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DC05BD20-4804-7139-695A-D245BE01A294}"/>
  <workbookPr codeName="DieseArbeitsmappe"/>
  <mc:AlternateContent xmlns:mc="http://schemas.openxmlformats.org/markup-compatibility/2006">
    <mc:Choice Requires="x15">
      <x15ac:absPath xmlns:x15ac="http://schemas.microsoft.com/office/spreadsheetml/2010/11/ac" url="H:\RS\Schlage\Online_Auftritte\ERGO Vertriebsportal\Tarif 2024\"/>
    </mc:Choice>
  </mc:AlternateContent>
  <xr:revisionPtr revIDLastSave="0" documentId="8_{9F6E222C-767B-4353-AAB2-D60FEBDD4D66}" xr6:coauthVersionLast="47" xr6:coauthVersionMax="47" xr10:uidLastSave="{00000000-0000-0000-0000-000000000000}"/>
  <bookViews>
    <workbookView showHorizontalScroll="0" showVerticalScroll="0" showSheetTabs="0" xWindow="-110" yWindow="-110" windowWidth="19420" windowHeight="11620" tabRatio="782" xr2:uid="{00000000-000D-0000-FFFF-FFFF00000000}"/>
  </bookViews>
  <sheets>
    <sheet name="Startseite" sheetId="6" r:id="rId1"/>
    <sheet name="TAB_ÜBERSICHT" sheetId="5" state="veryHidden" r:id="rId2"/>
    <sheet name="BAT TAB" sheetId="7" state="veryHidden" r:id="rId3"/>
    <sheet name="BAT Grundtabelle" sheetId="2" state="veryHidden" r:id="rId4"/>
    <sheet name="Gewerbekombination" sheetId="9" state="veryHidden" r:id="rId5"/>
    <sheet name="Plausis" sheetId="4" state="veryHidden" r:id="rId6"/>
    <sheet name="Basis" sheetId="12" state="veryHidden" r:id="rId7"/>
  </sheets>
  <externalReferences>
    <externalReference r:id="rId8"/>
  </externalReferences>
  <definedNames>
    <definedName name="_xlnm._FilterDatabase" localSheetId="3" hidden="1">'BAT Grundtabelle'!$A$2:$Z$2203</definedName>
    <definedName name="_xlnm._FilterDatabase" localSheetId="2" hidden="1">'BAT TAB'!$A$2:$BF$2203</definedName>
    <definedName name="_xlnm._FilterDatabase" localSheetId="4" hidden="1">Gewerbekombination!$A$2:$N$2195</definedName>
    <definedName name="AnzahlInhaber">[1]Config!$E$39</definedName>
    <definedName name="_xlnm.Print_Area" localSheetId="1">TAB_ÜBERSICHT!$A$1:$H$80</definedName>
    <definedName name="_xlnm.Print_Titles" localSheetId="1">TAB_ÜBERSICHT!$1:$3</definedName>
    <definedName name="G_DATUM">#REF!</definedName>
    <definedName name="SB">Basis!$A$2:$A$5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5" l="1"/>
  <c r="K27" i="5" s="1"/>
  <c r="F26" i="5"/>
  <c r="AP2196" i="7"/>
  <c r="AQ2196" i="7"/>
  <c r="AR2196" i="7"/>
  <c r="AS2196" i="7"/>
  <c r="AT2196" i="7"/>
  <c r="AU2196" i="7"/>
  <c r="AW2196" i="7"/>
  <c r="AX2196" i="7"/>
  <c r="BE2196" i="7" s="1"/>
  <c r="AY2196" i="7"/>
  <c r="AZ2196" i="7"/>
  <c r="BB2196" i="7"/>
  <c r="BC2196" i="7"/>
  <c r="BD2196" i="7"/>
  <c r="BF2196" i="7"/>
  <c r="AP2197" i="7"/>
  <c r="AQ2197" i="7"/>
  <c r="AR2197" i="7"/>
  <c r="AS2197" i="7"/>
  <c r="AT2197" i="7"/>
  <c r="AU2197" i="7"/>
  <c r="AW2197" i="7"/>
  <c r="AX2197" i="7"/>
  <c r="BE2197" i="7" s="1"/>
  <c r="AY2197" i="7"/>
  <c r="AZ2197" i="7"/>
  <c r="BB2197" i="7"/>
  <c r="BC2197" i="7"/>
  <c r="BD2197" i="7"/>
  <c r="BF2197" i="7"/>
  <c r="AP2198" i="7"/>
  <c r="AQ2198" i="7"/>
  <c r="AR2198" i="7"/>
  <c r="AS2198" i="7"/>
  <c r="AT2198" i="7"/>
  <c r="AU2198" i="7"/>
  <c r="BF2198" i="7" s="1"/>
  <c r="AW2198" i="7"/>
  <c r="AX2198" i="7"/>
  <c r="AY2198" i="7"/>
  <c r="AZ2198" i="7"/>
  <c r="BB2198" i="7"/>
  <c r="BC2198" i="7"/>
  <c r="BD2198" i="7"/>
  <c r="BE2198" i="7"/>
  <c r="AP2199" i="7"/>
  <c r="AQ2199" i="7"/>
  <c r="AR2199" i="7"/>
  <c r="AS2199" i="7"/>
  <c r="AT2199" i="7"/>
  <c r="AU2199" i="7"/>
  <c r="BF2199" i="7" s="1"/>
  <c r="AW2199" i="7"/>
  <c r="AX2199" i="7"/>
  <c r="BE2199" i="7" s="1"/>
  <c r="AY2199" i="7"/>
  <c r="AZ2199" i="7"/>
  <c r="BB2199" i="7"/>
  <c r="BC2199" i="7"/>
  <c r="BD2199" i="7"/>
  <c r="AP2200" i="7"/>
  <c r="AQ2200" i="7"/>
  <c r="AR2200" i="7"/>
  <c r="AS2200" i="7"/>
  <c r="AT2200" i="7"/>
  <c r="AU2200" i="7"/>
  <c r="BF2200" i="7" s="1"/>
  <c r="AW2200" i="7"/>
  <c r="AX2200" i="7"/>
  <c r="BE2200" i="7" s="1"/>
  <c r="AY2200" i="7"/>
  <c r="AZ2200" i="7"/>
  <c r="BB2200" i="7"/>
  <c r="BC2200" i="7"/>
  <c r="BD2200" i="7"/>
  <c r="AP2201" i="7"/>
  <c r="AQ2201" i="7"/>
  <c r="AR2201" i="7"/>
  <c r="AS2201" i="7"/>
  <c r="AT2201" i="7"/>
  <c r="AU2201" i="7"/>
  <c r="BF2201" i="7" s="1"/>
  <c r="AW2201" i="7"/>
  <c r="AX2201" i="7"/>
  <c r="AY2201" i="7"/>
  <c r="AZ2201" i="7"/>
  <c r="BB2201" i="7"/>
  <c r="BC2201" i="7"/>
  <c r="BD2201" i="7"/>
  <c r="BE2201" i="7"/>
  <c r="AP2202" i="7"/>
  <c r="AQ2202" i="7"/>
  <c r="AR2202" i="7"/>
  <c r="AS2202" i="7"/>
  <c r="AT2202" i="7"/>
  <c r="AU2202" i="7"/>
  <c r="BF2202" i="7" s="1"/>
  <c r="AW2202" i="7"/>
  <c r="AX2202" i="7"/>
  <c r="BE2202" i="7" s="1"/>
  <c r="AY2202" i="7"/>
  <c r="AZ2202" i="7"/>
  <c r="BB2202" i="7"/>
  <c r="BC2202" i="7"/>
  <c r="BD2202" i="7"/>
  <c r="AP2203" i="7"/>
  <c r="AQ2203" i="7"/>
  <c r="AR2203" i="7"/>
  <c r="AS2203" i="7"/>
  <c r="AT2203" i="7"/>
  <c r="AU2203" i="7"/>
  <c r="AW2203" i="7"/>
  <c r="AX2203" i="7"/>
  <c r="BE2203" i="7" s="1"/>
  <c r="AY2203" i="7"/>
  <c r="AZ2203" i="7"/>
  <c r="BB2203" i="7"/>
  <c r="BC2203" i="7"/>
  <c r="BD2203" i="7"/>
  <c r="BF2203" i="7"/>
  <c r="AF2203" i="7"/>
  <c r="AE2203" i="7"/>
  <c r="AD2203" i="7"/>
  <c r="AC2203" i="7"/>
  <c r="AB2203" i="7"/>
  <c r="AA2203" i="7"/>
  <c r="Z2203" i="7"/>
  <c r="Y2203" i="7"/>
  <c r="AH2203" i="7" s="1"/>
  <c r="X2203" i="7"/>
  <c r="W2203" i="7"/>
  <c r="V2203" i="7"/>
  <c r="U2203" i="7"/>
  <c r="T2203" i="7"/>
  <c r="S2203" i="7"/>
  <c r="R2203" i="7"/>
  <c r="Q2203" i="7"/>
  <c r="AF2202" i="7"/>
  <c r="AE2202" i="7"/>
  <c r="AD2202" i="7"/>
  <c r="AC2202" i="7"/>
  <c r="AB2202" i="7"/>
  <c r="AA2202" i="7"/>
  <c r="Z2202" i="7"/>
  <c r="Y2202" i="7"/>
  <c r="AH2202" i="7" s="1"/>
  <c r="X2202" i="7"/>
  <c r="W2202" i="7"/>
  <c r="V2202" i="7"/>
  <c r="U2202" i="7"/>
  <c r="T2202" i="7"/>
  <c r="S2202" i="7"/>
  <c r="R2202" i="7"/>
  <c r="Q2202" i="7"/>
  <c r="AF2201" i="7"/>
  <c r="AE2201" i="7"/>
  <c r="AD2201" i="7"/>
  <c r="AC2201" i="7"/>
  <c r="AB2201" i="7"/>
  <c r="AA2201" i="7"/>
  <c r="Z2201" i="7"/>
  <c r="Y2201" i="7"/>
  <c r="AH2201" i="7" s="1"/>
  <c r="X2201" i="7"/>
  <c r="W2201" i="7"/>
  <c r="V2201" i="7"/>
  <c r="U2201" i="7"/>
  <c r="T2201" i="7"/>
  <c r="S2201" i="7"/>
  <c r="R2201" i="7"/>
  <c r="Q2201" i="7"/>
  <c r="AF2200" i="7"/>
  <c r="AE2200" i="7"/>
  <c r="AD2200" i="7"/>
  <c r="AC2200" i="7"/>
  <c r="AB2200" i="7"/>
  <c r="AA2200" i="7"/>
  <c r="Z2200" i="7"/>
  <c r="Y2200" i="7"/>
  <c r="AH2200" i="7" s="1"/>
  <c r="X2200" i="7"/>
  <c r="W2200" i="7"/>
  <c r="V2200" i="7"/>
  <c r="U2200" i="7"/>
  <c r="T2200" i="7"/>
  <c r="S2200" i="7"/>
  <c r="R2200" i="7"/>
  <c r="Q2200" i="7"/>
  <c r="AF2199" i="7"/>
  <c r="AE2199" i="7"/>
  <c r="AD2199" i="7"/>
  <c r="AC2199" i="7"/>
  <c r="AB2199" i="7"/>
  <c r="AA2199" i="7"/>
  <c r="Z2199" i="7"/>
  <c r="Y2199" i="7"/>
  <c r="AH2199" i="7" s="1"/>
  <c r="X2199" i="7"/>
  <c r="W2199" i="7"/>
  <c r="V2199" i="7"/>
  <c r="U2199" i="7"/>
  <c r="T2199" i="7"/>
  <c r="S2199" i="7"/>
  <c r="R2199" i="7"/>
  <c r="Q2199" i="7"/>
  <c r="AF2198" i="7"/>
  <c r="AE2198" i="7"/>
  <c r="AD2198" i="7"/>
  <c r="AC2198" i="7"/>
  <c r="AB2198" i="7"/>
  <c r="AA2198" i="7"/>
  <c r="Z2198" i="7"/>
  <c r="Y2198" i="7"/>
  <c r="AH2198" i="7" s="1"/>
  <c r="X2198" i="7"/>
  <c r="W2198" i="7"/>
  <c r="V2198" i="7"/>
  <c r="U2198" i="7"/>
  <c r="T2198" i="7"/>
  <c r="S2198" i="7"/>
  <c r="R2198" i="7"/>
  <c r="Q2198" i="7"/>
  <c r="AF2197" i="7"/>
  <c r="AE2197" i="7"/>
  <c r="AD2197" i="7"/>
  <c r="AC2197" i="7"/>
  <c r="AB2197" i="7"/>
  <c r="AA2197" i="7"/>
  <c r="Z2197" i="7"/>
  <c r="Y2197" i="7"/>
  <c r="AH2197" i="7" s="1"/>
  <c r="X2197" i="7"/>
  <c r="W2197" i="7"/>
  <c r="V2197" i="7"/>
  <c r="U2197" i="7"/>
  <c r="T2197" i="7"/>
  <c r="S2197" i="7"/>
  <c r="R2197" i="7"/>
  <c r="Q2197" i="7"/>
  <c r="AF2196" i="7"/>
  <c r="AE2196" i="7"/>
  <c r="AD2196" i="7"/>
  <c r="AC2196" i="7"/>
  <c r="AB2196" i="7"/>
  <c r="AA2196" i="7"/>
  <c r="Z2196" i="7"/>
  <c r="Y2196" i="7"/>
  <c r="AH2196" i="7" s="1"/>
  <c r="X2196" i="7"/>
  <c r="W2196" i="7"/>
  <c r="V2196" i="7"/>
  <c r="U2196" i="7"/>
  <c r="T2196" i="7"/>
  <c r="S2196" i="7"/>
  <c r="R2196" i="7"/>
  <c r="Q2196" i="7"/>
  <c r="AF2195" i="7"/>
  <c r="AE2195" i="7"/>
  <c r="AD2195" i="7"/>
  <c r="AC2195" i="7"/>
  <c r="AB2195" i="7"/>
  <c r="AA2195" i="7"/>
  <c r="Z2195" i="7"/>
  <c r="Y2195" i="7"/>
  <c r="AH2195" i="7" s="1"/>
  <c r="X2195" i="7"/>
  <c r="W2195" i="7"/>
  <c r="V2195" i="7"/>
  <c r="U2195" i="7"/>
  <c r="T2195" i="7"/>
  <c r="S2195" i="7"/>
  <c r="R2195" i="7"/>
  <c r="Q2195" i="7"/>
  <c r="AF2194" i="7"/>
  <c r="AE2194" i="7"/>
  <c r="AD2194" i="7"/>
  <c r="AC2194" i="7"/>
  <c r="AB2194" i="7"/>
  <c r="AA2194" i="7"/>
  <c r="Z2194" i="7"/>
  <c r="Y2194" i="7"/>
  <c r="AH2194" i="7" s="1"/>
  <c r="X2194" i="7"/>
  <c r="W2194" i="7"/>
  <c r="V2194" i="7"/>
  <c r="U2194" i="7"/>
  <c r="T2194" i="7"/>
  <c r="S2194" i="7"/>
  <c r="R2194" i="7"/>
  <c r="Q2194" i="7"/>
  <c r="AF2193" i="7"/>
  <c r="AE2193" i="7"/>
  <c r="AD2193" i="7"/>
  <c r="AC2193" i="7"/>
  <c r="AB2193" i="7"/>
  <c r="AA2193" i="7"/>
  <c r="Z2193" i="7"/>
  <c r="Y2193" i="7"/>
  <c r="AH2193" i="7" s="1"/>
  <c r="X2193" i="7"/>
  <c r="W2193" i="7"/>
  <c r="V2193" i="7"/>
  <c r="U2193" i="7"/>
  <c r="T2193" i="7"/>
  <c r="S2193" i="7"/>
  <c r="R2193" i="7"/>
  <c r="Q2193" i="7"/>
  <c r="AF2192" i="7"/>
  <c r="AE2192" i="7"/>
  <c r="AD2192" i="7"/>
  <c r="AC2192" i="7"/>
  <c r="AB2192" i="7"/>
  <c r="AA2192" i="7"/>
  <c r="Z2192" i="7"/>
  <c r="Y2192" i="7"/>
  <c r="AH2192" i="7" s="1"/>
  <c r="X2192" i="7"/>
  <c r="W2192" i="7"/>
  <c r="V2192" i="7"/>
  <c r="U2192" i="7"/>
  <c r="T2192" i="7"/>
  <c r="S2192" i="7"/>
  <c r="R2192" i="7"/>
  <c r="Q2192" i="7"/>
  <c r="AF2191" i="7"/>
  <c r="AE2191" i="7"/>
  <c r="AD2191" i="7"/>
  <c r="AC2191" i="7"/>
  <c r="AB2191" i="7"/>
  <c r="AA2191" i="7"/>
  <c r="Z2191" i="7"/>
  <c r="Y2191" i="7"/>
  <c r="AH2191" i="7" s="1"/>
  <c r="X2191" i="7"/>
  <c r="W2191" i="7"/>
  <c r="V2191" i="7"/>
  <c r="U2191" i="7"/>
  <c r="T2191" i="7"/>
  <c r="S2191" i="7"/>
  <c r="R2191" i="7"/>
  <c r="Q2191" i="7"/>
  <c r="AF2190" i="7"/>
  <c r="AE2190" i="7"/>
  <c r="AD2190" i="7"/>
  <c r="AC2190" i="7"/>
  <c r="AB2190" i="7"/>
  <c r="AA2190" i="7"/>
  <c r="Z2190" i="7"/>
  <c r="Y2190" i="7"/>
  <c r="AH2190" i="7" s="1"/>
  <c r="X2190" i="7"/>
  <c r="W2190" i="7"/>
  <c r="V2190" i="7"/>
  <c r="U2190" i="7"/>
  <c r="T2190" i="7"/>
  <c r="S2190" i="7"/>
  <c r="R2190" i="7"/>
  <c r="Q2190" i="7"/>
  <c r="AF2189" i="7"/>
  <c r="AE2189" i="7"/>
  <c r="AD2189" i="7"/>
  <c r="AC2189" i="7"/>
  <c r="AB2189" i="7"/>
  <c r="AA2189" i="7"/>
  <c r="Z2189" i="7"/>
  <c r="Y2189" i="7"/>
  <c r="AH2189" i="7" s="1"/>
  <c r="X2189" i="7"/>
  <c r="W2189" i="7"/>
  <c r="V2189" i="7"/>
  <c r="U2189" i="7"/>
  <c r="T2189" i="7"/>
  <c r="S2189" i="7"/>
  <c r="R2189" i="7"/>
  <c r="Q2189" i="7"/>
  <c r="AF2188" i="7"/>
  <c r="AE2188" i="7"/>
  <c r="AD2188" i="7"/>
  <c r="AC2188" i="7"/>
  <c r="AB2188" i="7"/>
  <c r="AA2188" i="7"/>
  <c r="Z2188" i="7"/>
  <c r="Y2188" i="7"/>
  <c r="AH2188" i="7" s="1"/>
  <c r="X2188" i="7"/>
  <c r="W2188" i="7"/>
  <c r="V2188" i="7"/>
  <c r="U2188" i="7"/>
  <c r="T2188" i="7"/>
  <c r="S2188" i="7"/>
  <c r="R2188" i="7"/>
  <c r="Q2188" i="7"/>
  <c r="AF2187" i="7"/>
  <c r="AE2187" i="7"/>
  <c r="AD2187" i="7"/>
  <c r="AC2187" i="7"/>
  <c r="AB2187" i="7"/>
  <c r="AA2187" i="7"/>
  <c r="Z2187" i="7"/>
  <c r="Y2187" i="7"/>
  <c r="AH2187" i="7" s="1"/>
  <c r="X2187" i="7"/>
  <c r="W2187" i="7"/>
  <c r="V2187" i="7"/>
  <c r="U2187" i="7"/>
  <c r="T2187" i="7"/>
  <c r="S2187" i="7"/>
  <c r="R2187" i="7"/>
  <c r="Q2187" i="7"/>
  <c r="AF2186" i="7"/>
  <c r="AE2186" i="7"/>
  <c r="AD2186" i="7"/>
  <c r="AC2186" i="7"/>
  <c r="AB2186" i="7"/>
  <c r="AA2186" i="7"/>
  <c r="Z2186" i="7"/>
  <c r="Y2186" i="7"/>
  <c r="AH2186" i="7" s="1"/>
  <c r="X2186" i="7"/>
  <c r="W2186" i="7"/>
  <c r="V2186" i="7"/>
  <c r="U2186" i="7"/>
  <c r="T2186" i="7"/>
  <c r="S2186" i="7"/>
  <c r="R2186" i="7"/>
  <c r="Q2186" i="7"/>
  <c r="AF2185" i="7"/>
  <c r="AE2185" i="7"/>
  <c r="AD2185" i="7"/>
  <c r="AC2185" i="7"/>
  <c r="AB2185" i="7"/>
  <c r="AA2185" i="7"/>
  <c r="Z2185" i="7"/>
  <c r="Y2185" i="7"/>
  <c r="AH2185" i="7" s="1"/>
  <c r="X2185" i="7"/>
  <c r="W2185" i="7"/>
  <c r="V2185" i="7"/>
  <c r="U2185" i="7"/>
  <c r="T2185" i="7"/>
  <c r="S2185" i="7"/>
  <c r="R2185" i="7"/>
  <c r="Q2185" i="7"/>
  <c r="AF2184" i="7"/>
  <c r="AE2184" i="7"/>
  <c r="AD2184" i="7"/>
  <c r="AC2184" i="7"/>
  <c r="AB2184" i="7"/>
  <c r="AA2184" i="7"/>
  <c r="Z2184" i="7"/>
  <c r="Y2184" i="7"/>
  <c r="AH2184" i="7" s="1"/>
  <c r="X2184" i="7"/>
  <c r="W2184" i="7"/>
  <c r="V2184" i="7"/>
  <c r="U2184" i="7"/>
  <c r="T2184" i="7"/>
  <c r="S2184" i="7"/>
  <c r="R2184" i="7"/>
  <c r="Q2184" i="7"/>
  <c r="AF2183" i="7"/>
  <c r="AE2183" i="7"/>
  <c r="AD2183" i="7"/>
  <c r="AC2183" i="7"/>
  <c r="AB2183" i="7"/>
  <c r="AA2183" i="7"/>
  <c r="Z2183" i="7"/>
  <c r="Y2183" i="7"/>
  <c r="AH2183" i="7" s="1"/>
  <c r="X2183" i="7"/>
  <c r="W2183" i="7"/>
  <c r="V2183" i="7"/>
  <c r="U2183" i="7"/>
  <c r="T2183" i="7"/>
  <c r="S2183" i="7"/>
  <c r="R2183" i="7"/>
  <c r="Q2183" i="7"/>
  <c r="AF2182" i="7"/>
  <c r="AE2182" i="7"/>
  <c r="AD2182" i="7"/>
  <c r="AC2182" i="7"/>
  <c r="AB2182" i="7"/>
  <c r="AA2182" i="7"/>
  <c r="Z2182" i="7"/>
  <c r="Y2182" i="7"/>
  <c r="AH2182" i="7" s="1"/>
  <c r="X2182" i="7"/>
  <c r="W2182" i="7"/>
  <c r="V2182" i="7"/>
  <c r="U2182" i="7"/>
  <c r="T2182" i="7"/>
  <c r="S2182" i="7"/>
  <c r="R2182" i="7"/>
  <c r="Q2182" i="7"/>
  <c r="AF2181" i="7"/>
  <c r="AE2181" i="7"/>
  <c r="AD2181" i="7"/>
  <c r="AC2181" i="7"/>
  <c r="AB2181" i="7"/>
  <c r="AA2181" i="7"/>
  <c r="Z2181" i="7"/>
  <c r="Y2181" i="7"/>
  <c r="AH2181" i="7" s="1"/>
  <c r="X2181" i="7"/>
  <c r="W2181" i="7"/>
  <c r="V2181" i="7"/>
  <c r="U2181" i="7"/>
  <c r="T2181" i="7"/>
  <c r="S2181" i="7"/>
  <c r="R2181" i="7"/>
  <c r="Q2181" i="7"/>
  <c r="AF2180" i="7"/>
  <c r="AE2180" i="7"/>
  <c r="AD2180" i="7"/>
  <c r="AC2180" i="7"/>
  <c r="AB2180" i="7"/>
  <c r="AA2180" i="7"/>
  <c r="Z2180" i="7"/>
  <c r="Y2180" i="7"/>
  <c r="AH2180" i="7" s="1"/>
  <c r="X2180" i="7"/>
  <c r="W2180" i="7"/>
  <c r="V2180" i="7"/>
  <c r="U2180" i="7"/>
  <c r="T2180" i="7"/>
  <c r="S2180" i="7"/>
  <c r="R2180" i="7"/>
  <c r="Q2180" i="7"/>
  <c r="AF2179" i="7"/>
  <c r="AE2179" i="7"/>
  <c r="AD2179" i="7"/>
  <c r="AC2179" i="7"/>
  <c r="AB2179" i="7"/>
  <c r="AA2179" i="7"/>
  <c r="Z2179" i="7"/>
  <c r="Y2179" i="7"/>
  <c r="AH2179" i="7" s="1"/>
  <c r="X2179" i="7"/>
  <c r="W2179" i="7"/>
  <c r="V2179" i="7"/>
  <c r="U2179" i="7"/>
  <c r="T2179" i="7"/>
  <c r="S2179" i="7"/>
  <c r="R2179" i="7"/>
  <c r="Q2179" i="7"/>
  <c r="AF2178" i="7"/>
  <c r="AE2178" i="7"/>
  <c r="AD2178" i="7"/>
  <c r="AC2178" i="7"/>
  <c r="AB2178" i="7"/>
  <c r="AA2178" i="7"/>
  <c r="Z2178" i="7"/>
  <c r="Y2178" i="7"/>
  <c r="AH2178" i="7" s="1"/>
  <c r="X2178" i="7"/>
  <c r="W2178" i="7"/>
  <c r="V2178" i="7"/>
  <c r="U2178" i="7"/>
  <c r="T2178" i="7"/>
  <c r="S2178" i="7"/>
  <c r="R2178" i="7"/>
  <c r="Q2178" i="7"/>
  <c r="AF2177" i="7"/>
  <c r="AE2177" i="7"/>
  <c r="AD2177" i="7"/>
  <c r="AC2177" i="7"/>
  <c r="AB2177" i="7"/>
  <c r="AA2177" i="7"/>
  <c r="Z2177" i="7"/>
  <c r="Y2177" i="7"/>
  <c r="AH2177" i="7" s="1"/>
  <c r="X2177" i="7"/>
  <c r="W2177" i="7"/>
  <c r="V2177" i="7"/>
  <c r="U2177" i="7"/>
  <c r="T2177" i="7"/>
  <c r="S2177" i="7"/>
  <c r="R2177" i="7"/>
  <c r="Q2177" i="7"/>
  <c r="AF2176" i="7"/>
  <c r="AE2176" i="7"/>
  <c r="AD2176" i="7"/>
  <c r="AC2176" i="7"/>
  <c r="AB2176" i="7"/>
  <c r="AA2176" i="7"/>
  <c r="Z2176" i="7"/>
  <c r="Y2176" i="7"/>
  <c r="AH2176" i="7" s="1"/>
  <c r="X2176" i="7"/>
  <c r="W2176" i="7"/>
  <c r="V2176" i="7"/>
  <c r="U2176" i="7"/>
  <c r="T2176" i="7"/>
  <c r="S2176" i="7"/>
  <c r="R2176" i="7"/>
  <c r="Q2176" i="7"/>
  <c r="AF2175" i="7"/>
  <c r="AE2175" i="7"/>
  <c r="AD2175" i="7"/>
  <c r="AC2175" i="7"/>
  <c r="AB2175" i="7"/>
  <c r="AA2175" i="7"/>
  <c r="Z2175" i="7"/>
  <c r="Y2175" i="7"/>
  <c r="AH2175" i="7" s="1"/>
  <c r="X2175" i="7"/>
  <c r="W2175" i="7"/>
  <c r="V2175" i="7"/>
  <c r="U2175" i="7"/>
  <c r="T2175" i="7"/>
  <c r="S2175" i="7"/>
  <c r="R2175" i="7"/>
  <c r="Q2175" i="7"/>
  <c r="AG2175" i="7" s="1"/>
  <c r="AF2174" i="7"/>
  <c r="AE2174" i="7"/>
  <c r="AD2174" i="7"/>
  <c r="AC2174" i="7"/>
  <c r="AB2174" i="7"/>
  <c r="AA2174" i="7"/>
  <c r="Z2174" i="7"/>
  <c r="Y2174" i="7"/>
  <c r="AH2174" i="7" s="1"/>
  <c r="X2174" i="7"/>
  <c r="W2174" i="7"/>
  <c r="V2174" i="7"/>
  <c r="U2174" i="7"/>
  <c r="T2174" i="7"/>
  <c r="S2174" i="7"/>
  <c r="R2174" i="7"/>
  <c r="Q2174" i="7"/>
  <c r="AF2173" i="7"/>
  <c r="AE2173" i="7"/>
  <c r="AD2173" i="7"/>
  <c r="AC2173" i="7"/>
  <c r="AB2173" i="7"/>
  <c r="AA2173" i="7"/>
  <c r="Z2173" i="7"/>
  <c r="Y2173" i="7"/>
  <c r="AH2173" i="7" s="1"/>
  <c r="X2173" i="7"/>
  <c r="W2173" i="7"/>
  <c r="V2173" i="7"/>
  <c r="U2173" i="7"/>
  <c r="T2173" i="7"/>
  <c r="S2173" i="7"/>
  <c r="R2173" i="7"/>
  <c r="Q2173" i="7"/>
  <c r="AF2172" i="7"/>
  <c r="AE2172" i="7"/>
  <c r="AD2172" i="7"/>
  <c r="AC2172" i="7"/>
  <c r="AB2172" i="7"/>
  <c r="AA2172" i="7"/>
  <c r="Z2172" i="7"/>
  <c r="Y2172" i="7"/>
  <c r="AH2172" i="7" s="1"/>
  <c r="X2172" i="7"/>
  <c r="W2172" i="7"/>
  <c r="V2172" i="7"/>
  <c r="U2172" i="7"/>
  <c r="T2172" i="7"/>
  <c r="S2172" i="7"/>
  <c r="R2172" i="7"/>
  <c r="Q2172" i="7"/>
  <c r="AF2171" i="7"/>
  <c r="AE2171" i="7"/>
  <c r="AD2171" i="7"/>
  <c r="AC2171" i="7"/>
  <c r="AB2171" i="7"/>
  <c r="AA2171" i="7"/>
  <c r="Z2171" i="7"/>
  <c r="Y2171" i="7"/>
  <c r="AH2171" i="7" s="1"/>
  <c r="X2171" i="7"/>
  <c r="W2171" i="7"/>
  <c r="V2171" i="7"/>
  <c r="U2171" i="7"/>
  <c r="T2171" i="7"/>
  <c r="S2171" i="7"/>
  <c r="R2171" i="7"/>
  <c r="Q2171" i="7"/>
  <c r="AF2170" i="7"/>
  <c r="AE2170" i="7"/>
  <c r="AD2170" i="7"/>
  <c r="AC2170" i="7"/>
  <c r="AB2170" i="7"/>
  <c r="AA2170" i="7"/>
  <c r="Z2170" i="7"/>
  <c r="Y2170" i="7"/>
  <c r="AH2170" i="7" s="1"/>
  <c r="X2170" i="7"/>
  <c r="W2170" i="7"/>
  <c r="V2170" i="7"/>
  <c r="U2170" i="7"/>
  <c r="T2170" i="7"/>
  <c r="S2170" i="7"/>
  <c r="R2170" i="7"/>
  <c r="Q2170" i="7"/>
  <c r="AF2169" i="7"/>
  <c r="AE2169" i="7"/>
  <c r="AD2169" i="7"/>
  <c r="AC2169" i="7"/>
  <c r="AB2169" i="7"/>
  <c r="AA2169" i="7"/>
  <c r="Z2169" i="7"/>
  <c r="Y2169" i="7"/>
  <c r="AH2169" i="7" s="1"/>
  <c r="X2169" i="7"/>
  <c r="W2169" i="7"/>
  <c r="V2169" i="7"/>
  <c r="U2169" i="7"/>
  <c r="T2169" i="7"/>
  <c r="S2169" i="7"/>
  <c r="R2169" i="7"/>
  <c r="Q2169" i="7"/>
  <c r="AF2168" i="7"/>
  <c r="AE2168" i="7"/>
  <c r="AD2168" i="7"/>
  <c r="AC2168" i="7"/>
  <c r="AB2168" i="7"/>
  <c r="AA2168" i="7"/>
  <c r="Z2168" i="7"/>
  <c r="Y2168" i="7"/>
  <c r="AH2168" i="7" s="1"/>
  <c r="X2168" i="7"/>
  <c r="W2168" i="7"/>
  <c r="V2168" i="7"/>
  <c r="U2168" i="7"/>
  <c r="T2168" i="7"/>
  <c r="S2168" i="7"/>
  <c r="R2168" i="7"/>
  <c r="Q2168" i="7"/>
  <c r="AF2167" i="7"/>
  <c r="AE2167" i="7"/>
  <c r="AD2167" i="7"/>
  <c r="AC2167" i="7"/>
  <c r="AB2167" i="7"/>
  <c r="AA2167" i="7"/>
  <c r="Z2167" i="7"/>
  <c r="Y2167" i="7"/>
  <c r="AH2167" i="7" s="1"/>
  <c r="X2167" i="7"/>
  <c r="W2167" i="7"/>
  <c r="V2167" i="7"/>
  <c r="U2167" i="7"/>
  <c r="T2167" i="7"/>
  <c r="S2167" i="7"/>
  <c r="R2167" i="7"/>
  <c r="Q2167" i="7"/>
  <c r="AF2166" i="7"/>
  <c r="AE2166" i="7"/>
  <c r="AD2166" i="7"/>
  <c r="AC2166" i="7"/>
  <c r="AB2166" i="7"/>
  <c r="AA2166" i="7"/>
  <c r="Z2166" i="7"/>
  <c r="Y2166" i="7"/>
  <c r="AH2166" i="7" s="1"/>
  <c r="X2166" i="7"/>
  <c r="W2166" i="7"/>
  <c r="V2166" i="7"/>
  <c r="U2166" i="7"/>
  <c r="T2166" i="7"/>
  <c r="S2166" i="7"/>
  <c r="R2166" i="7"/>
  <c r="Q2166" i="7"/>
  <c r="AF2165" i="7"/>
  <c r="AE2165" i="7"/>
  <c r="AD2165" i="7"/>
  <c r="AC2165" i="7"/>
  <c r="AB2165" i="7"/>
  <c r="AA2165" i="7"/>
  <c r="Z2165" i="7"/>
  <c r="Y2165" i="7"/>
  <c r="AH2165" i="7" s="1"/>
  <c r="X2165" i="7"/>
  <c r="W2165" i="7"/>
  <c r="V2165" i="7"/>
  <c r="U2165" i="7"/>
  <c r="T2165" i="7"/>
  <c r="S2165" i="7"/>
  <c r="R2165" i="7"/>
  <c r="Q2165" i="7"/>
  <c r="AF2164" i="7"/>
  <c r="AE2164" i="7"/>
  <c r="AD2164" i="7"/>
  <c r="AC2164" i="7"/>
  <c r="AB2164" i="7"/>
  <c r="AA2164" i="7"/>
  <c r="Z2164" i="7"/>
  <c r="Y2164" i="7"/>
  <c r="AH2164" i="7" s="1"/>
  <c r="X2164" i="7"/>
  <c r="W2164" i="7"/>
  <c r="V2164" i="7"/>
  <c r="U2164" i="7"/>
  <c r="T2164" i="7"/>
  <c r="S2164" i="7"/>
  <c r="R2164" i="7"/>
  <c r="Q2164" i="7"/>
  <c r="AF2163" i="7"/>
  <c r="AE2163" i="7"/>
  <c r="AD2163" i="7"/>
  <c r="AC2163" i="7"/>
  <c r="AB2163" i="7"/>
  <c r="AA2163" i="7"/>
  <c r="Z2163" i="7"/>
  <c r="Y2163" i="7"/>
  <c r="AH2163" i="7" s="1"/>
  <c r="X2163" i="7"/>
  <c r="W2163" i="7"/>
  <c r="V2163" i="7"/>
  <c r="U2163" i="7"/>
  <c r="T2163" i="7"/>
  <c r="S2163" i="7"/>
  <c r="R2163" i="7"/>
  <c r="Q2163" i="7"/>
  <c r="AF2162" i="7"/>
  <c r="AE2162" i="7"/>
  <c r="AD2162" i="7"/>
  <c r="AC2162" i="7"/>
  <c r="AB2162" i="7"/>
  <c r="AA2162" i="7"/>
  <c r="Z2162" i="7"/>
  <c r="Y2162" i="7"/>
  <c r="AH2162" i="7" s="1"/>
  <c r="X2162" i="7"/>
  <c r="W2162" i="7"/>
  <c r="V2162" i="7"/>
  <c r="U2162" i="7"/>
  <c r="T2162" i="7"/>
  <c r="S2162" i="7"/>
  <c r="R2162" i="7"/>
  <c r="Q2162" i="7"/>
  <c r="AF2161" i="7"/>
  <c r="AE2161" i="7"/>
  <c r="AD2161" i="7"/>
  <c r="AC2161" i="7"/>
  <c r="AB2161" i="7"/>
  <c r="AA2161" i="7"/>
  <c r="Z2161" i="7"/>
  <c r="Y2161" i="7"/>
  <c r="AH2161" i="7" s="1"/>
  <c r="X2161" i="7"/>
  <c r="W2161" i="7"/>
  <c r="V2161" i="7"/>
  <c r="U2161" i="7"/>
  <c r="T2161" i="7"/>
  <c r="S2161" i="7"/>
  <c r="R2161" i="7"/>
  <c r="Q2161" i="7"/>
  <c r="AF2160" i="7"/>
  <c r="AE2160" i="7"/>
  <c r="AD2160" i="7"/>
  <c r="AC2160" i="7"/>
  <c r="AB2160" i="7"/>
  <c r="AA2160" i="7"/>
  <c r="Z2160" i="7"/>
  <c r="Y2160" i="7"/>
  <c r="AH2160" i="7" s="1"/>
  <c r="X2160" i="7"/>
  <c r="W2160" i="7"/>
  <c r="V2160" i="7"/>
  <c r="U2160" i="7"/>
  <c r="T2160" i="7"/>
  <c r="S2160" i="7"/>
  <c r="R2160" i="7"/>
  <c r="Q2160" i="7"/>
  <c r="AF2159" i="7"/>
  <c r="AE2159" i="7"/>
  <c r="AD2159" i="7"/>
  <c r="AC2159" i="7"/>
  <c r="AB2159" i="7"/>
  <c r="AA2159" i="7"/>
  <c r="Z2159" i="7"/>
  <c r="Y2159" i="7"/>
  <c r="AH2159" i="7" s="1"/>
  <c r="X2159" i="7"/>
  <c r="W2159" i="7"/>
  <c r="V2159" i="7"/>
  <c r="U2159" i="7"/>
  <c r="T2159" i="7"/>
  <c r="S2159" i="7"/>
  <c r="R2159" i="7"/>
  <c r="Q2159" i="7"/>
  <c r="AF2158" i="7"/>
  <c r="AE2158" i="7"/>
  <c r="AD2158" i="7"/>
  <c r="AC2158" i="7"/>
  <c r="AB2158" i="7"/>
  <c r="AA2158" i="7"/>
  <c r="Z2158" i="7"/>
  <c r="Y2158" i="7"/>
  <c r="AH2158" i="7" s="1"/>
  <c r="X2158" i="7"/>
  <c r="W2158" i="7"/>
  <c r="V2158" i="7"/>
  <c r="U2158" i="7"/>
  <c r="T2158" i="7"/>
  <c r="S2158" i="7"/>
  <c r="R2158" i="7"/>
  <c r="Q2158" i="7"/>
  <c r="AF2157" i="7"/>
  <c r="AE2157" i="7"/>
  <c r="AD2157" i="7"/>
  <c r="AC2157" i="7"/>
  <c r="AB2157" i="7"/>
  <c r="AA2157" i="7"/>
  <c r="Z2157" i="7"/>
  <c r="Y2157" i="7"/>
  <c r="AH2157" i="7" s="1"/>
  <c r="X2157" i="7"/>
  <c r="W2157" i="7"/>
  <c r="V2157" i="7"/>
  <c r="U2157" i="7"/>
  <c r="T2157" i="7"/>
  <c r="S2157" i="7"/>
  <c r="R2157" i="7"/>
  <c r="Q2157" i="7"/>
  <c r="AF2156" i="7"/>
  <c r="AE2156" i="7"/>
  <c r="AD2156" i="7"/>
  <c r="AC2156" i="7"/>
  <c r="AB2156" i="7"/>
  <c r="AA2156" i="7"/>
  <c r="Z2156" i="7"/>
  <c r="Y2156" i="7"/>
  <c r="AH2156" i="7" s="1"/>
  <c r="X2156" i="7"/>
  <c r="W2156" i="7"/>
  <c r="V2156" i="7"/>
  <c r="U2156" i="7"/>
  <c r="T2156" i="7"/>
  <c r="S2156" i="7"/>
  <c r="R2156" i="7"/>
  <c r="Q2156" i="7"/>
  <c r="AG2156" i="7" s="1"/>
  <c r="AF2155" i="7"/>
  <c r="AE2155" i="7"/>
  <c r="AD2155" i="7"/>
  <c r="AC2155" i="7"/>
  <c r="AB2155" i="7"/>
  <c r="AA2155" i="7"/>
  <c r="Z2155" i="7"/>
  <c r="Y2155" i="7"/>
  <c r="AH2155" i="7" s="1"/>
  <c r="X2155" i="7"/>
  <c r="W2155" i="7"/>
  <c r="V2155" i="7"/>
  <c r="U2155" i="7"/>
  <c r="T2155" i="7"/>
  <c r="S2155" i="7"/>
  <c r="R2155" i="7"/>
  <c r="Q2155" i="7"/>
  <c r="AF2154" i="7"/>
  <c r="AE2154" i="7"/>
  <c r="AD2154" i="7"/>
  <c r="AC2154" i="7"/>
  <c r="AB2154" i="7"/>
  <c r="AA2154" i="7"/>
  <c r="Z2154" i="7"/>
  <c r="Y2154" i="7"/>
  <c r="AH2154" i="7" s="1"/>
  <c r="X2154" i="7"/>
  <c r="W2154" i="7"/>
  <c r="V2154" i="7"/>
  <c r="U2154" i="7"/>
  <c r="T2154" i="7"/>
  <c r="S2154" i="7"/>
  <c r="R2154" i="7"/>
  <c r="Q2154" i="7"/>
  <c r="AG2154" i="7" s="1"/>
  <c r="AF2153" i="7"/>
  <c r="AE2153" i="7"/>
  <c r="AD2153" i="7"/>
  <c r="AC2153" i="7"/>
  <c r="AB2153" i="7"/>
  <c r="AA2153" i="7"/>
  <c r="Z2153" i="7"/>
  <c r="Y2153" i="7"/>
  <c r="AH2153" i="7" s="1"/>
  <c r="X2153" i="7"/>
  <c r="W2153" i="7"/>
  <c r="V2153" i="7"/>
  <c r="U2153" i="7"/>
  <c r="T2153" i="7"/>
  <c r="S2153" i="7"/>
  <c r="R2153" i="7"/>
  <c r="Q2153" i="7"/>
  <c r="AF2152" i="7"/>
  <c r="AE2152" i="7"/>
  <c r="AD2152" i="7"/>
  <c r="AC2152" i="7"/>
  <c r="AB2152" i="7"/>
  <c r="AA2152" i="7"/>
  <c r="Z2152" i="7"/>
  <c r="Y2152" i="7"/>
  <c r="AH2152" i="7" s="1"/>
  <c r="X2152" i="7"/>
  <c r="W2152" i="7"/>
  <c r="V2152" i="7"/>
  <c r="U2152" i="7"/>
  <c r="T2152" i="7"/>
  <c r="S2152" i="7"/>
  <c r="R2152" i="7"/>
  <c r="Q2152" i="7"/>
  <c r="AG2152" i="7" s="1"/>
  <c r="AF2151" i="7"/>
  <c r="AE2151" i="7"/>
  <c r="AD2151" i="7"/>
  <c r="AC2151" i="7"/>
  <c r="AB2151" i="7"/>
  <c r="AA2151" i="7"/>
  <c r="Z2151" i="7"/>
  <c r="Y2151" i="7"/>
  <c r="AH2151" i="7" s="1"/>
  <c r="X2151" i="7"/>
  <c r="W2151" i="7"/>
  <c r="V2151" i="7"/>
  <c r="U2151" i="7"/>
  <c r="T2151" i="7"/>
  <c r="S2151" i="7"/>
  <c r="R2151" i="7"/>
  <c r="Q2151" i="7"/>
  <c r="AF2150" i="7"/>
  <c r="AE2150" i="7"/>
  <c r="AD2150" i="7"/>
  <c r="AC2150" i="7"/>
  <c r="AB2150" i="7"/>
  <c r="AA2150" i="7"/>
  <c r="Z2150" i="7"/>
  <c r="Y2150" i="7"/>
  <c r="AH2150" i="7" s="1"/>
  <c r="X2150" i="7"/>
  <c r="W2150" i="7"/>
  <c r="V2150" i="7"/>
  <c r="U2150" i="7"/>
  <c r="T2150" i="7"/>
  <c r="S2150" i="7"/>
  <c r="R2150" i="7"/>
  <c r="Q2150" i="7"/>
  <c r="AG2150" i="7" s="1"/>
  <c r="AF2149" i="7"/>
  <c r="AE2149" i="7"/>
  <c r="AD2149" i="7"/>
  <c r="AC2149" i="7"/>
  <c r="AB2149" i="7"/>
  <c r="AA2149" i="7"/>
  <c r="Z2149" i="7"/>
  <c r="Y2149" i="7"/>
  <c r="AH2149" i="7" s="1"/>
  <c r="X2149" i="7"/>
  <c r="W2149" i="7"/>
  <c r="V2149" i="7"/>
  <c r="U2149" i="7"/>
  <c r="T2149" i="7"/>
  <c r="S2149" i="7"/>
  <c r="R2149" i="7"/>
  <c r="Q2149" i="7"/>
  <c r="AF2148" i="7"/>
  <c r="AE2148" i="7"/>
  <c r="AD2148" i="7"/>
  <c r="AC2148" i="7"/>
  <c r="AB2148" i="7"/>
  <c r="AA2148" i="7"/>
  <c r="Z2148" i="7"/>
  <c r="Y2148" i="7"/>
  <c r="AH2148" i="7" s="1"/>
  <c r="X2148" i="7"/>
  <c r="W2148" i="7"/>
  <c r="V2148" i="7"/>
  <c r="U2148" i="7"/>
  <c r="T2148" i="7"/>
  <c r="S2148" i="7"/>
  <c r="R2148" i="7"/>
  <c r="Q2148" i="7"/>
  <c r="AG2148" i="7" s="1"/>
  <c r="AF2147" i="7"/>
  <c r="AE2147" i="7"/>
  <c r="AD2147" i="7"/>
  <c r="AC2147" i="7"/>
  <c r="AB2147" i="7"/>
  <c r="AA2147" i="7"/>
  <c r="Z2147" i="7"/>
  <c r="Y2147" i="7"/>
  <c r="AH2147" i="7" s="1"/>
  <c r="X2147" i="7"/>
  <c r="W2147" i="7"/>
  <c r="V2147" i="7"/>
  <c r="U2147" i="7"/>
  <c r="T2147" i="7"/>
  <c r="S2147" i="7"/>
  <c r="R2147" i="7"/>
  <c r="Q2147" i="7"/>
  <c r="AF2146" i="7"/>
  <c r="AE2146" i="7"/>
  <c r="AD2146" i="7"/>
  <c r="AC2146" i="7"/>
  <c r="AB2146" i="7"/>
  <c r="AA2146" i="7"/>
  <c r="Z2146" i="7"/>
  <c r="Y2146" i="7"/>
  <c r="AH2146" i="7" s="1"/>
  <c r="X2146" i="7"/>
  <c r="W2146" i="7"/>
  <c r="V2146" i="7"/>
  <c r="U2146" i="7"/>
  <c r="T2146" i="7"/>
  <c r="S2146" i="7"/>
  <c r="R2146" i="7"/>
  <c r="Q2146" i="7"/>
  <c r="AG2146" i="7" s="1"/>
  <c r="AF2145" i="7"/>
  <c r="AE2145" i="7"/>
  <c r="AD2145" i="7"/>
  <c r="AC2145" i="7"/>
  <c r="AB2145" i="7"/>
  <c r="AA2145" i="7"/>
  <c r="Z2145" i="7"/>
  <c r="Y2145" i="7"/>
  <c r="AH2145" i="7" s="1"/>
  <c r="X2145" i="7"/>
  <c r="W2145" i="7"/>
  <c r="V2145" i="7"/>
  <c r="U2145" i="7"/>
  <c r="T2145" i="7"/>
  <c r="S2145" i="7"/>
  <c r="R2145" i="7"/>
  <c r="Q2145" i="7"/>
  <c r="AF2144" i="7"/>
  <c r="AE2144" i="7"/>
  <c r="AD2144" i="7"/>
  <c r="AC2144" i="7"/>
  <c r="AB2144" i="7"/>
  <c r="AA2144" i="7"/>
  <c r="Z2144" i="7"/>
  <c r="Y2144" i="7"/>
  <c r="AH2144" i="7" s="1"/>
  <c r="X2144" i="7"/>
  <c r="W2144" i="7"/>
  <c r="V2144" i="7"/>
  <c r="U2144" i="7"/>
  <c r="T2144" i="7"/>
  <c r="S2144" i="7"/>
  <c r="R2144" i="7"/>
  <c r="Q2144" i="7"/>
  <c r="AG2144" i="7" s="1"/>
  <c r="AF2143" i="7"/>
  <c r="AE2143" i="7"/>
  <c r="AD2143" i="7"/>
  <c r="AC2143" i="7"/>
  <c r="AB2143" i="7"/>
  <c r="AA2143" i="7"/>
  <c r="Z2143" i="7"/>
  <c r="Y2143" i="7"/>
  <c r="AH2143" i="7" s="1"/>
  <c r="X2143" i="7"/>
  <c r="W2143" i="7"/>
  <c r="V2143" i="7"/>
  <c r="U2143" i="7"/>
  <c r="T2143" i="7"/>
  <c r="S2143" i="7"/>
  <c r="R2143" i="7"/>
  <c r="Q2143" i="7"/>
  <c r="AF2142" i="7"/>
  <c r="AE2142" i="7"/>
  <c r="AD2142" i="7"/>
  <c r="AC2142" i="7"/>
  <c r="AB2142" i="7"/>
  <c r="AA2142" i="7"/>
  <c r="Z2142" i="7"/>
  <c r="Y2142" i="7"/>
  <c r="AH2142" i="7" s="1"/>
  <c r="X2142" i="7"/>
  <c r="W2142" i="7"/>
  <c r="V2142" i="7"/>
  <c r="U2142" i="7"/>
  <c r="T2142" i="7"/>
  <c r="S2142" i="7"/>
  <c r="R2142" i="7"/>
  <c r="Q2142" i="7"/>
  <c r="AG2142" i="7" s="1"/>
  <c r="AF2141" i="7"/>
  <c r="AE2141" i="7"/>
  <c r="AD2141" i="7"/>
  <c r="AC2141" i="7"/>
  <c r="AB2141" i="7"/>
  <c r="AA2141" i="7"/>
  <c r="Z2141" i="7"/>
  <c r="Y2141" i="7"/>
  <c r="AH2141" i="7" s="1"/>
  <c r="X2141" i="7"/>
  <c r="W2141" i="7"/>
  <c r="V2141" i="7"/>
  <c r="U2141" i="7"/>
  <c r="T2141" i="7"/>
  <c r="S2141" i="7"/>
  <c r="R2141" i="7"/>
  <c r="Q2141" i="7"/>
  <c r="AF2140" i="7"/>
  <c r="AE2140" i="7"/>
  <c r="AD2140" i="7"/>
  <c r="AC2140" i="7"/>
  <c r="AB2140" i="7"/>
  <c r="AA2140" i="7"/>
  <c r="Z2140" i="7"/>
  <c r="Y2140" i="7"/>
  <c r="AH2140" i="7" s="1"/>
  <c r="X2140" i="7"/>
  <c r="W2140" i="7"/>
  <c r="V2140" i="7"/>
  <c r="U2140" i="7"/>
  <c r="T2140" i="7"/>
  <c r="S2140" i="7"/>
  <c r="R2140" i="7"/>
  <c r="Q2140" i="7"/>
  <c r="AG2140" i="7" s="1"/>
  <c r="AF2139" i="7"/>
  <c r="AE2139" i="7"/>
  <c r="AD2139" i="7"/>
  <c r="AC2139" i="7"/>
  <c r="AB2139" i="7"/>
  <c r="AA2139" i="7"/>
  <c r="Z2139" i="7"/>
  <c r="Y2139" i="7"/>
  <c r="AH2139" i="7" s="1"/>
  <c r="X2139" i="7"/>
  <c r="W2139" i="7"/>
  <c r="V2139" i="7"/>
  <c r="U2139" i="7"/>
  <c r="T2139" i="7"/>
  <c r="S2139" i="7"/>
  <c r="R2139" i="7"/>
  <c r="Q2139" i="7"/>
  <c r="AF2138" i="7"/>
  <c r="AE2138" i="7"/>
  <c r="AD2138" i="7"/>
  <c r="AC2138" i="7"/>
  <c r="AB2138" i="7"/>
  <c r="AA2138" i="7"/>
  <c r="Z2138" i="7"/>
  <c r="Y2138" i="7"/>
  <c r="AH2138" i="7" s="1"/>
  <c r="X2138" i="7"/>
  <c r="W2138" i="7"/>
  <c r="V2138" i="7"/>
  <c r="U2138" i="7"/>
  <c r="T2138" i="7"/>
  <c r="S2138" i="7"/>
  <c r="R2138" i="7"/>
  <c r="Q2138" i="7"/>
  <c r="AF2137" i="7"/>
  <c r="AE2137" i="7"/>
  <c r="AD2137" i="7"/>
  <c r="AC2137" i="7"/>
  <c r="AB2137" i="7"/>
  <c r="AA2137" i="7"/>
  <c r="Z2137" i="7"/>
  <c r="Y2137" i="7"/>
  <c r="AH2137" i="7" s="1"/>
  <c r="X2137" i="7"/>
  <c r="W2137" i="7"/>
  <c r="V2137" i="7"/>
  <c r="U2137" i="7"/>
  <c r="T2137" i="7"/>
  <c r="S2137" i="7"/>
  <c r="R2137" i="7"/>
  <c r="Q2137" i="7"/>
  <c r="AF2136" i="7"/>
  <c r="AE2136" i="7"/>
  <c r="AD2136" i="7"/>
  <c r="AC2136" i="7"/>
  <c r="AB2136" i="7"/>
  <c r="AA2136" i="7"/>
  <c r="Z2136" i="7"/>
  <c r="Y2136" i="7"/>
  <c r="AH2136" i="7" s="1"/>
  <c r="X2136" i="7"/>
  <c r="W2136" i="7"/>
  <c r="V2136" i="7"/>
  <c r="U2136" i="7"/>
  <c r="T2136" i="7"/>
  <c r="S2136" i="7"/>
  <c r="R2136" i="7"/>
  <c r="Q2136" i="7"/>
  <c r="AF2135" i="7"/>
  <c r="AE2135" i="7"/>
  <c r="AD2135" i="7"/>
  <c r="AC2135" i="7"/>
  <c r="AB2135" i="7"/>
  <c r="AA2135" i="7"/>
  <c r="Z2135" i="7"/>
  <c r="Y2135" i="7"/>
  <c r="AH2135" i="7" s="1"/>
  <c r="X2135" i="7"/>
  <c r="W2135" i="7"/>
  <c r="V2135" i="7"/>
  <c r="U2135" i="7"/>
  <c r="T2135" i="7"/>
  <c r="S2135" i="7"/>
  <c r="R2135" i="7"/>
  <c r="Q2135" i="7"/>
  <c r="AF2134" i="7"/>
  <c r="AE2134" i="7"/>
  <c r="AD2134" i="7"/>
  <c r="AC2134" i="7"/>
  <c r="AB2134" i="7"/>
  <c r="AA2134" i="7"/>
  <c r="Z2134" i="7"/>
  <c r="Y2134" i="7"/>
  <c r="AH2134" i="7" s="1"/>
  <c r="X2134" i="7"/>
  <c r="W2134" i="7"/>
  <c r="V2134" i="7"/>
  <c r="U2134" i="7"/>
  <c r="T2134" i="7"/>
  <c r="S2134" i="7"/>
  <c r="R2134" i="7"/>
  <c r="Q2134" i="7"/>
  <c r="AF2133" i="7"/>
  <c r="AE2133" i="7"/>
  <c r="AD2133" i="7"/>
  <c r="AC2133" i="7"/>
  <c r="AB2133" i="7"/>
  <c r="AA2133" i="7"/>
  <c r="Z2133" i="7"/>
  <c r="Y2133" i="7"/>
  <c r="AH2133" i="7" s="1"/>
  <c r="X2133" i="7"/>
  <c r="W2133" i="7"/>
  <c r="V2133" i="7"/>
  <c r="U2133" i="7"/>
  <c r="T2133" i="7"/>
  <c r="S2133" i="7"/>
  <c r="R2133" i="7"/>
  <c r="Q2133" i="7"/>
  <c r="AF2132" i="7"/>
  <c r="AE2132" i="7"/>
  <c r="AD2132" i="7"/>
  <c r="AC2132" i="7"/>
  <c r="AB2132" i="7"/>
  <c r="AA2132" i="7"/>
  <c r="Z2132" i="7"/>
  <c r="Y2132" i="7"/>
  <c r="AH2132" i="7" s="1"/>
  <c r="X2132" i="7"/>
  <c r="W2132" i="7"/>
  <c r="V2132" i="7"/>
  <c r="U2132" i="7"/>
  <c r="T2132" i="7"/>
  <c r="S2132" i="7"/>
  <c r="R2132" i="7"/>
  <c r="Q2132" i="7"/>
  <c r="AF2131" i="7"/>
  <c r="AE2131" i="7"/>
  <c r="AD2131" i="7"/>
  <c r="AC2131" i="7"/>
  <c r="AB2131" i="7"/>
  <c r="AA2131" i="7"/>
  <c r="Z2131" i="7"/>
  <c r="Y2131" i="7"/>
  <c r="AH2131" i="7" s="1"/>
  <c r="X2131" i="7"/>
  <c r="W2131" i="7"/>
  <c r="V2131" i="7"/>
  <c r="U2131" i="7"/>
  <c r="T2131" i="7"/>
  <c r="S2131" i="7"/>
  <c r="R2131" i="7"/>
  <c r="Q2131" i="7"/>
  <c r="AF2130" i="7"/>
  <c r="AE2130" i="7"/>
  <c r="AD2130" i="7"/>
  <c r="AC2130" i="7"/>
  <c r="AB2130" i="7"/>
  <c r="AA2130" i="7"/>
  <c r="Z2130" i="7"/>
  <c r="Y2130" i="7"/>
  <c r="AH2130" i="7" s="1"/>
  <c r="X2130" i="7"/>
  <c r="W2130" i="7"/>
  <c r="V2130" i="7"/>
  <c r="U2130" i="7"/>
  <c r="T2130" i="7"/>
  <c r="S2130" i="7"/>
  <c r="R2130" i="7"/>
  <c r="Q2130" i="7"/>
  <c r="AF2129" i="7"/>
  <c r="AE2129" i="7"/>
  <c r="AD2129" i="7"/>
  <c r="AC2129" i="7"/>
  <c r="AB2129" i="7"/>
  <c r="AA2129" i="7"/>
  <c r="Z2129" i="7"/>
  <c r="Y2129" i="7"/>
  <c r="AH2129" i="7" s="1"/>
  <c r="X2129" i="7"/>
  <c r="W2129" i="7"/>
  <c r="V2129" i="7"/>
  <c r="U2129" i="7"/>
  <c r="T2129" i="7"/>
  <c r="S2129" i="7"/>
  <c r="R2129" i="7"/>
  <c r="Q2129" i="7"/>
  <c r="AF2128" i="7"/>
  <c r="AE2128" i="7"/>
  <c r="AD2128" i="7"/>
  <c r="AC2128" i="7"/>
  <c r="AB2128" i="7"/>
  <c r="AA2128" i="7"/>
  <c r="Z2128" i="7"/>
  <c r="Y2128" i="7"/>
  <c r="AH2128" i="7" s="1"/>
  <c r="X2128" i="7"/>
  <c r="W2128" i="7"/>
  <c r="V2128" i="7"/>
  <c r="U2128" i="7"/>
  <c r="T2128" i="7"/>
  <c r="S2128" i="7"/>
  <c r="R2128" i="7"/>
  <c r="Q2128" i="7"/>
  <c r="AF2127" i="7"/>
  <c r="AE2127" i="7"/>
  <c r="AD2127" i="7"/>
  <c r="AC2127" i="7"/>
  <c r="AB2127" i="7"/>
  <c r="AA2127" i="7"/>
  <c r="Z2127" i="7"/>
  <c r="Y2127" i="7"/>
  <c r="AH2127" i="7" s="1"/>
  <c r="X2127" i="7"/>
  <c r="W2127" i="7"/>
  <c r="V2127" i="7"/>
  <c r="U2127" i="7"/>
  <c r="T2127" i="7"/>
  <c r="S2127" i="7"/>
  <c r="R2127" i="7"/>
  <c r="Q2127" i="7"/>
  <c r="AF2126" i="7"/>
  <c r="AE2126" i="7"/>
  <c r="AD2126" i="7"/>
  <c r="AC2126" i="7"/>
  <c r="AB2126" i="7"/>
  <c r="AA2126" i="7"/>
  <c r="Z2126" i="7"/>
  <c r="Y2126" i="7"/>
  <c r="AH2126" i="7" s="1"/>
  <c r="X2126" i="7"/>
  <c r="W2126" i="7"/>
  <c r="V2126" i="7"/>
  <c r="U2126" i="7"/>
  <c r="T2126" i="7"/>
  <c r="S2126" i="7"/>
  <c r="R2126" i="7"/>
  <c r="Q2126" i="7"/>
  <c r="AF2125" i="7"/>
  <c r="AE2125" i="7"/>
  <c r="AD2125" i="7"/>
  <c r="AC2125" i="7"/>
  <c r="AB2125" i="7"/>
  <c r="AA2125" i="7"/>
  <c r="Z2125" i="7"/>
  <c r="Y2125" i="7"/>
  <c r="AH2125" i="7" s="1"/>
  <c r="X2125" i="7"/>
  <c r="W2125" i="7"/>
  <c r="V2125" i="7"/>
  <c r="U2125" i="7"/>
  <c r="T2125" i="7"/>
  <c r="S2125" i="7"/>
  <c r="R2125" i="7"/>
  <c r="Q2125" i="7"/>
  <c r="AF2124" i="7"/>
  <c r="AE2124" i="7"/>
  <c r="AD2124" i="7"/>
  <c r="AC2124" i="7"/>
  <c r="AB2124" i="7"/>
  <c r="AA2124" i="7"/>
  <c r="Z2124" i="7"/>
  <c r="Y2124" i="7"/>
  <c r="AH2124" i="7" s="1"/>
  <c r="X2124" i="7"/>
  <c r="W2124" i="7"/>
  <c r="V2124" i="7"/>
  <c r="U2124" i="7"/>
  <c r="T2124" i="7"/>
  <c r="S2124" i="7"/>
  <c r="R2124" i="7"/>
  <c r="Q2124" i="7"/>
  <c r="AF2123" i="7"/>
  <c r="AE2123" i="7"/>
  <c r="AD2123" i="7"/>
  <c r="AC2123" i="7"/>
  <c r="AB2123" i="7"/>
  <c r="AA2123" i="7"/>
  <c r="Z2123" i="7"/>
  <c r="Y2123" i="7"/>
  <c r="AH2123" i="7" s="1"/>
  <c r="X2123" i="7"/>
  <c r="W2123" i="7"/>
  <c r="V2123" i="7"/>
  <c r="U2123" i="7"/>
  <c r="T2123" i="7"/>
  <c r="S2123" i="7"/>
  <c r="R2123" i="7"/>
  <c r="Q2123" i="7"/>
  <c r="AF2122" i="7"/>
  <c r="AE2122" i="7"/>
  <c r="AD2122" i="7"/>
  <c r="AC2122" i="7"/>
  <c r="AB2122" i="7"/>
  <c r="AA2122" i="7"/>
  <c r="Z2122" i="7"/>
  <c r="Y2122" i="7"/>
  <c r="AH2122" i="7" s="1"/>
  <c r="X2122" i="7"/>
  <c r="W2122" i="7"/>
  <c r="V2122" i="7"/>
  <c r="U2122" i="7"/>
  <c r="T2122" i="7"/>
  <c r="S2122" i="7"/>
  <c r="R2122" i="7"/>
  <c r="Q2122" i="7"/>
  <c r="AF2121" i="7"/>
  <c r="AE2121" i="7"/>
  <c r="AD2121" i="7"/>
  <c r="AC2121" i="7"/>
  <c r="AB2121" i="7"/>
  <c r="AA2121" i="7"/>
  <c r="Z2121" i="7"/>
  <c r="Y2121" i="7"/>
  <c r="AH2121" i="7" s="1"/>
  <c r="X2121" i="7"/>
  <c r="W2121" i="7"/>
  <c r="V2121" i="7"/>
  <c r="U2121" i="7"/>
  <c r="T2121" i="7"/>
  <c r="S2121" i="7"/>
  <c r="R2121" i="7"/>
  <c r="Q2121" i="7"/>
  <c r="AF2120" i="7"/>
  <c r="AE2120" i="7"/>
  <c r="AD2120" i="7"/>
  <c r="AC2120" i="7"/>
  <c r="AB2120" i="7"/>
  <c r="AA2120" i="7"/>
  <c r="Z2120" i="7"/>
  <c r="Y2120" i="7"/>
  <c r="AH2120" i="7" s="1"/>
  <c r="X2120" i="7"/>
  <c r="W2120" i="7"/>
  <c r="V2120" i="7"/>
  <c r="U2120" i="7"/>
  <c r="T2120" i="7"/>
  <c r="S2120" i="7"/>
  <c r="R2120" i="7"/>
  <c r="Q2120" i="7"/>
  <c r="AF2119" i="7"/>
  <c r="AE2119" i="7"/>
  <c r="AD2119" i="7"/>
  <c r="AC2119" i="7"/>
  <c r="AB2119" i="7"/>
  <c r="AA2119" i="7"/>
  <c r="Z2119" i="7"/>
  <c r="Y2119" i="7"/>
  <c r="AH2119" i="7" s="1"/>
  <c r="X2119" i="7"/>
  <c r="W2119" i="7"/>
  <c r="V2119" i="7"/>
  <c r="U2119" i="7"/>
  <c r="T2119" i="7"/>
  <c r="S2119" i="7"/>
  <c r="R2119" i="7"/>
  <c r="Q2119" i="7"/>
  <c r="AF2118" i="7"/>
  <c r="AE2118" i="7"/>
  <c r="AD2118" i="7"/>
  <c r="AC2118" i="7"/>
  <c r="AB2118" i="7"/>
  <c r="AA2118" i="7"/>
  <c r="Z2118" i="7"/>
  <c r="Y2118" i="7"/>
  <c r="AH2118" i="7" s="1"/>
  <c r="X2118" i="7"/>
  <c r="W2118" i="7"/>
  <c r="V2118" i="7"/>
  <c r="U2118" i="7"/>
  <c r="T2118" i="7"/>
  <c r="S2118" i="7"/>
  <c r="R2118" i="7"/>
  <c r="Q2118" i="7"/>
  <c r="AF2117" i="7"/>
  <c r="AE2117" i="7"/>
  <c r="AD2117" i="7"/>
  <c r="AC2117" i="7"/>
  <c r="AB2117" i="7"/>
  <c r="AA2117" i="7"/>
  <c r="Z2117" i="7"/>
  <c r="Y2117" i="7"/>
  <c r="AH2117" i="7" s="1"/>
  <c r="X2117" i="7"/>
  <c r="W2117" i="7"/>
  <c r="V2117" i="7"/>
  <c r="U2117" i="7"/>
  <c r="T2117" i="7"/>
  <c r="S2117" i="7"/>
  <c r="R2117" i="7"/>
  <c r="Q2117" i="7"/>
  <c r="AF2116" i="7"/>
  <c r="AE2116" i="7"/>
  <c r="AD2116" i="7"/>
  <c r="AC2116" i="7"/>
  <c r="AB2116" i="7"/>
  <c r="AA2116" i="7"/>
  <c r="Z2116" i="7"/>
  <c r="Y2116" i="7"/>
  <c r="AH2116" i="7" s="1"/>
  <c r="X2116" i="7"/>
  <c r="W2116" i="7"/>
  <c r="V2116" i="7"/>
  <c r="U2116" i="7"/>
  <c r="T2116" i="7"/>
  <c r="S2116" i="7"/>
  <c r="R2116" i="7"/>
  <c r="Q2116" i="7"/>
  <c r="AF2115" i="7"/>
  <c r="AE2115" i="7"/>
  <c r="AD2115" i="7"/>
  <c r="AC2115" i="7"/>
  <c r="AB2115" i="7"/>
  <c r="AA2115" i="7"/>
  <c r="Z2115" i="7"/>
  <c r="Y2115" i="7"/>
  <c r="AH2115" i="7" s="1"/>
  <c r="X2115" i="7"/>
  <c r="W2115" i="7"/>
  <c r="V2115" i="7"/>
  <c r="U2115" i="7"/>
  <c r="T2115" i="7"/>
  <c r="S2115" i="7"/>
  <c r="R2115" i="7"/>
  <c r="Q2115" i="7"/>
  <c r="AF2114" i="7"/>
  <c r="AE2114" i="7"/>
  <c r="AD2114" i="7"/>
  <c r="AC2114" i="7"/>
  <c r="AB2114" i="7"/>
  <c r="AA2114" i="7"/>
  <c r="Z2114" i="7"/>
  <c r="Y2114" i="7"/>
  <c r="AH2114" i="7" s="1"/>
  <c r="X2114" i="7"/>
  <c r="W2114" i="7"/>
  <c r="V2114" i="7"/>
  <c r="U2114" i="7"/>
  <c r="T2114" i="7"/>
  <c r="S2114" i="7"/>
  <c r="R2114" i="7"/>
  <c r="Q2114" i="7"/>
  <c r="AF2113" i="7"/>
  <c r="AE2113" i="7"/>
  <c r="AD2113" i="7"/>
  <c r="AC2113" i="7"/>
  <c r="AB2113" i="7"/>
  <c r="AA2113" i="7"/>
  <c r="Z2113" i="7"/>
  <c r="Y2113" i="7"/>
  <c r="AH2113" i="7" s="1"/>
  <c r="X2113" i="7"/>
  <c r="W2113" i="7"/>
  <c r="V2113" i="7"/>
  <c r="U2113" i="7"/>
  <c r="T2113" i="7"/>
  <c r="S2113" i="7"/>
  <c r="R2113" i="7"/>
  <c r="Q2113" i="7"/>
  <c r="AF2112" i="7"/>
  <c r="AE2112" i="7"/>
  <c r="AD2112" i="7"/>
  <c r="AC2112" i="7"/>
  <c r="AB2112" i="7"/>
  <c r="AA2112" i="7"/>
  <c r="Z2112" i="7"/>
  <c r="Y2112" i="7"/>
  <c r="AH2112" i="7" s="1"/>
  <c r="X2112" i="7"/>
  <c r="W2112" i="7"/>
  <c r="V2112" i="7"/>
  <c r="U2112" i="7"/>
  <c r="T2112" i="7"/>
  <c r="S2112" i="7"/>
  <c r="R2112" i="7"/>
  <c r="Q2112" i="7"/>
  <c r="AF2111" i="7"/>
  <c r="AE2111" i="7"/>
  <c r="AD2111" i="7"/>
  <c r="AC2111" i="7"/>
  <c r="AB2111" i="7"/>
  <c r="AA2111" i="7"/>
  <c r="Z2111" i="7"/>
  <c r="Y2111" i="7"/>
  <c r="AH2111" i="7" s="1"/>
  <c r="X2111" i="7"/>
  <c r="W2111" i="7"/>
  <c r="V2111" i="7"/>
  <c r="U2111" i="7"/>
  <c r="T2111" i="7"/>
  <c r="S2111" i="7"/>
  <c r="R2111" i="7"/>
  <c r="Q2111" i="7"/>
  <c r="AF2110" i="7"/>
  <c r="AE2110" i="7"/>
  <c r="AD2110" i="7"/>
  <c r="AC2110" i="7"/>
  <c r="AB2110" i="7"/>
  <c r="AA2110" i="7"/>
  <c r="Z2110" i="7"/>
  <c r="Y2110" i="7"/>
  <c r="AH2110" i="7" s="1"/>
  <c r="X2110" i="7"/>
  <c r="W2110" i="7"/>
  <c r="V2110" i="7"/>
  <c r="U2110" i="7"/>
  <c r="T2110" i="7"/>
  <c r="S2110" i="7"/>
  <c r="R2110" i="7"/>
  <c r="Q2110" i="7"/>
  <c r="AF2109" i="7"/>
  <c r="AE2109" i="7"/>
  <c r="AD2109" i="7"/>
  <c r="AC2109" i="7"/>
  <c r="AB2109" i="7"/>
  <c r="AA2109" i="7"/>
  <c r="Z2109" i="7"/>
  <c r="Y2109" i="7"/>
  <c r="AH2109" i="7" s="1"/>
  <c r="X2109" i="7"/>
  <c r="W2109" i="7"/>
  <c r="V2109" i="7"/>
  <c r="U2109" i="7"/>
  <c r="T2109" i="7"/>
  <c r="S2109" i="7"/>
  <c r="R2109" i="7"/>
  <c r="Q2109" i="7"/>
  <c r="AF2108" i="7"/>
  <c r="AE2108" i="7"/>
  <c r="AD2108" i="7"/>
  <c r="AC2108" i="7"/>
  <c r="AB2108" i="7"/>
  <c r="AA2108" i="7"/>
  <c r="Z2108" i="7"/>
  <c r="Y2108" i="7"/>
  <c r="AH2108" i="7" s="1"/>
  <c r="X2108" i="7"/>
  <c r="W2108" i="7"/>
  <c r="V2108" i="7"/>
  <c r="U2108" i="7"/>
  <c r="T2108" i="7"/>
  <c r="S2108" i="7"/>
  <c r="R2108" i="7"/>
  <c r="Q2108" i="7"/>
  <c r="AF2107" i="7"/>
  <c r="AE2107" i="7"/>
  <c r="AD2107" i="7"/>
  <c r="AC2107" i="7"/>
  <c r="AB2107" i="7"/>
  <c r="AA2107" i="7"/>
  <c r="Z2107" i="7"/>
  <c r="Y2107" i="7"/>
  <c r="AH2107" i="7" s="1"/>
  <c r="X2107" i="7"/>
  <c r="W2107" i="7"/>
  <c r="V2107" i="7"/>
  <c r="U2107" i="7"/>
  <c r="T2107" i="7"/>
  <c r="S2107" i="7"/>
  <c r="R2107" i="7"/>
  <c r="Q2107" i="7"/>
  <c r="AF2106" i="7"/>
  <c r="AE2106" i="7"/>
  <c r="AD2106" i="7"/>
  <c r="AC2106" i="7"/>
  <c r="AB2106" i="7"/>
  <c r="AA2106" i="7"/>
  <c r="Z2106" i="7"/>
  <c r="Y2106" i="7"/>
  <c r="AH2106" i="7" s="1"/>
  <c r="X2106" i="7"/>
  <c r="W2106" i="7"/>
  <c r="V2106" i="7"/>
  <c r="U2106" i="7"/>
  <c r="T2106" i="7"/>
  <c r="S2106" i="7"/>
  <c r="R2106" i="7"/>
  <c r="Q2106" i="7"/>
  <c r="AF2105" i="7"/>
  <c r="AE2105" i="7"/>
  <c r="AD2105" i="7"/>
  <c r="AC2105" i="7"/>
  <c r="AB2105" i="7"/>
  <c r="AA2105" i="7"/>
  <c r="Z2105" i="7"/>
  <c r="Y2105" i="7"/>
  <c r="AH2105" i="7" s="1"/>
  <c r="X2105" i="7"/>
  <c r="W2105" i="7"/>
  <c r="V2105" i="7"/>
  <c r="U2105" i="7"/>
  <c r="T2105" i="7"/>
  <c r="S2105" i="7"/>
  <c r="R2105" i="7"/>
  <c r="Q2105" i="7"/>
  <c r="AF2104" i="7"/>
  <c r="AE2104" i="7"/>
  <c r="AD2104" i="7"/>
  <c r="AC2104" i="7"/>
  <c r="AB2104" i="7"/>
  <c r="AA2104" i="7"/>
  <c r="Z2104" i="7"/>
  <c r="Y2104" i="7"/>
  <c r="AH2104" i="7" s="1"/>
  <c r="X2104" i="7"/>
  <c r="W2104" i="7"/>
  <c r="V2104" i="7"/>
  <c r="U2104" i="7"/>
  <c r="T2104" i="7"/>
  <c r="S2104" i="7"/>
  <c r="R2104" i="7"/>
  <c r="Q2104" i="7"/>
  <c r="AF2103" i="7"/>
  <c r="AE2103" i="7"/>
  <c r="AD2103" i="7"/>
  <c r="AC2103" i="7"/>
  <c r="AB2103" i="7"/>
  <c r="AA2103" i="7"/>
  <c r="Z2103" i="7"/>
  <c r="Y2103" i="7"/>
  <c r="AH2103" i="7" s="1"/>
  <c r="X2103" i="7"/>
  <c r="W2103" i="7"/>
  <c r="V2103" i="7"/>
  <c r="U2103" i="7"/>
  <c r="T2103" i="7"/>
  <c r="S2103" i="7"/>
  <c r="R2103" i="7"/>
  <c r="Q2103" i="7"/>
  <c r="AF2102" i="7"/>
  <c r="AE2102" i="7"/>
  <c r="AD2102" i="7"/>
  <c r="AC2102" i="7"/>
  <c r="AB2102" i="7"/>
  <c r="AA2102" i="7"/>
  <c r="Z2102" i="7"/>
  <c r="Y2102" i="7"/>
  <c r="AH2102" i="7" s="1"/>
  <c r="X2102" i="7"/>
  <c r="W2102" i="7"/>
  <c r="V2102" i="7"/>
  <c r="U2102" i="7"/>
  <c r="T2102" i="7"/>
  <c r="S2102" i="7"/>
  <c r="R2102" i="7"/>
  <c r="Q2102" i="7"/>
  <c r="AF2101" i="7"/>
  <c r="AE2101" i="7"/>
  <c r="AD2101" i="7"/>
  <c r="AC2101" i="7"/>
  <c r="AB2101" i="7"/>
  <c r="AA2101" i="7"/>
  <c r="Z2101" i="7"/>
  <c r="Y2101" i="7"/>
  <c r="AH2101" i="7" s="1"/>
  <c r="X2101" i="7"/>
  <c r="W2101" i="7"/>
  <c r="V2101" i="7"/>
  <c r="U2101" i="7"/>
  <c r="T2101" i="7"/>
  <c r="S2101" i="7"/>
  <c r="R2101" i="7"/>
  <c r="Q2101" i="7"/>
  <c r="AF2100" i="7"/>
  <c r="AE2100" i="7"/>
  <c r="AD2100" i="7"/>
  <c r="AC2100" i="7"/>
  <c r="AB2100" i="7"/>
  <c r="AA2100" i="7"/>
  <c r="Z2100" i="7"/>
  <c r="Y2100" i="7"/>
  <c r="AH2100" i="7" s="1"/>
  <c r="X2100" i="7"/>
  <c r="W2100" i="7"/>
  <c r="V2100" i="7"/>
  <c r="U2100" i="7"/>
  <c r="T2100" i="7"/>
  <c r="S2100" i="7"/>
  <c r="R2100" i="7"/>
  <c r="Q2100" i="7"/>
  <c r="AF2099" i="7"/>
  <c r="AE2099" i="7"/>
  <c r="AD2099" i="7"/>
  <c r="AC2099" i="7"/>
  <c r="AB2099" i="7"/>
  <c r="AA2099" i="7"/>
  <c r="Z2099" i="7"/>
  <c r="Y2099" i="7"/>
  <c r="AH2099" i="7" s="1"/>
  <c r="X2099" i="7"/>
  <c r="W2099" i="7"/>
  <c r="V2099" i="7"/>
  <c r="U2099" i="7"/>
  <c r="T2099" i="7"/>
  <c r="S2099" i="7"/>
  <c r="R2099" i="7"/>
  <c r="Q2099" i="7"/>
  <c r="AF2098" i="7"/>
  <c r="AE2098" i="7"/>
  <c r="AD2098" i="7"/>
  <c r="AC2098" i="7"/>
  <c r="AB2098" i="7"/>
  <c r="AA2098" i="7"/>
  <c r="Z2098" i="7"/>
  <c r="Y2098" i="7"/>
  <c r="AH2098" i="7" s="1"/>
  <c r="X2098" i="7"/>
  <c r="W2098" i="7"/>
  <c r="V2098" i="7"/>
  <c r="U2098" i="7"/>
  <c r="T2098" i="7"/>
  <c r="S2098" i="7"/>
  <c r="R2098" i="7"/>
  <c r="Q2098" i="7"/>
  <c r="AF2097" i="7"/>
  <c r="AE2097" i="7"/>
  <c r="AD2097" i="7"/>
  <c r="AC2097" i="7"/>
  <c r="AB2097" i="7"/>
  <c r="AA2097" i="7"/>
  <c r="Z2097" i="7"/>
  <c r="Y2097" i="7"/>
  <c r="AH2097" i="7" s="1"/>
  <c r="X2097" i="7"/>
  <c r="W2097" i="7"/>
  <c r="V2097" i="7"/>
  <c r="U2097" i="7"/>
  <c r="T2097" i="7"/>
  <c r="S2097" i="7"/>
  <c r="R2097" i="7"/>
  <c r="Q2097" i="7"/>
  <c r="AF2096" i="7"/>
  <c r="AE2096" i="7"/>
  <c r="AD2096" i="7"/>
  <c r="AC2096" i="7"/>
  <c r="AB2096" i="7"/>
  <c r="AA2096" i="7"/>
  <c r="Z2096" i="7"/>
  <c r="Y2096" i="7"/>
  <c r="AH2096" i="7" s="1"/>
  <c r="X2096" i="7"/>
  <c r="W2096" i="7"/>
  <c r="V2096" i="7"/>
  <c r="U2096" i="7"/>
  <c r="T2096" i="7"/>
  <c r="S2096" i="7"/>
  <c r="R2096" i="7"/>
  <c r="Q2096" i="7"/>
  <c r="AF2095" i="7"/>
  <c r="AE2095" i="7"/>
  <c r="AD2095" i="7"/>
  <c r="AC2095" i="7"/>
  <c r="AB2095" i="7"/>
  <c r="AA2095" i="7"/>
  <c r="Z2095" i="7"/>
  <c r="Y2095" i="7"/>
  <c r="AH2095" i="7" s="1"/>
  <c r="X2095" i="7"/>
  <c r="W2095" i="7"/>
  <c r="V2095" i="7"/>
  <c r="U2095" i="7"/>
  <c r="T2095" i="7"/>
  <c r="S2095" i="7"/>
  <c r="R2095" i="7"/>
  <c r="Q2095" i="7"/>
  <c r="AF2094" i="7"/>
  <c r="AE2094" i="7"/>
  <c r="AD2094" i="7"/>
  <c r="AC2094" i="7"/>
  <c r="AB2094" i="7"/>
  <c r="AA2094" i="7"/>
  <c r="Z2094" i="7"/>
  <c r="Y2094" i="7"/>
  <c r="AH2094" i="7" s="1"/>
  <c r="X2094" i="7"/>
  <c r="W2094" i="7"/>
  <c r="V2094" i="7"/>
  <c r="U2094" i="7"/>
  <c r="T2094" i="7"/>
  <c r="S2094" i="7"/>
  <c r="R2094" i="7"/>
  <c r="Q2094" i="7"/>
  <c r="AF2093" i="7"/>
  <c r="AE2093" i="7"/>
  <c r="AD2093" i="7"/>
  <c r="AC2093" i="7"/>
  <c r="AB2093" i="7"/>
  <c r="AA2093" i="7"/>
  <c r="Z2093" i="7"/>
  <c r="Y2093" i="7"/>
  <c r="AH2093" i="7" s="1"/>
  <c r="X2093" i="7"/>
  <c r="W2093" i="7"/>
  <c r="V2093" i="7"/>
  <c r="U2093" i="7"/>
  <c r="T2093" i="7"/>
  <c r="S2093" i="7"/>
  <c r="R2093" i="7"/>
  <c r="Q2093" i="7"/>
  <c r="AF2092" i="7"/>
  <c r="AE2092" i="7"/>
  <c r="AD2092" i="7"/>
  <c r="AC2092" i="7"/>
  <c r="AB2092" i="7"/>
  <c r="AA2092" i="7"/>
  <c r="Z2092" i="7"/>
  <c r="Y2092" i="7"/>
  <c r="AH2092" i="7" s="1"/>
  <c r="X2092" i="7"/>
  <c r="W2092" i="7"/>
  <c r="V2092" i="7"/>
  <c r="U2092" i="7"/>
  <c r="T2092" i="7"/>
  <c r="S2092" i="7"/>
  <c r="R2092" i="7"/>
  <c r="Q2092" i="7"/>
  <c r="AF2091" i="7"/>
  <c r="AE2091" i="7"/>
  <c r="AD2091" i="7"/>
  <c r="AC2091" i="7"/>
  <c r="AB2091" i="7"/>
  <c r="AA2091" i="7"/>
  <c r="Z2091" i="7"/>
  <c r="Y2091" i="7"/>
  <c r="AH2091" i="7" s="1"/>
  <c r="X2091" i="7"/>
  <c r="W2091" i="7"/>
  <c r="V2091" i="7"/>
  <c r="U2091" i="7"/>
  <c r="T2091" i="7"/>
  <c r="S2091" i="7"/>
  <c r="AJ2091" i="7" s="1"/>
  <c r="R2091" i="7"/>
  <c r="Q2091" i="7"/>
  <c r="AF2090" i="7"/>
  <c r="AE2090" i="7"/>
  <c r="AD2090" i="7"/>
  <c r="AC2090" i="7"/>
  <c r="AB2090" i="7"/>
  <c r="AA2090" i="7"/>
  <c r="Z2090" i="7"/>
  <c r="Y2090" i="7"/>
  <c r="AH2090" i="7" s="1"/>
  <c r="X2090" i="7"/>
  <c r="W2090" i="7"/>
  <c r="V2090" i="7"/>
  <c r="U2090" i="7"/>
  <c r="T2090" i="7"/>
  <c r="S2090" i="7"/>
  <c r="R2090" i="7"/>
  <c r="Q2090" i="7"/>
  <c r="AF2089" i="7"/>
  <c r="AE2089" i="7"/>
  <c r="AD2089" i="7"/>
  <c r="AC2089" i="7"/>
  <c r="AB2089" i="7"/>
  <c r="AA2089" i="7"/>
  <c r="Z2089" i="7"/>
  <c r="Y2089" i="7"/>
  <c r="AH2089" i="7" s="1"/>
  <c r="X2089" i="7"/>
  <c r="W2089" i="7"/>
  <c r="V2089" i="7"/>
  <c r="U2089" i="7"/>
  <c r="T2089" i="7"/>
  <c r="S2089" i="7"/>
  <c r="R2089" i="7"/>
  <c r="Q2089" i="7"/>
  <c r="AG2089" i="7" s="1"/>
  <c r="AF2088" i="7"/>
  <c r="AE2088" i="7"/>
  <c r="AD2088" i="7"/>
  <c r="AC2088" i="7"/>
  <c r="AB2088" i="7"/>
  <c r="AA2088" i="7"/>
  <c r="Z2088" i="7"/>
  <c r="Y2088" i="7"/>
  <c r="AH2088" i="7" s="1"/>
  <c r="X2088" i="7"/>
  <c r="W2088" i="7"/>
  <c r="V2088" i="7"/>
  <c r="U2088" i="7"/>
  <c r="T2088" i="7"/>
  <c r="S2088" i="7"/>
  <c r="R2088" i="7"/>
  <c r="Q2088" i="7"/>
  <c r="AF2087" i="7"/>
  <c r="AE2087" i="7"/>
  <c r="AD2087" i="7"/>
  <c r="AC2087" i="7"/>
  <c r="AB2087" i="7"/>
  <c r="AA2087" i="7"/>
  <c r="Z2087" i="7"/>
  <c r="Y2087" i="7"/>
  <c r="AH2087" i="7" s="1"/>
  <c r="X2087" i="7"/>
  <c r="W2087" i="7"/>
  <c r="V2087" i="7"/>
  <c r="U2087" i="7"/>
  <c r="T2087" i="7"/>
  <c r="S2087" i="7"/>
  <c r="R2087" i="7"/>
  <c r="Q2087" i="7"/>
  <c r="AG2087" i="7" s="1"/>
  <c r="AF2086" i="7"/>
  <c r="AE2086" i="7"/>
  <c r="AD2086" i="7"/>
  <c r="AC2086" i="7"/>
  <c r="AB2086" i="7"/>
  <c r="AA2086" i="7"/>
  <c r="Z2086" i="7"/>
  <c r="Y2086" i="7"/>
  <c r="AH2086" i="7" s="1"/>
  <c r="X2086" i="7"/>
  <c r="W2086" i="7"/>
  <c r="V2086" i="7"/>
  <c r="U2086" i="7"/>
  <c r="T2086" i="7"/>
  <c r="S2086" i="7"/>
  <c r="R2086" i="7"/>
  <c r="Q2086" i="7"/>
  <c r="AF2085" i="7"/>
  <c r="AE2085" i="7"/>
  <c r="AD2085" i="7"/>
  <c r="AC2085" i="7"/>
  <c r="AB2085" i="7"/>
  <c r="AA2085" i="7"/>
  <c r="Z2085" i="7"/>
  <c r="Y2085" i="7"/>
  <c r="AH2085" i="7" s="1"/>
  <c r="X2085" i="7"/>
  <c r="W2085" i="7"/>
  <c r="V2085" i="7"/>
  <c r="U2085" i="7"/>
  <c r="T2085" i="7"/>
  <c r="S2085" i="7"/>
  <c r="R2085" i="7"/>
  <c r="Q2085" i="7"/>
  <c r="AG2085" i="7" s="1"/>
  <c r="AF2084" i="7"/>
  <c r="AE2084" i="7"/>
  <c r="AD2084" i="7"/>
  <c r="AC2084" i="7"/>
  <c r="AB2084" i="7"/>
  <c r="AA2084" i="7"/>
  <c r="Z2084" i="7"/>
  <c r="Y2084" i="7"/>
  <c r="AH2084" i="7" s="1"/>
  <c r="X2084" i="7"/>
  <c r="W2084" i="7"/>
  <c r="V2084" i="7"/>
  <c r="U2084" i="7"/>
  <c r="T2084" i="7"/>
  <c r="S2084" i="7"/>
  <c r="R2084" i="7"/>
  <c r="Q2084" i="7"/>
  <c r="AF2083" i="7"/>
  <c r="AE2083" i="7"/>
  <c r="AD2083" i="7"/>
  <c r="AC2083" i="7"/>
  <c r="AB2083" i="7"/>
  <c r="AA2083" i="7"/>
  <c r="Z2083" i="7"/>
  <c r="Y2083" i="7"/>
  <c r="AH2083" i="7" s="1"/>
  <c r="X2083" i="7"/>
  <c r="W2083" i="7"/>
  <c r="V2083" i="7"/>
  <c r="U2083" i="7"/>
  <c r="T2083" i="7"/>
  <c r="S2083" i="7"/>
  <c r="R2083" i="7"/>
  <c r="Q2083" i="7"/>
  <c r="AG2083" i="7" s="1"/>
  <c r="AF2082" i="7"/>
  <c r="AE2082" i="7"/>
  <c r="AD2082" i="7"/>
  <c r="AC2082" i="7"/>
  <c r="AB2082" i="7"/>
  <c r="AA2082" i="7"/>
  <c r="Z2082" i="7"/>
  <c r="Y2082" i="7"/>
  <c r="AH2082" i="7" s="1"/>
  <c r="X2082" i="7"/>
  <c r="W2082" i="7"/>
  <c r="V2082" i="7"/>
  <c r="U2082" i="7"/>
  <c r="T2082" i="7"/>
  <c r="S2082" i="7"/>
  <c r="R2082" i="7"/>
  <c r="Q2082" i="7"/>
  <c r="AF2081" i="7"/>
  <c r="AE2081" i="7"/>
  <c r="AD2081" i="7"/>
  <c r="AC2081" i="7"/>
  <c r="AB2081" i="7"/>
  <c r="AA2081" i="7"/>
  <c r="Z2081" i="7"/>
  <c r="Y2081" i="7"/>
  <c r="AH2081" i="7" s="1"/>
  <c r="X2081" i="7"/>
  <c r="W2081" i="7"/>
  <c r="V2081" i="7"/>
  <c r="U2081" i="7"/>
  <c r="T2081" i="7"/>
  <c r="S2081" i="7"/>
  <c r="R2081" i="7"/>
  <c r="Q2081" i="7"/>
  <c r="AG2081" i="7" s="1"/>
  <c r="AF2080" i="7"/>
  <c r="AE2080" i="7"/>
  <c r="AD2080" i="7"/>
  <c r="AC2080" i="7"/>
  <c r="AB2080" i="7"/>
  <c r="AA2080" i="7"/>
  <c r="Z2080" i="7"/>
  <c r="Y2080" i="7"/>
  <c r="AH2080" i="7" s="1"/>
  <c r="X2080" i="7"/>
  <c r="W2080" i="7"/>
  <c r="V2080" i="7"/>
  <c r="U2080" i="7"/>
  <c r="T2080" i="7"/>
  <c r="S2080" i="7"/>
  <c r="R2080" i="7"/>
  <c r="Q2080" i="7"/>
  <c r="AF2079" i="7"/>
  <c r="AE2079" i="7"/>
  <c r="AD2079" i="7"/>
  <c r="AC2079" i="7"/>
  <c r="AB2079" i="7"/>
  <c r="AA2079" i="7"/>
  <c r="Z2079" i="7"/>
  <c r="Y2079" i="7"/>
  <c r="AH2079" i="7" s="1"/>
  <c r="X2079" i="7"/>
  <c r="W2079" i="7"/>
  <c r="V2079" i="7"/>
  <c r="U2079" i="7"/>
  <c r="T2079" i="7"/>
  <c r="S2079" i="7"/>
  <c r="R2079" i="7"/>
  <c r="Q2079" i="7"/>
  <c r="AG2079" i="7" s="1"/>
  <c r="AF2078" i="7"/>
  <c r="AE2078" i="7"/>
  <c r="AD2078" i="7"/>
  <c r="AC2078" i="7"/>
  <c r="AB2078" i="7"/>
  <c r="AA2078" i="7"/>
  <c r="Z2078" i="7"/>
  <c r="Y2078" i="7"/>
  <c r="AH2078" i="7" s="1"/>
  <c r="X2078" i="7"/>
  <c r="W2078" i="7"/>
  <c r="V2078" i="7"/>
  <c r="U2078" i="7"/>
  <c r="T2078" i="7"/>
  <c r="S2078" i="7"/>
  <c r="R2078" i="7"/>
  <c r="Q2078" i="7"/>
  <c r="AF2077" i="7"/>
  <c r="AE2077" i="7"/>
  <c r="AD2077" i="7"/>
  <c r="AC2077" i="7"/>
  <c r="AB2077" i="7"/>
  <c r="AA2077" i="7"/>
  <c r="Z2077" i="7"/>
  <c r="Y2077" i="7"/>
  <c r="AH2077" i="7" s="1"/>
  <c r="X2077" i="7"/>
  <c r="W2077" i="7"/>
  <c r="V2077" i="7"/>
  <c r="U2077" i="7"/>
  <c r="T2077" i="7"/>
  <c r="S2077" i="7"/>
  <c r="R2077" i="7"/>
  <c r="Q2077" i="7"/>
  <c r="AG2077" i="7" s="1"/>
  <c r="AF2076" i="7"/>
  <c r="AE2076" i="7"/>
  <c r="AD2076" i="7"/>
  <c r="AC2076" i="7"/>
  <c r="AB2076" i="7"/>
  <c r="AA2076" i="7"/>
  <c r="Z2076" i="7"/>
  <c r="Y2076" i="7"/>
  <c r="AH2076" i="7" s="1"/>
  <c r="X2076" i="7"/>
  <c r="W2076" i="7"/>
  <c r="V2076" i="7"/>
  <c r="U2076" i="7"/>
  <c r="T2076" i="7"/>
  <c r="S2076" i="7"/>
  <c r="R2076" i="7"/>
  <c r="Q2076" i="7"/>
  <c r="AF2075" i="7"/>
  <c r="AE2075" i="7"/>
  <c r="AD2075" i="7"/>
  <c r="AC2075" i="7"/>
  <c r="AB2075" i="7"/>
  <c r="AA2075" i="7"/>
  <c r="Z2075" i="7"/>
  <c r="Y2075" i="7"/>
  <c r="AH2075" i="7" s="1"/>
  <c r="X2075" i="7"/>
  <c r="W2075" i="7"/>
  <c r="V2075" i="7"/>
  <c r="U2075" i="7"/>
  <c r="T2075" i="7"/>
  <c r="S2075" i="7"/>
  <c r="R2075" i="7"/>
  <c r="Q2075" i="7"/>
  <c r="AG2075" i="7" s="1"/>
  <c r="AF2074" i="7"/>
  <c r="AE2074" i="7"/>
  <c r="AD2074" i="7"/>
  <c r="AC2074" i="7"/>
  <c r="AB2074" i="7"/>
  <c r="AA2074" i="7"/>
  <c r="Z2074" i="7"/>
  <c r="Y2074" i="7"/>
  <c r="AH2074" i="7" s="1"/>
  <c r="X2074" i="7"/>
  <c r="W2074" i="7"/>
  <c r="V2074" i="7"/>
  <c r="U2074" i="7"/>
  <c r="T2074" i="7"/>
  <c r="S2074" i="7"/>
  <c r="R2074" i="7"/>
  <c r="Q2074" i="7"/>
  <c r="AF2073" i="7"/>
  <c r="AE2073" i="7"/>
  <c r="AD2073" i="7"/>
  <c r="AC2073" i="7"/>
  <c r="AB2073" i="7"/>
  <c r="AA2073" i="7"/>
  <c r="Z2073" i="7"/>
  <c r="Y2073" i="7"/>
  <c r="AH2073" i="7" s="1"/>
  <c r="X2073" i="7"/>
  <c r="W2073" i="7"/>
  <c r="V2073" i="7"/>
  <c r="U2073" i="7"/>
  <c r="T2073" i="7"/>
  <c r="S2073" i="7"/>
  <c r="R2073" i="7"/>
  <c r="Q2073" i="7"/>
  <c r="AF2072" i="7"/>
  <c r="AE2072" i="7"/>
  <c r="AD2072" i="7"/>
  <c r="AC2072" i="7"/>
  <c r="AB2072" i="7"/>
  <c r="AA2072" i="7"/>
  <c r="Z2072" i="7"/>
  <c r="Y2072" i="7"/>
  <c r="AH2072" i="7" s="1"/>
  <c r="X2072" i="7"/>
  <c r="W2072" i="7"/>
  <c r="V2072" i="7"/>
  <c r="U2072" i="7"/>
  <c r="T2072" i="7"/>
  <c r="S2072" i="7"/>
  <c r="R2072" i="7"/>
  <c r="Q2072" i="7"/>
  <c r="AF2071" i="7"/>
  <c r="AE2071" i="7"/>
  <c r="AD2071" i="7"/>
  <c r="AC2071" i="7"/>
  <c r="AB2071" i="7"/>
  <c r="AA2071" i="7"/>
  <c r="Z2071" i="7"/>
  <c r="Y2071" i="7"/>
  <c r="AH2071" i="7" s="1"/>
  <c r="X2071" i="7"/>
  <c r="W2071" i="7"/>
  <c r="V2071" i="7"/>
  <c r="U2071" i="7"/>
  <c r="T2071" i="7"/>
  <c r="S2071" i="7"/>
  <c r="R2071" i="7"/>
  <c r="Q2071" i="7"/>
  <c r="AF2070" i="7"/>
  <c r="AE2070" i="7"/>
  <c r="AD2070" i="7"/>
  <c r="AC2070" i="7"/>
  <c r="AB2070" i="7"/>
  <c r="AA2070" i="7"/>
  <c r="Z2070" i="7"/>
  <c r="Y2070" i="7"/>
  <c r="AH2070" i="7" s="1"/>
  <c r="X2070" i="7"/>
  <c r="W2070" i="7"/>
  <c r="V2070" i="7"/>
  <c r="U2070" i="7"/>
  <c r="T2070" i="7"/>
  <c r="S2070" i="7"/>
  <c r="R2070" i="7"/>
  <c r="Q2070" i="7"/>
  <c r="AF2069" i="7"/>
  <c r="AE2069" i="7"/>
  <c r="AD2069" i="7"/>
  <c r="AC2069" i="7"/>
  <c r="AB2069" i="7"/>
  <c r="AA2069" i="7"/>
  <c r="Z2069" i="7"/>
  <c r="Y2069" i="7"/>
  <c r="AH2069" i="7" s="1"/>
  <c r="X2069" i="7"/>
  <c r="W2069" i="7"/>
  <c r="V2069" i="7"/>
  <c r="U2069" i="7"/>
  <c r="T2069" i="7"/>
  <c r="S2069" i="7"/>
  <c r="R2069" i="7"/>
  <c r="Q2069" i="7"/>
  <c r="AF2068" i="7"/>
  <c r="AE2068" i="7"/>
  <c r="AD2068" i="7"/>
  <c r="AC2068" i="7"/>
  <c r="AB2068" i="7"/>
  <c r="AA2068" i="7"/>
  <c r="Z2068" i="7"/>
  <c r="Y2068" i="7"/>
  <c r="AH2068" i="7" s="1"/>
  <c r="X2068" i="7"/>
  <c r="W2068" i="7"/>
  <c r="V2068" i="7"/>
  <c r="U2068" i="7"/>
  <c r="T2068" i="7"/>
  <c r="S2068" i="7"/>
  <c r="R2068" i="7"/>
  <c r="Q2068" i="7"/>
  <c r="AF2067" i="7"/>
  <c r="AE2067" i="7"/>
  <c r="AD2067" i="7"/>
  <c r="AC2067" i="7"/>
  <c r="AB2067" i="7"/>
  <c r="AA2067" i="7"/>
  <c r="Z2067" i="7"/>
  <c r="Y2067" i="7"/>
  <c r="AH2067" i="7" s="1"/>
  <c r="X2067" i="7"/>
  <c r="W2067" i="7"/>
  <c r="V2067" i="7"/>
  <c r="U2067" i="7"/>
  <c r="T2067" i="7"/>
  <c r="S2067" i="7"/>
  <c r="R2067" i="7"/>
  <c r="Q2067" i="7"/>
  <c r="AF2066" i="7"/>
  <c r="AE2066" i="7"/>
  <c r="AD2066" i="7"/>
  <c r="AC2066" i="7"/>
  <c r="AB2066" i="7"/>
  <c r="AA2066" i="7"/>
  <c r="Z2066" i="7"/>
  <c r="Y2066" i="7"/>
  <c r="AH2066" i="7" s="1"/>
  <c r="X2066" i="7"/>
  <c r="W2066" i="7"/>
  <c r="V2066" i="7"/>
  <c r="U2066" i="7"/>
  <c r="T2066" i="7"/>
  <c r="S2066" i="7"/>
  <c r="R2066" i="7"/>
  <c r="Q2066" i="7"/>
  <c r="AF2065" i="7"/>
  <c r="AE2065" i="7"/>
  <c r="AD2065" i="7"/>
  <c r="AC2065" i="7"/>
  <c r="AB2065" i="7"/>
  <c r="AA2065" i="7"/>
  <c r="Z2065" i="7"/>
  <c r="Y2065" i="7"/>
  <c r="AH2065" i="7" s="1"/>
  <c r="X2065" i="7"/>
  <c r="W2065" i="7"/>
  <c r="V2065" i="7"/>
  <c r="U2065" i="7"/>
  <c r="T2065" i="7"/>
  <c r="S2065" i="7"/>
  <c r="R2065" i="7"/>
  <c r="Q2065" i="7"/>
  <c r="AF2064" i="7"/>
  <c r="AE2064" i="7"/>
  <c r="AD2064" i="7"/>
  <c r="AC2064" i="7"/>
  <c r="AB2064" i="7"/>
  <c r="AA2064" i="7"/>
  <c r="Z2064" i="7"/>
  <c r="Y2064" i="7"/>
  <c r="AH2064" i="7" s="1"/>
  <c r="X2064" i="7"/>
  <c r="W2064" i="7"/>
  <c r="V2064" i="7"/>
  <c r="U2064" i="7"/>
  <c r="T2064" i="7"/>
  <c r="S2064" i="7"/>
  <c r="R2064" i="7"/>
  <c r="Q2064" i="7"/>
  <c r="AF2063" i="7"/>
  <c r="AE2063" i="7"/>
  <c r="AD2063" i="7"/>
  <c r="AC2063" i="7"/>
  <c r="AB2063" i="7"/>
  <c r="AA2063" i="7"/>
  <c r="Z2063" i="7"/>
  <c r="Y2063" i="7"/>
  <c r="AH2063" i="7" s="1"/>
  <c r="X2063" i="7"/>
  <c r="W2063" i="7"/>
  <c r="V2063" i="7"/>
  <c r="U2063" i="7"/>
  <c r="T2063" i="7"/>
  <c r="S2063" i="7"/>
  <c r="R2063" i="7"/>
  <c r="Q2063" i="7"/>
  <c r="AF2062" i="7"/>
  <c r="AE2062" i="7"/>
  <c r="AD2062" i="7"/>
  <c r="AC2062" i="7"/>
  <c r="AB2062" i="7"/>
  <c r="AA2062" i="7"/>
  <c r="Z2062" i="7"/>
  <c r="Y2062" i="7"/>
  <c r="AH2062" i="7" s="1"/>
  <c r="X2062" i="7"/>
  <c r="W2062" i="7"/>
  <c r="V2062" i="7"/>
  <c r="U2062" i="7"/>
  <c r="T2062" i="7"/>
  <c r="S2062" i="7"/>
  <c r="R2062" i="7"/>
  <c r="Q2062" i="7"/>
  <c r="AF2061" i="7"/>
  <c r="AE2061" i="7"/>
  <c r="AD2061" i="7"/>
  <c r="AC2061" i="7"/>
  <c r="AB2061" i="7"/>
  <c r="AA2061" i="7"/>
  <c r="Z2061" i="7"/>
  <c r="Y2061" i="7"/>
  <c r="AH2061" i="7" s="1"/>
  <c r="X2061" i="7"/>
  <c r="W2061" i="7"/>
  <c r="V2061" i="7"/>
  <c r="U2061" i="7"/>
  <c r="T2061" i="7"/>
  <c r="S2061" i="7"/>
  <c r="R2061" i="7"/>
  <c r="Q2061" i="7"/>
  <c r="AF2060" i="7"/>
  <c r="AE2060" i="7"/>
  <c r="AD2060" i="7"/>
  <c r="AC2060" i="7"/>
  <c r="AB2060" i="7"/>
  <c r="AA2060" i="7"/>
  <c r="Z2060" i="7"/>
  <c r="Y2060" i="7"/>
  <c r="AH2060" i="7" s="1"/>
  <c r="X2060" i="7"/>
  <c r="W2060" i="7"/>
  <c r="V2060" i="7"/>
  <c r="U2060" i="7"/>
  <c r="T2060" i="7"/>
  <c r="S2060" i="7"/>
  <c r="R2060" i="7"/>
  <c r="Q2060" i="7"/>
  <c r="AF2059" i="7"/>
  <c r="AE2059" i="7"/>
  <c r="AD2059" i="7"/>
  <c r="AC2059" i="7"/>
  <c r="AB2059" i="7"/>
  <c r="AA2059" i="7"/>
  <c r="Z2059" i="7"/>
  <c r="Y2059" i="7"/>
  <c r="AH2059" i="7" s="1"/>
  <c r="X2059" i="7"/>
  <c r="W2059" i="7"/>
  <c r="V2059" i="7"/>
  <c r="U2059" i="7"/>
  <c r="T2059" i="7"/>
  <c r="S2059" i="7"/>
  <c r="R2059" i="7"/>
  <c r="Q2059" i="7"/>
  <c r="AF2058" i="7"/>
  <c r="AE2058" i="7"/>
  <c r="AD2058" i="7"/>
  <c r="AC2058" i="7"/>
  <c r="AB2058" i="7"/>
  <c r="AA2058" i="7"/>
  <c r="Z2058" i="7"/>
  <c r="Y2058" i="7"/>
  <c r="AH2058" i="7" s="1"/>
  <c r="X2058" i="7"/>
  <c r="W2058" i="7"/>
  <c r="V2058" i="7"/>
  <c r="U2058" i="7"/>
  <c r="T2058" i="7"/>
  <c r="S2058" i="7"/>
  <c r="R2058" i="7"/>
  <c r="Q2058" i="7"/>
  <c r="AF2057" i="7"/>
  <c r="AE2057" i="7"/>
  <c r="AD2057" i="7"/>
  <c r="AC2057" i="7"/>
  <c r="AB2057" i="7"/>
  <c r="AA2057" i="7"/>
  <c r="Z2057" i="7"/>
  <c r="Y2057" i="7"/>
  <c r="AH2057" i="7" s="1"/>
  <c r="X2057" i="7"/>
  <c r="W2057" i="7"/>
  <c r="V2057" i="7"/>
  <c r="U2057" i="7"/>
  <c r="T2057" i="7"/>
  <c r="S2057" i="7"/>
  <c r="R2057" i="7"/>
  <c r="Q2057" i="7"/>
  <c r="AF2056" i="7"/>
  <c r="AE2056" i="7"/>
  <c r="AD2056" i="7"/>
  <c r="AC2056" i="7"/>
  <c r="AB2056" i="7"/>
  <c r="AA2056" i="7"/>
  <c r="Z2056" i="7"/>
  <c r="Y2056" i="7"/>
  <c r="AH2056" i="7" s="1"/>
  <c r="X2056" i="7"/>
  <c r="W2056" i="7"/>
  <c r="V2056" i="7"/>
  <c r="U2056" i="7"/>
  <c r="T2056" i="7"/>
  <c r="S2056" i="7"/>
  <c r="R2056" i="7"/>
  <c r="Q2056" i="7"/>
  <c r="AF2055" i="7"/>
  <c r="AE2055" i="7"/>
  <c r="AD2055" i="7"/>
  <c r="AC2055" i="7"/>
  <c r="AB2055" i="7"/>
  <c r="AA2055" i="7"/>
  <c r="Z2055" i="7"/>
  <c r="Y2055" i="7"/>
  <c r="AH2055" i="7" s="1"/>
  <c r="X2055" i="7"/>
  <c r="W2055" i="7"/>
  <c r="V2055" i="7"/>
  <c r="U2055" i="7"/>
  <c r="T2055" i="7"/>
  <c r="S2055" i="7"/>
  <c r="R2055" i="7"/>
  <c r="Q2055" i="7"/>
  <c r="AF2054" i="7"/>
  <c r="AE2054" i="7"/>
  <c r="AD2054" i="7"/>
  <c r="AC2054" i="7"/>
  <c r="AB2054" i="7"/>
  <c r="AA2054" i="7"/>
  <c r="Z2054" i="7"/>
  <c r="Y2054" i="7"/>
  <c r="AH2054" i="7" s="1"/>
  <c r="X2054" i="7"/>
  <c r="W2054" i="7"/>
  <c r="V2054" i="7"/>
  <c r="U2054" i="7"/>
  <c r="T2054" i="7"/>
  <c r="S2054" i="7"/>
  <c r="R2054" i="7"/>
  <c r="Q2054" i="7"/>
  <c r="AF2053" i="7"/>
  <c r="AE2053" i="7"/>
  <c r="AD2053" i="7"/>
  <c r="AC2053" i="7"/>
  <c r="AB2053" i="7"/>
  <c r="AA2053" i="7"/>
  <c r="Z2053" i="7"/>
  <c r="Y2053" i="7"/>
  <c r="AH2053" i="7" s="1"/>
  <c r="X2053" i="7"/>
  <c r="W2053" i="7"/>
  <c r="V2053" i="7"/>
  <c r="U2053" i="7"/>
  <c r="T2053" i="7"/>
  <c r="S2053" i="7"/>
  <c r="R2053" i="7"/>
  <c r="Q2053" i="7"/>
  <c r="AF2052" i="7"/>
  <c r="AE2052" i="7"/>
  <c r="AD2052" i="7"/>
  <c r="AC2052" i="7"/>
  <c r="AB2052" i="7"/>
  <c r="AA2052" i="7"/>
  <c r="Z2052" i="7"/>
  <c r="Y2052" i="7"/>
  <c r="AH2052" i="7" s="1"/>
  <c r="X2052" i="7"/>
  <c r="W2052" i="7"/>
  <c r="V2052" i="7"/>
  <c r="U2052" i="7"/>
  <c r="T2052" i="7"/>
  <c r="S2052" i="7"/>
  <c r="R2052" i="7"/>
  <c r="Q2052" i="7"/>
  <c r="AF2051" i="7"/>
  <c r="AE2051" i="7"/>
  <c r="AD2051" i="7"/>
  <c r="AC2051" i="7"/>
  <c r="AB2051" i="7"/>
  <c r="AA2051" i="7"/>
  <c r="Z2051" i="7"/>
  <c r="Y2051" i="7"/>
  <c r="AH2051" i="7" s="1"/>
  <c r="X2051" i="7"/>
  <c r="W2051" i="7"/>
  <c r="V2051" i="7"/>
  <c r="U2051" i="7"/>
  <c r="T2051" i="7"/>
  <c r="S2051" i="7"/>
  <c r="R2051" i="7"/>
  <c r="Q2051" i="7"/>
  <c r="AF2050" i="7"/>
  <c r="AE2050" i="7"/>
  <c r="AD2050" i="7"/>
  <c r="AC2050" i="7"/>
  <c r="AB2050" i="7"/>
  <c r="AA2050" i="7"/>
  <c r="Z2050" i="7"/>
  <c r="Y2050" i="7"/>
  <c r="AH2050" i="7" s="1"/>
  <c r="X2050" i="7"/>
  <c r="W2050" i="7"/>
  <c r="V2050" i="7"/>
  <c r="U2050" i="7"/>
  <c r="T2050" i="7"/>
  <c r="S2050" i="7"/>
  <c r="R2050" i="7"/>
  <c r="Q2050" i="7"/>
  <c r="AF2049" i="7"/>
  <c r="AE2049" i="7"/>
  <c r="AD2049" i="7"/>
  <c r="AC2049" i="7"/>
  <c r="AB2049" i="7"/>
  <c r="AA2049" i="7"/>
  <c r="Z2049" i="7"/>
  <c r="Y2049" i="7"/>
  <c r="AH2049" i="7" s="1"/>
  <c r="X2049" i="7"/>
  <c r="W2049" i="7"/>
  <c r="V2049" i="7"/>
  <c r="U2049" i="7"/>
  <c r="T2049" i="7"/>
  <c r="S2049" i="7"/>
  <c r="R2049" i="7"/>
  <c r="Q2049" i="7"/>
  <c r="AF2048" i="7"/>
  <c r="AE2048" i="7"/>
  <c r="AD2048" i="7"/>
  <c r="AC2048" i="7"/>
  <c r="AB2048" i="7"/>
  <c r="AA2048" i="7"/>
  <c r="Z2048" i="7"/>
  <c r="Y2048" i="7"/>
  <c r="AH2048" i="7" s="1"/>
  <c r="X2048" i="7"/>
  <c r="W2048" i="7"/>
  <c r="V2048" i="7"/>
  <c r="U2048" i="7"/>
  <c r="T2048" i="7"/>
  <c r="S2048" i="7"/>
  <c r="R2048" i="7"/>
  <c r="Q2048" i="7"/>
  <c r="AF2047" i="7"/>
  <c r="AE2047" i="7"/>
  <c r="AD2047" i="7"/>
  <c r="AC2047" i="7"/>
  <c r="AB2047" i="7"/>
  <c r="AA2047" i="7"/>
  <c r="Z2047" i="7"/>
  <c r="Y2047" i="7"/>
  <c r="AH2047" i="7" s="1"/>
  <c r="X2047" i="7"/>
  <c r="W2047" i="7"/>
  <c r="V2047" i="7"/>
  <c r="U2047" i="7"/>
  <c r="T2047" i="7"/>
  <c r="S2047" i="7"/>
  <c r="R2047" i="7"/>
  <c r="Q2047" i="7"/>
  <c r="AF2046" i="7"/>
  <c r="AE2046" i="7"/>
  <c r="AD2046" i="7"/>
  <c r="AC2046" i="7"/>
  <c r="AB2046" i="7"/>
  <c r="AA2046" i="7"/>
  <c r="Z2046" i="7"/>
  <c r="Y2046" i="7"/>
  <c r="AH2046" i="7" s="1"/>
  <c r="X2046" i="7"/>
  <c r="W2046" i="7"/>
  <c r="V2046" i="7"/>
  <c r="U2046" i="7"/>
  <c r="T2046" i="7"/>
  <c r="S2046" i="7"/>
  <c r="R2046" i="7"/>
  <c r="Q2046" i="7"/>
  <c r="AF2045" i="7"/>
  <c r="AE2045" i="7"/>
  <c r="AD2045" i="7"/>
  <c r="AC2045" i="7"/>
  <c r="AB2045" i="7"/>
  <c r="AA2045" i="7"/>
  <c r="Z2045" i="7"/>
  <c r="Y2045" i="7"/>
  <c r="AH2045" i="7" s="1"/>
  <c r="X2045" i="7"/>
  <c r="W2045" i="7"/>
  <c r="V2045" i="7"/>
  <c r="U2045" i="7"/>
  <c r="T2045" i="7"/>
  <c r="S2045" i="7"/>
  <c r="R2045" i="7"/>
  <c r="Q2045" i="7"/>
  <c r="AF2044" i="7"/>
  <c r="AE2044" i="7"/>
  <c r="AD2044" i="7"/>
  <c r="AC2044" i="7"/>
  <c r="AB2044" i="7"/>
  <c r="AA2044" i="7"/>
  <c r="Z2044" i="7"/>
  <c r="Y2044" i="7"/>
  <c r="AH2044" i="7" s="1"/>
  <c r="X2044" i="7"/>
  <c r="W2044" i="7"/>
  <c r="V2044" i="7"/>
  <c r="U2044" i="7"/>
  <c r="T2044" i="7"/>
  <c r="S2044" i="7"/>
  <c r="R2044" i="7"/>
  <c r="Q2044" i="7"/>
  <c r="AF2043" i="7"/>
  <c r="AE2043" i="7"/>
  <c r="AD2043" i="7"/>
  <c r="AC2043" i="7"/>
  <c r="AB2043" i="7"/>
  <c r="AA2043" i="7"/>
  <c r="Z2043" i="7"/>
  <c r="Y2043" i="7"/>
  <c r="AH2043" i="7" s="1"/>
  <c r="X2043" i="7"/>
  <c r="W2043" i="7"/>
  <c r="V2043" i="7"/>
  <c r="U2043" i="7"/>
  <c r="T2043" i="7"/>
  <c r="S2043" i="7"/>
  <c r="R2043" i="7"/>
  <c r="Q2043" i="7"/>
  <c r="AF2042" i="7"/>
  <c r="AE2042" i="7"/>
  <c r="AD2042" i="7"/>
  <c r="AC2042" i="7"/>
  <c r="AB2042" i="7"/>
  <c r="AA2042" i="7"/>
  <c r="Z2042" i="7"/>
  <c r="Y2042" i="7"/>
  <c r="AH2042" i="7" s="1"/>
  <c r="X2042" i="7"/>
  <c r="W2042" i="7"/>
  <c r="V2042" i="7"/>
  <c r="U2042" i="7"/>
  <c r="T2042" i="7"/>
  <c r="S2042" i="7"/>
  <c r="R2042" i="7"/>
  <c r="Q2042" i="7"/>
  <c r="AF2041" i="7"/>
  <c r="AE2041" i="7"/>
  <c r="AD2041" i="7"/>
  <c r="AC2041" i="7"/>
  <c r="AB2041" i="7"/>
  <c r="AA2041" i="7"/>
  <c r="Z2041" i="7"/>
  <c r="Y2041" i="7"/>
  <c r="AH2041" i="7" s="1"/>
  <c r="X2041" i="7"/>
  <c r="W2041" i="7"/>
  <c r="V2041" i="7"/>
  <c r="U2041" i="7"/>
  <c r="T2041" i="7"/>
  <c r="S2041" i="7"/>
  <c r="R2041" i="7"/>
  <c r="Q2041" i="7"/>
  <c r="AF2040" i="7"/>
  <c r="AE2040" i="7"/>
  <c r="AD2040" i="7"/>
  <c r="AC2040" i="7"/>
  <c r="AB2040" i="7"/>
  <c r="AA2040" i="7"/>
  <c r="Z2040" i="7"/>
  <c r="Y2040" i="7"/>
  <c r="AH2040" i="7" s="1"/>
  <c r="X2040" i="7"/>
  <c r="W2040" i="7"/>
  <c r="V2040" i="7"/>
  <c r="U2040" i="7"/>
  <c r="T2040" i="7"/>
  <c r="S2040" i="7"/>
  <c r="R2040" i="7"/>
  <c r="Q2040" i="7"/>
  <c r="AF2039" i="7"/>
  <c r="AE2039" i="7"/>
  <c r="AD2039" i="7"/>
  <c r="AC2039" i="7"/>
  <c r="AB2039" i="7"/>
  <c r="AA2039" i="7"/>
  <c r="Z2039" i="7"/>
  <c r="Y2039" i="7"/>
  <c r="AH2039" i="7" s="1"/>
  <c r="X2039" i="7"/>
  <c r="W2039" i="7"/>
  <c r="V2039" i="7"/>
  <c r="U2039" i="7"/>
  <c r="T2039" i="7"/>
  <c r="S2039" i="7"/>
  <c r="R2039" i="7"/>
  <c r="Q2039" i="7"/>
  <c r="AF2038" i="7"/>
  <c r="AE2038" i="7"/>
  <c r="AD2038" i="7"/>
  <c r="AC2038" i="7"/>
  <c r="AB2038" i="7"/>
  <c r="AA2038" i="7"/>
  <c r="Z2038" i="7"/>
  <c r="Y2038" i="7"/>
  <c r="AH2038" i="7" s="1"/>
  <c r="X2038" i="7"/>
  <c r="W2038" i="7"/>
  <c r="V2038" i="7"/>
  <c r="U2038" i="7"/>
  <c r="T2038" i="7"/>
  <c r="S2038" i="7"/>
  <c r="R2038" i="7"/>
  <c r="Q2038" i="7"/>
  <c r="AF2037" i="7"/>
  <c r="AE2037" i="7"/>
  <c r="AD2037" i="7"/>
  <c r="AC2037" i="7"/>
  <c r="AB2037" i="7"/>
  <c r="AA2037" i="7"/>
  <c r="Z2037" i="7"/>
  <c r="Y2037" i="7"/>
  <c r="AH2037" i="7" s="1"/>
  <c r="X2037" i="7"/>
  <c r="W2037" i="7"/>
  <c r="V2037" i="7"/>
  <c r="U2037" i="7"/>
  <c r="T2037" i="7"/>
  <c r="S2037" i="7"/>
  <c r="R2037" i="7"/>
  <c r="Q2037" i="7"/>
  <c r="AF2036" i="7"/>
  <c r="AE2036" i="7"/>
  <c r="AD2036" i="7"/>
  <c r="AC2036" i="7"/>
  <c r="AB2036" i="7"/>
  <c r="AA2036" i="7"/>
  <c r="Z2036" i="7"/>
  <c r="Y2036" i="7"/>
  <c r="AH2036" i="7" s="1"/>
  <c r="X2036" i="7"/>
  <c r="W2036" i="7"/>
  <c r="V2036" i="7"/>
  <c r="U2036" i="7"/>
  <c r="T2036" i="7"/>
  <c r="S2036" i="7"/>
  <c r="R2036" i="7"/>
  <c r="Q2036" i="7"/>
  <c r="AF2035" i="7"/>
  <c r="AE2035" i="7"/>
  <c r="AD2035" i="7"/>
  <c r="AC2035" i="7"/>
  <c r="AB2035" i="7"/>
  <c r="AA2035" i="7"/>
  <c r="Z2035" i="7"/>
  <c r="Y2035" i="7"/>
  <c r="AH2035" i="7" s="1"/>
  <c r="X2035" i="7"/>
  <c r="W2035" i="7"/>
  <c r="V2035" i="7"/>
  <c r="U2035" i="7"/>
  <c r="T2035" i="7"/>
  <c r="S2035" i="7"/>
  <c r="R2035" i="7"/>
  <c r="Q2035" i="7"/>
  <c r="AF2034" i="7"/>
  <c r="AE2034" i="7"/>
  <c r="AD2034" i="7"/>
  <c r="AC2034" i="7"/>
  <c r="AB2034" i="7"/>
  <c r="AA2034" i="7"/>
  <c r="Z2034" i="7"/>
  <c r="Y2034" i="7"/>
  <c r="AH2034" i="7" s="1"/>
  <c r="X2034" i="7"/>
  <c r="W2034" i="7"/>
  <c r="V2034" i="7"/>
  <c r="U2034" i="7"/>
  <c r="T2034" i="7"/>
  <c r="S2034" i="7"/>
  <c r="R2034" i="7"/>
  <c r="Q2034" i="7"/>
  <c r="AF2033" i="7"/>
  <c r="AE2033" i="7"/>
  <c r="AD2033" i="7"/>
  <c r="AC2033" i="7"/>
  <c r="AB2033" i="7"/>
  <c r="AA2033" i="7"/>
  <c r="Z2033" i="7"/>
  <c r="Y2033" i="7"/>
  <c r="AH2033" i="7" s="1"/>
  <c r="X2033" i="7"/>
  <c r="W2033" i="7"/>
  <c r="V2033" i="7"/>
  <c r="U2033" i="7"/>
  <c r="T2033" i="7"/>
  <c r="S2033" i="7"/>
  <c r="R2033" i="7"/>
  <c r="Q2033" i="7"/>
  <c r="AF2032" i="7"/>
  <c r="AE2032" i="7"/>
  <c r="AD2032" i="7"/>
  <c r="AC2032" i="7"/>
  <c r="AB2032" i="7"/>
  <c r="AA2032" i="7"/>
  <c r="Z2032" i="7"/>
  <c r="Y2032" i="7"/>
  <c r="AH2032" i="7" s="1"/>
  <c r="X2032" i="7"/>
  <c r="W2032" i="7"/>
  <c r="V2032" i="7"/>
  <c r="U2032" i="7"/>
  <c r="T2032" i="7"/>
  <c r="S2032" i="7"/>
  <c r="R2032" i="7"/>
  <c r="Q2032" i="7"/>
  <c r="AF2031" i="7"/>
  <c r="AE2031" i="7"/>
  <c r="AD2031" i="7"/>
  <c r="AC2031" i="7"/>
  <c r="AB2031" i="7"/>
  <c r="AA2031" i="7"/>
  <c r="Z2031" i="7"/>
  <c r="Y2031" i="7"/>
  <c r="AH2031" i="7" s="1"/>
  <c r="X2031" i="7"/>
  <c r="W2031" i="7"/>
  <c r="V2031" i="7"/>
  <c r="U2031" i="7"/>
  <c r="T2031" i="7"/>
  <c r="S2031" i="7"/>
  <c r="R2031" i="7"/>
  <c r="Q2031" i="7"/>
  <c r="AF2030" i="7"/>
  <c r="AE2030" i="7"/>
  <c r="AD2030" i="7"/>
  <c r="AC2030" i="7"/>
  <c r="AB2030" i="7"/>
  <c r="AA2030" i="7"/>
  <c r="Z2030" i="7"/>
  <c r="Y2030" i="7"/>
  <c r="AH2030" i="7" s="1"/>
  <c r="X2030" i="7"/>
  <c r="W2030" i="7"/>
  <c r="V2030" i="7"/>
  <c r="U2030" i="7"/>
  <c r="T2030" i="7"/>
  <c r="S2030" i="7"/>
  <c r="R2030" i="7"/>
  <c r="Q2030" i="7"/>
  <c r="AF2029" i="7"/>
  <c r="AE2029" i="7"/>
  <c r="AD2029" i="7"/>
  <c r="AC2029" i="7"/>
  <c r="AB2029" i="7"/>
  <c r="AA2029" i="7"/>
  <c r="Z2029" i="7"/>
  <c r="Y2029" i="7"/>
  <c r="AH2029" i="7" s="1"/>
  <c r="X2029" i="7"/>
  <c r="W2029" i="7"/>
  <c r="V2029" i="7"/>
  <c r="U2029" i="7"/>
  <c r="T2029" i="7"/>
  <c r="S2029" i="7"/>
  <c r="R2029" i="7"/>
  <c r="Q2029" i="7"/>
  <c r="AF2028" i="7"/>
  <c r="AE2028" i="7"/>
  <c r="AD2028" i="7"/>
  <c r="AC2028" i="7"/>
  <c r="AB2028" i="7"/>
  <c r="AA2028" i="7"/>
  <c r="Z2028" i="7"/>
  <c r="Y2028" i="7"/>
  <c r="AH2028" i="7" s="1"/>
  <c r="X2028" i="7"/>
  <c r="W2028" i="7"/>
  <c r="V2028" i="7"/>
  <c r="U2028" i="7"/>
  <c r="T2028" i="7"/>
  <c r="S2028" i="7"/>
  <c r="R2028" i="7"/>
  <c r="Q2028" i="7"/>
  <c r="AF2027" i="7"/>
  <c r="AE2027" i="7"/>
  <c r="AD2027" i="7"/>
  <c r="AC2027" i="7"/>
  <c r="AB2027" i="7"/>
  <c r="AA2027" i="7"/>
  <c r="Z2027" i="7"/>
  <c r="Y2027" i="7"/>
  <c r="AH2027" i="7" s="1"/>
  <c r="X2027" i="7"/>
  <c r="W2027" i="7"/>
  <c r="V2027" i="7"/>
  <c r="U2027" i="7"/>
  <c r="T2027" i="7"/>
  <c r="S2027" i="7"/>
  <c r="R2027" i="7"/>
  <c r="Q2027" i="7"/>
  <c r="AF2026" i="7"/>
  <c r="AE2026" i="7"/>
  <c r="AD2026" i="7"/>
  <c r="AC2026" i="7"/>
  <c r="AB2026" i="7"/>
  <c r="AA2026" i="7"/>
  <c r="Z2026" i="7"/>
  <c r="Y2026" i="7"/>
  <c r="AH2026" i="7" s="1"/>
  <c r="X2026" i="7"/>
  <c r="W2026" i="7"/>
  <c r="V2026" i="7"/>
  <c r="U2026" i="7"/>
  <c r="T2026" i="7"/>
  <c r="S2026" i="7"/>
  <c r="R2026" i="7"/>
  <c r="Q2026" i="7"/>
  <c r="AF2025" i="7"/>
  <c r="AE2025" i="7"/>
  <c r="AD2025" i="7"/>
  <c r="AC2025" i="7"/>
  <c r="AB2025" i="7"/>
  <c r="AA2025" i="7"/>
  <c r="Z2025" i="7"/>
  <c r="Y2025" i="7"/>
  <c r="AH2025" i="7" s="1"/>
  <c r="X2025" i="7"/>
  <c r="W2025" i="7"/>
  <c r="V2025" i="7"/>
  <c r="U2025" i="7"/>
  <c r="T2025" i="7"/>
  <c r="S2025" i="7"/>
  <c r="R2025" i="7"/>
  <c r="Q2025" i="7"/>
  <c r="AF2024" i="7"/>
  <c r="AE2024" i="7"/>
  <c r="AD2024" i="7"/>
  <c r="AC2024" i="7"/>
  <c r="AB2024" i="7"/>
  <c r="AA2024" i="7"/>
  <c r="Z2024" i="7"/>
  <c r="Y2024" i="7"/>
  <c r="AH2024" i="7" s="1"/>
  <c r="X2024" i="7"/>
  <c r="W2024" i="7"/>
  <c r="V2024" i="7"/>
  <c r="U2024" i="7"/>
  <c r="T2024" i="7"/>
  <c r="S2024" i="7"/>
  <c r="R2024" i="7"/>
  <c r="Q2024" i="7"/>
  <c r="AF2023" i="7"/>
  <c r="AE2023" i="7"/>
  <c r="AD2023" i="7"/>
  <c r="AC2023" i="7"/>
  <c r="AB2023" i="7"/>
  <c r="AA2023" i="7"/>
  <c r="Z2023" i="7"/>
  <c r="Y2023" i="7"/>
  <c r="AH2023" i="7" s="1"/>
  <c r="X2023" i="7"/>
  <c r="W2023" i="7"/>
  <c r="V2023" i="7"/>
  <c r="U2023" i="7"/>
  <c r="T2023" i="7"/>
  <c r="S2023" i="7"/>
  <c r="R2023" i="7"/>
  <c r="Q2023" i="7"/>
  <c r="AF2022" i="7"/>
  <c r="AE2022" i="7"/>
  <c r="AD2022" i="7"/>
  <c r="AC2022" i="7"/>
  <c r="AB2022" i="7"/>
  <c r="AA2022" i="7"/>
  <c r="Z2022" i="7"/>
  <c r="Y2022" i="7"/>
  <c r="AH2022" i="7" s="1"/>
  <c r="X2022" i="7"/>
  <c r="W2022" i="7"/>
  <c r="V2022" i="7"/>
  <c r="U2022" i="7"/>
  <c r="T2022" i="7"/>
  <c r="S2022" i="7"/>
  <c r="R2022" i="7"/>
  <c r="Q2022" i="7"/>
  <c r="AF2021" i="7"/>
  <c r="AE2021" i="7"/>
  <c r="AD2021" i="7"/>
  <c r="AC2021" i="7"/>
  <c r="AB2021" i="7"/>
  <c r="AA2021" i="7"/>
  <c r="Z2021" i="7"/>
  <c r="Y2021" i="7"/>
  <c r="AH2021" i="7" s="1"/>
  <c r="X2021" i="7"/>
  <c r="W2021" i="7"/>
  <c r="V2021" i="7"/>
  <c r="U2021" i="7"/>
  <c r="T2021" i="7"/>
  <c r="S2021" i="7"/>
  <c r="R2021" i="7"/>
  <c r="Q2021" i="7"/>
  <c r="AF2020" i="7"/>
  <c r="AE2020" i="7"/>
  <c r="AD2020" i="7"/>
  <c r="AC2020" i="7"/>
  <c r="AB2020" i="7"/>
  <c r="AA2020" i="7"/>
  <c r="Z2020" i="7"/>
  <c r="Y2020" i="7"/>
  <c r="AH2020" i="7" s="1"/>
  <c r="X2020" i="7"/>
  <c r="W2020" i="7"/>
  <c r="V2020" i="7"/>
  <c r="U2020" i="7"/>
  <c r="T2020" i="7"/>
  <c r="S2020" i="7"/>
  <c r="R2020" i="7"/>
  <c r="Q2020" i="7"/>
  <c r="AF2019" i="7"/>
  <c r="AE2019" i="7"/>
  <c r="AD2019" i="7"/>
  <c r="AC2019" i="7"/>
  <c r="AB2019" i="7"/>
  <c r="AA2019" i="7"/>
  <c r="Z2019" i="7"/>
  <c r="Y2019" i="7"/>
  <c r="AH2019" i="7" s="1"/>
  <c r="X2019" i="7"/>
  <c r="W2019" i="7"/>
  <c r="V2019" i="7"/>
  <c r="U2019" i="7"/>
  <c r="T2019" i="7"/>
  <c r="S2019" i="7"/>
  <c r="R2019" i="7"/>
  <c r="Q2019" i="7"/>
  <c r="AF2018" i="7"/>
  <c r="AE2018" i="7"/>
  <c r="AD2018" i="7"/>
  <c r="AC2018" i="7"/>
  <c r="AB2018" i="7"/>
  <c r="AA2018" i="7"/>
  <c r="Z2018" i="7"/>
  <c r="Y2018" i="7"/>
  <c r="AH2018" i="7" s="1"/>
  <c r="X2018" i="7"/>
  <c r="W2018" i="7"/>
  <c r="V2018" i="7"/>
  <c r="U2018" i="7"/>
  <c r="T2018" i="7"/>
  <c r="S2018" i="7"/>
  <c r="R2018" i="7"/>
  <c r="Q2018" i="7"/>
  <c r="AF2017" i="7"/>
  <c r="AE2017" i="7"/>
  <c r="AD2017" i="7"/>
  <c r="AC2017" i="7"/>
  <c r="AB2017" i="7"/>
  <c r="AA2017" i="7"/>
  <c r="Z2017" i="7"/>
  <c r="Y2017" i="7"/>
  <c r="AH2017" i="7" s="1"/>
  <c r="X2017" i="7"/>
  <c r="W2017" i="7"/>
  <c r="V2017" i="7"/>
  <c r="U2017" i="7"/>
  <c r="T2017" i="7"/>
  <c r="S2017" i="7"/>
  <c r="R2017" i="7"/>
  <c r="Q2017" i="7"/>
  <c r="AF2016" i="7"/>
  <c r="AE2016" i="7"/>
  <c r="AD2016" i="7"/>
  <c r="AC2016" i="7"/>
  <c r="AB2016" i="7"/>
  <c r="AA2016" i="7"/>
  <c r="Z2016" i="7"/>
  <c r="Y2016" i="7"/>
  <c r="AH2016" i="7" s="1"/>
  <c r="X2016" i="7"/>
  <c r="W2016" i="7"/>
  <c r="V2016" i="7"/>
  <c r="U2016" i="7"/>
  <c r="T2016" i="7"/>
  <c r="S2016" i="7"/>
  <c r="R2016" i="7"/>
  <c r="Q2016" i="7"/>
  <c r="AF2015" i="7"/>
  <c r="AE2015" i="7"/>
  <c r="AD2015" i="7"/>
  <c r="AC2015" i="7"/>
  <c r="AB2015" i="7"/>
  <c r="AA2015" i="7"/>
  <c r="Z2015" i="7"/>
  <c r="Y2015" i="7"/>
  <c r="AH2015" i="7" s="1"/>
  <c r="X2015" i="7"/>
  <c r="W2015" i="7"/>
  <c r="V2015" i="7"/>
  <c r="U2015" i="7"/>
  <c r="T2015" i="7"/>
  <c r="S2015" i="7"/>
  <c r="R2015" i="7"/>
  <c r="Q2015" i="7"/>
  <c r="AF2014" i="7"/>
  <c r="AE2014" i="7"/>
  <c r="AD2014" i="7"/>
  <c r="AC2014" i="7"/>
  <c r="AB2014" i="7"/>
  <c r="AA2014" i="7"/>
  <c r="Z2014" i="7"/>
  <c r="Y2014" i="7"/>
  <c r="AH2014" i="7" s="1"/>
  <c r="X2014" i="7"/>
  <c r="W2014" i="7"/>
  <c r="V2014" i="7"/>
  <c r="U2014" i="7"/>
  <c r="T2014" i="7"/>
  <c r="S2014" i="7"/>
  <c r="R2014" i="7"/>
  <c r="Q2014" i="7"/>
  <c r="AF2013" i="7"/>
  <c r="AE2013" i="7"/>
  <c r="AD2013" i="7"/>
  <c r="AC2013" i="7"/>
  <c r="AB2013" i="7"/>
  <c r="AA2013" i="7"/>
  <c r="Z2013" i="7"/>
  <c r="Y2013" i="7"/>
  <c r="AH2013" i="7" s="1"/>
  <c r="X2013" i="7"/>
  <c r="W2013" i="7"/>
  <c r="V2013" i="7"/>
  <c r="U2013" i="7"/>
  <c r="T2013" i="7"/>
  <c r="S2013" i="7"/>
  <c r="R2013" i="7"/>
  <c r="Q2013" i="7"/>
  <c r="AF2012" i="7"/>
  <c r="AE2012" i="7"/>
  <c r="AD2012" i="7"/>
  <c r="AC2012" i="7"/>
  <c r="AB2012" i="7"/>
  <c r="AA2012" i="7"/>
  <c r="Z2012" i="7"/>
  <c r="Y2012" i="7"/>
  <c r="AH2012" i="7" s="1"/>
  <c r="X2012" i="7"/>
  <c r="W2012" i="7"/>
  <c r="V2012" i="7"/>
  <c r="U2012" i="7"/>
  <c r="T2012" i="7"/>
  <c r="S2012" i="7"/>
  <c r="R2012" i="7"/>
  <c r="Q2012" i="7"/>
  <c r="AF2011" i="7"/>
  <c r="AE2011" i="7"/>
  <c r="AD2011" i="7"/>
  <c r="AC2011" i="7"/>
  <c r="AB2011" i="7"/>
  <c r="AA2011" i="7"/>
  <c r="Z2011" i="7"/>
  <c r="Y2011" i="7"/>
  <c r="AH2011" i="7" s="1"/>
  <c r="X2011" i="7"/>
  <c r="W2011" i="7"/>
  <c r="V2011" i="7"/>
  <c r="U2011" i="7"/>
  <c r="T2011" i="7"/>
  <c r="S2011" i="7"/>
  <c r="R2011" i="7"/>
  <c r="Q2011" i="7"/>
  <c r="AF2010" i="7"/>
  <c r="AE2010" i="7"/>
  <c r="AD2010" i="7"/>
  <c r="AC2010" i="7"/>
  <c r="AB2010" i="7"/>
  <c r="AA2010" i="7"/>
  <c r="Z2010" i="7"/>
  <c r="Y2010" i="7"/>
  <c r="AH2010" i="7" s="1"/>
  <c r="X2010" i="7"/>
  <c r="W2010" i="7"/>
  <c r="V2010" i="7"/>
  <c r="U2010" i="7"/>
  <c r="T2010" i="7"/>
  <c r="S2010" i="7"/>
  <c r="R2010" i="7"/>
  <c r="Q2010" i="7"/>
  <c r="AF2009" i="7"/>
  <c r="AE2009" i="7"/>
  <c r="AD2009" i="7"/>
  <c r="AC2009" i="7"/>
  <c r="AB2009" i="7"/>
  <c r="AA2009" i="7"/>
  <c r="Z2009" i="7"/>
  <c r="Y2009" i="7"/>
  <c r="AH2009" i="7" s="1"/>
  <c r="X2009" i="7"/>
  <c r="W2009" i="7"/>
  <c r="V2009" i="7"/>
  <c r="U2009" i="7"/>
  <c r="T2009" i="7"/>
  <c r="S2009" i="7"/>
  <c r="R2009" i="7"/>
  <c r="Q2009" i="7"/>
  <c r="AF2008" i="7"/>
  <c r="AE2008" i="7"/>
  <c r="AD2008" i="7"/>
  <c r="AC2008" i="7"/>
  <c r="AB2008" i="7"/>
  <c r="AA2008" i="7"/>
  <c r="Z2008" i="7"/>
  <c r="Y2008" i="7"/>
  <c r="AH2008" i="7" s="1"/>
  <c r="X2008" i="7"/>
  <c r="W2008" i="7"/>
  <c r="V2008" i="7"/>
  <c r="U2008" i="7"/>
  <c r="T2008" i="7"/>
  <c r="S2008" i="7"/>
  <c r="R2008" i="7"/>
  <c r="Q2008" i="7"/>
  <c r="AF2007" i="7"/>
  <c r="AE2007" i="7"/>
  <c r="AD2007" i="7"/>
  <c r="AC2007" i="7"/>
  <c r="AB2007" i="7"/>
  <c r="AA2007" i="7"/>
  <c r="Z2007" i="7"/>
  <c r="Y2007" i="7"/>
  <c r="AH2007" i="7" s="1"/>
  <c r="X2007" i="7"/>
  <c r="W2007" i="7"/>
  <c r="V2007" i="7"/>
  <c r="U2007" i="7"/>
  <c r="T2007" i="7"/>
  <c r="S2007" i="7"/>
  <c r="R2007" i="7"/>
  <c r="Q2007" i="7"/>
  <c r="AF2006" i="7"/>
  <c r="AE2006" i="7"/>
  <c r="AD2006" i="7"/>
  <c r="AC2006" i="7"/>
  <c r="AB2006" i="7"/>
  <c r="AA2006" i="7"/>
  <c r="Z2006" i="7"/>
  <c r="Y2006" i="7"/>
  <c r="AH2006" i="7" s="1"/>
  <c r="X2006" i="7"/>
  <c r="W2006" i="7"/>
  <c r="V2006" i="7"/>
  <c r="U2006" i="7"/>
  <c r="T2006" i="7"/>
  <c r="S2006" i="7"/>
  <c r="R2006" i="7"/>
  <c r="Q2006" i="7"/>
  <c r="AF2005" i="7"/>
  <c r="AE2005" i="7"/>
  <c r="AD2005" i="7"/>
  <c r="AC2005" i="7"/>
  <c r="AB2005" i="7"/>
  <c r="AA2005" i="7"/>
  <c r="Z2005" i="7"/>
  <c r="Y2005" i="7"/>
  <c r="AH2005" i="7" s="1"/>
  <c r="X2005" i="7"/>
  <c r="W2005" i="7"/>
  <c r="V2005" i="7"/>
  <c r="U2005" i="7"/>
  <c r="T2005" i="7"/>
  <c r="S2005" i="7"/>
  <c r="R2005" i="7"/>
  <c r="Q2005" i="7"/>
  <c r="AF2004" i="7"/>
  <c r="AE2004" i="7"/>
  <c r="AD2004" i="7"/>
  <c r="AC2004" i="7"/>
  <c r="AB2004" i="7"/>
  <c r="AA2004" i="7"/>
  <c r="Z2004" i="7"/>
  <c r="Y2004" i="7"/>
  <c r="AH2004" i="7" s="1"/>
  <c r="X2004" i="7"/>
  <c r="W2004" i="7"/>
  <c r="V2004" i="7"/>
  <c r="U2004" i="7"/>
  <c r="T2004" i="7"/>
  <c r="S2004" i="7"/>
  <c r="R2004" i="7"/>
  <c r="Q2004" i="7"/>
  <c r="AF2003" i="7"/>
  <c r="AE2003" i="7"/>
  <c r="AD2003" i="7"/>
  <c r="AC2003" i="7"/>
  <c r="AB2003" i="7"/>
  <c r="AA2003" i="7"/>
  <c r="Z2003" i="7"/>
  <c r="Y2003" i="7"/>
  <c r="AH2003" i="7" s="1"/>
  <c r="X2003" i="7"/>
  <c r="W2003" i="7"/>
  <c r="V2003" i="7"/>
  <c r="U2003" i="7"/>
  <c r="T2003" i="7"/>
  <c r="S2003" i="7"/>
  <c r="R2003" i="7"/>
  <c r="Q2003" i="7"/>
  <c r="AF2002" i="7"/>
  <c r="AE2002" i="7"/>
  <c r="AD2002" i="7"/>
  <c r="AC2002" i="7"/>
  <c r="AB2002" i="7"/>
  <c r="AA2002" i="7"/>
  <c r="Z2002" i="7"/>
  <c r="Y2002" i="7"/>
  <c r="AH2002" i="7" s="1"/>
  <c r="X2002" i="7"/>
  <c r="W2002" i="7"/>
  <c r="V2002" i="7"/>
  <c r="U2002" i="7"/>
  <c r="T2002" i="7"/>
  <c r="S2002" i="7"/>
  <c r="R2002" i="7"/>
  <c r="Q2002" i="7"/>
  <c r="AF2001" i="7"/>
  <c r="AE2001" i="7"/>
  <c r="AD2001" i="7"/>
  <c r="AC2001" i="7"/>
  <c r="AB2001" i="7"/>
  <c r="AA2001" i="7"/>
  <c r="Z2001" i="7"/>
  <c r="Y2001" i="7"/>
  <c r="AH2001" i="7" s="1"/>
  <c r="X2001" i="7"/>
  <c r="W2001" i="7"/>
  <c r="V2001" i="7"/>
  <c r="U2001" i="7"/>
  <c r="T2001" i="7"/>
  <c r="S2001" i="7"/>
  <c r="R2001" i="7"/>
  <c r="Q2001" i="7"/>
  <c r="AF2000" i="7"/>
  <c r="AE2000" i="7"/>
  <c r="AD2000" i="7"/>
  <c r="AC2000" i="7"/>
  <c r="AB2000" i="7"/>
  <c r="AA2000" i="7"/>
  <c r="Z2000" i="7"/>
  <c r="Y2000" i="7"/>
  <c r="AH2000" i="7" s="1"/>
  <c r="X2000" i="7"/>
  <c r="W2000" i="7"/>
  <c r="V2000" i="7"/>
  <c r="U2000" i="7"/>
  <c r="T2000" i="7"/>
  <c r="S2000" i="7"/>
  <c r="R2000" i="7"/>
  <c r="Q2000" i="7"/>
  <c r="AF1999" i="7"/>
  <c r="AE1999" i="7"/>
  <c r="AD1999" i="7"/>
  <c r="AC1999" i="7"/>
  <c r="AB1999" i="7"/>
  <c r="AA1999" i="7"/>
  <c r="Z1999" i="7"/>
  <c r="Y1999" i="7"/>
  <c r="AH1999" i="7" s="1"/>
  <c r="X1999" i="7"/>
  <c r="W1999" i="7"/>
  <c r="V1999" i="7"/>
  <c r="U1999" i="7"/>
  <c r="T1999" i="7"/>
  <c r="S1999" i="7"/>
  <c r="R1999" i="7"/>
  <c r="Q1999" i="7"/>
  <c r="AF1998" i="7"/>
  <c r="AE1998" i="7"/>
  <c r="AD1998" i="7"/>
  <c r="AC1998" i="7"/>
  <c r="AB1998" i="7"/>
  <c r="AA1998" i="7"/>
  <c r="Z1998" i="7"/>
  <c r="Y1998" i="7"/>
  <c r="AH1998" i="7" s="1"/>
  <c r="X1998" i="7"/>
  <c r="W1998" i="7"/>
  <c r="V1998" i="7"/>
  <c r="U1998" i="7"/>
  <c r="T1998" i="7"/>
  <c r="S1998" i="7"/>
  <c r="R1998" i="7"/>
  <c r="Q1998" i="7"/>
  <c r="AF1997" i="7"/>
  <c r="AE1997" i="7"/>
  <c r="AD1997" i="7"/>
  <c r="AC1997" i="7"/>
  <c r="AB1997" i="7"/>
  <c r="AA1997" i="7"/>
  <c r="Z1997" i="7"/>
  <c r="Y1997" i="7"/>
  <c r="AH1997" i="7" s="1"/>
  <c r="X1997" i="7"/>
  <c r="W1997" i="7"/>
  <c r="V1997" i="7"/>
  <c r="U1997" i="7"/>
  <c r="T1997" i="7"/>
  <c r="S1997" i="7"/>
  <c r="R1997" i="7"/>
  <c r="Q1997" i="7"/>
  <c r="AF1996" i="7"/>
  <c r="AE1996" i="7"/>
  <c r="AD1996" i="7"/>
  <c r="AC1996" i="7"/>
  <c r="AB1996" i="7"/>
  <c r="AA1996" i="7"/>
  <c r="Z1996" i="7"/>
  <c r="Y1996" i="7"/>
  <c r="AH1996" i="7" s="1"/>
  <c r="X1996" i="7"/>
  <c r="W1996" i="7"/>
  <c r="V1996" i="7"/>
  <c r="U1996" i="7"/>
  <c r="T1996" i="7"/>
  <c r="S1996" i="7"/>
  <c r="R1996" i="7"/>
  <c r="Q1996" i="7"/>
  <c r="AF1995" i="7"/>
  <c r="AE1995" i="7"/>
  <c r="AD1995" i="7"/>
  <c r="AC1995" i="7"/>
  <c r="AB1995" i="7"/>
  <c r="AA1995" i="7"/>
  <c r="Z1995" i="7"/>
  <c r="Y1995" i="7"/>
  <c r="AH1995" i="7" s="1"/>
  <c r="X1995" i="7"/>
  <c r="W1995" i="7"/>
  <c r="V1995" i="7"/>
  <c r="U1995" i="7"/>
  <c r="T1995" i="7"/>
  <c r="S1995" i="7"/>
  <c r="R1995" i="7"/>
  <c r="Q1995" i="7"/>
  <c r="AF1994" i="7"/>
  <c r="AE1994" i="7"/>
  <c r="AD1994" i="7"/>
  <c r="AC1994" i="7"/>
  <c r="AB1994" i="7"/>
  <c r="AA1994" i="7"/>
  <c r="Z1994" i="7"/>
  <c r="Y1994" i="7"/>
  <c r="AH1994" i="7" s="1"/>
  <c r="X1994" i="7"/>
  <c r="W1994" i="7"/>
  <c r="V1994" i="7"/>
  <c r="U1994" i="7"/>
  <c r="T1994" i="7"/>
  <c r="S1994" i="7"/>
  <c r="R1994" i="7"/>
  <c r="Q1994" i="7"/>
  <c r="AF1993" i="7"/>
  <c r="AE1993" i="7"/>
  <c r="AD1993" i="7"/>
  <c r="AC1993" i="7"/>
  <c r="AB1993" i="7"/>
  <c r="AA1993" i="7"/>
  <c r="Z1993" i="7"/>
  <c r="Y1993" i="7"/>
  <c r="AH1993" i="7" s="1"/>
  <c r="X1993" i="7"/>
  <c r="W1993" i="7"/>
  <c r="V1993" i="7"/>
  <c r="U1993" i="7"/>
  <c r="T1993" i="7"/>
  <c r="S1993" i="7"/>
  <c r="R1993" i="7"/>
  <c r="Q1993" i="7"/>
  <c r="AF1992" i="7"/>
  <c r="AE1992" i="7"/>
  <c r="AD1992" i="7"/>
  <c r="AC1992" i="7"/>
  <c r="AB1992" i="7"/>
  <c r="AA1992" i="7"/>
  <c r="Z1992" i="7"/>
  <c r="Y1992" i="7"/>
  <c r="AH1992" i="7" s="1"/>
  <c r="X1992" i="7"/>
  <c r="W1992" i="7"/>
  <c r="V1992" i="7"/>
  <c r="U1992" i="7"/>
  <c r="T1992" i="7"/>
  <c r="S1992" i="7"/>
  <c r="R1992" i="7"/>
  <c r="Q1992" i="7"/>
  <c r="AF1991" i="7"/>
  <c r="AE1991" i="7"/>
  <c r="AD1991" i="7"/>
  <c r="AC1991" i="7"/>
  <c r="AB1991" i="7"/>
  <c r="AA1991" i="7"/>
  <c r="Z1991" i="7"/>
  <c r="Y1991" i="7"/>
  <c r="AH1991" i="7" s="1"/>
  <c r="X1991" i="7"/>
  <c r="W1991" i="7"/>
  <c r="V1991" i="7"/>
  <c r="U1991" i="7"/>
  <c r="T1991" i="7"/>
  <c r="S1991" i="7"/>
  <c r="R1991" i="7"/>
  <c r="Q1991" i="7"/>
  <c r="AF1990" i="7"/>
  <c r="AE1990" i="7"/>
  <c r="AD1990" i="7"/>
  <c r="AC1990" i="7"/>
  <c r="AB1990" i="7"/>
  <c r="AA1990" i="7"/>
  <c r="Z1990" i="7"/>
  <c r="Y1990" i="7"/>
  <c r="AH1990" i="7" s="1"/>
  <c r="X1990" i="7"/>
  <c r="W1990" i="7"/>
  <c r="V1990" i="7"/>
  <c r="U1990" i="7"/>
  <c r="T1990" i="7"/>
  <c r="S1990" i="7"/>
  <c r="R1990" i="7"/>
  <c r="Q1990" i="7"/>
  <c r="AF1989" i="7"/>
  <c r="AE1989" i="7"/>
  <c r="AD1989" i="7"/>
  <c r="AC1989" i="7"/>
  <c r="AB1989" i="7"/>
  <c r="AA1989" i="7"/>
  <c r="Z1989" i="7"/>
  <c r="Y1989" i="7"/>
  <c r="AH1989" i="7" s="1"/>
  <c r="X1989" i="7"/>
  <c r="W1989" i="7"/>
  <c r="V1989" i="7"/>
  <c r="U1989" i="7"/>
  <c r="T1989" i="7"/>
  <c r="S1989" i="7"/>
  <c r="R1989" i="7"/>
  <c r="Q1989" i="7"/>
  <c r="AF1988" i="7"/>
  <c r="AE1988" i="7"/>
  <c r="AD1988" i="7"/>
  <c r="AC1988" i="7"/>
  <c r="AB1988" i="7"/>
  <c r="AA1988" i="7"/>
  <c r="Z1988" i="7"/>
  <c r="Y1988" i="7"/>
  <c r="AH1988" i="7" s="1"/>
  <c r="X1988" i="7"/>
  <c r="W1988" i="7"/>
  <c r="V1988" i="7"/>
  <c r="U1988" i="7"/>
  <c r="T1988" i="7"/>
  <c r="S1988" i="7"/>
  <c r="R1988" i="7"/>
  <c r="Q1988" i="7"/>
  <c r="AF1987" i="7"/>
  <c r="AE1987" i="7"/>
  <c r="AD1987" i="7"/>
  <c r="AC1987" i="7"/>
  <c r="AB1987" i="7"/>
  <c r="AA1987" i="7"/>
  <c r="Z1987" i="7"/>
  <c r="Y1987" i="7"/>
  <c r="AH1987" i="7" s="1"/>
  <c r="X1987" i="7"/>
  <c r="W1987" i="7"/>
  <c r="V1987" i="7"/>
  <c r="U1987" i="7"/>
  <c r="T1987" i="7"/>
  <c r="S1987" i="7"/>
  <c r="R1987" i="7"/>
  <c r="Q1987" i="7"/>
  <c r="AF1986" i="7"/>
  <c r="AE1986" i="7"/>
  <c r="AD1986" i="7"/>
  <c r="AC1986" i="7"/>
  <c r="AB1986" i="7"/>
  <c r="AA1986" i="7"/>
  <c r="Z1986" i="7"/>
  <c r="Y1986" i="7"/>
  <c r="AH1986" i="7" s="1"/>
  <c r="X1986" i="7"/>
  <c r="W1986" i="7"/>
  <c r="V1986" i="7"/>
  <c r="U1986" i="7"/>
  <c r="T1986" i="7"/>
  <c r="S1986" i="7"/>
  <c r="R1986" i="7"/>
  <c r="Q1986" i="7"/>
  <c r="AF1985" i="7"/>
  <c r="AE1985" i="7"/>
  <c r="AD1985" i="7"/>
  <c r="AC1985" i="7"/>
  <c r="AB1985" i="7"/>
  <c r="AA1985" i="7"/>
  <c r="Z1985" i="7"/>
  <c r="Y1985" i="7"/>
  <c r="AH1985" i="7" s="1"/>
  <c r="X1985" i="7"/>
  <c r="W1985" i="7"/>
  <c r="V1985" i="7"/>
  <c r="U1985" i="7"/>
  <c r="T1985" i="7"/>
  <c r="S1985" i="7"/>
  <c r="R1985" i="7"/>
  <c r="Q1985" i="7"/>
  <c r="AF1984" i="7"/>
  <c r="AE1984" i="7"/>
  <c r="AD1984" i="7"/>
  <c r="AC1984" i="7"/>
  <c r="AB1984" i="7"/>
  <c r="AA1984" i="7"/>
  <c r="Z1984" i="7"/>
  <c r="Y1984" i="7"/>
  <c r="AH1984" i="7" s="1"/>
  <c r="X1984" i="7"/>
  <c r="W1984" i="7"/>
  <c r="V1984" i="7"/>
  <c r="U1984" i="7"/>
  <c r="T1984" i="7"/>
  <c r="S1984" i="7"/>
  <c r="R1984" i="7"/>
  <c r="Q1984" i="7"/>
  <c r="AF1983" i="7"/>
  <c r="AE1983" i="7"/>
  <c r="AD1983" i="7"/>
  <c r="AC1983" i="7"/>
  <c r="AB1983" i="7"/>
  <c r="AA1983" i="7"/>
  <c r="Z1983" i="7"/>
  <c r="Y1983" i="7"/>
  <c r="AH1983" i="7" s="1"/>
  <c r="X1983" i="7"/>
  <c r="W1983" i="7"/>
  <c r="V1983" i="7"/>
  <c r="U1983" i="7"/>
  <c r="T1983" i="7"/>
  <c r="S1983" i="7"/>
  <c r="R1983" i="7"/>
  <c r="Q1983" i="7"/>
  <c r="AF1982" i="7"/>
  <c r="AE1982" i="7"/>
  <c r="AD1982" i="7"/>
  <c r="AC1982" i="7"/>
  <c r="AB1982" i="7"/>
  <c r="AA1982" i="7"/>
  <c r="Z1982" i="7"/>
  <c r="Y1982" i="7"/>
  <c r="AH1982" i="7" s="1"/>
  <c r="X1982" i="7"/>
  <c r="W1982" i="7"/>
  <c r="V1982" i="7"/>
  <c r="U1982" i="7"/>
  <c r="T1982" i="7"/>
  <c r="S1982" i="7"/>
  <c r="R1982" i="7"/>
  <c r="Q1982" i="7"/>
  <c r="AF1981" i="7"/>
  <c r="AE1981" i="7"/>
  <c r="AD1981" i="7"/>
  <c r="AC1981" i="7"/>
  <c r="AB1981" i="7"/>
  <c r="AA1981" i="7"/>
  <c r="Z1981" i="7"/>
  <c r="Y1981" i="7"/>
  <c r="AH1981" i="7" s="1"/>
  <c r="X1981" i="7"/>
  <c r="W1981" i="7"/>
  <c r="V1981" i="7"/>
  <c r="U1981" i="7"/>
  <c r="T1981" i="7"/>
  <c r="S1981" i="7"/>
  <c r="R1981" i="7"/>
  <c r="Q1981" i="7"/>
  <c r="AF1980" i="7"/>
  <c r="AE1980" i="7"/>
  <c r="AD1980" i="7"/>
  <c r="AC1980" i="7"/>
  <c r="AB1980" i="7"/>
  <c r="AA1980" i="7"/>
  <c r="Z1980" i="7"/>
  <c r="Y1980" i="7"/>
  <c r="AH1980" i="7" s="1"/>
  <c r="X1980" i="7"/>
  <c r="W1980" i="7"/>
  <c r="V1980" i="7"/>
  <c r="U1980" i="7"/>
  <c r="T1980" i="7"/>
  <c r="S1980" i="7"/>
  <c r="R1980" i="7"/>
  <c r="Q1980" i="7"/>
  <c r="AF1979" i="7"/>
  <c r="AE1979" i="7"/>
  <c r="AD1979" i="7"/>
  <c r="AC1979" i="7"/>
  <c r="AB1979" i="7"/>
  <c r="AA1979" i="7"/>
  <c r="Z1979" i="7"/>
  <c r="Y1979" i="7"/>
  <c r="AH1979" i="7" s="1"/>
  <c r="X1979" i="7"/>
  <c r="W1979" i="7"/>
  <c r="V1979" i="7"/>
  <c r="U1979" i="7"/>
  <c r="T1979" i="7"/>
  <c r="S1979" i="7"/>
  <c r="R1979" i="7"/>
  <c r="Q1979" i="7"/>
  <c r="AF1978" i="7"/>
  <c r="AE1978" i="7"/>
  <c r="AD1978" i="7"/>
  <c r="AC1978" i="7"/>
  <c r="AB1978" i="7"/>
  <c r="AA1978" i="7"/>
  <c r="Z1978" i="7"/>
  <c r="Y1978" i="7"/>
  <c r="AH1978" i="7" s="1"/>
  <c r="X1978" i="7"/>
  <c r="W1978" i="7"/>
  <c r="V1978" i="7"/>
  <c r="U1978" i="7"/>
  <c r="T1978" i="7"/>
  <c r="S1978" i="7"/>
  <c r="R1978" i="7"/>
  <c r="Q1978" i="7"/>
  <c r="AF1977" i="7"/>
  <c r="AE1977" i="7"/>
  <c r="AD1977" i="7"/>
  <c r="AC1977" i="7"/>
  <c r="AB1977" i="7"/>
  <c r="AA1977" i="7"/>
  <c r="Z1977" i="7"/>
  <c r="Y1977" i="7"/>
  <c r="AH1977" i="7" s="1"/>
  <c r="X1977" i="7"/>
  <c r="W1977" i="7"/>
  <c r="V1977" i="7"/>
  <c r="U1977" i="7"/>
  <c r="T1977" i="7"/>
  <c r="S1977" i="7"/>
  <c r="R1977" i="7"/>
  <c r="Q1977" i="7"/>
  <c r="AF1976" i="7"/>
  <c r="AE1976" i="7"/>
  <c r="AD1976" i="7"/>
  <c r="AC1976" i="7"/>
  <c r="AB1976" i="7"/>
  <c r="AA1976" i="7"/>
  <c r="Z1976" i="7"/>
  <c r="Y1976" i="7"/>
  <c r="AH1976" i="7" s="1"/>
  <c r="X1976" i="7"/>
  <c r="W1976" i="7"/>
  <c r="V1976" i="7"/>
  <c r="U1976" i="7"/>
  <c r="T1976" i="7"/>
  <c r="S1976" i="7"/>
  <c r="R1976" i="7"/>
  <c r="Q1976" i="7"/>
  <c r="AF1975" i="7"/>
  <c r="AE1975" i="7"/>
  <c r="AD1975" i="7"/>
  <c r="AC1975" i="7"/>
  <c r="AB1975" i="7"/>
  <c r="AA1975" i="7"/>
  <c r="Z1975" i="7"/>
  <c r="Y1975" i="7"/>
  <c r="AH1975" i="7" s="1"/>
  <c r="X1975" i="7"/>
  <c r="W1975" i="7"/>
  <c r="V1975" i="7"/>
  <c r="U1975" i="7"/>
  <c r="T1975" i="7"/>
  <c r="S1975" i="7"/>
  <c r="R1975" i="7"/>
  <c r="Q1975" i="7"/>
  <c r="AF1974" i="7"/>
  <c r="AE1974" i="7"/>
  <c r="AD1974" i="7"/>
  <c r="AC1974" i="7"/>
  <c r="AB1974" i="7"/>
  <c r="AA1974" i="7"/>
  <c r="Z1974" i="7"/>
  <c r="Y1974" i="7"/>
  <c r="AH1974" i="7" s="1"/>
  <c r="X1974" i="7"/>
  <c r="W1974" i="7"/>
  <c r="V1974" i="7"/>
  <c r="U1974" i="7"/>
  <c r="T1974" i="7"/>
  <c r="S1974" i="7"/>
  <c r="R1974" i="7"/>
  <c r="Q1974" i="7"/>
  <c r="AF1973" i="7"/>
  <c r="AE1973" i="7"/>
  <c r="AD1973" i="7"/>
  <c r="AC1973" i="7"/>
  <c r="AB1973" i="7"/>
  <c r="AA1973" i="7"/>
  <c r="Z1973" i="7"/>
  <c r="Y1973" i="7"/>
  <c r="AH1973" i="7" s="1"/>
  <c r="X1973" i="7"/>
  <c r="W1973" i="7"/>
  <c r="V1973" i="7"/>
  <c r="U1973" i="7"/>
  <c r="T1973" i="7"/>
  <c r="S1973" i="7"/>
  <c r="R1973" i="7"/>
  <c r="Q1973" i="7"/>
  <c r="AF1972" i="7"/>
  <c r="AE1972" i="7"/>
  <c r="AD1972" i="7"/>
  <c r="AC1972" i="7"/>
  <c r="AB1972" i="7"/>
  <c r="AA1972" i="7"/>
  <c r="Z1972" i="7"/>
  <c r="Y1972" i="7"/>
  <c r="AH1972" i="7" s="1"/>
  <c r="X1972" i="7"/>
  <c r="W1972" i="7"/>
  <c r="V1972" i="7"/>
  <c r="U1972" i="7"/>
  <c r="T1972" i="7"/>
  <c r="S1972" i="7"/>
  <c r="R1972" i="7"/>
  <c r="Q1972" i="7"/>
  <c r="AF1971" i="7"/>
  <c r="AE1971" i="7"/>
  <c r="AD1971" i="7"/>
  <c r="AC1971" i="7"/>
  <c r="AB1971" i="7"/>
  <c r="AA1971" i="7"/>
  <c r="Z1971" i="7"/>
  <c r="Y1971" i="7"/>
  <c r="AH1971" i="7" s="1"/>
  <c r="X1971" i="7"/>
  <c r="W1971" i="7"/>
  <c r="V1971" i="7"/>
  <c r="U1971" i="7"/>
  <c r="T1971" i="7"/>
  <c r="S1971" i="7"/>
  <c r="R1971" i="7"/>
  <c r="Q1971" i="7"/>
  <c r="AF1970" i="7"/>
  <c r="AE1970" i="7"/>
  <c r="AD1970" i="7"/>
  <c r="AC1970" i="7"/>
  <c r="AB1970" i="7"/>
  <c r="AA1970" i="7"/>
  <c r="Z1970" i="7"/>
  <c r="Y1970" i="7"/>
  <c r="AH1970" i="7" s="1"/>
  <c r="X1970" i="7"/>
  <c r="W1970" i="7"/>
  <c r="V1970" i="7"/>
  <c r="U1970" i="7"/>
  <c r="T1970" i="7"/>
  <c r="S1970" i="7"/>
  <c r="R1970" i="7"/>
  <c r="Q1970" i="7"/>
  <c r="AF1969" i="7"/>
  <c r="AE1969" i="7"/>
  <c r="AD1969" i="7"/>
  <c r="AC1969" i="7"/>
  <c r="AB1969" i="7"/>
  <c r="AA1969" i="7"/>
  <c r="Z1969" i="7"/>
  <c r="Y1969" i="7"/>
  <c r="AH1969" i="7" s="1"/>
  <c r="X1969" i="7"/>
  <c r="W1969" i="7"/>
  <c r="V1969" i="7"/>
  <c r="U1969" i="7"/>
  <c r="T1969" i="7"/>
  <c r="S1969" i="7"/>
  <c r="R1969" i="7"/>
  <c r="Q1969" i="7"/>
  <c r="AF1968" i="7"/>
  <c r="AE1968" i="7"/>
  <c r="AD1968" i="7"/>
  <c r="AC1968" i="7"/>
  <c r="AB1968" i="7"/>
  <c r="AA1968" i="7"/>
  <c r="Z1968" i="7"/>
  <c r="Y1968" i="7"/>
  <c r="AH1968" i="7" s="1"/>
  <c r="X1968" i="7"/>
  <c r="W1968" i="7"/>
  <c r="V1968" i="7"/>
  <c r="U1968" i="7"/>
  <c r="T1968" i="7"/>
  <c r="S1968" i="7"/>
  <c r="R1968" i="7"/>
  <c r="Q1968" i="7"/>
  <c r="AF1967" i="7"/>
  <c r="AE1967" i="7"/>
  <c r="AD1967" i="7"/>
  <c r="AC1967" i="7"/>
  <c r="AB1967" i="7"/>
  <c r="AA1967" i="7"/>
  <c r="Z1967" i="7"/>
  <c r="Y1967" i="7"/>
  <c r="AH1967" i="7" s="1"/>
  <c r="X1967" i="7"/>
  <c r="W1967" i="7"/>
  <c r="V1967" i="7"/>
  <c r="U1967" i="7"/>
  <c r="T1967" i="7"/>
  <c r="S1967" i="7"/>
  <c r="R1967" i="7"/>
  <c r="Q1967" i="7"/>
  <c r="AF1966" i="7"/>
  <c r="AE1966" i="7"/>
  <c r="AD1966" i="7"/>
  <c r="AC1966" i="7"/>
  <c r="AB1966" i="7"/>
  <c r="AA1966" i="7"/>
  <c r="Z1966" i="7"/>
  <c r="Y1966" i="7"/>
  <c r="AH1966" i="7" s="1"/>
  <c r="X1966" i="7"/>
  <c r="W1966" i="7"/>
  <c r="V1966" i="7"/>
  <c r="U1966" i="7"/>
  <c r="T1966" i="7"/>
  <c r="S1966" i="7"/>
  <c r="R1966" i="7"/>
  <c r="Q1966" i="7"/>
  <c r="AF1965" i="7"/>
  <c r="AE1965" i="7"/>
  <c r="AD1965" i="7"/>
  <c r="AC1965" i="7"/>
  <c r="AB1965" i="7"/>
  <c r="AA1965" i="7"/>
  <c r="Z1965" i="7"/>
  <c r="Y1965" i="7"/>
  <c r="AH1965" i="7" s="1"/>
  <c r="X1965" i="7"/>
  <c r="W1965" i="7"/>
  <c r="V1965" i="7"/>
  <c r="U1965" i="7"/>
  <c r="T1965" i="7"/>
  <c r="S1965" i="7"/>
  <c r="R1965" i="7"/>
  <c r="Q1965" i="7"/>
  <c r="AF1964" i="7"/>
  <c r="AE1964" i="7"/>
  <c r="AD1964" i="7"/>
  <c r="AC1964" i="7"/>
  <c r="AB1964" i="7"/>
  <c r="AA1964" i="7"/>
  <c r="Z1964" i="7"/>
  <c r="Y1964" i="7"/>
  <c r="AH1964" i="7" s="1"/>
  <c r="X1964" i="7"/>
  <c r="W1964" i="7"/>
  <c r="V1964" i="7"/>
  <c r="U1964" i="7"/>
  <c r="T1964" i="7"/>
  <c r="S1964" i="7"/>
  <c r="R1964" i="7"/>
  <c r="Q1964" i="7"/>
  <c r="AF1963" i="7"/>
  <c r="AE1963" i="7"/>
  <c r="AD1963" i="7"/>
  <c r="AC1963" i="7"/>
  <c r="AB1963" i="7"/>
  <c r="AA1963" i="7"/>
  <c r="Z1963" i="7"/>
  <c r="Y1963" i="7"/>
  <c r="AH1963" i="7" s="1"/>
  <c r="X1963" i="7"/>
  <c r="W1963" i="7"/>
  <c r="V1963" i="7"/>
  <c r="U1963" i="7"/>
  <c r="T1963" i="7"/>
  <c r="S1963" i="7"/>
  <c r="R1963" i="7"/>
  <c r="Q1963" i="7"/>
  <c r="AF1962" i="7"/>
  <c r="AE1962" i="7"/>
  <c r="AD1962" i="7"/>
  <c r="AC1962" i="7"/>
  <c r="AB1962" i="7"/>
  <c r="AA1962" i="7"/>
  <c r="Z1962" i="7"/>
  <c r="Y1962" i="7"/>
  <c r="AH1962" i="7" s="1"/>
  <c r="X1962" i="7"/>
  <c r="W1962" i="7"/>
  <c r="V1962" i="7"/>
  <c r="U1962" i="7"/>
  <c r="T1962" i="7"/>
  <c r="S1962" i="7"/>
  <c r="R1962" i="7"/>
  <c r="Q1962" i="7"/>
  <c r="AF1961" i="7"/>
  <c r="AE1961" i="7"/>
  <c r="AD1961" i="7"/>
  <c r="AC1961" i="7"/>
  <c r="AB1961" i="7"/>
  <c r="AA1961" i="7"/>
  <c r="Z1961" i="7"/>
  <c r="Y1961" i="7"/>
  <c r="AH1961" i="7" s="1"/>
  <c r="X1961" i="7"/>
  <c r="W1961" i="7"/>
  <c r="V1961" i="7"/>
  <c r="U1961" i="7"/>
  <c r="T1961" i="7"/>
  <c r="S1961" i="7"/>
  <c r="R1961" i="7"/>
  <c r="Q1961" i="7"/>
  <c r="AF1960" i="7"/>
  <c r="AE1960" i="7"/>
  <c r="AD1960" i="7"/>
  <c r="AC1960" i="7"/>
  <c r="AB1960" i="7"/>
  <c r="AA1960" i="7"/>
  <c r="Z1960" i="7"/>
  <c r="Y1960" i="7"/>
  <c r="AH1960" i="7" s="1"/>
  <c r="X1960" i="7"/>
  <c r="W1960" i="7"/>
  <c r="V1960" i="7"/>
  <c r="U1960" i="7"/>
  <c r="T1960" i="7"/>
  <c r="S1960" i="7"/>
  <c r="R1960" i="7"/>
  <c r="Q1960" i="7"/>
  <c r="AF1959" i="7"/>
  <c r="AE1959" i="7"/>
  <c r="AD1959" i="7"/>
  <c r="AC1959" i="7"/>
  <c r="AB1959" i="7"/>
  <c r="AA1959" i="7"/>
  <c r="Z1959" i="7"/>
  <c r="Y1959" i="7"/>
  <c r="AH1959" i="7" s="1"/>
  <c r="X1959" i="7"/>
  <c r="W1959" i="7"/>
  <c r="V1959" i="7"/>
  <c r="U1959" i="7"/>
  <c r="T1959" i="7"/>
  <c r="S1959" i="7"/>
  <c r="R1959" i="7"/>
  <c r="Q1959" i="7"/>
  <c r="AF1958" i="7"/>
  <c r="AE1958" i="7"/>
  <c r="AD1958" i="7"/>
  <c r="AC1958" i="7"/>
  <c r="AB1958" i="7"/>
  <c r="AA1958" i="7"/>
  <c r="Z1958" i="7"/>
  <c r="Y1958" i="7"/>
  <c r="AH1958" i="7" s="1"/>
  <c r="X1958" i="7"/>
  <c r="W1958" i="7"/>
  <c r="V1958" i="7"/>
  <c r="U1958" i="7"/>
  <c r="T1958" i="7"/>
  <c r="S1958" i="7"/>
  <c r="R1958" i="7"/>
  <c r="Q1958" i="7"/>
  <c r="AF1957" i="7"/>
  <c r="AE1957" i="7"/>
  <c r="AD1957" i="7"/>
  <c r="AC1957" i="7"/>
  <c r="AB1957" i="7"/>
  <c r="AA1957" i="7"/>
  <c r="Z1957" i="7"/>
  <c r="Y1957" i="7"/>
  <c r="AH1957" i="7" s="1"/>
  <c r="X1957" i="7"/>
  <c r="W1957" i="7"/>
  <c r="V1957" i="7"/>
  <c r="U1957" i="7"/>
  <c r="T1957" i="7"/>
  <c r="S1957" i="7"/>
  <c r="R1957" i="7"/>
  <c r="Q1957" i="7"/>
  <c r="AF1956" i="7"/>
  <c r="AE1956" i="7"/>
  <c r="AD1956" i="7"/>
  <c r="AC1956" i="7"/>
  <c r="AB1956" i="7"/>
  <c r="AA1956" i="7"/>
  <c r="Z1956" i="7"/>
  <c r="Y1956" i="7"/>
  <c r="AH1956" i="7" s="1"/>
  <c r="X1956" i="7"/>
  <c r="W1956" i="7"/>
  <c r="V1956" i="7"/>
  <c r="U1956" i="7"/>
  <c r="T1956" i="7"/>
  <c r="S1956" i="7"/>
  <c r="R1956" i="7"/>
  <c r="Q1956" i="7"/>
  <c r="AF1955" i="7"/>
  <c r="AE1955" i="7"/>
  <c r="AD1955" i="7"/>
  <c r="AC1955" i="7"/>
  <c r="AB1955" i="7"/>
  <c r="AA1955" i="7"/>
  <c r="Z1955" i="7"/>
  <c r="Y1955" i="7"/>
  <c r="AH1955" i="7" s="1"/>
  <c r="X1955" i="7"/>
  <c r="W1955" i="7"/>
  <c r="V1955" i="7"/>
  <c r="U1955" i="7"/>
  <c r="T1955" i="7"/>
  <c r="S1955" i="7"/>
  <c r="R1955" i="7"/>
  <c r="Q1955" i="7"/>
  <c r="AF1954" i="7"/>
  <c r="AE1954" i="7"/>
  <c r="AD1954" i="7"/>
  <c r="AC1954" i="7"/>
  <c r="AB1954" i="7"/>
  <c r="AA1954" i="7"/>
  <c r="Z1954" i="7"/>
  <c r="Y1954" i="7"/>
  <c r="AH1954" i="7" s="1"/>
  <c r="X1954" i="7"/>
  <c r="W1954" i="7"/>
  <c r="V1954" i="7"/>
  <c r="U1954" i="7"/>
  <c r="T1954" i="7"/>
  <c r="S1954" i="7"/>
  <c r="R1954" i="7"/>
  <c r="Q1954" i="7"/>
  <c r="AF1953" i="7"/>
  <c r="AE1953" i="7"/>
  <c r="AD1953" i="7"/>
  <c r="AC1953" i="7"/>
  <c r="AB1953" i="7"/>
  <c r="AA1953" i="7"/>
  <c r="Z1953" i="7"/>
  <c r="Y1953" i="7"/>
  <c r="AH1953" i="7" s="1"/>
  <c r="X1953" i="7"/>
  <c r="W1953" i="7"/>
  <c r="V1953" i="7"/>
  <c r="U1953" i="7"/>
  <c r="T1953" i="7"/>
  <c r="S1953" i="7"/>
  <c r="R1953" i="7"/>
  <c r="Q1953" i="7"/>
  <c r="AF1952" i="7"/>
  <c r="AE1952" i="7"/>
  <c r="AD1952" i="7"/>
  <c r="AC1952" i="7"/>
  <c r="AB1952" i="7"/>
  <c r="AA1952" i="7"/>
  <c r="Z1952" i="7"/>
  <c r="Y1952" i="7"/>
  <c r="AH1952" i="7" s="1"/>
  <c r="X1952" i="7"/>
  <c r="W1952" i="7"/>
  <c r="V1952" i="7"/>
  <c r="U1952" i="7"/>
  <c r="T1952" i="7"/>
  <c r="S1952" i="7"/>
  <c r="R1952" i="7"/>
  <c r="Q1952" i="7"/>
  <c r="AF1951" i="7"/>
  <c r="AE1951" i="7"/>
  <c r="AD1951" i="7"/>
  <c r="AC1951" i="7"/>
  <c r="AB1951" i="7"/>
  <c r="AA1951" i="7"/>
  <c r="Z1951" i="7"/>
  <c r="Y1951" i="7"/>
  <c r="AH1951" i="7" s="1"/>
  <c r="X1951" i="7"/>
  <c r="W1951" i="7"/>
  <c r="V1951" i="7"/>
  <c r="U1951" i="7"/>
  <c r="T1951" i="7"/>
  <c r="S1951" i="7"/>
  <c r="R1951" i="7"/>
  <c r="Q1951" i="7"/>
  <c r="AF1950" i="7"/>
  <c r="AE1950" i="7"/>
  <c r="AD1950" i="7"/>
  <c r="AC1950" i="7"/>
  <c r="AB1950" i="7"/>
  <c r="AA1950" i="7"/>
  <c r="Z1950" i="7"/>
  <c r="Y1950" i="7"/>
  <c r="AH1950" i="7" s="1"/>
  <c r="X1950" i="7"/>
  <c r="W1950" i="7"/>
  <c r="V1950" i="7"/>
  <c r="U1950" i="7"/>
  <c r="T1950" i="7"/>
  <c r="S1950" i="7"/>
  <c r="R1950" i="7"/>
  <c r="Q1950" i="7"/>
  <c r="AG1950" i="7" s="1"/>
  <c r="AF1949" i="7"/>
  <c r="AE1949" i="7"/>
  <c r="AD1949" i="7"/>
  <c r="AC1949" i="7"/>
  <c r="AB1949" i="7"/>
  <c r="AA1949" i="7"/>
  <c r="Z1949" i="7"/>
  <c r="Y1949" i="7"/>
  <c r="AH1949" i="7" s="1"/>
  <c r="X1949" i="7"/>
  <c r="W1949" i="7"/>
  <c r="V1949" i="7"/>
  <c r="U1949" i="7"/>
  <c r="AI1949" i="7" s="1"/>
  <c r="T1949" i="7"/>
  <c r="S1949" i="7"/>
  <c r="AJ1949" i="7" s="1"/>
  <c r="R1949" i="7"/>
  <c r="Q1949" i="7"/>
  <c r="AG1949" i="7" s="1"/>
  <c r="AF1948" i="7"/>
  <c r="AE1948" i="7"/>
  <c r="AD1948" i="7"/>
  <c r="AC1948" i="7"/>
  <c r="AB1948" i="7"/>
  <c r="AA1948" i="7"/>
  <c r="Z1948" i="7"/>
  <c r="Y1948" i="7"/>
  <c r="AH1948" i="7" s="1"/>
  <c r="X1948" i="7"/>
  <c r="W1948" i="7"/>
  <c r="V1948" i="7"/>
  <c r="U1948" i="7"/>
  <c r="AI1948" i="7" s="1"/>
  <c r="T1948" i="7"/>
  <c r="S1948" i="7"/>
  <c r="AJ1948" i="7" s="1"/>
  <c r="R1948" i="7"/>
  <c r="Q1948" i="7"/>
  <c r="AG1948" i="7" s="1"/>
  <c r="AF1947" i="7"/>
  <c r="AE1947" i="7"/>
  <c r="AD1947" i="7"/>
  <c r="AC1947" i="7"/>
  <c r="AB1947" i="7"/>
  <c r="AA1947" i="7"/>
  <c r="Z1947" i="7"/>
  <c r="Y1947" i="7"/>
  <c r="AH1947" i="7" s="1"/>
  <c r="X1947" i="7"/>
  <c r="W1947" i="7"/>
  <c r="V1947" i="7"/>
  <c r="U1947" i="7"/>
  <c r="AI1947" i="7" s="1"/>
  <c r="T1947" i="7"/>
  <c r="S1947" i="7"/>
  <c r="AJ1947" i="7" s="1"/>
  <c r="R1947" i="7"/>
  <c r="Q1947" i="7"/>
  <c r="AG1947" i="7" s="1"/>
  <c r="AF1946" i="7"/>
  <c r="AE1946" i="7"/>
  <c r="AD1946" i="7"/>
  <c r="AC1946" i="7"/>
  <c r="AB1946" i="7"/>
  <c r="AA1946" i="7"/>
  <c r="Z1946" i="7"/>
  <c r="Y1946" i="7"/>
  <c r="AH1946" i="7" s="1"/>
  <c r="X1946" i="7"/>
  <c r="W1946" i="7"/>
  <c r="V1946" i="7"/>
  <c r="U1946" i="7"/>
  <c r="AI1946" i="7" s="1"/>
  <c r="T1946" i="7"/>
  <c r="S1946" i="7"/>
  <c r="AJ1946" i="7" s="1"/>
  <c r="R1946" i="7"/>
  <c r="Q1946" i="7"/>
  <c r="AG1946" i="7" s="1"/>
  <c r="AF1945" i="7"/>
  <c r="AE1945" i="7"/>
  <c r="AD1945" i="7"/>
  <c r="AC1945" i="7"/>
  <c r="AB1945" i="7"/>
  <c r="AA1945" i="7"/>
  <c r="Z1945" i="7"/>
  <c r="Y1945" i="7"/>
  <c r="AH1945" i="7" s="1"/>
  <c r="X1945" i="7"/>
  <c r="W1945" i="7"/>
  <c r="V1945" i="7"/>
  <c r="U1945" i="7"/>
  <c r="AI1945" i="7" s="1"/>
  <c r="T1945" i="7"/>
  <c r="S1945" i="7"/>
  <c r="AJ1945" i="7" s="1"/>
  <c r="R1945" i="7"/>
  <c r="Q1945" i="7"/>
  <c r="AG1945" i="7" s="1"/>
  <c r="AF1944" i="7"/>
  <c r="AE1944" i="7"/>
  <c r="AD1944" i="7"/>
  <c r="AC1944" i="7"/>
  <c r="AB1944" i="7"/>
  <c r="AA1944" i="7"/>
  <c r="Z1944" i="7"/>
  <c r="Y1944" i="7"/>
  <c r="AH1944" i="7" s="1"/>
  <c r="X1944" i="7"/>
  <c r="W1944" i="7"/>
  <c r="V1944" i="7"/>
  <c r="U1944" i="7"/>
  <c r="AI1944" i="7" s="1"/>
  <c r="T1944" i="7"/>
  <c r="S1944" i="7"/>
  <c r="AJ1944" i="7" s="1"/>
  <c r="R1944" i="7"/>
  <c r="Q1944" i="7"/>
  <c r="AG1944" i="7" s="1"/>
  <c r="AF1943" i="7"/>
  <c r="AE1943" i="7"/>
  <c r="AD1943" i="7"/>
  <c r="AC1943" i="7"/>
  <c r="AB1943" i="7"/>
  <c r="AA1943" i="7"/>
  <c r="Z1943" i="7"/>
  <c r="Y1943" i="7"/>
  <c r="AH1943" i="7" s="1"/>
  <c r="X1943" i="7"/>
  <c r="W1943" i="7"/>
  <c r="V1943" i="7"/>
  <c r="U1943" i="7"/>
  <c r="AI1943" i="7" s="1"/>
  <c r="T1943" i="7"/>
  <c r="S1943" i="7"/>
  <c r="AJ1943" i="7" s="1"/>
  <c r="R1943" i="7"/>
  <c r="Q1943" i="7"/>
  <c r="AG1943" i="7" s="1"/>
  <c r="AF1942" i="7"/>
  <c r="AE1942" i="7"/>
  <c r="AD1942" i="7"/>
  <c r="AC1942" i="7"/>
  <c r="AB1942" i="7"/>
  <c r="AA1942" i="7"/>
  <c r="Z1942" i="7"/>
  <c r="Y1942" i="7"/>
  <c r="AH1942" i="7" s="1"/>
  <c r="X1942" i="7"/>
  <c r="W1942" i="7"/>
  <c r="V1942" i="7"/>
  <c r="U1942" i="7"/>
  <c r="AI1942" i="7" s="1"/>
  <c r="T1942" i="7"/>
  <c r="S1942" i="7"/>
  <c r="AJ1942" i="7" s="1"/>
  <c r="R1942" i="7"/>
  <c r="Q1942" i="7"/>
  <c r="AG1942" i="7" s="1"/>
  <c r="AF1941" i="7"/>
  <c r="AE1941" i="7"/>
  <c r="AD1941" i="7"/>
  <c r="AC1941" i="7"/>
  <c r="AB1941" i="7"/>
  <c r="AA1941" i="7"/>
  <c r="Z1941" i="7"/>
  <c r="Y1941" i="7"/>
  <c r="AH1941" i="7" s="1"/>
  <c r="X1941" i="7"/>
  <c r="W1941" i="7"/>
  <c r="V1941" i="7"/>
  <c r="U1941" i="7"/>
  <c r="AI1941" i="7" s="1"/>
  <c r="T1941" i="7"/>
  <c r="S1941" i="7"/>
  <c r="AJ1941" i="7" s="1"/>
  <c r="R1941" i="7"/>
  <c r="Q1941" i="7"/>
  <c r="AG1941" i="7" s="1"/>
  <c r="AF1940" i="7"/>
  <c r="AE1940" i="7"/>
  <c r="AD1940" i="7"/>
  <c r="AC1940" i="7"/>
  <c r="AB1940" i="7"/>
  <c r="AA1940" i="7"/>
  <c r="Z1940" i="7"/>
  <c r="Y1940" i="7"/>
  <c r="AH1940" i="7" s="1"/>
  <c r="X1940" i="7"/>
  <c r="W1940" i="7"/>
  <c r="V1940" i="7"/>
  <c r="U1940" i="7"/>
  <c r="AI1940" i="7" s="1"/>
  <c r="T1940" i="7"/>
  <c r="S1940" i="7"/>
  <c r="AJ1940" i="7" s="1"/>
  <c r="R1940" i="7"/>
  <c r="Q1940" i="7"/>
  <c r="AG1940" i="7" s="1"/>
  <c r="AF1939" i="7"/>
  <c r="AE1939" i="7"/>
  <c r="AD1939" i="7"/>
  <c r="AC1939" i="7"/>
  <c r="AB1939" i="7"/>
  <c r="AA1939" i="7"/>
  <c r="Z1939" i="7"/>
  <c r="Y1939" i="7"/>
  <c r="AH1939" i="7" s="1"/>
  <c r="X1939" i="7"/>
  <c r="W1939" i="7"/>
  <c r="V1939" i="7"/>
  <c r="U1939" i="7"/>
  <c r="AI1939" i="7" s="1"/>
  <c r="T1939" i="7"/>
  <c r="S1939" i="7"/>
  <c r="AJ1939" i="7" s="1"/>
  <c r="R1939" i="7"/>
  <c r="Q1939" i="7"/>
  <c r="AG1939" i="7" s="1"/>
  <c r="AF1938" i="7"/>
  <c r="AE1938" i="7"/>
  <c r="AD1938" i="7"/>
  <c r="AC1938" i="7"/>
  <c r="AB1938" i="7"/>
  <c r="AA1938" i="7"/>
  <c r="Z1938" i="7"/>
  <c r="Y1938" i="7"/>
  <c r="AH1938" i="7" s="1"/>
  <c r="X1938" i="7"/>
  <c r="W1938" i="7"/>
  <c r="V1938" i="7"/>
  <c r="U1938" i="7"/>
  <c r="AI1938" i="7" s="1"/>
  <c r="T1938" i="7"/>
  <c r="S1938" i="7"/>
  <c r="AJ1938" i="7" s="1"/>
  <c r="R1938" i="7"/>
  <c r="Q1938" i="7"/>
  <c r="AG1938" i="7" s="1"/>
  <c r="AF1937" i="7"/>
  <c r="AE1937" i="7"/>
  <c r="AD1937" i="7"/>
  <c r="AC1937" i="7"/>
  <c r="AB1937" i="7"/>
  <c r="AA1937" i="7"/>
  <c r="Z1937" i="7"/>
  <c r="Y1937" i="7"/>
  <c r="AH1937" i="7" s="1"/>
  <c r="X1937" i="7"/>
  <c r="W1937" i="7"/>
  <c r="V1937" i="7"/>
  <c r="U1937" i="7"/>
  <c r="AI1937" i="7" s="1"/>
  <c r="T1937" i="7"/>
  <c r="S1937" i="7"/>
  <c r="AJ1937" i="7" s="1"/>
  <c r="R1937" i="7"/>
  <c r="Q1937" i="7"/>
  <c r="AG1937" i="7" s="1"/>
  <c r="AF1936" i="7"/>
  <c r="AE1936" i="7"/>
  <c r="AD1936" i="7"/>
  <c r="AC1936" i="7"/>
  <c r="AB1936" i="7"/>
  <c r="AA1936" i="7"/>
  <c r="Z1936" i="7"/>
  <c r="Y1936" i="7"/>
  <c r="AH1936" i="7" s="1"/>
  <c r="X1936" i="7"/>
  <c r="W1936" i="7"/>
  <c r="V1936" i="7"/>
  <c r="U1936" i="7"/>
  <c r="AI1936" i="7" s="1"/>
  <c r="T1936" i="7"/>
  <c r="S1936" i="7"/>
  <c r="AJ1936" i="7" s="1"/>
  <c r="R1936" i="7"/>
  <c r="Q1936" i="7"/>
  <c r="AG1936" i="7" s="1"/>
  <c r="AF1935" i="7"/>
  <c r="AE1935" i="7"/>
  <c r="AD1935" i="7"/>
  <c r="AC1935" i="7"/>
  <c r="AB1935" i="7"/>
  <c r="AA1935" i="7"/>
  <c r="Z1935" i="7"/>
  <c r="Y1935" i="7"/>
  <c r="AH1935" i="7" s="1"/>
  <c r="X1935" i="7"/>
  <c r="W1935" i="7"/>
  <c r="V1935" i="7"/>
  <c r="U1935" i="7"/>
  <c r="AI1935" i="7" s="1"/>
  <c r="T1935" i="7"/>
  <c r="S1935" i="7"/>
  <c r="AJ1935" i="7" s="1"/>
  <c r="R1935" i="7"/>
  <c r="Q1935" i="7"/>
  <c r="AG1935" i="7" s="1"/>
  <c r="AF1934" i="7"/>
  <c r="AE1934" i="7"/>
  <c r="AD1934" i="7"/>
  <c r="AC1934" i="7"/>
  <c r="AB1934" i="7"/>
  <c r="AA1934" i="7"/>
  <c r="Z1934" i="7"/>
  <c r="Y1934" i="7"/>
  <c r="AH1934" i="7" s="1"/>
  <c r="X1934" i="7"/>
  <c r="W1934" i="7"/>
  <c r="V1934" i="7"/>
  <c r="U1934" i="7"/>
  <c r="AI1934" i="7" s="1"/>
  <c r="T1934" i="7"/>
  <c r="S1934" i="7"/>
  <c r="AJ1934" i="7" s="1"/>
  <c r="R1934" i="7"/>
  <c r="Q1934" i="7"/>
  <c r="AG1934" i="7" s="1"/>
  <c r="AF1933" i="7"/>
  <c r="AE1933" i="7"/>
  <c r="AD1933" i="7"/>
  <c r="AC1933" i="7"/>
  <c r="AB1933" i="7"/>
  <c r="AA1933" i="7"/>
  <c r="Z1933" i="7"/>
  <c r="Y1933" i="7"/>
  <c r="AH1933" i="7" s="1"/>
  <c r="X1933" i="7"/>
  <c r="W1933" i="7"/>
  <c r="V1933" i="7"/>
  <c r="U1933" i="7"/>
  <c r="AI1933" i="7" s="1"/>
  <c r="T1933" i="7"/>
  <c r="S1933" i="7"/>
  <c r="AJ1933" i="7" s="1"/>
  <c r="R1933" i="7"/>
  <c r="Q1933" i="7"/>
  <c r="AG1933" i="7" s="1"/>
  <c r="AF1932" i="7"/>
  <c r="AE1932" i="7"/>
  <c r="AD1932" i="7"/>
  <c r="AC1932" i="7"/>
  <c r="AB1932" i="7"/>
  <c r="AA1932" i="7"/>
  <c r="Z1932" i="7"/>
  <c r="Y1932" i="7"/>
  <c r="AH1932" i="7" s="1"/>
  <c r="X1932" i="7"/>
  <c r="W1932" i="7"/>
  <c r="V1932" i="7"/>
  <c r="U1932" i="7"/>
  <c r="AI1932" i="7" s="1"/>
  <c r="T1932" i="7"/>
  <c r="S1932" i="7"/>
  <c r="AJ1932" i="7" s="1"/>
  <c r="R1932" i="7"/>
  <c r="Q1932" i="7"/>
  <c r="AG1932" i="7" s="1"/>
  <c r="AF1931" i="7"/>
  <c r="AE1931" i="7"/>
  <c r="AD1931" i="7"/>
  <c r="AC1931" i="7"/>
  <c r="AB1931" i="7"/>
  <c r="AA1931" i="7"/>
  <c r="Z1931" i="7"/>
  <c r="Y1931" i="7"/>
  <c r="AH1931" i="7" s="1"/>
  <c r="X1931" i="7"/>
  <c r="W1931" i="7"/>
  <c r="V1931" i="7"/>
  <c r="U1931" i="7"/>
  <c r="AI1931" i="7" s="1"/>
  <c r="T1931" i="7"/>
  <c r="S1931" i="7"/>
  <c r="AJ1931" i="7" s="1"/>
  <c r="R1931" i="7"/>
  <c r="Q1931" i="7"/>
  <c r="AG1931" i="7" s="1"/>
  <c r="AF1930" i="7"/>
  <c r="AE1930" i="7"/>
  <c r="AD1930" i="7"/>
  <c r="AC1930" i="7"/>
  <c r="AB1930" i="7"/>
  <c r="AA1930" i="7"/>
  <c r="Z1930" i="7"/>
  <c r="Y1930" i="7"/>
  <c r="AH1930" i="7" s="1"/>
  <c r="X1930" i="7"/>
  <c r="W1930" i="7"/>
  <c r="V1930" i="7"/>
  <c r="U1930" i="7"/>
  <c r="AI1930" i="7" s="1"/>
  <c r="T1930" i="7"/>
  <c r="S1930" i="7"/>
  <c r="AJ1930" i="7" s="1"/>
  <c r="R1930" i="7"/>
  <c r="Q1930" i="7"/>
  <c r="AG1930" i="7" s="1"/>
  <c r="AF1929" i="7"/>
  <c r="AE1929" i="7"/>
  <c r="AD1929" i="7"/>
  <c r="AC1929" i="7"/>
  <c r="AB1929" i="7"/>
  <c r="AA1929" i="7"/>
  <c r="Z1929" i="7"/>
  <c r="Y1929" i="7"/>
  <c r="AH1929" i="7" s="1"/>
  <c r="X1929" i="7"/>
  <c r="W1929" i="7"/>
  <c r="V1929" i="7"/>
  <c r="U1929" i="7"/>
  <c r="AI1929" i="7" s="1"/>
  <c r="T1929" i="7"/>
  <c r="S1929" i="7"/>
  <c r="AJ1929" i="7" s="1"/>
  <c r="R1929" i="7"/>
  <c r="Q1929" i="7"/>
  <c r="AG1929" i="7" s="1"/>
  <c r="AF1928" i="7"/>
  <c r="AE1928" i="7"/>
  <c r="AD1928" i="7"/>
  <c r="AC1928" i="7"/>
  <c r="AB1928" i="7"/>
  <c r="AA1928" i="7"/>
  <c r="Z1928" i="7"/>
  <c r="Y1928" i="7"/>
  <c r="AH1928" i="7" s="1"/>
  <c r="X1928" i="7"/>
  <c r="W1928" i="7"/>
  <c r="V1928" i="7"/>
  <c r="U1928" i="7"/>
  <c r="AI1928" i="7" s="1"/>
  <c r="T1928" i="7"/>
  <c r="S1928" i="7"/>
  <c r="AJ1928" i="7" s="1"/>
  <c r="R1928" i="7"/>
  <c r="Q1928" i="7"/>
  <c r="AG1928" i="7" s="1"/>
  <c r="AF1927" i="7"/>
  <c r="AE1927" i="7"/>
  <c r="AD1927" i="7"/>
  <c r="AC1927" i="7"/>
  <c r="AB1927" i="7"/>
  <c r="AA1927" i="7"/>
  <c r="Z1927" i="7"/>
  <c r="Y1927" i="7"/>
  <c r="AH1927" i="7" s="1"/>
  <c r="X1927" i="7"/>
  <c r="W1927" i="7"/>
  <c r="V1927" i="7"/>
  <c r="U1927" i="7"/>
  <c r="AI1927" i="7" s="1"/>
  <c r="T1927" i="7"/>
  <c r="S1927" i="7"/>
  <c r="AJ1927" i="7" s="1"/>
  <c r="R1927" i="7"/>
  <c r="Q1927" i="7"/>
  <c r="AG1927" i="7" s="1"/>
  <c r="AF1926" i="7"/>
  <c r="AE1926" i="7"/>
  <c r="AD1926" i="7"/>
  <c r="AC1926" i="7"/>
  <c r="AB1926" i="7"/>
  <c r="AA1926" i="7"/>
  <c r="Z1926" i="7"/>
  <c r="Y1926" i="7"/>
  <c r="AH1926" i="7" s="1"/>
  <c r="X1926" i="7"/>
  <c r="W1926" i="7"/>
  <c r="V1926" i="7"/>
  <c r="U1926" i="7"/>
  <c r="AI1926" i="7" s="1"/>
  <c r="T1926" i="7"/>
  <c r="S1926" i="7"/>
  <c r="AJ1926" i="7" s="1"/>
  <c r="R1926" i="7"/>
  <c r="Q1926" i="7"/>
  <c r="AG1926" i="7" s="1"/>
  <c r="AF1925" i="7"/>
  <c r="AE1925" i="7"/>
  <c r="AD1925" i="7"/>
  <c r="AC1925" i="7"/>
  <c r="AB1925" i="7"/>
  <c r="AA1925" i="7"/>
  <c r="Z1925" i="7"/>
  <c r="Y1925" i="7"/>
  <c r="AH1925" i="7" s="1"/>
  <c r="X1925" i="7"/>
  <c r="W1925" i="7"/>
  <c r="V1925" i="7"/>
  <c r="U1925" i="7"/>
  <c r="AI1925" i="7" s="1"/>
  <c r="T1925" i="7"/>
  <c r="S1925" i="7"/>
  <c r="AJ1925" i="7" s="1"/>
  <c r="R1925" i="7"/>
  <c r="Q1925" i="7"/>
  <c r="AG1925" i="7" s="1"/>
  <c r="AF1924" i="7"/>
  <c r="AE1924" i="7"/>
  <c r="AD1924" i="7"/>
  <c r="AC1924" i="7"/>
  <c r="AB1924" i="7"/>
  <c r="AA1924" i="7"/>
  <c r="Z1924" i="7"/>
  <c r="Y1924" i="7"/>
  <c r="AH1924" i="7" s="1"/>
  <c r="X1924" i="7"/>
  <c r="W1924" i="7"/>
  <c r="V1924" i="7"/>
  <c r="U1924" i="7"/>
  <c r="AI1924" i="7" s="1"/>
  <c r="T1924" i="7"/>
  <c r="S1924" i="7"/>
  <c r="AJ1924" i="7" s="1"/>
  <c r="R1924" i="7"/>
  <c r="Q1924" i="7"/>
  <c r="AG1924" i="7" s="1"/>
  <c r="AF1923" i="7"/>
  <c r="AE1923" i="7"/>
  <c r="AD1923" i="7"/>
  <c r="AC1923" i="7"/>
  <c r="AB1923" i="7"/>
  <c r="AA1923" i="7"/>
  <c r="Z1923" i="7"/>
  <c r="Y1923" i="7"/>
  <c r="AH1923" i="7" s="1"/>
  <c r="X1923" i="7"/>
  <c r="W1923" i="7"/>
  <c r="V1923" i="7"/>
  <c r="U1923" i="7"/>
  <c r="AI1923" i="7" s="1"/>
  <c r="T1923" i="7"/>
  <c r="S1923" i="7"/>
  <c r="AJ1923" i="7" s="1"/>
  <c r="R1923" i="7"/>
  <c r="Q1923" i="7"/>
  <c r="AG1923" i="7" s="1"/>
  <c r="AF1922" i="7"/>
  <c r="AE1922" i="7"/>
  <c r="AD1922" i="7"/>
  <c r="AC1922" i="7"/>
  <c r="AB1922" i="7"/>
  <c r="AA1922" i="7"/>
  <c r="Z1922" i="7"/>
  <c r="Y1922" i="7"/>
  <c r="AH1922" i="7" s="1"/>
  <c r="X1922" i="7"/>
  <c r="W1922" i="7"/>
  <c r="V1922" i="7"/>
  <c r="U1922" i="7"/>
  <c r="AI1922" i="7" s="1"/>
  <c r="T1922" i="7"/>
  <c r="S1922" i="7"/>
  <c r="AJ1922" i="7" s="1"/>
  <c r="R1922" i="7"/>
  <c r="Q1922" i="7"/>
  <c r="AG1922" i="7" s="1"/>
  <c r="AF1921" i="7"/>
  <c r="AE1921" i="7"/>
  <c r="AD1921" i="7"/>
  <c r="AC1921" i="7"/>
  <c r="AB1921" i="7"/>
  <c r="AA1921" i="7"/>
  <c r="Z1921" i="7"/>
  <c r="Y1921" i="7"/>
  <c r="AH1921" i="7" s="1"/>
  <c r="X1921" i="7"/>
  <c r="W1921" i="7"/>
  <c r="V1921" i="7"/>
  <c r="U1921" i="7"/>
  <c r="AI1921" i="7" s="1"/>
  <c r="T1921" i="7"/>
  <c r="S1921" i="7"/>
  <c r="AJ1921" i="7" s="1"/>
  <c r="R1921" i="7"/>
  <c r="Q1921" i="7"/>
  <c r="AG1921" i="7" s="1"/>
  <c r="AF1920" i="7"/>
  <c r="AE1920" i="7"/>
  <c r="AD1920" i="7"/>
  <c r="AC1920" i="7"/>
  <c r="AB1920" i="7"/>
  <c r="AA1920" i="7"/>
  <c r="Z1920" i="7"/>
  <c r="Y1920" i="7"/>
  <c r="AH1920" i="7" s="1"/>
  <c r="X1920" i="7"/>
  <c r="W1920" i="7"/>
  <c r="V1920" i="7"/>
  <c r="U1920" i="7"/>
  <c r="AI1920" i="7" s="1"/>
  <c r="T1920" i="7"/>
  <c r="S1920" i="7"/>
  <c r="AJ1920" i="7" s="1"/>
  <c r="R1920" i="7"/>
  <c r="Q1920" i="7"/>
  <c r="AG1920" i="7" s="1"/>
  <c r="AF1919" i="7"/>
  <c r="AE1919" i="7"/>
  <c r="AD1919" i="7"/>
  <c r="AC1919" i="7"/>
  <c r="AB1919" i="7"/>
  <c r="AA1919" i="7"/>
  <c r="Z1919" i="7"/>
  <c r="Y1919" i="7"/>
  <c r="AH1919" i="7" s="1"/>
  <c r="X1919" i="7"/>
  <c r="W1919" i="7"/>
  <c r="V1919" i="7"/>
  <c r="U1919" i="7"/>
  <c r="AI1919" i="7" s="1"/>
  <c r="T1919" i="7"/>
  <c r="S1919" i="7"/>
  <c r="AJ1919" i="7" s="1"/>
  <c r="R1919" i="7"/>
  <c r="Q1919" i="7"/>
  <c r="AG1919" i="7" s="1"/>
  <c r="AF1918" i="7"/>
  <c r="AE1918" i="7"/>
  <c r="AD1918" i="7"/>
  <c r="AC1918" i="7"/>
  <c r="AB1918" i="7"/>
  <c r="AA1918" i="7"/>
  <c r="Z1918" i="7"/>
  <c r="Y1918" i="7"/>
  <c r="AH1918" i="7" s="1"/>
  <c r="X1918" i="7"/>
  <c r="W1918" i="7"/>
  <c r="V1918" i="7"/>
  <c r="U1918" i="7"/>
  <c r="AI1918" i="7" s="1"/>
  <c r="T1918" i="7"/>
  <c r="S1918" i="7"/>
  <c r="AJ1918" i="7" s="1"/>
  <c r="R1918" i="7"/>
  <c r="Q1918" i="7"/>
  <c r="AG1918" i="7" s="1"/>
  <c r="AF1917" i="7"/>
  <c r="AE1917" i="7"/>
  <c r="AD1917" i="7"/>
  <c r="AC1917" i="7"/>
  <c r="AB1917" i="7"/>
  <c r="AA1917" i="7"/>
  <c r="Z1917" i="7"/>
  <c r="Y1917" i="7"/>
  <c r="AH1917" i="7" s="1"/>
  <c r="X1917" i="7"/>
  <c r="W1917" i="7"/>
  <c r="V1917" i="7"/>
  <c r="U1917" i="7"/>
  <c r="AI1917" i="7" s="1"/>
  <c r="T1917" i="7"/>
  <c r="S1917" i="7"/>
  <c r="AJ1917" i="7" s="1"/>
  <c r="R1917" i="7"/>
  <c r="Q1917" i="7"/>
  <c r="AG1917" i="7" s="1"/>
  <c r="AF1916" i="7"/>
  <c r="AE1916" i="7"/>
  <c r="AD1916" i="7"/>
  <c r="AC1916" i="7"/>
  <c r="AB1916" i="7"/>
  <c r="AA1916" i="7"/>
  <c r="Z1916" i="7"/>
  <c r="Y1916" i="7"/>
  <c r="AH1916" i="7" s="1"/>
  <c r="X1916" i="7"/>
  <c r="W1916" i="7"/>
  <c r="V1916" i="7"/>
  <c r="U1916" i="7"/>
  <c r="AI1916" i="7" s="1"/>
  <c r="T1916" i="7"/>
  <c r="S1916" i="7"/>
  <c r="AJ1916" i="7" s="1"/>
  <c r="R1916" i="7"/>
  <c r="Q1916" i="7"/>
  <c r="AG1916" i="7" s="1"/>
  <c r="AF1915" i="7"/>
  <c r="AE1915" i="7"/>
  <c r="AD1915" i="7"/>
  <c r="AC1915" i="7"/>
  <c r="AB1915" i="7"/>
  <c r="AA1915" i="7"/>
  <c r="Z1915" i="7"/>
  <c r="Y1915" i="7"/>
  <c r="AH1915" i="7" s="1"/>
  <c r="X1915" i="7"/>
  <c r="W1915" i="7"/>
  <c r="V1915" i="7"/>
  <c r="U1915" i="7"/>
  <c r="AI1915" i="7" s="1"/>
  <c r="T1915" i="7"/>
  <c r="S1915" i="7"/>
  <c r="AJ1915" i="7" s="1"/>
  <c r="R1915" i="7"/>
  <c r="Q1915" i="7"/>
  <c r="AG1915" i="7" s="1"/>
  <c r="AF1914" i="7"/>
  <c r="AE1914" i="7"/>
  <c r="AD1914" i="7"/>
  <c r="AC1914" i="7"/>
  <c r="AB1914" i="7"/>
  <c r="AA1914" i="7"/>
  <c r="Z1914" i="7"/>
  <c r="Y1914" i="7"/>
  <c r="AH1914" i="7" s="1"/>
  <c r="X1914" i="7"/>
  <c r="W1914" i="7"/>
  <c r="V1914" i="7"/>
  <c r="U1914" i="7"/>
  <c r="AI1914" i="7" s="1"/>
  <c r="T1914" i="7"/>
  <c r="S1914" i="7"/>
  <c r="AJ1914" i="7" s="1"/>
  <c r="R1914" i="7"/>
  <c r="Q1914" i="7"/>
  <c r="AG1914" i="7" s="1"/>
  <c r="AF1913" i="7"/>
  <c r="AE1913" i="7"/>
  <c r="AD1913" i="7"/>
  <c r="AC1913" i="7"/>
  <c r="AB1913" i="7"/>
  <c r="AA1913" i="7"/>
  <c r="Z1913" i="7"/>
  <c r="Y1913" i="7"/>
  <c r="AH1913" i="7" s="1"/>
  <c r="X1913" i="7"/>
  <c r="W1913" i="7"/>
  <c r="V1913" i="7"/>
  <c r="U1913" i="7"/>
  <c r="AI1913" i="7" s="1"/>
  <c r="T1913" i="7"/>
  <c r="S1913" i="7"/>
  <c r="AJ1913" i="7" s="1"/>
  <c r="R1913" i="7"/>
  <c r="Q1913" i="7"/>
  <c r="AG1913" i="7" s="1"/>
  <c r="AF1912" i="7"/>
  <c r="AE1912" i="7"/>
  <c r="AD1912" i="7"/>
  <c r="AC1912" i="7"/>
  <c r="AB1912" i="7"/>
  <c r="AA1912" i="7"/>
  <c r="Z1912" i="7"/>
  <c r="Y1912" i="7"/>
  <c r="AH1912" i="7" s="1"/>
  <c r="X1912" i="7"/>
  <c r="W1912" i="7"/>
  <c r="V1912" i="7"/>
  <c r="U1912" i="7"/>
  <c r="AI1912" i="7" s="1"/>
  <c r="T1912" i="7"/>
  <c r="S1912" i="7"/>
  <c r="AJ1912" i="7" s="1"/>
  <c r="R1912" i="7"/>
  <c r="Q1912" i="7"/>
  <c r="AG1912" i="7" s="1"/>
  <c r="AF1911" i="7"/>
  <c r="AE1911" i="7"/>
  <c r="AD1911" i="7"/>
  <c r="AC1911" i="7"/>
  <c r="AB1911" i="7"/>
  <c r="AA1911" i="7"/>
  <c r="Z1911" i="7"/>
  <c r="Y1911" i="7"/>
  <c r="AH1911" i="7" s="1"/>
  <c r="X1911" i="7"/>
  <c r="W1911" i="7"/>
  <c r="V1911" i="7"/>
  <c r="U1911" i="7"/>
  <c r="AI1911" i="7" s="1"/>
  <c r="T1911" i="7"/>
  <c r="S1911" i="7"/>
  <c r="AJ1911" i="7" s="1"/>
  <c r="R1911" i="7"/>
  <c r="Q1911" i="7"/>
  <c r="AG1911" i="7" s="1"/>
  <c r="AF1910" i="7"/>
  <c r="AE1910" i="7"/>
  <c r="AD1910" i="7"/>
  <c r="AC1910" i="7"/>
  <c r="AB1910" i="7"/>
  <c r="AA1910" i="7"/>
  <c r="Z1910" i="7"/>
  <c r="Y1910" i="7"/>
  <c r="AH1910" i="7" s="1"/>
  <c r="X1910" i="7"/>
  <c r="W1910" i="7"/>
  <c r="V1910" i="7"/>
  <c r="U1910" i="7"/>
  <c r="AI1910" i="7" s="1"/>
  <c r="T1910" i="7"/>
  <c r="S1910" i="7"/>
  <c r="AJ1910" i="7" s="1"/>
  <c r="R1910" i="7"/>
  <c r="Q1910" i="7"/>
  <c r="AG1910" i="7" s="1"/>
  <c r="AF1909" i="7"/>
  <c r="AE1909" i="7"/>
  <c r="AD1909" i="7"/>
  <c r="AC1909" i="7"/>
  <c r="AB1909" i="7"/>
  <c r="AA1909" i="7"/>
  <c r="Z1909" i="7"/>
  <c r="Y1909" i="7"/>
  <c r="AH1909" i="7" s="1"/>
  <c r="X1909" i="7"/>
  <c r="W1909" i="7"/>
  <c r="V1909" i="7"/>
  <c r="U1909" i="7"/>
  <c r="AI1909" i="7" s="1"/>
  <c r="T1909" i="7"/>
  <c r="S1909" i="7"/>
  <c r="AJ1909" i="7" s="1"/>
  <c r="R1909" i="7"/>
  <c r="Q1909" i="7"/>
  <c r="AG1909" i="7" s="1"/>
  <c r="AF1908" i="7"/>
  <c r="AE1908" i="7"/>
  <c r="AD1908" i="7"/>
  <c r="AC1908" i="7"/>
  <c r="AB1908" i="7"/>
  <c r="AA1908" i="7"/>
  <c r="Z1908" i="7"/>
  <c r="Y1908" i="7"/>
  <c r="AH1908" i="7" s="1"/>
  <c r="X1908" i="7"/>
  <c r="W1908" i="7"/>
  <c r="V1908" i="7"/>
  <c r="U1908" i="7"/>
  <c r="AI1908" i="7" s="1"/>
  <c r="T1908" i="7"/>
  <c r="S1908" i="7"/>
  <c r="AJ1908" i="7" s="1"/>
  <c r="R1908" i="7"/>
  <c r="Q1908" i="7"/>
  <c r="AG1908" i="7" s="1"/>
  <c r="AF1907" i="7"/>
  <c r="AE1907" i="7"/>
  <c r="AD1907" i="7"/>
  <c r="AC1907" i="7"/>
  <c r="AB1907" i="7"/>
  <c r="AA1907" i="7"/>
  <c r="Z1907" i="7"/>
  <c r="Y1907" i="7"/>
  <c r="AH1907" i="7" s="1"/>
  <c r="X1907" i="7"/>
  <c r="W1907" i="7"/>
  <c r="V1907" i="7"/>
  <c r="U1907" i="7"/>
  <c r="AI1907" i="7" s="1"/>
  <c r="T1907" i="7"/>
  <c r="S1907" i="7"/>
  <c r="AJ1907" i="7" s="1"/>
  <c r="R1907" i="7"/>
  <c r="Q1907" i="7"/>
  <c r="AG1907" i="7" s="1"/>
  <c r="AF1906" i="7"/>
  <c r="AE1906" i="7"/>
  <c r="AD1906" i="7"/>
  <c r="AC1906" i="7"/>
  <c r="AB1906" i="7"/>
  <c r="AA1906" i="7"/>
  <c r="Z1906" i="7"/>
  <c r="Y1906" i="7"/>
  <c r="AH1906" i="7" s="1"/>
  <c r="X1906" i="7"/>
  <c r="W1906" i="7"/>
  <c r="V1906" i="7"/>
  <c r="U1906" i="7"/>
  <c r="AI1906" i="7" s="1"/>
  <c r="T1906" i="7"/>
  <c r="S1906" i="7"/>
  <c r="AJ1906" i="7" s="1"/>
  <c r="R1906" i="7"/>
  <c r="Q1906" i="7"/>
  <c r="AG1906" i="7" s="1"/>
  <c r="AF1905" i="7"/>
  <c r="AE1905" i="7"/>
  <c r="AD1905" i="7"/>
  <c r="AC1905" i="7"/>
  <c r="AB1905" i="7"/>
  <c r="AA1905" i="7"/>
  <c r="Z1905" i="7"/>
  <c r="Y1905" i="7"/>
  <c r="AH1905" i="7" s="1"/>
  <c r="X1905" i="7"/>
  <c r="W1905" i="7"/>
  <c r="V1905" i="7"/>
  <c r="U1905" i="7"/>
  <c r="AI1905" i="7" s="1"/>
  <c r="T1905" i="7"/>
  <c r="S1905" i="7"/>
  <c r="AJ1905" i="7" s="1"/>
  <c r="R1905" i="7"/>
  <c r="Q1905" i="7"/>
  <c r="AG1905" i="7" s="1"/>
  <c r="AF1904" i="7"/>
  <c r="AE1904" i="7"/>
  <c r="AD1904" i="7"/>
  <c r="AC1904" i="7"/>
  <c r="AB1904" i="7"/>
  <c r="AA1904" i="7"/>
  <c r="Z1904" i="7"/>
  <c r="Y1904" i="7"/>
  <c r="AH1904" i="7" s="1"/>
  <c r="X1904" i="7"/>
  <c r="W1904" i="7"/>
  <c r="V1904" i="7"/>
  <c r="U1904" i="7"/>
  <c r="AI1904" i="7" s="1"/>
  <c r="T1904" i="7"/>
  <c r="S1904" i="7"/>
  <c r="AJ1904" i="7" s="1"/>
  <c r="R1904" i="7"/>
  <c r="Q1904" i="7"/>
  <c r="AG1904" i="7" s="1"/>
  <c r="AF1903" i="7"/>
  <c r="AE1903" i="7"/>
  <c r="AD1903" i="7"/>
  <c r="AC1903" i="7"/>
  <c r="AB1903" i="7"/>
  <c r="AA1903" i="7"/>
  <c r="Z1903" i="7"/>
  <c r="Y1903" i="7"/>
  <c r="AH1903" i="7" s="1"/>
  <c r="X1903" i="7"/>
  <c r="W1903" i="7"/>
  <c r="V1903" i="7"/>
  <c r="U1903" i="7"/>
  <c r="AI1903" i="7" s="1"/>
  <c r="T1903" i="7"/>
  <c r="S1903" i="7"/>
  <c r="AJ1903" i="7" s="1"/>
  <c r="R1903" i="7"/>
  <c r="Q1903" i="7"/>
  <c r="AG1903" i="7" s="1"/>
  <c r="AF1902" i="7"/>
  <c r="AE1902" i="7"/>
  <c r="AD1902" i="7"/>
  <c r="AC1902" i="7"/>
  <c r="AB1902" i="7"/>
  <c r="AA1902" i="7"/>
  <c r="Z1902" i="7"/>
  <c r="Y1902" i="7"/>
  <c r="AH1902" i="7" s="1"/>
  <c r="X1902" i="7"/>
  <c r="W1902" i="7"/>
  <c r="V1902" i="7"/>
  <c r="U1902" i="7"/>
  <c r="AI1902" i="7" s="1"/>
  <c r="T1902" i="7"/>
  <c r="S1902" i="7"/>
  <c r="AJ1902" i="7" s="1"/>
  <c r="R1902" i="7"/>
  <c r="Q1902" i="7"/>
  <c r="AG1902" i="7" s="1"/>
  <c r="AF1901" i="7"/>
  <c r="AE1901" i="7"/>
  <c r="AD1901" i="7"/>
  <c r="AC1901" i="7"/>
  <c r="AB1901" i="7"/>
  <c r="AA1901" i="7"/>
  <c r="Z1901" i="7"/>
  <c r="Y1901" i="7"/>
  <c r="AH1901" i="7" s="1"/>
  <c r="X1901" i="7"/>
  <c r="W1901" i="7"/>
  <c r="V1901" i="7"/>
  <c r="U1901" i="7"/>
  <c r="AI1901" i="7" s="1"/>
  <c r="T1901" i="7"/>
  <c r="S1901" i="7"/>
  <c r="AJ1901" i="7" s="1"/>
  <c r="R1901" i="7"/>
  <c r="Q1901" i="7"/>
  <c r="AG1901" i="7" s="1"/>
  <c r="AF1900" i="7"/>
  <c r="AE1900" i="7"/>
  <c r="AD1900" i="7"/>
  <c r="AC1900" i="7"/>
  <c r="AB1900" i="7"/>
  <c r="AA1900" i="7"/>
  <c r="Z1900" i="7"/>
  <c r="Y1900" i="7"/>
  <c r="AH1900" i="7" s="1"/>
  <c r="X1900" i="7"/>
  <c r="W1900" i="7"/>
  <c r="V1900" i="7"/>
  <c r="U1900" i="7"/>
  <c r="AI1900" i="7" s="1"/>
  <c r="T1900" i="7"/>
  <c r="S1900" i="7"/>
  <c r="AJ1900" i="7" s="1"/>
  <c r="R1900" i="7"/>
  <c r="Q1900" i="7"/>
  <c r="AG1900" i="7" s="1"/>
  <c r="AF1899" i="7"/>
  <c r="AE1899" i="7"/>
  <c r="AD1899" i="7"/>
  <c r="AC1899" i="7"/>
  <c r="AB1899" i="7"/>
  <c r="AA1899" i="7"/>
  <c r="Z1899" i="7"/>
  <c r="Y1899" i="7"/>
  <c r="AH1899" i="7" s="1"/>
  <c r="X1899" i="7"/>
  <c r="W1899" i="7"/>
  <c r="V1899" i="7"/>
  <c r="U1899" i="7"/>
  <c r="AI1899" i="7" s="1"/>
  <c r="T1899" i="7"/>
  <c r="S1899" i="7"/>
  <c r="AJ1899" i="7" s="1"/>
  <c r="R1899" i="7"/>
  <c r="Q1899" i="7"/>
  <c r="AG1899" i="7" s="1"/>
  <c r="AF1898" i="7"/>
  <c r="AE1898" i="7"/>
  <c r="AD1898" i="7"/>
  <c r="AC1898" i="7"/>
  <c r="AB1898" i="7"/>
  <c r="AA1898" i="7"/>
  <c r="Z1898" i="7"/>
  <c r="Y1898" i="7"/>
  <c r="AH1898" i="7" s="1"/>
  <c r="X1898" i="7"/>
  <c r="W1898" i="7"/>
  <c r="V1898" i="7"/>
  <c r="U1898" i="7"/>
  <c r="AI1898" i="7" s="1"/>
  <c r="T1898" i="7"/>
  <c r="S1898" i="7"/>
  <c r="AJ1898" i="7" s="1"/>
  <c r="R1898" i="7"/>
  <c r="Q1898" i="7"/>
  <c r="AG1898" i="7" s="1"/>
  <c r="AF1897" i="7"/>
  <c r="AE1897" i="7"/>
  <c r="AD1897" i="7"/>
  <c r="AC1897" i="7"/>
  <c r="AB1897" i="7"/>
  <c r="AA1897" i="7"/>
  <c r="Z1897" i="7"/>
  <c r="Y1897" i="7"/>
  <c r="AH1897" i="7" s="1"/>
  <c r="X1897" i="7"/>
  <c r="W1897" i="7"/>
  <c r="V1897" i="7"/>
  <c r="U1897" i="7"/>
  <c r="AI1897" i="7" s="1"/>
  <c r="T1897" i="7"/>
  <c r="S1897" i="7"/>
  <c r="AJ1897" i="7" s="1"/>
  <c r="R1897" i="7"/>
  <c r="Q1897" i="7"/>
  <c r="AG1897" i="7" s="1"/>
  <c r="AF1896" i="7"/>
  <c r="AE1896" i="7"/>
  <c r="AD1896" i="7"/>
  <c r="AC1896" i="7"/>
  <c r="AB1896" i="7"/>
  <c r="AA1896" i="7"/>
  <c r="Z1896" i="7"/>
  <c r="Y1896" i="7"/>
  <c r="AH1896" i="7" s="1"/>
  <c r="X1896" i="7"/>
  <c r="W1896" i="7"/>
  <c r="V1896" i="7"/>
  <c r="U1896" i="7"/>
  <c r="AI1896" i="7" s="1"/>
  <c r="T1896" i="7"/>
  <c r="S1896" i="7"/>
  <c r="AJ1896" i="7" s="1"/>
  <c r="R1896" i="7"/>
  <c r="Q1896" i="7"/>
  <c r="AG1896" i="7" s="1"/>
  <c r="AF1895" i="7"/>
  <c r="AE1895" i="7"/>
  <c r="AD1895" i="7"/>
  <c r="AC1895" i="7"/>
  <c r="AB1895" i="7"/>
  <c r="AA1895" i="7"/>
  <c r="Z1895" i="7"/>
  <c r="Y1895" i="7"/>
  <c r="AH1895" i="7" s="1"/>
  <c r="X1895" i="7"/>
  <c r="W1895" i="7"/>
  <c r="V1895" i="7"/>
  <c r="U1895" i="7"/>
  <c r="AI1895" i="7" s="1"/>
  <c r="T1895" i="7"/>
  <c r="S1895" i="7"/>
  <c r="AJ1895" i="7" s="1"/>
  <c r="R1895" i="7"/>
  <c r="Q1895" i="7"/>
  <c r="AG1895" i="7" s="1"/>
  <c r="AF1894" i="7"/>
  <c r="AE1894" i="7"/>
  <c r="AD1894" i="7"/>
  <c r="AC1894" i="7"/>
  <c r="AB1894" i="7"/>
  <c r="AA1894" i="7"/>
  <c r="Z1894" i="7"/>
  <c r="Y1894" i="7"/>
  <c r="AH1894" i="7" s="1"/>
  <c r="X1894" i="7"/>
  <c r="W1894" i="7"/>
  <c r="V1894" i="7"/>
  <c r="U1894" i="7"/>
  <c r="AI1894" i="7" s="1"/>
  <c r="T1894" i="7"/>
  <c r="S1894" i="7"/>
  <c r="AJ1894" i="7" s="1"/>
  <c r="R1894" i="7"/>
  <c r="Q1894" i="7"/>
  <c r="AG1894" i="7" s="1"/>
  <c r="AF1893" i="7"/>
  <c r="AE1893" i="7"/>
  <c r="AD1893" i="7"/>
  <c r="AC1893" i="7"/>
  <c r="AB1893" i="7"/>
  <c r="AA1893" i="7"/>
  <c r="Z1893" i="7"/>
  <c r="Y1893" i="7"/>
  <c r="AH1893" i="7" s="1"/>
  <c r="X1893" i="7"/>
  <c r="W1893" i="7"/>
  <c r="V1893" i="7"/>
  <c r="U1893" i="7"/>
  <c r="AI1893" i="7" s="1"/>
  <c r="T1893" i="7"/>
  <c r="S1893" i="7"/>
  <c r="AJ1893" i="7" s="1"/>
  <c r="R1893" i="7"/>
  <c r="Q1893" i="7"/>
  <c r="AG1893" i="7" s="1"/>
  <c r="AF1892" i="7"/>
  <c r="AE1892" i="7"/>
  <c r="AD1892" i="7"/>
  <c r="AC1892" i="7"/>
  <c r="AB1892" i="7"/>
  <c r="AA1892" i="7"/>
  <c r="Z1892" i="7"/>
  <c r="Y1892" i="7"/>
  <c r="AH1892" i="7" s="1"/>
  <c r="X1892" i="7"/>
  <c r="W1892" i="7"/>
  <c r="V1892" i="7"/>
  <c r="U1892" i="7"/>
  <c r="AI1892" i="7" s="1"/>
  <c r="T1892" i="7"/>
  <c r="S1892" i="7"/>
  <c r="AJ1892" i="7" s="1"/>
  <c r="R1892" i="7"/>
  <c r="Q1892" i="7"/>
  <c r="AG1892" i="7" s="1"/>
  <c r="AF1891" i="7"/>
  <c r="AE1891" i="7"/>
  <c r="AD1891" i="7"/>
  <c r="AC1891" i="7"/>
  <c r="AB1891" i="7"/>
  <c r="AA1891" i="7"/>
  <c r="Z1891" i="7"/>
  <c r="Y1891" i="7"/>
  <c r="AH1891" i="7" s="1"/>
  <c r="X1891" i="7"/>
  <c r="W1891" i="7"/>
  <c r="V1891" i="7"/>
  <c r="U1891" i="7"/>
  <c r="T1891" i="7"/>
  <c r="S1891" i="7"/>
  <c r="R1891" i="7"/>
  <c r="Q1891" i="7"/>
  <c r="AF1890" i="7"/>
  <c r="AE1890" i="7"/>
  <c r="AD1890" i="7"/>
  <c r="AC1890" i="7"/>
  <c r="AB1890" i="7"/>
  <c r="AA1890" i="7"/>
  <c r="Z1890" i="7"/>
  <c r="Y1890" i="7"/>
  <c r="AH1890" i="7" s="1"/>
  <c r="X1890" i="7"/>
  <c r="W1890" i="7"/>
  <c r="V1890" i="7"/>
  <c r="U1890" i="7"/>
  <c r="T1890" i="7"/>
  <c r="S1890" i="7"/>
  <c r="R1890" i="7"/>
  <c r="Q1890" i="7"/>
  <c r="AF1889" i="7"/>
  <c r="AE1889" i="7"/>
  <c r="AD1889" i="7"/>
  <c r="AC1889" i="7"/>
  <c r="AB1889" i="7"/>
  <c r="AA1889" i="7"/>
  <c r="Z1889" i="7"/>
  <c r="Y1889" i="7"/>
  <c r="AH1889" i="7" s="1"/>
  <c r="X1889" i="7"/>
  <c r="W1889" i="7"/>
  <c r="V1889" i="7"/>
  <c r="U1889" i="7"/>
  <c r="T1889" i="7"/>
  <c r="S1889" i="7"/>
  <c r="R1889" i="7"/>
  <c r="Q1889" i="7"/>
  <c r="AF1888" i="7"/>
  <c r="AE1888" i="7"/>
  <c r="AD1888" i="7"/>
  <c r="AC1888" i="7"/>
  <c r="AB1888" i="7"/>
  <c r="AA1888" i="7"/>
  <c r="Z1888" i="7"/>
  <c r="Y1888" i="7"/>
  <c r="AH1888" i="7" s="1"/>
  <c r="X1888" i="7"/>
  <c r="W1888" i="7"/>
  <c r="V1888" i="7"/>
  <c r="U1888" i="7"/>
  <c r="T1888" i="7"/>
  <c r="S1888" i="7"/>
  <c r="R1888" i="7"/>
  <c r="Q1888" i="7"/>
  <c r="AF1887" i="7"/>
  <c r="AE1887" i="7"/>
  <c r="AD1887" i="7"/>
  <c r="AC1887" i="7"/>
  <c r="AB1887" i="7"/>
  <c r="AA1887" i="7"/>
  <c r="Z1887" i="7"/>
  <c r="Y1887" i="7"/>
  <c r="AH1887" i="7" s="1"/>
  <c r="X1887" i="7"/>
  <c r="W1887" i="7"/>
  <c r="V1887" i="7"/>
  <c r="U1887" i="7"/>
  <c r="T1887" i="7"/>
  <c r="S1887" i="7"/>
  <c r="R1887" i="7"/>
  <c r="Q1887" i="7"/>
  <c r="AF1886" i="7"/>
  <c r="AE1886" i="7"/>
  <c r="AD1886" i="7"/>
  <c r="AC1886" i="7"/>
  <c r="AB1886" i="7"/>
  <c r="AA1886" i="7"/>
  <c r="Z1886" i="7"/>
  <c r="Y1886" i="7"/>
  <c r="AH1886" i="7" s="1"/>
  <c r="X1886" i="7"/>
  <c r="W1886" i="7"/>
  <c r="V1886" i="7"/>
  <c r="U1886" i="7"/>
  <c r="T1886" i="7"/>
  <c r="S1886" i="7"/>
  <c r="R1886" i="7"/>
  <c r="Q1886" i="7"/>
  <c r="AF1885" i="7"/>
  <c r="AE1885" i="7"/>
  <c r="AD1885" i="7"/>
  <c r="AC1885" i="7"/>
  <c r="AB1885" i="7"/>
  <c r="AA1885" i="7"/>
  <c r="Z1885" i="7"/>
  <c r="Y1885" i="7"/>
  <c r="AH1885" i="7" s="1"/>
  <c r="X1885" i="7"/>
  <c r="W1885" i="7"/>
  <c r="V1885" i="7"/>
  <c r="U1885" i="7"/>
  <c r="T1885" i="7"/>
  <c r="S1885" i="7"/>
  <c r="R1885" i="7"/>
  <c r="Q1885" i="7"/>
  <c r="AF1884" i="7"/>
  <c r="AE1884" i="7"/>
  <c r="AD1884" i="7"/>
  <c r="AC1884" i="7"/>
  <c r="AB1884" i="7"/>
  <c r="AA1884" i="7"/>
  <c r="Z1884" i="7"/>
  <c r="Y1884" i="7"/>
  <c r="AH1884" i="7" s="1"/>
  <c r="X1884" i="7"/>
  <c r="W1884" i="7"/>
  <c r="V1884" i="7"/>
  <c r="U1884" i="7"/>
  <c r="T1884" i="7"/>
  <c r="S1884" i="7"/>
  <c r="R1884" i="7"/>
  <c r="Q1884" i="7"/>
  <c r="AF1883" i="7"/>
  <c r="AE1883" i="7"/>
  <c r="AD1883" i="7"/>
  <c r="AC1883" i="7"/>
  <c r="AB1883" i="7"/>
  <c r="AA1883" i="7"/>
  <c r="Z1883" i="7"/>
  <c r="Y1883" i="7"/>
  <c r="AH1883" i="7" s="1"/>
  <c r="X1883" i="7"/>
  <c r="W1883" i="7"/>
  <c r="V1883" i="7"/>
  <c r="U1883" i="7"/>
  <c r="T1883" i="7"/>
  <c r="S1883" i="7"/>
  <c r="R1883" i="7"/>
  <c r="Q1883" i="7"/>
  <c r="AF1882" i="7"/>
  <c r="AE1882" i="7"/>
  <c r="AD1882" i="7"/>
  <c r="AC1882" i="7"/>
  <c r="AB1882" i="7"/>
  <c r="AA1882" i="7"/>
  <c r="Z1882" i="7"/>
  <c r="Y1882" i="7"/>
  <c r="AH1882" i="7" s="1"/>
  <c r="X1882" i="7"/>
  <c r="W1882" i="7"/>
  <c r="V1882" i="7"/>
  <c r="U1882" i="7"/>
  <c r="T1882" i="7"/>
  <c r="S1882" i="7"/>
  <c r="R1882" i="7"/>
  <c r="Q1882" i="7"/>
  <c r="AF1881" i="7"/>
  <c r="AE1881" i="7"/>
  <c r="AD1881" i="7"/>
  <c r="AC1881" i="7"/>
  <c r="AB1881" i="7"/>
  <c r="AA1881" i="7"/>
  <c r="Z1881" i="7"/>
  <c r="Y1881" i="7"/>
  <c r="AH1881" i="7" s="1"/>
  <c r="X1881" i="7"/>
  <c r="W1881" i="7"/>
  <c r="V1881" i="7"/>
  <c r="U1881" i="7"/>
  <c r="T1881" i="7"/>
  <c r="S1881" i="7"/>
  <c r="R1881" i="7"/>
  <c r="Q1881" i="7"/>
  <c r="AF1880" i="7"/>
  <c r="AE1880" i="7"/>
  <c r="AD1880" i="7"/>
  <c r="AC1880" i="7"/>
  <c r="AB1880" i="7"/>
  <c r="AA1880" i="7"/>
  <c r="Z1880" i="7"/>
  <c r="Y1880" i="7"/>
  <c r="AH1880" i="7" s="1"/>
  <c r="X1880" i="7"/>
  <c r="W1880" i="7"/>
  <c r="V1880" i="7"/>
  <c r="U1880" i="7"/>
  <c r="T1880" i="7"/>
  <c r="S1880" i="7"/>
  <c r="R1880" i="7"/>
  <c r="Q1880" i="7"/>
  <c r="AF1879" i="7"/>
  <c r="AE1879" i="7"/>
  <c r="AD1879" i="7"/>
  <c r="AC1879" i="7"/>
  <c r="AB1879" i="7"/>
  <c r="AA1879" i="7"/>
  <c r="Z1879" i="7"/>
  <c r="Y1879" i="7"/>
  <c r="AH1879" i="7" s="1"/>
  <c r="X1879" i="7"/>
  <c r="W1879" i="7"/>
  <c r="V1879" i="7"/>
  <c r="U1879" i="7"/>
  <c r="T1879" i="7"/>
  <c r="S1879" i="7"/>
  <c r="R1879" i="7"/>
  <c r="Q1879" i="7"/>
  <c r="AF1878" i="7"/>
  <c r="AE1878" i="7"/>
  <c r="AD1878" i="7"/>
  <c r="AC1878" i="7"/>
  <c r="AB1878" i="7"/>
  <c r="AA1878" i="7"/>
  <c r="Z1878" i="7"/>
  <c r="Y1878" i="7"/>
  <c r="AH1878" i="7" s="1"/>
  <c r="X1878" i="7"/>
  <c r="W1878" i="7"/>
  <c r="V1878" i="7"/>
  <c r="U1878" i="7"/>
  <c r="T1878" i="7"/>
  <c r="S1878" i="7"/>
  <c r="R1878" i="7"/>
  <c r="Q1878" i="7"/>
  <c r="AF1877" i="7"/>
  <c r="AE1877" i="7"/>
  <c r="AD1877" i="7"/>
  <c r="AC1877" i="7"/>
  <c r="AB1877" i="7"/>
  <c r="AA1877" i="7"/>
  <c r="Z1877" i="7"/>
  <c r="Y1877" i="7"/>
  <c r="AH1877" i="7" s="1"/>
  <c r="X1877" i="7"/>
  <c r="W1877" i="7"/>
  <c r="V1877" i="7"/>
  <c r="U1877" i="7"/>
  <c r="T1877" i="7"/>
  <c r="S1877" i="7"/>
  <c r="R1877" i="7"/>
  <c r="Q1877" i="7"/>
  <c r="AF1876" i="7"/>
  <c r="AE1876" i="7"/>
  <c r="AD1876" i="7"/>
  <c r="AC1876" i="7"/>
  <c r="AB1876" i="7"/>
  <c r="AA1876" i="7"/>
  <c r="Z1876" i="7"/>
  <c r="Y1876" i="7"/>
  <c r="AH1876" i="7" s="1"/>
  <c r="X1876" i="7"/>
  <c r="W1876" i="7"/>
  <c r="V1876" i="7"/>
  <c r="U1876" i="7"/>
  <c r="T1876" i="7"/>
  <c r="S1876" i="7"/>
  <c r="R1876" i="7"/>
  <c r="Q1876" i="7"/>
  <c r="AF1875" i="7"/>
  <c r="AE1875" i="7"/>
  <c r="AD1875" i="7"/>
  <c r="AC1875" i="7"/>
  <c r="AB1875" i="7"/>
  <c r="AA1875" i="7"/>
  <c r="Z1875" i="7"/>
  <c r="Y1875" i="7"/>
  <c r="AH1875" i="7" s="1"/>
  <c r="X1875" i="7"/>
  <c r="W1875" i="7"/>
  <c r="V1875" i="7"/>
  <c r="U1875" i="7"/>
  <c r="T1875" i="7"/>
  <c r="S1875" i="7"/>
  <c r="R1875" i="7"/>
  <c r="Q1875" i="7"/>
  <c r="AF1874" i="7"/>
  <c r="AE1874" i="7"/>
  <c r="AD1874" i="7"/>
  <c r="AC1874" i="7"/>
  <c r="AB1874" i="7"/>
  <c r="AA1874" i="7"/>
  <c r="Z1874" i="7"/>
  <c r="Y1874" i="7"/>
  <c r="AH1874" i="7" s="1"/>
  <c r="X1874" i="7"/>
  <c r="W1874" i="7"/>
  <c r="V1874" i="7"/>
  <c r="U1874" i="7"/>
  <c r="T1874" i="7"/>
  <c r="S1874" i="7"/>
  <c r="R1874" i="7"/>
  <c r="Q1874" i="7"/>
  <c r="AF1873" i="7"/>
  <c r="AE1873" i="7"/>
  <c r="AD1873" i="7"/>
  <c r="AC1873" i="7"/>
  <c r="AB1873" i="7"/>
  <c r="AA1873" i="7"/>
  <c r="Z1873" i="7"/>
  <c r="Y1873" i="7"/>
  <c r="AH1873" i="7" s="1"/>
  <c r="X1873" i="7"/>
  <c r="W1873" i="7"/>
  <c r="V1873" i="7"/>
  <c r="U1873" i="7"/>
  <c r="T1873" i="7"/>
  <c r="S1873" i="7"/>
  <c r="R1873" i="7"/>
  <c r="Q1873" i="7"/>
  <c r="AF1872" i="7"/>
  <c r="AE1872" i="7"/>
  <c r="AD1872" i="7"/>
  <c r="AC1872" i="7"/>
  <c r="AB1872" i="7"/>
  <c r="AA1872" i="7"/>
  <c r="Z1872" i="7"/>
  <c r="Y1872" i="7"/>
  <c r="AH1872" i="7" s="1"/>
  <c r="X1872" i="7"/>
  <c r="W1872" i="7"/>
  <c r="V1872" i="7"/>
  <c r="U1872" i="7"/>
  <c r="T1872" i="7"/>
  <c r="S1872" i="7"/>
  <c r="R1872" i="7"/>
  <c r="Q1872" i="7"/>
  <c r="AF1871" i="7"/>
  <c r="AE1871" i="7"/>
  <c r="AD1871" i="7"/>
  <c r="AC1871" i="7"/>
  <c r="AB1871" i="7"/>
  <c r="AA1871" i="7"/>
  <c r="Z1871" i="7"/>
  <c r="Y1871" i="7"/>
  <c r="AH1871" i="7" s="1"/>
  <c r="X1871" i="7"/>
  <c r="W1871" i="7"/>
  <c r="V1871" i="7"/>
  <c r="U1871" i="7"/>
  <c r="T1871" i="7"/>
  <c r="S1871" i="7"/>
  <c r="R1871" i="7"/>
  <c r="Q1871" i="7"/>
  <c r="AF1870" i="7"/>
  <c r="AE1870" i="7"/>
  <c r="AD1870" i="7"/>
  <c r="AC1870" i="7"/>
  <c r="AB1870" i="7"/>
  <c r="AA1870" i="7"/>
  <c r="Z1870" i="7"/>
  <c r="Y1870" i="7"/>
  <c r="AH1870" i="7" s="1"/>
  <c r="X1870" i="7"/>
  <c r="W1870" i="7"/>
  <c r="V1870" i="7"/>
  <c r="U1870" i="7"/>
  <c r="T1870" i="7"/>
  <c r="S1870" i="7"/>
  <c r="R1870" i="7"/>
  <c r="Q1870" i="7"/>
  <c r="AF1869" i="7"/>
  <c r="AE1869" i="7"/>
  <c r="AD1869" i="7"/>
  <c r="AC1869" i="7"/>
  <c r="AB1869" i="7"/>
  <c r="AA1869" i="7"/>
  <c r="Z1869" i="7"/>
  <c r="Y1869" i="7"/>
  <c r="AH1869" i="7" s="1"/>
  <c r="X1869" i="7"/>
  <c r="W1869" i="7"/>
  <c r="V1869" i="7"/>
  <c r="U1869" i="7"/>
  <c r="T1869" i="7"/>
  <c r="S1869" i="7"/>
  <c r="R1869" i="7"/>
  <c r="Q1869" i="7"/>
  <c r="AF1868" i="7"/>
  <c r="AE1868" i="7"/>
  <c r="AD1868" i="7"/>
  <c r="AC1868" i="7"/>
  <c r="AB1868" i="7"/>
  <c r="AA1868" i="7"/>
  <c r="Z1868" i="7"/>
  <c r="Y1868" i="7"/>
  <c r="AH1868" i="7" s="1"/>
  <c r="X1868" i="7"/>
  <c r="W1868" i="7"/>
  <c r="V1868" i="7"/>
  <c r="U1868" i="7"/>
  <c r="T1868" i="7"/>
  <c r="S1868" i="7"/>
  <c r="R1868" i="7"/>
  <c r="Q1868" i="7"/>
  <c r="AF1867" i="7"/>
  <c r="AE1867" i="7"/>
  <c r="AD1867" i="7"/>
  <c r="AC1867" i="7"/>
  <c r="AB1867" i="7"/>
  <c r="AA1867" i="7"/>
  <c r="Z1867" i="7"/>
  <c r="Y1867" i="7"/>
  <c r="AH1867" i="7" s="1"/>
  <c r="X1867" i="7"/>
  <c r="W1867" i="7"/>
  <c r="V1867" i="7"/>
  <c r="U1867" i="7"/>
  <c r="T1867" i="7"/>
  <c r="S1867" i="7"/>
  <c r="R1867" i="7"/>
  <c r="Q1867" i="7"/>
  <c r="AF1866" i="7"/>
  <c r="AE1866" i="7"/>
  <c r="AD1866" i="7"/>
  <c r="AC1866" i="7"/>
  <c r="AB1866" i="7"/>
  <c r="AA1866" i="7"/>
  <c r="Z1866" i="7"/>
  <c r="Y1866" i="7"/>
  <c r="AH1866" i="7" s="1"/>
  <c r="X1866" i="7"/>
  <c r="W1866" i="7"/>
  <c r="V1866" i="7"/>
  <c r="U1866" i="7"/>
  <c r="T1866" i="7"/>
  <c r="S1866" i="7"/>
  <c r="R1866" i="7"/>
  <c r="Q1866" i="7"/>
  <c r="AF1865" i="7"/>
  <c r="AE1865" i="7"/>
  <c r="AD1865" i="7"/>
  <c r="AC1865" i="7"/>
  <c r="AB1865" i="7"/>
  <c r="AA1865" i="7"/>
  <c r="Z1865" i="7"/>
  <c r="Y1865" i="7"/>
  <c r="AH1865" i="7" s="1"/>
  <c r="X1865" i="7"/>
  <c r="W1865" i="7"/>
  <c r="V1865" i="7"/>
  <c r="U1865" i="7"/>
  <c r="T1865" i="7"/>
  <c r="S1865" i="7"/>
  <c r="R1865" i="7"/>
  <c r="Q1865" i="7"/>
  <c r="AF1864" i="7"/>
  <c r="AE1864" i="7"/>
  <c r="AD1864" i="7"/>
  <c r="AC1864" i="7"/>
  <c r="AB1864" i="7"/>
  <c r="AA1864" i="7"/>
  <c r="Z1864" i="7"/>
  <c r="Y1864" i="7"/>
  <c r="AH1864" i="7" s="1"/>
  <c r="X1864" i="7"/>
  <c r="W1864" i="7"/>
  <c r="V1864" i="7"/>
  <c r="U1864" i="7"/>
  <c r="T1864" i="7"/>
  <c r="S1864" i="7"/>
  <c r="R1864" i="7"/>
  <c r="Q1864" i="7"/>
  <c r="AF1863" i="7"/>
  <c r="AE1863" i="7"/>
  <c r="AD1863" i="7"/>
  <c r="AC1863" i="7"/>
  <c r="AB1863" i="7"/>
  <c r="AA1863" i="7"/>
  <c r="Z1863" i="7"/>
  <c r="Y1863" i="7"/>
  <c r="AH1863" i="7" s="1"/>
  <c r="X1863" i="7"/>
  <c r="W1863" i="7"/>
  <c r="V1863" i="7"/>
  <c r="U1863" i="7"/>
  <c r="T1863" i="7"/>
  <c r="S1863" i="7"/>
  <c r="R1863" i="7"/>
  <c r="Q1863" i="7"/>
  <c r="AF1862" i="7"/>
  <c r="AE1862" i="7"/>
  <c r="AD1862" i="7"/>
  <c r="AC1862" i="7"/>
  <c r="AB1862" i="7"/>
  <c r="AA1862" i="7"/>
  <c r="Z1862" i="7"/>
  <c r="Y1862" i="7"/>
  <c r="AH1862" i="7" s="1"/>
  <c r="X1862" i="7"/>
  <c r="W1862" i="7"/>
  <c r="V1862" i="7"/>
  <c r="U1862" i="7"/>
  <c r="T1862" i="7"/>
  <c r="S1862" i="7"/>
  <c r="R1862" i="7"/>
  <c r="Q1862" i="7"/>
  <c r="AF1861" i="7"/>
  <c r="AE1861" i="7"/>
  <c r="AD1861" i="7"/>
  <c r="AC1861" i="7"/>
  <c r="AB1861" i="7"/>
  <c r="AA1861" i="7"/>
  <c r="Z1861" i="7"/>
  <c r="Y1861" i="7"/>
  <c r="AH1861" i="7" s="1"/>
  <c r="X1861" i="7"/>
  <c r="W1861" i="7"/>
  <c r="V1861" i="7"/>
  <c r="U1861" i="7"/>
  <c r="T1861" i="7"/>
  <c r="S1861" i="7"/>
  <c r="R1861" i="7"/>
  <c r="Q1861" i="7"/>
  <c r="AF1860" i="7"/>
  <c r="AE1860" i="7"/>
  <c r="AD1860" i="7"/>
  <c r="AC1860" i="7"/>
  <c r="AB1860" i="7"/>
  <c r="AA1860" i="7"/>
  <c r="Z1860" i="7"/>
  <c r="Y1860" i="7"/>
  <c r="AH1860" i="7" s="1"/>
  <c r="X1860" i="7"/>
  <c r="W1860" i="7"/>
  <c r="V1860" i="7"/>
  <c r="U1860" i="7"/>
  <c r="T1860" i="7"/>
  <c r="S1860" i="7"/>
  <c r="R1860" i="7"/>
  <c r="Q1860" i="7"/>
  <c r="AF1859" i="7"/>
  <c r="AE1859" i="7"/>
  <c r="AD1859" i="7"/>
  <c r="AC1859" i="7"/>
  <c r="AB1859" i="7"/>
  <c r="AA1859" i="7"/>
  <c r="Z1859" i="7"/>
  <c r="Y1859" i="7"/>
  <c r="AH1859" i="7" s="1"/>
  <c r="X1859" i="7"/>
  <c r="W1859" i="7"/>
  <c r="V1859" i="7"/>
  <c r="U1859" i="7"/>
  <c r="T1859" i="7"/>
  <c r="S1859" i="7"/>
  <c r="R1859" i="7"/>
  <c r="Q1859" i="7"/>
  <c r="AF1858" i="7"/>
  <c r="AE1858" i="7"/>
  <c r="AD1858" i="7"/>
  <c r="AC1858" i="7"/>
  <c r="AB1858" i="7"/>
  <c r="AA1858" i="7"/>
  <c r="Z1858" i="7"/>
  <c r="Y1858" i="7"/>
  <c r="AH1858" i="7" s="1"/>
  <c r="X1858" i="7"/>
  <c r="W1858" i="7"/>
  <c r="V1858" i="7"/>
  <c r="U1858" i="7"/>
  <c r="T1858" i="7"/>
  <c r="S1858" i="7"/>
  <c r="R1858" i="7"/>
  <c r="Q1858" i="7"/>
  <c r="AF1857" i="7"/>
  <c r="AE1857" i="7"/>
  <c r="AD1857" i="7"/>
  <c r="AC1857" i="7"/>
  <c r="AB1857" i="7"/>
  <c r="AA1857" i="7"/>
  <c r="Z1857" i="7"/>
  <c r="Y1857" i="7"/>
  <c r="AH1857" i="7" s="1"/>
  <c r="X1857" i="7"/>
  <c r="W1857" i="7"/>
  <c r="V1857" i="7"/>
  <c r="U1857" i="7"/>
  <c r="T1857" i="7"/>
  <c r="S1857" i="7"/>
  <c r="R1857" i="7"/>
  <c r="Q1857" i="7"/>
  <c r="AF1856" i="7"/>
  <c r="AE1856" i="7"/>
  <c r="AD1856" i="7"/>
  <c r="AC1856" i="7"/>
  <c r="AB1856" i="7"/>
  <c r="AA1856" i="7"/>
  <c r="Z1856" i="7"/>
  <c r="Y1856" i="7"/>
  <c r="AH1856" i="7" s="1"/>
  <c r="X1856" i="7"/>
  <c r="W1856" i="7"/>
  <c r="V1856" i="7"/>
  <c r="U1856" i="7"/>
  <c r="T1856" i="7"/>
  <c r="S1856" i="7"/>
  <c r="R1856" i="7"/>
  <c r="Q1856" i="7"/>
  <c r="AF1855" i="7"/>
  <c r="AE1855" i="7"/>
  <c r="AD1855" i="7"/>
  <c r="AC1855" i="7"/>
  <c r="AB1855" i="7"/>
  <c r="AA1855" i="7"/>
  <c r="Z1855" i="7"/>
  <c r="Y1855" i="7"/>
  <c r="AH1855" i="7" s="1"/>
  <c r="X1855" i="7"/>
  <c r="W1855" i="7"/>
  <c r="V1855" i="7"/>
  <c r="U1855" i="7"/>
  <c r="T1855" i="7"/>
  <c r="S1855" i="7"/>
  <c r="R1855" i="7"/>
  <c r="Q1855" i="7"/>
  <c r="AF1854" i="7"/>
  <c r="AE1854" i="7"/>
  <c r="AD1854" i="7"/>
  <c r="AC1854" i="7"/>
  <c r="AB1854" i="7"/>
  <c r="AA1854" i="7"/>
  <c r="Z1854" i="7"/>
  <c r="Y1854" i="7"/>
  <c r="AH1854" i="7" s="1"/>
  <c r="X1854" i="7"/>
  <c r="W1854" i="7"/>
  <c r="V1854" i="7"/>
  <c r="U1854" i="7"/>
  <c r="T1854" i="7"/>
  <c r="S1854" i="7"/>
  <c r="R1854" i="7"/>
  <c r="Q1854" i="7"/>
  <c r="AF1853" i="7"/>
  <c r="AE1853" i="7"/>
  <c r="AD1853" i="7"/>
  <c r="AC1853" i="7"/>
  <c r="AB1853" i="7"/>
  <c r="AA1853" i="7"/>
  <c r="Z1853" i="7"/>
  <c r="Y1853" i="7"/>
  <c r="AH1853" i="7" s="1"/>
  <c r="X1853" i="7"/>
  <c r="W1853" i="7"/>
  <c r="V1853" i="7"/>
  <c r="U1853" i="7"/>
  <c r="T1853" i="7"/>
  <c r="S1853" i="7"/>
  <c r="R1853" i="7"/>
  <c r="Q1853" i="7"/>
  <c r="AF1852" i="7"/>
  <c r="AE1852" i="7"/>
  <c r="AD1852" i="7"/>
  <c r="AC1852" i="7"/>
  <c r="AB1852" i="7"/>
  <c r="AA1852" i="7"/>
  <c r="Z1852" i="7"/>
  <c r="Y1852" i="7"/>
  <c r="AH1852" i="7" s="1"/>
  <c r="X1852" i="7"/>
  <c r="W1852" i="7"/>
  <c r="V1852" i="7"/>
  <c r="U1852" i="7"/>
  <c r="T1852" i="7"/>
  <c r="S1852" i="7"/>
  <c r="R1852" i="7"/>
  <c r="Q1852" i="7"/>
  <c r="AF1851" i="7"/>
  <c r="AE1851" i="7"/>
  <c r="AD1851" i="7"/>
  <c r="AC1851" i="7"/>
  <c r="AB1851" i="7"/>
  <c r="AA1851" i="7"/>
  <c r="Z1851" i="7"/>
  <c r="Y1851" i="7"/>
  <c r="AH1851" i="7" s="1"/>
  <c r="X1851" i="7"/>
  <c r="W1851" i="7"/>
  <c r="V1851" i="7"/>
  <c r="U1851" i="7"/>
  <c r="T1851" i="7"/>
  <c r="S1851" i="7"/>
  <c r="R1851" i="7"/>
  <c r="Q1851" i="7"/>
  <c r="AF1850" i="7"/>
  <c r="AE1850" i="7"/>
  <c r="AD1850" i="7"/>
  <c r="AC1850" i="7"/>
  <c r="AB1850" i="7"/>
  <c r="AA1850" i="7"/>
  <c r="Z1850" i="7"/>
  <c r="Y1850" i="7"/>
  <c r="AH1850" i="7" s="1"/>
  <c r="X1850" i="7"/>
  <c r="W1850" i="7"/>
  <c r="V1850" i="7"/>
  <c r="U1850" i="7"/>
  <c r="T1850" i="7"/>
  <c r="S1850" i="7"/>
  <c r="R1850" i="7"/>
  <c r="Q1850" i="7"/>
  <c r="AF1849" i="7"/>
  <c r="AE1849" i="7"/>
  <c r="AD1849" i="7"/>
  <c r="AC1849" i="7"/>
  <c r="AB1849" i="7"/>
  <c r="AA1849" i="7"/>
  <c r="Z1849" i="7"/>
  <c r="Y1849" i="7"/>
  <c r="AH1849" i="7" s="1"/>
  <c r="X1849" i="7"/>
  <c r="W1849" i="7"/>
  <c r="V1849" i="7"/>
  <c r="U1849" i="7"/>
  <c r="T1849" i="7"/>
  <c r="S1849" i="7"/>
  <c r="R1849" i="7"/>
  <c r="Q1849" i="7"/>
  <c r="AF1848" i="7"/>
  <c r="AE1848" i="7"/>
  <c r="AD1848" i="7"/>
  <c r="AC1848" i="7"/>
  <c r="AB1848" i="7"/>
  <c r="AA1848" i="7"/>
  <c r="Z1848" i="7"/>
  <c r="Y1848" i="7"/>
  <c r="AH1848" i="7" s="1"/>
  <c r="X1848" i="7"/>
  <c r="W1848" i="7"/>
  <c r="V1848" i="7"/>
  <c r="U1848" i="7"/>
  <c r="T1848" i="7"/>
  <c r="S1848" i="7"/>
  <c r="R1848" i="7"/>
  <c r="Q1848" i="7"/>
  <c r="AF1847" i="7"/>
  <c r="AE1847" i="7"/>
  <c r="AD1847" i="7"/>
  <c r="AC1847" i="7"/>
  <c r="AB1847" i="7"/>
  <c r="AA1847" i="7"/>
  <c r="Z1847" i="7"/>
  <c r="Y1847" i="7"/>
  <c r="AH1847" i="7" s="1"/>
  <c r="X1847" i="7"/>
  <c r="W1847" i="7"/>
  <c r="V1847" i="7"/>
  <c r="U1847" i="7"/>
  <c r="T1847" i="7"/>
  <c r="S1847" i="7"/>
  <c r="R1847" i="7"/>
  <c r="Q1847" i="7"/>
  <c r="AF1846" i="7"/>
  <c r="AE1846" i="7"/>
  <c r="AD1846" i="7"/>
  <c r="AC1846" i="7"/>
  <c r="AB1846" i="7"/>
  <c r="AA1846" i="7"/>
  <c r="Z1846" i="7"/>
  <c r="Y1846" i="7"/>
  <c r="AH1846" i="7" s="1"/>
  <c r="X1846" i="7"/>
  <c r="W1846" i="7"/>
  <c r="V1846" i="7"/>
  <c r="U1846" i="7"/>
  <c r="T1846" i="7"/>
  <c r="S1846" i="7"/>
  <c r="R1846" i="7"/>
  <c r="Q1846" i="7"/>
  <c r="AF1845" i="7"/>
  <c r="AE1845" i="7"/>
  <c r="AD1845" i="7"/>
  <c r="AC1845" i="7"/>
  <c r="AB1845" i="7"/>
  <c r="AA1845" i="7"/>
  <c r="Z1845" i="7"/>
  <c r="Y1845" i="7"/>
  <c r="AH1845" i="7" s="1"/>
  <c r="X1845" i="7"/>
  <c r="W1845" i="7"/>
  <c r="V1845" i="7"/>
  <c r="U1845" i="7"/>
  <c r="T1845" i="7"/>
  <c r="S1845" i="7"/>
  <c r="R1845" i="7"/>
  <c r="Q1845" i="7"/>
  <c r="AF1844" i="7"/>
  <c r="AE1844" i="7"/>
  <c r="AD1844" i="7"/>
  <c r="AC1844" i="7"/>
  <c r="AB1844" i="7"/>
  <c r="AA1844" i="7"/>
  <c r="Z1844" i="7"/>
  <c r="Y1844" i="7"/>
  <c r="AH1844" i="7" s="1"/>
  <c r="X1844" i="7"/>
  <c r="W1844" i="7"/>
  <c r="V1844" i="7"/>
  <c r="U1844" i="7"/>
  <c r="T1844" i="7"/>
  <c r="S1844" i="7"/>
  <c r="R1844" i="7"/>
  <c r="Q1844" i="7"/>
  <c r="AF1843" i="7"/>
  <c r="AE1843" i="7"/>
  <c r="AD1843" i="7"/>
  <c r="AC1843" i="7"/>
  <c r="AB1843" i="7"/>
  <c r="AA1843" i="7"/>
  <c r="Z1843" i="7"/>
  <c r="Y1843" i="7"/>
  <c r="AH1843" i="7" s="1"/>
  <c r="X1843" i="7"/>
  <c r="W1843" i="7"/>
  <c r="V1843" i="7"/>
  <c r="U1843" i="7"/>
  <c r="T1843" i="7"/>
  <c r="S1843" i="7"/>
  <c r="R1843" i="7"/>
  <c r="Q1843" i="7"/>
  <c r="AF1842" i="7"/>
  <c r="AE1842" i="7"/>
  <c r="AD1842" i="7"/>
  <c r="AC1842" i="7"/>
  <c r="AB1842" i="7"/>
  <c r="AA1842" i="7"/>
  <c r="Z1842" i="7"/>
  <c r="Y1842" i="7"/>
  <c r="AH1842" i="7" s="1"/>
  <c r="X1842" i="7"/>
  <c r="W1842" i="7"/>
  <c r="V1842" i="7"/>
  <c r="U1842" i="7"/>
  <c r="T1842" i="7"/>
  <c r="S1842" i="7"/>
  <c r="R1842" i="7"/>
  <c r="Q1842" i="7"/>
  <c r="AF1841" i="7"/>
  <c r="AE1841" i="7"/>
  <c r="AD1841" i="7"/>
  <c r="AC1841" i="7"/>
  <c r="AB1841" i="7"/>
  <c r="AA1841" i="7"/>
  <c r="Z1841" i="7"/>
  <c r="Y1841" i="7"/>
  <c r="AH1841" i="7" s="1"/>
  <c r="X1841" i="7"/>
  <c r="W1841" i="7"/>
  <c r="V1841" i="7"/>
  <c r="U1841" i="7"/>
  <c r="T1841" i="7"/>
  <c r="S1841" i="7"/>
  <c r="R1841" i="7"/>
  <c r="Q1841" i="7"/>
  <c r="AF1840" i="7"/>
  <c r="AE1840" i="7"/>
  <c r="AD1840" i="7"/>
  <c r="AC1840" i="7"/>
  <c r="AB1840" i="7"/>
  <c r="AA1840" i="7"/>
  <c r="Z1840" i="7"/>
  <c r="Y1840" i="7"/>
  <c r="AH1840" i="7" s="1"/>
  <c r="X1840" i="7"/>
  <c r="W1840" i="7"/>
  <c r="V1840" i="7"/>
  <c r="U1840" i="7"/>
  <c r="T1840" i="7"/>
  <c r="S1840" i="7"/>
  <c r="R1840" i="7"/>
  <c r="Q1840" i="7"/>
  <c r="AF1839" i="7"/>
  <c r="AE1839" i="7"/>
  <c r="AD1839" i="7"/>
  <c r="AC1839" i="7"/>
  <c r="AB1839" i="7"/>
  <c r="AA1839" i="7"/>
  <c r="Z1839" i="7"/>
  <c r="Y1839" i="7"/>
  <c r="AH1839" i="7" s="1"/>
  <c r="X1839" i="7"/>
  <c r="W1839" i="7"/>
  <c r="V1839" i="7"/>
  <c r="U1839" i="7"/>
  <c r="T1839" i="7"/>
  <c r="S1839" i="7"/>
  <c r="R1839" i="7"/>
  <c r="Q1839" i="7"/>
  <c r="AF1838" i="7"/>
  <c r="AE1838" i="7"/>
  <c r="AD1838" i="7"/>
  <c r="AC1838" i="7"/>
  <c r="AB1838" i="7"/>
  <c r="AA1838" i="7"/>
  <c r="Z1838" i="7"/>
  <c r="Y1838" i="7"/>
  <c r="AH1838" i="7" s="1"/>
  <c r="X1838" i="7"/>
  <c r="W1838" i="7"/>
  <c r="V1838" i="7"/>
  <c r="U1838" i="7"/>
  <c r="T1838" i="7"/>
  <c r="S1838" i="7"/>
  <c r="R1838" i="7"/>
  <c r="Q1838" i="7"/>
  <c r="AF1837" i="7"/>
  <c r="AE1837" i="7"/>
  <c r="AD1837" i="7"/>
  <c r="AC1837" i="7"/>
  <c r="AB1837" i="7"/>
  <c r="AA1837" i="7"/>
  <c r="Z1837" i="7"/>
  <c r="Y1837" i="7"/>
  <c r="AH1837" i="7" s="1"/>
  <c r="X1837" i="7"/>
  <c r="W1837" i="7"/>
  <c r="V1837" i="7"/>
  <c r="U1837" i="7"/>
  <c r="T1837" i="7"/>
  <c r="S1837" i="7"/>
  <c r="R1837" i="7"/>
  <c r="Q1837" i="7"/>
  <c r="AF1836" i="7"/>
  <c r="AE1836" i="7"/>
  <c r="AD1836" i="7"/>
  <c r="AC1836" i="7"/>
  <c r="AB1836" i="7"/>
  <c r="AA1836" i="7"/>
  <c r="Z1836" i="7"/>
  <c r="Y1836" i="7"/>
  <c r="AH1836" i="7" s="1"/>
  <c r="X1836" i="7"/>
  <c r="W1836" i="7"/>
  <c r="V1836" i="7"/>
  <c r="U1836" i="7"/>
  <c r="T1836" i="7"/>
  <c r="S1836" i="7"/>
  <c r="R1836" i="7"/>
  <c r="Q1836" i="7"/>
  <c r="AF1835" i="7"/>
  <c r="AE1835" i="7"/>
  <c r="AD1835" i="7"/>
  <c r="AC1835" i="7"/>
  <c r="AB1835" i="7"/>
  <c r="AA1835" i="7"/>
  <c r="Z1835" i="7"/>
  <c r="Y1835" i="7"/>
  <c r="AH1835" i="7" s="1"/>
  <c r="X1835" i="7"/>
  <c r="W1835" i="7"/>
  <c r="V1835" i="7"/>
  <c r="U1835" i="7"/>
  <c r="T1835" i="7"/>
  <c r="S1835" i="7"/>
  <c r="R1835" i="7"/>
  <c r="Q1835" i="7"/>
  <c r="AF1834" i="7"/>
  <c r="AE1834" i="7"/>
  <c r="AD1834" i="7"/>
  <c r="AC1834" i="7"/>
  <c r="AB1834" i="7"/>
  <c r="AA1834" i="7"/>
  <c r="Z1834" i="7"/>
  <c r="Y1834" i="7"/>
  <c r="AH1834" i="7" s="1"/>
  <c r="X1834" i="7"/>
  <c r="W1834" i="7"/>
  <c r="V1834" i="7"/>
  <c r="U1834" i="7"/>
  <c r="T1834" i="7"/>
  <c r="S1834" i="7"/>
  <c r="R1834" i="7"/>
  <c r="Q1834" i="7"/>
  <c r="AF1833" i="7"/>
  <c r="AE1833" i="7"/>
  <c r="AD1833" i="7"/>
  <c r="AC1833" i="7"/>
  <c r="AB1833" i="7"/>
  <c r="AA1833" i="7"/>
  <c r="Z1833" i="7"/>
  <c r="Y1833" i="7"/>
  <c r="AH1833" i="7" s="1"/>
  <c r="X1833" i="7"/>
  <c r="W1833" i="7"/>
  <c r="V1833" i="7"/>
  <c r="U1833" i="7"/>
  <c r="T1833" i="7"/>
  <c r="S1833" i="7"/>
  <c r="R1833" i="7"/>
  <c r="Q1833" i="7"/>
  <c r="AF1832" i="7"/>
  <c r="AE1832" i="7"/>
  <c r="AD1832" i="7"/>
  <c r="AC1832" i="7"/>
  <c r="AB1832" i="7"/>
  <c r="AA1832" i="7"/>
  <c r="Z1832" i="7"/>
  <c r="Y1832" i="7"/>
  <c r="AH1832" i="7" s="1"/>
  <c r="X1832" i="7"/>
  <c r="W1832" i="7"/>
  <c r="V1832" i="7"/>
  <c r="U1832" i="7"/>
  <c r="T1832" i="7"/>
  <c r="S1832" i="7"/>
  <c r="R1832" i="7"/>
  <c r="Q1832" i="7"/>
  <c r="AF1831" i="7"/>
  <c r="AE1831" i="7"/>
  <c r="AD1831" i="7"/>
  <c r="AC1831" i="7"/>
  <c r="AB1831" i="7"/>
  <c r="AA1831" i="7"/>
  <c r="Z1831" i="7"/>
  <c r="Y1831" i="7"/>
  <c r="AH1831" i="7" s="1"/>
  <c r="X1831" i="7"/>
  <c r="W1831" i="7"/>
  <c r="V1831" i="7"/>
  <c r="U1831" i="7"/>
  <c r="T1831" i="7"/>
  <c r="S1831" i="7"/>
  <c r="R1831" i="7"/>
  <c r="Q1831" i="7"/>
  <c r="AF1830" i="7"/>
  <c r="AE1830" i="7"/>
  <c r="AD1830" i="7"/>
  <c r="AC1830" i="7"/>
  <c r="AB1830" i="7"/>
  <c r="AA1830" i="7"/>
  <c r="Z1830" i="7"/>
  <c r="Y1830" i="7"/>
  <c r="AH1830" i="7" s="1"/>
  <c r="X1830" i="7"/>
  <c r="W1830" i="7"/>
  <c r="V1830" i="7"/>
  <c r="U1830" i="7"/>
  <c r="T1830" i="7"/>
  <c r="S1830" i="7"/>
  <c r="R1830" i="7"/>
  <c r="Q1830" i="7"/>
  <c r="AF1829" i="7"/>
  <c r="AE1829" i="7"/>
  <c r="AD1829" i="7"/>
  <c r="AC1829" i="7"/>
  <c r="AB1829" i="7"/>
  <c r="AA1829" i="7"/>
  <c r="Z1829" i="7"/>
  <c r="Y1829" i="7"/>
  <c r="AH1829" i="7" s="1"/>
  <c r="X1829" i="7"/>
  <c r="W1829" i="7"/>
  <c r="V1829" i="7"/>
  <c r="U1829" i="7"/>
  <c r="T1829" i="7"/>
  <c r="S1829" i="7"/>
  <c r="R1829" i="7"/>
  <c r="Q1829" i="7"/>
  <c r="AF1828" i="7"/>
  <c r="AE1828" i="7"/>
  <c r="AD1828" i="7"/>
  <c r="AC1828" i="7"/>
  <c r="AB1828" i="7"/>
  <c r="AA1828" i="7"/>
  <c r="Z1828" i="7"/>
  <c r="Y1828" i="7"/>
  <c r="AH1828" i="7" s="1"/>
  <c r="X1828" i="7"/>
  <c r="W1828" i="7"/>
  <c r="V1828" i="7"/>
  <c r="U1828" i="7"/>
  <c r="T1828" i="7"/>
  <c r="S1828" i="7"/>
  <c r="R1828" i="7"/>
  <c r="Q1828" i="7"/>
  <c r="AF1827" i="7"/>
  <c r="AE1827" i="7"/>
  <c r="AD1827" i="7"/>
  <c r="AC1827" i="7"/>
  <c r="AB1827" i="7"/>
  <c r="AA1827" i="7"/>
  <c r="Z1827" i="7"/>
  <c r="Y1827" i="7"/>
  <c r="AH1827" i="7" s="1"/>
  <c r="X1827" i="7"/>
  <c r="W1827" i="7"/>
  <c r="V1827" i="7"/>
  <c r="U1827" i="7"/>
  <c r="T1827" i="7"/>
  <c r="S1827" i="7"/>
  <c r="R1827" i="7"/>
  <c r="Q1827" i="7"/>
  <c r="AF1826" i="7"/>
  <c r="AE1826" i="7"/>
  <c r="AD1826" i="7"/>
  <c r="AC1826" i="7"/>
  <c r="AB1826" i="7"/>
  <c r="AA1826" i="7"/>
  <c r="Z1826" i="7"/>
  <c r="Y1826" i="7"/>
  <c r="AH1826" i="7" s="1"/>
  <c r="X1826" i="7"/>
  <c r="W1826" i="7"/>
  <c r="V1826" i="7"/>
  <c r="U1826" i="7"/>
  <c r="T1826" i="7"/>
  <c r="S1826" i="7"/>
  <c r="R1826" i="7"/>
  <c r="Q1826" i="7"/>
  <c r="AF1825" i="7"/>
  <c r="AE1825" i="7"/>
  <c r="AD1825" i="7"/>
  <c r="AC1825" i="7"/>
  <c r="AB1825" i="7"/>
  <c r="AA1825" i="7"/>
  <c r="Z1825" i="7"/>
  <c r="Y1825" i="7"/>
  <c r="AH1825" i="7" s="1"/>
  <c r="X1825" i="7"/>
  <c r="W1825" i="7"/>
  <c r="V1825" i="7"/>
  <c r="U1825" i="7"/>
  <c r="T1825" i="7"/>
  <c r="S1825" i="7"/>
  <c r="R1825" i="7"/>
  <c r="Q1825" i="7"/>
  <c r="AF1824" i="7"/>
  <c r="AE1824" i="7"/>
  <c r="AD1824" i="7"/>
  <c r="AC1824" i="7"/>
  <c r="AB1824" i="7"/>
  <c r="AA1824" i="7"/>
  <c r="Z1824" i="7"/>
  <c r="Y1824" i="7"/>
  <c r="AH1824" i="7" s="1"/>
  <c r="X1824" i="7"/>
  <c r="W1824" i="7"/>
  <c r="V1824" i="7"/>
  <c r="U1824" i="7"/>
  <c r="T1824" i="7"/>
  <c r="S1824" i="7"/>
  <c r="R1824" i="7"/>
  <c r="Q1824" i="7"/>
  <c r="AF1823" i="7"/>
  <c r="AE1823" i="7"/>
  <c r="AD1823" i="7"/>
  <c r="AC1823" i="7"/>
  <c r="AB1823" i="7"/>
  <c r="AA1823" i="7"/>
  <c r="Z1823" i="7"/>
  <c r="Y1823" i="7"/>
  <c r="AH1823" i="7" s="1"/>
  <c r="X1823" i="7"/>
  <c r="W1823" i="7"/>
  <c r="V1823" i="7"/>
  <c r="U1823" i="7"/>
  <c r="T1823" i="7"/>
  <c r="S1823" i="7"/>
  <c r="R1823" i="7"/>
  <c r="Q1823" i="7"/>
  <c r="AF1822" i="7"/>
  <c r="AE1822" i="7"/>
  <c r="AD1822" i="7"/>
  <c r="AC1822" i="7"/>
  <c r="AB1822" i="7"/>
  <c r="AA1822" i="7"/>
  <c r="Z1822" i="7"/>
  <c r="Y1822" i="7"/>
  <c r="AH1822" i="7" s="1"/>
  <c r="X1822" i="7"/>
  <c r="W1822" i="7"/>
  <c r="V1822" i="7"/>
  <c r="U1822" i="7"/>
  <c r="T1822" i="7"/>
  <c r="S1822" i="7"/>
  <c r="R1822" i="7"/>
  <c r="Q1822" i="7"/>
  <c r="AF1821" i="7"/>
  <c r="AE1821" i="7"/>
  <c r="AD1821" i="7"/>
  <c r="AC1821" i="7"/>
  <c r="AB1821" i="7"/>
  <c r="AA1821" i="7"/>
  <c r="Z1821" i="7"/>
  <c r="Y1821" i="7"/>
  <c r="AH1821" i="7" s="1"/>
  <c r="X1821" i="7"/>
  <c r="W1821" i="7"/>
  <c r="V1821" i="7"/>
  <c r="U1821" i="7"/>
  <c r="T1821" i="7"/>
  <c r="S1821" i="7"/>
  <c r="R1821" i="7"/>
  <c r="Q1821" i="7"/>
  <c r="AF1820" i="7"/>
  <c r="AE1820" i="7"/>
  <c r="AD1820" i="7"/>
  <c r="AC1820" i="7"/>
  <c r="AB1820" i="7"/>
  <c r="AA1820" i="7"/>
  <c r="Z1820" i="7"/>
  <c r="Y1820" i="7"/>
  <c r="AH1820" i="7" s="1"/>
  <c r="X1820" i="7"/>
  <c r="W1820" i="7"/>
  <c r="V1820" i="7"/>
  <c r="U1820" i="7"/>
  <c r="T1820" i="7"/>
  <c r="S1820" i="7"/>
  <c r="R1820" i="7"/>
  <c r="Q1820" i="7"/>
  <c r="AF1819" i="7"/>
  <c r="AE1819" i="7"/>
  <c r="AD1819" i="7"/>
  <c r="AC1819" i="7"/>
  <c r="AB1819" i="7"/>
  <c r="AA1819" i="7"/>
  <c r="Z1819" i="7"/>
  <c r="Y1819" i="7"/>
  <c r="AH1819" i="7" s="1"/>
  <c r="X1819" i="7"/>
  <c r="W1819" i="7"/>
  <c r="V1819" i="7"/>
  <c r="U1819" i="7"/>
  <c r="T1819" i="7"/>
  <c r="S1819" i="7"/>
  <c r="R1819" i="7"/>
  <c r="Q1819" i="7"/>
  <c r="AF1818" i="7"/>
  <c r="AE1818" i="7"/>
  <c r="AD1818" i="7"/>
  <c r="AC1818" i="7"/>
  <c r="AB1818" i="7"/>
  <c r="AA1818" i="7"/>
  <c r="Z1818" i="7"/>
  <c r="Y1818" i="7"/>
  <c r="AH1818" i="7" s="1"/>
  <c r="X1818" i="7"/>
  <c r="W1818" i="7"/>
  <c r="V1818" i="7"/>
  <c r="U1818" i="7"/>
  <c r="T1818" i="7"/>
  <c r="S1818" i="7"/>
  <c r="R1818" i="7"/>
  <c r="Q1818" i="7"/>
  <c r="AF1817" i="7"/>
  <c r="AE1817" i="7"/>
  <c r="AD1817" i="7"/>
  <c r="AC1817" i="7"/>
  <c r="AB1817" i="7"/>
  <c r="AA1817" i="7"/>
  <c r="Z1817" i="7"/>
  <c r="Y1817" i="7"/>
  <c r="AH1817" i="7" s="1"/>
  <c r="X1817" i="7"/>
  <c r="W1817" i="7"/>
  <c r="V1817" i="7"/>
  <c r="U1817" i="7"/>
  <c r="T1817" i="7"/>
  <c r="S1817" i="7"/>
  <c r="R1817" i="7"/>
  <c r="Q1817" i="7"/>
  <c r="AF1816" i="7"/>
  <c r="AE1816" i="7"/>
  <c r="AD1816" i="7"/>
  <c r="AC1816" i="7"/>
  <c r="AB1816" i="7"/>
  <c r="AA1816" i="7"/>
  <c r="Z1816" i="7"/>
  <c r="Y1816" i="7"/>
  <c r="AH1816" i="7" s="1"/>
  <c r="X1816" i="7"/>
  <c r="W1816" i="7"/>
  <c r="V1816" i="7"/>
  <c r="U1816" i="7"/>
  <c r="T1816" i="7"/>
  <c r="S1816" i="7"/>
  <c r="R1816" i="7"/>
  <c r="Q1816" i="7"/>
  <c r="AF1815" i="7"/>
  <c r="AE1815" i="7"/>
  <c r="AD1815" i="7"/>
  <c r="AC1815" i="7"/>
  <c r="AB1815" i="7"/>
  <c r="AA1815" i="7"/>
  <c r="Z1815" i="7"/>
  <c r="Y1815" i="7"/>
  <c r="AH1815" i="7" s="1"/>
  <c r="X1815" i="7"/>
  <c r="W1815" i="7"/>
  <c r="V1815" i="7"/>
  <c r="U1815" i="7"/>
  <c r="T1815" i="7"/>
  <c r="S1815" i="7"/>
  <c r="R1815" i="7"/>
  <c r="Q1815" i="7"/>
  <c r="AF1814" i="7"/>
  <c r="AE1814" i="7"/>
  <c r="AD1814" i="7"/>
  <c r="AC1814" i="7"/>
  <c r="AB1814" i="7"/>
  <c r="AA1814" i="7"/>
  <c r="Z1814" i="7"/>
  <c r="Y1814" i="7"/>
  <c r="AH1814" i="7" s="1"/>
  <c r="X1814" i="7"/>
  <c r="W1814" i="7"/>
  <c r="V1814" i="7"/>
  <c r="U1814" i="7"/>
  <c r="T1814" i="7"/>
  <c r="S1814" i="7"/>
  <c r="R1814" i="7"/>
  <c r="Q1814" i="7"/>
  <c r="AF1813" i="7"/>
  <c r="AE1813" i="7"/>
  <c r="AD1813" i="7"/>
  <c r="AC1813" i="7"/>
  <c r="AB1813" i="7"/>
  <c r="AA1813" i="7"/>
  <c r="Z1813" i="7"/>
  <c r="Y1813" i="7"/>
  <c r="AH1813" i="7" s="1"/>
  <c r="X1813" i="7"/>
  <c r="W1813" i="7"/>
  <c r="V1813" i="7"/>
  <c r="U1813" i="7"/>
  <c r="T1813" i="7"/>
  <c r="S1813" i="7"/>
  <c r="R1813" i="7"/>
  <c r="Q1813" i="7"/>
  <c r="AF1812" i="7"/>
  <c r="AE1812" i="7"/>
  <c r="AD1812" i="7"/>
  <c r="AC1812" i="7"/>
  <c r="AB1812" i="7"/>
  <c r="AA1812" i="7"/>
  <c r="Z1812" i="7"/>
  <c r="Y1812" i="7"/>
  <c r="AH1812" i="7" s="1"/>
  <c r="X1812" i="7"/>
  <c r="W1812" i="7"/>
  <c r="V1812" i="7"/>
  <c r="U1812" i="7"/>
  <c r="T1812" i="7"/>
  <c r="S1812" i="7"/>
  <c r="AJ1812" i="7" s="1"/>
  <c r="R1812" i="7"/>
  <c r="Q1812" i="7"/>
  <c r="AG1812" i="7" s="1"/>
  <c r="AF1811" i="7"/>
  <c r="AE1811" i="7"/>
  <c r="AD1811" i="7"/>
  <c r="AC1811" i="7"/>
  <c r="AB1811" i="7"/>
  <c r="AA1811" i="7"/>
  <c r="Z1811" i="7"/>
  <c r="Y1811" i="7"/>
  <c r="AH1811" i="7" s="1"/>
  <c r="X1811" i="7"/>
  <c r="W1811" i="7"/>
  <c r="V1811" i="7"/>
  <c r="U1811" i="7"/>
  <c r="AI1811" i="7" s="1"/>
  <c r="T1811" i="7"/>
  <c r="S1811" i="7"/>
  <c r="AJ1811" i="7" s="1"/>
  <c r="R1811" i="7"/>
  <c r="Q1811" i="7"/>
  <c r="AG1811" i="7" s="1"/>
  <c r="AF1810" i="7"/>
  <c r="AE1810" i="7"/>
  <c r="AD1810" i="7"/>
  <c r="AC1810" i="7"/>
  <c r="AB1810" i="7"/>
  <c r="AA1810" i="7"/>
  <c r="Z1810" i="7"/>
  <c r="Y1810" i="7"/>
  <c r="AH1810" i="7" s="1"/>
  <c r="X1810" i="7"/>
  <c r="W1810" i="7"/>
  <c r="V1810" i="7"/>
  <c r="U1810" i="7"/>
  <c r="AI1810" i="7" s="1"/>
  <c r="T1810" i="7"/>
  <c r="S1810" i="7"/>
  <c r="AJ1810" i="7" s="1"/>
  <c r="R1810" i="7"/>
  <c r="Q1810" i="7"/>
  <c r="AG1810" i="7" s="1"/>
  <c r="AF1809" i="7"/>
  <c r="AE1809" i="7"/>
  <c r="AD1809" i="7"/>
  <c r="AC1809" i="7"/>
  <c r="AB1809" i="7"/>
  <c r="AA1809" i="7"/>
  <c r="Z1809" i="7"/>
  <c r="Y1809" i="7"/>
  <c r="AH1809" i="7" s="1"/>
  <c r="X1809" i="7"/>
  <c r="W1809" i="7"/>
  <c r="V1809" i="7"/>
  <c r="U1809" i="7"/>
  <c r="AI1809" i="7" s="1"/>
  <c r="T1809" i="7"/>
  <c r="S1809" i="7"/>
  <c r="AJ1809" i="7" s="1"/>
  <c r="R1809" i="7"/>
  <c r="Q1809" i="7"/>
  <c r="AG1809" i="7" s="1"/>
  <c r="AF1808" i="7"/>
  <c r="AE1808" i="7"/>
  <c r="AD1808" i="7"/>
  <c r="AC1808" i="7"/>
  <c r="AB1808" i="7"/>
  <c r="AA1808" i="7"/>
  <c r="Z1808" i="7"/>
  <c r="Y1808" i="7"/>
  <c r="AH1808" i="7" s="1"/>
  <c r="X1808" i="7"/>
  <c r="W1808" i="7"/>
  <c r="V1808" i="7"/>
  <c r="U1808" i="7"/>
  <c r="AI1808" i="7" s="1"/>
  <c r="T1808" i="7"/>
  <c r="S1808" i="7"/>
  <c r="AJ1808" i="7" s="1"/>
  <c r="R1808" i="7"/>
  <c r="Q1808" i="7"/>
  <c r="AG1808" i="7" s="1"/>
  <c r="AF1807" i="7"/>
  <c r="AE1807" i="7"/>
  <c r="AD1807" i="7"/>
  <c r="AC1807" i="7"/>
  <c r="AB1807" i="7"/>
  <c r="AA1807" i="7"/>
  <c r="Z1807" i="7"/>
  <c r="Y1807" i="7"/>
  <c r="AH1807" i="7" s="1"/>
  <c r="X1807" i="7"/>
  <c r="W1807" i="7"/>
  <c r="V1807" i="7"/>
  <c r="U1807" i="7"/>
  <c r="AI1807" i="7" s="1"/>
  <c r="T1807" i="7"/>
  <c r="S1807" i="7"/>
  <c r="AJ1807" i="7" s="1"/>
  <c r="R1807" i="7"/>
  <c r="Q1807" i="7"/>
  <c r="AG1807" i="7" s="1"/>
  <c r="AF1806" i="7"/>
  <c r="AE1806" i="7"/>
  <c r="AD1806" i="7"/>
  <c r="AC1806" i="7"/>
  <c r="AB1806" i="7"/>
  <c r="AA1806" i="7"/>
  <c r="Z1806" i="7"/>
  <c r="Y1806" i="7"/>
  <c r="AH1806" i="7" s="1"/>
  <c r="X1806" i="7"/>
  <c r="W1806" i="7"/>
  <c r="V1806" i="7"/>
  <c r="U1806" i="7"/>
  <c r="AI1806" i="7" s="1"/>
  <c r="T1806" i="7"/>
  <c r="S1806" i="7"/>
  <c r="AJ1806" i="7" s="1"/>
  <c r="R1806" i="7"/>
  <c r="Q1806" i="7"/>
  <c r="AG1806" i="7" s="1"/>
  <c r="AF1805" i="7"/>
  <c r="AE1805" i="7"/>
  <c r="AD1805" i="7"/>
  <c r="AC1805" i="7"/>
  <c r="AB1805" i="7"/>
  <c r="AA1805" i="7"/>
  <c r="Z1805" i="7"/>
  <c r="Y1805" i="7"/>
  <c r="AH1805" i="7" s="1"/>
  <c r="X1805" i="7"/>
  <c r="W1805" i="7"/>
  <c r="V1805" i="7"/>
  <c r="U1805" i="7"/>
  <c r="AI1805" i="7" s="1"/>
  <c r="T1805" i="7"/>
  <c r="S1805" i="7"/>
  <c r="AJ1805" i="7" s="1"/>
  <c r="R1805" i="7"/>
  <c r="Q1805" i="7"/>
  <c r="AG1805" i="7" s="1"/>
  <c r="AF1804" i="7"/>
  <c r="AE1804" i="7"/>
  <c r="AD1804" i="7"/>
  <c r="AC1804" i="7"/>
  <c r="AB1804" i="7"/>
  <c r="AA1804" i="7"/>
  <c r="Z1804" i="7"/>
  <c r="Y1804" i="7"/>
  <c r="AH1804" i="7" s="1"/>
  <c r="X1804" i="7"/>
  <c r="W1804" i="7"/>
  <c r="V1804" i="7"/>
  <c r="U1804" i="7"/>
  <c r="AI1804" i="7" s="1"/>
  <c r="T1804" i="7"/>
  <c r="S1804" i="7"/>
  <c r="AJ1804" i="7" s="1"/>
  <c r="R1804" i="7"/>
  <c r="Q1804" i="7"/>
  <c r="AG1804" i="7" s="1"/>
  <c r="AF1803" i="7"/>
  <c r="AE1803" i="7"/>
  <c r="AD1803" i="7"/>
  <c r="AC1803" i="7"/>
  <c r="AB1803" i="7"/>
  <c r="AA1803" i="7"/>
  <c r="Z1803" i="7"/>
  <c r="Y1803" i="7"/>
  <c r="AH1803" i="7" s="1"/>
  <c r="X1803" i="7"/>
  <c r="W1803" i="7"/>
  <c r="V1803" i="7"/>
  <c r="U1803" i="7"/>
  <c r="AI1803" i="7" s="1"/>
  <c r="T1803" i="7"/>
  <c r="S1803" i="7"/>
  <c r="AJ1803" i="7" s="1"/>
  <c r="R1803" i="7"/>
  <c r="Q1803" i="7"/>
  <c r="AG1803" i="7" s="1"/>
  <c r="AF1802" i="7"/>
  <c r="AE1802" i="7"/>
  <c r="AD1802" i="7"/>
  <c r="AC1802" i="7"/>
  <c r="AB1802" i="7"/>
  <c r="AA1802" i="7"/>
  <c r="Z1802" i="7"/>
  <c r="Y1802" i="7"/>
  <c r="AH1802" i="7" s="1"/>
  <c r="X1802" i="7"/>
  <c r="W1802" i="7"/>
  <c r="V1802" i="7"/>
  <c r="U1802" i="7"/>
  <c r="AI1802" i="7" s="1"/>
  <c r="T1802" i="7"/>
  <c r="S1802" i="7"/>
  <c r="AJ1802" i="7" s="1"/>
  <c r="R1802" i="7"/>
  <c r="Q1802" i="7"/>
  <c r="AG1802" i="7" s="1"/>
  <c r="AF1801" i="7"/>
  <c r="AE1801" i="7"/>
  <c r="AD1801" i="7"/>
  <c r="AC1801" i="7"/>
  <c r="AB1801" i="7"/>
  <c r="AA1801" i="7"/>
  <c r="Z1801" i="7"/>
  <c r="Y1801" i="7"/>
  <c r="AH1801" i="7" s="1"/>
  <c r="X1801" i="7"/>
  <c r="W1801" i="7"/>
  <c r="V1801" i="7"/>
  <c r="U1801" i="7"/>
  <c r="AI1801" i="7" s="1"/>
  <c r="T1801" i="7"/>
  <c r="S1801" i="7"/>
  <c r="AJ1801" i="7" s="1"/>
  <c r="R1801" i="7"/>
  <c r="Q1801" i="7"/>
  <c r="AG1801" i="7" s="1"/>
  <c r="AF1800" i="7"/>
  <c r="AE1800" i="7"/>
  <c r="AD1800" i="7"/>
  <c r="AC1800" i="7"/>
  <c r="AB1800" i="7"/>
  <c r="AA1800" i="7"/>
  <c r="Z1800" i="7"/>
  <c r="Y1800" i="7"/>
  <c r="AH1800" i="7" s="1"/>
  <c r="X1800" i="7"/>
  <c r="W1800" i="7"/>
  <c r="V1800" i="7"/>
  <c r="U1800" i="7"/>
  <c r="AI1800" i="7" s="1"/>
  <c r="T1800" i="7"/>
  <c r="S1800" i="7"/>
  <c r="AJ1800" i="7" s="1"/>
  <c r="R1800" i="7"/>
  <c r="Q1800" i="7"/>
  <c r="AG1800" i="7" s="1"/>
  <c r="AF1799" i="7"/>
  <c r="AE1799" i="7"/>
  <c r="AD1799" i="7"/>
  <c r="AC1799" i="7"/>
  <c r="AB1799" i="7"/>
  <c r="AA1799" i="7"/>
  <c r="Z1799" i="7"/>
  <c r="Y1799" i="7"/>
  <c r="AH1799" i="7" s="1"/>
  <c r="X1799" i="7"/>
  <c r="W1799" i="7"/>
  <c r="V1799" i="7"/>
  <c r="U1799" i="7"/>
  <c r="AI1799" i="7" s="1"/>
  <c r="T1799" i="7"/>
  <c r="S1799" i="7"/>
  <c r="AJ1799" i="7" s="1"/>
  <c r="R1799" i="7"/>
  <c r="Q1799" i="7"/>
  <c r="AG1799" i="7" s="1"/>
  <c r="AF1798" i="7"/>
  <c r="AE1798" i="7"/>
  <c r="AD1798" i="7"/>
  <c r="AC1798" i="7"/>
  <c r="AB1798" i="7"/>
  <c r="AA1798" i="7"/>
  <c r="Z1798" i="7"/>
  <c r="Y1798" i="7"/>
  <c r="AH1798" i="7" s="1"/>
  <c r="X1798" i="7"/>
  <c r="W1798" i="7"/>
  <c r="V1798" i="7"/>
  <c r="U1798" i="7"/>
  <c r="AI1798" i="7" s="1"/>
  <c r="T1798" i="7"/>
  <c r="S1798" i="7"/>
  <c r="AJ1798" i="7" s="1"/>
  <c r="R1798" i="7"/>
  <c r="Q1798" i="7"/>
  <c r="AG1798" i="7" s="1"/>
  <c r="AF1797" i="7"/>
  <c r="AE1797" i="7"/>
  <c r="AD1797" i="7"/>
  <c r="AC1797" i="7"/>
  <c r="AB1797" i="7"/>
  <c r="AA1797" i="7"/>
  <c r="Z1797" i="7"/>
  <c r="Y1797" i="7"/>
  <c r="AH1797" i="7" s="1"/>
  <c r="X1797" i="7"/>
  <c r="W1797" i="7"/>
  <c r="V1797" i="7"/>
  <c r="U1797" i="7"/>
  <c r="AI1797" i="7" s="1"/>
  <c r="T1797" i="7"/>
  <c r="S1797" i="7"/>
  <c r="AJ1797" i="7" s="1"/>
  <c r="R1797" i="7"/>
  <c r="Q1797" i="7"/>
  <c r="AG1797" i="7" s="1"/>
  <c r="AF1796" i="7"/>
  <c r="AE1796" i="7"/>
  <c r="AD1796" i="7"/>
  <c r="AC1796" i="7"/>
  <c r="AB1796" i="7"/>
  <c r="AA1796" i="7"/>
  <c r="Z1796" i="7"/>
  <c r="Y1796" i="7"/>
  <c r="AH1796" i="7" s="1"/>
  <c r="X1796" i="7"/>
  <c r="W1796" i="7"/>
  <c r="V1796" i="7"/>
  <c r="U1796" i="7"/>
  <c r="AI1796" i="7" s="1"/>
  <c r="T1796" i="7"/>
  <c r="S1796" i="7"/>
  <c r="AJ1796" i="7" s="1"/>
  <c r="R1796" i="7"/>
  <c r="Q1796" i="7"/>
  <c r="AG1796" i="7" s="1"/>
  <c r="AF1795" i="7"/>
  <c r="AE1795" i="7"/>
  <c r="AD1795" i="7"/>
  <c r="AC1795" i="7"/>
  <c r="AB1795" i="7"/>
  <c r="AA1795" i="7"/>
  <c r="Z1795" i="7"/>
  <c r="Y1795" i="7"/>
  <c r="AH1795" i="7" s="1"/>
  <c r="X1795" i="7"/>
  <c r="W1795" i="7"/>
  <c r="V1795" i="7"/>
  <c r="U1795" i="7"/>
  <c r="AI1795" i="7" s="1"/>
  <c r="T1795" i="7"/>
  <c r="S1795" i="7"/>
  <c r="AJ1795" i="7" s="1"/>
  <c r="R1795" i="7"/>
  <c r="Q1795" i="7"/>
  <c r="AG1795" i="7" s="1"/>
  <c r="AF1794" i="7"/>
  <c r="AE1794" i="7"/>
  <c r="AD1794" i="7"/>
  <c r="AC1794" i="7"/>
  <c r="AB1794" i="7"/>
  <c r="AA1794" i="7"/>
  <c r="Z1794" i="7"/>
  <c r="Y1794" i="7"/>
  <c r="AH1794" i="7" s="1"/>
  <c r="X1794" i="7"/>
  <c r="W1794" i="7"/>
  <c r="V1794" i="7"/>
  <c r="U1794" i="7"/>
  <c r="AI1794" i="7" s="1"/>
  <c r="T1794" i="7"/>
  <c r="S1794" i="7"/>
  <c r="AJ1794" i="7" s="1"/>
  <c r="R1794" i="7"/>
  <c r="Q1794" i="7"/>
  <c r="AG1794" i="7" s="1"/>
  <c r="AF1793" i="7"/>
  <c r="AE1793" i="7"/>
  <c r="AD1793" i="7"/>
  <c r="AC1793" i="7"/>
  <c r="AB1793" i="7"/>
  <c r="AA1793" i="7"/>
  <c r="Z1793" i="7"/>
  <c r="Y1793" i="7"/>
  <c r="AH1793" i="7" s="1"/>
  <c r="X1793" i="7"/>
  <c r="W1793" i="7"/>
  <c r="V1793" i="7"/>
  <c r="U1793" i="7"/>
  <c r="AI1793" i="7" s="1"/>
  <c r="T1793" i="7"/>
  <c r="S1793" i="7"/>
  <c r="AJ1793" i="7" s="1"/>
  <c r="R1793" i="7"/>
  <c r="Q1793" i="7"/>
  <c r="AG1793" i="7" s="1"/>
  <c r="AF1792" i="7"/>
  <c r="AE1792" i="7"/>
  <c r="AD1792" i="7"/>
  <c r="AC1792" i="7"/>
  <c r="AB1792" i="7"/>
  <c r="AA1792" i="7"/>
  <c r="Z1792" i="7"/>
  <c r="Y1792" i="7"/>
  <c r="AH1792" i="7" s="1"/>
  <c r="X1792" i="7"/>
  <c r="W1792" i="7"/>
  <c r="V1792" i="7"/>
  <c r="U1792" i="7"/>
  <c r="T1792" i="7"/>
  <c r="S1792" i="7"/>
  <c r="AJ1792" i="7" s="1"/>
  <c r="R1792" i="7"/>
  <c r="Q1792" i="7"/>
  <c r="AG1792" i="7" s="1"/>
  <c r="AF1791" i="7"/>
  <c r="AE1791" i="7"/>
  <c r="AD1791" i="7"/>
  <c r="AC1791" i="7"/>
  <c r="AB1791" i="7"/>
  <c r="AA1791" i="7"/>
  <c r="Z1791" i="7"/>
  <c r="Y1791" i="7"/>
  <c r="AH1791" i="7" s="1"/>
  <c r="X1791" i="7"/>
  <c r="W1791" i="7"/>
  <c r="V1791" i="7"/>
  <c r="U1791" i="7"/>
  <c r="T1791" i="7"/>
  <c r="S1791" i="7"/>
  <c r="R1791" i="7"/>
  <c r="Q1791" i="7"/>
  <c r="AF1790" i="7"/>
  <c r="AE1790" i="7"/>
  <c r="AD1790" i="7"/>
  <c r="AC1790" i="7"/>
  <c r="AB1790" i="7"/>
  <c r="AA1790" i="7"/>
  <c r="Z1790" i="7"/>
  <c r="Y1790" i="7"/>
  <c r="AH1790" i="7" s="1"/>
  <c r="X1790" i="7"/>
  <c r="W1790" i="7"/>
  <c r="V1790" i="7"/>
  <c r="U1790" i="7"/>
  <c r="AI1790" i="7" s="1"/>
  <c r="T1790" i="7"/>
  <c r="S1790" i="7"/>
  <c r="AJ1790" i="7" s="1"/>
  <c r="R1790" i="7"/>
  <c r="Q1790" i="7"/>
  <c r="AG1790" i="7" s="1"/>
  <c r="AF1789" i="7"/>
  <c r="AE1789" i="7"/>
  <c r="AD1789" i="7"/>
  <c r="AC1789" i="7"/>
  <c r="AB1789" i="7"/>
  <c r="AA1789" i="7"/>
  <c r="Z1789" i="7"/>
  <c r="Y1789" i="7"/>
  <c r="AH1789" i="7" s="1"/>
  <c r="X1789" i="7"/>
  <c r="W1789" i="7"/>
  <c r="V1789" i="7"/>
  <c r="U1789" i="7"/>
  <c r="T1789" i="7"/>
  <c r="S1789" i="7"/>
  <c r="R1789" i="7"/>
  <c r="Q1789" i="7"/>
  <c r="AF1788" i="7"/>
  <c r="AE1788" i="7"/>
  <c r="AD1788" i="7"/>
  <c r="AC1788" i="7"/>
  <c r="AB1788" i="7"/>
  <c r="AA1788" i="7"/>
  <c r="Z1788" i="7"/>
  <c r="Y1788" i="7"/>
  <c r="AH1788" i="7" s="1"/>
  <c r="X1788" i="7"/>
  <c r="W1788" i="7"/>
  <c r="V1788" i="7"/>
  <c r="U1788" i="7"/>
  <c r="AI1788" i="7" s="1"/>
  <c r="T1788" i="7"/>
  <c r="S1788" i="7"/>
  <c r="AJ1788" i="7" s="1"/>
  <c r="R1788" i="7"/>
  <c r="Q1788" i="7"/>
  <c r="AG1788" i="7" s="1"/>
  <c r="AF1787" i="7"/>
  <c r="AE1787" i="7"/>
  <c r="AD1787" i="7"/>
  <c r="AC1787" i="7"/>
  <c r="AB1787" i="7"/>
  <c r="AA1787" i="7"/>
  <c r="Z1787" i="7"/>
  <c r="Y1787" i="7"/>
  <c r="AH1787" i="7" s="1"/>
  <c r="X1787" i="7"/>
  <c r="W1787" i="7"/>
  <c r="V1787" i="7"/>
  <c r="U1787" i="7"/>
  <c r="T1787" i="7"/>
  <c r="S1787" i="7"/>
  <c r="R1787" i="7"/>
  <c r="Q1787" i="7"/>
  <c r="AF1786" i="7"/>
  <c r="AE1786" i="7"/>
  <c r="AD1786" i="7"/>
  <c r="AC1786" i="7"/>
  <c r="AB1786" i="7"/>
  <c r="AA1786" i="7"/>
  <c r="Z1786" i="7"/>
  <c r="Y1786" i="7"/>
  <c r="AH1786" i="7" s="1"/>
  <c r="X1786" i="7"/>
  <c r="W1786" i="7"/>
  <c r="V1786" i="7"/>
  <c r="U1786" i="7"/>
  <c r="AI1786" i="7" s="1"/>
  <c r="T1786" i="7"/>
  <c r="S1786" i="7"/>
  <c r="AJ1786" i="7" s="1"/>
  <c r="R1786" i="7"/>
  <c r="Q1786" i="7"/>
  <c r="AG1786" i="7" s="1"/>
  <c r="AF1785" i="7"/>
  <c r="AE1785" i="7"/>
  <c r="AD1785" i="7"/>
  <c r="AC1785" i="7"/>
  <c r="AB1785" i="7"/>
  <c r="AA1785" i="7"/>
  <c r="Z1785" i="7"/>
  <c r="Y1785" i="7"/>
  <c r="AH1785" i="7" s="1"/>
  <c r="X1785" i="7"/>
  <c r="W1785" i="7"/>
  <c r="V1785" i="7"/>
  <c r="U1785" i="7"/>
  <c r="T1785" i="7"/>
  <c r="S1785" i="7"/>
  <c r="R1785" i="7"/>
  <c r="Q1785" i="7"/>
  <c r="AF1784" i="7"/>
  <c r="AE1784" i="7"/>
  <c r="AD1784" i="7"/>
  <c r="AC1784" i="7"/>
  <c r="AB1784" i="7"/>
  <c r="AA1784" i="7"/>
  <c r="Z1784" i="7"/>
  <c r="Y1784" i="7"/>
  <c r="AH1784" i="7" s="1"/>
  <c r="X1784" i="7"/>
  <c r="W1784" i="7"/>
  <c r="V1784" i="7"/>
  <c r="U1784" i="7"/>
  <c r="AI1784" i="7" s="1"/>
  <c r="T1784" i="7"/>
  <c r="S1784" i="7"/>
  <c r="AJ1784" i="7" s="1"/>
  <c r="R1784" i="7"/>
  <c r="Q1784" i="7"/>
  <c r="AG1784" i="7" s="1"/>
  <c r="AF1783" i="7"/>
  <c r="AE1783" i="7"/>
  <c r="AD1783" i="7"/>
  <c r="AC1783" i="7"/>
  <c r="AB1783" i="7"/>
  <c r="AA1783" i="7"/>
  <c r="Z1783" i="7"/>
  <c r="Y1783" i="7"/>
  <c r="AH1783" i="7" s="1"/>
  <c r="X1783" i="7"/>
  <c r="W1783" i="7"/>
  <c r="V1783" i="7"/>
  <c r="U1783" i="7"/>
  <c r="T1783" i="7"/>
  <c r="S1783" i="7"/>
  <c r="R1783" i="7"/>
  <c r="Q1783" i="7"/>
  <c r="AF1782" i="7"/>
  <c r="AE1782" i="7"/>
  <c r="AD1782" i="7"/>
  <c r="AC1782" i="7"/>
  <c r="AB1782" i="7"/>
  <c r="AA1782" i="7"/>
  <c r="Z1782" i="7"/>
  <c r="Y1782" i="7"/>
  <c r="AH1782" i="7" s="1"/>
  <c r="X1782" i="7"/>
  <c r="W1782" i="7"/>
  <c r="V1782" i="7"/>
  <c r="U1782" i="7"/>
  <c r="AI1782" i="7" s="1"/>
  <c r="T1782" i="7"/>
  <c r="S1782" i="7"/>
  <c r="AJ1782" i="7" s="1"/>
  <c r="R1782" i="7"/>
  <c r="Q1782" i="7"/>
  <c r="AG1782" i="7" s="1"/>
  <c r="AF1781" i="7"/>
  <c r="AE1781" i="7"/>
  <c r="AD1781" i="7"/>
  <c r="AC1781" i="7"/>
  <c r="AB1781" i="7"/>
  <c r="AA1781" i="7"/>
  <c r="Z1781" i="7"/>
  <c r="Y1781" i="7"/>
  <c r="AH1781" i="7" s="1"/>
  <c r="X1781" i="7"/>
  <c r="W1781" i="7"/>
  <c r="V1781" i="7"/>
  <c r="U1781" i="7"/>
  <c r="T1781" i="7"/>
  <c r="S1781" i="7"/>
  <c r="R1781" i="7"/>
  <c r="Q1781" i="7"/>
  <c r="AF1780" i="7"/>
  <c r="AE1780" i="7"/>
  <c r="AD1780" i="7"/>
  <c r="AC1780" i="7"/>
  <c r="AB1780" i="7"/>
  <c r="AA1780" i="7"/>
  <c r="Z1780" i="7"/>
  <c r="Y1780" i="7"/>
  <c r="AH1780" i="7" s="1"/>
  <c r="X1780" i="7"/>
  <c r="W1780" i="7"/>
  <c r="V1780" i="7"/>
  <c r="U1780" i="7"/>
  <c r="AI1780" i="7" s="1"/>
  <c r="T1780" i="7"/>
  <c r="S1780" i="7"/>
  <c r="AJ1780" i="7" s="1"/>
  <c r="R1780" i="7"/>
  <c r="Q1780" i="7"/>
  <c r="AG1780" i="7" s="1"/>
  <c r="AF1779" i="7"/>
  <c r="AE1779" i="7"/>
  <c r="AD1779" i="7"/>
  <c r="AC1779" i="7"/>
  <c r="AB1779" i="7"/>
  <c r="AA1779" i="7"/>
  <c r="Z1779" i="7"/>
  <c r="Y1779" i="7"/>
  <c r="AH1779" i="7" s="1"/>
  <c r="X1779" i="7"/>
  <c r="W1779" i="7"/>
  <c r="V1779" i="7"/>
  <c r="U1779" i="7"/>
  <c r="T1779" i="7"/>
  <c r="S1779" i="7"/>
  <c r="R1779" i="7"/>
  <c r="Q1779" i="7"/>
  <c r="AF1778" i="7"/>
  <c r="AE1778" i="7"/>
  <c r="AD1778" i="7"/>
  <c r="AC1778" i="7"/>
  <c r="AB1778" i="7"/>
  <c r="AA1778" i="7"/>
  <c r="Z1778" i="7"/>
  <c r="Y1778" i="7"/>
  <c r="AH1778" i="7" s="1"/>
  <c r="X1778" i="7"/>
  <c r="W1778" i="7"/>
  <c r="V1778" i="7"/>
  <c r="U1778" i="7"/>
  <c r="AI1778" i="7" s="1"/>
  <c r="T1778" i="7"/>
  <c r="S1778" i="7"/>
  <c r="AJ1778" i="7" s="1"/>
  <c r="R1778" i="7"/>
  <c r="Q1778" i="7"/>
  <c r="AG1778" i="7" s="1"/>
  <c r="AF1777" i="7"/>
  <c r="AE1777" i="7"/>
  <c r="AD1777" i="7"/>
  <c r="AC1777" i="7"/>
  <c r="AB1777" i="7"/>
  <c r="AA1777" i="7"/>
  <c r="Z1777" i="7"/>
  <c r="Y1777" i="7"/>
  <c r="AH1777" i="7" s="1"/>
  <c r="X1777" i="7"/>
  <c r="W1777" i="7"/>
  <c r="V1777" i="7"/>
  <c r="U1777" i="7"/>
  <c r="T1777" i="7"/>
  <c r="S1777" i="7"/>
  <c r="R1777" i="7"/>
  <c r="Q1777" i="7"/>
  <c r="AF1776" i="7"/>
  <c r="AE1776" i="7"/>
  <c r="AD1776" i="7"/>
  <c r="AC1776" i="7"/>
  <c r="AB1776" i="7"/>
  <c r="AA1776" i="7"/>
  <c r="Z1776" i="7"/>
  <c r="Y1776" i="7"/>
  <c r="AH1776" i="7" s="1"/>
  <c r="X1776" i="7"/>
  <c r="W1776" i="7"/>
  <c r="V1776" i="7"/>
  <c r="U1776" i="7"/>
  <c r="AI1776" i="7" s="1"/>
  <c r="T1776" i="7"/>
  <c r="S1776" i="7"/>
  <c r="AJ1776" i="7" s="1"/>
  <c r="R1776" i="7"/>
  <c r="Q1776" i="7"/>
  <c r="AG1776" i="7" s="1"/>
  <c r="AF1775" i="7"/>
  <c r="AE1775" i="7"/>
  <c r="AD1775" i="7"/>
  <c r="AC1775" i="7"/>
  <c r="AB1775" i="7"/>
  <c r="AA1775" i="7"/>
  <c r="Z1775" i="7"/>
  <c r="Y1775" i="7"/>
  <c r="AH1775" i="7" s="1"/>
  <c r="X1775" i="7"/>
  <c r="W1775" i="7"/>
  <c r="V1775" i="7"/>
  <c r="U1775" i="7"/>
  <c r="T1775" i="7"/>
  <c r="S1775" i="7"/>
  <c r="R1775" i="7"/>
  <c r="Q1775" i="7"/>
  <c r="AF1774" i="7"/>
  <c r="AE1774" i="7"/>
  <c r="AD1774" i="7"/>
  <c r="AC1774" i="7"/>
  <c r="AB1774" i="7"/>
  <c r="AA1774" i="7"/>
  <c r="Z1774" i="7"/>
  <c r="Y1774" i="7"/>
  <c r="AH1774" i="7" s="1"/>
  <c r="X1774" i="7"/>
  <c r="W1774" i="7"/>
  <c r="V1774" i="7"/>
  <c r="U1774" i="7"/>
  <c r="AI1774" i="7" s="1"/>
  <c r="T1774" i="7"/>
  <c r="S1774" i="7"/>
  <c r="AJ1774" i="7" s="1"/>
  <c r="R1774" i="7"/>
  <c r="Q1774" i="7"/>
  <c r="AG1774" i="7" s="1"/>
  <c r="AF1773" i="7"/>
  <c r="AE1773" i="7"/>
  <c r="AD1773" i="7"/>
  <c r="AC1773" i="7"/>
  <c r="AB1773" i="7"/>
  <c r="AA1773" i="7"/>
  <c r="Z1773" i="7"/>
  <c r="Y1773" i="7"/>
  <c r="AH1773" i="7" s="1"/>
  <c r="X1773" i="7"/>
  <c r="W1773" i="7"/>
  <c r="V1773" i="7"/>
  <c r="U1773" i="7"/>
  <c r="T1773" i="7"/>
  <c r="S1773" i="7"/>
  <c r="R1773" i="7"/>
  <c r="Q1773" i="7"/>
  <c r="AF1772" i="7"/>
  <c r="AE1772" i="7"/>
  <c r="AD1772" i="7"/>
  <c r="AC1772" i="7"/>
  <c r="AB1772" i="7"/>
  <c r="AA1772" i="7"/>
  <c r="Z1772" i="7"/>
  <c r="Y1772" i="7"/>
  <c r="AH1772" i="7" s="1"/>
  <c r="X1772" i="7"/>
  <c r="W1772" i="7"/>
  <c r="V1772" i="7"/>
  <c r="U1772" i="7"/>
  <c r="AI1772" i="7" s="1"/>
  <c r="T1772" i="7"/>
  <c r="S1772" i="7"/>
  <c r="AJ1772" i="7" s="1"/>
  <c r="R1772" i="7"/>
  <c r="Q1772" i="7"/>
  <c r="AG1772" i="7" s="1"/>
  <c r="AF1771" i="7"/>
  <c r="AE1771" i="7"/>
  <c r="AD1771" i="7"/>
  <c r="AC1771" i="7"/>
  <c r="AB1771" i="7"/>
  <c r="AA1771" i="7"/>
  <c r="Z1771" i="7"/>
  <c r="Y1771" i="7"/>
  <c r="AH1771" i="7" s="1"/>
  <c r="X1771" i="7"/>
  <c r="W1771" i="7"/>
  <c r="V1771" i="7"/>
  <c r="U1771" i="7"/>
  <c r="T1771" i="7"/>
  <c r="S1771" i="7"/>
  <c r="R1771" i="7"/>
  <c r="Q1771" i="7"/>
  <c r="AF1770" i="7"/>
  <c r="AE1770" i="7"/>
  <c r="AD1770" i="7"/>
  <c r="AC1770" i="7"/>
  <c r="AB1770" i="7"/>
  <c r="AA1770" i="7"/>
  <c r="Z1770" i="7"/>
  <c r="Y1770" i="7"/>
  <c r="AH1770" i="7" s="1"/>
  <c r="X1770" i="7"/>
  <c r="W1770" i="7"/>
  <c r="V1770" i="7"/>
  <c r="U1770" i="7"/>
  <c r="AI1770" i="7" s="1"/>
  <c r="T1770" i="7"/>
  <c r="S1770" i="7"/>
  <c r="AJ1770" i="7" s="1"/>
  <c r="R1770" i="7"/>
  <c r="Q1770" i="7"/>
  <c r="AG1770" i="7" s="1"/>
  <c r="AF1769" i="7"/>
  <c r="AE1769" i="7"/>
  <c r="AD1769" i="7"/>
  <c r="AC1769" i="7"/>
  <c r="AB1769" i="7"/>
  <c r="AA1769" i="7"/>
  <c r="Z1769" i="7"/>
  <c r="Y1769" i="7"/>
  <c r="AH1769" i="7" s="1"/>
  <c r="X1769" i="7"/>
  <c r="W1769" i="7"/>
  <c r="V1769" i="7"/>
  <c r="U1769" i="7"/>
  <c r="T1769" i="7"/>
  <c r="S1769" i="7"/>
  <c r="R1769" i="7"/>
  <c r="Q1769" i="7"/>
  <c r="AF1768" i="7"/>
  <c r="AE1768" i="7"/>
  <c r="AD1768" i="7"/>
  <c r="AC1768" i="7"/>
  <c r="AB1768" i="7"/>
  <c r="AA1768" i="7"/>
  <c r="Z1768" i="7"/>
  <c r="Y1768" i="7"/>
  <c r="AH1768" i="7" s="1"/>
  <c r="X1768" i="7"/>
  <c r="W1768" i="7"/>
  <c r="V1768" i="7"/>
  <c r="U1768" i="7"/>
  <c r="AI1768" i="7" s="1"/>
  <c r="T1768" i="7"/>
  <c r="S1768" i="7"/>
  <c r="AJ1768" i="7" s="1"/>
  <c r="R1768" i="7"/>
  <c r="Q1768" i="7"/>
  <c r="AG1768" i="7" s="1"/>
  <c r="AF1767" i="7"/>
  <c r="AE1767" i="7"/>
  <c r="AD1767" i="7"/>
  <c r="AC1767" i="7"/>
  <c r="AB1767" i="7"/>
  <c r="AA1767" i="7"/>
  <c r="Z1767" i="7"/>
  <c r="Y1767" i="7"/>
  <c r="AH1767" i="7" s="1"/>
  <c r="X1767" i="7"/>
  <c r="W1767" i="7"/>
  <c r="V1767" i="7"/>
  <c r="U1767" i="7"/>
  <c r="T1767" i="7"/>
  <c r="S1767" i="7"/>
  <c r="R1767" i="7"/>
  <c r="Q1767" i="7"/>
  <c r="AF1766" i="7"/>
  <c r="AE1766" i="7"/>
  <c r="AD1766" i="7"/>
  <c r="AC1766" i="7"/>
  <c r="AB1766" i="7"/>
  <c r="AA1766" i="7"/>
  <c r="Z1766" i="7"/>
  <c r="Y1766" i="7"/>
  <c r="AH1766" i="7" s="1"/>
  <c r="X1766" i="7"/>
  <c r="W1766" i="7"/>
  <c r="V1766" i="7"/>
  <c r="U1766" i="7"/>
  <c r="AI1766" i="7" s="1"/>
  <c r="T1766" i="7"/>
  <c r="S1766" i="7"/>
  <c r="AJ1766" i="7" s="1"/>
  <c r="R1766" i="7"/>
  <c r="Q1766" i="7"/>
  <c r="AG1766" i="7" s="1"/>
  <c r="AF1765" i="7"/>
  <c r="AE1765" i="7"/>
  <c r="AD1765" i="7"/>
  <c r="AC1765" i="7"/>
  <c r="AB1765" i="7"/>
  <c r="AA1765" i="7"/>
  <c r="Z1765" i="7"/>
  <c r="Y1765" i="7"/>
  <c r="AH1765" i="7" s="1"/>
  <c r="X1765" i="7"/>
  <c r="W1765" i="7"/>
  <c r="V1765" i="7"/>
  <c r="U1765" i="7"/>
  <c r="T1765" i="7"/>
  <c r="S1765" i="7"/>
  <c r="R1765" i="7"/>
  <c r="Q1765" i="7"/>
  <c r="AF1764" i="7"/>
  <c r="AE1764" i="7"/>
  <c r="AD1764" i="7"/>
  <c r="AC1764" i="7"/>
  <c r="AB1764" i="7"/>
  <c r="AA1764" i="7"/>
  <c r="Z1764" i="7"/>
  <c r="Y1764" i="7"/>
  <c r="AH1764" i="7" s="1"/>
  <c r="X1764" i="7"/>
  <c r="W1764" i="7"/>
  <c r="V1764" i="7"/>
  <c r="U1764" i="7"/>
  <c r="AI1764" i="7" s="1"/>
  <c r="T1764" i="7"/>
  <c r="S1764" i="7"/>
  <c r="AJ1764" i="7" s="1"/>
  <c r="R1764" i="7"/>
  <c r="Q1764" i="7"/>
  <c r="AG1764" i="7" s="1"/>
  <c r="AF1763" i="7"/>
  <c r="AE1763" i="7"/>
  <c r="AD1763" i="7"/>
  <c r="AC1763" i="7"/>
  <c r="AB1763" i="7"/>
  <c r="AA1763" i="7"/>
  <c r="Z1763" i="7"/>
  <c r="Y1763" i="7"/>
  <c r="AH1763" i="7" s="1"/>
  <c r="X1763" i="7"/>
  <c r="W1763" i="7"/>
  <c r="V1763" i="7"/>
  <c r="U1763" i="7"/>
  <c r="T1763" i="7"/>
  <c r="S1763" i="7"/>
  <c r="R1763" i="7"/>
  <c r="Q1763" i="7"/>
  <c r="AF1762" i="7"/>
  <c r="AE1762" i="7"/>
  <c r="AD1762" i="7"/>
  <c r="AC1762" i="7"/>
  <c r="AB1762" i="7"/>
  <c r="AA1762" i="7"/>
  <c r="Z1762" i="7"/>
  <c r="Y1762" i="7"/>
  <c r="AH1762" i="7" s="1"/>
  <c r="X1762" i="7"/>
  <c r="W1762" i="7"/>
  <c r="V1762" i="7"/>
  <c r="U1762" i="7"/>
  <c r="AI1762" i="7" s="1"/>
  <c r="T1762" i="7"/>
  <c r="S1762" i="7"/>
  <c r="AJ1762" i="7" s="1"/>
  <c r="R1762" i="7"/>
  <c r="Q1762" i="7"/>
  <c r="AG1762" i="7" s="1"/>
  <c r="AF1761" i="7"/>
  <c r="AE1761" i="7"/>
  <c r="AD1761" i="7"/>
  <c r="AC1761" i="7"/>
  <c r="AB1761" i="7"/>
  <c r="AA1761" i="7"/>
  <c r="Z1761" i="7"/>
  <c r="Y1761" i="7"/>
  <c r="AH1761" i="7" s="1"/>
  <c r="X1761" i="7"/>
  <c r="W1761" i="7"/>
  <c r="V1761" i="7"/>
  <c r="U1761" i="7"/>
  <c r="T1761" i="7"/>
  <c r="S1761" i="7"/>
  <c r="R1761" i="7"/>
  <c r="Q1761" i="7"/>
  <c r="AF1760" i="7"/>
  <c r="AE1760" i="7"/>
  <c r="AD1760" i="7"/>
  <c r="AC1760" i="7"/>
  <c r="AB1760" i="7"/>
  <c r="AA1760" i="7"/>
  <c r="Z1760" i="7"/>
  <c r="Y1760" i="7"/>
  <c r="AH1760" i="7" s="1"/>
  <c r="X1760" i="7"/>
  <c r="W1760" i="7"/>
  <c r="V1760" i="7"/>
  <c r="U1760" i="7"/>
  <c r="AI1760" i="7" s="1"/>
  <c r="T1760" i="7"/>
  <c r="S1760" i="7"/>
  <c r="AJ1760" i="7" s="1"/>
  <c r="R1760" i="7"/>
  <c r="Q1760" i="7"/>
  <c r="AG1760" i="7" s="1"/>
  <c r="AF1759" i="7"/>
  <c r="AE1759" i="7"/>
  <c r="AD1759" i="7"/>
  <c r="AC1759" i="7"/>
  <c r="AB1759" i="7"/>
  <c r="AA1759" i="7"/>
  <c r="Z1759" i="7"/>
  <c r="Y1759" i="7"/>
  <c r="AH1759" i="7" s="1"/>
  <c r="X1759" i="7"/>
  <c r="W1759" i="7"/>
  <c r="V1759" i="7"/>
  <c r="U1759" i="7"/>
  <c r="T1759" i="7"/>
  <c r="S1759" i="7"/>
  <c r="R1759" i="7"/>
  <c r="Q1759" i="7"/>
  <c r="AF1758" i="7"/>
  <c r="AE1758" i="7"/>
  <c r="AD1758" i="7"/>
  <c r="AC1758" i="7"/>
  <c r="AB1758" i="7"/>
  <c r="AA1758" i="7"/>
  <c r="Z1758" i="7"/>
  <c r="Y1758" i="7"/>
  <c r="AH1758" i="7" s="1"/>
  <c r="X1758" i="7"/>
  <c r="W1758" i="7"/>
  <c r="V1758" i="7"/>
  <c r="U1758" i="7"/>
  <c r="AI1758" i="7" s="1"/>
  <c r="T1758" i="7"/>
  <c r="S1758" i="7"/>
  <c r="AJ1758" i="7" s="1"/>
  <c r="R1758" i="7"/>
  <c r="Q1758" i="7"/>
  <c r="AG1758" i="7" s="1"/>
  <c r="AF1757" i="7"/>
  <c r="AE1757" i="7"/>
  <c r="AD1757" i="7"/>
  <c r="AC1757" i="7"/>
  <c r="AB1757" i="7"/>
  <c r="AA1757" i="7"/>
  <c r="Z1757" i="7"/>
  <c r="Y1757" i="7"/>
  <c r="AH1757" i="7" s="1"/>
  <c r="X1757" i="7"/>
  <c r="W1757" i="7"/>
  <c r="V1757" i="7"/>
  <c r="U1757" i="7"/>
  <c r="T1757" i="7"/>
  <c r="S1757" i="7"/>
  <c r="R1757" i="7"/>
  <c r="Q1757" i="7"/>
  <c r="AF1756" i="7"/>
  <c r="AE1756" i="7"/>
  <c r="AD1756" i="7"/>
  <c r="AC1756" i="7"/>
  <c r="AB1756" i="7"/>
  <c r="AA1756" i="7"/>
  <c r="Z1756" i="7"/>
  <c r="Y1756" i="7"/>
  <c r="AH1756" i="7" s="1"/>
  <c r="X1756" i="7"/>
  <c r="W1756" i="7"/>
  <c r="V1756" i="7"/>
  <c r="U1756" i="7"/>
  <c r="AI1756" i="7" s="1"/>
  <c r="T1756" i="7"/>
  <c r="S1756" i="7"/>
  <c r="AJ1756" i="7" s="1"/>
  <c r="R1756" i="7"/>
  <c r="Q1756" i="7"/>
  <c r="AG1756" i="7" s="1"/>
  <c r="AF1755" i="7"/>
  <c r="AE1755" i="7"/>
  <c r="AD1755" i="7"/>
  <c r="AC1755" i="7"/>
  <c r="AB1755" i="7"/>
  <c r="AA1755" i="7"/>
  <c r="Z1755" i="7"/>
  <c r="Y1755" i="7"/>
  <c r="AH1755" i="7" s="1"/>
  <c r="X1755" i="7"/>
  <c r="W1755" i="7"/>
  <c r="V1755" i="7"/>
  <c r="U1755" i="7"/>
  <c r="T1755" i="7"/>
  <c r="S1755" i="7"/>
  <c r="R1755" i="7"/>
  <c r="Q1755" i="7"/>
  <c r="AF1754" i="7"/>
  <c r="AE1754" i="7"/>
  <c r="AD1754" i="7"/>
  <c r="AC1754" i="7"/>
  <c r="AB1754" i="7"/>
  <c r="AA1754" i="7"/>
  <c r="Z1754" i="7"/>
  <c r="Y1754" i="7"/>
  <c r="AH1754" i="7" s="1"/>
  <c r="X1754" i="7"/>
  <c r="W1754" i="7"/>
  <c r="V1754" i="7"/>
  <c r="U1754" i="7"/>
  <c r="AI1754" i="7" s="1"/>
  <c r="T1754" i="7"/>
  <c r="S1754" i="7"/>
  <c r="AJ1754" i="7" s="1"/>
  <c r="R1754" i="7"/>
  <c r="Q1754" i="7"/>
  <c r="AG1754" i="7" s="1"/>
  <c r="AF1753" i="7"/>
  <c r="AE1753" i="7"/>
  <c r="AD1753" i="7"/>
  <c r="AC1753" i="7"/>
  <c r="AB1753" i="7"/>
  <c r="AA1753" i="7"/>
  <c r="Z1753" i="7"/>
  <c r="Y1753" i="7"/>
  <c r="AH1753" i="7" s="1"/>
  <c r="X1753" i="7"/>
  <c r="W1753" i="7"/>
  <c r="V1753" i="7"/>
  <c r="U1753" i="7"/>
  <c r="T1753" i="7"/>
  <c r="S1753" i="7"/>
  <c r="R1753" i="7"/>
  <c r="Q1753" i="7"/>
  <c r="AF1752" i="7"/>
  <c r="AE1752" i="7"/>
  <c r="AD1752" i="7"/>
  <c r="AC1752" i="7"/>
  <c r="AB1752" i="7"/>
  <c r="AA1752" i="7"/>
  <c r="Z1752" i="7"/>
  <c r="Y1752" i="7"/>
  <c r="AH1752" i="7" s="1"/>
  <c r="X1752" i="7"/>
  <c r="W1752" i="7"/>
  <c r="V1752" i="7"/>
  <c r="U1752" i="7"/>
  <c r="AI1752" i="7" s="1"/>
  <c r="T1752" i="7"/>
  <c r="S1752" i="7"/>
  <c r="AJ1752" i="7" s="1"/>
  <c r="R1752" i="7"/>
  <c r="Q1752" i="7"/>
  <c r="AG1752" i="7" s="1"/>
  <c r="AF1751" i="7"/>
  <c r="AE1751" i="7"/>
  <c r="AD1751" i="7"/>
  <c r="AC1751" i="7"/>
  <c r="AB1751" i="7"/>
  <c r="AA1751" i="7"/>
  <c r="Z1751" i="7"/>
  <c r="Y1751" i="7"/>
  <c r="AH1751" i="7" s="1"/>
  <c r="X1751" i="7"/>
  <c r="W1751" i="7"/>
  <c r="V1751" i="7"/>
  <c r="U1751" i="7"/>
  <c r="T1751" i="7"/>
  <c r="S1751" i="7"/>
  <c r="R1751" i="7"/>
  <c r="Q1751" i="7"/>
  <c r="AF1750" i="7"/>
  <c r="AE1750" i="7"/>
  <c r="AD1750" i="7"/>
  <c r="AC1750" i="7"/>
  <c r="AB1750" i="7"/>
  <c r="AA1750" i="7"/>
  <c r="Z1750" i="7"/>
  <c r="Y1750" i="7"/>
  <c r="AH1750" i="7" s="1"/>
  <c r="X1750" i="7"/>
  <c r="W1750" i="7"/>
  <c r="V1750" i="7"/>
  <c r="U1750" i="7"/>
  <c r="AI1750" i="7" s="1"/>
  <c r="T1750" i="7"/>
  <c r="S1750" i="7"/>
  <c r="AJ1750" i="7" s="1"/>
  <c r="R1750" i="7"/>
  <c r="Q1750" i="7"/>
  <c r="AG1750" i="7" s="1"/>
  <c r="AF1749" i="7"/>
  <c r="AE1749" i="7"/>
  <c r="AD1749" i="7"/>
  <c r="AC1749" i="7"/>
  <c r="AB1749" i="7"/>
  <c r="AA1749" i="7"/>
  <c r="Z1749" i="7"/>
  <c r="Y1749" i="7"/>
  <c r="AH1749" i="7" s="1"/>
  <c r="X1749" i="7"/>
  <c r="W1749" i="7"/>
  <c r="V1749" i="7"/>
  <c r="U1749" i="7"/>
  <c r="T1749" i="7"/>
  <c r="S1749" i="7"/>
  <c r="R1749" i="7"/>
  <c r="Q1749" i="7"/>
  <c r="AF1748" i="7"/>
  <c r="AE1748" i="7"/>
  <c r="AD1748" i="7"/>
  <c r="AC1748" i="7"/>
  <c r="AB1748" i="7"/>
  <c r="AA1748" i="7"/>
  <c r="Z1748" i="7"/>
  <c r="Y1748" i="7"/>
  <c r="AH1748" i="7" s="1"/>
  <c r="X1748" i="7"/>
  <c r="W1748" i="7"/>
  <c r="V1748" i="7"/>
  <c r="U1748" i="7"/>
  <c r="AI1748" i="7" s="1"/>
  <c r="T1748" i="7"/>
  <c r="S1748" i="7"/>
  <c r="AJ1748" i="7" s="1"/>
  <c r="R1748" i="7"/>
  <c r="Q1748" i="7"/>
  <c r="AG1748" i="7" s="1"/>
  <c r="AF1747" i="7"/>
  <c r="AE1747" i="7"/>
  <c r="AD1747" i="7"/>
  <c r="AC1747" i="7"/>
  <c r="AB1747" i="7"/>
  <c r="AA1747" i="7"/>
  <c r="Z1747" i="7"/>
  <c r="Y1747" i="7"/>
  <c r="AH1747" i="7" s="1"/>
  <c r="X1747" i="7"/>
  <c r="W1747" i="7"/>
  <c r="V1747" i="7"/>
  <c r="U1747" i="7"/>
  <c r="T1747" i="7"/>
  <c r="S1747" i="7"/>
  <c r="R1747" i="7"/>
  <c r="Q1747" i="7"/>
  <c r="AF1746" i="7"/>
  <c r="AE1746" i="7"/>
  <c r="AD1746" i="7"/>
  <c r="AC1746" i="7"/>
  <c r="AB1746" i="7"/>
  <c r="AA1746" i="7"/>
  <c r="Z1746" i="7"/>
  <c r="Y1746" i="7"/>
  <c r="AH1746" i="7" s="1"/>
  <c r="X1746" i="7"/>
  <c r="W1746" i="7"/>
  <c r="V1746" i="7"/>
  <c r="U1746" i="7"/>
  <c r="T1746" i="7"/>
  <c r="S1746" i="7"/>
  <c r="R1746" i="7"/>
  <c r="Q1746" i="7"/>
  <c r="AF1745" i="7"/>
  <c r="AE1745" i="7"/>
  <c r="AD1745" i="7"/>
  <c r="AC1745" i="7"/>
  <c r="AB1745" i="7"/>
  <c r="AA1745" i="7"/>
  <c r="Z1745" i="7"/>
  <c r="Y1745" i="7"/>
  <c r="AH1745" i="7" s="1"/>
  <c r="X1745" i="7"/>
  <c r="W1745" i="7"/>
  <c r="V1745" i="7"/>
  <c r="U1745" i="7"/>
  <c r="AI1745" i="7" s="1"/>
  <c r="T1745" i="7"/>
  <c r="S1745" i="7"/>
  <c r="AJ1745" i="7" s="1"/>
  <c r="R1745" i="7"/>
  <c r="Q1745" i="7"/>
  <c r="AG1745" i="7" s="1"/>
  <c r="AF1744" i="7"/>
  <c r="AE1744" i="7"/>
  <c r="AD1744" i="7"/>
  <c r="AC1744" i="7"/>
  <c r="AB1744" i="7"/>
  <c r="AA1744" i="7"/>
  <c r="Z1744" i="7"/>
  <c r="Y1744" i="7"/>
  <c r="AH1744" i="7" s="1"/>
  <c r="X1744" i="7"/>
  <c r="W1744" i="7"/>
  <c r="V1744" i="7"/>
  <c r="U1744" i="7"/>
  <c r="T1744" i="7"/>
  <c r="S1744" i="7"/>
  <c r="R1744" i="7"/>
  <c r="Q1744" i="7"/>
  <c r="AF1743" i="7"/>
  <c r="AE1743" i="7"/>
  <c r="AD1743" i="7"/>
  <c r="AC1743" i="7"/>
  <c r="AB1743" i="7"/>
  <c r="AA1743" i="7"/>
  <c r="Z1743" i="7"/>
  <c r="Y1743" i="7"/>
  <c r="AH1743" i="7" s="1"/>
  <c r="X1743" i="7"/>
  <c r="W1743" i="7"/>
  <c r="V1743" i="7"/>
  <c r="U1743" i="7"/>
  <c r="AI1743" i="7" s="1"/>
  <c r="T1743" i="7"/>
  <c r="S1743" i="7"/>
  <c r="AJ1743" i="7" s="1"/>
  <c r="R1743" i="7"/>
  <c r="Q1743" i="7"/>
  <c r="AG1743" i="7" s="1"/>
  <c r="AF1742" i="7"/>
  <c r="AE1742" i="7"/>
  <c r="AD1742" i="7"/>
  <c r="AC1742" i="7"/>
  <c r="AB1742" i="7"/>
  <c r="AA1742" i="7"/>
  <c r="Z1742" i="7"/>
  <c r="Y1742" i="7"/>
  <c r="AH1742" i="7" s="1"/>
  <c r="X1742" i="7"/>
  <c r="W1742" i="7"/>
  <c r="V1742" i="7"/>
  <c r="U1742" i="7"/>
  <c r="T1742" i="7"/>
  <c r="S1742" i="7"/>
  <c r="R1742" i="7"/>
  <c r="Q1742" i="7"/>
  <c r="AF1741" i="7"/>
  <c r="AE1741" i="7"/>
  <c r="AD1741" i="7"/>
  <c r="AC1741" i="7"/>
  <c r="AB1741" i="7"/>
  <c r="AA1741" i="7"/>
  <c r="Z1741" i="7"/>
  <c r="Y1741" i="7"/>
  <c r="AH1741" i="7" s="1"/>
  <c r="X1741" i="7"/>
  <c r="W1741" i="7"/>
  <c r="V1741" i="7"/>
  <c r="U1741" i="7"/>
  <c r="AI1741" i="7" s="1"/>
  <c r="T1741" i="7"/>
  <c r="S1741" i="7"/>
  <c r="AJ1741" i="7" s="1"/>
  <c r="R1741" i="7"/>
  <c r="Q1741" i="7"/>
  <c r="AG1741" i="7" s="1"/>
  <c r="AF1740" i="7"/>
  <c r="AE1740" i="7"/>
  <c r="AD1740" i="7"/>
  <c r="AC1740" i="7"/>
  <c r="AB1740" i="7"/>
  <c r="AA1740" i="7"/>
  <c r="Z1740" i="7"/>
  <c r="Y1740" i="7"/>
  <c r="AH1740" i="7" s="1"/>
  <c r="X1740" i="7"/>
  <c r="W1740" i="7"/>
  <c r="V1740" i="7"/>
  <c r="U1740" i="7"/>
  <c r="T1740" i="7"/>
  <c r="S1740" i="7"/>
  <c r="R1740" i="7"/>
  <c r="Q1740" i="7"/>
  <c r="AF1739" i="7"/>
  <c r="AE1739" i="7"/>
  <c r="AD1739" i="7"/>
  <c r="AC1739" i="7"/>
  <c r="AB1739" i="7"/>
  <c r="AA1739" i="7"/>
  <c r="Z1739" i="7"/>
  <c r="Y1739" i="7"/>
  <c r="AH1739" i="7" s="1"/>
  <c r="X1739" i="7"/>
  <c r="W1739" i="7"/>
  <c r="V1739" i="7"/>
  <c r="U1739" i="7"/>
  <c r="AI1739" i="7" s="1"/>
  <c r="T1739" i="7"/>
  <c r="S1739" i="7"/>
  <c r="AJ1739" i="7" s="1"/>
  <c r="R1739" i="7"/>
  <c r="Q1739" i="7"/>
  <c r="AG1739" i="7" s="1"/>
  <c r="AF1738" i="7"/>
  <c r="AE1738" i="7"/>
  <c r="AD1738" i="7"/>
  <c r="AC1738" i="7"/>
  <c r="AB1738" i="7"/>
  <c r="AA1738" i="7"/>
  <c r="Z1738" i="7"/>
  <c r="Y1738" i="7"/>
  <c r="AH1738" i="7" s="1"/>
  <c r="X1738" i="7"/>
  <c r="W1738" i="7"/>
  <c r="V1738" i="7"/>
  <c r="U1738" i="7"/>
  <c r="T1738" i="7"/>
  <c r="S1738" i="7"/>
  <c r="R1738" i="7"/>
  <c r="Q1738" i="7"/>
  <c r="AF1737" i="7"/>
  <c r="AE1737" i="7"/>
  <c r="AD1737" i="7"/>
  <c r="AC1737" i="7"/>
  <c r="AB1737" i="7"/>
  <c r="AA1737" i="7"/>
  <c r="Z1737" i="7"/>
  <c r="Y1737" i="7"/>
  <c r="AH1737" i="7" s="1"/>
  <c r="X1737" i="7"/>
  <c r="W1737" i="7"/>
  <c r="V1737" i="7"/>
  <c r="U1737" i="7"/>
  <c r="AI1737" i="7" s="1"/>
  <c r="T1737" i="7"/>
  <c r="S1737" i="7"/>
  <c r="AJ1737" i="7" s="1"/>
  <c r="R1737" i="7"/>
  <c r="Q1737" i="7"/>
  <c r="AG1737" i="7" s="1"/>
  <c r="AF1736" i="7"/>
  <c r="AE1736" i="7"/>
  <c r="AD1736" i="7"/>
  <c r="AC1736" i="7"/>
  <c r="AB1736" i="7"/>
  <c r="AA1736" i="7"/>
  <c r="Z1736" i="7"/>
  <c r="Y1736" i="7"/>
  <c r="AH1736" i="7" s="1"/>
  <c r="X1736" i="7"/>
  <c r="W1736" i="7"/>
  <c r="V1736" i="7"/>
  <c r="U1736" i="7"/>
  <c r="T1736" i="7"/>
  <c r="S1736" i="7"/>
  <c r="R1736" i="7"/>
  <c r="Q1736" i="7"/>
  <c r="AF1735" i="7"/>
  <c r="AE1735" i="7"/>
  <c r="AD1735" i="7"/>
  <c r="AC1735" i="7"/>
  <c r="AB1735" i="7"/>
  <c r="AA1735" i="7"/>
  <c r="Z1735" i="7"/>
  <c r="Y1735" i="7"/>
  <c r="AH1735" i="7" s="1"/>
  <c r="X1735" i="7"/>
  <c r="W1735" i="7"/>
  <c r="V1735" i="7"/>
  <c r="U1735" i="7"/>
  <c r="AI1735" i="7" s="1"/>
  <c r="T1735" i="7"/>
  <c r="S1735" i="7"/>
  <c r="AJ1735" i="7" s="1"/>
  <c r="R1735" i="7"/>
  <c r="Q1735" i="7"/>
  <c r="AG1735" i="7" s="1"/>
  <c r="AF1734" i="7"/>
  <c r="AE1734" i="7"/>
  <c r="AD1734" i="7"/>
  <c r="AC1734" i="7"/>
  <c r="AB1734" i="7"/>
  <c r="AA1734" i="7"/>
  <c r="Z1734" i="7"/>
  <c r="Y1734" i="7"/>
  <c r="AH1734" i="7" s="1"/>
  <c r="X1734" i="7"/>
  <c r="W1734" i="7"/>
  <c r="V1734" i="7"/>
  <c r="U1734" i="7"/>
  <c r="T1734" i="7"/>
  <c r="S1734" i="7"/>
  <c r="R1734" i="7"/>
  <c r="Q1734" i="7"/>
  <c r="AF1733" i="7"/>
  <c r="AE1733" i="7"/>
  <c r="AD1733" i="7"/>
  <c r="AC1733" i="7"/>
  <c r="AB1733" i="7"/>
  <c r="AA1733" i="7"/>
  <c r="Z1733" i="7"/>
  <c r="Y1733" i="7"/>
  <c r="AH1733" i="7" s="1"/>
  <c r="X1733" i="7"/>
  <c r="W1733" i="7"/>
  <c r="V1733" i="7"/>
  <c r="U1733" i="7"/>
  <c r="AI1733" i="7" s="1"/>
  <c r="T1733" i="7"/>
  <c r="S1733" i="7"/>
  <c r="AJ1733" i="7" s="1"/>
  <c r="R1733" i="7"/>
  <c r="Q1733" i="7"/>
  <c r="AG1733" i="7" s="1"/>
  <c r="AF1732" i="7"/>
  <c r="AE1732" i="7"/>
  <c r="AD1732" i="7"/>
  <c r="AC1732" i="7"/>
  <c r="AB1732" i="7"/>
  <c r="AA1732" i="7"/>
  <c r="Z1732" i="7"/>
  <c r="Y1732" i="7"/>
  <c r="AH1732" i="7" s="1"/>
  <c r="X1732" i="7"/>
  <c r="W1732" i="7"/>
  <c r="V1732" i="7"/>
  <c r="U1732" i="7"/>
  <c r="T1732" i="7"/>
  <c r="S1732" i="7"/>
  <c r="R1732" i="7"/>
  <c r="Q1732" i="7"/>
  <c r="AF1731" i="7"/>
  <c r="AE1731" i="7"/>
  <c r="AD1731" i="7"/>
  <c r="AC1731" i="7"/>
  <c r="AB1731" i="7"/>
  <c r="AA1731" i="7"/>
  <c r="Z1731" i="7"/>
  <c r="Y1731" i="7"/>
  <c r="AH1731" i="7" s="1"/>
  <c r="X1731" i="7"/>
  <c r="W1731" i="7"/>
  <c r="V1731" i="7"/>
  <c r="U1731" i="7"/>
  <c r="AI1731" i="7" s="1"/>
  <c r="T1731" i="7"/>
  <c r="S1731" i="7"/>
  <c r="AJ1731" i="7" s="1"/>
  <c r="R1731" i="7"/>
  <c r="Q1731" i="7"/>
  <c r="AG1731" i="7" s="1"/>
  <c r="AF1730" i="7"/>
  <c r="AE1730" i="7"/>
  <c r="AD1730" i="7"/>
  <c r="AC1730" i="7"/>
  <c r="AB1730" i="7"/>
  <c r="AA1730" i="7"/>
  <c r="Z1730" i="7"/>
  <c r="Y1730" i="7"/>
  <c r="AH1730" i="7" s="1"/>
  <c r="X1730" i="7"/>
  <c r="W1730" i="7"/>
  <c r="V1730" i="7"/>
  <c r="U1730" i="7"/>
  <c r="T1730" i="7"/>
  <c r="S1730" i="7"/>
  <c r="R1730" i="7"/>
  <c r="Q1730" i="7"/>
  <c r="AF1729" i="7"/>
  <c r="AE1729" i="7"/>
  <c r="AD1729" i="7"/>
  <c r="AC1729" i="7"/>
  <c r="AB1729" i="7"/>
  <c r="AA1729" i="7"/>
  <c r="Z1729" i="7"/>
  <c r="Y1729" i="7"/>
  <c r="AH1729" i="7" s="1"/>
  <c r="X1729" i="7"/>
  <c r="W1729" i="7"/>
  <c r="V1729" i="7"/>
  <c r="U1729" i="7"/>
  <c r="AI1729" i="7" s="1"/>
  <c r="T1729" i="7"/>
  <c r="S1729" i="7"/>
  <c r="AJ1729" i="7" s="1"/>
  <c r="R1729" i="7"/>
  <c r="Q1729" i="7"/>
  <c r="AG1729" i="7" s="1"/>
  <c r="AF1728" i="7"/>
  <c r="AE1728" i="7"/>
  <c r="AD1728" i="7"/>
  <c r="AC1728" i="7"/>
  <c r="AB1728" i="7"/>
  <c r="AA1728" i="7"/>
  <c r="Z1728" i="7"/>
  <c r="Y1728" i="7"/>
  <c r="AH1728" i="7" s="1"/>
  <c r="X1728" i="7"/>
  <c r="W1728" i="7"/>
  <c r="V1728" i="7"/>
  <c r="U1728" i="7"/>
  <c r="T1728" i="7"/>
  <c r="S1728" i="7"/>
  <c r="R1728" i="7"/>
  <c r="Q1728" i="7"/>
  <c r="AF1727" i="7"/>
  <c r="AE1727" i="7"/>
  <c r="AD1727" i="7"/>
  <c r="AC1727" i="7"/>
  <c r="AB1727" i="7"/>
  <c r="AA1727" i="7"/>
  <c r="Z1727" i="7"/>
  <c r="Y1727" i="7"/>
  <c r="AH1727" i="7" s="1"/>
  <c r="X1727" i="7"/>
  <c r="W1727" i="7"/>
  <c r="V1727" i="7"/>
  <c r="U1727" i="7"/>
  <c r="AI1727" i="7" s="1"/>
  <c r="T1727" i="7"/>
  <c r="S1727" i="7"/>
  <c r="AJ1727" i="7" s="1"/>
  <c r="R1727" i="7"/>
  <c r="Q1727" i="7"/>
  <c r="AG1727" i="7" s="1"/>
  <c r="AF1726" i="7"/>
  <c r="AE1726" i="7"/>
  <c r="AD1726" i="7"/>
  <c r="AC1726" i="7"/>
  <c r="AB1726" i="7"/>
  <c r="AA1726" i="7"/>
  <c r="Z1726" i="7"/>
  <c r="Y1726" i="7"/>
  <c r="AH1726" i="7" s="1"/>
  <c r="X1726" i="7"/>
  <c r="W1726" i="7"/>
  <c r="V1726" i="7"/>
  <c r="U1726" i="7"/>
  <c r="T1726" i="7"/>
  <c r="S1726" i="7"/>
  <c r="R1726" i="7"/>
  <c r="Q1726" i="7"/>
  <c r="AF1725" i="7"/>
  <c r="AE1725" i="7"/>
  <c r="AD1725" i="7"/>
  <c r="AC1725" i="7"/>
  <c r="AB1725" i="7"/>
  <c r="AA1725" i="7"/>
  <c r="Z1725" i="7"/>
  <c r="Y1725" i="7"/>
  <c r="AH1725" i="7" s="1"/>
  <c r="X1725" i="7"/>
  <c r="W1725" i="7"/>
  <c r="V1725" i="7"/>
  <c r="U1725" i="7"/>
  <c r="AI1725" i="7" s="1"/>
  <c r="T1725" i="7"/>
  <c r="S1725" i="7"/>
  <c r="AJ1725" i="7" s="1"/>
  <c r="R1725" i="7"/>
  <c r="Q1725" i="7"/>
  <c r="AG1725" i="7" s="1"/>
  <c r="AF1724" i="7"/>
  <c r="AE1724" i="7"/>
  <c r="AD1724" i="7"/>
  <c r="AC1724" i="7"/>
  <c r="AB1724" i="7"/>
  <c r="AA1724" i="7"/>
  <c r="Z1724" i="7"/>
  <c r="Y1724" i="7"/>
  <c r="AH1724" i="7" s="1"/>
  <c r="X1724" i="7"/>
  <c r="W1724" i="7"/>
  <c r="V1724" i="7"/>
  <c r="U1724" i="7"/>
  <c r="T1724" i="7"/>
  <c r="S1724" i="7"/>
  <c r="R1724" i="7"/>
  <c r="Q1724" i="7"/>
  <c r="AF1723" i="7"/>
  <c r="AE1723" i="7"/>
  <c r="AD1723" i="7"/>
  <c r="AC1723" i="7"/>
  <c r="AB1723" i="7"/>
  <c r="AA1723" i="7"/>
  <c r="Z1723" i="7"/>
  <c r="Y1723" i="7"/>
  <c r="AH1723" i="7" s="1"/>
  <c r="X1723" i="7"/>
  <c r="W1723" i="7"/>
  <c r="V1723" i="7"/>
  <c r="U1723" i="7"/>
  <c r="AI1723" i="7" s="1"/>
  <c r="T1723" i="7"/>
  <c r="S1723" i="7"/>
  <c r="AJ1723" i="7" s="1"/>
  <c r="R1723" i="7"/>
  <c r="Q1723" i="7"/>
  <c r="AG1723" i="7" s="1"/>
  <c r="AF1722" i="7"/>
  <c r="AE1722" i="7"/>
  <c r="AD1722" i="7"/>
  <c r="AC1722" i="7"/>
  <c r="AB1722" i="7"/>
  <c r="AA1722" i="7"/>
  <c r="Z1722" i="7"/>
  <c r="Y1722" i="7"/>
  <c r="AH1722" i="7" s="1"/>
  <c r="X1722" i="7"/>
  <c r="W1722" i="7"/>
  <c r="V1722" i="7"/>
  <c r="U1722" i="7"/>
  <c r="T1722" i="7"/>
  <c r="S1722" i="7"/>
  <c r="R1722" i="7"/>
  <c r="Q1722" i="7"/>
  <c r="AF1721" i="7"/>
  <c r="AE1721" i="7"/>
  <c r="AD1721" i="7"/>
  <c r="AC1721" i="7"/>
  <c r="AB1721" i="7"/>
  <c r="AA1721" i="7"/>
  <c r="Z1721" i="7"/>
  <c r="Y1721" i="7"/>
  <c r="AH1721" i="7" s="1"/>
  <c r="X1721" i="7"/>
  <c r="W1721" i="7"/>
  <c r="V1721" i="7"/>
  <c r="U1721" i="7"/>
  <c r="AI1721" i="7" s="1"/>
  <c r="T1721" i="7"/>
  <c r="S1721" i="7"/>
  <c r="AJ1721" i="7" s="1"/>
  <c r="R1721" i="7"/>
  <c r="Q1721" i="7"/>
  <c r="AG1721" i="7" s="1"/>
  <c r="AF1720" i="7"/>
  <c r="AE1720" i="7"/>
  <c r="AD1720" i="7"/>
  <c r="AC1720" i="7"/>
  <c r="AB1720" i="7"/>
  <c r="AA1720" i="7"/>
  <c r="Z1720" i="7"/>
  <c r="Y1720" i="7"/>
  <c r="AH1720" i="7" s="1"/>
  <c r="X1720" i="7"/>
  <c r="W1720" i="7"/>
  <c r="V1720" i="7"/>
  <c r="U1720" i="7"/>
  <c r="T1720" i="7"/>
  <c r="S1720" i="7"/>
  <c r="R1720" i="7"/>
  <c r="Q1720" i="7"/>
  <c r="AF1719" i="7"/>
  <c r="AE1719" i="7"/>
  <c r="AD1719" i="7"/>
  <c r="AC1719" i="7"/>
  <c r="AB1719" i="7"/>
  <c r="AA1719" i="7"/>
  <c r="Z1719" i="7"/>
  <c r="Y1719" i="7"/>
  <c r="AH1719" i="7" s="1"/>
  <c r="X1719" i="7"/>
  <c r="W1719" i="7"/>
  <c r="V1719" i="7"/>
  <c r="U1719" i="7"/>
  <c r="AI1719" i="7" s="1"/>
  <c r="T1719" i="7"/>
  <c r="S1719" i="7"/>
  <c r="AJ1719" i="7" s="1"/>
  <c r="R1719" i="7"/>
  <c r="Q1719" i="7"/>
  <c r="AG1719" i="7" s="1"/>
  <c r="AF1718" i="7"/>
  <c r="AE1718" i="7"/>
  <c r="AD1718" i="7"/>
  <c r="AC1718" i="7"/>
  <c r="AB1718" i="7"/>
  <c r="AA1718" i="7"/>
  <c r="Z1718" i="7"/>
  <c r="Y1718" i="7"/>
  <c r="AH1718" i="7" s="1"/>
  <c r="X1718" i="7"/>
  <c r="W1718" i="7"/>
  <c r="V1718" i="7"/>
  <c r="U1718" i="7"/>
  <c r="T1718" i="7"/>
  <c r="S1718" i="7"/>
  <c r="R1718" i="7"/>
  <c r="Q1718" i="7"/>
  <c r="AF1717" i="7"/>
  <c r="AE1717" i="7"/>
  <c r="AD1717" i="7"/>
  <c r="AC1717" i="7"/>
  <c r="AB1717" i="7"/>
  <c r="AA1717" i="7"/>
  <c r="Z1717" i="7"/>
  <c r="Y1717" i="7"/>
  <c r="AH1717" i="7" s="1"/>
  <c r="X1717" i="7"/>
  <c r="W1717" i="7"/>
  <c r="V1717" i="7"/>
  <c r="U1717" i="7"/>
  <c r="AI1717" i="7" s="1"/>
  <c r="T1717" i="7"/>
  <c r="S1717" i="7"/>
  <c r="AJ1717" i="7" s="1"/>
  <c r="R1717" i="7"/>
  <c r="Q1717" i="7"/>
  <c r="AG1717" i="7" s="1"/>
  <c r="AF1716" i="7"/>
  <c r="AE1716" i="7"/>
  <c r="AD1716" i="7"/>
  <c r="AC1716" i="7"/>
  <c r="AB1716" i="7"/>
  <c r="AA1716" i="7"/>
  <c r="Z1716" i="7"/>
  <c r="Y1716" i="7"/>
  <c r="AH1716" i="7" s="1"/>
  <c r="X1716" i="7"/>
  <c r="W1716" i="7"/>
  <c r="V1716" i="7"/>
  <c r="U1716" i="7"/>
  <c r="T1716" i="7"/>
  <c r="S1716" i="7"/>
  <c r="R1716" i="7"/>
  <c r="Q1716" i="7"/>
  <c r="AF1715" i="7"/>
  <c r="AE1715" i="7"/>
  <c r="AD1715" i="7"/>
  <c r="AC1715" i="7"/>
  <c r="AB1715" i="7"/>
  <c r="AA1715" i="7"/>
  <c r="Z1715" i="7"/>
  <c r="Y1715" i="7"/>
  <c r="AH1715" i="7" s="1"/>
  <c r="X1715" i="7"/>
  <c r="W1715" i="7"/>
  <c r="V1715" i="7"/>
  <c r="U1715" i="7"/>
  <c r="AI1715" i="7" s="1"/>
  <c r="T1715" i="7"/>
  <c r="S1715" i="7"/>
  <c r="AJ1715" i="7" s="1"/>
  <c r="R1715" i="7"/>
  <c r="Q1715" i="7"/>
  <c r="AG1715" i="7" s="1"/>
  <c r="AF1714" i="7"/>
  <c r="AE1714" i="7"/>
  <c r="AD1714" i="7"/>
  <c r="AC1714" i="7"/>
  <c r="AB1714" i="7"/>
  <c r="AA1714" i="7"/>
  <c r="Z1714" i="7"/>
  <c r="Y1714" i="7"/>
  <c r="AH1714" i="7" s="1"/>
  <c r="X1714" i="7"/>
  <c r="W1714" i="7"/>
  <c r="V1714" i="7"/>
  <c r="U1714" i="7"/>
  <c r="T1714" i="7"/>
  <c r="S1714" i="7"/>
  <c r="R1714" i="7"/>
  <c r="Q1714" i="7"/>
  <c r="AF1713" i="7"/>
  <c r="AE1713" i="7"/>
  <c r="AD1713" i="7"/>
  <c r="AC1713" i="7"/>
  <c r="AB1713" i="7"/>
  <c r="AA1713" i="7"/>
  <c r="Z1713" i="7"/>
  <c r="Y1713" i="7"/>
  <c r="AH1713" i="7" s="1"/>
  <c r="X1713" i="7"/>
  <c r="W1713" i="7"/>
  <c r="V1713" i="7"/>
  <c r="U1713" i="7"/>
  <c r="AI1713" i="7" s="1"/>
  <c r="T1713" i="7"/>
  <c r="S1713" i="7"/>
  <c r="AJ1713" i="7" s="1"/>
  <c r="R1713" i="7"/>
  <c r="Q1713" i="7"/>
  <c r="AG1713" i="7" s="1"/>
  <c r="AF1712" i="7"/>
  <c r="AE1712" i="7"/>
  <c r="AD1712" i="7"/>
  <c r="AC1712" i="7"/>
  <c r="AB1712" i="7"/>
  <c r="AA1712" i="7"/>
  <c r="Z1712" i="7"/>
  <c r="Y1712" i="7"/>
  <c r="AH1712" i="7" s="1"/>
  <c r="X1712" i="7"/>
  <c r="W1712" i="7"/>
  <c r="V1712" i="7"/>
  <c r="U1712" i="7"/>
  <c r="T1712" i="7"/>
  <c r="S1712" i="7"/>
  <c r="R1712" i="7"/>
  <c r="Q1712" i="7"/>
  <c r="AF1711" i="7"/>
  <c r="AE1711" i="7"/>
  <c r="AD1711" i="7"/>
  <c r="AC1711" i="7"/>
  <c r="AB1711" i="7"/>
  <c r="AA1711" i="7"/>
  <c r="Z1711" i="7"/>
  <c r="Y1711" i="7"/>
  <c r="AH1711" i="7" s="1"/>
  <c r="X1711" i="7"/>
  <c r="W1711" i="7"/>
  <c r="V1711" i="7"/>
  <c r="U1711" i="7"/>
  <c r="AI1711" i="7" s="1"/>
  <c r="T1711" i="7"/>
  <c r="S1711" i="7"/>
  <c r="AJ1711" i="7" s="1"/>
  <c r="R1711" i="7"/>
  <c r="Q1711" i="7"/>
  <c r="AG1711" i="7" s="1"/>
  <c r="AF1710" i="7"/>
  <c r="AE1710" i="7"/>
  <c r="AD1710" i="7"/>
  <c r="AC1710" i="7"/>
  <c r="AB1710" i="7"/>
  <c r="AA1710" i="7"/>
  <c r="Z1710" i="7"/>
  <c r="Y1710" i="7"/>
  <c r="AH1710" i="7" s="1"/>
  <c r="X1710" i="7"/>
  <c r="W1710" i="7"/>
  <c r="V1710" i="7"/>
  <c r="U1710" i="7"/>
  <c r="T1710" i="7"/>
  <c r="S1710" i="7"/>
  <c r="R1710" i="7"/>
  <c r="Q1710" i="7"/>
  <c r="AF1709" i="7"/>
  <c r="AE1709" i="7"/>
  <c r="AD1709" i="7"/>
  <c r="AC1709" i="7"/>
  <c r="AB1709" i="7"/>
  <c r="AA1709" i="7"/>
  <c r="Z1709" i="7"/>
  <c r="Y1709" i="7"/>
  <c r="AH1709" i="7" s="1"/>
  <c r="X1709" i="7"/>
  <c r="W1709" i="7"/>
  <c r="V1709" i="7"/>
  <c r="U1709" i="7"/>
  <c r="AI1709" i="7" s="1"/>
  <c r="T1709" i="7"/>
  <c r="S1709" i="7"/>
  <c r="AJ1709" i="7" s="1"/>
  <c r="R1709" i="7"/>
  <c r="Q1709" i="7"/>
  <c r="AG1709" i="7" s="1"/>
  <c r="AF1708" i="7"/>
  <c r="AE1708" i="7"/>
  <c r="AD1708" i="7"/>
  <c r="AC1708" i="7"/>
  <c r="AB1708" i="7"/>
  <c r="AA1708" i="7"/>
  <c r="Z1708" i="7"/>
  <c r="Y1708" i="7"/>
  <c r="AH1708" i="7" s="1"/>
  <c r="X1708" i="7"/>
  <c r="W1708" i="7"/>
  <c r="V1708" i="7"/>
  <c r="U1708" i="7"/>
  <c r="T1708" i="7"/>
  <c r="S1708" i="7"/>
  <c r="R1708" i="7"/>
  <c r="Q1708" i="7"/>
  <c r="AF1707" i="7"/>
  <c r="AE1707" i="7"/>
  <c r="AD1707" i="7"/>
  <c r="AC1707" i="7"/>
  <c r="AB1707" i="7"/>
  <c r="AA1707" i="7"/>
  <c r="Z1707" i="7"/>
  <c r="Y1707" i="7"/>
  <c r="AH1707" i="7" s="1"/>
  <c r="X1707" i="7"/>
  <c r="W1707" i="7"/>
  <c r="V1707" i="7"/>
  <c r="U1707" i="7"/>
  <c r="AI1707" i="7" s="1"/>
  <c r="T1707" i="7"/>
  <c r="S1707" i="7"/>
  <c r="AJ1707" i="7" s="1"/>
  <c r="R1707" i="7"/>
  <c r="Q1707" i="7"/>
  <c r="AG1707" i="7" s="1"/>
  <c r="AF1706" i="7"/>
  <c r="AE1706" i="7"/>
  <c r="AD1706" i="7"/>
  <c r="AC1706" i="7"/>
  <c r="AB1706" i="7"/>
  <c r="AA1706" i="7"/>
  <c r="Z1706" i="7"/>
  <c r="Y1706" i="7"/>
  <c r="AH1706" i="7" s="1"/>
  <c r="X1706" i="7"/>
  <c r="W1706" i="7"/>
  <c r="V1706" i="7"/>
  <c r="U1706" i="7"/>
  <c r="T1706" i="7"/>
  <c r="S1706" i="7"/>
  <c r="R1706" i="7"/>
  <c r="Q1706" i="7"/>
  <c r="AF1705" i="7"/>
  <c r="AE1705" i="7"/>
  <c r="AD1705" i="7"/>
  <c r="AC1705" i="7"/>
  <c r="AB1705" i="7"/>
  <c r="AA1705" i="7"/>
  <c r="Z1705" i="7"/>
  <c r="Y1705" i="7"/>
  <c r="AH1705" i="7" s="1"/>
  <c r="X1705" i="7"/>
  <c r="W1705" i="7"/>
  <c r="V1705" i="7"/>
  <c r="U1705" i="7"/>
  <c r="AI1705" i="7" s="1"/>
  <c r="T1705" i="7"/>
  <c r="S1705" i="7"/>
  <c r="AJ1705" i="7" s="1"/>
  <c r="R1705" i="7"/>
  <c r="Q1705" i="7"/>
  <c r="AG1705" i="7" s="1"/>
  <c r="AF1704" i="7"/>
  <c r="AE1704" i="7"/>
  <c r="AD1704" i="7"/>
  <c r="AC1704" i="7"/>
  <c r="AB1704" i="7"/>
  <c r="AA1704" i="7"/>
  <c r="Z1704" i="7"/>
  <c r="Y1704" i="7"/>
  <c r="AH1704" i="7" s="1"/>
  <c r="X1704" i="7"/>
  <c r="W1704" i="7"/>
  <c r="V1704" i="7"/>
  <c r="U1704" i="7"/>
  <c r="T1704" i="7"/>
  <c r="S1704" i="7"/>
  <c r="R1704" i="7"/>
  <c r="Q1704" i="7"/>
  <c r="AF1703" i="7"/>
  <c r="AE1703" i="7"/>
  <c r="AD1703" i="7"/>
  <c r="AC1703" i="7"/>
  <c r="AB1703" i="7"/>
  <c r="AA1703" i="7"/>
  <c r="Z1703" i="7"/>
  <c r="Y1703" i="7"/>
  <c r="AH1703" i="7" s="1"/>
  <c r="X1703" i="7"/>
  <c r="W1703" i="7"/>
  <c r="V1703" i="7"/>
  <c r="U1703" i="7"/>
  <c r="AI1703" i="7" s="1"/>
  <c r="T1703" i="7"/>
  <c r="S1703" i="7"/>
  <c r="AJ1703" i="7" s="1"/>
  <c r="R1703" i="7"/>
  <c r="Q1703" i="7"/>
  <c r="AG1703" i="7" s="1"/>
  <c r="AF1702" i="7"/>
  <c r="AE1702" i="7"/>
  <c r="AD1702" i="7"/>
  <c r="AC1702" i="7"/>
  <c r="AB1702" i="7"/>
  <c r="AA1702" i="7"/>
  <c r="Z1702" i="7"/>
  <c r="Y1702" i="7"/>
  <c r="AH1702" i="7" s="1"/>
  <c r="X1702" i="7"/>
  <c r="W1702" i="7"/>
  <c r="V1702" i="7"/>
  <c r="U1702" i="7"/>
  <c r="T1702" i="7"/>
  <c r="S1702" i="7"/>
  <c r="R1702" i="7"/>
  <c r="Q1702" i="7"/>
  <c r="AF1701" i="7"/>
  <c r="AE1701" i="7"/>
  <c r="AD1701" i="7"/>
  <c r="AC1701" i="7"/>
  <c r="AB1701" i="7"/>
  <c r="AA1701" i="7"/>
  <c r="Z1701" i="7"/>
  <c r="Y1701" i="7"/>
  <c r="AH1701" i="7" s="1"/>
  <c r="X1701" i="7"/>
  <c r="W1701" i="7"/>
  <c r="V1701" i="7"/>
  <c r="U1701" i="7"/>
  <c r="AI1701" i="7" s="1"/>
  <c r="T1701" i="7"/>
  <c r="S1701" i="7"/>
  <c r="AJ1701" i="7" s="1"/>
  <c r="R1701" i="7"/>
  <c r="Q1701" i="7"/>
  <c r="AG1701" i="7" s="1"/>
  <c r="AF1700" i="7"/>
  <c r="AE1700" i="7"/>
  <c r="AD1700" i="7"/>
  <c r="AC1700" i="7"/>
  <c r="AB1700" i="7"/>
  <c r="AA1700" i="7"/>
  <c r="Z1700" i="7"/>
  <c r="Y1700" i="7"/>
  <c r="AH1700" i="7" s="1"/>
  <c r="X1700" i="7"/>
  <c r="W1700" i="7"/>
  <c r="V1700" i="7"/>
  <c r="U1700" i="7"/>
  <c r="T1700" i="7"/>
  <c r="S1700" i="7"/>
  <c r="R1700" i="7"/>
  <c r="Q1700" i="7"/>
  <c r="AF1699" i="7"/>
  <c r="AE1699" i="7"/>
  <c r="AD1699" i="7"/>
  <c r="AC1699" i="7"/>
  <c r="AB1699" i="7"/>
  <c r="AA1699" i="7"/>
  <c r="Z1699" i="7"/>
  <c r="Y1699" i="7"/>
  <c r="AH1699" i="7" s="1"/>
  <c r="X1699" i="7"/>
  <c r="W1699" i="7"/>
  <c r="V1699" i="7"/>
  <c r="U1699" i="7"/>
  <c r="AI1699" i="7" s="1"/>
  <c r="T1699" i="7"/>
  <c r="S1699" i="7"/>
  <c r="AJ1699" i="7" s="1"/>
  <c r="R1699" i="7"/>
  <c r="Q1699" i="7"/>
  <c r="AG1699" i="7" s="1"/>
  <c r="AF1698" i="7"/>
  <c r="AE1698" i="7"/>
  <c r="AD1698" i="7"/>
  <c r="AC1698" i="7"/>
  <c r="AB1698" i="7"/>
  <c r="AA1698" i="7"/>
  <c r="Z1698" i="7"/>
  <c r="Y1698" i="7"/>
  <c r="AH1698" i="7" s="1"/>
  <c r="X1698" i="7"/>
  <c r="W1698" i="7"/>
  <c r="V1698" i="7"/>
  <c r="U1698" i="7"/>
  <c r="T1698" i="7"/>
  <c r="S1698" i="7"/>
  <c r="R1698" i="7"/>
  <c r="Q1698" i="7"/>
  <c r="AF1697" i="7"/>
  <c r="AE1697" i="7"/>
  <c r="AD1697" i="7"/>
  <c r="AC1697" i="7"/>
  <c r="AB1697" i="7"/>
  <c r="AA1697" i="7"/>
  <c r="Z1697" i="7"/>
  <c r="Y1697" i="7"/>
  <c r="AH1697" i="7" s="1"/>
  <c r="X1697" i="7"/>
  <c r="W1697" i="7"/>
  <c r="V1697" i="7"/>
  <c r="U1697" i="7"/>
  <c r="AI1697" i="7" s="1"/>
  <c r="T1697" i="7"/>
  <c r="S1697" i="7"/>
  <c r="AJ1697" i="7" s="1"/>
  <c r="R1697" i="7"/>
  <c r="Q1697" i="7"/>
  <c r="AG1697" i="7" s="1"/>
  <c r="AF1696" i="7"/>
  <c r="AE1696" i="7"/>
  <c r="AD1696" i="7"/>
  <c r="AC1696" i="7"/>
  <c r="AB1696" i="7"/>
  <c r="AA1696" i="7"/>
  <c r="Z1696" i="7"/>
  <c r="Y1696" i="7"/>
  <c r="AH1696" i="7" s="1"/>
  <c r="X1696" i="7"/>
  <c r="W1696" i="7"/>
  <c r="V1696" i="7"/>
  <c r="U1696" i="7"/>
  <c r="T1696" i="7"/>
  <c r="S1696" i="7"/>
  <c r="R1696" i="7"/>
  <c r="Q1696" i="7"/>
  <c r="AF1695" i="7"/>
  <c r="AE1695" i="7"/>
  <c r="AD1695" i="7"/>
  <c r="AC1695" i="7"/>
  <c r="AB1695" i="7"/>
  <c r="AA1695" i="7"/>
  <c r="Z1695" i="7"/>
  <c r="Y1695" i="7"/>
  <c r="AH1695" i="7" s="1"/>
  <c r="X1695" i="7"/>
  <c r="W1695" i="7"/>
  <c r="V1695" i="7"/>
  <c r="U1695" i="7"/>
  <c r="AI1695" i="7" s="1"/>
  <c r="T1695" i="7"/>
  <c r="S1695" i="7"/>
  <c r="AJ1695" i="7" s="1"/>
  <c r="R1695" i="7"/>
  <c r="Q1695" i="7"/>
  <c r="AG1695" i="7" s="1"/>
  <c r="AF1694" i="7"/>
  <c r="AE1694" i="7"/>
  <c r="AD1694" i="7"/>
  <c r="AC1694" i="7"/>
  <c r="AB1694" i="7"/>
  <c r="AA1694" i="7"/>
  <c r="Z1694" i="7"/>
  <c r="Y1694" i="7"/>
  <c r="AH1694" i="7" s="1"/>
  <c r="X1694" i="7"/>
  <c r="W1694" i="7"/>
  <c r="V1694" i="7"/>
  <c r="U1694" i="7"/>
  <c r="T1694" i="7"/>
  <c r="S1694" i="7"/>
  <c r="R1694" i="7"/>
  <c r="Q1694" i="7"/>
  <c r="AF1693" i="7"/>
  <c r="AE1693" i="7"/>
  <c r="AD1693" i="7"/>
  <c r="AC1693" i="7"/>
  <c r="AB1693" i="7"/>
  <c r="AA1693" i="7"/>
  <c r="Z1693" i="7"/>
  <c r="Y1693" i="7"/>
  <c r="AH1693" i="7" s="1"/>
  <c r="X1693" i="7"/>
  <c r="W1693" i="7"/>
  <c r="V1693" i="7"/>
  <c r="U1693" i="7"/>
  <c r="AI1693" i="7" s="1"/>
  <c r="T1693" i="7"/>
  <c r="S1693" i="7"/>
  <c r="AJ1693" i="7" s="1"/>
  <c r="R1693" i="7"/>
  <c r="Q1693" i="7"/>
  <c r="AG1693" i="7" s="1"/>
  <c r="AF1692" i="7"/>
  <c r="AE1692" i="7"/>
  <c r="AD1692" i="7"/>
  <c r="AC1692" i="7"/>
  <c r="AB1692" i="7"/>
  <c r="AA1692" i="7"/>
  <c r="Z1692" i="7"/>
  <c r="Y1692" i="7"/>
  <c r="AH1692" i="7" s="1"/>
  <c r="X1692" i="7"/>
  <c r="W1692" i="7"/>
  <c r="V1692" i="7"/>
  <c r="U1692" i="7"/>
  <c r="T1692" i="7"/>
  <c r="S1692" i="7"/>
  <c r="R1692" i="7"/>
  <c r="Q1692" i="7"/>
  <c r="AF1691" i="7"/>
  <c r="AE1691" i="7"/>
  <c r="AD1691" i="7"/>
  <c r="AC1691" i="7"/>
  <c r="AB1691" i="7"/>
  <c r="AA1691" i="7"/>
  <c r="Z1691" i="7"/>
  <c r="Y1691" i="7"/>
  <c r="AH1691" i="7" s="1"/>
  <c r="X1691" i="7"/>
  <c r="W1691" i="7"/>
  <c r="V1691" i="7"/>
  <c r="U1691" i="7"/>
  <c r="AI1691" i="7" s="1"/>
  <c r="T1691" i="7"/>
  <c r="S1691" i="7"/>
  <c r="AJ1691" i="7" s="1"/>
  <c r="R1691" i="7"/>
  <c r="Q1691" i="7"/>
  <c r="AG1691" i="7" s="1"/>
  <c r="AF1690" i="7"/>
  <c r="AE1690" i="7"/>
  <c r="AD1690" i="7"/>
  <c r="AC1690" i="7"/>
  <c r="AB1690" i="7"/>
  <c r="AA1690" i="7"/>
  <c r="Z1690" i="7"/>
  <c r="Y1690" i="7"/>
  <c r="AH1690" i="7" s="1"/>
  <c r="X1690" i="7"/>
  <c r="W1690" i="7"/>
  <c r="V1690" i="7"/>
  <c r="U1690" i="7"/>
  <c r="T1690" i="7"/>
  <c r="S1690" i="7"/>
  <c r="R1690" i="7"/>
  <c r="Q1690" i="7"/>
  <c r="AF1689" i="7"/>
  <c r="AE1689" i="7"/>
  <c r="AD1689" i="7"/>
  <c r="AC1689" i="7"/>
  <c r="AB1689" i="7"/>
  <c r="AA1689" i="7"/>
  <c r="Z1689" i="7"/>
  <c r="Y1689" i="7"/>
  <c r="AH1689" i="7" s="1"/>
  <c r="X1689" i="7"/>
  <c r="W1689" i="7"/>
  <c r="V1689" i="7"/>
  <c r="U1689" i="7"/>
  <c r="AI1689" i="7" s="1"/>
  <c r="T1689" i="7"/>
  <c r="S1689" i="7"/>
  <c r="AJ1689" i="7" s="1"/>
  <c r="R1689" i="7"/>
  <c r="Q1689" i="7"/>
  <c r="AG1689" i="7" s="1"/>
  <c r="AF1688" i="7"/>
  <c r="AE1688" i="7"/>
  <c r="AD1688" i="7"/>
  <c r="AC1688" i="7"/>
  <c r="AB1688" i="7"/>
  <c r="AA1688" i="7"/>
  <c r="Z1688" i="7"/>
  <c r="Y1688" i="7"/>
  <c r="AH1688" i="7" s="1"/>
  <c r="X1688" i="7"/>
  <c r="W1688" i="7"/>
  <c r="V1688" i="7"/>
  <c r="U1688" i="7"/>
  <c r="T1688" i="7"/>
  <c r="S1688" i="7"/>
  <c r="R1688" i="7"/>
  <c r="Q1688" i="7"/>
  <c r="AF1687" i="7"/>
  <c r="AE1687" i="7"/>
  <c r="AD1687" i="7"/>
  <c r="AC1687" i="7"/>
  <c r="AB1687" i="7"/>
  <c r="AA1687" i="7"/>
  <c r="Z1687" i="7"/>
  <c r="Y1687" i="7"/>
  <c r="AH1687" i="7" s="1"/>
  <c r="X1687" i="7"/>
  <c r="W1687" i="7"/>
  <c r="V1687" i="7"/>
  <c r="U1687" i="7"/>
  <c r="T1687" i="7"/>
  <c r="S1687" i="7"/>
  <c r="R1687" i="7"/>
  <c r="Q1687" i="7"/>
  <c r="AF1686" i="7"/>
  <c r="AE1686" i="7"/>
  <c r="AD1686" i="7"/>
  <c r="AC1686" i="7"/>
  <c r="AB1686" i="7"/>
  <c r="AA1686" i="7"/>
  <c r="Z1686" i="7"/>
  <c r="Y1686" i="7"/>
  <c r="AH1686" i="7" s="1"/>
  <c r="X1686" i="7"/>
  <c r="W1686" i="7"/>
  <c r="V1686" i="7"/>
  <c r="U1686" i="7"/>
  <c r="T1686" i="7"/>
  <c r="S1686" i="7"/>
  <c r="R1686" i="7"/>
  <c r="Q1686" i="7"/>
  <c r="AF1685" i="7"/>
  <c r="AE1685" i="7"/>
  <c r="AD1685" i="7"/>
  <c r="AC1685" i="7"/>
  <c r="AB1685" i="7"/>
  <c r="AA1685" i="7"/>
  <c r="Z1685" i="7"/>
  <c r="Y1685" i="7"/>
  <c r="AH1685" i="7" s="1"/>
  <c r="X1685" i="7"/>
  <c r="W1685" i="7"/>
  <c r="V1685" i="7"/>
  <c r="U1685" i="7"/>
  <c r="T1685" i="7"/>
  <c r="S1685" i="7"/>
  <c r="R1685" i="7"/>
  <c r="Q1685" i="7"/>
  <c r="AF1684" i="7"/>
  <c r="AE1684" i="7"/>
  <c r="AD1684" i="7"/>
  <c r="AC1684" i="7"/>
  <c r="AB1684" i="7"/>
  <c r="AA1684" i="7"/>
  <c r="Z1684" i="7"/>
  <c r="Y1684" i="7"/>
  <c r="AH1684" i="7" s="1"/>
  <c r="X1684" i="7"/>
  <c r="W1684" i="7"/>
  <c r="V1684" i="7"/>
  <c r="U1684" i="7"/>
  <c r="T1684" i="7"/>
  <c r="S1684" i="7"/>
  <c r="R1684" i="7"/>
  <c r="Q1684" i="7"/>
  <c r="AF1683" i="7"/>
  <c r="AE1683" i="7"/>
  <c r="AD1683" i="7"/>
  <c r="AC1683" i="7"/>
  <c r="AB1683" i="7"/>
  <c r="AA1683" i="7"/>
  <c r="Z1683" i="7"/>
  <c r="Y1683" i="7"/>
  <c r="AH1683" i="7" s="1"/>
  <c r="X1683" i="7"/>
  <c r="W1683" i="7"/>
  <c r="V1683" i="7"/>
  <c r="U1683" i="7"/>
  <c r="T1683" i="7"/>
  <c r="S1683" i="7"/>
  <c r="R1683" i="7"/>
  <c r="Q1683" i="7"/>
  <c r="AF1682" i="7"/>
  <c r="AE1682" i="7"/>
  <c r="AD1682" i="7"/>
  <c r="AC1682" i="7"/>
  <c r="AB1682" i="7"/>
  <c r="AA1682" i="7"/>
  <c r="Z1682" i="7"/>
  <c r="Y1682" i="7"/>
  <c r="AH1682" i="7" s="1"/>
  <c r="X1682" i="7"/>
  <c r="W1682" i="7"/>
  <c r="V1682" i="7"/>
  <c r="U1682" i="7"/>
  <c r="T1682" i="7"/>
  <c r="S1682" i="7"/>
  <c r="R1682" i="7"/>
  <c r="Q1682" i="7"/>
  <c r="AF1681" i="7"/>
  <c r="AE1681" i="7"/>
  <c r="AD1681" i="7"/>
  <c r="AC1681" i="7"/>
  <c r="AB1681" i="7"/>
  <c r="AA1681" i="7"/>
  <c r="Z1681" i="7"/>
  <c r="Y1681" i="7"/>
  <c r="AH1681" i="7" s="1"/>
  <c r="X1681" i="7"/>
  <c r="W1681" i="7"/>
  <c r="V1681" i="7"/>
  <c r="U1681" i="7"/>
  <c r="T1681" i="7"/>
  <c r="S1681" i="7"/>
  <c r="R1681" i="7"/>
  <c r="Q1681" i="7"/>
  <c r="AF1680" i="7"/>
  <c r="AE1680" i="7"/>
  <c r="AD1680" i="7"/>
  <c r="AC1680" i="7"/>
  <c r="AB1680" i="7"/>
  <c r="AA1680" i="7"/>
  <c r="Z1680" i="7"/>
  <c r="Y1680" i="7"/>
  <c r="AH1680" i="7" s="1"/>
  <c r="X1680" i="7"/>
  <c r="W1680" i="7"/>
  <c r="V1680" i="7"/>
  <c r="U1680" i="7"/>
  <c r="T1680" i="7"/>
  <c r="S1680" i="7"/>
  <c r="R1680" i="7"/>
  <c r="Q1680" i="7"/>
  <c r="AF1679" i="7"/>
  <c r="AE1679" i="7"/>
  <c r="AD1679" i="7"/>
  <c r="AC1679" i="7"/>
  <c r="AB1679" i="7"/>
  <c r="AA1679" i="7"/>
  <c r="Z1679" i="7"/>
  <c r="Y1679" i="7"/>
  <c r="AH1679" i="7" s="1"/>
  <c r="X1679" i="7"/>
  <c r="W1679" i="7"/>
  <c r="V1679" i="7"/>
  <c r="U1679" i="7"/>
  <c r="T1679" i="7"/>
  <c r="S1679" i="7"/>
  <c r="R1679" i="7"/>
  <c r="Q1679" i="7"/>
  <c r="AF1678" i="7"/>
  <c r="AE1678" i="7"/>
  <c r="AD1678" i="7"/>
  <c r="AC1678" i="7"/>
  <c r="AB1678" i="7"/>
  <c r="AA1678" i="7"/>
  <c r="Z1678" i="7"/>
  <c r="Y1678" i="7"/>
  <c r="AH1678" i="7" s="1"/>
  <c r="X1678" i="7"/>
  <c r="W1678" i="7"/>
  <c r="V1678" i="7"/>
  <c r="U1678" i="7"/>
  <c r="T1678" i="7"/>
  <c r="S1678" i="7"/>
  <c r="R1678" i="7"/>
  <c r="Q1678" i="7"/>
  <c r="AF1677" i="7"/>
  <c r="AE1677" i="7"/>
  <c r="AD1677" i="7"/>
  <c r="AC1677" i="7"/>
  <c r="AB1677" i="7"/>
  <c r="AA1677" i="7"/>
  <c r="Z1677" i="7"/>
  <c r="Y1677" i="7"/>
  <c r="AH1677" i="7" s="1"/>
  <c r="X1677" i="7"/>
  <c r="W1677" i="7"/>
  <c r="V1677" i="7"/>
  <c r="U1677" i="7"/>
  <c r="T1677" i="7"/>
  <c r="S1677" i="7"/>
  <c r="R1677" i="7"/>
  <c r="Q1677" i="7"/>
  <c r="AF1676" i="7"/>
  <c r="AE1676" i="7"/>
  <c r="AD1676" i="7"/>
  <c r="AC1676" i="7"/>
  <c r="AB1676" i="7"/>
  <c r="AA1676" i="7"/>
  <c r="Z1676" i="7"/>
  <c r="Y1676" i="7"/>
  <c r="AH1676" i="7" s="1"/>
  <c r="X1676" i="7"/>
  <c r="W1676" i="7"/>
  <c r="V1676" i="7"/>
  <c r="U1676" i="7"/>
  <c r="T1676" i="7"/>
  <c r="S1676" i="7"/>
  <c r="R1676" i="7"/>
  <c r="Q1676" i="7"/>
  <c r="AF1675" i="7"/>
  <c r="AE1675" i="7"/>
  <c r="AD1675" i="7"/>
  <c r="AC1675" i="7"/>
  <c r="AB1675" i="7"/>
  <c r="AA1675" i="7"/>
  <c r="Z1675" i="7"/>
  <c r="Y1675" i="7"/>
  <c r="AH1675" i="7" s="1"/>
  <c r="X1675" i="7"/>
  <c r="W1675" i="7"/>
  <c r="V1675" i="7"/>
  <c r="U1675" i="7"/>
  <c r="T1675" i="7"/>
  <c r="S1675" i="7"/>
  <c r="R1675" i="7"/>
  <c r="Q1675" i="7"/>
  <c r="AF1674" i="7"/>
  <c r="AE1674" i="7"/>
  <c r="AD1674" i="7"/>
  <c r="AC1674" i="7"/>
  <c r="AB1674" i="7"/>
  <c r="AA1674" i="7"/>
  <c r="Z1674" i="7"/>
  <c r="Y1674" i="7"/>
  <c r="AH1674" i="7" s="1"/>
  <c r="X1674" i="7"/>
  <c r="W1674" i="7"/>
  <c r="V1674" i="7"/>
  <c r="U1674" i="7"/>
  <c r="T1674" i="7"/>
  <c r="S1674" i="7"/>
  <c r="R1674" i="7"/>
  <c r="Q1674" i="7"/>
  <c r="AF1673" i="7"/>
  <c r="AE1673" i="7"/>
  <c r="AD1673" i="7"/>
  <c r="AC1673" i="7"/>
  <c r="AB1673" i="7"/>
  <c r="AA1673" i="7"/>
  <c r="Z1673" i="7"/>
  <c r="Y1673" i="7"/>
  <c r="AH1673" i="7" s="1"/>
  <c r="X1673" i="7"/>
  <c r="W1673" i="7"/>
  <c r="V1673" i="7"/>
  <c r="U1673" i="7"/>
  <c r="T1673" i="7"/>
  <c r="S1673" i="7"/>
  <c r="R1673" i="7"/>
  <c r="Q1673" i="7"/>
  <c r="AF1672" i="7"/>
  <c r="AE1672" i="7"/>
  <c r="AD1672" i="7"/>
  <c r="AC1672" i="7"/>
  <c r="AB1672" i="7"/>
  <c r="AA1672" i="7"/>
  <c r="Z1672" i="7"/>
  <c r="Y1672" i="7"/>
  <c r="AH1672" i="7" s="1"/>
  <c r="X1672" i="7"/>
  <c r="W1672" i="7"/>
  <c r="V1672" i="7"/>
  <c r="U1672" i="7"/>
  <c r="T1672" i="7"/>
  <c r="S1672" i="7"/>
  <c r="R1672" i="7"/>
  <c r="Q1672" i="7"/>
  <c r="AF1671" i="7"/>
  <c r="AE1671" i="7"/>
  <c r="AD1671" i="7"/>
  <c r="AC1671" i="7"/>
  <c r="AB1671" i="7"/>
  <c r="AA1671" i="7"/>
  <c r="Z1671" i="7"/>
  <c r="Y1671" i="7"/>
  <c r="AH1671" i="7" s="1"/>
  <c r="X1671" i="7"/>
  <c r="W1671" i="7"/>
  <c r="V1671" i="7"/>
  <c r="U1671" i="7"/>
  <c r="T1671" i="7"/>
  <c r="S1671" i="7"/>
  <c r="R1671" i="7"/>
  <c r="Q1671" i="7"/>
  <c r="AF1670" i="7"/>
  <c r="AE1670" i="7"/>
  <c r="AD1670" i="7"/>
  <c r="AC1670" i="7"/>
  <c r="AB1670" i="7"/>
  <c r="AA1670" i="7"/>
  <c r="Z1670" i="7"/>
  <c r="Y1670" i="7"/>
  <c r="AH1670" i="7" s="1"/>
  <c r="X1670" i="7"/>
  <c r="W1670" i="7"/>
  <c r="V1670" i="7"/>
  <c r="U1670" i="7"/>
  <c r="T1670" i="7"/>
  <c r="S1670" i="7"/>
  <c r="R1670" i="7"/>
  <c r="Q1670" i="7"/>
  <c r="AF1669" i="7"/>
  <c r="AE1669" i="7"/>
  <c r="AD1669" i="7"/>
  <c r="AC1669" i="7"/>
  <c r="AB1669" i="7"/>
  <c r="AA1669" i="7"/>
  <c r="Z1669" i="7"/>
  <c r="Y1669" i="7"/>
  <c r="AH1669" i="7" s="1"/>
  <c r="X1669" i="7"/>
  <c r="W1669" i="7"/>
  <c r="V1669" i="7"/>
  <c r="U1669" i="7"/>
  <c r="T1669" i="7"/>
  <c r="S1669" i="7"/>
  <c r="R1669" i="7"/>
  <c r="Q1669" i="7"/>
  <c r="AF1668" i="7"/>
  <c r="AE1668" i="7"/>
  <c r="AD1668" i="7"/>
  <c r="AC1668" i="7"/>
  <c r="AB1668" i="7"/>
  <c r="AA1668" i="7"/>
  <c r="Z1668" i="7"/>
  <c r="Y1668" i="7"/>
  <c r="AH1668" i="7" s="1"/>
  <c r="X1668" i="7"/>
  <c r="W1668" i="7"/>
  <c r="V1668" i="7"/>
  <c r="U1668" i="7"/>
  <c r="T1668" i="7"/>
  <c r="S1668" i="7"/>
  <c r="R1668" i="7"/>
  <c r="Q1668" i="7"/>
  <c r="AF1667" i="7"/>
  <c r="AE1667" i="7"/>
  <c r="AD1667" i="7"/>
  <c r="AC1667" i="7"/>
  <c r="AB1667" i="7"/>
  <c r="AA1667" i="7"/>
  <c r="Z1667" i="7"/>
  <c r="Y1667" i="7"/>
  <c r="AH1667" i="7" s="1"/>
  <c r="X1667" i="7"/>
  <c r="W1667" i="7"/>
  <c r="V1667" i="7"/>
  <c r="U1667" i="7"/>
  <c r="T1667" i="7"/>
  <c r="S1667" i="7"/>
  <c r="R1667" i="7"/>
  <c r="Q1667" i="7"/>
  <c r="AF1666" i="7"/>
  <c r="AE1666" i="7"/>
  <c r="AD1666" i="7"/>
  <c r="AC1666" i="7"/>
  <c r="AB1666" i="7"/>
  <c r="AA1666" i="7"/>
  <c r="Z1666" i="7"/>
  <c r="Y1666" i="7"/>
  <c r="AH1666" i="7" s="1"/>
  <c r="X1666" i="7"/>
  <c r="W1666" i="7"/>
  <c r="V1666" i="7"/>
  <c r="U1666" i="7"/>
  <c r="T1666" i="7"/>
  <c r="S1666" i="7"/>
  <c r="R1666" i="7"/>
  <c r="Q1666" i="7"/>
  <c r="AF1665" i="7"/>
  <c r="AE1665" i="7"/>
  <c r="AD1665" i="7"/>
  <c r="AC1665" i="7"/>
  <c r="AB1665" i="7"/>
  <c r="AA1665" i="7"/>
  <c r="Z1665" i="7"/>
  <c r="Y1665" i="7"/>
  <c r="AH1665" i="7" s="1"/>
  <c r="X1665" i="7"/>
  <c r="W1665" i="7"/>
  <c r="V1665" i="7"/>
  <c r="U1665" i="7"/>
  <c r="T1665" i="7"/>
  <c r="S1665" i="7"/>
  <c r="R1665" i="7"/>
  <c r="Q1665" i="7"/>
  <c r="AF1664" i="7"/>
  <c r="AE1664" i="7"/>
  <c r="AD1664" i="7"/>
  <c r="AC1664" i="7"/>
  <c r="AB1664" i="7"/>
  <c r="AA1664" i="7"/>
  <c r="Z1664" i="7"/>
  <c r="Y1664" i="7"/>
  <c r="AH1664" i="7" s="1"/>
  <c r="X1664" i="7"/>
  <c r="W1664" i="7"/>
  <c r="V1664" i="7"/>
  <c r="U1664" i="7"/>
  <c r="T1664" i="7"/>
  <c r="S1664" i="7"/>
  <c r="R1664" i="7"/>
  <c r="Q1664" i="7"/>
  <c r="AF1663" i="7"/>
  <c r="AE1663" i="7"/>
  <c r="AD1663" i="7"/>
  <c r="AC1663" i="7"/>
  <c r="AB1663" i="7"/>
  <c r="AA1663" i="7"/>
  <c r="Z1663" i="7"/>
  <c r="Y1663" i="7"/>
  <c r="AH1663" i="7" s="1"/>
  <c r="X1663" i="7"/>
  <c r="W1663" i="7"/>
  <c r="V1663" i="7"/>
  <c r="U1663" i="7"/>
  <c r="T1663" i="7"/>
  <c r="S1663" i="7"/>
  <c r="R1663" i="7"/>
  <c r="Q1663" i="7"/>
  <c r="AF1662" i="7"/>
  <c r="AE1662" i="7"/>
  <c r="AD1662" i="7"/>
  <c r="AC1662" i="7"/>
  <c r="AB1662" i="7"/>
  <c r="AA1662" i="7"/>
  <c r="Z1662" i="7"/>
  <c r="Y1662" i="7"/>
  <c r="AH1662" i="7" s="1"/>
  <c r="X1662" i="7"/>
  <c r="W1662" i="7"/>
  <c r="V1662" i="7"/>
  <c r="U1662" i="7"/>
  <c r="T1662" i="7"/>
  <c r="S1662" i="7"/>
  <c r="R1662" i="7"/>
  <c r="Q1662" i="7"/>
  <c r="AF1661" i="7"/>
  <c r="AE1661" i="7"/>
  <c r="AD1661" i="7"/>
  <c r="AC1661" i="7"/>
  <c r="AB1661" i="7"/>
  <c r="AA1661" i="7"/>
  <c r="Z1661" i="7"/>
  <c r="Y1661" i="7"/>
  <c r="AH1661" i="7" s="1"/>
  <c r="X1661" i="7"/>
  <c r="W1661" i="7"/>
  <c r="V1661" i="7"/>
  <c r="U1661" i="7"/>
  <c r="T1661" i="7"/>
  <c r="S1661" i="7"/>
  <c r="R1661" i="7"/>
  <c r="Q1661" i="7"/>
  <c r="AF1660" i="7"/>
  <c r="AE1660" i="7"/>
  <c r="AD1660" i="7"/>
  <c r="AC1660" i="7"/>
  <c r="AB1660" i="7"/>
  <c r="AA1660" i="7"/>
  <c r="Z1660" i="7"/>
  <c r="Y1660" i="7"/>
  <c r="AH1660" i="7" s="1"/>
  <c r="X1660" i="7"/>
  <c r="W1660" i="7"/>
  <c r="V1660" i="7"/>
  <c r="U1660" i="7"/>
  <c r="T1660" i="7"/>
  <c r="S1660" i="7"/>
  <c r="R1660" i="7"/>
  <c r="Q1660" i="7"/>
  <c r="AF1659" i="7"/>
  <c r="AE1659" i="7"/>
  <c r="AD1659" i="7"/>
  <c r="AC1659" i="7"/>
  <c r="AB1659" i="7"/>
  <c r="AA1659" i="7"/>
  <c r="Z1659" i="7"/>
  <c r="Y1659" i="7"/>
  <c r="AH1659" i="7" s="1"/>
  <c r="X1659" i="7"/>
  <c r="W1659" i="7"/>
  <c r="V1659" i="7"/>
  <c r="U1659" i="7"/>
  <c r="T1659" i="7"/>
  <c r="S1659" i="7"/>
  <c r="R1659" i="7"/>
  <c r="Q1659" i="7"/>
  <c r="AF1658" i="7"/>
  <c r="AE1658" i="7"/>
  <c r="AD1658" i="7"/>
  <c r="AC1658" i="7"/>
  <c r="AB1658" i="7"/>
  <c r="AA1658" i="7"/>
  <c r="Z1658" i="7"/>
  <c r="Y1658" i="7"/>
  <c r="AH1658" i="7" s="1"/>
  <c r="X1658" i="7"/>
  <c r="W1658" i="7"/>
  <c r="V1658" i="7"/>
  <c r="U1658" i="7"/>
  <c r="T1658" i="7"/>
  <c r="S1658" i="7"/>
  <c r="R1658" i="7"/>
  <c r="Q1658" i="7"/>
  <c r="AF1657" i="7"/>
  <c r="AE1657" i="7"/>
  <c r="AD1657" i="7"/>
  <c r="AC1657" i="7"/>
  <c r="AB1657" i="7"/>
  <c r="AA1657" i="7"/>
  <c r="Z1657" i="7"/>
  <c r="Y1657" i="7"/>
  <c r="AH1657" i="7" s="1"/>
  <c r="X1657" i="7"/>
  <c r="W1657" i="7"/>
  <c r="V1657" i="7"/>
  <c r="U1657" i="7"/>
  <c r="T1657" i="7"/>
  <c r="S1657" i="7"/>
  <c r="R1657" i="7"/>
  <c r="Q1657" i="7"/>
  <c r="AF1656" i="7"/>
  <c r="AE1656" i="7"/>
  <c r="AD1656" i="7"/>
  <c r="AC1656" i="7"/>
  <c r="AB1656" i="7"/>
  <c r="AA1656" i="7"/>
  <c r="Z1656" i="7"/>
  <c r="Y1656" i="7"/>
  <c r="AH1656" i="7" s="1"/>
  <c r="X1656" i="7"/>
  <c r="W1656" i="7"/>
  <c r="V1656" i="7"/>
  <c r="U1656" i="7"/>
  <c r="T1656" i="7"/>
  <c r="S1656" i="7"/>
  <c r="R1656" i="7"/>
  <c r="Q1656" i="7"/>
  <c r="AF1655" i="7"/>
  <c r="AE1655" i="7"/>
  <c r="AD1655" i="7"/>
  <c r="AC1655" i="7"/>
  <c r="AB1655" i="7"/>
  <c r="AA1655" i="7"/>
  <c r="Z1655" i="7"/>
  <c r="Y1655" i="7"/>
  <c r="AH1655" i="7" s="1"/>
  <c r="X1655" i="7"/>
  <c r="W1655" i="7"/>
  <c r="V1655" i="7"/>
  <c r="U1655" i="7"/>
  <c r="T1655" i="7"/>
  <c r="S1655" i="7"/>
  <c r="R1655" i="7"/>
  <c r="Q1655" i="7"/>
  <c r="AF1654" i="7"/>
  <c r="AE1654" i="7"/>
  <c r="AD1654" i="7"/>
  <c r="AC1654" i="7"/>
  <c r="AB1654" i="7"/>
  <c r="AA1654" i="7"/>
  <c r="Z1654" i="7"/>
  <c r="Y1654" i="7"/>
  <c r="AH1654" i="7" s="1"/>
  <c r="X1654" i="7"/>
  <c r="W1654" i="7"/>
  <c r="V1654" i="7"/>
  <c r="U1654" i="7"/>
  <c r="T1654" i="7"/>
  <c r="S1654" i="7"/>
  <c r="R1654" i="7"/>
  <c r="Q1654" i="7"/>
  <c r="AF1653" i="7"/>
  <c r="AE1653" i="7"/>
  <c r="AD1653" i="7"/>
  <c r="AC1653" i="7"/>
  <c r="AB1653" i="7"/>
  <c r="AA1653" i="7"/>
  <c r="Z1653" i="7"/>
  <c r="Y1653" i="7"/>
  <c r="AH1653" i="7" s="1"/>
  <c r="X1653" i="7"/>
  <c r="W1653" i="7"/>
  <c r="V1653" i="7"/>
  <c r="U1653" i="7"/>
  <c r="T1653" i="7"/>
  <c r="S1653" i="7"/>
  <c r="R1653" i="7"/>
  <c r="Q1653" i="7"/>
  <c r="AF1652" i="7"/>
  <c r="AE1652" i="7"/>
  <c r="AD1652" i="7"/>
  <c r="AC1652" i="7"/>
  <c r="AB1652" i="7"/>
  <c r="AA1652" i="7"/>
  <c r="Z1652" i="7"/>
  <c r="Y1652" i="7"/>
  <c r="AH1652" i="7" s="1"/>
  <c r="X1652" i="7"/>
  <c r="W1652" i="7"/>
  <c r="V1652" i="7"/>
  <c r="U1652" i="7"/>
  <c r="T1652" i="7"/>
  <c r="S1652" i="7"/>
  <c r="R1652" i="7"/>
  <c r="Q1652" i="7"/>
  <c r="AF1651" i="7"/>
  <c r="AE1651" i="7"/>
  <c r="AD1651" i="7"/>
  <c r="AC1651" i="7"/>
  <c r="AB1651" i="7"/>
  <c r="AA1651" i="7"/>
  <c r="Z1651" i="7"/>
  <c r="Y1651" i="7"/>
  <c r="AH1651" i="7" s="1"/>
  <c r="X1651" i="7"/>
  <c r="W1651" i="7"/>
  <c r="V1651" i="7"/>
  <c r="U1651" i="7"/>
  <c r="T1651" i="7"/>
  <c r="S1651" i="7"/>
  <c r="R1651" i="7"/>
  <c r="Q1651" i="7"/>
  <c r="AF1650" i="7"/>
  <c r="AE1650" i="7"/>
  <c r="AD1650" i="7"/>
  <c r="AC1650" i="7"/>
  <c r="AB1650" i="7"/>
  <c r="AA1650" i="7"/>
  <c r="Z1650" i="7"/>
  <c r="Y1650" i="7"/>
  <c r="AH1650" i="7" s="1"/>
  <c r="X1650" i="7"/>
  <c r="W1650" i="7"/>
  <c r="V1650" i="7"/>
  <c r="U1650" i="7"/>
  <c r="T1650" i="7"/>
  <c r="S1650" i="7"/>
  <c r="R1650" i="7"/>
  <c r="Q1650" i="7"/>
  <c r="AF1649" i="7"/>
  <c r="AE1649" i="7"/>
  <c r="AD1649" i="7"/>
  <c r="AC1649" i="7"/>
  <c r="AB1649" i="7"/>
  <c r="AA1649" i="7"/>
  <c r="Z1649" i="7"/>
  <c r="Y1649" i="7"/>
  <c r="AH1649" i="7" s="1"/>
  <c r="X1649" i="7"/>
  <c r="W1649" i="7"/>
  <c r="V1649" i="7"/>
  <c r="U1649" i="7"/>
  <c r="T1649" i="7"/>
  <c r="S1649" i="7"/>
  <c r="R1649" i="7"/>
  <c r="Q1649" i="7"/>
  <c r="AF1648" i="7"/>
  <c r="AE1648" i="7"/>
  <c r="AD1648" i="7"/>
  <c r="AC1648" i="7"/>
  <c r="AB1648" i="7"/>
  <c r="AA1648" i="7"/>
  <c r="Z1648" i="7"/>
  <c r="Y1648" i="7"/>
  <c r="AH1648" i="7" s="1"/>
  <c r="X1648" i="7"/>
  <c r="W1648" i="7"/>
  <c r="V1648" i="7"/>
  <c r="U1648" i="7"/>
  <c r="T1648" i="7"/>
  <c r="S1648" i="7"/>
  <c r="R1648" i="7"/>
  <c r="Q1648" i="7"/>
  <c r="AF1647" i="7"/>
  <c r="AE1647" i="7"/>
  <c r="AD1647" i="7"/>
  <c r="AC1647" i="7"/>
  <c r="AB1647" i="7"/>
  <c r="AA1647" i="7"/>
  <c r="Z1647" i="7"/>
  <c r="Y1647" i="7"/>
  <c r="AH1647" i="7" s="1"/>
  <c r="X1647" i="7"/>
  <c r="W1647" i="7"/>
  <c r="V1647" i="7"/>
  <c r="U1647" i="7"/>
  <c r="T1647" i="7"/>
  <c r="S1647" i="7"/>
  <c r="R1647" i="7"/>
  <c r="Q1647" i="7"/>
  <c r="AF1646" i="7"/>
  <c r="AE1646" i="7"/>
  <c r="AD1646" i="7"/>
  <c r="AC1646" i="7"/>
  <c r="AB1646" i="7"/>
  <c r="AA1646" i="7"/>
  <c r="Z1646" i="7"/>
  <c r="Y1646" i="7"/>
  <c r="AH1646" i="7" s="1"/>
  <c r="X1646" i="7"/>
  <c r="W1646" i="7"/>
  <c r="V1646" i="7"/>
  <c r="U1646" i="7"/>
  <c r="T1646" i="7"/>
  <c r="S1646" i="7"/>
  <c r="R1646" i="7"/>
  <c r="Q1646" i="7"/>
  <c r="AF1645" i="7"/>
  <c r="AE1645" i="7"/>
  <c r="AD1645" i="7"/>
  <c r="AC1645" i="7"/>
  <c r="AB1645" i="7"/>
  <c r="AA1645" i="7"/>
  <c r="Z1645" i="7"/>
  <c r="Y1645" i="7"/>
  <c r="AH1645" i="7" s="1"/>
  <c r="X1645" i="7"/>
  <c r="W1645" i="7"/>
  <c r="V1645" i="7"/>
  <c r="U1645" i="7"/>
  <c r="T1645" i="7"/>
  <c r="S1645" i="7"/>
  <c r="R1645" i="7"/>
  <c r="Q1645" i="7"/>
  <c r="AF1644" i="7"/>
  <c r="AE1644" i="7"/>
  <c r="AD1644" i="7"/>
  <c r="AC1644" i="7"/>
  <c r="AB1644" i="7"/>
  <c r="AA1644" i="7"/>
  <c r="Z1644" i="7"/>
  <c r="Y1644" i="7"/>
  <c r="AH1644" i="7" s="1"/>
  <c r="X1644" i="7"/>
  <c r="W1644" i="7"/>
  <c r="V1644" i="7"/>
  <c r="U1644" i="7"/>
  <c r="T1644" i="7"/>
  <c r="S1644" i="7"/>
  <c r="R1644" i="7"/>
  <c r="Q1644" i="7"/>
  <c r="AF1643" i="7"/>
  <c r="AE1643" i="7"/>
  <c r="AD1643" i="7"/>
  <c r="AC1643" i="7"/>
  <c r="AB1643" i="7"/>
  <c r="AA1643" i="7"/>
  <c r="Z1643" i="7"/>
  <c r="Y1643" i="7"/>
  <c r="AH1643" i="7" s="1"/>
  <c r="X1643" i="7"/>
  <c r="W1643" i="7"/>
  <c r="V1643" i="7"/>
  <c r="U1643" i="7"/>
  <c r="T1643" i="7"/>
  <c r="S1643" i="7"/>
  <c r="R1643" i="7"/>
  <c r="Q1643" i="7"/>
  <c r="AF1642" i="7"/>
  <c r="AE1642" i="7"/>
  <c r="AD1642" i="7"/>
  <c r="AC1642" i="7"/>
  <c r="AB1642" i="7"/>
  <c r="AA1642" i="7"/>
  <c r="Z1642" i="7"/>
  <c r="Y1642" i="7"/>
  <c r="AH1642" i="7" s="1"/>
  <c r="X1642" i="7"/>
  <c r="W1642" i="7"/>
  <c r="V1642" i="7"/>
  <c r="U1642" i="7"/>
  <c r="T1642" i="7"/>
  <c r="S1642" i="7"/>
  <c r="R1642" i="7"/>
  <c r="Q1642" i="7"/>
  <c r="AF1641" i="7"/>
  <c r="AE1641" i="7"/>
  <c r="AD1641" i="7"/>
  <c r="AC1641" i="7"/>
  <c r="AB1641" i="7"/>
  <c r="AA1641" i="7"/>
  <c r="Z1641" i="7"/>
  <c r="Y1641" i="7"/>
  <c r="AH1641" i="7" s="1"/>
  <c r="X1641" i="7"/>
  <c r="W1641" i="7"/>
  <c r="V1641" i="7"/>
  <c r="U1641" i="7"/>
  <c r="T1641" i="7"/>
  <c r="S1641" i="7"/>
  <c r="R1641" i="7"/>
  <c r="Q1641" i="7"/>
  <c r="AF1640" i="7"/>
  <c r="AE1640" i="7"/>
  <c r="AD1640" i="7"/>
  <c r="AC1640" i="7"/>
  <c r="AB1640" i="7"/>
  <c r="AA1640" i="7"/>
  <c r="Z1640" i="7"/>
  <c r="Y1640" i="7"/>
  <c r="AH1640" i="7" s="1"/>
  <c r="X1640" i="7"/>
  <c r="W1640" i="7"/>
  <c r="V1640" i="7"/>
  <c r="U1640" i="7"/>
  <c r="T1640" i="7"/>
  <c r="S1640" i="7"/>
  <c r="R1640" i="7"/>
  <c r="Q1640" i="7"/>
  <c r="AF1639" i="7"/>
  <c r="AE1639" i="7"/>
  <c r="AD1639" i="7"/>
  <c r="AC1639" i="7"/>
  <c r="AB1639" i="7"/>
  <c r="AA1639" i="7"/>
  <c r="Z1639" i="7"/>
  <c r="Y1639" i="7"/>
  <c r="AH1639" i="7" s="1"/>
  <c r="X1639" i="7"/>
  <c r="W1639" i="7"/>
  <c r="V1639" i="7"/>
  <c r="U1639" i="7"/>
  <c r="T1639" i="7"/>
  <c r="S1639" i="7"/>
  <c r="R1639" i="7"/>
  <c r="Q1639" i="7"/>
  <c r="AF1638" i="7"/>
  <c r="AE1638" i="7"/>
  <c r="AD1638" i="7"/>
  <c r="AC1638" i="7"/>
  <c r="AB1638" i="7"/>
  <c r="AA1638" i="7"/>
  <c r="Z1638" i="7"/>
  <c r="Y1638" i="7"/>
  <c r="AH1638" i="7" s="1"/>
  <c r="X1638" i="7"/>
  <c r="W1638" i="7"/>
  <c r="V1638" i="7"/>
  <c r="U1638" i="7"/>
  <c r="T1638" i="7"/>
  <c r="S1638" i="7"/>
  <c r="R1638" i="7"/>
  <c r="Q1638" i="7"/>
  <c r="AF1637" i="7"/>
  <c r="AE1637" i="7"/>
  <c r="AD1637" i="7"/>
  <c r="AC1637" i="7"/>
  <c r="AB1637" i="7"/>
  <c r="AA1637" i="7"/>
  <c r="Z1637" i="7"/>
  <c r="Y1637" i="7"/>
  <c r="AH1637" i="7" s="1"/>
  <c r="X1637" i="7"/>
  <c r="W1637" i="7"/>
  <c r="V1637" i="7"/>
  <c r="U1637" i="7"/>
  <c r="T1637" i="7"/>
  <c r="S1637" i="7"/>
  <c r="R1637" i="7"/>
  <c r="Q1637" i="7"/>
  <c r="AF1636" i="7"/>
  <c r="AE1636" i="7"/>
  <c r="AD1636" i="7"/>
  <c r="AC1636" i="7"/>
  <c r="AB1636" i="7"/>
  <c r="AA1636" i="7"/>
  <c r="Z1636" i="7"/>
  <c r="Y1636" i="7"/>
  <c r="AH1636" i="7" s="1"/>
  <c r="X1636" i="7"/>
  <c r="W1636" i="7"/>
  <c r="V1636" i="7"/>
  <c r="U1636" i="7"/>
  <c r="T1636" i="7"/>
  <c r="S1636" i="7"/>
  <c r="R1636" i="7"/>
  <c r="Q1636" i="7"/>
  <c r="AF1635" i="7"/>
  <c r="AE1635" i="7"/>
  <c r="AD1635" i="7"/>
  <c r="AC1635" i="7"/>
  <c r="AB1635" i="7"/>
  <c r="AA1635" i="7"/>
  <c r="Z1635" i="7"/>
  <c r="Y1635" i="7"/>
  <c r="AH1635" i="7" s="1"/>
  <c r="X1635" i="7"/>
  <c r="W1635" i="7"/>
  <c r="V1635" i="7"/>
  <c r="U1635" i="7"/>
  <c r="T1635" i="7"/>
  <c r="S1635" i="7"/>
  <c r="R1635" i="7"/>
  <c r="Q1635" i="7"/>
  <c r="AF1634" i="7"/>
  <c r="AE1634" i="7"/>
  <c r="AD1634" i="7"/>
  <c r="AC1634" i="7"/>
  <c r="AB1634" i="7"/>
  <c r="AA1634" i="7"/>
  <c r="Z1634" i="7"/>
  <c r="Y1634" i="7"/>
  <c r="AH1634" i="7" s="1"/>
  <c r="X1634" i="7"/>
  <c r="W1634" i="7"/>
  <c r="V1634" i="7"/>
  <c r="U1634" i="7"/>
  <c r="T1634" i="7"/>
  <c r="S1634" i="7"/>
  <c r="R1634" i="7"/>
  <c r="Q1634" i="7"/>
  <c r="AF1633" i="7"/>
  <c r="AE1633" i="7"/>
  <c r="AD1633" i="7"/>
  <c r="AC1633" i="7"/>
  <c r="AB1633" i="7"/>
  <c r="AA1633" i="7"/>
  <c r="Z1633" i="7"/>
  <c r="Y1633" i="7"/>
  <c r="AH1633" i="7" s="1"/>
  <c r="X1633" i="7"/>
  <c r="W1633" i="7"/>
  <c r="V1633" i="7"/>
  <c r="U1633" i="7"/>
  <c r="T1633" i="7"/>
  <c r="S1633" i="7"/>
  <c r="R1633" i="7"/>
  <c r="Q1633" i="7"/>
  <c r="AF1632" i="7"/>
  <c r="AE1632" i="7"/>
  <c r="AD1632" i="7"/>
  <c r="AC1632" i="7"/>
  <c r="AB1632" i="7"/>
  <c r="AA1632" i="7"/>
  <c r="Z1632" i="7"/>
  <c r="Y1632" i="7"/>
  <c r="AH1632" i="7" s="1"/>
  <c r="X1632" i="7"/>
  <c r="W1632" i="7"/>
  <c r="V1632" i="7"/>
  <c r="U1632" i="7"/>
  <c r="T1632" i="7"/>
  <c r="S1632" i="7"/>
  <c r="R1632" i="7"/>
  <c r="Q1632" i="7"/>
  <c r="AF1631" i="7"/>
  <c r="AE1631" i="7"/>
  <c r="AD1631" i="7"/>
  <c r="AC1631" i="7"/>
  <c r="AB1631" i="7"/>
  <c r="AA1631" i="7"/>
  <c r="Z1631" i="7"/>
  <c r="Y1631" i="7"/>
  <c r="AH1631" i="7" s="1"/>
  <c r="X1631" i="7"/>
  <c r="W1631" i="7"/>
  <c r="V1631" i="7"/>
  <c r="U1631" i="7"/>
  <c r="T1631" i="7"/>
  <c r="S1631" i="7"/>
  <c r="R1631" i="7"/>
  <c r="Q1631" i="7"/>
  <c r="AF1630" i="7"/>
  <c r="AE1630" i="7"/>
  <c r="AD1630" i="7"/>
  <c r="AC1630" i="7"/>
  <c r="AB1630" i="7"/>
  <c r="AA1630" i="7"/>
  <c r="Z1630" i="7"/>
  <c r="Y1630" i="7"/>
  <c r="AH1630" i="7" s="1"/>
  <c r="X1630" i="7"/>
  <c r="W1630" i="7"/>
  <c r="V1630" i="7"/>
  <c r="U1630" i="7"/>
  <c r="T1630" i="7"/>
  <c r="S1630" i="7"/>
  <c r="R1630" i="7"/>
  <c r="Q1630" i="7"/>
  <c r="AF1629" i="7"/>
  <c r="AE1629" i="7"/>
  <c r="AD1629" i="7"/>
  <c r="AC1629" i="7"/>
  <c r="AB1629" i="7"/>
  <c r="AA1629" i="7"/>
  <c r="Z1629" i="7"/>
  <c r="Y1629" i="7"/>
  <c r="AH1629" i="7" s="1"/>
  <c r="X1629" i="7"/>
  <c r="W1629" i="7"/>
  <c r="V1629" i="7"/>
  <c r="U1629" i="7"/>
  <c r="T1629" i="7"/>
  <c r="S1629" i="7"/>
  <c r="R1629" i="7"/>
  <c r="Q1629" i="7"/>
  <c r="AF1628" i="7"/>
  <c r="AE1628" i="7"/>
  <c r="AD1628" i="7"/>
  <c r="AC1628" i="7"/>
  <c r="AB1628" i="7"/>
  <c r="AA1628" i="7"/>
  <c r="Z1628" i="7"/>
  <c r="Y1628" i="7"/>
  <c r="AH1628" i="7" s="1"/>
  <c r="X1628" i="7"/>
  <c r="W1628" i="7"/>
  <c r="V1628" i="7"/>
  <c r="U1628" i="7"/>
  <c r="T1628" i="7"/>
  <c r="S1628" i="7"/>
  <c r="R1628" i="7"/>
  <c r="Q1628" i="7"/>
  <c r="AF1627" i="7"/>
  <c r="AE1627" i="7"/>
  <c r="AD1627" i="7"/>
  <c r="AC1627" i="7"/>
  <c r="AB1627" i="7"/>
  <c r="AA1627" i="7"/>
  <c r="Z1627" i="7"/>
  <c r="Y1627" i="7"/>
  <c r="AH1627" i="7" s="1"/>
  <c r="X1627" i="7"/>
  <c r="W1627" i="7"/>
  <c r="V1627" i="7"/>
  <c r="U1627" i="7"/>
  <c r="T1627" i="7"/>
  <c r="S1627" i="7"/>
  <c r="R1627" i="7"/>
  <c r="Q1627" i="7"/>
  <c r="AF1626" i="7"/>
  <c r="AE1626" i="7"/>
  <c r="AD1626" i="7"/>
  <c r="AC1626" i="7"/>
  <c r="AB1626" i="7"/>
  <c r="AA1626" i="7"/>
  <c r="Z1626" i="7"/>
  <c r="Y1626" i="7"/>
  <c r="AH1626" i="7" s="1"/>
  <c r="X1626" i="7"/>
  <c r="W1626" i="7"/>
  <c r="V1626" i="7"/>
  <c r="U1626" i="7"/>
  <c r="T1626" i="7"/>
  <c r="S1626" i="7"/>
  <c r="R1626" i="7"/>
  <c r="Q1626" i="7"/>
  <c r="AF1625" i="7"/>
  <c r="AE1625" i="7"/>
  <c r="AD1625" i="7"/>
  <c r="AC1625" i="7"/>
  <c r="AB1625" i="7"/>
  <c r="AA1625" i="7"/>
  <c r="Z1625" i="7"/>
  <c r="Y1625" i="7"/>
  <c r="AH1625" i="7" s="1"/>
  <c r="X1625" i="7"/>
  <c r="W1625" i="7"/>
  <c r="V1625" i="7"/>
  <c r="U1625" i="7"/>
  <c r="T1625" i="7"/>
  <c r="S1625" i="7"/>
  <c r="R1625" i="7"/>
  <c r="Q1625" i="7"/>
  <c r="AF1624" i="7"/>
  <c r="AE1624" i="7"/>
  <c r="AD1624" i="7"/>
  <c r="AC1624" i="7"/>
  <c r="AB1624" i="7"/>
  <c r="AA1624" i="7"/>
  <c r="Z1624" i="7"/>
  <c r="Y1624" i="7"/>
  <c r="AH1624" i="7" s="1"/>
  <c r="X1624" i="7"/>
  <c r="W1624" i="7"/>
  <c r="V1624" i="7"/>
  <c r="U1624" i="7"/>
  <c r="T1624" i="7"/>
  <c r="S1624" i="7"/>
  <c r="R1624" i="7"/>
  <c r="Q1624" i="7"/>
  <c r="AF1623" i="7"/>
  <c r="AE1623" i="7"/>
  <c r="AD1623" i="7"/>
  <c r="AC1623" i="7"/>
  <c r="AB1623" i="7"/>
  <c r="AA1623" i="7"/>
  <c r="Z1623" i="7"/>
  <c r="Y1623" i="7"/>
  <c r="AH1623" i="7" s="1"/>
  <c r="X1623" i="7"/>
  <c r="W1623" i="7"/>
  <c r="V1623" i="7"/>
  <c r="U1623" i="7"/>
  <c r="T1623" i="7"/>
  <c r="S1623" i="7"/>
  <c r="R1623" i="7"/>
  <c r="Q1623" i="7"/>
  <c r="AF1622" i="7"/>
  <c r="AE1622" i="7"/>
  <c r="AD1622" i="7"/>
  <c r="AC1622" i="7"/>
  <c r="AB1622" i="7"/>
  <c r="AA1622" i="7"/>
  <c r="Z1622" i="7"/>
  <c r="Y1622" i="7"/>
  <c r="AH1622" i="7" s="1"/>
  <c r="X1622" i="7"/>
  <c r="W1622" i="7"/>
  <c r="V1622" i="7"/>
  <c r="U1622" i="7"/>
  <c r="T1622" i="7"/>
  <c r="S1622" i="7"/>
  <c r="R1622" i="7"/>
  <c r="Q1622" i="7"/>
  <c r="AF1621" i="7"/>
  <c r="AE1621" i="7"/>
  <c r="AD1621" i="7"/>
  <c r="AC1621" i="7"/>
  <c r="AB1621" i="7"/>
  <c r="AA1621" i="7"/>
  <c r="Z1621" i="7"/>
  <c r="Y1621" i="7"/>
  <c r="AH1621" i="7" s="1"/>
  <c r="X1621" i="7"/>
  <c r="W1621" i="7"/>
  <c r="V1621" i="7"/>
  <c r="U1621" i="7"/>
  <c r="T1621" i="7"/>
  <c r="S1621" i="7"/>
  <c r="R1621" i="7"/>
  <c r="Q1621" i="7"/>
  <c r="AF1620" i="7"/>
  <c r="AE1620" i="7"/>
  <c r="AD1620" i="7"/>
  <c r="AC1620" i="7"/>
  <c r="AB1620" i="7"/>
  <c r="AA1620" i="7"/>
  <c r="Z1620" i="7"/>
  <c r="Y1620" i="7"/>
  <c r="AH1620" i="7" s="1"/>
  <c r="X1620" i="7"/>
  <c r="W1620" i="7"/>
  <c r="V1620" i="7"/>
  <c r="U1620" i="7"/>
  <c r="T1620" i="7"/>
  <c r="S1620" i="7"/>
  <c r="R1620" i="7"/>
  <c r="Q1620" i="7"/>
  <c r="AF1619" i="7"/>
  <c r="AE1619" i="7"/>
  <c r="AD1619" i="7"/>
  <c r="AC1619" i="7"/>
  <c r="AB1619" i="7"/>
  <c r="AA1619" i="7"/>
  <c r="Z1619" i="7"/>
  <c r="Y1619" i="7"/>
  <c r="AH1619" i="7" s="1"/>
  <c r="X1619" i="7"/>
  <c r="W1619" i="7"/>
  <c r="V1619" i="7"/>
  <c r="U1619" i="7"/>
  <c r="T1619" i="7"/>
  <c r="S1619" i="7"/>
  <c r="R1619" i="7"/>
  <c r="Q1619" i="7"/>
  <c r="AF1618" i="7"/>
  <c r="AE1618" i="7"/>
  <c r="AD1618" i="7"/>
  <c r="AC1618" i="7"/>
  <c r="AB1618" i="7"/>
  <c r="AA1618" i="7"/>
  <c r="Z1618" i="7"/>
  <c r="Y1618" i="7"/>
  <c r="AH1618" i="7" s="1"/>
  <c r="X1618" i="7"/>
  <c r="W1618" i="7"/>
  <c r="V1618" i="7"/>
  <c r="U1618" i="7"/>
  <c r="T1618" i="7"/>
  <c r="S1618" i="7"/>
  <c r="R1618" i="7"/>
  <c r="Q1618" i="7"/>
  <c r="AF1617" i="7"/>
  <c r="AE1617" i="7"/>
  <c r="AD1617" i="7"/>
  <c r="AC1617" i="7"/>
  <c r="AB1617" i="7"/>
  <c r="AA1617" i="7"/>
  <c r="Z1617" i="7"/>
  <c r="Y1617" i="7"/>
  <c r="AH1617" i="7" s="1"/>
  <c r="X1617" i="7"/>
  <c r="W1617" i="7"/>
  <c r="V1617" i="7"/>
  <c r="U1617" i="7"/>
  <c r="T1617" i="7"/>
  <c r="S1617" i="7"/>
  <c r="R1617" i="7"/>
  <c r="Q1617" i="7"/>
  <c r="AF1616" i="7"/>
  <c r="AE1616" i="7"/>
  <c r="AD1616" i="7"/>
  <c r="AC1616" i="7"/>
  <c r="AB1616" i="7"/>
  <c r="AA1616" i="7"/>
  <c r="Z1616" i="7"/>
  <c r="Y1616" i="7"/>
  <c r="AH1616" i="7" s="1"/>
  <c r="X1616" i="7"/>
  <c r="W1616" i="7"/>
  <c r="V1616" i="7"/>
  <c r="U1616" i="7"/>
  <c r="T1616" i="7"/>
  <c r="S1616" i="7"/>
  <c r="R1616" i="7"/>
  <c r="Q1616" i="7"/>
  <c r="AF1615" i="7"/>
  <c r="AE1615" i="7"/>
  <c r="AD1615" i="7"/>
  <c r="AC1615" i="7"/>
  <c r="AB1615" i="7"/>
  <c r="AA1615" i="7"/>
  <c r="Z1615" i="7"/>
  <c r="Y1615" i="7"/>
  <c r="AH1615" i="7" s="1"/>
  <c r="X1615" i="7"/>
  <c r="W1615" i="7"/>
  <c r="V1615" i="7"/>
  <c r="U1615" i="7"/>
  <c r="T1615" i="7"/>
  <c r="S1615" i="7"/>
  <c r="R1615" i="7"/>
  <c r="Q1615" i="7"/>
  <c r="AF1614" i="7"/>
  <c r="AE1614" i="7"/>
  <c r="AD1614" i="7"/>
  <c r="AC1614" i="7"/>
  <c r="AB1614" i="7"/>
  <c r="AA1614" i="7"/>
  <c r="Z1614" i="7"/>
  <c r="Y1614" i="7"/>
  <c r="AH1614" i="7" s="1"/>
  <c r="X1614" i="7"/>
  <c r="W1614" i="7"/>
  <c r="V1614" i="7"/>
  <c r="U1614" i="7"/>
  <c r="T1614" i="7"/>
  <c r="S1614" i="7"/>
  <c r="R1614" i="7"/>
  <c r="Q1614" i="7"/>
  <c r="AF1613" i="7"/>
  <c r="AE1613" i="7"/>
  <c r="AD1613" i="7"/>
  <c r="AC1613" i="7"/>
  <c r="AB1613" i="7"/>
  <c r="AA1613" i="7"/>
  <c r="Z1613" i="7"/>
  <c r="Y1613" i="7"/>
  <c r="AH1613" i="7" s="1"/>
  <c r="X1613" i="7"/>
  <c r="W1613" i="7"/>
  <c r="V1613" i="7"/>
  <c r="U1613" i="7"/>
  <c r="T1613" i="7"/>
  <c r="S1613" i="7"/>
  <c r="R1613" i="7"/>
  <c r="Q1613" i="7"/>
  <c r="AF1612" i="7"/>
  <c r="AE1612" i="7"/>
  <c r="AD1612" i="7"/>
  <c r="AC1612" i="7"/>
  <c r="AB1612" i="7"/>
  <c r="AA1612" i="7"/>
  <c r="Z1612" i="7"/>
  <c r="Y1612" i="7"/>
  <c r="AH1612" i="7" s="1"/>
  <c r="X1612" i="7"/>
  <c r="W1612" i="7"/>
  <c r="V1612" i="7"/>
  <c r="U1612" i="7"/>
  <c r="T1612" i="7"/>
  <c r="S1612" i="7"/>
  <c r="R1612" i="7"/>
  <c r="Q1612" i="7"/>
  <c r="AF1611" i="7"/>
  <c r="AE1611" i="7"/>
  <c r="AD1611" i="7"/>
  <c r="AC1611" i="7"/>
  <c r="AB1611" i="7"/>
  <c r="AA1611" i="7"/>
  <c r="Z1611" i="7"/>
  <c r="Y1611" i="7"/>
  <c r="AH1611" i="7" s="1"/>
  <c r="X1611" i="7"/>
  <c r="W1611" i="7"/>
  <c r="V1611" i="7"/>
  <c r="U1611" i="7"/>
  <c r="T1611" i="7"/>
  <c r="S1611" i="7"/>
  <c r="R1611" i="7"/>
  <c r="Q1611" i="7"/>
  <c r="AF1610" i="7"/>
  <c r="AE1610" i="7"/>
  <c r="AD1610" i="7"/>
  <c r="AC1610" i="7"/>
  <c r="AB1610" i="7"/>
  <c r="AA1610" i="7"/>
  <c r="Z1610" i="7"/>
  <c r="Y1610" i="7"/>
  <c r="AH1610" i="7" s="1"/>
  <c r="X1610" i="7"/>
  <c r="W1610" i="7"/>
  <c r="V1610" i="7"/>
  <c r="U1610" i="7"/>
  <c r="T1610" i="7"/>
  <c r="S1610" i="7"/>
  <c r="R1610" i="7"/>
  <c r="Q1610" i="7"/>
  <c r="AF1609" i="7"/>
  <c r="AE1609" i="7"/>
  <c r="AD1609" i="7"/>
  <c r="AC1609" i="7"/>
  <c r="AB1609" i="7"/>
  <c r="AA1609" i="7"/>
  <c r="Z1609" i="7"/>
  <c r="Y1609" i="7"/>
  <c r="AH1609" i="7" s="1"/>
  <c r="X1609" i="7"/>
  <c r="W1609" i="7"/>
  <c r="V1609" i="7"/>
  <c r="U1609" i="7"/>
  <c r="T1609" i="7"/>
  <c r="S1609" i="7"/>
  <c r="R1609" i="7"/>
  <c r="Q1609" i="7"/>
  <c r="AF1608" i="7"/>
  <c r="AE1608" i="7"/>
  <c r="AD1608" i="7"/>
  <c r="AC1608" i="7"/>
  <c r="AB1608" i="7"/>
  <c r="AA1608" i="7"/>
  <c r="Z1608" i="7"/>
  <c r="Y1608" i="7"/>
  <c r="AH1608" i="7" s="1"/>
  <c r="X1608" i="7"/>
  <c r="W1608" i="7"/>
  <c r="V1608" i="7"/>
  <c r="U1608" i="7"/>
  <c r="T1608" i="7"/>
  <c r="S1608" i="7"/>
  <c r="R1608" i="7"/>
  <c r="Q1608" i="7"/>
  <c r="AF1607" i="7"/>
  <c r="AE1607" i="7"/>
  <c r="AD1607" i="7"/>
  <c r="AC1607" i="7"/>
  <c r="AB1607" i="7"/>
  <c r="AA1607" i="7"/>
  <c r="Z1607" i="7"/>
  <c r="Y1607" i="7"/>
  <c r="AH1607" i="7" s="1"/>
  <c r="X1607" i="7"/>
  <c r="W1607" i="7"/>
  <c r="V1607" i="7"/>
  <c r="U1607" i="7"/>
  <c r="T1607" i="7"/>
  <c r="S1607" i="7"/>
  <c r="R1607" i="7"/>
  <c r="Q1607" i="7"/>
  <c r="AF1606" i="7"/>
  <c r="AE1606" i="7"/>
  <c r="AD1606" i="7"/>
  <c r="AC1606" i="7"/>
  <c r="AB1606" i="7"/>
  <c r="AA1606" i="7"/>
  <c r="Z1606" i="7"/>
  <c r="Y1606" i="7"/>
  <c r="AH1606" i="7" s="1"/>
  <c r="X1606" i="7"/>
  <c r="W1606" i="7"/>
  <c r="V1606" i="7"/>
  <c r="U1606" i="7"/>
  <c r="T1606" i="7"/>
  <c r="S1606" i="7"/>
  <c r="R1606" i="7"/>
  <c r="Q1606" i="7"/>
  <c r="AF1605" i="7"/>
  <c r="AE1605" i="7"/>
  <c r="AD1605" i="7"/>
  <c r="AC1605" i="7"/>
  <c r="AB1605" i="7"/>
  <c r="AA1605" i="7"/>
  <c r="Z1605" i="7"/>
  <c r="Y1605" i="7"/>
  <c r="AH1605" i="7" s="1"/>
  <c r="X1605" i="7"/>
  <c r="W1605" i="7"/>
  <c r="V1605" i="7"/>
  <c r="U1605" i="7"/>
  <c r="T1605" i="7"/>
  <c r="S1605" i="7"/>
  <c r="R1605" i="7"/>
  <c r="Q1605" i="7"/>
  <c r="AF1604" i="7"/>
  <c r="AE1604" i="7"/>
  <c r="AD1604" i="7"/>
  <c r="AC1604" i="7"/>
  <c r="AB1604" i="7"/>
  <c r="AA1604" i="7"/>
  <c r="Z1604" i="7"/>
  <c r="Y1604" i="7"/>
  <c r="AH1604" i="7" s="1"/>
  <c r="X1604" i="7"/>
  <c r="W1604" i="7"/>
  <c r="V1604" i="7"/>
  <c r="U1604" i="7"/>
  <c r="T1604" i="7"/>
  <c r="S1604" i="7"/>
  <c r="R1604" i="7"/>
  <c r="Q1604" i="7"/>
  <c r="AF1603" i="7"/>
  <c r="AE1603" i="7"/>
  <c r="AD1603" i="7"/>
  <c r="AC1603" i="7"/>
  <c r="AB1603" i="7"/>
  <c r="AA1603" i="7"/>
  <c r="Z1603" i="7"/>
  <c r="Y1603" i="7"/>
  <c r="AH1603" i="7" s="1"/>
  <c r="X1603" i="7"/>
  <c r="W1603" i="7"/>
  <c r="V1603" i="7"/>
  <c r="U1603" i="7"/>
  <c r="T1603" i="7"/>
  <c r="S1603" i="7"/>
  <c r="R1603" i="7"/>
  <c r="Q1603" i="7"/>
  <c r="AF1602" i="7"/>
  <c r="AE1602" i="7"/>
  <c r="AD1602" i="7"/>
  <c r="AC1602" i="7"/>
  <c r="AB1602" i="7"/>
  <c r="AA1602" i="7"/>
  <c r="Z1602" i="7"/>
  <c r="Y1602" i="7"/>
  <c r="AH1602" i="7" s="1"/>
  <c r="X1602" i="7"/>
  <c r="W1602" i="7"/>
  <c r="V1602" i="7"/>
  <c r="U1602" i="7"/>
  <c r="T1602" i="7"/>
  <c r="S1602" i="7"/>
  <c r="R1602" i="7"/>
  <c r="Q1602" i="7"/>
  <c r="AF1601" i="7"/>
  <c r="AE1601" i="7"/>
  <c r="AD1601" i="7"/>
  <c r="AC1601" i="7"/>
  <c r="AB1601" i="7"/>
  <c r="AA1601" i="7"/>
  <c r="Z1601" i="7"/>
  <c r="Y1601" i="7"/>
  <c r="AH1601" i="7" s="1"/>
  <c r="X1601" i="7"/>
  <c r="W1601" i="7"/>
  <c r="V1601" i="7"/>
  <c r="U1601" i="7"/>
  <c r="T1601" i="7"/>
  <c r="S1601" i="7"/>
  <c r="R1601" i="7"/>
  <c r="Q1601" i="7"/>
  <c r="AF1600" i="7"/>
  <c r="AE1600" i="7"/>
  <c r="AD1600" i="7"/>
  <c r="AC1600" i="7"/>
  <c r="AB1600" i="7"/>
  <c r="AA1600" i="7"/>
  <c r="Z1600" i="7"/>
  <c r="Y1600" i="7"/>
  <c r="AH1600" i="7" s="1"/>
  <c r="X1600" i="7"/>
  <c r="W1600" i="7"/>
  <c r="V1600" i="7"/>
  <c r="U1600" i="7"/>
  <c r="T1600" i="7"/>
  <c r="S1600" i="7"/>
  <c r="R1600" i="7"/>
  <c r="Q1600" i="7"/>
  <c r="AF1599" i="7"/>
  <c r="AE1599" i="7"/>
  <c r="AD1599" i="7"/>
  <c r="AC1599" i="7"/>
  <c r="AB1599" i="7"/>
  <c r="AA1599" i="7"/>
  <c r="Z1599" i="7"/>
  <c r="Y1599" i="7"/>
  <c r="AH1599" i="7" s="1"/>
  <c r="X1599" i="7"/>
  <c r="W1599" i="7"/>
  <c r="V1599" i="7"/>
  <c r="U1599" i="7"/>
  <c r="T1599" i="7"/>
  <c r="S1599" i="7"/>
  <c r="R1599" i="7"/>
  <c r="Q1599" i="7"/>
  <c r="AF1598" i="7"/>
  <c r="AE1598" i="7"/>
  <c r="AD1598" i="7"/>
  <c r="AC1598" i="7"/>
  <c r="AB1598" i="7"/>
  <c r="AA1598" i="7"/>
  <c r="Z1598" i="7"/>
  <c r="Y1598" i="7"/>
  <c r="AH1598" i="7" s="1"/>
  <c r="X1598" i="7"/>
  <c r="W1598" i="7"/>
  <c r="V1598" i="7"/>
  <c r="U1598" i="7"/>
  <c r="T1598" i="7"/>
  <c r="S1598" i="7"/>
  <c r="R1598" i="7"/>
  <c r="Q1598" i="7"/>
  <c r="AF1597" i="7"/>
  <c r="AE1597" i="7"/>
  <c r="AD1597" i="7"/>
  <c r="AC1597" i="7"/>
  <c r="AB1597" i="7"/>
  <c r="AA1597" i="7"/>
  <c r="Z1597" i="7"/>
  <c r="Y1597" i="7"/>
  <c r="AH1597" i="7" s="1"/>
  <c r="X1597" i="7"/>
  <c r="W1597" i="7"/>
  <c r="V1597" i="7"/>
  <c r="U1597" i="7"/>
  <c r="T1597" i="7"/>
  <c r="S1597" i="7"/>
  <c r="R1597" i="7"/>
  <c r="Q1597" i="7"/>
  <c r="AF1596" i="7"/>
  <c r="AE1596" i="7"/>
  <c r="AD1596" i="7"/>
  <c r="AC1596" i="7"/>
  <c r="AB1596" i="7"/>
  <c r="AA1596" i="7"/>
  <c r="Z1596" i="7"/>
  <c r="Y1596" i="7"/>
  <c r="AH1596" i="7" s="1"/>
  <c r="X1596" i="7"/>
  <c r="W1596" i="7"/>
  <c r="V1596" i="7"/>
  <c r="U1596" i="7"/>
  <c r="T1596" i="7"/>
  <c r="S1596" i="7"/>
  <c r="R1596" i="7"/>
  <c r="Q1596" i="7"/>
  <c r="AF1595" i="7"/>
  <c r="AE1595" i="7"/>
  <c r="AD1595" i="7"/>
  <c r="AC1595" i="7"/>
  <c r="AB1595" i="7"/>
  <c r="AA1595" i="7"/>
  <c r="Z1595" i="7"/>
  <c r="Y1595" i="7"/>
  <c r="AH1595" i="7" s="1"/>
  <c r="X1595" i="7"/>
  <c r="W1595" i="7"/>
  <c r="V1595" i="7"/>
  <c r="U1595" i="7"/>
  <c r="T1595" i="7"/>
  <c r="S1595" i="7"/>
  <c r="R1595" i="7"/>
  <c r="Q1595" i="7"/>
  <c r="AF1594" i="7"/>
  <c r="AE1594" i="7"/>
  <c r="AD1594" i="7"/>
  <c r="AC1594" i="7"/>
  <c r="AB1594" i="7"/>
  <c r="AA1594" i="7"/>
  <c r="Z1594" i="7"/>
  <c r="Y1594" i="7"/>
  <c r="AH1594" i="7" s="1"/>
  <c r="X1594" i="7"/>
  <c r="W1594" i="7"/>
  <c r="V1594" i="7"/>
  <c r="U1594" i="7"/>
  <c r="T1594" i="7"/>
  <c r="S1594" i="7"/>
  <c r="R1594" i="7"/>
  <c r="Q1594" i="7"/>
  <c r="AF1593" i="7"/>
  <c r="AE1593" i="7"/>
  <c r="AD1593" i="7"/>
  <c r="AC1593" i="7"/>
  <c r="AB1593" i="7"/>
  <c r="AA1593" i="7"/>
  <c r="Z1593" i="7"/>
  <c r="Y1593" i="7"/>
  <c r="AH1593" i="7" s="1"/>
  <c r="X1593" i="7"/>
  <c r="W1593" i="7"/>
  <c r="V1593" i="7"/>
  <c r="U1593" i="7"/>
  <c r="T1593" i="7"/>
  <c r="S1593" i="7"/>
  <c r="R1593" i="7"/>
  <c r="Q1593" i="7"/>
  <c r="AF1592" i="7"/>
  <c r="AE1592" i="7"/>
  <c r="AD1592" i="7"/>
  <c r="AC1592" i="7"/>
  <c r="AB1592" i="7"/>
  <c r="AA1592" i="7"/>
  <c r="Z1592" i="7"/>
  <c r="Y1592" i="7"/>
  <c r="AH1592" i="7" s="1"/>
  <c r="X1592" i="7"/>
  <c r="W1592" i="7"/>
  <c r="V1592" i="7"/>
  <c r="U1592" i="7"/>
  <c r="T1592" i="7"/>
  <c r="S1592" i="7"/>
  <c r="R1592" i="7"/>
  <c r="Q1592" i="7"/>
  <c r="AF1591" i="7"/>
  <c r="AE1591" i="7"/>
  <c r="AD1591" i="7"/>
  <c r="AC1591" i="7"/>
  <c r="AB1591" i="7"/>
  <c r="AA1591" i="7"/>
  <c r="Z1591" i="7"/>
  <c r="Y1591" i="7"/>
  <c r="AH1591" i="7" s="1"/>
  <c r="X1591" i="7"/>
  <c r="W1591" i="7"/>
  <c r="V1591" i="7"/>
  <c r="U1591" i="7"/>
  <c r="T1591" i="7"/>
  <c r="S1591" i="7"/>
  <c r="R1591" i="7"/>
  <c r="Q1591" i="7"/>
  <c r="AF1590" i="7"/>
  <c r="AE1590" i="7"/>
  <c r="AD1590" i="7"/>
  <c r="AC1590" i="7"/>
  <c r="AB1590" i="7"/>
  <c r="AA1590" i="7"/>
  <c r="Z1590" i="7"/>
  <c r="Y1590" i="7"/>
  <c r="AH1590" i="7" s="1"/>
  <c r="X1590" i="7"/>
  <c r="W1590" i="7"/>
  <c r="V1590" i="7"/>
  <c r="U1590" i="7"/>
  <c r="T1590" i="7"/>
  <c r="S1590" i="7"/>
  <c r="R1590" i="7"/>
  <c r="Q1590" i="7"/>
  <c r="AF1589" i="7"/>
  <c r="AE1589" i="7"/>
  <c r="AD1589" i="7"/>
  <c r="AC1589" i="7"/>
  <c r="AB1589" i="7"/>
  <c r="AA1589" i="7"/>
  <c r="Z1589" i="7"/>
  <c r="Y1589" i="7"/>
  <c r="AH1589" i="7" s="1"/>
  <c r="X1589" i="7"/>
  <c r="W1589" i="7"/>
  <c r="V1589" i="7"/>
  <c r="U1589" i="7"/>
  <c r="T1589" i="7"/>
  <c r="S1589" i="7"/>
  <c r="R1589" i="7"/>
  <c r="Q1589" i="7"/>
  <c r="AF1588" i="7"/>
  <c r="AE1588" i="7"/>
  <c r="AD1588" i="7"/>
  <c r="AC1588" i="7"/>
  <c r="AB1588" i="7"/>
  <c r="AA1588" i="7"/>
  <c r="Z1588" i="7"/>
  <c r="Y1588" i="7"/>
  <c r="AH1588" i="7" s="1"/>
  <c r="X1588" i="7"/>
  <c r="W1588" i="7"/>
  <c r="V1588" i="7"/>
  <c r="U1588" i="7"/>
  <c r="T1588" i="7"/>
  <c r="S1588" i="7"/>
  <c r="R1588" i="7"/>
  <c r="Q1588" i="7"/>
  <c r="AF1587" i="7"/>
  <c r="AE1587" i="7"/>
  <c r="AD1587" i="7"/>
  <c r="AC1587" i="7"/>
  <c r="AB1587" i="7"/>
  <c r="AA1587" i="7"/>
  <c r="Z1587" i="7"/>
  <c r="Y1587" i="7"/>
  <c r="AH1587" i="7" s="1"/>
  <c r="X1587" i="7"/>
  <c r="W1587" i="7"/>
  <c r="V1587" i="7"/>
  <c r="U1587" i="7"/>
  <c r="T1587" i="7"/>
  <c r="S1587" i="7"/>
  <c r="R1587" i="7"/>
  <c r="Q1587" i="7"/>
  <c r="AF1586" i="7"/>
  <c r="AE1586" i="7"/>
  <c r="AD1586" i="7"/>
  <c r="AC1586" i="7"/>
  <c r="AB1586" i="7"/>
  <c r="AA1586" i="7"/>
  <c r="Z1586" i="7"/>
  <c r="Y1586" i="7"/>
  <c r="AH1586" i="7" s="1"/>
  <c r="X1586" i="7"/>
  <c r="W1586" i="7"/>
  <c r="V1586" i="7"/>
  <c r="U1586" i="7"/>
  <c r="T1586" i="7"/>
  <c r="S1586" i="7"/>
  <c r="R1586" i="7"/>
  <c r="Q1586" i="7"/>
  <c r="AF1585" i="7"/>
  <c r="AE1585" i="7"/>
  <c r="AD1585" i="7"/>
  <c r="AC1585" i="7"/>
  <c r="AB1585" i="7"/>
  <c r="AA1585" i="7"/>
  <c r="Z1585" i="7"/>
  <c r="Y1585" i="7"/>
  <c r="AH1585" i="7" s="1"/>
  <c r="X1585" i="7"/>
  <c r="W1585" i="7"/>
  <c r="V1585" i="7"/>
  <c r="U1585" i="7"/>
  <c r="T1585" i="7"/>
  <c r="S1585" i="7"/>
  <c r="R1585" i="7"/>
  <c r="Q1585" i="7"/>
  <c r="AF1584" i="7"/>
  <c r="AE1584" i="7"/>
  <c r="AD1584" i="7"/>
  <c r="AC1584" i="7"/>
  <c r="AB1584" i="7"/>
  <c r="AA1584" i="7"/>
  <c r="Z1584" i="7"/>
  <c r="Y1584" i="7"/>
  <c r="AH1584" i="7" s="1"/>
  <c r="X1584" i="7"/>
  <c r="W1584" i="7"/>
  <c r="V1584" i="7"/>
  <c r="U1584" i="7"/>
  <c r="T1584" i="7"/>
  <c r="S1584" i="7"/>
  <c r="R1584" i="7"/>
  <c r="Q1584" i="7"/>
  <c r="AF1583" i="7"/>
  <c r="AE1583" i="7"/>
  <c r="AD1583" i="7"/>
  <c r="AC1583" i="7"/>
  <c r="AB1583" i="7"/>
  <c r="AA1583" i="7"/>
  <c r="Z1583" i="7"/>
  <c r="Y1583" i="7"/>
  <c r="AH1583" i="7" s="1"/>
  <c r="X1583" i="7"/>
  <c r="W1583" i="7"/>
  <c r="V1583" i="7"/>
  <c r="U1583" i="7"/>
  <c r="T1583" i="7"/>
  <c r="S1583" i="7"/>
  <c r="R1583" i="7"/>
  <c r="Q1583" i="7"/>
  <c r="AF1582" i="7"/>
  <c r="AE1582" i="7"/>
  <c r="AD1582" i="7"/>
  <c r="AC1582" i="7"/>
  <c r="AB1582" i="7"/>
  <c r="AA1582" i="7"/>
  <c r="Z1582" i="7"/>
  <c r="Y1582" i="7"/>
  <c r="AH1582" i="7" s="1"/>
  <c r="X1582" i="7"/>
  <c r="W1582" i="7"/>
  <c r="V1582" i="7"/>
  <c r="U1582" i="7"/>
  <c r="T1582" i="7"/>
  <c r="S1582" i="7"/>
  <c r="R1582" i="7"/>
  <c r="Q1582" i="7"/>
  <c r="AF1581" i="7"/>
  <c r="AE1581" i="7"/>
  <c r="AD1581" i="7"/>
  <c r="AC1581" i="7"/>
  <c r="AB1581" i="7"/>
  <c r="AA1581" i="7"/>
  <c r="Z1581" i="7"/>
  <c r="Y1581" i="7"/>
  <c r="AH1581" i="7" s="1"/>
  <c r="X1581" i="7"/>
  <c r="W1581" i="7"/>
  <c r="V1581" i="7"/>
  <c r="U1581" i="7"/>
  <c r="T1581" i="7"/>
  <c r="S1581" i="7"/>
  <c r="R1581" i="7"/>
  <c r="Q1581" i="7"/>
  <c r="AF1580" i="7"/>
  <c r="AE1580" i="7"/>
  <c r="AD1580" i="7"/>
  <c r="AC1580" i="7"/>
  <c r="AB1580" i="7"/>
  <c r="AA1580" i="7"/>
  <c r="Z1580" i="7"/>
  <c r="Y1580" i="7"/>
  <c r="AH1580" i="7" s="1"/>
  <c r="X1580" i="7"/>
  <c r="W1580" i="7"/>
  <c r="V1580" i="7"/>
  <c r="U1580" i="7"/>
  <c r="T1580" i="7"/>
  <c r="S1580" i="7"/>
  <c r="R1580" i="7"/>
  <c r="Q1580" i="7"/>
  <c r="AF1579" i="7"/>
  <c r="AE1579" i="7"/>
  <c r="AD1579" i="7"/>
  <c r="AC1579" i="7"/>
  <c r="AB1579" i="7"/>
  <c r="AA1579" i="7"/>
  <c r="Z1579" i="7"/>
  <c r="Y1579" i="7"/>
  <c r="AH1579" i="7" s="1"/>
  <c r="X1579" i="7"/>
  <c r="W1579" i="7"/>
  <c r="V1579" i="7"/>
  <c r="U1579" i="7"/>
  <c r="T1579" i="7"/>
  <c r="S1579" i="7"/>
  <c r="R1579" i="7"/>
  <c r="Q1579" i="7"/>
  <c r="AF1578" i="7"/>
  <c r="AE1578" i="7"/>
  <c r="AD1578" i="7"/>
  <c r="AC1578" i="7"/>
  <c r="AB1578" i="7"/>
  <c r="AA1578" i="7"/>
  <c r="Z1578" i="7"/>
  <c r="Y1578" i="7"/>
  <c r="AH1578" i="7" s="1"/>
  <c r="X1578" i="7"/>
  <c r="W1578" i="7"/>
  <c r="V1578" i="7"/>
  <c r="U1578" i="7"/>
  <c r="T1578" i="7"/>
  <c r="S1578" i="7"/>
  <c r="R1578" i="7"/>
  <c r="Q1578" i="7"/>
  <c r="AF1577" i="7"/>
  <c r="AE1577" i="7"/>
  <c r="AD1577" i="7"/>
  <c r="AC1577" i="7"/>
  <c r="AB1577" i="7"/>
  <c r="AA1577" i="7"/>
  <c r="Z1577" i="7"/>
  <c r="Y1577" i="7"/>
  <c r="AH1577" i="7" s="1"/>
  <c r="X1577" i="7"/>
  <c r="W1577" i="7"/>
  <c r="V1577" i="7"/>
  <c r="U1577" i="7"/>
  <c r="T1577" i="7"/>
  <c r="S1577" i="7"/>
  <c r="R1577" i="7"/>
  <c r="Q1577" i="7"/>
  <c r="AF1576" i="7"/>
  <c r="AE1576" i="7"/>
  <c r="AD1576" i="7"/>
  <c r="AC1576" i="7"/>
  <c r="AB1576" i="7"/>
  <c r="AA1576" i="7"/>
  <c r="Z1576" i="7"/>
  <c r="Y1576" i="7"/>
  <c r="AH1576" i="7" s="1"/>
  <c r="X1576" i="7"/>
  <c r="W1576" i="7"/>
  <c r="V1576" i="7"/>
  <c r="U1576" i="7"/>
  <c r="T1576" i="7"/>
  <c r="S1576" i="7"/>
  <c r="R1576" i="7"/>
  <c r="Q1576" i="7"/>
  <c r="AF1575" i="7"/>
  <c r="AE1575" i="7"/>
  <c r="AD1575" i="7"/>
  <c r="AC1575" i="7"/>
  <c r="AB1575" i="7"/>
  <c r="AA1575" i="7"/>
  <c r="Z1575" i="7"/>
  <c r="Y1575" i="7"/>
  <c r="AH1575" i="7" s="1"/>
  <c r="X1575" i="7"/>
  <c r="W1575" i="7"/>
  <c r="V1575" i="7"/>
  <c r="U1575" i="7"/>
  <c r="T1575" i="7"/>
  <c r="S1575" i="7"/>
  <c r="R1575" i="7"/>
  <c r="Q1575" i="7"/>
  <c r="AF1574" i="7"/>
  <c r="AE1574" i="7"/>
  <c r="AD1574" i="7"/>
  <c r="AC1574" i="7"/>
  <c r="AB1574" i="7"/>
  <c r="AA1574" i="7"/>
  <c r="Z1574" i="7"/>
  <c r="Y1574" i="7"/>
  <c r="AH1574" i="7" s="1"/>
  <c r="X1574" i="7"/>
  <c r="W1574" i="7"/>
  <c r="V1574" i="7"/>
  <c r="U1574" i="7"/>
  <c r="T1574" i="7"/>
  <c r="S1574" i="7"/>
  <c r="R1574" i="7"/>
  <c r="Q1574" i="7"/>
  <c r="AF1573" i="7"/>
  <c r="AE1573" i="7"/>
  <c r="AD1573" i="7"/>
  <c r="AC1573" i="7"/>
  <c r="AB1573" i="7"/>
  <c r="AA1573" i="7"/>
  <c r="Z1573" i="7"/>
  <c r="Y1573" i="7"/>
  <c r="AH1573" i="7" s="1"/>
  <c r="X1573" i="7"/>
  <c r="W1573" i="7"/>
  <c r="V1573" i="7"/>
  <c r="U1573" i="7"/>
  <c r="T1573" i="7"/>
  <c r="S1573" i="7"/>
  <c r="R1573" i="7"/>
  <c r="Q1573" i="7"/>
  <c r="AF1572" i="7"/>
  <c r="AE1572" i="7"/>
  <c r="AD1572" i="7"/>
  <c r="AC1572" i="7"/>
  <c r="AB1572" i="7"/>
  <c r="AA1572" i="7"/>
  <c r="Z1572" i="7"/>
  <c r="Y1572" i="7"/>
  <c r="AH1572" i="7" s="1"/>
  <c r="X1572" i="7"/>
  <c r="W1572" i="7"/>
  <c r="V1572" i="7"/>
  <c r="U1572" i="7"/>
  <c r="T1572" i="7"/>
  <c r="S1572" i="7"/>
  <c r="R1572" i="7"/>
  <c r="Q1572" i="7"/>
  <c r="AF1571" i="7"/>
  <c r="AE1571" i="7"/>
  <c r="AD1571" i="7"/>
  <c r="AC1571" i="7"/>
  <c r="AB1571" i="7"/>
  <c r="AA1571" i="7"/>
  <c r="Z1571" i="7"/>
  <c r="Y1571" i="7"/>
  <c r="AH1571" i="7" s="1"/>
  <c r="X1571" i="7"/>
  <c r="W1571" i="7"/>
  <c r="V1571" i="7"/>
  <c r="U1571" i="7"/>
  <c r="T1571" i="7"/>
  <c r="S1571" i="7"/>
  <c r="R1571" i="7"/>
  <c r="Q1571" i="7"/>
  <c r="AF1570" i="7"/>
  <c r="AE1570" i="7"/>
  <c r="AD1570" i="7"/>
  <c r="AC1570" i="7"/>
  <c r="AB1570" i="7"/>
  <c r="AA1570" i="7"/>
  <c r="Z1570" i="7"/>
  <c r="Y1570" i="7"/>
  <c r="AH1570" i="7" s="1"/>
  <c r="X1570" i="7"/>
  <c r="W1570" i="7"/>
  <c r="V1570" i="7"/>
  <c r="U1570" i="7"/>
  <c r="T1570" i="7"/>
  <c r="S1570" i="7"/>
  <c r="R1570" i="7"/>
  <c r="Q1570" i="7"/>
  <c r="AF1569" i="7"/>
  <c r="AE1569" i="7"/>
  <c r="AD1569" i="7"/>
  <c r="AC1569" i="7"/>
  <c r="AB1569" i="7"/>
  <c r="AA1569" i="7"/>
  <c r="Z1569" i="7"/>
  <c r="Y1569" i="7"/>
  <c r="AH1569" i="7" s="1"/>
  <c r="X1569" i="7"/>
  <c r="W1569" i="7"/>
  <c r="V1569" i="7"/>
  <c r="U1569" i="7"/>
  <c r="T1569" i="7"/>
  <c r="S1569" i="7"/>
  <c r="R1569" i="7"/>
  <c r="Q1569" i="7"/>
  <c r="AF1568" i="7"/>
  <c r="AE1568" i="7"/>
  <c r="AD1568" i="7"/>
  <c r="AC1568" i="7"/>
  <c r="AB1568" i="7"/>
  <c r="AA1568" i="7"/>
  <c r="Z1568" i="7"/>
  <c r="Y1568" i="7"/>
  <c r="AH1568" i="7" s="1"/>
  <c r="X1568" i="7"/>
  <c r="W1568" i="7"/>
  <c r="V1568" i="7"/>
  <c r="U1568" i="7"/>
  <c r="T1568" i="7"/>
  <c r="S1568" i="7"/>
  <c r="R1568" i="7"/>
  <c r="Q1568" i="7"/>
  <c r="AF1567" i="7"/>
  <c r="AE1567" i="7"/>
  <c r="AD1567" i="7"/>
  <c r="AC1567" i="7"/>
  <c r="AB1567" i="7"/>
  <c r="AA1567" i="7"/>
  <c r="Z1567" i="7"/>
  <c r="Y1567" i="7"/>
  <c r="AH1567" i="7" s="1"/>
  <c r="X1567" i="7"/>
  <c r="W1567" i="7"/>
  <c r="V1567" i="7"/>
  <c r="U1567" i="7"/>
  <c r="T1567" i="7"/>
  <c r="S1567" i="7"/>
  <c r="R1567" i="7"/>
  <c r="Q1567" i="7"/>
  <c r="AF1566" i="7"/>
  <c r="AE1566" i="7"/>
  <c r="AD1566" i="7"/>
  <c r="AC1566" i="7"/>
  <c r="AB1566" i="7"/>
  <c r="AA1566" i="7"/>
  <c r="Z1566" i="7"/>
  <c r="Y1566" i="7"/>
  <c r="AH1566" i="7" s="1"/>
  <c r="X1566" i="7"/>
  <c r="W1566" i="7"/>
  <c r="V1566" i="7"/>
  <c r="U1566" i="7"/>
  <c r="T1566" i="7"/>
  <c r="S1566" i="7"/>
  <c r="R1566" i="7"/>
  <c r="Q1566" i="7"/>
  <c r="AF1565" i="7"/>
  <c r="AE1565" i="7"/>
  <c r="AD1565" i="7"/>
  <c r="AC1565" i="7"/>
  <c r="AB1565" i="7"/>
  <c r="AA1565" i="7"/>
  <c r="Z1565" i="7"/>
  <c r="Y1565" i="7"/>
  <c r="AH1565" i="7" s="1"/>
  <c r="X1565" i="7"/>
  <c r="W1565" i="7"/>
  <c r="V1565" i="7"/>
  <c r="U1565" i="7"/>
  <c r="T1565" i="7"/>
  <c r="S1565" i="7"/>
  <c r="R1565" i="7"/>
  <c r="Q1565" i="7"/>
  <c r="AF1564" i="7"/>
  <c r="AE1564" i="7"/>
  <c r="AD1564" i="7"/>
  <c r="AC1564" i="7"/>
  <c r="AB1564" i="7"/>
  <c r="AA1564" i="7"/>
  <c r="Z1564" i="7"/>
  <c r="Y1564" i="7"/>
  <c r="AH1564" i="7" s="1"/>
  <c r="X1564" i="7"/>
  <c r="W1564" i="7"/>
  <c r="V1564" i="7"/>
  <c r="U1564" i="7"/>
  <c r="T1564" i="7"/>
  <c r="S1564" i="7"/>
  <c r="R1564" i="7"/>
  <c r="Q1564" i="7"/>
  <c r="AF1563" i="7"/>
  <c r="AE1563" i="7"/>
  <c r="AD1563" i="7"/>
  <c r="AC1563" i="7"/>
  <c r="AB1563" i="7"/>
  <c r="AA1563" i="7"/>
  <c r="Z1563" i="7"/>
  <c r="Y1563" i="7"/>
  <c r="AH1563" i="7" s="1"/>
  <c r="X1563" i="7"/>
  <c r="W1563" i="7"/>
  <c r="V1563" i="7"/>
  <c r="U1563" i="7"/>
  <c r="T1563" i="7"/>
  <c r="S1563" i="7"/>
  <c r="R1563" i="7"/>
  <c r="Q1563" i="7"/>
  <c r="AF1562" i="7"/>
  <c r="AE1562" i="7"/>
  <c r="AD1562" i="7"/>
  <c r="AC1562" i="7"/>
  <c r="AB1562" i="7"/>
  <c r="AA1562" i="7"/>
  <c r="Z1562" i="7"/>
  <c r="Y1562" i="7"/>
  <c r="AH1562" i="7" s="1"/>
  <c r="X1562" i="7"/>
  <c r="W1562" i="7"/>
  <c r="V1562" i="7"/>
  <c r="U1562" i="7"/>
  <c r="T1562" i="7"/>
  <c r="S1562" i="7"/>
  <c r="R1562" i="7"/>
  <c r="Q1562" i="7"/>
  <c r="AF1561" i="7"/>
  <c r="AE1561" i="7"/>
  <c r="AD1561" i="7"/>
  <c r="AC1561" i="7"/>
  <c r="AB1561" i="7"/>
  <c r="AA1561" i="7"/>
  <c r="Z1561" i="7"/>
  <c r="Y1561" i="7"/>
  <c r="AH1561" i="7" s="1"/>
  <c r="X1561" i="7"/>
  <c r="W1561" i="7"/>
  <c r="V1561" i="7"/>
  <c r="U1561" i="7"/>
  <c r="T1561" i="7"/>
  <c r="S1561" i="7"/>
  <c r="R1561" i="7"/>
  <c r="Q1561" i="7"/>
  <c r="AF1560" i="7"/>
  <c r="AE1560" i="7"/>
  <c r="AD1560" i="7"/>
  <c r="AC1560" i="7"/>
  <c r="AB1560" i="7"/>
  <c r="AA1560" i="7"/>
  <c r="Z1560" i="7"/>
  <c r="Y1560" i="7"/>
  <c r="AH1560" i="7" s="1"/>
  <c r="X1560" i="7"/>
  <c r="W1560" i="7"/>
  <c r="V1560" i="7"/>
  <c r="U1560" i="7"/>
  <c r="T1560" i="7"/>
  <c r="S1560" i="7"/>
  <c r="R1560" i="7"/>
  <c r="Q1560" i="7"/>
  <c r="AF1559" i="7"/>
  <c r="AE1559" i="7"/>
  <c r="AD1559" i="7"/>
  <c r="AC1559" i="7"/>
  <c r="AB1559" i="7"/>
  <c r="AA1559" i="7"/>
  <c r="Z1559" i="7"/>
  <c r="Y1559" i="7"/>
  <c r="AH1559" i="7" s="1"/>
  <c r="X1559" i="7"/>
  <c r="W1559" i="7"/>
  <c r="V1559" i="7"/>
  <c r="U1559" i="7"/>
  <c r="T1559" i="7"/>
  <c r="S1559" i="7"/>
  <c r="R1559" i="7"/>
  <c r="Q1559" i="7"/>
  <c r="AF1558" i="7"/>
  <c r="AE1558" i="7"/>
  <c r="AD1558" i="7"/>
  <c r="AC1558" i="7"/>
  <c r="AB1558" i="7"/>
  <c r="AA1558" i="7"/>
  <c r="Z1558" i="7"/>
  <c r="Y1558" i="7"/>
  <c r="AH1558" i="7" s="1"/>
  <c r="X1558" i="7"/>
  <c r="W1558" i="7"/>
  <c r="V1558" i="7"/>
  <c r="U1558" i="7"/>
  <c r="T1558" i="7"/>
  <c r="S1558" i="7"/>
  <c r="R1558" i="7"/>
  <c r="Q1558" i="7"/>
  <c r="AF1557" i="7"/>
  <c r="AE1557" i="7"/>
  <c r="AD1557" i="7"/>
  <c r="AC1557" i="7"/>
  <c r="AB1557" i="7"/>
  <c r="AA1557" i="7"/>
  <c r="Z1557" i="7"/>
  <c r="Y1557" i="7"/>
  <c r="AH1557" i="7" s="1"/>
  <c r="X1557" i="7"/>
  <c r="W1557" i="7"/>
  <c r="V1557" i="7"/>
  <c r="U1557" i="7"/>
  <c r="T1557" i="7"/>
  <c r="S1557" i="7"/>
  <c r="R1557" i="7"/>
  <c r="Q1557" i="7"/>
  <c r="AF1556" i="7"/>
  <c r="AE1556" i="7"/>
  <c r="AD1556" i="7"/>
  <c r="AC1556" i="7"/>
  <c r="AB1556" i="7"/>
  <c r="AA1556" i="7"/>
  <c r="Z1556" i="7"/>
  <c r="Y1556" i="7"/>
  <c r="AH1556" i="7" s="1"/>
  <c r="X1556" i="7"/>
  <c r="W1556" i="7"/>
  <c r="V1556" i="7"/>
  <c r="U1556" i="7"/>
  <c r="T1556" i="7"/>
  <c r="S1556" i="7"/>
  <c r="R1556" i="7"/>
  <c r="Q1556" i="7"/>
  <c r="AF1555" i="7"/>
  <c r="AE1555" i="7"/>
  <c r="AD1555" i="7"/>
  <c r="AC1555" i="7"/>
  <c r="AB1555" i="7"/>
  <c r="AA1555" i="7"/>
  <c r="Z1555" i="7"/>
  <c r="Y1555" i="7"/>
  <c r="AH1555" i="7" s="1"/>
  <c r="X1555" i="7"/>
  <c r="W1555" i="7"/>
  <c r="V1555" i="7"/>
  <c r="U1555" i="7"/>
  <c r="T1555" i="7"/>
  <c r="S1555" i="7"/>
  <c r="R1555" i="7"/>
  <c r="Q1555" i="7"/>
  <c r="AF1554" i="7"/>
  <c r="AE1554" i="7"/>
  <c r="AD1554" i="7"/>
  <c r="AC1554" i="7"/>
  <c r="AB1554" i="7"/>
  <c r="AA1554" i="7"/>
  <c r="Z1554" i="7"/>
  <c r="Y1554" i="7"/>
  <c r="AH1554" i="7" s="1"/>
  <c r="X1554" i="7"/>
  <c r="W1554" i="7"/>
  <c r="V1554" i="7"/>
  <c r="U1554" i="7"/>
  <c r="T1554" i="7"/>
  <c r="S1554" i="7"/>
  <c r="R1554" i="7"/>
  <c r="Q1554" i="7"/>
  <c r="AF1553" i="7"/>
  <c r="AE1553" i="7"/>
  <c r="AD1553" i="7"/>
  <c r="AC1553" i="7"/>
  <c r="AB1553" i="7"/>
  <c r="AA1553" i="7"/>
  <c r="Z1553" i="7"/>
  <c r="Y1553" i="7"/>
  <c r="AH1553" i="7" s="1"/>
  <c r="X1553" i="7"/>
  <c r="W1553" i="7"/>
  <c r="V1553" i="7"/>
  <c r="U1553" i="7"/>
  <c r="T1553" i="7"/>
  <c r="S1553" i="7"/>
  <c r="R1553" i="7"/>
  <c r="Q1553" i="7"/>
  <c r="AF1552" i="7"/>
  <c r="AE1552" i="7"/>
  <c r="AD1552" i="7"/>
  <c r="AC1552" i="7"/>
  <c r="AB1552" i="7"/>
  <c r="AA1552" i="7"/>
  <c r="Z1552" i="7"/>
  <c r="Y1552" i="7"/>
  <c r="AH1552" i="7" s="1"/>
  <c r="X1552" i="7"/>
  <c r="W1552" i="7"/>
  <c r="V1552" i="7"/>
  <c r="U1552" i="7"/>
  <c r="T1552" i="7"/>
  <c r="S1552" i="7"/>
  <c r="R1552" i="7"/>
  <c r="Q1552" i="7"/>
  <c r="AF1551" i="7"/>
  <c r="AE1551" i="7"/>
  <c r="AD1551" i="7"/>
  <c r="AC1551" i="7"/>
  <c r="AB1551" i="7"/>
  <c r="AA1551" i="7"/>
  <c r="Z1551" i="7"/>
  <c r="Y1551" i="7"/>
  <c r="AH1551" i="7" s="1"/>
  <c r="X1551" i="7"/>
  <c r="W1551" i="7"/>
  <c r="V1551" i="7"/>
  <c r="U1551" i="7"/>
  <c r="T1551" i="7"/>
  <c r="S1551" i="7"/>
  <c r="R1551" i="7"/>
  <c r="Q1551" i="7"/>
  <c r="AF1550" i="7"/>
  <c r="AE1550" i="7"/>
  <c r="AD1550" i="7"/>
  <c r="AC1550" i="7"/>
  <c r="AB1550" i="7"/>
  <c r="AA1550" i="7"/>
  <c r="Z1550" i="7"/>
  <c r="Y1550" i="7"/>
  <c r="AH1550" i="7" s="1"/>
  <c r="X1550" i="7"/>
  <c r="W1550" i="7"/>
  <c r="V1550" i="7"/>
  <c r="U1550" i="7"/>
  <c r="T1550" i="7"/>
  <c r="S1550" i="7"/>
  <c r="R1550" i="7"/>
  <c r="Q1550" i="7"/>
  <c r="AF1549" i="7"/>
  <c r="AE1549" i="7"/>
  <c r="AD1549" i="7"/>
  <c r="AC1549" i="7"/>
  <c r="AB1549" i="7"/>
  <c r="AA1549" i="7"/>
  <c r="Z1549" i="7"/>
  <c r="Y1549" i="7"/>
  <c r="AH1549" i="7" s="1"/>
  <c r="X1549" i="7"/>
  <c r="W1549" i="7"/>
  <c r="V1549" i="7"/>
  <c r="U1549" i="7"/>
  <c r="T1549" i="7"/>
  <c r="S1549" i="7"/>
  <c r="R1549" i="7"/>
  <c r="Q1549" i="7"/>
  <c r="AF1548" i="7"/>
  <c r="AE1548" i="7"/>
  <c r="AD1548" i="7"/>
  <c r="AC1548" i="7"/>
  <c r="AB1548" i="7"/>
  <c r="AA1548" i="7"/>
  <c r="Z1548" i="7"/>
  <c r="Y1548" i="7"/>
  <c r="AH1548" i="7" s="1"/>
  <c r="X1548" i="7"/>
  <c r="W1548" i="7"/>
  <c r="V1548" i="7"/>
  <c r="U1548" i="7"/>
  <c r="T1548" i="7"/>
  <c r="S1548" i="7"/>
  <c r="R1548" i="7"/>
  <c r="Q1548" i="7"/>
  <c r="AF1547" i="7"/>
  <c r="AE1547" i="7"/>
  <c r="AD1547" i="7"/>
  <c r="AC1547" i="7"/>
  <c r="AB1547" i="7"/>
  <c r="AA1547" i="7"/>
  <c r="Z1547" i="7"/>
  <c r="Y1547" i="7"/>
  <c r="AH1547" i="7" s="1"/>
  <c r="X1547" i="7"/>
  <c r="W1547" i="7"/>
  <c r="V1547" i="7"/>
  <c r="U1547" i="7"/>
  <c r="T1547" i="7"/>
  <c r="S1547" i="7"/>
  <c r="R1547" i="7"/>
  <c r="Q1547" i="7"/>
  <c r="AF1546" i="7"/>
  <c r="AE1546" i="7"/>
  <c r="AD1546" i="7"/>
  <c r="AC1546" i="7"/>
  <c r="AB1546" i="7"/>
  <c r="AA1546" i="7"/>
  <c r="Z1546" i="7"/>
  <c r="Y1546" i="7"/>
  <c r="AH1546" i="7" s="1"/>
  <c r="X1546" i="7"/>
  <c r="W1546" i="7"/>
  <c r="V1546" i="7"/>
  <c r="U1546" i="7"/>
  <c r="T1546" i="7"/>
  <c r="S1546" i="7"/>
  <c r="R1546" i="7"/>
  <c r="Q1546" i="7"/>
  <c r="AF1545" i="7"/>
  <c r="AE1545" i="7"/>
  <c r="AD1545" i="7"/>
  <c r="AC1545" i="7"/>
  <c r="AB1545" i="7"/>
  <c r="AA1545" i="7"/>
  <c r="Z1545" i="7"/>
  <c r="Y1545" i="7"/>
  <c r="AH1545" i="7" s="1"/>
  <c r="X1545" i="7"/>
  <c r="W1545" i="7"/>
  <c r="V1545" i="7"/>
  <c r="U1545" i="7"/>
  <c r="T1545" i="7"/>
  <c r="S1545" i="7"/>
  <c r="R1545" i="7"/>
  <c r="Q1545" i="7"/>
  <c r="AF1544" i="7"/>
  <c r="AE1544" i="7"/>
  <c r="AD1544" i="7"/>
  <c r="AC1544" i="7"/>
  <c r="AB1544" i="7"/>
  <c r="AA1544" i="7"/>
  <c r="Z1544" i="7"/>
  <c r="Y1544" i="7"/>
  <c r="AH1544" i="7" s="1"/>
  <c r="X1544" i="7"/>
  <c r="W1544" i="7"/>
  <c r="V1544" i="7"/>
  <c r="U1544" i="7"/>
  <c r="T1544" i="7"/>
  <c r="S1544" i="7"/>
  <c r="R1544" i="7"/>
  <c r="Q1544" i="7"/>
  <c r="AF1543" i="7"/>
  <c r="AE1543" i="7"/>
  <c r="AD1543" i="7"/>
  <c r="AC1543" i="7"/>
  <c r="AB1543" i="7"/>
  <c r="AA1543" i="7"/>
  <c r="Z1543" i="7"/>
  <c r="Y1543" i="7"/>
  <c r="AH1543" i="7" s="1"/>
  <c r="X1543" i="7"/>
  <c r="W1543" i="7"/>
  <c r="V1543" i="7"/>
  <c r="U1543" i="7"/>
  <c r="T1543" i="7"/>
  <c r="S1543" i="7"/>
  <c r="R1543" i="7"/>
  <c r="Q1543" i="7"/>
  <c r="AF1542" i="7"/>
  <c r="AE1542" i="7"/>
  <c r="AD1542" i="7"/>
  <c r="AC1542" i="7"/>
  <c r="AB1542" i="7"/>
  <c r="AA1542" i="7"/>
  <c r="Z1542" i="7"/>
  <c r="Y1542" i="7"/>
  <c r="AH1542" i="7" s="1"/>
  <c r="X1542" i="7"/>
  <c r="W1542" i="7"/>
  <c r="V1542" i="7"/>
  <c r="U1542" i="7"/>
  <c r="T1542" i="7"/>
  <c r="S1542" i="7"/>
  <c r="R1542" i="7"/>
  <c r="Q1542" i="7"/>
  <c r="AF1541" i="7"/>
  <c r="AE1541" i="7"/>
  <c r="AD1541" i="7"/>
  <c r="AC1541" i="7"/>
  <c r="AB1541" i="7"/>
  <c r="AA1541" i="7"/>
  <c r="Z1541" i="7"/>
  <c r="Y1541" i="7"/>
  <c r="AH1541" i="7" s="1"/>
  <c r="X1541" i="7"/>
  <c r="W1541" i="7"/>
  <c r="V1541" i="7"/>
  <c r="U1541" i="7"/>
  <c r="T1541" i="7"/>
  <c r="S1541" i="7"/>
  <c r="R1541" i="7"/>
  <c r="Q1541" i="7"/>
  <c r="AF1540" i="7"/>
  <c r="AE1540" i="7"/>
  <c r="AD1540" i="7"/>
  <c r="AC1540" i="7"/>
  <c r="AB1540" i="7"/>
  <c r="AA1540" i="7"/>
  <c r="Z1540" i="7"/>
  <c r="Y1540" i="7"/>
  <c r="AH1540" i="7" s="1"/>
  <c r="X1540" i="7"/>
  <c r="W1540" i="7"/>
  <c r="V1540" i="7"/>
  <c r="U1540" i="7"/>
  <c r="T1540" i="7"/>
  <c r="S1540" i="7"/>
  <c r="R1540" i="7"/>
  <c r="Q1540" i="7"/>
  <c r="AF1539" i="7"/>
  <c r="AE1539" i="7"/>
  <c r="AD1539" i="7"/>
  <c r="AC1539" i="7"/>
  <c r="AB1539" i="7"/>
  <c r="AA1539" i="7"/>
  <c r="Z1539" i="7"/>
  <c r="Y1539" i="7"/>
  <c r="AH1539" i="7" s="1"/>
  <c r="X1539" i="7"/>
  <c r="W1539" i="7"/>
  <c r="V1539" i="7"/>
  <c r="U1539" i="7"/>
  <c r="T1539" i="7"/>
  <c r="S1539" i="7"/>
  <c r="R1539" i="7"/>
  <c r="Q1539" i="7"/>
  <c r="AF1538" i="7"/>
  <c r="AE1538" i="7"/>
  <c r="AD1538" i="7"/>
  <c r="AC1538" i="7"/>
  <c r="AB1538" i="7"/>
  <c r="AA1538" i="7"/>
  <c r="Z1538" i="7"/>
  <c r="Y1538" i="7"/>
  <c r="AH1538" i="7" s="1"/>
  <c r="X1538" i="7"/>
  <c r="W1538" i="7"/>
  <c r="V1538" i="7"/>
  <c r="U1538" i="7"/>
  <c r="T1538" i="7"/>
  <c r="S1538" i="7"/>
  <c r="R1538" i="7"/>
  <c r="Q1538" i="7"/>
  <c r="AF1537" i="7"/>
  <c r="AE1537" i="7"/>
  <c r="AD1537" i="7"/>
  <c r="AC1537" i="7"/>
  <c r="AB1537" i="7"/>
  <c r="AA1537" i="7"/>
  <c r="Z1537" i="7"/>
  <c r="Y1537" i="7"/>
  <c r="AH1537" i="7" s="1"/>
  <c r="X1537" i="7"/>
  <c r="W1537" i="7"/>
  <c r="V1537" i="7"/>
  <c r="U1537" i="7"/>
  <c r="T1537" i="7"/>
  <c r="S1537" i="7"/>
  <c r="R1537" i="7"/>
  <c r="Q1537" i="7"/>
  <c r="AF1536" i="7"/>
  <c r="AE1536" i="7"/>
  <c r="AD1536" i="7"/>
  <c r="AC1536" i="7"/>
  <c r="AB1536" i="7"/>
  <c r="AA1536" i="7"/>
  <c r="Z1536" i="7"/>
  <c r="Y1536" i="7"/>
  <c r="AH1536" i="7" s="1"/>
  <c r="X1536" i="7"/>
  <c r="W1536" i="7"/>
  <c r="V1536" i="7"/>
  <c r="U1536" i="7"/>
  <c r="T1536" i="7"/>
  <c r="S1536" i="7"/>
  <c r="R1536" i="7"/>
  <c r="Q1536" i="7"/>
  <c r="AF1535" i="7"/>
  <c r="AE1535" i="7"/>
  <c r="AD1535" i="7"/>
  <c r="AC1535" i="7"/>
  <c r="AB1535" i="7"/>
  <c r="AA1535" i="7"/>
  <c r="Z1535" i="7"/>
  <c r="Y1535" i="7"/>
  <c r="AH1535" i="7" s="1"/>
  <c r="X1535" i="7"/>
  <c r="W1535" i="7"/>
  <c r="V1535" i="7"/>
  <c r="U1535" i="7"/>
  <c r="T1535" i="7"/>
  <c r="S1535" i="7"/>
  <c r="R1535" i="7"/>
  <c r="Q1535" i="7"/>
  <c r="AF1534" i="7"/>
  <c r="AE1534" i="7"/>
  <c r="AD1534" i="7"/>
  <c r="AC1534" i="7"/>
  <c r="AB1534" i="7"/>
  <c r="AA1534" i="7"/>
  <c r="Z1534" i="7"/>
  <c r="Y1534" i="7"/>
  <c r="AH1534" i="7" s="1"/>
  <c r="X1534" i="7"/>
  <c r="W1534" i="7"/>
  <c r="V1534" i="7"/>
  <c r="U1534" i="7"/>
  <c r="T1534" i="7"/>
  <c r="S1534" i="7"/>
  <c r="R1534" i="7"/>
  <c r="Q1534" i="7"/>
  <c r="AF1533" i="7"/>
  <c r="AE1533" i="7"/>
  <c r="AD1533" i="7"/>
  <c r="AC1533" i="7"/>
  <c r="AB1533" i="7"/>
  <c r="AA1533" i="7"/>
  <c r="Z1533" i="7"/>
  <c r="Y1533" i="7"/>
  <c r="AH1533" i="7" s="1"/>
  <c r="X1533" i="7"/>
  <c r="W1533" i="7"/>
  <c r="V1533" i="7"/>
  <c r="U1533" i="7"/>
  <c r="T1533" i="7"/>
  <c r="S1533" i="7"/>
  <c r="R1533" i="7"/>
  <c r="Q1533" i="7"/>
  <c r="AF1532" i="7"/>
  <c r="AE1532" i="7"/>
  <c r="AD1532" i="7"/>
  <c r="AC1532" i="7"/>
  <c r="AB1532" i="7"/>
  <c r="AA1532" i="7"/>
  <c r="Z1532" i="7"/>
  <c r="Y1532" i="7"/>
  <c r="AH1532" i="7" s="1"/>
  <c r="X1532" i="7"/>
  <c r="W1532" i="7"/>
  <c r="V1532" i="7"/>
  <c r="U1532" i="7"/>
  <c r="T1532" i="7"/>
  <c r="S1532" i="7"/>
  <c r="R1532" i="7"/>
  <c r="Q1532" i="7"/>
  <c r="AF1531" i="7"/>
  <c r="AE1531" i="7"/>
  <c r="AD1531" i="7"/>
  <c r="AC1531" i="7"/>
  <c r="AB1531" i="7"/>
  <c r="AA1531" i="7"/>
  <c r="Z1531" i="7"/>
  <c r="Y1531" i="7"/>
  <c r="AH1531" i="7" s="1"/>
  <c r="X1531" i="7"/>
  <c r="W1531" i="7"/>
  <c r="V1531" i="7"/>
  <c r="U1531" i="7"/>
  <c r="T1531" i="7"/>
  <c r="S1531" i="7"/>
  <c r="R1531" i="7"/>
  <c r="Q1531" i="7"/>
  <c r="AF1530" i="7"/>
  <c r="AE1530" i="7"/>
  <c r="AD1530" i="7"/>
  <c r="AC1530" i="7"/>
  <c r="AB1530" i="7"/>
  <c r="AA1530" i="7"/>
  <c r="Z1530" i="7"/>
  <c r="Y1530" i="7"/>
  <c r="AH1530" i="7" s="1"/>
  <c r="X1530" i="7"/>
  <c r="W1530" i="7"/>
  <c r="V1530" i="7"/>
  <c r="U1530" i="7"/>
  <c r="T1530" i="7"/>
  <c r="S1530" i="7"/>
  <c r="R1530" i="7"/>
  <c r="Q1530" i="7"/>
  <c r="AF1529" i="7"/>
  <c r="AE1529" i="7"/>
  <c r="AD1529" i="7"/>
  <c r="AC1529" i="7"/>
  <c r="AB1529" i="7"/>
  <c r="AA1529" i="7"/>
  <c r="Z1529" i="7"/>
  <c r="Y1529" i="7"/>
  <c r="AH1529" i="7" s="1"/>
  <c r="X1529" i="7"/>
  <c r="W1529" i="7"/>
  <c r="V1529" i="7"/>
  <c r="U1529" i="7"/>
  <c r="T1529" i="7"/>
  <c r="S1529" i="7"/>
  <c r="R1529" i="7"/>
  <c r="Q1529" i="7"/>
  <c r="AF1528" i="7"/>
  <c r="AE1528" i="7"/>
  <c r="AD1528" i="7"/>
  <c r="AC1528" i="7"/>
  <c r="AB1528" i="7"/>
  <c r="AA1528" i="7"/>
  <c r="Z1528" i="7"/>
  <c r="Y1528" i="7"/>
  <c r="AH1528" i="7" s="1"/>
  <c r="X1528" i="7"/>
  <c r="W1528" i="7"/>
  <c r="V1528" i="7"/>
  <c r="U1528" i="7"/>
  <c r="T1528" i="7"/>
  <c r="S1528" i="7"/>
  <c r="R1528" i="7"/>
  <c r="Q1528" i="7"/>
  <c r="AF1527" i="7"/>
  <c r="AE1527" i="7"/>
  <c r="AD1527" i="7"/>
  <c r="AC1527" i="7"/>
  <c r="AB1527" i="7"/>
  <c r="AA1527" i="7"/>
  <c r="Z1527" i="7"/>
  <c r="Y1527" i="7"/>
  <c r="AH1527" i="7" s="1"/>
  <c r="X1527" i="7"/>
  <c r="W1527" i="7"/>
  <c r="V1527" i="7"/>
  <c r="U1527" i="7"/>
  <c r="T1527" i="7"/>
  <c r="S1527" i="7"/>
  <c r="R1527" i="7"/>
  <c r="Q1527" i="7"/>
  <c r="AF1526" i="7"/>
  <c r="AE1526" i="7"/>
  <c r="AD1526" i="7"/>
  <c r="AC1526" i="7"/>
  <c r="AB1526" i="7"/>
  <c r="AA1526" i="7"/>
  <c r="Z1526" i="7"/>
  <c r="Y1526" i="7"/>
  <c r="AH1526" i="7" s="1"/>
  <c r="X1526" i="7"/>
  <c r="W1526" i="7"/>
  <c r="V1526" i="7"/>
  <c r="U1526" i="7"/>
  <c r="T1526" i="7"/>
  <c r="S1526" i="7"/>
  <c r="R1526" i="7"/>
  <c r="Q1526" i="7"/>
  <c r="AF1525" i="7"/>
  <c r="AE1525" i="7"/>
  <c r="AD1525" i="7"/>
  <c r="AC1525" i="7"/>
  <c r="AB1525" i="7"/>
  <c r="AA1525" i="7"/>
  <c r="Z1525" i="7"/>
  <c r="Y1525" i="7"/>
  <c r="AH1525" i="7" s="1"/>
  <c r="X1525" i="7"/>
  <c r="W1525" i="7"/>
  <c r="V1525" i="7"/>
  <c r="U1525" i="7"/>
  <c r="T1525" i="7"/>
  <c r="S1525" i="7"/>
  <c r="R1525" i="7"/>
  <c r="Q1525" i="7"/>
  <c r="AF1524" i="7"/>
  <c r="AE1524" i="7"/>
  <c r="AD1524" i="7"/>
  <c r="AC1524" i="7"/>
  <c r="AB1524" i="7"/>
  <c r="AA1524" i="7"/>
  <c r="Z1524" i="7"/>
  <c r="Y1524" i="7"/>
  <c r="AH1524" i="7" s="1"/>
  <c r="X1524" i="7"/>
  <c r="W1524" i="7"/>
  <c r="V1524" i="7"/>
  <c r="U1524" i="7"/>
  <c r="T1524" i="7"/>
  <c r="S1524" i="7"/>
  <c r="R1524" i="7"/>
  <c r="Q1524" i="7"/>
  <c r="AF1523" i="7"/>
  <c r="AE1523" i="7"/>
  <c r="AD1523" i="7"/>
  <c r="AC1523" i="7"/>
  <c r="AB1523" i="7"/>
  <c r="AA1523" i="7"/>
  <c r="Z1523" i="7"/>
  <c r="Y1523" i="7"/>
  <c r="AH1523" i="7" s="1"/>
  <c r="X1523" i="7"/>
  <c r="W1523" i="7"/>
  <c r="V1523" i="7"/>
  <c r="U1523" i="7"/>
  <c r="T1523" i="7"/>
  <c r="S1523" i="7"/>
  <c r="R1523" i="7"/>
  <c r="Q1523" i="7"/>
  <c r="AF1522" i="7"/>
  <c r="AE1522" i="7"/>
  <c r="AD1522" i="7"/>
  <c r="AC1522" i="7"/>
  <c r="AB1522" i="7"/>
  <c r="AA1522" i="7"/>
  <c r="Z1522" i="7"/>
  <c r="Y1522" i="7"/>
  <c r="AH1522" i="7" s="1"/>
  <c r="X1522" i="7"/>
  <c r="W1522" i="7"/>
  <c r="V1522" i="7"/>
  <c r="U1522" i="7"/>
  <c r="T1522" i="7"/>
  <c r="S1522" i="7"/>
  <c r="R1522" i="7"/>
  <c r="Q1522" i="7"/>
  <c r="AF1521" i="7"/>
  <c r="AE1521" i="7"/>
  <c r="AD1521" i="7"/>
  <c r="AC1521" i="7"/>
  <c r="AB1521" i="7"/>
  <c r="AA1521" i="7"/>
  <c r="Z1521" i="7"/>
  <c r="Y1521" i="7"/>
  <c r="AH1521" i="7" s="1"/>
  <c r="X1521" i="7"/>
  <c r="W1521" i="7"/>
  <c r="V1521" i="7"/>
  <c r="U1521" i="7"/>
  <c r="T1521" i="7"/>
  <c r="S1521" i="7"/>
  <c r="R1521" i="7"/>
  <c r="Q1521" i="7"/>
  <c r="AF1520" i="7"/>
  <c r="AE1520" i="7"/>
  <c r="AD1520" i="7"/>
  <c r="AC1520" i="7"/>
  <c r="AB1520" i="7"/>
  <c r="AA1520" i="7"/>
  <c r="Z1520" i="7"/>
  <c r="Y1520" i="7"/>
  <c r="AH1520" i="7" s="1"/>
  <c r="X1520" i="7"/>
  <c r="W1520" i="7"/>
  <c r="V1520" i="7"/>
  <c r="U1520" i="7"/>
  <c r="T1520" i="7"/>
  <c r="S1520" i="7"/>
  <c r="R1520" i="7"/>
  <c r="Q1520" i="7"/>
  <c r="AF1519" i="7"/>
  <c r="AE1519" i="7"/>
  <c r="AD1519" i="7"/>
  <c r="AC1519" i="7"/>
  <c r="AB1519" i="7"/>
  <c r="AA1519" i="7"/>
  <c r="Z1519" i="7"/>
  <c r="Y1519" i="7"/>
  <c r="AH1519" i="7" s="1"/>
  <c r="X1519" i="7"/>
  <c r="W1519" i="7"/>
  <c r="V1519" i="7"/>
  <c r="U1519" i="7"/>
  <c r="T1519" i="7"/>
  <c r="S1519" i="7"/>
  <c r="R1519" i="7"/>
  <c r="Q1519" i="7"/>
  <c r="AF1518" i="7"/>
  <c r="AE1518" i="7"/>
  <c r="AD1518" i="7"/>
  <c r="AC1518" i="7"/>
  <c r="AB1518" i="7"/>
  <c r="AA1518" i="7"/>
  <c r="Z1518" i="7"/>
  <c r="Y1518" i="7"/>
  <c r="AH1518" i="7" s="1"/>
  <c r="X1518" i="7"/>
  <c r="W1518" i="7"/>
  <c r="V1518" i="7"/>
  <c r="U1518" i="7"/>
  <c r="T1518" i="7"/>
  <c r="S1518" i="7"/>
  <c r="R1518" i="7"/>
  <c r="Q1518" i="7"/>
  <c r="AF1517" i="7"/>
  <c r="AE1517" i="7"/>
  <c r="AD1517" i="7"/>
  <c r="AC1517" i="7"/>
  <c r="AB1517" i="7"/>
  <c r="AA1517" i="7"/>
  <c r="Z1517" i="7"/>
  <c r="Y1517" i="7"/>
  <c r="AH1517" i="7" s="1"/>
  <c r="X1517" i="7"/>
  <c r="W1517" i="7"/>
  <c r="V1517" i="7"/>
  <c r="U1517" i="7"/>
  <c r="T1517" i="7"/>
  <c r="S1517" i="7"/>
  <c r="R1517" i="7"/>
  <c r="Q1517" i="7"/>
  <c r="AF1516" i="7"/>
  <c r="AE1516" i="7"/>
  <c r="AD1516" i="7"/>
  <c r="AC1516" i="7"/>
  <c r="AB1516" i="7"/>
  <c r="AA1516" i="7"/>
  <c r="Z1516" i="7"/>
  <c r="Y1516" i="7"/>
  <c r="AH1516" i="7" s="1"/>
  <c r="X1516" i="7"/>
  <c r="W1516" i="7"/>
  <c r="V1516" i="7"/>
  <c r="U1516" i="7"/>
  <c r="T1516" i="7"/>
  <c r="S1516" i="7"/>
  <c r="R1516" i="7"/>
  <c r="Q1516" i="7"/>
  <c r="AF1515" i="7"/>
  <c r="AE1515" i="7"/>
  <c r="AD1515" i="7"/>
  <c r="AC1515" i="7"/>
  <c r="AB1515" i="7"/>
  <c r="AA1515" i="7"/>
  <c r="Z1515" i="7"/>
  <c r="Y1515" i="7"/>
  <c r="AH1515" i="7" s="1"/>
  <c r="X1515" i="7"/>
  <c r="W1515" i="7"/>
  <c r="V1515" i="7"/>
  <c r="U1515" i="7"/>
  <c r="T1515" i="7"/>
  <c r="S1515" i="7"/>
  <c r="R1515" i="7"/>
  <c r="Q1515" i="7"/>
  <c r="AF1514" i="7"/>
  <c r="AE1514" i="7"/>
  <c r="AD1514" i="7"/>
  <c r="AC1514" i="7"/>
  <c r="AB1514" i="7"/>
  <c r="AA1514" i="7"/>
  <c r="Z1514" i="7"/>
  <c r="Y1514" i="7"/>
  <c r="AH1514" i="7" s="1"/>
  <c r="X1514" i="7"/>
  <c r="W1514" i="7"/>
  <c r="V1514" i="7"/>
  <c r="U1514" i="7"/>
  <c r="T1514" i="7"/>
  <c r="S1514" i="7"/>
  <c r="R1514" i="7"/>
  <c r="Q1514" i="7"/>
  <c r="AF1513" i="7"/>
  <c r="AE1513" i="7"/>
  <c r="AD1513" i="7"/>
  <c r="AC1513" i="7"/>
  <c r="AB1513" i="7"/>
  <c r="AA1513" i="7"/>
  <c r="Z1513" i="7"/>
  <c r="Y1513" i="7"/>
  <c r="AH1513" i="7" s="1"/>
  <c r="X1513" i="7"/>
  <c r="W1513" i="7"/>
  <c r="V1513" i="7"/>
  <c r="U1513" i="7"/>
  <c r="T1513" i="7"/>
  <c r="S1513" i="7"/>
  <c r="R1513" i="7"/>
  <c r="Q1513" i="7"/>
  <c r="AF1512" i="7"/>
  <c r="AE1512" i="7"/>
  <c r="AD1512" i="7"/>
  <c r="AC1512" i="7"/>
  <c r="AB1512" i="7"/>
  <c r="AA1512" i="7"/>
  <c r="Z1512" i="7"/>
  <c r="Y1512" i="7"/>
  <c r="AH1512" i="7" s="1"/>
  <c r="X1512" i="7"/>
  <c r="W1512" i="7"/>
  <c r="V1512" i="7"/>
  <c r="U1512" i="7"/>
  <c r="T1512" i="7"/>
  <c r="S1512" i="7"/>
  <c r="R1512" i="7"/>
  <c r="Q1512" i="7"/>
  <c r="AF1511" i="7"/>
  <c r="AE1511" i="7"/>
  <c r="AD1511" i="7"/>
  <c r="AC1511" i="7"/>
  <c r="AB1511" i="7"/>
  <c r="AA1511" i="7"/>
  <c r="Z1511" i="7"/>
  <c r="Y1511" i="7"/>
  <c r="AH1511" i="7" s="1"/>
  <c r="X1511" i="7"/>
  <c r="W1511" i="7"/>
  <c r="V1511" i="7"/>
  <c r="U1511" i="7"/>
  <c r="T1511" i="7"/>
  <c r="S1511" i="7"/>
  <c r="R1511" i="7"/>
  <c r="Q1511" i="7"/>
  <c r="AF1510" i="7"/>
  <c r="AE1510" i="7"/>
  <c r="AD1510" i="7"/>
  <c r="AC1510" i="7"/>
  <c r="AB1510" i="7"/>
  <c r="AA1510" i="7"/>
  <c r="Z1510" i="7"/>
  <c r="Y1510" i="7"/>
  <c r="AH1510" i="7" s="1"/>
  <c r="X1510" i="7"/>
  <c r="W1510" i="7"/>
  <c r="V1510" i="7"/>
  <c r="U1510" i="7"/>
  <c r="T1510" i="7"/>
  <c r="S1510" i="7"/>
  <c r="R1510" i="7"/>
  <c r="Q1510" i="7"/>
  <c r="AF1509" i="7"/>
  <c r="AE1509" i="7"/>
  <c r="AD1509" i="7"/>
  <c r="AC1509" i="7"/>
  <c r="AB1509" i="7"/>
  <c r="AA1509" i="7"/>
  <c r="Z1509" i="7"/>
  <c r="Y1509" i="7"/>
  <c r="AH1509" i="7" s="1"/>
  <c r="X1509" i="7"/>
  <c r="W1509" i="7"/>
  <c r="V1509" i="7"/>
  <c r="U1509" i="7"/>
  <c r="T1509" i="7"/>
  <c r="S1509" i="7"/>
  <c r="R1509" i="7"/>
  <c r="Q1509" i="7"/>
  <c r="AF1508" i="7"/>
  <c r="AE1508" i="7"/>
  <c r="AD1508" i="7"/>
  <c r="AC1508" i="7"/>
  <c r="AB1508" i="7"/>
  <c r="AA1508" i="7"/>
  <c r="Z1508" i="7"/>
  <c r="Y1508" i="7"/>
  <c r="AH1508" i="7" s="1"/>
  <c r="X1508" i="7"/>
  <c r="W1508" i="7"/>
  <c r="V1508" i="7"/>
  <c r="U1508" i="7"/>
  <c r="T1508" i="7"/>
  <c r="S1508" i="7"/>
  <c r="R1508" i="7"/>
  <c r="Q1508" i="7"/>
  <c r="AF1507" i="7"/>
  <c r="AE1507" i="7"/>
  <c r="AD1507" i="7"/>
  <c r="AC1507" i="7"/>
  <c r="AB1507" i="7"/>
  <c r="AA1507" i="7"/>
  <c r="Z1507" i="7"/>
  <c r="Y1507" i="7"/>
  <c r="AH1507" i="7" s="1"/>
  <c r="X1507" i="7"/>
  <c r="W1507" i="7"/>
  <c r="V1507" i="7"/>
  <c r="U1507" i="7"/>
  <c r="T1507" i="7"/>
  <c r="S1507" i="7"/>
  <c r="R1507" i="7"/>
  <c r="Q1507" i="7"/>
  <c r="AF1506" i="7"/>
  <c r="AE1506" i="7"/>
  <c r="AD1506" i="7"/>
  <c r="AC1506" i="7"/>
  <c r="AB1506" i="7"/>
  <c r="AA1506" i="7"/>
  <c r="Z1506" i="7"/>
  <c r="Y1506" i="7"/>
  <c r="AH1506" i="7" s="1"/>
  <c r="X1506" i="7"/>
  <c r="W1506" i="7"/>
  <c r="V1506" i="7"/>
  <c r="U1506" i="7"/>
  <c r="AI1506" i="7" s="1"/>
  <c r="T1506" i="7"/>
  <c r="S1506" i="7"/>
  <c r="AJ1506" i="7" s="1"/>
  <c r="R1506" i="7"/>
  <c r="Q1506" i="7"/>
  <c r="AG1506" i="7" s="1"/>
  <c r="AF1505" i="7"/>
  <c r="AE1505" i="7"/>
  <c r="AD1505" i="7"/>
  <c r="AC1505" i="7"/>
  <c r="AB1505" i="7"/>
  <c r="AA1505" i="7"/>
  <c r="Z1505" i="7"/>
  <c r="Y1505" i="7"/>
  <c r="AH1505" i="7" s="1"/>
  <c r="X1505" i="7"/>
  <c r="W1505" i="7"/>
  <c r="V1505" i="7"/>
  <c r="U1505" i="7"/>
  <c r="AI1505" i="7" s="1"/>
  <c r="T1505" i="7"/>
  <c r="S1505" i="7"/>
  <c r="AJ1505" i="7" s="1"/>
  <c r="R1505" i="7"/>
  <c r="Q1505" i="7"/>
  <c r="AG1505" i="7" s="1"/>
  <c r="AF1504" i="7"/>
  <c r="AE1504" i="7"/>
  <c r="AD1504" i="7"/>
  <c r="AC1504" i="7"/>
  <c r="AB1504" i="7"/>
  <c r="AA1504" i="7"/>
  <c r="Z1504" i="7"/>
  <c r="Y1504" i="7"/>
  <c r="AH1504" i="7" s="1"/>
  <c r="X1504" i="7"/>
  <c r="W1504" i="7"/>
  <c r="V1504" i="7"/>
  <c r="U1504" i="7"/>
  <c r="AI1504" i="7" s="1"/>
  <c r="T1504" i="7"/>
  <c r="S1504" i="7"/>
  <c r="AJ1504" i="7" s="1"/>
  <c r="R1504" i="7"/>
  <c r="Q1504" i="7"/>
  <c r="AG1504" i="7" s="1"/>
  <c r="AF1503" i="7"/>
  <c r="AE1503" i="7"/>
  <c r="AD1503" i="7"/>
  <c r="AC1503" i="7"/>
  <c r="AB1503" i="7"/>
  <c r="AA1503" i="7"/>
  <c r="Z1503" i="7"/>
  <c r="Y1503" i="7"/>
  <c r="AH1503" i="7" s="1"/>
  <c r="X1503" i="7"/>
  <c r="W1503" i="7"/>
  <c r="V1503" i="7"/>
  <c r="U1503" i="7"/>
  <c r="AI1503" i="7" s="1"/>
  <c r="T1503" i="7"/>
  <c r="S1503" i="7"/>
  <c r="AJ1503" i="7" s="1"/>
  <c r="R1503" i="7"/>
  <c r="Q1503" i="7"/>
  <c r="AG1503" i="7" s="1"/>
  <c r="AF1502" i="7"/>
  <c r="AE1502" i="7"/>
  <c r="AD1502" i="7"/>
  <c r="AC1502" i="7"/>
  <c r="AB1502" i="7"/>
  <c r="AA1502" i="7"/>
  <c r="Z1502" i="7"/>
  <c r="Y1502" i="7"/>
  <c r="AH1502" i="7" s="1"/>
  <c r="X1502" i="7"/>
  <c r="W1502" i="7"/>
  <c r="V1502" i="7"/>
  <c r="U1502" i="7"/>
  <c r="AI1502" i="7" s="1"/>
  <c r="T1502" i="7"/>
  <c r="S1502" i="7"/>
  <c r="AJ1502" i="7" s="1"/>
  <c r="R1502" i="7"/>
  <c r="Q1502" i="7"/>
  <c r="AG1502" i="7" s="1"/>
  <c r="AF1501" i="7"/>
  <c r="AE1501" i="7"/>
  <c r="AD1501" i="7"/>
  <c r="AC1501" i="7"/>
  <c r="AB1501" i="7"/>
  <c r="AA1501" i="7"/>
  <c r="Z1501" i="7"/>
  <c r="Y1501" i="7"/>
  <c r="AH1501" i="7" s="1"/>
  <c r="X1501" i="7"/>
  <c r="W1501" i="7"/>
  <c r="V1501" i="7"/>
  <c r="U1501" i="7"/>
  <c r="AI1501" i="7" s="1"/>
  <c r="T1501" i="7"/>
  <c r="S1501" i="7"/>
  <c r="AJ1501" i="7" s="1"/>
  <c r="R1501" i="7"/>
  <c r="Q1501" i="7"/>
  <c r="AG1501" i="7" s="1"/>
  <c r="AF1500" i="7"/>
  <c r="AE1500" i="7"/>
  <c r="AD1500" i="7"/>
  <c r="AC1500" i="7"/>
  <c r="AB1500" i="7"/>
  <c r="AA1500" i="7"/>
  <c r="Z1500" i="7"/>
  <c r="Y1500" i="7"/>
  <c r="AH1500" i="7" s="1"/>
  <c r="X1500" i="7"/>
  <c r="W1500" i="7"/>
  <c r="V1500" i="7"/>
  <c r="U1500" i="7"/>
  <c r="AI1500" i="7" s="1"/>
  <c r="T1500" i="7"/>
  <c r="S1500" i="7"/>
  <c r="AJ1500" i="7" s="1"/>
  <c r="R1500" i="7"/>
  <c r="Q1500" i="7"/>
  <c r="AG1500" i="7" s="1"/>
  <c r="AF1499" i="7"/>
  <c r="AE1499" i="7"/>
  <c r="AD1499" i="7"/>
  <c r="AC1499" i="7"/>
  <c r="AB1499" i="7"/>
  <c r="AA1499" i="7"/>
  <c r="Z1499" i="7"/>
  <c r="Y1499" i="7"/>
  <c r="AH1499" i="7" s="1"/>
  <c r="X1499" i="7"/>
  <c r="W1499" i="7"/>
  <c r="V1499" i="7"/>
  <c r="U1499" i="7"/>
  <c r="AI1499" i="7" s="1"/>
  <c r="T1499" i="7"/>
  <c r="S1499" i="7"/>
  <c r="AJ1499" i="7" s="1"/>
  <c r="R1499" i="7"/>
  <c r="Q1499" i="7"/>
  <c r="AG1499" i="7" s="1"/>
  <c r="AF1498" i="7"/>
  <c r="AE1498" i="7"/>
  <c r="AD1498" i="7"/>
  <c r="AC1498" i="7"/>
  <c r="AB1498" i="7"/>
  <c r="AA1498" i="7"/>
  <c r="Z1498" i="7"/>
  <c r="Y1498" i="7"/>
  <c r="AH1498" i="7" s="1"/>
  <c r="X1498" i="7"/>
  <c r="W1498" i="7"/>
  <c r="V1498" i="7"/>
  <c r="U1498" i="7"/>
  <c r="AI1498" i="7" s="1"/>
  <c r="T1498" i="7"/>
  <c r="S1498" i="7"/>
  <c r="AJ1498" i="7" s="1"/>
  <c r="R1498" i="7"/>
  <c r="Q1498" i="7"/>
  <c r="AG1498" i="7" s="1"/>
  <c r="AF1497" i="7"/>
  <c r="AE1497" i="7"/>
  <c r="AD1497" i="7"/>
  <c r="AC1497" i="7"/>
  <c r="AB1497" i="7"/>
  <c r="AA1497" i="7"/>
  <c r="Z1497" i="7"/>
  <c r="Y1497" i="7"/>
  <c r="AH1497" i="7" s="1"/>
  <c r="X1497" i="7"/>
  <c r="W1497" i="7"/>
  <c r="V1497" i="7"/>
  <c r="U1497" i="7"/>
  <c r="AI1497" i="7" s="1"/>
  <c r="T1497" i="7"/>
  <c r="S1497" i="7"/>
  <c r="AJ1497" i="7" s="1"/>
  <c r="R1497" i="7"/>
  <c r="Q1497" i="7"/>
  <c r="AG1497" i="7" s="1"/>
  <c r="AF1496" i="7"/>
  <c r="AE1496" i="7"/>
  <c r="AD1496" i="7"/>
  <c r="AC1496" i="7"/>
  <c r="AB1496" i="7"/>
  <c r="AA1496" i="7"/>
  <c r="Z1496" i="7"/>
  <c r="Y1496" i="7"/>
  <c r="AH1496" i="7" s="1"/>
  <c r="X1496" i="7"/>
  <c r="W1496" i="7"/>
  <c r="V1496" i="7"/>
  <c r="U1496" i="7"/>
  <c r="AI1496" i="7" s="1"/>
  <c r="T1496" i="7"/>
  <c r="S1496" i="7"/>
  <c r="AJ1496" i="7" s="1"/>
  <c r="R1496" i="7"/>
  <c r="Q1496" i="7"/>
  <c r="AG1496" i="7" s="1"/>
  <c r="AF1495" i="7"/>
  <c r="AE1495" i="7"/>
  <c r="AD1495" i="7"/>
  <c r="AC1495" i="7"/>
  <c r="AB1495" i="7"/>
  <c r="AA1495" i="7"/>
  <c r="Z1495" i="7"/>
  <c r="Y1495" i="7"/>
  <c r="AH1495" i="7" s="1"/>
  <c r="X1495" i="7"/>
  <c r="W1495" i="7"/>
  <c r="V1495" i="7"/>
  <c r="U1495" i="7"/>
  <c r="AI1495" i="7" s="1"/>
  <c r="T1495" i="7"/>
  <c r="S1495" i="7"/>
  <c r="AJ1495" i="7" s="1"/>
  <c r="R1495" i="7"/>
  <c r="Q1495" i="7"/>
  <c r="AG1495" i="7" s="1"/>
  <c r="AF1494" i="7"/>
  <c r="AE1494" i="7"/>
  <c r="AD1494" i="7"/>
  <c r="AC1494" i="7"/>
  <c r="AB1494" i="7"/>
  <c r="AA1494" i="7"/>
  <c r="Z1494" i="7"/>
  <c r="Y1494" i="7"/>
  <c r="AH1494" i="7" s="1"/>
  <c r="X1494" i="7"/>
  <c r="W1494" i="7"/>
  <c r="V1494" i="7"/>
  <c r="U1494" i="7"/>
  <c r="AI1494" i="7" s="1"/>
  <c r="T1494" i="7"/>
  <c r="S1494" i="7"/>
  <c r="AJ1494" i="7" s="1"/>
  <c r="R1494" i="7"/>
  <c r="Q1494" i="7"/>
  <c r="AG1494" i="7" s="1"/>
  <c r="AF1493" i="7"/>
  <c r="AE1493" i="7"/>
  <c r="AD1493" i="7"/>
  <c r="AC1493" i="7"/>
  <c r="AB1493" i="7"/>
  <c r="AA1493" i="7"/>
  <c r="Z1493" i="7"/>
  <c r="Y1493" i="7"/>
  <c r="AH1493" i="7" s="1"/>
  <c r="X1493" i="7"/>
  <c r="W1493" i="7"/>
  <c r="V1493" i="7"/>
  <c r="U1493" i="7"/>
  <c r="AI1493" i="7" s="1"/>
  <c r="T1493" i="7"/>
  <c r="S1493" i="7"/>
  <c r="AJ1493" i="7" s="1"/>
  <c r="R1493" i="7"/>
  <c r="Q1493" i="7"/>
  <c r="AG1493" i="7" s="1"/>
  <c r="AF1492" i="7"/>
  <c r="AE1492" i="7"/>
  <c r="AD1492" i="7"/>
  <c r="AC1492" i="7"/>
  <c r="AB1492" i="7"/>
  <c r="AA1492" i="7"/>
  <c r="Z1492" i="7"/>
  <c r="Y1492" i="7"/>
  <c r="AH1492" i="7" s="1"/>
  <c r="X1492" i="7"/>
  <c r="W1492" i="7"/>
  <c r="V1492" i="7"/>
  <c r="U1492" i="7"/>
  <c r="AI1492" i="7" s="1"/>
  <c r="T1492" i="7"/>
  <c r="S1492" i="7"/>
  <c r="AJ1492" i="7" s="1"/>
  <c r="R1492" i="7"/>
  <c r="Q1492" i="7"/>
  <c r="AG1492" i="7" s="1"/>
  <c r="AF1491" i="7"/>
  <c r="AE1491" i="7"/>
  <c r="AD1491" i="7"/>
  <c r="AC1491" i="7"/>
  <c r="AB1491" i="7"/>
  <c r="AA1491" i="7"/>
  <c r="Z1491" i="7"/>
  <c r="Y1491" i="7"/>
  <c r="AH1491" i="7" s="1"/>
  <c r="X1491" i="7"/>
  <c r="W1491" i="7"/>
  <c r="V1491" i="7"/>
  <c r="U1491" i="7"/>
  <c r="AI1491" i="7" s="1"/>
  <c r="T1491" i="7"/>
  <c r="S1491" i="7"/>
  <c r="AJ1491" i="7" s="1"/>
  <c r="R1491" i="7"/>
  <c r="Q1491" i="7"/>
  <c r="AG1491" i="7" s="1"/>
  <c r="AF1490" i="7"/>
  <c r="AE1490" i="7"/>
  <c r="AD1490" i="7"/>
  <c r="AC1490" i="7"/>
  <c r="AB1490" i="7"/>
  <c r="AA1490" i="7"/>
  <c r="Z1490" i="7"/>
  <c r="Y1490" i="7"/>
  <c r="AH1490" i="7" s="1"/>
  <c r="X1490" i="7"/>
  <c r="W1490" i="7"/>
  <c r="V1490" i="7"/>
  <c r="U1490" i="7"/>
  <c r="AI1490" i="7" s="1"/>
  <c r="T1490" i="7"/>
  <c r="S1490" i="7"/>
  <c r="AJ1490" i="7" s="1"/>
  <c r="R1490" i="7"/>
  <c r="Q1490" i="7"/>
  <c r="AG1490" i="7" s="1"/>
  <c r="AF1489" i="7"/>
  <c r="AE1489" i="7"/>
  <c r="AD1489" i="7"/>
  <c r="AC1489" i="7"/>
  <c r="AB1489" i="7"/>
  <c r="AA1489" i="7"/>
  <c r="Z1489" i="7"/>
  <c r="Y1489" i="7"/>
  <c r="AH1489" i="7" s="1"/>
  <c r="X1489" i="7"/>
  <c r="W1489" i="7"/>
  <c r="V1489" i="7"/>
  <c r="U1489" i="7"/>
  <c r="AI1489" i="7" s="1"/>
  <c r="T1489" i="7"/>
  <c r="S1489" i="7"/>
  <c r="AJ1489" i="7" s="1"/>
  <c r="R1489" i="7"/>
  <c r="Q1489" i="7"/>
  <c r="AG1489" i="7" s="1"/>
  <c r="AF1488" i="7"/>
  <c r="AE1488" i="7"/>
  <c r="AD1488" i="7"/>
  <c r="AC1488" i="7"/>
  <c r="AB1488" i="7"/>
  <c r="AA1488" i="7"/>
  <c r="Z1488" i="7"/>
  <c r="Y1488" i="7"/>
  <c r="AH1488" i="7" s="1"/>
  <c r="X1488" i="7"/>
  <c r="W1488" i="7"/>
  <c r="V1488" i="7"/>
  <c r="U1488" i="7"/>
  <c r="AI1488" i="7" s="1"/>
  <c r="T1488" i="7"/>
  <c r="S1488" i="7"/>
  <c r="AJ1488" i="7" s="1"/>
  <c r="R1488" i="7"/>
  <c r="Q1488" i="7"/>
  <c r="AG1488" i="7" s="1"/>
  <c r="AF1487" i="7"/>
  <c r="AE1487" i="7"/>
  <c r="AD1487" i="7"/>
  <c r="AC1487" i="7"/>
  <c r="AB1487" i="7"/>
  <c r="AA1487" i="7"/>
  <c r="Z1487" i="7"/>
  <c r="Y1487" i="7"/>
  <c r="AH1487" i="7" s="1"/>
  <c r="X1487" i="7"/>
  <c r="W1487" i="7"/>
  <c r="V1487" i="7"/>
  <c r="U1487" i="7"/>
  <c r="AI1487" i="7" s="1"/>
  <c r="T1487" i="7"/>
  <c r="S1487" i="7"/>
  <c r="AJ1487" i="7" s="1"/>
  <c r="R1487" i="7"/>
  <c r="Q1487" i="7"/>
  <c r="AG1487" i="7" s="1"/>
  <c r="AF1486" i="7"/>
  <c r="AE1486" i="7"/>
  <c r="AD1486" i="7"/>
  <c r="AC1486" i="7"/>
  <c r="AB1486" i="7"/>
  <c r="AA1486" i="7"/>
  <c r="Z1486" i="7"/>
  <c r="Y1486" i="7"/>
  <c r="AH1486" i="7" s="1"/>
  <c r="X1486" i="7"/>
  <c r="W1486" i="7"/>
  <c r="V1486" i="7"/>
  <c r="U1486" i="7"/>
  <c r="AI1486" i="7" s="1"/>
  <c r="T1486" i="7"/>
  <c r="S1486" i="7"/>
  <c r="AJ1486" i="7" s="1"/>
  <c r="R1486" i="7"/>
  <c r="Q1486" i="7"/>
  <c r="AG1486" i="7" s="1"/>
  <c r="AF1485" i="7"/>
  <c r="AE1485" i="7"/>
  <c r="AD1485" i="7"/>
  <c r="AC1485" i="7"/>
  <c r="AB1485" i="7"/>
  <c r="AA1485" i="7"/>
  <c r="Z1485" i="7"/>
  <c r="Y1485" i="7"/>
  <c r="AH1485" i="7" s="1"/>
  <c r="X1485" i="7"/>
  <c r="W1485" i="7"/>
  <c r="V1485" i="7"/>
  <c r="U1485" i="7"/>
  <c r="AI1485" i="7" s="1"/>
  <c r="T1485" i="7"/>
  <c r="S1485" i="7"/>
  <c r="AJ1485" i="7" s="1"/>
  <c r="R1485" i="7"/>
  <c r="Q1485" i="7"/>
  <c r="AG1485" i="7" s="1"/>
  <c r="AF1484" i="7"/>
  <c r="AE1484" i="7"/>
  <c r="AD1484" i="7"/>
  <c r="AC1484" i="7"/>
  <c r="AB1484" i="7"/>
  <c r="AA1484" i="7"/>
  <c r="Z1484" i="7"/>
  <c r="Y1484" i="7"/>
  <c r="AH1484" i="7" s="1"/>
  <c r="X1484" i="7"/>
  <c r="W1484" i="7"/>
  <c r="V1484" i="7"/>
  <c r="U1484" i="7"/>
  <c r="AI1484" i="7" s="1"/>
  <c r="T1484" i="7"/>
  <c r="S1484" i="7"/>
  <c r="AJ1484" i="7" s="1"/>
  <c r="R1484" i="7"/>
  <c r="Q1484" i="7"/>
  <c r="AG1484" i="7" s="1"/>
  <c r="AF1483" i="7"/>
  <c r="AE1483" i="7"/>
  <c r="AD1483" i="7"/>
  <c r="AC1483" i="7"/>
  <c r="AB1483" i="7"/>
  <c r="AA1483" i="7"/>
  <c r="Z1483" i="7"/>
  <c r="Y1483" i="7"/>
  <c r="AH1483" i="7" s="1"/>
  <c r="X1483" i="7"/>
  <c r="W1483" i="7"/>
  <c r="V1483" i="7"/>
  <c r="U1483" i="7"/>
  <c r="AI1483" i="7" s="1"/>
  <c r="T1483" i="7"/>
  <c r="S1483" i="7"/>
  <c r="AJ1483" i="7" s="1"/>
  <c r="R1483" i="7"/>
  <c r="Q1483" i="7"/>
  <c r="AG1483" i="7" s="1"/>
  <c r="AF1482" i="7"/>
  <c r="AE1482" i="7"/>
  <c r="AD1482" i="7"/>
  <c r="AC1482" i="7"/>
  <c r="AB1482" i="7"/>
  <c r="AA1482" i="7"/>
  <c r="Z1482" i="7"/>
  <c r="Y1482" i="7"/>
  <c r="AH1482" i="7" s="1"/>
  <c r="X1482" i="7"/>
  <c r="W1482" i="7"/>
  <c r="V1482" i="7"/>
  <c r="U1482" i="7"/>
  <c r="AI1482" i="7" s="1"/>
  <c r="T1482" i="7"/>
  <c r="S1482" i="7"/>
  <c r="AJ1482" i="7" s="1"/>
  <c r="R1482" i="7"/>
  <c r="Q1482" i="7"/>
  <c r="AG1482" i="7" s="1"/>
  <c r="AF1481" i="7"/>
  <c r="AE1481" i="7"/>
  <c r="AD1481" i="7"/>
  <c r="AC1481" i="7"/>
  <c r="AB1481" i="7"/>
  <c r="AA1481" i="7"/>
  <c r="Z1481" i="7"/>
  <c r="Y1481" i="7"/>
  <c r="AH1481" i="7" s="1"/>
  <c r="X1481" i="7"/>
  <c r="W1481" i="7"/>
  <c r="V1481" i="7"/>
  <c r="U1481" i="7"/>
  <c r="AI1481" i="7" s="1"/>
  <c r="T1481" i="7"/>
  <c r="S1481" i="7"/>
  <c r="AJ1481" i="7" s="1"/>
  <c r="R1481" i="7"/>
  <c r="Q1481" i="7"/>
  <c r="AG1481" i="7" s="1"/>
  <c r="AF1480" i="7"/>
  <c r="AE1480" i="7"/>
  <c r="AD1480" i="7"/>
  <c r="AC1480" i="7"/>
  <c r="AB1480" i="7"/>
  <c r="AA1480" i="7"/>
  <c r="Z1480" i="7"/>
  <c r="Y1480" i="7"/>
  <c r="AH1480" i="7" s="1"/>
  <c r="X1480" i="7"/>
  <c r="W1480" i="7"/>
  <c r="V1480" i="7"/>
  <c r="U1480" i="7"/>
  <c r="AI1480" i="7" s="1"/>
  <c r="T1480" i="7"/>
  <c r="S1480" i="7"/>
  <c r="AJ1480" i="7" s="1"/>
  <c r="R1480" i="7"/>
  <c r="Q1480" i="7"/>
  <c r="AG1480" i="7" s="1"/>
  <c r="AF1479" i="7"/>
  <c r="AE1479" i="7"/>
  <c r="AD1479" i="7"/>
  <c r="AC1479" i="7"/>
  <c r="AB1479" i="7"/>
  <c r="AA1479" i="7"/>
  <c r="Z1479" i="7"/>
  <c r="Y1479" i="7"/>
  <c r="AH1479" i="7" s="1"/>
  <c r="X1479" i="7"/>
  <c r="W1479" i="7"/>
  <c r="V1479" i="7"/>
  <c r="U1479" i="7"/>
  <c r="AI1479" i="7" s="1"/>
  <c r="T1479" i="7"/>
  <c r="S1479" i="7"/>
  <c r="AJ1479" i="7" s="1"/>
  <c r="R1479" i="7"/>
  <c r="Q1479" i="7"/>
  <c r="AG1479" i="7" s="1"/>
  <c r="AF1478" i="7"/>
  <c r="AE1478" i="7"/>
  <c r="AD1478" i="7"/>
  <c r="AC1478" i="7"/>
  <c r="AB1478" i="7"/>
  <c r="AA1478" i="7"/>
  <c r="Z1478" i="7"/>
  <c r="Y1478" i="7"/>
  <c r="AH1478" i="7" s="1"/>
  <c r="X1478" i="7"/>
  <c r="W1478" i="7"/>
  <c r="V1478" i="7"/>
  <c r="U1478" i="7"/>
  <c r="AI1478" i="7" s="1"/>
  <c r="T1478" i="7"/>
  <c r="S1478" i="7"/>
  <c r="AJ1478" i="7" s="1"/>
  <c r="R1478" i="7"/>
  <c r="Q1478" i="7"/>
  <c r="AG1478" i="7" s="1"/>
  <c r="AF1477" i="7"/>
  <c r="AE1477" i="7"/>
  <c r="AD1477" i="7"/>
  <c r="AC1477" i="7"/>
  <c r="AB1477" i="7"/>
  <c r="AA1477" i="7"/>
  <c r="Z1477" i="7"/>
  <c r="Y1477" i="7"/>
  <c r="AH1477" i="7" s="1"/>
  <c r="X1477" i="7"/>
  <c r="W1477" i="7"/>
  <c r="V1477" i="7"/>
  <c r="U1477" i="7"/>
  <c r="AI1477" i="7" s="1"/>
  <c r="T1477" i="7"/>
  <c r="S1477" i="7"/>
  <c r="AJ1477" i="7" s="1"/>
  <c r="R1477" i="7"/>
  <c r="Q1477" i="7"/>
  <c r="AG1477" i="7" s="1"/>
  <c r="AF1476" i="7"/>
  <c r="AE1476" i="7"/>
  <c r="AD1476" i="7"/>
  <c r="AC1476" i="7"/>
  <c r="AB1476" i="7"/>
  <c r="AA1476" i="7"/>
  <c r="Z1476" i="7"/>
  <c r="Y1476" i="7"/>
  <c r="AH1476" i="7" s="1"/>
  <c r="X1476" i="7"/>
  <c r="W1476" i="7"/>
  <c r="V1476" i="7"/>
  <c r="U1476" i="7"/>
  <c r="AI1476" i="7" s="1"/>
  <c r="T1476" i="7"/>
  <c r="S1476" i="7"/>
  <c r="AJ1476" i="7" s="1"/>
  <c r="R1476" i="7"/>
  <c r="Q1476" i="7"/>
  <c r="AG1476" i="7" s="1"/>
  <c r="AF1475" i="7"/>
  <c r="AE1475" i="7"/>
  <c r="AD1475" i="7"/>
  <c r="AC1475" i="7"/>
  <c r="AB1475" i="7"/>
  <c r="AA1475" i="7"/>
  <c r="Z1475" i="7"/>
  <c r="Y1475" i="7"/>
  <c r="AH1475" i="7" s="1"/>
  <c r="X1475" i="7"/>
  <c r="W1475" i="7"/>
  <c r="V1475" i="7"/>
  <c r="U1475" i="7"/>
  <c r="AI1475" i="7" s="1"/>
  <c r="T1475" i="7"/>
  <c r="S1475" i="7"/>
  <c r="AJ1475" i="7" s="1"/>
  <c r="R1475" i="7"/>
  <c r="Q1475" i="7"/>
  <c r="AG1475" i="7" s="1"/>
  <c r="AF1474" i="7"/>
  <c r="AE1474" i="7"/>
  <c r="AD1474" i="7"/>
  <c r="AC1474" i="7"/>
  <c r="AB1474" i="7"/>
  <c r="AA1474" i="7"/>
  <c r="Z1474" i="7"/>
  <c r="Y1474" i="7"/>
  <c r="AH1474" i="7" s="1"/>
  <c r="X1474" i="7"/>
  <c r="W1474" i="7"/>
  <c r="V1474" i="7"/>
  <c r="U1474" i="7"/>
  <c r="AI1474" i="7" s="1"/>
  <c r="T1474" i="7"/>
  <c r="S1474" i="7"/>
  <c r="AJ1474" i="7" s="1"/>
  <c r="R1474" i="7"/>
  <c r="Q1474" i="7"/>
  <c r="AG1474" i="7" s="1"/>
  <c r="AF1473" i="7"/>
  <c r="AE1473" i="7"/>
  <c r="AD1473" i="7"/>
  <c r="AC1473" i="7"/>
  <c r="AB1473" i="7"/>
  <c r="AA1473" i="7"/>
  <c r="Z1473" i="7"/>
  <c r="Y1473" i="7"/>
  <c r="AH1473" i="7" s="1"/>
  <c r="X1473" i="7"/>
  <c r="W1473" i="7"/>
  <c r="V1473" i="7"/>
  <c r="U1473" i="7"/>
  <c r="AI1473" i="7" s="1"/>
  <c r="T1473" i="7"/>
  <c r="S1473" i="7"/>
  <c r="AJ1473" i="7" s="1"/>
  <c r="R1473" i="7"/>
  <c r="Q1473" i="7"/>
  <c r="AG1473" i="7" s="1"/>
  <c r="AF1472" i="7"/>
  <c r="AE1472" i="7"/>
  <c r="AD1472" i="7"/>
  <c r="AC1472" i="7"/>
  <c r="AB1472" i="7"/>
  <c r="AA1472" i="7"/>
  <c r="Z1472" i="7"/>
  <c r="Y1472" i="7"/>
  <c r="AH1472" i="7" s="1"/>
  <c r="X1472" i="7"/>
  <c r="W1472" i="7"/>
  <c r="V1472" i="7"/>
  <c r="U1472" i="7"/>
  <c r="AI1472" i="7" s="1"/>
  <c r="T1472" i="7"/>
  <c r="S1472" i="7"/>
  <c r="AJ1472" i="7" s="1"/>
  <c r="R1472" i="7"/>
  <c r="Q1472" i="7"/>
  <c r="AG1472" i="7" s="1"/>
  <c r="AF1471" i="7"/>
  <c r="AE1471" i="7"/>
  <c r="AD1471" i="7"/>
  <c r="AC1471" i="7"/>
  <c r="AB1471" i="7"/>
  <c r="AA1471" i="7"/>
  <c r="Z1471" i="7"/>
  <c r="Y1471" i="7"/>
  <c r="AH1471" i="7" s="1"/>
  <c r="X1471" i="7"/>
  <c r="W1471" i="7"/>
  <c r="V1471" i="7"/>
  <c r="U1471" i="7"/>
  <c r="AI1471" i="7" s="1"/>
  <c r="T1471" i="7"/>
  <c r="S1471" i="7"/>
  <c r="AJ1471" i="7" s="1"/>
  <c r="R1471" i="7"/>
  <c r="Q1471" i="7"/>
  <c r="AG1471" i="7" s="1"/>
  <c r="AF1470" i="7"/>
  <c r="AE1470" i="7"/>
  <c r="AD1470" i="7"/>
  <c r="AC1470" i="7"/>
  <c r="AB1470" i="7"/>
  <c r="AA1470" i="7"/>
  <c r="Z1470" i="7"/>
  <c r="Y1470" i="7"/>
  <c r="AH1470" i="7" s="1"/>
  <c r="X1470" i="7"/>
  <c r="W1470" i="7"/>
  <c r="V1470" i="7"/>
  <c r="U1470" i="7"/>
  <c r="AI1470" i="7" s="1"/>
  <c r="T1470" i="7"/>
  <c r="S1470" i="7"/>
  <c r="AJ1470" i="7" s="1"/>
  <c r="R1470" i="7"/>
  <c r="Q1470" i="7"/>
  <c r="AG1470" i="7" s="1"/>
  <c r="AF1469" i="7"/>
  <c r="AE1469" i="7"/>
  <c r="AD1469" i="7"/>
  <c r="AC1469" i="7"/>
  <c r="AB1469" i="7"/>
  <c r="AA1469" i="7"/>
  <c r="Z1469" i="7"/>
  <c r="Y1469" i="7"/>
  <c r="AH1469" i="7" s="1"/>
  <c r="X1469" i="7"/>
  <c r="W1469" i="7"/>
  <c r="V1469" i="7"/>
  <c r="U1469" i="7"/>
  <c r="AI1469" i="7" s="1"/>
  <c r="T1469" i="7"/>
  <c r="S1469" i="7"/>
  <c r="AJ1469" i="7" s="1"/>
  <c r="R1469" i="7"/>
  <c r="Q1469" i="7"/>
  <c r="AG1469" i="7" s="1"/>
  <c r="AF1468" i="7"/>
  <c r="AE1468" i="7"/>
  <c r="AD1468" i="7"/>
  <c r="AC1468" i="7"/>
  <c r="AB1468" i="7"/>
  <c r="AA1468" i="7"/>
  <c r="Z1468" i="7"/>
  <c r="Y1468" i="7"/>
  <c r="AH1468" i="7" s="1"/>
  <c r="X1468" i="7"/>
  <c r="W1468" i="7"/>
  <c r="V1468" i="7"/>
  <c r="U1468" i="7"/>
  <c r="AI1468" i="7" s="1"/>
  <c r="T1468" i="7"/>
  <c r="S1468" i="7"/>
  <c r="AJ1468" i="7" s="1"/>
  <c r="R1468" i="7"/>
  <c r="Q1468" i="7"/>
  <c r="AG1468" i="7" s="1"/>
  <c r="AF1467" i="7"/>
  <c r="AE1467" i="7"/>
  <c r="AD1467" i="7"/>
  <c r="AC1467" i="7"/>
  <c r="AB1467" i="7"/>
  <c r="AA1467" i="7"/>
  <c r="Z1467" i="7"/>
  <c r="Y1467" i="7"/>
  <c r="AH1467" i="7" s="1"/>
  <c r="X1467" i="7"/>
  <c r="W1467" i="7"/>
  <c r="V1467" i="7"/>
  <c r="U1467" i="7"/>
  <c r="AI1467" i="7" s="1"/>
  <c r="T1467" i="7"/>
  <c r="S1467" i="7"/>
  <c r="AJ1467" i="7" s="1"/>
  <c r="R1467" i="7"/>
  <c r="Q1467" i="7"/>
  <c r="AG1467" i="7" s="1"/>
  <c r="AF1466" i="7"/>
  <c r="AE1466" i="7"/>
  <c r="AD1466" i="7"/>
  <c r="AC1466" i="7"/>
  <c r="AB1466" i="7"/>
  <c r="AA1466" i="7"/>
  <c r="Z1466" i="7"/>
  <c r="Y1466" i="7"/>
  <c r="AH1466" i="7" s="1"/>
  <c r="X1466" i="7"/>
  <c r="W1466" i="7"/>
  <c r="V1466" i="7"/>
  <c r="U1466" i="7"/>
  <c r="AI1466" i="7" s="1"/>
  <c r="T1466" i="7"/>
  <c r="S1466" i="7"/>
  <c r="AJ1466" i="7" s="1"/>
  <c r="R1466" i="7"/>
  <c r="Q1466" i="7"/>
  <c r="AG1466" i="7" s="1"/>
  <c r="AF1465" i="7"/>
  <c r="AE1465" i="7"/>
  <c r="AD1465" i="7"/>
  <c r="AC1465" i="7"/>
  <c r="AB1465" i="7"/>
  <c r="AA1465" i="7"/>
  <c r="Z1465" i="7"/>
  <c r="Y1465" i="7"/>
  <c r="AH1465" i="7" s="1"/>
  <c r="X1465" i="7"/>
  <c r="W1465" i="7"/>
  <c r="V1465" i="7"/>
  <c r="U1465" i="7"/>
  <c r="AI1465" i="7" s="1"/>
  <c r="T1465" i="7"/>
  <c r="S1465" i="7"/>
  <c r="AJ1465" i="7" s="1"/>
  <c r="R1465" i="7"/>
  <c r="Q1465" i="7"/>
  <c r="AG1465" i="7" s="1"/>
  <c r="AF1464" i="7"/>
  <c r="AE1464" i="7"/>
  <c r="AD1464" i="7"/>
  <c r="AC1464" i="7"/>
  <c r="AB1464" i="7"/>
  <c r="AA1464" i="7"/>
  <c r="Z1464" i="7"/>
  <c r="Y1464" i="7"/>
  <c r="AH1464" i="7" s="1"/>
  <c r="X1464" i="7"/>
  <c r="W1464" i="7"/>
  <c r="V1464" i="7"/>
  <c r="U1464" i="7"/>
  <c r="AI1464" i="7" s="1"/>
  <c r="T1464" i="7"/>
  <c r="S1464" i="7"/>
  <c r="AJ1464" i="7" s="1"/>
  <c r="R1464" i="7"/>
  <c r="Q1464" i="7"/>
  <c r="AG1464" i="7" s="1"/>
  <c r="AF1463" i="7"/>
  <c r="AE1463" i="7"/>
  <c r="AD1463" i="7"/>
  <c r="AC1463" i="7"/>
  <c r="AB1463" i="7"/>
  <c r="AA1463" i="7"/>
  <c r="Z1463" i="7"/>
  <c r="Y1463" i="7"/>
  <c r="AH1463" i="7" s="1"/>
  <c r="X1463" i="7"/>
  <c r="W1463" i="7"/>
  <c r="V1463" i="7"/>
  <c r="U1463" i="7"/>
  <c r="AI1463" i="7" s="1"/>
  <c r="T1463" i="7"/>
  <c r="S1463" i="7"/>
  <c r="AJ1463" i="7" s="1"/>
  <c r="R1463" i="7"/>
  <c r="Q1463" i="7"/>
  <c r="AG1463" i="7" s="1"/>
  <c r="AF1462" i="7"/>
  <c r="AE1462" i="7"/>
  <c r="AD1462" i="7"/>
  <c r="AC1462" i="7"/>
  <c r="AB1462" i="7"/>
  <c r="AA1462" i="7"/>
  <c r="Z1462" i="7"/>
  <c r="Y1462" i="7"/>
  <c r="AH1462" i="7" s="1"/>
  <c r="X1462" i="7"/>
  <c r="W1462" i="7"/>
  <c r="V1462" i="7"/>
  <c r="U1462" i="7"/>
  <c r="AI1462" i="7" s="1"/>
  <c r="T1462" i="7"/>
  <c r="S1462" i="7"/>
  <c r="AJ1462" i="7" s="1"/>
  <c r="R1462" i="7"/>
  <c r="Q1462" i="7"/>
  <c r="AG1462" i="7" s="1"/>
  <c r="AF1461" i="7"/>
  <c r="AE1461" i="7"/>
  <c r="AD1461" i="7"/>
  <c r="AC1461" i="7"/>
  <c r="AB1461" i="7"/>
  <c r="AA1461" i="7"/>
  <c r="Z1461" i="7"/>
  <c r="Y1461" i="7"/>
  <c r="AH1461" i="7" s="1"/>
  <c r="X1461" i="7"/>
  <c r="W1461" i="7"/>
  <c r="V1461" i="7"/>
  <c r="U1461" i="7"/>
  <c r="AI1461" i="7" s="1"/>
  <c r="T1461" i="7"/>
  <c r="S1461" i="7"/>
  <c r="AJ1461" i="7" s="1"/>
  <c r="R1461" i="7"/>
  <c r="Q1461" i="7"/>
  <c r="AG1461" i="7" s="1"/>
  <c r="AF1460" i="7"/>
  <c r="AE1460" i="7"/>
  <c r="AD1460" i="7"/>
  <c r="AC1460" i="7"/>
  <c r="AB1460" i="7"/>
  <c r="AA1460" i="7"/>
  <c r="Z1460" i="7"/>
  <c r="Y1460" i="7"/>
  <c r="AH1460" i="7" s="1"/>
  <c r="X1460" i="7"/>
  <c r="W1460" i="7"/>
  <c r="V1460" i="7"/>
  <c r="U1460" i="7"/>
  <c r="AI1460" i="7" s="1"/>
  <c r="T1460" i="7"/>
  <c r="S1460" i="7"/>
  <c r="AJ1460" i="7" s="1"/>
  <c r="R1460" i="7"/>
  <c r="Q1460" i="7"/>
  <c r="AG1460" i="7" s="1"/>
  <c r="AF1459" i="7"/>
  <c r="AE1459" i="7"/>
  <c r="AD1459" i="7"/>
  <c r="AC1459" i="7"/>
  <c r="AB1459" i="7"/>
  <c r="AA1459" i="7"/>
  <c r="Z1459" i="7"/>
  <c r="Y1459" i="7"/>
  <c r="AH1459" i="7" s="1"/>
  <c r="X1459" i="7"/>
  <c r="W1459" i="7"/>
  <c r="V1459" i="7"/>
  <c r="U1459" i="7"/>
  <c r="AI1459" i="7" s="1"/>
  <c r="T1459" i="7"/>
  <c r="S1459" i="7"/>
  <c r="AJ1459" i="7" s="1"/>
  <c r="R1459" i="7"/>
  <c r="Q1459" i="7"/>
  <c r="AG1459" i="7" s="1"/>
  <c r="AF1458" i="7"/>
  <c r="AE1458" i="7"/>
  <c r="AD1458" i="7"/>
  <c r="AC1458" i="7"/>
  <c r="AB1458" i="7"/>
  <c r="AA1458" i="7"/>
  <c r="Z1458" i="7"/>
  <c r="Y1458" i="7"/>
  <c r="AH1458" i="7" s="1"/>
  <c r="X1458" i="7"/>
  <c r="W1458" i="7"/>
  <c r="V1458" i="7"/>
  <c r="U1458" i="7"/>
  <c r="AI1458" i="7" s="1"/>
  <c r="T1458" i="7"/>
  <c r="S1458" i="7"/>
  <c r="AJ1458" i="7" s="1"/>
  <c r="R1458" i="7"/>
  <c r="Q1458" i="7"/>
  <c r="AG1458" i="7" s="1"/>
  <c r="AF1457" i="7"/>
  <c r="AE1457" i="7"/>
  <c r="AD1457" i="7"/>
  <c r="AC1457" i="7"/>
  <c r="AB1457" i="7"/>
  <c r="AA1457" i="7"/>
  <c r="Z1457" i="7"/>
  <c r="Y1457" i="7"/>
  <c r="AH1457" i="7" s="1"/>
  <c r="X1457" i="7"/>
  <c r="W1457" i="7"/>
  <c r="V1457" i="7"/>
  <c r="U1457" i="7"/>
  <c r="AI1457" i="7" s="1"/>
  <c r="T1457" i="7"/>
  <c r="S1457" i="7"/>
  <c r="AJ1457" i="7" s="1"/>
  <c r="R1457" i="7"/>
  <c r="Q1457" i="7"/>
  <c r="AG1457" i="7" s="1"/>
  <c r="AF1456" i="7"/>
  <c r="AE1456" i="7"/>
  <c r="AD1456" i="7"/>
  <c r="AC1456" i="7"/>
  <c r="AB1456" i="7"/>
  <c r="AA1456" i="7"/>
  <c r="Z1456" i="7"/>
  <c r="Y1456" i="7"/>
  <c r="AH1456" i="7" s="1"/>
  <c r="X1456" i="7"/>
  <c r="W1456" i="7"/>
  <c r="V1456" i="7"/>
  <c r="U1456" i="7"/>
  <c r="AI1456" i="7" s="1"/>
  <c r="T1456" i="7"/>
  <c r="S1456" i="7"/>
  <c r="AJ1456" i="7" s="1"/>
  <c r="R1456" i="7"/>
  <c r="Q1456" i="7"/>
  <c r="AG1456" i="7" s="1"/>
  <c r="AF1455" i="7"/>
  <c r="AE1455" i="7"/>
  <c r="AD1455" i="7"/>
  <c r="AC1455" i="7"/>
  <c r="AB1455" i="7"/>
  <c r="AA1455" i="7"/>
  <c r="Z1455" i="7"/>
  <c r="Y1455" i="7"/>
  <c r="AH1455" i="7" s="1"/>
  <c r="X1455" i="7"/>
  <c r="W1455" i="7"/>
  <c r="V1455" i="7"/>
  <c r="U1455" i="7"/>
  <c r="AI1455" i="7" s="1"/>
  <c r="T1455" i="7"/>
  <c r="S1455" i="7"/>
  <c r="AJ1455" i="7" s="1"/>
  <c r="R1455" i="7"/>
  <c r="Q1455" i="7"/>
  <c r="AG1455" i="7" s="1"/>
  <c r="AF1454" i="7"/>
  <c r="AE1454" i="7"/>
  <c r="AD1454" i="7"/>
  <c r="AC1454" i="7"/>
  <c r="AB1454" i="7"/>
  <c r="AA1454" i="7"/>
  <c r="Z1454" i="7"/>
  <c r="Y1454" i="7"/>
  <c r="AH1454" i="7" s="1"/>
  <c r="X1454" i="7"/>
  <c r="W1454" i="7"/>
  <c r="V1454" i="7"/>
  <c r="U1454" i="7"/>
  <c r="AI1454" i="7" s="1"/>
  <c r="T1454" i="7"/>
  <c r="S1454" i="7"/>
  <c r="AJ1454" i="7" s="1"/>
  <c r="R1454" i="7"/>
  <c r="Q1454" i="7"/>
  <c r="AG1454" i="7" s="1"/>
  <c r="AF1453" i="7"/>
  <c r="AE1453" i="7"/>
  <c r="AD1453" i="7"/>
  <c r="AC1453" i="7"/>
  <c r="AB1453" i="7"/>
  <c r="AA1453" i="7"/>
  <c r="Z1453" i="7"/>
  <c r="Y1453" i="7"/>
  <c r="AH1453" i="7" s="1"/>
  <c r="X1453" i="7"/>
  <c r="W1453" i="7"/>
  <c r="V1453" i="7"/>
  <c r="U1453" i="7"/>
  <c r="AI1453" i="7" s="1"/>
  <c r="T1453" i="7"/>
  <c r="S1453" i="7"/>
  <c r="AJ1453" i="7" s="1"/>
  <c r="R1453" i="7"/>
  <c r="Q1453" i="7"/>
  <c r="AG1453" i="7" s="1"/>
  <c r="AF1452" i="7"/>
  <c r="AE1452" i="7"/>
  <c r="AD1452" i="7"/>
  <c r="AC1452" i="7"/>
  <c r="AB1452" i="7"/>
  <c r="AA1452" i="7"/>
  <c r="Z1452" i="7"/>
  <c r="Y1452" i="7"/>
  <c r="AH1452" i="7" s="1"/>
  <c r="X1452" i="7"/>
  <c r="W1452" i="7"/>
  <c r="V1452" i="7"/>
  <c r="U1452" i="7"/>
  <c r="AI1452" i="7" s="1"/>
  <c r="T1452" i="7"/>
  <c r="S1452" i="7"/>
  <c r="AJ1452" i="7" s="1"/>
  <c r="R1452" i="7"/>
  <c r="Q1452" i="7"/>
  <c r="AG1452" i="7" s="1"/>
  <c r="AF1451" i="7"/>
  <c r="AE1451" i="7"/>
  <c r="AD1451" i="7"/>
  <c r="AC1451" i="7"/>
  <c r="AB1451" i="7"/>
  <c r="AA1451" i="7"/>
  <c r="Z1451" i="7"/>
  <c r="Y1451" i="7"/>
  <c r="AH1451" i="7" s="1"/>
  <c r="X1451" i="7"/>
  <c r="W1451" i="7"/>
  <c r="V1451" i="7"/>
  <c r="U1451" i="7"/>
  <c r="AI1451" i="7" s="1"/>
  <c r="T1451" i="7"/>
  <c r="S1451" i="7"/>
  <c r="AJ1451" i="7" s="1"/>
  <c r="R1451" i="7"/>
  <c r="Q1451" i="7"/>
  <c r="AG1451" i="7" s="1"/>
  <c r="AF1450" i="7"/>
  <c r="AE1450" i="7"/>
  <c r="AD1450" i="7"/>
  <c r="AC1450" i="7"/>
  <c r="AB1450" i="7"/>
  <c r="AA1450" i="7"/>
  <c r="Z1450" i="7"/>
  <c r="Y1450" i="7"/>
  <c r="AH1450" i="7" s="1"/>
  <c r="X1450" i="7"/>
  <c r="W1450" i="7"/>
  <c r="V1450" i="7"/>
  <c r="U1450" i="7"/>
  <c r="AI1450" i="7" s="1"/>
  <c r="T1450" i="7"/>
  <c r="S1450" i="7"/>
  <c r="AJ1450" i="7" s="1"/>
  <c r="R1450" i="7"/>
  <c r="Q1450" i="7"/>
  <c r="AG1450" i="7" s="1"/>
  <c r="AF1449" i="7"/>
  <c r="AE1449" i="7"/>
  <c r="AD1449" i="7"/>
  <c r="AC1449" i="7"/>
  <c r="AB1449" i="7"/>
  <c r="AA1449" i="7"/>
  <c r="Z1449" i="7"/>
  <c r="Y1449" i="7"/>
  <c r="AH1449" i="7" s="1"/>
  <c r="X1449" i="7"/>
  <c r="W1449" i="7"/>
  <c r="V1449" i="7"/>
  <c r="U1449" i="7"/>
  <c r="AI1449" i="7" s="1"/>
  <c r="T1449" i="7"/>
  <c r="S1449" i="7"/>
  <c r="AJ1449" i="7" s="1"/>
  <c r="R1449" i="7"/>
  <c r="Q1449" i="7"/>
  <c r="AG1449" i="7" s="1"/>
  <c r="AF1448" i="7"/>
  <c r="AE1448" i="7"/>
  <c r="AD1448" i="7"/>
  <c r="AC1448" i="7"/>
  <c r="AB1448" i="7"/>
  <c r="AA1448" i="7"/>
  <c r="Z1448" i="7"/>
  <c r="Y1448" i="7"/>
  <c r="AH1448" i="7" s="1"/>
  <c r="X1448" i="7"/>
  <c r="W1448" i="7"/>
  <c r="V1448" i="7"/>
  <c r="U1448" i="7"/>
  <c r="AI1448" i="7" s="1"/>
  <c r="T1448" i="7"/>
  <c r="S1448" i="7"/>
  <c r="AJ1448" i="7" s="1"/>
  <c r="R1448" i="7"/>
  <c r="Q1448" i="7"/>
  <c r="AG1448" i="7" s="1"/>
  <c r="AF1447" i="7"/>
  <c r="AE1447" i="7"/>
  <c r="AD1447" i="7"/>
  <c r="AC1447" i="7"/>
  <c r="AB1447" i="7"/>
  <c r="AA1447" i="7"/>
  <c r="Z1447" i="7"/>
  <c r="Y1447" i="7"/>
  <c r="AH1447" i="7" s="1"/>
  <c r="X1447" i="7"/>
  <c r="W1447" i="7"/>
  <c r="V1447" i="7"/>
  <c r="U1447" i="7"/>
  <c r="AI1447" i="7" s="1"/>
  <c r="T1447" i="7"/>
  <c r="S1447" i="7"/>
  <c r="AJ1447" i="7" s="1"/>
  <c r="R1447" i="7"/>
  <c r="Q1447" i="7"/>
  <c r="AG1447" i="7" s="1"/>
  <c r="AF1446" i="7"/>
  <c r="AE1446" i="7"/>
  <c r="AD1446" i="7"/>
  <c r="AC1446" i="7"/>
  <c r="AB1446" i="7"/>
  <c r="AA1446" i="7"/>
  <c r="Z1446" i="7"/>
  <c r="Y1446" i="7"/>
  <c r="AH1446" i="7" s="1"/>
  <c r="X1446" i="7"/>
  <c r="W1446" i="7"/>
  <c r="V1446" i="7"/>
  <c r="U1446" i="7"/>
  <c r="AI1446" i="7" s="1"/>
  <c r="T1446" i="7"/>
  <c r="S1446" i="7"/>
  <c r="AJ1446" i="7" s="1"/>
  <c r="R1446" i="7"/>
  <c r="Q1446" i="7"/>
  <c r="AG1446" i="7" s="1"/>
  <c r="AF1445" i="7"/>
  <c r="AE1445" i="7"/>
  <c r="AD1445" i="7"/>
  <c r="AC1445" i="7"/>
  <c r="AB1445" i="7"/>
  <c r="AA1445" i="7"/>
  <c r="Z1445" i="7"/>
  <c r="Y1445" i="7"/>
  <c r="AH1445" i="7" s="1"/>
  <c r="X1445" i="7"/>
  <c r="W1445" i="7"/>
  <c r="V1445" i="7"/>
  <c r="U1445" i="7"/>
  <c r="AI1445" i="7" s="1"/>
  <c r="T1445" i="7"/>
  <c r="S1445" i="7"/>
  <c r="AJ1445" i="7" s="1"/>
  <c r="R1445" i="7"/>
  <c r="Q1445" i="7"/>
  <c r="AG1445" i="7" s="1"/>
  <c r="AF1444" i="7"/>
  <c r="AE1444" i="7"/>
  <c r="AD1444" i="7"/>
  <c r="AC1444" i="7"/>
  <c r="AB1444" i="7"/>
  <c r="AA1444" i="7"/>
  <c r="Z1444" i="7"/>
  <c r="Y1444" i="7"/>
  <c r="AH1444" i="7" s="1"/>
  <c r="X1444" i="7"/>
  <c r="W1444" i="7"/>
  <c r="V1444" i="7"/>
  <c r="U1444" i="7"/>
  <c r="AI1444" i="7" s="1"/>
  <c r="T1444" i="7"/>
  <c r="S1444" i="7"/>
  <c r="AJ1444" i="7" s="1"/>
  <c r="R1444" i="7"/>
  <c r="Q1444" i="7"/>
  <c r="AG1444" i="7" s="1"/>
  <c r="AF1443" i="7"/>
  <c r="AE1443" i="7"/>
  <c r="AD1443" i="7"/>
  <c r="AC1443" i="7"/>
  <c r="AB1443" i="7"/>
  <c r="AA1443" i="7"/>
  <c r="Z1443" i="7"/>
  <c r="Y1443" i="7"/>
  <c r="AH1443" i="7" s="1"/>
  <c r="X1443" i="7"/>
  <c r="W1443" i="7"/>
  <c r="V1443" i="7"/>
  <c r="U1443" i="7"/>
  <c r="AI1443" i="7" s="1"/>
  <c r="T1443" i="7"/>
  <c r="S1443" i="7"/>
  <c r="AJ1443" i="7" s="1"/>
  <c r="R1443" i="7"/>
  <c r="Q1443" i="7"/>
  <c r="AG1443" i="7" s="1"/>
  <c r="AF1442" i="7"/>
  <c r="AE1442" i="7"/>
  <c r="AD1442" i="7"/>
  <c r="AC1442" i="7"/>
  <c r="AB1442" i="7"/>
  <c r="AA1442" i="7"/>
  <c r="Z1442" i="7"/>
  <c r="Y1442" i="7"/>
  <c r="AH1442" i="7" s="1"/>
  <c r="X1442" i="7"/>
  <c r="W1442" i="7"/>
  <c r="V1442" i="7"/>
  <c r="U1442" i="7"/>
  <c r="AI1442" i="7" s="1"/>
  <c r="T1442" i="7"/>
  <c r="S1442" i="7"/>
  <c r="AJ1442" i="7" s="1"/>
  <c r="R1442" i="7"/>
  <c r="Q1442" i="7"/>
  <c r="AG1442" i="7" s="1"/>
  <c r="AF1441" i="7"/>
  <c r="AE1441" i="7"/>
  <c r="AD1441" i="7"/>
  <c r="AC1441" i="7"/>
  <c r="AB1441" i="7"/>
  <c r="AA1441" i="7"/>
  <c r="Z1441" i="7"/>
  <c r="Y1441" i="7"/>
  <c r="AH1441" i="7" s="1"/>
  <c r="X1441" i="7"/>
  <c r="W1441" i="7"/>
  <c r="V1441" i="7"/>
  <c r="U1441" i="7"/>
  <c r="AI1441" i="7" s="1"/>
  <c r="T1441" i="7"/>
  <c r="S1441" i="7"/>
  <c r="AJ1441" i="7" s="1"/>
  <c r="R1441" i="7"/>
  <c r="Q1441" i="7"/>
  <c r="AG1441" i="7" s="1"/>
  <c r="AF1440" i="7"/>
  <c r="AE1440" i="7"/>
  <c r="AD1440" i="7"/>
  <c r="AC1440" i="7"/>
  <c r="AB1440" i="7"/>
  <c r="AA1440" i="7"/>
  <c r="Z1440" i="7"/>
  <c r="Y1440" i="7"/>
  <c r="AH1440" i="7" s="1"/>
  <c r="X1440" i="7"/>
  <c r="W1440" i="7"/>
  <c r="V1440" i="7"/>
  <c r="U1440" i="7"/>
  <c r="AI1440" i="7" s="1"/>
  <c r="T1440" i="7"/>
  <c r="S1440" i="7"/>
  <c r="AJ1440" i="7" s="1"/>
  <c r="R1440" i="7"/>
  <c r="Q1440" i="7"/>
  <c r="AG1440" i="7" s="1"/>
  <c r="AF1439" i="7"/>
  <c r="AE1439" i="7"/>
  <c r="AD1439" i="7"/>
  <c r="AC1439" i="7"/>
  <c r="AB1439" i="7"/>
  <c r="AA1439" i="7"/>
  <c r="Z1439" i="7"/>
  <c r="Y1439" i="7"/>
  <c r="AH1439" i="7" s="1"/>
  <c r="X1439" i="7"/>
  <c r="W1439" i="7"/>
  <c r="V1439" i="7"/>
  <c r="U1439" i="7"/>
  <c r="AI1439" i="7" s="1"/>
  <c r="T1439" i="7"/>
  <c r="S1439" i="7"/>
  <c r="AJ1439" i="7" s="1"/>
  <c r="R1439" i="7"/>
  <c r="Q1439" i="7"/>
  <c r="AG1439" i="7" s="1"/>
  <c r="AF1438" i="7"/>
  <c r="AE1438" i="7"/>
  <c r="AD1438" i="7"/>
  <c r="AC1438" i="7"/>
  <c r="AB1438" i="7"/>
  <c r="AA1438" i="7"/>
  <c r="Z1438" i="7"/>
  <c r="Y1438" i="7"/>
  <c r="AH1438" i="7" s="1"/>
  <c r="X1438" i="7"/>
  <c r="W1438" i="7"/>
  <c r="V1438" i="7"/>
  <c r="U1438" i="7"/>
  <c r="AI1438" i="7" s="1"/>
  <c r="T1438" i="7"/>
  <c r="S1438" i="7"/>
  <c r="AJ1438" i="7" s="1"/>
  <c r="R1438" i="7"/>
  <c r="Q1438" i="7"/>
  <c r="AG1438" i="7" s="1"/>
  <c r="AF1437" i="7"/>
  <c r="AE1437" i="7"/>
  <c r="AD1437" i="7"/>
  <c r="AC1437" i="7"/>
  <c r="AB1437" i="7"/>
  <c r="AA1437" i="7"/>
  <c r="Z1437" i="7"/>
  <c r="Y1437" i="7"/>
  <c r="AH1437" i="7" s="1"/>
  <c r="X1437" i="7"/>
  <c r="W1437" i="7"/>
  <c r="V1437" i="7"/>
  <c r="U1437" i="7"/>
  <c r="AI1437" i="7" s="1"/>
  <c r="T1437" i="7"/>
  <c r="S1437" i="7"/>
  <c r="AJ1437" i="7" s="1"/>
  <c r="R1437" i="7"/>
  <c r="Q1437" i="7"/>
  <c r="AG1437" i="7" s="1"/>
  <c r="AF1436" i="7"/>
  <c r="AE1436" i="7"/>
  <c r="AD1436" i="7"/>
  <c r="AC1436" i="7"/>
  <c r="AB1436" i="7"/>
  <c r="AA1436" i="7"/>
  <c r="Z1436" i="7"/>
  <c r="Y1436" i="7"/>
  <c r="AH1436" i="7" s="1"/>
  <c r="X1436" i="7"/>
  <c r="W1436" i="7"/>
  <c r="V1436" i="7"/>
  <c r="U1436" i="7"/>
  <c r="AI1436" i="7" s="1"/>
  <c r="T1436" i="7"/>
  <c r="S1436" i="7"/>
  <c r="AJ1436" i="7" s="1"/>
  <c r="R1436" i="7"/>
  <c r="Q1436" i="7"/>
  <c r="AG1436" i="7" s="1"/>
  <c r="AF1435" i="7"/>
  <c r="AE1435" i="7"/>
  <c r="AD1435" i="7"/>
  <c r="AC1435" i="7"/>
  <c r="AB1435" i="7"/>
  <c r="AA1435" i="7"/>
  <c r="Z1435" i="7"/>
  <c r="Y1435" i="7"/>
  <c r="AH1435" i="7" s="1"/>
  <c r="X1435" i="7"/>
  <c r="W1435" i="7"/>
  <c r="V1435" i="7"/>
  <c r="U1435" i="7"/>
  <c r="AI1435" i="7" s="1"/>
  <c r="T1435" i="7"/>
  <c r="S1435" i="7"/>
  <c r="AJ1435" i="7" s="1"/>
  <c r="R1435" i="7"/>
  <c r="Q1435" i="7"/>
  <c r="AG1435" i="7" s="1"/>
  <c r="AF1434" i="7"/>
  <c r="AE1434" i="7"/>
  <c r="AD1434" i="7"/>
  <c r="AC1434" i="7"/>
  <c r="AB1434" i="7"/>
  <c r="AA1434" i="7"/>
  <c r="Z1434" i="7"/>
  <c r="Y1434" i="7"/>
  <c r="AH1434" i="7" s="1"/>
  <c r="X1434" i="7"/>
  <c r="W1434" i="7"/>
  <c r="V1434" i="7"/>
  <c r="U1434" i="7"/>
  <c r="T1434" i="7"/>
  <c r="S1434" i="7"/>
  <c r="AJ1434" i="7" s="1"/>
  <c r="R1434" i="7"/>
  <c r="Q1434" i="7"/>
  <c r="AG1434" i="7" s="1"/>
  <c r="AF1433" i="7"/>
  <c r="AE1433" i="7"/>
  <c r="AD1433" i="7"/>
  <c r="AC1433" i="7"/>
  <c r="AB1433" i="7"/>
  <c r="AA1433" i="7"/>
  <c r="Z1433" i="7"/>
  <c r="Y1433" i="7"/>
  <c r="AH1433" i="7" s="1"/>
  <c r="X1433" i="7"/>
  <c r="W1433" i="7"/>
  <c r="V1433" i="7"/>
  <c r="U1433" i="7"/>
  <c r="AI1433" i="7" s="1"/>
  <c r="T1433" i="7"/>
  <c r="S1433" i="7"/>
  <c r="AJ1433" i="7" s="1"/>
  <c r="R1433" i="7"/>
  <c r="Q1433" i="7"/>
  <c r="AG1433" i="7" s="1"/>
  <c r="AF1432" i="7"/>
  <c r="AE1432" i="7"/>
  <c r="AD1432" i="7"/>
  <c r="AC1432" i="7"/>
  <c r="AB1432" i="7"/>
  <c r="AA1432" i="7"/>
  <c r="Z1432" i="7"/>
  <c r="Y1432" i="7"/>
  <c r="AH1432" i="7" s="1"/>
  <c r="X1432" i="7"/>
  <c r="W1432" i="7"/>
  <c r="V1432" i="7"/>
  <c r="U1432" i="7"/>
  <c r="AI1432" i="7" s="1"/>
  <c r="T1432" i="7"/>
  <c r="S1432" i="7"/>
  <c r="AJ1432" i="7" s="1"/>
  <c r="R1432" i="7"/>
  <c r="Q1432" i="7"/>
  <c r="AG1432" i="7" s="1"/>
  <c r="AF1431" i="7"/>
  <c r="AE1431" i="7"/>
  <c r="AD1431" i="7"/>
  <c r="AC1431" i="7"/>
  <c r="AB1431" i="7"/>
  <c r="AA1431" i="7"/>
  <c r="Z1431" i="7"/>
  <c r="Y1431" i="7"/>
  <c r="AH1431" i="7" s="1"/>
  <c r="X1431" i="7"/>
  <c r="W1431" i="7"/>
  <c r="V1431" i="7"/>
  <c r="U1431" i="7"/>
  <c r="AI1431" i="7" s="1"/>
  <c r="T1431" i="7"/>
  <c r="S1431" i="7"/>
  <c r="AJ1431" i="7" s="1"/>
  <c r="R1431" i="7"/>
  <c r="Q1431" i="7"/>
  <c r="AG1431" i="7" s="1"/>
  <c r="AF1430" i="7"/>
  <c r="AE1430" i="7"/>
  <c r="AD1430" i="7"/>
  <c r="AC1430" i="7"/>
  <c r="AB1430" i="7"/>
  <c r="AA1430" i="7"/>
  <c r="Z1430" i="7"/>
  <c r="Y1430" i="7"/>
  <c r="AH1430" i="7" s="1"/>
  <c r="X1430" i="7"/>
  <c r="W1430" i="7"/>
  <c r="V1430" i="7"/>
  <c r="U1430" i="7"/>
  <c r="AI1430" i="7" s="1"/>
  <c r="T1430" i="7"/>
  <c r="S1430" i="7"/>
  <c r="AJ1430" i="7" s="1"/>
  <c r="R1430" i="7"/>
  <c r="Q1430" i="7"/>
  <c r="AG1430" i="7" s="1"/>
  <c r="AF1429" i="7"/>
  <c r="AE1429" i="7"/>
  <c r="AD1429" i="7"/>
  <c r="AC1429" i="7"/>
  <c r="AB1429" i="7"/>
  <c r="AA1429" i="7"/>
  <c r="Z1429" i="7"/>
  <c r="Y1429" i="7"/>
  <c r="AH1429" i="7" s="1"/>
  <c r="X1429" i="7"/>
  <c r="W1429" i="7"/>
  <c r="V1429" i="7"/>
  <c r="U1429" i="7"/>
  <c r="AI1429" i="7" s="1"/>
  <c r="T1429" i="7"/>
  <c r="S1429" i="7"/>
  <c r="AJ1429" i="7" s="1"/>
  <c r="R1429" i="7"/>
  <c r="Q1429" i="7"/>
  <c r="AG1429" i="7" s="1"/>
  <c r="AF1428" i="7"/>
  <c r="AE1428" i="7"/>
  <c r="AD1428" i="7"/>
  <c r="AC1428" i="7"/>
  <c r="AB1428" i="7"/>
  <c r="AA1428" i="7"/>
  <c r="Z1428" i="7"/>
  <c r="Y1428" i="7"/>
  <c r="AH1428" i="7" s="1"/>
  <c r="X1428" i="7"/>
  <c r="W1428" i="7"/>
  <c r="V1428" i="7"/>
  <c r="U1428" i="7"/>
  <c r="AI1428" i="7" s="1"/>
  <c r="T1428" i="7"/>
  <c r="S1428" i="7"/>
  <c r="AJ1428" i="7" s="1"/>
  <c r="R1428" i="7"/>
  <c r="Q1428" i="7"/>
  <c r="AG1428" i="7" s="1"/>
  <c r="AF1427" i="7"/>
  <c r="AE1427" i="7"/>
  <c r="AD1427" i="7"/>
  <c r="AC1427" i="7"/>
  <c r="AB1427" i="7"/>
  <c r="AA1427" i="7"/>
  <c r="Z1427" i="7"/>
  <c r="Y1427" i="7"/>
  <c r="AH1427" i="7" s="1"/>
  <c r="X1427" i="7"/>
  <c r="W1427" i="7"/>
  <c r="V1427" i="7"/>
  <c r="U1427" i="7"/>
  <c r="AI1427" i="7" s="1"/>
  <c r="T1427" i="7"/>
  <c r="S1427" i="7"/>
  <c r="AJ1427" i="7" s="1"/>
  <c r="R1427" i="7"/>
  <c r="Q1427" i="7"/>
  <c r="AG1427" i="7" s="1"/>
  <c r="AF1426" i="7"/>
  <c r="AE1426" i="7"/>
  <c r="AD1426" i="7"/>
  <c r="AC1426" i="7"/>
  <c r="AB1426" i="7"/>
  <c r="AA1426" i="7"/>
  <c r="Z1426" i="7"/>
  <c r="Y1426" i="7"/>
  <c r="AH1426" i="7" s="1"/>
  <c r="X1426" i="7"/>
  <c r="W1426" i="7"/>
  <c r="V1426" i="7"/>
  <c r="U1426" i="7"/>
  <c r="AI1426" i="7" s="1"/>
  <c r="T1426" i="7"/>
  <c r="S1426" i="7"/>
  <c r="AJ1426" i="7" s="1"/>
  <c r="R1426" i="7"/>
  <c r="Q1426" i="7"/>
  <c r="AG1426" i="7" s="1"/>
  <c r="AF1425" i="7"/>
  <c r="AE1425" i="7"/>
  <c r="AD1425" i="7"/>
  <c r="AC1425" i="7"/>
  <c r="AB1425" i="7"/>
  <c r="AA1425" i="7"/>
  <c r="Z1425" i="7"/>
  <c r="Y1425" i="7"/>
  <c r="AH1425" i="7" s="1"/>
  <c r="X1425" i="7"/>
  <c r="W1425" i="7"/>
  <c r="V1425" i="7"/>
  <c r="U1425" i="7"/>
  <c r="AI1425" i="7" s="1"/>
  <c r="T1425" i="7"/>
  <c r="S1425" i="7"/>
  <c r="AJ1425" i="7" s="1"/>
  <c r="R1425" i="7"/>
  <c r="Q1425" i="7"/>
  <c r="AG1425" i="7" s="1"/>
  <c r="AF1424" i="7"/>
  <c r="AE1424" i="7"/>
  <c r="AD1424" i="7"/>
  <c r="AC1424" i="7"/>
  <c r="AB1424" i="7"/>
  <c r="AA1424" i="7"/>
  <c r="Z1424" i="7"/>
  <c r="Y1424" i="7"/>
  <c r="AH1424" i="7" s="1"/>
  <c r="X1424" i="7"/>
  <c r="W1424" i="7"/>
  <c r="V1424" i="7"/>
  <c r="U1424" i="7"/>
  <c r="AI1424" i="7" s="1"/>
  <c r="T1424" i="7"/>
  <c r="S1424" i="7"/>
  <c r="AJ1424" i="7" s="1"/>
  <c r="R1424" i="7"/>
  <c r="Q1424" i="7"/>
  <c r="AG1424" i="7" s="1"/>
  <c r="AF1423" i="7"/>
  <c r="AE1423" i="7"/>
  <c r="AD1423" i="7"/>
  <c r="AC1423" i="7"/>
  <c r="AB1423" i="7"/>
  <c r="AA1423" i="7"/>
  <c r="Z1423" i="7"/>
  <c r="Y1423" i="7"/>
  <c r="AH1423" i="7" s="1"/>
  <c r="X1423" i="7"/>
  <c r="W1423" i="7"/>
  <c r="V1423" i="7"/>
  <c r="U1423" i="7"/>
  <c r="AI1423" i="7" s="1"/>
  <c r="T1423" i="7"/>
  <c r="S1423" i="7"/>
  <c r="AJ1423" i="7" s="1"/>
  <c r="R1423" i="7"/>
  <c r="Q1423" i="7"/>
  <c r="AG1423" i="7" s="1"/>
  <c r="AF1422" i="7"/>
  <c r="AE1422" i="7"/>
  <c r="AD1422" i="7"/>
  <c r="AC1422" i="7"/>
  <c r="AB1422" i="7"/>
  <c r="AA1422" i="7"/>
  <c r="Z1422" i="7"/>
  <c r="Y1422" i="7"/>
  <c r="AH1422" i="7" s="1"/>
  <c r="X1422" i="7"/>
  <c r="W1422" i="7"/>
  <c r="V1422" i="7"/>
  <c r="U1422" i="7"/>
  <c r="AI1422" i="7" s="1"/>
  <c r="T1422" i="7"/>
  <c r="S1422" i="7"/>
  <c r="AJ1422" i="7" s="1"/>
  <c r="R1422" i="7"/>
  <c r="Q1422" i="7"/>
  <c r="AG1422" i="7" s="1"/>
  <c r="AF1421" i="7"/>
  <c r="AE1421" i="7"/>
  <c r="AD1421" i="7"/>
  <c r="AC1421" i="7"/>
  <c r="AB1421" i="7"/>
  <c r="AA1421" i="7"/>
  <c r="Z1421" i="7"/>
  <c r="Y1421" i="7"/>
  <c r="AH1421" i="7" s="1"/>
  <c r="X1421" i="7"/>
  <c r="W1421" i="7"/>
  <c r="V1421" i="7"/>
  <c r="U1421" i="7"/>
  <c r="AI1421" i="7" s="1"/>
  <c r="T1421" i="7"/>
  <c r="S1421" i="7"/>
  <c r="AJ1421" i="7" s="1"/>
  <c r="R1421" i="7"/>
  <c r="Q1421" i="7"/>
  <c r="AG1421" i="7" s="1"/>
  <c r="AF1420" i="7"/>
  <c r="AE1420" i="7"/>
  <c r="AD1420" i="7"/>
  <c r="AC1420" i="7"/>
  <c r="AB1420" i="7"/>
  <c r="AA1420" i="7"/>
  <c r="Z1420" i="7"/>
  <c r="Y1420" i="7"/>
  <c r="AH1420" i="7" s="1"/>
  <c r="X1420" i="7"/>
  <c r="W1420" i="7"/>
  <c r="V1420" i="7"/>
  <c r="U1420" i="7"/>
  <c r="AI1420" i="7" s="1"/>
  <c r="T1420" i="7"/>
  <c r="S1420" i="7"/>
  <c r="AJ1420" i="7" s="1"/>
  <c r="R1420" i="7"/>
  <c r="Q1420" i="7"/>
  <c r="AG1420" i="7" s="1"/>
  <c r="AF1419" i="7"/>
  <c r="AE1419" i="7"/>
  <c r="AD1419" i="7"/>
  <c r="AC1419" i="7"/>
  <c r="AB1419" i="7"/>
  <c r="AA1419" i="7"/>
  <c r="Z1419" i="7"/>
  <c r="Y1419" i="7"/>
  <c r="AH1419" i="7" s="1"/>
  <c r="X1419" i="7"/>
  <c r="W1419" i="7"/>
  <c r="V1419" i="7"/>
  <c r="U1419" i="7"/>
  <c r="AI1419" i="7" s="1"/>
  <c r="T1419" i="7"/>
  <c r="S1419" i="7"/>
  <c r="AJ1419" i="7" s="1"/>
  <c r="R1419" i="7"/>
  <c r="Q1419" i="7"/>
  <c r="AG1419" i="7" s="1"/>
  <c r="AF1418" i="7"/>
  <c r="AE1418" i="7"/>
  <c r="AD1418" i="7"/>
  <c r="AC1418" i="7"/>
  <c r="AB1418" i="7"/>
  <c r="AA1418" i="7"/>
  <c r="Z1418" i="7"/>
  <c r="Y1418" i="7"/>
  <c r="AH1418" i="7" s="1"/>
  <c r="X1418" i="7"/>
  <c r="W1418" i="7"/>
  <c r="V1418" i="7"/>
  <c r="U1418" i="7"/>
  <c r="AI1418" i="7" s="1"/>
  <c r="T1418" i="7"/>
  <c r="S1418" i="7"/>
  <c r="AJ1418" i="7" s="1"/>
  <c r="R1418" i="7"/>
  <c r="Q1418" i="7"/>
  <c r="AG1418" i="7" s="1"/>
  <c r="AF1417" i="7"/>
  <c r="AE1417" i="7"/>
  <c r="AD1417" i="7"/>
  <c r="AC1417" i="7"/>
  <c r="AB1417" i="7"/>
  <c r="AA1417" i="7"/>
  <c r="Z1417" i="7"/>
  <c r="Y1417" i="7"/>
  <c r="AH1417" i="7" s="1"/>
  <c r="X1417" i="7"/>
  <c r="W1417" i="7"/>
  <c r="V1417" i="7"/>
  <c r="U1417" i="7"/>
  <c r="AI1417" i="7" s="1"/>
  <c r="T1417" i="7"/>
  <c r="S1417" i="7"/>
  <c r="AJ1417" i="7" s="1"/>
  <c r="R1417" i="7"/>
  <c r="Q1417" i="7"/>
  <c r="AG1417" i="7" s="1"/>
  <c r="AF1416" i="7"/>
  <c r="AE1416" i="7"/>
  <c r="AD1416" i="7"/>
  <c r="AC1416" i="7"/>
  <c r="AB1416" i="7"/>
  <c r="AA1416" i="7"/>
  <c r="Z1416" i="7"/>
  <c r="Y1416" i="7"/>
  <c r="AH1416" i="7" s="1"/>
  <c r="X1416" i="7"/>
  <c r="W1416" i="7"/>
  <c r="V1416" i="7"/>
  <c r="U1416" i="7"/>
  <c r="AI1416" i="7" s="1"/>
  <c r="T1416" i="7"/>
  <c r="S1416" i="7"/>
  <c r="AJ1416" i="7" s="1"/>
  <c r="R1416" i="7"/>
  <c r="Q1416" i="7"/>
  <c r="AG1416" i="7" s="1"/>
  <c r="AF1415" i="7"/>
  <c r="AE1415" i="7"/>
  <c r="AD1415" i="7"/>
  <c r="AC1415" i="7"/>
  <c r="AB1415" i="7"/>
  <c r="AA1415" i="7"/>
  <c r="Z1415" i="7"/>
  <c r="Y1415" i="7"/>
  <c r="AH1415" i="7" s="1"/>
  <c r="X1415" i="7"/>
  <c r="W1415" i="7"/>
  <c r="V1415" i="7"/>
  <c r="U1415" i="7"/>
  <c r="AI1415" i="7" s="1"/>
  <c r="T1415" i="7"/>
  <c r="S1415" i="7"/>
  <c r="AJ1415" i="7" s="1"/>
  <c r="R1415" i="7"/>
  <c r="Q1415" i="7"/>
  <c r="AG1415" i="7" s="1"/>
  <c r="AF1414" i="7"/>
  <c r="AE1414" i="7"/>
  <c r="AD1414" i="7"/>
  <c r="AC1414" i="7"/>
  <c r="AB1414" i="7"/>
  <c r="AA1414" i="7"/>
  <c r="Z1414" i="7"/>
  <c r="Y1414" i="7"/>
  <c r="AH1414" i="7" s="1"/>
  <c r="X1414" i="7"/>
  <c r="W1414" i="7"/>
  <c r="V1414" i="7"/>
  <c r="U1414" i="7"/>
  <c r="AI1414" i="7" s="1"/>
  <c r="T1414" i="7"/>
  <c r="S1414" i="7"/>
  <c r="AJ1414" i="7" s="1"/>
  <c r="R1414" i="7"/>
  <c r="Q1414" i="7"/>
  <c r="AG1414" i="7" s="1"/>
  <c r="AF1413" i="7"/>
  <c r="AE1413" i="7"/>
  <c r="AD1413" i="7"/>
  <c r="AC1413" i="7"/>
  <c r="AB1413" i="7"/>
  <c r="AA1413" i="7"/>
  <c r="Z1413" i="7"/>
  <c r="Y1413" i="7"/>
  <c r="AH1413" i="7" s="1"/>
  <c r="X1413" i="7"/>
  <c r="W1413" i="7"/>
  <c r="V1413" i="7"/>
  <c r="U1413" i="7"/>
  <c r="AI1413" i="7" s="1"/>
  <c r="T1413" i="7"/>
  <c r="S1413" i="7"/>
  <c r="AJ1413" i="7" s="1"/>
  <c r="R1413" i="7"/>
  <c r="Q1413" i="7"/>
  <c r="AG1413" i="7" s="1"/>
  <c r="AF1412" i="7"/>
  <c r="AE1412" i="7"/>
  <c r="AD1412" i="7"/>
  <c r="AC1412" i="7"/>
  <c r="AB1412" i="7"/>
  <c r="AA1412" i="7"/>
  <c r="Z1412" i="7"/>
  <c r="Y1412" i="7"/>
  <c r="AH1412" i="7" s="1"/>
  <c r="X1412" i="7"/>
  <c r="W1412" i="7"/>
  <c r="V1412" i="7"/>
  <c r="U1412" i="7"/>
  <c r="AI1412" i="7" s="1"/>
  <c r="T1412" i="7"/>
  <c r="S1412" i="7"/>
  <c r="AJ1412" i="7" s="1"/>
  <c r="R1412" i="7"/>
  <c r="Q1412" i="7"/>
  <c r="AG1412" i="7" s="1"/>
  <c r="AF1411" i="7"/>
  <c r="AE1411" i="7"/>
  <c r="AD1411" i="7"/>
  <c r="AC1411" i="7"/>
  <c r="AB1411" i="7"/>
  <c r="AA1411" i="7"/>
  <c r="Z1411" i="7"/>
  <c r="Y1411" i="7"/>
  <c r="AH1411" i="7" s="1"/>
  <c r="X1411" i="7"/>
  <c r="W1411" i="7"/>
  <c r="V1411" i="7"/>
  <c r="U1411" i="7"/>
  <c r="AI1411" i="7" s="1"/>
  <c r="T1411" i="7"/>
  <c r="S1411" i="7"/>
  <c r="AJ1411" i="7" s="1"/>
  <c r="R1411" i="7"/>
  <c r="Q1411" i="7"/>
  <c r="AG1411" i="7" s="1"/>
  <c r="AF1410" i="7"/>
  <c r="AE1410" i="7"/>
  <c r="AD1410" i="7"/>
  <c r="AC1410" i="7"/>
  <c r="AB1410" i="7"/>
  <c r="AA1410" i="7"/>
  <c r="Z1410" i="7"/>
  <c r="Y1410" i="7"/>
  <c r="AH1410" i="7" s="1"/>
  <c r="X1410" i="7"/>
  <c r="W1410" i="7"/>
  <c r="V1410" i="7"/>
  <c r="U1410" i="7"/>
  <c r="AI1410" i="7" s="1"/>
  <c r="T1410" i="7"/>
  <c r="S1410" i="7"/>
  <c r="AJ1410" i="7" s="1"/>
  <c r="R1410" i="7"/>
  <c r="Q1410" i="7"/>
  <c r="AG1410" i="7" s="1"/>
  <c r="AF1409" i="7"/>
  <c r="AE1409" i="7"/>
  <c r="AD1409" i="7"/>
  <c r="AC1409" i="7"/>
  <c r="AB1409" i="7"/>
  <c r="AA1409" i="7"/>
  <c r="Z1409" i="7"/>
  <c r="Y1409" i="7"/>
  <c r="AH1409" i="7" s="1"/>
  <c r="X1409" i="7"/>
  <c r="W1409" i="7"/>
  <c r="V1409" i="7"/>
  <c r="U1409" i="7"/>
  <c r="AI1409" i="7" s="1"/>
  <c r="T1409" i="7"/>
  <c r="S1409" i="7"/>
  <c r="AJ1409" i="7" s="1"/>
  <c r="R1409" i="7"/>
  <c r="Q1409" i="7"/>
  <c r="AG1409" i="7" s="1"/>
  <c r="AF1408" i="7"/>
  <c r="AE1408" i="7"/>
  <c r="AD1408" i="7"/>
  <c r="AC1408" i="7"/>
  <c r="AB1408" i="7"/>
  <c r="AA1408" i="7"/>
  <c r="Z1408" i="7"/>
  <c r="Y1408" i="7"/>
  <c r="AH1408" i="7" s="1"/>
  <c r="X1408" i="7"/>
  <c r="W1408" i="7"/>
  <c r="V1408" i="7"/>
  <c r="U1408" i="7"/>
  <c r="AI1408" i="7" s="1"/>
  <c r="T1408" i="7"/>
  <c r="S1408" i="7"/>
  <c r="AJ1408" i="7" s="1"/>
  <c r="R1408" i="7"/>
  <c r="Q1408" i="7"/>
  <c r="AG1408" i="7" s="1"/>
  <c r="AF1407" i="7"/>
  <c r="AE1407" i="7"/>
  <c r="AD1407" i="7"/>
  <c r="AC1407" i="7"/>
  <c r="AB1407" i="7"/>
  <c r="AA1407" i="7"/>
  <c r="Z1407" i="7"/>
  <c r="Y1407" i="7"/>
  <c r="AH1407" i="7" s="1"/>
  <c r="X1407" i="7"/>
  <c r="W1407" i="7"/>
  <c r="V1407" i="7"/>
  <c r="U1407" i="7"/>
  <c r="AI1407" i="7" s="1"/>
  <c r="T1407" i="7"/>
  <c r="S1407" i="7"/>
  <c r="AJ1407" i="7" s="1"/>
  <c r="R1407" i="7"/>
  <c r="Q1407" i="7"/>
  <c r="AG1407" i="7" s="1"/>
  <c r="AF1406" i="7"/>
  <c r="AE1406" i="7"/>
  <c r="AD1406" i="7"/>
  <c r="AC1406" i="7"/>
  <c r="AB1406" i="7"/>
  <c r="AA1406" i="7"/>
  <c r="Z1406" i="7"/>
  <c r="Y1406" i="7"/>
  <c r="AH1406" i="7" s="1"/>
  <c r="X1406" i="7"/>
  <c r="W1406" i="7"/>
  <c r="V1406" i="7"/>
  <c r="U1406" i="7"/>
  <c r="AI1406" i="7" s="1"/>
  <c r="T1406" i="7"/>
  <c r="S1406" i="7"/>
  <c r="AJ1406" i="7" s="1"/>
  <c r="R1406" i="7"/>
  <c r="Q1406" i="7"/>
  <c r="AG1406" i="7" s="1"/>
  <c r="AF1405" i="7"/>
  <c r="AE1405" i="7"/>
  <c r="AD1405" i="7"/>
  <c r="AC1405" i="7"/>
  <c r="AB1405" i="7"/>
  <c r="AA1405" i="7"/>
  <c r="Z1405" i="7"/>
  <c r="Y1405" i="7"/>
  <c r="AH1405" i="7" s="1"/>
  <c r="X1405" i="7"/>
  <c r="W1405" i="7"/>
  <c r="V1405" i="7"/>
  <c r="U1405" i="7"/>
  <c r="AI1405" i="7" s="1"/>
  <c r="T1405" i="7"/>
  <c r="S1405" i="7"/>
  <c r="AJ1405" i="7" s="1"/>
  <c r="R1405" i="7"/>
  <c r="Q1405" i="7"/>
  <c r="AG1405" i="7" s="1"/>
  <c r="AF1404" i="7"/>
  <c r="AE1404" i="7"/>
  <c r="AD1404" i="7"/>
  <c r="AC1404" i="7"/>
  <c r="AB1404" i="7"/>
  <c r="AA1404" i="7"/>
  <c r="Z1404" i="7"/>
  <c r="Y1404" i="7"/>
  <c r="AH1404" i="7" s="1"/>
  <c r="X1404" i="7"/>
  <c r="W1404" i="7"/>
  <c r="V1404" i="7"/>
  <c r="U1404" i="7"/>
  <c r="AI1404" i="7" s="1"/>
  <c r="T1404" i="7"/>
  <c r="S1404" i="7"/>
  <c r="AJ1404" i="7" s="1"/>
  <c r="R1404" i="7"/>
  <c r="Q1404" i="7"/>
  <c r="AG1404" i="7" s="1"/>
  <c r="AF1403" i="7"/>
  <c r="AE1403" i="7"/>
  <c r="AD1403" i="7"/>
  <c r="AC1403" i="7"/>
  <c r="AB1403" i="7"/>
  <c r="AA1403" i="7"/>
  <c r="Z1403" i="7"/>
  <c r="Y1403" i="7"/>
  <c r="AH1403" i="7" s="1"/>
  <c r="X1403" i="7"/>
  <c r="W1403" i="7"/>
  <c r="V1403" i="7"/>
  <c r="U1403" i="7"/>
  <c r="AI1403" i="7" s="1"/>
  <c r="T1403" i="7"/>
  <c r="S1403" i="7"/>
  <c r="AJ1403" i="7" s="1"/>
  <c r="R1403" i="7"/>
  <c r="Q1403" i="7"/>
  <c r="AG1403" i="7" s="1"/>
  <c r="AF1402" i="7"/>
  <c r="AE1402" i="7"/>
  <c r="AD1402" i="7"/>
  <c r="AC1402" i="7"/>
  <c r="AB1402" i="7"/>
  <c r="AA1402" i="7"/>
  <c r="Z1402" i="7"/>
  <c r="Y1402" i="7"/>
  <c r="AH1402" i="7" s="1"/>
  <c r="X1402" i="7"/>
  <c r="W1402" i="7"/>
  <c r="V1402" i="7"/>
  <c r="U1402" i="7"/>
  <c r="AI1402" i="7" s="1"/>
  <c r="T1402" i="7"/>
  <c r="S1402" i="7"/>
  <c r="AJ1402" i="7" s="1"/>
  <c r="R1402" i="7"/>
  <c r="Q1402" i="7"/>
  <c r="AG1402" i="7" s="1"/>
  <c r="AF1401" i="7"/>
  <c r="AE1401" i="7"/>
  <c r="AD1401" i="7"/>
  <c r="AC1401" i="7"/>
  <c r="AB1401" i="7"/>
  <c r="AA1401" i="7"/>
  <c r="Z1401" i="7"/>
  <c r="Y1401" i="7"/>
  <c r="AH1401" i="7" s="1"/>
  <c r="X1401" i="7"/>
  <c r="W1401" i="7"/>
  <c r="V1401" i="7"/>
  <c r="U1401" i="7"/>
  <c r="AI1401" i="7" s="1"/>
  <c r="T1401" i="7"/>
  <c r="S1401" i="7"/>
  <c r="AJ1401" i="7" s="1"/>
  <c r="R1401" i="7"/>
  <c r="Q1401" i="7"/>
  <c r="AG1401" i="7" s="1"/>
  <c r="AF1400" i="7"/>
  <c r="AE1400" i="7"/>
  <c r="AD1400" i="7"/>
  <c r="AC1400" i="7"/>
  <c r="AB1400" i="7"/>
  <c r="AA1400" i="7"/>
  <c r="Z1400" i="7"/>
  <c r="Y1400" i="7"/>
  <c r="AH1400" i="7" s="1"/>
  <c r="X1400" i="7"/>
  <c r="W1400" i="7"/>
  <c r="V1400" i="7"/>
  <c r="U1400" i="7"/>
  <c r="AI1400" i="7" s="1"/>
  <c r="T1400" i="7"/>
  <c r="S1400" i="7"/>
  <c r="AJ1400" i="7" s="1"/>
  <c r="R1400" i="7"/>
  <c r="Q1400" i="7"/>
  <c r="AG1400" i="7" s="1"/>
  <c r="AF1399" i="7"/>
  <c r="AE1399" i="7"/>
  <c r="AD1399" i="7"/>
  <c r="AC1399" i="7"/>
  <c r="AB1399" i="7"/>
  <c r="AA1399" i="7"/>
  <c r="Z1399" i="7"/>
  <c r="Y1399" i="7"/>
  <c r="AH1399" i="7" s="1"/>
  <c r="X1399" i="7"/>
  <c r="W1399" i="7"/>
  <c r="V1399" i="7"/>
  <c r="U1399" i="7"/>
  <c r="AI1399" i="7" s="1"/>
  <c r="T1399" i="7"/>
  <c r="S1399" i="7"/>
  <c r="AJ1399" i="7" s="1"/>
  <c r="R1399" i="7"/>
  <c r="Q1399" i="7"/>
  <c r="AG1399" i="7" s="1"/>
  <c r="AF1398" i="7"/>
  <c r="AE1398" i="7"/>
  <c r="AD1398" i="7"/>
  <c r="AC1398" i="7"/>
  <c r="AB1398" i="7"/>
  <c r="AA1398" i="7"/>
  <c r="Z1398" i="7"/>
  <c r="Y1398" i="7"/>
  <c r="AH1398" i="7" s="1"/>
  <c r="X1398" i="7"/>
  <c r="W1398" i="7"/>
  <c r="V1398" i="7"/>
  <c r="U1398" i="7"/>
  <c r="AI1398" i="7" s="1"/>
  <c r="T1398" i="7"/>
  <c r="S1398" i="7"/>
  <c r="AJ1398" i="7" s="1"/>
  <c r="R1398" i="7"/>
  <c r="Q1398" i="7"/>
  <c r="AG1398" i="7" s="1"/>
  <c r="AF1397" i="7"/>
  <c r="AE1397" i="7"/>
  <c r="AD1397" i="7"/>
  <c r="AC1397" i="7"/>
  <c r="AB1397" i="7"/>
  <c r="AA1397" i="7"/>
  <c r="Z1397" i="7"/>
  <c r="Y1397" i="7"/>
  <c r="AH1397" i="7" s="1"/>
  <c r="X1397" i="7"/>
  <c r="W1397" i="7"/>
  <c r="V1397" i="7"/>
  <c r="U1397" i="7"/>
  <c r="AI1397" i="7" s="1"/>
  <c r="T1397" i="7"/>
  <c r="S1397" i="7"/>
  <c r="AJ1397" i="7" s="1"/>
  <c r="R1397" i="7"/>
  <c r="Q1397" i="7"/>
  <c r="AG1397" i="7" s="1"/>
  <c r="AF1396" i="7"/>
  <c r="AE1396" i="7"/>
  <c r="AD1396" i="7"/>
  <c r="AC1396" i="7"/>
  <c r="AB1396" i="7"/>
  <c r="AA1396" i="7"/>
  <c r="Z1396" i="7"/>
  <c r="Y1396" i="7"/>
  <c r="AH1396" i="7" s="1"/>
  <c r="X1396" i="7"/>
  <c r="W1396" i="7"/>
  <c r="V1396" i="7"/>
  <c r="U1396" i="7"/>
  <c r="AI1396" i="7" s="1"/>
  <c r="T1396" i="7"/>
  <c r="S1396" i="7"/>
  <c r="AJ1396" i="7" s="1"/>
  <c r="R1396" i="7"/>
  <c r="Q1396" i="7"/>
  <c r="AG1396" i="7" s="1"/>
  <c r="AF1395" i="7"/>
  <c r="AE1395" i="7"/>
  <c r="AD1395" i="7"/>
  <c r="AC1395" i="7"/>
  <c r="AB1395" i="7"/>
  <c r="AA1395" i="7"/>
  <c r="Z1395" i="7"/>
  <c r="Y1395" i="7"/>
  <c r="AH1395" i="7" s="1"/>
  <c r="X1395" i="7"/>
  <c r="W1395" i="7"/>
  <c r="V1395" i="7"/>
  <c r="U1395" i="7"/>
  <c r="AI1395" i="7" s="1"/>
  <c r="T1395" i="7"/>
  <c r="S1395" i="7"/>
  <c r="AJ1395" i="7" s="1"/>
  <c r="R1395" i="7"/>
  <c r="Q1395" i="7"/>
  <c r="AG1395" i="7" s="1"/>
  <c r="AF1394" i="7"/>
  <c r="AE1394" i="7"/>
  <c r="AD1394" i="7"/>
  <c r="AC1394" i="7"/>
  <c r="AB1394" i="7"/>
  <c r="AA1394" i="7"/>
  <c r="Z1394" i="7"/>
  <c r="Y1394" i="7"/>
  <c r="AH1394" i="7" s="1"/>
  <c r="X1394" i="7"/>
  <c r="W1394" i="7"/>
  <c r="V1394" i="7"/>
  <c r="U1394" i="7"/>
  <c r="AI1394" i="7" s="1"/>
  <c r="T1394" i="7"/>
  <c r="S1394" i="7"/>
  <c r="AJ1394" i="7" s="1"/>
  <c r="R1394" i="7"/>
  <c r="Q1394" i="7"/>
  <c r="AG1394" i="7" s="1"/>
  <c r="AF1393" i="7"/>
  <c r="AE1393" i="7"/>
  <c r="AD1393" i="7"/>
  <c r="AC1393" i="7"/>
  <c r="AB1393" i="7"/>
  <c r="AA1393" i="7"/>
  <c r="Z1393" i="7"/>
  <c r="Y1393" i="7"/>
  <c r="AH1393" i="7" s="1"/>
  <c r="X1393" i="7"/>
  <c r="W1393" i="7"/>
  <c r="V1393" i="7"/>
  <c r="U1393" i="7"/>
  <c r="AI1393" i="7" s="1"/>
  <c r="T1393" i="7"/>
  <c r="S1393" i="7"/>
  <c r="AJ1393" i="7" s="1"/>
  <c r="R1393" i="7"/>
  <c r="Q1393" i="7"/>
  <c r="AG1393" i="7" s="1"/>
  <c r="AF1392" i="7"/>
  <c r="AE1392" i="7"/>
  <c r="AD1392" i="7"/>
  <c r="AC1392" i="7"/>
  <c r="AB1392" i="7"/>
  <c r="AA1392" i="7"/>
  <c r="Z1392" i="7"/>
  <c r="Y1392" i="7"/>
  <c r="AH1392" i="7" s="1"/>
  <c r="X1392" i="7"/>
  <c r="W1392" i="7"/>
  <c r="V1392" i="7"/>
  <c r="U1392" i="7"/>
  <c r="AI1392" i="7" s="1"/>
  <c r="T1392" i="7"/>
  <c r="S1392" i="7"/>
  <c r="AJ1392" i="7" s="1"/>
  <c r="R1392" i="7"/>
  <c r="Q1392" i="7"/>
  <c r="AG1392" i="7" s="1"/>
  <c r="AF1391" i="7"/>
  <c r="AE1391" i="7"/>
  <c r="AD1391" i="7"/>
  <c r="AC1391" i="7"/>
  <c r="AB1391" i="7"/>
  <c r="AA1391" i="7"/>
  <c r="Z1391" i="7"/>
  <c r="Y1391" i="7"/>
  <c r="AH1391" i="7" s="1"/>
  <c r="X1391" i="7"/>
  <c r="W1391" i="7"/>
  <c r="V1391" i="7"/>
  <c r="U1391" i="7"/>
  <c r="AI1391" i="7" s="1"/>
  <c r="T1391" i="7"/>
  <c r="S1391" i="7"/>
  <c r="AJ1391" i="7" s="1"/>
  <c r="R1391" i="7"/>
  <c r="Q1391" i="7"/>
  <c r="AG1391" i="7" s="1"/>
  <c r="AF1390" i="7"/>
  <c r="AE1390" i="7"/>
  <c r="AD1390" i="7"/>
  <c r="AC1390" i="7"/>
  <c r="AB1390" i="7"/>
  <c r="AA1390" i="7"/>
  <c r="Z1390" i="7"/>
  <c r="Y1390" i="7"/>
  <c r="AH1390" i="7" s="1"/>
  <c r="X1390" i="7"/>
  <c r="W1390" i="7"/>
  <c r="V1390" i="7"/>
  <c r="U1390" i="7"/>
  <c r="AI1390" i="7" s="1"/>
  <c r="T1390" i="7"/>
  <c r="S1390" i="7"/>
  <c r="AJ1390" i="7" s="1"/>
  <c r="R1390" i="7"/>
  <c r="Q1390" i="7"/>
  <c r="AG1390" i="7" s="1"/>
  <c r="AF1389" i="7"/>
  <c r="AE1389" i="7"/>
  <c r="AD1389" i="7"/>
  <c r="AC1389" i="7"/>
  <c r="AB1389" i="7"/>
  <c r="AA1389" i="7"/>
  <c r="Z1389" i="7"/>
  <c r="Y1389" i="7"/>
  <c r="AH1389" i="7" s="1"/>
  <c r="X1389" i="7"/>
  <c r="W1389" i="7"/>
  <c r="V1389" i="7"/>
  <c r="U1389" i="7"/>
  <c r="AI1389" i="7" s="1"/>
  <c r="T1389" i="7"/>
  <c r="S1389" i="7"/>
  <c r="AJ1389" i="7" s="1"/>
  <c r="R1389" i="7"/>
  <c r="Q1389" i="7"/>
  <c r="AG1389" i="7" s="1"/>
  <c r="AF1388" i="7"/>
  <c r="AE1388" i="7"/>
  <c r="AD1388" i="7"/>
  <c r="AC1388" i="7"/>
  <c r="AB1388" i="7"/>
  <c r="AA1388" i="7"/>
  <c r="Z1388" i="7"/>
  <c r="Y1388" i="7"/>
  <c r="AH1388" i="7" s="1"/>
  <c r="X1388" i="7"/>
  <c r="W1388" i="7"/>
  <c r="V1388" i="7"/>
  <c r="U1388" i="7"/>
  <c r="AI1388" i="7" s="1"/>
  <c r="T1388" i="7"/>
  <c r="S1388" i="7"/>
  <c r="AJ1388" i="7" s="1"/>
  <c r="R1388" i="7"/>
  <c r="Q1388" i="7"/>
  <c r="AG1388" i="7" s="1"/>
  <c r="AF1387" i="7"/>
  <c r="AE1387" i="7"/>
  <c r="AD1387" i="7"/>
  <c r="AC1387" i="7"/>
  <c r="AB1387" i="7"/>
  <c r="AA1387" i="7"/>
  <c r="Z1387" i="7"/>
  <c r="Y1387" i="7"/>
  <c r="AH1387" i="7" s="1"/>
  <c r="X1387" i="7"/>
  <c r="W1387" i="7"/>
  <c r="V1387" i="7"/>
  <c r="U1387" i="7"/>
  <c r="AI1387" i="7" s="1"/>
  <c r="T1387" i="7"/>
  <c r="S1387" i="7"/>
  <c r="AJ1387" i="7" s="1"/>
  <c r="R1387" i="7"/>
  <c r="Q1387" i="7"/>
  <c r="AG1387" i="7" s="1"/>
  <c r="AF1386" i="7"/>
  <c r="AE1386" i="7"/>
  <c r="AD1386" i="7"/>
  <c r="AC1386" i="7"/>
  <c r="AB1386" i="7"/>
  <c r="AA1386" i="7"/>
  <c r="Z1386" i="7"/>
  <c r="Y1386" i="7"/>
  <c r="AH1386" i="7" s="1"/>
  <c r="X1386" i="7"/>
  <c r="W1386" i="7"/>
  <c r="V1386" i="7"/>
  <c r="U1386" i="7"/>
  <c r="AI1386" i="7" s="1"/>
  <c r="T1386" i="7"/>
  <c r="S1386" i="7"/>
  <c r="AJ1386" i="7" s="1"/>
  <c r="R1386" i="7"/>
  <c r="Q1386" i="7"/>
  <c r="AG1386" i="7" s="1"/>
  <c r="AF1385" i="7"/>
  <c r="AE1385" i="7"/>
  <c r="AD1385" i="7"/>
  <c r="AC1385" i="7"/>
  <c r="AB1385" i="7"/>
  <c r="AA1385" i="7"/>
  <c r="Z1385" i="7"/>
  <c r="Y1385" i="7"/>
  <c r="AH1385" i="7" s="1"/>
  <c r="X1385" i="7"/>
  <c r="W1385" i="7"/>
  <c r="V1385" i="7"/>
  <c r="U1385" i="7"/>
  <c r="AI1385" i="7" s="1"/>
  <c r="T1385" i="7"/>
  <c r="S1385" i="7"/>
  <c r="AJ1385" i="7" s="1"/>
  <c r="R1385" i="7"/>
  <c r="Q1385" i="7"/>
  <c r="AG1385" i="7" s="1"/>
  <c r="AF1384" i="7"/>
  <c r="AE1384" i="7"/>
  <c r="AD1384" i="7"/>
  <c r="AC1384" i="7"/>
  <c r="AB1384" i="7"/>
  <c r="AA1384" i="7"/>
  <c r="Z1384" i="7"/>
  <c r="Y1384" i="7"/>
  <c r="AH1384" i="7" s="1"/>
  <c r="X1384" i="7"/>
  <c r="W1384" i="7"/>
  <c r="V1384" i="7"/>
  <c r="U1384" i="7"/>
  <c r="AI1384" i="7" s="1"/>
  <c r="T1384" i="7"/>
  <c r="S1384" i="7"/>
  <c r="AJ1384" i="7" s="1"/>
  <c r="R1384" i="7"/>
  <c r="Q1384" i="7"/>
  <c r="AG1384" i="7" s="1"/>
  <c r="AF1383" i="7"/>
  <c r="AE1383" i="7"/>
  <c r="AD1383" i="7"/>
  <c r="AC1383" i="7"/>
  <c r="AB1383" i="7"/>
  <c r="AA1383" i="7"/>
  <c r="Z1383" i="7"/>
  <c r="Y1383" i="7"/>
  <c r="AH1383" i="7" s="1"/>
  <c r="X1383" i="7"/>
  <c r="W1383" i="7"/>
  <c r="V1383" i="7"/>
  <c r="U1383" i="7"/>
  <c r="AI1383" i="7" s="1"/>
  <c r="T1383" i="7"/>
  <c r="S1383" i="7"/>
  <c r="AJ1383" i="7" s="1"/>
  <c r="R1383" i="7"/>
  <c r="Q1383" i="7"/>
  <c r="AG1383" i="7" s="1"/>
  <c r="AF1382" i="7"/>
  <c r="AE1382" i="7"/>
  <c r="AD1382" i="7"/>
  <c r="AC1382" i="7"/>
  <c r="AB1382" i="7"/>
  <c r="AA1382" i="7"/>
  <c r="Z1382" i="7"/>
  <c r="Y1382" i="7"/>
  <c r="AH1382" i="7" s="1"/>
  <c r="X1382" i="7"/>
  <c r="W1382" i="7"/>
  <c r="V1382" i="7"/>
  <c r="U1382" i="7"/>
  <c r="AI1382" i="7" s="1"/>
  <c r="T1382" i="7"/>
  <c r="S1382" i="7"/>
  <c r="AJ1382" i="7" s="1"/>
  <c r="R1382" i="7"/>
  <c r="Q1382" i="7"/>
  <c r="AG1382" i="7" s="1"/>
  <c r="AF1381" i="7"/>
  <c r="AE1381" i="7"/>
  <c r="AD1381" i="7"/>
  <c r="AC1381" i="7"/>
  <c r="AB1381" i="7"/>
  <c r="AA1381" i="7"/>
  <c r="Z1381" i="7"/>
  <c r="Y1381" i="7"/>
  <c r="AH1381" i="7" s="1"/>
  <c r="X1381" i="7"/>
  <c r="W1381" i="7"/>
  <c r="V1381" i="7"/>
  <c r="U1381" i="7"/>
  <c r="AI1381" i="7" s="1"/>
  <c r="T1381" i="7"/>
  <c r="S1381" i="7"/>
  <c r="AJ1381" i="7" s="1"/>
  <c r="R1381" i="7"/>
  <c r="Q1381" i="7"/>
  <c r="AG1381" i="7" s="1"/>
  <c r="AF1380" i="7"/>
  <c r="AE1380" i="7"/>
  <c r="AD1380" i="7"/>
  <c r="AC1380" i="7"/>
  <c r="AB1380" i="7"/>
  <c r="AA1380" i="7"/>
  <c r="Z1380" i="7"/>
  <c r="Y1380" i="7"/>
  <c r="AH1380" i="7" s="1"/>
  <c r="X1380" i="7"/>
  <c r="W1380" i="7"/>
  <c r="V1380" i="7"/>
  <c r="U1380" i="7"/>
  <c r="AI1380" i="7" s="1"/>
  <c r="T1380" i="7"/>
  <c r="S1380" i="7"/>
  <c r="AJ1380" i="7" s="1"/>
  <c r="R1380" i="7"/>
  <c r="Q1380" i="7"/>
  <c r="AG1380" i="7" s="1"/>
  <c r="AF1379" i="7"/>
  <c r="AE1379" i="7"/>
  <c r="AD1379" i="7"/>
  <c r="AC1379" i="7"/>
  <c r="AB1379" i="7"/>
  <c r="AA1379" i="7"/>
  <c r="Z1379" i="7"/>
  <c r="Y1379" i="7"/>
  <c r="AH1379" i="7" s="1"/>
  <c r="X1379" i="7"/>
  <c r="W1379" i="7"/>
  <c r="V1379" i="7"/>
  <c r="U1379" i="7"/>
  <c r="AI1379" i="7" s="1"/>
  <c r="T1379" i="7"/>
  <c r="S1379" i="7"/>
  <c r="AJ1379" i="7" s="1"/>
  <c r="R1379" i="7"/>
  <c r="Q1379" i="7"/>
  <c r="AG1379" i="7" s="1"/>
  <c r="AF1378" i="7"/>
  <c r="AE1378" i="7"/>
  <c r="AD1378" i="7"/>
  <c r="AC1378" i="7"/>
  <c r="AB1378" i="7"/>
  <c r="AA1378" i="7"/>
  <c r="Z1378" i="7"/>
  <c r="Y1378" i="7"/>
  <c r="AH1378" i="7" s="1"/>
  <c r="X1378" i="7"/>
  <c r="W1378" i="7"/>
  <c r="V1378" i="7"/>
  <c r="U1378" i="7"/>
  <c r="AI1378" i="7" s="1"/>
  <c r="T1378" i="7"/>
  <c r="S1378" i="7"/>
  <c r="AJ1378" i="7" s="1"/>
  <c r="R1378" i="7"/>
  <c r="Q1378" i="7"/>
  <c r="AG1378" i="7" s="1"/>
  <c r="AF1377" i="7"/>
  <c r="AE1377" i="7"/>
  <c r="AD1377" i="7"/>
  <c r="AC1377" i="7"/>
  <c r="AB1377" i="7"/>
  <c r="AA1377" i="7"/>
  <c r="Z1377" i="7"/>
  <c r="Y1377" i="7"/>
  <c r="AH1377" i="7" s="1"/>
  <c r="X1377" i="7"/>
  <c r="W1377" i="7"/>
  <c r="V1377" i="7"/>
  <c r="U1377" i="7"/>
  <c r="AI1377" i="7" s="1"/>
  <c r="T1377" i="7"/>
  <c r="S1377" i="7"/>
  <c r="AJ1377" i="7" s="1"/>
  <c r="R1377" i="7"/>
  <c r="Q1377" i="7"/>
  <c r="AG1377" i="7" s="1"/>
  <c r="AF1376" i="7"/>
  <c r="AE1376" i="7"/>
  <c r="AD1376" i="7"/>
  <c r="AC1376" i="7"/>
  <c r="AB1376" i="7"/>
  <c r="AA1376" i="7"/>
  <c r="Z1376" i="7"/>
  <c r="Y1376" i="7"/>
  <c r="AH1376" i="7" s="1"/>
  <c r="X1376" i="7"/>
  <c r="W1376" i="7"/>
  <c r="V1376" i="7"/>
  <c r="U1376" i="7"/>
  <c r="AI1376" i="7" s="1"/>
  <c r="T1376" i="7"/>
  <c r="S1376" i="7"/>
  <c r="AJ1376" i="7" s="1"/>
  <c r="R1376" i="7"/>
  <c r="Q1376" i="7"/>
  <c r="AG1376" i="7" s="1"/>
  <c r="AF1375" i="7"/>
  <c r="AE1375" i="7"/>
  <c r="AD1375" i="7"/>
  <c r="AC1375" i="7"/>
  <c r="AB1375" i="7"/>
  <c r="AA1375" i="7"/>
  <c r="Z1375" i="7"/>
  <c r="Y1375" i="7"/>
  <c r="AH1375" i="7" s="1"/>
  <c r="X1375" i="7"/>
  <c r="W1375" i="7"/>
  <c r="V1375" i="7"/>
  <c r="U1375" i="7"/>
  <c r="AI1375" i="7" s="1"/>
  <c r="T1375" i="7"/>
  <c r="S1375" i="7"/>
  <c r="AJ1375" i="7" s="1"/>
  <c r="R1375" i="7"/>
  <c r="Q1375" i="7"/>
  <c r="AG1375" i="7" s="1"/>
  <c r="AF1374" i="7"/>
  <c r="AE1374" i="7"/>
  <c r="AD1374" i="7"/>
  <c r="AC1374" i="7"/>
  <c r="AB1374" i="7"/>
  <c r="AA1374" i="7"/>
  <c r="Z1374" i="7"/>
  <c r="Y1374" i="7"/>
  <c r="AH1374" i="7" s="1"/>
  <c r="X1374" i="7"/>
  <c r="W1374" i="7"/>
  <c r="V1374" i="7"/>
  <c r="U1374" i="7"/>
  <c r="AI1374" i="7" s="1"/>
  <c r="T1374" i="7"/>
  <c r="S1374" i="7"/>
  <c r="AJ1374" i="7" s="1"/>
  <c r="R1374" i="7"/>
  <c r="Q1374" i="7"/>
  <c r="AG1374" i="7" s="1"/>
  <c r="AF1373" i="7"/>
  <c r="AE1373" i="7"/>
  <c r="AD1373" i="7"/>
  <c r="AC1373" i="7"/>
  <c r="AB1373" i="7"/>
  <c r="AA1373" i="7"/>
  <c r="Z1373" i="7"/>
  <c r="Y1373" i="7"/>
  <c r="AH1373" i="7" s="1"/>
  <c r="X1373" i="7"/>
  <c r="W1373" i="7"/>
  <c r="V1373" i="7"/>
  <c r="U1373" i="7"/>
  <c r="AI1373" i="7" s="1"/>
  <c r="T1373" i="7"/>
  <c r="S1373" i="7"/>
  <c r="AJ1373" i="7" s="1"/>
  <c r="R1373" i="7"/>
  <c r="Q1373" i="7"/>
  <c r="AG1373" i="7" s="1"/>
  <c r="AF1372" i="7"/>
  <c r="AE1372" i="7"/>
  <c r="AD1372" i="7"/>
  <c r="AC1372" i="7"/>
  <c r="AB1372" i="7"/>
  <c r="AA1372" i="7"/>
  <c r="Z1372" i="7"/>
  <c r="Y1372" i="7"/>
  <c r="AH1372" i="7" s="1"/>
  <c r="X1372" i="7"/>
  <c r="W1372" i="7"/>
  <c r="V1372" i="7"/>
  <c r="U1372" i="7"/>
  <c r="AI1372" i="7" s="1"/>
  <c r="T1372" i="7"/>
  <c r="S1372" i="7"/>
  <c r="AJ1372" i="7" s="1"/>
  <c r="R1372" i="7"/>
  <c r="Q1372" i="7"/>
  <c r="AG1372" i="7" s="1"/>
  <c r="AF1371" i="7"/>
  <c r="AE1371" i="7"/>
  <c r="AD1371" i="7"/>
  <c r="AC1371" i="7"/>
  <c r="AB1371" i="7"/>
  <c r="AA1371" i="7"/>
  <c r="Z1371" i="7"/>
  <c r="Y1371" i="7"/>
  <c r="AH1371" i="7" s="1"/>
  <c r="X1371" i="7"/>
  <c r="W1371" i="7"/>
  <c r="V1371" i="7"/>
  <c r="U1371" i="7"/>
  <c r="AI1371" i="7" s="1"/>
  <c r="T1371" i="7"/>
  <c r="S1371" i="7"/>
  <c r="AJ1371" i="7" s="1"/>
  <c r="R1371" i="7"/>
  <c r="Q1371" i="7"/>
  <c r="AG1371" i="7" s="1"/>
  <c r="AF1370" i="7"/>
  <c r="AE1370" i="7"/>
  <c r="AD1370" i="7"/>
  <c r="AC1370" i="7"/>
  <c r="AB1370" i="7"/>
  <c r="AA1370" i="7"/>
  <c r="Z1370" i="7"/>
  <c r="Y1370" i="7"/>
  <c r="AH1370" i="7" s="1"/>
  <c r="X1370" i="7"/>
  <c r="W1370" i="7"/>
  <c r="V1370" i="7"/>
  <c r="U1370" i="7"/>
  <c r="AI1370" i="7" s="1"/>
  <c r="T1370" i="7"/>
  <c r="S1370" i="7"/>
  <c r="AJ1370" i="7" s="1"/>
  <c r="R1370" i="7"/>
  <c r="Q1370" i="7"/>
  <c r="AG1370" i="7" s="1"/>
  <c r="AF1369" i="7"/>
  <c r="AE1369" i="7"/>
  <c r="AD1369" i="7"/>
  <c r="AC1369" i="7"/>
  <c r="AB1369" i="7"/>
  <c r="AA1369" i="7"/>
  <c r="Z1369" i="7"/>
  <c r="Y1369" i="7"/>
  <c r="AH1369" i="7" s="1"/>
  <c r="X1369" i="7"/>
  <c r="W1369" i="7"/>
  <c r="V1369" i="7"/>
  <c r="U1369" i="7"/>
  <c r="AI1369" i="7" s="1"/>
  <c r="T1369" i="7"/>
  <c r="S1369" i="7"/>
  <c r="AJ1369" i="7" s="1"/>
  <c r="R1369" i="7"/>
  <c r="Q1369" i="7"/>
  <c r="AG1369" i="7" s="1"/>
  <c r="AF1368" i="7"/>
  <c r="AE1368" i="7"/>
  <c r="AD1368" i="7"/>
  <c r="AC1368" i="7"/>
  <c r="AB1368" i="7"/>
  <c r="AA1368" i="7"/>
  <c r="Z1368" i="7"/>
  <c r="Y1368" i="7"/>
  <c r="AH1368" i="7" s="1"/>
  <c r="X1368" i="7"/>
  <c r="W1368" i="7"/>
  <c r="V1368" i="7"/>
  <c r="U1368" i="7"/>
  <c r="AI1368" i="7" s="1"/>
  <c r="T1368" i="7"/>
  <c r="S1368" i="7"/>
  <c r="AJ1368" i="7" s="1"/>
  <c r="R1368" i="7"/>
  <c r="Q1368" i="7"/>
  <c r="AG1368" i="7" s="1"/>
  <c r="AF1367" i="7"/>
  <c r="AE1367" i="7"/>
  <c r="AD1367" i="7"/>
  <c r="AC1367" i="7"/>
  <c r="AB1367" i="7"/>
  <c r="AA1367" i="7"/>
  <c r="Z1367" i="7"/>
  <c r="Y1367" i="7"/>
  <c r="AH1367" i="7" s="1"/>
  <c r="X1367" i="7"/>
  <c r="W1367" i="7"/>
  <c r="V1367" i="7"/>
  <c r="U1367" i="7"/>
  <c r="AI1367" i="7" s="1"/>
  <c r="T1367" i="7"/>
  <c r="S1367" i="7"/>
  <c r="AJ1367" i="7" s="1"/>
  <c r="R1367" i="7"/>
  <c r="Q1367" i="7"/>
  <c r="AG1367" i="7" s="1"/>
  <c r="AF1366" i="7"/>
  <c r="AE1366" i="7"/>
  <c r="AD1366" i="7"/>
  <c r="AC1366" i="7"/>
  <c r="AB1366" i="7"/>
  <c r="AA1366" i="7"/>
  <c r="Z1366" i="7"/>
  <c r="Y1366" i="7"/>
  <c r="AH1366" i="7" s="1"/>
  <c r="X1366" i="7"/>
  <c r="W1366" i="7"/>
  <c r="V1366" i="7"/>
  <c r="U1366" i="7"/>
  <c r="AI1366" i="7" s="1"/>
  <c r="T1366" i="7"/>
  <c r="S1366" i="7"/>
  <c r="AJ1366" i="7" s="1"/>
  <c r="R1366" i="7"/>
  <c r="Q1366" i="7"/>
  <c r="AG1366" i="7" s="1"/>
  <c r="AF1365" i="7"/>
  <c r="AE1365" i="7"/>
  <c r="AD1365" i="7"/>
  <c r="AC1365" i="7"/>
  <c r="AB1365" i="7"/>
  <c r="AA1365" i="7"/>
  <c r="Z1365" i="7"/>
  <c r="Y1365" i="7"/>
  <c r="AH1365" i="7" s="1"/>
  <c r="X1365" i="7"/>
  <c r="W1365" i="7"/>
  <c r="V1365" i="7"/>
  <c r="U1365" i="7"/>
  <c r="AI1365" i="7" s="1"/>
  <c r="T1365" i="7"/>
  <c r="S1365" i="7"/>
  <c r="AJ1365" i="7" s="1"/>
  <c r="R1365" i="7"/>
  <c r="Q1365" i="7"/>
  <c r="AG1365" i="7" s="1"/>
  <c r="AF1364" i="7"/>
  <c r="AE1364" i="7"/>
  <c r="AD1364" i="7"/>
  <c r="AC1364" i="7"/>
  <c r="AB1364" i="7"/>
  <c r="AA1364" i="7"/>
  <c r="Z1364" i="7"/>
  <c r="Y1364" i="7"/>
  <c r="AH1364" i="7" s="1"/>
  <c r="X1364" i="7"/>
  <c r="W1364" i="7"/>
  <c r="V1364" i="7"/>
  <c r="U1364" i="7"/>
  <c r="AI1364" i="7" s="1"/>
  <c r="T1364" i="7"/>
  <c r="S1364" i="7"/>
  <c r="AJ1364" i="7" s="1"/>
  <c r="R1364" i="7"/>
  <c r="Q1364" i="7"/>
  <c r="AG1364" i="7" s="1"/>
  <c r="AF1363" i="7"/>
  <c r="AE1363" i="7"/>
  <c r="AD1363" i="7"/>
  <c r="AC1363" i="7"/>
  <c r="AB1363" i="7"/>
  <c r="AA1363" i="7"/>
  <c r="Z1363" i="7"/>
  <c r="Y1363" i="7"/>
  <c r="AH1363" i="7" s="1"/>
  <c r="X1363" i="7"/>
  <c r="W1363" i="7"/>
  <c r="V1363" i="7"/>
  <c r="U1363" i="7"/>
  <c r="AI1363" i="7" s="1"/>
  <c r="T1363" i="7"/>
  <c r="S1363" i="7"/>
  <c r="AJ1363" i="7" s="1"/>
  <c r="R1363" i="7"/>
  <c r="Q1363" i="7"/>
  <c r="AG1363" i="7" s="1"/>
  <c r="AF1362" i="7"/>
  <c r="AE1362" i="7"/>
  <c r="AD1362" i="7"/>
  <c r="AC1362" i="7"/>
  <c r="AB1362" i="7"/>
  <c r="AA1362" i="7"/>
  <c r="Z1362" i="7"/>
  <c r="Y1362" i="7"/>
  <c r="AH1362" i="7" s="1"/>
  <c r="X1362" i="7"/>
  <c r="W1362" i="7"/>
  <c r="V1362" i="7"/>
  <c r="U1362" i="7"/>
  <c r="AI1362" i="7" s="1"/>
  <c r="T1362" i="7"/>
  <c r="S1362" i="7"/>
  <c r="AJ1362" i="7" s="1"/>
  <c r="R1362" i="7"/>
  <c r="Q1362" i="7"/>
  <c r="AG1362" i="7" s="1"/>
  <c r="AF1361" i="7"/>
  <c r="AE1361" i="7"/>
  <c r="AD1361" i="7"/>
  <c r="AC1361" i="7"/>
  <c r="AB1361" i="7"/>
  <c r="AA1361" i="7"/>
  <c r="Z1361" i="7"/>
  <c r="Y1361" i="7"/>
  <c r="AH1361" i="7" s="1"/>
  <c r="X1361" i="7"/>
  <c r="W1361" i="7"/>
  <c r="V1361" i="7"/>
  <c r="U1361" i="7"/>
  <c r="AI1361" i="7" s="1"/>
  <c r="T1361" i="7"/>
  <c r="S1361" i="7"/>
  <c r="AJ1361" i="7" s="1"/>
  <c r="R1361" i="7"/>
  <c r="Q1361" i="7"/>
  <c r="AG1361" i="7" s="1"/>
  <c r="AF1360" i="7"/>
  <c r="AE1360" i="7"/>
  <c r="AD1360" i="7"/>
  <c r="AC1360" i="7"/>
  <c r="AB1360" i="7"/>
  <c r="AA1360" i="7"/>
  <c r="Z1360" i="7"/>
  <c r="Y1360" i="7"/>
  <c r="AH1360" i="7" s="1"/>
  <c r="X1360" i="7"/>
  <c r="W1360" i="7"/>
  <c r="V1360" i="7"/>
  <c r="U1360" i="7"/>
  <c r="AI1360" i="7" s="1"/>
  <c r="T1360" i="7"/>
  <c r="S1360" i="7"/>
  <c r="AJ1360" i="7" s="1"/>
  <c r="R1360" i="7"/>
  <c r="Q1360" i="7"/>
  <c r="AG1360" i="7" s="1"/>
  <c r="AF1359" i="7"/>
  <c r="AE1359" i="7"/>
  <c r="AD1359" i="7"/>
  <c r="AC1359" i="7"/>
  <c r="AB1359" i="7"/>
  <c r="AA1359" i="7"/>
  <c r="Z1359" i="7"/>
  <c r="Y1359" i="7"/>
  <c r="AH1359" i="7" s="1"/>
  <c r="X1359" i="7"/>
  <c r="W1359" i="7"/>
  <c r="V1359" i="7"/>
  <c r="U1359" i="7"/>
  <c r="AI1359" i="7" s="1"/>
  <c r="T1359" i="7"/>
  <c r="S1359" i="7"/>
  <c r="AJ1359" i="7" s="1"/>
  <c r="R1359" i="7"/>
  <c r="Q1359" i="7"/>
  <c r="AG1359" i="7" s="1"/>
  <c r="AF1358" i="7"/>
  <c r="AE1358" i="7"/>
  <c r="AD1358" i="7"/>
  <c r="AC1358" i="7"/>
  <c r="AB1358" i="7"/>
  <c r="AA1358" i="7"/>
  <c r="Z1358" i="7"/>
  <c r="Y1358" i="7"/>
  <c r="AH1358" i="7" s="1"/>
  <c r="X1358" i="7"/>
  <c r="W1358" i="7"/>
  <c r="V1358" i="7"/>
  <c r="U1358" i="7"/>
  <c r="AI1358" i="7" s="1"/>
  <c r="T1358" i="7"/>
  <c r="S1358" i="7"/>
  <c r="AJ1358" i="7" s="1"/>
  <c r="R1358" i="7"/>
  <c r="Q1358" i="7"/>
  <c r="AG1358" i="7" s="1"/>
  <c r="AF1357" i="7"/>
  <c r="AE1357" i="7"/>
  <c r="AD1357" i="7"/>
  <c r="AC1357" i="7"/>
  <c r="AB1357" i="7"/>
  <c r="AA1357" i="7"/>
  <c r="Z1357" i="7"/>
  <c r="Y1357" i="7"/>
  <c r="AH1357" i="7" s="1"/>
  <c r="X1357" i="7"/>
  <c r="W1357" i="7"/>
  <c r="V1357" i="7"/>
  <c r="U1357" i="7"/>
  <c r="AI1357" i="7" s="1"/>
  <c r="T1357" i="7"/>
  <c r="S1357" i="7"/>
  <c r="AJ1357" i="7" s="1"/>
  <c r="R1357" i="7"/>
  <c r="Q1357" i="7"/>
  <c r="AG1357" i="7" s="1"/>
  <c r="AF1356" i="7"/>
  <c r="AE1356" i="7"/>
  <c r="AD1356" i="7"/>
  <c r="AC1356" i="7"/>
  <c r="AB1356" i="7"/>
  <c r="AA1356" i="7"/>
  <c r="Z1356" i="7"/>
  <c r="Y1356" i="7"/>
  <c r="AH1356" i="7" s="1"/>
  <c r="X1356" i="7"/>
  <c r="W1356" i="7"/>
  <c r="V1356" i="7"/>
  <c r="U1356" i="7"/>
  <c r="AI1356" i="7" s="1"/>
  <c r="T1356" i="7"/>
  <c r="S1356" i="7"/>
  <c r="AJ1356" i="7" s="1"/>
  <c r="R1356" i="7"/>
  <c r="Q1356" i="7"/>
  <c r="AG1356" i="7" s="1"/>
  <c r="AF1355" i="7"/>
  <c r="AE1355" i="7"/>
  <c r="AD1355" i="7"/>
  <c r="AC1355" i="7"/>
  <c r="AB1355" i="7"/>
  <c r="AA1355" i="7"/>
  <c r="Z1355" i="7"/>
  <c r="Y1355" i="7"/>
  <c r="AH1355" i="7" s="1"/>
  <c r="X1355" i="7"/>
  <c r="W1355" i="7"/>
  <c r="V1355" i="7"/>
  <c r="U1355" i="7"/>
  <c r="AI1355" i="7" s="1"/>
  <c r="T1355" i="7"/>
  <c r="S1355" i="7"/>
  <c r="AJ1355" i="7" s="1"/>
  <c r="R1355" i="7"/>
  <c r="Q1355" i="7"/>
  <c r="AG1355" i="7" s="1"/>
  <c r="AF1354" i="7"/>
  <c r="AE1354" i="7"/>
  <c r="AD1354" i="7"/>
  <c r="AC1354" i="7"/>
  <c r="AB1354" i="7"/>
  <c r="AA1354" i="7"/>
  <c r="Z1354" i="7"/>
  <c r="Y1354" i="7"/>
  <c r="AH1354" i="7" s="1"/>
  <c r="X1354" i="7"/>
  <c r="W1354" i="7"/>
  <c r="V1354" i="7"/>
  <c r="U1354" i="7"/>
  <c r="AI1354" i="7" s="1"/>
  <c r="T1354" i="7"/>
  <c r="S1354" i="7"/>
  <c r="AJ1354" i="7" s="1"/>
  <c r="R1354" i="7"/>
  <c r="Q1354" i="7"/>
  <c r="AG1354" i="7" s="1"/>
  <c r="AF1353" i="7"/>
  <c r="AE1353" i="7"/>
  <c r="AD1353" i="7"/>
  <c r="AC1353" i="7"/>
  <c r="AB1353" i="7"/>
  <c r="AA1353" i="7"/>
  <c r="Z1353" i="7"/>
  <c r="Y1353" i="7"/>
  <c r="AH1353" i="7" s="1"/>
  <c r="X1353" i="7"/>
  <c r="W1353" i="7"/>
  <c r="V1353" i="7"/>
  <c r="U1353" i="7"/>
  <c r="AI1353" i="7" s="1"/>
  <c r="T1353" i="7"/>
  <c r="S1353" i="7"/>
  <c r="AJ1353" i="7" s="1"/>
  <c r="R1353" i="7"/>
  <c r="Q1353" i="7"/>
  <c r="AG1353" i="7" s="1"/>
  <c r="AF1352" i="7"/>
  <c r="AE1352" i="7"/>
  <c r="AD1352" i="7"/>
  <c r="AC1352" i="7"/>
  <c r="AB1352" i="7"/>
  <c r="AA1352" i="7"/>
  <c r="Z1352" i="7"/>
  <c r="Y1352" i="7"/>
  <c r="AH1352" i="7" s="1"/>
  <c r="X1352" i="7"/>
  <c r="W1352" i="7"/>
  <c r="V1352" i="7"/>
  <c r="U1352" i="7"/>
  <c r="AI1352" i="7" s="1"/>
  <c r="T1352" i="7"/>
  <c r="S1352" i="7"/>
  <c r="AJ1352" i="7" s="1"/>
  <c r="R1352" i="7"/>
  <c r="Q1352" i="7"/>
  <c r="AG1352" i="7" s="1"/>
  <c r="AF1351" i="7"/>
  <c r="AE1351" i="7"/>
  <c r="AD1351" i="7"/>
  <c r="AC1351" i="7"/>
  <c r="AB1351" i="7"/>
  <c r="AA1351" i="7"/>
  <c r="Z1351" i="7"/>
  <c r="Y1351" i="7"/>
  <c r="AH1351" i="7" s="1"/>
  <c r="X1351" i="7"/>
  <c r="W1351" i="7"/>
  <c r="V1351" i="7"/>
  <c r="U1351" i="7"/>
  <c r="AI1351" i="7" s="1"/>
  <c r="T1351" i="7"/>
  <c r="S1351" i="7"/>
  <c r="AJ1351" i="7" s="1"/>
  <c r="R1351" i="7"/>
  <c r="Q1351" i="7"/>
  <c r="AG1351" i="7" s="1"/>
  <c r="AF1350" i="7"/>
  <c r="AE1350" i="7"/>
  <c r="AD1350" i="7"/>
  <c r="AC1350" i="7"/>
  <c r="AB1350" i="7"/>
  <c r="AA1350" i="7"/>
  <c r="Z1350" i="7"/>
  <c r="Y1350" i="7"/>
  <c r="AH1350" i="7" s="1"/>
  <c r="X1350" i="7"/>
  <c r="W1350" i="7"/>
  <c r="V1350" i="7"/>
  <c r="U1350" i="7"/>
  <c r="AI1350" i="7" s="1"/>
  <c r="T1350" i="7"/>
  <c r="S1350" i="7"/>
  <c r="AJ1350" i="7" s="1"/>
  <c r="R1350" i="7"/>
  <c r="Q1350" i="7"/>
  <c r="AG1350" i="7" s="1"/>
  <c r="AF1349" i="7"/>
  <c r="AE1349" i="7"/>
  <c r="AD1349" i="7"/>
  <c r="AC1349" i="7"/>
  <c r="AB1349" i="7"/>
  <c r="AA1349" i="7"/>
  <c r="Z1349" i="7"/>
  <c r="Y1349" i="7"/>
  <c r="AH1349" i="7" s="1"/>
  <c r="X1349" i="7"/>
  <c r="W1349" i="7"/>
  <c r="V1349" i="7"/>
  <c r="U1349" i="7"/>
  <c r="AI1349" i="7" s="1"/>
  <c r="T1349" i="7"/>
  <c r="S1349" i="7"/>
  <c r="AJ1349" i="7" s="1"/>
  <c r="R1349" i="7"/>
  <c r="Q1349" i="7"/>
  <c r="AG1349" i="7" s="1"/>
  <c r="AF1348" i="7"/>
  <c r="AE1348" i="7"/>
  <c r="AD1348" i="7"/>
  <c r="AC1348" i="7"/>
  <c r="AB1348" i="7"/>
  <c r="AA1348" i="7"/>
  <c r="Z1348" i="7"/>
  <c r="Y1348" i="7"/>
  <c r="AH1348" i="7" s="1"/>
  <c r="X1348" i="7"/>
  <c r="W1348" i="7"/>
  <c r="V1348" i="7"/>
  <c r="U1348" i="7"/>
  <c r="AI1348" i="7" s="1"/>
  <c r="T1348" i="7"/>
  <c r="S1348" i="7"/>
  <c r="AJ1348" i="7" s="1"/>
  <c r="R1348" i="7"/>
  <c r="Q1348" i="7"/>
  <c r="AG1348" i="7" s="1"/>
  <c r="AF1347" i="7"/>
  <c r="AE1347" i="7"/>
  <c r="AD1347" i="7"/>
  <c r="AC1347" i="7"/>
  <c r="AB1347" i="7"/>
  <c r="AA1347" i="7"/>
  <c r="Z1347" i="7"/>
  <c r="Y1347" i="7"/>
  <c r="AH1347" i="7" s="1"/>
  <c r="X1347" i="7"/>
  <c r="W1347" i="7"/>
  <c r="V1347" i="7"/>
  <c r="U1347" i="7"/>
  <c r="AI1347" i="7" s="1"/>
  <c r="T1347" i="7"/>
  <c r="S1347" i="7"/>
  <c r="AJ1347" i="7" s="1"/>
  <c r="R1347" i="7"/>
  <c r="Q1347" i="7"/>
  <c r="AG1347" i="7" s="1"/>
  <c r="AF1346" i="7"/>
  <c r="AE1346" i="7"/>
  <c r="AD1346" i="7"/>
  <c r="AC1346" i="7"/>
  <c r="AB1346" i="7"/>
  <c r="AA1346" i="7"/>
  <c r="Z1346" i="7"/>
  <c r="Y1346" i="7"/>
  <c r="AH1346" i="7" s="1"/>
  <c r="X1346" i="7"/>
  <c r="W1346" i="7"/>
  <c r="V1346" i="7"/>
  <c r="U1346" i="7"/>
  <c r="AI1346" i="7" s="1"/>
  <c r="T1346" i="7"/>
  <c r="S1346" i="7"/>
  <c r="AJ1346" i="7" s="1"/>
  <c r="R1346" i="7"/>
  <c r="Q1346" i="7"/>
  <c r="AG1346" i="7" s="1"/>
  <c r="AF1345" i="7"/>
  <c r="AE1345" i="7"/>
  <c r="AD1345" i="7"/>
  <c r="AC1345" i="7"/>
  <c r="AB1345" i="7"/>
  <c r="AA1345" i="7"/>
  <c r="Z1345" i="7"/>
  <c r="Y1345" i="7"/>
  <c r="AH1345" i="7" s="1"/>
  <c r="X1345" i="7"/>
  <c r="W1345" i="7"/>
  <c r="V1345" i="7"/>
  <c r="U1345" i="7"/>
  <c r="AI1345" i="7" s="1"/>
  <c r="T1345" i="7"/>
  <c r="S1345" i="7"/>
  <c r="AJ1345" i="7" s="1"/>
  <c r="R1345" i="7"/>
  <c r="Q1345" i="7"/>
  <c r="AG1345" i="7" s="1"/>
  <c r="AF1344" i="7"/>
  <c r="AE1344" i="7"/>
  <c r="AD1344" i="7"/>
  <c r="AC1344" i="7"/>
  <c r="AB1344" i="7"/>
  <c r="AA1344" i="7"/>
  <c r="Z1344" i="7"/>
  <c r="Y1344" i="7"/>
  <c r="AH1344" i="7" s="1"/>
  <c r="X1344" i="7"/>
  <c r="W1344" i="7"/>
  <c r="V1344" i="7"/>
  <c r="U1344" i="7"/>
  <c r="AI1344" i="7" s="1"/>
  <c r="T1344" i="7"/>
  <c r="S1344" i="7"/>
  <c r="AJ1344" i="7" s="1"/>
  <c r="R1344" i="7"/>
  <c r="Q1344" i="7"/>
  <c r="AG1344" i="7" s="1"/>
  <c r="AF1343" i="7"/>
  <c r="AE1343" i="7"/>
  <c r="AD1343" i="7"/>
  <c r="AC1343" i="7"/>
  <c r="AB1343" i="7"/>
  <c r="AA1343" i="7"/>
  <c r="Z1343" i="7"/>
  <c r="Y1343" i="7"/>
  <c r="AH1343" i="7" s="1"/>
  <c r="X1343" i="7"/>
  <c r="W1343" i="7"/>
  <c r="V1343" i="7"/>
  <c r="U1343" i="7"/>
  <c r="AI1343" i="7" s="1"/>
  <c r="T1343" i="7"/>
  <c r="S1343" i="7"/>
  <c r="AJ1343" i="7" s="1"/>
  <c r="R1343" i="7"/>
  <c r="Q1343" i="7"/>
  <c r="AG1343" i="7" s="1"/>
  <c r="AF1342" i="7"/>
  <c r="AE1342" i="7"/>
  <c r="AD1342" i="7"/>
  <c r="AC1342" i="7"/>
  <c r="AB1342" i="7"/>
  <c r="AA1342" i="7"/>
  <c r="Z1342" i="7"/>
  <c r="Y1342" i="7"/>
  <c r="AH1342" i="7" s="1"/>
  <c r="X1342" i="7"/>
  <c r="W1342" i="7"/>
  <c r="V1342" i="7"/>
  <c r="U1342" i="7"/>
  <c r="AI1342" i="7" s="1"/>
  <c r="T1342" i="7"/>
  <c r="S1342" i="7"/>
  <c r="AJ1342" i="7" s="1"/>
  <c r="R1342" i="7"/>
  <c r="Q1342" i="7"/>
  <c r="AG1342" i="7" s="1"/>
  <c r="AF1341" i="7"/>
  <c r="AE1341" i="7"/>
  <c r="AD1341" i="7"/>
  <c r="AC1341" i="7"/>
  <c r="AB1341" i="7"/>
  <c r="AA1341" i="7"/>
  <c r="Z1341" i="7"/>
  <c r="Y1341" i="7"/>
  <c r="AH1341" i="7" s="1"/>
  <c r="X1341" i="7"/>
  <c r="W1341" i="7"/>
  <c r="V1341" i="7"/>
  <c r="U1341" i="7"/>
  <c r="AI1341" i="7" s="1"/>
  <c r="T1341" i="7"/>
  <c r="S1341" i="7"/>
  <c r="AJ1341" i="7" s="1"/>
  <c r="R1341" i="7"/>
  <c r="Q1341" i="7"/>
  <c r="AG1341" i="7" s="1"/>
  <c r="AF1340" i="7"/>
  <c r="AE1340" i="7"/>
  <c r="AD1340" i="7"/>
  <c r="AC1340" i="7"/>
  <c r="AB1340" i="7"/>
  <c r="AA1340" i="7"/>
  <c r="Z1340" i="7"/>
  <c r="Y1340" i="7"/>
  <c r="AH1340" i="7" s="1"/>
  <c r="X1340" i="7"/>
  <c r="W1340" i="7"/>
  <c r="V1340" i="7"/>
  <c r="U1340" i="7"/>
  <c r="AI1340" i="7" s="1"/>
  <c r="T1340" i="7"/>
  <c r="S1340" i="7"/>
  <c r="AJ1340" i="7" s="1"/>
  <c r="R1340" i="7"/>
  <c r="Q1340" i="7"/>
  <c r="AG1340" i="7" s="1"/>
  <c r="AF1339" i="7"/>
  <c r="AE1339" i="7"/>
  <c r="AD1339" i="7"/>
  <c r="AC1339" i="7"/>
  <c r="AB1339" i="7"/>
  <c r="AA1339" i="7"/>
  <c r="Z1339" i="7"/>
  <c r="Y1339" i="7"/>
  <c r="AH1339" i="7" s="1"/>
  <c r="X1339" i="7"/>
  <c r="W1339" i="7"/>
  <c r="V1339" i="7"/>
  <c r="U1339" i="7"/>
  <c r="AI1339" i="7" s="1"/>
  <c r="T1339" i="7"/>
  <c r="S1339" i="7"/>
  <c r="AJ1339" i="7" s="1"/>
  <c r="R1339" i="7"/>
  <c r="Q1339" i="7"/>
  <c r="AG1339" i="7" s="1"/>
  <c r="AF1338" i="7"/>
  <c r="AE1338" i="7"/>
  <c r="AD1338" i="7"/>
  <c r="AC1338" i="7"/>
  <c r="AB1338" i="7"/>
  <c r="AA1338" i="7"/>
  <c r="Z1338" i="7"/>
  <c r="Y1338" i="7"/>
  <c r="AH1338" i="7" s="1"/>
  <c r="X1338" i="7"/>
  <c r="W1338" i="7"/>
  <c r="V1338" i="7"/>
  <c r="U1338" i="7"/>
  <c r="AI1338" i="7" s="1"/>
  <c r="T1338" i="7"/>
  <c r="S1338" i="7"/>
  <c r="AJ1338" i="7" s="1"/>
  <c r="R1338" i="7"/>
  <c r="Q1338" i="7"/>
  <c r="AG1338" i="7" s="1"/>
  <c r="AF1337" i="7"/>
  <c r="AE1337" i="7"/>
  <c r="AD1337" i="7"/>
  <c r="AC1337" i="7"/>
  <c r="AB1337" i="7"/>
  <c r="AA1337" i="7"/>
  <c r="Z1337" i="7"/>
  <c r="Y1337" i="7"/>
  <c r="AH1337" i="7" s="1"/>
  <c r="X1337" i="7"/>
  <c r="W1337" i="7"/>
  <c r="V1337" i="7"/>
  <c r="U1337" i="7"/>
  <c r="AI1337" i="7" s="1"/>
  <c r="T1337" i="7"/>
  <c r="S1337" i="7"/>
  <c r="AJ1337" i="7" s="1"/>
  <c r="R1337" i="7"/>
  <c r="Q1337" i="7"/>
  <c r="AG1337" i="7" s="1"/>
  <c r="AF1336" i="7"/>
  <c r="AE1336" i="7"/>
  <c r="AD1336" i="7"/>
  <c r="AC1336" i="7"/>
  <c r="AB1336" i="7"/>
  <c r="AA1336" i="7"/>
  <c r="Z1336" i="7"/>
  <c r="Y1336" i="7"/>
  <c r="AH1336" i="7" s="1"/>
  <c r="X1336" i="7"/>
  <c r="W1336" i="7"/>
  <c r="V1336" i="7"/>
  <c r="U1336" i="7"/>
  <c r="AI1336" i="7" s="1"/>
  <c r="T1336" i="7"/>
  <c r="S1336" i="7"/>
  <c r="AJ1336" i="7" s="1"/>
  <c r="R1336" i="7"/>
  <c r="Q1336" i="7"/>
  <c r="AG1336" i="7" s="1"/>
  <c r="AF1335" i="7"/>
  <c r="AE1335" i="7"/>
  <c r="AD1335" i="7"/>
  <c r="AC1335" i="7"/>
  <c r="AB1335" i="7"/>
  <c r="AA1335" i="7"/>
  <c r="Z1335" i="7"/>
  <c r="Y1335" i="7"/>
  <c r="AH1335" i="7" s="1"/>
  <c r="X1335" i="7"/>
  <c r="W1335" i="7"/>
  <c r="V1335" i="7"/>
  <c r="U1335" i="7"/>
  <c r="AI1335" i="7" s="1"/>
  <c r="T1335" i="7"/>
  <c r="S1335" i="7"/>
  <c r="AJ1335" i="7" s="1"/>
  <c r="R1335" i="7"/>
  <c r="Q1335" i="7"/>
  <c r="AG1335" i="7" s="1"/>
  <c r="AF1334" i="7"/>
  <c r="AE1334" i="7"/>
  <c r="AD1334" i="7"/>
  <c r="AC1334" i="7"/>
  <c r="AB1334" i="7"/>
  <c r="AA1334" i="7"/>
  <c r="Z1334" i="7"/>
  <c r="Y1334" i="7"/>
  <c r="AH1334" i="7" s="1"/>
  <c r="X1334" i="7"/>
  <c r="W1334" i="7"/>
  <c r="V1334" i="7"/>
  <c r="U1334" i="7"/>
  <c r="AI1334" i="7" s="1"/>
  <c r="T1334" i="7"/>
  <c r="S1334" i="7"/>
  <c r="AJ1334" i="7" s="1"/>
  <c r="R1334" i="7"/>
  <c r="Q1334" i="7"/>
  <c r="AG1334" i="7" s="1"/>
  <c r="AF1333" i="7"/>
  <c r="AE1333" i="7"/>
  <c r="AD1333" i="7"/>
  <c r="AC1333" i="7"/>
  <c r="AB1333" i="7"/>
  <c r="AA1333" i="7"/>
  <c r="Z1333" i="7"/>
  <c r="Y1333" i="7"/>
  <c r="AH1333" i="7" s="1"/>
  <c r="X1333" i="7"/>
  <c r="W1333" i="7"/>
  <c r="V1333" i="7"/>
  <c r="U1333" i="7"/>
  <c r="AI1333" i="7" s="1"/>
  <c r="T1333" i="7"/>
  <c r="S1333" i="7"/>
  <c r="AJ1333" i="7" s="1"/>
  <c r="R1333" i="7"/>
  <c r="Q1333" i="7"/>
  <c r="AG1333" i="7" s="1"/>
  <c r="AF1332" i="7"/>
  <c r="AE1332" i="7"/>
  <c r="AD1332" i="7"/>
  <c r="AC1332" i="7"/>
  <c r="AB1332" i="7"/>
  <c r="AA1332" i="7"/>
  <c r="Z1332" i="7"/>
  <c r="Y1332" i="7"/>
  <c r="AH1332" i="7" s="1"/>
  <c r="X1332" i="7"/>
  <c r="W1332" i="7"/>
  <c r="V1332" i="7"/>
  <c r="U1332" i="7"/>
  <c r="AI1332" i="7" s="1"/>
  <c r="T1332" i="7"/>
  <c r="S1332" i="7"/>
  <c r="AJ1332" i="7" s="1"/>
  <c r="R1332" i="7"/>
  <c r="Q1332" i="7"/>
  <c r="AG1332" i="7" s="1"/>
  <c r="AF1331" i="7"/>
  <c r="AE1331" i="7"/>
  <c r="AD1331" i="7"/>
  <c r="AC1331" i="7"/>
  <c r="AB1331" i="7"/>
  <c r="AA1331" i="7"/>
  <c r="Z1331" i="7"/>
  <c r="Y1331" i="7"/>
  <c r="AH1331" i="7" s="1"/>
  <c r="X1331" i="7"/>
  <c r="W1331" i="7"/>
  <c r="V1331" i="7"/>
  <c r="U1331" i="7"/>
  <c r="AI1331" i="7" s="1"/>
  <c r="T1331" i="7"/>
  <c r="S1331" i="7"/>
  <c r="AJ1331" i="7" s="1"/>
  <c r="R1331" i="7"/>
  <c r="Q1331" i="7"/>
  <c r="AG1331" i="7" s="1"/>
  <c r="AF1330" i="7"/>
  <c r="AE1330" i="7"/>
  <c r="AD1330" i="7"/>
  <c r="AC1330" i="7"/>
  <c r="AB1330" i="7"/>
  <c r="AA1330" i="7"/>
  <c r="Z1330" i="7"/>
  <c r="Y1330" i="7"/>
  <c r="AH1330" i="7" s="1"/>
  <c r="X1330" i="7"/>
  <c r="W1330" i="7"/>
  <c r="V1330" i="7"/>
  <c r="U1330" i="7"/>
  <c r="AI1330" i="7" s="1"/>
  <c r="T1330" i="7"/>
  <c r="S1330" i="7"/>
  <c r="AJ1330" i="7" s="1"/>
  <c r="R1330" i="7"/>
  <c r="Q1330" i="7"/>
  <c r="AG1330" i="7" s="1"/>
  <c r="AF1329" i="7"/>
  <c r="AE1329" i="7"/>
  <c r="AD1329" i="7"/>
  <c r="AC1329" i="7"/>
  <c r="AB1329" i="7"/>
  <c r="AA1329" i="7"/>
  <c r="Z1329" i="7"/>
  <c r="Y1329" i="7"/>
  <c r="AH1329" i="7" s="1"/>
  <c r="X1329" i="7"/>
  <c r="W1329" i="7"/>
  <c r="V1329" i="7"/>
  <c r="U1329" i="7"/>
  <c r="AI1329" i="7" s="1"/>
  <c r="T1329" i="7"/>
  <c r="S1329" i="7"/>
  <c r="AJ1329" i="7" s="1"/>
  <c r="R1329" i="7"/>
  <c r="Q1329" i="7"/>
  <c r="AG1329" i="7" s="1"/>
  <c r="AF1328" i="7"/>
  <c r="AE1328" i="7"/>
  <c r="AD1328" i="7"/>
  <c r="AC1328" i="7"/>
  <c r="AB1328" i="7"/>
  <c r="AA1328" i="7"/>
  <c r="Z1328" i="7"/>
  <c r="Y1328" i="7"/>
  <c r="AH1328" i="7" s="1"/>
  <c r="X1328" i="7"/>
  <c r="W1328" i="7"/>
  <c r="V1328" i="7"/>
  <c r="U1328" i="7"/>
  <c r="AI1328" i="7" s="1"/>
  <c r="T1328" i="7"/>
  <c r="S1328" i="7"/>
  <c r="AJ1328" i="7" s="1"/>
  <c r="R1328" i="7"/>
  <c r="Q1328" i="7"/>
  <c r="AG1328" i="7" s="1"/>
  <c r="AF1327" i="7"/>
  <c r="AE1327" i="7"/>
  <c r="AD1327" i="7"/>
  <c r="AC1327" i="7"/>
  <c r="AB1327" i="7"/>
  <c r="AA1327" i="7"/>
  <c r="Z1327" i="7"/>
  <c r="Y1327" i="7"/>
  <c r="AH1327" i="7" s="1"/>
  <c r="X1327" i="7"/>
  <c r="W1327" i="7"/>
  <c r="V1327" i="7"/>
  <c r="U1327" i="7"/>
  <c r="AI1327" i="7" s="1"/>
  <c r="T1327" i="7"/>
  <c r="S1327" i="7"/>
  <c r="AJ1327" i="7" s="1"/>
  <c r="R1327" i="7"/>
  <c r="Q1327" i="7"/>
  <c r="AG1327" i="7" s="1"/>
  <c r="AF1326" i="7"/>
  <c r="AE1326" i="7"/>
  <c r="AD1326" i="7"/>
  <c r="AC1326" i="7"/>
  <c r="AB1326" i="7"/>
  <c r="AA1326" i="7"/>
  <c r="Z1326" i="7"/>
  <c r="Y1326" i="7"/>
  <c r="AH1326" i="7" s="1"/>
  <c r="X1326" i="7"/>
  <c r="W1326" i="7"/>
  <c r="V1326" i="7"/>
  <c r="U1326" i="7"/>
  <c r="AI1326" i="7" s="1"/>
  <c r="T1326" i="7"/>
  <c r="S1326" i="7"/>
  <c r="AJ1326" i="7" s="1"/>
  <c r="R1326" i="7"/>
  <c r="Q1326" i="7"/>
  <c r="AG1326" i="7" s="1"/>
  <c r="AF1325" i="7"/>
  <c r="AE1325" i="7"/>
  <c r="AD1325" i="7"/>
  <c r="AC1325" i="7"/>
  <c r="AB1325" i="7"/>
  <c r="AA1325" i="7"/>
  <c r="Z1325" i="7"/>
  <c r="Y1325" i="7"/>
  <c r="AH1325" i="7" s="1"/>
  <c r="X1325" i="7"/>
  <c r="W1325" i="7"/>
  <c r="V1325" i="7"/>
  <c r="U1325" i="7"/>
  <c r="AI1325" i="7" s="1"/>
  <c r="T1325" i="7"/>
  <c r="S1325" i="7"/>
  <c r="AJ1325" i="7" s="1"/>
  <c r="R1325" i="7"/>
  <c r="Q1325" i="7"/>
  <c r="AG1325" i="7" s="1"/>
  <c r="AF1324" i="7"/>
  <c r="AE1324" i="7"/>
  <c r="AD1324" i="7"/>
  <c r="AC1324" i="7"/>
  <c r="AB1324" i="7"/>
  <c r="AA1324" i="7"/>
  <c r="Z1324" i="7"/>
  <c r="Y1324" i="7"/>
  <c r="AH1324" i="7" s="1"/>
  <c r="X1324" i="7"/>
  <c r="W1324" i="7"/>
  <c r="V1324" i="7"/>
  <c r="U1324" i="7"/>
  <c r="AI1324" i="7" s="1"/>
  <c r="T1324" i="7"/>
  <c r="S1324" i="7"/>
  <c r="AJ1324" i="7" s="1"/>
  <c r="R1324" i="7"/>
  <c r="Q1324" i="7"/>
  <c r="AG1324" i="7" s="1"/>
  <c r="AF1323" i="7"/>
  <c r="AE1323" i="7"/>
  <c r="AD1323" i="7"/>
  <c r="AC1323" i="7"/>
  <c r="AB1323" i="7"/>
  <c r="AA1323" i="7"/>
  <c r="Z1323" i="7"/>
  <c r="Y1323" i="7"/>
  <c r="AH1323" i="7" s="1"/>
  <c r="X1323" i="7"/>
  <c r="W1323" i="7"/>
  <c r="V1323" i="7"/>
  <c r="U1323" i="7"/>
  <c r="AI1323" i="7" s="1"/>
  <c r="T1323" i="7"/>
  <c r="S1323" i="7"/>
  <c r="AJ1323" i="7" s="1"/>
  <c r="R1323" i="7"/>
  <c r="Q1323" i="7"/>
  <c r="AG1323" i="7" s="1"/>
  <c r="AF1322" i="7"/>
  <c r="AE1322" i="7"/>
  <c r="AD1322" i="7"/>
  <c r="AC1322" i="7"/>
  <c r="AB1322" i="7"/>
  <c r="AA1322" i="7"/>
  <c r="Z1322" i="7"/>
  <c r="Y1322" i="7"/>
  <c r="AH1322" i="7" s="1"/>
  <c r="X1322" i="7"/>
  <c r="W1322" i="7"/>
  <c r="V1322" i="7"/>
  <c r="U1322" i="7"/>
  <c r="AI1322" i="7" s="1"/>
  <c r="T1322" i="7"/>
  <c r="S1322" i="7"/>
  <c r="AJ1322" i="7" s="1"/>
  <c r="R1322" i="7"/>
  <c r="Q1322" i="7"/>
  <c r="AG1322" i="7" s="1"/>
  <c r="AF1321" i="7"/>
  <c r="AE1321" i="7"/>
  <c r="AD1321" i="7"/>
  <c r="AC1321" i="7"/>
  <c r="AB1321" i="7"/>
  <c r="AA1321" i="7"/>
  <c r="Z1321" i="7"/>
  <c r="Y1321" i="7"/>
  <c r="AH1321" i="7" s="1"/>
  <c r="X1321" i="7"/>
  <c r="W1321" i="7"/>
  <c r="V1321" i="7"/>
  <c r="U1321" i="7"/>
  <c r="AI1321" i="7" s="1"/>
  <c r="T1321" i="7"/>
  <c r="S1321" i="7"/>
  <c r="AJ1321" i="7" s="1"/>
  <c r="R1321" i="7"/>
  <c r="Q1321" i="7"/>
  <c r="AG1321" i="7" s="1"/>
  <c r="AF1320" i="7"/>
  <c r="AE1320" i="7"/>
  <c r="AD1320" i="7"/>
  <c r="AC1320" i="7"/>
  <c r="AB1320" i="7"/>
  <c r="AA1320" i="7"/>
  <c r="Z1320" i="7"/>
  <c r="Y1320" i="7"/>
  <c r="AH1320" i="7" s="1"/>
  <c r="X1320" i="7"/>
  <c r="W1320" i="7"/>
  <c r="V1320" i="7"/>
  <c r="U1320" i="7"/>
  <c r="AI1320" i="7" s="1"/>
  <c r="T1320" i="7"/>
  <c r="S1320" i="7"/>
  <c r="AJ1320" i="7" s="1"/>
  <c r="R1320" i="7"/>
  <c r="Q1320" i="7"/>
  <c r="AG1320" i="7" s="1"/>
  <c r="AF1319" i="7"/>
  <c r="AE1319" i="7"/>
  <c r="AD1319" i="7"/>
  <c r="AC1319" i="7"/>
  <c r="AB1319" i="7"/>
  <c r="AA1319" i="7"/>
  <c r="Z1319" i="7"/>
  <c r="Y1319" i="7"/>
  <c r="AH1319" i="7" s="1"/>
  <c r="X1319" i="7"/>
  <c r="W1319" i="7"/>
  <c r="V1319" i="7"/>
  <c r="U1319" i="7"/>
  <c r="AI1319" i="7" s="1"/>
  <c r="T1319" i="7"/>
  <c r="S1319" i="7"/>
  <c r="AJ1319" i="7" s="1"/>
  <c r="R1319" i="7"/>
  <c r="Q1319" i="7"/>
  <c r="AG1319" i="7" s="1"/>
  <c r="AF1318" i="7"/>
  <c r="AE1318" i="7"/>
  <c r="AD1318" i="7"/>
  <c r="AC1318" i="7"/>
  <c r="AB1318" i="7"/>
  <c r="AA1318" i="7"/>
  <c r="Z1318" i="7"/>
  <c r="Y1318" i="7"/>
  <c r="AH1318" i="7" s="1"/>
  <c r="X1318" i="7"/>
  <c r="W1318" i="7"/>
  <c r="V1318" i="7"/>
  <c r="U1318" i="7"/>
  <c r="AI1318" i="7" s="1"/>
  <c r="T1318" i="7"/>
  <c r="S1318" i="7"/>
  <c r="AJ1318" i="7" s="1"/>
  <c r="R1318" i="7"/>
  <c r="Q1318" i="7"/>
  <c r="AG1318" i="7" s="1"/>
  <c r="AF1317" i="7"/>
  <c r="AE1317" i="7"/>
  <c r="AD1317" i="7"/>
  <c r="AC1317" i="7"/>
  <c r="AB1317" i="7"/>
  <c r="AA1317" i="7"/>
  <c r="Z1317" i="7"/>
  <c r="Y1317" i="7"/>
  <c r="AH1317" i="7" s="1"/>
  <c r="X1317" i="7"/>
  <c r="W1317" i="7"/>
  <c r="V1317" i="7"/>
  <c r="U1317" i="7"/>
  <c r="AI1317" i="7" s="1"/>
  <c r="T1317" i="7"/>
  <c r="S1317" i="7"/>
  <c r="AJ1317" i="7" s="1"/>
  <c r="R1317" i="7"/>
  <c r="Q1317" i="7"/>
  <c r="AG1317" i="7" s="1"/>
  <c r="AF1316" i="7"/>
  <c r="AE1316" i="7"/>
  <c r="AD1316" i="7"/>
  <c r="AC1316" i="7"/>
  <c r="AB1316" i="7"/>
  <c r="AA1316" i="7"/>
  <c r="Z1316" i="7"/>
  <c r="Y1316" i="7"/>
  <c r="AH1316" i="7" s="1"/>
  <c r="X1316" i="7"/>
  <c r="W1316" i="7"/>
  <c r="V1316" i="7"/>
  <c r="U1316" i="7"/>
  <c r="AI1316" i="7" s="1"/>
  <c r="T1316" i="7"/>
  <c r="S1316" i="7"/>
  <c r="AJ1316" i="7" s="1"/>
  <c r="R1316" i="7"/>
  <c r="Q1316" i="7"/>
  <c r="AG1316" i="7" s="1"/>
  <c r="AF1315" i="7"/>
  <c r="AE1315" i="7"/>
  <c r="AD1315" i="7"/>
  <c r="AC1315" i="7"/>
  <c r="AB1315" i="7"/>
  <c r="AA1315" i="7"/>
  <c r="Z1315" i="7"/>
  <c r="Y1315" i="7"/>
  <c r="AH1315" i="7" s="1"/>
  <c r="X1315" i="7"/>
  <c r="W1315" i="7"/>
  <c r="V1315" i="7"/>
  <c r="U1315" i="7"/>
  <c r="AI1315" i="7" s="1"/>
  <c r="T1315" i="7"/>
  <c r="S1315" i="7"/>
  <c r="AJ1315" i="7" s="1"/>
  <c r="R1315" i="7"/>
  <c r="Q1315" i="7"/>
  <c r="AG1315" i="7" s="1"/>
  <c r="AF1314" i="7"/>
  <c r="AE1314" i="7"/>
  <c r="AD1314" i="7"/>
  <c r="AC1314" i="7"/>
  <c r="AB1314" i="7"/>
  <c r="AA1314" i="7"/>
  <c r="Z1314" i="7"/>
  <c r="Y1314" i="7"/>
  <c r="AH1314" i="7" s="1"/>
  <c r="X1314" i="7"/>
  <c r="W1314" i="7"/>
  <c r="V1314" i="7"/>
  <c r="U1314" i="7"/>
  <c r="AI1314" i="7" s="1"/>
  <c r="T1314" i="7"/>
  <c r="S1314" i="7"/>
  <c r="AJ1314" i="7" s="1"/>
  <c r="R1314" i="7"/>
  <c r="Q1314" i="7"/>
  <c r="AG1314" i="7" s="1"/>
  <c r="AF1313" i="7"/>
  <c r="AE1313" i="7"/>
  <c r="AD1313" i="7"/>
  <c r="AC1313" i="7"/>
  <c r="AB1313" i="7"/>
  <c r="AA1313" i="7"/>
  <c r="Z1313" i="7"/>
  <c r="Y1313" i="7"/>
  <c r="AH1313" i="7" s="1"/>
  <c r="X1313" i="7"/>
  <c r="W1313" i="7"/>
  <c r="V1313" i="7"/>
  <c r="U1313" i="7"/>
  <c r="AI1313" i="7" s="1"/>
  <c r="T1313" i="7"/>
  <c r="S1313" i="7"/>
  <c r="AJ1313" i="7" s="1"/>
  <c r="R1313" i="7"/>
  <c r="Q1313" i="7"/>
  <c r="AG1313" i="7" s="1"/>
  <c r="AF1312" i="7"/>
  <c r="AE1312" i="7"/>
  <c r="AD1312" i="7"/>
  <c r="AC1312" i="7"/>
  <c r="AB1312" i="7"/>
  <c r="AA1312" i="7"/>
  <c r="Z1312" i="7"/>
  <c r="Y1312" i="7"/>
  <c r="AH1312" i="7" s="1"/>
  <c r="X1312" i="7"/>
  <c r="W1312" i="7"/>
  <c r="V1312" i="7"/>
  <c r="U1312" i="7"/>
  <c r="AI1312" i="7" s="1"/>
  <c r="T1312" i="7"/>
  <c r="S1312" i="7"/>
  <c r="AJ1312" i="7" s="1"/>
  <c r="R1312" i="7"/>
  <c r="Q1312" i="7"/>
  <c r="AG1312" i="7" s="1"/>
  <c r="AF1311" i="7"/>
  <c r="AE1311" i="7"/>
  <c r="AD1311" i="7"/>
  <c r="AC1311" i="7"/>
  <c r="AB1311" i="7"/>
  <c r="AA1311" i="7"/>
  <c r="Z1311" i="7"/>
  <c r="Y1311" i="7"/>
  <c r="AH1311" i="7" s="1"/>
  <c r="X1311" i="7"/>
  <c r="W1311" i="7"/>
  <c r="V1311" i="7"/>
  <c r="U1311" i="7"/>
  <c r="AI1311" i="7" s="1"/>
  <c r="T1311" i="7"/>
  <c r="S1311" i="7"/>
  <c r="AJ1311" i="7" s="1"/>
  <c r="R1311" i="7"/>
  <c r="Q1311" i="7"/>
  <c r="AG1311" i="7" s="1"/>
  <c r="AF1310" i="7"/>
  <c r="AE1310" i="7"/>
  <c r="AD1310" i="7"/>
  <c r="AC1310" i="7"/>
  <c r="AB1310" i="7"/>
  <c r="AA1310" i="7"/>
  <c r="Z1310" i="7"/>
  <c r="Y1310" i="7"/>
  <c r="AH1310" i="7" s="1"/>
  <c r="X1310" i="7"/>
  <c r="W1310" i="7"/>
  <c r="V1310" i="7"/>
  <c r="U1310" i="7"/>
  <c r="AI1310" i="7" s="1"/>
  <c r="T1310" i="7"/>
  <c r="S1310" i="7"/>
  <c r="AJ1310" i="7" s="1"/>
  <c r="R1310" i="7"/>
  <c r="Q1310" i="7"/>
  <c r="AG1310" i="7" s="1"/>
  <c r="AF1309" i="7"/>
  <c r="AE1309" i="7"/>
  <c r="AD1309" i="7"/>
  <c r="AC1309" i="7"/>
  <c r="AB1309" i="7"/>
  <c r="AA1309" i="7"/>
  <c r="Z1309" i="7"/>
  <c r="Y1309" i="7"/>
  <c r="AH1309" i="7" s="1"/>
  <c r="X1309" i="7"/>
  <c r="W1309" i="7"/>
  <c r="V1309" i="7"/>
  <c r="U1309" i="7"/>
  <c r="AI1309" i="7" s="1"/>
  <c r="T1309" i="7"/>
  <c r="S1309" i="7"/>
  <c r="AJ1309" i="7" s="1"/>
  <c r="R1309" i="7"/>
  <c r="Q1309" i="7"/>
  <c r="AG1309" i="7" s="1"/>
  <c r="AF1308" i="7"/>
  <c r="AE1308" i="7"/>
  <c r="AD1308" i="7"/>
  <c r="AC1308" i="7"/>
  <c r="AB1308" i="7"/>
  <c r="AA1308" i="7"/>
  <c r="Z1308" i="7"/>
  <c r="Y1308" i="7"/>
  <c r="AH1308" i="7" s="1"/>
  <c r="X1308" i="7"/>
  <c r="W1308" i="7"/>
  <c r="V1308" i="7"/>
  <c r="U1308" i="7"/>
  <c r="AI1308" i="7" s="1"/>
  <c r="T1308" i="7"/>
  <c r="S1308" i="7"/>
  <c r="AJ1308" i="7" s="1"/>
  <c r="R1308" i="7"/>
  <c r="Q1308" i="7"/>
  <c r="AG1308" i="7" s="1"/>
  <c r="AF1307" i="7"/>
  <c r="AE1307" i="7"/>
  <c r="AD1307" i="7"/>
  <c r="AC1307" i="7"/>
  <c r="AB1307" i="7"/>
  <c r="AA1307" i="7"/>
  <c r="Z1307" i="7"/>
  <c r="Y1307" i="7"/>
  <c r="AH1307" i="7" s="1"/>
  <c r="X1307" i="7"/>
  <c r="W1307" i="7"/>
  <c r="V1307" i="7"/>
  <c r="U1307" i="7"/>
  <c r="AI1307" i="7" s="1"/>
  <c r="T1307" i="7"/>
  <c r="S1307" i="7"/>
  <c r="AJ1307" i="7" s="1"/>
  <c r="R1307" i="7"/>
  <c r="Q1307" i="7"/>
  <c r="AG1307" i="7" s="1"/>
  <c r="AF1306" i="7"/>
  <c r="AE1306" i="7"/>
  <c r="AD1306" i="7"/>
  <c r="AC1306" i="7"/>
  <c r="AB1306" i="7"/>
  <c r="AA1306" i="7"/>
  <c r="Z1306" i="7"/>
  <c r="Y1306" i="7"/>
  <c r="AH1306" i="7" s="1"/>
  <c r="X1306" i="7"/>
  <c r="W1306" i="7"/>
  <c r="V1306" i="7"/>
  <c r="U1306" i="7"/>
  <c r="AI1306" i="7" s="1"/>
  <c r="T1306" i="7"/>
  <c r="S1306" i="7"/>
  <c r="AJ1306" i="7" s="1"/>
  <c r="R1306" i="7"/>
  <c r="Q1306" i="7"/>
  <c r="AG1306" i="7" s="1"/>
  <c r="AF1305" i="7"/>
  <c r="AE1305" i="7"/>
  <c r="AD1305" i="7"/>
  <c r="AC1305" i="7"/>
  <c r="AB1305" i="7"/>
  <c r="AA1305" i="7"/>
  <c r="Z1305" i="7"/>
  <c r="Y1305" i="7"/>
  <c r="AH1305" i="7" s="1"/>
  <c r="X1305" i="7"/>
  <c r="W1305" i="7"/>
  <c r="V1305" i="7"/>
  <c r="U1305" i="7"/>
  <c r="AI1305" i="7" s="1"/>
  <c r="T1305" i="7"/>
  <c r="S1305" i="7"/>
  <c r="AJ1305" i="7" s="1"/>
  <c r="R1305" i="7"/>
  <c r="Q1305" i="7"/>
  <c r="AG1305" i="7" s="1"/>
  <c r="AF1304" i="7"/>
  <c r="AE1304" i="7"/>
  <c r="AD1304" i="7"/>
  <c r="AC1304" i="7"/>
  <c r="AB1304" i="7"/>
  <c r="AA1304" i="7"/>
  <c r="Z1304" i="7"/>
  <c r="Y1304" i="7"/>
  <c r="AH1304" i="7" s="1"/>
  <c r="X1304" i="7"/>
  <c r="W1304" i="7"/>
  <c r="V1304" i="7"/>
  <c r="U1304" i="7"/>
  <c r="AI1304" i="7" s="1"/>
  <c r="T1304" i="7"/>
  <c r="S1304" i="7"/>
  <c r="AJ1304" i="7" s="1"/>
  <c r="R1304" i="7"/>
  <c r="Q1304" i="7"/>
  <c r="AG1304" i="7" s="1"/>
  <c r="AF1303" i="7"/>
  <c r="AE1303" i="7"/>
  <c r="AD1303" i="7"/>
  <c r="AC1303" i="7"/>
  <c r="AB1303" i="7"/>
  <c r="AA1303" i="7"/>
  <c r="Z1303" i="7"/>
  <c r="Y1303" i="7"/>
  <c r="AH1303" i="7" s="1"/>
  <c r="X1303" i="7"/>
  <c r="W1303" i="7"/>
  <c r="V1303" i="7"/>
  <c r="U1303" i="7"/>
  <c r="AI1303" i="7" s="1"/>
  <c r="T1303" i="7"/>
  <c r="S1303" i="7"/>
  <c r="AJ1303" i="7" s="1"/>
  <c r="R1303" i="7"/>
  <c r="Q1303" i="7"/>
  <c r="AG1303" i="7" s="1"/>
  <c r="AF1302" i="7"/>
  <c r="AE1302" i="7"/>
  <c r="AD1302" i="7"/>
  <c r="AC1302" i="7"/>
  <c r="AB1302" i="7"/>
  <c r="AA1302" i="7"/>
  <c r="Z1302" i="7"/>
  <c r="Y1302" i="7"/>
  <c r="AH1302" i="7" s="1"/>
  <c r="X1302" i="7"/>
  <c r="W1302" i="7"/>
  <c r="V1302" i="7"/>
  <c r="U1302" i="7"/>
  <c r="AI1302" i="7" s="1"/>
  <c r="T1302" i="7"/>
  <c r="S1302" i="7"/>
  <c r="AJ1302" i="7" s="1"/>
  <c r="R1302" i="7"/>
  <c r="Q1302" i="7"/>
  <c r="AG1302" i="7" s="1"/>
  <c r="AF1301" i="7"/>
  <c r="AE1301" i="7"/>
  <c r="AD1301" i="7"/>
  <c r="AC1301" i="7"/>
  <c r="AB1301" i="7"/>
  <c r="AA1301" i="7"/>
  <c r="Z1301" i="7"/>
  <c r="Y1301" i="7"/>
  <c r="AH1301" i="7" s="1"/>
  <c r="X1301" i="7"/>
  <c r="W1301" i="7"/>
  <c r="V1301" i="7"/>
  <c r="U1301" i="7"/>
  <c r="AI1301" i="7" s="1"/>
  <c r="T1301" i="7"/>
  <c r="S1301" i="7"/>
  <c r="AJ1301" i="7" s="1"/>
  <c r="R1301" i="7"/>
  <c r="Q1301" i="7"/>
  <c r="AG1301" i="7" s="1"/>
  <c r="AF1300" i="7"/>
  <c r="AE1300" i="7"/>
  <c r="AD1300" i="7"/>
  <c r="AC1300" i="7"/>
  <c r="AB1300" i="7"/>
  <c r="AA1300" i="7"/>
  <c r="Z1300" i="7"/>
  <c r="Y1300" i="7"/>
  <c r="AH1300" i="7" s="1"/>
  <c r="X1300" i="7"/>
  <c r="W1300" i="7"/>
  <c r="V1300" i="7"/>
  <c r="U1300" i="7"/>
  <c r="AI1300" i="7" s="1"/>
  <c r="T1300" i="7"/>
  <c r="S1300" i="7"/>
  <c r="AJ1300" i="7" s="1"/>
  <c r="R1300" i="7"/>
  <c r="Q1300" i="7"/>
  <c r="AG1300" i="7" s="1"/>
  <c r="AF1299" i="7"/>
  <c r="AE1299" i="7"/>
  <c r="AD1299" i="7"/>
  <c r="AC1299" i="7"/>
  <c r="AB1299" i="7"/>
  <c r="AA1299" i="7"/>
  <c r="Z1299" i="7"/>
  <c r="Y1299" i="7"/>
  <c r="AH1299" i="7" s="1"/>
  <c r="X1299" i="7"/>
  <c r="W1299" i="7"/>
  <c r="V1299" i="7"/>
  <c r="U1299" i="7"/>
  <c r="AI1299" i="7" s="1"/>
  <c r="T1299" i="7"/>
  <c r="S1299" i="7"/>
  <c r="AJ1299" i="7" s="1"/>
  <c r="R1299" i="7"/>
  <c r="Q1299" i="7"/>
  <c r="AG1299" i="7" s="1"/>
  <c r="AF1298" i="7"/>
  <c r="AE1298" i="7"/>
  <c r="AD1298" i="7"/>
  <c r="AC1298" i="7"/>
  <c r="AB1298" i="7"/>
  <c r="AA1298" i="7"/>
  <c r="Z1298" i="7"/>
  <c r="Y1298" i="7"/>
  <c r="AH1298" i="7" s="1"/>
  <c r="X1298" i="7"/>
  <c r="W1298" i="7"/>
  <c r="V1298" i="7"/>
  <c r="U1298" i="7"/>
  <c r="AI1298" i="7" s="1"/>
  <c r="T1298" i="7"/>
  <c r="S1298" i="7"/>
  <c r="AJ1298" i="7" s="1"/>
  <c r="R1298" i="7"/>
  <c r="Q1298" i="7"/>
  <c r="AG1298" i="7" s="1"/>
  <c r="AF1297" i="7"/>
  <c r="AE1297" i="7"/>
  <c r="AD1297" i="7"/>
  <c r="AC1297" i="7"/>
  <c r="AB1297" i="7"/>
  <c r="AA1297" i="7"/>
  <c r="Z1297" i="7"/>
  <c r="Y1297" i="7"/>
  <c r="AH1297" i="7" s="1"/>
  <c r="X1297" i="7"/>
  <c r="W1297" i="7"/>
  <c r="V1297" i="7"/>
  <c r="U1297" i="7"/>
  <c r="AI1297" i="7" s="1"/>
  <c r="T1297" i="7"/>
  <c r="S1297" i="7"/>
  <c r="AJ1297" i="7" s="1"/>
  <c r="R1297" i="7"/>
  <c r="Q1297" i="7"/>
  <c r="AG1297" i="7" s="1"/>
  <c r="AF1296" i="7"/>
  <c r="AE1296" i="7"/>
  <c r="AD1296" i="7"/>
  <c r="AC1296" i="7"/>
  <c r="AB1296" i="7"/>
  <c r="AA1296" i="7"/>
  <c r="Z1296" i="7"/>
  <c r="Y1296" i="7"/>
  <c r="AH1296" i="7" s="1"/>
  <c r="X1296" i="7"/>
  <c r="W1296" i="7"/>
  <c r="V1296" i="7"/>
  <c r="U1296" i="7"/>
  <c r="AI1296" i="7" s="1"/>
  <c r="T1296" i="7"/>
  <c r="S1296" i="7"/>
  <c r="AJ1296" i="7" s="1"/>
  <c r="R1296" i="7"/>
  <c r="Q1296" i="7"/>
  <c r="AG1296" i="7" s="1"/>
  <c r="AF1295" i="7"/>
  <c r="AE1295" i="7"/>
  <c r="AD1295" i="7"/>
  <c r="AC1295" i="7"/>
  <c r="AB1295" i="7"/>
  <c r="AA1295" i="7"/>
  <c r="Z1295" i="7"/>
  <c r="Y1295" i="7"/>
  <c r="AH1295" i="7" s="1"/>
  <c r="X1295" i="7"/>
  <c r="W1295" i="7"/>
  <c r="V1295" i="7"/>
  <c r="U1295" i="7"/>
  <c r="AI1295" i="7" s="1"/>
  <c r="T1295" i="7"/>
  <c r="S1295" i="7"/>
  <c r="AJ1295" i="7" s="1"/>
  <c r="R1295" i="7"/>
  <c r="Q1295" i="7"/>
  <c r="AG1295" i="7" s="1"/>
  <c r="AF1294" i="7"/>
  <c r="AE1294" i="7"/>
  <c r="AD1294" i="7"/>
  <c r="AC1294" i="7"/>
  <c r="AB1294" i="7"/>
  <c r="AA1294" i="7"/>
  <c r="Z1294" i="7"/>
  <c r="Y1294" i="7"/>
  <c r="AH1294" i="7" s="1"/>
  <c r="X1294" i="7"/>
  <c r="W1294" i="7"/>
  <c r="V1294" i="7"/>
  <c r="U1294" i="7"/>
  <c r="AI1294" i="7" s="1"/>
  <c r="T1294" i="7"/>
  <c r="S1294" i="7"/>
  <c r="AJ1294" i="7" s="1"/>
  <c r="R1294" i="7"/>
  <c r="Q1294" i="7"/>
  <c r="AG1294" i="7" s="1"/>
  <c r="AF1293" i="7"/>
  <c r="AE1293" i="7"/>
  <c r="AD1293" i="7"/>
  <c r="AC1293" i="7"/>
  <c r="AB1293" i="7"/>
  <c r="AA1293" i="7"/>
  <c r="Z1293" i="7"/>
  <c r="Y1293" i="7"/>
  <c r="AH1293" i="7" s="1"/>
  <c r="X1293" i="7"/>
  <c r="W1293" i="7"/>
  <c r="V1293" i="7"/>
  <c r="U1293" i="7"/>
  <c r="AI1293" i="7" s="1"/>
  <c r="T1293" i="7"/>
  <c r="S1293" i="7"/>
  <c r="AJ1293" i="7" s="1"/>
  <c r="R1293" i="7"/>
  <c r="Q1293" i="7"/>
  <c r="AG1293" i="7" s="1"/>
  <c r="AF1292" i="7"/>
  <c r="AE1292" i="7"/>
  <c r="AD1292" i="7"/>
  <c r="AC1292" i="7"/>
  <c r="AB1292" i="7"/>
  <c r="AA1292" i="7"/>
  <c r="Z1292" i="7"/>
  <c r="Y1292" i="7"/>
  <c r="AH1292" i="7" s="1"/>
  <c r="X1292" i="7"/>
  <c r="W1292" i="7"/>
  <c r="V1292" i="7"/>
  <c r="U1292" i="7"/>
  <c r="AI1292" i="7" s="1"/>
  <c r="T1292" i="7"/>
  <c r="S1292" i="7"/>
  <c r="AJ1292" i="7" s="1"/>
  <c r="R1292" i="7"/>
  <c r="Q1292" i="7"/>
  <c r="AG1292" i="7" s="1"/>
  <c r="AF1291" i="7"/>
  <c r="AE1291" i="7"/>
  <c r="AD1291" i="7"/>
  <c r="AC1291" i="7"/>
  <c r="AB1291" i="7"/>
  <c r="AA1291" i="7"/>
  <c r="Z1291" i="7"/>
  <c r="Y1291" i="7"/>
  <c r="AH1291" i="7" s="1"/>
  <c r="X1291" i="7"/>
  <c r="W1291" i="7"/>
  <c r="V1291" i="7"/>
  <c r="U1291" i="7"/>
  <c r="AI1291" i="7" s="1"/>
  <c r="T1291" i="7"/>
  <c r="S1291" i="7"/>
  <c r="AJ1291" i="7" s="1"/>
  <c r="R1291" i="7"/>
  <c r="Q1291" i="7"/>
  <c r="AG1291" i="7" s="1"/>
  <c r="AF1290" i="7"/>
  <c r="AE1290" i="7"/>
  <c r="AD1290" i="7"/>
  <c r="AC1290" i="7"/>
  <c r="AB1290" i="7"/>
  <c r="AA1290" i="7"/>
  <c r="Z1290" i="7"/>
  <c r="Y1290" i="7"/>
  <c r="AH1290" i="7" s="1"/>
  <c r="X1290" i="7"/>
  <c r="W1290" i="7"/>
  <c r="V1290" i="7"/>
  <c r="U1290" i="7"/>
  <c r="AI1290" i="7" s="1"/>
  <c r="T1290" i="7"/>
  <c r="S1290" i="7"/>
  <c r="AJ1290" i="7" s="1"/>
  <c r="R1290" i="7"/>
  <c r="Q1290" i="7"/>
  <c r="AG1290" i="7" s="1"/>
  <c r="AF1289" i="7"/>
  <c r="AE1289" i="7"/>
  <c r="AD1289" i="7"/>
  <c r="AC1289" i="7"/>
  <c r="AB1289" i="7"/>
  <c r="AA1289" i="7"/>
  <c r="Z1289" i="7"/>
  <c r="Y1289" i="7"/>
  <c r="AH1289" i="7" s="1"/>
  <c r="X1289" i="7"/>
  <c r="W1289" i="7"/>
  <c r="V1289" i="7"/>
  <c r="U1289" i="7"/>
  <c r="AI1289" i="7" s="1"/>
  <c r="T1289" i="7"/>
  <c r="S1289" i="7"/>
  <c r="AJ1289" i="7" s="1"/>
  <c r="R1289" i="7"/>
  <c r="Q1289" i="7"/>
  <c r="AG1289" i="7" s="1"/>
  <c r="AF1288" i="7"/>
  <c r="AE1288" i="7"/>
  <c r="AD1288" i="7"/>
  <c r="AC1288" i="7"/>
  <c r="AB1288" i="7"/>
  <c r="AA1288" i="7"/>
  <c r="Z1288" i="7"/>
  <c r="Y1288" i="7"/>
  <c r="AH1288" i="7" s="1"/>
  <c r="X1288" i="7"/>
  <c r="W1288" i="7"/>
  <c r="V1288" i="7"/>
  <c r="U1288" i="7"/>
  <c r="AI1288" i="7" s="1"/>
  <c r="T1288" i="7"/>
  <c r="S1288" i="7"/>
  <c r="AJ1288" i="7" s="1"/>
  <c r="R1288" i="7"/>
  <c r="Q1288" i="7"/>
  <c r="AG1288" i="7" s="1"/>
  <c r="AF1287" i="7"/>
  <c r="AE1287" i="7"/>
  <c r="AD1287" i="7"/>
  <c r="AC1287" i="7"/>
  <c r="AB1287" i="7"/>
  <c r="AA1287" i="7"/>
  <c r="Z1287" i="7"/>
  <c r="Y1287" i="7"/>
  <c r="AH1287" i="7" s="1"/>
  <c r="X1287" i="7"/>
  <c r="W1287" i="7"/>
  <c r="V1287" i="7"/>
  <c r="U1287" i="7"/>
  <c r="AI1287" i="7" s="1"/>
  <c r="T1287" i="7"/>
  <c r="S1287" i="7"/>
  <c r="AJ1287" i="7" s="1"/>
  <c r="R1287" i="7"/>
  <c r="Q1287" i="7"/>
  <c r="AG1287" i="7" s="1"/>
  <c r="AF1286" i="7"/>
  <c r="AE1286" i="7"/>
  <c r="AD1286" i="7"/>
  <c r="AC1286" i="7"/>
  <c r="AB1286" i="7"/>
  <c r="AA1286" i="7"/>
  <c r="Z1286" i="7"/>
  <c r="Y1286" i="7"/>
  <c r="AH1286" i="7" s="1"/>
  <c r="X1286" i="7"/>
  <c r="W1286" i="7"/>
  <c r="V1286" i="7"/>
  <c r="U1286" i="7"/>
  <c r="AI1286" i="7" s="1"/>
  <c r="T1286" i="7"/>
  <c r="S1286" i="7"/>
  <c r="AJ1286" i="7" s="1"/>
  <c r="R1286" i="7"/>
  <c r="Q1286" i="7"/>
  <c r="AG1286" i="7" s="1"/>
  <c r="AF1285" i="7"/>
  <c r="AE1285" i="7"/>
  <c r="AD1285" i="7"/>
  <c r="AC1285" i="7"/>
  <c r="AB1285" i="7"/>
  <c r="AA1285" i="7"/>
  <c r="Z1285" i="7"/>
  <c r="Y1285" i="7"/>
  <c r="AH1285" i="7" s="1"/>
  <c r="X1285" i="7"/>
  <c r="W1285" i="7"/>
  <c r="V1285" i="7"/>
  <c r="U1285" i="7"/>
  <c r="AI1285" i="7" s="1"/>
  <c r="T1285" i="7"/>
  <c r="S1285" i="7"/>
  <c r="AJ1285" i="7" s="1"/>
  <c r="R1285" i="7"/>
  <c r="Q1285" i="7"/>
  <c r="AG1285" i="7" s="1"/>
  <c r="AF1284" i="7"/>
  <c r="AE1284" i="7"/>
  <c r="AD1284" i="7"/>
  <c r="AC1284" i="7"/>
  <c r="AB1284" i="7"/>
  <c r="AA1284" i="7"/>
  <c r="Z1284" i="7"/>
  <c r="Y1284" i="7"/>
  <c r="AH1284" i="7" s="1"/>
  <c r="X1284" i="7"/>
  <c r="W1284" i="7"/>
  <c r="V1284" i="7"/>
  <c r="U1284" i="7"/>
  <c r="AI1284" i="7" s="1"/>
  <c r="T1284" i="7"/>
  <c r="S1284" i="7"/>
  <c r="AJ1284" i="7" s="1"/>
  <c r="R1284" i="7"/>
  <c r="Q1284" i="7"/>
  <c r="AG1284" i="7" s="1"/>
  <c r="AF1283" i="7"/>
  <c r="AE1283" i="7"/>
  <c r="AD1283" i="7"/>
  <c r="AC1283" i="7"/>
  <c r="AB1283" i="7"/>
  <c r="AA1283" i="7"/>
  <c r="Z1283" i="7"/>
  <c r="Y1283" i="7"/>
  <c r="AH1283" i="7" s="1"/>
  <c r="X1283" i="7"/>
  <c r="W1283" i="7"/>
  <c r="V1283" i="7"/>
  <c r="U1283" i="7"/>
  <c r="AI1283" i="7" s="1"/>
  <c r="T1283" i="7"/>
  <c r="S1283" i="7"/>
  <c r="AJ1283" i="7" s="1"/>
  <c r="R1283" i="7"/>
  <c r="Q1283" i="7"/>
  <c r="AG1283" i="7" s="1"/>
  <c r="AF1282" i="7"/>
  <c r="AE1282" i="7"/>
  <c r="AD1282" i="7"/>
  <c r="AC1282" i="7"/>
  <c r="AB1282" i="7"/>
  <c r="AA1282" i="7"/>
  <c r="Z1282" i="7"/>
  <c r="Y1282" i="7"/>
  <c r="AH1282" i="7" s="1"/>
  <c r="X1282" i="7"/>
  <c r="W1282" i="7"/>
  <c r="V1282" i="7"/>
  <c r="U1282" i="7"/>
  <c r="AI1282" i="7" s="1"/>
  <c r="T1282" i="7"/>
  <c r="S1282" i="7"/>
  <c r="AJ1282" i="7" s="1"/>
  <c r="R1282" i="7"/>
  <c r="Q1282" i="7"/>
  <c r="AG1282" i="7" s="1"/>
  <c r="AF1281" i="7"/>
  <c r="AE1281" i="7"/>
  <c r="AD1281" i="7"/>
  <c r="AC1281" i="7"/>
  <c r="AB1281" i="7"/>
  <c r="AA1281" i="7"/>
  <c r="Z1281" i="7"/>
  <c r="Y1281" i="7"/>
  <c r="AH1281" i="7" s="1"/>
  <c r="X1281" i="7"/>
  <c r="W1281" i="7"/>
  <c r="V1281" i="7"/>
  <c r="U1281" i="7"/>
  <c r="AI1281" i="7" s="1"/>
  <c r="T1281" i="7"/>
  <c r="S1281" i="7"/>
  <c r="AJ1281" i="7" s="1"/>
  <c r="R1281" i="7"/>
  <c r="Q1281" i="7"/>
  <c r="AG1281" i="7" s="1"/>
  <c r="AF1280" i="7"/>
  <c r="AE1280" i="7"/>
  <c r="AD1280" i="7"/>
  <c r="AC1280" i="7"/>
  <c r="AB1280" i="7"/>
  <c r="AA1280" i="7"/>
  <c r="Z1280" i="7"/>
  <c r="Y1280" i="7"/>
  <c r="AH1280" i="7" s="1"/>
  <c r="X1280" i="7"/>
  <c r="W1280" i="7"/>
  <c r="V1280" i="7"/>
  <c r="U1280" i="7"/>
  <c r="AI1280" i="7" s="1"/>
  <c r="T1280" i="7"/>
  <c r="S1280" i="7"/>
  <c r="AJ1280" i="7" s="1"/>
  <c r="R1280" i="7"/>
  <c r="Q1280" i="7"/>
  <c r="AG1280" i="7" s="1"/>
  <c r="AF1279" i="7"/>
  <c r="AE1279" i="7"/>
  <c r="AD1279" i="7"/>
  <c r="AC1279" i="7"/>
  <c r="AB1279" i="7"/>
  <c r="AA1279" i="7"/>
  <c r="Z1279" i="7"/>
  <c r="Y1279" i="7"/>
  <c r="AH1279" i="7" s="1"/>
  <c r="X1279" i="7"/>
  <c r="W1279" i="7"/>
  <c r="V1279" i="7"/>
  <c r="U1279" i="7"/>
  <c r="AI1279" i="7" s="1"/>
  <c r="T1279" i="7"/>
  <c r="S1279" i="7"/>
  <c r="AJ1279" i="7" s="1"/>
  <c r="R1279" i="7"/>
  <c r="Q1279" i="7"/>
  <c r="AG1279" i="7" s="1"/>
  <c r="AF1278" i="7"/>
  <c r="AE1278" i="7"/>
  <c r="AD1278" i="7"/>
  <c r="AC1278" i="7"/>
  <c r="AB1278" i="7"/>
  <c r="AA1278" i="7"/>
  <c r="Z1278" i="7"/>
  <c r="Y1278" i="7"/>
  <c r="AH1278" i="7" s="1"/>
  <c r="X1278" i="7"/>
  <c r="W1278" i="7"/>
  <c r="V1278" i="7"/>
  <c r="U1278" i="7"/>
  <c r="AI1278" i="7" s="1"/>
  <c r="T1278" i="7"/>
  <c r="S1278" i="7"/>
  <c r="AJ1278" i="7" s="1"/>
  <c r="R1278" i="7"/>
  <c r="Q1278" i="7"/>
  <c r="AG1278" i="7" s="1"/>
  <c r="AF1277" i="7"/>
  <c r="AE1277" i="7"/>
  <c r="AD1277" i="7"/>
  <c r="AC1277" i="7"/>
  <c r="AB1277" i="7"/>
  <c r="AA1277" i="7"/>
  <c r="Z1277" i="7"/>
  <c r="Y1277" i="7"/>
  <c r="AH1277" i="7" s="1"/>
  <c r="X1277" i="7"/>
  <c r="W1277" i="7"/>
  <c r="V1277" i="7"/>
  <c r="U1277" i="7"/>
  <c r="AI1277" i="7" s="1"/>
  <c r="T1277" i="7"/>
  <c r="S1277" i="7"/>
  <c r="AJ1277" i="7" s="1"/>
  <c r="R1277" i="7"/>
  <c r="Q1277" i="7"/>
  <c r="AG1277" i="7" s="1"/>
  <c r="AF1276" i="7"/>
  <c r="AE1276" i="7"/>
  <c r="AD1276" i="7"/>
  <c r="AC1276" i="7"/>
  <c r="AB1276" i="7"/>
  <c r="AA1276" i="7"/>
  <c r="Z1276" i="7"/>
  <c r="Y1276" i="7"/>
  <c r="AH1276" i="7" s="1"/>
  <c r="X1276" i="7"/>
  <c r="W1276" i="7"/>
  <c r="V1276" i="7"/>
  <c r="U1276" i="7"/>
  <c r="AI1276" i="7" s="1"/>
  <c r="T1276" i="7"/>
  <c r="S1276" i="7"/>
  <c r="AJ1276" i="7" s="1"/>
  <c r="R1276" i="7"/>
  <c r="Q1276" i="7"/>
  <c r="AG1276" i="7" s="1"/>
  <c r="AF1275" i="7"/>
  <c r="AE1275" i="7"/>
  <c r="AD1275" i="7"/>
  <c r="AC1275" i="7"/>
  <c r="AB1275" i="7"/>
  <c r="AA1275" i="7"/>
  <c r="Z1275" i="7"/>
  <c r="Y1275" i="7"/>
  <c r="AH1275" i="7" s="1"/>
  <c r="X1275" i="7"/>
  <c r="W1275" i="7"/>
  <c r="V1275" i="7"/>
  <c r="U1275" i="7"/>
  <c r="AI1275" i="7" s="1"/>
  <c r="T1275" i="7"/>
  <c r="S1275" i="7"/>
  <c r="AJ1275" i="7" s="1"/>
  <c r="R1275" i="7"/>
  <c r="Q1275" i="7"/>
  <c r="AG1275" i="7" s="1"/>
  <c r="AF1274" i="7"/>
  <c r="AE1274" i="7"/>
  <c r="AD1274" i="7"/>
  <c r="AC1274" i="7"/>
  <c r="AB1274" i="7"/>
  <c r="AA1274" i="7"/>
  <c r="Z1274" i="7"/>
  <c r="Y1274" i="7"/>
  <c r="AH1274" i="7" s="1"/>
  <c r="X1274" i="7"/>
  <c r="W1274" i="7"/>
  <c r="V1274" i="7"/>
  <c r="U1274" i="7"/>
  <c r="AI1274" i="7" s="1"/>
  <c r="T1274" i="7"/>
  <c r="S1274" i="7"/>
  <c r="AJ1274" i="7" s="1"/>
  <c r="R1274" i="7"/>
  <c r="Q1274" i="7"/>
  <c r="AG1274" i="7" s="1"/>
  <c r="AF1273" i="7"/>
  <c r="AE1273" i="7"/>
  <c r="AD1273" i="7"/>
  <c r="AC1273" i="7"/>
  <c r="AB1273" i="7"/>
  <c r="AA1273" i="7"/>
  <c r="Z1273" i="7"/>
  <c r="Y1273" i="7"/>
  <c r="AH1273" i="7" s="1"/>
  <c r="X1273" i="7"/>
  <c r="W1273" i="7"/>
  <c r="V1273" i="7"/>
  <c r="U1273" i="7"/>
  <c r="AI1273" i="7" s="1"/>
  <c r="T1273" i="7"/>
  <c r="S1273" i="7"/>
  <c r="AJ1273" i="7" s="1"/>
  <c r="R1273" i="7"/>
  <c r="Q1273" i="7"/>
  <c r="AG1273" i="7" s="1"/>
  <c r="AF1272" i="7"/>
  <c r="AE1272" i="7"/>
  <c r="AD1272" i="7"/>
  <c r="AC1272" i="7"/>
  <c r="AB1272" i="7"/>
  <c r="AA1272" i="7"/>
  <c r="Z1272" i="7"/>
  <c r="Y1272" i="7"/>
  <c r="AH1272" i="7" s="1"/>
  <c r="X1272" i="7"/>
  <c r="W1272" i="7"/>
  <c r="V1272" i="7"/>
  <c r="U1272" i="7"/>
  <c r="AI1272" i="7" s="1"/>
  <c r="T1272" i="7"/>
  <c r="S1272" i="7"/>
  <c r="AJ1272" i="7" s="1"/>
  <c r="R1272" i="7"/>
  <c r="Q1272" i="7"/>
  <c r="AG1272" i="7" s="1"/>
  <c r="AF1271" i="7"/>
  <c r="AE1271" i="7"/>
  <c r="AD1271" i="7"/>
  <c r="AC1271" i="7"/>
  <c r="AB1271" i="7"/>
  <c r="AA1271" i="7"/>
  <c r="Z1271" i="7"/>
  <c r="Y1271" i="7"/>
  <c r="AH1271" i="7" s="1"/>
  <c r="X1271" i="7"/>
  <c r="W1271" i="7"/>
  <c r="V1271" i="7"/>
  <c r="U1271" i="7"/>
  <c r="AI1271" i="7" s="1"/>
  <c r="T1271" i="7"/>
  <c r="S1271" i="7"/>
  <c r="AJ1271" i="7" s="1"/>
  <c r="R1271" i="7"/>
  <c r="Q1271" i="7"/>
  <c r="AG1271" i="7" s="1"/>
  <c r="AF1270" i="7"/>
  <c r="AE1270" i="7"/>
  <c r="AD1270" i="7"/>
  <c r="AC1270" i="7"/>
  <c r="AB1270" i="7"/>
  <c r="AA1270" i="7"/>
  <c r="Z1270" i="7"/>
  <c r="Y1270" i="7"/>
  <c r="AH1270" i="7" s="1"/>
  <c r="X1270" i="7"/>
  <c r="W1270" i="7"/>
  <c r="V1270" i="7"/>
  <c r="U1270" i="7"/>
  <c r="AI1270" i="7" s="1"/>
  <c r="T1270" i="7"/>
  <c r="S1270" i="7"/>
  <c r="AJ1270" i="7" s="1"/>
  <c r="R1270" i="7"/>
  <c r="Q1270" i="7"/>
  <c r="AG1270" i="7" s="1"/>
  <c r="AF1269" i="7"/>
  <c r="AE1269" i="7"/>
  <c r="AD1269" i="7"/>
  <c r="AC1269" i="7"/>
  <c r="AB1269" i="7"/>
  <c r="AA1269" i="7"/>
  <c r="Z1269" i="7"/>
  <c r="Y1269" i="7"/>
  <c r="AH1269" i="7" s="1"/>
  <c r="X1269" i="7"/>
  <c r="W1269" i="7"/>
  <c r="V1269" i="7"/>
  <c r="U1269" i="7"/>
  <c r="AI1269" i="7" s="1"/>
  <c r="T1269" i="7"/>
  <c r="S1269" i="7"/>
  <c r="AJ1269" i="7" s="1"/>
  <c r="R1269" i="7"/>
  <c r="Q1269" i="7"/>
  <c r="AG1269" i="7" s="1"/>
  <c r="AF1268" i="7"/>
  <c r="AE1268" i="7"/>
  <c r="AD1268" i="7"/>
  <c r="AC1268" i="7"/>
  <c r="AB1268" i="7"/>
  <c r="AA1268" i="7"/>
  <c r="Z1268" i="7"/>
  <c r="Y1268" i="7"/>
  <c r="AH1268" i="7" s="1"/>
  <c r="X1268" i="7"/>
  <c r="W1268" i="7"/>
  <c r="V1268" i="7"/>
  <c r="U1268" i="7"/>
  <c r="AI1268" i="7" s="1"/>
  <c r="T1268" i="7"/>
  <c r="S1268" i="7"/>
  <c r="AJ1268" i="7" s="1"/>
  <c r="R1268" i="7"/>
  <c r="Q1268" i="7"/>
  <c r="AG1268" i="7" s="1"/>
  <c r="AF1267" i="7"/>
  <c r="AE1267" i="7"/>
  <c r="AD1267" i="7"/>
  <c r="AC1267" i="7"/>
  <c r="AB1267" i="7"/>
  <c r="AA1267" i="7"/>
  <c r="Z1267" i="7"/>
  <c r="Y1267" i="7"/>
  <c r="AH1267" i="7" s="1"/>
  <c r="X1267" i="7"/>
  <c r="W1267" i="7"/>
  <c r="V1267" i="7"/>
  <c r="U1267" i="7"/>
  <c r="AI1267" i="7" s="1"/>
  <c r="T1267" i="7"/>
  <c r="S1267" i="7"/>
  <c r="AJ1267" i="7" s="1"/>
  <c r="R1267" i="7"/>
  <c r="Q1267" i="7"/>
  <c r="AG1267" i="7" s="1"/>
  <c r="AF1266" i="7"/>
  <c r="AE1266" i="7"/>
  <c r="AD1266" i="7"/>
  <c r="AC1266" i="7"/>
  <c r="AB1266" i="7"/>
  <c r="AA1266" i="7"/>
  <c r="Z1266" i="7"/>
  <c r="Y1266" i="7"/>
  <c r="AH1266" i="7" s="1"/>
  <c r="X1266" i="7"/>
  <c r="W1266" i="7"/>
  <c r="V1266" i="7"/>
  <c r="U1266" i="7"/>
  <c r="AI1266" i="7" s="1"/>
  <c r="T1266" i="7"/>
  <c r="S1266" i="7"/>
  <c r="AJ1266" i="7" s="1"/>
  <c r="R1266" i="7"/>
  <c r="Q1266" i="7"/>
  <c r="AG1266" i="7" s="1"/>
  <c r="AF1265" i="7"/>
  <c r="AE1265" i="7"/>
  <c r="AD1265" i="7"/>
  <c r="AC1265" i="7"/>
  <c r="AB1265" i="7"/>
  <c r="AA1265" i="7"/>
  <c r="Z1265" i="7"/>
  <c r="Y1265" i="7"/>
  <c r="AH1265" i="7" s="1"/>
  <c r="X1265" i="7"/>
  <c r="W1265" i="7"/>
  <c r="V1265" i="7"/>
  <c r="U1265" i="7"/>
  <c r="AI1265" i="7" s="1"/>
  <c r="T1265" i="7"/>
  <c r="S1265" i="7"/>
  <c r="AJ1265" i="7" s="1"/>
  <c r="R1265" i="7"/>
  <c r="Q1265" i="7"/>
  <c r="AG1265" i="7" s="1"/>
  <c r="AF1264" i="7"/>
  <c r="AE1264" i="7"/>
  <c r="AD1264" i="7"/>
  <c r="AC1264" i="7"/>
  <c r="AB1264" i="7"/>
  <c r="AA1264" i="7"/>
  <c r="Z1264" i="7"/>
  <c r="Y1264" i="7"/>
  <c r="AH1264" i="7" s="1"/>
  <c r="X1264" i="7"/>
  <c r="W1264" i="7"/>
  <c r="V1264" i="7"/>
  <c r="U1264" i="7"/>
  <c r="AI1264" i="7" s="1"/>
  <c r="T1264" i="7"/>
  <c r="S1264" i="7"/>
  <c r="AJ1264" i="7" s="1"/>
  <c r="R1264" i="7"/>
  <c r="Q1264" i="7"/>
  <c r="AG1264" i="7" s="1"/>
  <c r="AF1263" i="7"/>
  <c r="AE1263" i="7"/>
  <c r="AD1263" i="7"/>
  <c r="AC1263" i="7"/>
  <c r="AB1263" i="7"/>
  <c r="AA1263" i="7"/>
  <c r="Z1263" i="7"/>
  <c r="Y1263" i="7"/>
  <c r="AH1263" i="7" s="1"/>
  <c r="X1263" i="7"/>
  <c r="W1263" i="7"/>
  <c r="V1263" i="7"/>
  <c r="U1263" i="7"/>
  <c r="AI1263" i="7" s="1"/>
  <c r="T1263" i="7"/>
  <c r="S1263" i="7"/>
  <c r="AJ1263" i="7" s="1"/>
  <c r="R1263" i="7"/>
  <c r="Q1263" i="7"/>
  <c r="AG1263" i="7" s="1"/>
  <c r="AF1262" i="7"/>
  <c r="AE1262" i="7"/>
  <c r="AD1262" i="7"/>
  <c r="AC1262" i="7"/>
  <c r="AB1262" i="7"/>
  <c r="AA1262" i="7"/>
  <c r="Z1262" i="7"/>
  <c r="Y1262" i="7"/>
  <c r="AH1262" i="7" s="1"/>
  <c r="X1262" i="7"/>
  <c r="W1262" i="7"/>
  <c r="V1262" i="7"/>
  <c r="U1262" i="7"/>
  <c r="AI1262" i="7" s="1"/>
  <c r="T1262" i="7"/>
  <c r="S1262" i="7"/>
  <c r="AJ1262" i="7" s="1"/>
  <c r="R1262" i="7"/>
  <c r="Q1262" i="7"/>
  <c r="AG1262" i="7" s="1"/>
  <c r="AF1261" i="7"/>
  <c r="AE1261" i="7"/>
  <c r="AD1261" i="7"/>
  <c r="AC1261" i="7"/>
  <c r="AB1261" i="7"/>
  <c r="AA1261" i="7"/>
  <c r="Z1261" i="7"/>
  <c r="Y1261" i="7"/>
  <c r="AH1261" i="7" s="1"/>
  <c r="X1261" i="7"/>
  <c r="W1261" i="7"/>
  <c r="V1261" i="7"/>
  <c r="U1261" i="7"/>
  <c r="AI1261" i="7" s="1"/>
  <c r="T1261" i="7"/>
  <c r="S1261" i="7"/>
  <c r="AJ1261" i="7" s="1"/>
  <c r="R1261" i="7"/>
  <c r="Q1261" i="7"/>
  <c r="AG1261" i="7" s="1"/>
  <c r="AF1260" i="7"/>
  <c r="AE1260" i="7"/>
  <c r="AD1260" i="7"/>
  <c r="AC1260" i="7"/>
  <c r="AB1260" i="7"/>
  <c r="AA1260" i="7"/>
  <c r="Z1260" i="7"/>
  <c r="Y1260" i="7"/>
  <c r="AH1260" i="7" s="1"/>
  <c r="X1260" i="7"/>
  <c r="W1260" i="7"/>
  <c r="V1260" i="7"/>
  <c r="U1260" i="7"/>
  <c r="AI1260" i="7" s="1"/>
  <c r="T1260" i="7"/>
  <c r="S1260" i="7"/>
  <c r="AJ1260" i="7" s="1"/>
  <c r="R1260" i="7"/>
  <c r="Q1260" i="7"/>
  <c r="AG1260" i="7" s="1"/>
  <c r="AF1259" i="7"/>
  <c r="AE1259" i="7"/>
  <c r="AD1259" i="7"/>
  <c r="AC1259" i="7"/>
  <c r="AB1259" i="7"/>
  <c r="AA1259" i="7"/>
  <c r="Z1259" i="7"/>
  <c r="Y1259" i="7"/>
  <c r="AH1259" i="7" s="1"/>
  <c r="X1259" i="7"/>
  <c r="W1259" i="7"/>
  <c r="V1259" i="7"/>
  <c r="U1259" i="7"/>
  <c r="AI1259" i="7" s="1"/>
  <c r="T1259" i="7"/>
  <c r="S1259" i="7"/>
  <c r="AJ1259" i="7" s="1"/>
  <c r="R1259" i="7"/>
  <c r="Q1259" i="7"/>
  <c r="AG1259" i="7" s="1"/>
  <c r="AF1258" i="7"/>
  <c r="AE1258" i="7"/>
  <c r="AD1258" i="7"/>
  <c r="AC1258" i="7"/>
  <c r="AB1258" i="7"/>
  <c r="AA1258" i="7"/>
  <c r="Z1258" i="7"/>
  <c r="Y1258" i="7"/>
  <c r="AH1258" i="7" s="1"/>
  <c r="X1258" i="7"/>
  <c r="W1258" i="7"/>
  <c r="V1258" i="7"/>
  <c r="U1258" i="7"/>
  <c r="AI1258" i="7" s="1"/>
  <c r="T1258" i="7"/>
  <c r="S1258" i="7"/>
  <c r="AJ1258" i="7" s="1"/>
  <c r="R1258" i="7"/>
  <c r="Q1258" i="7"/>
  <c r="AG1258" i="7" s="1"/>
  <c r="AF1257" i="7"/>
  <c r="AE1257" i="7"/>
  <c r="AD1257" i="7"/>
  <c r="AC1257" i="7"/>
  <c r="AB1257" i="7"/>
  <c r="AA1257" i="7"/>
  <c r="Z1257" i="7"/>
  <c r="Y1257" i="7"/>
  <c r="AH1257" i="7" s="1"/>
  <c r="X1257" i="7"/>
  <c r="W1257" i="7"/>
  <c r="V1257" i="7"/>
  <c r="U1257" i="7"/>
  <c r="AI1257" i="7" s="1"/>
  <c r="T1257" i="7"/>
  <c r="S1257" i="7"/>
  <c r="AJ1257" i="7" s="1"/>
  <c r="R1257" i="7"/>
  <c r="Q1257" i="7"/>
  <c r="AG1257" i="7" s="1"/>
  <c r="AF1256" i="7"/>
  <c r="AE1256" i="7"/>
  <c r="AD1256" i="7"/>
  <c r="AC1256" i="7"/>
  <c r="AB1256" i="7"/>
  <c r="AA1256" i="7"/>
  <c r="Z1256" i="7"/>
  <c r="Y1256" i="7"/>
  <c r="AH1256" i="7" s="1"/>
  <c r="X1256" i="7"/>
  <c r="W1256" i="7"/>
  <c r="V1256" i="7"/>
  <c r="U1256" i="7"/>
  <c r="AI1256" i="7" s="1"/>
  <c r="T1256" i="7"/>
  <c r="S1256" i="7"/>
  <c r="AJ1256" i="7" s="1"/>
  <c r="R1256" i="7"/>
  <c r="Q1256" i="7"/>
  <c r="AG1256" i="7" s="1"/>
  <c r="AF1255" i="7"/>
  <c r="AE1255" i="7"/>
  <c r="AD1255" i="7"/>
  <c r="AC1255" i="7"/>
  <c r="AB1255" i="7"/>
  <c r="AA1255" i="7"/>
  <c r="Z1255" i="7"/>
  <c r="Y1255" i="7"/>
  <c r="AH1255" i="7" s="1"/>
  <c r="X1255" i="7"/>
  <c r="W1255" i="7"/>
  <c r="V1255" i="7"/>
  <c r="U1255" i="7"/>
  <c r="AI1255" i="7" s="1"/>
  <c r="T1255" i="7"/>
  <c r="S1255" i="7"/>
  <c r="AJ1255" i="7" s="1"/>
  <c r="R1255" i="7"/>
  <c r="Q1255" i="7"/>
  <c r="AG1255" i="7" s="1"/>
  <c r="AF1254" i="7"/>
  <c r="AE1254" i="7"/>
  <c r="AD1254" i="7"/>
  <c r="AC1254" i="7"/>
  <c r="AB1254" i="7"/>
  <c r="AA1254" i="7"/>
  <c r="Z1254" i="7"/>
  <c r="Y1254" i="7"/>
  <c r="AH1254" i="7" s="1"/>
  <c r="X1254" i="7"/>
  <c r="W1254" i="7"/>
  <c r="V1254" i="7"/>
  <c r="U1254" i="7"/>
  <c r="AI1254" i="7" s="1"/>
  <c r="T1254" i="7"/>
  <c r="S1254" i="7"/>
  <c r="AJ1254" i="7" s="1"/>
  <c r="R1254" i="7"/>
  <c r="Q1254" i="7"/>
  <c r="AG1254" i="7" s="1"/>
  <c r="AF1253" i="7"/>
  <c r="AE1253" i="7"/>
  <c r="AD1253" i="7"/>
  <c r="AC1253" i="7"/>
  <c r="AB1253" i="7"/>
  <c r="AA1253" i="7"/>
  <c r="Z1253" i="7"/>
  <c r="Y1253" i="7"/>
  <c r="AH1253" i="7" s="1"/>
  <c r="X1253" i="7"/>
  <c r="W1253" i="7"/>
  <c r="V1253" i="7"/>
  <c r="U1253" i="7"/>
  <c r="AI1253" i="7" s="1"/>
  <c r="T1253" i="7"/>
  <c r="S1253" i="7"/>
  <c r="AJ1253" i="7" s="1"/>
  <c r="R1253" i="7"/>
  <c r="Q1253" i="7"/>
  <c r="AG1253" i="7" s="1"/>
  <c r="AF1252" i="7"/>
  <c r="AE1252" i="7"/>
  <c r="AD1252" i="7"/>
  <c r="AC1252" i="7"/>
  <c r="AB1252" i="7"/>
  <c r="AA1252" i="7"/>
  <c r="Z1252" i="7"/>
  <c r="Y1252" i="7"/>
  <c r="AH1252" i="7" s="1"/>
  <c r="X1252" i="7"/>
  <c r="W1252" i="7"/>
  <c r="V1252" i="7"/>
  <c r="U1252" i="7"/>
  <c r="AI1252" i="7" s="1"/>
  <c r="T1252" i="7"/>
  <c r="S1252" i="7"/>
  <c r="AJ1252" i="7" s="1"/>
  <c r="R1252" i="7"/>
  <c r="Q1252" i="7"/>
  <c r="AG1252" i="7" s="1"/>
  <c r="AF1251" i="7"/>
  <c r="AE1251" i="7"/>
  <c r="AD1251" i="7"/>
  <c r="AC1251" i="7"/>
  <c r="AB1251" i="7"/>
  <c r="AA1251" i="7"/>
  <c r="Z1251" i="7"/>
  <c r="Y1251" i="7"/>
  <c r="AH1251" i="7" s="1"/>
  <c r="X1251" i="7"/>
  <c r="W1251" i="7"/>
  <c r="V1251" i="7"/>
  <c r="U1251" i="7"/>
  <c r="AI1251" i="7" s="1"/>
  <c r="T1251" i="7"/>
  <c r="S1251" i="7"/>
  <c r="AJ1251" i="7" s="1"/>
  <c r="R1251" i="7"/>
  <c r="Q1251" i="7"/>
  <c r="AG1251" i="7" s="1"/>
  <c r="AF1250" i="7"/>
  <c r="AE1250" i="7"/>
  <c r="AD1250" i="7"/>
  <c r="AC1250" i="7"/>
  <c r="AB1250" i="7"/>
  <c r="AA1250" i="7"/>
  <c r="Z1250" i="7"/>
  <c r="Y1250" i="7"/>
  <c r="AH1250" i="7" s="1"/>
  <c r="X1250" i="7"/>
  <c r="W1250" i="7"/>
  <c r="V1250" i="7"/>
  <c r="U1250" i="7"/>
  <c r="AI1250" i="7" s="1"/>
  <c r="T1250" i="7"/>
  <c r="S1250" i="7"/>
  <c r="AJ1250" i="7" s="1"/>
  <c r="R1250" i="7"/>
  <c r="Q1250" i="7"/>
  <c r="AG1250" i="7" s="1"/>
  <c r="AF1249" i="7"/>
  <c r="AE1249" i="7"/>
  <c r="AD1249" i="7"/>
  <c r="AC1249" i="7"/>
  <c r="AB1249" i="7"/>
  <c r="AA1249" i="7"/>
  <c r="Z1249" i="7"/>
  <c r="Y1249" i="7"/>
  <c r="AH1249" i="7" s="1"/>
  <c r="X1249" i="7"/>
  <c r="W1249" i="7"/>
  <c r="V1249" i="7"/>
  <c r="U1249" i="7"/>
  <c r="AI1249" i="7" s="1"/>
  <c r="T1249" i="7"/>
  <c r="S1249" i="7"/>
  <c r="AJ1249" i="7" s="1"/>
  <c r="R1249" i="7"/>
  <c r="Q1249" i="7"/>
  <c r="AG1249" i="7" s="1"/>
  <c r="AF1248" i="7"/>
  <c r="AE1248" i="7"/>
  <c r="AD1248" i="7"/>
  <c r="AC1248" i="7"/>
  <c r="AB1248" i="7"/>
  <c r="AA1248" i="7"/>
  <c r="Z1248" i="7"/>
  <c r="Y1248" i="7"/>
  <c r="AH1248" i="7" s="1"/>
  <c r="X1248" i="7"/>
  <c r="W1248" i="7"/>
  <c r="V1248" i="7"/>
  <c r="U1248" i="7"/>
  <c r="AI1248" i="7" s="1"/>
  <c r="T1248" i="7"/>
  <c r="S1248" i="7"/>
  <c r="AJ1248" i="7" s="1"/>
  <c r="R1248" i="7"/>
  <c r="Q1248" i="7"/>
  <c r="AG1248" i="7" s="1"/>
  <c r="AF1247" i="7"/>
  <c r="AE1247" i="7"/>
  <c r="AD1247" i="7"/>
  <c r="AC1247" i="7"/>
  <c r="AB1247" i="7"/>
  <c r="AA1247" i="7"/>
  <c r="Z1247" i="7"/>
  <c r="Y1247" i="7"/>
  <c r="AH1247" i="7" s="1"/>
  <c r="X1247" i="7"/>
  <c r="W1247" i="7"/>
  <c r="V1247" i="7"/>
  <c r="U1247" i="7"/>
  <c r="AI1247" i="7" s="1"/>
  <c r="T1247" i="7"/>
  <c r="S1247" i="7"/>
  <c r="AJ1247" i="7" s="1"/>
  <c r="R1247" i="7"/>
  <c r="Q1247" i="7"/>
  <c r="AG1247" i="7" s="1"/>
  <c r="AF1246" i="7"/>
  <c r="AE1246" i="7"/>
  <c r="AD1246" i="7"/>
  <c r="AC1246" i="7"/>
  <c r="AB1246" i="7"/>
  <c r="AA1246" i="7"/>
  <c r="Z1246" i="7"/>
  <c r="Y1246" i="7"/>
  <c r="AH1246" i="7" s="1"/>
  <c r="X1246" i="7"/>
  <c r="W1246" i="7"/>
  <c r="V1246" i="7"/>
  <c r="U1246" i="7"/>
  <c r="AI1246" i="7" s="1"/>
  <c r="T1246" i="7"/>
  <c r="S1246" i="7"/>
  <c r="AJ1246" i="7" s="1"/>
  <c r="R1246" i="7"/>
  <c r="Q1246" i="7"/>
  <c r="AG1246" i="7" s="1"/>
  <c r="AF1245" i="7"/>
  <c r="AE1245" i="7"/>
  <c r="AD1245" i="7"/>
  <c r="AC1245" i="7"/>
  <c r="AB1245" i="7"/>
  <c r="AA1245" i="7"/>
  <c r="Z1245" i="7"/>
  <c r="Y1245" i="7"/>
  <c r="AH1245" i="7" s="1"/>
  <c r="X1245" i="7"/>
  <c r="W1245" i="7"/>
  <c r="V1245" i="7"/>
  <c r="U1245" i="7"/>
  <c r="AI1245" i="7" s="1"/>
  <c r="T1245" i="7"/>
  <c r="S1245" i="7"/>
  <c r="AJ1245" i="7" s="1"/>
  <c r="R1245" i="7"/>
  <c r="Q1245" i="7"/>
  <c r="AG1245" i="7" s="1"/>
  <c r="AF1244" i="7"/>
  <c r="AE1244" i="7"/>
  <c r="AD1244" i="7"/>
  <c r="AC1244" i="7"/>
  <c r="AB1244" i="7"/>
  <c r="AA1244" i="7"/>
  <c r="Z1244" i="7"/>
  <c r="Y1244" i="7"/>
  <c r="AH1244" i="7" s="1"/>
  <c r="X1244" i="7"/>
  <c r="W1244" i="7"/>
  <c r="V1244" i="7"/>
  <c r="U1244" i="7"/>
  <c r="AI1244" i="7" s="1"/>
  <c r="T1244" i="7"/>
  <c r="S1244" i="7"/>
  <c r="AJ1244" i="7" s="1"/>
  <c r="R1244" i="7"/>
  <c r="Q1244" i="7"/>
  <c r="AG1244" i="7" s="1"/>
  <c r="AF1243" i="7"/>
  <c r="AE1243" i="7"/>
  <c r="AD1243" i="7"/>
  <c r="AC1243" i="7"/>
  <c r="AB1243" i="7"/>
  <c r="AA1243" i="7"/>
  <c r="Z1243" i="7"/>
  <c r="Y1243" i="7"/>
  <c r="AH1243" i="7" s="1"/>
  <c r="X1243" i="7"/>
  <c r="W1243" i="7"/>
  <c r="V1243" i="7"/>
  <c r="U1243" i="7"/>
  <c r="AI1243" i="7" s="1"/>
  <c r="T1243" i="7"/>
  <c r="S1243" i="7"/>
  <c r="AJ1243" i="7" s="1"/>
  <c r="R1243" i="7"/>
  <c r="Q1243" i="7"/>
  <c r="AG1243" i="7" s="1"/>
  <c r="AF1242" i="7"/>
  <c r="AE1242" i="7"/>
  <c r="AD1242" i="7"/>
  <c r="AC1242" i="7"/>
  <c r="AB1242" i="7"/>
  <c r="AA1242" i="7"/>
  <c r="Z1242" i="7"/>
  <c r="Y1242" i="7"/>
  <c r="AH1242" i="7" s="1"/>
  <c r="X1242" i="7"/>
  <c r="W1242" i="7"/>
  <c r="V1242" i="7"/>
  <c r="U1242" i="7"/>
  <c r="AI1242" i="7" s="1"/>
  <c r="T1242" i="7"/>
  <c r="S1242" i="7"/>
  <c r="AJ1242" i="7" s="1"/>
  <c r="R1242" i="7"/>
  <c r="Q1242" i="7"/>
  <c r="AG1242" i="7" s="1"/>
  <c r="AF1241" i="7"/>
  <c r="AE1241" i="7"/>
  <c r="AD1241" i="7"/>
  <c r="AC1241" i="7"/>
  <c r="AB1241" i="7"/>
  <c r="AA1241" i="7"/>
  <c r="Z1241" i="7"/>
  <c r="Y1241" i="7"/>
  <c r="AH1241" i="7" s="1"/>
  <c r="X1241" i="7"/>
  <c r="W1241" i="7"/>
  <c r="V1241" i="7"/>
  <c r="U1241" i="7"/>
  <c r="AI1241" i="7" s="1"/>
  <c r="T1241" i="7"/>
  <c r="S1241" i="7"/>
  <c r="AJ1241" i="7" s="1"/>
  <c r="R1241" i="7"/>
  <c r="Q1241" i="7"/>
  <c r="AG1241" i="7" s="1"/>
  <c r="AF1240" i="7"/>
  <c r="AE1240" i="7"/>
  <c r="AD1240" i="7"/>
  <c r="AC1240" i="7"/>
  <c r="AB1240" i="7"/>
  <c r="AA1240" i="7"/>
  <c r="Z1240" i="7"/>
  <c r="Y1240" i="7"/>
  <c r="AH1240" i="7" s="1"/>
  <c r="X1240" i="7"/>
  <c r="W1240" i="7"/>
  <c r="V1240" i="7"/>
  <c r="U1240" i="7"/>
  <c r="AI1240" i="7" s="1"/>
  <c r="T1240" i="7"/>
  <c r="S1240" i="7"/>
  <c r="AJ1240" i="7" s="1"/>
  <c r="R1240" i="7"/>
  <c r="Q1240" i="7"/>
  <c r="AG1240" i="7" s="1"/>
  <c r="AF1239" i="7"/>
  <c r="AE1239" i="7"/>
  <c r="AD1239" i="7"/>
  <c r="AC1239" i="7"/>
  <c r="AB1239" i="7"/>
  <c r="AA1239" i="7"/>
  <c r="Z1239" i="7"/>
  <c r="Y1239" i="7"/>
  <c r="AH1239" i="7" s="1"/>
  <c r="X1239" i="7"/>
  <c r="W1239" i="7"/>
  <c r="V1239" i="7"/>
  <c r="U1239" i="7"/>
  <c r="AI1239" i="7" s="1"/>
  <c r="T1239" i="7"/>
  <c r="S1239" i="7"/>
  <c r="AJ1239" i="7" s="1"/>
  <c r="R1239" i="7"/>
  <c r="Q1239" i="7"/>
  <c r="AG1239" i="7" s="1"/>
  <c r="AF1238" i="7"/>
  <c r="AE1238" i="7"/>
  <c r="AD1238" i="7"/>
  <c r="AC1238" i="7"/>
  <c r="AB1238" i="7"/>
  <c r="AA1238" i="7"/>
  <c r="Z1238" i="7"/>
  <c r="Y1238" i="7"/>
  <c r="AH1238" i="7" s="1"/>
  <c r="X1238" i="7"/>
  <c r="W1238" i="7"/>
  <c r="V1238" i="7"/>
  <c r="U1238" i="7"/>
  <c r="AI1238" i="7" s="1"/>
  <c r="T1238" i="7"/>
  <c r="S1238" i="7"/>
  <c r="AJ1238" i="7" s="1"/>
  <c r="R1238" i="7"/>
  <c r="Q1238" i="7"/>
  <c r="AG1238" i="7" s="1"/>
  <c r="AF1237" i="7"/>
  <c r="AE1237" i="7"/>
  <c r="AD1237" i="7"/>
  <c r="AC1237" i="7"/>
  <c r="AB1237" i="7"/>
  <c r="AA1237" i="7"/>
  <c r="Z1237" i="7"/>
  <c r="Y1237" i="7"/>
  <c r="AH1237" i="7" s="1"/>
  <c r="X1237" i="7"/>
  <c r="W1237" i="7"/>
  <c r="V1237" i="7"/>
  <c r="U1237" i="7"/>
  <c r="AI1237" i="7" s="1"/>
  <c r="T1237" i="7"/>
  <c r="S1237" i="7"/>
  <c r="AJ1237" i="7" s="1"/>
  <c r="R1237" i="7"/>
  <c r="Q1237" i="7"/>
  <c r="AG1237" i="7" s="1"/>
  <c r="AF1236" i="7"/>
  <c r="AE1236" i="7"/>
  <c r="AD1236" i="7"/>
  <c r="AC1236" i="7"/>
  <c r="AB1236" i="7"/>
  <c r="AA1236" i="7"/>
  <c r="Z1236" i="7"/>
  <c r="Y1236" i="7"/>
  <c r="AH1236" i="7" s="1"/>
  <c r="X1236" i="7"/>
  <c r="W1236" i="7"/>
  <c r="V1236" i="7"/>
  <c r="U1236" i="7"/>
  <c r="AI1236" i="7" s="1"/>
  <c r="T1236" i="7"/>
  <c r="S1236" i="7"/>
  <c r="AJ1236" i="7" s="1"/>
  <c r="R1236" i="7"/>
  <c r="Q1236" i="7"/>
  <c r="AG1236" i="7" s="1"/>
  <c r="AF1235" i="7"/>
  <c r="AE1235" i="7"/>
  <c r="AD1235" i="7"/>
  <c r="AC1235" i="7"/>
  <c r="AB1235" i="7"/>
  <c r="AA1235" i="7"/>
  <c r="Z1235" i="7"/>
  <c r="Y1235" i="7"/>
  <c r="AH1235" i="7" s="1"/>
  <c r="X1235" i="7"/>
  <c r="W1235" i="7"/>
  <c r="V1235" i="7"/>
  <c r="U1235" i="7"/>
  <c r="AI1235" i="7" s="1"/>
  <c r="T1235" i="7"/>
  <c r="S1235" i="7"/>
  <c r="AJ1235" i="7" s="1"/>
  <c r="R1235" i="7"/>
  <c r="Q1235" i="7"/>
  <c r="AG1235" i="7" s="1"/>
  <c r="AF1234" i="7"/>
  <c r="AE1234" i="7"/>
  <c r="AD1234" i="7"/>
  <c r="AC1234" i="7"/>
  <c r="AB1234" i="7"/>
  <c r="AA1234" i="7"/>
  <c r="Z1234" i="7"/>
  <c r="Y1234" i="7"/>
  <c r="AH1234" i="7" s="1"/>
  <c r="X1234" i="7"/>
  <c r="W1234" i="7"/>
  <c r="V1234" i="7"/>
  <c r="U1234" i="7"/>
  <c r="AI1234" i="7" s="1"/>
  <c r="T1234" i="7"/>
  <c r="S1234" i="7"/>
  <c r="AJ1234" i="7" s="1"/>
  <c r="R1234" i="7"/>
  <c r="Q1234" i="7"/>
  <c r="AG1234" i="7" s="1"/>
  <c r="AF1233" i="7"/>
  <c r="AE1233" i="7"/>
  <c r="AD1233" i="7"/>
  <c r="AC1233" i="7"/>
  <c r="AB1233" i="7"/>
  <c r="AA1233" i="7"/>
  <c r="Z1233" i="7"/>
  <c r="Y1233" i="7"/>
  <c r="AH1233" i="7" s="1"/>
  <c r="X1233" i="7"/>
  <c r="W1233" i="7"/>
  <c r="V1233" i="7"/>
  <c r="U1233" i="7"/>
  <c r="AI1233" i="7" s="1"/>
  <c r="T1233" i="7"/>
  <c r="S1233" i="7"/>
  <c r="AJ1233" i="7" s="1"/>
  <c r="R1233" i="7"/>
  <c r="Q1233" i="7"/>
  <c r="AG1233" i="7" s="1"/>
  <c r="AF1232" i="7"/>
  <c r="AE1232" i="7"/>
  <c r="AD1232" i="7"/>
  <c r="AC1232" i="7"/>
  <c r="AB1232" i="7"/>
  <c r="AA1232" i="7"/>
  <c r="Z1232" i="7"/>
  <c r="Y1232" i="7"/>
  <c r="AH1232" i="7" s="1"/>
  <c r="X1232" i="7"/>
  <c r="W1232" i="7"/>
  <c r="V1232" i="7"/>
  <c r="U1232" i="7"/>
  <c r="AI1232" i="7" s="1"/>
  <c r="T1232" i="7"/>
  <c r="S1232" i="7"/>
  <c r="AJ1232" i="7" s="1"/>
  <c r="R1232" i="7"/>
  <c r="Q1232" i="7"/>
  <c r="AG1232" i="7" s="1"/>
  <c r="AF1231" i="7"/>
  <c r="AE1231" i="7"/>
  <c r="AD1231" i="7"/>
  <c r="AC1231" i="7"/>
  <c r="AB1231" i="7"/>
  <c r="AA1231" i="7"/>
  <c r="Z1231" i="7"/>
  <c r="Y1231" i="7"/>
  <c r="AH1231" i="7" s="1"/>
  <c r="X1231" i="7"/>
  <c r="W1231" i="7"/>
  <c r="V1231" i="7"/>
  <c r="U1231" i="7"/>
  <c r="AI1231" i="7" s="1"/>
  <c r="T1231" i="7"/>
  <c r="S1231" i="7"/>
  <c r="AJ1231" i="7" s="1"/>
  <c r="R1231" i="7"/>
  <c r="Q1231" i="7"/>
  <c r="AG1231" i="7" s="1"/>
  <c r="AF1230" i="7"/>
  <c r="AE1230" i="7"/>
  <c r="AD1230" i="7"/>
  <c r="AC1230" i="7"/>
  <c r="AB1230" i="7"/>
  <c r="AA1230" i="7"/>
  <c r="Z1230" i="7"/>
  <c r="Y1230" i="7"/>
  <c r="AH1230" i="7" s="1"/>
  <c r="X1230" i="7"/>
  <c r="W1230" i="7"/>
  <c r="V1230" i="7"/>
  <c r="U1230" i="7"/>
  <c r="AI1230" i="7" s="1"/>
  <c r="T1230" i="7"/>
  <c r="S1230" i="7"/>
  <c r="AJ1230" i="7" s="1"/>
  <c r="R1230" i="7"/>
  <c r="Q1230" i="7"/>
  <c r="AG1230" i="7" s="1"/>
  <c r="AF1229" i="7"/>
  <c r="AE1229" i="7"/>
  <c r="AD1229" i="7"/>
  <c r="AC1229" i="7"/>
  <c r="AB1229" i="7"/>
  <c r="AA1229" i="7"/>
  <c r="Z1229" i="7"/>
  <c r="Y1229" i="7"/>
  <c r="AH1229" i="7" s="1"/>
  <c r="X1229" i="7"/>
  <c r="W1229" i="7"/>
  <c r="V1229" i="7"/>
  <c r="U1229" i="7"/>
  <c r="AI1229" i="7" s="1"/>
  <c r="T1229" i="7"/>
  <c r="S1229" i="7"/>
  <c r="AJ1229" i="7" s="1"/>
  <c r="R1229" i="7"/>
  <c r="Q1229" i="7"/>
  <c r="AG1229" i="7" s="1"/>
  <c r="AF1228" i="7"/>
  <c r="AE1228" i="7"/>
  <c r="AD1228" i="7"/>
  <c r="AC1228" i="7"/>
  <c r="AB1228" i="7"/>
  <c r="AA1228" i="7"/>
  <c r="Z1228" i="7"/>
  <c r="Y1228" i="7"/>
  <c r="AH1228" i="7" s="1"/>
  <c r="X1228" i="7"/>
  <c r="W1228" i="7"/>
  <c r="V1228" i="7"/>
  <c r="U1228" i="7"/>
  <c r="AI1228" i="7" s="1"/>
  <c r="T1228" i="7"/>
  <c r="S1228" i="7"/>
  <c r="AJ1228" i="7" s="1"/>
  <c r="R1228" i="7"/>
  <c r="Q1228" i="7"/>
  <c r="AG1228" i="7" s="1"/>
  <c r="AF1227" i="7"/>
  <c r="AE1227" i="7"/>
  <c r="AD1227" i="7"/>
  <c r="AC1227" i="7"/>
  <c r="AB1227" i="7"/>
  <c r="AA1227" i="7"/>
  <c r="Z1227" i="7"/>
  <c r="Y1227" i="7"/>
  <c r="AH1227" i="7" s="1"/>
  <c r="X1227" i="7"/>
  <c r="W1227" i="7"/>
  <c r="V1227" i="7"/>
  <c r="U1227" i="7"/>
  <c r="AI1227" i="7" s="1"/>
  <c r="T1227" i="7"/>
  <c r="S1227" i="7"/>
  <c r="AJ1227" i="7" s="1"/>
  <c r="R1227" i="7"/>
  <c r="Q1227" i="7"/>
  <c r="AG1227" i="7" s="1"/>
  <c r="AF1226" i="7"/>
  <c r="AE1226" i="7"/>
  <c r="AD1226" i="7"/>
  <c r="AC1226" i="7"/>
  <c r="AB1226" i="7"/>
  <c r="AA1226" i="7"/>
  <c r="Z1226" i="7"/>
  <c r="Y1226" i="7"/>
  <c r="AH1226" i="7" s="1"/>
  <c r="X1226" i="7"/>
  <c r="W1226" i="7"/>
  <c r="V1226" i="7"/>
  <c r="U1226" i="7"/>
  <c r="AI1226" i="7" s="1"/>
  <c r="T1226" i="7"/>
  <c r="S1226" i="7"/>
  <c r="AJ1226" i="7" s="1"/>
  <c r="R1226" i="7"/>
  <c r="Q1226" i="7"/>
  <c r="AG1226" i="7" s="1"/>
  <c r="AF1225" i="7"/>
  <c r="AE1225" i="7"/>
  <c r="AD1225" i="7"/>
  <c r="AC1225" i="7"/>
  <c r="AB1225" i="7"/>
  <c r="AA1225" i="7"/>
  <c r="Z1225" i="7"/>
  <c r="Y1225" i="7"/>
  <c r="AH1225" i="7" s="1"/>
  <c r="X1225" i="7"/>
  <c r="W1225" i="7"/>
  <c r="V1225" i="7"/>
  <c r="U1225" i="7"/>
  <c r="AI1225" i="7" s="1"/>
  <c r="T1225" i="7"/>
  <c r="S1225" i="7"/>
  <c r="AJ1225" i="7" s="1"/>
  <c r="R1225" i="7"/>
  <c r="Q1225" i="7"/>
  <c r="AG1225" i="7" s="1"/>
  <c r="AF1224" i="7"/>
  <c r="AE1224" i="7"/>
  <c r="AD1224" i="7"/>
  <c r="AC1224" i="7"/>
  <c r="AB1224" i="7"/>
  <c r="AA1224" i="7"/>
  <c r="Z1224" i="7"/>
  <c r="Y1224" i="7"/>
  <c r="AH1224" i="7" s="1"/>
  <c r="X1224" i="7"/>
  <c r="W1224" i="7"/>
  <c r="V1224" i="7"/>
  <c r="U1224" i="7"/>
  <c r="AI1224" i="7" s="1"/>
  <c r="T1224" i="7"/>
  <c r="S1224" i="7"/>
  <c r="AJ1224" i="7" s="1"/>
  <c r="R1224" i="7"/>
  <c r="Q1224" i="7"/>
  <c r="AG1224" i="7" s="1"/>
  <c r="AF1223" i="7"/>
  <c r="AE1223" i="7"/>
  <c r="AD1223" i="7"/>
  <c r="AC1223" i="7"/>
  <c r="AB1223" i="7"/>
  <c r="AA1223" i="7"/>
  <c r="Z1223" i="7"/>
  <c r="Y1223" i="7"/>
  <c r="AH1223" i="7" s="1"/>
  <c r="X1223" i="7"/>
  <c r="W1223" i="7"/>
  <c r="V1223" i="7"/>
  <c r="U1223" i="7"/>
  <c r="AI1223" i="7" s="1"/>
  <c r="T1223" i="7"/>
  <c r="S1223" i="7"/>
  <c r="AJ1223" i="7" s="1"/>
  <c r="R1223" i="7"/>
  <c r="Q1223" i="7"/>
  <c r="AG1223" i="7" s="1"/>
  <c r="AF1222" i="7"/>
  <c r="AE1222" i="7"/>
  <c r="AD1222" i="7"/>
  <c r="AC1222" i="7"/>
  <c r="AB1222" i="7"/>
  <c r="AA1222" i="7"/>
  <c r="Z1222" i="7"/>
  <c r="Y1222" i="7"/>
  <c r="AH1222" i="7" s="1"/>
  <c r="X1222" i="7"/>
  <c r="W1222" i="7"/>
  <c r="V1222" i="7"/>
  <c r="U1222" i="7"/>
  <c r="AI1222" i="7" s="1"/>
  <c r="T1222" i="7"/>
  <c r="S1222" i="7"/>
  <c r="AJ1222" i="7" s="1"/>
  <c r="R1222" i="7"/>
  <c r="Q1222" i="7"/>
  <c r="AG1222" i="7" s="1"/>
  <c r="AF1221" i="7"/>
  <c r="AE1221" i="7"/>
  <c r="AD1221" i="7"/>
  <c r="AC1221" i="7"/>
  <c r="AB1221" i="7"/>
  <c r="AA1221" i="7"/>
  <c r="Z1221" i="7"/>
  <c r="Y1221" i="7"/>
  <c r="AH1221" i="7" s="1"/>
  <c r="X1221" i="7"/>
  <c r="W1221" i="7"/>
  <c r="V1221" i="7"/>
  <c r="U1221" i="7"/>
  <c r="AI1221" i="7" s="1"/>
  <c r="T1221" i="7"/>
  <c r="S1221" i="7"/>
  <c r="AJ1221" i="7" s="1"/>
  <c r="R1221" i="7"/>
  <c r="Q1221" i="7"/>
  <c r="AG1221" i="7" s="1"/>
  <c r="AF1220" i="7"/>
  <c r="AE1220" i="7"/>
  <c r="AD1220" i="7"/>
  <c r="AC1220" i="7"/>
  <c r="AB1220" i="7"/>
  <c r="AA1220" i="7"/>
  <c r="Z1220" i="7"/>
  <c r="Y1220" i="7"/>
  <c r="AH1220" i="7" s="1"/>
  <c r="X1220" i="7"/>
  <c r="W1220" i="7"/>
  <c r="V1220" i="7"/>
  <c r="U1220" i="7"/>
  <c r="AI1220" i="7" s="1"/>
  <c r="T1220" i="7"/>
  <c r="S1220" i="7"/>
  <c r="AJ1220" i="7" s="1"/>
  <c r="R1220" i="7"/>
  <c r="Q1220" i="7"/>
  <c r="AG1220" i="7" s="1"/>
  <c r="AF1219" i="7"/>
  <c r="AE1219" i="7"/>
  <c r="AD1219" i="7"/>
  <c r="AC1219" i="7"/>
  <c r="AB1219" i="7"/>
  <c r="AA1219" i="7"/>
  <c r="Z1219" i="7"/>
  <c r="Y1219" i="7"/>
  <c r="AH1219" i="7" s="1"/>
  <c r="X1219" i="7"/>
  <c r="W1219" i="7"/>
  <c r="V1219" i="7"/>
  <c r="U1219" i="7"/>
  <c r="AI1219" i="7" s="1"/>
  <c r="T1219" i="7"/>
  <c r="S1219" i="7"/>
  <c r="AJ1219" i="7" s="1"/>
  <c r="R1219" i="7"/>
  <c r="Q1219" i="7"/>
  <c r="AG1219" i="7" s="1"/>
  <c r="AF1218" i="7"/>
  <c r="AE1218" i="7"/>
  <c r="AD1218" i="7"/>
  <c r="AC1218" i="7"/>
  <c r="AB1218" i="7"/>
  <c r="AA1218" i="7"/>
  <c r="Z1218" i="7"/>
  <c r="Y1218" i="7"/>
  <c r="AH1218" i="7" s="1"/>
  <c r="X1218" i="7"/>
  <c r="W1218" i="7"/>
  <c r="V1218" i="7"/>
  <c r="U1218" i="7"/>
  <c r="AI1218" i="7" s="1"/>
  <c r="T1218" i="7"/>
  <c r="S1218" i="7"/>
  <c r="AJ1218" i="7" s="1"/>
  <c r="R1218" i="7"/>
  <c r="Q1218" i="7"/>
  <c r="AG1218" i="7" s="1"/>
  <c r="AF1217" i="7"/>
  <c r="AE1217" i="7"/>
  <c r="AD1217" i="7"/>
  <c r="AC1217" i="7"/>
  <c r="AB1217" i="7"/>
  <c r="AA1217" i="7"/>
  <c r="Z1217" i="7"/>
  <c r="Y1217" i="7"/>
  <c r="AH1217" i="7" s="1"/>
  <c r="X1217" i="7"/>
  <c r="W1217" i="7"/>
  <c r="V1217" i="7"/>
  <c r="U1217" i="7"/>
  <c r="AI1217" i="7" s="1"/>
  <c r="T1217" i="7"/>
  <c r="S1217" i="7"/>
  <c r="AJ1217" i="7" s="1"/>
  <c r="R1217" i="7"/>
  <c r="Q1217" i="7"/>
  <c r="AG1217" i="7" s="1"/>
  <c r="AF1216" i="7"/>
  <c r="AE1216" i="7"/>
  <c r="AD1216" i="7"/>
  <c r="AC1216" i="7"/>
  <c r="AB1216" i="7"/>
  <c r="AA1216" i="7"/>
  <c r="Z1216" i="7"/>
  <c r="Y1216" i="7"/>
  <c r="AH1216" i="7" s="1"/>
  <c r="X1216" i="7"/>
  <c r="W1216" i="7"/>
  <c r="V1216" i="7"/>
  <c r="U1216" i="7"/>
  <c r="AI1216" i="7" s="1"/>
  <c r="T1216" i="7"/>
  <c r="S1216" i="7"/>
  <c r="AJ1216" i="7" s="1"/>
  <c r="R1216" i="7"/>
  <c r="Q1216" i="7"/>
  <c r="AG1216" i="7" s="1"/>
  <c r="AF1215" i="7"/>
  <c r="AE1215" i="7"/>
  <c r="AD1215" i="7"/>
  <c r="AC1215" i="7"/>
  <c r="AB1215" i="7"/>
  <c r="AA1215" i="7"/>
  <c r="Z1215" i="7"/>
  <c r="Y1215" i="7"/>
  <c r="AH1215" i="7" s="1"/>
  <c r="X1215" i="7"/>
  <c r="W1215" i="7"/>
  <c r="V1215" i="7"/>
  <c r="U1215" i="7"/>
  <c r="AI1215" i="7" s="1"/>
  <c r="T1215" i="7"/>
  <c r="S1215" i="7"/>
  <c r="AJ1215" i="7" s="1"/>
  <c r="R1215" i="7"/>
  <c r="Q1215" i="7"/>
  <c r="AG1215" i="7" s="1"/>
  <c r="AF1214" i="7"/>
  <c r="AE1214" i="7"/>
  <c r="AD1214" i="7"/>
  <c r="AC1214" i="7"/>
  <c r="AB1214" i="7"/>
  <c r="AA1214" i="7"/>
  <c r="Z1214" i="7"/>
  <c r="Y1214" i="7"/>
  <c r="AH1214" i="7" s="1"/>
  <c r="X1214" i="7"/>
  <c r="W1214" i="7"/>
  <c r="V1214" i="7"/>
  <c r="U1214" i="7"/>
  <c r="AI1214" i="7" s="1"/>
  <c r="T1214" i="7"/>
  <c r="S1214" i="7"/>
  <c r="AJ1214" i="7" s="1"/>
  <c r="R1214" i="7"/>
  <c r="Q1214" i="7"/>
  <c r="AG1214" i="7" s="1"/>
  <c r="AF1213" i="7"/>
  <c r="AE1213" i="7"/>
  <c r="AD1213" i="7"/>
  <c r="AC1213" i="7"/>
  <c r="AB1213" i="7"/>
  <c r="AA1213" i="7"/>
  <c r="Z1213" i="7"/>
  <c r="Y1213" i="7"/>
  <c r="AH1213" i="7" s="1"/>
  <c r="X1213" i="7"/>
  <c r="W1213" i="7"/>
  <c r="V1213" i="7"/>
  <c r="U1213" i="7"/>
  <c r="AI1213" i="7" s="1"/>
  <c r="T1213" i="7"/>
  <c r="S1213" i="7"/>
  <c r="AJ1213" i="7" s="1"/>
  <c r="R1213" i="7"/>
  <c r="Q1213" i="7"/>
  <c r="AG1213" i="7" s="1"/>
  <c r="AF1212" i="7"/>
  <c r="AE1212" i="7"/>
  <c r="AD1212" i="7"/>
  <c r="AC1212" i="7"/>
  <c r="AB1212" i="7"/>
  <c r="AA1212" i="7"/>
  <c r="Z1212" i="7"/>
  <c r="Y1212" i="7"/>
  <c r="AH1212" i="7" s="1"/>
  <c r="X1212" i="7"/>
  <c r="W1212" i="7"/>
  <c r="V1212" i="7"/>
  <c r="U1212" i="7"/>
  <c r="AI1212" i="7" s="1"/>
  <c r="T1212" i="7"/>
  <c r="S1212" i="7"/>
  <c r="AJ1212" i="7" s="1"/>
  <c r="R1212" i="7"/>
  <c r="Q1212" i="7"/>
  <c r="AG1212" i="7" s="1"/>
  <c r="AF1211" i="7"/>
  <c r="AE1211" i="7"/>
  <c r="AD1211" i="7"/>
  <c r="AC1211" i="7"/>
  <c r="AB1211" i="7"/>
  <c r="AA1211" i="7"/>
  <c r="Z1211" i="7"/>
  <c r="Y1211" i="7"/>
  <c r="AH1211" i="7" s="1"/>
  <c r="X1211" i="7"/>
  <c r="W1211" i="7"/>
  <c r="V1211" i="7"/>
  <c r="U1211" i="7"/>
  <c r="AI1211" i="7" s="1"/>
  <c r="T1211" i="7"/>
  <c r="S1211" i="7"/>
  <c r="AJ1211" i="7" s="1"/>
  <c r="R1211" i="7"/>
  <c r="Q1211" i="7"/>
  <c r="AG1211" i="7" s="1"/>
  <c r="AF1210" i="7"/>
  <c r="AE1210" i="7"/>
  <c r="AD1210" i="7"/>
  <c r="AC1210" i="7"/>
  <c r="AB1210" i="7"/>
  <c r="AA1210" i="7"/>
  <c r="Z1210" i="7"/>
  <c r="Y1210" i="7"/>
  <c r="AH1210" i="7" s="1"/>
  <c r="X1210" i="7"/>
  <c r="W1210" i="7"/>
  <c r="V1210" i="7"/>
  <c r="U1210" i="7"/>
  <c r="AI1210" i="7" s="1"/>
  <c r="T1210" i="7"/>
  <c r="S1210" i="7"/>
  <c r="AJ1210" i="7" s="1"/>
  <c r="R1210" i="7"/>
  <c r="Q1210" i="7"/>
  <c r="AG1210" i="7" s="1"/>
  <c r="AF1209" i="7"/>
  <c r="AE1209" i="7"/>
  <c r="AD1209" i="7"/>
  <c r="AC1209" i="7"/>
  <c r="AB1209" i="7"/>
  <c r="AA1209" i="7"/>
  <c r="Z1209" i="7"/>
  <c r="Y1209" i="7"/>
  <c r="AH1209" i="7" s="1"/>
  <c r="X1209" i="7"/>
  <c r="W1209" i="7"/>
  <c r="V1209" i="7"/>
  <c r="U1209" i="7"/>
  <c r="AI1209" i="7" s="1"/>
  <c r="T1209" i="7"/>
  <c r="S1209" i="7"/>
  <c r="AJ1209" i="7" s="1"/>
  <c r="R1209" i="7"/>
  <c r="Q1209" i="7"/>
  <c r="AG1209" i="7" s="1"/>
  <c r="AF1208" i="7"/>
  <c r="AE1208" i="7"/>
  <c r="AD1208" i="7"/>
  <c r="AC1208" i="7"/>
  <c r="AB1208" i="7"/>
  <c r="AA1208" i="7"/>
  <c r="Z1208" i="7"/>
  <c r="Y1208" i="7"/>
  <c r="AH1208" i="7" s="1"/>
  <c r="X1208" i="7"/>
  <c r="W1208" i="7"/>
  <c r="V1208" i="7"/>
  <c r="U1208" i="7"/>
  <c r="AI1208" i="7" s="1"/>
  <c r="T1208" i="7"/>
  <c r="S1208" i="7"/>
  <c r="AJ1208" i="7" s="1"/>
  <c r="R1208" i="7"/>
  <c r="Q1208" i="7"/>
  <c r="AG1208" i="7" s="1"/>
  <c r="AF1207" i="7"/>
  <c r="AE1207" i="7"/>
  <c r="AD1207" i="7"/>
  <c r="AC1207" i="7"/>
  <c r="AB1207" i="7"/>
  <c r="AA1207" i="7"/>
  <c r="Z1207" i="7"/>
  <c r="Y1207" i="7"/>
  <c r="AH1207" i="7" s="1"/>
  <c r="X1207" i="7"/>
  <c r="W1207" i="7"/>
  <c r="V1207" i="7"/>
  <c r="U1207" i="7"/>
  <c r="AI1207" i="7" s="1"/>
  <c r="T1207" i="7"/>
  <c r="S1207" i="7"/>
  <c r="AJ1207" i="7" s="1"/>
  <c r="R1207" i="7"/>
  <c r="Q1207" i="7"/>
  <c r="AG1207" i="7" s="1"/>
  <c r="AF1206" i="7"/>
  <c r="AE1206" i="7"/>
  <c r="AD1206" i="7"/>
  <c r="AC1206" i="7"/>
  <c r="AB1206" i="7"/>
  <c r="AA1206" i="7"/>
  <c r="Z1206" i="7"/>
  <c r="Y1206" i="7"/>
  <c r="AH1206" i="7" s="1"/>
  <c r="X1206" i="7"/>
  <c r="W1206" i="7"/>
  <c r="V1206" i="7"/>
  <c r="U1206" i="7"/>
  <c r="AI1206" i="7" s="1"/>
  <c r="T1206" i="7"/>
  <c r="S1206" i="7"/>
  <c r="AJ1206" i="7" s="1"/>
  <c r="R1206" i="7"/>
  <c r="Q1206" i="7"/>
  <c r="AG1206" i="7" s="1"/>
  <c r="AF1205" i="7"/>
  <c r="AE1205" i="7"/>
  <c r="AD1205" i="7"/>
  <c r="AC1205" i="7"/>
  <c r="AB1205" i="7"/>
  <c r="AA1205" i="7"/>
  <c r="Z1205" i="7"/>
  <c r="Y1205" i="7"/>
  <c r="AH1205" i="7" s="1"/>
  <c r="X1205" i="7"/>
  <c r="W1205" i="7"/>
  <c r="V1205" i="7"/>
  <c r="U1205" i="7"/>
  <c r="AI1205" i="7" s="1"/>
  <c r="T1205" i="7"/>
  <c r="S1205" i="7"/>
  <c r="AJ1205" i="7" s="1"/>
  <c r="R1205" i="7"/>
  <c r="Q1205" i="7"/>
  <c r="AG1205" i="7" s="1"/>
  <c r="AF1204" i="7"/>
  <c r="AE1204" i="7"/>
  <c r="AD1204" i="7"/>
  <c r="AC1204" i="7"/>
  <c r="AB1204" i="7"/>
  <c r="AA1204" i="7"/>
  <c r="Z1204" i="7"/>
  <c r="Y1204" i="7"/>
  <c r="AH1204" i="7" s="1"/>
  <c r="X1204" i="7"/>
  <c r="W1204" i="7"/>
  <c r="V1204" i="7"/>
  <c r="U1204" i="7"/>
  <c r="AI1204" i="7" s="1"/>
  <c r="T1204" i="7"/>
  <c r="S1204" i="7"/>
  <c r="AJ1204" i="7" s="1"/>
  <c r="R1204" i="7"/>
  <c r="Q1204" i="7"/>
  <c r="AG1204" i="7" s="1"/>
  <c r="AF1203" i="7"/>
  <c r="AE1203" i="7"/>
  <c r="AD1203" i="7"/>
  <c r="AC1203" i="7"/>
  <c r="AB1203" i="7"/>
  <c r="AA1203" i="7"/>
  <c r="Z1203" i="7"/>
  <c r="Y1203" i="7"/>
  <c r="AH1203" i="7" s="1"/>
  <c r="X1203" i="7"/>
  <c r="W1203" i="7"/>
  <c r="V1203" i="7"/>
  <c r="U1203" i="7"/>
  <c r="AI1203" i="7" s="1"/>
  <c r="T1203" i="7"/>
  <c r="S1203" i="7"/>
  <c r="AJ1203" i="7" s="1"/>
  <c r="R1203" i="7"/>
  <c r="Q1203" i="7"/>
  <c r="AG1203" i="7" s="1"/>
  <c r="AF1202" i="7"/>
  <c r="AE1202" i="7"/>
  <c r="AD1202" i="7"/>
  <c r="AC1202" i="7"/>
  <c r="AB1202" i="7"/>
  <c r="AA1202" i="7"/>
  <c r="Z1202" i="7"/>
  <c r="Y1202" i="7"/>
  <c r="AH1202" i="7" s="1"/>
  <c r="X1202" i="7"/>
  <c r="W1202" i="7"/>
  <c r="V1202" i="7"/>
  <c r="U1202" i="7"/>
  <c r="AI1202" i="7" s="1"/>
  <c r="T1202" i="7"/>
  <c r="S1202" i="7"/>
  <c r="AJ1202" i="7" s="1"/>
  <c r="R1202" i="7"/>
  <c r="Q1202" i="7"/>
  <c r="AG1202" i="7" s="1"/>
  <c r="AF1201" i="7"/>
  <c r="AE1201" i="7"/>
  <c r="AD1201" i="7"/>
  <c r="AC1201" i="7"/>
  <c r="AB1201" i="7"/>
  <c r="AA1201" i="7"/>
  <c r="Z1201" i="7"/>
  <c r="Y1201" i="7"/>
  <c r="AH1201" i="7" s="1"/>
  <c r="X1201" i="7"/>
  <c r="W1201" i="7"/>
  <c r="V1201" i="7"/>
  <c r="U1201" i="7"/>
  <c r="AI1201" i="7" s="1"/>
  <c r="T1201" i="7"/>
  <c r="S1201" i="7"/>
  <c r="AJ1201" i="7" s="1"/>
  <c r="R1201" i="7"/>
  <c r="Q1201" i="7"/>
  <c r="AG1201" i="7" s="1"/>
  <c r="AF1200" i="7"/>
  <c r="AE1200" i="7"/>
  <c r="AD1200" i="7"/>
  <c r="AC1200" i="7"/>
  <c r="AB1200" i="7"/>
  <c r="AA1200" i="7"/>
  <c r="Z1200" i="7"/>
  <c r="Y1200" i="7"/>
  <c r="AH1200" i="7" s="1"/>
  <c r="X1200" i="7"/>
  <c r="W1200" i="7"/>
  <c r="V1200" i="7"/>
  <c r="U1200" i="7"/>
  <c r="AI1200" i="7" s="1"/>
  <c r="T1200" i="7"/>
  <c r="S1200" i="7"/>
  <c r="AJ1200" i="7" s="1"/>
  <c r="R1200" i="7"/>
  <c r="Q1200" i="7"/>
  <c r="AG1200" i="7" s="1"/>
  <c r="AF1199" i="7"/>
  <c r="AE1199" i="7"/>
  <c r="AD1199" i="7"/>
  <c r="AC1199" i="7"/>
  <c r="AB1199" i="7"/>
  <c r="AA1199" i="7"/>
  <c r="Z1199" i="7"/>
  <c r="Y1199" i="7"/>
  <c r="AH1199" i="7" s="1"/>
  <c r="X1199" i="7"/>
  <c r="W1199" i="7"/>
  <c r="V1199" i="7"/>
  <c r="U1199" i="7"/>
  <c r="AI1199" i="7" s="1"/>
  <c r="T1199" i="7"/>
  <c r="S1199" i="7"/>
  <c r="AJ1199" i="7" s="1"/>
  <c r="R1199" i="7"/>
  <c r="Q1199" i="7"/>
  <c r="AG1199" i="7" s="1"/>
  <c r="AF1198" i="7"/>
  <c r="AE1198" i="7"/>
  <c r="AD1198" i="7"/>
  <c r="AC1198" i="7"/>
  <c r="AB1198" i="7"/>
  <c r="AA1198" i="7"/>
  <c r="Z1198" i="7"/>
  <c r="Y1198" i="7"/>
  <c r="AH1198" i="7" s="1"/>
  <c r="X1198" i="7"/>
  <c r="W1198" i="7"/>
  <c r="V1198" i="7"/>
  <c r="U1198" i="7"/>
  <c r="AI1198" i="7" s="1"/>
  <c r="T1198" i="7"/>
  <c r="S1198" i="7"/>
  <c r="AJ1198" i="7" s="1"/>
  <c r="R1198" i="7"/>
  <c r="Q1198" i="7"/>
  <c r="AG1198" i="7" s="1"/>
  <c r="AF1197" i="7"/>
  <c r="AE1197" i="7"/>
  <c r="AD1197" i="7"/>
  <c r="AC1197" i="7"/>
  <c r="AB1197" i="7"/>
  <c r="AA1197" i="7"/>
  <c r="Z1197" i="7"/>
  <c r="Y1197" i="7"/>
  <c r="AH1197" i="7" s="1"/>
  <c r="X1197" i="7"/>
  <c r="W1197" i="7"/>
  <c r="V1197" i="7"/>
  <c r="U1197" i="7"/>
  <c r="AI1197" i="7" s="1"/>
  <c r="T1197" i="7"/>
  <c r="S1197" i="7"/>
  <c r="AJ1197" i="7" s="1"/>
  <c r="R1197" i="7"/>
  <c r="Q1197" i="7"/>
  <c r="AG1197" i="7" s="1"/>
  <c r="AF1196" i="7"/>
  <c r="AE1196" i="7"/>
  <c r="AD1196" i="7"/>
  <c r="AC1196" i="7"/>
  <c r="AB1196" i="7"/>
  <c r="AA1196" i="7"/>
  <c r="Z1196" i="7"/>
  <c r="Y1196" i="7"/>
  <c r="AH1196" i="7" s="1"/>
  <c r="X1196" i="7"/>
  <c r="W1196" i="7"/>
  <c r="V1196" i="7"/>
  <c r="U1196" i="7"/>
  <c r="AI1196" i="7" s="1"/>
  <c r="T1196" i="7"/>
  <c r="S1196" i="7"/>
  <c r="AJ1196" i="7" s="1"/>
  <c r="R1196" i="7"/>
  <c r="Q1196" i="7"/>
  <c r="AG1196" i="7" s="1"/>
  <c r="AF1195" i="7"/>
  <c r="AE1195" i="7"/>
  <c r="AD1195" i="7"/>
  <c r="AC1195" i="7"/>
  <c r="AB1195" i="7"/>
  <c r="AA1195" i="7"/>
  <c r="Z1195" i="7"/>
  <c r="Y1195" i="7"/>
  <c r="AH1195" i="7" s="1"/>
  <c r="X1195" i="7"/>
  <c r="W1195" i="7"/>
  <c r="V1195" i="7"/>
  <c r="U1195" i="7"/>
  <c r="AI1195" i="7" s="1"/>
  <c r="T1195" i="7"/>
  <c r="S1195" i="7"/>
  <c r="AJ1195" i="7" s="1"/>
  <c r="R1195" i="7"/>
  <c r="Q1195" i="7"/>
  <c r="AG1195" i="7" s="1"/>
  <c r="AF1194" i="7"/>
  <c r="AE1194" i="7"/>
  <c r="AD1194" i="7"/>
  <c r="AC1194" i="7"/>
  <c r="AB1194" i="7"/>
  <c r="AA1194" i="7"/>
  <c r="Z1194" i="7"/>
  <c r="Y1194" i="7"/>
  <c r="AH1194" i="7" s="1"/>
  <c r="X1194" i="7"/>
  <c r="W1194" i="7"/>
  <c r="V1194" i="7"/>
  <c r="U1194" i="7"/>
  <c r="AI1194" i="7" s="1"/>
  <c r="T1194" i="7"/>
  <c r="S1194" i="7"/>
  <c r="AJ1194" i="7" s="1"/>
  <c r="R1194" i="7"/>
  <c r="Q1194" i="7"/>
  <c r="AG1194" i="7" s="1"/>
  <c r="AF1193" i="7"/>
  <c r="AE1193" i="7"/>
  <c r="AD1193" i="7"/>
  <c r="AC1193" i="7"/>
  <c r="AB1193" i="7"/>
  <c r="AA1193" i="7"/>
  <c r="Z1193" i="7"/>
  <c r="Y1193" i="7"/>
  <c r="AH1193" i="7" s="1"/>
  <c r="X1193" i="7"/>
  <c r="W1193" i="7"/>
  <c r="V1193" i="7"/>
  <c r="U1193" i="7"/>
  <c r="AI1193" i="7" s="1"/>
  <c r="T1193" i="7"/>
  <c r="S1193" i="7"/>
  <c r="AJ1193" i="7" s="1"/>
  <c r="R1193" i="7"/>
  <c r="Q1193" i="7"/>
  <c r="AG1193" i="7" s="1"/>
  <c r="AF1192" i="7"/>
  <c r="AE1192" i="7"/>
  <c r="AD1192" i="7"/>
  <c r="AC1192" i="7"/>
  <c r="AB1192" i="7"/>
  <c r="AA1192" i="7"/>
  <c r="Z1192" i="7"/>
  <c r="Y1192" i="7"/>
  <c r="AH1192" i="7" s="1"/>
  <c r="X1192" i="7"/>
  <c r="W1192" i="7"/>
  <c r="V1192" i="7"/>
  <c r="U1192" i="7"/>
  <c r="AI1192" i="7" s="1"/>
  <c r="T1192" i="7"/>
  <c r="S1192" i="7"/>
  <c r="AJ1192" i="7" s="1"/>
  <c r="R1192" i="7"/>
  <c r="Q1192" i="7"/>
  <c r="AG1192" i="7" s="1"/>
  <c r="AF1191" i="7"/>
  <c r="AE1191" i="7"/>
  <c r="AD1191" i="7"/>
  <c r="AC1191" i="7"/>
  <c r="AB1191" i="7"/>
  <c r="AA1191" i="7"/>
  <c r="Z1191" i="7"/>
  <c r="Y1191" i="7"/>
  <c r="AH1191" i="7" s="1"/>
  <c r="X1191" i="7"/>
  <c r="W1191" i="7"/>
  <c r="V1191" i="7"/>
  <c r="U1191" i="7"/>
  <c r="AI1191" i="7" s="1"/>
  <c r="T1191" i="7"/>
  <c r="S1191" i="7"/>
  <c r="AJ1191" i="7" s="1"/>
  <c r="R1191" i="7"/>
  <c r="Q1191" i="7"/>
  <c r="AG1191" i="7" s="1"/>
  <c r="AF1190" i="7"/>
  <c r="AE1190" i="7"/>
  <c r="AD1190" i="7"/>
  <c r="AC1190" i="7"/>
  <c r="AB1190" i="7"/>
  <c r="AA1190" i="7"/>
  <c r="Z1190" i="7"/>
  <c r="Y1190" i="7"/>
  <c r="AH1190" i="7" s="1"/>
  <c r="X1190" i="7"/>
  <c r="W1190" i="7"/>
  <c r="V1190" i="7"/>
  <c r="U1190" i="7"/>
  <c r="AI1190" i="7" s="1"/>
  <c r="T1190" i="7"/>
  <c r="S1190" i="7"/>
  <c r="AJ1190" i="7" s="1"/>
  <c r="R1190" i="7"/>
  <c r="Q1190" i="7"/>
  <c r="AG1190" i="7" s="1"/>
  <c r="AF1189" i="7"/>
  <c r="AE1189" i="7"/>
  <c r="AD1189" i="7"/>
  <c r="AC1189" i="7"/>
  <c r="AB1189" i="7"/>
  <c r="AA1189" i="7"/>
  <c r="Z1189" i="7"/>
  <c r="Y1189" i="7"/>
  <c r="AH1189" i="7" s="1"/>
  <c r="X1189" i="7"/>
  <c r="W1189" i="7"/>
  <c r="V1189" i="7"/>
  <c r="U1189" i="7"/>
  <c r="AI1189" i="7" s="1"/>
  <c r="T1189" i="7"/>
  <c r="S1189" i="7"/>
  <c r="AJ1189" i="7" s="1"/>
  <c r="R1189" i="7"/>
  <c r="Q1189" i="7"/>
  <c r="AG1189" i="7" s="1"/>
  <c r="AF1188" i="7"/>
  <c r="AE1188" i="7"/>
  <c r="AD1188" i="7"/>
  <c r="AC1188" i="7"/>
  <c r="AB1188" i="7"/>
  <c r="AA1188" i="7"/>
  <c r="Z1188" i="7"/>
  <c r="Y1188" i="7"/>
  <c r="AH1188" i="7" s="1"/>
  <c r="X1188" i="7"/>
  <c r="W1188" i="7"/>
  <c r="V1188" i="7"/>
  <c r="U1188" i="7"/>
  <c r="AI1188" i="7" s="1"/>
  <c r="T1188" i="7"/>
  <c r="S1188" i="7"/>
  <c r="AJ1188" i="7" s="1"/>
  <c r="R1188" i="7"/>
  <c r="Q1188" i="7"/>
  <c r="AG1188" i="7" s="1"/>
  <c r="AF1187" i="7"/>
  <c r="AE1187" i="7"/>
  <c r="AD1187" i="7"/>
  <c r="AC1187" i="7"/>
  <c r="AB1187" i="7"/>
  <c r="AA1187" i="7"/>
  <c r="Z1187" i="7"/>
  <c r="Y1187" i="7"/>
  <c r="AH1187" i="7" s="1"/>
  <c r="X1187" i="7"/>
  <c r="W1187" i="7"/>
  <c r="V1187" i="7"/>
  <c r="U1187" i="7"/>
  <c r="AI1187" i="7" s="1"/>
  <c r="T1187" i="7"/>
  <c r="S1187" i="7"/>
  <c r="AJ1187" i="7" s="1"/>
  <c r="R1187" i="7"/>
  <c r="Q1187" i="7"/>
  <c r="AG1187" i="7" s="1"/>
  <c r="AF1186" i="7"/>
  <c r="AE1186" i="7"/>
  <c r="AD1186" i="7"/>
  <c r="AC1186" i="7"/>
  <c r="AB1186" i="7"/>
  <c r="AA1186" i="7"/>
  <c r="Z1186" i="7"/>
  <c r="Y1186" i="7"/>
  <c r="AH1186" i="7" s="1"/>
  <c r="X1186" i="7"/>
  <c r="W1186" i="7"/>
  <c r="V1186" i="7"/>
  <c r="U1186" i="7"/>
  <c r="AI1186" i="7" s="1"/>
  <c r="T1186" i="7"/>
  <c r="S1186" i="7"/>
  <c r="AJ1186" i="7" s="1"/>
  <c r="R1186" i="7"/>
  <c r="Q1186" i="7"/>
  <c r="AG1186" i="7" s="1"/>
  <c r="AF1185" i="7"/>
  <c r="AE1185" i="7"/>
  <c r="AD1185" i="7"/>
  <c r="AC1185" i="7"/>
  <c r="AB1185" i="7"/>
  <c r="AA1185" i="7"/>
  <c r="Z1185" i="7"/>
  <c r="Y1185" i="7"/>
  <c r="AH1185" i="7" s="1"/>
  <c r="X1185" i="7"/>
  <c r="W1185" i="7"/>
  <c r="V1185" i="7"/>
  <c r="U1185" i="7"/>
  <c r="AI1185" i="7" s="1"/>
  <c r="T1185" i="7"/>
  <c r="S1185" i="7"/>
  <c r="AJ1185" i="7" s="1"/>
  <c r="R1185" i="7"/>
  <c r="Q1185" i="7"/>
  <c r="AG1185" i="7" s="1"/>
  <c r="AF1184" i="7"/>
  <c r="AE1184" i="7"/>
  <c r="AD1184" i="7"/>
  <c r="AC1184" i="7"/>
  <c r="AB1184" i="7"/>
  <c r="AA1184" i="7"/>
  <c r="Z1184" i="7"/>
  <c r="Y1184" i="7"/>
  <c r="AH1184" i="7" s="1"/>
  <c r="X1184" i="7"/>
  <c r="W1184" i="7"/>
  <c r="V1184" i="7"/>
  <c r="U1184" i="7"/>
  <c r="AI1184" i="7" s="1"/>
  <c r="T1184" i="7"/>
  <c r="S1184" i="7"/>
  <c r="AJ1184" i="7" s="1"/>
  <c r="R1184" i="7"/>
  <c r="Q1184" i="7"/>
  <c r="AG1184" i="7" s="1"/>
  <c r="AF1183" i="7"/>
  <c r="AE1183" i="7"/>
  <c r="AD1183" i="7"/>
  <c r="AC1183" i="7"/>
  <c r="AB1183" i="7"/>
  <c r="AA1183" i="7"/>
  <c r="Z1183" i="7"/>
  <c r="Y1183" i="7"/>
  <c r="AH1183" i="7" s="1"/>
  <c r="X1183" i="7"/>
  <c r="W1183" i="7"/>
  <c r="V1183" i="7"/>
  <c r="U1183" i="7"/>
  <c r="AI1183" i="7" s="1"/>
  <c r="T1183" i="7"/>
  <c r="S1183" i="7"/>
  <c r="AJ1183" i="7" s="1"/>
  <c r="R1183" i="7"/>
  <c r="Q1183" i="7"/>
  <c r="AG1183" i="7" s="1"/>
  <c r="AF1182" i="7"/>
  <c r="AE1182" i="7"/>
  <c r="AD1182" i="7"/>
  <c r="AC1182" i="7"/>
  <c r="AB1182" i="7"/>
  <c r="AA1182" i="7"/>
  <c r="Z1182" i="7"/>
  <c r="Y1182" i="7"/>
  <c r="AH1182" i="7" s="1"/>
  <c r="X1182" i="7"/>
  <c r="W1182" i="7"/>
  <c r="V1182" i="7"/>
  <c r="U1182" i="7"/>
  <c r="AI1182" i="7" s="1"/>
  <c r="T1182" i="7"/>
  <c r="S1182" i="7"/>
  <c r="AJ1182" i="7" s="1"/>
  <c r="R1182" i="7"/>
  <c r="Q1182" i="7"/>
  <c r="AG1182" i="7" s="1"/>
  <c r="AF1181" i="7"/>
  <c r="AE1181" i="7"/>
  <c r="AD1181" i="7"/>
  <c r="AC1181" i="7"/>
  <c r="AB1181" i="7"/>
  <c r="AA1181" i="7"/>
  <c r="Z1181" i="7"/>
  <c r="Y1181" i="7"/>
  <c r="AH1181" i="7" s="1"/>
  <c r="X1181" i="7"/>
  <c r="W1181" i="7"/>
  <c r="V1181" i="7"/>
  <c r="U1181" i="7"/>
  <c r="AI1181" i="7" s="1"/>
  <c r="T1181" i="7"/>
  <c r="S1181" i="7"/>
  <c r="AJ1181" i="7" s="1"/>
  <c r="R1181" i="7"/>
  <c r="Q1181" i="7"/>
  <c r="AG1181" i="7" s="1"/>
  <c r="AF1180" i="7"/>
  <c r="AE1180" i="7"/>
  <c r="AD1180" i="7"/>
  <c r="AC1180" i="7"/>
  <c r="AB1180" i="7"/>
  <c r="AA1180" i="7"/>
  <c r="Z1180" i="7"/>
  <c r="Y1180" i="7"/>
  <c r="AH1180" i="7" s="1"/>
  <c r="X1180" i="7"/>
  <c r="W1180" i="7"/>
  <c r="V1180" i="7"/>
  <c r="U1180" i="7"/>
  <c r="AI1180" i="7" s="1"/>
  <c r="T1180" i="7"/>
  <c r="S1180" i="7"/>
  <c r="AJ1180" i="7" s="1"/>
  <c r="R1180" i="7"/>
  <c r="Q1180" i="7"/>
  <c r="AG1180" i="7" s="1"/>
  <c r="AF1179" i="7"/>
  <c r="AE1179" i="7"/>
  <c r="AD1179" i="7"/>
  <c r="AC1179" i="7"/>
  <c r="AB1179" i="7"/>
  <c r="AA1179" i="7"/>
  <c r="Z1179" i="7"/>
  <c r="Y1179" i="7"/>
  <c r="AH1179" i="7" s="1"/>
  <c r="X1179" i="7"/>
  <c r="W1179" i="7"/>
  <c r="V1179" i="7"/>
  <c r="U1179" i="7"/>
  <c r="AI1179" i="7" s="1"/>
  <c r="T1179" i="7"/>
  <c r="S1179" i="7"/>
  <c r="AJ1179" i="7" s="1"/>
  <c r="R1179" i="7"/>
  <c r="Q1179" i="7"/>
  <c r="AG1179" i="7" s="1"/>
  <c r="AF1178" i="7"/>
  <c r="AE1178" i="7"/>
  <c r="AD1178" i="7"/>
  <c r="AC1178" i="7"/>
  <c r="AB1178" i="7"/>
  <c r="AA1178" i="7"/>
  <c r="Z1178" i="7"/>
  <c r="Y1178" i="7"/>
  <c r="AH1178" i="7" s="1"/>
  <c r="X1178" i="7"/>
  <c r="W1178" i="7"/>
  <c r="V1178" i="7"/>
  <c r="U1178" i="7"/>
  <c r="AI1178" i="7" s="1"/>
  <c r="T1178" i="7"/>
  <c r="S1178" i="7"/>
  <c r="AJ1178" i="7" s="1"/>
  <c r="R1178" i="7"/>
  <c r="Q1178" i="7"/>
  <c r="AG1178" i="7" s="1"/>
  <c r="AF1177" i="7"/>
  <c r="AE1177" i="7"/>
  <c r="AD1177" i="7"/>
  <c r="AC1177" i="7"/>
  <c r="AB1177" i="7"/>
  <c r="AA1177" i="7"/>
  <c r="Z1177" i="7"/>
  <c r="Y1177" i="7"/>
  <c r="AH1177" i="7" s="1"/>
  <c r="X1177" i="7"/>
  <c r="W1177" i="7"/>
  <c r="V1177" i="7"/>
  <c r="U1177" i="7"/>
  <c r="AI1177" i="7" s="1"/>
  <c r="T1177" i="7"/>
  <c r="S1177" i="7"/>
  <c r="AJ1177" i="7" s="1"/>
  <c r="R1177" i="7"/>
  <c r="Q1177" i="7"/>
  <c r="AG1177" i="7" s="1"/>
  <c r="AF1176" i="7"/>
  <c r="AE1176" i="7"/>
  <c r="AD1176" i="7"/>
  <c r="AC1176" i="7"/>
  <c r="AB1176" i="7"/>
  <c r="AA1176" i="7"/>
  <c r="Z1176" i="7"/>
  <c r="Y1176" i="7"/>
  <c r="AH1176" i="7" s="1"/>
  <c r="X1176" i="7"/>
  <c r="W1176" i="7"/>
  <c r="V1176" i="7"/>
  <c r="U1176" i="7"/>
  <c r="AI1176" i="7" s="1"/>
  <c r="T1176" i="7"/>
  <c r="S1176" i="7"/>
  <c r="AJ1176" i="7" s="1"/>
  <c r="R1176" i="7"/>
  <c r="Q1176" i="7"/>
  <c r="AG1176" i="7" s="1"/>
  <c r="AF1175" i="7"/>
  <c r="AE1175" i="7"/>
  <c r="AD1175" i="7"/>
  <c r="AC1175" i="7"/>
  <c r="AB1175" i="7"/>
  <c r="AA1175" i="7"/>
  <c r="Z1175" i="7"/>
  <c r="Y1175" i="7"/>
  <c r="AH1175" i="7" s="1"/>
  <c r="X1175" i="7"/>
  <c r="W1175" i="7"/>
  <c r="V1175" i="7"/>
  <c r="U1175" i="7"/>
  <c r="AI1175" i="7" s="1"/>
  <c r="T1175" i="7"/>
  <c r="S1175" i="7"/>
  <c r="AJ1175" i="7" s="1"/>
  <c r="R1175" i="7"/>
  <c r="Q1175" i="7"/>
  <c r="AG1175" i="7" s="1"/>
  <c r="AF1174" i="7"/>
  <c r="AE1174" i="7"/>
  <c r="AD1174" i="7"/>
  <c r="AC1174" i="7"/>
  <c r="AB1174" i="7"/>
  <c r="AA1174" i="7"/>
  <c r="Z1174" i="7"/>
  <c r="Y1174" i="7"/>
  <c r="AH1174" i="7" s="1"/>
  <c r="X1174" i="7"/>
  <c r="W1174" i="7"/>
  <c r="V1174" i="7"/>
  <c r="U1174" i="7"/>
  <c r="AI1174" i="7" s="1"/>
  <c r="T1174" i="7"/>
  <c r="S1174" i="7"/>
  <c r="AJ1174" i="7" s="1"/>
  <c r="R1174" i="7"/>
  <c r="Q1174" i="7"/>
  <c r="AG1174" i="7" s="1"/>
  <c r="AF1173" i="7"/>
  <c r="AE1173" i="7"/>
  <c r="AD1173" i="7"/>
  <c r="AC1173" i="7"/>
  <c r="AB1173" i="7"/>
  <c r="AA1173" i="7"/>
  <c r="Z1173" i="7"/>
  <c r="Y1173" i="7"/>
  <c r="AH1173" i="7" s="1"/>
  <c r="X1173" i="7"/>
  <c r="W1173" i="7"/>
  <c r="V1173" i="7"/>
  <c r="U1173" i="7"/>
  <c r="AI1173" i="7" s="1"/>
  <c r="T1173" i="7"/>
  <c r="S1173" i="7"/>
  <c r="AJ1173" i="7" s="1"/>
  <c r="R1173" i="7"/>
  <c r="Q1173" i="7"/>
  <c r="AG1173" i="7" s="1"/>
  <c r="AF1172" i="7"/>
  <c r="AE1172" i="7"/>
  <c r="AD1172" i="7"/>
  <c r="AC1172" i="7"/>
  <c r="AB1172" i="7"/>
  <c r="AA1172" i="7"/>
  <c r="Z1172" i="7"/>
  <c r="Y1172" i="7"/>
  <c r="AH1172" i="7" s="1"/>
  <c r="X1172" i="7"/>
  <c r="W1172" i="7"/>
  <c r="V1172" i="7"/>
  <c r="U1172" i="7"/>
  <c r="AI1172" i="7" s="1"/>
  <c r="T1172" i="7"/>
  <c r="S1172" i="7"/>
  <c r="AJ1172" i="7" s="1"/>
  <c r="R1172" i="7"/>
  <c r="Q1172" i="7"/>
  <c r="AG1172" i="7" s="1"/>
  <c r="AF1171" i="7"/>
  <c r="AE1171" i="7"/>
  <c r="AD1171" i="7"/>
  <c r="AC1171" i="7"/>
  <c r="AB1171" i="7"/>
  <c r="AA1171" i="7"/>
  <c r="Z1171" i="7"/>
  <c r="Y1171" i="7"/>
  <c r="AH1171" i="7" s="1"/>
  <c r="X1171" i="7"/>
  <c r="W1171" i="7"/>
  <c r="V1171" i="7"/>
  <c r="U1171" i="7"/>
  <c r="AI1171" i="7" s="1"/>
  <c r="T1171" i="7"/>
  <c r="S1171" i="7"/>
  <c r="AJ1171" i="7" s="1"/>
  <c r="R1171" i="7"/>
  <c r="Q1171" i="7"/>
  <c r="AG1171" i="7" s="1"/>
  <c r="AF1170" i="7"/>
  <c r="AE1170" i="7"/>
  <c r="AD1170" i="7"/>
  <c r="AC1170" i="7"/>
  <c r="AB1170" i="7"/>
  <c r="AA1170" i="7"/>
  <c r="Z1170" i="7"/>
  <c r="Y1170" i="7"/>
  <c r="AH1170" i="7" s="1"/>
  <c r="X1170" i="7"/>
  <c r="W1170" i="7"/>
  <c r="V1170" i="7"/>
  <c r="U1170" i="7"/>
  <c r="AI1170" i="7" s="1"/>
  <c r="T1170" i="7"/>
  <c r="S1170" i="7"/>
  <c r="AJ1170" i="7" s="1"/>
  <c r="R1170" i="7"/>
  <c r="Q1170" i="7"/>
  <c r="AG1170" i="7" s="1"/>
  <c r="AF1169" i="7"/>
  <c r="AE1169" i="7"/>
  <c r="AD1169" i="7"/>
  <c r="AC1169" i="7"/>
  <c r="AB1169" i="7"/>
  <c r="AA1169" i="7"/>
  <c r="Z1169" i="7"/>
  <c r="Y1169" i="7"/>
  <c r="AH1169" i="7" s="1"/>
  <c r="X1169" i="7"/>
  <c r="W1169" i="7"/>
  <c r="V1169" i="7"/>
  <c r="U1169" i="7"/>
  <c r="AI1169" i="7" s="1"/>
  <c r="T1169" i="7"/>
  <c r="S1169" i="7"/>
  <c r="AJ1169" i="7" s="1"/>
  <c r="R1169" i="7"/>
  <c r="Q1169" i="7"/>
  <c r="AG1169" i="7" s="1"/>
  <c r="AF1168" i="7"/>
  <c r="AE1168" i="7"/>
  <c r="AD1168" i="7"/>
  <c r="AC1168" i="7"/>
  <c r="AB1168" i="7"/>
  <c r="AA1168" i="7"/>
  <c r="Z1168" i="7"/>
  <c r="Y1168" i="7"/>
  <c r="AH1168" i="7" s="1"/>
  <c r="X1168" i="7"/>
  <c r="W1168" i="7"/>
  <c r="V1168" i="7"/>
  <c r="U1168" i="7"/>
  <c r="AI1168" i="7" s="1"/>
  <c r="T1168" i="7"/>
  <c r="S1168" i="7"/>
  <c r="AJ1168" i="7" s="1"/>
  <c r="R1168" i="7"/>
  <c r="Q1168" i="7"/>
  <c r="AG1168" i="7" s="1"/>
  <c r="AF1167" i="7"/>
  <c r="AE1167" i="7"/>
  <c r="AD1167" i="7"/>
  <c r="AC1167" i="7"/>
  <c r="AB1167" i="7"/>
  <c r="AA1167" i="7"/>
  <c r="Z1167" i="7"/>
  <c r="Y1167" i="7"/>
  <c r="AH1167" i="7" s="1"/>
  <c r="X1167" i="7"/>
  <c r="W1167" i="7"/>
  <c r="V1167" i="7"/>
  <c r="U1167" i="7"/>
  <c r="AI1167" i="7" s="1"/>
  <c r="T1167" i="7"/>
  <c r="S1167" i="7"/>
  <c r="AJ1167" i="7" s="1"/>
  <c r="R1167" i="7"/>
  <c r="Q1167" i="7"/>
  <c r="AG1167" i="7" s="1"/>
  <c r="AF1166" i="7"/>
  <c r="AE1166" i="7"/>
  <c r="AD1166" i="7"/>
  <c r="AC1166" i="7"/>
  <c r="AB1166" i="7"/>
  <c r="AA1166" i="7"/>
  <c r="Z1166" i="7"/>
  <c r="Y1166" i="7"/>
  <c r="AH1166" i="7" s="1"/>
  <c r="X1166" i="7"/>
  <c r="W1166" i="7"/>
  <c r="V1166" i="7"/>
  <c r="U1166" i="7"/>
  <c r="AI1166" i="7" s="1"/>
  <c r="T1166" i="7"/>
  <c r="S1166" i="7"/>
  <c r="AJ1166" i="7" s="1"/>
  <c r="R1166" i="7"/>
  <c r="Q1166" i="7"/>
  <c r="AG1166" i="7" s="1"/>
  <c r="AF1165" i="7"/>
  <c r="AE1165" i="7"/>
  <c r="AD1165" i="7"/>
  <c r="AC1165" i="7"/>
  <c r="AB1165" i="7"/>
  <c r="AA1165" i="7"/>
  <c r="Z1165" i="7"/>
  <c r="Y1165" i="7"/>
  <c r="AH1165" i="7" s="1"/>
  <c r="X1165" i="7"/>
  <c r="W1165" i="7"/>
  <c r="V1165" i="7"/>
  <c r="U1165" i="7"/>
  <c r="AI1165" i="7" s="1"/>
  <c r="T1165" i="7"/>
  <c r="S1165" i="7"/>
  <c r="AJ1165" i="7" s="1"/>
  <c r="R1165" i="7"/>
  <c r="Q1165" i="7"/>
  <c r="AG1165" i="7" s="1"/>
  <c r="AF1164" i="7"/>
  <c r="AE1164" i="7"/>
  <c r="AD1164" i="7"/>
  <c r="AC1164" i="7"/>
  <c r="AB1164" i="7"/>
  <c r="AA1164" i="7"/>
  <c r="Z1164" i="7"/>
  <c r="Y1164" i="7"/>
  <c r="AH1164" i="7" s="1"/>
  <c r="X1164" i="7"/>
  <c r="W1164" i="7"/>
  <c r="V1164" i="7"/>
  <c r="U1164" i="7"/>
  <c r="AI1164" i="7" s="1"/>
  <c r="T1164" i="7"/>
  <c r="S1164" i="7"/>
  <c r="AJ1164" i="7" s="1"/>
  <c r="R1164" i="7"/>
  <c r="Q1164" i="7"/>
  <c r="AG1164" i="7" s="1"/>
  <c r="AF1163" i="7"/>
  <c r="AE1163" i="7"/>
  <c r="AD1163" i="7"/>
  <c r="AC1163" i="7"/>
  <c r="AB1163" i="7"/>
  <c r="AA1163" i="7"/>
  <c r="Z1163" i="7"/>
  <c r="Y1163" i="7"/>
  <c r="AH1163" i="7" s="1"/>
  <c r="X1163" i="7"/>
  <c r="W1163" i="7"/>
  <c r="V1163" i="7"/>
  <c r="U1163" i="7"/>
  <c r="AI1163" i="7" s="1"/>
  <c r="T1163" i="7"/>
  <c r="S1163" i="7"/>
  <c r="AJ1163" i="7" s="1"/>
  <c r="R1163" i="7"/>
  <c r="Q1163" i="7"/>
  <c r="AG1163" i="7" s="1"/>
  <c r="AF1162" i="7"/>
  <c r="AE1162" i="7"/>
  <c r="AD1162" i="7"/>
  <c r="AC1162" i="7"/>
  <c r="AB1162" i="7"/>
  <c r="AA1162" i="7"/>
  <c r="Z1162" i="7"/>
  <c r="Y1162" i="7"/>
  <c r="AH1162" i="7" s="1"/>
  <c r="X1162" i="7"/>
  <c r="W1162" i="7"/>
  <c r="V1162" i="7"/>
  <c r="U1162" i="7"/>
  <c r="AI1162" i="7" s="1"/>
  <c r="T1162" i="7"/>
  <c r="S1162" i="7"/>
  <c r="AJ1162" i="7" s="1"/>
  <c r="R1162" i="7"/>
  <c r="Q1162" i="7"/>
  <c r="AG1162" i="7" s="1"/>
  <c r="AF1161" i="7"/>
  <c r="AE1161" i="7"/>
  <c r="AD1161" i="7"/>
  <c r="AC1161" i="7"/>
  <c r="AB1161" i="7"/>
  <c r="AA1161" i="7"/>
  <c r="Z1161" i="7"/>
  <c r="Y1161" i="7"/>
  <c r="AH1161" i="7" s="1"/>
  <c r="X1161" i="7"/>
  <c r="W1161" i="7"/>
  <c r="V1161" i="7"/>
  <c r="U1161" i="7"/>
  <c r="AI1161" i="7" s="1"/>
  <c r="T1161" i="7"/>
  <c r="S1161" i="7"/>
  <c r="AJ1161" i="7" s="1"/>
  <c r="R1161" i="7"/>
  <c r="Q1161" i="7"/>
  <c r="AG1161" i="7" s="1"/>
  <c r="AF1160" i="7"/>
  <c r="AE1160" i="7"/>
  <c r="AD1160" i="7"/>
  <c r="AC1160" i="7"/>
  <c r="AB1160" i="7"/>
  <c r="AA1160" i="7"/>
  <c r="Z1160" i="7"/>
  <c r="Y1160" i="7"/>
  <c r="AH1160" i="7" s="1"/>
  <c r="X1160" i="7"/>
  <c r="W1160" i="7"/>
  <c r="V1160" i="7"/>
  <c r="U1160" i="7"/>
  <c r="AI1160" i="7" s="1"/>
  <c r="T1160" i="7"/>
  <c r="S1160" i="7"/>
  <c r="AJ1160" i="7" s="1"/>
  <c r="R1160" i="7"/>
  <c r="Q1160" i="7"/>
  <c r="AG1160" i="7" s="1"/>
  <c r="AF1159" i="7"/>
  <c r="AE1159" i="7"/>
  <c r="AD1159" i="7"/>
  <c r="AC1159" i="7"/>
  <c r="AB1159" i="7"/>
  <c r="AA1159" i="7"/>
  <c r="Z1159" i="7"/>
  <c r="Y1159" i="7"/>
  <c r="AH1159" i="7" s="1"/>
  <c r="X1159" i="7"/>
  <c r="W1159" i="7"/>
  <c r="V1159" i="7"/>
  <c r="U1159" i="7"/>
  <c r="AI1159" i="7" s="1"/>
  <c r="T1159" i="7"/>
  <c r="S1159" i="7"/>
  <c r="AJ1159" i="7" s="1"/>
  <c r="R1159" i="7"/>
  <c r="Q1159" i="7"/>
  <c r="AG1159" i="7" s="1"/>
  <c r="AF1158" i="7"/>
  <c r="AE1158" i="7"/>
  <c r="AD1158" i="7"/>
  <c r="AC1158" i="7"/>
  <c r="AB1158" i="7"/>
  <c r="AA1158" i="7"/>
  <c r="Z1158" i="7"/>
  <c r="Y1158" i="7"/>
  <c r="AH1158" i="7" s="1"/>
  <c r="X1158" i="7"/>
  <c r="W1158" i="7"/>
  <c r="V1158" i="7"/>
  <c r="U1158" i="7"/>
  <c r="AI1158" i="7" s="1"/>
  <c r="T1158" i="7"/>
  <c r="S1158" i="7"/>
  <c r="AJ1158" i="7" s="1"/>
  <c r="R1158" i="7"/>
  <c r="Q1158" i="7"/>
  <c r="AG1158" i="7" s="1"/>
  <c r="AF1157" i="7"/>
  <c r="AE1157" i="7"/>
  <c r="AD1157" i="7"/>
  <c r="AC1157" i="7"/>
  <c r="AB1157" i="7"/>
  <c r="AA1157" i="7"/>
  <c r="Z1157" i="7"/>
  <c r="Y1157" i="7"/>
  <c r="AH1157" i="7" s="1"/>
  <c r="X1157" i="7"/>
  <c r="W1157" i="7"/>
  <c r="V1157" i="7"/>
  <c r="U1157" i="7"/>
  <c r="AI1157" i="7" s="1"/>
  <c r="T1157" i="7"/>
  <c r="S1157" i="7"/>
  <c r="AJ1157" i="7" s="1"/>
  <c r="R1157" i="7"/>
  <c r="Q1157" i="7"/>
  <c r="AG1157" i="7" s="1"/>
  <c r="AF1156" i="7"/>
  <c r="AE1156" i="7"/>
  <c r="AD1156" i="7"/>
  <c r="AC1156" i="7"/>
  <c r="AB1156" i="7"/>
  <c r="AA1156" i="7"/>
  <c r="Z1156" i="7"/>
  <c r="Y1156" i="7"/>
  <c r="AH1156" i="7" s="1"/>
  <c r="X1156" i="7"/>
  <c r="W1156" i="7"/>
  <c r="V1156" i="7"/>
  <c r="U1156" i="7"/>
  <c r="AI1156" i="7" s="1"/>
  <c r="T1156" i="7"/>
  <c r="S1156" i="7"/>
  <c r="AJ1156" i="7" s="1"/>
  <c r="R1156" i="7"/>
  <c r="Q1156" i="7"/>
  <c r="AG1156" i="7" s="1"/>
  <c r="AF1155" i="7"/>
  <c r="AE1155" i="7"/>
  <c r="AD1155" i="7"/>
  <c r="AC1155" i="7"/>
  <c r="AB1155" i="7"/>
  <c r="AA1155" i="7"/>
  <c r="Z1155" i="7"/>
  <c r="Y1155" i="7"/>
  <c r="AH1155" i="7" s="1"/>
  <c r="X1155" i="7"/>
  <c r="W1155" i="7"/>
  <c r="V1155" i="7"/>
  <c r="U1155" i="7"/>
  <c r="AI1155" i="7" s="1"/>
  <c r="T1155" i="7"/>
  <c r="S1155" i="7"/>
  <c r="AJ1155" i="7" s="1"/>
  <c r="R1155" i="7"/>
  <c r="Q1155" i="7"/>
  <c r="AG1155" i="7" s="1"/>
  <c r="AF1154" i="7"/>
  <c r="AE1154" i="7"/>
  <c r="AD1154" i="7"/>
  <c r="AC1154" i="7"/>
  <c r="AB1154" i="7"/>
  <c r="AA1154" i="7"/>
  <c r="Z1154" i="7"/>
  <c r="Y1154" i="7"/>
  <c r="AH1154" i="7" s="1"/>
  <c r="X1154" i="7"/>
  <c r="W1154" i="7"/>
  <c r="V1154" i="7"/>
  <c r="U1154" i="7"/>
  <c r="AI1154" i="7" s="1"/>
  <c r="T1154" i="7"/>
  <c r="S1154" i="7"/>
  <c r="AJ1154" i="7" s="1"/>
  <c r="R1154" i="7"/>
  <c r="Q1154" i="7"/>
  <c r="AG1154" i="7" s="1"/>
  <c r="AF1153" i="7"/>
  <c r="AE1153" i="7"/>
  <c r="AD1153" i="7"/>
  <c r="AC1153" i="7"/>
  <c r="AB1153" i="7"/>
  <c r="AA1153" i="7"/>
  <c r="Z1153" i="7"/>
  <c r="Y1153" i="7"/>
  <c r="AH1153" i="7" s="1"/>
  <c r="X1153" i="7"/>
  <c r="W1153" i="7"/>
  <c r="V1153" i="7"/>
  <c r="U1153" i="7"/>
  <c r="AI1153" i="7" s="1"/>
  <c r="T1153" i="7"/>
  <c r="S1153" i="7"/>
  <c r="AJ1153" i="7" s="1"/>
  <c r="R1153" i="7"/>
  <c r="Q1153" i="7"/>
  <c r="AG1153" i="7" s="1"/>
  <c r="AF1152" i="7"/>
  <c r="AE1152" i="7"/>
  <c r="AD1152" i="7"/>
  <c r="AC1152" i="7"/>
  <c r="AB1152" i="7"/>
  <c r="AA1152" i="7"/>
  <c r="Z1152" i="7"/>
  <c r="Y1152" i="7"/>
  <c r="AH1152" i="7" s="1"/>
  <c r="X1152" i="7"/>
  <c r="W1152" i="7"/>
  <c r="V1152" i="7"/>
  <c r="U1152" i="7"/>
  <c r="AI1152" i="7" s="1"/>
  <c r="T1152" i="7"/>
  <c r="S1152" i="7"/>
  <c r="AJ1152" i="7" s="1"/>
  <c r="R1152" i="7"/>
  <c r="Q1152" i="7"/>
  <c r="AG1152" i="7" s="1"/>
  <c r="AF1151" i="7"/>
  <c r="AE1151" i="7"/>
  <c r="AD1151" i="7"/>
  <c r="AC1151" i="7"/>
  <c r="AB1151" i="7"/>
  <c r="AA1151" i="7"/>
  <c r="Z1151" i="7"/>
  <c r="Y1151" i="7"/>
  <c r="AH1151" i="7" s="1"/>
  <c r="X1151" i="7"/>
  <c r="W1151" i="7"/>
  <c r="V1151" i="7"/>
  <c r="U1151" i="7"/>
  <c r="AI1151" i="7" s="1"/>
  <c r="T1151" i="7"/>
  <c r="S1151" i="7"/>
  <c r="AJ1151" i="7" s="1"/>
  <c r="R1151" i="7"/>
  <c r="Q1151" i="7"/>
  <c r="AG1151" i="7" s="1"/>
  <c r="AF1150" i="7"/>
  <c r="AE1150" i="7"/>
  <c r="AD1150" i="7"/>
  <c r="AC1150" i="7"/>
  <c r="AB1150" i="7"/>
  <c r="AA1150" i="7"/>
  <c r="Z1150" i="7"/>
  <c r="Y1150" i="7"/>
  <c r="AH1150" i="7" s="1"/>
  <c r="X1150" i="7"/>
  <c r="W1150" i="7"/>
  <c r="V1150" i="7"/>
  <c r="U1150" i="7"/>
  <c r="AI1150" i="7" s="1"/>
  <c r="T1150" i="7"/>
  <c r="S1150" i="7"/>
  <c r="AJ1150" i="7" s="1"/>
  <c r="R1150" i="7"/>
  <c r="Q1150" i="7"/>
  <c r="AG1150" i="7" s="1"/>
  <c r="AF1149" i="7"/>
  <c r="AE1149" i="7"/>
  <c r="AD1149" i="7"/>
  <c r="AC1149" i="7"/>
  <c r="AB1149" i="7"/>
  <c r="AA1149" i="7"/>
  <c r="Z1149" i="7"/>
  <c r="Y1149" i="7"/>
  <c r="AH1149" i="7" s="1"/>
  <c r="X1149" i="7"/>
  <c r="W1149" i="7"/>
  <c r="V1149" i="7"/>
  <c r="U1149" i="7"/>
  <c r="AI1149" i="7" s="1"/>
  <c r="T1149" i="7"/>
  <c r="S1149" i="7"/>
  <c r="AJ1149" i="7" s="1"/>
  <c r="R1149" i="7"/>
  <c r="Q1149" i="7"/>
  <c r="AG1149" i="7" s="1"/>
  <c r="AF1148" i="7"/>
  <c r="AE1148" i="7"/>
  <c r="AD1148" i="7"/>
  <c r="AC1148" i="7"/>
  <c r="AB1148" i="7"/>
  <c r="AA1148" i="7"/>
  <c r="Z1148" i="7"/>
  <c r="Y1148" i="7"/>
  <c r="AH1148" i="7" s="1"/>
  <c r="X1148" i="7"/>
  <c r="W1148" i="7"/>
  <c r="V1148" i="7"/>
  <c r="U1148" i="7"/>
  <c r="AI1148" i="7" s="1"/>
  <c r="T1148" i="7"/>
  <c r="S1148" i="7"/>
  <c r="AJ1148" i="7" s="1"/>
  <c r="R1148" i="7"/>
  <c r="Q1148" i="7"/>
  <c r="AG1148" i="7" s="1"/>
  <c r="AF1147" i="7"/>
  <c r="AE1147" i="7"/>
  <c r="AD1147" i="7"/>
  <c r="AC1147" i="7"/>
  <c r="AB1147" i="7"/>
  <c r="AA1147" i="7"/>
  <c r="Z1147" i="7"/>
  <c r="Y1147" i="7"/>
  <c r="AH1147" i="7" s="1"/>
  <c r="X1147" i="7"/>
  <c r="W1147" i="7"/>
  <c r="V1147" i="7"/>
  <c r="U1147" i="7"/>
  <c r="AI1147" i="7" s="1"/>
  <c r="T1147" i="7"/>
  <c r="S1147" i="7"/>
  <c r="AJ1147" i="7" s="1"/>
  <c r="R1147" i="7"/>
  <c r="Q1147" i="7"/>
  <c r="AG1147" i="7" s="1"/>
  <c r="AF1146" i="7"/>
  <c r="AE1146" i="7"/>
  <c r="AD1146" i="7"/>
  <c r="AC1146" i="7"/>
  <c r="AB1146" i="7"/>
  <c r="AA1146" i="7"/>
  <c r="Z1146" i="7"/>
  <c r="Y1146" i="7"/>
  <c r="AH1146" i="7" s="1"/>
  <c r="X1146" i="7"/>
  <c r="W1146" i="7"/>
  <c r="V1146" i="7"/>
  <c r="U1146" i="7"/>
  <c r="AI1146" i="7" s="1"/>
  <c r="T1146" i="7"/>
  <c r="S1146" i="7"/>
  <c r="AJ1146" i="7" s="1"/>
  <c r="R1146" i="7"/>
  <c r="Q1146" i="7"/>
  <c r="AG1146" i="7" s="1"/>
  <c r="AF1145" i="7"/>
  <c r="AE1145" i="7"/>
  <c r="AD1145" i="7"/>
  <c r="AC1145" i="7"/>
  <c r="AB1145" i="7"/>
  <c r="AA1145" i="7"/>
  <c r="Z1145" i="7"/>
  <c r="Y1145" i="7"/>
  <c r="AH1145" i="7" s="1"/>
  <c r="X1145" i="7"/>
  <c r="W1145" i="7"/>
  <c r="V1145" i="7"/>
  <c r="U1145" i="7"/>
  <c r="AI1145" i="7" s="1"/>
  <c r="T1145" i="7"/>
  <c r="S1145" i="7"/>
  <c r="AJ1145" i="7" s="1"/>
  <c r="R1145" i="7"/>
  <c r="Q1145" i="7"/>
  <c r="AG1145" i="7" s="1"/>
  <c r="AF1144" i="7"/>
  <c r="AE1144" i="7"/>
  <c r="AD1144" i="7"/>
  <c r="AC1144" i="7"/>
  <c r="AB1144" i="7"/>
  <c r="AA1144" i="7"/>
  <c r="Z1144" i="7"/>
  <c r="Y1144" i="7"/>
  <c r="AH1144" i="7" s="1"/>
  <c r="X1144" i="7"/>
  <c r="W1144" i="7"/>
  <c r="V1144" i="7"/>
  <c r="U1144" i="7"/>
  <c r="AI1144" i="7" s="1"/>
  <c r="T1144" i="7"/>
  <c r="S1144" i="7"/>
  <c r="AJ1144" i="7" s="1"/>
  <c r="R1144" i="7"/>
  <c r="Q1144" i="7"/>
  <c r="AG1144" i="7" s="1"/>
  <c r="AF1143" i="7"/>
  <c r="AE1143" i="7"/>
  <c r="AD1143" i="7"/>
  <c r="AC1143" i="7"/>
  <c r="AB1143" i="7"/>
  <c r="AA1143" i="7"/>
  <c r="Z1143" i="7"/>
  <c r="Y1143" i="7"/>
  <c r="AH1143" i="7" s="1"/>
  <c r="X1143" i="7"/>
  <c r="W1143" i="7"/>
  <c r="V1143" i="7"/>
  <c r="U1143" i="7"/>
  <c r="AI1143" i="7" s="1"/>
  <c r="T1143" i="7"/>
  <c r="S1143" i="7"/>
  <c r="AJ1143" i="7" s="1"/>
  <c r="R1143" i="7"/>
  <c r="Q1143" i="7"/>
  <c r="AG1143" i="7" s="1"/>
  <c r="AF1142" i="7"/>
  <c r="AE1142" i="7"/>
  <c r="AD1142" i="7"/>
  <c r="AC1142" i="7"/>
  <c r="AB1142" i="7"/>
  <c r="AA1142" i="7"/>
  <c r="Z1142" i="7"/>
  <c r="Y1142" i="7"/>
  <c r="AH1142" i="7" s="1"/>
  <c r="X1142" i="7"/>
  <c r="W1142" i="7"/>
  <c r="V1142" i="7"/>
  <c r="U1142" i="7"/>
  <c r="AI1142" i="7" s="1"/>
  <c r="T1142" i="7"/>
  <c r="S1142" i="7"/>
  <c r="AJ1142" i="7" s="1"/>
  <c r="R1142" i="7"/>
  <c r="Q1142" i="7"/>
  <c r="AG1142" i="7" s="1"/>
  <c r="AF1141" i="7"/>
  <c r="AE1141" i="7"/>
  <c r="AD1141" i="7"/>
  <c r="AC1141" i="7"/>
  <c r="AB1141" i="7"/>
  <c r="AA1141" i="7"/>
  <c r="Z1141" i="7"/>
  <c r="Y1141" i="7"/>
  <c r="AH1141" i="7" s="1"/>
  <c r="X1141" i="7"/>
  <c r="W1141" i="7"/>
  <c r="V1141" i="7"/>
  <c r="U1141" i="7"/>
  <c r="AI1141" i="7" s="1"/>
  <c r="T1141" i="7"/>
  <c r="S1141" i="7"/>
  <c r="AJ1141" i="7" s="1"/>
  <c r="R1141" i="7"/>
  <c r="Q1141" i="7"/>
  <c r="AG1141" i="7" s="1"/>
  <c r="AF1140" i="7"/>
  <c r="AE1140" i="7"/>
  <c r="AD1140" i="7"/>
  <c r="AC1140" i="7"/>
  <c r="AB1140" i="7"/>
  <c r="AA1140" i="7"/>
  <c r="Z1140" i="7"/>
  <c r="Y1140" i="7"/>
  <c r="AH1140" i="7" s="1"/>
  <c r="X1140" i="7"/>
  <c r="W1140" i="7"/>
  <c r="V1140" i="7"/>
  <c r="U1140" i="7"/>
  <c r="AI1140" i="7" s="1"/>
  <c r="T1140" i="7"/>
  <c r="S1140" i="7"/>
  <c r="AJ1140" i="7" s="1"/>
  <c r="R1140" i="7"/>
  <c r="Q1140" i="7"/>
  <c r="AG1140" i="7" s="1"/>
  <c r="AF1139" i="7"/>
  <c r="AE1139" i="7"/>
  <c r="AD1139" i="7"/>
  <c r="AC1139" i="7"/>
  <c r="AB1139" i="7"/>
  <c r="AA1139" i="7"/>
  <c r="Z1139" i="7"/>
  <c r="Y1139" i="7"/>
  <c r="AH1139" i="7" s="1"/>
  <c r="X1139" i="7"/>
  <c r="W1139" i="7"/>
  <c r="V1139" i="7"/>
  <c r="U1139" i="7"/>
  <c r="AI1139" i="7" s="1"/>
  <c r="T1139" i="7"/>
  <c r="S1139" i="7"/>
  <c r="AJ1139" i="7" s="1"/>
  <c r="R1139" i="7"/>
  <c r="Q1139" i="7"/>
  <c r="AG1139" i="7" s="1"/>
  <c r="AF1138" i="7"/>
  <c r="AE1138" i="7"/>
  <c r="AD1138" i="7"/>
  <c r="AC1138" i="7"/>
  <c r="AB1138" i="7"/>
  <c r="AA1138" i="7"/>
  <c r="Z1138" i="7"/>
  <c r="Y1138" i="7"/>
  <c r="AH1138" i="7" s="1"/>
  <c r="X1138" i="7"/>
  <c r="W1138" i="7"/>
  <c r="V1138" i="7"/>
  <c r="U1138" i="7"/>
  <c r="AI1138" i="7" s="1"/>
  <c r="T1138" i="7"/>
  <c r="S1138" i="7"/>
  <c r="AJ1138" i="7" s="1"/>
  <c r="R1138" i="7"/>
  <c r="Q1138" i="7"/>
  <c r="AG1138" i="7" s="1"/>
  <c r="AF1137" i="7"/>
  <c r="AE1137" i="7"/>
  <c r="AD1137" i="7"/>
  <c r="AC1137" i="7"/>
  <c r="AB1137" i="7"/>
  <c r="AA1137" i="7"/>
  <c r="Z1137" i="7"/>
  <c r="Y1137" i="7"/>
  <c r="AH1137" i="7" s="1"/>
  <c r="X1137" i="7"/>
  <c r="W1137" i="7"/>
  <c r="V1137" i="7"/>
  <c r="U1137" i="7"/>
  <c r="AI1137" i="7" s="1"/>
  <c r="T1137" i="7"/>
  <c r="S1137" i="7"/>
  <c r="AJ1137" i="7" s="1"/>
  <c r="R1137" i="7"/>
  <c r="Q1137" i="7"/>
  <c r="AG1137" i="7" s="1"/>
  <c r="AF1136" i="7"/>
  <c r="AE1136" i="7"/>
  <c r="AD1136" i="7"/>
  <c r="AC1136" i="7"/>
  <c r="AB1136" i="7"/>
  <c r="AA1136" i="7"/>
  <c r="Z1136" i="7"/>
  <c r="Y1136" i="7"/>
  <c r="AH1136" i="7" s="1"/>
  <c r="X1136" i="7"/>
  <c r="W1136" i="7"/>
  <c r="V1136" i="7"/>
  <c r="U1136" i="7"/>
  <c r="T1136" i="7"/>
  <c r="S1136" i="7"/>
  <c r="R1136" i="7"/>
  <c r="Q1136" i="7"/>
  <c r="AF1135" i="7"/>
  <c r="AE1135" i="7"/>
  <c r="AD1135" i="7"/>
  <c r="AC1135" i="7"/>
  <c r="AB1135" i="7"/>
  <c r="AA1135" i="7"/>
  <c r="Z1135" i="7"/>
  <c r="Y1135" i="7"/>
  <c r="AH1135" i="7" s="1"/>
  <c r="X1135" i="7"/>
  <c r="W1135" i="7"/>
  <c r="V1135" i="7"/>
  <c r="U1135" i="7"/>
  <c r="AI1135" i="7" s="1"/>
  <c r="T1135" i="7"/>
  <c r="S1135" i="7"/>
  <c r="AJ1135" i="7" s="1"/>
  <c r="R1135" i="7"/>
  <c r="Q1135" i="7"/>
  <c r="AG1135" i="7" s="1"/>
  <c r="AF1134" i="7"/>
  <c r="AE1134" i="7"/>
  <c r="AD1134" i="7"/>
  <c r="AC1134" i="7"/>
  <c r="AB1134" i="7"/>
  <c r="AA1134" i="7"/>
  <c r="Z1134" i="7"/>
  <c r="Y1134" i="7"/>
  <c r="AH1134" i="7" s="1"/>
  <c r="X1134" i="7"/>
  <c r="W1134" i="7"/>
  <c r="V1134" i="7"/>
  <c r="U1134" i="7"/>
  <c r="T1134" i="7"/>
  <c r="S1134" i="7"/>
  <c r="R1134" i="7"/>
  <c r="Q1134" i="7"/>
  <c r="AF1133" i="7"/>
  <c r="AE1133" i="7"/>
  <c r="AD1133" i="7"/>
  <c r="AC1133" i="7"/>
  <c r="AB1133" i="7"/>
  <c r="AA1133" i="7"/>
  <c r="Z1133" i="7"/>
  <c r="Y1133" i="7"/>
  <c r="AH1133" i="7" s="1"/>
  <c r="X1133" i="7"/>
  <c r="W1133" i="7"/>
  <c r="V1133" i="7"/>
  <c r="U1133" i="7"/>
  <c r="AI1133" i="7" s="1"/>
  <c r="T1133" i="7"/>
  <c r="S1133" i="7"/>
  <c r="AJ1133" i="7" s="1"/>
  <c r="R1133" i="7"/>
  <c r="Q1133" i="7"/>
  <c r="AG1133" i="7" s="1"/>
  <c r="AF1132" i="7"/>
  <c r="AE1132" i="7"/>
  <c r="AD1132" i="7"/>
  <c r="AC1132" i="7"/>
  <c r="AB1132" i="7"/>
  <c r="AA1132" i="7"/>
  <c r="Z1132" i="7"/>
  <c r="Y1132" i="7"/>
  <c r="AH1132" i="7" s="1"/>
  <c r="X1132" i="7"/>
  <c r="W1132" i="7"/>
  <c r="V1132" i="7"/>
  <c r="U1132" i="7"/>
  <c r="T1132" i="7"/>
  <c r="S1132" i="7"/>
  <c r="R1132" i="7"/>
  <c r="Q1132" i="7"/>
  <c r="AF1131" i="7"/>
  <c r="AE1131" i="7"/>
  <c r="AD1131" i="7"/>
  <c r="AC1131" i="7"/>
  <c r="AB1131" i="7"/>
  <c r="AA1131" i="7"/>
  <c r="Z1131" i="7"/>
  <c r="Y1131" i="7"/>
  <c r="AH1131" i="7" s="1"/>
  <c r="X1131" i="7"/>
  <c r="W1131" i="7"/>
  <c r="V1131" i="7"/>
  <c r="U1131" i="7"/>
  <c r="AI1131" i="7" s="1"/>
  <c r="T1131" i="7"/>
  <c r="S1131" i="7"/>
  <c r="AJ1131" i="7" s="1"/>
  <c r="R1131" i="7"/>
  <c r="Q1131" i="7"/>
  <c r="AG1131" i="7" s="1"/>
  <c r="AF1130" i="7"/>
  <c r="AE1130" i="7"/>
  <c r="AD1130" i="7"/>
  <c r="AC1130" i="7"/>
  <c r="AB1130" i="7"/>
  <c r="AA1130" i="7"/>
  <c r="Z1130" i="7"/>
  <c r="Y1130" i="7"/>
  <c r="AH1130" i="7" s="1"/>
  <c r="X1130" i="7"/>
  <c r="W1130" i="7"/>
  <c r="V1130" i="7"/>
  <c r="U1130" i="7"/>
  <c r="T1130" i="7"/>
  <c r="S1130" i="7"/>
  <c r="R1130" i="7"/>
  <c r="Q1130" i="7"/>
  <c r="AF1129" i="7"/>
  <c r="AE1129" i="7"/>
  <c r="AD1129" i="7"/>
  <c r="AC1129" i="7"/>
  <c r="AB1129" i="7"/>
  <c r="AA1129" i="7"/>
  <c r="Z1129" i="7"/>
  <c r="Y1129" i="7"/>
  <c r="AH1129" i="7" s="1"/>
  <c r="X1129" i="7"/>
  <c r="W1129" i="7"/>
  <c r="V1129" i="7"/>
  <c r="U1129" i="7"/>
  <c r="AI1129" i="7" s="1"/>
  <c r="T1129" i="7"/>
  <c r="S1129" i="7"/>
  <c r="AJ1129" i="7" s="1"/>
  <c r="R1129" i="7"/>
  <c r="Q1129" i="7"/>
  <c r="AG1129" i="7" s="1"/>
  <c r="AF1128" i="7"/>
  <c r="AE1128" i="7"/>
  <c r="AD1128" i="7"/>
  <c r="AC1128" i="7"/>
  <c r="AB1128" i="7"/>
  <c r="AA1128" i="7"/>
  <c r="Z1128" i="7"/>
  <c r="Y1128" i="7"/>
  <c r="AH1128" i="7" s="1"/>
  <c r="X1128" i="7"/>
  <c r="W1128" i="7"/>
  <c r="V1128" i="7"/>
  <c r="U1128" i="7"/>
  <c r="T1128" i="7"/>
  <c r="S1128" i="7"/>
  <c r="R1128" i="7"/>
  <c r="Q1128" i="7"/>
  <c r="AF1127" i="7"/>
  <c r="AE1127" i="7"/>
  <c r="AD1127" i="7"/>
  <c r="AC1127" i="7"/>
  <c r="AB1127" i="7"/>
  <c r="AA1127" i="7"/>
  <c r="Z1127" i="7"/>
  <c r="Y1127" i="7"/>
  <c r="AH1127" i="7" s="1"/>
  <c r="X1127" i="7"/>
  <c r="W1127" i="7"/>
  <c r="V1127" i="7"/>
  <c r="U1127" i="7"/>
  <c r="AI1127" i="7" s="1"/>
  <c r="T1127" i="7"/>
  <c r="S1127" i="7"/>
  <c r="AJ1127" i="7" s="1"/>
  <c r="R1127" i="7"/>
  <c r="Q1127" i="7"/>
  <c r="AG1127" i="7" s="1"/>
  <c r="AF1126" i="7"/>
  <c r="AE1126" i="7"/>
  <c r="AD1126" i="7"/>
  <c r="AC1126" i="7"/>
  <c r="AB1126" i="7"/>
  <c r="AA1126" i="7"/>
  <c r="Z1126" i="7"/>
  <c r="Y1126" i="7"/>
  <c r="AH1126" i="7" s="1"/>
  <c r="X1126" i="7"/>
  <c r="W1126" i="7"/>
  <c r="V1126" i="7"/>
  <c r="U1126" i="7"/>
  <c r="T1126" i="7"/>
  <c r="S1126" i="7"/>
  <c r="R1126" i="7"/>
  <c r="Q1126" i="7"/>
  <c r="AF1125" i="7"/>
  <c r="AE1125" i="7"/>
  <c r="AD1125" i="7"/>
  <c r="AC1125" i="7"/>
  <c r="AB1125" i="7"/>
  <c r="AA1125" i="7"/>
  <c r="Z1125" i="7"/>
  <c r="Y1125" i="7"/>
  <c r="AH1125" i="7" s="1"/>
  <c r="X1125" i="7"/>
  <c r="W1125" i="7"/>
  <c r="V1125" i="7"/>
  <c r="U1125" i="7"/>
  <c r="AI1125" i="7" s="1"/>
  <c r="T1125" i="7"/>
  <c r="S1125" i="7"/>
  <c r="AJ1125" i="7" s="1"/>
  <c r="R1125" i="7"/>
  <c r="Q1125" i="7"/>
  <c r="AG1125" i="7" s="1"/>
  <c r="AF1124" i="7"/>
  <c r="AE1124" i="7"/>
  <c r="AD1124" i="7"/>
  <c r="AC1124" i="7"/>
  <c r="AB1124" i="7"/>
  <c r="AA1124" i="7"/>
  <c r="Z1124" i="7"/>
  <c r="Y1124" i="7"/>
  <c r="AH1124" i="7" s="1"/>
  <c r="X1124" i="7"/>
  <c r="W1124" i="7"/>
  <c r="V1124" i="7"/>
  <c r="U1124" i="7"/>
  <c r="T1124" i="7"/>
  <c r="S1124" i="7"/>
  <c r="R1124" i="7"/>
  <c r="Q1124" i="7"/>
  <c r="AF1123" i="7"/>
  <c r="AE1123" i="7"/>
  <c r="AD1123" i="7"/>
  <c r="AC1123" i="7"/>
  <c r="AB1123" i="7"/>
  <c r="AA1123" i="7"/>
  <c r="Z1123" i="7"/>
  <c r="Y1123" i="7"/>
  <c r="AH1123" i="7" s="1"/>
  <c r="X1123" i="7"/>
  <c r="W1123" i="7"/>
  <c r="V1123" i="7"/>
  <c r="U1123" i="7"/>
  <c r="AI1123" i="7" s="1"/>
  <c r="T1123" i="7"/>
  <c r="S1123" i="7"/>
  <c r="AJ1123" i="7" s="1"/>
  <c r="R1123" i="7"/>
  <c r="Q1123" i="7"/>
  <c r="AG1123" i="7" s="1"/>
  <c r="AF1122" i="7"/>
  <c r="AE1122" i="7"/>
  <c r="AD1122" i="7"/>
  <c r="AC1122" i="7"/>
  <c r="AB1122" i="7"/>
  <c r="AA1122" i="7"/>
  <c r="Z1122" i="7"/>
  <c r="Y1122" i="7"/>
  <c r="AH1122" i="7" s="1"/>
  <c r="X1122" i="7"/>
  <c r="W1122" i="7"/>
  <c r="V1122" i="7"/>
  <c r="U1122" i="7"/>
  <c r="T1122" i="7"/>
  <c r="S1122" i="7"/>
  <c r="R1122" i="7"/>
  <c r="Q1122" i="7"/>
  <c r="AF1121" i="7"/>
  <c r="AE1121" i="7"/>
  <c r="AD1121" i="7"/>
  <c r="AC1121" i="7"/>
  <c r="AB1121" i="7"/>
  <c r="AA1121" i="7"/>
  <c r="Z1121" i="7"/>
  <c r="Y1121" i="7"/>
  <c r="AH1121" i="7" s="1"/>
  <c r="X1121" i="7"/>
  <c r="W1121" i="7"/>
  <c r="V1121" i="7"/>
  <c r="U1121" i="7"/>
  <c r="AI1121" i="7" s="1"/>
  <c r="T1121" i="7"/>
  <c r="S1121" i="7"/>
  <c r="AJ1121" i="7" s="1"/>
  <c r="R1121" i="7"/>
  <c r="Q1121" i="7"/>
  <c r="AG1121" i="7" s="1"/>
  <c r="AF1120" i="7"/>
  <c r="AE1120" i="7"/>
  <c r="AD1120" i="7"/>
  <c r="AC1120" i="7"/>
  <c r="AB1120" i="7"/>
  <c r="AA1120" i="7"/>
  <c r="Z1120" i="7"/>
  <c r="Y1120" i="7"/>
  <c r="AH1120" i="7" s="1"/>
  <c r="X1120" i="7"/>
  <c r="W1120" i="7"/>
  <c r="V1120" i="7"/>
  <c r="U1120" i="7"/>
  <c r="T1120" i="7"/>
  <c r="S1120" i="7"/>
  <c r="R1120" i="7"/>
  <c r="Q1120" i="7"/>
  <c r="AF1119" i="7"/>
  <c r="AE1119" i="7"/>
  <c r="AD1119" i="7"/>
  <c r="AC1119" i="7"/>
  <c r="AB1119" i="7"/>
  <c r="AA1119" i="7"/>
  <c r="Z1119" i="7"/>
  <c r="Y1119" i="7"/>
  <c r="AH1119" i="7" s="1"/>
  <c r="X1119" i="7"/>
  <c r="W1119" i="7"/>
  <c r="V1119" i="7"/>
  <c r="U1119" i="7"/>
  <c r="AI1119" i="7" s="1"/>
  <c r="T1119" i="7"/>
  <c r="S1119" i="7"/>
  <c r="AJ1119" i="7" s="1"/>
  <c r="R1119" i="7"/>
  <c r="Q1119" i="7"/>
  <c r="AG1119" i="7" s="1"/>
  <c r="AF1118" i="7"/>
  <c r="AE1118" i="7"/>
  <c r="AD1118" i="7"/>
  <c r="AC1118" i="7"/>
  <c r="AB1118" i="7"/>
  <c r="AA1118" i="7"/>
  <c r="Z1118" i="7"/>
  <c r="Y1118" i="7"/>
  <c r="AH1118" i="7" s="1"/>
  <c r="X1118" i="7"/>
  <c r="W1118" i="7"/>
  <c r="V1118" i="7"/>
  <c r="U1118" i="7"/>
  <c r="T1118" i="7"/>
  <c r="S1118" i="7"/>
  <c r="R1118" i="7"/>
  <c r="Q1118" i="7"/>
  <c r="AF1117" i="7"/>
  <c r="AE1117" i="7"/>
  <c r="AD1117" i="7"/>
  <c r="AC1117" i="7"/>
  <c r="AB1117" i="7"/>
  <c r="AA1117" i="7"/>
  <c r="Z1117" i="7"/>
  <c r="Y1117" i="7"/>
  <c r="AH1117" i="7" s="1"/>
  <c r="X1117" i="7"/>
  <c r="W1117" i="7"/>
  <c r="V1117" i="7"/>
  <c r="U1117" i="7"/>
  <c r="AI1117" i="7" s="1"/>
  <c r="T1117" i="7"/>
  <c r="S1117" i="7"/>
  <c r="AJ1117" i="7" s="1"/>
  <c r="R1117" i="7"/>
  <c r="Q1117" i="7"/>
  <c r="AG1117" i="7" s="1"/>
  <c r="AF1116" i="7"/>
  <c r="AE1116" i="7"/>
  <c r="AD1116" i="7"/>
  <c r="AC1116" i="7"/>
  <c r="AB1116" i="7"/>
  <c r="AA1116" i="7"/>
  <c r="Z1116" i="7"/>
  <c r="Y1116" i="7"/>
  <c r="AH1116" i="7" s="1"/>
  <c r="X1116" i="7"/>
  <c r="W1116" i="7"/>
  <c r="V1116" i="7"/>
  <c r="U1116" i="7"/>
  <c r="T1116" i="7"/>
  <c r="S1116" i="7"/>
  <c r="R1116" i="7"/>
  <c r="Q1116" i="7"/>
  <c r="AF1115" i="7"/>
  <c r="AE1115" i="7"/>
  <c r="AD1115" i="7"/>
  <c r="AC1115" i="7"/>
  <c r="AB1115" i="7"/>
  <c r="AA1115" i="7"/>
  <c r="Z1115" i="7"/>
  <c r="Y1115" i="7"/>
  <c r="AH1115" i="7" s="1"/>
  <c r="X1115" i="7"/>
  <c r="W1115" i="7"/>
  <c r="V1115" i="7"/>
  <c r="U1115" i="7"/>
  <c r="AI1115" i="7" s="1"/>
  <c r="T1115" i="7"/>
  <c r="S1115" i="7"/>
  <c r="AJ1115" i="7" s="1"/>
  <c r="R1115" i="7"/>
  <c r="Q1115" i="7"/>
  <c r="AG1115" i="7" s="1"/>
  <c r="AF1114" i="7"/>
  <c r="AE1114" i="7"/>
  <c r="AD1114" i="7"/>
  <c r="AC1114" i="7"/>
  <c r="AB1114" i="7"/>
  <c r="AA1114" i="7"/>
  <c r="Z1114" i="7"/>
  <c r="Y1114" i="7"/>
  <c r="AH1114" i="7" s="1"/>
  <c r="X1114" i="7"/>
  <c r="W1114" i="7"/>
  <c r="V1114" i="7"/>
  <c r="U1114" i="7"/>
  <c r="T1114" i="7"/>
  <c r="S1114" i="7"/>
  <c r="R1114" i="7"/>
  <c r="Q1114" i="7"/>
  <c r="AF1113" i="7"/>
  <c r="AE1113" i="7"/>
  <c r="AD1113" i="7"/>
  <c r="AC1113" i="7"/>
  <c r="AB1113" i="7"/>
  <c r="AA1113" i="7"/>
  <c r="Z1113" i="7"/>
  <c r="Y1113" i="7"/>
  <c r="AH1113" i="7" s="1"/>
  <c r="X1113" i="7"/>
  <c r="W1113" i="7"/>
  <c r="V1113" i="7"/>
  <c r="U1113" i="7"/>
  <c r="AI1113" i="7" s="1"/>
  <c r="T1113" i="7"/>
  <c r="S1113" i="7"/>
  <c r="AJ1113" i="7" s="1"/>
  <c r="R1113" i="7"/>
  <c r="Q1113" i="7"/>
  <c r="AG1113" i="7" s="1"/>
  <c r="AF1112" i="7"/>
  <c r="AE1112" i="7"/>
  <c r="AD1112" i="7"/>
  <c r="AC1112" i="7"/>
  <c r="AB1112" i="7"/>
  <c r="AA1112" i="7"/>
  <c r="Z1112" i="7"/>
  <c r="Y1112" i="7"/>
  <c r="AH1112" i="7" s="1"/>
  <c r="X1112" i="7"/>
  <c r="W1112" i="7"/>
  <c r="V1112" i="7"/>
  <c r="U1112" i="7"/>
  <c r="T1112" i="7"/>
  <c r="S1112" i="7"/>
  <c r="R1112" i="7"/>
  <c r="Q1112" i="7"/>
  <c r="AF1111" i="7"/>
  <c r="AE1111" i="7"/>
  <c r="AD1111" i="7"/>
  <c r="AC1111" i="7"/>
  <c r="AB1111" i="7"/>
  <c r="AA1111" i="7"/>
  <c r="Z1111" i="7"/>
  <c r="Y1111" i="7"/>
  <c r="AH1111" i="7" s="1"/>
  <c r="X1111" i="7"/>
  <c r="W1111" i="7"/>
  <c r="V1111" i="7"/>
  <c r="U1111" i="7"/>
  <c r="AI1111" i="7" s="1"/>
  <c r="T1111" i="7"/>
  <c r="S1111" i="7"/>
  <c r="AJ1111" i="7" s="1"/>
  <c r="R1111" i="7"/>
  <c r="Q1111" i="7"/>
  <c r="AG1111" i="7" s="1"/>
  <c r="AF1110" i="7"/>
  <c r="AE1110" i="7"/>
  <c r="AD1110" i="7"/>
  <c r="AC1110" i="7"/>
  <c r="AB1110" i="7"/>
  <c r="AA1110" i="7"/>
  <c r="Z1110" i="7"/>
  <c r="Y1110" i="7"/>
  <c r="AH1110" i="7" s="1"/>
  <c r="X1110" i="7"/>
  <c r="W1110" i="7"/>
  <c r="V1110" i="7"/>
  <c r="U1110" i="7"/>
  <c r="T1110" i="7"/>
  <c r="S1110" i="7"/>
  <c r="R1110" i="7"/>
  <c r="Q1110" i="7"/>
  <c r="AF1109" i="7"/>
  <c r="AE1109" i="7"/>
  <c r="AD1109" i="7"/>
  <c r="AC1109" i="7"/>
  <c r="AB1109" i="7"/>
  <c r="AA1109" i="7"/>
  <c r="Z1109" i="7"/>
  <c r="Y1109" i="7"/>
  <c r="AH1109" i="7" s="1"/>
  <c r="X1109" i="7"/>
  <c r="W1109" i="7"/>
  <c r="V1109" i="7"/>
  <c r="U1109" i="7"/>
  <c r="AI1109" i="7" s="1"/>
  <c r="T1109" i="7"/>
  <c r="S1109" i="7"/>
  <c r="AJ1109" i="7" s="1"/>
  <c r="R1109" i="7"/>
  <c r="Q1109" i="7"/>
  <c r="AG1109" i="7" s="1"/>
  <c r="AF1108" i="7"/>
  <c r="AE1108" i="7"/>
  <c r="AD1108" i="7"/>
  <c r="AC1108" i="7"/>
  <c r="AB1108" i="7"/>
  <c r="AA1108" i="7"/>
  <c r="Z1108" i="7"/>
  <c r="Y1108" i="7"/>
  <c r="AH1108" i="7" s="1"/>
  <c r="X1108" i="7"/>
  <c r="W1108" i="7"/>
  <c r="V1108" i="7"/>
  <c r="U1108" i="7"/>
  <c r="T1108" i="7"/>
  <c r="S1108" i="7"/>
  <c r="R1108" i="7"/>
  <c r="Q1108" i="7"/>
  <c r="AF1107" i="7"/>
  <c r="AE1107" i="7"/>
  <c r="AD1107" i="7"/>
  <c r="AC1107" i="7"/>
  <c r="AB1107" i="7"/>
  <c r="AA1107" i="7"/>
  <c r="Z1107" i="7"/>
  <c r="Y1107" i="7"/>
  <c r="AH1107" i="7" s="1"/>
  <c r="X1107" i="7"/>
  <c r="W1107" i="7"/>
  <c r="V1107" i="7"/>
  <c r="U1107" i="7"/>
  <c r="AI1107" i="7" s="1"/>
  <c r="T1107" i="7"/>
  <c r="S1107" i="7"/>
  <c r="AJ1107" i="7" s="1"/>
  <c r="R1107" i="7"/>
  <c r="Q1107" i="7"/>
  <c r="AG1107" i="7" s="1"/>
  <c r="AF1106" i="7"/>
  <c r="AE1106" i="7"/>
  <c r="AD1106" i="7"/>
  <c r="AC1106" i="7"/>
  <c r="AB1106" i="7"/>
  <c r="AA1106" i="7"/>
  <c r="Z1106" i="7"/>
  <c r="Y1106" i="7"/>
  <c r="AH1106" i="7" s="1"/>
  <c r="X1106" i="7"/>
  <c r="W1106" i="7"/>
  <c r="V1106" i="7"/>
  <c r="U1106" i="7"/>
  <c r="T1106" i="7"/>
  <c r="S1106" i="7"/>
  <c r="R1106" i="7"/>
  <c r="Q1106" i="7"/>
  <c r="AF1105" i="7"/>
  <c r="AE1105" i="7"/>
  <c r="AD1105" i="7"/>
  <c r="AC1105" i="7"/>
  <c r="AB1105" i="7"/>
  <c r="AA1105" i="7"/>
  <c r="Z1105" i="7"/>
  <c r="Y1105" i="7"/>
  <c r="AH1105" i="7" s="1"/>
  <c r="X1105" i="7"/>
  <c r="W1105" i="7"/>
  <c r="V1105" i="7"/>
  <c r="U1105" i="7"/>
  <c r="AI1105" i="7" s="1"/>
  <c r="T1105" i="7"/>
  <c r="S1105" i="7"/>
  <c r="AJ1105" i="7" s="1"/>
  <c r="R1105" i="7"/>
  <c r="Q1105" i="7"/>
  <c r="AG1105" i="7" s="1"/>
  <c r="AF1104" i="7"/>
  <c r="AE1104" i="7"/>
  <c r="AD1104" i="7"/>
  <c r="AC1104" i="7"/>
  <c r="AB1104" i="7"/>
  <c r="AA1104" i="7"/>
  <c r="Z1104" i="7"/>
  <c r="Y1104" i="7"/>
  <c r="AH1104" i="7" s="1"/>
  <c r="X1104" i="7"/>
  <c r="W1104" i="7"/>
  <c r="V1104" i="7"/>
  <c r="U1104" i="7"/>
  <c r="T1104" i="7"/>
  <c r="S1104" i="7"/>
  <c r="R1104" i="7"/>
  <c r="Q1104" i="7"/>
  <c r="AF1103" i="7"/>
  <c r="AE1103" i="7"/>
  <c r="AD1103" i="7"/>
  <c r="AC1103" i="7"/>
  <c r="AB1103" i="7"/>
  <c r="AA1103" i="7"/>
  <c r="Z1103" i="7"/>
  <c r="Y1103" i="7"/>
  <c r="AH1103" i="7" s="1"/>
  <c r="X1103" i="7"/>
  <c r="W1103" i="7"/>
  <c r="V1103" i="7"/>
  <c r="U1103" i="7"/>
  <c r="AI1103" i="7" s="1"/>
  <c r="T1103" i="7"/>
  <c r="S1103" i="7"/>
  <c r="AJ1103" i="7" s="1"/>
  <c r="R1103" i="7"/>
  <c r="Q1103" i="7"/>
  <c r="AG1103" i="7" s="1"/>
  <c r="AF1102" i="7"/>
  <c r="AE1102" i="7"/>
  <c r="AD1102" i="7"/>
  <c r="AC1102" i="7"/>
  <c r="AB1102" i="7"/>
  <c r="AA1102" i="7"/>
  <c r="Z1102" i="7"/>
  <c r="Y1102" i="7"/>
  <c r="AH1102" i="7" s="1"/>
  <c r="X1102" i="7"/>
  <c r="W1102" i="7"/>
  <c r="V1102" i="7"/>
  <c r="U1102" i="7"/>
  <c r="T1102" i="7"/>
  <c r="S1102" i="7"/>
  <c r="R1102" i="7"/>
  <c r="Q1102" i="7"/>
  <c r="AF1101" i="7"/>
  <c r="AE1101" i="7"/>
  <c r="AD1101" i="7"/>
  <c r="AC1101" i="7"/>
  <c r="AB1101" i="7"/>
  <c r="AA1101" i="7"/>
  <c r="Z1101" i="7"/>
  <c r="Y1101" i="7"/>
  <c r="AH1101" i="7" s="1"/>
  <c r="X1101" i="7"/>
  <c r="W1101" i="7"/>
  <c r="V1101" i="7"/>
  <c r="U1101" i="7"/>
  <c r="AI1101" i="7" s="1"/>
  <c r="T1101" i="7"/>
  <c r="S1101" i="7"/>
  <c r="AJ1101" i="7" s="1"/>
  <c r="R1101" i="7"/>
  <c r="Q1101" i="7"/>
  <c r="AG1101" i="7" s="1"/>
  <c r="AF1100" i="7"/>
  <c r="AE1100" i="7"/>
  <c r="AD1100" i="7"/>
  <c r="AC1100" i="7"/>
  <c r="AB1100" i="7"/>
  <c r="AA1100" i="7"/>
  <c r="Z1100" i="7"/>
  <c r="Y1100" i="7"/>
  <c r="AH1100" i="7" s="1"/>
  <c r="X1100" i="7"/>
  <c r="W1100" i="7"/>
  <c r="V1100" i="7"/>
  <c r="U1100" i="7"/>
  <c r="T1100" i="7"/>
  <c r="S1100" i="7"/>
  <c r="R1100" i="7"/>
  <c r="Q1100" i="7"/>
  <c r="AF1099" i="7"/>
  <c r="AE1099" i="7"/>
  <c r="AD1099" i="7"/>
  <c r="AC1099" i="7"/>
  <c r="AB1099" i="7"/>
  <c r="AA1099" i="7"/>
  <c r="Z1099" i="7"/>
  <c r="Y1099" i="7"/>
  <c r="AH1099" i="7" s="1"/>
  <c r="X1099" i="7"/>
  <c r="W1099" i="7"/>
  <c r="V1099" i="7"/>
  <c r="U1099" i="7"/>
  <c r="AI1099" i="7" s="1"/>
  <c r="T1099" i="7"/>
  <c r="S1099" i="7"/>
  <c r="AJ1099" i="7" s="1"/>
  <c r="R1099" i="7"/>
  <c r="Q1099" i="7"/>
  <c r="AG1099" i="7" s="1"/>
  <c r="AF1098" i="7"/>
  <c r="AE1098" i="7"/>
  <c r="AD1098" i="7"/>
  <c r="AC1098" i="7"/>
  <c r="AB1098" i="7"/>
  <c r="AA1098" i="7"/>
  <c r="Z1098" i="7"/>
  <c r="Y1098" i="7"/>
  <c r="AH1098" i="7" s="1"/>
  <c r="X1098" i="7"/>
  <c r="W1098" i="7"/>
  <c r="V1098" i="7"/>
  <c r="U1098" i="7"/>
  <c r="T1098" i="7"/>
  <c r="S1098" i="7"/>
  <c r="R1098" i="7"/>
  <c r="Q1098" i="7"/>
  <c r="AF1097" i="7"/>
  <c r="AE1097" i="7"/>
  <c r="AD1097" i="7"/>
  <c r="AC1097" i="7"/>
  <c r="AB1097" i="7"/>
  <c r="AA1097" i="7"/>
  <c r="Z1097" i="7"/>
  <c r="Y1097" i="7"/>
  <c r="AH1097" i="7" s="1"/>
  <c r="X1097" i="7"/>
  <c r="W1097" i="7"/>
  <c r="V1097" i="7"/>
  <c r="U1097" i="7"/>
  <c r="AI1097" i="7" s="1"/>
  <c r="T1097" i="7"/>
  <c r="S1097" i="7"/>
  <c r="AJ1097" i="7" s="1"/>
  <c r="R1097" i="7"/>
  <c r="Q1097" i="7"/>
  <c r="AG1097" i="7" s="1"/>
  <c r="AF1096" i="7"/>
  <c r="AE1096" i="7"/>
  <c r="AD1096" i="7"/>
  <c r="AC1096" i="7"/>
  <c r="AB1096" i="7"/>
  <c r="AA1096" i="7"/>
  <c r="Z1096" i="7"/>
  <c r="Y1096" i="7"/>
  <c r="AH1096" i="7" s="1"/>
  <c r="X1096" i="7"/>
  <c r="W1096" i="7"/>
  <c r="V1096" i="7"/>
  <c r="U1096" i="7"/>
  <c r="T1096" i="7"/>
  <c r="S1096" i="7"/>
  <c r="R1096" i="7"/>
  <c r="Q1096" i="7"/>
  <c r="AF1095" i="7"/>
  <c r="AE1095" i="7"/>
  <c r="AD1095" i="7"/>
  <c r="AC1095" i="7"/>
  <c r="AB1095" i="7"/>
  <c r="AA1095" i="7"/>
  <c r="Z1095" i="7"/>
  <c r="Y1095" i="7"/>
  <c r="AH1095" i="7" s="1"/>
  <c r="X1095" i="7"/>
  <c r="W1095" i="7"/>
  <c r="V1095" i="7"/>
  <c r="U1095" i="7"/>
  <c r="AI1095" i="7" s="1"/>
  <c r="T1095" i="7"/>
  <c r="S1095" i="7"/>
  <c r="AJ1095" i="7" s="1"/>
  <c r="R1095" i="7"/>
  <c r="Q1095" i="7"/>
  <c r="AG1095" i="7" s="1"/>
  <c r="AF1094" i="7"/>
  <c r="AE1094" i="7"/>
  <c r="AD1094" i="7"/>
  <c r="AC1094" i="7"/>
  <c r="AB1094" i="7"/>
  <c r="AA1094" i="7"/>
  <c r="Z1094" i="7"/>
  <c r="Y1094" i="7"/>
  <c r="AH1094" i="7" s="1"/>
  <c r="X1094" i="7"/>
  <c r="W1094" i="7"/>
  <c r="V1094" i="7"/>
  <c r="U1094" i="7"/>
  <c r="T1094" i="7"/>
  <c r="S1094" i="7"/>
  <c r="R1094" i="7"/>
  <c r="Q1094" i="7"/>
  <c r="AF1093" i="7"/>
  <c r="AE1093" i="7"/>
  <c r="AD1093" i="7"/>
  <c r="AC1093" i="7"/>
  <c r="AB1093" i="7"/>
  <c r="AA1093" i="7"/>
  <c r="Z1093" i="7"/>
  <c r="Y1093" i="7"/>
  <c r="AH1093" i="7" s="1"/>
  <c r="X1093" i="7"/>
  <c r="W1093" i="7"/>
  <c r="V1093" i="7"/>
  <c r="U1093" i="7"/>
  <c r="AI1093" i="7" s="1"/>
  <c r="T1093" i="7"/>
  <c r="S1093" i="7"/>
  <c r="AJ1093" i="7" s="1"/>
  <c r="R1093" i="7"/>
  <c r="Q1093" i="7"/>
  <c r="AG1093" i="7" s="1"/>
  <c r="AF1092" i="7"/>
  <c r="AE1092" i="7"/>
  <c r="AD1092" i="7"/>
  <c r="AC1092" i="7"/>
  <c r="AB1092" i="7"/>
  <c r="AA1092" i="7"/>
  <c r="Z1092" i="7"/>
  <c r="Y1092" i="7"/>
  <c r="AH1092" i="7" s="1"/>
  <c r="X1092" i="7"/>
  <c r="W1092" i="7"/>
  <c r="V1092" i="7"/>
  <c r="U1092" i="7"/>
  <c r="T1092" i="7"/>
  <c r="S1092" i="7"/>
  <c r="R1092" i="7"/>
  <c r="Q1092" i="7"/>
  <c r="AF1091" i="7"/>
  <c r="AE1091" i="7"/>
  <c r="AD1091" i="7"/>
  <c r="AC1091" i="7"/>
  <c r="AB1091" i="7"/>
  <c r="AA1091" i="7"/>
  <c r="Z1091" i="7"/>
  <c r="Y1091" i="7"/>
  <c r="AH1091" i="7" s="1"/>
  <c r="X1091" i="7"/>
  <c r="W1091" i="7"/>
  <c r="V1091" i="7"/>
  <c r="U1091" i="7"/>
  <c r="AI1091" i="7" s="1"/>
  <c r="T1091" i="7"/>
  <c r="S1091" i="7"/>
  <c r="AJ1091" i="7" s="1"/>
  <c r="R1091" i="7"/>
  <c r="Q1091" i="7"/>
  <c r="AG1091" i="7" s="1"/>
  <c r="AF1090" i="7"/>
  <c r="AE1090" i="7"/>
  <c r="AD1090" i="7"/>
  <c r="AC1090" i="7"/>
  <c r="AB1090" i="7"/>
  <c r="AA1090" i="7"/>
  <c r="Z1090" i="7"/>
  <c r="Y1090" i="7"/>
  <c r="AH1090" i="7" s="1"/>
  <c r="X1090" i="7"/>
  <c r="W1090" i="7"/>
  <c r="V1090" i="7"/>
  <c r="U1090" i="7"/>
  <c r="T1090" i="7"/>
  <c r="S1090" i="7"/>
  <c r="R1090" i="7"/>
  <c r="Q1090" i="7"/>
  <c r="AF1089" i="7"/>
  <c r="AE1089" i="7"/>
  <c r="AD1089" i="7"/>
  <c r="AC1089" i="7"/>
  <c r="AB1089" i="7"/>
  <c r="AA1089" i="7"/>
  <c r="Z1089" i="7"/>
  <c r="Y1089" i="7"/>
  <c r="AH1089" i="7" s="1"/>
  <c r="X1089" i="7"/>
  <c r="W1089" i="7"/>
  <c r="V1089" i="7"/>
  <c r="U1089" i="7"/>
  <c r="AI1089" i="7" s="1"/>
  <c r="T1089" i="7"/>
  <c r="S1089" i="7"/>
  <c r="AJ1089" i="7" s="1"/>
  <c r="R1089" i="7"/>
  <c r="Q1089" i="7"/>
  <c r="AG1089" i="7" s="1"/>
  <c r="AF1088" i="7"/>
  <c r="AE1088" i="7"/>
  <c r="AD1088" i="7"/>
  <c r="AC1088" i="7"/>
  <c r="AB1088" i="7"/>
  <c r="AA1088" i="7"/>
  <c r="Z1088" i="7"/>
  <c r="Y1088" i="7"/>
  <c r="AH1088" i="7" s="1"/>
  <c r="X1088" i="7"/>
  <c r="W1088" i="7"/>
  <c r="V1088" i="7"/>
  <c r="U1088" i="7"/>
  <c r="T1088" i="7"/>
  <c r="S1088" i="7"/>
  <c r="R1088" i="7"/>
  <c r="Q1088" i="7"/>
  <c r="AF1087" i="7"/>
  <c r="AE1087" i="7"/>
  <c r="AD1087" i="7"/>
  <c r="AC1087" i="7"/>
  <c r="AB1087" i="7"/>
  <c r="AA1087" i="7"/>
  <c r="Z1087" i="7"/>
  <c r="Y1087" i="7"/>
  <c r="AH1087" i="7" s="1"/>
  <c r="X1087" i="7"/>
  <c r="W1087" i="7"/>
  <c r="V1087" i="7"/>
  <c r="U1087" i="7"/>
  <c r="AI1087" i="7" s="1"/>
  <c r="T1087" i="7"/>
  <c r="S1087" i="7"/>
  <c r="AJ1087" i="7" s="1"/>
  <c r="R1087" i="7"/>
  <c r="Q1087" i="7"/>
  <c r="AG1087" i="7" s="1"/>
  <c r="AF1086" i="7"/>
  <c r="AE1086" i="7"/>
  <c r="AD1086" i="7"/>
  <c r="AC1086" i="7"/>
  <c r="AB1086" i="7"/>
  <c r="AA1086" i="7"/>
  <c r="Z1086" i="7"/>
  <c r="Y1086" i="7"/>
  <c r="AH1086" i="7" s="1"/>
  <c r="X1086" i="7"/>
  <c r="W1086" i="7"/>
  <c r="V1086" i="7"/>
  <c r="U1086" i="7"/>
  <c r="T1086" i="7"/>
  <c r="S1086" i="7"/>
  <c r="R1086" i="7"/>
  <c r="Q1086" i="7"/>
  <c r="AF1085" i="7"/>
  <c r="AE1085" i="7"/>
  <c r="AD1085" i="7"/>
  <c r="AC1085" i="7"/>
  <c r="AB1085" i="7"/>
  <c r="AA1085" i="7"/>
  <c r="Z1085" i="7"/>
  <c r="Y1085" i="7"/>
  <c r="AH1085" i="7" s="1"/>
  <c r="X1085" i="7"/>
  <c r="W1085" i="7"/>
  <c r="V1085" i="7"/>
  <c r="U1085" i="7"/>
  <c r="AI1085" i="7" s="1"/>
  <c r="T1085" i="7"/>
  <c r="S1085" i="7"/>
  <c r="AJ1085" i="7" s="1"/>
  <c r="R1085" i="7"/>
  <c r="Q1085" i="7"/>
  <c r="AG1085" i="7" s="1"/>
  <c r="AF1084" i="7"/>
  <c r="AE1084" i="7"/>
  <c r="AD1084" i="7"/>
  <c r="AC1084" i="7"/>
  <c r="AB1084" i="7"/>
  <c r="AA1084" i="7"/>
  <c r="Z1084" i="7"/>
  <c r="Y1084" i="7"/>
  <c r="AH1084" i="7" s="1"/>
  <c r="X1084" i="7"/>
  <c r="W1084" i="7"/>
  <c r="V1084" i="7"/>
  <c r="U1084" i="7"/>
  <c r="T1084" i="7"/>
  <c r="S1084" i="7"/>
  <c r="R1084" i="7"/>
  <c r="Q1084" i="7"/>
  <c r="AF1083" i="7"/>
  <c r="AE1083" i="7"/>
  <c r="AD1083" i="7"/>
  <c r="AC1083" i="7"/>
  <c r="AB1083" i="7"/>
  <c r="AA1083" i="7"/>
  <c r="Z1083" i="7"/>
  <c r="Y1083" i="7"/>
  <c r="AH1083" i="7" s="1"/>
  <c r="X1083" i="7"/>
  <c r="W1083" i="7"/>
  <c r="V1083" i="7"/>
  <c r="U1083" i="7"/>
  <c r="AI1083" i="7" s="1"/>
  <c r="T1083" i="7"/>
  <c r="S1083" i="7"/>
  <c r="AJ1083" i="7" s="1"/>
  <c r="R1083" i="7"/>
  <c r="Q1083" i="7"/>
  <c r="AG1083" i="7" s="1"/>
  <c r="AF1082" i="7"/>
  <c r="AE1082" i="7"/>
  <c r="AD1082" i="7"/>
  <c r="AC1082" i="7"/>
  <c r="AB1082" i="7"/>
  <c r="AA1082" i="7"/>
  <c r="Z1082" i="7"/>
  <c r="Y1082" i="7"/>
  <c r="AH1082" i="7" s="1"/>
  <c r="X1082" i="7"/>
  <c r="W1082" i="7"/>
  <c r="V1082" i="7"/>
  <c r="U1082" i="7"/>
  <c r="T1082" i="7"/>
  <c r="S1082" i="7"/>
  <c r="R1082" i="7"/>
  <c r="Q1082" i="7"/>
  <c r="AF1081" i="7"/>
  <c r="AE1081" i="7"/>
  <c r="AD1081" i="7"/>
  <c r="AC1081" i="7"/>
  <c r="AB1081" i="7"/>
  <c r="AA1081" i="7"/>
  <c r="Z1081" i="7"/>
  <c r="Y1081" i="7"/>
  <c r="AH1081" i="7" s="1"/>
  <c r="X1081" i="7"/>
  <c r="W1081" i="7"/>
  <c r="V1081" i="7"/>
  <c r="U1081" i="7"/>
  <c r="AI1081" i="7" s="1"/>
  <c r="T1081" i="7"/>
  <c r="S1081" i="7"/>
  <c r="AJ1081" i="7" s="1"/>
  <c r="R1081" i="7"/>
  <c r="Q1081" i="7"/>
  <c r="AG1081" i="7" s="1"/>
  <c r="AF1080" i="7"/>
  <c r="AE1080" i="7"/>
  <c r="AD1080" i="7"/>
  <c r="AC1080" i="7"/>
  <c r="AB1080" i="7"/>
  <c r="AA1080" i="7"/>
  <c r="Z1080" i="7"/>
  <c r="Y1080" i="7"/>
  <c r="AH1080" i="7" s="1"/>
  <c r="X1080" i="7"/>
  <c r="W1080" i="7"/>
  <c r="V1080" i="7"/>
  <c r="U1080" i="7"/>
  <c r="T1080" i="7"/>
  <c r="S1080" i="7"/>
  <c r="R1080" i="7"/>
  <c r="Q1080" i="7"/>
  <c r="AF1079" i="7"/>
  <c r="AE1079" i="7"/>
  <c r="AD1079" i="7"/>
  <c r="AC1079" i="7"/>
  <c r="AB1079" i="7"/>
  <c r="AA1079" i="7"/>
  <c r="Z1079" i="7"/>
  <c r="Y1079" i="7"/>
  <c r="AH1079" i="7" s="1"/>
  <c r="X1079" i="7"/>
  <c r="W1079" i="7"/>
  <c r="V1079" i="7"/>
  <c r="U1079" i="7"/>
  <c r="AI1079" i="7" s="1"/>
  <c r="T1079" i="7"/>
  <c r="S1079" i="7"/>
  <c r="AJ1079" i="7" s="1"/>
  <c r="R1079" i="7"/>
  <c r="Q1079" i="7"/>
  <c r="AG1079" i="7" s="1"/>
  <c r="AF1078" i="7"/>
  <c r="AE1078" i="7"/>
  <c r="AD1078" i="7"/>
  <c r="AC1078" i="7"/>
  <c r="AB1078" i="7"/>
  <c r="AA1078" i="7"/>
  <c r="Z1078" i="7"/>
  <c r="Y1078" i="7"/>
  <c r="AH1078" i="7" s="1"/>
  <c r="X1078" i="7"/>
  <c r="W1078" i="7"/>
  <c r="V1078" i="7"/>
  <c r="U1078" i="7"/>
  <c r="T1078" i="7"/>
  <c r="S1078" i="7"/>
  <c r="R1078" i="7"/>
  <c r="Q1078" i="7"/>
  <c r="AF1077" i="7"/>
  <c r="AE1077" i="7"/>
  <c r="AD1077" i="7"/>
  <c r="AC1077" i="7"/>
  <c r="AB1077" i="7"/>
  <c r="AA1077" i="7"/>
  <c r="Z1077" i="7"/>
  <c r="Y1077" i="7"/>
  <c r="AH1077" i="7" s="1"/>
  <c r="X1077" i="7"/>
  <c r="W1077" i="7"/>
  <c r="V1077" i="7"/>
  <c r="U1077" i="7"/>
  <c r="AI1077" i="7" s="1"/>
  <c r="T1077" i="7"/>
  <c r="S1077" i="7"/>
  <c r="AJ1077" i="7" s="1"/>
  <c r="R1077" i="7"/>
  <c r="Q1077" i="7"/>
  <c r="AG1077" i="7" s="1"/>
  <c r="AF1076" i="7"/>
  <c r="AE1076" i="7"/>
  <c r="AD1076" i="7"/>
  <c r="AC1076" i="7"/>
  <c r="AB1076" i="7"/>
  <c r="AA1076" i="7"/>
  <c r="Z1076" i="7"/>
  <c r="Y1076" i="7"/>
  <c r="AH1076" i="7" s="1"/>
  <c r="X1076" i="7"/>
  <c r="W1076" i="7"/>
  <c r="V1076" i="7"/>
  <c r="U1076" i="7"/>
  <c r="T1076" i="7"/>
  <c r="S1076" i="7"/>
  <c r="R1076" i="7"/>
  <c r="Q1076" i="7"/>
  <c r="AF1075" i="7"/>
  <c r="AE1075" i="7"/>
  <c r="AD1075" i="7"/>
  <c r="AC1075" i="7"/>
  <c r="AB1075" i="7"/>
  <c r="AA1075" i="7"/>
  <c r="Z1075" i="7"/>
  <c r="Y1075" i="7"/>
  <c r="AH1075" i="7" s="1"/>
  <c r="X1075" i="7"/>
  <c r="W1075" i="7"/>
  <c r="V1075" i="7"/>
  <c r="U1075" i="7"/>
  <c r="AI1075" i="7" s="1"/>
  <c r="T1075" i="7"/>
  <c r="S1075" i="7"/>
  <c r="AJ1075" i="7" s="1"/>
  <c r="R1075" i="7"/>
  <c r="Q1075" i="7"/>
  <c r="AG1075" i="7" s="1"/>
  <c r="AF1074" i="7"/>
  <c r="AE1074" i="7"/>
  <c r="AD1074" i="7"/>
  <c r="AC1074" i="7"/>
  <c r="AB1074" i="7"/>
  <c r="AA1074" i="7"/>
  <c r="Z1074" i="7"/>
  <c r="Y1074" i="7"/>
  <c r="AH1074" i="7" s="1"/>
  <c r="X1074" i="7"/>
  <c r="W1074" i="7"/>
  <c r="V1074" i="7"/>
  <c r="U1074" i="7"/>
  <c r="T1074" i="7"/>
  <c r="S1074" i="7"/>
  <c r="R1074" i="7"/>
  <c r="Q1074" i="7"/>
  <c r="AF1073" i="7"/>
  <c r="AE1073" i="7"/>
  <c r="AD1073" i="7"/>
  <c r="AC1073" i="7"/>
  <c r="AB1073" i="7"/>
  <c r="AA1073" i="7"/>
  <c r="Z1073" i="7"/>
  <c r="Y1073" i="7"/>
  <c r="AH1073" i="7" s="1"/>
  <c r="X1073" i="7"/>
  <c r="W1073" i="7"/>
  <c r="V1073" i="7"/>
  <c r="U1073" i="7"/>
  <c r="AI1073" i="7" s="1"/>
  <c r="T1073" i="7"/>
  <c r="S1073" i="7"/>
  <c r="AJ1073" i="7" s="1"/>
  <c r="R1073" i="7"/>
  <c r="Q1073" i="7"/>
  <c r="AG1073" i="7" s="1"/>
  <c r="AF1072" i="7"/>
  <c r="AE1072" i="7"/>
  <c r="AD1072" i="7"/>
  <c r="AC1072" i="7"/>
  <c r="AB1072" i="7"/>
  <c r="AA1072" i="7"/>
  <c r="Z1072" i="7"/>
  <c r="Y1072" i="7"/>
  <c r="AH1072" i="7" s="1"/>
  <c r="X1072" i="7"/>
  <c r="W1072" i="7"/>
  <c r="V1072" i="7"/>
  <c r="U1072" i="7"/>
  <c r="T1072" i="7"/>
  <c r="S1072" i="7"/>
  <c r="R1072" i="7"/>
  <c r="Q1072" i="7"/>
  <c r="AF1071" i="7"/>
  <c r="AE1071" i="7"/>
  <c r="AD1071" i="7"/>
  <c r="AC1071" i="7"/>
  <c r="AB1071" i="7"/>
  <c r="AA1071" i="7"/>
  <c r="Z1071" i="7"/>
  <c r="Y1071" i="7"/>
  <c r="AH1071" i="7" s="1"/>
  <c r="X1071" i="7"/>
  <c r="W1071" i="7"/>
  <c r="V1071" i="7"/>
  <c r="U1071" i="7"/>
  <c r="AI1071" i="7" s="1"/>
  <c r="T1071" i="7"/>
  <c r="S1071" i="7"/>
  <c r="AJ1071" i="7" s="1"/>
  <c r="R1071" i="7"/>
  <c r="Q1071" i="7"/>
  <c r="AG1071" i="7" s="1"/>
  <c r="AF1070" i="7"/>
  <c r="AE1070" i="7"/>
  <c r="AD1070" i="7"/>
  <c r="AC1070" i="7"/>
  <c r="AB1070" i="7"/>
  <c r="AA1070" i="7"/>
  <c r="Z1070" i="7"/>
  <c r="Y1070" i="7"/>
  <c r="AH1070" i="7" s="1"/>
  <c r="X1070" i="7"/>
  <c r="W1070" i="7"/>
  <c r="V1070" i="7"/>
  <c r="U1070" i="7"/>
  <c r="T1070" i="7"/>
  <c r="S1070" i="7"/>
  <c r="R1070" i="7"/>
  <c r="Q1070" i="7"/>
  <c r="AF1069" i="7"/>
  <c r="AE1069" i="7"/>
  <c r="AD1069" i="7"/>
  <c r="AC1069" i="7"/>
  <c r="AB1069" i="7"/>
  <c r="AA1069" i="7"/>
  <c r="Z1069" i="7"/>
  <c r="Y1069" i="7"/>
  <c r="AH1069" i="7" s="1"/>
  <c r="X1069" i="7"/>
  <c r="W1069" i="7"/>
  <c r="V1069" i="7"/>
  <c r="U1069" i="7"/>
  <c r="AI1069" i="7" s="1"/>
  <c r="T1069" i="7"/>
  <c r="S1069" i="7"/>
  <c r="AJ1069" i="7" s="1"/>
  <c r="R1069" i="7"/>
  <c r="Q1069" i="7"/>
  <c r="AG1069" i="7" s="1"/>
  <c r="AF1068" i="7"/>
  <c r="AE1068" i="7"/>
  <c r="AD1068" i="7"/>
  <c r="AC1068" i="7"/>
  <c r="AB1068" i="7"/>
  <c r="AA1068" i="7"/>
  <c r="Z1068" i="7"/>
  <c r="Y1068" i="7"/>
  <c r="AH1068" i="7" s="1"/>
  <c r="X1068" i="7"/>
  <c r="W1068" i="7"/>
  <c r="V1068" i="7"/>
  <c r="U1068" i="7"/>
  <c r="T1068" i="7"/>
  <c r="S1068" i="7"/>
  <c r="R1068" i="7"/>
  <c r="Q1068" i="7"/>
  <c r="AF1067" i="7"/>
  <c r="AE1067" i="7"/>
  <c r="AD1067" i="7"/>
  <c r="AC1067" i="7"/>
  <c r="AB1067" i="7"/>
  <c r="AA1067" i="7"/>
  <c r="Z1067" i="7"/>
  <c r="Y1067" i="7"/>
  <c r="AH1067" i="7" s="1"/>
  <c r="X1067" i="7"/>
  <c r="W1067" i="7"/>
  <c r="V1067" i="7"/>
  <c r="U1067" i="7"/>
  <c r="AI1067" i="7" s="1"/>
  <c r="T1067" i="7"/>
  <c r="S1067" i="7"/>
  <c r="AJ1067" i="7" s="1"/>
  <c r="R1067" i="7"/>
  <c r="Q1067" i="7"/>
  <c r="AG1067" i="7" s="1"/>
  <c r="AF1066" i="7"/>
  <c r="AE1066" i="7"/>
  <c r="AD1066" i="7"/>
  <c r="AC1066" i="7"/>
  <c r="AB1066" i="7"/>
  <c r="AA1066" i="7"/>
  <c r="Z1066" i="7"/>
  <c r="Y1066" i="7"/>
  <c r="AH1066" i="7" s="1"/>
  <c r="X1066" i="7"/>
  <c r="W1066" i="7"/>
  <c r="V1066" i="7"/>
  <c r="U1066" i="7"/>
  <c r="T1066" i="7"/>
  <c r="S1066" i="7"/>
  <c r="R1066" i="7"/>
  <c r="Q1066" i="7"/>
  <c r="AF1065" i="7"/>
  <c r="AE1065" i="7"/>
  <c r="AD1065" i="7"/>
  <c r="AC1065" i="7"/>
  <c r="AB1065" i="7"/>
  <c r="AA1065" i="7"/>
  <c r="Z1065" i="7"/>
  <c r="Y1065" i="7"/>
  <c r="AH1065" i="7" s="1"/>
  <c r="X1065" i="7"/>
  <c r="W1065" i="7"/>
  <c r="V1065" i="7"/>
  <c r="U1065" i="7"/>
  <c r="AI1065" i="7" s="1"/>
  <c r="T1065" i="7"/>
  <c r="S1065" i="7"/>
  <c r="AJ1065" i="7" s="1"/>
  <c r="R1065" i="7"/>
  <c r="Q1065" i="7"/>
  <c r="AG1065" i="7" s="1"/>
  <c r="AF1064" i="7"/>
  <c r="AE1064" i="7"/>
  <c r="AD1064" i="7"/>
  <c r="AC1064" i="7"/>
  <c r="AB1064" i="7"/>
  <c r="AA1064" i="7"/>
  <c r="Z1064" i="7"/>
  <c r="Y1064" i="7"/>
  <c r="AH1064" i="7" s="1"/>
  <c r="X1064" i="7"/>
  <c r="W1064" i="7"/>
  <c r="V1064" i="7"/>
  <c r="U1064" i="7"/>
  <c r="T1064" i="7"/>
  <c r="S1064" i="7"/>
  <c r="R1064" i="7"/>
  <c r="Q1064" i="7"/>
  <c r="AF1063" i="7"/>
  <c r="AE1063" i="7"/>
  <c r="AD1063" i="7"/>
  <c r="AC1063" i="7"/>
  <c r="AB1063" i="7"/>
  <c r="AA1063" i="7"/>
  <c r="Z1063" i="7"/>
  <c r="Y1063" i="7"/>
  <c r="AH1063" i="7" s="1"/>
  <c r="X1063" i="7"/>
  <c r="W1063" i="7"/>
  <c r="V1063" i="7"/>
  <c r="U1063" i="7"/>
  <c r="AI1063" i="7" s="1"/>
  <c r="T1063" i="7"/>
  <c r="S1063" i="7"/>
  <c r="AJ1063" i="7" s="1"/>
  <c r="R1063" i="7"/>
  <c r="Q1063" i="7"/>
  <c r="AG1063" i="7" s="1"/>
  <c r="AF1062" i="7"/>
  <c r="AE1062" i="7"/>
  <c r="AD1062" i="7"/>
  <c r="AC1062" i="7"/>
  <c r="AB1062" i="7"/>
  <c r="AA1062" i="7"/>
  <c r="Z1062" i="7"/>
  <c r="Y1062" i="7"/>
  <c r="AH1062" i="7" s="1"/>
  <c r="X1062" i="7"/>
  <c r="W1062" i="7"/>
  <c r="V1062" i="7"/>
  <c r="U1062" i="7"/>
  <c r="T1062" i="7"/>
  <c r="S1062" i="7"/>
  <c r="R1062" i="7"/>
  <c r="Q1062" i="7"/>
  <c r="AF1061" i="7"/>
  <c r="AE1061" i="7"/>
  <c r="AD1061" i="7"/>
  <c r="AC1061" i="7"/>
  <c r="AB1061" i="7"/>
  <c r="AA1061" i="7"/>
  <c r="Z1061" i="7"/>
  <c r="Y1061" i="7"/>
  <c r="AH1061" i="7" s="1"/>
  <c r="X1061" i="7"/>
  <c r="W1061" i="7"/>
  <c r="V1061" i="7"/>
  <c r="U1061" i="7"/>
  <c r="AI1061" i="7" s="1"/>
  <c r="T1061" i="7"/>
  <c r="S1061" i="7"/>
  <c r="AJ1061" i="7" s="1"/>
  <c r="R1061" i="7"/>
  <c r="Q1061" i="7"/>
  <c r="AG1061" i="7" s="1"/>
  <c r="AF1060" i="7"/>
  <c r="AE1060" i="7"/>
  <c r="AD1060" i="7"/>
  <c r="AC1060" i="7"/>
  <c r="AB1060" i="7"/>
  <c r="AA1060" i="7"/>
  <c r="Z1060" i="7"/>
  <c r="Y1060" i="7"/>
  <c r="AH1060" i="7" s="1"/>
  <c r="X1060" i="7"/>
  <c r="W1060" i="7"/>
  <c r="V1060" i="7"/>
  <c r="U1060" i="7"/>
  <c r="T1060" i="7"/>
  <c r="S1060" i="7"/>
  <c r="R1060" i="7"/>
  <c r="Q1060" i="7"/>
  <c r="AF1059" i="7"/>
  <c r="AE1059" i="7"/>
  <c r="AD1059" i="7"/>
  <c r="AC1059" i="7"/>
  <c r="AB1059" i="7"/>
  <c r="AA1059" i="7"/>
  <c r="Z1059" i="7"/>
  <c r="Y1059" i="7"/>
  <c r="AH1059" i="7" s="1"/>
  <c r="X1059" i="7"/>
  <c r="W1059" i="7"/>
  <c r="V1059" i="7"/>
  <c r="U1059" i="7"/>
  <c r="AI1059" i="7" s="1"/>
  <c r="T1059" i="7"/>
  <c r="S1059" i="7"/>
  <c r="AJ1059" i="7" s="1"/>
  <c r="R1059" i="7"/>
  <c r="Q1059" i="7"/>
  <c r="AG1059" i="7" s="1"/>
  <c r="AF1058" i="7"/>
  <c r="AE1058" i="7"/>
  <c r="AD1058" i="7"/>
  <c r="AC1058" i="7"/>
  <c r="AB1058" i="7"/>
  <c r="AA1058" i="7"/>
  <c r="Z1058" i="7"/>
  <c r="Y1058" i="7"/>
  <c r="AH1058" i="7" s="1"/>
  <c r="X1058" i="7"/>
  <c r="W1058" i="7"/>
  <c r="V1058" i="7"/>
  <c r="U1058" i="7"/>
  <c r="T1058" i="7"/>
  <c r="S1058" i="7"/>
  <c r="R1058" i="7"/>
  <c r="Q1058" i="7"/>
  <c r="AF1057" i="7"/>
  <c r="AE1057" i="7"/>
  <c r="AD1057" i="7"/>
  <c r="AC1057" i="7"/>
  <c r="AB1057" i="7"/>
  <c r="AA1057" i="7"/>
  <c r="Z1057" i="7"/>
  <c r="Y1057" i="7"/>
  <c r="AH1057" i="7" s="1"/>
  <c r="X1057" i="7"/>
  <c r="W1057" i="7"/>
  <c r="V1057" i="7"/>
  <c r="U1057" i="7"/>
  <c r="AI1057" i="7" s="1"/>
  <c r="T1057" i="7"/>
  <c r="S1057" i="7"/>
  <c r="AJ1057" i="7" s="1"/>
  <c r="R1057" i="7"/>
  <c r="Q1057" i="7"/>
  <c r="AG1057" i="7" s="1"/>
  <c r="AF1056" i="7"/>
  <c r="AE1056" i="7"/>
  <c r="AD1056" i="7"/>
  <c r="AC1056" i="7"/>
  <c r="AB1056" i="7"/>
  <c r="AA1056" i="7"/>
  <c r="Z1056" i="7"/>
  <c r="Y1056" i="7"/>
  <c r="AH1056" i="7" s="1"/>
  <c r="X1056" i="7"/>
  <c r="W1056" i="7"/>
  <c r="V1056" i="7"/>
  <c r="U1056" i="7"/>
  <c r="T1056" i="7"/>
  <c r="S1056" i="7"/>
  <c r="R1056" i="7"/>
  <c r="Q1056" i="7"/>
  <c r="AF1055" i="7"/>
  <c r="AE1055" i="7"/>
  <c r="AD1055" i="7"/>
  <c r="AC1055" i="7"/>
  <c r="AB1055" i="7"/>
  <c r="AA1055" i="7"/>
  <c r="Z1055" i="7"/>
  <c r="Y1055" i="7"/>
  <c r="AH1055" i="7" s="1"/>
  <c r="X1055" i="7"/>
  <c r="W1055" i="7"/>
  <c r="V1055" i="7"/>
  <c r="U1055" i="7"/>
  <c r="AI1055" i="7" s="1"/>
  <c r="T1055" i="7"/>
  <c r="S1055" i="7"/>
  <c r="AJ1055" i="7" s="1"/>
  <c r="R1055" i="7"/>
  <c r="Q1055" i="7"/>
  <c r="AG1055" i="7" s="1"/>
  <c r="AF1054" i="7"/>
  <c r="AE1054" i="7"/>
  <c r="AD1054" i="7"/>
  <c r="AC1054" i="7"/>
  <c r="AB1054" i="7"/>
  <c r="AA1054" i="7"/>
  <c r="Z1054" i="7"/>
  <c r="Y1054" i="7"/>
  <c r="AH1054" i="7" s="1"/>
  <c r="X1054" i="7"/>
  <c r="W1054" i="7"/>
  <c r="V1054" i="7"/>
  <c r="U1054" i="7"/>
  <c r="T1054" i="7"/>
  <c r="S1054" i="7"/>
  <c r="R1054" i="7"/>
  <c r="Q1054" i="7"/>
  <c r="AF1053" i="7"/>
  <c r="AE1053" i="7"/>
  <c r="AD1053" i="7"/>
  <c r="AC1053" i="7"/>
  <c r="AB1053" i="7"/>
  <c r="AA1053" i="7"/>
  <c r="Z1053" i="7"/>
  <c r="Y1053" i="7"/>
  <c r="AH1053" i="7" s="1"/>
  <c r="X1053" i="7"/>
  <c r="W1053" i="7"/>
  <c r="V1053" i="7"/>
  <c r="U1053" i="7"/>
  <c r="AI1053" i="7" s="1"/>
  <c r="T1053" i="7"/>
  <c r="S1053" i="7"/>
  <c r="AJ1053" i="7" s="1"/>
  <c r="R1053" i="7"/>
  <c r="Q1053" i="7"/>
  <c r="AG1053" i="7" s="1"/>
  <c r="AF1052" i="7"/>
  <c r="AE1052" i="7"/>
  <c r="AD1052" i="7"/>
  <c r="AC1052" i="7"/>
  <c r="AB1052" i="7"/>
  <c r="AA1052" i="7"/>
  <c r="Z1052" i="7"/>
  <c r="Y1052" i="7"/>
  <c r="AH1052" i="7" s="1"/>
  <c r="X1052" i="7"/>
  <c r="W1052" i="7"/>
  <c r="V1052" i="7"/>
  <c r="U1052" i="7"/>
  <c r="T1052" i="7"/>
  <c r="S1052" i="7"/>
  <c r="R1052" i="7"/>
  <c r="Q1052" i="7"/>
  <c r="AF1051" i="7"/>
  <c r="AE1051" i="7"/>
  <c r="AD1051" i="7"/>
  <c r="AC1051" i="7"/>
  <c r="AB1051" i="7"/>
  <c r="AA1051" i="7"/>
  <c r="Z1051" i="7"/>
  <c r="Y1051" i="7"/>
  <c r="AH1051" i="7" s="1"/>
  <c r="X1051" i="7"/>
  <c r="W1051" i="7"/>
  <c r="V1051" i="7"/>
  <c r="U1051" i="7"/>
  <c r="AI1051" i="7" s="1"/>
  <c r="T1051" i="7"/>
  <c r="S1051" i="7"/>
  <c r="AJ1051" i="7" s="1"/>
  <c r="R1051" i="7"/>
  <c r="Q1051" i="7"/>
  <c r="AG1051" i="7" s="1"/>
  <c r="AF1050" i="7"/>
  <c r="AE1050" i="7"/>
  <c r="AD1050" i="7"/>
  <c r="AC1050" i="7"/>
  <c r="AB1050" i="7"/>
  <c r="AA1050" i="7"/>
  <c r="Z1050" i="7"/>
  <c r="Y1050" i="7"/>
  <c r="AH1050" i="7" s="1"/>
  <c r="X1050" i="7"/>
  <c r="W1050" i="7"/>
  <c r="V1050" i="7"/>
  <c r="U1050" i="7"/>
  <c r="T1050" i="7"/>
  <c r="S1050" i="7"/>
  <c r="R1050" i="7"/>
  <c r="Q1050" i="7"/>
  <c r="AF1049" i="7"/>
  <c r="AE1049" i="7"/>
  <c r="AD1049" i="7"/>
  <c r="AC1049" i="7"/>
  <c r="AB1049" i="7"/>
  <c r="AA1049" i="7"/>
  <c r="Z1049" i="7"/>
  <c r="Y1049" i="7"/>
  <c r="AH1049" i="7" s="1"/>
  <c r="X1049" i="7"/>
  <c r="W1049" i="7"/>
  <c r="V1049" i="7"/>
  <c r="U1049" i="7"/>
  <c r="AI1049" i="7" s="1"/>
  <c r="T1049" i="7"/>
  <c r="S1049" i="7"/>
  <c r="AJ1049" i="7" s="1"/>
  <c r="R1049" i="7"/>
  <c r="Q1049" i="7"/>
  <c r="AG1049" i="7" s="1"/>
  <c r="AF1048" i="7"/>
  <c r="AE1048" i="7"/>
  <c r="AD1048" i="7"/>
  <c r="AC1048" i="7"/>
  <c r="AB1048" i="7"/>
  <c r="AA1048" i="7"/>
  <c r="Z1048" i="7"/>
  <c r="Y1048" i="7"/>
  <c r="AH1048" i="7" s="1"/>
  <c r="X1048" i="7"/>
  <c r="W1048" i="7"/>
  <c r="V1048" i="7"/>
  <c r="U1048" i="7"/>
  <c r="T1048" i="7"/>
  <c r="S1048" i="7"/>
  <c r="R1048" i="7"/>
  <c r="Q1048" i="7"/>
  <c r="AF1047" i="7"/>
  <c r="AE1047" i="7"/>
  <c r="AD1047" i="7"/>
  <c r="AC1047" i="7"/>
  <c r="AB1047" i="7"/>
  <c r="AA1047" i="7"/>
  <c r="Z1047" i="7"/>
  <c r="Y1047" i="7"/>
  <c r="AH1047" i="7" s="1"/>
  <c r="X1047" i="7"/>
  <c r="W1047" i="7"/>
  <c r="V1047" i="7"/>
  <c r="U1047" i="7"/>
  <c r="AI1047" i="7" s="1"/>
  <c r="T1047" i="7"/>
  <c r="S1047" i="7"/>
  <c r="AJ1047" i="7" s="1"/>
  <c r="R1047" i="7"/>
  <c r="Q1047" i="7"/>
  <c r="AG1047" i="7" s="1"/>
  <c r="AF1046" i="7"/>
  <c r="AE1046" i="7"/>
  <c r="AD1046" i="7"/>
  <c r="AC1046" i="7"/>
  <c r="AB1046" i="7"/>
  <c r="AA1046" i="7"/>
  <c r="Z1046" i="7"/>
  <c r="Y1046" i="7"/>
  <c r="AH1046" i="7" s="1"/>
  <c r="X1046" i="7"/>
  <c r="W1046" i="7"/>
  <c r="V1046" i="7"/>
  <c r="U1046" i="7"/>
  <c r="T1046" i="7"/>
  <c r="S1046" i="7"/>
  <c r="R1046" i="7"/>
  <c r="Q1046" i="7"/>
  <c r="AF1045" i="7"/>
  <c r="AE1045" i="7"/>
  <c r="AD1045" i="7"/>
  <c r="AC1045" i="7"/>
  <c r="AB1045" i="7"/>
  <c r="AA1045" i="7"/>
  <c r="Z1045" i="7"/>
  <c r="Y1045" i="7"/>
  <c r="AH1045" i="7" s="1"/>
  <c r="X1045" i="7"/>
  <c r="W1045" i="7"/>
  <c r="V1045" i="7"/>
  <c r="U1045" i="7"/>
  <c r="AI1045" i="7" s="1"/>
  <c r="T1045" i="7"/>
  <c r="S1045" i="7"/>
  <c r="AJ1045" i="7" s="1"/>
  <c r="R1045" i="7"/>
  <c r="Q1045" i="7"/>
  <c r="AG1045" i="7" s="1"/>
  <c r="AF1044" i="7"/>
  <c r="AE1044" i="7"/>
  <c r="AD1044" i="7"/>
  <c r="AC1044" i="7"/>
  <c r="AB1044" i="7"/>
  <c r="AA1044" i="7"/>
  <c r="Z1044" i="7"/>
  <c r="Y1044" i="7"/>
  <c r="AH1044" i="7" s="1"/>
  <c r="X1044" i="7"/>
  <c r="W1044" i="7"/>
  <c r="V1044" i="7"/>
  <c r="U1044" i="7"/>
  <c r="T1044" i="7"/>
  <c r="S1044" i="7"/>
  <c r="R1044" i="7"/>
  <c r="Q1044" i="7"/>
  <c r="AF1043" i="7"/>
  <c r="AE1043" i="7"/>
  <c r="AD1043" i="7"/>
  <c r="AC1043" i="7"/>
  <c r="AB1043" i="7"/>
  <c r="AA1043" i="7"/>
  <c r="Z1043" i="7"/>
  <c r="Y1043" i="7"/>
  <c r="AH1043" i="7" s="1"/>
  <c r="X1043" i="7"/>
  <c r="W1043" i="7"/>
  <c r="V1043" i="7"/>
  <c r="U1043" i="7"/>
  <c r="AI1043" i="7" s="1"/>
  <c r="T1043" i="7"/>
  <c r="S1043" i="7"/>
  <c r="AJ1043" i="7" s="1"/>
  <c r="R1043" i="7"/>
  <c r="Q1043" i="7"/>
  <c r="AG1043" i="7" s="1"/>
  <c r="AF1042" i="7"/>
  <c r="AE1042" i="7"/>
  <c r="AD1042" i="7"/>
  <c r="AC1042" i="7"/>
  <c r="AB1042" i="7"/>
  <c r="AA1042" i="7"/>
  <c r="Z1042" i="7"/>
  <c r="Y1042" i="7"/>
  <c r="AH1042" i="7" s="1"/>
  <c r="X1042" i="7"/>
  <c r="W1042" i="7"/>
  <c r="V1042" i="7"/>
  <c r="U1042" i="7"/>
  <c r="T1042" i="7"/>
  <c r="S1042" i="7"/>
  <c r="R1042" i="7"/>
  <c r="Q1042" i="7"/>
  <c r="AF1041" i="7"/>
  <c r="AE1041" i="7"/>
  <c r="AD1041" i="7"/>
  <c r="AC1041" i="7"/>
  <c r="AB1041" i="7"/>
  <c r="AA1041" i="7"/>
  <c r="Z1041" i="7"/>
  <c r="Y1041" i="7"/>
  <c r="AH1041" i="7" s="1"/>
  <c r="X1041" i="7"/>
  <c r="W1041" i="7"/>
  <c r="V1041" i="7"/>
  <c r="U1041" i="7"/>
  <c r="AI1041" i="7" s="1"/>
  <c r="T1041" i="7"/>
  <c r="S1041" i="7"/>
  <c r="AJ1041" i="7" s="1"/>
  <c r="R1041" i="7"/>
  <c r="Q1041" i="7"/>
  <c r="AG1041" i="7" s="1"/>
  <c r="AF1040" i="7"/>
  <c r="AE1040" i="7"/>
  <c r="AD1040" i="7"/>
  <c r="AC1040" i="7"/>
  <c r="AB1040" i="7"/>
  <c r="AA1040" i="7"/>
  <c r="Z1040" i="7"/>
  <c r="Y1040" i="7"/>
  <c r="AH1040" i="7" s="1"/>
  <c r="X1040" i="7"/>
  <c r="W1040" i="7"/>
  <c r="V1040" i="7"/>
  <c r="U1040" i="7"/>
  <c r="T1040" i="7"/>
  <c r="S1040" i="7"/>
  <c r="R1040" i="7"/>
  <c r="Q1040" i="7"/>
  <c r="AF1039" i="7"/>
  <c r="AE1039" i="7"/>
  <c r="AD1039" i="7"/>
  <c r="AC1039" i="7"/>
  <c r="AB1039" i="7"/>
  <c r="AA1039" i="7"/>
  <c r="Z1039" i="7"/>
  <c r="Y1039" i="7"/>
  <c r="AH1039" i="7" s="1"/>
  <c r="X1039" i="7"/>
  <c r="W1039" i="7"/>
  <c r="V1039" i="7"/>
  <c r="U1039" i="7"/>
  <c r="AI1039" i="7" s="1"/>
  <c r="T1039" i="7"/>
  <c r="S1039" i="7"/>
  <c r="AJ1039" i="7" s="1"/>
  <c r="R1039" i="7"/>
  <c r="Q1039" i="7"/>
  <c r="AG1039" i="7" s="1"/>
  <c r="AF1038" i="7"/>
  <c r="AE1038" i="7"/>
  <c r="AD1038" i="7"/>
  <c r="AC1038" i="7"/>
  <c r="AB1038" i="7"/>
  <c r="AA1038" i="7"/>
  <c r="Z1038" i="7"/>
  <c r="Y1038" i="7"/>
  <c r="AH1038" i="7" s="1"/>
  <c r="X1038" i="7"/>
  <c r="W1038" i="7"/>
  <c r="V1038" i="7"/>
  <c r="U1038" i="7"/>
  <c r="T1038" i="7"/>
  <c r="S1038" i="7"/>
  <c r="R1038" i="7"/>
  <c r="Q1038" i="7"/>
  <c r="AF1037" i="7"/>
  <c r="AE1037" i="7"/>
  <c r="AD1037" i="7"/>
  <c r="AC1037" i="7"/>
  <c r="AB1037" i="7"/>
  <c r="AA1037" i="7"/>
  <c r="Z1037" i="7"/>
  <c r="Y1037" i="7"/>
  <c r="AH1037" i="7" s="1"/>
  <c r="X1037" i="7"/>
  <c r="W1037" i="7"/>
  <c r="V1037" i="7"/>
  <c r="U1037" i="7"/>
  <c r="AI1037" i="7" s="1"/>
  <c r="T1037" i="7"/>
  <c r="S1037" i="7"/>
  <c r="AJ1037" i="7" s="1"/>
  <c r="R1037" i="7"/>
  <c r="Q1037" i="7"/>
  <c r="AG1037" i="7" s="1"/>
  <c r="AF1036" i="7"/>
  <c r="AE1036" i="7"/>
  <c r="AD1036" i="7"/>
  <c r="AC1036" i="7"/>
  <c r="AB1036" i="7"/>
  <c r="AA1036" i="7"/>
  <c r="Z1036" i="7"/>
  <c r="Y1036" i="7"/>
  <c r="AH1036" i="7" s="1"/>
  <c r="X1036" i="7"/>
  <c r="W1036" i="7"/>
  <c r="V1036" i="7"/>
  <c r="U1036" i="7"/>
  <c r="T1036" i="7"/>
  <c r="S1036" i="7"/>
  <c r="R1036" i="7"/>
  <c r="Q1036" i="7"/>
  <c r="AF1035" i="7"/>
  <c r="AE1035" i="7"/>
  <c r="AD1035" i="7"/>
  <c r="AC1035" i="7"/>
  <c r="AB1035" i="7"/>
  <c r="AA1035" i="7"/>
  <c r="Z1035" i="7"/>
  <c r="Y1035" i="7"/>
  <c r="AH1035" i="7" s="1"/>
  <c r="X1035" i="7"/>
  <c r="W1035" i="7"/>
  <c r="V1035" i="7"/>
  <c r="U1035" i="7"/>
  <c r="AI1035" i="7" s="1"/>
  <c r="T1035" i="7"/>
  <c r="S1035" i="7"/>
  <c r="AJ1035" i="7" s="1"/>
  <c r="R1035" i="7"/>
  <c r="Q1035" i="7"/>
  <c r="AG1035" i="7" s="1"/>
  <c r="AF1034" i="7"/>
  <c r="AE1034" i="7"/>
  <c r="AD1034" i="7"/>
  <c r="AC1034" i="7"/>
  <c r="AB1034" i="7"/>
  <c r="AA1034" i="7"/>
  <c r="Z1034" i="7"/>
  <c r="Y1034" i="7"/>
  <c r="AH1034" i="7" s="1"/>
  <c r="X1034" i="7"/>
  <c r="W1034" i="7"/>
  <c r="V1034" i="7"/>
  <c r="U1034" i="7"/>
  <c r="T1034" i="7"/>
  <c r="S1034" i="7"/>
  <c r="R1034" i="7"/>
  <c r="Q1034" i="7"/>
  <c r="AF1033" i="7"/>
  <c r="AE1033" i="7"/>
  <c r="AD1033" i="7"/>
  <c r="AC1033" i="7"/>
  <c r="AB1033" i="7"/>
  <c r="AA1033" i="7"/>
  <c r="Z1033" i="7"/>
  <c r="Y1033" i="7"/>
  <c r="AH1033" i="7" s="1"/>
  <c r="X1033" i="7"/>
  <c r="W1033" i="7"/>
  <c r="V1033" i="7"/>
  <c r="U1033" i="7"/>
  <c r="AI1033" i="7" s="1"/>
  <c r="T1033" i="7"/>
  <c r="S1033" i="7"/>
  <c r="AJ1033" i="7" s="1"/>
  <c r="R1033" i="7"/>
  <c r="Q1033" i="7"/>
  <c r="AG1033" i="7" s="1"/>
  <c r="AF1032" i="7"/>
  <c r="AE1032" i="7"/>
  <c r="AD1032" i="7"/>
  <c r="AC1032" i="7"/>
  <c r="AB1032" i="7"/>
  <c r="AA1032" i="7"/>
  <c r="Z1032" i="7"/>
  <c r="Y1032" i="7"/>
  <c r="AH1032" i="7" s="1"/>
  <c r="X1032" i="7"/>
  <c r="W1032" i="7"/>
  <c r="V1032" i="7"/>
  <c r="U1032" i="7"/>
  <c r="T1032" i="7"/>
  <c r="S1032" i="7"/>
  <c r="R1032" i="7"/>
  <c r="Q1032" i="7"/>
  <c r="AF1031" i="7"/>
  <c r="AE1031" i="7"/>
  <c r="AD1031" i="7"/>
  <c r="AC1031" i="7"/>
  <c r="AB1031" i="7"/>
  <c r="AA1031" i="7"/>
  <c r="Z1031" i="7"/>
  <c r="Y1031" i="7"/>
  <c r="AH1031" i="7" s="1"/>
  <c r="X1031" i="7"/>
  <c r="W1031" i="7"/>
  <c r="V1031" i="7"/>
  <c r="U1031" i="7"/>
  <c r="AI1031" i="7" s="1"/>
  <c r="T1031" i="7"/>
  <c r="S1031" i="7"/>
  <c r="AJ1031" i="7" s="1"/>
  <c r="R1031" i="7"/>
  <c r="Q1031" i="7"/>
  <c r="AG1031" i="7" s="1"/>
  <c r="AF1030" i="7"/>
  <c r="AE1030" i="7"/>
  <c r="AD1030" i="7"/>
  <c r="AC1030" i="7"/>
  <c r="AB1030" i="7"/>
  <c r="AA1030" i="7"/>
  <c r="Z1030" i="7"/>
  <c r="Y1030" i="7"/>
  <c r="AH1030" i="7" s="1"/>
  <c r="X1030" i="7"/>
  <c r="W1030" i="7"/>
  <c r="V1030" i="7"/>
  <c r="U1030" i="7"/>
  <c r="T1030" i="7"/>
  <c r="S1030" i="7"/>
  <c r="R1030" i="7"/>
  <c r="Q1030" i="7"/>
  <c r="AF1029" i="7"/>
  <c r="AE1029" i="7"/>
  <c r="AD1029" i="7"/>
  <c r="AC1029" i="7"/>
  <c r="AB1029" i="7"/>
  <c r="AA1029" i="7"/>
  <c r="Z1029" i="7"/>
  <c r="Y1029" i="7"/>
  <c r="AH1029" i="7" s="1"/>
  <c r="X1029" i="7"/>
  <c r="W1029" i="7"/>
  <c r="V1029" i="7"/>
  <c r="U1029" i="7"/>
  <c r="AI1029" i="7" s="1"/>
  <c r="T1029" i="7"/>
  <c r="S1029" i="7"/>
  <c r="AJ1029" i="7" s="1"/>
  <c r="R1029" i="7"/>
  <c r="Q1029" i="7"/>
  <c r="AG1029" i="7" s="1"/>
  <c r="AF1028" i="7"/>
  <c r="AE1028" i="7"/>
  <c r="AD1028" i="7"/>
  <c r="AC1028" i="7"/>
  <c r="AB1028" i="7"/>
  <c r="AA1028" i="7"/>
  <c r="Z1028" i="7"/>
  <c r="Y1028" i="7"/>
  <c r="AH1028" i="7" s="1"/>
  <c r="X1028" i="7"/>
  <c r="W1028" i="7"/>
  <c r="V1028" i="7"/>
  <c r="U1028" i="7"/>
  <c r="T1028" i="7"/>
  <c r="S1028" i="7"/>
  <c r="R1028" i="7"/>
  <c r="Q1028" i="7"/>
  <c r="AF1027" i="7"/>
  <c r="AE1027" i="7"/>
  <c r="AD1027" i="7"/>
  <c r="AC1027" i="7"/>
  <c r="AB1027" i="7"/>
  <c r="AA1027" i="7"/>
  <c r="Z1027" i="7"/>
  <c r="Y1027" i="7"/>
  <c r="AH1027" i="7" s="1"/>
  <c r="X1027" i="7"/>
  <c r="W1027" i="7"/>
  <c r="V1027" i="7"/>
  <c r="U1027" i="7"/>
  <c r="AI1027" i="7" s="1"/>
  <c r="T1027" i="7"/>
  <c r="S1027" i="7"/>
  <c r="AJ1027" i="7" s="1"/>
  <c r="R1027" i="7"/>
  <c r="Q1027" i="7"/>
  <c r="AG1027" i="7" s="1"/>
  <c r="AF1026" i="7"/>
  <c r="AE1026" i="7"/>
  <c r="AD1026" i="7"/>
  <c r="AC1026" i="7"/>
  <c r="AB1026" i="7"/>
  <c r="AA1026" i="7"/>
  <c r="Z1026" i="7"/>
  <c r="Y1026" i="7"/>
  <c r="AH1026" i="7" s="1"/>
  <c r="X1026" i="7"/>
  <c r="W1026" i="7"/>
  <c r="V1026" i="7"/>
  <c r="U1026" i="7"/>
  <c r="T1026" i="7"/>
  <c r="S1026" i="7"/>
  <c r="R1026" i="7"/>
  <c r="Q1026" i="7"/>
  <c r="AF1025" i="7"/>
  <c r="AE1025" i="7"/>
  <c r="AD1025" i="7"/>
  <c r="AC1025" i="7"/>
  <c r="AB1025" i="7"/>
  <c r="AA1025" i="7"/>
  <c r="Z1025" i="7"/>
  <c r="Y1025" i="7"/>
  <c r="AH1025" i="7" s="1"/>
  <c r="X1025" i="7"/>
  <c r="W1025" i="7"/>
  <c r="V1025" i="7"/>
  <c r="U1025" i="7"/>
  <c r="AI1025" i="7" s="1"/>
  <c r="T1025" i="7"/>
  <c r="S1025" i="7"/>
  <c r="AJ1025" i="7" s="1"/>
  <c r="R1025" i="7"/>
  <c r="Q1025" i="7"/>
  <c r="AG1025" i="7" s="1"/>
  <c r="AF1024" i="7"/>
  <c r="AE1024" i="7"/>
  <c r="AD1024" i="7"/>
  <c r="AC1024" i="7"/>
  <c r="AB1024" i="7"/>
  <c r="AA1024" i="7"/>
  <c r="Z1024" i="7"/>
  <c r="Y1024" i="7"/>
  <c r="AH1024" i="7" s="1"/>
  <c r="X1024" i="7"/>
  <c r="W1024" i="7"/>
  <c r="V1024" i="7"/>
  <c r="U1024" i="7"/>
  <c r="T1024" i="7"/>
  <c r="S1024" i="7"/>
  <c r="R1024" i="7"/>
  <c r="Q1024" i="7"/>
  <c r="AF1023" i="7"/>
  <c r="AE1023" i="7"/>
  <c r="AD1023" i="7"/>
  <c r="AC1023" i="7"/>
  <c r="AB1023" i="7"/>
  <c r="AA1023" i="7"/>
  <c r="Z1023" i="7"/>
  <c r="Y1023" i="7"/>
  <c r="AH1023" i="7" s="1"/>
  <c r="X1023" i="7"/>
  <c r="W1023" i="7"/>
  <c r="V1023" i="7"/>
  <c r="U1023" i="7"/>
  <c r="AI1023" i="7" s="1"/>
  <c r="T1023" i="7"/>
  <c r="S1023" i="7"/>
  <c r="AJ1023" i="7" s="1"/>
  <c r="R1023" i="7"/>
  <c r="Q1023" i="7"/>
  <c r="AG1023" i="7" s="1"/>
  <c r="AF1022" i="7"/>
  <c r="AE1022" i="7"/>
  <c r="AD1022" i="7"/>
  <c r="AC1022" i="7"/>
  <c r="AB1022" i="7"/>
  <c r="AA1022" i="7"/>
  <c r="Z1022" i="7"/>
  <c r="Y1022" i="7"/>
  <c r="AH1022" i="7" s="1"/>
  <c r="X1022" i="7"/>
  <c r="W1022" i="7"/>
  <c r="V1022" i="7"/>
  <c r="U1022" i="7"/>
  <c r="T1022" i="7"/>
  <c r="S1022" i="7"/>
  <c r="R1022" i="7"/>
  <c r="Q1022" i="7"/>
  <c r="AF1021" i="7"/>
  <c r="AE1021" i="7"/>
  <c r="AD1021" i="7"/>
  <c r="AC1021" i="7"/>
  <c r="AB1021" i="7"/>
  <c r="AA1021" i="7"/>
  <c r="Z1021" i="7"/>
  <c r="Y1021" i="7"/>
  <c r="AH1021" i="7" s="1"/>
  <c r="X1021" i="7"/>
  <c r="W1021" i="7"/>
  <c r="V1021" i="7"/>
  <c r="U1021" i="7"/>
  <c r="AI1021" i="7" s="1"/>
  <c r="T1021" i="7"/>
  <c r="S1021" i="7"/>
  <c r="AJ1021" i="7" s="1"/>
  <c r="R1021" i="7"/>
  <c r="Q1021" i="7"/>
  <c r="AG1021" i="7" s="1"/>
  <c r="AF1020" i="7"/>
  <c r="AE1020" i="7"/>
  <c r="AD1020" i="7"/>
  <c r="AC1020" i="7"/>
  <c r="AB1020" i="7"/>
  <c r="AA1020" i="7"/>
  <c r="Z1020" i="7"/>
  <c r="Y1020" i="7"/>
  <c r="AH1020" i="7" s="1"/>
  <c r="X1020" i="7"/>
  <c r="W1020" i="7"/>
  <c r="V1020" i="7"/>
  <c r="U1020" i="7"/>
  <c r="T1020" i="7"/>
  <c r="S1020" i="7"/>
  <c r="R1020" i="7"/>
  <c r="Q1020" i="7"/>
  <c r="AF1019" i="7"/>
  <c r="AE1019" i="7"/>
  <c r="AD1019" i="7"/>
  <c r="AC1019" i="7"/>
  <c r="AB1019" i="7"/>
  <c r="AA1019" i="7"/>
  <c r="Z1019" i="7"/>
  <c r="Y1019" i="7"/>
  <c r="AH1019" i="7" s="1"/>
  <c r="X1019" i="7"/>
  <c r="W1019" i="7"/>
  <c r="V1019" i="7"/>
  <c r="U1019" i="7"/>
  <c r="AI1019" i="7" s="1"/>
  <c r="T1019" i="7"/>
  <c r="S1019" i="7"/>
  <c r="AJ1019" i="7" s="1"/>
  <c r="R1019" i="7"/>
  <c r="Q1019" i="7"/>
  <c r="AG1019" i="7" s="1"/>
  <c r="AF1018" i="7"/>
  <c r="AE1018" i="7"/>
  <c r="AD1018" i="7"/>
  <c r="AC1018" i="7"/>
  <c r="AB1018" i="7"/>
  <c r="AA1018" i="7"/>
  <c r="Z1018" i="7"/>
  <c r="Y1018" i="7"/>
  <c r="AH1018" i="7" s="1"/>
  <c r="X1018" i="7"/>
  <c r="W1018" i="7"/>
  <c r="V1018" i="7"/>
  <c r="U1018" i="7"/>
  <c r="T1018" i="7"/>
  <c r="S1018" i="7"/>
  <c r="R1018" i="7"/>
  <c r="Q1018" i="7"/>
  <c r="AF1017" i="7"/>
  <c r="AE1017" i="7"/>
  <c r="AD1017" i="7"/>
  <c r="AC1017" i="7"/>
  <c r="AB1017" i="7"/>
  <c r="AA1017" i="7"/>
  <c r="Z1017" i="7"/>
  <c r="Y1017" i="7"/>
  <c r="AH1017" i="7" s="1"/>
  <c r="X1017" i="7"/>
  <c r="W1017" i="7"/>
  <c r="V1017" i="7"/>
  <c r="U1017" i="7"/>
  <c r="AI1017" i="7" s="1"/>
  <c r="T1017" i="7"/>
  <c r="S1017" i="7"/>
  <c r="AJ1017" i="7" s="1"/>
  <c r="R1017" i="7"/>
  <c r="Q1017" i="7"/>
  <c r="AG1017" i="7" s="1"/>
  <c r="AF1016" i="7"/>
  <c r="AE1016" i="7"/>
  <c r="AD1016" i="7"/>
  <c r="AC1016" i="7"/>
  <c r="AB1016" i="7"/>
  <c r="AA1016" i="7"/>
  <c r="Z1016" i="7"/>
  <c r="Y1016" i="7"/>
  <c r="AH1016" i="7" s="1"/>
  <c r="X1016" i="7"/>
  <c r="W1016" i="7"/>
  <c r="V1016" i="7"/>
  <c r="U1016" i="7"/>
  <c r="T1016" i="7"/>
  <c r="S1016" i="7"/>
  <c r="R1016" i="7"/>
  <c r="Q1016" i="7"/>
  <c r="AF1015" i="7"/>
  <c r="AE1015" i="7"/>
  <c r="AD1015" i="7"/>
  <c r="AC1015" i="7"/>
  <c r="AB1015" i="7"/>
  <c r="AA1015" i="7"/>
  <c r="Z1015" i="7"/>
  <c r="Y1015" i="7"/>
  <c r="AH1015" i="7" s="1"/>
  <c r="X1015" i="7"/>
  <c r="W1015" i="7"/>
  <c r="V1015" i="7"/>
  <c r="U1015" i="7"/>
  <c r="AI1015" i="7" s="1"/>
  <c r="T1015" i="7"/>
  <c r="S1015" i="7"/>
  <c r="AJ1015" i="7" s="1"/>
  <c r="R1015" i="7"/>
  <c r="Q1015" i="7"/>
  <c r="AG1015" i="7" s="1"/>
  <c r="AF1014" i="7"/>
  <c r="AE1014" i="7"/>
  <c r="AD1014" i="7"/>
  <c r="AC1014" i="7"/>
  <c r="AB1014" i="7"/>
  <c r="AA1014" i="7"/>
  <c r="Z1014" i="7"/>
  <c r="Y1014" i="7"/>
  <c r="AH1014" i="7" s="1"/>
  <c r="X1014" i="7"/>
  <c r="W1014" i="7"/>
  <c r="V1014" i="7"/>
  <c r="U1014" i="7"/>
  <c r="T1014" i="7"/>
  <c r="S1014" i="7"/>
  <c r="R1014" i="7"/>
  <c r="Q1014" i="7"/>
  <c r="AF1013" i="7"/>
  <c r="AE1013" i="7"/>
  <c r="AD1013" i="7"/>
  <c r="AC1013" i="7"/>
  <c r="AB1013" i="7"/>
  <c r="AA1013" i="7"/>
  <c r="Z1013" i="7"/>
  <c r="Y1013" i="7"/>
  <c r="AH1013" i="7" s="1"/>
  <c r="X1013" i="7"/>
  <c r="W1013" i="7"/>
  <c r="V1013" i="7"/>
  <c r="U1013" i="7"/>
  <c r="AI1013" i="7" s="1"/>
  <c r="T1013" i="7"/>
  <c r="S1013" i="7"/>
  <c r="AJ1013" i="7" s="1"/>
  <c r="R1013" i="7"/>
  <c r="Q1013" i="7"/>
  <c r="AG1013" i="7" s="1"/>
  <c r="AF1012" i="7"/>
  <c r="AE1012" i="7"/>
  <c r="AD1012" i="7"/>
  <c r="AC1012" i="7"/>
  <c r="AB1012" i="7"/>
  <c r="AA1012" i="7"/>
  <c r="Z1012" i="7"/>
  <c r="Y1012" i="7"/>
  <c r="AH1012" i="7" s="1"/>
  <c r="X1012" i="7"/>
  <c r="W1012" i="7"/>
  <c r="V1012" i="7"/>
  <c r="U1012" i="7"/>
  <c r="T1012" i="7"/>
  <c r="S1012" i="7"/>
  <c r="R1012" i="7"/>
  <c r="Q1012" i="7"/>
  <c r="AF1011" i="7"/>
  <c r="AE1011" i="7"/>
  <c r="AD1011" i="7"/>
  <c r="AC1011" i="7"/>
  <c r="AB1011" i="7"/>
  <c r="AA1011" i="7"/>
  <c r="Z1011" i="7"/>
  <c r="Y1011" i="7"/>
  <c r="AH1011" i="7" s="1"/>
  <c r="X1011" i="7"/>
  <c r="W1011" i="7"/>
  <c r="V1011" i="7"/>
  <c r="U1011" i="7"/>
  <c r="AI1011" i="7" s="1"/>
  <c r="T1011" i="7"/>
  <c r="S1011" i="7"/>
  <c r="AJ1011" i="7" s="1"/>
  <c r="R1011" i="7"/>
  <c r="Q1011" i="7"/>
  <c r="AG1011" i="7" s="1"/>
  <c r="AF1010" i="7"/>
  <c r="AE1010" i="7"/>
  <c r="AD1010" i="7"/>
  <c r="AC1010" i="7"/>
  <c r="AB1010" i="7"/>
  <c r="AA1010" i="7"/>
  <c r="Z1010" i="7"/>
  <c r="Y1010" i="7"/>
  <c r="AH1010" i="7" s="1"/>
  <c r="X1010" i="7"/>
  <c r="W1010" i="7"/>
  <c r="V1010" i="7"/>
  <c r="U1010" i="7"/>
  <c r="T1010" i="7"/>
  <c r="S1010" i="7"/>
  <c r="R1010" i="7"/>
  <c r="Q1010" i="7"/>
  <c r="AF1009" i="7"/>
  <c r="AE1009" i="7"/>
  <c r="AD1009" i="7"/>
  <c r="AC1009" i="7"/>
  <c r="AB1009" i="7"/>
  <c r="AA1009" i="7"/>
  <c r="Z1009" i="7"/>
  <c r="Y1009" i="7"/>
  <c r="AH1009" i="7" s="1"/>
  <c r="X1009" i="7"/>
  <c r="W1009" i="7"/>
  <c r="V1009" i="7"/>
  <c r="U1009" i="7"/>
  <c r="AI1009" i="7" s="1"/>
  <c r="T1009" i="7"/>
  <c r="S1009" i="7"/>
  <c r="AJ1009" i="7" s="1"/>
  <c r="R1009" i="7"/>
  <c r="Q1009" i="7"/>
  <c r="AG1009" i="7" s="1"/>
  <c r="AF1008" i="7"/>
  <c r="AE1008" i="7"/>
  <c r="AD1008" i="7"/>
  <c r="AC1008" i="7"/>
  <c r="AB1008" i="7"/>
  <c r="AA1008" i="7"/>
  <c r="Z1008" i="7"/>
  <c r="Y1008" i="7"/>
  <c r="AH1008" i="7" s="1"/>
  <c r="X1008" i="7"/>
  <c r="W1008" i="7"/>
  <c r="V1008" i="7"/>
  <c r="U1008" i="7"/>
  <c r="T1008" i="7"/>
  <c r="S1008" i="7"/>
  <c r="R1008" i="7"/>
  <c r="Q1008" i="7"/>
  <c r="AF1007" i="7"/>
  <c r="AE1007" i="7"/>
  <c r="AD1007" i="7"/>
  <c r="AC1007" i="7"/>
  <c r="AB1007" i="7"/>
  <c r="AA1007" i="7"/>
  <c r="Z1007" i="7"/>
  <c r="Y1007" i="7"/>
  <c r="AH1007" i="7" s="1"/>
  <c r="X1007" i="7"/>
  <c r="W1007" i="7"/>
  <c r="V1007" i="7"/>
  <c r="U1007" i="7"/>
  <c r="AI1007" i="7" s="1"/>
  <c r="T1007" i="7"/>
  <c r="S1007" i="7"/>
  <c r="AJ1007" i="7" s="1"/>
  <c r="R1007" i="7"/>
  <c r="Q1007" i="7"/>
  <c r="AG1007" i="7" s="1"/>
  <c r="AF1006" i="7"/>
  <c r="AE1006" i="7"/>
  <c r="AD1006" i="7"/>
  <c r="AC1006" i="7"/>
  <c r="AB1006" i="7"/>
  <c r="AA1006" i="7"/>
  <c r="Z1006" i="7"/>
  <c r="Y1006" i="7"/>
  <c r="AH1006" i="7" s="1"/>
  <c r="X1006" i="7"/>
  <c r="W1006" i="7"/>
  <c r="V1006" i="7"/>
  <c r="U1006" i="7"/>
  <c r="T1006" i="7"/>
  <c r="S1006" i="7"/>
  <c r="R1006" i="7"/>
  <c r="Q1006" i="7"/>
  <c r="AF1005" i="7"/>
  <c r="AE1005" i="7"/>
  <c r="AD1005" i="7"/>
  <c r="AC1005" i="7"/>
  <c r="AB1005" i="7"/>
  <c r="AA1005" i="7"/>
  <c r="Z1005" i="7"/>
  <c r="Y1005" i="7"/>
  <c r="AH1005" i="7" s="1"/>
  <c r="X1005" i="7"/>
  <c r="W1005" i="7"/>
  <c r="V1005" i="7"/>
  <c r="U1005" i="7"/>
  <c r="AI1005" i="7" s="1"/>
  <c r="T1005" i="7"/>
  <c r="S1005" i="7"/>
  <c r="AJ1005" i="7" s="1"/>
  <c r="R1005" i="7"/>
  <c r="Q1005" i="7"/>
  <c r="AG1005" i="7" s="1"/>
  <c r="AF1004" i="7"/>
  <c r="AE1004" i="7"/>
  <c r="AD1004" i="7"/>
  <c r="AC1004" i="7"/>
  <c r="AB1004" i="7"/>
  <c r="AA1004" i="7"/>
  <c r="Z1004" i="7"/>
  <c r="Y1004" i="7"/>
  <c r="AH1004" i="7" s="1"/>
  <c r="X1004" i="7"/>
  <c r="W1004" i="7"/>
  <c r="V1004" i="7"/>
  <c r="U1004" i="7"/>
  <c r="T1004" i="7"/>
  <c r="S1004" i="7"/>
  <c r="R1004" i="7"/>
  <c r="Q1004" i="7"/>
  <c r="AF1003" i="7"/>
  <c r="AE1003" i="7"/>
  <c r="AD1003" i="7"/>
  <c r="AC1003" i="7"/>
  <c r="AB1003" i="7"/>
  <c r="AA1003" i="7"/>
  <c r="Z1003" i="7"/>
  <c r="Y1003" i="7"/>
  <c r="AH1003" i="7" s="1"/>
  <c r="X1003" i="7"/>
  <c r="W1003" i="7"/>
  <c r="V1003" i="7"/>
  <c r="U1003" i="7"/>
  <c r="AI1003" i="7" s="1"/>
  <c r="T1003" i="7"/>
  <c r="S1003" i="7"/>
  <c r="AJ1003" i="7" s="1"/>
  <c r="R1003" i="7"/>
  <c r="Q1003" i="7"/>
  <c r="AG1003" i="7" s="1"/>
  <c r="AF1002" i="7"/>
  <c r="AE1002" i="7"/>
  <c r="AD1002" i="7"/>
  <c r="AC1002" i="7"/>
  <c r="AB1002" i="7"/>
  <c r="AA1002" i="7"/>
  <c r="Z1002" i="7"/>
  <c r="Y1002" i="7"/>
  <c r="AH1002" i="7" s="1"/>
  <c r="X1002" i="7"/>
  <c r="W1002" i="7"/>
  <c r="V1002" i="7"/>
  <c r="U1002" i="7"/>
  <c r="T1002" i="7"/>
  <c r="S1002" i="7"/>
  <c r="R1002" i="7"/>
  <c r="Q1002" i="7"/>
  <c r="AF1001" i="7"/>
  <c r="AE1001" i="7"/>
  <c r="AD1001" i="7"/>
  <c r="AC1001" i="7"/>
  <c r="AB1001" i="7"/>
  <c r="AA1001" i="7"/>
  <c r="Z1001" i="7"/>
  <c r="Y1001" i="7"/>
  <c r="AH1001" i="7" s="1"/>
  <c r="X1001" i="7"/>
  <c r="W1001" i="7"/>
  <c r="V1001" i="7"/>
  <c r="U1001" i="7"/>
  <c r="AI1001" i="7" s="1"/>
  <c r="T1001" i="7"/>
  <c r="S1001" i="7"/>
  <c r="AJ1001" i="7" s="1"/>
  <c r="R1001" i="7"/>
  <c r="Q1001" i="7"/>
  <c r="AG1001" i="7" s="1"/>
  <c r="AF1000" i="7"/>
  <c r="AE1000" i="7"/>
  <c r="AD1000" i="7"/>
  <c r="AC1000" i="7"/>
  <c r="AB1000" i="7"/>
  <c r="AA1000" i="7"/>
  <c r="Z1000" i="7"/>
  <c r="Y1000" i="7"/>
  <c r="AH1000" i="7" s="1"/>
  <c r="X1000" i="7"/>
  <c r="W1000" i="7"/>
  <c r="V1000" i="7"/>
  <c r="U1000" i="7"/>
  <c r="T1000" i="7"/>
  <c r="S1000" i="7"/>
  <c r="R1000" i="7"/>
  <c r="Q1000" i="7"/>
  <c r="AF999" i="7"/>
  <c r="AE999" i="7"/>
  <c r="AD999" i="7"/>
  <c r="AC999" i="7"/>
  <c r="AB999" i="7"/>
  <c r="AA999" i="7"/>
  <c r="Z999" i="7"/>
  <c r="Y999" i="7"/>
  <c r="AH999" i="7" s="1"/>
  <c r="X999" i="7"/>
  <c r="W999" i="7"/>
  <c r="V999" i="7"/>
  <c r="U999" i="7"/>
  <c r="AI999" i="7" s="1"/>
  <c r="T999" i="7"/>
  <c r="S999" i="7"/>
  <c r="AJ999" i="7" s="1"/>
  <c r="R999" i="7"/>
  <c r="Q999" i="7"/>
  <c r="AG999" i="7" s="1"/>
  <c r="AF998" i="7"/>
  <c r="AE998" i="7"/>
  <c r="AD998" i="7"/>
  <c r="AC998" i="7"/>
  <c r="AB998" i="7"/>
  <c r="AA998" i="7"/>
  <c r="Z998" i="7"/>
  <c r="Y998" i="7"/>
  <c r="AH998" i="7" s="1"/>
  <c r="X998" i="7"/>
  <c r="W998" i="7"/>
  <c r="V998" i="7"/>
  <c r="U998" i="7"/>
  <c r="T998" i="7"/>
  <c r="S998" i="7"/>
  <c r="R998" i="7"/>
  <c r="Q998" i="7"/>
  <c r="AF997" i="7"/>
  <c r="AE997" i="7"/>
  <c r="AD997" i="7"/>
  <c r="AC997" i="7"/>
  <c r="AB997" i="7"/>
  <c r="AA997" i="7"/>
  <c r="Z997" i="7"/>
  <c r="Y997" i="7"/>
  <c r="AH997" i="7" s="1"/>
  <c r="X997" i="7"/>
  <c r="W997" i="7"/>
  <c r="V997" i="7"/>
  <c r="U997" i="7"/>
  <c r="AI997" i="7" s="1"/>
  <c r="T997" i="7"/>
  <c r="S997" i="7"/>
  <c r="AJ997" i="7" s="1"/>
  <c r="R997" i="7"/>
  <c r="Q997" i="7"/>
  <c r="AG997" i="7" s="1"/>
  <c r="AF996" i="7"/>
  <c r="AE996" i="7"/>
  <c r="AD996" i="7"/>
  <c r="AC996" i="7"/>
  <c r="AB996" i="7"/>
  <c r="AA996" i="7"/>
  <c r="Z996" i="7"/>
  <c r="Y996" i="7"/>
  <c r="AH996" i="7" s="1"/>
  <c r="X996" i="7"/>
  <c r="W996" i="7"/>
  <c r="V996" i="7"/>
  <c r="U996" i="7"/>
  <c r="T996" i="7"/>
  <c r="S996" i="7"/>
  <c r="R996" i="7"/>
  <c r="Q996" i="7"/>
  <c r="AF995" i="7"/>
  <c r="AE995" i="7"/>
  <c r="AD995" i="7"/>
  <c r="AC995" i="7"/>
  <c r="AB995" i="7"/>
  <c r="AA995" i="7"/>
  <c r="Z995" i="7"/>
  <c r="Y995" i="7"/>
  <c r="AH995" i="7" s="1"/>
  <c r="X995" i="7"/>
  <c r="W995" i="7"/>
  <c r="V995" i="7"/>
  <c r="U995" i="7"/>
  <c r="AI995" i="7" s="1"/>
  <c r="T995" i="7"/>
  <c r="S995" i="7"/>
  <c r="AJ995" i="7" s="1"/>
  <c r="R995" i="7"/>
  <c r="Q995" i="7"/>
  <c r="AG995" i="7" s="1"/>
  <c r="AF994" i="7"/>
  <c r="AE994" i="7"/>
  <c r="AD994" i="7"/>
  <c r="AC994" i="7"/>
  <c r="AB994" i="7"/>
  <c r="AA994" i="7"/>
  <c r="Z994" i="7"/>
  <c r="Y994" i="7"/>
  <c r="AH994" i="7" s="1"/>
  <c r="X994" i="7"/>
  <c r="W994" i="7"/>
  <c r="V994" i="7"/>
  <c r="U994" i="7"/>
  <c r="T994" i="7"/>
  <c r="S994" i="7"/>
  <c r="R994" i="7"/>
  <c r="Q994" i="7"/>
  <c r="AF993" i="7"/>
  <c r="AE993" i="7"/>
  <c r="AD993" i="7"/>
  <c r="AC993" i="7"/>
  <c r="AB993" i="7"/>
  <c r="AA993" i="7"/>
  <c r="Z993" i="7"/>
  <c r="Y993" i="7"/>
  <c r="AH993" i="7" s="1"/>
  <c r="X993" i="7"/>
  <c r="W993" i="7"/>
  <c r="V993" i="7"/>
  <c r="U993" i="7"/>
  <c r="AI993" i="7" s="1"/>
  <c r="T993" i="7"/>
  <c r="S993" i="7"/>
  <c r="AJ993" i="7" s="1"/>
  <c r="R993" i="7"/>
  <c r="Q993" i="7"/>
  <c r="AG993" i="7" s="1"/>
  <c r="AF992" i="7"/>
  <c r="AE992" i="7"/>
  <c r="AD992" i="7"/>
  <c r="AC992" i="7"/>
  <c r="AB992" i="7"/>
  <c r="AA992" i="7"/>
  <c r="Z992" i="7"/>
  <c r="Y992" i="7"/>
  <c r="AH992" i="7" s="1"/>
  <c r="X992" i="7"/>
  <c r="W992" i="7"/>
  <c r="V992" i="7"/>
  <c r="U992" i="7"/>
  <c r="T992" i="7"/>
  <c r="S992" i="7"/>
  <c r="R992" i="7"/>
  <c r="Q992" i="7"/>
  <c r="AF991" i="7"/>
  <c r="AE991" i="7"/>
  <c r="AD991" i="7"/>
  <c r="AC991" i="7"/>
  <c r="AB991" i="7"/>
  <c r="AA991" i="7"/>
  <c r="Z991" i="7"/>
  <c r="Y991" i="7"/>
  <c r="AH991" i="7" s="1"/>
  <c r="X991" i="7"/>
  <c r="W991" i="7"/>
  <c r="V991" i="7"/>
  <c r="U991" i="7"/>
  <c r="AI991" i="7" s="1"/>
  <c r="T991" i="7"/>
  <c r="S991" i="7"/>
  <c r="AJ991" i="7" s="1"/>
  <c r="R991" i="7"/>
  <c r="Q991" i="7"/>
  <c r="AG991" i="7" s="1"/>
  <c r="AF990" i="7"/>
  <c r="AE990" i="7"/>
  <c r="AD990" i="7"/>
  <c r="AC990" i="7"/>
  <c r="AB990" i="7"/>
  <c r="AA990" i="7"/>
  <c r="Z990" i="7"/>
  <c r="Y990" i="7"/>
  <c r="AH990" i="7" s="1"/>
  <c r="X990" i="7"/>
  <c r="W990" i="7"/>
  <c r="V990" i="7"/>
  <c r="U990" i="7"/>
  <c r="T990" i="7"/>
  <c r="S990" i="7"/>
  <c r="R990" i="7"/>
  <c r="Q990" i="7"/>
  <c r="AF989" i="7"/>
  <c r="AE989" i="7"/>
  <c r="AD989" i="7"/>
  <c r="AC989" i="7"/>
  <c r="AB989" i="7"/>
  <c r="AA989" i="7"/>
  <c r="Z989" i="7"/>
  <c r="Y989" i="7"/>
  <c r="AH989" i="7" s="1"/>
  <c r="X989" i="7"/>
  <c r="W989" i="7"/>
  <c r="V989" i="7"/>
  <c r="U989" i="7"/>
  <c r="AI989" i="7" s="1"/>
  <c r="T989" i="7"/>
  <c r="S989" i="7"/>
  <c r="AJ989" i="7" s="1"/>
  <c r="R989" i="7"/>
  <c r="Q989" i="7"/>
  <c r="AG989" i="7" s="1"/>
  <c r="AF988" i="7"/>
  <c r="AE988" i="7"/>
  <c r="AD988" i="7"/>
  <c r="AC988" i="7"/>
  <c r="AB988" i="7"/>
  <c r="AA988" i="7"/>
  <c r="Z988" i="7"/>
  <c r="Y988" i="7"/>
  <c r="AH988" i="7" s="1"/>
  <c r="X988" i="7"/>
  <c r="W988" i="7"/>
  <c r="V988" i="7"/>
  <c r="U988" i="7"/>
  <c r="T988" i="7"/>
  <c r="S988" i="7"/>
  <c r="R988" i="7"/>
  <c r="Q988" i="7"/>
  <c r="AF987" i="7"/>
  <c r="AE987" i="7"/>
  <c r="AD987" i="7"/>
  <c r="AC987" i="7"/>
  <c r="AB987" i="7"/>
  <c r="AA987" i="7"/>
  <c r="Z987" i="7"/>
  <c r="Y987" i="7"/>
  <c r="AH987" i="7" s="1"/>
  <c r="X987" i="7"/>
  <c r="W987" i="7"/>
  <c r="V987" i="7"/>
  <c r="U987" i="7"/>
  <c r="AI987" i="7" s="1"/>
  <c r="T987" i="7"/>
  <c r="S987" i="7"/>
  <c r="AJ987" i="7" s="1"/>
  <c r="R987" i="7"/>
  <c r="Q987" i="7"/>
  <c r="AG987" i="7" s="1"/>
  <c r="AF986" i="7"/>
  <c r="AE986" i="7"/>
  <c r="AD986" i="7"/>
  <c r="AC986" i="7"/>
  <c r="AB986" i="7"/>
  <c r="AA986" i="7"/>
  <c r="Z986" i="7"/>
  <c r="Y986" i="7"/>
  <c r="AH986" i="7" s="1"/>
  <c r="X986" i="7"/>
  <c r="W986" i="7"/>
  <c r="V986" i="7"/>
  <c r="U986" i="7"/>
  <c r="T986" i="7"/>
  <c r="S986" i="7"/>
  <c r="R986" i="7"/>
  <c r="Q986" i="7"/>
  <c r="AF985" i="7"/>
  <c r="AE985" i="7"/>
  <c r="AD985" i="7"/>
  <c r="AC985" i="7"/>
  <c r="AB985" i="7"/>
  <c r="AA985" i="7"/>
  <c r="Z985" i="7"/>
  <c r="Y985" i="7"/>
  <c r="AH985" i="7" s="1"/>
  <c r="X985" i="7"/>
  <c r="W985" i="7"/>
  <c r="V985" i="7"/>
  <c r="U985" i="7"/>
  <c r="AI985" i="7" s="1"/>
  <c r="T985" i="7"/>
  <c r="S985" i="7"/>
  <c r="AJ985" i="7" s="1"/>
  <c r="R985" i="7"/>
  <c r="Q985" i="7"/>
  <c r="AG985" i="7" s="1"/>
  <c r="AF984" i="7"/>
  <c r="AE984" i="7"/>
  <c r="AD984" i="7"/>
  <c r="AC984" i="7"/>
  <c r="AB984" i="7"/>
  <c r="AA984" i="7"/>
  <c r="Z984" i="7"/>
  <c r="Y984" i="7"/>
  <c r="AH984" i="7" s="1"/>
  <c r="X984" i="7"/>
  <c r="W984" i="7"/>
  <c r="V984" i="7"/>
  <c r="U984" i="7"/>
  <c r="T984" i="7"/>
  <c r="S984" i="7"/>
  <c r="R984" i="7"/>
  <c r="Q984" i="7"/>
  <c r="AF983" i="7"/>
  <c r="AE983" i="7"/>
  <c r="AD983" i="7"/>
  <c r="AC983" i="7"/>
  <c r="AB983" i="7"/>
  <c r="AA983" i="7"/>
  <c r="Z983" i="7"/>
  <c r="Y983" i="7"/>
  <c r="AH983" i="7" s="1"/>
  <c r="X983" i="7"/>
  <c r="W983" i="7"/>
  <c r="V983" i="7"/>
  <c r="U983" i="7"/>
  <c r="AI983" i="7" s="1"/>
  <c r="T983" i="7"/>
  <c r="S983" i="7"/>
  <c r="AJ983" i="7" s="1"/>
  <c r="R983" i="7"/>
  <c r="Q983" i="7"/>
  <c r="AG983" i="7" s="1"/>
  <c r="AF982" i="7"/>
  <c r="AE982" i="7"/>
  <c r="AD982" i="7"/>
  <c r="AC982" i="7"/>
  <c r="AB982" i="7"/>
  <c r="AA982" i="7"/>
  <c r="Z982" i="7"/>
  <c r="Y982" i="7"/>
  <c r="AH982" i="7" s="1"/>
  <c r="X982" i="7"/>
  <c r="W982" i="7"/>
  <c r="V982" i="7"/>
  <c r="U982" i="7"/>
  <c r="T982" i="7"/>
  <c r="S982" i="7"/>
  <c r="R982" i="7"/>
  <c r="Q982" i="7"/>
  <c r="AF981" i="7"/>
  <c r="AE981" i="7"/>
  <c r="AD981" i="7"/>
  <c r="AC981" i="7"/>
  <c r="AB981" i="7"/>
  <c r="AA981" i="7"/>
  <c r="Z981" i="7"/>
  <c r="Y981" i="7"/>
  <c r="AH981" i="7" s="1"/>
  <c r="X981" i="7"/>
  <c r="W981" i="7"/>
  <c r="V981" i="7"/>
  <c r="U981" i="7"/>
  <c r="AI981" i="7" s="1"/>
  <c r="T981" i="7"/>
  <c r="S981" i="7"/>
  <c r="AJ981" i="7" s="1"/>
  <c r="R981" i="7"/>
  <c r="Q981" i="7"/>
  <c r="AG981" i="7" s="1"/>
  <c r="AF980" i="7"/>
  <c r="AE980" i="7"/>
  <c r="AD980" i="7"/>
  <c r="AC980" i="7"/>
  <c r="AB980" i="7"/>
  <c r="AA980" i="7"/>
  <c r="Z980" i="7"/>
  <c r="Y980" i="7"/>
  <c r="AH980" i="7" s="1"/>
  <c r="X980" i="7"/>
  <c r="W980" i="7"/>
  <c r="V980" i="7"/>
  <c r="U980" i="7"/>
  <c r="T980" i="7"/>
  <c r="S980" i="7"/>
  <c r="R980" i="7"/>
  <c r="Q980" i="7"/>
  <c r="AF979" i="7"/>
  <c r="AE979" i="7"/>
  <c r="AD979" i="7"/>
  <c r="AC979" i="7"/>
  <c r="AB979" i="7"/>
  <c r="AA979" i="7"/>
  <c r="Z979" i="7"/>
  <c r="Y979" i="7"/>
  <c r="AH979" i="7" s="1"/>
  <c r="X979" i="7"/>
  <c r="W979" i="7"/>
  <c r="V979" i="7"/>
  <c r="U979" i="7"/>
  <c r="AI979" i="7" s="1"/>
  <c r="T979" i="7"/>
  <c r="S979" i="7"/>
  <c r="AJ979" i="7" s="1"/>
  <c r="R979" i="7"/>
  <c r="Q979" i="7"/>
  <c r="AG979" i="7" s="1"/>
  <c r="AF978" i="7"/>
  <c r="AE978" i="7"/>
  <c r="AD978" i="7"/>
  <c r="AC978" i="7"/>
  <c r="AB978" i="7"/>
  <c r="AA978" i="7"/>
  <c r="Z978" i="7"/>
  <c r="Y978" i="7"/>
  <c r="AH978" i="7" s="1"/>
  <c r="X978" i="7"/>
  <c r="W978" i="7"/>
  <c r="V978" i="7"/>
  <c r="U978" i="7"/>
  <c r="T978" i="7"/>
  <c r="S978" i="7"/>
  <c r="R978" i="7"/>
  <c r="Q978" i="7"/>
  <c r="AF977" i="7"/>
  <c r="AE977" i="7"/>
  <c r="AD977" i="7"/>
  <c r="AC977" i="7"/>
  <c r="AB977" i="7"/>
  <c r="AA977" i="7"/>
  <c r="Z977" i="7"/>
  <c r="Y977" i="7"/>
  <c r="AH977" i="7" s="1"/>
  <c r="X977" i="7"/>
  <c r="W977" i="7"/>
  <c r="V977" i="7"/>
  <c r="U977" i="7"/>
  <c r="AI977" i="7" s="1"/>
  <c r="T977" i="7"/>
  <c r="S977" i="7"/>
  <c r="AJ977" i="7" s="1"/>
  <c r="R977" i="7"/>
  <c r="Q977" i="7"/>
  <c r="AG977" i="7" s="1"/>
  <c r="AF976" i="7"/>
  <c r="AE976" i="7"/>
  <c r="AD976" i="7"/>
  <c r="AC976" i="7"/>
  <c r="AB976" i="7"/>
  <c r="AA976" i="7"/>
  <c r="Z976" i="7"/>
  <c r="Y976" i="7"/>
  <c r="AH976" i="7" s="1"/>
  <c r="X976" i="7"/>
  <c r="W976" i="7"/>
  <c r="V976" i="7"/>
  <c r="U976" i="7"/>
  <c r="T976" i="7"/>
  <c r="S976" i="7"/>
  <c r="R976" i="7"/>
  <c r="Q976" i="7"/>
  <c r="AF975" i="7"/>
  <c r="AE975" i="7"/>
  <c r="AD975" i="7"/>
  <c r="AC975" i="7"/>
  <c r="AB975" i="7"/>
  <c r="AA975" i="7"/>
  <c r="Z975" i="7"/>
  <c r="Y975" i="7"/>
  <c r="AH975" i="7" s="1"/>
  <c r="X975" i="7"/>
  <c r="W975" i="7"/>
  <c r="V975" i="7"/>
  <c r="U975" i="7"/>
  <c r="AI975" i="7" s="1"/>
  <c r="T975" i="7"/>
  <c r="S975" i="7"/>
  <c r="AJ975" i="7" s="1"/>
  <c r="R975" i="7"/>
  <c r="Q975" i="7"/>
  <c r="AG975" i="7" s="1"/>
  <c r="AF974" i="7"/>
  <c r="AE974" i="7"/>
  <c r="AD974" i="7"/>
  <c r="AC974" i="7"/>
  <c r="AB974" i="7"/>
  <c r="AA974" i="7"/>
  <c r="Z974" i="7"/>
  <c r="Y974" i="7"/>
  <c r="AH974" i="7" s="1"/>
  <c r="X974" i="7"/>
  <c r="W974" i="7"/>
  <c r="V974" i="7"/>
  <c r="U974" i="7"/>
  <c r="T974" i="7"/>
  <c r="S974" i="7"/>
  <c r="R974" i="7"/>
  <c r="Q974" i="7"/>
  <c r="AF973" i="7"/>
  <c r="AE973" i="7"/>
  <c r="AD973" i="7"/>
  <c r="AC973" i="7"/>
  <c r="AB973" i="7"/>
  <c r="AA973" i="7"/>
  <c r="Z973" i="7"/>
  <c r="Y973" i="7"/>
  <c r="AH973" i="7" s="1"/>
  <c r="X973" i="7"/>
  <c r="W973" i="7"/>
  <c r="V973" i="7"/>
  <c r="U973" i="7"/>
  <c r="AI973" i="7" s="1"/>
  <c r="T973" i="7"/>
  <c r="S973" i="7"/>
  <c r="AJ973" i="7" s="1"/>
  <c r="R973" i="7"/>
  <c r="Q973" i="7"/>
  <c r="AG973" i="7" s="1"/>
  <c r="AF972" i="7"/>
  <c r="AE972" i="7"/>
  <c r="AD972" i="7"/>
  <c r="AC972" i="7"/>
  <c r="AB972" i="7"/>
  <c r="AA972" i="7"/>
  <c r="Z972" i="7"/>
  <c r="Y972" i="7"/>
  <c r="AH972" i="7" s="1"/>
  <c r="X972" i="7"/>
  <c r="W972" i="7"/>
  <c r="V972" i="7"/>
  <c r="U972" i="7"/>
  <c r="T972" i="7"/>
  <c r="S972" i="7"/>
  <c r="R972" i="7"/>
  <c r="Q972" i="7"/>
  <c r="AF971" i="7"/>
  <c r="AE971" i="7"/>
  <c r="AD971" i="7"/>
  <c r="AC971" i="7"/>
  <c r="AB971" i="7"/>
  <c r="AA971" i="7"/>
  <c r="Z971" i="7"/>
  <c r="Y971" i="7"/>
  <c r="AH971" i="7" s="1"/>
  <c r="X971" i="7"/>
  <c r="W971" i="7"/>
  <c r="V971" i="7"/>
  <c r="U971" i="7"/>
  <c r="AI971" i="7" s="1"/>
  <c r="T971" i="7"/>
  <c r="S971" i="7"/>
  <c r="AJ971" i="7" s="1"/>
  <c r="R971" i="7"/>
  <c r="Q971" i="7"/>
  <c r="AG971" i="7" s="1"/>
  <c r="AF970" i="7"/>
  <c r="AE970" i="7"/>
  <c r="AD970" i="7"/>
  <c r="AC970" i="7"/>
  <c r="AB970" i="7"/>
  <c r="AA970" i="7"/>
  <c r="Z970" i="7"/>
  <c r="Y970" i="7"/>
  <c r="AH970" i="7" s="1"/>
  <c r="X970" i="7"/>
  <c r="W970" i="7"/>
  <c r="V970" i="7"/>
  <c r="U970" i="7"/>
  <c r="T970" i="7"/>
  <c r="S970" i="7"/>
  <c r="R970" i="7"/>
  <c r="Q970" i="7"/>
  <c r="AF969" i="7"/>
  <c r="AE969" i="7"/>
  <c r="AD969" i="7"/>
  <c r="AC969" i="7"/>
  <c r="AB969" i="7"/>
  <c r="AA969" i="7"/>
  <c r="Z969" i="7"/>
  <c r="Y969" i="7"/>
  <c r="AH969" i="7" s="1"/>
  <c r="X969" i="7"/>
  <c r="W969" i="7"/>
  <c r="V969" i="7"/>
  <c r="U969" i="7"/>
  <c r="AI969" i="7" s="1"/>
  <c r="T969" i="7"/>
  <c r="S969" i="7"/>
  <c r="AJ969" i="7" s="1"/>
  <c r="R969" i="7"/>
  <c r="Q969" i="7"/>
  <c r="AG969" i="7" s="1"/>
  <c r="AF968" i="7"/>
  <c r="AE968" i="7"/>
  <c r="AD968" i="7"/>
  <c r="AC968" i="7"/>
  <c r="AB968" i="7"/>
  <c r="AA968" i="7"/>
  <c r="Z968" i="7"/>
  <c r="Y968" i="7"/>
  <c r="AH968" i="7" s="1"/>
  <c r="X968" i="7"/>
  <c r="W968" i="7"/>
  <c r="V968" i="7"/>
  <c r="U968" i="7"/>
  <c r="T968" i="7"/>
  <c r="S968" i="7"/>
  <c r="R968" i="7"/>
  <c r="Q968" i="7"/>
  <c r="AF967" i="7"/>
  <c r="AE967" i="7"/>
  <c r="AD967" i="7"/>
  <c r="AC967" i="7"/>
  <c r="AB967" i="7"/>
  <c r="AA967" i="7"/>
  <c r="Z967" i="7"/>
  <c r="Y967" i="7"/>
  <c r="AH967" i="7" s="1"/>
  <c r="X967" i="7"/>
  <c r="W967" i="7"/>
  <c r="V967" i="7"/>
  <c r="U967" i="7"/>
  <c r="AI967" i="7" s="1"/>
  <c r="T967" i="7"/>
  <c r="S967" i="7"/>
  <c r="AJ967" i="7" s="1"/>
  <c r="R967" i="7"/>
  <c r="Q967" i="7"/>
  <c r="AG967" i="7" s="1"/>
  <c r="AF966" i="7"/>
  <c r="AE966" i="7"/>
  <c r="AD966" i="7"/>
  <c r="AC966" i="7"/>
  <c r="AB966" i="7"/>
  <c r="AA966" i="7"/>
  <c r="Z966" i="7"/>
  <c r="Y966" i="7"/>
  <c r="AH966" i="7" s="1"/>
  <c r="X966" i="7"/>
  <c r="W966" i="7"/>
  <c r="V966" i="7"/>
  <c r="U966" i="7"/>
  <c r="T966" i="7"/>
  <c r="S966" i="7"/>
  <c r="R966" i="7"/>
  <c r="Q966" i="7"/>
  <c r="AF965" i="7"/>
  <c r="AE965" i="7"/>
  <c r="AD965" i="7"/>
  <c r="AC965" i="7"/>
  <c r="AB965" i="7"/>
  <c r="AA965" i="7"/>
  <c r="Z965" i="7"/>
  <c r="Y965" i="7"/>
  <c r="AH965" i="7" s="1"/>
  <c r="X965" i="7"/>
  <c r="W965" i="7"/>
  <c r="V965" i="7"/>
  <c r="U965" i="7"/>
  <c r="AI965" i="7" s="1"/>
  <c r="T965" i="7"/>
  <c r="S965" i="7"/>
  <c r="AJ965" i="7" s="1"/>
  <c r="R965" i="7"/>
  <c r="Q965" i="7"/>
  <c r="AG965" i="7" s="1"/>
  <c r="AF964" i="7"/>
  <c r="AE964" i="7"/>
  <c r="AD964" i="7"/>
  <c r="AC964" i="7"/>
  <c r="AB964" i="7"/>
  <c r="AA964" i="7"/>
  <c r="Z964" i="7"/>
  <c r="Y964" i="7"/>
  <c r="AH964" i="7" s="1"/>
  <c r="X964" i="7"/>
  <c r="W964" i="7"/>
  <c r="V964" i="7"/>
  <c r="U964" i="7"/>
  <c r="T964" i="7"/>
  <c r="S964" i="7"/>
  <c r="R964" i="7"/>
  <c r="Q964" i="7"/>
  <c r="AF963" i="7"/>
  <c r="AE963" i="7"/>
  <c r="AD963" i="7"/>
  <c r="AC963" i="7"/>
  <c r="AB963" i="7"/>
  <c r="AA963" i="7"/>
  <c r="Z963" i="7"/>
  <c r="Y963" i="7"/>
  <c r="AH963" i="7" s="1"/>
  <c r="X963" i="7"/>
  <c r="W963" i="7"/>
  <c r="V963" i="7"/>
  <c r="U963" i="7"/>
  <c r="AI963" i="7" s="1"/>
  <c r="T963" i="7"/>
  <c r="S963" i="7"/>
  <c r="AJ963" i="7" s="1"/>
  <c r="R963" i="7"/>
  <c r="Q963" i="7"/>
  <c r="AG963" i="7" s="1"/>
  <c r="AF962" i="7"/>
  <c r="AE962" i="7"/>
  <c r="AD962" i="7"/>
  <c r="AC962" i="7"/>
  <c r="AB962" i="7"/>
  <c r="AA962" i="7"/>
  <c r="Z962" i="7"/>
  <c r="Y962" i="7"/>
  <c r="AH962" i="7" s="1"/>
  <c r="X962" i="7"/>
  <c r="W962" i="7"/>
  <c r="V962" i="7"/>
  <c r="U962" i="7"/>
  <c r="T962" i="7"/>
  <c r="S962" i="7"/>
  <c r="R962" i="7"/>
  <c r="Q962" i="7"/>
  <c r="AF961" i="7"/>
  <c r="AE961" i="7"/>
  <c r="AD961" i="7"/>
  <c r="AC961" i="7"/>
  <c r="AB961" i="7"/>
  <c r="AA961" i="7"/>
  <c r="Z961" i="7"/>
  <c r="Y961" i="7"/>
  <c r="AH961" i="7" s="1"/>
  <c r="X961" i="7"/>
  <c r="W961" i="7"/>
  <c r="V961" i="7"/>
  <c r="U961" i="7"/>
  <c r="AI961" i="7" s="1"/>
  <c r="T961" i="7"/>
  <c r="S961" i="7"/>
  <c r="AJ961" i="7" s="1"/>
  <c r="R961" i="7"/>
  <c r="Q961" i="7"/>
  <c r="AG961" i="7" s="1"/>
  <c r="AF960" i="7"/>
  <c r="AE960" i="7"/>
  <c r="AD960" i="7"/>
  <c r="AC960" i="7"/>
  <c r="AB960" i="7"/>
  <c r="AA960" i="7"/>
  <c r="Z960" i="7"/>
  <c r="Y960" i="7"/>
  <c r="AH960" i="7" s="1"/>
  <c r="X960" i="7"/>
  <c r="W960" i="7"/>
  <c r="V960" i="7"/>
  <c r="U960" i="7"/>
  <c r="T960" i="7"/>
  <c r="S960" i="7"/>
  <c r="R960" i="7"/>
  <c r="Q960" i="7"/>
  <c r="AF959" i="7"/>
  <c r="AE959" i="7"/>
  <c r="AD959" i="7"/>
  <c r="AC959" i="7"/>
  <c r="AB959" i="7"/>
  <c r="AA959" i="7"/>
  <c r="Z959" i="7"/>
  <c r="Y959" i="7"/>
  <c r="AH959" i="7" s="1"/>
  <c r="X959" i="7"/>
  <c r="W959" i="7"/>
  <c r="V959" i="7"/>
  <c r="U959" i="7"/>
  <c r="AI959" i="7" s="1"/>
  <c r="T959" i="7"/>
  <c r="S959" i="7"/>
  <c r="AJ959" i="7" s="1"/>
  <c r="R959" i="7"/>
  <c r="Q959" i="7"/>
  <c r="AG959" i="7" s="1"/>
  <c r="AF958" i="7"/>
  <c r="AE958" i="7"/>
  <c r="AD958" i="7"/>
  <c r="AC958" i="7"/>
  <c r="AB958" i="7"/>
  <c r="AA958" i="7"/>
  <c r="Z958" i="7"/>
  <c r="Y958" i="7"/>
  <c r="AH958" i="7" s="1"/>
  <c r="X958" i="7"/>
  <c r="W958" i="7"/>
  <c r="V958" i="7"/>
  <c r="U958" i="7"/>
  <c r="T958" i="7"/>
  <c r="S958" i="7"/>
  <c r="R958" i="7"/>
  <c r="Q958" i="7"/>
  <c r="AF957" i="7"/>
  <c r="AE957" i="7"/>
  <c r="AD957" i="7"/>
  <c r="AC957" i="7"/>
  <c r="AB957" i="7"/>
  <c r="AA957" i="7"/>
  <c r="Z957" i="7"/>
  <c r="Y957" i="7"/>
  <c r="AH957" i="7" s="1"/>
  <c r="X957" i="7"/>
  <c r="W957" i="7"/>
  <c r="V957" i="7"/>
  <c r="U957" i="7"/>
  <c r="AI957" i="7" s="1"/>
  <c r="T957" i="7"/>
  <c r="S957" i="7"/>
  <c r="AJ957" i="7" s="1"/>
  <c r="R957" i="7"/>
  <c r="Q957" i="7"/>
  <c r="AG957" i="7" s="1"/>
  <c r="AF956" i="7"/>
  <c r="AE956" i="7"/>
  <c r="AD956" i="7"/>
  <c r="AC956" i="7"/>
  <c r="AB956" i="7"/>
  <c r="AA956" i="7"/>
  <c r="Z956" i="7"/>
  <c r="Y956" i="7"/>
  <c r="AH956" i="7" s="1"/>
  <c r="X956" i="7"/>
  <c r="W956" i="7"/>
  <c r="V956" i="7"/>
  <c r="U956" i="7"/>
  <c r="T956" i="7"/>
  <c r="S956" i="7"/>
  <c r="R956" i="7"/>
  <c r="Q956" i="7"/>
  <c r="AF955" i="7"/>
  <c r="AE955" i="7"/>
  <c r="AD955" i="7"/>
  <c r="AC955" i="7"/>
  <c r="AB955" i="7"/>
  <c r="AA955" i="7"/>
  <c r="Z955" i="7"/>
  <c r="Y955" i="7"/>
  <c r="AH955" i="7" s="1"/>
  <c r="X955" i="7"/>
  <c r="W955" i="7"/>
  <c r="V955" i="7"/>
  <c r="U955" i="7"/>
  <c r="AI955" i="7" s="1"/>
  <c r="T955" i="7"/>
  <c r="S955" i="7"/>
  <c r="AJ955" i="7" s="1"/>
  <c r="R955" i="7"/>
  <c r="Q955" i="7"/>
  <c r="AG955" i="7" s="1"/>
  <c r="AF954" i="7"/>
  <c r="AE954" i="7"/>
  <c r="AD954" i="7"/>
  <c r="AC954" i="7"/>
  <c r="AB954" i="7"/>
  <c r="AA954" i="7"/>
  <c r="Z954" i="7"/>
  <c r="Y954" i="7"/>
  <c r="AH954" i="7" s="1"/>
  <c r="X954" i="7"/>
  <c r="W954" i="7"/>
  <c r="V954" i="7"/>
  <c r="U954" i="7"/>
  <c r="T954" i="7"/>
  <c r="S954" i="7"/>
  <c r="R954" i="7"/>
  <c r="Q954" i="7"/>
  <c r="AF953" i="7"/>
  <c r="AE953" i="7"/>
  <c r="AD953" i="7"/>
  <c r="AC953" i="7"/>
  <c r="AB953" i="7"/>
  <c r="AA953" i="7"/>
  <c r="Z953" i="7"/>
  <c r="Y953" i="7"/>
  <c r="AH953" i="7" s="1"/>
  <c r="X953" i="7"/>
  <c r="W953" i="7"/>
  <c r="V953" i="7"/>
  <c r="U953" i="7"/>
  <c r="AI953" i="7" s="1"/>
  <c r="T953" i="7"/>
  <c r="S953" i="7"/>
  <c r="AJ953" i="7" s="1"/>
  <c r="R953" i="7"/>
  <c r="Q953" i="7"/>
  <c r="AG953" i="7" s="1"/>
  <c r="AF952" i="7"/>
  <c r="AE952" i="7"/>
  <c r="AD952" i="7"/>
  <c r="AC952" i="7"/>
  <c r="AB952" i="7"/>
  <c r="AA952" i="7"/>
  <c r="Z952" i="7"/>
  <c r="Y952" i="7"/>
  <c r="AH952" i="7" s="1"/>
  <c r="X952" i="7"/>
  <c r="W952" i="7"/>
  <c r="V952" i="7"/>
  <c r="U952" i="7"/>
  <c r="T952" i="7"/>
  <c r="S952" i="7"/>
  <c r="R952" i="7"/>
  <c r="Q952" i="7"/>
  <c r="AF951" i="7"/>
  <c r="AE951" i="7"/>
  <c r="AD951" i="7"/>
  <c r="AC951" i="7"/>
  <c r="AB951" i="7"/>
  <c r="AA951" i="7"/>
  <c r="Z951" i="7"/>
  <c r="Y951" i="7"/>
  <c r="AH951" i="7" s="1"/>
  <c r="X951" i="7"/>
  <c r="W951" i="7"/>
  <c r="V951" i="7"/>
  <c r="U951" i="7"/>
  <c r="AI951" i="7" s="1"/>
  <c r="T951" i="7"/>
  <c r="S951" i="7"/>
  <c r="AJ951" i="7" s="1"/>
  <c r="R951" i="7"/>
  <c r="Q951" i="7"/>
  <c r="AG951" i="7" s="1"/>
  <c r="AF950" i="7"/>
  <c r="AE950" i="7"/>
  <c r="AD950" i="7"/>
  <c r="AC950" i="7"/>
  <c r="AB950" i="7"/>
  <c r="AA950" i="7"/>
  <c r="Z950" i="7"/>
  <c r="Y950" i="7"/>
  <c r="AH950" i="7" s="1"/>
  <c r="X950" i="7"/>
  <c r="W950" i="7"/>
  <c r="V950" i="7"/>
  <c r="U950" i="7"/>
  <c r="T950" i="7"/>
  <c r="S950" i="7"/>
  <c r="R950" i="7"/>
  <c r="Q950" i="7"/>
  <c r="AF949" i="7"/>
  <c r="AE949" i="7"/>
  <c r="AD949" i="7"/>
  <c r="AC949" i="7"/>
  <c r="AB949" i="7"/>
  <c r="AA949" i="7"/>
  <c r="Z949" i="7"/>
  <c r="Y949" i="7"/>
  <c r="AH949" i="7" s="1"/>
  <c r="X949" i="7"/>
  <c r="W949" i="7"/>
  <c r="V949" i="7"/>
  <c r="U949" i="7"/>
  <c r="AI949" i="7" s="1"/>
  <c r="T949" i="7"/>
  <c r="S949" i="7"/>
  <c r="AJ949" i="7" s="1"/>
  <c r="R949" i="7"/>
  <c r="Q949" i="7"/>
  <c r="AG949" i="7" s="1"/>
  <c r="AF948" i="7"/>
  <c r="AE948" i="7"/>
  <c r="AD948" i="7"/>
  <c r="AC948" i="7"/>
  <c r="AB948" i="7"/>
  <c r="AA948" i="7"/>
  <c r="Z948" i="7"/>
  <c r="Y948" i="7"/>
  <c r="AH948" i="7" s="1"/>
  <c r="X948" i="7"/>
  <c r="W948" i="7"/>
  <c r="V948" i="7"/>
  <c r="U948" i="7"/>
  <c r="T948" i="7"/>
  <c r="S948" i="7"/>
  <c r="R948" i="7"/>
  <c r="Q948" i="7"/>
  <c r="AF947" i="7"/>
  <c r="AE947" i="7"/>
  <c r="AD947" i="7"/>
  <c r="AC947" i="7"/>
  <c r="AB947" i="7"/>
  <c r="AA947" i="7"/>
  <c r="Z947" i="7"/>
  <c r="Y947" i="7"/>
  <c r="AH947" i="7" s="1"/>
  <c r="X947" i="7"/>
  <c r="W947" i="7"/>
  <c r="V947" i="7"/>
  <c r="U947" i="7"/>
  <c r="AI947" i="7" s="1"/>
  <c r="T947" i="7"/>
  <c r="S947" i="7"/>
  <c r="AJ947" i="7" s="1"/>
  <c r="R947" i="7"/>
  <c r="Q947" i="7"/>
  <c r="AG947" i="7" s="1"/>
  <c r="AF946" i="7"/>
  <c r="AE946" i="7"/>
  <c r="AD946" i="7"/>
  <c r="AC946" i="7"/>
  <c r="AB946" i="7"/>
  <c r="AA946" i="7"/>
  <c r="Z946" i="7"/>
  <c r="Y946" i="7"/>
  <c r="AH946" i="7" s="1"/>
  <c r="X946" i="7"/>
  <c r="W946" i="7"/>
  <c r="V946" i="7"/>
  <c r="U946" i="7"/>
  <c r="T946" i="7"/>
  <c r="S946" i="7"/>
  <c r="R946" i="7"/>
  <c r="Q946" i="7"/>
  <c r="AF945" i="7"/>
  <c r="AE945" i="7"/>
  <c r="AD945" i="7"/>
  <c r="AC945" i="7"/>
  <c r="AB945" i="7"/>
  <c r="AA945" i="7"/>
  <c r="Z945" i="7"/>
  <c r="Y945" i="7"/>
  <c r="AH945" i="7" s="1"/>
  <c r="X945" i="7"/>
  <c r="W945" i="7"/>
  <c r="V945" i="7"/>
  <c r="U945" i="7"/>
  <c r="AI945" i="7" s="1"/>
  <c r="T945" i="7"/>
  <c r="S945" i="7"/>
  <c r="AJ945" i="7" s="1"/>
  <c r="R945" i="7"/>
  <c r="Q945" i="7"/>
  <c r="AG945" i="7" s="1"/>
  <c r="AF944" i="7"/>
  <c r="AE944" i="7"/>
  <c r="AD944" i="7"/>
  <c r="AC944" i="7"/>
  <c r="AB944" i="7"/>
  <c r="AA944" i="7"/>
  <c r="Z944" i="7"/>
  <c r="Y944" i="7"/>
  <c r="AH944" i="7" s="1"/>
  <c r="X944" i="7"/>
  <c r="W944" i="7"/>
  <c r="V944" i="7"/>
  <c r="U944" i="7"/>
  <c r="T944" i="7"/>
  <c r="S944" i="7"/>
  <c r="R944" i="7"/>
  <c r="Q944" i="7"/>
  <c r="AF943" i="7"/>
  <c r="AE943" i="7"/>
  <c r="AD943" i="7"/>
  <c r="AC943" i="7"/>
  <c r="AB943" i="7"/>
  <c r="AA943" i="7"/>
  <c r="Z943" i="7"/>
  <c r="Y943" i="7"/>
  <c r="AH943" i="7" s="1"/>
  <c r="X943" i="7"/>
  <c r="W943" i="7"/>
  <c r="V943" i="7"/>
  <c r="U943" i="7"/>
  <c r="AI943" i="7" s="1"/>
  <c r="T943" i="7"/>
  <c r="S943" i="7"/>
  <c r="AJ943" i="7" s="1"/>
  <c r="R943" i="7"/>
  <c r="Q943" i="7"/>
  <c r="AG943" i="7" s="1"/>
  <c r="AF942" i="7"/>
  <c r="AE942" i="7"/>
  <c r="AD942" i="7"/>
  <c r="AC942" i="7"/>
  <c r="AB942" i="7"/>
  <c r="AA942" i="7"/>
  <c r="Z942" i="7"/>
  <c r="Y942" i="7"/>
  <c r="AH942" i="7" s="1"/>
  <c r="X942" i="7"/>
  <c r="W942" i="7"/>
  <c r="V942" i="7"/>
  <c r="U942" i="7"/>
  <c r="T942" i="7"/>
  <c r="S942" i="7"/>
  <c r="R942" i="7"/>
  <c r="Q942" i="7"/>
  <c r="AF941" i="7"/>
  <c r="AE941" i="7"/>
  <c r="AD941" i="7"/>
  <c r="AC941" i="7"/>
  <c r="AB941" i="7"/>
  <c r="AA941" i="7"/>
  <c r="Z941" i="7"/>
  <c r="Y941" i="7"/>
  <c r="AH941" i="7" s="1"/>
  <c r="X941" i="7"/>
  <c r="W941" i="7"/>
  <c r="V941" i="7"/>
  <c r="U941" i="7"/>
  <c r="AI941" i="7" s="1"/>
  <c r="T941" i="7"/>
  <c r="S941" i="7"/>
  <c r="AJ941" i="7" s="1"/>
  <c r="R941" i="7"/>
  <c r="Q941" i="7"/>
  <c r="AG941" i="7" s="1"/>
  <c r="AF940" i="7"/>
  <c r="AE940" i="7"/>
  <c r="AD940" i="7"/>
  <c r="AC940" i="7"/>
  <c r="AB940" i="7"/>
  <c r="AA940" i="7"/>
  <c r="Z940" i="7"/>
  <c r="Y940" i="7"/>
  <c r="AH940" i="7" s="1"/>
  <c r="X940" i="7"/>
  <c r="W940" i="7"/>
  <c r="V940" i="7"/>
  <c r="U940" i="7"/>
  <c r="T940" i="7"/>
  <c r="S940" i="7"/>
  <c r="R940" i="7"/>
  <c r="Q940" i="7"/>
  <c r="AF939" i="7"/>
  <c r="AE939" i="7"/>
  <c r="AD939" i="7"/>
  <c r="AC939" i="7"/>
  <c r="AB939" i="7"/>
  <c r="AA939" i="7"/>
  <c r="Z939" i="7"/>
  <c r="Y939" i="7"/>
  <c r="AH939" i="7" s="1"/>
  <c r="X939" i="7"/>
  <c r="W939" i="7"/>
  <c r="V939" i="7"/>
  <c r="U939" i="7"/>
  <c r="AI939" i="7" s="1"/>
  <c r="T939" i="7"/>
  <c r="S939" i="7"/>
  <c r="AJ939" i="7" s="1"/>
  <c r="R939" i="7"/>
  <c r="Q939" i="7"/>
  <c r="AG939" i="7" s="1"/>
  <c r="AF938" i="7"/>
  <c r="AE938" i="7"/>
  <c r="AD938" i="7"/>
  <c r="AC938" i="7"/>
  <c r="AB938" i="7"/>
  <c r="AA938" i="7"/>
  <c r="Z938" i="7"/>
  <c r="Y938" i="7"/>
  <c r="AH938" i="7" s="1"/>
  <c r="X938" i="7"/>
  <c r="W938" i="7"/>
  <c r="V938" i="7"/>
  <c r="U938" i="7"/>
  <c r="T938" i="7"/>
  <c r="S938" i="7"/>
  <c r="R938" i="7"/>
  <c r="Q938" i="7"/>
  <c r="AF937" i="7"/>
  <c r="AE937" i="7"/>
  <c r="AD937" i="7"/>
  <c r="AC937" i="7"/>
  <c r="AB937" i="7"/>
  <c r="AA937" i="7"/>
  <c r="Z937" i="7"/>
  <c r="Y937" i="7"/>
  <c r="AH937" i="7" s="1"/>
  <c r="X937" i="7"/>
  <c r="W937" i="7"/>
  <c r="V937" i="7"/>
  <c r="U937" i="7"/>
  <c r="AI937" i="7" s="1"/>
  <c r="T937" i="7"/>
  <c r="S937" i="7"/>
  <c r="AJ937" i="7" s="1"/>
  <c r="R937" i="7"/>
  <c r="Q937" i="7"/>
  <c r="AG937" i="7" s="1"/>
  <c r="AF936" i="7"/>
  <c r="AE936" i="7"/>
  <c r="AD936" i="7"/>
  <c r="AC936" i="7"/>
  <c r="AB936" i="7"/>
  <c r="AA936" i="7"/>
  <c r="Z936" i="7"/>
  <c r="Y936" i="7"/>
  <c r="AH936" i="7" s="1"/>
  <c r="X936" i="7"/>
  <c r="W936" i="7"/>
  <c r="V936" i="7"/>
  <c r="U936" i="7"/>
  <c r="T936" i="7"/>
  <c r="S936" i="7"/>
  <c r="R936" i="7"/>
  <c r="Q936" i="7"/>
  <c r="AF935" i="7"/>
  <c r="AE935" i="7"/>
  <c r="AD935" i="7"/>
  <c r="AC935" i="7"/>
  <c r="AB935" i="7"/>
  <c r="AA935" i="7"/>
  <c r="Z935" i="7"/>
  <c r="Y935" i="7"/>
  <c r="AH935" i="7" s="1"/>
  <c r="X935" i="7"/>
  <c r="W935" i="7"/>
  <c r="V935" i="7"/>
  <c r="U935" i="7"/>
  <c r="AI935" i="7" s="1"/>
  <c r="T935" i="7"/>
  <c r="S935" i="7"/>
  <c r="AJ935" i="7" s="1"/>
  <c r="R935" i="7"/>
  <c r="Q935" i="7"/>
  <c r="AG935" i="7" s="1"/>
  <c r="AF934" i="7"/>
  <c r="AE934" i="7"/>
  <c r="AD934" i="7"/>
  <c r="AC934" i="7"/>
  <c r="AB934" i="7"/>
  <c r="AA934" i="7"/>
  <c r="Z934" i="7"/>
  <c r="Y934" i="7"/>
  <c r="AH934" i="7" s="1"/>
  <c r="X934" i="7"/>
  <c r="W934" i="7"/>
  <c r="V934" i="7"/>
  <c r="U934" i="7"/>
  <c r="T934" i="7"/>
  <c r="S934" i="7"/>
  <c r="R934" i="7"/>
  <c r="Q934" i="7"/>
  <c r="AF933" i="7"/>
  <c r="AE933" i="7"/>
  <c r="AD933" i="7"/>
  <c r="AC933" i="7"/>
  <c r="AB933" i="7"/>
  <c r="AA933" i="7"/>
  <c r="Z933" i="7"/>
  <c r="Y933" i="7"/>
  <c r="AH933" i="7" s="1"/>
  <c r="X933" i="7"/>
  <c r="W933" i="7"/>
  <c r="V933" i="7"/>
  <c r="U933" i="7"/>
  <c r="AI933" i="7" s="1"/>
  <c r="T933" i="7"/>
  <c r="S933" i="7"/>
  <c r="AJ933" i="7" s="1"/>
  <c r="R933" i="7"/>
  <c r="Q933" i="7"/>
  <c r="AG933" i="7" s="1"/>
  <c r="AF932" i="7"/>
  <c r="AE932" i="7"/>
  <c r="AD932" i="7"/>
  <c r="AC932" i="7"/>
  <c r="AB932" i="7"/>
  <c r="AA932" i="7"/>
  <c r="Z932" i="7"/>
  <c r="Y932" i="7"/>
  <c r="AH932" i="7" s="1"/>
  <c r="X932" i="7"/>
  <c r="W932" i="7"/>
  <c r="V932" i="7"/>
  <c r="U932" i="7"/>
  <c r="T932" i="7"/>
  <c r="S932" i="7"/>
  <c r="R932" i="7"/>
  <c r="Q932" i="7"/>
  <c r="AF931" i="7"/>
  <c r="AE931" i="7"/>
  <c r="AD931" i="7"/>
  <c r="AC931" i="7"/>
  <c r="AB931" i="7"/>
  <c r="AA931" i="7"/>
  <c r="Z931" i="7"/>
  <c r="Y931" i="7"/>
  <c r="AH931" i="7" s="1"/>
  <c r="X931" i="7"/>
  <c r="W931" i="7"/>
  <c r="V931" i="7"/>
  <c r="U931" i="7"/>
  <c r="AI931" i="7" s="1"/>
  <c r="T931" i="7"/>
  <c r="S931" i="7"/>
  <c r="AJ931" i="7" s="1"/>
  <c r="R931" i="7"/>
  <c r="Q931" i="7"/>
  <c r="AG931" i="7" s="1"/>
  <c r="AF930" i="7"/>
  <c r="AE930" i="7"/>
  <c r="AD930" i="7"/>
  <c r="AC930" i="7"/>
  <c r="AB930" i="7"/>
  <c r="AA930" i="7"/>
  <c r="Z930" i="7"/>
  <c r="Y930" i="7"/>
  <c r="AH930" i="7" s="1"/>
  <c r="X930" i="7"/>
  <c r="W930" i="7"/>
  <c r="V930" i="7"/>
  <c r="U930" i="7"/>
  <c r="T930" i="7"/>
  <c r="S930" i="7"/>
  <c r="R930" i="7"/>
  <c r="Q930" i="7"/>
  <c r="AF929" i="7"/>
  <c r="AE929" i="7"/>
  <c r="AD929" i="7"/>
  <c r="AC929" i="7"/>
  <c r="AB929" i="7"/>
  <c r="AA929" i="7"/>
  <c r="Z929" i="7"/>
  <c r="Y929" i="7"/>
  <c r="AH929" i="7" s="1"/>
  <c r="X929" i="7"/>
  <c r="W929" i="7"/>
  <c r="V929" i="7"/>
  <c r="U929" i="7"/>
  <c r="AI929" i="7" s="1"/>
  <c r="T929" i="7"/>
  <c r="S929" i="7"/>
  <c r="AJ929" i="7" s="1"/>
  <c r="R929" i="7"/>
  <c r="Q929" i="7"/>
  <c r="AG929" i="7" s="1"/>
  <c r="AF928" i="7"/>
  <c r="AE928" i="7"/>
  <c r="AD928" i="7"/>
  <c r="AC928" i="7"/>
  <c r="AB928" i="7"/>
  <c r="AA928" i="7"/>
  <c r="Z928" i="7"/>
  <c r="Y928" i="7"/>
  <c r="AH928" i="7" s="1"/>
  <c r="X928" i="7"/>
  <c r="W928" i="7"/>
  <c r="V928" i="7"/>
  <c r="U928" i="7"/>
  <c r="T928" i="7"/>
  <c r="S928" i="7"/>
  <c r="R928" i="7"/>
  <c r="Q928" i="7"/>
  <c r="AF927" i="7"/>
  <c r="AE927" i="7"/>
  <c r="AD927" i="7"/>
  <c r="AC927" i="7"/>
  <c r="AB927" i="7"/>
  <c r="AA927" i="7"/>
  <c r="Z927" i="7"/>
  <c r="Y927" i="7"/>
  <c r="AH927" i="7" s="1"/>
  <c r="X927" i="7"/>
  <c r="W927" i="7"/>
  <c r="V927" i="7"/>
  <c r="U927" i="7"/>
  <c r="AI927" i="7" s="1"/>
  <c r="T927" i="7"/>
  <c r="S927" i="7"/>
  <c r="AJ927" i="7" s="1"/>
  <c r="R927" i="7"/>
  <c r="Q927" i="7"/>
  <c r="AG927" i="7" s="1"/>
  <c r="AF926" i="7"/>
  <c r="AE926" i="7"/>
  <c r="AD926" i="7"/>
  <c r="AC926" i="7"/>
  <c r="AB926" i="7"/>
  <c r="AA926" i="7"/>
  <c r="Z926" i="7"/>
  <c r="Y926" i="7"/>
  <c r="AH926" i="7" s="1"/>
  <c r="X926" i="7"/>
  <c r="W926" i="7"/>
  <c r="V926" i="7"/>
  <c r="U926" i="7"/>
  <c r="T926" i="7"/>
  <c r="S926" i="7"/>
  <c r="R926" i="7"/>
  <c r="Q926" i="7"/>
  <c r="AF925" i="7"/>
  <c r="AE925" i="7"/>
  <c r="AD925" i="7"/>
  <c r="AC925" i="7"/>
  <c r="AB925" i="7"/>
  <c r="AA925" i="7"/>
  <c r="Z925" i="7"/>
  <c r="Y925" i="7"/>
  <c r="AH925" i="7" s="1"/>
  <c r="X925" i="7"/>
  <c r="W925" i="7"/>
  <c r="V925" i="7"/>
  <c r="U925" i="7"/>
  <c r="AI925" i="7" s="1"/>
  <c r="T925" i="7"/>
  <c r="S925" i="7"/>
  <c r="AJ925" i="7" s="1"/>
  <c r="R925" i="7"/>
  <c r="Q925" i="7"/>
  <c r="AG925" i="7" s="1"/>
  <c r="AF924" i="7"/>
  <c r="AE924" i="7"/>
  <c r="AD924" i="7"/>
  <c r="AC924" i="7"/>
  <c r="AB924" i="7"/>
  <c r="AA924" i="7"/>
  <c r="Z924" i="7"/>
  <c r="Y924" i="7"/>
  <c r="AH924" i="7" s="1"/>
  <c r="X924" i="7"/>
  <c r="W924" i="7"/>
  <c r="V924" i="7"/>
  <c r="U924" i="7"/>
  <c r="T924" i="7"/>
  <c r="S924" i="7"/>
  <c r="R924" i="7"/>
  <c r="Q924" i="7"/>
  <c r="AF923" i="7"/>
  <c r="AE923" i="7"/>
  <c r="AD923" i="7"/>
  <c r="AC923" i="7"/>
  <c r="AB923" i="7"/>
  <c r="AA923" i="7"/>
  <c r="Z923" i="7"/>
  <c r="Y923" i="7"/>
  <c r="AH923" i="7" s="1"/>
  <c r="X923" i="7"/>
  <c r="W923" i="7"/>
  <c r="V923" i="7"/>
  <c r="U923" i="7"/>
  <c r="AI923" i="7" s="1"/>
  <c r="T923" i="7"/>
  <c r="S923" i="7"/>
  <c r="AJ923" i="7" s="1"/>
  <c r="R923" i="7"/>
  <c r="Q923" i="7"/>
  <c r="AG923" i="7" s="1"/>
  <c r="AF922" i="7"/>
  <c r="AE922" i="7"/>
  <c r="AD922" i="7"/>
  <c r="AC922" i="7"/>
  <c r="AB922" i="7"/>
  <c r="AA922" i="7"/>
  <c r="Z922" i="7"/>
  <c r="Y922" i="7"/>
  <c r="AH922" i="7" s="1"/>
  <c r="X922" i="7"/>
  <c r="W922" i="7"/>
  <c r="V922" i="7"/>
  <c r="U922" i="7"/>
  <c r="T922" i="7"/>
  <c r="S922" i="7"/>
  <c r="R922" i="7"/>
  <c r="Q922" i="7"/>
  <c r="AF921" i="7"/>
  <c r="AE921" i="7"/>
  <c r="AD921" i="7"/>
  <c r="AC921" i="7"/>
  <c r="AB921" i="7"/>
  <c r="AA921" i="7"/>
  <c r="Z921" i="7"/>
  <c r="Y921" i="7"/>
  <c r="AH921" i="7" s="1"/>
  <c r="X921" i="7"/>
  <c r="W921" i="7"/>
  <c r="V921" i="7"/>
  <c r="U921" i="7"/>
  <c r="AI921" i="7" s="1"/>
  <c r="T921" i="7"/>
  <c r="S921" i="7"/>
  <c r="AJ921" i="7" s="1"/>
  <c r="R921" i="7"/>
  <c r="Q921" i="7"/>
  <c r="AG921" i="7" s="1"/>
  <c r="AF920" i="7"/>
  <c r="AE920" i="7"/>
  <c r="AD920" i="7"/>
  <c r="AC920" i="7"/>
  <c r="AB920" i="7"/>
  <c r="AA920" i="7"/>
  <c r="Z920" i="7"/>
  <c r="Y920" i="7"/>
  <c r="AH920" i="7" s="1"/>
  <c r="X920" i="7"/>
  <c r="W920" i="7"/>
  <c r="V920" i="7"/>
  <c r="U920" i="7"/>
  <c r="T920" i="7"/>
  <c r="S920" i="7"/>
  <c r="R920" i="7"/>
  <c r="Q920" i="7"/>
  <c r="AF919" i="7"/>
  <c r="AE919" i="7"/>
  <c r="AD919" i="7"/>
  <c r="AC919" i="7"/>
  <c r="AB919" i="7"/>
  <c r="AA919" i="7"/>
  <c r="Z919" i="7"/>
  <c r="Y919" i="7"/>
  <c r="AH919" i="7" s="1"/>
  <c r="X919" i="7"/>
  <c r="W919" i="7"/>
  <c r="V919" i="7"/>
  <c r="U919" i="7"/>
  <c r="AI919" i="7" s="1"/>
  <c r="T919" i="7"/>
  <c r="S919" i="7"/>
  <c r="AJ919" i="7" s="1"/>
  <c r="R919" i="7"/>
  <c r="Q919" i="7"/>
  <c r="AG919" i="7" s="1"/>
  <c r="AF918" i="7"/>
  <c r="AE918" i="7"/>
  <c r="AD918" i="7"/>
  <c r="AC918" i="7"/>
  <c r="AB918" i="7"/>
  <c r="AA918" i="7"/>
  <c r="Z918" i="7"/>
  <c r="Y918" i="7"/>
  <c r="AH918" i="7" s="1"/>
  <c r="X918" i="7"/>
  <c r="W918" i="7"/>
  <c r="V918" i="7"/>
  <c r="U918" i="7"/>
  <c r="T918" i="7"/>
  <c r="S918" i="7"/>
  <c r="R918" i="7"/>
  <c r="Q918" i="7"/>
  <c r="AF917" i="7"/>
  <c r="AE917" i="7"/>
  <c r="AD917" i="7"/>
  <c r="AC917" i="7"/>
  <c r="AB917" i="7"/>
  <c r="AA917" i="7"/>
  <c r="Z917" i="7"/>
  <c r="Y917" i="7"/>
  <c r="AH917" i="7" s="1"/>
  <c r="X917" i="7"/>
  <c r="W917" i="7"/>
  <c r="V917" i="7"/>
  <c r="U917" i="7"/>
  <c r="AI917" i="7" s="1"/>
  <c r="T917" i="7"/>
  <c r="S917" i="7"/>
  <c r="AJ917" i="7" s="1"/>
  <c r="R917" i="7"/>
  <c r="Q917" i="7"/>
  <c r="AG917" i="7" s="1"/>
  <c r="AF916" i="7"/>
  <c r="AE916" i="7"/>
  <c r="AD916" i="7"/>
  <c r="AC916" i="7"/>
  <c r="AB916" i="7"/>
  <c r="AA916" i="7"/>
  <c r="Z916" i="7"/>
  <c r="Y916" i="7"/>
  <c r="AH916" i="7" s="1"/>
  <c r="X916" i="7"/>
  <c r="W916" i="7"/>
  <c r="V916" i="7"/>
  <c r="U916" i="7"/>
  <c r="T916" i="7"/>
  <c r="S916" i="7"/>
  <c r="R916" i="7"/>
  <c r="Q916" i="7"/>
  <c r="AF915" i="7"/>
  <c r="AE915" i="7"/>
  <c r="AD915" i="7"/>
  <c r="AC915" i="7"/>
  <c r="AB915" i="7"/>
  <c r="AA915" i="7"/>
  <c r="Z915" i="7"/>
  <c r="Y915" i="7"/>
  <c r="AH915" i="7" s="1"/>
  <c r="X915" i="7"/>
  <c r="W915" i="7"/>
  <c r="V915" i="7"/>
  <c r="U915" i="7"/>
  <c r="AI915" i="7" s="1"/>
  <c r="T915" i="7"/>
  <c r="S915" i="7"/>
  <c r="AJ915" i="7" s="1"/>
  <c r="R915" i="7"/>
  <c r="Q915" i="7"/>
  <c r="AG915" i="7" s="1"/>
  <c r="AF914" i="7"/>
  <c r="AE914" i="7"/>
  <c r="AD914" i="7"/>
  <c r="AC914" i="7"/>
  <c r="AB914" i="7"/>
  <c r="AA914" i="7"/>
  <c r="Z914" i="7"/>
  <c r="Y914" i="7"/>
  <c r="AH914" i="7" s="1"/>
  <c r="X914" i="7"/>
  <c r="W914" i="7"/>
  <c r="V914" i="7"/>
  <c r="U914" i="7"/>
  <c r="T914" i="7"/>
  <c r="S914" i="7"/>
  <c r="R914" i="7"/>
  <c r="Q914" i="7"/>
  <c r="AF913" i="7"/>
  <c r="AE913" i="7"/>
  <c r="AD913" i="7"/>
  <c r="AC913" i="7"/>
  <c r="AB913" i="7"/>
  <c r="AA913" i="7"/>
  <c r="Z913" i="7"/>
  <c r="Y913" i="7"/>
  <c r="AH913" i="7" s="1"/>
  <c r="X913" i="7"/>
  <c r="W913" i="7"/>
  <c r="V913" i="7"/>
  <c r="U913" i="7"/>
  <c r="AI913" i="7" s="1"/>
  <c r="T913" i="7"/>
  <c r="S913" i="7"/>
  <c r="AJ913" i="7" s="1"/>
  <c r="R913" i="7"/>
  <c r="Q913" i="7"/>
  <c r="AG913" i="7" s="1"/>
  <c r="AF912" i="7"/>
  <c r="AE912" i="7"/>
  <c r="AD912" i="7"/>
  <c r="AC912" i="7"/>
  <c r="AB912" i="7"/>
  <c r="AA912" i="7"/>
  <c r="Z912" i="7"/>
  <c r="Y912" i="7"/>
  <c r="AH912" i="7" s="1"/>
  <c r="X912" i="7"/>
  <c r="W912" i="7"/>
  <c r="V912" i="7"/>
  <c r="U912" i="7"/>
  <c r="T912" i="7"/>
  <c r="S912" i="7"/>
  <c r="R912" i="7"/>
  <c r="Q912" i="7"/>
  <c r="AF911" i="7"/>
  <c r="AE911" i="7"/>
  <c r="AD911" i="7"/>
  <c r="AC911" i="7"/>
  <c r="AB911" i="7"/>
  <c r="AA911" i="7"/>
  <c r="Z911" i="7"/>
  <c r="Y911" i="7"/>
  <c r="AH911" i="7" s="1"/>
  <c r="X911" i="7"/>
  <c r="W911" i="7"/>
  <c r="V911" i="7"/>
  <c r="U911" i="7"/>
  <c r="AI911" i="7" s="1"/>
  <c r="T911" i="7"/>
  <c r="S911" i="7"/>
  <c r="AJ911" i="7" s="1"/>
  <c r="R911" i="7"/>
  <c r="Q911" i="7"/>
  <c r="AG911" i="7" s="1"/>
  <c r="AF910" i="7"/>
  <c r="AE910" i="7"/>
  <c r="AD910" i="7"/>
  <c r="AC910" i="7"/>
  <c r="AB910" i="7"/>
  <c r="AA910" i="7"/>
  <c r="Z910" i="7"/>
  <c r="Y910" i="7"/>
  <c r="AH910" i="7" s="1"/>
  <c r="X910" i="7"/>
  <c r="W910" i="7"/>
  <c r="V910" i="7"/>
  <c r="U910" i="7"/>
  <c r="T910" i="7"/>
  <c r="S910" i="7"/>
  <c r="R910" i="7"/>
  <c r="Q910" i="7"/>
  <c r="AF909" i="7"/>
  <c r="AE909" i="7"/>
  <c r="AD909" i="7"/>
  <c r="AC909" i="7"/>
  <c r="AB909" i="7"/>
  <c r="AA909" i="7"/>
  <c r="Z909" i="7"/>
  <c r="Y909" i="7"/>
  <c r="AH909" i="7" s="1"/>
  <c r="X909" i="7"/>
  <c r="W909" i="7"/>
  <c r="V909" i="7"/>
  <c r="U909" i="7"/>
  <c r="AI909" i="7" s="1"/>
  <c r="T909" i="7"/>
  <c r="S909" i="7"/>
  <c r="AJ909" i="7" s="1"/>
  <c r="R909" i="7"/>
  <c r="Q909" i="7"/>
  <c r="AG909" i="7" s="1"/>
  <c r="AF908" i="7"/>
  <c r="AE908" i="7"/>
  <c r="AD908" i="7"/>
  <c r="AC908" i="7"/>
  <c r="AB908" i="7"/>
  <c r="AA908" i="7"/>
  <c r="Z908" i="7"/>
  <c r="Y908" i="7"/>
  <c r="AH908" i="7" s="1"/>
  <c r="X908" i="7"/>
  <c r="W908" i="7"/>
  <c r="V908" i="7"/>
  <c r="U908" i="7"/>
  <c r="T908" i="7"/>
  <c r="S908" i="7"/>
  <c r="R908" i="7"/>
  <c r="Q908" i="7"/>
  <c r="AF907" i="7"/>
  <c r="AE907" i="7"/>
  <c r="AD907" i="7"/>
  <c r="AC907" i="7"/>
  <c r="AB907" i="7"/>
  <c r="AA907" i="7"/>
  <c r="Z907" i="7"/>
  <c r="Y907" i="7"/>
  <c r="AH907" i="7" s="1"/>
  <c r="X907" i="7"/>
  <c r="W907" i="7"/>
  <c r="V907" i="7"/>
  <c r="U907" i="7"/>
  <c r="AI907" i="7" s="1"/>
  <c r="T907" i="7"/>
  <c r="S907" i="7"/>
  <c r="AJ907" i="7" s="1"/>
  <c r="R907" i="7"/>
  <c r="Q907" i="7"/>
  <c r="AG907" i="7" s="1"/>
  <c r="AF906" i="7"/>
  <c r="AE906" i="7"/>
  <c r="AD906" i="7"/>
  <c r="AC906" i="7"/>
  <c r="AB906" i="7"/>
  <c r="AA906" i="7"/>
  <c r="Z906" i="7"/>
  <c r="Y906" i="7"/>
  <c r="AH906" i="7" s="1"/>
  <c r="X906" i="7"/>
  <c r="W906" i="7"/>
  <c r="V906" i="7"/>
  <c r="U906" i="7"/>
  <c r="T906" i="7"/>
  <c r="S906" i="7"/>
  <c r="R906" i="7"/>
  <c r="Q906" i="7"/>
  <c r="AF905" i="7"/>
  <c r="AE905" i="7"/>
  <c r="AD905" i="7"/>
  <c r="AC905" i="7"/>
  <c r="AB905" i="7"/>
  <c r="AA905" i="7"/>
  <c r="Z905" i="7"/>
  <c r="Y905" i="7"/>
  <c r="AH905" i="7" s="1"/>
  <c r="X905" i="7"/>
  <c r="W905" i="7"/>
  <c r="V905" i="7"/>
  <c r="U905" i="7"/>
  <c r="AI905" i="7" s="1"/>
  <c r="T905" i="7"/>
  <c r="S905" i="7"/>
  <c r="AJ905" i="7" s="1"/>
  <c r="R905" i="7"/>
  <c r="Q905" i="7"/>
  <c r="AG905" i="7" s="1"/>
  <c r="AF904" i="7"/>
  <c r="AE904" i="7"/>
  <c r="AD904" i="7"/>
  <c r="AC904" i="7"/>
  <c r="AB904" i="7"/>
  <c r="AA904" i="7"/>
  <c r="Z904" i="7"/>
  <c r="Y904" i="7"/>
  <c r="AH904" i="7" s="1"/>
  <c r="X904" i="7"/>
  <c r="W904" i="7"/>
  <c r="V904" i="7"/>
  <c r="U904" i="7"/>
  <c r="T904" i="7"/>
  <c r="S904" i="7"/>
  <c r="R904" i="7"/>
  <c r="Q904" i="7"/>
  <c r="AF903" i="7"/>
  <c r="AE903" i="7"/>
  <c r="AD903" i="7"/>
  <c r="AC903" i="7"/>
  <c r="AB903" i="7"/>
  <c r="AA903" i="7"/>
  <c r="Z903" i="7"/>
  <c r="Y903" i="7"/>
  <c r="AH903" i="7" s="1"/>
  <c r="X903" i="7"/>
  <c r="W903" i="7"/>
  <c r="V903" i="7"/>
  <c r="U903" i="7"/>
  <c r="AI903" i="7" s="1"/>
  <c r="T903" i="7"/>
  <c r="S903" i="7"/>
  <c r="AJ903" i="7" s="1"/>
  <c r="R903" i="7"/>
  <c r="Q903" i="7"/>
  <c r="AG903" i="7" s="1"/>
  <c r="AF902" i="7"/>
  <c r="AE902" i="7"/>
  <c r="AD902" i="7"/>
  <c r="AC902" i="7"/>
  <c r="AB902" i="7"/>
  <c r="AA902" i="7"/>
  <c r="Z902" i="7"/>
  <c r="Y902" i="7"/>
  <c r="AH902" i="7" s="1"/>
  <c r="X902" i="7"/>
  <c r="W902" i="7"/>
  <c r="V902" i="7"/>
  <c r="U902" i="7"/>
  <c r="T902" i="7"/>
  <c r="S902" i="7"/>
  <c r="R902" i="7"/>
  <c r="Q902" i="7"/>
  <c r="AF901" i="7"/>
  <c r="AE901" i="7"/>
  <c r="AD901" i="7"/>
  <c r="AC901" i="7"/>
  <c r="AB901" i="7"/>
  <c r="AA901" i="7"/>
  <c r="Z901" i="7"/>
  <c r="Y901" i="7"/>
  <c r="AH901" i="7" s="1"/>
  <c r="X901" i="7"/>
  <c r="W901" i="7"/>
  <c r="V901" i="7"/>
  <c r="U901" i="7"/>
  <c r="AI901" i="7" s="1"/>
  <c r="T901" i="7"/>
  <c r="S901" i="7"/>
  <c r="AJ901" i="7" s="1"/>
  <c r="R901" i="7"/>
  <c r="Q901" i="7"/>
  <c r="AG901" i="7" s="1"/>
  <c r="AF900" i="7"/>
  <c r="AE900" i="7"/>
  <c r="AD900" i="7"/>
  <c r="AC900" i="7"/>
  <c r="AB900" i="7"/>
  <c r="AA900" i="7"/>
  <c r="Z900" i="7"/>
  <c r="Y900" i="7"/>
  <c r="AH900" i="7" s="1"/>
  <c r="X900" i="7"/>
  <c r="W900" i="7"/>
  <c r="V900" i="7"/>
  <c r="U900" i="7"/>
  <c r="T900" i="7"/>
  <c r="S900" i="7"/>
  <c r="R900" i="7"/>
  <c r="Q900" i="7"/>
  <c r="AF899" i="7"/>
  <c r="AE899" i="7"/>
  <c r="AD899" i="7"/>
  <c r="AC899" i="7"/>
  <c r="AB899" i="7"/>
  <c r="AA899" i="7"/>
  <c r="Z899" i="7"/>
  <c r="Y899" i="7"/>
  <c r="AH899" i="7" s="1"/>
  <c r="X899" i="7"/>
  <c r="W899" i="7"/>
  <c r="V899" i="7"/>
  <c r="U899" i="7"/>
  <c r="AI899" i="7" s="1"/>
  <c r="T899" i="7"/>
  <c r="S899" i="7"/>
  <c r="AJ899" i="7" s="1"/>
  <c r="R899" i="7"/>
  <c r="Q899" i="7"/>
  <c r="AG899" i="7" s="1"/>
  <c r="AF898" i="7"/>
  <c r="AE898" i="7"/>
  <c r="AD898" i="7"/>
  <c r="AC898" i="7"/>
  <c r="AB898" i="7"/>
  <c r="AA898" i="7"/>
  <c r="Z898" i="7"/>
  <c r="Y898" i="7"/>
  <c r="AH898" i="7" s="1"/>
  <c r="X898" i="7"/>
  <c r="W898" i="7"/>
  <c r="V898" i="7"/>
  <c r="U898" i="7"/>
  <c r="T898" i="7"/>
  <c r="S898" i="7"/>
  <c r="R898" i="7"/>
  <c r="Q898" i="7"/>
  <c r="AF897" i="7"/>
  <c r="AE897" i="7"/>
  <c r="AD897" i="7"/>
  <c r="AC897" i="7"/>
  <c r="AB897" i="7"/>
  <c r="AA897" i="7"/>
  <c r="Z897" i="7"/>
  <c r="Y897" i="7"/>
  <c r="AH897" i="7" s="1"/>
  <c r="X897" i="7"/>
  <c r="W897" i="7"/>
  <c r="V897" i="7"/>
  <c r="U897" i="7"/>
  <c r="AI897" i="7" s="1"/>
  <c r="T897" i="7"/>
  <c r="S897" i="7"/>
  <c r="AJ897" i="7" s="1"/>
  <c r="R897" i="7"/>
  <c r="Q897" i="7"/>
  <c r="AG897" i="7" s="1"/>
  <c r="AF896" i="7"/>
  <c r="AE896" i="7"/>
  <c r="AD896" i="7"/>
  <c r="AC896" i="7"/>
  <c r="AB896" i="7"/>
  <c r="AA896" i="7"/>
  <c r="Z896" i="7"/>
  <c r="Y896" i="7"/>
  <c r="AH896" i="7" s="1"/>
  <c r="X896" i="7"/>
  <c r="W896" i="7"/>
  <c r="V896" i="7"/>
  <c r="U896" i="7"/>
  <c r="T896" i="7"/>
  <c r="S896" i="7"/>
  <c r="R896" i="7"/>
  <c r="Q896" i="7"/>
  <c r="AF895" i="7"/>
  <c r="AE895" i="7"/>
  <c r="AD895" i="7"/>
  <c r="AC895" i="7"/>
  <c r="AB895" i="7"/>
  <c r="AA895" i="7"/>
  <c r="Z895" i="7"/>
  <c r="Y895" i="7"/>
  <c r="AH895" i="7" s="1"/>
  <c r="X895" i="7"/>
  <c r="W895" i="7"/>
  <c r="V895" i="7"/>
  <c r="U895" i="7"/>
  <c r="AI895" i="7" s="1"/>
  <c r="T895" i="7"/>
  <c r="S895" i="7"/>
  <c r="AJ895" i="7" s="1"/>
  <c r="R895" i="7"/>
  <c r="Q895" i="7"/>
  <c r="AG895" i="7" s="1"/>
  <c r="AF894" i="7"/>
  <c r="AE894" i="7"/>
  <c r="AD894" i="7"/>
  <c r="AC894" i="7"/>
  <c r="AB894" i="7"/>
  <c r="AA894" i="7"/>
  <c r="Z894" i="7"/>
  <c r="Y894" i="7"/>
  <c r="AH894" i="7" s="1"/>
  <c r="X894" i="7"/>
  <c r="W894" i="7"/>
  <c r="V894" i="7"/>
  <c r="U894" i="7"/>
  <c r="T894" i="7"/>
  <c r="S894" i="7"/>
  <c r="R894" i="7"/>
  <c r="Q894" i="7"/>
  <c r="AF893" i="7"/>
  <c r="AE893" i="7"/>
  <c r="AD893" i="7"/>
  <c r="AC893" i="7"/>
  <c r="AB893" i="7"/>
  <c r="AA893" i="7"/>
  <c r="Z893" i="7"/>
  <c r="Y893" i="7"/>
  <c r="AH893" i="7" s="1"/>
  <c r="X893" i="7"/>
  <c r="W893" i="7"/>
  <c r="V893" i="7"/>
  <c r="U893" i="7"/>
  <c r="AI893" i="7" s="1"/>
  <c r="T893" i="7"/>
  <c r="S893" i="7"/>
  <c r="AJ893" i="7" s="1"/>
  <c r="R893" i="7"/>
  <c r="Q893" i="7"/>
  <c r="AG893" i="7" s="1"/>
  <c r="AF892" i="7"/>
  <c r="AE892" i="7"/>
  <c r="AD892" i="7"/>
  <c r="AC892" i="7"/>
  <c r="AB892" i="7"/>
  <c r="AA892" i="7"/>
  <c r="Z892" i="7"/>
  <c r="Y892" i="7"/>
  <c r="AH892" i="7" s="1"/>
  <c r="X892" i="7"/>
  <c r="W892" i="7"/>
  <c r="V892" i="7"/>
  <c r="U892" i="7"/>
  <c r="T892" i="7"/>
  <c r="S892" i="7"/>
  <c r="R892" i="7"/>
  <c r="Q892" i="7"/>
  <c r="AF891" i="7"/>
  <c r="AE891" i="7"/>
  <c r="AD891" i="7"/>
  <c r="AC891" i="7"/>
  <c r="AB891" i="7"/>
  <c r="AA891" i="7"/>
  <c r="Z891" i="7"/>
  <c r="Y891" i="7"/>
  <c r="AH891" i="7" s="1"/>
  <c r="X891" i="7"/>
  <c r="W891" i="7"/>
  <c r="V891" i="7"/>
  <c r="U891" i="7"/>
  <c r="AI891" i="7" s="1"/>
  <c r="T891" i="7"/>
  <c r="S891" i="7"/>
  <c r="AJ891" i="7" s="1"/>
  <c r="R891" i="7"/>
  <c r="Q891" i="7"/>
  <c r="AG891" i="7" s="1"/>
  <c r="AF890" i="7"/>
  <c r="AE890" i="7"/>
  <c r="AD890" i="7"/>
  <c r="AC890" i="7"/>
  <c r="AB890" i="7"/>
  <c r="AA890" i="7"/>
  <c r="Z890" i="7"/>
  <c r="Y890" i="7"/>
  <c r="AH890" i="7" s="1"/>
  <c r="X890" i="7"/>
  <c r="W890" i="7"/>
  <c r="V890" i="7"/>
  <c r="U890" i="7"/>
  <c r="T890" i="7"/>
  <c r="S890" i="7"/>
  <c r="R890" i="7"/>
  <c r="Q890" i="7"/>
  <c r="AF889" i="7"/>
  <c r="AE889" i="7"/>
  <c r="AD889" i="7"/>
  <c r="AC889" i="7"/>
  <c r="AB889" i="7"/>
  <c r="AA889" i="7"/>
  <c r="Z889" i="7"/>
  <c r="Y889" i="7"/>
  <c r="AH889" i="7" s="1"/>
  <c r="X889" i="7"/>
  <c r="W889" i="7"/>
  <c r="V889" i="7"/>
  <c r="U889" i="7"/>
  <c r="AI889" i="7" s="1"/>
  <c r="T889" i="7"/>
  <c r="S889" i="7"/>
  <c r="AJ889" i="7" s="1"/>
  <c r="R889" i="7"/>
  <c r="Q889" i="7"/>
  <c r="AG889" i="7" s="1"/>
  <c r="AF888" i="7"/>
  <c r="AE888" i="7"/>
  <c r="AD888" i="7"/>
  <c r="AC888" i="7"/>
  <c r="AB888" i="7"/>
  <c r="AA888" i="7"/>
  <c r="Z888" i="7"/>
  <c r="Y888" i="7"/>
  <c r="AH888" i="7" s="1"/>
  <c r="X888" i="7"/>
  <c r="W888" i="7"/>
  <c r="V888" i="7"/>
  <c r="U888" i="7"/>
  <c r="T888" i="7"/>
  <c r="S888" i="7"/>
  <c r="R888" i="7"/>
  <c r="Q888" i="7"/>
  <c r="AF887" i="7"/>
  <c r="AE887" i="7"/>
  <c r="AD887" i="7"/>
  <c r="AC887" i="7"/>
  <c r="AB887" i="7"/>
  <c r="AA887" i="7"/>
  <c r="Z887" i="7"/>
  <c r="Y887" i="7"/>
  <c r="AH887" i="7" s="1"/>
  <c r="X887" i="7"/>
  <c r="W887" i="7"/>
  <c r="V887" i="7"/>
  <c r="U887" i="7"/>
  <c r="AI887" i="7" s="1"/>
  <c r="T887" i="7"/>
  <c r="S887" i="7"/>
  <c r="AJ887" i="7" s="1"/>
  <c r="R887" i="7"/>
  <c r="Q887" i="7"/>
  <c r="AG887" i="7" s="1"/>
  <c r="AF886" i="7"/>
  <c r="AE886" i="7"/>
  <c r="AD886" i="7"/>
  <c r="AC886" i="7"/>
  <c r="AB886" i="7"/>
  <c r="AA886" i="7"/>
  <c r="Z886" i="7"/>
  <c r="Y886" i="7"/>
  <c r="AH886" i="7" s="1"/>
  <c r="X886" i="7"/>
  <c r="W886" i="7"/>
  <c r="V886" i="7"/>
  <c r="U886" i="7"/>
  <c r="T886" i="7"/>
  <c r="S886" i="7"/>
  <c r="R886" i="7"/>
  <c r="Q886" i="7"/>
  <c r="AF885" i="7"/>
  <c r="AE885" i="7"/>
  <c r="AD885" i="7"/>
  <c r="AC885" i="7"/>
  <c r="AB885" i="7"/>
  <c r="AA885" i="7"/>
  <c r="Z885" i="7"/>
  <c r="Y885" i="7"/>
  <c r="AH885" i="7" s="1"/>
  <c r="X885" i="7"/>
  <c r="W885" i="7"/>
  <c r="V885" i="7"/>
  <c r="U885" i="7"/>
  <c r="AI885" i="7" s="1"/>
  <c r="T885" i="7"/>
  <c r="S885" i="7"/>
  <c r="AJ885" i="7" s="1"/>
  <c r="R885" i="7"/>
  <c r="Q885" i="7"/>
  <c r="AG885" i="7" s="1"/>
  <c r="AF884" i="7"/>
  <c r="AE884" i="7"/>
  <c r="AD884" i="7"/>
  <c r="AC884" i="7"/>
  <c r="AB884" i="7"/>
  <c r="AA884" i="7"/>
  <c r="Z884" i="7"/>
  <c r="Y884" i="7"/>
  <c r="AH884" i="7" s="1"/>
  <c r="X884" i="7"/>
  <c r="W884" i="7"/>
  <c r="V884" i="7"/>
  <c r="U884" i="7"/>
  <c r="T884" i="7"/>
  <c r="S884" i="7"/>
  <c r="R884" i="7"/>
  <c r="Q884" i="7"/>
  <c r="AF883" i="7"/>
  <c r="AE883" i="7"/>
  <c r="AD883" i="7"/>
  <c r="AC883" i="7"/>
  <c r="AB883" i="7"/>
  <c r="AA883" i="7"/>
  <c r="Z883" i="7"/>
  <c r="Y883" i="7"/>
  <c r="AH883" i="7" s="1"/>
  <c r="X883" i="7"/>
  <c r="W883" i="7"/>
  <c r="V883" i="7"/>
  <c r="U883" i="7"/>
  <c r="AI883" i="7" s="1"/>
  <c r="T883" i="7"/>
  <c r="S883" i="7"/>
  <c r="AJ883" i="7" s="1"/>
  <c r="R883" i="7"/>
  <c r="Q883" i="7"/>
  <c r="AG883" i="7" s="1"/>
  <c r="AF882" i="7"/>
  <c r="AE882" i="7"/>
  <c r="AD882" i="7"/>
  <c r="AC882" i="7"/>
  <c r="AB882" i="7"/>
  <c r="AA882" i="7"/>
  <c r="Z882" i="7"/>
  <c r="Y882" i="7"/>
  <c r="AH882" i="7" s="1"/>
  <c r="X882" i="7"/>
  <c r="W882" i="7"/>
  <c r="V882" i="7"/>
  <c r="U882" i="7"/>
  <c r="T882" i="7"/>
  <c r="S882" i="7"/>
  <c r="R882" i="7"/>
  <c r="Q882" i="7"/>
  <c r="AF881" i="7"/>
  <c r="AE881" i="7"/>
  <c r="AD881" i="7"/>
  <c r="AC881" i="7"/>
  <c r="AB881" i="7"/>
  <c r="AA881" i="7"/>
  <c r="Z881" i="7"/>
  <c r="Y881" i="7"/>
  <c r="AH881" i="7" s="1"/>
  <c r="X881" i="7"/>
  <c r="W881" i="7"/>
  <c r="V881" i="7"/>
  <c r="U881" i="7"/>
  <c r="AI881" i="7" s="1"/>
  <c r="T881" i="7"/>
  <c r="S881" i="7"/>
  <c r="AJ881" i="7" s="1"/>
  <c r="R881" i="7"/>
  <c r="Q881" i="7"/>
  <c r="AG881" i="7" s="1"/>
  <c r="AF880" i="7"/>
  <c r="AE880" i="7"/>
  <c r="AD880" i="7"/>
  <c r="AC880" i="7"/>
  <c r="AB880" i="7"/>
  <c r="AA880" i="7"/>
  <c r="Z880" i="7"/>
  <c r="Y880" i="7"/>
  <c r="AH880" i="7" s="1"/>
  <c r="X880" i="7"/>
  <c r="W880" i="7"/>
  <c r="V880" i="7"/>
  <c r="U880" i="7"/>
  <c r="T880" i="7"/>
  <c r="S880" i="7"/>
  <c r="R880" i="7"/>
  <c r="Q880" i="7"/>
  <c r="AF879" i="7"/>
  <c r="AE879" i="7"/>
  <c r="AD879" i="7"/>
  <c r="AC879" i="7"/>
  <c r="AB879" i="7"/>
  <c r="AA879" i="7"/>
  <c r="Z879" i="7"/>
  <c r="Y879" i="7"/>
  <c r="AH879" i="7" s="1"/>
  <c r="X879" i="7"/>
  <c r="W879" i="7"/>
  <c r="V879" i="7"/>
  <c r="U879" i="7"/>
  <c r="AI879" i="7" s="1"/>
  <c r="T879" i="7"/>
  <c r="S879" i="7"/>
  <c r="AJ879" i="7" s="1"/>
  <c r="R879" i="7"/>
  <c r="Q879" i="7"/>
  <c r="AG879" i="7" s="1"/>
  <c r="AF878" i="7"/>
  <c r="AE878" i="7"/>
  <c r="AD878" i="7"/>
  <c r="AC878" i="7"/>
  <c r="AB878" i="7"/>
  <c r="AA878" i="7"/>
  <c r="Z878" i="7"/>
  <c r="Y878" i="7"/>
  <c r="AH878" i="7" s="1"/>
  <c r="X878" i="7"/>
  <c r="W878" i="7"/>
  <c r="V878" i="7"/>
  <c r="U878" i="7"/>
  <c r="T878" i="7"/>
  <c r="S878" i="7"/>
  <c r="R878" i="7"/>
  <c r="Q878" i="7"/>
  <c r="AF877" i="7"/>
  <c r="AE877" i="7"/>
  <c r="AD877" i="7"/>
  <c r="AC877" i="7"/>
  <c r="AB877" i="7"/>
  <c r="AA877" i="7"/>
  <c r="Z877" i="7"/>
  <c r="Y877" i="7"/>
  <c r="AH877" i="7" s="1"/>
  <c r="X877" i="7"/>
  <c r="W877" i="7"/>
  <c r="V877" i="7"/>
  <c r="U877" i="7"/>
  <c r="T877" i="7"/>
  <c r="S877" i="7"/>
  <c r="R877" i="7"/>
  <c r="Q877" i="7"/>
  <c r="AG877" i="7" s="1"/>
  <c r="AF876" i="7"/>
  <c r="AE876" i="7"/>
  <c r="AD876" i="7"/>
  <c r="AC876" i="7"/>
  <c r="AB876" i="7"/>
  <c r="AA876" i="7"/>
  <c r="Z876" i="7"/>
  <c r="Y876" i="7"/>
  <c r="AH876" i="7" s="1"/>
  <c r="X876" i="7"/>
  <c r="W876" i="7"/>
  <c r="V876" i="7"/>
  <c r="U876" i="7"/>
  <c r="T876" i="7"/>
  <c r="S876" i="7"/>
  <c r="R876" i="7"/>
  <c r="Q876" i="7"/>
  <c r="AF875" i="7"/>
  <c r="AE875" i="7"/>
  <c r="AD875" i="7"/>
  <c r="AC875" i="7"/>
  <c r="AB875" i="7"/>
  <c r="AA875" i="7"/>
  <c r="Z875" i="7"/>
  <c r="Y875" i="7"/>
  <c r="AH875" i="7" s="1"/>
  <c r="X875" i="7"/>
  <c r="W875" i="7"/>
  <c r="V875" i="7"/>
  <c r="U875" i="7"/>
  <c r="T875" i="7"/>
  <c r="S875" i="7"/>
  <c r="R875" i="7"/>
  <c r="Q875" i="7"/>
  <c r="AG875" i="7" s="1"/>
  <c r="AF874" i="7"/>
  <c r="AE874" i="7"/>
  <c r="AD874" i="7"/>
  <c r="AC874" i="7"/>
  <c r="AB874" i="7"/>
  <c r="AA874" i="7"/>
  <c r="Z874" i="7"/>
  <c r="Y874" i="7"/>
  <c r="AH874" i="7" s="1"/>
  <c r="X874" i="7"/>
  <c r="W874" i="7"/>
  <c r="V874" i="7"/>
  <c r="U874" i="7"/>
  <c r="T874" i="7"/>
  <c r="S874" i="7"/>
  <c r="R874" i="7"/>
  <c r="Q874" i="7"/>
  <c r="AF873" i="7"/>
  <c r="AE873" i="7"/>
  <c r="AD873" i="7"/>
  <c r="AC873" i="7"/>
  <c r="AB873" i="7"/>
  <c r="AA873" i="7"/>
  <c r="Z873" i="7"/>
  <c r="Y873" i="7"/>
  <c r="AH873" i="7" s="1"/>
  <c r="X873" i="7"/>
  <c r="W873" i="7"/>
  <c r="V873" i="7"/>
  <c r="U873" i="7"/>
  <c r="T873" i="7"/>
  <c r="S873" i="7"/>
  <c r="R873" i="7"/>
  <c r="Q873" i="7"/>
  <c r="AG873" i="7" s="1"/>
  <c r="AF872" i="7"/>
  <c r="AE872" i="7"/>
  <c r="AD872" i="7"/>
  <c r="AC872" i="7"/>
  <c r="AB872" i="7"/>
  <c r="AA872" i="7"/>
  <c r="Z872" i="7"/>
  <c r="Y872" i="7"/>
  <c r="AH872" i="7" s="1"/>
  <c r="X872" i="7"/>
  <c r="W872" i="7"/>
  <c r="V872" i="7"/>
  <c r="U872" i="7"/>
  <c r="T872" i="7"/>
  <c r="S872" i="7"/>
  <c r="R872" i="7"/>
  <c r="Q872" i="7"/>
  <c r="AF871" i="7"/>
  <c r="AE871" i="7"/>
  <c r="AD871" i="7"/>
  <c r="AC871" i="7"/>
  <c r="AB871" i="7"/>
  <c r="AA871" i="7"/>
  <c r="Z871" i="7"/>
  <c r="Y871" i="7"/>
  <c r="AH871" i="7" s="1"/>
  <c r="X871" i="7"/>
  <c r="W871" i="7"/>
  <c r="V871" i="7"/>
  <c r="U871" i="7"/>
  <c r="T871" i="7"/>
  <c r="S871" i="7"/>
  <c r="R871" i="7"/>
  <c r="Q871" i="7"/>
  <c r="AG871" i="7" s="1"/>
  <c r="AF870" i="7"/>
  <c r="AE870" i="7"/>
  <c r="AD870" i="7"/>
  <c r="AC870" i="7"/>
  <c r="AB870" i="7"/>
  <c r="AA870" i="7"/>
  <c r="Z870" i="7"/>
  <c r="Y870" i="7"/>
  <c r="AH870" i="7" s="1"/>
  <c r="X870" i="7"/>
  <c r="W870" i="7"/>
  <c r="V870" i="7"/>
  <c r="U870" i="7"/>
  <c r="T870" i="7"/>
  <c r="S870" i="7"/>
  <c r="R870" i="7"/>
  <c r="Q870" i="7"/>
  <c r="AF869" i="7"/>
  <c r="AE869" i="7"/>
  <c r="AD869" i="7"/>
  <c r="AC869" i="7"/>
  <c r="AB869" i="7"/>
  <c r="AA869" i="7"/>
  <c r="Z869" i="7"/>
  <c r="Y869" i="7"/>
  <c r="AH869" i="7" s="1"/>
  <c r="X869" i="7"/>
  <c r="W869" i="7"/>
  <c r="V869" i="7"/>
  <c r="U869" i="7"/>
  <c r="T869" i="7"/>
  <c r="S869" i="7"/>
  <c r="R869" i="7"/>
  <c r="Q869" i="7"/>
  <c r="AG869" i="7" s="1"/>
  <c r="AF868" i="7"/>
  <c r="AE868" i="7"/>
  <c r="AD868" i="7"/>
  <c r="AC868" i="7"/>
  <c r="AB868" i="7"/>
  <c r="AA868" i="7"/>
  <c r="Z868" i="7"/>
  <c r="Y868" i="7"/>
  <c r="AH868" i="7" s="1"/>
  <c r="X868" i="7"/>
  <c r="W868" i="7"/>
  <c r="V868" i="7"/>
  <c r="U868" i="7"/>
  <c r="T868" i="7"/>
  <c r="S868" i="7"/>
  <c r="R868" i="7"/>
  <c r="Q868" i="7"/>
  <c r="AF867" i="7"/>
  <c r="AE867" i="7"/>
  <c r="AD867" i="7"/>
  <c r="AC867" i="7"/>
  <c r="AB867" i="7"/>
  <c r="AA867" i="7"/>
  <c r="Z867" i="7"/>
  <c r="Y867" i="7"/>
  <c r="AH867" i="7" s="1"/>
  <c r="X867" i="7"/>
  <c r="W867" i="7"/>
  <c r="V867" i="7"/>
  <c r="U867" i="7"/>
  <c r="T867" i="7"/>
  <c r="S867" i="7"/>
  <c r="R867" i="7"/>
  <c r="Q867" i="7"/>
  <c r="AG867" i="7" s="1"/>
  <c r="AF866" i="7"/>
  <c r="AE866" i="7"/>
  <c r="AD866" i="7"/>
  <c r="AC866" i="7"/>
  <c r="AB866" i="7"/>
  <c r="AA866" i="7"/>
  <c r="Z866" i="7"/>
  <c r="Y866" i="7"/>
  <c r="AH866" i="7" s="1"/>
  <c r="X866" i="7"/>
  <c r="W866" i="7"/>
  <c r="V866" i="7"/>
  <c r="U866" i="7"/>
  <c r="T866" i="7"/>
  <c r="S866" i="7"/>
  <c r="R866" i="7"/>
  <c r="Q866" i="7"/>
  <c r="AF865" i="7"/>
  <c r="AE865" i="7"/>
  <c r="AD865" i="7"/>
  <c r="AC865" i="7"/>
  <c r="AB865" i="7"/>
  <c r="AA865" i="7"/>
  <c r="Z865" i="7"/>
  <c r="Y865" i="7"/>
  <c r="AH865" i="7" s="1"/>
  <c r="X865" i="7"/>
  <c r="W865" i="7"/>
  <c r="V865" i="7"/>
  <c r="U865" i="7"/>
  <c r="T865" i="7"/>
  <c r="S865" i="7"/>
  <c r="R865" i="7"/>
  <c r="Q865" i="7"/>
  <c r="AG865" i="7" s="1"/>
  <c r="AF864" i="7"/>
  <c r="AE864" i="7"/>
  <c r="AD864" i="7"/>
  <c r="AC864" i="7"/>
  <c r="AB864" i="7"/>
  <c r="AA864" i="7"/>
  <c r="Z864" i="7"/>
  <c r="Y864" i="7"/>
  <c r="AH864" i="7" s="1"/>
  <c r="X864" i="7"/>
  <c r="W864" i="7"/>
  <c r="V864" i="7"/>
  <c r="U864" i="7"/>
  <c r="T864" i="7"/>
  <c r="S864" i="7"/>
  <c r="R864" i="7"/>
  <c r="Q864" i="7"/>
  <c r="AF863" i="7"/>
  <c r="AE863" i="7"/>
  <c r="AD863" i="7"/>
  <c r="AC863" i="7"/>
  <c r="AB863" i="7"/>
  <c r="AA863" i="7"/>
  <c r="Z863" i="7"/>
  <c r="Y863" i="7"/>
  <c r="AH863" i="7" s="1"/>
  <c r="X863" i="7"/>
  <c r="W863" i="7"/>
  <c r="V863" i="7"/>
  <c r="U863" i="7"/>
  <c r="T863" i="7"/>
  <c r="S863" i="7"/>
  <c r="R863" i="7"/>
  <c r="Q863" i="7"/>
  <c r="AG863" i="7" s="1"/>
  <c r="AF862" i="7"/>
  <c r="AE862" i="7"/>
  <c r="AD862" i="7"/>
  <c r="AC862" i="7"/>
  <c r="AB862" i="7"/>
  <c r="AA862" i="7"/>
  <c r="Z862" i="7"/>
  <c r="Y862" i="7"/>
  <c r="AH862" i="7" s="1"/>
  <c r="X862" i="7"/>
  <c r="W862" i="7"/>
  <c r="V862" i="7"/>
  <c r="U862" i="7"/>
  <c r="T862" i="7"/>
  <c r="S862" i="7"/>
  <c r="R862" i="7"/>
  <c r="Q862" i="7"/>
  <c r="AF861" i="7"/>
  <c r="AE861" i="7"/>
  <c r="AD861" i="7"/>
  <c r="AC861" i="7"/>
  <c r="AB861" i="7"/>
  <c r="AA861" i="7"/>
  <c r="Z861" i="7"/>
  <c r="Y861" i="7"/>
  <c r="AH861" i="7" s="1"/>
  <c r="X861" i="7"/>
  <c r="W861" i="7"/>
  <c r="V861" i="7"/>
  <c r="U861" i="7"/>
  <c r="T861" i="7"/>
  <c r="S861" i="7"/>
  <c r="R861" i="7"/>
  <c r="Q861" i="7"/>
  <c r="AG861" i="7" s="1"/>
  <c r="AF860" i="7"/>
  <c r="AE860" i="7"/>
  <c r="AD860" i="7"/>
  <c r="AC860" i="7"/>
  <c r="AB860" i="7"/>
  <c r="AA860" i="7"/>
  <c r="Z860" i="7"/>
  <c r="Y860" i="7"/>
  <c r="AH860" i="7" s="1"/>
  <c r="X860" i="7"/>
  <c r="W860" i="7"/>
  <c r="V860" i="7"/>
  <c r="U860" i="7"/>
  <c r="T860" i="7"/>
  <c r="S860" i="7"/>
  <c r="R860" i="7"/>
  <c r="Q860" i="7"/>
  <c r="AF859" i="7"/>
  <c r="AE859" i="7"/>
  <c r="AD859" i="7"/>
  <c r="AC859" i="7"/>
  <c r="AB859" i="7"/>
  <c r="AA859" i="7"/>
  <c r="Z859" i="7"/>
  <c r="Y859" i="7"/>
  <c r="AH859" i="7" s="1"/>
  <c r="X859" i="7"/>
  <c r="W859" i="7"/>
  <c r="V859" i="7"/>
  <c r="U859" i="7"/>
  <c r="T859" i="7"/>
  <c r="S859" i="7"/>
  <c r="R859" i="7"/>
  <c r="Q859" i="7"/>
  <c r="AG859" i="7" s="1"/>
  <c r="AF858" i="7"/>
  <c r="AE858" i="7"/>
  <c r="AD858" i="7"/>
  <c r="AC858" i="7"/>
  <c r="AB858" i="7"/>
  <c r="AA858" i="7"/>
  <c r="Z858" i="7"/>
  <c r="Y858" i="7"/>
  <c r="AH858" i="7" s="1"/>
  <c r="X858" i="7"/>
  <c r="W858" i="7"/>
  <c r="V858" i="7"/>
  <c r="U858" i="7"/>
  <c r="T858" i="7"/>
  <c r="S858" i="7"/>
  <c r="R858" i="7"/>
  <c r="Q858" i="7"/>
  <c r="AF857" i="7"/>
  <c r="AE857" i="7"/>
  <c r="AD857" i="7"/>
  <c r="AC857" i="7"/>
  <c r="AB857" i="7"/>
  <c r="AA857" i="7"/>
  <c r="Z857" i="7"/>
  <c r="Y857" i="7"/>
  <c r="AH857" i="7" s="1"/>
  <c r="X857" i="7"/>
  <c r="W857" i="7"/>
  <c r="V857" i="7"/>
  <c r="U857" i="7"/>
  <c r="T857" i="7"/>
  <c r="S857" i="7"/>
  <c r="R857" i="7"/>
  <c r="Q857" i="7"/>
  <c r="AG857" i="7" s="1"/>
  <c r="AF856" i="7"/>
  <c r="AE856" i="7"/>
  <c r="AD856" i="7"/>
  <c r="AC856" i="7"/>
  <c r="AB856" i="7"/>
  <c r="AA856" i="7"/>
  <c r="Z856" i="7"/>
  <c r="Y856" i="7"/>
  <c r="AH856" i="7" s="1"/>
  <c r="X856" i="7"/>
  <c r="W856" i="7"/>
  <c r="V856" i="7"/>
  <c r="U856" i="7"/>
  <c r="T856" i="7"/>
  <c r="S856" i="7"/>
  <c r="R856" i="7"/>
  <c r="Q856" i="7"/>
  <c r="AF855" i="7"/>
  <c r="AE855" i="7"/>
  <c r="AD855" i="7"/>
  <c r="AC855" i="7"/>
  <c r="AB855" i="7"/>
  <c r="AA855" i="7"/>
  <c r="Z855" i="7"/>
  <c r="Y855" i="7"/>
  <c r="AH855" i="7" s="1"/>
  <c r="X855" i="7"/>
  <c r="W855" i="7"/>
  <c r="V855" i="7"/>
  <c r="U855" i="7"/>
  <c r="T855" i="7"/>
  <c r="S855" i="7"/>
  <c r="R855" i="7"/>
  <c r="Q855" i="7"/>
  <c r="AG855" i="7" s="1"/>
  <c r="AF854" i="7"/>
  <c r="AE854" i="7"/>
  <c r="AD854" i="7"/>
  <c r="AC854" i="7"/>
  <c r="AB854" i="7"/>
  <c r="AA854" i="7"/>
  <c r="Z854" i="7"/>
  <c r="Y854" i="7"/>
  <c r="AH854" i="7" s="1"/>
  <c r="X854" i="7"/>
  <c r="W854" i="7"/>
  <c r="V854" i="7"/>
  <c r="U854" i="7"/>
  <c r="T854" i="7"/>
  <c r="S854" i="7"/>
  <c r="R854" i="7"/>
  <c r="Q854" i="7"/>
  <c r="AF853" i="7"/>
  <c r="AE853" i="7"/>
  <c r="AD853" i="7"/>
  <c r="AC853" i="7"/>
  <c r="AB853" i="7"/>
  <c r="AA853" i="7"/>
  <c r="Z853" i="7"/>
  <c r="Y853" i="7"/>
  <c r="AH853" i="7" s="1"/>
  <c r="X853" i="7"/>
  <c r="W853" i="7"/>
  <c r="V853" i="7"/>
  <c r="U853" i="7"/>
  <c r="T853" i="7"/>
  <c r="S853" i="7"/>
  <c r="R853" i="7"/>
  <c r="Q853" i="7"/>
  <c r="AG853" i="7" s="1"/>
  <c r="AF852" i="7"/>
  <c r="AE852" i="7"/>
  <c r="AD852" i="7"/>
  <c r="AC852" i="7"/>
  <c r="AB852" i="7"/>
  <c r="AA852" i="7"/>
  <c r="Z852" i="7"/>
  <c r="Y852" i="7"/>
  <c r="AH852" i="7" s="1"/>
  <c r="X852" i="7"/>
  <c r="W852" i="7"/>
  <c r="V852" i="7"/>
  <c r="U852" i="7"/>
  <c r="T852" i="7"/>
  <c r="S852" i="7"/>
  <c r="R852" i="7"/>
  <c r="Q852" i="7"/>
  <c r="AF851" i="7"/>
  <c r="AE851" i="7"/>
  <c r="AD851" i="7"/>
  <c r="AC851" i="7"/>
  <c r="AB851" i="7"/>
  <c r="AA851" i="7"/>
  <c r="Z851" i="7"/>
  <c r="Y851" i="7"/>
  <c r="AH851" i="7" s="1"/>
  <c r="X851" i="7"/>
  <c r="W851" i="7"/>
  <c r="V851" i="7"/>
  <c r="U851" i="7"/>
  <c r="T851" i="7"/>
  <c r="S851" i="7"/>
  <c r="R851" i="7"/>
  <c r="Q851" i="7"/>
  <c r="AG851" i="7" s="1"/>
  <c r="AF850" i="7"/>
  <c r="AE850" i="7"/>
  <c r="AD850" i="7"/>
  <c r="AC850" i="7"/>
  <c r="AB850" i="7"/>
  <c r="AA850" i="7"/>
  <c r="Z850" i="7"/>
  <c r="Y850" i="7"/>
  <c r="AH850" i="7" s="1"/>
  <c r="X850" i="7"/>
  <c r="W850" i="7"/>
  <c r="V850" i="7"/>
  <c r="U850" i="7"/>
  <c r="T850" i="7"/>
  <c r="S850" i="7"/>
  <c r="R850" i="7"/>
  <c r="Q850" i="7"/>
  <c r="AF849" i="7"/>
  <c r="AE849" i="7"/>
  <c r="AD849" i="7"/>
  <c r="AC849" i="7"/>
  <c r="AB849" i="7"/>
  <c r="AA849" i="7"/>
  <c r="Z849" i="7"/>
  <c r="Y849" i="7"/>
  <c r="AH849" i="7" s="1"/>
  <c r="X849" i="7"/>
  <c r="W849" i="7"/>
  <c r="V849" i="7"/>
  <c r="U849" i="7"/>
  <c r="T849" i="7"/>
  <c r="S849" i="7"/>
  <c r="R849" i="7"/>
  <c r="Q849" i="7"/>
  <c r="AG849" i="7" s="1"/>
  <c r="AF848" i="7"/>
  <c r="AE848" i="7"/>
  <c r="AD848" i="7"/>
  <c r="AC848" i="7"/>
  <c r="AB848" i="7"/>
  <c r="AA848" i="7"/>
  <c r="Z848" i="7"/>
  <c r="Y848" i="7"/>
  <c r="AH848" i="7" s="1"/>
  <c r="X848" i="7"/>
  <c r="W848" i="7"/>
  <c r="V848" i="7"/>
  <c r="U848" i="7"/>
  <c r="T848" i="7"/>
  <c r="S848" i="7"/>
  <c r="R848" i="7"/>
  <c r="Q848" i="7"/>
  <c r="AF847" i="7"/>
  <c r="AE847" i="7"/>
  <c r="AD847" i="7"/>
  <c r="AC847" i="7"/>
  <c r="AB847" i="7"/>
  <c r="AA847" i="7"/>
  <c r="Z847" i="7"/>
  <c r="Y847" i="7"/>
  <c r="AH847" i="7" s="1"/>
  <c r="X847" i="7"/>
  <c r="W847" i="7"/>
  <c r="V847" i="7"/>
  <c r="U847" i="7"/>
  <c r="T847" i="7"/>
  <c r="S847" i="7"/>
  <c r="R847" i="7"/>
  <c r="Q847" i="7"/>
  <c r="AG847" i="7" s="1"/>
  <c r="AF846" i="7"/>
  <c r="AE846" i="7"/>
  <c r="AD846" i="7"/>
  <c r="AC846" i="7"/>
  <c r="AB846" i="7"/>
  <c r="AA846" i="7"/>
  <c r="Z846" i="7"/>
  <c r="Y846" i="7"/>
  <c r="AH846" i="7" s="1"/>
  <c r="X846" i="7"/>
  <c r="W846" i="7"/>
  <c r="V846" i="7"/>
  <c r="U846" i="7"/>
  <c r="T846" i="7"/>
  <c r="S846" i="7"/>
  <c r="R846" i="7"/>
  <c r="Q846" i="7"/>
  <c r="AF845" i="7"/>
  <c r="AE845" i="7"/>
  <c r="AD845" i="7"/>
  <c r="AC845" i="7"/>
  <c r="AB845" i="7"/>
  <c r="AA845" i="7"/>
  <c r="Z845" i="7"/>
  <c r="Y845" i="7"/>
  <c r="AH845" i="7" s="1"/>
  <c r="X845" i="7"/>
  <c r="W845" i="7"/>
  <c r="V845" i="7"/>
  <c r="U845" i="7"/>
  <c r="T845" i="7"/>
  <c r="S845" i="7"/>
  <c r="R845" i="7"/>
  <c r="Q845" i="7"/>
  <c r="AG845" i="7" s="1"/>
  <c r="AF844" i="7"/>
  <c r="AE844" i="7"/>
  <c r="AD844" i="7"/>
  <c r="AC844" i="7"/>
  <c r="AB844" i="7"/>
  <c r="AA844" i="7"/>
  <c r="Z844" i="7"/>
  <c r="Y844" i="7"/>
  <c r="AH844" i="7" s="1"/>
  <c r="X844" i="7"/>
  <c r="W844" i="7"/>
  <c r="V844" i="7"/>
  <c r="U844" i="7"/>
  <c r="T844" i="7"/>
  <c r="S844" i="7"/>
  <c r="R844" i="7"/>
  <c r="Q844" i="7"/>
  <c r="AF843" i="7"/>
  <c r="AE843" i="7"/>
  <c r="AD843" i="7"/>
  <c r="AC843" i="7"/>
  <c r="AB843" i="7"/>
  <c r="AA843" i="7"/>
  <c r="Z843" i="7"/>
  <c r="Y843" i="7"/>
  <c r="AH843" i="7" s="1"/>
  <c r="X843" i="7"/>
  <c r="W843" i="7"/>
  <c r="V843" i="7"/>
  <c r="U843" i="7"/>
  <c r="T843" i="7"/>
  <c r="S843" i="7"/>
  <c r="R843" i="7"/>
  <c r="Q843" i="7"/>
  <c r="AG843" i="7" s="1"/>
  <c r="AF842" i="7"/>
  <c r="AE842" i="7"/>
  <c r="AD842" i="7"/>
  <c r="AC842" i="7"/>
  <c r="AB842" i="7"/>
  <c r="AA842" i="7"/>
  <c r="Z842" i="7"/>
  <c r="Y842" i="7"/>
  <c r="AH842" i="7" s="1"/>
  <c r="X842" i="7"/>
  <c r="W842" i="7"/>
  <c r="V842" i="7"/>
  <c r="U842" i="7"/>
  <c r="T842" i="7"/>
  <c r="S842" i="7"/>
  <c r="R842" i="7"/>
  <c r="Q842" i="7"/>
  <c r="AF841" i="7"/>
  <c r="AE841" i="7"/>
  <c r="AD841" i="7"/>
  <c r="AC841" i="7"/>
  <c r="AB841" i="7"/>
  <c r="AA841" i="7"/>
  <c r="Z841" i="7"/>
  <c r="Y841" i="7"/>
  <c r="AH841" i="7" s="1"/>
  <c r="X841" i="7"/>
  <c r="W841" i="7"/>
  <c r="V841" i="7"/>
  <c r="U841" i="7"/>
  <c r="T841" i="7"/>
  <c r="S841" i="7"/>
  <c r="R841" i="7"/>
  <c r="Q841" i="7"/>
  <c r="AG841" i="7" s="1"/>
  <c r="AF840" i="7"/>
  <c r="AE840" i="7"/>
  <c r="AD840" i="7"/>
  <c r="AC840" i="7"/>
  <c r="AB840" i="7"/>
  <c r="AA840" i="7"/>
  <c r="Z840" i="7"/>
  <c r="Y840" i="7"/>
  <c r="AH840" i="7" s="1"/>
  <c r="X840" i="7"/>
  <c r="W840" i="7"/>
  <c r="V840" i="7"/>
  <c r="U840" i="7"/>
  <c r="T840" i="7"/>
  <c r="S840" i="7"/>
  <c r="R840" i="7"/>
  <c r="Q840" i="7"/>
  <c r="AF839" i="7"/>
  <c r="AE839" i="7"/>
  <c r="AD839" i="7"/>
  <c r="AC839" i="7"/>
  <c r="AB839" i="7"/>
  <c r="AA839" i="7"/>
  <c r="Z839" i="7"/>
  <c r="Y839" i="7"/>
  <c r="AH839" i="7" s="1"/>
  <c r="X839" i="7"/>
  <c r="W839" i="7"/>
  <c r="V839" i="7"/>
  <c r="U839" i="7"/>
  <c r="T839" i="7"/>
  <c r="S839" i="7"/>
  <c r="R839" i="7"/>
  <c r="Q839" i="7"/>
  <c r="AG839" i="7" s="1"/>
  <c r="AF838" i="7"/>
  <c r="AE838" i="7"/>
  <c r="AD838" i="7"/>
  <c r="AC838" i="7"/>
  <c r="AB838" i="7"/>
  <c r="AA838" i="7"/>
  <c r="Z838" i="7"/>
  <c r="Y838" i="7"/>
  <c r="AH838" i="7" s="1"/>
  <c r="X838" i="7"/>
  <c r="W838" i="7"/>
  <c r="V838" i="7"/>
  <c r="U838" i="7"/>
  <c r="T838" i="7"/>
  <c r="S838" i="7"/>
  <c r="R838" i="7"/>
  <c r="Q838" i="7"/>
  <c r="AF837" i="7"/>
  <c r="AE837" i="7"/>
  <c r="AD837" i="7"/>
  <c r="AC837" i="7"/>
  <c r="AB837" i="7"/>
  <c r="AA837" i="7"/>
  <c r="Z837" i="7"/>
  <c r="Y837" i="7"/>
  <c r="AH837" i="7" s="1"/>
  <c r="X837" i="7"/>
  <c r="W837" i="7"/>
  <c r="V837" i="7"/>
  <c r="U837" i="7"/>
  <c r="T837" i="7"/>
  <c r="S837" i="7"/>
  <c r="R837" i="7"/>
  <c r="Q837" i="7"/>
  <c r="AG837" i="7" s="1"/>
  <c r="AF836" i="7"/>
  <c r="AE836" i="7"/>
  <c r="AD836" i="7"/>
  <c r="AC836" i="7"/>
  <c r="AB836" i="7"/>
  <c r="AA836" i="7"/>
  <c r="Z836" i="7"/>
  <c r="Y836" i="7"/>
  <c r="AH836" i="7" s="1"/>
  <c r="X836" i="7"/>
  <c r="W836" i="7"/>
  <c r="V836" i="7"/>
  <c r="U836" i="7"/>
  <c r="T836" i="7"/>
  <c r="S836" i="7"/>
  <c r="R836" i="7"/>
  <c r="Q836" i="7"/>
  <c r="AF835" i="7"/>
  <c r="AE835" i="7"/>
  <c r="AD835" i="7"/>
  <c r="AC835" i="7"/>
  <c r="AB835" i="7"/>
  <c r="AA835" i="7"/>
  <c r="Z835" i="7"/>
  <c r="Y835" i="7"/>
  <c r="AH835" i="7" s="1"/>
  <c r="X835" i="7"/>
  <c r="W835" i="7"/>
  <c r="V835" i="7"/>
  <c r="U835" i="7"/>
  <c r="T835" i="7"/>
  <c r="S835" i="7"/>
  <c r="R835" i="7"/>
  <c r="Q835" i="7"/>
  <c r="AG835" i="7" s="1"/>
  <c r="AF834" i="7"/>
  <c r="AE834" i="7"/>
  <c r="AD834" i="7"/>
  <c r="AC834" i="7"/>
  <c r="AB834" i="7"/>
  <c r="AA834" i="7"/>
  <c r="Z834" i="7"/>
  <c r="Y834" i="7"/>
  <c r="AH834" i="7" s="1"/>
  <c r="X834" i="7"/>
  <c r="W834" i="7"/>
  <c r="V834" i="7"/>
  <c r="U834" i="7"/>
  <c r="T834" i="7"/>
  <c r="S834" i="7"/>
  <c r="R834" i="7"/>
  <c r="Q834" i="7"/>
  <c r="AF833" i="7"/>
  <c r="AE833" i="7"/>
  <c r="AD833" i="7"/>
  <c r="AC833" i="7"/>
  <c r="AB833" i="7"/>
  <c r="AA833" i="7"/>
  <c r="Z833" i="7"/>
  <c r="Y833" i="7"/>
  <c r="AH833" i="7" s="1"/>
  <c r="X833" i="7"/>
  <c r="W833" i="7"/>
  <c r="V833" i="7"/>
  <c r="U833" i="7"/>
  <c r="T833" i="7"/>
  <c r="S833" i="7"/>
  <c r="R833" i="7"/>
  <c r="Q833" i="7"/>
  <c r="AG833" i="7" s="1"/>
  <c r="AF832" i="7"/>
  <c r="AE832" i="7"/>
  <c r="AD832" i="7"/>
  <c r="AC832" i="7"/>
  <c r="AB832" i="7"/>
  <c r="AA832" i="7"/>
  <c r="Z832" i="7"/>
  <c r="Y832" i="7"/>
  <c r="AH832" i="7" s="1"/>
  <c r="X832" i="7"/>
  <c r="W832" i="7"/>
  <c r="V832" i="7"/>
  <c r="U832" i="7"/>
  <c r="T832" i="7"/>
  <c r="S832" i="7"/>
  <c r="R832" i="7"/>
  <c r="Q832" i="7"/>
  <c r="AF831" i="7"/>
  <c r="AE831" i="7"/>
  <c r="AD831" i="7"/>
  <c r="AC831" i="7"/>
  <c r="AB831" i="7"/>
  <c r="AA831" i="7"/>
  <c r="Z831" i="7"/>
  <c r="Y831" i="7"/>
  <c r="AH831" i="7" s="1"/>
  <c r="X831" i="7"/>
  <c r="W831" i="7"/>
  <c r="V831" i="7"/>
  <c r="U831" i="7"/>
  <c r="T831" i="7"/>
  <c r="S831" i="7"/>
  <c r="R831" i="7"/>
  <c r="Q831" i="7"/>
  <c r="AG831" i="7" s="1"/>
  <c r="AF830" i="7"/>
  <c r="AE830" i="7"/>
  <c r="AD830" i="7"/>
  <c r="AC830" i="7"/>
  <c r="AB830" i="7"/>
  <c r="AA830" i="7"/>
  <c r="Z830" i="7"/>
  <c r="Y830" i="7"/>
  <c r="AH830" i="7" s="1"/>
  <c r="X830" i="7"/>
  <c r="W830" i="7"/>
  <c r="V830" i="7"/>
  <c r="U830" i="7"/>
  <c r="T830" i="7"/>
  <c r="S830" i="7"/>
  <c r="R830" i="7"/>
  <c r="Q830" i="7"/>
  <c r="AF829" i="7"/>
  <c r="AE829" i="7"/>
  <c r="AD829" i="7"/>
  <c r="AC829" i="7"/>
  <c r="AB829" i="7"/>
  <c r="AA829" i="7"/>
  <c r="Z829" i="7"/>
  <c r="Y829" i="7"/>
  <c r="AH829" i="7" s="1"/>
  <c r="X829" i="7"/>
  <c r="W829" i="7"/>
  <c r="V829" i="7"/>
  <c r="U829" i="7"/>
  <c r="T829" i="7"/>
  <c r="S829" i="7"/>
  <c r="R829" i="7"/>
  <c r="Q829" i="7"/>
  <c r="AG829" i="7" s="1"/>
  <c r="AF828" i="7"/>
  <c r="AE828" i="7"/>
  <c r="AD828" i="7"/>
  <c r="AC828" i="7"/>
  <c r="AB828" i="7"/>
  <c r="AA828" i="7"/>
  <c r="Z828" i="7"/>
  <c r="Y828" i="7"/>
  <c r="AH828" i="7" s="1"/>
  <c r="X828" i="7"/>
  <c r="W828" i="7"/>
  <c r="V828" i="7"/>
  <c r="U828" i="7"/>
  <c r="T828" i="7"/>
  <c r="S828" i="7"/>
  <c r="R828" i="7"/>
  <c r="Q828" i="7"/>
  <c r="AF827" i="7"/>
  <c r="AE827" i="7"/>
  <c r="AD827" i="7"/>
  <c r="AC827" i="7"/>
  <c r="AB827" i="7"/>
  <c r="AA827" i="7"/>
  <c r="Z827" i="7"/>
  <c r="Y827" i="7"/>
  <c r="AH827" i="7" s="1"/>
  <c r="X827" i="7"/>
  <c r="W827" i="7"/>
  <c r="V827" i="7"/>
  <c r="U827" i="7"/>
  <c r="T827" i="7"/>
  <c r="S827" i="7"/>
  <c r="R827" i="7"/>
  <c r="Q827" i="7"/>
  <c r="AG827" i="7" s="1"/>
  <c r="AF826" i="7"/>
  <c r="AE826" i="7"/>
  <c r="AD826" i="7"/>
  <c r="AC826" i="7"/>
  <c r="AB826" i="7"/>
  <c r="AA826" i="7"/>
  <c r="Z826" i="7"/>
  <c r="Y826" i="7"/>
  <c r="AH826" i="7" s="1"/>
  <c r="X826" i="7"/>
  <c r="W826" i="7"/>
  <c r="V826" i="7"/>
  <c r="U826" i="7"/>
  <c r="T826" i="7"/>
  <c r="S826" i="7"/>
  <c r="R826" i="7"/>
  <c r="Q826" i="7"/>
  <c r="AF825" i="7"/>
  <c r="AE825" i="7"/>
  <c r="AD825" i="7"/>
  <c r="AC825" i="7"/>
  <c r="AB825" i="7"/>
  <c r="AA825" i="7"/>
  <c r="Z825" i="7"/>
  <c r="Y825" i="7"/>
  <c r="AH825" i="7" s="1"/>
  <c r="X825" i="7"/>
  <c r="W825" i="7"/>
  <c r="V825" i="7"/>
  <c r="U825" i="7"/>
  <c r="T825" i="7"/>
  <c r="S825" i="7"/>
  <c r="R825" i="7"/>
  <c r="Q825" i="7"/>
  <c r="AG825" i="7" s="1"/>
  <c r="AF824" i="7"/>
  <c r="AE824" i="7"/>
  <c r="AD824" i="7"/>
  <c r="AC824" i="7"/>
  <c r="AB824" i="7"/>
  <c r="AA824" i="7"/>
  <c r="Z824" i="7"/>
  <c r="Y824" i="7"/>
  <c r="AH824" i="7" s="1"/>
  <c r="X824" i="7"/>
  <c r="W824" i="7"/>
  <c r="V824" i="7"/>
  <c r="U824" i="7"/>
  <c r="T824" i="7"/>
  <c r="S824" i="7"/>
  <c r="R824" i="7"/>
  <c r="Q824" i="7"/>
  <c r="AF823" i="7"/>
  <c r="AE823" i="7"/>
  <c r="AD823" i="7"/>
  <c r="AC823" i="7"/>
  <c r="AB823" i="7"/>
  <c r="AA823" i="7"/>
  <c r="Z823" i="7"/>
  <c r="Y823" i="7"/>
  <c r="AH823" i="7" s="1"/>
  <c r="X823" i="7"/>
  <c r="W823" i="7"/>
  <c r="V823" i="7"/>
  <c r="U823" i="7"/>
  <c r="T823" i="7"/>
  <c r="S823" i="7"/>
  <c r="R823" i="7"/>
  <c r="Q823" i="7"/>
  <c r="AG823" i="7" s="1"/>
  <c r="AF822" i="7"/>
  <c r="AE822" i="7"/>
  <c r="AD822" i="7"/>
  <c r="AC822" i="7"/>
  <c r="AB822" i="7"/>
  <c r="AA822" i="7"/>
  <c r="Z822" i="7"/>
  <c r="Y822" i="7"/>
  <c r="AH822" i="7" s="1"/>
  <c r="X822" i="7"/>
  <c r="W822" i="7"/>
  <c r="V822" i="7"/>
  <c r="U822" i="7"/>
  <c r="T822" i="7"/>
  <c r="S822" i="7"/>
  <c r="R822" i="7"/>
  <c r="Q822" i="7"/>
  <c r="AF821" i="7"/>
  <c r="AE821" i="7"/>
  <c r="AD821" i="7"/>
  <c r="AC821" i="7"/>
  <c r="AB821" i="7"/>
  <c r="AA821" i="7"/>
  <c r="Z821" i="7"/>
  <c r="Y821" i="7"/>
  <c r="AH821" i="7" s="1"/>
  <c r="X821" i="7"/>
  <c r="W821" i="7"/>
  <c r="V821" i="7"/>
  <c r="U821" i="7"/>
  <c r="T821" i="7"/>
  <c r="S821" i="7"/>
  <c r="R821" i="7"/>
  <c r="Q821" i="7"/>
  <c r="AG821" i="7" s="1"/>
  <c r="AF820" i="7"/>
  <c r="AE820" i="7"/>
  <c r="AD820" i="7"/>
  <c r="AC820" i="7"/>
  <c r="AB820" i="7"/>
  <c r="AA820" i="7"/>
  <c r="Z820" i="7"/>
  <c r="Y820" i="7"/>
  <c r="AH820" i="7" s="1"/>
  <c r="X820" i="7"/>
  <c r="W820" i="7"/>
  <c r="V820" i="7"/>
  <c r="U820" i="7"/>
  <c r="T820" i="7"/>
  <c r="S820" i="7"/>
  <c r="R820" i="7"/>
  <c r="Q820" i="7"/>
  <c r="AF819" i="7"/>
  <c r="AE819" i="7"/>
  <c r="AD819" i="7"/>
  <c r="AC819" i="7"/>
  <c r="AB819" i="7"/>
  <c r="AA819" i="7"/>
  <c r="Z819" i="7"/>
  <c r="Y819" i="7"/>
  <c r="AH819" i="7" s="1"/>
  <c r="X819" i="7"/>
  <c r="W819" i="7"/>
  <c r="V819" i="7"/>
  <c r="U819" i="7"/>
  <c r="T819" i="7"/>
  <c r="S819" i="7"/>
  <c r="R819" i="7"/>
  <c r="Q819" i="7"/>
  <c r="AG819" i="7" s="1"/>
  <c r="AF818" i="7"/>
  <c r="AE818" i="7"/>
  <c r="AD818" i="7"/>
  <c r="AC818" i="7"/>
  <c r="AB818" i="7"/>
  <c r="AA818" i="7"/>
  <c r="Z818" i="7"/>
  <c r="Y818" i="7"/>
  <c r="AH818" i="7" s="1"/>
  <c r="X818" i="7"/>
  <c r="W818" i="7"/>
  <c r="V818" i="7"/>
  <c r="U818" i="7"/>
  <c r="T818" i="7"/>
  <c r="S818" i="7"/>
  <c r="R818" i="7"/>
  <c r="Q818" i="7"/>
  <c r="AF817" i="7"/>
  <c r="AE817" i="7"/>
  <c r="AD817" i="7"/>
  <c r="AC817" i="7"/>
  <c r="AB817" i="7"/>
  <c r="AA817" i="7"/>
  <c r="Z817" i="7"/>
  <c r="Y817" i="7"/>
  <c r="AH817" i="7" s="1"/>
  <c r="X817" i="7"/>
  <c r="W817" i="7"/>
  <c r="V817" i="7"/>
  <c r="U817" i="7"/>
  <c r="T817" i="7"/>
  <c r="S817" i="7"/>
  <c r="R817" i="7"/>
  <c r="Q817" i="7"/>
  <c r="AG817" i="7" s="1"/>
  <c r="AF816" i="7"/>
  <c r="AE816" i="7"/>
  <c r="AD816" i="7"/>
  <c r="AC816" i="7"/>
  <c r="AB816" i="7"/>
  <c r="AA816" i="7"/>
  <c r="Z816" i="7"/>
  <c r="Y816" i="7"/>
  <c r="AH816" i="7" s="1"/>
  <c r="X816" i="7"/>
  <c r="W816" i="7"/>
  <c r="V816" i="7"/>
  <c r="U816" i="7"/>
  <c r="T816" i="7"/>
  <c r="S816" i="7"/>
  <c r="R816" i="7"/>
  <c r="Q816" i="7"/>
  <c r="AF815" i="7"/>
  <c r="AE815" i="7"/>
  <c r="AD815" i="7"/>
  <c r="AC815" i="7"/>
  <c r="AB815" i="7"/>
  <c r="AA815" i="7"/>
  <c r="Z815" i="7"/>
  <c r="Y815" i="7"/>
  <c r="AH815" i="7" s="1"/>
  <c r="X815" i="7"/>
  <c r="W815" i="7"/>
  <c r="V815" i="7"/>
  <c r="U815" i="7"/>
  <c r="T815" i="7"/>
  <c r="S815" i="7"/>
  <c r="R815" i="7"/>
  <c r="Q815" i="7"/>
  <c r="AG815" i="7" s="1"/>
  <c r="AF814" i="7"/>
  <c r="AE814" i="7"/>
  <c r="AD814" i="7"/>
  <c r="AC814" i="7"/>
  <c r="AB814" i="7"/>
  <c r="AA814" i="7"/>
  <c r="Z814" i="7"/>
  <c r="Y814" i="7"/>
  <c r="AH814" i="7" s="1"/>
  <c r="X814" i="7"/>
  <c r="W814" i="7"/>
  <c r="V814" i="7"/>
  <c r="U814" i="7"/>
  <c r="T814" i="7"/>
  <c r="S814" i="7"/>
  <c r="R814" i="7"/>
  <c r="Q814" i="7"/>
  <c r="AF813" i="7"/>
  <c r="AE813" i="7"/>
  <c r="AD813" i="7"/>
  <c r="AC813" i="7"/>
  <c r="AB813" i="7"/>
  <c r="AA813" i="7"/>
  <c r="Z813" i="7"/>
  <c r="Y813" i="7"/>
  <c r="AH813" i="7" s="1"/>
  <c r="X813" i="7"/>
  <c r="W813" i="7"/>
  <c r="V813" i="7"/>
  <c r="U813" i="7"/>
  <c r="T813" i="7"/>
  <c r="S813" i="7"/>
  <c r="R813" i="7"/>
  <c r="Q813" i="7"/>
  <c r="AG813" i="7" s="1"/>
  <c r="AF812" i="7"/>
  <c r="AE812" i="7"/>
  <c r="AD812" i="7"/>
  <c r="AC812" i="7"/>
  <c r="AB812" i="7"/>
  <c r="AA812" i="7"/>
  <c r="Z812" i="7"/>
  <c r="Y812" i="7"/>
  <c r="AH812" i="7" s="1"/>
  <c r="X812" i="7"/>
  <c r="W812" i="7"/>
  <c r="V812" i="7"/>
  <c r="U812" i="7"/>
  <c r="T812" i="7"/>
  <c r="S812" i="7"/>
  <c r="R812" i="7"/>
  <c r="Q812" i="7"/>
  <c r="AF811" i="7"/>
  <c r="AE811" i="7"/>
  <c r="AD811" i="7"/>
  <c r="AC811" i="7"/>
  <c r="AB811" i="7"/>
  <c r="AA811" i="7"/>
  <c r="Z811" i="7"/>
  <c r="Y811" i="7"/>
  <c r="AH811" i="7" s="1"/>
  <c r="X811" i="7"/>
  <c r="W811" i="7"/>
  <c r="V811" i="7"/>
  <c r="U811" i="7"/>
  <c r="T811" i="7"/>
  <c r="S811" i="7"/>
  <c r="R811" i="7"/>
  <c r="Q811" i="7"/>
  <c r="AG811" i="7" s="1"/>
  <c r="AF810" i="7"/>
  <c r="AE810" i="7"/>
  <c r="AD810" i="7"/>
  <c r="AC810" i="7"/>
  <c r="AB810" i="7"/>
  <c r="AA810" i="7"/>
  <c r="Z810" i="7"/>
  <c r="Y810" i="7"/>
  <c r="AH810" i="7" s="1"/>
  <c r="X810" i="7"/>
  <c r="W810" i="7"/>
  <c r="V810" i="7"/>
  <c r="U810" i="7"/>
  <c r="T810" i="7"/>
  <c r="S810" i="7"/>
  <c r="R810" i="7"/>
  <c r="Q810" i="7"/>
  <c r="AF809" i="7"/>
  <c r="AE809" i="7"/>
  <c r="AD809" i="7"/>
  <c r="AC809" i="7"/>
  <c r="AB809" i="7"/>
  <c r="AA809" i="7"/>
  <c r="Z809" i="7"/>
  <c r="Y809" i="7"/>
  <c r="AH809" i="7" s="1"/>
  <c r="X809" i="7"/>
  <c r="W809" i="7"/>
  <c r="V809" i="7"/>
  <c r="U809" i="7"/>
  <c r="T809" i="7"/>
  <c r="S809" i="7"/>
  <c r="R809" i="7"/>
  <c r="Q809" i="7"/>
  <c r="AG809" i="7" s="1"/>
  <c r="AF808" i="7"/>
  <c r="AE808" i="7"/>
  <c r="AD808" i="7"/>
  <c r="AC808" i="7"/>
  <c r="AB808" i="7"/>
  <c r="AA808" i="7"/>
  <c r="Z808" i="7"/>
  <c r="Y808" i="7"/>
  <c r="AH808" i="7" s="1"/>
  <c r="X808" i="7"/>
  <c r="W808" i="7"/>
  <c r="V808" i="7"/>
  <c r="U808" i="7"/>
  <c r="T808" i="7"/>
  <c r="S808" i="7"/>
  <c r="R808" i="7"/>
  <c r="Q808" i="7"/>
  <c r="AF807" i="7"/>
  <c r="AE807" i="7"/>
  <c r="AD807" i="7"/>
  <c r="AC807" i="7"/>
  <c r="AB807" i="7"/>
  <c r="AA807" i="7"/>
  <c r="Z807" i="7"/>
  <c r="Y807" i="7"/>
  <c r="AH807" i="7" s="1"/>
  <c r="X807" i="7"/>
  <c r="W807" i="7"/>
  <c r="V807" i="7"/>
  <c r="U807" i="7"/>
  <c r="T807" i="7"/>
  <c r="S807" i="7"/>
  <c r="R807" i="7"/>
  <c r="Q807" i="7"/>
  <c r="AG807" i="7" s="1"/>
  <c r="AF806" i="7"/>
  <c r="AE806" i="7"/>
  <c r="AD806" i="7"/>
  <c r="AC806" i="7"/>
  <c r="AB806" i="7"/>
  <c r="AA806" i="7"/>
  <c r="Z806" i="7"/>
  <c r="Y806" i="7"/>
  <c r="AH806" i="7" s="1"/>
  <c r="X806" i="7"/>
  <c r="W806" i="7"/>
  <c r="V806" i="7"/>
  <c r="U806" i="7"/>
  <c r="T806" i="7"/>
  <c r="S806" i="7"/>
  <c r="R806" i="7"/>
  <c r="Q806" i="7"/>
  <c r="AF805" i="7"/>
  <c r="AE805" i="7"/>
  <c r="AD805" i="7"/>
  <c r="AC805" i="7"/>
  <c r="AB805" i="7"/>
  <c r="AA805" i="7"/>
  <c r="Z805" i="7"/>
  <c r="Y805" i="7"/>
  <c r="AH805" i="7" s="1"/>
  <c r="X805" i="7"/>
  <c r="W805" i="7"/>
  <c r="V805" i="7"/>
  <c r="U805" i="7"/>
  <c r="T805" i="7"/>
  <c r="S805" i="7"/>
  <c r="R805" i="7"/>
  <c r="Q805" i="7"/>
  <c r="AG805" i="7" s="1"/>
  <c r="AF804" i="7"/>
  <c r="AE804" i="7"/>
  <c r="AD804" i="7"/>
  <c r="AC804" i="7"/>
  <c r="AB804" i="7"/>
  <c r="AA804" i="7"/>
  <c r="Z804" i="7"/>
  <c r="Y804" i="7"/>
  <c r="AH804" i="7" s="1"/>
  <c r="X804" i="7"/>
  <c r="W804" i="7"/>
  <c r="V804" i="7"/>
  <c r="U804" i="7"/>
  <c r="T804" i="7"/>
  <c r="S804" i="7"/>
  <c r="R804" i="7"/>
  <c r="Q804" i="7"/>
  <c r="AF803" i="7"/>
  <c r="AE803" i="7"/>
  <c r="AD803" i="7"/>
  <c r="AC803" i="7"/>
  <c r="AB803" i="7"/>
  <c r="AA803" i="7"/>
  <c r="Z803" i="7"/>
  <c r="Y803" i="7"/>
  <c r="AH803" i="7" s="1"/>
  <c r="X803" i="7"/>
  <c r="W803" i="7"/>
  <c r="V803" i="7"/>
  <c r="U803" i="7"/>
  <c r="T803" i="7"/>
  <c r="S803" i="7"/>
  <c r="R803" i="7"/>
  <c r="Q803" i="7"/>
  <c r="AG803" i="7" s="1"/>
  <c r="AF802" i="7"/>
  <c r="AE802" i="7"/>
  <c r="AD802" i="7"/>
  <c r="AC802" i="7"/>
  <c r="AB802" i="7"/>
  <c r="AA802" i="7"/>
  <c r="Z802" i="7"/>
  <c r="Y802" i="7"/>
  <c r="AH802" i="7" s="1"/>
  <c r="X802" i="7"/>
  <c r="W802" i="7"/>
  <c r="V802" i="7"/>
  <c r="U802" i="7"/>
  <c r="T802" i="7"/>
  <c r="S802" i="7"/>
  <c r="R802" i="7"/>
  <c r="Q802" i="7"/>
  <c r="AF801" i="7"/>
  <c r="AE801" i="7"/>
  <c r="AD801" i="7"/>
  <c r="AC801" i="7"/>
  <c r="AB801" i="7"/>
  <c r="AA801" i="7"/>
  <c r="Z801" i="7"/>
  <c r="Y801" i="7"/>
  <c r="AH801" i="7" s="1"/>
  <c r="X801" i="7"/>
  <c r="W801" i="7"/>
  <c r="V801" i="7"/>
  <c r="U801" i="7"/>
  <c r="T801" i="7"/>
  <c r="S801" i="7"/>
  <c r="R801" i="7"/>
  <c r="Q801" i="7"/>
  <c r="AG801" i="7" s="1"/>
  <c r="AF800" i="7"/>
  <c r="AE800" i="7"/>
  <c r="AD800" i="7"/>
  <c r="AC800" i="7"/>
  <c r="AB800" i="7"/>
  <c r="AA800" i="7"/>
  <c r="Z800" i="7"/>
  <c r="Y800" i="7"/>
  <c r="AH800" i="7" s="1"/>
  <c r="X800" i="7"/>
  <c r="W800" i="7"/>
  <c r="V800" i="7"/>
  <c r="U800" i="7"/>
  <c r="T800" i="7"/>
  <c r="S800" i="7"/>
  <c r="R800" i="7"/>
  <c r="Q800" i="7"/>
  <c r="AF799" i="7"/>
  <c r="AE799" i="7"/>
  <c r="AD799" i="7"/>
  <c r="AC799" i="7"/>
  <c r="AB799" i="7"/>
  <c r="AA799" i="7"/>
  <c r="Z799" i="7"/>
  <c r="Y799" i="7"/>
  <c r="AH799" i="7" s="1"/>
  <c r="X799" i="7"/>
  <c r="W799" i="7"/>
  <c r="V799" i="7"/>
  <c r="U799" i="7"/>
  <c r="T799" i="7"/>
  <c r="S799" i="7"/>
  <c r="R799" i="7"/>
  <c r="Q799" i="7"/>
  <c r="AG799" i="7" s="1"/>
  <c r="AF798" i="7"/>
  <c r="AE798" i="7"/>
  <c r="AD798" i="7"/>
  <c r="AC798" i="7"/>
  <c r="AB798" i="7"/>
  <c r="AA798" i="7"/>
  <c r="Z798" i="7"/>
  <c r="Y798" i="7"/>
  <c r="AH798" i="7" s="1"/>
  <c r="X798" i="7"/>
  <c r="W798" i="7"/>
  <c r="V798" i="7"/>
  <c r="U798" i="7"/>
  <c r="T798" i="7"/>
  <c r="S798" i="7"/>
  <c r="R798" i="7"/>
  <c r="Q798" i="7"/>
  <c r="AF797" i="7"/>
  <c r="AE797" i="7"/>
  <c r="AD797" i="7"/>
  <c r="AC797" i="7"/>
  <c r="AB797" i="7"/>
  <c r="AA797" i="7"/>
  <c r="Z797" i="7"/>
  <c r="Y797" i="7"/>
  <c r="AH797" i="7" s="1"/>
  <c r="X797" i="7"/>
  <c r="W797" i="7"/>
  <c r="V797" i="7"/>
  <c r="U797" i="7"/>
  <c r="T797" i="7"/>
  <c r="S797" i="7"/>
  <c r="R797" i="7"/>
  <c r="Q797" i="7"/>
  <c r="AG797" i="7" s="1"/>
  <c r="AF796" i="7"/>
  <c r="AE796" i="7"/>
  <c r="AD796" i="7"/>
  <c r="AC796" i="7"/>
  <c r="AB796" i="7"/>
  <c r="AA796" i="7"/>
  <c r="Z796" i="7"/>
  <c r="Y796" i="7"/>
  <c r="AH796" i="7" s="1"/>
  <c r="X796" i="7"/>
  <c r="W796" i="7"/>
  <c r="V796" i="7"/>
  <c r="U796" i="7"/>
  <c r="T796" i="7"/>
  <c r="S796" i="7"/>
  <c r="R796" i="7"/>
  <c r="Q796" i="7"/>
  <c r="AF795" i="7"/>
  <c r="AE795" i="7"/>
  <c r="AD795" i="7"/>
  <c r="AC795" i="7"/>
  <c r="AB795" i="7"/>
  <c r="AA795" i="7"/>
  <c r="Z795" i="7"/>
  <c r="Y795" i="7"/>
  <c r="AH795" i="7" s="1"/>
  <c r="X795" i="7"/>
  <c r="W795" i="7"/>
  <c r="V795" i="7"/>
  <c r="U795" i="7"/>
  <c r="T795" i="7"/>
  <c r="S795" i="7"/>
  <c r="R795" i="7"/>
  <c r="Q795" i="7"/>
  <c r="AG795" i="7" s="1"/>
  <c r="AF794" i="7"/>
  <c r="AE794" i="7"/>
  <c r="AD794" i="7"/>
  <c r="AC794" i="7"/>
  <c r="AB794" i="7"/>
  <c r="AA794" i="7"/>
  <c r="Z794" i="7"/>
  <c r="Y794" i="7"/>
  <c r="AH794" i="7" s="1"/>
  <c r="X794" i="7"/>
  <c r="W794" i="7"/>
  <c r="V794" i="7"/>
  <c r="U794" i="7"/>
  <c r="T794" i="7"/>
  <c r="S794" i="7"/>
  <c r="R794" i="7"/>
  <c r="Q794" i="7"/>
  <c r="AF793" i="7"/>
  <c r="AE793" i="7"/>
  <c r="AD793" i="7"/>
  <c r="AC793" i="7"/>
  <c r="AB793" i="7"/>
  <c r="AA793" i="7"/>
  <c r="Z793" i="7"/>
  <c r="Y793" i="7"/>
  <c r="AH793" i="7" s="1"/>
  <c r="X793" i="7"/>
  <c r="W793" i="7"/>
  <c r="V793" i="7"/>
  <c r="U793" i="7"/>
  <c r="T793" i="7"/>
  <c r="S793" i="7"/>
  <c r="R793" i="7"/>
  <c r="Q793" i="7"/>
  <c r="AG793" i="7" s="1"/>
  <c r="AF792" i="7"/>
  <c r="AE792" i="7"/>
  <c r="AD792" i="7"/>
  <c r="AC792" i="7"/>
  <c r="AB792" i="7"/>
  <c r="AA792" i="7"/>
  <c r="Z792" i="7"/>
  <c r="Y792" i="7"/>
  <c r="AH792" i="7" s="1"/>
  <c r="X792" i="7"/>
  <c r="W792" i="7"/>
  <c r="V792" i="7"/>
  <c r="U792" i="7"/>
  <c r="T792" i="7"/>
  <c r="S792" i="7"/>
  <c r="R792" i="7"/>
  <c r="Q792" i="7"/>
  <c r="AF791" i="7"/>
  <c r="AE791" i="7"/>
  <c r="AD791" i="7"/>
  <c r="AC791" i="7"/>
  <c r="AB791" i="7"/>
  <c r="AA791" i="7"/>
  <c r="Z791" i="7"/>
  <c r="Y791" i="7"/>
  <c r="AH791" i="7" s="1"/>
  <c r="X791" i="7"/>
  <c r="W791" i="7"/>
  <c r="V791" i="7"/>
  <c r="U791" i="7"/>
  <c r="T791" i="7"/>
  <c r="S791" i="7"/>
  <c r="R791" i="7"/>
  <c r="Q791" i="7"/>
  <c r="AG791" i="7" s="1"/>
  <c r="AF790" i="7"/>
  <c r="AE790" i="7"/>
  <c r="AD790" i="7"/>
  <c r="AC790" i="7"/>
  <c r="AB790" i="7"/>
  <c r="AA790" i="7"/>
  <c r="Z790" i="7"/>
  <c r="Y790" i="7"/>
  <c r="AH790" i="7" s="1"/>
  <c r="X790" i="7"/>
  <c r="W790" i="7"/>
  <c r="V790" i="7"/>
  <c r="U790" i="7"/>
  <c r="T790" i="7"/>
  <c r="S790" i="7"/>
  <c r="R790" i="7"/>
  <c r="Q790" i="7"/>
  <c r="AF789" i="7"/>
  <c r="AE789" i="7"/>
  <c r="AD789" i="7"/>
  <c r="AC789" i="7"/>
  <c r="AB789" i="7"/>
  <c r="AA789" i="7"/>
  <c r="Z789" i="7"/>
  <c r="Y789" i="7"/>
  <c r="AH789" i="7" s="1"/>
  <c r="X789" i="7"/>
  <c r="W789" i="7"/>
  <c r="V789" i="7"/>
  <c r="U789" i="7"/>
  <c r="T789" i="7"/>
  <c r="S789" i="7"/>
  <c r="R789" i="7"/>
  <c r="Q789" i="7"/>
  <c r="AG789" i="7" s="1"/>
  <c r="AF788" i="7"/>
  <c r="AE788" i="7"/>
  <c r="AD788" i="7"/>
  <c r="AC788" i="7"/>
  <c r="AB788" i="7"/>
  <c r="AA788" i="7"/>
  <c r="Z788" i="7"/>
  <c r="Y788" i="7"/>
  <c r="AH788" i="7" s="1"/>
  <c r="X788" i="7"/>
  <c r="W788" i="7"/>
  <c r="V788" i="7"/>
  <c r="U788" i="7"/>
  <c r="T788" i="7"/>
  <c r="S788" i="7"/>
  <c r="R788" i="7"/>
  <c r="Q788" i="7"/>
  <c r="AF787" i="7"/>
  <c r="AE787" i="7"/>
  <c r="AD787" i="7"/>
  <c r="AC787" i="7"/>
  <c r="AB787" i="7"/>
  <c r="AA787" i="7"/>
  <c r="Z787" i="7"/>
  <c r="Y787" i="7"/>
  <c r="AH787" i="7" s="1"/>
  <c r="X787" i="7"/>
  <c r="W787" i="7"/>
  <c r="V787" i="7"/>
  <c r="U787" i="7"/>
  <c r="T787" i="7"/>
  <c r="S787" i="7"/>
  <c r="R787" i="7"/>
  <c r="Q787" i="7"/>
  <c r="AG787" i="7" s="1"/>
  <c r="AF786" i="7"/>
  <c r="AE786" i="7"/>
  <c r="AD786" i="7"/>
  <c r="AC786" i="7"/>
  <c r="AB786" i="7"/>
  <c r="AA786" i="7"/>
  <c r="Z786" i="7"/>
  <c r="Y786" i="7"/>
  <c r="AH786" i="7" s="1"/>
  <c r="X786" i="7"/>
  <c r="W786" i="7"/>
  <c r="V786" i="7"/>
  <c r="U786" i="7"/>
  <c r="T786" i="7"/>
  <c r="S786" i="7"/>
  <c r="R786" i="7"/>
  <c r="Q786" i="7"/>
  <c r="AF785" i="7"/>
  <c r="AE785" i="7"/>
  <c r="AD785" i="7"/>
  <c r="AC785" i="7"/>
  <c r="AB785" i="7"/>
  <c r="AA785" i="7"/>
  <c r="Z785" i="7"/>
  <c r="Y785" i="7"/>
  <c r="AH785" i="7" s="1"/>
  <c r="X785" i="7"/>
  <c r="W785" i="7"/>
  <c r="V785" i="7"/>
  <c r="U785" i="7"/>
  <c r="T785" i="7"/>
  <c r="S785" i="7"/>
  <c r="R785" i="7"/>
  <c r="Q785" i="7"/>
  <c r="AG785" i="7" s="1"/>
  <c r="AF784" i="7"/>
  <c r="AE784" i="7"/>
  <c r="AD784" i="7"/>
  <c r="AC784" i="7"/>
  <c r="AB784" i="7"/>
  <c r="AA784" i="7"/>
  <c r="Z784" i="7"/>
  <c r="Y784" i="7"/>
  <c r="AH784" i="7" s="1"/>
  <c r="X784" i="7"/>
  <c r="W784" i="7"/>
  <c r="V784" i="7"/>
  <c r="U784" i="7"/>
  <c r="T784" i="7"/>
  <c r="S784" i="7"/>
  <c r="R784" i="7"/>
  <c r="Q784" i="7"/>
  <c r="AF783" i="7"/>
  <c r="AE783" i="7"/>
  <c r="AD783" i="7"/>
  <c r="AC783" i="7"/>
  <c r="AB783" i="7"/>
  <c r="AA783" i="7"/>
  <c r="Z783" i="7"/>
  <c r="Y783" i="7"/>
  <c r="AH783" i="7" s="1"/>
  <c r="X783" i="7"/>
  <c r="W783" i="7"/>
  <c r="V783" i="7"/>
  <c r="U783" i="7"/>
  <c r="T783" i="7"/>
  <c r="S783" i="7"/>
  <c r="R783" i="7"/>
  <c r="Q783" i="7"/>
  <c r="AG783" i="7" s="1"/>
  <c r="AF782" i="7"/>
  <c r="AE782" i="7"/>
  <c r="AD782" i="7"/>
  <c r="AC782" i="7"/>
  <c r="AB782" i="7"/>
  <c r="AA782" i="7"/>
  <c r="Z782" i="7"/>
  <c r="Y782" i="7"/>
  <c r="AH782" i="7" s="1"/>
  <c r="X782" i="7"/>
  <c r="W782" i="7"/>
  <c r="V782" i="7"/>
  <c r="U782" i="7"/>
  <c r="T782" i="7"/>
  <c r="S782" i="7"/>
  <c r="R782" i="7"/>
  <c r="Q782" i="7"/>
  <c r="AF781" i="7"/>
  <c r="AE781" i="7"/>
  <c r="AD781" i="7"/>
  <c r="AC781" i="7"/>
  <c r="AB781" i="7"/>
  <c r="AA781" i="7"/>
  <c r="Z781" i="7"/>
  <c r="Y781" i="7"/>
  <c r="AH781" i="7" s="1"/>
  <c r="X781" i="7"/>
  <c r="W781" i="7"/>
  <c r="V781" i="7"/>
  <c r="U781" i="7"/>
  <c r="T781" i="7"/>
  <c r="S781" i="7"/>
  <c r="R781" i="7"/>
  <c r="Q781" i="7"/>
  <c r="AG781" i="7" s="1"/>
  <c r="AF780" i="7"/>
  <c r="AE780" i="7"/>
  <c r="AD780" i="7"/>
  <c r="AC780" i="7"/>
  <c r="AB780" i="7"/>
  <c r="AA780" i="7"/>
  <c r="Z780" i="7"/>
  <c r="Y780" i="7"/>
  <c r="AH780" i="7" s="1"/>
  <c r="X780" i="7"/>
  <c r="W780" i="7"/>
  <c r="V780" i="7"/>
  <c r="U780" i="7"/>
  <c r="T780" i="7"/>
  <c r="S780" i="7"/>
  <c r="R780" i="7"/>
  <c r="Q780" i="7"/>
  <c r="AF779" i="7"/>
  <c r="AE779" i="7"/>
  <c r="AD779" i="7"/>
  <c r="AC779" i="7"/>
  <c r="AB779" i="7"/>
  <c r="AA779" i="7"/>
  <c r="Z779" i="7"/>
  <c r="Y779" i="7"/>
  <c r="AH779" i="7" s="1"/>
  <c r="X779" i="7"/>
  <c r="W779" i="7"/>
  <c r="V779" i="7"/>
  <c r="U779" i="7"/>
  <c r="T779" i="7"/>
  <c r="S779" i="7"/>
  <c r="R779" i="7"/>
  <c r="Q779" i="7"/>
  <c r="AG779" i="7" s="1"/>
  <c r="AF778" i="7"/>
  <c r="AE778" i="7"/>
  <c r="AD778" i="7"/>
  <c r="AC778" i="7"/>
  <c r="AB778" i="7"/>
  <c r="AA778" i="7"/>
  <c r="Z778" i="7"/>
  <c r="Y778" i="7"/>
  <c r="AH778" i="7" s="1"/>
  <c r="X778" i="7"/>
  <c r="W778" i="7"/>
  <c r="V778" i="7"/>
  <c r="U778" i="7"/>
  <c r="T778" i="7"/>
  <c r="S778" i="7"/>
  <c r="R778" i="7"/>
  <c r="Q778" i="7"/>
  <c r="AF777" i="7"/>
  <c r="AE777" i="7"/>
  <c r="AD777" i="7"/>
  <c r="AC777" i="7"/>
  <c r="AB777" i="7"/>
  <c r="AA777" i="7"/>
  <c r="Z777" i="7"/>
  <c r="Y777" i="7"/>
  <c r="AH777" i="7" s="1"/>
  <c r="X777" i="7"/>
  <c r="W777" i="7"/>
  <c r="V777" i="7"/>
  <c r="U777" i="7"/>
  <c r="T777" i="7"/>
  <c r="S777" i="7"/>
  <c r="R777" i="7"/>
  <c r="Q777" i="7"/>
  <c r="AG777" i="7" s="1"/>
  <c r="AF776" i="7"/>
  <c r="AE776" i="7"/>
  <c r="AD776" i="7"/>
  <c r="AC776" i="7"/>
  <c r="AB776" i="7"/>
  <c r="AA776" i="7"/>
  <c r="Z776" i="7"/>
  <c r="Y776" i="7"/>
  <c r="AH776" i="7" s="1"/>
  <c r="X776" i="7"/>
  <c r="W776" i="7"/>
  <c r="V776" i="7"/>
  <c r="U776" i="7"/>
  <c r="T776" i="7"/>
  <c r="S776" i="7"/>
  <c r="R776" i="7"/>
  <c r="Q776" i="7"/>
  <c r="AF775" i="7"/>
  <c r="AE775" i="7"/>
  <c r="AD775" i="7"/>
  <c r="AC775" i="7"/>
  <c r="AB775" i="7"/>
  <c r="AA775" i="7"/>
  <c r="Z775" i="7"/>
  <c r="Y775" i="7"/>
  <c r="AH775" i="7" s="1"/>
  <c r="X775" i="7"/>
  <c r="W775" i="7"/>
  <c r="V775" i="7"/>
  <c r="U775" i="7"/>
  <c r="T775" i="7"/>
  <c r="S775" i="7"/>
  <c r="R775" i="7"/>
  <c r="Q775" i="7"/>
  <c r="AG775" i="7" s="1"/>
  <c r="AF774" i="7"/>
  <c r="AE774" i="7"/>
  <c r="AD774" i="7"/>
  <c r="AC774" i="7"/>
  <c r="AB774" i="7"/>
  <c r="AA774" i="7"/>
  <c r="Z774" i="7"/>
  <c r="Y774" i="7"/>
  <c r="AH774" i="7" s="1"/>
  <c r="X774" i="7"/>
  <c r="W774" i="7"/>
  <c r="V774" i="7"/>
  <c r="U774" i="7"/>
  <c r="T774" i="7"/>
  <c r="S774" i="7"/>
  <c r="R774" i="7"/>
  <c r="Q774" i="7"/>
  <c r="AF773" i="7"/>
  <c r="AE773" i="7"/>
  <c r="AD773" i="7"/>
  <c r="AC773" i="7"/>
  <c r="AB773" i="7"/>
  <c r="AA773" i="7"/>
  <c r="Z773" i="7"/>
  <c r="Y773" i="7"/>
  <c r="AH773" i="7" s="1"/>
  <c r="X773" i="7"/>
  <c r="W773" i="7"/>
  <c r="V773" i="7"/>
  <c r="U773" i="7"/>
  <c r="T773" i="7"/>
  <c r="S773" i="7"/>
  <c r="R773" i="7"/>
  <c r="Q773" i="7"/>
  <c r="AG773" i="7" s="1"/>
  <c r="AF772" i="7"/>
  <c r="AE772" i="7"/>
  <c r="AD772" i="7"/>
  <c r="AC772" i="7"/>
  <c r="AB772" i="7"/>
  <c r="AA772" i="7"/>
  <c r="Z772" i="7"/>
  <c r="Y772" i="7"/>
  <c r="AH772" i="7" s="1"/>
  <c r="X772" i="7"/>
  <c r="W772" i="7"/>
  <c r="V772" i="7"/>
  <c r="U772" i="7"/>
  <c r="T772" i="7"/>
  <c r="S772" i="7"/>
  <c r="R772" i="7"/>
  <c r="Q772" i="7"/>
  <c r="AF771" i="7"/>
  <c r="AE771" i="7"/>
  <c r="AD771" i="7"/>
  <c r="AC771" i="7"/>
  <c r="AB771" i="7"/>
  <c r="AA771" i="7"/>
  <c r="Z771" i="7"/>
  <c r="Y771" i="7"/>
  <c r="AH771" i="7" s="1"/>
  <c r="X771" i="7"/>
  <c r="W771" i="7"/>
  <c r="V771" i="7"/>
  <c r="U771" i="7"/>
  <c r="T771" i="7"/>
  <c r="S771" i="7"/>
  <c r="R771" i="7"/>
  <c r="Q771" i="7"/>
  <c r="AG771" i="7" s="1"/>
  <c r="AF770" i="7"/>
  <c r="AE770" i="7"/>
  <c r="AD770" i="7"/>
  <c r="AC770" i="7"/>
  <c r="AB770" i="7"/>
  <c r="AA770" i="7"/>
  <c r="Z770" i="7"/>
  <c r="Y770" i="7"/>
  <c r="AH770" i="7" s="1"/>
  <c r="X770" i="7"/>
  <c r="W770" i="7"/>
  <c r="V770" i="7"/>
  <c r="U770" i="7"/>
  <c r="T770" i="7"/>
  <c r="S770" i="7"/>
  <c r="R770" i="7"/>
  <c r="Q770" i="7"/>
  <c r="AF769" i="7"/>
  <c r="AE769" i="7"/>
  <c r="AD769" i="7"/>
  <c r="AC769" i="7"/>
  <c r="AB769" i="7"/>
  <c r="AA769" i="7"/>
  <c r="Z769" i="7"/>
  <c r="Y769" i="7"/>
  <c r="AH769" i="7" s="1"/>
  <c r="X769" i="7"/>
  <c r="W769" i="7"/>
  <c r="V769" i="7"/>
  <c r="U769" i="7"/>
  <c r="T769" i="7"/>
  <c r="S769" i="7"/>
  <c r="R769" i="7"/>
  <c r="Q769" i="7"/>
  <c r="AG769" i="7" s="1"/>
  <c r="AF768" i="7"/>
  <c r="AE768" i="7"/>
  <c r="AD768" i="7"/>
  <c r="AC768" i="7"/>
  <c r="AB768" i="7"/>
  <c r="AA768" i="7"/>
  <c r="Z768" i="7"/>
  <c r="Y768" i="7"/>
  <c r="AH768" i="7" s="1"/>
  <c r="X768" i="7"/>
  <c r="W768" i="7"/>
  <c r="V768" i="7"/>
  <c r="U768" i="7"/>
  <c r="T768" i="7"/>
  <c r="S768" i="7"/>
  <c r="R768" i="7"/>
  <c r="Q768" i="7"/>
  <c r="AF767" i="7"/>
  <c r="AE767" i="7"/>
  <c r="AD767" i="7"/>
  <c r="AC767" i="7"/>
  <c r="AB767" i="7"/>
  <c r="AA767" i="7"/>
  <c r="Z767" i="7"/>
  <c r="Y767" i="7"/>
  <c r="AH767" i="7" s="1"/>
  <c r="X767" i="7"/>
  <c r="W767" i="7"/>
  <c r="V767" i="7"/>
  <c r="U767" i="7"/>
  <c r="T767" i="7"/>
  <c r="S767" i="7"/>
  <c r="R767" i="7"/>
  <c r="Q767" i="7"/>
  <c r="AG767" i="7" s="1"/>
  <c r="AF766" i="7"/>
  <c r="AE766" i="7"/>
  <c r="AD766" i="7"/>
  <c r="AC766" i="7"/>
  <c r="AB766" i="7"/>
  <c r="AA766" i="7"/>
  <c r="Z766" i="7"/>
  <c r="Y766" i="7"/>
  <c r="AH766" i="7" s="1"/>
  <c r="X766" i="7"/>
  <c r="W766" i="7"/>
  <c r="V766" i="7"/>
  <c r="U766" i="7"/>
  <c r="T766" i="7"/>
  <c r="S766" i="7"/>
  <c r="R766" i="7"/>
  <c r="Q766" i="7"/>
  <c r="AF765" i="7"/>
  <c r="AE765" i="7"/>
  <c r="AD765" i="7"/>
  <c r="AC765" i="7"/>
  <c r="AB765" i="7"/>
  <c r="AA765" i="7"/>
  <c r="Z765" i="7"/>
  <c r="Y765" i="7"/>
  <c r="AH765" i="7" s="1"/>
  <c r="X765" i="7"/>
  <c r="W765" i="7"/>
  <c r="V765" i="7"/>
  <c r="U765" i="7"/>
  <c r="T765" i="7"/>
  <c r="S765" i="7"/>
  <c r="R765" i="7"/>
  <c r="Q765" i="7"/>
  <c r="AG765" i="7" s="1"/>
  <c r="AF764" i="7"/>
  <c r="AE764" i="7"/>
  <c r="AD764" i="7"/>
  <c r="AC764" i="7"/>
  <c r="AB764" i="7"/>
  <c r="AA764" i="7"/>
  <c r="Z764" i="7"/>
  <c r="Y764" i="7"/>
  <c r="AH764" i="7" s="1"/>
  <c r="X764" i="7"/>
  <c r="W764" i="7"/>
  <c r="V764" i="7"/>
  <c r="U764" i="7"/>
  <c r="T764" i="7"/>
  <c r="S764" i="7"/>
  <c r="R764" i="7"/>
  <c r="Q764" i="7"/>
  <c r="AF763" i="7"/>
  <c r="AE763" i="7"/>
  <c r="AD763" i="7"/>
  <c r="AC763" i="7"/>
  <c r="AB763" i="7"/>
  <c r="AA763" i="7"/>
  <c r="Z763" i="7"/>
  <c r="Y763" i="7"/>
  <c r="AH763" i="7" s="1"/>
  <c r="X763" i="7"/>
  <c r="W763" i="7"/>
  <c r="V763" i="7"/>
  <c r="U763" i="7"/>
  <c r="T763" i="7"/>
  <c r="S763" i="7"/>
  <c r="R763" i="7"/>
  <c r="Q763" i="7"/>
  <c r="AG763" i="7" s="1"/>
  <c r="AF762" i="7"/>
  <c r="AE762" i="7"/>
  <c r="AD762" i="7"/>
  <c r="AC762" i="7"/>
  <c r="AB762" i="7"/>
  <c r="AA762" i="7"/>
  <c r="Z762" i="7"/>
  <c r="Y762" i="7"/>
  <c r="AH762" i="7" s="1"/>
  <c r="X762" i="7"/>
  <c r="W762" i="7"/>
  <c r="V762" i="7"/>
  <c r="U762" i="7"/>
  <c r="T762" i="7"/>
  <c r="S762" i="7"/>
  <c r="R762" i="7"/>
  <c r="Q762" i="7"/>
  <c r="AF761" i="7"/>
  <c r="AE761" i="7"/>
  <c r="AD761" i="7"/>
  <c r="AC761" i="7"/>
  <c r="AB761" i="7"/>
  <c r="AA761" i="7"/>
  <c r="Z761" i="7"/>
  <c r="Y761" i="7"/>
  <c r="AH761" i="7" s="1"/>
  <c r="X761" i="7"/>
  <c r="W761" i="7"/>
  <c r="V761" i="7"/>
  <c r="U761" i="7"/>
  <c r="T761" i="7"/>
  <c r="S761" i="7"/>
  <c r="R761" i="7"/>
  <c r="Q761" i="7"/>
  <c r="AG761" i="7" s="1"/>
  <c r="AF760" i="7"/>
  <c r="AE760" i="7"/>
  <c r="AD760" i="7"/>
  <c r="AC760" i="7"/>
  <c r="AB760" i="7"/>
  <c r="AA760" i="7"/>
  <c r="Z760" i="7"/>
  <c r="Y760" i="7"/>
  <c r="AH760" i="7" s="1"/>
  <c r="X760" i="7"/>
  <c r="W760" i="7"/>
  <c r="V760" i="7"/>
  <c r="U760" i="7"/>
  <c r="T760" i="7"/>
  <c r="S760" i="7"/>
  <c r="R760" i="7"/>
  <c r="Q760" i="7"/>
  <c r="AF759" i="7"/>
  <c r="AE759" i="7"/>
  <c r="AD759" i="7"/>
  <c r="AC759" i="7"/>
  <c r="AB759" i="7"/>
  <c r="AA759" i="7"/>
  <c r="Z759" i="7"/>
  <c r="Y759" i="7"/>
  <c r="AH759" i="7" s="1"/>
  <c r="X759" i="7"/>
  <c r="W759" i="7"/>
  <c r="V759" i="7"/>
  <c r="U759" i="7"/>
  <c r="T759" i="7"/>
  <c r="S759" i="7"/>
  <c r="R759" i="7"/>
  <c r="Q759" i="7"/>
  <c r="AG759" i="7" s="1"/>
  <c r="AF758" i="7"/>
  <c r="AE758" i="7"/>
  <c r="AD758" i="7"/>
  <c r="AC758" i="7"/>
  <c r="AB758" i="7"/>
  <c r="AA758" i="7"/>
  <c r="Z758" i="7"/>
  <c r="Y758" i="7"/>
  <c r="AH758" i="7" s="1"/>
  <c r="X758" i="7"/>
  <c r="W758" i="7"/>
  <c r="V758" i="7"/>
  <c r="U758" i="7"/>
  <c r="T758" i="7"/>
  <c r="S758" i="7"/>
  <c r="R758" i="7"/>
  <c r="Q758" i="7"/>
  <c r="AF757" i="7"/>
  <c r="AE757" i="7"/>
  <c r="AD757" i="7"/>
  <c r="AC757" i="7"/>
  <c r="AB757" i="7"/>
  <c r="AA757" i="7"/>
  <c r="Z757" i="7"/>
  <c r="Y757" i="7"/>
  <c r="AH757" i="7" s="1"/>
  <c r="X757" i="7"/>
  <c r="W757" i="7"/>
  <c r="V757" i="7"/>
  <c r="U757" i="7"/>
  <c r="T757" i="7"/>
  <c r="S757" i="7"/>
  <c r="R757" i="7"/>
  <c r="Q757" i="7"/>
  <c r="AG757" i="7" s="1"/>
  <c r="AF756" i="7"/>
  <c r="AE756" i="7"/>
  <c r="AD756" i="7"/>
  <c r="AC756" i="7"/>
  <c r="AB756" i="7"/>
  <c r="AA756" i="7"/>
  <c r="Z756" i="7"/>
  <c r="Y756" i="7"/>
  <c r="AH756" i="7" s="1"/>
  <c r="X756" i="7"/>
  <c r="W756" i="7"/>
  <c r="V756" i="7"/>
  <c r="U756" i="7"/>
  <c r="T756" i="7"/>
  <c r="S756" i="7"/>
  <c r="R756" i="7"/>
  <c r="Q756" i="7"/>
  <c r="AF755" i="7"/>
  <c r="AE755" i="7"/>
  <c r="AD755" i="7"/>
  <c r="AC755" i="7"/>
  <c r="AB755" i="7"/>
  <c r="AA755" i="7"/>
  <c r="Z755" i="7"/>
  <c r="Y755" i="7"/>
  <c r="AH755" i="7" s="1"/>
  <c r="X755" i="7"/>
  <c r="W755" i="7"/>
  <c r="V755" i="7"/>
  <c r="U755" i="7"/>
  <c r="T755" i="7"/>
  <c r="S755" i="7"/>
  <c r="R755" i="7"/>
  <c r="Q755" i="7"/>
  <c r="AG755" i="7" s="1"/>
  <c r="AF754" i="7"/>
  <c r="AE754" i="7"/>
  <c r="AD754" i="7"/>
  <c r="AC754" i="7"/>
  <c r="AB754" i="7"/>
  <c r="AA754" i="7"/>
  <c r="Z754" i="7"/>
  <c r="Y754" i="7"/>
  <c r="AH754" i="7" s="1"/>
  <c r="X754" i="7"/>
  <c r="W754" i="7"/>
  <c r="V754" i="7"/>
  <c r="U754" i="7"/>
  <c r="T754" i="7"/>
  <c r="S754" i="7"/>
  <c r="R754" i="7"/>
  <c r="Q754" i="7"/>
  <c r="AF753" i="7"/>
  <c r="AE753" i="7"/>
  <c r="AD753" i="7"/>
  <c r="AC753" i="7"/>
  <c r="AB753" i="7"/>
  <c r="AA753" i="7"/>
  <c r="Z753" i="7"/>
  <c r="Y753" i="7"/>
  <c r="AH753" i="7" s="1"/>
  <c r="X753" i="7"/>
  <c r="W753" i="7"/>
  <c r="V753" i="7"/>
  <c r="U753" i="7"/>
  <c r="T753" i="7"/>
  <c r="S753" i="7"/>
  <c r="R753" i="7"/>
  <c r="Q753" i="7"/>
  <c r="AG753" i="7" s="1"/>
  <c r="AF752" i="7"/>
  <c r="AE752" i="7"/>
  <c r="AD752" i="7"/>
  <c r="AC752" i="7"/>
  <c r="AB752" i="7"/>
  <c r="AA752" i="7"/>
  <c r="Z752" i="7"/>
  <c r="Y752" i="7"/>
  <c r="AH752" i="7" s="1"/>
  <c r="X752" i="7"/>
  <c r="W752" i="7"/>
  <c r="V752" i="7"/>
  <c r="U752" i="7"/>
  <c r="T752" i="7"/>
  <c r="S752" i="7"/>
  <c r="R752" i="7"/>
  <c r="Q752" i="7"/>
  <c r="AF751" i="7"/>
  <c r="AE751" i="7"/>
  <c r="AD751" i="7"/>
  <c r="AC751" i="7"/>
  <c r="AB751" i="7"/>
  <c r="AA751" i="7"/>
  <c r="Z751" i="7"/>
  <c r="Y751" i="7"/>
  <c r="AH751" i="7" s="1"/>
  <c r="X751" i="7"/>
  <c r="W751" i="7"/>
  <c r="V751" i="7"/>
  <c r="U751" i="7"/>
  <c r="T751" i="7"/>
  <c r="S751" i="7"/>
  <c r="R751" i="7"/>
  <c r="Q751" i="7"/>
  <c r="AG751" i="7" s="1"/>
  <c r="AF750" i="7"/>
  <c r="AE750" i="7"/>
  <c r="AD750" i="7"/>
  <c r="AC750" i="7"/>
  <c r="AB750" i="7"/>
  <c r="AA750" i="7"/>
  <c r="Z750" i="7"/>
  <c r="Y750" i="7"/>
  <c r="AH750" i="7" s="1"/>
  <c r="X750" i="7"/>
  <c r="W750" i="7"/>
  <c r="V750" i="7"/>
  <c r="U750" i="7"/>
  <c r="T750" i="7"/>
  <c r="S750" i="7"/>
  <c r="R750" i="7"/>
  <c r="Q750" i="7"/>
  <c r="AF749" i="7"/>
  <c r="AE749" i="7"/>
  <c r="AD749" i="7"/>
  <c r="AC749" i="7"/>
  <c r="AB749" i="7"/>
  <c r="AA749" i="7"/>
  <c r="Z749" i="7"/>
  <c r="Y749" i="7"/>
  <c r="AH749" i="7" s="1"/>
  <c r="X749" i="7"/>
  <c r="W749" i="7"/>
  <c r="V749" i="7"/>
  <c r="U749" i="7"/>
  <c r="T749" i="7"/>
  <c r="S749" i="7"/>
  <c r="R749" i="7"/>
  <c r="Q749" i="7"/>
  <c r="AG749" i="7" s="1"/>
  <c r="AF748" i="7"/>
  <c r="AE748" i="7"/>
  <c r="AD748" i="7"/>
  <c r="AC748" i="7"/>
  <c r="AB748" i="7"/>
  <c r="AA748" i="7"/>
  <c r="Z748" i="7"/>
  <c r="Y748" i="7"/>
  <c r="AH748" i="7" s="1"/>
  <c r="X748" i="7"/>
  <c r="W748" i="7"/>
  <c r="V748" i="7"/>
  <c r="U748" i="7"/>
  <c r="T748" i="7"/>
  <c r="S748" i="7"/>
  <c r="R748" i="7"/>
  <c r="Q748" i="7"/>
  <c r="AF747" i="7"/>
  <c r="AE747" i="7"/>
  <c r="AD747" i="7"/>
  <c r="AC747" i="7"/>
  <c r="AB747" i="7"/>
  <c r="AA747" i="7"/>
  <c r="Z747" i="7"/>
  <c r="Y747" i="7"/>
  <c r="AH747" i="7" s="1"/>
  <c r="X747" i="7"/>
  <c r="W747" i="7"/>
  <c r="V747" i="7"/>
  <c r="U747" i="7"/>
  <c r="T747" i="7"/>
  <c r="S747" i="7"/>
  <c r="R747" i="7"/>
  <c r="Q747" i="7"/>
  <c r="AG747" i="7" s="1"/>
  <c r="AF746" i="7"/>
  <c r="AE746" i="7"/>
  <c r="AD746" i="7"/>
  <c r="AC746" i="7"/>
  <c r="AB746" i="7"/>
  <c r="AA746" i="7"/>
  <c r="Z746" i="7"/>
  <c r="Y746" i="7"/>
  <c r="AH746" i="7" s="1"/>
  <c r="X746" i="7"/>
  <c r="W746" i="7"/>
  <c r="V746" i="7"/>
  <c r="U746" i="7"/>
  <c r="T746" i="7"/>
  <c r="S746" i="7"/>
  <c r="R746" i="7"/>
  <c r="Q746" i="7"/>
  <c r="AF745" i="7"/>
  <c r="AE745" i="7"/>
  <c r="AD745" i="7"/>
  <c r="AC745" i="7"/>
  <c r="AB745" i="7"/>
  <c r="AA745" i="7"/>
  <c r="Z745" i="7"/>
  <c r="Y745" i="7"/>
  <c r="AH745" i="7" s="1"/>
  <c r="X745" i="7"/>
  <c r="W745" i="7"/>
  <c r="V745" i="7"/>
  <c r="U745" i="7"/>
  <c r="T745" i="7"/>
  <c r="S745" i="7"/>
  <c r="R745" i="7"/>
  <c r="Q745" i="7"/>
  <c r="AG745" i="7" s="1"/>
  <c r="AF744" i="7"/>
  <c r="AE744" i="7"/>
  <c r="AD744" i="7"/>
  <c r="AC744" i="7"/>
  <c r="AB744" i="7"/>
  <c r="AA744" i="7"/>
  <c r="Z744" i="7"/>
  <c r="Y744" i="7"/>
  <c r="AH744" i="7" s="1"/>
  <c r="X744" i="7"/>
  <c r="W744" i="7"/>
  <c r="V744" i="7"/>
  <c r="U744" i="7"/>
  <c r="T744" i="7"/>
  <c r="S744" i="7"/>
  <c r="R744" i="7"/>
  <c r="Q744" i="7"/>
  <c r="AF743" i="7"/>
  <c r="AE743" i="7"/>
  <c r="AD743" i="7"/>
  <c r="AC743" i="7"/>
  <c r="AB743" i="7"/>
  <c r="AA743" i="7"/>
  <c r="Z743" i="7"/>
  <c r="Y743" i="7"/>
  <c r="AH743" i="7" s="1"/>
  <c r="X743" i="7"/>
  <c r="W743" i="7"/>
  <c r="V743" i="7"/>
  <c r="U743" i="7"/>
  <c r="T743" i="7"/>
  <c r="S743" i="7"/>
  <c r="R743" i="7"/>
  <c r="Q743" i="7"/>
  <c r="AG743" i="7" s="1"/>
  <c r="AF742" i="7"/>
  <c r="AE742" i="7"/>
  <c r="AD742" i="7"/>
  <c r="AC742" i="7"/>
  <c r="AB742" i="7"/>
  <c r="AA742" i="7"/>
  <c r="Z742" i="7"/>
  <c r="Y742" i="7"/>
  <c r="AH742" i="7" s="1"/>
  <c r="X742" i="7"/>
  <c r="W742" i="7"/>
  <c r="V742" i="7"/>
  <c r="U742" i="7"/>
  <c r="T742" i="7"/>
  <c r="S742" i="7"/>
  <c r="R742" i="7"/>
  <c r="Q742" i="7"/>
  <c r="AF741" i="7"/>
  <c r="AE741" i="7"/>
  <c r="AD741" i="7"/>
  <c r="AC741" i="7"/>
  <c r="AB741" i="7"/>
  <c r="AA741" i="7"/>
  <c r="Z741" i="7"/>
  <c r="Y741" i="7"/>
  <c r="AH741" i="7" s="1"/>
  <c r="X741" i="7"/>
  <c r="W741" i="7"/>
  <c r="V741" i="7"/>
  <c r="U741" i="7"/>
  <c r="T741" i="7"/>
  <c r="S741" i="7"/>
  <c r="R741" i="7"/>
  <c r="Q741" i="7"/>
  <c r="AG741" i="7" s="1"/>
  <c r="AF740" i="7"/>
  <c r="AE740" i="7"/>
  <c r="AD740" i="7"/>
  <c r="AC740" i="7"/>
  <c r="AB740" i="7"/>
  <c r="AA740" i="7"/>
  <c r="Z740" i="7"/>
  <c r="Y740" i="7"/>
  <c r="AH740" i="7" s="1"/>
  <c r="X740" i="7"/>
  <c r="W740" i="7"/>
  <c r="V740" i="7"/>
  <c r="U740" i="7"/>
  <c r="T740" i="7"/>
  <c r="S740" i="7"/>
  <c r="R740" i="7"/>
  <c r="Q740" i="7"/>
  <c r="AF739" i="7"/>
  <c r="AE739" i="7"/>
  <c r="AD739" i="7"/>
  <c r="AC739" i="7"/>
  <c r="AB739" i="7"/>
  <c r="AA739" i="7"/>
  <c r="Z739" i="7"/>
  <c r="Y739" i="7"/>
  <c r="AH739" i="7" s="1"/>
  <c r="X739" i="7"/>
  <c r="W739" i="7"/>
  <c r="V739" i="7"/>
  <c r="U739" i="7"/>
  <c r="T739" i="7"/>
  <c r="S739" i="7"/>
  <c r="R739" i="7"/>
  <c r="Q739" i="7"/>
  <c r="AG739" i="7" s="1"/>
  <c r="AF738" i="7"/>
  <c r="AE738" i="7"/>
  <c r="AD738" i="7"/>
  <c r="AC738" i="7"/>
  <c r="AB738" i="7"/>
  <c r="AA738" i="7"/>
  <c r="Z738" i="7"/>
  <c r="Y738" i="7"/>
  <c r="AH738" i="7" s="1"/>
  <c r="X738" i="7"/>
  <c r="W738" i="7"/>
  <c r="V738" i="7"/>
  <c r="U738" i="7"/>
  <c r="T738" i="7"/>
  <c r="S738" i="7"/>
  <c r="R738" i="7"/>
  <c r="Q738" i="7"/>
  <c r="AF737" i="7"/>
  <c r="AE737" i="7"/>
  <c r="AD737" i="7"/>
  <c r="AC737" i="7"/>
  <c r="AB737" i="7"/>
  <c r="AA737" i="7"/>
  <c r="Z737" i="7"/>
  <c r="Y737" i="7"/>
  <c r="AH737" i="7" s="1"/>
  <c r="X737" i="7"/>
  <c r="W737" i="7"/>
  <c r="V737" i="7"/>
  <c r="U737" i="7"/>
  <c r="T737" i="7"/>
  <c r="S737" i="7"/>
  <c r="R737" i="7"/>
  <c r="Q737" i="7"/>
  <c r="AG737" i="7" s="1"/>
  <c r="AF736" i="7"/>
  <c r="AE736" i="7"/>
  <c r="AD736" i="7"/>
  <c r="AC736" i="7"/>
  <c r="AB736" i="7"/>
  <c r="AA736" i="7"/>
  <c r="Z736" i="7"/>
  <c r="Y736" i="7"/>
  <c r="AH736" i="7" s="1"/>
  <c r="X736" i="7"/>
  <c r="W736" i="7"/>
  <c r="V736" i="7"/>
  <c r="U736" i="7"/>
  <c r="T736" i="7"/>
  <c r="S736" i="7"/>
  <c r="R736" i="7"/>
  <c r="Q736" i="7"/>
  <c r="AF735" i="7"/>
  <c r="AE735" i="7"/>
  <c r="AD735" i="7"/>
  <c r="AC735" i="7"/>
  <c r="AB735" i="7"/>
  <c r="AA735" i="7"/>
  <c r="Z735" i="7"/>
  <c r="Y735" i="7"/>
  <c r="AH735" i="7" s="1"/>
  <c r="X735" i="7"/>
  <c r="W735" i="7"/>
  <c r="V735" i="7"/>
  <c r="U735" i="7"/>
  <c r="T735" i="7"/>
  <c r="S735" i="7"/>
  <c r="R735" i="7"/>
  <c r="Q735" i="7"/>
  <c r="AG735" i="7" s="1"/>
  <c r="AF734" i="7"/>
  <c r="AE734" i="7"/>
  <c r="AD734" i="7"/>
  <c r="AC734" i="7"/>
  <c r="AB734" i="7"/>
  <c r="AA734" i="7"/>
  <c r="Z734" i="7"/>
  <c r="Y734" i="7"/>
  <c r="AH734" i="7" s="1"/>
  <c r="X734" i="7"/>
  <c r="W734" i="7"/>
  <c r="V734" i="7"/>
  <c r="U734" i="7"/>
  <c r="T734" i="7"/>
  <c r="S734" i="7"/>
  <c r="R734" i="7"/>
  <c r="Q734" i="7"/>
  <c r="AF733" i="7"/>
  <c r="AE733" i="7"/>
  <c r="AD733" i="7"/>
  <c r="AC733" i="7"/>
  <c r="AB733" i="7"/>
  <c r="AA733" i="7"/>
  <c r="Z733" i="7"/>
  <c r="Y733" i="7"/>
  <c r="AH733" i="7" s="1"/>
  <c r="X733" i="7"/>
  <c r="W733" i="7"/>
  <c r="V733" i="7"/>
  <c r="U733" i="7"/>
  <c r="T733" i="7"/>
  <c r="S733" i="7"/>
  <c r="R733" i="7"/>
  <c r="Q733" i="7"/>
  <c r="AG733" i="7" s="1"/>
  <c r="AF732" i="7"/>
  <c r="AE732" i="7"/>
  <c r="AD732" i="7"/>
  <c r="AC732" i="7"/>
  <c r="AB732" i="7"/>
  <c r="AA732" i="7"/>
  <c r="Z732" i="7"/>
  <c r="Y732" i="7"/>
  <c r="AH732" i="7" s="1"/>
  <c r="X732" i="7"/>
  <c r="W732" i="7"/>
  <c r="V732" i="7"/>
  <c r="U732" i="7"/>
  <c r="T732" i="7"/>
  <c r="S732" i="7"/>
  <c r="R732" i="7"/>
  <c r="Q732" i="7"/>
  <c r="AF731" i="7"/>
  <c r="AE731" i="7"/>
  <c r="AD731" i="7"/>
  <c r="AC731" i="7"/>
  <c r="AB731" i="7"/>
  <c r="AA731" i="7"/>
  <c r="Z731" i="7"/>
  <c r="Y731" i="7"/>
  <c r="AH731" i="7" s="1"/>
  <c r="X731" i="7"/>
  <c r="W731" i="7"/>
  <c r="V731" i="7"/>
  <c r="U731" i="7"/>
  <c r="T731" i="7"/>
  <c r="S731" i="7"/>
  <c r="R731" i="7"/>
  <c r="Q731" i="7"/>
  <c r="AF730" i="7"/>
  <c r="AE730" i="7"/>
  <c r="AD730" i="7"/>
  <c r="AC730" i="7"/>
  <c r="AB730" i="7"/>
  <c r="AA730" i="7"/>
  <c r="Z730" i="7"/>
  <c r="Y730" i="7"/>
  <c r="AH730" i="7" s="1"/>
  <c r="X730" i="7"/>
  <c r="W730" i="7"/>
  <c r="V730" i="7"/>
  <c r="U730" i="7"/>
  <c r="T730" i="7"/>
  <c r="S730" i="7"/>
  <c r="R730" i="7"/>
  <c r="Q730" i="7"/>
  <c r="AG730" i="7" s="1"/>
  <c r="AF729" i="7"/>
  <c r="AE729" i="7"/>
  <c r="AD729" i="7"/>
  <c r="AC729" i="7"/>
  <c r="AB729" i="7"/>
  <c r="AA729" i="7"/>
  <c r="Z729" i="7"/>
  <c r="Y729" i="7"/>
  <c r="AH729" i="7" s="1"/>
  <c r="X729" i="7"/>
  <c r="W729" i="7"/>
  <c r="V729" i="7"/>
  <c r="U729" i="7"/>
  <c r="T729" i="7"/>
  <c r="S729" i="7"/>
  <c r="R729" i="7"/>
  <c r="Q729" i="7"/>
  <c r="AF728" i="7"/>
  <c r="AE728" i="7"/>
  <c r="AD728" i="7"/>
  <c r="AC728" i="7"/>
  <c r="AB728" i="7"/>
  <c r="AA728" i="7"/>
  <c r="Z728" i="7"/>
  <c r="Y728" i="7"/>
  <c r="AH728" i="7" s="1"/>
  <c r="X728" i="7"/>
  <c r="W728" i="7"/>
  <c r="V728" i="7"/>
  <c r="U728" i="7"/>
  <c r="T728" i="7"/>
  <c r="S728" i="7"/>
  <c r="R728" i="7"/>
  <c r="Q728" i="7"/>
  <c r="AG728" i="7" s="1"/>
  <c r="AF727" i="7"/>
  <c r="AE727" i="7"/>
  <c r="AD727" i="7"/>
  <c r="AC727" i="7"/>
  <c r="AB727" i="7"/>
  <c r="AA727" i="7"/>
  <c r="Z727" i="7"/>
  <c r="Y727" i="7"/>
  <c r="AH727" i="7" s="1"/>
  <c r="X727" i="7"/>
  <c r="W727" i="7"/>
  <c r="V727" i="7"/>
  <c r="U727" i="7"/>
  <c r="T727" i="7"/>
  <c r="S727" i="7"/>
  <c r="R727" i="7"/>
  <c r="Q727" i="7"/>
  <c r="AF726" i="7"/>
  <c r="AE726" i="7"/>
  <c r="AD726" i="7"/>
  <c r="AC726" i="7"/>
  <c r="AB726" i="7"/>
  <c r="AA726" i="7"/>
  <c r="Z726" i="7"/>
  <c r="Y726" i="7"/>
  <c r="AH726" i="7" s="1"/>
  <c r="X726" i="7"/>
  <c r="W726" i="7"/>
  <c r="V726" i="7"/>
  <c r="U726" i="7"/>
  <c r="T726" i="7"/>
  <c r="S726" i="7"/>
  <c r="R726" i="7"/>
  <c r="Q726" i="7"/>
  <c r="AG726" i="7" s="1"/>
  <c r="AF725" i="7"/>
  <c r="AE725" i="7"/>
  <c r="AD725" i="7"/>
  <c r="AC725" i="7"/>
  <c r="AB725" i="7"/>
  <c r="AA725" i="7"/>
  <c r="Z725" i="7"/>
  <c r="Y725" i="7"/>
  <c r="AH725" i="7" s="1"/>
  <c r="X725" i="7"/>
  <c r="W725" i="7"/>
  <c r="V725" i="7"/>
  <c r="U725" i="7"/>
  <c r="T725" i="7"/>
  <c r="S725" i="7"/>
  <c r="R725" i="7"/>
  <c r="Q725" i="7"/>
  <c r="AF724" i="7"/>
  <c r="AE724" i="7"/>
  <c r="AD724" i="7"/>
  <c r="AC724" i="7"/>
  <c r="AB724" i="7"/>
  <c r="AA724" i="7"/>
  <c r="Z724" i="7"/>
  <c r="Y724" i="7"/>
  <c r="AH724" i="7" s="1"/>
  <c r="X724" i="7"/>
  <c r="W724" i="7"/>
  <c r="V724" i="7"/>
  <c r="U724" i="7"/>
  <c r="T724" i="7"/>
  <c r="S724" i="7"/>
  <c r="R724" i="7"/>
  <c r="Q724" i="7"/>
  <c r="AG724" i="7" s="1"/>
  <c r="AF723" i="7"/>
  <c r="AE723" i="7"/>
  <c r="AD723" i="7"/>
  <c r="AC723" i="7"/>
  <c r="AB723" i="7"/>
  <c r="AA723" i="7"/>
  <c r="Z723" i="7"/>
  <c r="Y723" i="7"/>
  <c r="AH723" i="7" s="1"/>
  <c r="X723" i="7"/>
  <c r="W723" i="7"/>
  <c r="V723" i="7"/>
  <c r="U723" i="7"/>
  <c r="T723" i="7"/>
  <c r="S723" i="7"/>
  <c r="R723" i="7"/>
  <c r="Q723" i="7"/>
  <c r="AF722" i="7"/>
  <c r="AE722" i="7"/>
  <c r="AD722" i="7"/>
  <c r="AC722" i="7"/>
  <c r="AB722" i="7"/>
  <c r="AA722" i="7"/>
  <c r="Z722" i="7"/>
  <c r="Y722" i="7"/>
  <c r="AH722" i="7" s="1"/>
  <c r="X722" i="7"/>
  <c r="W722" i="7"/>
  <c r="V722" i="7"/>
  <c r="U722" i="7"/>
  <c r="T722" i="7"/>
  <c r="S722" i="7"/>
  <c r="R722" i="7"/>
  <c r="Q722" i="7"/>
  <c r="AG722" i="7" s="1"/>
  <c r="AF721" i="7"/>
  <c r="AE721" i="7"/>
  <c r="AD721" i="7"/>
  <c r="AC721" i="7"/>
  <c r="AB721" i="7"/>
  <c r="AA721" i="7"/>
  <c r="Z721" i="7"/>
  <c r="Y721" i="7"/>
  <c r="AH721" i="7" s="1"/>
  <c r="X721" i="7"/>
  <c r="W721" i="7"/>
  <c r="V721" i="7"/>
  <c r="U721" i="7"/>
  <c r="T721" i="7"/>
  <c r="S721" i="7"/>
  <c r="R721" i="7"/>
  <c r="Q721" i="7"/>
  <c r="AF720" i="7"/>
  <c r="AE720" i="7"/>
  <c r="AD720" i="7"/>
  <c r="AC720" i="7"/>
  <c r="AB720" i="7"/>
  <c r="AA720" i="7"/>
  <c r="Z720" i="7"/>
  <c r="Y720" i="7"/>
  <c r="AH720" i="7" s="1"/>
  <c r="X720" i="7"/>
  <c r="W720" i="7"/>
  <c r="V720" i="7"/>
  <c r="U720" i="7"/>
  <c r="T720" i="7"/>
  <c r="S720" i="7"/>
  <c r="R720" i="7"/>
  <c r="Q720" i="7"/>
  <c r="AG720" i="7" s="1"/>
  <c r="AF719" i="7"/>
  <c r="AE719" i="7"/>
  <c r="AD719" i="7"/>
  <c r="AC719" i="7"/>
  <c r="AB719" i="7"/>
  <c r="AA719" i="7"/>
  <c r="Z719" i="7"/>
  <c r="Y719" i="7"/>
  <c r="AH719" i="7" s="1"/>
  <c r="X719" i="7"/>
  <c r="W719" i="7"/>
  <c r="V719" i="7"/>
  <c r="U719" i="7"/>
  <c r="T719" i="7"/>
  <c r="S719" i="7"/>
  <c r="R719" i="7"/>
  <c r="Q719" i="7"/>
  <c r="AF718" i="7"/>
  <c r="AE718" i="7"/>
  <c r="AD718" i="7"/>
  <c r="AC718" i="7"/>
  <c r="AB718" i="7"/>
  <c r="AA718" i="7"/>
  <c r="Z718" i="7"/>
  <c r="Y718" i="7"/>
  <c r="AH718" i="7" s="1"/>
  <c r="X718" i="7"/>
  <c r="W718" i="7"/>
  <c r="V718" i="7"/>
  <c r="U718" i="7"/>
  <c r="T718" i="7"/>
  <c r="S718" i="7"/>
  <c r="R718" i="7"/>
  <c r="Q718" i="7"/>
  <c r="AG718" i="7" s="1"/>
  <c r="AF717" i="7"/>
  <c r="AE717" i="7"/>
  <c r="AD717" i="7"/>
  <c r="AC717" i="7"/>
  <c r="AB717" i="7"/>
  <c r="AA717" i="7"/>
  <c r="Z717" i="7"/>
  <c r="Y717" i="7"/>
  <c r="AH717" i="7" s="1"/>
  <c r="X717" i="7"/>
  <c r="W717" i="7"/>
  <c r="V717" i="7"/>
  <c r="U717" i="7"/>
  <c r="T717" i="7"/>
  <c r="S717" i="7"/>
  <c r="R717" i="7"/>
  <c r="Q717" i="7"/>
  <c r="AF716" i="7"/>
  <c r="AE716" i="7"/>
  <c r="AD716" i="7"/>
  <c r="AC716" i="7"/>
  <c r="AB716" i="7"/>
  <c r="AA716" i="7"/>
  <c r="Z716" i="7"/>
  <c r="Y716" i="7"/>
  <c r="AH716" i="7" s="1"/>
  <c r="X716" i="7"/>
  <c r="W716" i="7"/>
  <c r="V716" i="7"/>
  <c r="U716" i="7"/>
  <c r="T716" i="7"/>
  <c r="S716" i="7"/>
  <c r="R716" i="7"/>
  <c r="Q716" i="7"/>
  <c r="AG716" i="7" s="1"/>
  <c r="AF715" i="7"/>
  <c r="AE715" i="7"/>
  <c r="AD715" i="7"/>
  <c r="AC715" i="7"/>
  <c r="AB715" i="7"/>
  <c r="AA715" i="7"/>
  <c r="Z715" i="7"/>
  <c r="Y715" i="7"/>
  <c r="AH715" i="7" s="1"/>
  <c r="X715" i="7"/>
  <c r="W715" i="7"/>
  <c r="V715" i="7"/>
  <c r="U715" i="7"/>
  <c r="T715" i="7"/>
  <c r="S715" i="7"/>
  <c r="R715" i="7"/>
  <c r="Q715" i="7"/>
  <c r="AF714" i="7"/>
  <c r="AE714" i="7"/>
  <c r="AD714" i="7"/>
  <c r="AC714" i="7"/>
  <c r="AB714" i="7"/>
  <c r="AA714" i="7"/>
  <c r="Z714" i="7"/>
  <c r="Y714" i="7"/>
  <c r="AH714" i="7" s="1"/>
  <c r="X714" i="7"/>
  <c r="W714" i="7"/>
  <c r="V714" i="7"/>
  <c r="U714" i="7"/>
  <c r="T714" i="7"/>
  <c r="S714" i="7"/>
  <c r="R714" i="7"/>
  <c r="Q714" i="7"/>
  <c r="AG714" i="7" s="1"/>
  <c r="AF713" i="7"/>
  <c r="AE713" i="7"/>
  <c r="AD713" i="7"/>
  <c r="AC713" i="7"/>
  <c r="AB713" i="7"/>
  <c r="AA713" i="7"/>
  <c r="Z713" i="7"/>
  <c r="Y713" i="7"/>
  <c r="AH713" i="7" s="1"/>
  <c r="X713" i="7"/>
  <c r="W713" i="7"/>
  <c r="V713" i="7"/>
  <c r="U713" i="7"/>
  <c r="T713" i="7"/>
  <c r="S713" i="7"/>
  <c r="R713" i="7"/>
  <c r="Q713" i="7"/>
  <c r="AF712" i="7"/>
  <c r="AE712" i="7"/>
  <c r="AD712" i="7"/>
  <c r="AC712" i="7"/>
  <c r="AB712" i="7"/>
  <c r="AA712" i="7"/>
  <c r="Z712" i="7"/>
  <c r="Y712" i="7"/>
  <c r="AH712" i="7" s="1"/>
  <c r="X712" i="7"/>
  <c r="W712" i="7"/>
  <c r="V712" i="7"/>
  <c r="U712" i="7"/>
  <c r="T712" i="7"/>
  <c r="S712" i="7"/>
  <c r="R712" i="7"/>
  <c r="Q712" i="7"/>
  <c r="AG712" i="7" s="1"/>
  <c r="AF711" i="7"/>
  <c r="AE711" i="7"/>
  <c r="AD711" i="7"/>
  <c r="AC711" i="7"/>
  <c r="AB711" i="7"/>
  <c r="AA711" i="7"/>
  <c r="Z711" i="7"/>
  <c r="Y711" i="7"/>
  <c r="AH711" i="7" s="1"/>
  <c r="X711" i="7"/>
  <c r="W711" i="7"/>
  <c r="V711" i="7"/>
  <c r="U711" i="7"/>
  <c r="T711" i="7"/>
  <c r="S711" i="7"/>
  <c r="R711" i="7"/>
  <c r="Q711" i="7"/>
  <c r="AF710" i="7"/>
  <c r="AE710" i="7"/>
  <c r="AD710" i="7"/>
  <c r="AC710" i="7"/>
  <c r="AB710" i="7"/>
  <c r="AA710" i="7"/>
  <c r="Z710" i="7"/>
  <c r="Y710" i="7"/>
  <c r="AH710" i="7" s="1"/>
  <c r="X710" i="7"/>
  <c r="W710" i="7"/>
  <c r="V710" i="7"/>
  <c r="U710" i="7"/>
  <c r="T710" i="7"/>
  <c r="S710" i="7"/>
  <c r="R710" i="7"/>
  <c r="Q710" i="7"/>
  <c r="AG710" i="7" s="1"/>
  <c r="AF709" i="7"/>
  <c r="AE709" i="7"/>
  <c r="AD709" i="7"/>
  <c r="AC709" i="7"/>
  <c r="AB709" i="7"/>
  <c r="AA709" i="7"/>
  <c r="Z709" i="7"/>
  <c r="Y709" i="7"/>
  <c r="AH709" i="7" s="1"/>
  <c r="X709" i="7"/>
  <c r="W709" i="7"/>
  <c r="V709" i="7"/>
  <c r="U709" i="7"/>
  <c r="T709" i="7"/>
  <c r="S709" i="7"/>
  <c r="R709" i="7"/>
  <c r="Q709" i="7"/>
  <c r="AF708" i="7"/>
  <c r="AE708" i="7"/>
  <c r="AD708" i="7"/>
  <c r="AC708" i="7"/>
  <c r="AB708" i="7"/>
  <c r="AA708" i="7"/>
  <c r="Z708" i="7"/>
  <c r="Y708" i="7"/>
  <c r="AH708" i="7" s="1"/>
  <c r="X708" i="7"/>
  <c r="W708" i="7"/>
  <c r="V708" i="7"/>
  <c r="U708" i="7"/>
  <c r="T708" i="7"/>
  <c r="S708" i="7"/>
  <c r="R708" i="7"/>
  <c r="Q708" i="7"/>
  <c r="AG708" i="7" s="1"/>
  <c r="AF707" i="7"/>
  <c r="AE707" i="7"/>
  <c r="AD707" i="7"/>
  <c r="AC707" i="7"/>
  <c r="AB707" i="7"/>
  <c r="AA707" i="7"/>
  <c r="Z707" i="7"/>
  <c r="Y707" i="7"/>
  <c r="AH707" i="7" s="1"/>
  <c r="X707" i="7"/>
  <c r="W707" i="7"/>
  <c r="V707" i="7"/>
  <c r="U707" i="7"/>
  <c r="T707" i="7"/>
  <c r="S707" i="7"/>
  <c r="R707" i="7"/>
  <c r="Q707" i="7"/>
  <c r="AF706" i="7"/>
  <c r="AE706" i="7"/>
  <c r="AD706" i="7"/>
  <c r="AC706" i="7"/>
  <c r="AB706" i="7"/>
  <c r="AA706" i="7"/>
  <c r="Z706" i="7"/>
  <c r="Y706" i="7"/>
  <c r="AH706" i="7" s="1"/>
  <c r="X706" i="7"/>
  <c r="W706" i="7"/>
  <c r="V706" i="7"/>
  <c r="U706" i="7"/>
  <c r="T706" i="7"/>
  <c r="S706" i="7"/>
  <c r="R706" i="7"/>
  <c r="Q706" i="7"/>
  <c r="AG706" i="7" s="1"/>
  <c r="AF705" i="7"/>
  <c r="AE705" i="7"/>
  <c r="AD705" i="7"/>
  <c r="AC705" i="7"/>
  <c r="AB705" i="7"/>
  <c r="AA705" i="7"/>
  <c r="Z705" i="7"/>
  <c r="Y705" i="7"/>
  <c r="AH705" i="7" s="1"/>
  <c r="X705" i="7"/>
  <c r="W705" i="7"/>
  <c r="V705" i="7"/>
  <c r="U705" i="7"/>
  <c r="T705" i="7"/>
  <c r="S705" i="7"/>
  <c r="R705" i="7"/>
  <c r="Q705" i="7"/>
  <c r="AF704" i="7"/>
  <c r="AE704" i="7"/>
  <c r="AD704" i="7"/>
  <c r="AC704" i="7"/>
  <c r="AB704" i="7"/>
  <c r="AA704" i="7"/>
  <c r="Z704" i="7"/>
  <c r="Y704" i="7"/>
  <c r="AH704" i="7" s="1"/>
  <c r="X704" i="7"/>
  <c r="W704" i="7"/>
  <c r="V704" i="7"/>
  <c r="U704" i="7"/>
  <c r="T704" i="7"/>
  <c r="S704" i="7"/>
  <c r="R704" i="7"/>
  <c r="Q704" i="7"/>
  <c r="AG704" i="7" s="1"/>
  <c r="AF703" i="7"/>
  <c r="AE703" i="7"/>
  <c r="AD703" i="7"/>
  <c r="AC703" i="7"/>
  <c r="AB703" i="7"/>
  <c r="AA703" i="7"/>
  <c r="Z703" i="7"/>
  <c r="Y703" i="7"/>
  <c r="AH703" i="7" s="1"/>
  <c r="X703" i="7"/>
  <c r="W703" i="7"/>
  <c r="V703" i="7"/>
  <c r="U703" i="7"/>
  <c r="T703" i="7"/>
  <c r="S703" i="7"/>
  <c r="R703" i="7"/>
  <c r="Q703" i="7"/>
  <c r="AF702" i="7"/>
  <c r="AE702" i="7"/>
  <c r="AD702" i="7"/>
  <c r="AC702" i="7"/>
  <c r="AB702" i="7"/>
  <c r="AA702" i="7"/>
  <c r="Z702" i="7"/>
  <c r="Y702" i="7"/>
  <c r="AH702" i="7" s="1"/>
  <c r="X702" i="7"/>
  <c r="W702" i="7"/>
  <c r="V702" i="7"/>
  <c r="U702" i="7"/>
  <c r="T702" i="7"/>
  <c r="S702" i="7"/>
  <c r="R702" i="7"/>
  <c r="Q702" i="7"/>
  <c r="AG702" i="7" s="1"/>
  <c r="AF701" i="7"/>
  <c r="AE701" i="7"/>
  <c r="AD701" i="7"/>
  <c r="AC701" i="7"/>
  <c r="AB701" i="7"/>
  <c r="AA701" i="7"/>
  <c r="Z701" i="7"/>
  <c r="Y701" i="7"/>
  <c r="AH701" i="7" s="1"/>
  <c r="X701" i="7"/>
  <c r="W701" i="7"/>
  <c r="V701" i="7"/>
  <c r="U701" i="7"/>
  <c r="T701" i="7"/>
  <c r="S701" i="7"/>
  <c r="R701" i="7"/>
  <c r="Q701" i="7"/>
  <c r="AF700" i="7"/>
  <c r="AE700" i="7"/>
  <c r="AD700" i="7"/>
  <c r="AC700" i="7"/>
  <c r="AB700" i="7"/>
  <c r="AA700" i="7"/>
  <c r="Z700" i="7"/>
  <c r="Y700" i="7"/>
  <c r="AH700" i="7" s="1"/>
  <c r="X700" i="7"/>
  <c r="W700" i="7"/>
  <c r="V700" i="7"/>
  <c r="U700" i="7"/>
  <c r="T700" i="7"/>
  <c r="S700" i="7"/>
  <c r="R700" i="7"/>
  <c r="Q700" i="7"/>
  <c r="AG700" i="7" s="1"/>
  <c r="AF699" i="7"/>
  <c r="AE699" i="7"/>
  <c r="AD699" i="7"/>
  <c r="AC699" i="7"/>
  <c r="AB699" i="7"/>
  <c r="AA699" i="7"/>
  <c r="Z699" i="7"/>
  <c r="Y699" i="7"/>
  <c r="AH699" i="7" s="1"/>
  <c r="X699" i="7"/>
  <c r="W699" i="7"/>
  <c r="V699" i="7"/>
  <c r="U699" i="7"/>
  <c r="T699" i="7"/>
  <c r="S699" i="7"/>
  <c r="R699" i="7"/>
  <c r="Q699" i="7"/>
  <c r="AF698" i="7"/>
  <c r="AE698" i="7"/>
  <c r="AD698" i="7"/>
  <c r="AC698" i="7"/>
  <c r="AB698" i="7"/>
  <c r="AA698" i="7"/>
  <c r="Z698" i="7"/>
  <c r="Y698" i="7"/>
  <c r="AH698" i="7" s="1"/>
  <c r="X698" i="7"/>
  <c r="W698" i="7"/>
  <c r="V698" i="7"/>
  <c r="U698" i="7"/>
  <c r="T698" i="7"/>
  <c r="S698" i="7"/>
  <c r="R698" i="7"/>
  <c r="Q698" i="7"/>
  <c r="AG698" i="7" s="1"/>
  <c r="AF697" i="7"/>
  <c r="AE697" i="7"/>
  <c r="AD697" i="7"/>
  <c r="AC697" i="7"/>
  <c r="AB697" i="7"/>
  <c r="AA697" i="7"/>
  <c r="Z697" i="7"/>
  <c r="Y697" i="7"/>
  <c r="AH697" i="7" s="1"/>
  <c r="X697" i="7"/>
  <c r="W697" i="7"/>
  <c r="V697" i="7"/>
  <c r="U697" i="7"/>
  <c r="T697" i="7"/>
  <c r="S697" i="7"/>
  <c r="R697" i="7"/>
  <c r="Q697" i="7"/>
  <c r="AF696" i="7"/>
  <c r="AE696" i="7"/>
  <c r="AD696" i="7"/>
  <c r="AC696" i="7"/>
  <c r="AB696" i="7"/>
  <c r="AA696" i="7"/>
  <c r="Z696" i="7"/>
  <c r="Y696" i="7"/>
  <c r="AH696" i="7" s="1"/>
  <c r="X696" i="7"/>
  <c r="W696" i="7"/>
  <c r="V696" i="7"/>
  <c r="U696" i="7"/>
  <c r="T696" i="7"/>
  <c r="S696" i="7"/>
  <c r="R696" i="7"/>
  <c r="Q696" i="7"/>
  <c r="AG696" i="7" s="1"/>
  <c r="AF695" i="7"/>
  <c r="AE695" i="7"/>
  <c r="AD695" i="7"/>
  <c r="AC695" i="7"/>
  <c r="AB695" i="7"/>
  <c r="AA695" i="7"/>
  <c r="Z695" i="7"/>
  <c r="Y695" i="7"/>
  <c r="AH695" i="7" s="1"/>
  <c r="X695" i="7"/>
  <c r="W695" i="7"/>
  <c r="V695" i="7"/>
  <c r="U695" i="7"/>
  <c r="T695" i="7"/>
  <c r="S695" i="7"/>
  <c r="R695" i="7"/>
  <c r="Q695" i="7"/>
  <c r="AF694" i="7"/>
  <c r="AE694" i="7"/>
  <c r="AD694" i="7"/>
  <c r="AC694" i="7"/>
  <c r="AB694" i="7"/>
  <c r="AA694" i="7"/>
  <c r="Z694" i="7"/>
  <c r="Y694" i="7"/>
  <c r="AH694" i="7" s="1"/>
  <c r="X694" i="7"/>
  <c r="W694" i="7"/>
  <c r="V694" i="7"/>
  <c r="U694" i="7"/>
  <c r="T694" i="7"/>
  <c r="S694" i="7"/>
  <c r="R694" i="7"/>
  <c r="Q694" i="7"/>
  <c r="AG694" i="7" s="1"/>
  <c r="AF693" i="7"/>
  <c r="AE693" i="7"/>
  <c r="AD693" i="7"/>
  <c r="AC693" i="7"/>
  <c r="AB693" i="7"/>
  <c r="AA693" i="7"/>
  <c r="Z693" i="7"/>
  <c r="Y693" i="7"/>
  <c r="AH693" i="7" s="1"/>
  <c r="X693" i="7"/>
  <c r="W693" i="7"/>
  <c r="V693" i="7"/>
  <c r="U693" i="7"/>
  <c r="T693" i="7"/>
  <c r="S693" i="7"/>
  <c r="R693" i="7"/>
  <c r="Q693" i="7"/>
  <c r="AF692" i="7"/>
  <c r="AE692" i="7"/>
  <c r="AD692" i="7"/>
  <c r="AC692" i="7"/>
  <c r="AB692" i="7"/>
  <c r="AA692" i="7"/>
  <c r="Z692" i="7"/>
  <c r="Y692" i="7"/>
  <c r="AH692" i="7" s="1"/>
  <c r="X692" i="7"/>
  <c r="W692" i="7"/>
  <c r="V692" i="7"/>
  <c r="U692" i="7"/>
  <c r="T692" i="7"/>
  <c r="S692" i="7"/>
  <c r="R692" i="7"/>
  <c r="Q692" i="7"/>
  <c r="AG692" i="7" s="1"/>
  <c r="AF691" i="7"/>
  <c r="AE691" i="7"/>
  <c r="AD691" i="7"/>
  <c r="AC691" i="7"/>
  <c r="AB691" i="7"/>
  <c r="AA691" i="7"/>
  <c r="Z691" i="7"/>
  <c r="Y691" i="7"/>
  <c r="AH691" i="7" s="1"/>
  <c r="X691" i="7"/>
  <c r="W691" i="7"/>
  <c r="V691" i="7"/>
  <c r="U691" i="7"/>
  <c r="T691" i="7"/>
  <c r="S691" i="7"/>
  <c r="R691" i="7"/>
  <c r="Q691" i="7"/>
  <c r="AF690" i="7"/>
  <c r="AE690" i="7"/>
  <c r="AD690" i="7"/>
  <c r="AC690" i="7"/>
  <c r="AB690" i="7"/>
  <c r="AA690" i="7"/>
  <c r="Z690" i="7"/>
  <c r="Y690" i="7"/>
  <c r="AH690" i="7" s="1"/>
  <c r="X690" i="7"/>
  <c r="W690" i="7"/>
  <c r="V690" i="7"/>
  <c r="U690" i="7"/>
  <c r="T690" i="7"/>
  <c r="S690" i="7"/>
  <c r="R690" i="7"/>
  <c r="Q690" i="7"/>
  <c r="AG690" i="7" s="1"/>
  <c r="AF689" i="7"/>
  <c r="AE689" i="7"/>
  <c r="AD689" i="7"/>
  <c r="AC689" i="7"/>
  <c r="AB689" i="7"/>
  <c r="AA689" i="7"/>
  <c r="Z689" i="7"/>
  <c r="Y689" i="7"/>
  <c r="AH689" i="7" s="1"/>
  <c r="X689" i="7"/>
  <c r="W689" i="7"/>
  <c r="V689" i="7"/>
  <c r="U689" i="7"/>
  <c r="T689" i="7"/>
  <c r="S689" i="7"/>
  <c r="R689" i="7"/>
  <c r="Q689" i="7"/>
  <c r="AF688" i="7"/>
  <c r="AE688" i="7"/>
  <c r="AD688" i="7"/>
  <c r="AC688" i="7"/>
  <c r="AB688" i="7"/>
  <c r="AA688" i="7"/>
  <c r="Z688" i="7"/>
  <c r="Y688" i="7"/>
  <c r="AH688" i="7" s="1"/>
  <c r="X688" i="7"/>
  <c r="W688" i="7"/>
  <c r="V688" i="7"/>
  <c r="U688" i="7"/>
  <c r="T688" i="7"/>
  <c r="S688" i="7"/>
  <c r="R688" i="7"/>
  <c r="Q688" i="7"/>
  <c r="AG688" i="7" s="1"/>
  <c r="AF687" i="7"/>
  <c r="AE687" i="7"/>
  <c r="AD687" i="7"/>
  <c r="AC687" i="7"/>
  <c r="AB687" i="7"/>
  <c r="AA687" i="7"/>
  <c r="Z687" i="7"/>
  <c r="Y687" i="7"/>
  <c r="AH687" i="7" s="1"/>
  <c r="X687" i="7"/>
  <c r="W687" i="7"/>
  <c r="V687" i="7"/>
  <c r="U687" i="7"/>
  <c r="T687" i="7"/>
  <c r="S687" i="7"/>
  <c r="R687" i="7"/>
  <c r="Q687" i="7"/>
  <c r="AF686" i="7"/>
  <c r="AE686" i="7"/>
  <c r="AD686" i="7"/>
  <c r="AC686" i="7"/>
  <c r="AB686" i="7"/>
  <c r="AA686" i="7"/>
  <c r="Z686" i="7"/>
  <c r="Y686" i="7"/>
  <c r="AH686" i="7" s="1"/>
  <c r="X686" i="7"/>
  <c r="W686" i="7"/>
  <c r="V686" i="7"/>
  <c r="U686" i="7"/>
  <c r="T686" i="7"/>
  <c r="S686" i="7"/>
  <c r="R686" i="7"/>
  <c r="Q686" i="7"/>
  <c r="AG686" i="7" s="1"/>
  <c r="AF685" i="7"/>
  <c r="AE685" i="7"/>
  <c r="AD685" i="7"/>
  <c r="AC685" i="7"/>
  <c r="AB685" i="7"/>
  <c r="AA685" i="7"/>
  <c r="Z685" i="7"/>
  <c r="Y685" i="7"/>
  <c r="AH685" i="7" s="1"/>
  <c r="X685" i="7"/>
  <c r="W685" i="7"/>
  <c r="V685" i="7"/>
  <c r="U685" i="7"/>
  <c r="T685" i="7"/>
  <c r="S685" i="7"/>
  <c r="R685" i="7"/>
  <c r="Q685" i="7"/>
  <c r="AF684" i="7"/>
  <c r="AE684" i="7"/>
  <c r="AD684" i="7"/>
  <c r="AC684" i="7"/>
  <c r="AB684" i="7"/>
  <c r="AA684" i="7"/>
  <c r="Z684" i="7"/>
  <c r="Y684" i="7"/>
  <c r="AH684" i="7" s="1"/>
  <c r="X684" i="7"/>
  <c r="W684" i="7"/>
  <c r="V684" i="7"/>
  <c r="U684" i="7"/>
  <c r="T684" i="7"/>
  <c r="S684" i="7"/>
  <c r="R684" i="7"/>
  <c r="Q684" i="7"/>
  <c r="AG684" i="7" s="1"/>
  <c r="AF683" i="7"/>
  <c r="AE683" i="7"/>
  <c r="AD683" i="7"/>
  <c r="AC683" i="7"/>
  <c r="AB683" i="7"/>
  <c r="AA683" i="7"/>
  <c r="Z683" i="7"/>
  <c r="Y683" i="7"/>
  <c r="AH683" i="7" s="1"/>
  <c r="X683" i="7"/>
  <c r="W683" i="7"/>
  <c r="V683" i="7"/>
  <c r="U683" i="7"/>
  <c r="T683" i="7"/>
  <c r="S683" i="7"/>
  <c r="R683" i="7"/>
  <c r="Q683" i="7"/>
  <c r="AF682" i="7"/>
  <c r="AE682" i="7"/>
  <c r="AD682" i="7"/>
  <c r="AC682" i="7"/>
  <c r="AB682" i="7"/>
  <c r="AA682" i="7"/>
  <c r="Z682" i="7"/>
  <c r="Y682" i="7"/>
  <c r="AH682" i="7" s="1"/>
  <c r="X682" i="7"/>
  <c r="W682" i="7"/>
  <c r="V682" i="7"/>
  <c r="U682" i="7"/>
  <c r="T682" i="7"/>
  <c r="S682" i="7"/>
  <c r="R682" i="7"/>
  <c r="Q682" i="7"/>
  <c r="AG682" i="7" s="1"/>
  <c r="AF681" i="7"/>
  <c r="AE681" i="7"/>
  <c r="AD681" i="7"/>
  <c r="AC681" i="7"/>
  <c r="AB681" i="7"/>
  <c r="AA681" i="7"/>
  <c r="Z681" i="7"/>
  <c r="Y681" i="7"/>
  <c r="AH681" i="7" s="1"/>
  <c r="X681" i="7"/>
  <c r="W681" i="7"/>
  <c r="V681" i="7"/>
  <c r="U681" i="7"/>
  <c r="T681" i="7"/>
  <c r="S681" i="7"/>
  <c r="R681" i="7"/>
  <c r="Q681" i="7"/>
  <c r="AF680" i="7"/>
  <c r="AE680" i="7"/>
  <c r="AD680" i="7"/>
  <c r="AC680" i="7"/>
  <c r="AB680" i="7"/>
  <c r="AA680" i="7"/>
  <c r="Z680" i="7"/>
  <c r="Y680" i="7"/>
  <c r="AH680" i="7" s="1"/>
  <c r="X680" i="7"/>
  <c r="W680" i="7"/>
  <c r="V680" i="7"/>
  <c r="U680" i="7"/>
  <c r="T680" i="7"/>
  <c r="S680" i="7"/>
  <c r="R680" i="7"/>
  <c r="Q680" i="7"/>
  <c r="AG680" i="7" s="1"/>
  <c r="AF679" i="7"/>
  <c r="AE679" i="7"/>
  <c r="AD679" i="7"/>
  <c r="AC679" i="7"/>
  <c r="AB679" i="7"/>
  <c r="AA679" i="7"/>
  <c r="Z679" i="7"/>
  <c r="Y679" i="7"/>
  <c r="AH679" i="7" s="1"/>
  <c r="X679" i="7"/>
  <c r="W679" i="7"/>
  <c r="V679" i="7"/>
  <c r="U679" i="7"/>
  <c r="T679" i="7"/>
  <c r="S679" i="7"/>
  <c r="R679" i="7"/>
  <c r="Q679" i="7"/>
  <c r="AF678" i="7"/>
  <c r="AE678" i="7"/>
  <c r="AD678" i="7"/>
  <c r="AC678" i="7"/>
  <c r="AB678" i="7"/>
  <c r="AA678" i="7"/>
  <c r="Z678" i="7"/>
  <c r="Y678" i="7"/>
  <c r="AH678" i="7" s="1"/>
  <c r="X678" i="7"/>
  <c r="W678" i="7"/>
  <c r="V678" i="7"/>
  <c r="U678" i="7"/>
  <c r="T678" i="7"/>
  <c r="S678" i="7"/>
  <c r="R678" i="7"/>
  <c r="Q678" i="7"/>
  <c r="AG678" i="7" s="1"/>
  <c r="AF677" i="7"/>
  <c r="AE677" i="7"/>
  <c r="AD677" i="7"/>
  <c r="AC677" i="7"/>
  <c r="AB677" i="7"/>
  <c r="AA677" i="7"/>
  <c r="Z677" i="7"/>
  <c r="Y677" i="7"/>
  <c r="AH677" i="7" s="1"/>
  <c r="X677" i="7"/>
  <c r="W677" i="7"/>
  <c r="V677" i="7"/>
  <c r="U677" i="7"/>
  <c r="T677" i="7"/>
  <c r="S677" i="7"/>
  <c r="R677" i="7"/>
  <c r="Q677" i="7"/>
  <c r="AF676" i="7"/>
  <c r="AE676" i="7"/>
  <c r="AD676" i="7"/>
  <c r="AC676" i="7"/>
  <c r="AB676" i="7"/>
  <c r="AA676" i="7"/>
  <c r="Z676" i="7"/>
  <c r="Y676" i="7"/>
  <c r="AH676" i="7" s="1"/>
  <c r="X676" i="7"/>
  <c r="W676" i="7"/>
  <c r="V676" i="7"/>
  <c r="U676" i="7"/>
  <c r="T676" i="7"/>
  <c r="S676" i="7"/>
  <c r="R676" i="7"/>
  <c r="Q676" i="7"/>
  <c r="AG676" i="7" s="1"/>
  <c r="AF675" i="7"/>
  <c r="AE675" i="7"/>
  <c r="AD675" i="7"/>
  <c r="AC675" i="7"/>
  <c r="AB675" i="7"/>
  <c r="AA675" i="7"/>
  <c r="Z675" i="7"/>
  <c r="Y675" i="7"/>
  <c r="AH675" i="7" s="1"/>
  <c r="X675" i="7"/>
  <c r="W675" i="7"/>
  <c r="V675" i="7"/>
  <c r="U675" i="7"/>
  <c r="T675" i="7"/>
  <c r="S675" i="7"/>
  <c r="R675" i="7"/>
  <c r="Q675" i="7"/>
  <c r="AF674" i="7"/>
  <c r="AE674" i="7"/>
  <c r="AD674" i="7"/>
  <c r="AC674" i="7"/>
  <c r="AB674" i="7"/>
  <c r="AA674" i="7"/>
  <c r="Z674" i="7"/>
  <c r="Y674" i="7"/>
  <c r="AH674" i="7" s="1"/>
  <c r="X674" i="7"/>
  <c r="W674" i="7"/>
  <c r="V674" i="7"/>
  <c r="U674" i="7"/>
  <c r="T674" i="7"/>
  <c r="S674" i="7"/>
  <c r="R674" i="7"/>
  <c r="Q674" i="7"/>
  <c r="AG674" i="7" s="1"/>
  <c r="AF673" i="7"/>
  <c r="AE673" i="7"/>
  <c r="AD673" i="7"/>
  <c r="AC673" i="7"/>
  <c r="AB673" i="7"/>
  <c r="AA673" i="7"/>
  <c r="Z673" i="7"/>
  <c r="Y673" i="7"/>
  <c r="AH673" i="7" s="1"/>
  <c r="X673" i="7"/>
  <c r="W673" i="7"/>
  <c r="V673" i="7"/>
  <c r="U673" i="7"/>
  <c r="T673" i="7"/>
  <c r="S673" i="7"/>
  <c r="R673" i="7"/>
  <c r="Q673" i="7"/>
  <c r="AF672" i="7"/>
  <c r="AE672" i="7"/>
  <c r="AD672" i="7"/>
  <c r="AC672" i="7"/>
  <c r="AB672" i="7"/>
  <c r="AA672" i="7"/>
  <c r="Z672" i="7"/>
  <c r="Y672" i="7"/>
  <c r="AH672" i="7" s="1"/>
  <c r="X672" i="7"/>
  <c r="W672" i="7"/>
  <c r="V672" i="7"/>
  <c r="U672" i="7"/>
  <c r="T672" i="7"/>
  <c r="S672" i="7"/>
  <c r="R672" i="7"/>
  <c r="Q672" i="7"/>
  <c r="AG672" i="7" s="1"/>
  <c r="AF671" i="7"/>
  <c r="AE671" i="7"/>
  <c r="AD671" i="7"/>
  <c r="AC671" i="7"/>
  <c r="AB671" i="7"/>
  <c r="AA671" i="7"/>
  <c r="Z671" i="7"/>
  <c r="Y671" i="7"/>
  <c r="AH671" i="7" s="1"/>
  <c r="X671" i="7"/>
  <c r="W671" i="7"/>
  <c r="V671" i="7"/>
  <c r="U671" i="7"/>
  <c r="T671" i="7"/>
  <c r="S671" i="7"/>
  <c r="R671" i="7"/>
  <c r="Q671" i="7"/>
  <c r="AF670" i="7"/>
  <c r="AE670" i="7"/>
  <c r="AD670" i="7"/>
  <c r="AC670" i="7"/>
  <c r="AB670" i="7"/>
  <c r="AA670" i="7"/>
  <c r="Z670" i="7"/>
  <c r="Y670" i="7"/>
  <c r="AH670" i="7" s="1"/>
  <c r="X670" i="7"/>
  <c r="W670" i="7"/>
  <c r="V670" i="7"/>
  <c r="U670" i="7"/>
  <c r="T670" i="7"/>
  <c r="S670" i="7"/>
  <c r="R670" i="7"/>
  <c r="Q670" i="7"/>
  <c r="AG670" i="7" s="1"/>
  <c r="AF669" i="7"/>
  <c r="AE669" i="7"/>
  <c r="AD669" i="7"/>
  <c r="AC669" i="7"/>
  <c r="AB669" i="7"/>
  <c r="AA669" i="7"/>
  <c r="Z669" i="7"/>
  <c r="Y669" i="7"/>
  <c r="AH669" i="7" s="1"/>
  <c r="X669" i="7"/>
  <c r="W669" i="7"/>
  <c r="V669" i="7"/>
  <c r="U669" i="7"/>
  <c r="T669" i="7"/>
  <c r="S669" i="7"/>
  <c r="R669" i="7"/>
  <c r="Q669" i="7"/>
  <c r="AF668" i="7"/>
  <c r="AE668" i="7"/>
  <c r="AD668" i="7"/>
  <c r="AC668" i="7"/>
  <c r="AB668" i="7"/>
  <c r="AA668" i="7"/>
  <c r="Z668" i="7"/>
  <c r="Y668" i="7"/>
  <c r="AH668" i="7" s="1"/>
  <c r="X668" i="7"/>
  <c r="W668" i="7"/>
  <c r="V668" i="7"/>
  <c r="U668" i="7"/>
  <c r="T668" i="7"/>
  <c r="S668" i="7"/>
  <c r="R668" i="7"/>
  <c r="Q668" i="7"/>
  <c r="AG668" i="7" s="1"/>
  <c r="AF667" i="7"/>
  <c r="AE667" i="7"/>
  <c r="AD667" i="7"/>
  <c r="AC667" i="7"/>
  <c r="AB667" i="7"/>
  <c r="AA667" i="7"/>
  <c r="Z667" i="7"/>
  <c r="Y667" i="7"/>
  <c r="AH667" i="7" s="1"/>
  <c r="X667" i="7"/>
  <c r="W667" i="7"/>
  <c r="V667" i="7"/>
  <c r="U667" i="7"/>
  <c r="T667" i="7"/>
  <c r="S667" i="7"/>
  <c r="R667" i="7"/>
  <c r="Q667" i="7"/>
  <c r="AF666" i="7"/>
  <c r="AE666" i="7"/>
  <c r="AD666" i="7"/>
  <c r="AC666" i="7"/>
  <c r="AB666" i="7"/>
  <c r="AA666" i="7"/>
  <c r="Z666" i="7"/>
  <c r="Y666" i="7"/>
  <c r="AH666" i="7" s="1"/>
  <c r="X666" i="7"/>
  <c r="W666" i="7"/>
  <c r="V666" i="7"/>
  <c r="U666" i="7"/>
  <c r="T666" i="7"/>
  <c r="S666" i="7"/>
  <c r="R666" i="7"/>
  <c r="Q666" i="7"/>
  <c r="AG666" i="7" s="1"/>
  <c r="AF665" i="7"/>
  <c r="AE665" i="7"/>
  <c r="AD665" i="7"/>
  <c r="AC665" i="7"/>
  <c r="AB665" i="7"/>
  <c r="AA665" i="7"/>
  <c r="Z665" i="7"/>
  <c r="Y665" i="7"/>
  <c r="AH665" i="7" s="1"/>
  <c r="X665" i="7"/>
  <c r="W665" i="7"/>
  <c r="V665" i="7"/>
  <c r="U665" i="7"/>
  <c r="T665" i="7"/>
  <c r="S665" i="7"/>
  <c r="R665" i="7"/>
  <c r="Q665" i="7"/>
  <c r="AF664" i="7"/>
  <c r="AE664" i="7"/>
  <c r="AD664" i="7"/>
  <c r="AC664" i="7"/>
  <c r="AB664" i="7"/>
  <c r="AA664" i="7"/>
  <c r="Z664" i="7"/>
  <c r="Y664" i="7"/>
  <c r="AH664" i="7" s="1"/>
  <c r="X664" i="7"/>
  <c r="W664" i="7"/>
  <c r="V664" i="7"/>
  <c r="U664" i="7"/>
  <c r="T664" i="7"/>
  <c r="S664" i="7"/>
  <c r="R664" i="7"/>
  <c r="Q664" i="7"/>
  <c r="AG664" i="7" s="1"/>
  <c r="AF663" i="7"/>
  <c r="AE663" i="7"/>
  <c r="AD663" i="7"/>
  <c r="AC663" i="7"/>
  <c r="AB663" i="7"/>
  <c r="AA663" i="7"/>
  <c r="Z663" i="7"/>
  <c r="Y663" i="7"/>
  <c r="AH663" i="7" s="1"/>
  <c r="X663" i="7"/>
  <c r="W663" i="7"/>
  <c r="V663" i="7"/>
  <c r="U663" i="7"/>
  <c r="T663" i="7"/>
  <c r="S663" i="7"/>
  <c r="R663" i="7"/>
  <c r="Q663" i="7"/>
  <c r="AF662" i="7"/>
  <c r="AE662" i="7"/>
  <c r="AD662" i="7"/>
  <c r="AC662" i="7"/>
  <c r="AB662" i="7"/>
  <c r="AA662" i="7"/>
  <c r="Z662" i="7"/>
  <c r="Y662" i="7"/>
  <c r="AH662" i="7" s="1"/>
  <c r="X662" i="7"/>
  <c r="W662" i="7"/>
  <c r="V662" i="7"/>
  <c r="U662" i="7"/>
  <c r="T662" i="7"/>
  <c r="S662" i="7"/>
  <c r="R662" i="7"/>
  <c r="Q662" i="7"/>
  <c r="AG662" i="7" s="1"/>
  <c r="AF661" i="7"/>
  <c r="AE661" i="7"/>
  <c r="AD661" i="7"/>
  <c r="AC661" i="7"/>
  <c r="AB661" i="7"/>
  <c r="AA661" i="7"/>
  <c r="Z661" i="7"/>
  <c r="Y661" i="7"/>
  <c r="AH661" i="7" s="1"/>
  <c r="X661" i="7"/>
  <c r="W661" i="7"/>
  <c r="V661" i="7"/>
  <c r="U661" i="7"/>
  <c r="T661" i="7"/>
  <c r="S661" i="7"/>
  <c r="R661" i="7"/>
  <c r="Q661" i="7"/>
  <c r="AF660" i="7"/>
  <c r="AE660" i="7"/>
  <c r="AD660" i="7"/>
  <c r="AC660" i="7"/>
  <c r="AB660" i="7"/>
  <c r="AA660" i="7"/>
  <c r="Z660" i="7"/>
  <c r="Y660" i="7"/>
  <c r="AH660" i="7" s="1"/>
  <c r="X660" i="7"/>
  <c r="W660" i="7"/>
  <c r="V660" i="7"/>
  <c r="U660" i="7"/>
  <c r="T660" i="7"/>
  <c r="S660" i="7"/>
  <c r="R660" i="7"/>
  <c r="Q660" i="7"/>
  <c r="AG660" i="7" s="1"/>
  <c r="AF659" i="7"/>
  <c r="AE659" i="7"/>
  <c r="AD659" i="7"/>
  <c r="AC659" i="7"/>
  <c r="AB659" i="7"/>
  <c r="AA659" i="7"/>
  <c r="Z659" i="7"/>
  <c r="Y659" i="7"/>
  <c r="AH659" i="7" s="1"/>
  <c r="X659" i="7"/>
  <c r="W659" i="7"/>
  <c r="V659" i="7"/>
  <c r="U659" i="7"/>
  <c r="T659" i="7"/>
  <c r="S659" i="7"/>
  <c r="R659" i="7"/>
  <c r="Q659" i="7"/>
  <c r="AF658" i="7"/>
  <c r="AE658" i="7"/>
  <c r="AD658" i="7"/>
  <c r="AC658" i="7"/>
  <c r="AB658" i="7"/>
  <c r="AA658" i="7"/>
  <c r="Z658" i="7"/>
  <c r="Y658" i="7"/>
  <c r="AH658" i="7" s="1"/>
  <c r="X658" i="7"/>
  <c r="W658" i="7"/>
  <c r="V658" i="7"/>
  <c r="U658" i="7"/>
  <c r="T658" i="7"/>
  <c r="S658" i="7"/>
  <c r="R658" i="7"/>
  <c r="Q658" i="7"/>
  <c r="AG658" i="7" s="1"/>
  <c r="AF657" i="7"/>
  <c r="AE657" i="7"/>
  <c r="AD657" i="7"/>
  <c r="AC657" i="7"/>
  <c r="AB657" i="7"/>
  <c r="AA657" i="7"/>
  <c r="Z657" i="7"/>
  <c r="Y657" i="7"/>
  <c r="AH657" i="7" s="1"/>
  <c r="X657" i="7"/>
  <c r="W657" i="7"/>
  <c r="V657" i="7"/>
  <c r="U657" i="7"/>
  <c r="T657" i="7"/>
  <c r="S657" i="7"/>
  <c r="R657" i="7"/>
  <c r="Q657" i="7"/>
  <c r="AF656" i="7"/>
  <c r="AE656" i="7"/>
  <c r="AD656" i="7"/>
  <c r="AC656" i="7"/>
  <c r="AB656" i="7"/>
  <c r="AA656" i="7"/>
  <c r="Z656" i="7"/>
  <c r="Y656" i="7"/>
  <c r="AH656" i="7" s="1"/>
  <c r="X656" i="7"/>
  <c r="W656" i="7"/>
  <c r="V656" i="7"/>
  <c r="U656" i="7"/>
  <c r="T656" i="7"/>
  <c r="S656" i="7"/>
  <c r="R656" i="7"/>
  <c r="Q656" i="7"/>
  <c r="AG656" i="7" s="1"/>
  <c r="AF655" i="7"/>
  <c r="AE655" i="7"/>
  <c r="AD655" i="7"/>
  <c r="AC655" i="7"/>
  <c r="AB655" i="7"/>
  <c r="AA655" i="7"/>
  <c r="Z655" i="7"/>
  <c r="Y655" i="7"/>
  <c r="AH655" i="7" s="1"/>
  <c r="X655" i="7"/>
  <c r="W655" i="7"/>
  <c r="V655" i="7"/>
  <c r="U655" i="7"/>
  <c r="T655" i="7"/>
  <c r="S655" i="7"/>
  <c r="R655" i="7"/>
  <c r="Q655" i="7"/>
  <c r="AF654" i="7"/>
  <c r="AE654" i="7"/>
  <c r="AD654" i="7"/>
  <c r="AC654" i="7"/>
  <c r="AB654" i="7"/>
  <c r="AA654" i="7"/>
  <c r="Z654" i="7"/>
  <c r="Y654" i="7"/>
  <c r="AH654" i="7" s="1"/>
  <c r="X654" i="7"/>
  <c r="W654" i="7"/>
  <c r="V654" i="7"/>
  <c r="U654" i="7"/>
  <c r="T654" i="7"/>
  <c r="S654" i="7"/>
  <c r="R654" i="7"/>
  <c r="Q654" i="7"/>
  <c r="AG654" i="7" s="1"/>
  <c r="AF653" i="7"/>
  <c r="AE653" i="7"/>
  <c r="AD653" i="7"/>
  <c r="AC653" i="7"/>
  <c r="AB653" i="7"/>
  <c r="AA653" i="7"/>
  <c r="Z653" i="7"/>
  <c r="Y653" i="7"/>
  <c r="AH653" i="7" s="1"/>
  <c r="X653" i="7"/>
  <c r="W653" i="7"/>
  <c r="V653" i="7"/>
  <c r="U653" i="7"/>
  <c r="T653" i="7"/>
  <c r="S653" i="7"/>
  <c r="R653" i="7"/>
  <c r="Q653" i="7"/>
  <c r="AF652" i="7"/>
  <c r="AE652" i="7"/>
  <c r="AD652" i="7"/>
  <c r="AC652" i="7"/>
  <c r="AB652" i="7"/>
  <c r="AA652" i="7"/>
  <c r="Z652" i="7"/>
  <c r="Y652" i="7"/>
  <c r="AH652" i="7" s="1"/>
  <c r="X652" i="7"/>
  <c r="W652" i="7"/>
  <c r="V652" i="7"/>
  <c r="U652" i="7"/>
  <c r="T652" i="7"/>
  <c r="S652" i="7"/>
  <c r="R652" i="7"/>
  <c r="Q652" i="7"/>
  <c r="AG652" i="7" s="1"/>
  <c r="AF651" i="7"/>
  <c r="AE651" i="7"/>
  <c r="AD651" i="7"/>
  <c r="AC651" i="7"/>
  <c r="AB651" i="7"/>
  <c r="AA651" i="7"/>
  <c r="Z651" i="7"/>
  <c r="Y651" i="7"/>
  <c r="AH651" i="7" s="1"/>
  <c r="X651" i="7"/>
  <c r="W651" i="7"/>
  <c r="V651" i="7"/>
  <c r="U651" i="7"/>
  <c r="T651" i="7"/>
  <c r="S651" i="7"/>
  <c r="R651" i="7"/>
  <c r="Q651" i="7"/>
  <c r="AF650" i="7"/>
  <c r="AE650" i="7"/>
  <c r="AD650" i="7"/>
  <c r="AC650" i="7"/>
  <c r="AB650" i="7"/>
  <c r="AA650" i="7"/>
  <c r="Z650" i="7"/>
  <c r="Y650" i="7"/>
  <c r="AH650" i="7" s="1"/>
  <c r="X650" i="7"/>
  <c r="W650" i="7"/>
  <c r="V650" i="7"/>
  <c r="U650" i="7"/>
  <c r="T650" i="7"/>
  <c r="S650" i="7"/>
  <c r="R650" i="7"/>
  <c r="Q650" i="7"/>
  <c r="AG650" i="7" s="1"/>
  <c r="AF649" i="7"/>
  <c r="AE649" i="7"/>
  <c r="AD649" i="7"/>
  <c r="AC649" i="7"/>
  <c r="AB649" i="7"/>
  <c r="AA649" i="7"/>
  <c r="Z649" i="7"/>
  <c r="Y649" i="7"/>
  <c r="AH649" i="7" s="1"/>
  <c r="X649" i="7"/>
  <c r="W649" i="7"/>
  <c r="V649" i="7"/>
  <c r="U649" i="7"/>
  <c r="T649" i="7"/>
  <c r="S649" i="7"/>
  <c r="R649" i="7"/>
  <c r="Q649" i="7"/>
  <c r="AF648" i="7"/>
  <c r="AE648" i="7"/>
  <c r="AD648" i="7"/>
  <c r="AC648" i="7"/>
  <c r="AB648" i="7"/>
  <c r="AA648" i="7"/>
  <c r="Z648" i="7"/>
  <c r="Y648" i="7"/>
  <c r="AH648" i="7" s="1"/>
  <c r="X648" i="7"/>
  <c r="W648" i="7"/>
  <c r="V648" i="7"/>
  <c r="U648" i="7"/>
  <c r="T648" i="7"/>
  <c r="S648" i="7"/>
  <c r="R648" i="7"/>
  <c r="Q648" i="7"/>
  <c r="AG648" i="7" s="1"/>
  <c r="AF647" i="7"/>
  <c r="AE647" i="7"/>
  <c r="AD647" i="7"/>
  <c r="AC647" i="7"/>
  <c r="AB647" i="7"/>
  <c r="AA647" i="7"/>
  <c r="Z647" i="7"/>
  <c r="Y647" i="7"/>
  <c r="AH647" i="7" s="1"/>
  <c r="X647" i="7"/>
  <c r="W647" i="7"/>
  <c r="V647" i="7"/>
  <c r="U647" i="7"/>
  <c r="T647" i="7"/>
  <c r="S647" i="7"/>
  <c r="R647" i="7"/>
  <c r="Q647" i="7"/>
  <c r="AF646" i="7"/>
  <c r="AE646" i="7"/>
  <c r="AD646" i="7"/>
  <c r="AC646" i="7"/>
  <c r="AB646" i="7"/>
  <c r="AA646" i="7"/>
  <c r="Z646" i="7"/>
  <c r="Y646" i="7"/>
  <c r="AH646" i="7" s="1"/>
  <c r="X646" i="7"/>
  <c r="W646" i="7"/>
  <c r="V646" i="7"/>
  <c r="U646" i="7"/>
  <c r="T646" i="7"/>
  <c r="S646" i="7"/>
  <c r="R646" i="7"/>
  <c r="Q646" i="7"/>
  <c r="AG646" i="7" s="1"/>
  <c r="AF645" i="7"/>
  <c r="AE645" i="7"/>
  <c r="AD645" i="7"/>
  <c r="AC645" i="7"/>
  <c r="AB645" i="7"/>
  <c r="AA645" i="7"/>
  <c r="Z645" i="7"/>
  <c r="Y645" i="7"/>
  <c r="AH645" i="7" s="1"/>
  <c r="X645" i="7"/>
  <c r="W645" i="7"/>
  <c r="V645" i="7"/>
  <c r="U645" i="7"/>
  <c r="T645" i="7"/>
  <c r="S645" i="7"/>
  <c r="R645" i="7"/>
  <c r="Q645" i="7"/>
  <c r="AF644" i="7"/>
  <c r="AE644" i="7"/>
  <c r="AD644" i="7"/>
  <c r="AC644" i="7"/>
  <c r="AB644" i="7"/>
  <c r="AA644" i="7"/>
  <c r="Z644" i="7"/>
  <c r="Y644" i="7"/>
  <c r="AH644" i="7" s="1"/>
  <c r="X644" i="7"/>
  <c r="W644" i="7"/>
  <c r="V644" i="7"/>
  <c r="U644" i="7"/>
  <c r="T644" i="7"/>
  <c r="S644" i="7"/>
  <c r="R644" i="7"/>
  <c r="Q644" i="7"/>
  <c r="AG644" i="7" s="1"/>
  <c r="AF643" i="7"/>
  <c r="AE643" i="7"/>
  <c r="AD643" i="7"/>
  <c r="AC643" i="7"/>
  <c r="AB643" i="7"/>
  <c r="AA643" i="7"/>
  <c r="Z643" i="7"/>
  <c r="Y643" i="7"/>
  <c r="AH643" i="7" s="1"/>
  <c r="X643" i="7"/>
  <c r="W643" i="7"/>
  <c r="V643" i="7"/>
  <c r="U643" i="7"/>
  <c r="T643" i="7"/>
  <c r="S643" i="7"/>
  <c r="R643" i="7"/>
  <c r="Q643" i="7"/>
  <c r="AF642" i="7"/>
  <c r="AE642" i="7"/>
  <c r="AD642" i="7"/>
  <c r="AC642" i="7"/>
  <c r="AB642" i="7"/>
  <c r="AA642" i="7"/>
  <c r="Z642" i="7"/>
  <c r="Y642" i="7"/>
  <c r="AH642" i="7" s="1"/>
  <c r="X642" i="7"/>
  <c r="W642" i="7"/>
  <c r="V642" i="7"/>
  <c r="U642" i="7"/>
  <c r="T642" i="7"/>
  <c r="S642" i="7"/>
  <c r="R642" i="7"/>
  <c r="Q642" i="7"/>
  <c r="AG642" i="7" s="1"/>
  <c r="AF641" i="7"/>
  <c r="AE641" i="7"/>
  <c r="AD641" i="7"/>
  <c r="AC641" i="7"/>
  <c r="AB641" i="7"/>
  <c r="AA641" i="7"/>
  <c r="Z641" i="7"/>
  <c r="Y641" i="7"/>
  <c r="AH641" i="7" s="1"/>
  <c r="X641" i="7"/>
  <c r="W641" i="7"/>
  <c r="V641" i="7"/>
  <c r="U641" i="7"/>
  <c r="T641" i="7"/>
  <c r="S641" i="7"/>
  <c r="R641" i="7"/>
  <c r="Q641" i="7"/>
  <c r="AF640" i="7"/>
  <c r="AE640" i="7"/>
  <c r="AD640" i="7"/>
  <c r="AC640" i="7"/>
  <c r="AB640" i="7"/>
  <c r="AA640" i="7"/>
  <c r="Z640" i="7"/>
  <c r="Y640" i="7"/>
  <c r="AH640" i="7" s="1"/>
  <c r="X640" i="7"/>
  <c r="W640" i="7"/>
  <c r="V640" i="7"/>
  <c r="U640" i="7"/>
  <c r="T640" i="7"/>
  <c r="S640" i="7"/>
  <c r="R640" i="7"/>
  <c r="Q640" i="7"/>
  <c r="AG640" i="7" s="1"/>
  <c r="AF639" i="7"/>
  <c r="AE639" i="7"/>
  <c r="AD639" i="7"/>
  <c r="AC639" i="7"/>
  <c r="AB639" i="7"/>
  <c r="AA639" i="7"/>
  <c r="Z639" i="7"/>
  <c r="Y639" i="7"/>
  <c r="AH639" i="7" s="1"/>
  <c r="X639" i="7"/>
  <c r="W639" i="7"/>
  <c r="V639" i="7"/>
  <c r="U639" i="7"/>
  <c r="T639" i="7"/>
  <c r="S639" i="7"/>
  <c r="R639" i="7"/>
  <c r="Q639" i="7"/>
  <c r="AF638" i="7"/>
  <c r="AE638" i="7"/>
  <c r="AD638" i="7"/>
  <c r="AC638" i="7"/>
  <c r="AB638" i="7"/>
  <c r="AA638" i="7"/>
  <c r="Z638" i="7"/>
  <c r="Y638" i="7"/>
  <c r="AH638" i="7" s="1"/>
  <c r="X638" i="7"/>
  <c r="W638" i="7"/>
  <c r="V638" i="7"/>
  <c r="U638" i="7"/>
  <c r="T638" i="7"/>
  <c r="S638" i="7"/>
  <c r="R638" i="7"/>
  <c r="Q638" i="7"/>
  <c r="AG638" i="7" s="1"/>
  <c r="AF637" i="7"/>
  <c r="AE637" i="7"/>
  <c r="AD637" i="7"/>
  <c r="AC637" i="7"/>
  <c r="AB637" i="7"/>
  <c r="AA637" i="7"/>
  <c r="Z637" i="7"/>
  <c r="Y637" i="7"/>
  <c r="AH637" i="7" s="1"/>
  <c r="X637" i="7"/>
  <c r="W637" i="7"/>
  <c r="V637" i="7"/>
  <c r="U637" i="7"/>
  <c r="T637" i="7"/>
  <c r="S637" i="7"/>
  <c r="R637" i="7"/>
  <c r="Q637" i="7"/>
  <c r="AF636" i="7"/>
  <c r="AE636" i="7"/>
  <c r="AD636" i="7"/>
  <c r="AC636" i="7"/>
  <c r="AB636" i="7"/>
  <c r="AA636" i="7"/>
  <c r="Z636" i="7"/>
  <c r="Y636" i="7"/>
  <c r="AH636" i="7" s="1"/>
  <c r="X636" i="7"/>
  <c r="W636" i="7"/>
  <c r="V636" i="7"/>
  <c r="U636" i="7"/>
  <c r="T636" i="7"/>
  <c r="S636" i="7"/>
  <c r="R636" i="7"/>
  <c r="Q636" i="7"/>
  <c r="AG636" i="7" s="1"/>
  <c r="AF635" i="7"/>
  <c r="AE635" i="7"/>
  <c r="AD635" i="7"/>
  <c r="AC635" i="7"/>
  <c r="AB635" i="7"/>
  <c r="AA635" i="7"/>
  <c r="Z635" i="7"/>
  <c r="Y635" i="7"/>
  <c r="AH635" i="7" s="1"/>
  <c r="X635" i="7"/>
  <c r="W635" i="7"/>
  <c r="V635" i="7"/>
  <c r="U635" i="7"/>
  <c r="T635" i="7"/>
  <c r="S635" i="7"/>
  <c r="R635" i="7"/>
  <c r="Q635" i="7"/>
  <c r="AF634" i="7"/>
  <c r="AE634" i="7"/>
  <c r="AD634" i="7"/>
  <c r="AC634" i="7"/>
  <c r="AB634" i="7"/>
  <c r="AA634" i="7"/>
  <c r="Z634" i="7"/>
  <c r="Y634" i="7"/>
  <c r="AH634" i="7" s="1"/>
  <c r="X634" i="7"/>
  <c r="W634" i="7"/>
  <c r="V634" i="7"/>
  <c r="U634" i="7"/>
  <c r="T634" i="7"/>
  <c r="S634" i="7"/>
  <c r="R634" i="7"/>
  <c r="Q634" i="7"/>
  <c r="AG634" i="7" s="1"/>
  <c r="AF633" i="7"/>
  <c r="AE633" i="7"/>
  <c r="AD633" i="7"/>
  <c r="AC633" i="7"/>
  <c r="AB633" i="7"/>
  <c r="AA633" i="7"/>
  <c r="Z633" i="7"/>
  <c r="Y633" i="7"/>
  <c r="AH633" i="7" s="1"/>
  <c r="X633" i="7"/>
  <c r="W633" i="7"/>
  <c r="V633" i="7"/>
  <c r="U633" i="7"/>
  <c r="T633" i="7"/>
  <c r="S633" i="7"/>
  <c r="R633" i="7"/>
  <c r="Q633" i="7"/>
  <c r="AF632" i="7"/>
  <c r="AE632" i="7"/>
  <c r="AD632" i="7"/>
  <c r="AC632" i="7"/>
  <c r="AB632" i="7"/>
  <c r="AA632" i="7"/>
  <c r="Z632" i="7"/>
  <c r="Y632" i="7"/>
  <c r="AH632" i="7" s="1"/>
  <c r="X632" i="7"/>
  <c r="W632" i="7"/>
  <c r="V632" i="7"/>
  <c r="U632" i="7"/>
  <c r="T632" i="7"/>
  <c r="S632" i="7"/>
  <c r="R632" i="7"/>
  <c r="Q632" i="7"/>
  <c r="AG632" i="7" s="1"/>
  <c r="AF631" i="7"/>
  <c r="AE631" i="7"/>
  <c r="AD631" i="7"/>
  <c r="AC631" i="7"/>
  <c r="AB631" i="7"/>
  <c r="AA631" i="7"/>
  <c r="Z631" i="7"/>
  <c r="Y631" i="7"/>
  <c r="AH631" i="7" s="1"/>
  <c r="X631" i="7"/>
  <c r="W631" i="7"/>
  <c r="V631" i="7"/>
  <c r="U631" i="7"/>
  <c r="T631" i="7"/>
  <c r="S631" i="7"/>
  <c r="R631" i="7"/>
  <c r="Q631" i="7"/>
  <c r="AF630" i="7"/>
  <c r="AE630" i="7"/>
  <c r="AD630" i="7"/>
  <c r="AC630" i="7"/>
  <c r="AB630" i="7"/>
  <c r="AA630" i="7"/>
  <c r="Z630" i="7"/>
  <c r="Y630" i="7"/>
  <c r="AH630" i="7" s="1"/>
  <c r="X630" i="7"/>
  <c r="W630" i="7"/>
  <c r="V630" i="7"/>
  <c r="U630" i="7"/>
  <c r="T630" i="7"/>
  <c r="S630" i="7"/>
  <c r="R630" i="7"/>
  <c r="Q630" i="7"/>
  <c r="AG630" i="7" s="1"/>
  <c r="AF629" i="7"/>
  <c r="AE629" i="7"/>
  <c r="AD629" i="7"/>
  <c r="AC629" i="7"/>
  <c r="AB629" i="7"/>
  <c r="AA629" i="7"/>
  <c r="Z629" i="7"/>
  <c r="Y629" i="7"/>
  <c r="AH629" i="7" s="1"/>
  <c r="X629" i="7"/>
  <c r="W629" i="7"/>
  <c r="V629" i="7"/>
  <c r="U629" i="7"/>
  <c r="T629" i="7"/>
  <c r="S629" i="7"/>
  <c r="R629" i="7"/>
  <c r="Q629" i="7"/>
  <c r="AF628" i="7"/>
  <c r="AE628" i="7"/>
  <c r="AD628" i="7"/>
  <c r="AC628" i="7"/>
  <c r="AB628" i="7"/>
  <c r="AA628" i="7"/>
  <c r="Z628" i="7"/>
  <c r="Y628" i="7"/>
  <c r="AH628" i="7" s="1"/>
  <c r="X628" i="7"/>
  <c r="W628" i="7"/>
  <c r="V628" i="7"/>
  <c r="U628" i="7"/>
  <c r="T628" i="7"/>
  <c r="S628" i="7"/>
  <c r="R628" i="7"/>
  <c r="Q628" i="7"/>
  <c r="AG628" i="7" s="1"/>
  <c r="AF627" i="7"/>
  <c r="AE627" i="7"/>
  <c r="AD627" i="7"/>
  <c r="AC627" i="7"/>
  <c r="AB627" i="7"/>
  <c r="AA627" i="7"/>
  <c r="Z627" i="7"/>
  <c r="Y627" i="7"/>
  <c r="AH627" i="7" s="1"/>
  <c r="X627" i="7"/>
  <c r="W627" i="7"/>
  <c r="V627" i="7"/>
  <c r="U627" i="7"/>
  <c r="T627" i="7"/>
  <c r="S627" i="7"/>
  <c r="R627" i="7"/>
  <c r="Q627" i="7"/>
  <c r="AF626" i="7"/>
  <c r="AE626" i="7"/>
  <c r="AD626" i="7"/>
  <c r="AC626" i="7"/>
  <c r="AB626" i="7"/>
  <c r="AA626" i="7"/>
  <c r="Z626" i="7"/>
  <c r="Y626" i="7"/>
  <c r="AH626" i="7" s="1"/>
  <c r="X626" i="7"/>
  <c r="W626" i="7"/>
  <c r="V626" i="7"/>
  <c r="U626" i="7"/>
  <c r="T626" i="7"/>
  <c r="S626" i="7"/>
  <c r="R626" i="7"/>
  <c r="Q626" i="7"/>
  <c r="AG626" i="7" s="1"/>
  <c r="AF625" i="7"/>
  <c r="AE625" i="7"/>
  <c r="AD625" i="7"/>
  <c r="AC625" i="7"/>
  <c r="AB625" i="7"/>
  <c r="AA625" i="7"/>
  <c r="Z625" i="7"/>
  <c r="Y625" i="7"/>
  <c r="AH625" i="7" s="1"/>
  <c r="X625" i="7"/>
  <c r="W625" i="7"/>
  <c r="V625" i="7"/>
  <c r="U625" i="7"/>
  <c r="T625" i="7"/>
  <c r="S625" i="7"/>
  <c r="R625" i="7"/>
  <c r="Q625" i="7"/>
  <c r="AF624" i="7"/>
  <c r="AE624" i="7"/>
  <c r="AD624" i="7"/>
  <c r="AC624" i="7"/>
  <c r="AB624" i="7"/>
  <c r="AA624" i="7"/>
  <c r="Z624" i="7"/>
  <c r="Y624" i="7"/>
  <c r="AH624" i="7" s="1"/>
  <c r="X624" i="7"/>
  <c r="W624" i="7"/>
  <c r="V624" i="7"/>
  <c r="U624" i="7"/>
  <c r="T624" i="7"/>
  <c r="S624" i="7"/>
  <c r="R624" i="7"/>
  <c r="Q624" i="7"/>
  <c r="AG624" i="7" s="1"/>
  <c r="AF623" i="7"/>
  <c r="AE623" i="7"/>
  <c r="AD623" i="7"/>
  <c r="AC623" i="7"/>
  <c r="AB623" i="7"/>
  <c r="AA623" i="7"/>
  <c r="Z623" i="7"/>
  <c r="Y623" i="7"/>
  <c r="AH623" i="7" s="1"/>
  <c r="X623" i="7"/>
  <c r="W623" i="7"/>
  <c r="V623" i="7"/>
  <c r="U623" i="7"/>
  <c r="T623" i="7"/>
  <c r="S623" i="7"/>
  <c r="R623" i="7"/>
  <c r="Q623" i="7"/>
  <c r="AF622" i="7"/>
  <c r="AE622" i="7"/>
  <c r="AD622" i="7"/>
  <c r="AC622" i="7"/>
  <c r="AB622" i="7"/>
  <c r="AA622" i="7"/>
  <c r="Z622" i="7"/>
  <c r="Y622" i="7"/>
  <c r="AH622" i="7" s="1"/>
  <c r="X622" i="7"/>
  <c r="W622" i="7"/>
  <c r="V622" i="7"/>
  <c r="U622" i="7"/>
  <c r="T622" i="7"/>
  <c r="S622" i="7"/>
  <c r="R622" i="7"/>
  <c r="Q622" i="7"/>
  <c r="AG622" i="7" s="1"/>
  <c r="AF621" i="7"/>
  <c r="AE621" i="7"/>
  <c r="AD621" i="7"/>
  <c r="AC621" i="7"/>
  <c r="AB621" i="7"/>
  <c r="AA621" i="7"/>
  <c r="Z621" i="7"/>
  <c r="Y621" i="7"/>
  <c r="AH621" i="7" s="1"/>
  <c r="X621" i="7"/>
  <c r="W621" i="7"/>
  <c r="V621" i="7"/>
  <c r="U621" i="7"/>
  <c r="T621" i="7"/>
  <c r="S621" i="7"/>
  <c r="R621" i="7"/>
  <c r="Q621" i="7"/>
  <c r="AF620" i="7"/>
  <c r="AE620" i="7"/>
  <c r="AD620" i="7"/>
  <c r="AC620" i="7"/>
  <c r="AB620" i="7"/>
  <c r="AA620" i="7"/>
  <c r="Z620" i="7"/>
  <c r="Y620" i="7"/>
  <c r="AH620" i="7" s="1"/>
  <c r="X620" i="7"/>
  <c r="W620" i="7"/>
  <c r="V620" i="7"/>
  <c r="U620" i="7"/>
  <c r="T620" i="7"/>
  <c r="S620" i="7"/>
  <c r="R620" i="7"/>
  <c r="Q620" i="7"/>
  <c r="AG620" i="7" s="1"/>
  <c r="AF619" i="7"/>
  <c r="AE619" i="7"/>
  <c r="AD619" i="7"/>
  <c r="AC619" i="7"/>
  <c r="AB619" i="7"/>
  <c r="AA619" i="7"/>
  <c r="Z619" i="7"/>
  <c r="Y619" i="7"/>
  <c r="AH619" i="7" s="1"/>
  <c r="X619" i="7"/>
  <c r="W619" i="7"/>
  <c r="V619" i="7"/>
  <c r="U619" i="7"/>
  <c r="T619" i="7"/>
  <c r="S619" i="7"/>
  <c r="R619" i="7"/>
  <c r="Q619" i="7"/>
  <c r="AF618" i="7"/>
  <c r="AE618" i="7"/>
  <c r="AD618" i="7"/>
  <c r="AC618" i="7"/>
  <c r="AB618" i="7"/>
  <c r="AA618" i="7"/>
  <c r="Z618" i="7"/>
  <c r="Y618" i="7"/>
  <c r="AH618" i="7" s="1"/>
  <c r="X618" i="7"/>
  <c r="W618" i="7"/>
  <c r="V618" i="7"/>
  <c r="U618" i="7"/>
  <c r="T618" i="7"/>
  <c r="S618" i="7"/>
  <c r="R618" i="7"/>
  <c r="Q618" i="7"/>
  <c r="AG618" i="7" s="1"/>
  <c r="AF617" i="7"/>
  <c r="AE617" i="7"/>
  <c r="AD617" i="7"/>
  <c r="AC617" i="7"/>
  <c r="AB617" i="7"/>
  <c r="AA617" i="7"/>
  <c r="Z617" i="7"/>
  <c r="Y617" i="7"/>
  <c r="AH617" i="7" s="1"/>
  <c r="X617" i="7"/>
  <c r="W617" i="7"/>
  <c r="V617" i="7"/>
  <c r="U617" i="7"/>
  <c r="T617" i="7"/>
  <c r="S617" i="7"/>
  <c r="R617" i="7"/>
  <c r="Q617" i="7"/>
  <c r="AF616" i="7"/>
  <c r="AE616" i="7"/>
  <c r="AD616" i="7"/>
  <c r="AC616" i="7"/>
  <c r="AB616" i="7"/>
  <c r="AA616" i="7"/>
  <c r="Z616" i="7"/>
  <c r="Y616" i="7"/>
  <c r="AH616" i="7" s="1"/>
  <c r="X616" i="7"/>
  <c r="W616" i="7"/>
  <c r="V616" i="7"/>
  <c r="U616" i="7"/>
  <c r="T616" i="7"/>
  <c r="S616" i="7"/>
  <c r="R616" i="7"/>
  <c r="Q616" i="7"/>
  <c r="AG616" i="7" s="1"/>
  <c r="AF615" i="7"/>
  <c r="AE615" i="7"/>
  <c r="AD615" i="7"/>
  <c r="AC615" i="7"/>
  <c r="AB615" i="7"/>
  <c r="AA615" i="7"/>
  <c r="Z615" i="7"/>
  <c r="Y615" i="7"/>
  <c r="AH615" i="7" s="1"/>
  <c r="X615" i="7"/>
  <c r="W615" i="7"/>
  <c r="V615" i="7"/>
  <c r="U615" i="7"/>
  <c r="T615" i="7"/>
  <c r="S615" i="7"/>
  <c r="R615" i="7"/>
  <c r="Q615" i="7"/>
  <c r="AF614" i="7"/>
  <c r="AE614" i="7"/>
  <c r="AD614" i="7"/>
  <c r="AC614" i="7"/>
  <c r="AB614" i="7"/>
  <c r="AA614" i="7"/>
  <c r="Z614" i="7"/>
  <c r="Y614" i="7"/>
  <c r="AH614" i="7" s="1"/>
  <c r="X614" i="7"/>
  <c r="W614" i="7"/>
  <c r="V614" i="7"/>
  <c r="U614" i="7"/>
  <c r="T614" i="7"/>
  <c r="S614" i="7"/>
  <c r="R614" i="7"/>
  <c r="Q614" i="7"/>
  <c r="AG614" i="7" s="1"/>
  <c r="AF613" i="7"/>
  <c r="AE613" i="7"/>
  <c r="AD613" i="7"/>
  <c r="AC613" i="7"/>
  <c r="AB613" i="7"/>
  <c r="AA613" i="7"/>
  <c r="Z613" i="7"/>
  <c r="Y613" i="7"/>
  <c r="AH613" i="7" s="1"/>
  <c r="X613" i="7"/>
  <c r="W613" i="7"/>
  <c r="V613" i="7"/>
  <c r="U613" i="7"/>
  <c r="T613" i="7"/>
  <c r="S613" i="7"/>
  <c r="R613" i="7"/>
  <c r="Q613" i="7"/>
  <c r="AF612" i="7"/>
  <c r="AE612" i="7"/>
  <c r="AD612" i="7"/>
  <c r="AC612" i="7"/>
  <c r="AB612" i="7"/>
  <c r="AA612" i="7"/>
  <c r="Z612" i="7"/>
  <c r="Y612" i="7"/>
  <c r="AH612" i="7" s="1"/>
  <c r="X612" i="7"/>
  <c r="W612" i="7"/>
  <c r="V612" i="7"/>
  <c r="U612" i="7"/>
  <c r="T612" i="7"/>
  <c r="S612" i="7"/>
  <c r="AJ612" i="7" s="1"/>
  <c r="R612" i="7"/>
  <c r="Q612" i="7"/>
  <c r="AF611" i="7"/>
  <c r="AE611" i="7"/>
  <c r="AD611" i="7"/>
  <c r="AC611" i="7"/>
  <c r="AB611" i="7"/>
  <c r="AA611" i="7"/>
  <c r="Z611" i="7"/>
  <c r="Y611" i="7"/>
  <c r="AH611" i="7" s="1"/>
  <c r="X611" i="7"/>
  <c r="W611" i="7"/>
  <c r="V611" i="7"/>
  <c r="U611" i="7"/>
  <c r="T611" i="7"/>
  <c r="S611" i="7"/>
  <c r="R611" i="7"/>
  <c r="Q611" i="7"/>
  <c r="AF610" i="7"/>
  <c r="AE610" i="7"/>
  <c r="AD610" i="7"/>
  <c r="AC610" i="7"/>
  <c r="AB610" i="7"/>
  <c r="AA610" i="7"/>
  <c r="Z610" i="7"/>
  <c r="Y610" i="7"/>
  <c r="AH610" i="7" s="1"/>
  <c r="X610" i="7"/>
  <c r="W610" i="7"/>
  <c r="V610" i="7"/>
  <c r="U610" i="7"/>
  <c r="T610" i="7"/>
  <c r="S610" i="7"/>
  <c r="R610" i="7"/>
  <c r="Q610" i="7"/>
  <c r="AF609" i="7"/>
  <c r="AE609" i="7"/>
  <c r="AD609" i="7"/>
  <c r="AC609" i="7"/>
  <c r="AB609" i="7"/>
  <c r="AA609" i="7"/>
  <c r="Z609" i="7"/>
  <c r="Y609" i="7"/>
  <c r="AH609" i="7" s="1"/>
  <c r="X609" i="7"/>
  <c r="W609" i="7"/>
  <c r="V609" i="7"/>
  <c r="U609" i="7"/>
  <c r="T609" i="7"/>
  <c r="S609" i="7"/>
  <c r="R609" i="7"/>
  <c r="Q609" i="7"/>
  <c r="AF608" i="7"/>
  <c r="AE608" i="7"/>
  <c r="AD608" i="7"/>
  <c r="AC608" i="7"/>
  <c r="AB608" i="7"/>
  <c r="AA608" i="7"/>
  <c r="Z608" i="7"/>
  <c r="Y608" i="7"/>
  <c r="AH608" i="7" s="1"/>
  <c r="X608" i="7"/>
  <c r="W608" i="7"/>
  <c r="V608" i="7"/>
  <c r="U608" i="7"/>
  <c r="T608" i="7"/>
  <c r="S608" i="7"/>
  <c r="R608" i="7"/>
  <c r="Q608" i="7"/>
  <c r="AF607" i="7"/>
  <c r="AE607" i="7"/>
  <c r="AD607" i="7"/>
  <c r="AC607" i="7"/>
  <c r="AB607" i="7"/>
  <c r="AA607" i="7"/>
  <c r="Z607" i="7"/>
  <c r="Y607" i="7"/>
  <c r="AH607" i="7" s="1"/>
  <c r="X607" i="7"/>
  <c r="W607" i="7"/>
  <c r="V607" i="7"/>
  <c r="U607" i="7"/>
  <c r="T607" i="7"/>
  <c r="S607" i="7"/>
  <c r="R607" i="7"/>
  <c r="Q607" i="7"/>
  <c r="AF606" i="7"/>
  <c r="AE606" i="7"/>
  <c r="AD606" i="7"/>
  <c r="AC606" i="7"/>
  <c r="AB606" i="7"/>
  <c r="AA606" i="7"/>
  <c r="Z606" i="7"/>
  <c r="Y606" i="7"/>
  <c r="AH606" i="7" s="1"/>
  <c r="X606" i="7"/>
  <c r="W606" i="7"/>
  <c r="V606" i="7"/>
  <c r="U606" i="7"/>
  <c r="T606" i="7"/>
  <c r="S606" i="7"/>
  <c r="AJ606" i="7" s="1"/>
  <c r="R606" i="7"/>
  <c r="Q606" i="7"/>
  <c r="AF605" i="7"/>
  <c r="AE605" i="7"/>
  <c r="AD605" i="7"/>
  <c r="AC605" i="7"/>
  <c r="AB605" i="7"/>
  <c r="AA605" i="7"/>
  <c r="Z605" i="7"/>
  <c r="Y605" i="7"/>
  <c r="AH605" i="7" s="1"/>
  <c r="X605" i="7"/>
  <c r="W605" i="7"/>
  <c r="V605" i="7"/>
  <c r="U605" i="7"/>
  <c r="T605" i="7"/>
  <c r="S605" i="7"/>
  <c r="R605" i="7"/>
  <c r="Q605" i="7"/>
  <c r="AF604" i="7"/>
  <c r="AE604" i="7"/>
  <c r="AD604" i="7"/>
  <c r="AC604" i="7"/>
  <c r="AB604" i="7"/>
  <c r="AA604" i="7"/>
  <c r="Z604" i="7"/>
  <c r="Y604" i="7"/>
  <c r="AH604" i="7" s="1"/>
  <c r="X604" i="7"/>
  <c r="W604" i="7"/>
  <c r="V604" i="7"/>
  <c r="U604" i="7"/>
  <c r="T604" i="7"/>
  <c r="S604" i="7"/>
  <c r="R604" i="7"/>
  <c r="Q604" i="7"/>
  <c r="AF603" i="7"/>
  <c r="AE603" i="7"/>
  <c r="AD603" i="7"/>
  <c r="AC603" i="7"/>
  <c r="AB603" i="7"/>
  <c r="AA603" i="7"/>
  <c r="Z603" i="7"/>
  <c r="Y603" i="7"/>
  <c r="AH603" i="7" s="1"/>
  <c r="X603" i="7"/>
  <c r="W603" i="7"/>
  <c r="V603" i="7"/>
  <c r="U603" i="7"/>
  <c r="T603" i="7"/>
  <c r="S603" i="7"/>
  <c r="R603" i="7"/>
  <c r="Q603" i="7"/>
  <c r="AF602" i="7"/>
  <c r="AE602" i="7"/>
  <c r="AD602" i="7"/>
  <c r="AC602" i="7"/>
  <c r="AB602" i="7"/>
  <c r="AA602" i="7"/>
  <c r="Z602" i="7"/>
  <c r="Y602" i="7"/>
  <c r="AH602" i="7" s="1"/>
  <c r="X602" i="7"/>
  <c r="W602" i="7"/>
  <c r="V602" i="7"/>
  <c r="U602" i="7"/>
  <c r="T602" i="7"/>
  <c r="S602" i="7"/>
  <c r="R602" i="7"/>
  <c r="Q602" i="7"/>
  <c r="AF601" i="7"/>
  <c r="AE601" i="7"/>
  <c r="AD601" i="7"/>
  <c r="AC601" i="7"/>
  <c r="AB601" i="7"/>
  <c r="AA601" i="7"/>
  <c r="Z601" i="7"/>
  <c r="Y601" i="7"/>
  <c r="AH601" i="7" s="1"/>
  <c r="X601" i="7"/>
  <c r="W601" i="7"/>
  <c r="V601" i="7"/>
  <c r="U601" i="7"/>
  <c r="T601" i="7"/>
  <c r="S601" i="7"/>
  <c r="R601" i="7"/>
  <c r="Q601" i="7"/>
  <c r="AF600" i="7"/>
  <c r="AE600" i="7"/>
  <c r="AD600" i="7"/>
  <c r="AC600" i="7"/>
  <c r="AB600" i="7"/>
  <c r="AA600" i="7"/>
  <c r="Z600" i="7"/>
  <c r="Y600" i="7"/>
  <c r="AH600" i="7" s="1"/>
  <c r="X600" i="7"/>
  <c r="W600" i="7"/>
  <c r="V600" i="7"/>
  <c r="U600" i="7"/>
  <c r="T600" i="7"/>
  <c r="S600" i="7"/>
  <c r="R600" i="7"/>
  <c r="Q600" i="7"/>
  <c r="AF599" i="7"/>
  <c r="AE599" i="7"/>
  <c r="AD599" i="7"/>
  <c r="AC599" i="7"/>
  <c r="AB599" i="7"/>
  <c r="AA599" i="7"/>
  <c r="Z599" i="7"/>
  <c r="Y599" i="7"/>
  <c r="AH599" i="7" s="1"/>
  <c r="X599" i="7"/>
  <c r="W599" i="7"/>
  <c r="V599" i="7"/>
  <c r="U599" i="7"/>
  <c r="T599" i="7"/>
  <c r="S599" i="7"/>
  <c r="R599" i="7"/>
  <c r="Q599" i="7"/>
  <c r="AF598" i="7"/>
  <c r="AE598" i="7"/>
  <c r="AD598" i="7"/>
  <c r="AC598" i="7"/>
  <c r="AB598" i="7"/>
  <c r="AA598" i="7"/>
  <c r="Z598" i="7"/>
  <c r="Y598" i="7"/>
  <c r="AH598" i="7" s="1"/>
  <c r="X598" i="7"/>
  <c r="W598" i="7"/>
  <c r="V598" i="7"/>
  <c r="U598" i="7"/>
  <c r="T598" i="7"/>
  <c r="S598" i="7"/>
  <c r="R598" i="7"/>
  <c r="Q598" i="7"/>
  <c r="AF597" i="7"/>
  <c r="AE597" i="7"/>
  <c r="AD597" i="7"/>
  <c r="AC597" i="7"/>
  <c r="AB597" i="7"/>
  <c r="AA597" i="7"/>
  <c r="Z597" i="7"/>
  <c r="Y597" i="7"/>
  <c r="AH597" i="7" s="1"/>
  <c r="X597" i="7"/>
  <c r="W597" i="7"/>
  <c r="V597" i="7"/>
  <c r="U597" i="7"/>
  <c r="T597" i="7"/>
  <c r="S597" i="7"/>
  <c r="R597" i="7"/>
  <c r="Q597" i="7"/>
  <c r="AF596" i="7"/>
  <c r="AE596" i="7"/>
  <c r="AD596" i="7"/>
  <c r="AC596" i="7"/>
  <c r="AB596" i="7"/>
  <c r="AA596" i="7"/>
  <c r="Z596" i="7"/>
  <c r="Y596" i="7"/>
  <c r="AH596" i="7" s="1"/>
  <c r="X596" i="7"/>
  <c r="W596" i="7"/>
  <c r="V596" i="7"/>
  <c r="U596" i="7"/>
  <c r="T596" i="7"/>
  <c r="S596" i="7"/>
  <c r="R596" i="7"/>
  <c r="Q596" i="7"/>
  <c r="AF595" i="7"/>
  <c r="AE595" i="7"/>
  <c r="AD595" i="7"/>
  <c r="AC595" i="7"/>
  <c r="AB595" i="7"/>
  <c r="AA595" i="7"/>
  <c r="Z595" i="7"/>
  <c r="Y595" i="7"/>
  <c r="AH595" i="7" s="1"/>
  <c r="X595" i="7"/>
  <c r="W595" i="7"/>
  <c r="V595" i="7"/>
  <c r="U595" i="7"/>
  <c r="T595" i="7"/>
  <c r="S595" i="7"/>
  <c r="R595" i="7"/>
  <c r="Q595" i="7"/>
  <c r="AF594" i="7"/>
  <c r="AE594" i="7"/>
  <c r="AD594" i="7"/>
  <c r="AC594" i="7"/>
  <c r="AB594" i="7"/>
  <c r="AA594" i="7"/>
  <c r="Z594" i="7"/>
  <c r="Y594" i="7"/>
  <c r="AH594" i="7" s="1"/>
  <c r="X594" i="7"/>
  <c r="W594" i="7"/>
  <c r="V594" i="7"/>
  <c r="U594" i="7"/>
  <c r="T594" i="7"/>
  <c r="S594" i="7"/>
  <c r="R594" i="7"/>
  <c r="Q594" i="7"/>
  <c r="AF593" i="7"/>
  <c r="AE593" i="7"/>
  <c r="AD593" i="7"/>
  <c r="AC593" i="7"/>
  <c r="AB593" i="7"/>
  <c r="AA593" i="7"/>
  <c r="Z593" i="7"/>
  <c r="Y593" i="7"/>
  <c r="AH593" i="7" s="1"/>
  <c r="X593" i="7"/>
  <c r="W593" i="7"/>
  <c r="V593" i="7"/>
  <c r="U593" i="7"/>
  <c r="T593" i="7"/>
  <c r="S593" i="7"/>
  <c r="R593" i="7"/>
  <c r="Q593" i="7"/>
  <c r="AF592" i="7"/>
  <c r="AE592" i="7"/>
  <c r="AD592" i="7"/>
  <c r="AC592" i="7"/>
  <c r="AB592" i="7"/>
  <c r="AA592" i="7"/>
  <c r="Z592" i="7"/>
  <c r="Y592" i="7"/>
  <c r="AH592" i="7" s="1"/>
  <c r="X592" i="7"/>
  <c r="W592" i="7"/>
  <c r="V592" i="7"/>
  <c r="U592" i="7"/>
  <c r="T592" i="7"/>
  <c r="S592" i="7"/>
  <c r="R592" i="7"/>
  <c r="Q592" i="7"/>
  <c r="AF591" i="7"/>
  <c r="AE591" i="7"/>
  <c r="AD591" i="7"/>
  <c r="AC591" i="7"/>
  <c r="AB591" i="7"/>
  <c r="AA591" i="7"/>
  <c r="Z591" i="7"/>
  <c r="Y591" i="7"/>
  <c r="AH591" i="7" s="1"/>
  <c r="X591" i="7"/>
  <c r="W591" i="7"/>
  <c r="V591" i="7"/>
  <c r="U591" i="7"/>
  <c r="T591" i="7"/>
  <c r="S591" i="7"/>
  <c r="R591" i="7"/>
  <c r="Q591" i="7"/>
  <c r="AF590" i="7"/>
  <c r="AE590" i="7"/>
  <c r="AD590" i="7"/>
  <c r="AC590" i="7"/>
  <c r="AB590" i="7"/>
  <c r="AA590" i="7"/>
  <c r="Z590" i="7"/>
  <c r="Y590" i="7"/>
  <c r="AH590" i="7" s="1"/>
  <c r="X590" i="7"/>
  <c r="W590" i="7"/>
  <c r="V590" i="7"/>
  <c r="U590" i="7"/>
  <c r="T590" i="7"/>
  <c r="S590" i="7"/>
  <c r="R590" i="7"/>
  <c r="Q590" i="7"/>
  <c r="AF589" i="7"/>
  <c r="AE589" i="7"/>
  <c r="AD589" i="7"/>
  <c r="AC589" i="7"/>
  <c r="AB589" i="7"/>
  <c r="AA589" i="7"/>
  <c r="Z589" i="7"/>
  <c r="Y589" i="7"/>
  <c r="AH589" i="7" s="1"/>
  <c r="X589" i="7"/>
  <c r="W589" i="7"/>
  <c r="V589" i="7"/>
  <c r="U589" i="7"/>
  <c r="T589" i="7"/>
  <c r="S589" i="7"/>
  <c r="R589" i="7"/>
  <c r="Q589" i="7"/>
  <c r="AF588" i="7"/>
  <c r="AE588" i="7"/>
  <c r="AD588" i="7"/>
  <c r="AC588" i="7"/>
  <c r="AB588" i="7"/>
  <c r="AA588" i="7"/>
  <c r="Z588" i="7"/>
  <c r="Y588" i="7"/>
  <c r="AH588" i="7" s="1"/>
  <c r="X588" i="7"/>
  <c r="W588" i="7"/>
  <c r="V588" i="7"/>
  <c r="U588" i="7"/>
  <c r="T588" i="7"/>
  <c r="S588" i="7"/>
  <c r="R588" i="7"/>
  <c r="Q588" i="7"/>
  <c r="AF587" i="7"/>
  <c r="AE587" i="7"/>
  <c r="AD587" i="7"/>
  <c r="AC587" i="7"/>
  <c r="AB587" i="7"/>
  <c r="AA587" i="7"/>
  <c r="Z587" i="7"/>
  <c r="Y587" i="7"/>
  <c r="AH587" i="7" s="1"/>
  <c r="X587" i="7"/>
  <c r="W587" i="7"/>
  <c r="V587" i="7"/>
  <c r="U587" i="7"/>
  <c r="T587" i="7"/>
  <c r="S587" i="7"/>
  <c r="R587" i="7"/>
  <c r="Q587" i="7"/>
  <c r="AF586" i="7"/>
  <c r="AE586" i="7"/>
  <c r="AD586" i="7"/>
  <c r="AC586" i="7"/>
  <c r="AB586" i="7"/>
  <c r="AA586" i="7"/>
  <c r="Z586" i="7"/>
  <c r="Y586" i="7"/>
  <c r="AH586" i="7" s="1"/>
  <c r="X586" i="7"/>
  <c r="W586" i="7"/>
  <c r="V586" i="7"/>
  <c r="U586" i="7"/>
  <c r="T586" i="7"/>
  <c r="S586" i="7"/>
  <c r="R586" i="7"/>
  <c r="Q586" i="7"/>
  <c r="AF585" i="7"/>
  <c r="AE585" i="7"/>
  <c r="AD585" i="7"/>
  <c r="AC585" i="7"/>
  <c r="AB585" i="7"/>
  <c r="AA585" i="7"/>
  <c r="Z585" i="7"/>
  <c r="Y585" i="7"/>
  <c r="AH585" i="7" s="1"/>
  <c r="X585" i="7"/>
  <c r="W585" i="7"/>
  <c r="V585" i="7"/>
  <c r="U585" i="7"/>
  <c r="T585" i="7"/>
  <c r="S585" i="7"/>
  <c r="R585" i="7"/>
  <c r="Q585" i="7"/>
  <c r="AF584" i="7"/>
  <c r="AE584" i="7"/>
  <c r="AD584" i="7"/>
  <c r="AC584" i="7"/>
  <c r="AB584" i="7"/>
  <c r="AA584" i="7"/>
  <c r="Z584" i="7"/>
  <c r="Y584" i="7"/>
  <c r="AH584" i="7" s="1"/>
  <c r="X584" i="7"/>
  <c r="W584" i="7"/>
  <c r="V584" i="7"/>
  <c r="U584" i="7"/>
  <c r="T584" i="7"/>
  <c r="S584" i="7"/>
  <c r="R584" i="7"/>
  <c r="Q584" i="7"/>
  <c r="AF583" i="7"/>
  <c r="AE583" i="7"/>
  <c r="AD583" i="7"/>
  <c r="AC583" i="7"/>
  <c r="AB583" i="7"/>
  <c r="AA583" i="7"/>
  <c r="Z583" i="7"/>
  <c r="Y583" i="7"/>
  <c r="AH583" i="7" s="1"/>
  <c r="X583" i="7"/>
  <c r="W583" i="7"/>
  <c r="V583" i="7"/>
  <c r="U583" i="7"/>
  <c r="T583" i="7"/>
  <c r="S583" i="7"/>
  <c r="R583" i="7"/>
  <c r="Q583" i="7"/>
  <c r="AF582" i="7"/>
  <c r="AE582" i="7"/>
  <c r="AD582" i="7"/>
  <c r="AC582" i="7"/>
  <c r="AB582" i="7"/>
  <c r="AA582" i="7"/>
  <c r="Z582" i="7"/>
  <c r="Y582" i="7"/>
  <c r="AH582" i="7" s="1"/>
  <c r="X582" i="7"/>
  <c r="W582" i="7"/>
  <c r="V582" i="7"/>
  <c r="U582" i="7"/>
  <c r="T582" i="7"/>
  <c r="S582" i="7"/>
  <c r="R582" i="7"/>
  <c r="Q582" i="7"/>
  <c r="AF581" i="7"/>
  <c r="AE581" i="7"/>
  <c r="AD581" i="7"/>
  <c r="AC581" i="7"/>
  <c r="AB581" i="7"/>
  <c r="AA581" i="7"/>
  <c r="Z581" i="7"/>
  <c r="Y581" i="7"/>
  <c r="AH581" i="7" s="1"/>
  <c r="X581" i="7"/>
  <c r="W581" i="7"/>
  <c r="V581" i="7"/>
  <c r="U581" i="7"/>
  <c r="T581" i="7"/>
  <c r="S581" i="7"/>
  <c r="R581" i="7"/>
  <c r="Q581" i="7"/>
  <c r="AF580" i="7"/>
  <c r="AE580" i="7"/>
  <c r="AD580" i="7"/>
  <c r="AC580" i="7"/>
  <c r="AB580" i="7"/>
  <c r="AA580" i="7"/>
  <c r="Z580" i="7"/>
  <c r="Y580" i="7"/>
  <c r="AH580" i="7" s="1"/>
  <c r="X580" i="7"/>
  <c r="W580" i="7"/>
  <c r="V580" i="7"/>
  <c r="U580" i="7"/>
  <c r="T580" i="7"/>
  <c r="S580" i="7"/>
  <c r="R580" i="7"/>
  <c r="Q580" i="7"/>
  <c r="AF579" i="7"/>
  <c r="AE579" i="7"/>
  <c r="AD579" i="7"/>
  <c r="AC579" i="7"/>
  <c r="AB579" i="7"/>
  <c r="AA579" i="7"/>
  <c r="Z579" i="7"/>
  <c r="Y579" i="7"/>
  <c r="AH579" i="7" s="1"/>
  <c r="X579" i="7"/>
  <c r="W579" i="7"/>
  <c r="V579" i="7"/>
  <c r="U579" i="7"/>
  <c r="T579" i="7"/>
  <c r="S579" i="7"/>
  <c r="R579" i="7"/>
  <c r="Q579" i="7"/>
  <c r="AF578" i="7"/>
  <c r="AE578" i="7"/>
  <c r="AD578" i="7"/>
  <c r="AC578" i="7"/>
  <c r="AB578" i="7"/>
  <c r="AA578" i="7"/>
  <c r="Z578" i="7"/>
  <c r="Y578" i="7"/>
  <c r="AH578" i="7" s="1"/>
  <c r="X578" i="7"/>
  <c r="W578" i="7"/>
  <c r="V578" i="7"/>
  <c r="U578" i="7"/>
  <c r="T578" i="7"/>
  <c r="S578" i="7"/>
  <c r="R578" i="7"/>
  <c r="Q578" i="7"/>
  <c r="AF577" i="7"/>
  <c r="AE577" i="7"/>
  <c r="AD577" i="7"/>
  <c r="AC577" i="7"/>
  <c r="AB577" i="7"/>
  <c r="AA577" i="7"/>
  <c r="Z577" i="7"/>
  <c r="Y577" i="7"/>
  <c r="AH577" i="7" s="1"/>
  <c r="X577" i="7"/>
  <c r="W577" i="7"/>
  <c r="V577" i="7"/>
  <c r="U577" i="7"/>
  <c r="T577" i="7"/>
  <c r="S577" i="7"/>
  <c r="R577" i="7"/>
  <c r="Q577" i="7"/>
  <c r="AF576" i="7"/>
  <c r="AE576" i="7"/>
  <c r="AD576" i="7"/>
  <c r="AC576" i="7"/>
  <c r="AB576" i="7"/>
  <c r="AA576" i="7"/>
  <c r="Z576" i="7"/>
  <c r="Y576" i="7"/>
  <c r="AH576" i="7" s="1"/>
  <c r="X576" i="7"/>
  <c r="W576" i="7"/>
  <c r="V576" i="7"/>
  <c r="U576" i="7"/>
  <c r="T576" i="7"/>
  <c r="S576" i="7"/>
  <c r="R576" i="7"/>
  <c r="Q576" i="7"/>
  <c r="AF575" i="7"/>
  <c r="AE575" i="7"/>
  <c r="AD575" i="7"/>
  <c r="AC575" i="7"/>
  <c r="AB575" i="7"/>
  <c r="AA575" i="7"/>
  <c r="Z575" i="7"/>
  <c r="Y575" i="7"/>
  <c r="AH575" i="7" s="1"/>
  <c r="X575" i="7"/>
  <c r="W575" i="7"/>
  <c r="V575" i="7"/>
  <c r="U575" i="7"/>
  <c r="T575" i="7"/>
  <c r="S575" i="7"/>
  <c r="R575" i="7"/>
  <c r="Q575" i="7"/>
  <c r="AF574" i="7"/>
  <c r="AE574" i="7"/>
  <c r="AD574" i="7"/>
  <c r="AC574" i="7"/>
  <c r="AB574" i="7"/>
  <c r="AA574" i="7"/>
  <c r="Z574" i="7"/>
  <c r="Y574" i="7"/>
  <c r="AH574" i="7" s="1"/>
  <c r="X574" i="7"/>
  <c r="W574" i="7"/>
  <c r="V574" i="7"/>
  <c r="U574" i="7"/>
  <c r="T574" i="7"/>
  <c r="S574" i="7"/>
  <c r="R574" i="7"/>
  <c r="Q574" i="7"/>
  <c r="AF573" i="7"/>
  <c r="AE573" i="7"/>
  <c r="AD573" i="7"/>
  <c r="AC573" i="7"/>
  <c r="AB573" i="7"/>
  <c r="AA573" i="7"/>
  <c r="Z573" i="7"/>
  <c r="Y573" i="7"/>
  <c r="AH573" i="7" s="1"/>
  <c r="X573" i="7"/>
  <c r="W573" i="7"/>
  <c r="V573" i="7"/>
  <c r="U573" i="7"/>
  <c r="T573" i="7"/>
  <c r="S573" i="7"/>
  <c r="R573" i="7"/>
  <c r="Q573" i="7"/>
  <c r="AF572" i="7"/>
  <c r="AE572" i="7"/>
  <c r="AD572" i="7"/>
  <c r="AC572" i="7"/>
  <c r="AB572" i="7"/>
  <c r="AA572" i="7"/>
  <c r="Z572" i="7"/>
  <c r="Y572" i="7"/>
  <c r="AH572" i="7" s="1"/>
  <c r="X572" i="7"/>
  <c r="W572" i="7"/>
  <c r="V572" i="7"/>
  <c r="U572" i="7"/>
  <c r="T572" i="7"/>
  <c r="S572" i="7"/>
  <c r="R572" i="7"/>
  <c r="Q572" i="7"/>
  <c r="AF571" i="7"/>
  <c r="AE571" i="7"/>
  <c r="AD571" i="7"/>
  <c r="AC571" i="7"/>
  <c r="AB571" i="7"/>
  <c r="AA571" i="7"/>
  <c r="Z571" i="7"/>
  <c r="Y571" i="7"/>
  <c r="AH571" i="7" s="1"/>
  <c r="X571" i="7"/>
  <c r="W571" i="7"/>
  <c r="V571" i="7"/>
  <c r="U571" i="7"/>
  <c r="T571" i="7"/>
  <c r="S571" i="7"/>
  <c r="R571" i="7"/>
  <c r="Q571" i="7"/>
  <c r="AF570" i="7"/>
  <c r="AE570" i="7"/>
  <c r="AD570" i="7"/>
  <c r="AC570" i="7"/>
  <c r="AB570" i="7"/>
  <c r="AA570" i="7"/>
  <c r="Z570" i="7"/>
  <c r="Y570" i="7"/>
  <c r="AH570" i="7" s="1"/>
  <c r="X570" i="7"/>
  <c r="W570" i="7"/>
  <c r="V570" i="7"/>
  <c r="U570" i="7"/>
  <c r="T570" i="7"/>
  <c r="S570" i="7"/>
  <c r="R570" i="7"/>
  <c r="Q570" i="7"/>
  <c r="AF569" i="7"/>
  <c r="AE569" i="7"/>
  <c r="AD569" i="7"/>
  <c r="AC569" i="7"/>
  <c r="AB569" i="7"/>
  <c r="AA569" i="7"/>
  <c r="Z569" i="7"/>
  <c r="Y569" i="7"/>
  <c r="AH569" i="7" s="1"/>
  <c r="X569" i="7"/>
  <c r="W569" i="7"/>
  <c r="V569" i="7"/>
  <c r="U569" i="7"/>
  <c r="T569" i="7"/>
  <c r="S569" i="7"/>
  <c r="R569" i="7"/>
  <c r="Q569" i="7"/>
  <c r="AF568" i="7"/>
  <c r="AE568" i="7"/>
  <c r="AD568" i="7"/>
  <c r="AC568" i="7"/>
  <c r="AB568" i="7"/>
  <c r="AA568" i="7"/>
  <c r="Z568" i="7"/>
  <c r="Y568" i="7"/>
  <c r="AH568" i="7" s="1"/>
  <c r="X568" i="7"/>
  <c r="W568" i="7"/>
  <c r="V568" i="7"/>
  <c r="U568" i="7"/>
  <c r="T568" i="7"/>
  <c r="S568" i="7"/>
  <c r="R568" i="7"/>
  <c r="Q568" i="7"/>
  <c r="AF567" i="7"/>
  <c r="AE567" i="7"/>
  <c r="AD567" i="7"/>
  <c r="AC567" i="7"/>
  <c r="AB567" i="7"/>
  <c r="AA567" i="7"/>
  <c r="Z567" i="7"/>
  <c r="Y567" i="7"/>
  <c r="AH567" i="7" s="1"/>
  <c r="X567" i="7"/>
  <c r="W567" i="7"/>
  <c r="V567" i="7"/>
  <c r="U567" i="7"/>
  <c r="T567" i="7"/>
  <c r="S567" i="7"/>
  <c r="R567" i="7"/>
  <c r="Q567" i="7"/>
  <c r="AF566" i="7"/>
  <c r="AE566" i="7"/>
  <c r="AD566" i="7"/>
  <c r="AC566" i="7"/>
  <c r="AB566" i="7"/>
  <c r="AA566" i="7"/>
  <c r="Z566" i="7"/>
  <c r="Y566" i="7"/>
  <c r="AH566" i="7" s="1"/>
  <c r="X566" i="7"/>
  <c r="W566" i="7"/>
  <c r="V566" i="7"/>
  <c r="U566" i="7"/>
  <c r="T566" i="7"/>
  <c r="S566" i="7"/>
  <c r="R566" i="7"/>
  <c r="Q566" i="7"/>
  <c r="AF565" i="7"/>
  <c r="AE565" i="7"/>
  <c r="AD565" i="7"/>
  <c r="AC565" i="7"/>
  <c r="AB565" i="7"/>
  <c r="AA565" i="7"/>
  <c r="Z565" i="7"/>
  <c r="Y565" i="7"/>
  <c r="AH565" i="7" s="1"/>
  <c r="X565" i="7"/>
  <c r="W565" i="7"/>
  <c r="V565" i="7"/>
  <c r="U565" i="7"/>
  <c r="T565" i="7"/>
  <c r="S565" i="7"/>
  <c r="R565" i="7"/>
  <c r="Q565" i="7"/>
  <c r="AF564" i="7"/>
  <c r="AE564" i="7"/>
  <c r="AD564" i="7"/>
  <c r="AC564" i="7"/>
  <c r="AB564" i="7"/>
  <c r="AA564" i="7"/>
  <c r="Z564" i="7"/>
  <c r="Y564" i="7"/>
  <c r="AH564" i="7" s="1"/>
  <c r="X564" i="7"/>
  <c r="W564" i="7"/>
  <c r="V564" i="7"/>
  <c r="U564" i="7"/>
  <c r="T564" i="7"/>
  <c r="S564" i="7"/>
  <c r="R564" i="7"/>
  <c r="Q564" i="7"/>
  <c r="AF563" i="7"/>
  <c r="AE563" i="7"/>
  <c r="AD563" i="7"/>
  <c r="AC563" i="7"/>
  <c r="AB563" i="7"/>
  <c r="AA563" i="7"/>
  <c r="Z563" i="7"/>
  <c r="Y563" i="7"/>
  <c r="AH563" i="7" s="1"/>
  <c r="X563" i="7"/>
  <c r="W563" i="7"/>
  <c r="V563" i="7"/>
  <c r="U563" i="7"/>
  <c r="T563" i="7"/>
  <c r="S563" i="7"/>
  <c r="R563" i="7"/>
  <c r="Q563" i="7"/>
  <c r="AF562" i="7"/>
  <c r="AE562" i="7"/>
  <c r="AD562" i="7"/>
  <c r="AC562" i="7"/>
  <c r="AB562" i="7"/>
  <c r="AA562" i="7"/>
  <c r="Z562" i="7"/>
  <c r="Y562" i="7"/>
  <c r="AH562" i="7" s="1"/>
  <c r="X562" i="7"/>
  <c r="W562" i="7"/>
  <c r="V562" i="7"/>
  <c r="U562" i="7"/>
  <c r="T562" i="7"/>
  <c r="S562" i="7"/>
  <c r="R562" i="7"/>
  <c r="Q562" i="7"/>
  <c r="AF561" i="7"/>
  <c r="AE561" i="7"/>
  <c r="AD561" i="7"/>
  <c r="AC561" i="7"/>
  <c r="AB561" i="7"/>
  <c r="AA561" i="7"/>
  <c r="Z561" i="7"/>
  <c r="Y561" i="7"/>
  <c r="AH561" i="7" s="1"/>
  <c r="X561" i="7"/>
  <c r="W561" i="7"/>
  <c r="V561" i="7"/>
  <c r="U561" i="7"/>
  <c r="T561" i="7"/>
  <c r="S561" i="7"/>
  <c r="R561" i="7"/>
  <c r="Q561" i="7"/>
  <c r="AF560" i="7"/>
  <c r="AE560" i="7"/>
  <c r="AD560" i="7"/>
  <c r="AC560" i="7"/>
  <c r="AB560" i="7"/>
  <c r="AA560" i="7"/>
  <c r="Z560" i="7"/>
  <c r="Y560" i="7"/>
  <c r="AH560" i="7" s="1"/>
  <c r="X560" i="7"/>
  <c r="W560" i="7"/>
  <c r="V560" i="7"/>
  <c r="U560" i="7"/>
  <c r="T560" i="7"/>
  <c r="S560" i="7"/>
  <c r="R560" i="7"/>
  <c r="Q560" i="7"/>
  <c r="AF559" i="7"/>
  <c r="AE559" i="7"/>
  <c r="AD559" i="7"/>
  <c r="AC559" i="7"/>
  <c r="AB559" i="7"/>
  <c r="AA559" i="7"/>
  <c r="Z559" i="7"/>
  <c r="Y559" i="7"/>
  <c r="AH559" i="7" s="1"/>
  <c r="X559" i="7"/>
  <c r="W559" i="7"/>
  <c r="V559" i="7"/>
  <c r="U559" i="7"/>
  <c r="T559" i="7"/>
  <c r="S559" i="7"/>
  <c r="R559" i="7"/>
  <c r="Q559" i="7"/>
  <c r="AF558" i="7"/>
  <c r="AE558" i="7"/>
  <c r="AD558" i="7"/>
  <c r="AC558" i="7"/>
  <c r="AB558" i="7"/>
  <c r="AA558" i="7"/>
  <c r="Z558" i="7"/>
  <c r="Y558" i="7"/>
  <c r="AH558" i="7" s="1"/>
  <c r="X558" i="7"/>
  <c r="W558" i="7"/>
  <c r="V558" i="7"/>
  <c r="U558" i="7"/>
  <c r="T558" i="7"/>
  <c r="S558" i="7"/>
  <c r="R558" i="7"/>
  <c r="Q558" i="7"/>
  <c r="AF557" i="7"/>
  <c r="AE557" i="7"/>
  <c r="AD557" i="7"/>
  <c r="AC557" i="7"/>
  <c r="AB557" i="7"/>
  <c r="AA557" i="7"/>
  <c r="Z557" i="7"/>
  <c r="Y557" i="7"/>
  <c r="AH557" i="7" s="1"/>
  <c r="X557" i="7"/>
  <c r="W557" i="7"/>
  <c r="V557" i="7"/>
  <c r="U557" i="7"/>
  <c r="T557" i="7"/>
  <c r="S557" i="7"/>
  <c r="R557" i="7"/>
  <c r="Q557" i="7"/>
  <c r="AF556" i="7"/>
  <c r="AE556" i="7"/>
  <c r="AD556" i="7"/>
  <c r="AC556" i="7"/>
  <c r="AB556" i="7"/>
  <c r="AA556" i="7"/>
  <c r="Z556" i="7"/>
  <c r="Y556" i="7"/>
  <c r="AH556" i="7" s="1"/>
  <c r="X556" i="7"/>
  <c r="W556" i="7"/>
  <c r="V556" i="7"/>
  <c r="U556" i="7"/>
  <c r="T556" i="7"/>
  <c r="S556" i="7"/>
  <c r="R556" i="7"/>
  <c r="Q556" i="7"/>
  <c r="AF555" i="7"/>
  <c r="AE555" i="7"/>
  <c r="AD555" i="7"/>
  <c r="AC555" i="7"/>
  <c r="AB555" i="7"/>
  <c r="AA555" i="7"/>
  <c r="Z555" i="7"/>
  <c r="Y555" i="7"/>
  <c r="AH555" i="7" s="1"/>
  <c r="X555" i="7"/>
  <c r="W555" i="7"/>
  <c r="V555" i="7"/>
  <c r="U555" i="7"/>
  <c r="T555" i="7"/>
  <c r="S555" i="7"/>
  <c r="R555" i="7"/>
  <c r="Q555" i="7"/>
  <c r="AF554" i="7"/>
  <c r="AE554" i="7"/>
  <c r="AD554" i="7"/>
  <c r="AC554" i="7"/>
  <c r="AB554" i="7"/>
  <c r="AA554" i="7"/>
  <c r="Z554" i="7"/>
  <c r="Y554" i="7"/>
  <c r="AH554" i="7" s="1"/>
  <c r="X554" i="7"/>
  <c r="W554" i="7"/>
  <c r="V554" i="7"/>
  <c r="U554" i="7"/>
  <c r="T554" i="7"/>
  <c r="S554" i="7"/>
  <c r="R554" i="7"/>
  <c r="Q554" i="7"/>
  <c r="AF553" i="7"/>
  <c r="AE553" i="7"/>
  <c r="AD553" i="7"/>
  <c r="AC553" i="7"/>
  <c r="AB553" i="7"/>
  <c r="AA553" i="7"/>
  <c r="Z553" i="7"/>
  <c r="Y553" i="7"/>
  <c r="AH553" i="7" s="1"/>
  <c r="X553" i="7"/>
  <c r="W553" i="7"/>
  <c r="V553" i="7"/>
  <c r="U553" i="7"/>
  <c r="T553" i="7"/>
  <c r="S553" i="7"/>
  <c r="R553" i="7"/>
  <c r="Q553" i="7"/>
  <c r="AF552" i="7"/>
  <c r="AE552" i="7"/>
  <c r="AD552" i="7"/>
  <c r="AC552" i="7"/>
  <c r="AB552" i="7"/>
  <c r="AA552" i="7"/>
  <c r="Z552" i="7"/>
  <c r="Y552" i="7"/>
  <c r="AH552" i="7" s="1"/>
  <c r="X552" i="7"/>
  <c r="W552" i="7"/>
  <c r="V552" i="7"/>
  <c r="U552" i="7"/>
  <c r="T552" i="7"/>
  <c r="S552" i="7"/>
  <c r="R552" i="7"/>
  <c r="Q552" i="7"/>
  <c r="AF551" i="7"/>
  <c r="AE551" i="7"/>
  <c r="AD551" i="7"/>
  <c r="AC551" i="7"/>
  <c r="AB551" i="7"/>
  <c r="AA551" i="7"/>
  <c r="Z551" i="7"/>
  <c r="Y551" i="7"/>
  <c r="AH551" i="7" s="1"/>
  <c r="X551" i="7"/>
  <c r="W551" i="7"/>
  <c r="V551" i="7"/>
  <c r="U551" i="7"/>
  <c r="T551" i="7"/>
  <c r="S551" i="7"/>
  <c r="R551" i="7"/>
  <c r="Q551" i="7"/>
  <c r="AF550" i="7"/>
  <c r="AE550" i="7"/>
  <c r="AD550" i="7"/>
  <c r="AC550" i="7"/>
  <c r="AB550" i="7"/>
  <c r="AA550" i="7"/>
  <c r="Z550" i="7"/>
  <c r="Y550" i="7"/>
  <c r="AH550" i="7" s="1"/>
  <c r="X550" i="7"/>
  <c r="W550" i="7"/>
  <c r="V550" i="7"/>
  <c r="U550" i="7"/>
  <c r="T550" i="7"/>
  <c r="S550" i="7"/>
  <c r="R550" i="7"/>
  <c r="Q550" i="7"/>
  <c r="AF549" i="7"/>
  <c r="AE549" i="7"/>
  <c r="AD549" i="7"/>
  <c r="AC549" i="7"/>
  <c r="AB549" i="7"/>
  <c r="AA549" i="7"/>
  <c r="Z549" i="7"/>
  <c r="Y549" i="7"/>
  <c r="AH549" i="7" s="1"/>
  <c r="X549" i="7"/>
  <c r="W549" i="7"/>
  <c r="V549" i="7"/>
  <c r="U549" i="7"/>
  <c r="T549" i="7"/>
  <c r="S549" i="7"/>
  <c r="R549" i="7"/>
  <c r="Q549" i="7"/>
  <c r="AF548" i="7"/>
  <c r="AE548" i="7"/>
  <c r="AD548" i="7"/>
  <c r="AC548" i="7"/>
  <c r="AB548" i="7"/>
  <c r="AA548" i="7"/>
  <c r="Z548" i="7"/>
  <c r="Y548" i="7"/>
  <c r="AH548" i="7" s="1"/>
  <c r="X548" i="7"/>
  <c r="W548" i="7"/>
  <c r="V548" i="7"/>
  <c r="U548" i="7"/>
  <c r="T548" i="7"/>
  <c r="S548" i="7"/>
  <c r="R548" i="7"/>
  <c r="Q548" i="7"/>
  <c r="AF547" i="7"/>
  <c r="AE547" i="7"/>
  <c r="AD547" i="7"/>
  <c r="AC547" i="7"/>
  <c r="AB547" i="7"/>
  <c r="AA547" i="7"/>
  <c r="Z547" i="7"/>
  <c r="Y547" i="7"/>
  <c r="AH547" i="7" s="1"/>
  <c r="X547" i="7"/>
  <c r="W547" i="7"/>
  <c r="V547" i="7"/>
  <c r="U547" i="7"/>
  <c r="T547" i="7"/>
  <c r="S547" i="7"/>
  <c r="R547" i="7"/>
  <c r="Q547" i="7"/>
  <c r="AF546" i="7"/>
  <c r="AE546" i="7"/>
  <c r="AD546" i="7"/>
  <c r="AC546" i="7"/>
  <c r="AB546" i="7"/>
  <c r="AA546" i="7"/>
  <c r="Z546" i="7"/>
  <c r="Y546" i="7"/>
  <c r="AH546" i="7" s="1"/>
  <c r="X546" i="7"/>
  <c r="W546" i="7"/>
  <c r="V546" i="7"/>
  <c r="U546" i="7"/>
  <c r="T546" i="7"/>
  <c r="S546" i="7"/>
  <c r="R546" i="7"/>
  <c r="Q546" i="7"/>
  <c r="AF545" i="7"/>
  <c r="AE545" i="7"/>
  <c r="AD545" i="7"/>
  <c r="AC545" i="7"/>
  <c r="AB545" i="7"/>
  <c r="AA545" i="7"/>
  <c r="Z545" i="7"/>
  <c r="Y545" i="7"/>
  <c r="AH545" i="7" s="1"/>
  <c r="X545" i="7"/>
  <c r="W545" i="7"/>
  <c r="V545" i="7"/>
  <c r="U545" i="7"/>
  <c r="T545" i="7"/>
  <c r="S545" i="7"/>
  <c r="R545" i="7"/>
  <c r="Q545" i="7"/>
  <c r="AF544" i="7"/>
  <c r="AE544" i="7"/>
  <c r="AD544" i="7"/>
  <c r="AC544" i="7"/>
  <c r="AB544" i="7"/>
  <c r="AA544" i="7"/>
  <c r="Z544" i="7"/>
  <c r="Y544" i="7"/>
  <c r="AH544" i="7" s="1"/>
  <c r="X544" i="7"/>
  <c r="W544" i="7"/>
  <c r="V544" i="7"/>
  <c r="U544" i="7"/>
  <c r="T544" i="7"/>
  <c r="S544" i="7"/>
  <c r="R544" i="7"/>
  <c r="Q544" i="7"/>
  <c r="AF543" i="7"/>
  <c r="AE543" i="7"/>
  <c r="AD543" i="7"/>
  <c r="AC543" i="7"/>
  <c r="AB543" i="7"/>
  <c r="AA543" i="7"/>
  <c r="Z543" i="7"/>
  <c r="Y543" i="7"/>
  <c r="AH543" i="7" s="1"/>
  <c r="X543" i="7"/>
  <c r="W543" i="7"/>
  <c r="V543" i="7"/>
  <c r="U543" i="7"/>
  <c r="T543" i="7"/>
  <c r="S543" i="7"/>
  <c r="R543" i="7"/>
  <c r="Q543" i="7"/>
  <c r="AF542" i="7"/>
  <c r="AE542" i="7"/>
  <c r="AD542" i="7"/>
  <c r="AC542" i="7"/>
  <c r="AB542" i="7"/>
  <c r="AA542" i="7"/>
  <c r="Z542" i="7"/>
  <c r="Y542" i="7"/>
  <c r="AH542" i="7" s="1"/>
  <c r="X542" i="7"/>
  <c r="W542" i="7"/>
  <c r="V542" i="7"/>
  <c r="U542" i="7"/>
  <c r="T542" i="7"/>
  <c r="S542" i="7"/>
  <c r="R542" i="7"/>
  <c r="Q542" i="7"/>
  <c r="AF541" i="7"/>
  <c r="AE541" i="7"/>
  <c r="AD541" i="7"/>
  <c r="AC541" i="7"/>
  <c r="AB541" i="7"/>
  <c r="AA541" i="7"/>
  <c r="Z541" i="7"/>
  <c r="Y541" i="7"/>
  <c r="AH541" i="7" s="1"/>
  <c r="X541" i="7"/>
  <c r="W541" i="7"/>
  <c r="V541" i="7"/>
  <c r="U541" i="7"/>
  <c r="T541" i="7"/>
  <c r="S541" i="7"/>
  <c r="R541" i="7"/>
  <c r="Q541" i="7"/>
  <c r="AF540" i="7"/>
  <c r="AE540" i="7"/>
  <c r="AD540" i="7"/>
  <c r="AC540" i="7"/>
  <c r="AB540" i="7"/>
  <c r="AA540" i="7"/>
  <c r="Z540" i="7"/>
  <c r="Y540" i="7"/>
  <c r="AH540" i="7" s="1"/>
  <c r="X540" i="7"/>
  <c r="W540" i="7"/>
  <c r="V540" i="7"/>
  <c r="U540" i="7"/>
  <c r="T540" i="7"/>
  <c r="S540" i="7"/>
  <c r="R540" i="7"/>
  <c r="Q540" i="7"/>
  <c r="AF539" i="7"/>
  <c r="AE539" i="7"/>
  <c r="AD539" i="7"/>
  <c r="AC539" i="7"/>
  <c r="AB539" i="7"/>
  <c r="AA539" i="7"/>
  <c r="Z539" i="7"/>
  <c r="Y539" i="7"/>
  <c r="AH539" i="7" s="1"/>
  <c r="X539" i="7"/>
  <c r="W539" i="7"/>
  <c r="V539" i="7"/>
  <c r="U539" i="7"/>
  <c r="T539" i="7"/>
  <c r="S539" i="7"/>
  <c r="R539" i="7"/>
  <c r="Q539" i="7"/>
  <c r="AF538" i="7"/>
  <c r="AE538" i="7"/>
  <c r="AD538" i="7"/>
  <c r="AC538" i="7"/>
  <c r="AB538" i="7"/>
  <c r="AA538" i="7"/>
  <c r="Z538" i="7"/>
  <c r="Y538" i="7"/>
  <c r="AH538" i="7" s="1"/>
  <c r="X538" i="7"/>
  <c r="W538" i="7"/>
  <c r="V538" i="7"/>
  <c r="U538" i="7"/>
  <c r="T538" i="7"/>
  <c r="S538" i="7"/>
  <c r="R538" i="7"/>
  <c r="Q538" i="7"/>
  <c r="AF537" i="7"/>
  <c r="AE537" i="7"/>
  <c r="AD537" i="7"/>
  <c r="AC537" i="7"/>
  <c r="AB537" i="7"/>
  <c r="AA537" i="7"/>
  <c r="Z537" i="7"/>
  <c r="Y537" i="7"/>
  <c r="AH537" i="7" s="1"/>
  <c r="X537" i="7"/>
  <c r="W537" i="7"/>
  <c r="V537" i="7"/>
  <c r="U537" i="7"/>
  <c r="T537" i="7"/>
  <c r="S537" i="7"/>
  <c r="R537" i="7"/>
  <c r="Q537" i="7"/>
  <c r="AF536" i="7"/>
  <c r="AE536" i="7"/>
  <c r="AD536" i="7"/>
  <c r="AC536" i="7"/>
  <c r="AB536" i="7"/>
  <c r="AA536" i="7"/>
  <c r="Z536" i="7"/>
  <c r="Y536" i="7"/>
  <c r="AH536" i="7" s="1"/>
  <c r="X536" i="7"/>
  <c r="W536" i="7"/>
  <c r="V536" i="7"/>
  <c r="U536" i="7"/>
  <c r="T536" i="7"/>
  <c r="S536" i="7"/>
  <c r="R536" i="7"/>
  <c r="Q536" i="7"/>
  <c r="AF535" i="7"/>
  <c r="AE535" i="7"/>
  <c r="AD535" i="7"/>
  <c r="AC535" i="7"/>
  <c r="AB535" i="7"/>
  <c r="AA535" i="7"/>
  <c r="Z535" i="7"/>
  <c r="Y535" i="7"/>
  <c r="AH535" i="7" s="1"/>
  <c r="X535" i="7"/>
  <c r="W535" i="7"/>
  <c r="V535" i="7"/>
  <c r="U535" i="7"/>
  <c r="T535" i="7"/>
  <c r="S535" i="7"/>
  <c r="R535" i="7"/>
  <c r="Q535" i="7"/>
  <c r="AF534" i="7"/>
  <c r="AE534" i="7"/>
  <c r="AD534" i="7"/>
  <c r="AC534" i="7"/>
  <c r="AB534" i="7"/>
  <c r="AA534" i="7"/>
  <c r="Z534" i="7"/>
  <c r="Y534" i="7"/>
  <c r="AH534" i="7" s="1"/>
  <c r="X534" i="7"/>
  <c r="W534" i="7"/>
  <c r="V534" i="7"/>
  <c r="U534" i="7"/>
  <c r="T534" i="7"/>
  <c r="S534" i="7"/>
  <c r="R534" i="7"/>
  <c r="Q534" i="7"/>
  <c r="AF533" i="7"/>
  <c r="AE533" i="7"/>
  <c r="AD533" i="7"/>
  <c r="AC533" i="7"/>
  <c r="AB533" i="7"/>
  <c r="AA533" i="7"/>
  <c r="Z533" i="7"/>
  <c r="Y533" i="7"/>
  <c r="AH533" i="7" s="1"/>
  <c r="X533" i="7"/>
  <c r="W533" i="7"/>
  <c r="V533" i="7"/>
  <c r="U533" i="7"/>
  <c r="T533" i="7"/>
  <c r="S533" i="7"/>
  <c r="R533" i="7"/>
  <c r="Q533" i="7"/>
  <c r="AF532" i="7"/>
  <c r="AE532" i="7"/>
  <c r="AD532" i="7"/>
  <c r="AC532" i="7"/>
  <c r="AB532" i="7"/>
  <c r="AA532" i="7"/>
  <c r="Z532" i="7"/>
  <c r="Y532" i="7"/>
  <c r="AH532" i="7" s="1"/>
  <c r="X532" i="7"/>
  <c r="W532" i="7"/>
  <c r="V532" i="7"/>
  <c r="U532" i="7"/>
  <c r="T532" i="7"/>
  <c r="S532" i="7"/>
  <c r="R532" i="7"/>
  <c r="Q532" i="7"/>
  <c r="AF531" i="7"/>
  <c r="AE531" i="7"/>
  <c r="AD531" i="7"/>
  <c r="AC531" i="7"/>
  <c r="AB531" i="7"/>
  <c r="AA531" i="7"/>
  <c r="Z531" i="7"/>
  <c r="Y531" i="7"/>
  <c r="AH531" i="7" s="1"/>
  <c r="X531" i="7"/>
  <c r="W531" i="7"/>
  <c r="V531" i="7"/>
  <c r="U531" i="7"/>
  <c r="T531" i="7"/>
  <c r="S531" i="7"/>
  <c r="R531" i="7"/>
  <c r="Q531" i="7"/>
  <c r="AF530" i="7"/>
  <c r="AE530" i="7"/>
  <c r="AD530" i="7"/>
  <c r="AC530" i="7"/>
  <c r="AB530" i="7"/>
  <c r="AA530" i="7"/>
  <c r="Z530" i="7"/>
  <c r="Y530" i="7"/>
  <c r="AH530" i="7" s="1"/>
  <c r="X530" i="7"/>
  <c r="W530" i="7"/>
  <c r="V530" i="7"/>
  <c r="U530" i="7"/>
  <c r="T530" i="7"/>
  <c r="S530" i="7"/>
  <c r="R530" i="7"/>
  <c r="Q530" i="7"/>
  <c r="AF529" i="7"/>
  <c r="AE529" i="7"/>
  <c r="AD529" i="7"/>
  <c r="AC529" i="7"/>
  <c r="AB529" i="7"/>
  <c r="AA529" i="7"/>
  <c r="Z529" i="7"/>
  <c r="Y529" i="7"/>
  <c r="AH529" i="7" s="1"/>
  <c r="X529" i="7"/>
  <c r="W529" i="7"/>
  <c r="V529" i="7"/>
  <c r="U529" i="7"/>
  <c r="T529" i="7"/>
  <c r="S529" i="7"/>
  <c r="R529" i="7"/>
  <c r="Q529" i="7"/>
  <c r="AF528" i="7"/>
  <c r="AE528" i="7"/>
  <c r="AD528" i="7"/>
  <c r="AC528" i="7"/>
  <c r="AB528" i="7"/>
  <c r="AA528" i="7"/>
  <c r="Z528" i="7"/>
  <c r="Y528" i="7"/>
  <c r="AH528" i="7" s="1"/>
  <c r="X528" i="7"/>
  <c r="W528" i="7"/>
  <c r="V528" i="7"/>
  <c r="U528" i="7"/>
  <c r="T528" i="7"/>
  <c r="S528" i="7"/>
  <c r="R528" i="7"/>
  <c r="Q528" i="7"/>
  <c r="AF527" i="7"/>
  <c r="AE527" i="7"/>
  <c r="AD527" i="7"/>
  <c r="AC527" i="7"/>
  <c r="AB527" i="7"/>
  <c r="AA527" i="7"/>
  <c r="Z527" i="7"/>
  <c r="Y527" i="7"/>
  <c r="AH527" i="7" s="1"/>
  <c r="X527" i="7"/>
  <c r="W527" i="7"/>
  <c r="V527" i="7"/>
  <c r="U527" i="7"/>
  <c r="T527" i="7"/>
  <c r="S527" i="7"/>
  <c r="R527" i="7"/>
  <c r="Q527" i="7"/>
  <c r="AF526" i="7"/>
  <c r="AE526" i="7"/>
  <c r="AD526" i="7"/>
  <c r="AC526" i="7"/>
  <c r="AB526" i="7"/>
  <c r="AA526" i="7"/>
  <c r="Z526" i="7"/>
  <c r="Y526" i="7"/>
  <c r="AH526" i="7" s="1"/>
  <c r="X526" i="7"/>
  <c r="W526" i="7"/>
  <c r="V526" i="7"/>
  <c r="U526" i="7"/>
  <c r="T526" i="7"/>
  <c r="S526" i="7"/>
  <c r="R526" i="7"/>
  <c r="Q526" i="7"/>
  <c r="AF525" i="7"/>
  <c r="AE525" i="7"/>
  <c r="AD525" i="7"/>
  <c r="AC525" i="7"/>
  <c r="AB525" i="7"/>
  <c r="AA525" i="7"/>
  <c r="Z525" i="7"/>
  <c r="Y525" i="7"/>
  <c r="AH525" i="7" s="1"/>
  <c r="X525" i="7"/>
  <c r="W525" i="7"/>
  <c r="V525" i="7"/>
  <c r="U525" i="7"/>
  <c r="T525" i="7"/>
  <c r="S525" i="7"/>
  <c r="R525" i="7"/>
  <c r="Q525" i="7"/>
  <c r="AF524" i="7"/>
  <c r="AE524" i="7"/>
  <c r="AD524" i="7"/>
  <c r="AC524" i="7"/>
  <c r="AB524" i="7"/>
  <c r="AA524" i="7"/>
  <c r="Z524" i="7"/>
  <c r="Y524" i="7"/>
  <c r="AH524" i="7" s="1"/>
  <c r="X524" i="7"/>
  <c r="W524" i="7"/>
  <c r="V524" i="7"/>
  <c r="U524" i="7"/>
  <c r="T524" i="7"/>
  <c r="S524" i="7"/>
  <c r="R524" i="7"/>
  <c r="Q524" i="7"/>
  <c r="AF523" i="7"/>
  <c r="AE523" i="7"/>
  <c r="AD523" i="7"/>
  <c r="AC523" i="7"/>
  <c r="AB523" i="7"/>
  <c r="AA523" i="7"/>
  <c r="Z523" i="7"/>
  <c r="Y523" i="7"/>
  <c r="AH523" i="7" s="1"/>
  <c r="X523" i="7"/>
  <c r="W523" i="7"/>
  <c r="V523" i="7"/>
  <c r="U523" i="7"/>
  <c r="T523" i="7"/>
  <c r="S523" i="7"/>
  <c r="R523" i="7"/>
  <c r="Q523" i="7"/>
  <c r="AF522" i="7"/>
  <c r="AE522" i="7"/>
  <c r="AD522" i="7"/>
  <c r="AC522" i="7"/>
  <c r="AB522" i="7"/>
  <c r="AA522" i="7"/>
  <c r="Z522" i="7"/>
  <c r="Y522" i="7"/>
  <c r="AH522" i="7" s="1"/>
  <c r="X522" i="7"/>
  <c r="W522" i="7"/>
  <c r="V522" i="7"/>
  <c r="U522" i="7"/>
  <c r="T522" i="7"/>
  <c r="S522" i="7"/>
  <c r="R522" i="7"/>
  <c r="Q522" i="7"/>
  <c r="AF521" i="7"/>
  <c r="AE521" i="7"/>
  <c r="AD521" i="7"/>
  <c r="AC521" i="7"/>
  <c r="AB521" i="7"/>
  <c r="AA521" i="7"/>
  <c r="Z521" i="7"/>
  <c r="Y521" i="7"/>
  <c r="AH521" i="7" s="1"/>
  <c r="X521" i="7"/>
  <c r="W521" i="7"/>
  <c r="V521" i="7"/>
  <c r="U521" i="7"/>
  <c r="T521" i="7"/>
  <c r="S521" i="7"/>
  <c r="R521" i="7"/>
  <c r="Q521" i="7"/>
  <c r="AF520" i="7"/>
  <c r="AE520" i="7"/>
  <c r="AD520" i="7"/>
  <c r="AC520" i="7"/>
  <c r="AB520" i="7"/>
  <c r="AA520" i="7"/>
  <c r="Z520" i="7"/>
  <c r="Y520" i="7"/>
  <c r="AH520" i="7" s="1"/>
  <c r="X520" i="7"/>
  <c r="W520" i="7"/>
  <c r="V520" i="7"/>
  <c r="U520" i="7"/>
  <c r="T520" i="7"/>
  <c r="S520" i="7"/>
  <c r="R520" i="7"/>
  <c r="Q520" i="7"/>
  <c r="AF519" i="7"/>
  <c r="AE519" i="7"/>
  <c r="AD519" i="7"/>
  <c r="AC519" i="7"/>
  <c r="AB519" i="7"/>
  <c r="AA519" i="7"/>
  <c r="Z519" i="7"/>
  <c r="Y519" i="7"/>
  <c r="AH519" i="7" s="1"/>
  <c r="X519" i="7"/>
  <c r="W519" i="7"/>
  <c r="V519" i="7"/>
  <c r="U519" i="7"/>
  <c r="T519" i="7"/>
  <c r="S519" i="7"/>
  <c r="R519" i="7"/>
  <c r="Q519" i="7"/>
  <c r="AF518" i="7"/>
  <c r="AE518" i="7"/>
  <c r="AD518" i="7"/>
  <c r="AC518" i="7"/>
  <c r="AB518" i="7"/>
  <c r="AA518" i="7"/>
  <c r="Z518" i="7"/>
  <c r="Y518" i="7"/>
  <c r="AH518" i="7" s="1"/>
  <c r="X518" i="7"/>
  <c r="W518" i="7"/>
  <c r="V518" i="7"/>
  <c r="U518" i="7"/>
  <c r="T518" i="7"/>
  <c r="S518" i="7"/>
  <c r="R518" i="7"/>
  <c r="Q518" i="7"/>
  <c r="AF517" i="7"/>
  <c r="AE517" i="7"/>
  <c r="AD517" i="7"/>
  <c r="AC517" i="7"/>
  <c r="AB517" i="7"/>
  <c r="AA517" i="7"/>
  <c r="Z517" i="7"/>
  <c r="Y517" i="7"/>
  <c r="AH517" i="7" s="1"/>
  <c r="X517" i="7"/>
  <c r="W517" i="7"/>
  <c r="V517" i="7"/>
  <c r="U517" i="7"/>
  <c r="T517" i="7"/>
  <c r="S517" i="7"/>
  <c r="R517" i="7"/>
  <c r="Q517" i="7"/>
  <c r="AF516" i="7"/>
  <c r="AE516" i="7"/>
  <c r="AD516" i="7"/>
  <c r="AC516" i="7"/>
  <c r="AB516" i="7"/>
  <c r="AA516" i="7"/>
  <c r="Z516" i="7"/>
  <c r="Y516" i="7"/>
  <c r="AH516" i="7" s="1"/>
  <c r="X516" i="7"/>
  <c r="W516" i="7"/>
  <c r="V516" i="7"/>
  <c r="U516" i="7"/>
  <c r="T516" i="7"/>
  <c r="S516" i="7"/>
  <c r="R516" i="7"/>
  <c r="Q516" i="7"/>
  <c r="AF515" i="7"/>
  <c r="AE515" i="7"/>
  <c r="AD515" i="7"/>
  <c r="AC515" i="7"/>
  <c r="AB515" i="7"/>
  <c r="AA515" i="7"/>
  <c r="Z515" i="7"/>
  <c r="Y515" i="7"/>
  <c r="AH515" i="7" s="1"/>
  <c r="X515" i="7"/>
  <c r="W515" i="7"/>
  <c r="V515" i="7"/>
  <c r="U515" i="7"/>
  <c r="T515" i="7"/>
  <c r="S515" i="7"/>
  <c r="R515" i="7"/>
  <c r="Q515" i="7"/>
  <c r="AF514" i="7"/>
  <c r="AE514" i="7"/>
  <c r="AD514" i="7"/>
  <c r="AC514" i="7"/>
  <c r="AB514" i="7"/>
  <c r="AA514" i="7"/>
  <c r="Z514" i="7"/>
  <c r="Y514" i="7"/>
  <c r="AH514" i="7" s="1"/>
  <c r="X514" i="7"/>
  <c r="W514" i="7"/>
  <c r="V514" i="7"/>
  <c r="U514" i="7"/>
  <c r="T514" i="7"/>
  <c r="S514" i="7"/>
  <c r="R514" i="7"/>
  <c r="Q514" i="7"/>
  <c r="AF513" i="7"/>
  <c r="AE513" i="7"/>
  <c r="AD513" i="7"/>
  <c r="AC513" i="7"/>
  <c r="AB513" i="7"/>
  <c r="AA513" i="7"/>
  <c r="Z513" i="7"/>
  <c r="Y513" i="7"/>
  <c r="AH513" i="7" s="1"/>
  <c r="X513" i="7"/>
  <c r="W513" i="7"/>
  <c r="V513" i="7"/>
  <c r="U513" i="7"/>
  <c r="T513" i="7"/>
  <c r="S513" i="7"/>
  <c r="R513" i="7"/>
  <c r="Q513" i="7"/>
  <c r="AF512" i="7"/>
  <c r="AE512" i="7"/>
  <c r="AD512" i="7"/>
  <c r="AC512" i="7"/>
  <c r="AB512" i="7"/>
  <c r="AA512" i="7"/>
  <c r="Z512" i="7"/>
  <c r="Y512" i="7"/>
  <c r="AH512" i="7" s="1"/>
  <c r="X512" i="7"/>
  <c r="W512" i="7"/>
  <c r="V512" i="7"/>
  <c r="U512" i="7"/>
  <c r="T512" i="7"/>
  <c r="S512" i="7"/>
  <c r="R512" i="7"/>
  <c r="Q512" i="7"/>
  <c r="AF511" i="7"/>
  <c r="AE511" i="7"/>
  <c r="AD511" i="7"/>
  <c r="AC511" i="7"/>
  <c r="AB511" i="7"/>
  <c r="AA511" i="7"/>
  <c r="Z511" i="7"/>
  <c r="Y511" i="7"/>
  <c r="AH511" i="7" s="1"/>
  <c r="X511" i="7"/>
  <c r="W511" i="7"/>
  <c r="V511" i="7"/>
  <c r="U511" i="7"/>
  <c r="T511" i="7"/>
  <c r="S511" i="7"/>
  <c r="R511" i="7"/>
  <c r="Q511" i="7"/>
  <c r="AF510" i="7"/>
  <c r="AE510" i="7"/>
  <c r="AD510" i="7"/>
  <c r="AC510" i="7"/>
  <c r="AB510" i="7"/>
  <c r="AA510" i="7"/>
  <c r="Z510" i="7"/>
  <c r="Y510" i="7"/>
  <c r="AH510" i="7" s="1"/>
  <c r="X510" i="7"/>
  <c r="W510" i="7"/>
  <c r="V510" i="7"/>
  <c r="U510" i="7"/>
  <c r="T510" i="7"/>
  <c r="S510" i="7"/>
  <c r="R510" i="7"/>
  <c r="Q510" i="7"/>
  <c r="AF509" i="7"/>
  <c r="AE509" i="7"/>
  <c r="AD509" i="7"/>
  <c r="AC509" i="7"/>
  <c r="AB509" i="7"/>
  <c r="AA509" i="7"/>
  <c r="Z509" i="7"/>
  <c r="Y509" i="7"/>
  <c r="AH509" i="7" s="1"/>
  <c r="X509" i="7"/>
  <c r="W509" i="7"/>
  <c r="V509" i="7"/>
  <c r="U509" i="7"/>
  <c r="T509" i="7"/>
  <c r="S509" i="7"/>
  <c r="R509" i="7"/>
  <c r="Q509" i="7"/>
  <c r="AF508" i="7"/>
  <c r="AE508" i="7"/>
  <c r="AD508" i="7"/>
  <c r="AC508" i="7"/>
  <c r="AB508" i="7"/>
  <c r="AA508" i="7"/>
  <c r="Z508" i="7"/>
  <c r="Y508" i="7"/>
  <c r="AH508" i="7" s="1"/>
  <c r="X508" i="7"/>
  <c r="W508" i="7"/>
  <c r="V508" i="7"/>
  <c r="U508" i="7"/>
  <c r="T508" i="7"/>
  <c r="S508" i="7"/>
  <c r="R508" i="7"/>
  <c r="Q508" i="7"/>
  <c r="AF507" i="7"/>
  <c r="AE507" i="7"/>
  <c r="AD507" i="7"/>
  <c r="AC507" i="7"/>
  <c r="AB507" i="7"/>
  <c r="AA507" i="7"/>
  <c r="Z507" i="7"/>
  <c r="Y507" i="7"/>
  <c r="AH507" i="7" s="1"/>
  <c r="X507" i="7"/>
  <c r="W507" i="7"/>
  <c r="V507" i="7"/>
  <c r="U507" i="7"/>
  <c r="T507" i="7"/>
  <c r="S507" i="7"/>
  <c r="R507" i="7"/>
  <c r="Q507" i="7"/>
  <c r="AF506" i="7"/>
  <c r="AE506" i="7"/>
  <c r="AD506" i="7"/>
  <c r="AC506" i="7"/>
  <c r="AB506" i="7"/>
  <c r="AA506" i="7"/>
  <c r="Z506" i="7"/>
  <c r="Y506" i="7"/>
  <c r="AH506" i="7" s="1"/>
  <c r="X506" i="7"/>
  <c r="W506" i="7"/>
  <c r="V506" i="7"/>
  <c r="U506" i="7"/>
  <c r="T506" i="7"/>
  <c r="S506" i="7"/>
  <c r="R506" i="7"/>
  <c r="Q506" i="7"/>
  <c r="AF505" i="7"/>
  <c r="AE505" i="7"/>
  <c r="AD505" i="7"/>
  <c r="AC505" i="7"/>
  <c r="AB505" i="7"/>
  <c r="AA505" i="7"/>
  <c r="Z505" i="7"/>
  <c r="Y505" i="7"/>
  <c r="AH505" i="7" s="1"/>
  <c r="X505" i="7"/>
  <c r="W505" i="7"/>
  <c r="V505" i="7"/>
  <c r="U505" i="7"/>
  <c r="T505" i="7"/>
  <c r="S505" i="7"/>
  <c r="R505" i="7"/>
  <c r="Q505" i="7"/>
  <c r="AF504" i="7"/>
  <c r="AE504" i="7"/>
  <c r="AD504" i="7"/>
  <c r="AC504" i="7"/>
  <c r="AB504" i="7"/>
  <c r="AA504" i="7"/>
  <c r="Z504" i="7"/>
  <c r="Y504" i="7"/>
  <c r="AH504" i="7" s="1"/>
  <c r="X504" i="7"/>
  <c r="W504" i="7"/>
  <c r="V504" i="7"/>
  <c r="U504" i="7"/>
  <c r="T504" i="7"/>
  <c r="S504" i="7"/>
  <c r="R504" i="7"/>
  <c r="Q504" i="7"/>
  <c r="AF503" i="7"/>
  <c r="AE503" i="7"/>
  <c r="AD503" i="7"/>
  <c r="AC503" i="7"/>
  <c r="AB503" i="7"/>
  <c r="AA503" i="7"/>
  <c r="Z503" i="7"/>
  <c r="Y503" i="7"/>
  <c r="AH503" i="7" s="1"/>
  <c r="X503" i="7"/>
  <c r="W503" i="7"/>
  <c r="V503" i="7"/>
  <c r="U503" i="7"/>
  <c r="T503" i="7"/>
  <c r="S503" i="7"/>
  <c r="R503" i="7"/>
  <c r="Q503" i="7"/>
  <c r="AF502" i="7"/>
  <c r="AE502" i="7"/>
  <c r="AD502" i="7"/>
  <c r="AC502" i="7"/>
  <c r="AB502" i="7"/>
  <c r="AA502" i="7"/>
  <c r="Z502" i="7"/>
  <c r="Y502" i="7"/>
  <c r="AH502" i="7" s="1"/>
  <c r="X502" i="7"/>
  <c r="W502" i="7"/>
  <c r="V502" i="7"/>
  <c r="U502" i="7"/>
  <c r="T502" i="7"/>
  <c r="S502" i="7"/>
  <c r="R502" i="7"/>
  <c r="Q502" i="7"/>
  <c r="AF501" i="7"/>
  <c r="AE501" i="7"/>
  <c r="AD501" i="7"/>
  <c r="AC501" i="7"/>
  <c r="AB501" i="7"/>
  <c r="AA501" i="7"/>
  <c r="Z501" i="7"/>
  <c r="Y501" i="7"/>
  <c r="AH501" i="7" s="1"/>
  <c r="X501" i="7"/>
  <c r="W501" i="7"/>
  <c r="V501" i="7"/>
  <c r="U501" i="7"/>
  <c r="T501" i="7"/>
  <c r="S501" i="7"/>
  <c r="R501" i="7"/>
  <c r="Q501" i="7"/>
  <c r="AF500" i="7"/>
  <c r="AE500" i="7"/>
  <c r="AD500" i="7"/>
  <c r="AC500" i="7"/>
  <c r="AB500" i="7"/>
  <c r="AA500" i="7"/>
  <c r="Z500" i="7"/>
  <c r="Y500" i="7"/>
  <c r="AH500" i="7" s="1"/>
  <c r="X500" i="7"/>
  <c r="W500" i="7"/>
  <c r="V500" i="7"/>
  <c r="U500" i="7"/>
  <c r="T500" i="7"/>
  <c r="S500" i="7"/>
  <c r="R500" i="7"/>
  <c r="Q500" i="7"/>
  <c r="AF499" i="7"/>
  <c r="AE499" i="7"/>
  <c r="AD499" i="7"/>
  <c r="AC499" i="7"/>
  <c r="AB499" i="7"/>
  <c r="AA499" i="7"/>
  <c r="Z499" i="7"/>
  <c r="Y499" i="7"/>
  <c r="AH499" i="7" s="1"/>
  <c r="X499" i="7"/>
  <c r="W499" i="7"/>
  <c r="V499" i="7"/>
  <c r="U499" i="7"/>
  <c r="T499" i="7"/>
  <c r="S499" i="7"/>
  <c r="R499" i="7"/>
  <c r="Q499" i="7"/>
  <c r="AF498" i="7"/>
  <c r="AE498" i="7"/>
  <c r="AD498" i="7"/>
  <c r="AC498" i="7"/>
  <c r="AB498" i="7"/>
  <c r="AA498" i="7"/>
  <c r="Z498" i="7"/>
  <c r="Y498" i="7"/>
  <c r="AH498" i="7" s="1"/>
  <c r="X498" i="7"/>
  <c r="W498" i="7"/>
  <c r="V498" i="7"/>
  <c r="U498" i="7"/>
  <c r="T498" i="7"/>
  <c r="S498" i="7"/>
  <c r="R498" i="7"/>
  <c r="Q498" i="7"/>
  <c r="AF497" i="7"/>
  <c r="AE497" i="7"/>
  <c r="AD497" i="7"/>
  <c r="AC497" i="7"/>
  <c r="AB497" i="7"/>
  <c r="AA497" i="7"/>
  <c r="Z497" i="7"/>
  <c r="Y497" i="7"/>
  <c r="AH497" i="7" s="1"/>
  <c r="X497" i="7"/>
  <c r="W497" i="7"/>
  <c r="V497" i="7"/>
  <c r="U497" i="7"/>
  <c r="T497" i="7"/>
  <c r="S497" i="7"/>
  <c r="R497" i="7"/>
  <c r="Q497" i="7"/>
  <c r="AF496" i="7"/>
  <c r="AE496" i="7"/>
  <c r="AD496" i="7"/>
  <c r="AC496" i="7"/>
  <c r="AB496" i="7"/>
  <c r="AA496" i="7"/>
  <c r="Z496" i="7"/>
  <c r="Y496" i="7"/>
  <c r="AH496" i="7" s="1"/>
  <c r="X496" i="7"/>
  <c r="W496" i="7"/>
  <c r="V496" i="7"/>
  <c r="U496" i="7"/>
  <c r="T496" i="7"/>
  <c r="S496" i="7"/>
  <c r="R496" i="7"/>
  <c r="Q496" i="7"/>
  <c r="AG496" i="7" s="1"/>
  <c r="AF495" i="7"/>
  <c r="AE495" i="7"/>
  <c r="AD495" i="7"/>
  <c r="AC495" i="7"/>
  <c r="AB495" i="7"/>
  <c r="AA495" i="7"/>
  <c r="Z495" i="7"/>
  <c r="Y495" i="7"/>
  <c r="AH495" i="7" s="1"/>
  <c r="X495" i="7"/>
  <c r="W495" i="7"/>
  <c r="V495" i="7"/>
  <c r="U495" i="7"/>
  <c r="T495" i="7"/>
  <c r="S495" i="7"/>
  <c r="R495" i="7"/>
  <c r="Q495" i="7"/>
  <c r="AF494" i="7"/>
  <c r="AE494" i="7"/>
  <c r="AD494" i="7"/>
  <c r="AC494" i="7"/>
  <c r="AB494" i="7"/>
  <c r="AA494" i="7"/>
  <c r="Z494" i="7"/>
  <c r="Y494" i="7"/>
  <c r="AH494" i="7" s="1"/>
  <c r="X494" i="7"/>
  <c r="W494" i="7"/>
  <c r="V494" i="7"/>
  <c r="U494" i="7"/>
  <c r="T494" i="7"/>
  <c r="S494" i="7"/>
  <c r="R494" i="7"/>
  <c r="Q494" i="7"/>
  <c r="AG494" i="7" s="1"/>
  <c r="AF493" i="7"/>
  <c r="AE493" i="7"/>
  <c r="AD493" i="7"/>
  <c r="AC493" i="7"/>
  <c r="AB493" i="7"/>
  <c r="AA493" i="7"/>
  <c r="Z493" i="7"/>
  <c r="Y493" i="7"/>
  <c r="AH493" i="7" s="1"/>
  <c r="X493" i="7"/>
  <c r="W493" i="7"/>
  <c r="V493" i="7"/>
  <c r="U493" i="7"/>
  <c r="T493" i="7"/>
  <c r="S493" i="7"/>
  <c r="R493" i="7"/>
  <c r="Q493" i="7"/>
  <c r="AF492" i="7"/>
  <c r="AE492" i="7"/>
  <c r="AD492" i="7"/>
  <c r="AC492" i="7"/>
  <c r="AB492" i="7"/>
  <c r="AA492" i="7"/>
  <c r="Z492" i="7"/>
  <c r="Y492" i="7"/>
  <c r="AH492" i="7" s="1"/>
  <c r="X492" i="7"/>
  <c r="W492" i="7"/>
  <c r="V492" i="7"/>
  <c r="U492" i="7"/>
  <c r="T492" i="7"/>
  <c r="S492" i="7"/>
  <c r="R492" i="7"/>
  <c r="Q492" i="7"/>
  <c r="AG492" i="7" s="1"/>
  <c r="AF491" i="7"/>
  <c r="AE491" i="7"/>
  <c r="AD491" i="7"/>
  <c r="AC491" i="7"/>
  <c r="AB491" i="7"/>
  <c r="AA491" i="7"/>
  <c r="Z491" i="7"/>
  <c r="Y491" i="7"/>
  <c r="AH491" i="7" s="1"/>
  <c r="X491" i="7"/>
  <c r="W491" i="7"/>
  <c r="V491" i="7"/>
  <c r="U491" i="7"/>
  <c r="T491" i="7"/>
  <c r="S491" i="7"/>
  <c r="R491" i="7"/>
  <c r="Q491" i="7"/>
  <c r="AF490" i="7"/>
  <c r="AE490" i="7"/>
  <c r="AD490" i="7"/>
  <c r="AC490" i="7"/>
  <c r="AB490" i="7"/>
  <c r="AA490" i="7"/>
  <c r="Z490" i="7"/>
  <c r="Y490" i="7"/>
  <c r="AH490" i="7" s="1"/>
  <c r="X490" i="7"/>
  <c r="W490" i="7"/>
  <c r="V490" i="7"/>
  <c r="U490" i="7"/>
  <c r="T490" i="7"/>
  <c r="S490" i="7"/>
  <c r="R490" i="7"/>
  <c r="Q490" i="7"/>
  <c r="AG490" i="7" s="1"/>
  <c r="AF489" i="7"/>
  <c r="AE489" i="7"/>
  <c r="AD489" i="7"/>
  <c r="AC489" i="7"/>
  <c r="AB489" i="7"/>
  <c r="AA489" i="7"/>
  <c r="Z489" i="7"/>
  <c r="Y489" i="7"/>
  <c r="AH489" i="7" s="1"/>
  <c r="X489" i="7"/>
  <c r="W489" i="7"/>
  <c r="V489" i="7"/>
  <c r="U489" i="7"/>
  <c r="T489" i="7"/>
  <c r="S489" i="7"/>
  <c r="R489" i="7"/>
  <c r="Q489" i="7"/>
  <c r="AF488" i="7"/>
  <c r="AE488" i="7"/>
  <c r="AD488" i="7"/>
  <c r="AC488" i="7"/>
  <c r="AB488" i="7"/>
  <c r="AA488" i="7"/>
  <c r="Z488" i="7"/>
  <c r="Y488" i="7"/>
  <c r="AH488" i="7" s="1"/>
  <c r="X488" i="7"/>
  <c r="W488" i="7"/>
  <c r="V488" i="7"/>
  <c r="U488" i="7"/>
  <c r="T488" i="7"/>
  <c r="S488" i="7"/>
  <c r="R488" i="7"/>
  <c r="Q488" i="7"/>
  <c r="AG488" i="7" s="1"/>
  <c r="AF487" i="7"/>
  <c r="AE487" i="7"/>
  <c r="AD487" i="7"/>
  <c r="AC487" i="7"/>
  <c r="AB487" i="7"/>
  <c r="AA487" i="7"/>
  <c r="Z487" i="7"/>
  <c r="Y487" i="7"/>
  <c r="AH487" i="7" s="1"/>
  <c r="X487" i="7"/>
  <c r="W487" i="7"/>
  <c r="V487" i="7"/>
  <c r="U487" i="7"/>
  <c r="T487" i="7"/>
  <c r="S487" i="7"/>
  <c r="R487" i="7"/>
  <c r="Q487" i="7"/>
  <c r="AF486" i="7"/>
  <c r="AE486" i="7"/>
  <c r="AD486" i="7"/>
  <c r="AC486" i="7"/>
  <c r="AB486" i="7"/>
  <c r="AA486" i="7"/>
  <c r="Z486" i="7"/>
  <c r="Y486" i="7"/>
  <c r="AH486" i="7" s="1"/>
  <c r="X486" i="7"/>
  <c r="W486" i="7"/>
  <c r="V486" i="7"/>
  <c r="U486" i="7"/>
  <c r="T486" i="7"/>
  <c r="S486" i="7"/>
  <c r="R486" i="7"/>
  <c r="Q486" i="7"/>
  <c r="AG486" i="7" s="1"/>
  <c r="AF485" i="7"/>
  <c r="AE485" i="7"/>
  <c r="AD485" i="7"/>
  <c r="AC485" i="7"/>
  <c r="AB485" i="7"/>
  <c r="AA485" i="7"/>
  <c r="Z485" i="7"/>
  <c r="Y485" i="7"/>
  <c r="AH485" i="7" s="1"/>
  <c r="X485" i="7"/>
  <c r="W485" i="7"/>
  <c r="V485" i="7"/>
  <c r="U485" i="7"/>
  <c r="T485" i="7"/>
  <c r="S485" i="7"/>
  <c r="R485" i="7"/>
  <c r="Q485" i="7"/>
  <c r="AF484" i="7"/>
  <c r="AE484" i="7"/>
  <c r="AD484" i="7"/>
  <c r="AC484" i="7"/>
  <c r="AB484" i="7"/>
  <c r="AA484" i="7"/>
  <c r="Z484" i="7"/>
  <c r="Y484" i="7"/>
  <c r="AH484" i="7" s="1"/>
  <c r="X484" i="7"/>
  <c r="W484" i="7"/>
  <c r="V484" i="7"/>
  <c r="U484" i="7"/>
  <c r="T484" i="7"/>
  <c r="S484" i="7"/>
  <c r="R484" i="7"/>
  <c r="Q484" i="7"/>
  <c r="AG484" i="7" s="1"/>
  <c r="AF483" i="7"/>
  <c r="AE483" i="7"/>
  <c r="AD483" i="7"/>
  <c r="AC483" i="7"/>
  <c r="AB483" i="7"/>
  <c r="AA483" i="7"/>
  <c r="Z483" i="7"/>
  <c r="Y483" i="7"/>
  <c r="AH483" i="7" s="1"/>
  <c r="X483" i="7"/>
  <c r="W483" i="7"/>
  <c r="V483" i="7"/>
  <c r="U483" i="7"/>
  <c r="T483" i="7"/>
  <c r="S483" i="7"/>
  <c r="R483" i="7"/>
  <c r="Q483" i="7"/>
  <c r="AF482" i="7"/>
  <c r="AE482" i="7"/>
  <c r="AD482" i="7"/>
  <c r="AC482" i="7"/>
  <c r="AB482" i="7"/>
  <c r="AA482" i="7"/>
  <c r="Z482" i="7"/>
  <c r="Y482" i="7"/>
  <c r="AH482" i="7" s="1"/>
  <c r="X482" i="7"/>
  <c r="W482" i="7"/>
  <c r="V482" i="7"/>
  <c r="U482" i="7"/>
  <c r="T482" i="7"/>
  <c r="S482" i="7"/>
  <c r="R482" i="7"/>
  <c r="Q482" i="7"/>
  <c r="AG482" i="7" s="1"/>
  <c r="AF481" i="7"/>
  <c r="AE481" i="7"/>
  <c r="AD481" i="7"/>
  <c r="AC481" i="7"/>
  <c r="AB481" i="7"/>
  <c r="AA481" i="7"/>
  <c r="Z481" i="7"/>
  <c r="Y481" i="7"/>
  <c r="AH481" i="7" s="1"/>
  <c r="X481" i="7"/>
  <c r="W481" i="7"/>
  <c r="V481" i="7"/>
  <c r="U481" i="7"/>
  <c r="T481" i="7"/>
  <c r="S481" i="7"/>
  <c r="R481" i="7"/>
  <c r="Q481" i="7"/>
  <c r="AF480" i="7"/>
  <c r="AE480" i="7"/>
  <c r="AD480" i="7"/>
  <c r="AC480" i="7"/>
  <c r="AB480" i="7"/>
  <c r="AA480" i="7"/>
  <c r="Z480" i="7"/>
  <c r="Y480" i="7"/>
  <c r="AH480" i="7" s="1"/>
  <c r="X480" i="7"/>
  <c r="W480" i="7"/>
  <c r="V480" i="7"/>
  <c r="U480" i="7"/>
  <c r="T480" i="7"/>
  <c r="S480" i="7"/>
  <c r="R480" i="7"/>
  <c r="Q480" i="7"/>
  <c r="AG480" i="7" s="1"/>
  <c r="AF479" i="7"/>
  <c r="AE479" i="7"/>
  <c r="AD479" i="7"/>
  <c r="AC479" i="7"/>
  <c r="AB479" i="7"/>
  <c r="AA479" i="7"/>
  <c r="Z479" i="7"/>
  <c r="Y479" i="7"/>
  <c r="AH479" i="7" s="1"/>
  <c r="X479" i="7"/>
  <c r="W479" i="7"/>
  <c r="V479" i="7"/>
  <c r="U479" i="7"/>
  <c r="T479" i="7"/>
  <c r="S479" i="7"/>
  <c r="R479" i="7"/>
  <c r="Q479" i="7"/>
  <c r="AF478" i="7"/>
  <c r="AE478" i="7"/>
  <c r="AD478" i="7"/>
  <c r="AC478" i="7"/>
  <c r="AB478" i="7"/>
  <c r="AA478" i="7"/>
  <c r="Z478" i="7"/>
  <c r="Y478" i="7"/>
  <c r="AH478" i="7" s="1"/>
  <c r="X478" i="7"/>
  <c r="W478" i="7"/>
  <c r="V478" i="7"/>
  <c r="U478" i="7"/>
  <c r="T478" i="7"/>
  <c r="S478" i="7"/>
  <c r="R478" i="7"/>
  <c r="Q478" i="7"/>
  <c r="AG478" i="7" s="1"/>
  <c r="AF477" i="7"/>
  <c r="AE477" i="7"/>
  <c r="AD477" i="7"/>
  <c r="AC477" i="7"/>
  <c r="AB477" i="7"/>
  <c r="AA477" i="7"/>
  <c r="Z477" i="7"/>
  <c r="Y477" i="7"/>
  <c r="AH477" i="7" s="1"/>
  <c r="X477" i="7"/>
  <c r="W477" i="7"/>
  <c r="V477" i="7"/>
  <c r="U477" i="7"/>
  <c r="T477" i="7"/>
  <c r="S477" i="7"/>
  <c r="R477" i="7"/>
  <c r="Q477" i="7"/>
  <c r="AF476" i="7"/>
  <c r="AE476" i="7"/>
  <c r="AD476" i="7"/>
  <c r="AC476" i="7"/>
  <c r="AB476" i="7"/>
  <c r="AA476" i="7"/>
  <c r="Z476" i="7"/>
  <c r="Y476" i="7"/>
  <c r="AH476" i="7" s="1"/>
  <c r="X476" i="7"/>
  <c r="W476" i="7"/>
  <c r="V476" i="7"/>
  <c r="U476" i="7"/>
  <c r="T476" i="7"/>
  <c r="S476" i="7"/>
  <c r="R476" i="7"/>
  <c r="Q476" i="7"/>
  <c r="AG476" i="7" s="1"/>
  <c r="AF475" i="7"/>
  <c r="AE475" i="7"/>
  <c r="AD475" i="7"/>
  <c r="AC475" i="7"/>
  <c r="AB475" i="7"/>
  <c r="AA475" i="7"/>
  <c r="Z475" i="7"/>
  <c r="Y475" i="7"/>
  <c r="AH475" i="7" s="1"/>
  <c r="X475" i="7"/>
  <c r="W475" i="7"/>
  <c r="V475" i="7"/>
  <c r="U475" i="7"/>
  <c r="T475" i="7"/>
  <c r="S475" i="7"/>
  <c r="R475" i="7"/>
  <c r="Q475" i="7"/>
  <c r="AF474" i="7"/>
  <c r="AE474" i="7"/>
  <c r="AD474" i="7"/>
  <c r="AC474" i="7"/>
  <c r="AB474" i="7"/>
  <c r="AA474" i="7"/>
  <c r="Z474" i="7"/>
  <c r="Y474" i="7"/>
  <c r="AH474" i="7" s="1"/>
  <c r="X474" i="7"/>
  <c r="W474" i="7"/>
  <c r="V474" i="7"/>
  <c r="U474" i="7"/>
  <c r="T474" i="7"/>
  <c r="S474" i="7"/>
  <c r="R474" i="7"/>
  <c r="Q474" i="7"/>
  <c r="AG474" i="7" s="1"/>
  <c r="AF473" i="7"/>
  <c r="AE473" i="7"/>
  <c r="AD473" i="7"/>
  <c r="AC473" i="7"/>
  <c r="AB473" i="7"/>
  <c r="AA473" i="7"/>
  <c r="Z473" i="7"/>
  <c r="Y473" i="7"/>
  <c r="AH473" i="7" s="1"/>
  <c r="X473" i="7"/>
  <c r="W473" i="7"/>
  <c r="V473" i="7"/>
  <c r="U473" i="7"/>
  <c r="T473" i="7"/>
  <c r="S473" i="7"/>
  <c r="R473" i="7"/>
  <c r="Q473" i="7"/>
  <c r="AF472" i="7"/>
  <c r="AE472" i="7"/>
  <c r="AD472" i="7"/>
  <c r="AC472" i="7"/>
  <c r="AB472" i="7"/>
  <c r="AA472" i="7"/>
  <c r="Z472" i="7"/>
  <c r="Y472" i="7"/>
  <c r="AH472" i="7" s="1"/>
  <c r="X472" i="7"/>
  <c r="W472" i="7"/>
  <c r="V472" i="7"/>
  <c r="U472" i="7"/>
  <c r="T472" i="7"/>
  <c r="S472" i="7"/>
  <c r="R472" i="7"/>
  <c r="Q472" i="7"/>
  <c r="AG472" i="7" s="1"/>
  <c r="AF471" i="7"/>
  <c r="AE471" i="7"/>
  <c r="AD471" i="7"/>
  <c r="AC471" i="7"/>
  <c r="AB471" i="7"/>
  <c r="AA471" i="7"/>
  <c r="Z471" i="7"/>
  <c r="Y471" i="7"/>
  <c r="AH471" i="7" s="1"/>
  <c r="X471" i="7"/>
  <c r="W471" i="7"/>
  <c r="V471" i="7"/>
  <c r="U471" i="7"/>
  <c r="T471" i="7"/>
  <c r="S471" i="7"/>
  <c r="R471" i="7"/>
  <c r="Q471" i="7"/>
  <c r="AF470" i="7"/>
  <c r="AE470" i="7"/>
  <c r="AD470" i="7"/>
  <c r="AC470" i="7"/>
  <c r="AB470" i="7"/>
  <c r="AA470" i="7"/>
  <c r="Z470" i="7"/>
  <c r="Y470" i="7"/>
  <c r="AH470" i="7" s="1"/>
  <c r="X470" i="7"/>
  <c r="W470" i="7"/>
  <c r="V470" i="7"/>
  <c r="U470" i="7"/>
  <c r="T470" i="7"/>
  <c r="S470" i="7"/>
  <c r="R470" i="7"/>
  <c r="Q470" i="7"/>
  <c r="AG470" i="7" s="1"/>
  <c r="AF469" i="7"/>
  <c r="AE469" i="7"/>
  <c r="AD469" i="7"/>
  <c r="AC469" i="7"/>
  <c r="AB469" i="7"/>
  <c r="AA469" i="7"/>
  <c r="Z469" i="7"/>
  <c r="Y469" i="7"/>
  <c r="AH469" i="7" s="1"/>
  <c r="X469" i="7"/>
  <c r="W469" i="7"/>
  <c r="V469" i="7"/>
  <c r="U469" i="7"/>
  <c r="T469" i="7"/>
  <c r="S469" i="7"/>
  <c r="R469" i="7"/>
  <c r="Q469" i="7"/>
  <c r="AF468" i="7"/>
  <c r="AE468" i="7"/>
  <c r="AD468" i="7"/>
  <c r="AC468" i="7"/>
  <c r="AB468" i="7"/>
  <c r="AA468" i="7"/>
  <c r="Z468" i="7"/>
  <c r="Y468" i="7"/>
  <c r="AH468" i="7" s="1"/>
  <c r="X468" i="7"/>
  <c r="W468" i="7"/>
  <c r="V468" i="7"/>
  <c r="U468" i="7"/>
  <c r="T468" i="7"/>
  <c r="S468" i="7"/>
  <c r="R468" i="7"/>
  <c r="Q468" i="7"/>
  <c r="AG468" i="7" s="1"/>
  <c r="AF467" i="7"/>
  <c r="AE467" i="7"/>
  <c r="AD467" i="7"/>
  <c r="AC467" i="7"/>
  <c r="AB467" i="7"/>
  <c r="AA467" i="7"/>
  <c r="Z467" i="7"/>
  <c r="Y467" i="7"/>
  <c r="AH467" i="7" s="1"/>
  <c r="X467" i="7"/>
  <c r="W467" i="7"/>
  <c r="V467" i="7"/>
  <c r="U467" i="7"/>
  <c r="T467" i="7"/>
  <c r="S467" i="7"/>
  <c r="R467" i="7"/>
  <c r="Q467" i="7"/>
  <c r="AF466" i="7"/>
  <c r="AE466" i="7"/>
  <c r="AD466" i="7"/>
  <c r="AC466" i="7"/>
  <c r="AB466" i="7"/>
  <c r="AA466" i="7"/>
  <c r="Z466" i="7"/>
  <c r="Y466" i="7"/>
  <c r="AH466" i="7" s="1"/>
  <c r="X466" i="7"/>
  <c r="W466" i="7"/>
  <c r="V466" i="7"/>
  <c r="U466" i="7"/>
  <c r="T466" i="7"/>
  <c r="S466" i="7"/>
  <c r="R466" i="7"/>
  <c r="Q466" i="7"/>
  <c r="AG466" i="7" s="1"/>
  <c r="AF465" i="7"/>
  <c r="AE465" i="7"/>
  <c r="AD465" i="7"/>
  <c r="AC465" i="7"/>
  <c r="AB465" i="7"/>
  <c r="AA465" i="7"/>
  <c r="Z465" i="7"/>
  <c r="Y465" i="7"/>
  <c r="AH465" i="7" s="1"/>
  <c r="X465" i="7"/>
  <c r="W465" i="7"/>
  <c r="V465" i="7"/>
  <c r="U465" i="7"/>
  <c r="T465" i="7"/>
  <c r="S465" i="7"/>
  <c r="R465" i="7"/>
  <c r="Q465" i="7"/>
  <c r="AF464" i="7"/>
  <c r="AE464" i="7"/>
  <c r="AD464" i="7"/>
  <c r="AC464" i="7"/>
  <c r="AB464" i="7"/>
  <c r="AA464" i="7"/>
  <c r="Z464" i="7"/>
  <c r="Y464" i="7"/>
  <c r="AH464" i="7" s="1"/>
  <c r="X464" i="7"/>
  <c r="W464" i="7"/>
  <c r="V464" i="7"/>
  <c r="U464" i="7"/>
  <c r="T464" i="7"/>
  <c r="S464" i="7"/>
  <c r="R464" i="7"/>
  <c r="Q464" i="7"/>
  <c r="AG464" i="7" s="1"/>
  <c r="AF463" i="7"/>
  <c r="AE463" i="7"/>
  <c r="AD463" i="7"/>
  <c r="AC463" i="7"/>
  <c r="AB463" i="7"/>
  <c r="AA463" i="7"/>
  <c r="Z463" i="7"/>
  <c r="Y463" i="7"/>
  <c r="AH463" i="7" s="1"/>
  <c r="X463" i="7"/>
  <c r="W463" i="7"/>
  <c r="V463" i="7"/>
  <c r="U463" i="7"/>
  <c r="T463" i="7"/>
  <c r="S463" i="7"/>
  <c r="R463" i="7"/>
  <c r="Q463" i="7"/>
  <c r="AF462" i="7"/>
  <c r="AE462" i="7"/>
  <c r="AD462" i="7"/>
  <c r="AC462" i="7"/>
  <c r="AB462" i="7"/>
  <c r="AA462" i="7"/>
  <c r="Z462" i="7"/>
  <c r="Y462" i="7"/>
  <c r="AH462" i="7" s="1"/>
  <c r="X462" i="7"/>
  <c r="W462" i="7"/>
  <c r="V462" i="7"/>
  <c r="U462" i="7"/>
  <c r="T462" i="7"/>
  <c r="S462" i="7"/>
  <c r="R462" i="7"/>
  <c r="Q462" i="7"/>
  <c r="AG462" i="7" s="1"/>
  <c r="AF461" i="7"/>
  <c r="AE461" i="7"/>
  <c r="AD461" i="7"/>
  <c r="AC461" i="7"/>
  <c r="AB461" i="7"/>
  <c r="AA461" i="7"/>
  <c r="Z461" i="7"/>
  <c r="Y461" i="7"/>
  <c r="AH461" i="7" s="1"/>
  <c r="X461" i="7"/>
  <c r="W461" i="7"/>
  <c r="V461" i="7"/>
  <c r="U461" i="7"/>
  <c r="T461" i="7"/>
  <c r="S461" i="7"/>
  <c r="R461" i="7"/>
  <c r="Q461" i="7"/>
  <c r="AF460" i="7"/>
  <c r="AE460" i="7"/>
  <c r="AD460" i="7"/>
  <c r="AC460" i="7"/>
  <c r="AB460" i="7"/>
  <c r="AA460" i="7"/>
  <c r="Z460" i="7"/>
  <c r="Y460" i="7"/>
  <c r="AH460" i="7" s="1"/>
  <c r="X460" i="7"/>
  <c r="W460" i="7"/>
  <c r="V460" i="7"/>
  <c r="U460" i="7"/>
  <c r="T460" i="7"/>
  <c r="S460" i="7"/>
  <c r="R460" i="7"/>
  <c r="Q460" i="7"/>
  <c r="AG460" i="7" s="1"/>
  <c r="AF459" i="7"/>
  <c r="AE459" i="7"/>
  <c r="AD459" i="7"/>
  <c r="AC459" i="7"/>
  <c r="AB459" i="7"/>
  <c r="AA459" i="7"/>
  <c r="Z459" i="7"/>
  <c r="Y459" i="7"/>
  <c r="AH459" i="7" s="1"/>
  <c r="X459" i="7"/>
  <c r="W459" i="7"/>
  <c r="V459" i="7"/>
  <c r="U459" i="7"/>
  <c r="T459" i="7"/>
  <c r="S459" i="7"/>
  <c r="R459" i="7"/>
  <c r="Q459" i="7"/>
  <c r="AF458" i="7"/>
  <c r="AE458" i="7"/>
  <c r="AD458" i="7"/>
  <c r="AC458" i="7"/>
  <c r="AB458" i="7"/>
  <c r="AA458" i="7"/>
  <c r="Z458" i="7"/>
  <c r="Y458" i="7"/>
  <c r="AH458" i="7" s="1"/>
  <c r="X458" i="7"/>
  <c r="W458" i="7"/>
  <c r="V458" i="7"/>
  <c r="U458" i="7"/>
  <c r="T458" i="7"/>
  <c r="S458" i="7"/>
  <c r="R458" i="7"/>
  <c r="Q458" i="7"/>
  <c r="AG458" i="7" s="1"/>
  <c r="AF457" i="7"/>
  <c r="AE457" i="7"/>
  <c r="AD457" i="7"/>
  <c r="AC457" i="7"/>
  <c r="AB457" i="7"/>
  <c r="AA457" i="7"/>
  <c r="Z457" i="7"/>
  <c r="Y457" i="7"/>
  <c r="AH457" i="7" s="1"/>
  <c r="X457" i="7"/>
  <c r="W457" i="7"/>
  <c r="V457" i="7"/>
  <c r="U457" i="7"/>
  <c r="T457" i="7"/>
  <c r="S457" i="7"/>
  <c r="R457" i="7"/>
  <c r="Q457" i="7"/>
  <c r="AF456" i="7"/>
  <c r="AE456" i="7"/>
  <c r="AD456" i="7"/>
  <c r="AC456" i="7"/>
  <c r="AB456" i="7"/>
  <c r="AA456" i="7"/>
  <c r="Z456" i="7"/>
  <c r="Y456" i="7"/>
  <c r="AH456" i="7" s="1"/>
  <c r="X456" i="7"/>
  <c r="W456" i="7"/>
  <c r="V456" i="7"/>
  <c r="U456" i="7"/>
  <c r="T456" i="7"/>
  <c r="S456" i="7"/>
  <c r="R456" i="7"/>
  <c r="Q456" i="7"/>
  <c r="AG456" i="7" s="1"/>
  <c r="AF455" i="7"/>
  <c r="AE455" i="7"/>
  <c r="AD455" i="7"/>
  <c r="AC455" i="7"/>
  <c r="AB455" i="7"/>
  <c r="AA455" i="7"/>
  <c r="Z455" i="7"/>
  <c r="Y455" i="7"/>
  <c r="AH455" i="7" s="1"/>
  <c r="X455" i="7"/>
  <c r="W455" i="7"/>
  <c r="V455" i="7"/>
  <c r="U455" i="7"/>
  <c r="T455" i="7"/>
  <c r="S455" i="7"/>
  <c r="R455" i="7"/>
  <c r="Q455" i="7"/>
  <c r="AF454" i="7"/>
  <c r="AE454" i="7"/>
  <c r="AD454" i="7"/>
  <c r="AC454" i="7"/>
  <c r="AB454" i="7"/>
  <c r="AA454" i="7"/>
  <c r="Z454" i="7"/>
  <c r="Y454" i="7"/>
  <c r="AH454" i="7" s="1"/>
  <c r="X454" i="7"/>
  <c r="W454" i="7"/>
  <c r="V454" i="7"/>
  <c r="U454" i="7"/>
  <c r="T454" i="7"/>
  <c r="S454" i="7"/>
  <c r="R454" i="7"/>
  <c r="Q454" i="7"/>
  <c r="AG454" i="7" s="1"/>
  <c r="AF453" i="7"/>
  <c r="AE453" i="7"/>
  <c r="AD453" i="7"/>
  <c r="AC453" i="7"/>
  <c r="AB453" i="7"/>
  <c r="AA453" i="7"/>
  <c r="Z453" i="7"/>
  <c r="Y453" i="7"/>
  <c r="AH453" i="7" s="1"/>
  <c r="X453" i="7"/>
  <c r="W453" i="7"/>
  <c r="V453" i="7"/>
  <c r="U453" i="7"/>
  <c r="T453" i="7"/>
  <c r="S453" i="7"/>
  <c r="R453" i="7"/>
  <c r="Q453" i="7"/>
  <c r="AF452" i="7"/>
  <c r="AE452" i="7"/>
  <c r="AD452" i="7"/>
  <c r="AC452" i="7"/>
  <c r="AB452" i="7"/>
  <c r="AA452" i="7"/>
  <c r="Z452" i="7"/>
  <c r="Y452" i="7"/>
  <c r="AH452" i="7" s="1"/>
  <c r="X452" i="7"/>
  <c r="W452" i="7"/>
  <c r="V452" i="7"/>
  <c r="U452" i="7"/>
  <c r="T452" i="7"/>
  <c r="S452" i="7"/>
  <c r="R452" i="7"/>
  <c r="Q452" i="7"/>
  <c r="AG452" i="7" s="1"/>
  <c r="AF451" i="7"/>
  <c r="AE451" i="7"/>
  <c r="AD451" i="7"/>
  <c r="AC451" i="7"/>
  <c r="AB451" i="7"/>
  <c r="AA451" i="7"/>
  <c r="Z451" i="7"/>
  <c r="Y451" i="7"/>
  <c r="AH451" i="7" s="1"/>
  <c r="X451" i="7"/>
  <c r="W451" i="7"/>
  <c r="V451" i="7"/>
  <c r="U451" i="7"/>
  <c r="T451" i="7"/>
  <c r="S451" i="7"/>
  <c r="R451" i="7"/>
  <c r="Q451" i="7"/>
  <c r="AF450" i="7"/>
  <c r="AE450" i="7"/>
  <c r="AD450" i="7"/>
  <c r="AC450" i="7"/>
  <c r="AB450" i="7"/>
  <c r="AA450" i="7"/>
  <c r="Z450" i="7"/>
  <c r="Y450" i="7"/>
  <c r="AH450" i="7" s="1"/>
  <c r="X450" i="7"/>
  <c r="W450" i="7"/>
  <c r="V450" i="7"/>
  <c r="U450" i="7"/>
  <c r="T450" i="7"/>
  <c r="S450" i="7"/>
  <c r="R450" i="7"/>
  <c r="Q450" i="7"/>
  <c r="AG450" i="7" s="1"/>
  <c r="AF449" i="7"/>
  <c r="AE449" i="7"/>
  <c r="AD449" i="7"/>
  <c r="AC449" i="7"/>
  <c r="AB449" i="7"/>
  <c r="AA449" i="7"/>
  <c r="Z449" i="7"/>
  <c r="Y449" i="7"/>
  <c r="AH449" i="7" s="1"/>
  <c r="X449" i="7"/>
  <c r="W449" i="7"/>
  <c r="V449" i="7"/>
  <c r="U449" i="7"/>
  <c r="T449" i="7"/>
  <c r="S449" i="7"/>
  <c r="R449" i="7"/>
  <c r="Q449" i="7"/>
  <c r="AF448" i="7"/>
  <c r="AE448" i="7"/>
  <c r="AD448" i="7"/>
  <c r="AC448" i="7"/>
  <c r="AB448" i="7"/>
  <c r="AA448" i="7"/>
  <c r="Z448" i="7"/>
  <c r="Y448" i="7"/>
  <c r="AH448" i="7" s="1"/>
  <c r="X448" i="7"/>
  <c r="W448" i="7"/>
  <c r="V448" i="7"/>
  <c r="U448" i="7"/>
  <c r="T448" i="7"/>
  <c r="S448" i="7"/>
  <c r="R448" i="7"/>
  <c r="Q448" i="7"/>
  <c r="AG448" i="7" s="1"/>
  <c r="AF447" i="7"/>
  <c r="AE447" i="7"/>
  <c r="AD447" i="7"/>
  <c r="AC447" i="7"/>
  <c r="AB447" i="7"/>
  <c r="AA447" i="7"/>
  <c r="Z447" i="7"/>
  <c r="Y447" i="7"/>
  <c r="AH447" i="7" s="1"/>
  <c r="X447" i="7"/>
  <c r="W447" i="7"/>
  <c r="V447" i="7"/>
  <c r="U447" i="7"/>
  <c r="T447" i="7"/>
  <c r="S447" i="7"/>
  <c r="R447" i="7"/>
  <c r="Q447" i="7"/>
  <c r="AF446" i="7"/>
  <c r="AE446" i="7"/>
  <c r="AD446" i="7"/>
  <c r="AC446" i="7"/>
  <c r="AB446" i="7"/>
  <c r="AA446" i="7"/>
  <c r="Z446" i="7"/>
  <c r="Y446" i="7"/>
  <c r="AH446" i="7" s="1"/>
  <c r="X446" i="7"/>
  <c r="W446" i="7"/>
  <c r="V446" i="7"/>
  <c r="U446" i="7"/>
  <c r="T446" i="7"/>
  <c r="S446" i="7"/>
  <c r="R446" i="7"/>
  <c r="Q446" i="7"/>
  <c r="AG446" i="7" s="1"/>
  <c r="AF445" i="7"/>
  <c r="AE445" i="7"/>
  <c r="AD445" i="7"/>
  <c r="AC445" i="7"/>
  <c r="AB445" i="7"/>
  <c r="AA445" i="7"/>
  <c r="Z445" i="7"/>
  <c r="Y445" i="7"/>
  <c r="AH445" i="7" s="1"/>
  <c r="X445" i="7"/>
  <c r="W445" i="7"/>
  <c r="V445" i="7"/>
  <c r="U445" i="7"/>
  <c r="T445" i="7"/>
  <c r="S445" i="7"/>
  <c r="R445" i="7"/>
  <c r="Q445" i="7"/>
  <c r="AF444" i="7"/>
  <c r="AE444" i="7"/>
  <c r="AD444" i="7"/>
  <c r="AC444" i="7"/>
  <c r="AB444" i="7"/>
  <c r="AA444" i="7"/>
  <c r="Z444" i="7"/>
  <c r="Y444" i="7"/>
  <c r="AH444" i="7" s="1"/>
  <c r="X444" i="7"/>
  <c r="W444" i="7"/>
  <c r="V444" i="7"/>
  <c r="U444" i="7"/>
  <c r="T444" i="7"/>
  <c r="S444" i="7"/>
  <c r="R444" i="7"/>
  <c r="Q444" i="7"/>
  <c r="AG444" i="7" s="1"/>
  <c r="AF443" i="7"/>
  <c r="AE443" i="7"/>
  <c r="AD443" i="7"/>
  <c r="AC443" i="7"/>
  <c r="AB443" i="7"/>
  <c r="AA443" i="7"/>
  <c r="Z443" i="7"/>
  <c r="Y443" i="7"/>
  <c r="AH443" i="7" s="1"/>
  <c r="X443" i="7"/>
  <c r="W443" i="7"/>
  <c r="V443" i="7"/>
  <c r="U443" i="7"/>
  <c r="T443" i="7"/>
  <c r="S443" i="7"/>
  <c r="R443" i="7"/>
  <c r="Q443" i="7"/>
  <c r="AF442" i="7"/>
  <c r="AE442" i="7"/>
  <c r="AD442" i="7"/>
  <c r="AC442" i="7"/>
  <c r="AB442" i="7"/>
  <c r="AA442" i="7"/>
  <c r="Z442" i="7"/>
  <c r="Y442" i="7"/>
  <c r="AH442" i="7" s="1"/>
  <c r="X442" i="7"/>
  <c r="W442" i="7"/>
  <c r="V442" i="7"/>
  <c r="U442" i="7"/>
  <c r="T442" i="7"/>
  <c r="S442" i="7"/>
  <c r="R442" i="7"/>
  <c r="Q442" i="7"/>
  <c r="AG442" i="7" s="1"/>
  <c r="AF441" i="7"/>
  <c r="AE441" i="7"/>
  <c r="AD441" i="7"/>
  <c r="AC441" i="7"/>
  <c r="AB441" i="7"/>
  <c r="AA441" i="7"/>
  <c r="Z441" i="7"/>
  <c r="Y441" i="7"/>
  <c r="AH441" i="7" s="1"/>
  <c r="X441" i="7"/>
  <c r="W441" i="7"/>
  <c r="V441" i="7"/>
  <c r="U441" i="7"/>
  <c r="T441" i="7"/>
  <c r="S441" i="7"/>
  <c r="R441" i="7"/>
  <c r="Q441" i="7"/>
  <c r="AF440" i="7"/>
  <c r="AE440" i="7"/>
  <c r="AD440" i="7"/>
  <c r="AC440" i="7"/>
  <c r="AB440" i="7"/>
  <c r="AA440" i="7"/>
  <c r="Z440" i="7"/>
  <c r="Y440" i="7"/>
  <c r="AH440" i="7" s="1"/>
  <c r="X440" i="7"/>
  <c r="W440" i="7"/>
  <c r="V440" i="7"/>
  <c r="U440" i="7"/>
  <c r="T440" i="7"/>
  <c r="S440" i="7"/>
  <c r="R440" i="7"/>
  <c r="Q440" i="7"/>
  <c r="AG440" i="7" s="1"/>
  <c r="AF439" i="7"/>
  <c r="AE439" i="7"/>
  <c r="AD439" i="7"/>
  <c r="AC439" i="7"/>
  <c r="AB439" i="7"/>
  <c r="AA439" i="7"/>
  <c r="Z439" i="7"/>
  <c r="Y439" i="7"/>
  <c r="AH439" i="7" s="1"/>
  <c r="X439" i="7"/>
  <c r="W439" i="7"/>
  <c r="V439" i="7"/>
  <c r="U439" i="7"/>
  <c r="T439" i="7"/>
  <c r="S439" i="7"/>
  <c r="R439" i="7"/>
  <c r="Q439" i="7"/>
  <c r="AF438" i="7"/>
  <c r="AE438" i="7"/>
  <c r="AD438" i="7"/>
  <c r="AC438" i="7"/>
  <c r="AB438" i="7"/>
  <c r="AA438" i="7"/>
  <c r="Z438" i="7"/>
  <c r="Y438" i="7"/>
  <c r="AH438" i="7" s="1"/>
  <c r="X438" i="7"/>
  <c r="W438" i="7"/>
  <c r="V438" i="7"/>
  <c r="U438" i="7"/>
  <c r="T438" i="7"/>
  <c r="S438" i="7"/>
  <c r="R438" i="7"/>
  <c r="Q438" i="7"/>
  <c r="AG438" i="7" s="1"/>
  <c r="AF437" i="7"/>
  <c r="AE437" i="7"/>
  <c r="AD437" i="7"/>
  <c r="AC437" i="7"/>
  <c r="AB437" i="7"/>
  <c r="AA437" i="7"/>
  <c r="Z437" i="7"/>
  <c r="Y437" i="7"/>
  <c r="AH437" i="7" s="1"/>
  <c r="X437" i="7"/>
  <c r="W437" i="7"/>
  <c r="V437" i="7"/>
  <c r="U437" i="7"/>
  <c r="T437" i="7"/>
  <c r="S437" i="7"/>
  <c r="R437" i="7"/>
  <c r="Q437" i="7"/>
  <c r="AF436" i="7"/>
  <c r="AE436" i="7"/>
  <c r="AD436" i="7"/>
  <c r="AC436" i="7"/>
  <c r="AB436" i="7"/>
  <c r="AA436" i="7"/>
  <c r="Z436" i="7"/>
  <c r="Y436" i="7"/>
  <c r="AH436" i="7" s="1"/>
  <c r="X436" i="7"/>
  <c r="W436" i="7"/>
  <c r="V436" i="7"/>
  <c r="U436" i="7"/>
  <c r="T436" i="7"/>
  <c r="S436" i="7"/>
  <c r="R436" i="7"/>
  <c r="Q436" i="7"/>
  <c r="AG436" i="7" s="1"/>
  <c r="AF435" i="7"/>
  <c r="AE435" i="7"/>
  <c r="AD435" i="7"/>
  <c r="AC435" i="7"/>
  <c r="AB435" i="7"/>
  <c r="AA435" i="7"/>
  <c r="Z435" i="7"/>
  <c r="Y435" i="7"/>
  <c r="AH435" i="7" s="1"/>
  <c r="X435" i="7"/>
  <c r="W435" i="7"/>
  <c r="V435" i="7"/>
  <c r="U435" i="7"/>
  <c r="T435" i="7"/>
  <c r="S435" i="7"/>
  <c r="R435" i="7"/>
  <c r="Q435" i="7"/>
  <c r="AF434" i="7"/>
  <c r="AE434" i="7"/>
  <c r="AD434" i="7"/>
  <c r="AC434" i="7"/>
  <c r="AB434" i="7"/>
  <c r="AA434" i="7"/>
  <c r="Z434" i="7"/>
  <c r="Y434" i="7"/>
  <c r="AH434" i="7" s="1"/>
  <c r="X434" i="7"/>
  <c r="W434" i="7"/>
  <c r="V434" i="7"/>
  <c r="U434" i="7"/>
  <c r="T434" i="7"/>
  <c r="S434" i="7"/>
  <c r="R434" i="7"/>
  <c r="Q434" i="7"/>
  <c r="AG434" i="7" s="1"/>
  <c r="AF433" i="7"/>
  <c r="AE433" i="7"/>
  <c r="AD433" i="7"/>
  <c r="AC433" i="7"/>
  <c r="AB433" i="7"/>
  <c r="AA433" i="7"/>
  <c r="Z433" i="7"/>
  <c r="Y433" i="7"/>
  <c r="AH433" i="7" s="1"/>
  <c r="X433" i="7"/>
  <c r="W433" i="7"/>
  <c r="V433" i="7"/>
  <c r="U433" i="7"/>
  <c r="T433" i="7"/>
  <c r="S433" i="7"/>
  <c r="R433" i="7"/>
  <c r="Q433" i="7"/>
  <c r="AF432" i="7"/>
  <c r="AE432" i="7"/>
  <c r="AD432" i="7"/>
  <c r="AC432" i="7"/>
  <c r="AB432" i="7"/>
  <c r="AA432" i="7"/>
  <c r="Z432" i="7"/>
  <c r="Y432" i="7"/>
  <c r="AH432" i="7" s="1"/>
  <c r="X432" i="7"/>
  <c r="W432" i="7"/>
  <c r="V432" i="7"/>
  <c r="U432" i="7"/>
  <c r="T432" i="7"/>
  <c r="S432" i="7"/>
  <c r="R432" i="7"/>
  <c r="Q432" i="7"/>
  <c r="AG432" i="7" s="1"/>
  <c r="AF431" i="7"/>
  <c r="AE431" i="7"/>
  <c r="AD431" i="7"/>
  <c r="AC431" i="7"/>
  <c r="AB431" i="7"/>
  <c r="AA431" i="7"/>
  <c r="Z431" i="7"/>
  <c r="Y431" i="7"/>
  <c r="AH431" i="7" s="1"/>
  <c r="X431" i="7"/>
  <c r="W431" i="7"/>
  <c r="V431" i="7"/>
  <c r="U431" i="7"/>
  <c r="T431" i="7"/>
  <c r="S431" i="7"/>
  <c r="R431" i="7"/>
  <c r="Q431" i="7"/>
  <c r="AF430" i="7"/>
  <c r="AE430" i="7"/>
  <c r="AD430" i="7"/>
  <c r="AC430" i="7"/>
  <c r="AB430" i="7"/>
  <c r="AA430" i="7"/>
  <c r="Z430" i="7"/>
  <c r="Y430" i="7"/>
  <c r="AH430" i="7" s="1"/>
  <c r="X430" i="7"/>
  <c r="W430" i="7"/>
  <c r="V430" i="7"/>
  <c r="U430" i="7"/>
  <c r="T430" i="7"/>
  <c r="S430" i="7"/>
  <c r="R430" i="7"/>
  <c r="Q430" i="7"/>
  <c r="AG430" i="7" s="1"/>
  <c r="AF429" i="7"/>
  <c r="AE429" i="7"/>
  <c r="AD429" i="7"/>
  <c r="AC429" i="7"/>
  <c r="AB429" i="7"/>
  <c r="AA429" i="7"/>
  <c r="Z429" i="7"/>
  <c r="Y429" i="7"/>
  <c r="AH429" i="7" s="1"/>
  <c r="X429" i="7"/>
  <c r="W429" i="7"/>
  <c r="V429" i="7"/>
  <c r="U429" i="7"/>
  <c r="T429" i="7"/>
  <c r="S429" i="7"/>
  <c r="R429" i="7"/>
  <c r="Q429" i="7"/>
  <c r="AF428" i="7"/>
  <c r="AE428" i="7"/>
  <c r="AD428" i="7"/>
  <c r="AC428" i="7"/>
  <c r="AB428" i="7"/>
  <c r="AA428" i="7"/>
  <c r="Z428" i="7"/>
  <c r="Y428" i="7"/>
  <c r="AH428" i="7" s="1"/>
  <c r="X428" i="7"/>
  <c r="W428" i="7"/>
  <c r="V428" i="7"/>
  <c r="U428" i="7"/>
  <c r="T428" i="7"/>
  <c r="S428" i="7"/>
  <c r="R428" i="7"/>
  <c r="Q428" i="7"/>
  <c r="AG428" i="7" s="1"/>
  <c r="AF427" i="7"/>
  <c r="AE427" i="7"/>
  <c r="AD427" i="7"/>
  <c r="AC427" i="7"/>
  <c r="AB427" i="7"/>
  <c r="AA427" i="7"/>
  <c r="Z427" i="7"/>
  <c r="Y427" i="7"/>
  <c r="AH427" i="7" s="1"/>
  <c r="X427" i="7"/>
  <c r="W427" i="7"/>
  <c r="V427" i="7"/>
  <c r="U427" i="7"/>
  <c r="T427" i="7"/>
  <c r="S427" i="7"/>
  <c r="R427" i="7"/>
  <c r="Q427" i="7"/>
  <c r="AF426" i="7"/>
  <c r="AE426" i="7"/>
  <c r="AD426" i="7"/>
  <c r="AC426" i="7"/>
  <c r="AB426" i="7"/>
  <c r="AA426" i="7"/>
  <c r="Z426" i="7"/>
  <c r="Y426" i="7"/>
  <c r="AH426" i="7" s="1"/>
  <c r="X426" i="7"/>
  <c r="W426" i="7"/>
  <c r="V426" i="7"/>
  <c r="U426" i="7"/>
  <c r="T426" i="7"/>
  <c r="S426" i="7"/>
  <c r="R426" i="7"/>
  <c r="Q426" i="7"/>
  <c r="AG426" i="7" s="1"/>
  <c r="AF425" i="7"/>
  <c r="AE425" i="7"/>
  <c r="AD425" i="7"/>
  <c r="AC425" i="7"/>
  <c r="AB425" i="7"/>
  <c r="AA425" i="7"/>
  <c r="Z425" i="7"/>
  <c r="Y425" i="7"/>
  <c r="AH425" i="7" s="1"/>
  <c r="X425" i="7"/>
  <c r="W425" i="7"/>
  <c r="V425" i="7"/>
  <c r="U425" i="7"/>
  <c r="T425" i="7"/>
  <c r="S425" i="7"/>
  <c r="R425" i="7"/>
  <c r="Q425" i="7"/>
  <c r="AF424" i="7"/>
  <c r="AE424" i="7"/>
  <c r="AD424" i="7"/>
  <c r="AC424" i="7"/>
  <c r="AB424" i="7"/>
  <c r="AA424" i="7"/>
  <c r="Z424" i="7"/>
  <c r="Y424" i="7"/>
  <c r="AH424" i="7" s="1"/>
  <c r="X424" i="7"/>
  <c r="W424" i="7"/>
  <c r="V424" i="7"/>
  <c r="U424" i="7"/>
  <c r="T424" i="7"/>
  <c r="S424" i="7"/>
  <c r="R424" i="7"/>
  <c r="Q424" i="7"/>
  <c r="AG424" i="7" s="1"/>
  <c r="AF423" i="7"/>
  <c r="AE423" i="7"/>
  <c r="AD423" i="7"/>
  <c r="AC423" i="7"/>
  <c r="AB423" i="7"/>
  <c r="AA423" i="7"/>
  <c r="Z423" i="7"/>
  <c r="Y423" i="7"/>
  <c r="AH423" i="7" s="1"/>
  <c r="X423" i="7"/>
  <c r="W423" i="7"/>
  <c r="V423" i="7"/>
  <c r="U423" i="7"/>
  <c r="T423" i="7"/>
  <c r="S423" i="7"/>
  <c r="R423" i="7"/>
  <c r="Q423" i="7"/>
  <c r="AF422" i="7"/>
  <c r="AE422" i="7"/>
  <c r="AD422" i="7"/>
  <c r="AC422" i="7"/>
  <c r="AB422" i="7"/>
  <c r="AA422" i="7"/>
  <c r="Z422" i="7"/>
  <c r="Y422" i="7"/>
  <c r="AH422" i="7" s="1"/>
  <c r="X422" i="7"/>
  <c r="W422" i="7"/>
  <c r="V422" i="7"/>
  <c r="U422" i="7"/>
  <c r="T422" i="7"/>
  <c r="S422" i="7"/>
  <c r="R422" i="7"/>
  <c r="Q422" i="7"/>
  <c r="AG422" i="7" s="1"/>
  <c r="AF421" i="7"/>
  <c r="AE421" i="7"/>
  <c r="AD421" i="7"/>
  <c r="AC421" i="7"/>
  <c r="AB421" i="7"/>
  <c r="AA421" i="7"/>
  <c r="Z421" i="7"/>
  <c r="Y421" i="7"/>
  <c r="AH421" i="7" s="1"/>
  <c r="X421" i="7"/>
  <c r="W421" i="7"/>
  <c r="V421" i="7"/>
  <c r="U421" i="7"/>
  <c r="T421" i="7"/>
  <c r="S421" i="7"/>
  <c r="R421" i="7"/>
  <c r="Q421" i="7"/>
  <c r="AF420" i="7"/>
  <c r="AE420" i="7"/>
  <c r="AD420" i="7"/>
  <c r="AC420" i="7"/>
  <c r="AB420" i="7"/>
  <c r="AA420" i="7"/>
  <c r="Z420" i="7"/>
  <c r="Y420" i="7"/>
  <c r="AH420" i="7" s="1"/>
  <c r="X420" i="7"/>
  <c r="W420" i="7"/>
  <c r="V420" i="7"/>
  <c r="U420" i="7"/>
  <c r="T420" i="7"/>
  <c r="S420" i="7"/>
  <c r="R420" i="7"/>
  <c r="Q420" i="7"/>
  <c r="AG420" i="7" s="1"/>
  <c r="AF419" i="7"/>
  <c r="AE419" i="7"/>
  <c r="AD419" i="7"/>
  <c r="AC419" i="7"/>
  <c r="AB419" i="7"/>
  <c r="AA419" i="7"/>
  <c r="Z419" i="7"/>
  <c r="Y419" i="7"/>
  <c r="AH419" i="7" s="1"/>
  <c r="X419" i="7"/>
  <c r="W419" i="7"/>
  <c r="V419" i="7"/>
  <c r="U419" i="7"/>
  <c r="T419" i="7"/>
  <c r="S419" i="7"/>
  <c r="R419" i="7"/>
  <c r="Q419" i="7"/>
  <c r="AF418" i="7"/>
  <c r="AE418" i="7"/>
  <c r="AD418" i="7"/>
  <c r="AC418" i="7"/>
  <c r="AB418" i="7"/>
  <c r="AA418" i="7"/>
  <c r="Z418" i="7"/>
  <c r="Y418" i="7"/>
  <c r="AH418" i="7" s="1"/>
  <c r="X418" i="7"/>
  <c r="W418" i="7"/>
  <c r="V418" i="7"/>
  <c r="U418" i="7"/>
  <c r="T418" i="7"/>
  <c r="S418" i="7"/>
  <c r="R418" i="7"/>
  <c r="Q418" i="7"/>
  <c r="AG418" i="7" s="1"/>
  <c r="AF417" i="7"/>
  <c r="AE417" i="7"/>
  <c r="AD417" i="7"/>
  <c r="AC417" i="7"/>
  <c r="AB417" i="7"/>
  <c r="AA417" i="7"/>
  <c r="Z417" i="7"/>
  <c r="Y417" i="7"/>
  <c r="AH417" i="7" s="1"/>
  <c r="X417" i="7"/>
  <c r="W417" i="7"/>
  <c r="V417" i="7"/>
  <c r="U417" i="7"/>
  <c r="T417" i="7"/>
  <c r="S417" i="7"/>
  <c r="R417" i="7"/>
  <c r="Q417" i="7"/>
  <c r="AF416" i="7"/>
  <c r="AE416" i="7"/>
  <c r="AD416" i="7"/>
  <c r="AC416" i="7"/>
  <c r="AB416" i="7"/>
  <c r="AA416" i="7"/>
  <c r="Z416" i="7"/>
  <c r="Y416" i="7"/>
  <c r="AH416" i="7" s="1"/>
  <c r="X416" i="7"/>
  <c r="W416" i="7"/>
  <c r="V416" i="7"/>
  <c r="U416" i="7"/>
  <c r="T416" i="7"/>
  <c r="S416" i="7"/>
  <c r="R416" i="7"/>
  <c r="Q416" i="7"/>
  <c r="AG416" i="7" s="1"/>
  <c r="AF415" i="7"/>
  <c r="AE415" i="7"/>
  <c r="AD415" i="7"/>
  <c r="AC415" i="7"/>
  <c r="AB415" i="7"/>
  <c r="AA415" i="7"/>
  <c r="Z415" i="7"/>
  <c r="Y415" i="7"/>
  <c r="AH415" i="7" s="1"/>
  <c r="X415" i="7"/>
  <c r="W415" i="7"/>
  <c r="V415" i="7"/>
  <c r="U415" i="7"/>
  <c r="T415" i="7"/>
  <c r="S415" i="7"/>
  <c r="R415" i="7"/>
  <c r="Q415" i="7"/>
  <c r="AF414" i="7"/>
  <c r="AE414" i="7"/>
  <c r="AD414" i="7"/>
  <c r="AC414" i="7"/>
  <c r="AB414" i="7"/>
  <c r="AA414" i="7"/>
  <c r="Z414" i="7"/>
  <c r="Y414" i="7"/>
  <c r="AH414" i="7" s="1"/>
  <c r="X414" i="7"/>
  <c r="W414" i="7"/>
  <c r="V414" i="7"/>
  <c r="U414" i="7"/>
  <c r="T414" i="7"/>
  <c r="S414" i="7"/>
  <c r="R414" i="7"/>
  <c r="Q414" i="7"/>
  <c r="AG414" i="7" s="1"/>
  <c r="AF413" i="7"/>
  <c r="AE413" i="7"/>
  <c r="AD413" i="7"/>
  <c r="AC413" i="7"/>
  <c r="AB413" i="7"/>
  <c r="AA413" i="7"/>
  <c r="Z413" i="7"/>
  <c r="Y413" i="7"/>
  <c r="AH413" i="7" s="1"/>
  <c r="X413" i="7"/>
  <c r="W413" i="7"/>
  <c r="V413" i="7"/>
  <c r="U413" i="7"/>
  <c r="T413" i="7"/>
  <c r="S413" i="7"/>
  <c r="R413" i="7"/>
  <c r="Q413" i="7"/>
  <c r="AF412" i="7"/>
  <c r="AE412" i="7"/>
  <c r="AD412" i="7"/>
  <c r="AC412" i="7"/>
  <c r="AB412" i="7"/>
  <c r="AA412" i="7"/>
  <c r="Z412" i="7"/>
  <c r="Y412" i="7"/>
  <c r="AH412" i="7" s="1"/>
  <c r="X412" i="7"/>
  <c r="W412" i="7"/>
  <c r="V412" i="7"/>
  <c r="U412" i="7"/>
  <c r="T412" i="7"/>
  <c r="S412" i="7"/>
  <c r="R412" i="7"/>
  <c r="Q412" i="7"/>
  <c r="AG412" i="7" s="1"/>
  <c r="AF411" i="7"/>
  <c r="AE411" i="7"/>
  <c r="AD411" i="7"/>
  <c r="AC411" i="7"/>
  <c r="AB411" i="7"/>
  <c r="AA411" i="7"/>
  <c r="Z411" i="7"/>
  <c r="Y411" i="7"/>
  <c r="AH411" i="7" s="1"/>
  <c r="X411" i="7"/>
  <c r="W411" i="7"/>
  <c r="V411" i="7"/>
  <c r="U411" i="7"/>
  <c r="T411" i="7"/>
  <c r="S411" i="7"/>
  <c r="R411" i="7"/>
  <c r="Q411" i="7"/>
  <c r="AF410" i="7"/>
  <c r="AE410" i="7"/>
  <c r="AD410" i="7"/>
  <c r="AC410" i="7"/>
  <c r="AB410" i="7"/>
  <c r="AA410" i="7"/>
  <c r="Z410" i="7"/>
  <c r="Y410" i="7"/>
  <c r="AH410" i="7" s="1"/>
  <c r="X410" i="7"/>
  <c r="W410" i="7"/>
  <c r="V410" i="7"/>
  <c r="U410" i="7"/>
  <c r="T410" i="7"/>
  <c r="S410" i="7"/>
  <c r="R410" i="7"/>
  <c r="Q410" i="7"/>
  <c r="AG410" i="7" s="1"/>
  <c r="AF409" i="7"/>
  <c r="AE409" i="7"/>
  <c r="AD409" i="7"/>
  <c r="AC409" i="7"/>
  <c r="AB409" i="7"/>
  <c r="AA409" i="7"/>
  <c r="Z409" i="7"/>
  <c r="Y409" i="7"/>
  <c r="AH409" i="7" s="1"/>
  <c r="X409" i="7"/>
  <c r="W409" i="7"/>
  <c r="V409" i="7"/>
  <c r="U409" i="7"/>
  <c r="T409" i="7"/>
  <c r="S409" i="7"/>
  <c r="R409" i="7"/>
  <c r="Q409" i="7"/>
  <c r="AF408" i="7"/>
  <c r="AE408" i="7"/>
  <c r="AD408" i="7"/>
  <c r="AC408" i="7"/>
  <c r="AB408" i="7"/>
  <c r="AA408" i="7"/>
  <c r="Z408" i="7"/>
  <c r="Y408" i="7"/>
  <c r="AH408" i="7" s="1"/>
  <c r="X408" i="7"/>
  <c r="W408" i="7"/>
  <c r="V408" i="7"/>
  <c r="U408" i="7"/>
  <c r="T408" i="7"/>
  <c r="S408" i="7"/>
  <c r="R408" i="7"/>
  <c r="Q408" i="7"/>
  <c r="AG408" i="7" s="1"/>
  <c r="AF407" i="7"/>
  <c r="AE407" i="7"/>
  <c r="AD407" i="7"/>
  <c r="AC407" i="7"/>
  <c r="AB407" i="7"/>
  <c r="AA407" i="7"/>
  <c r="Z407" i="7"/>
  <c r="Y407" i="7"/>
  <c r="AH407" i="7" s="1"/>
  <c r="X407" i="7"/>
  <c r="W407" i="7"/>
  <c r="V407" i="7"/>
  <c r="U407" i="7"/>
  <c r="T407" i="7"/>
  <c r="S407" i="7"/>
  <c r="R407" i="7"/>
  <c r="Q407" i="7"/>
  <c r="AF406" i="7"/>
  <c r="AE406" i="7"/>
  <c r="AD406" i="7"/>
  <c r="AC406" i="7"/>
  <c r="AB406" i="7"/>
  <c r="AA406" i="7"/>
  <c r="Z406" i="7"/>
  <c r="Y406" i="7"/>
  <c r="AH406" i="7" s="1"/>
  <c r="X406" i="7"/>
  <c r="W406" i="7"/>
  <c r="V406" i="7"/>
  <c r="U406" i="7"/>
  <c r="T406" i="7"/>
  <c r="S406" i="7"/>
  <c r="R406" i="7"/>
  <c r="Q406" i="7"/>
  <c r="AG406" i="7" s="1"/>
  <c r="AF405" i="7"/>
  <c r="AE405" i="7"/>
  <c r="AD405" i="7"/>
  <c r="AC405" i="7"/>
  <c r="AB405" i="7"/>
  <c r="AA405" i="7"/>
  <c r="Z405" i="7"/>
  <c r="Y405" i="7"/>
  <c r="AH405" i="7" s="1"/>
  <c r="X405" i="7"/>
  <c r="W405" i="7"/>
  <c r="V405" i="7"/>
  <c r="U405" i="7"/>
  <c r="T405" i="7"/>
  <c r="S405" i="7"/>
  <c r="R405" i="7"/>
  <c r="Q405" i="7"/>
  <c r="AF404" i="7"/>
  <c r="AE404" i="7"/>
  <c r="AD404" i="7"/>
  <c r="AC404" i="7"/>
  <c r="AB404" i="7"/>
  <c r="AA404" i="7"/>
  <c r="Z404" i="7"/>
  <c r="Y404" i="7"/>
  <c r="AH404" i="7" s="1"/>
  <c r="X404" i="7"/>
  <c r="W404" i="7"/>
  <c r="V404" i="7"/>
  <c r="U404" i="7"/>
  <c r="T404" i="7"/>
  <c r="S404" i="7"/>
  <c r="R404" i="7"/>
  <c r="Q404" i="7"/>
  <c r="AG404" i="7" s="1"/>
  <c r="AF403" i="7"/>
  <c r="AE403" i="7"/>
  <c r="AD403" i="7"/>
  <c r="AC403" i="7"/>
  <c r="AB403" i="7"/>
  <c r="AA403" i="7"/>
  <c r="Z403" i="7"/>
  <c r="Y403" i="7"/>
  <c r="AH403" i="7" s="1"/>
  <c r="X403" i="7"/>
  <c r="W403" i="7"/>
  <c r="V403" i="7"/>
  <c r="U403" i="7"/>
  <c r="T403" i="7"/>
  <c r="S403" i="7"/>
  <c r="R403" i="7"/>
  <c r="Q403" i="7"/>
  <c r="AF402" i="7"/>
  <c r="AE402" i="7"/>
  <c r="AD402" i="7"/>
  <c r="AC402" i="7"/>
  <c r="AB402" i="7"/>
  <c r="AA402" i="7"/>
  <c r="Z402" i="7"/>
  <c r="Y402" i="7"/>
  <c r="AH402" i="7" s="1"/>
  <c r="X402" i="7"/>
  <c r="W402" i="7"/>
  <c r="V402" i="7"/>
  <c r="U402" i="7"/>
  <c r="T402" i="7"/>
  <c r="S402" i="7"/>
  <c r="R402" i="7"/>
  <c r="Q402" i="7"/>
  <c r="AG402" i="7" s="1"/>
  <c r="AF401" i="7"/>
  <c r="AE401" i="7"/>
  <c r="AD401" i="7"/>
  <c r="AC401" i="7"/>
  <c r="AB401" i="7"/>
  <c r="AA401" i="7"/>
  <c r="Z401" i="7"/>
  <c r="Y401" i="7"/>
  <c r="AH401" i="7" s="1"/>
  <c r="X401" i="7"/>
  <c r="W401" i="7"/>
  <c r="V401" i="7"/>
  <c r="U401" i="7"/>
  <c r="T401" i="7"/>
  <c r="S401" i="7"/>
  <c r="R401" i="7"/>
  <c r="Q401" i="7"/>
  <c r="AF400" i="7"/>
  <c r="AE400" i="7"/>
  <c r="AD400" i="7"/>
  <c r="AC400" i="7"/>
  <c r="AB400" i="7"/>
  <c r="AA400" i="7"/>
  <c r="Z400" i="7"/>
  <c r="Y400" i="7"/>
  <c r="AH400" i="7" s="1"/>
  <c r="X400" i="7"/>
  <c r="W400" i="7"/>
  <c r="V400" i="7"/>
  <c r="U400" i="7"/>
  <c r="T400" i="7"/>
  <c r="S400" i="7"/>
  <c r="R400" i="7"/>
  <c r="Q400" i="7"/>
  <c r="AG400" i="7" s="1"/>
  <c r="AF399" i="7"/>
  <c r="AE399" i="7"/>
  <c r="AD399" i="7"/>
  <c r="AC399" i="7"/>
  <c r="AB399" i="7"/>
  <c r="AA399" i="7"/>
  <c r="Z399" i="7"/>
  <c r="Y399" i="7"/>
  <c r="AH399" i="7" s="1"/>
  <c r="X399" i="7"/>
  <c r="W399" i="7"/>
  <c r="V399" i="7"/>
  <c r="U399" i="7"/>
  <c r="T399" i="7"/>
  <c r="S399" i="7"/>
  <c r="R399" i="7"/>
  <c r="Q399" i="7"/>
  <c r="AF398" i="7"/>
  <c r="AE398" i="7"/>
  <c r="AD398" i="7"/>
  <c r="AC398" i="7"/>
  <c r="AB398" i="7"/>
  <c r="AA398" i="7"/>
  <c r="Z398" i="7"/>
  <c r="Y398" i="7"/>
  <c r="AH398" i="7" s="1"/>
  <c r="X398" i="7"/>
  <c r="W398" i="7"/>
  <c r="V398" i="7"/>
  <c r="U398" i="7"/>
  <c r="T398" i="7"/>
  <c r="S398" i="7"/>
  <c r="R398" i="7"/>
  <c r="Q398" i="7"/>
  <c r="AG398" i="7" s="1"/>
  <c r="AF397" i="7"/>
  <c r="AE397" i="7"/>
  <c r="AD397" i="7"/>
  <c r="AC397" i="7"/>
  <c r="AB397" i="7"/>
  <c r="AA397" i="7"/>
  <c r="Z397" i="7"/>
  <c r="Y397" i="7"/>
  <c r="AH397" i="7" s="1"/>
  <c r="X397" i="7"/>
  <c r="W397" i="7"/>
  <c r="V397" i="7"/>
  <c r="U397" i="7"/>
  <c r="T397" i="7"/>
  <c r="S397" i="7"/>
  <c r="R397" i="7"/>
  <c r="Q397" i="7"/>
  <c r="AF396" i="7"/>
  <c r="AE396" i="7"/>
  <c r="AD396" i="7"/>
  <c r="AC396" i="7"/>
  <c r="AB396" i="7"/>
  <c r="AA396" i="7"/>
  <c r="Z396" i="7"/>
  <c r="Y396" i="7"/>
  <c r="AH396" i="7" s="1"/>
  <c r="X396" i="7"/>
  <c r="W396" i="7"/>
  <c r="V396" i="7"/>
  <c r="U396" i="7"/>
  <c r="T396" i="7"/>
  <c r="S396" i="7"/>
  <c r="R396" i="7"/>
  <c r="Q396" i="7"/>
  <c r="AG396" i="7" s="1"/>
  <c r="AF395" i="7"/>
  <c r="AE395" i="7"/>
  <c r="AD395" i="7"/>
  <c r="AC395" i="7"/>
  <c r="AB395" i="7"/>
  <c r="AA395" i="7"/>
  <c r="Z395" i="7"/>
  <c r="Y395" i="7"/>
  <c r="AH395" i="7" s="1"/>
  <c r="X395" i="7"/>
  <c r="W395" i="7"/>
  <c r="V395" i="7"/>
  <c r="U395" i="7"/>
  <c r="T395" i="7"/>
  <c r="S395" i="7"/>
  <c r="R395" i="7"/>
  <c r="Q395" i="7"/>
  <c r="AF394" i="7"/>
  <c r="AE394" i="7"/>
  <c r="AD394" i="7"/>
  <c r="AC394" i="7"/>
  <c r="AB394" i="7"/>
  <c r="AA394" i="7"/>
  <c r="Z394" i="7"/>
  <c r="Y394" i="7"/>
  <c r="AH394" i="7" s="1"/>
  <c r="X394" i="7"/>
  <c r="W394" i="7"/>
  <c r="V394" i="7"/>
  <c r="U394" i="7"/>
  <c r="T394" i="7"/>
  <c r="S394" i="7"/>
  <c r="R394" i="7"/>
  <c r="Q394" i="7"/>
  <c r="AG394" i="7" s="1"/>
  <c r="AF393" i="7"/>
  <c r="AE393" i="7"/>
  <c r="AD393" i="7"/>
  <c r="AC393" i="7"/>
  <c r="AB393" i="7"/>
  <c r="AA393" i="7"/>
  <c r="Z393" i="7"/>
  <c r="Y393" i="7"/>
  <c r="AH393" i="7" s="1"/>
  <c r="X393" i="7"/>
  <c r="W393" i="7"/>
  <c r="V393" i="7"/>
  <c r="U393" i="7"/>
  <c r="T393" i="7"/>
  <c r="S393" i="7"/>
  <c r="R393" i="7"/>
  <c r="Q393" i="7"/>
  <c r="AF392" i="7"/>
  <c r="AE392" i="7"/>
  <c r="AD392" i="7"/>
  <c r="AC392" i="7"/>
  <c r="AB392" i="7"/>
  <c r="AA392" i="7"/>
  <c r="Z392" i="7"/>
  <c r="Y392" i="7"/>
  <c r="AH392" i="7" s="1"/>
  <c r="X392" i="7"/>
  <c r="W392" i="7"/>
  <c r="V392" i="7"/>
  <c r="U392" i="7"/>
  <c r="T392" i="7"/>
  <c r="S392" i="7"/>
  <c r="R392" i="7"/>
  <c r="Q392" i="7"/>
  <c r="AG392" i="7" s="1"/>
  <c r="AF391" i="7"/>
  <c r="AE391" i="7"/>
  <c r="AD391" i="7"/>
  <c r="AC391" i="7"/>
  <c r="AB391" i="7"/>
  <c r="AA391" i="7"/>
  <c r="Z391" i="7"/>
  <c r="Y391" i="7"/>
  <c r="AH391" i="7" s="1"/>
  <c r="X391" i="7"/>
  <c r="W391" i="7"/>
  <c r="V391" i="7"/>
  <c r="U391" i="7"/>
  <c r="T391" i="7"/>
  <c r="S391" i="7"/>
  <c r="R391" i="7"/>
  <c r="Q391" i="7"/>
  <c r="AF390" i="7"/>
  <c r="AE390" i="7"/>
  <c r="AD390" i="7"/>
  <c r="AC390" i="7"/>
  <c r="AB390" i="7"/>
  <c r="AA390" i="7"/>
  <c r="Z390" i="7"/>
  <c r="Y390" i="7"/>
  <c r="AH390" i="7" s="1"/>
  <c r="X390" i="7"/>
  <c r="W390" i="7"/>
  <c r="V390" i="7"/>
  <c r="U390" i="7"/>
  <c r="T390" i="7"/>
  <c r="S390" i="7"/>
  <c r="R390" i="7"/>
  <c r="Q390" i="7"/>
  <c r="AG390" i="7" s="1"/>
  <c r="AF389" i="7"/>
  <c r="AE389" i="7"/>
  <c r="AD389" i="7"/>
  <c r="AC389" i="7"/>
  <c r="AB389" i="7"/>
  <c r="AA389" i="7"/>
  <c r="Z389" i="7"/>
  <c r="Y389" i="7"/>
  <c r="AH389" i="7" s="1"/>
  <c r="X389" i="7"/>
  <c r="W389" i="7"/>
  <c r="V389" i="7"/>
  <c r="U389" i="7"/>
  <c r="T389" i="7"/>
  <c r="S389" i="7"/>
  <c r="R389" i="7"/>
  <c r="Q389" i="7"/>
  <c r="AF388" i="7"/>
  <c r="AE388" i="7"/>
  <c r="AD388" i="7"/>
  <c r="AC388" i="7"/>
  <c r="AB388" i="7"/>
  <c r="AA388" i="7"/>
  <c r="Z388" i="7"/>
  <c r="Y388" i="7"/>
  <c r="AH388" i="7" s="1"/>
  <c r="X388" i="7"/>
  <c r="W388" i="7"/>
  <c r="V388" i="7"/>
  <c r="U388" i="7"/>
  <c r="T388" i="7"/>
  <c r="S388" i="7"/>
  <c r="R388" i="7"/>
  <c r="Q388" i="7"/>
  <c r="AG388" i="7" s="1"/>
  <c r="AF387" i="7"/>
  <c r="AE387" i="7"/>
  <c r="AD387" i="7"/>
  <c r="AC387" i="7"/>
  <c r="AB387" i="7"/>
  <c r="AA387" i="7"/>
  <c r="Z387" i="7"/>
  <c r="Y387" i="7"/>
  <c r="AH387" i="7" s="1"/>
  <c r="X387" i="7"/>
  <c r="W387" i="7"/>
  <c r="V387" i="7"/>
  <c r="U387" i="7"/>
  <c r="T387" i="7"/>
  <c r="S387" i="7"/>
  <c r="R387" i="7"/>
  <c r="Q387" i="7"/>
  <c r="AF386" i="7"/>
  <c r="AE386" i="7"/>
  <c r="AD386" i="7"/>
  <c r="AC386" i="7"/>
  <c r="AB386" i="7"/>
  <c r="AA386" i="7"/>
  <c r="Z386" i="7"/>
  <c r="Y386" i="7"/>
  <c r="AH386" i="7" s="1"/>
  <c r="X386" i="7"/>
  <c r="W386" i="7"/>
  <c r="V386" i="7"/>
  <c r="U386" i="7"/>
  <c r="T386" i="7"/>
  <c r="S386" i="7"/>
  <c r="R386" i="7"/>
  <c r="Q386" i="7"/>
  <c r="AG386" i="7" s="1"/>
  <c r="AF385" i="7"/>
  <c r="AE385" i="7"/>
  <c r="AD385" i="7"/>
  <c r="AC385" i="7"/>
  <c r="AB385" i="7"/>
  <c r="AA385" i="7"/>
  <c r="Z385" i="7"/>
  <c r="Y385" i="7"/>
  <c r="AH385" i="7" s="1"/>
  <c r="X385" i="7"/>
  <c r="W385" i="7"/>
  <c r="V385" i="7"/>
  <c r="U385" i="7"/>
  <c r="T385" i="7"/>
  <c r="S385" i="7"/>
  <c r="R385" i="7"/>
  <c r="Q385" i="7"/>
  <c r="AF384" i="7"/>
  <c r="AE384" i="7"/>
  <c r="AD384" i="7"/>
  <c r="AC384" i="7"/>
  <c r="AB384" i="7"/>
  <c r="AA384" i="7"/>
  <c r="Z384" i="7"/>
  <c r="Y384" i="7"/>
  <c r="AH384" i="7" s="1"/>
  <c r="X384" i="7"/>
  <c r="W384" i="7"/>
  <c r="V384" i="7"/>
  <c r="U384" i="7"/>
  <c r="T384" i="7"/>
  <c r="S384" i="7"/>
  <c r="R384" i="7"/>
  <c r="Q384" i="7"/>
  <c r="AG384" i="7" s="1"/>
  <c r="AF383" i="7"/>
  <c r="AE383" i="7"/>
  <c r="AD383" i="7"/>
  <c r="AC383" i="7"/>
  <c r="AB383" i="7"/>
  <c r="AA383" i="7"/>
  <c r="Z383" i="7"/>
  <c r="Y383" i="7"/>
  <c r="AH383" i="7" s="1"/>
  <c r="X383" i="7"/>
  <c r="W383" i="7"/>
  <c r="V383" i="7"/>
  <c r="U383" i="7"/>
  <c r="T383" i="7"/>
  <c r="S383" i="7"/>
  <c r="R383" i="7"/>
  <c r="Q383" i="7"/>
  <c r="AF382" i="7"/>
  <c r="AE382" i="7"/>
  <c r="AD382" i="7"/>
  <c r="AC382" i="7"/>
  <c r="AB382" i="7"/>
  <c r="AA382" i="7"/>
  <c r="Z382" i="7"/>
  <c r="Y382" i="7"/>
  <c r="AH382" i="7" s="1"/>
  <c r="X382" i="7"/>
  <c r="W382" i="7"/>
  <c r="V382" i="7"/>
  <c r="U382" i="7"/>
  <c r="T382" i="7"/>
  <c r="S382" i="7"/>
  <c r="R382" i="7"/>
  <c r="Q382" i="7"/>
  <c r="AG382" i="7" s="1"/>
  <c r="AF381" i="7"/>
  <c r="AE381" i="7"/>
  <c r="AD381" i="7"/>
  <c r="AC381" i="7"/>
  <c r="AB381" i="7"/>
  <c r="AA381" i="7"/>
  <c r="Z381" i="7"/>
  <c r="Y381" i="7"/>
  <c r="AH381" i="7" s="1"/>
  <c r="X381" i="7"/>
  <c r="W381" i="7"/>
  <c r="V381" i="7"/>
  <c r="U381" i="7"/>
  <c r="T381" i="7"/>
  <c r="S381" i="7"/>
  <c r="R381" i="7"/>
  <c r="Q381" i="7"/>
  <c r="AF380" i="7"/>
  <c r="AE380" i="7"/>
  <c r="AD380" i="7"/>
  <c r="AC380" i="7"/>
  <c r="AB380" i="7"/>
  <c r="AA380" i="7"/>
  <c r="Z380" i="7"/>
  <c r="Y380" i="7"/>
  <c r="AH380" i="7" s="1"/>
  <c r="X380" i="7"/>
  <c r="W380" i="7"/>
  <c r="V380" i="7"/>
  <c r="U380" i="7"/>
  <c r="T380" i="7"/>
  <c r="S380" i="7"/>
  <c r="R380" i="7"/>
  <c r="Q380" i="7"/>
  <c r="AG380" i="7" s="1"/>
  <c r="AF379" i="7"/>
  <c r="AE379" i="7"/>
  <c r="AD379" i="7"/>
  <c r="AC379" i="7"/>
  <c r="AB379" i="7"/>
  <c r="AA379" i="7"/>
  <c r="Z379" i="7"/>
  <c r="Y379" i="7"/>
  <c r="AH379" i="7" s="1"/>
  <c r="X379" i="7"/>
  <c r="W379" i="7"/>
  <c r="V379" i="7"/>
  <c r="U379" i="7"/>
  <c r="T379" i="7"/>
  <c r="S379" i="7"/>
  <c r="R379" i="7"/>
  <c r="Q379" i="7"/>
  <c r="AF378" i="7"/>
  <c r="AE378" i="7"/>
  <c r="AD378" i="7"/>
  <c r="AC378" i="7"/>
  <c r="AB378" i="7"/>
  <c r="AA378" i="7"/>
  <c r="Z378" i="7"/>
  <c r="Y378" i="7"/>
  <c r="AH378" i="7" s="1"/>
  <c r="X378" i="7"/>
  <c r="W378" i="7"/>
  <c r="V378" i="7"/>
  <c r="U378" i="7"/>
  <c r="T378" i="7"/>
  <c r="S378" i="7"/>
  <c r="R378" i="7"/>
  <c r="Q378" i="7"/>
  <c r="AG378" i="7" s="1"/>
  <c r="AF377" i="7"/>
  <c r="AE377" i="7"/>
  <c r="AD377" i="7"/>
  <c r="AC377" i="7"/>
  <c r="AB377" i="7"/>
  <c r="AA377" i="7"/>
  <c r="Z377" i="7"/>
  <c r="Y377" i="7"/>
  <c r="AH377" i="7" s="1"/>
  <c r="X377" i="7"/>
  <c r="W377" i="7"/>
  <c r="V377" i="7"/>
  <c r="U377" i="7"/>
  <c r="T377" i="7"/>
  <c r="S377" i="7"/>
  <c r="R377" i="7"/>
  <c r="Q377" i="7"/>
  <c r="AF376" i="7"/>
  <c r="AE376" i="7"/>
  <c r="AD376" i="7"/>
  <c r="AC376" i="7"/>
  <c r="AB376" i="7"/>
  <c r="AA376" i="7"/>
  <c r="Z376" i="7"/>
  <c r="Y376" i="7"/>
  <c r="AH376" i="7" s="1"/>
  <c r="X376" i="7"/>
  <c r="W376" i="7"/>
  <c r="V376" i="7"/>
  <c r="U376" i="7"/>
  <c r="T376" i="7"/>
  <c r="S376" i="7"/>
  <c r="R376" i="7"/>
  <c r="Q376" i="7"/>
  <c r="AG376" i="7" s="1"/>
  <c r="AF375" i="7"/>
  <c r="AE375" i="7"/>
  <c r="AD375" i="7"/>
  <c r="AC375" i="7"/>
  <c r="AB375" i="7"/>
  <c r="AA375" i="7"/>
  <c r="Z375" i="7"/>
  <c r="Y375" i="7"/>
  <c r="AH375" i="7" s="1"/>
  <c r="X375" i="7"/>
  <c r="W375" i="7"/>
  <c r="V375" i="7"/>
  <c r="U375" i="7"/>
  <c r="T375" i="7"/>
  <c r="S375" i="7"/>
  <c r="R375" i="7"/>
  <c r="Q375" i="7"/>
  <c r="AF374" i="7"/>
  <c r="AE374" i="7"/>
  <c r="AD374" i="7"/>
  <c r="AC374" i="7"/>
  <c r="AB374" i="7"/>
  <c r="AA374" i="7"/>
  <c r="Z374" i="7"/>
  <c r="Y374" i="7"/>
  <c r="AH374" i="7" s="1"/>
  <c r="X374" i="7"/>
  <c r="W374" i="7"/>
  <c r="V374" i="7"/>
  <c r="U374" i="7"/>
  <c r="T374" i="7"/>
  <c r="S374" i="7"/>
  <c r="R374" i="7"/>
  <c r="Q374" i="7"/>
  <c r="AG374" i="7" s="1"/>
  <c r="AF373" i="7"/>
  <c r="AE373" i="7"/>
  <c r="AD373" i="7"/>
  <c r="AC373" i="7"/>
  <c r="AB373" i="7"/>
  <c r="AA373" i="7"/>
  <c r="Z373" i="7"/>
  <c r="Y373" i="7"/>
  <c r="AH373" i="7" s="1"/>
  <c r="X373" i="7"/>
  <c r="W373" i="7"/>
  <c r="V373" i="7"/>
  <c r="U373" i="7"/>
  <c r="T373" i="7"/>
  <c r="S373" i="7"/>
  <c r="R373" i="7"/>
  <c r="Q373" i="7"/>
  <c r="AF372" i="7"/>
  <c r="AE372" i="7"/>
  <c r="AD372" i="7"/>
  <c r="AC372" i="7"/>
  <c r="AB372" i="7"/>
  <c r="AA372" i="7"/>
  <c r="Z372" i="7"/>
  <c r="Y372" i="7"/>
  <c r="AH372" i="7" s="1"/>
  <c r="X372" i="7"/>
  <c r="W372" i="7"/>
  <c r="V372" i="7"/>
  <c r="U372" i="7"/>
  <c r="T372" i="7"/>
  <c r="S372" i="7"/>
  <c r="R372" i="7"/>
  <c r="Q372" i="7"/>
  <c r="AG372" i="7" s="1"/>
  <c r="AF371" i="7"/>
  <c r="AE371" i="7"/>
  <c r="AD371" i="7"/>
  <c r="AC371" i="7"/>
  <c r="AB371" i="7"/>
  <c r="AA371" i="7"/>
  <c r="Z371" i="7"/>
  <c r="Y371" i="7"/>
  <c r="AH371" i="7" s="1"/>
  <c r="X371" i="7"/>
  <c r="W371" i="7"/>
  <c r="V371" i="7"/>
  <c r="U371" i="7"/>
  <c r="T371" i="7"/>
  <c r="S371" i="7"/>
  <c r="R371" i="7"/>
  <c r="Q371" i="7"/>
  <c r="AF370" i="7"/>
  <c r="AE370" i="7"/>
  <c r="AD370" i="7"/>
  <c r="AC370" i="7"/>
  <c r="AB370" i="7"/>
  <c r="AA370" i="7"/>
  <c r="Z370" i="7"/>
  <c r="Y370" i="7"/>
  <c r="AH370" i="7" s="1"/>
  <c r="X370" i="7"/>
  <c r="W370" i="7"/>
  <c r="V370" i="7"/>
  <c r="U370" i="7"/>
  <c r="T370" i="7"/>
  <c r="S370" i="7"/>
  <c r="R370" i="7"/>
  <c r="Q370" i="7"/>
  <c r="AG370" i="7" s="1"/>
  <c r="AF369" i="7"/>
  <c r="AE369" i="7"/>
  <c r="AD369" i="7"/>
  <c r="AC369" i="7"/>
  <c r="AB369" i="7"/>
  <c r="AA369" i="7"/>
  <c r="Z369" i="7"/>
  <c r="Y369" i="7"/>
  <c r="AH369" i="7" s="1"/>
  <c r="X369" i="7"/>
  <c r="W369" i="7"/>
  <c r="V369" i="7"/>
  <c r="U369" i="7"/>
  <c r="T369" i="7"/>
  <c r="S369" i="7"/>
  <c r="R369" i="7"/>
  <c r="Q369" i="7"/>
  <c r="AF368" i="7"/>
  <c r="AE368" i="7"/>
  <c r="AD368" i="7"/>
  <c r="AC368" i="7"/>
  <c r="AB368" i="7"/>
  <c r="AA368" i="7"/>
  <c r="Z368" i="7"/>
  <c r="Y368" i="7"/>
  <c r="AH368" i="7" s="1"/>
  <c r="X368" i="7"/>
  <c r="W368" i="7"/>
  <c r="V368" i="7"/>
  <c r="U368" i="7"/>
  <c r="T368" i="7"/>
  <c r="S368" i="7"/>
  <c r="R368" i="7"/>
  <c r="Q368" i="7"/>
  <c r="AG368" i="7" s="1"/>
  <c r="AF367" i="7"/>
  <c r="AE367" i="7"/>
  <c r="AD367" i="7"/>
  <c r="AC367" i="7"/>
  <c r="AB367" i="7"/>
  <c r="AA367" i="7"/>
  <c r="Z367" i="7"/>
  <c r="Y367" i="7"/>
  <c r="AH367" i="7" s="1"/>
  <c r="X367" i="7"/>
  <c r="W367" i="7"/>
  <c r="V367" i="7"/>
  <c r="U367" i="7"/>
  <c r="T367" i="7"/>
  <c r="S367" i="7"/>
  <c r="R367" i="7"/>
  <c r="Q367" i="7"/>
  <c r="AF366" i="7"/>
  <c r="AE366" i="7"/>
  <c r="AD366" i="7"/>
  <c r="AC366" i="7"/>
  <c r="AB366" i="7"/>
  <c r="AA366" i="7"/>
  <c r="Z366" i="7"/>
  <c r="Y366" i="7"/>
  <c r="AH366" i="7" s="1"/>
  <c r="X366" i="7"/>
  <c r="W366" i="7"/>
  <c r="V366" i="7"/>
  <c r="U366" i="7"/>
  <c r="T366" i="7"/>
  <c r="S366" i="7"/>
  <c r="R366" i="7"/>
  <c r="Q366" i="7"/>
  <c r="AG366" i="7" s="1"/>
  <c r="AF365" i="7"/>
  <c r="AE365" i="7"/>
  <c r="AD365" i="7"/>
  <c r="AC365" i="7"/>
  <c r="AB365" i="7"/>
  <c r="AA365" i="7"/>
  <c r="Z365" i="7"/>
  <c r="Y365" i="7"/>
  <c r="AH365" i="7" s="1"/>
  <c r="X365" i="7"/>
  <c r="W365" i="7"/>
  <c r="V365" i="7"/>
  <c r="U365" i="7"/>
  <c r="T365" i="7"/>
  <c r="S365" i="7"/>
  <c r="R365" i="7"/>
  <c r="Q365" i="7"/>
  <c r="AF364" i="7"/>
  <c r="AE364" i="7"/>
  <c r="AD364" i="7"/>
  <c r="AC364" i="7"/>
  <c r="AB364" i="7"/>
  <c r="AA364" i="7"/>
  <c r="Z364" i="7"/>
  <c r="Y364" i="7"/>
  <c r="AH364" i="7" s="1"/>
  <c r="X364" i="7"/>
  <c r="W364" i="7"/>
  <c r="V364" i="7"/>
  <c r="U364" i="7"/>
  <c r="T364" i="7"/>
  <c r="S364" i="7"/>
  <c r="R364" i="7"/>
  <c r="Q364" i="7"/>
  <c r="AF363" i="7"/>
  <c r="AE363" i="7"/>
  <c r="AD363" i="7"/>
  <c r="AC363" i="7"/>
  <c r="AB363" i="7"/>
  <c r="AA363" i="7"/>
  <c r="Z363" i="7"/>
  <c r="Y363" i="7"/>
  <c r="AH363" i="7" s="1"/>
  <c r="X363" i="7"/>
  <c r="W363" i="7"/>
  <c r="V363" i="7"/>
  <c r="U363" i="7"/>
  <c r="T363" i="7"/>
  <c r="S363" i="7"/>
  <c r="R363" i="7"/>
  <c r="Q363" i="7"/>
  <c r="AF362" i="7"/>
  <c r="AE362" i="7"/>
  <c r="AD362" i="7"/>
  <c r="AC362" i="7"/>
  <c r="AB362" i="7"/>
  <c r="AA362" i="7"/>
  <c r="Z362" i="7"/>
  <c r="Y362" i="7"/>
  <c r="AH362" i="7" s="1"/>
  <c r="X362" i="7"/>
  <c r="W362" i="7"/>
  <c r="V362" i="7"/>
  <c r="U362" i="7"/>
  <c r="T362" i="7"/>
  <c r="S362" i="7"/>
  <c r="R362" i="7"/>
  <c r="Q362" i="7"/>
  <c r="AF361" i="7"/>
  <c r="AE361" i="7"/>
  <c r="AD361" i="7"/>
  <c r="AC361" i="7"/>
  <c r="AB361" i="7"/>
  <c r="AA361" i="7"/>
  <c r="Z361" i="7"/>
  <c r="Y361" i="7"/>
  <c r="AH361" i="7" s="1"/>
  <c r="X361" i="7"/>
  <c r="W361" i="7"/>
  <c r="V361" i="7"/>
  <c r="U361" i="7"/>
  <c r="T361" i="7"/>
  <c r="S361" i="7"/>
  <c r="R361" i="7"/>
  <c r="Q361" i="7"/>
  <c r="AF360" i="7"/>
  <c r="AE360" i="7"/>
  <c r="AD360" i="7"/>
  <c r="AC360" i="7"/>
  <c r="AB360" i="7"/>
  <c r="AA360" i="7"/>
  <c r="Z360" i="7"/>
  <c r="Y360" i="7"/>
  <c r="AH360" i="7" s="1"/>
  <c r="X360" i="7"/>
  <c r="W360" i="7"/>
  <c r="V360" i="7"/>
  <c r="U360" i="7"/>
  <c r="T360" i="7"/>
  <c r="S360" i="7"/>
  <c r="R360" i="7"/>
  <c r="Q360" i="7"/>
  <c r="AF359" i="7"/>
  <c r="AE359" i="7"/>
  <c r="AD359" i="7"/>
  <c r="AC359" i="7"/>
  <c r="AB359" i="7"/>
  <c r="AA359" i="7"/>
  <c r="Z359" i="7"/>
  <c r="Y359" i="7"/>
  <c r="AH359" i="7" s="1"/>
  <c r="X359" i="7"/>
  <c r="W359" i="7"/>
  <c r="V359" i="7"/>
  <c r="U359" i="7"/>
  <c r="T359" i="7"/>
  <c r="S359" i="7"/>
  <c r="R359" i="7"/>
  <c r="Q359" i="7"/>
  <c r="AF358" i="7"/>
  <c r="AE358" i="7"/>
  <c r="AD358" i="7"/>
  <c r="AC358" i="7"/>
  <c r="AB358" i="7"/>
  <c r="AA358" i="7"/>
  <c r="Z358" i="7"/>
  <c r="Y358" i="7"/>
  <c r="AH358" i="7" s="1"/>
  <c r="X358" i="7"/>
  <c r="W358" i="7"/>
  <c r="V358" i="7"/>
  <c r="U358" i="7"/>
  <c r="T358" i="7"/>
  <c r="S358" i="7"/>
  <c r="R358" i="7"/>
  <c r="Q358" i="7"/>
  <c r="AF357" i="7"/>
  <c r="AE357" i="7"/>
  <c r="AD357" i="7"/>
  <c r="AC357" i="7"/>
  <c r="AB357" i="7"/>
  <c r="AA357" i="7"/>
  <c r="Z357" i="7"/>
  <c r="Y357" i="7"/>
  <c r="AH357" i="7" s="1"/>
  <c r="X357" i="7"/>
  <c r="W357" i="7"/>
  <c r="V357" i="7"/>
  <c r="U357" i="7"/>
  <c r="T357" i="7"/>
  <c r="S357" i="7"/>
  <c r="R357" i="7"/>
  <c r="Q357" i="7"/>
  <c r="AF356" i="7"/>
  <c r="AE356" i="7"/>
  <c r="AD356" i="7"/>
  <c r="AC356" i="7"/>
  <c r="AB356" i="7"/>
  <c r="AA356" i="7"/>
  <c r="Z356" i="7"/>
  <c r="Y356" i="7"/>
  <c r="AH356" i="7" s="1"/>
  <c r="X356" i="7"/>
  <c r="W356" i="7"/>
  <c r="V356" i="7"/>
  <c r="U356" i="7"/>
  <c r="T356" i="7"/>
  <c r="S356" i="7"/>
  <c r="R356" i="7"/>
  <c r="Q356" i="7"/>
  <c r="AF355" i="7"/>
  <c r="AE355" i="7"/>
  <c r="AD355" i="7"/>
  <c r="AC355" i="7"/>
  <c r="AB355" i="7"/>
  <c r="AA355" i="7"/>
  <c r="Z355" i="7"/>
  <c r="Y355" i="7"/>
  <c r="AH355" i="7" s="1"/>
  <c r="X355" i="7"/>
  <c r="W355" i="7"/>
  <c r="V355" i="7"/>
  <c r="U355" i="7"/>
  <c r="T355" i="7"/>
  <c r="S355" i="7"/>
  <c r="R355" i="7"/>
  <c r="Q355" i="7"/>
  <c r="AF354" i="7"/>
  <c r="AE354" i="7"/>
  <c r="AD354" i="7"/>
  <c r="AC354" i="7"/>
  <c r="AB354" i="7"/>
  <c r="AA354" i="7"/>
  <c r="Z354" i="7"/>
  <c r="Y354" i="7"/>
  <c r="AH354" i="7" s="1"/>
  <c r="X354" i="7"/>
  <c r="W354" i="7"/>
  <c r="V354" i="7"/>
  <c r="U354" i="7"/>
  <c r="T354" i="7"/>
  <c r="S354" i="7"/>
  <c r="R354" i="7"/>
  <c r="Q354" i="7"/>
  <c r="AF353" i="7"/>
  <c r="AE353" i="7"/>
  <c r="AD353" i="7"/>
  <c r="AC353" i="7"/>
  <c r="AB353" i="7"/>
  <c r="AA353" i="7"/>
  <c r="Z353" i="7"/>
  <c r="Y353" i="7"/>
  <c r="AH353" i="7" s="1"/>
  <c r="X353" i="7"/>
  <c r="W353" i="7"/>
  <c r="V353" i="7"/>
  <c r="U353" i="7"/>
  <c r="T353" i="7"/>
  <c r="S353" i="7"/>
  <c r="R353" i="7"/>
  <c r="Q353" i="7"/>
  <c r="AF352" i="7"/>
  <c r="AE352" i="7"/>
  <c r="AD352" i="7"/>
  <c r="AC352" i="7"/>
  <c r="AB352" i="7"/>
  <c r="AA352" i="7"/>
  <c r="Z352" i="7"/>
  <c r="Y352" i="7"/>
  <c r="AH352" i="7" s="1"/>
  <c r="X352" i="7"/>
  <c r="W352" i="7"/>
  <c r="V352" i="7"/>
  <c r="U352" i="7"/>
  <c r="T352" i="7"/>
  <c r="S352" i="7"/>
  <c r="R352" i="7"/>
  <c r="Q352" i="7"/>
  <c r="AF351" i="7"/>
  <c r="AE351" i="7"/>
  <c r="AD351" i="7"/>
  <c r="AC351" i="7"/>
  <c r="AB351" i="7"/>
  <c r="AA351" i="7"/>
  <c r="Z351" i="7"/>
  <c r="Y351" i="7"/>
  <c r="AH351" i="7" s="1"/>
  <c r="X351" i="7"/>
  <c r="W351" i="7"/>
  <c r="V351" i="7"/>
  <c r="U351" i="7"/>
  <c r="T351" i="7"/>
  <c r="S351" i="7"/>
  <c r="R351" i="7"/>
  <c r="Q351" i="7"/>
  <c r="AF350" i="7"/>
  <c r="AE350" i="7"/>
  <c r="AD350" i="7"/>
  <c r="AC350" i="7"/>
  <c r="AB350" i="7"/>
  <c r="AA350" i="7"/>
  <c r="Z350" i="7"/>
  <c r="Y350" i="7"/>
  <c r="AH350" i="7" s="1"/>
  <c r="X350" i="7"/>
  <c r="W350" i="7"/>
  <c r="V350" i="7"/>
  <c r="U350" i="7"/>
  <c r="T350" i="7"/>
  <c r="S350" i="7"/>
  <c r="R350" i="7"/>
  <c r="Q350" i="7"/>
  <c r="AF349" i="7"/>
  <c r="AE349" i="7"/>
  <c r="AD349" i="7"/>
  <c r="AC349" i="7"/>
  <c r="AB349" i="7"/>
  <c r="AA349" i="7"/>
  <c r="Z349" i="7"/>
  <c r="Y349" i="7"/>
  <c r="AH349" i="7" s="1"/>
  <c r="X349" i="7"/>
  <c r="W349" i="7"/>
  <c r="V349" i="7"/>
  <c r="U349" i="7"/>
  <c r="T349" i="7"/>
  <c r="S349" i="7"/>
  <c r="R349" i="7"/>
  <c r="Q349" i="7"/>
  <c r="AF348" i="7"/>
  <c r="AE348" i="7"/>
  <c r="AD348" i="7"/>
  <c r="AC348" i="7"/>
  <c r="AB348" i="7"/>
  <c r="AA348" i="7"/>
  <c r="Z348" i="7"/>
  <c r="Y348" i="7"/>
  <c r="AH348" i="7" s="1"/>
  <c r="X348" i="7"/>
  <c r="W348" i="7"/>
  <c r="V348" i="7"/>
  <c r="U348" i="7"/>
  <c r="T348" i="7"/>
  <c r="S348" i="7"/>
  <c r="R348" i="7"/>
  <c r="Q348" i="7"/>
  <c r="AF347" i="7"/>
  <c r="AE347" i="7"/>
  <c r="AD347" i="7"/>
  <c r="AC347" i="7"/>
  <c r="AB347" i="7"/>
  <c r="AA347" i="7"/>
  <c r="Z347" i="7"/>
  <c r="Y347" i="7"/>
  <c r="AH347" i="7" s="1"/>
  <c r="X347" i="7"/>
  <c r="W347" i="7"/>
  <c r="V347" i="7"/>
  <c r="U347" i="7"/>
  <c r="T347" i="7"/>
  <c r="S347" i="7"/>
  <c r="R347" i="7"/>
  <c r="Q347" i="7"/>
  <c r="AF346" i="7"/>
  <c r="AE346" i="7"/>
  <c r="AD346" i="7"/>
  <c r="AC346" i="7"/>
  <c r="AB346" i="7"/>
  <c r="AA346" i="7"/>
  <c r="Z346" i="7"/>
  <c r="Y346" i="7"/>
  <c r="AH346" i="7" s="1"/>
  <c r="X346" i="7"/>
  <c r="W346" i="7"/>
  <c r="V346" i="7"/>
  <c r="U346" i="7"/>
  <c r="T346" i="7"/>
  <c r="S346" i="7"/>
  <c r="R346" i="7"/>
  <c r="Q346" i="7"/>
  <c r="AF345" i="7"/>
  <c r="AE345" i="7"/>
  <c r="AD345" i="7"/>
  <c r="AC345" i="7"/>
  <c r="AB345" i="7"/>
  <c r="AA345" i="7"/>
  <c r="Z345" i="7"/>
  <c r="Y345" i="7"/>
  <c r="AH345" i="7" s="1"/>
  <c r="X345" i="7"/>
  <c r="W345" i="7"/>
  <c r="V345" i="7"/>
  <c r="U345" i="7"/>
  <c r="T345" i="7"/>
  <c r="S345" i="7"/>
  <c r="R345" i="7"/>
  <c r="Q345" i="7"/>
  <c r="AF344" i="7"/>
  <c r="AE344" i="7"/>
  <c r="AD344" i="7"/>
  <c r="AC344" i="7"/>
  <c r="AB344" i="7"/>
  <c r="AA344" i="7"/>
  <c r="Z344" i="7"/>
  <c r="Y344" i="7"/>
  <c r="AH344" i="7" s="1"/>
  <c r="X344" i="7"/>
  <c r="W344" i="7"/>
  <c r="V344" i="7"/>
  <c r="U344" i="7"/>
  <c r="T344" i="7"/>
  <c r="S344" i="7"/>
  <c r="R344" i="7"/>
  <c r="Q344" i="7"/>
  <c r="AF343" i="7"/>
  <c r="AE343" i="7"/>
  <c r="AD343" i="7"/>
  <c r="AC343" i="7"/>
  <c r="AB343" i="7"/>
  <c r="AA343" i="7"/>
  <c r="Z343" i="7"/>
  <c r="Y343" i="7"/>
  <c r="AH343" i="7" s="1"/>
  <c r="X343" i="7"/>
  <c r="W343" i="7"/>
  <c r="V343" i="7"/>
  <c r="U343" i="7"/>
  <c r="T343" i="7"/>
  <c r="S343" i="7"/>
  <c r="R343" i="7"/>
  <c r="Q343" i="7"/>
  <c r="AF342" i="7"/>
  <c r="AE342" i="7"/>
  <c r="AD342" i="7"/>
  <c r="AC342" i="7"/>
  <c r="AB342" i="7"/>
  <c r="AA342" i="7"/>
  <c r="Z342" i="7"/>
  <c r="Y342" i="7"/>
  <c r="AH342" i="7" s="1"/>
  <c r="X342" i="7"/>
  <c r="W342" i="7"/>
  <c r="V342" i="7"/>
  <c r="U342" i="7"/>
  <c r="T342" i="7"/>
  <c r="S342" i="7"/>
  <c r="R342" i="7"/>
  <c r="Q342" i="7"/>
  <c r="AF341" i="7"/>
  <c r="AE341" i="7"/>
  <c r="AD341" i="7"/>
  <c r="AC341" i="7"/>
  <c r="AB341" i="7"/>
  <c r="AA341" i="7"/>
  <c r="Z341" i="7"/>
  <c r="Y341" i="7"/>
  <c r="AH341" i="7" s="1"/>
  <c r="X341" i="7"/>
  <c r="W341" i="7"/>
  <c r="V341" i="7"/>
  <c r="U341" i="7"/>
  <c r="T341" i="7"/>
  <c r="S341" i="7"/>
  <c r="R341" i="7"/>
  <c r="Q341" i="7"/>
  <c r="AF340" i="7"/>
  <c r="AE340" i="7"/>
  <c r="AD340" i="7"/>
  <c r="AC340" i="7"/>
  <c r="AB340" i="7"/>
  <c r="AA340" i="7"/>
  <c r="Z340" i="7"/>
  <c r="Y340" i="7"/>
  <c r="AH340" i="7" s="1"/>
  <c r="X340" i="7"/>
  <c r="W340" i="7"/>
  <c r="V340" i="7"/>
  <c r="U340" i="7"/>
  <c r="T340" i="7"/>
  <c r="S340" i="7"/>
  <c r="R340" i="7"/>
  <c r="Q340" i="7"/>
  <c r="AF339" i="7"/>
  <c r="AE339" i="7"/>
  <c r="AD339" i="7"/>
  <c r="AC339" i="7"/>
  <c r="AB339" i="7"/>
  <c r="AA339" i="7"/>
  <c r="Z339" i="7"/>
  <c r="Y339" i="7"/>
  <c r="AH339" i="7" s="1"/>
  <c r="X339" i="7"/>
  <c r="W339" i="7"/>
  <c r="V339" i="7"/>
  <c r="U339" i="7"/>
  <c r="T339" i="7"/>
  <c r="S339" i="7"/>
  <c r="R339" i="7"/>
  <c r="Q339" i="7"/>
  <c r="AF338" i="7"/>
  <c r="AE338" i="7"/>
  <c r="AD338" i="7"/>
  <c r="AC338" i="7"/>
  <c r="AB338" i="7"/>
  <c r="AA338" i="7"/>
  <c r="Z338" i="7"/>
  <c r="Y338" i="7"/>
  <c r="AH338" i="7" s="1"/>
  <c r="X338" i="7"/>
  <c r="W338" i="7"/>
  <c r="V338" i="7"/>
  <c r="U338" i="7"/>
  <c r="T338" i="7"/>
  <c r="S338" i="7"/>
  <c r="R338" i="7"/>
  <c r="Q338" i="7"/>
  <c r="AF337" i="7"/>
  <c r="AE337" i="7"/>
  <c r="AD337" i="7"/>
  <c r="AC337" i="7"/>
  <c r="AB337" i="7"/>
  <c r="AA337" i="7"/>
  <c r="Z337" i="7"/>
  <c r="Y337" i="7"/>
  <c r="AH337" i="7" s="1"/>
  <c r="X337" i="7"/>
  <c r="W337" i="7"/>
  <c r="V337" i="7"/>
  <c r="U337" i="7"/>
  <c r="T337" i="7"/>
  <c r="S337" i="7"/>
  <c r="R337" i="7"/>
  <c r="Q337" i="7"/>
  <c r="AF336" i="7"/>
  <c r="AE336" i="7"/>
  <c r="AD336" i="7"/>
  <c r="AC336" i="7"/>
  <c r="AB336" i="7"/>
  <c r="AA336" i="7"/>
  <c r="Z336" i="7"/>
  <c r="Y336" i="7"/>
  <c r="AH336" i="7" s="1"/>
  <c r="X336" i="7"/>
  <c r="W336" i="7"/>
  <c r="V336" i="7"/>
  <c r="U336" i="7"/>
  <c r="T336" i="7"/>
  <c r="S336" i="7"/>
  <c r="R336" i="7"/>
  <c r="Q336" i="7"/>
  <c r="AF335" i="7"/>
  <c r="AE335" i="7"/>
  <c r="AD335" i="7"/>
  <c r="AC335" i="7"/>
  <c r="AB335" i="7"/>
  <c r="AA335" i="7"/>
  <c r="Z335" i="7"/>
  <c r="Y335" i="7"/>
  <c r="AH335" i="7" s="1"/>
  <c r="X335" i="7"/>
  <c r="W335" i="7"/>
  <c r="V335" i="7"/>
  <c r="U335" i="7"/>
  <c r="T335" i="7"/>
  <c r="S335" i="7"/>
  <c r="R335" i="7"/>
  <c r="Q335" i="7"/>
  <c r="AF334" i="7"/>
  <c r="AE334" i="7"/>
  <c r="AD334" i="7"/>
  <c r="AC334" i="7"/>
  <c r="AB334" i="7"/>
  <c r="AA334" i="7"/>
  <c r="Z334" i="7"/>
  <c r="Y334" i="7"/>
  <c r="AH334" i="7" s="1"/>
  <c r="X334" i="7"/>
  <c r="W334" i="7"/>
  <c r="V334" i="7"/>
  <c r="U334" i="7"/>
  <c r="T334" i="7"/>
  <c r="S334" i="7"/>
  <c r="R334" i="7"/>
  <c r="Q334" i="7"/>
  <c r="AF333" i="7"/>
  <c r="AE333" i="7"/>
  <c r="AD333" i="7"/>
  <c r="AC333" i="7"/>
  <c r="AB333" i="7"/>
  <c r="AA333" i="7"/>
  <c r="Z333" i="7"/>
  <c r="Y333" i="7"/>
  <c r="AH333" i="7" s="1"/>
  <c r="X333" i="7"/>
  <c r="W333" i="7"/>
  <c r="V333" i="7"/>
  <c r="U333" i="7"/>
  <c r="T333" i="7"/>
  <c r="S333" i="7"/>
  <c r="R333" i="7"/>
  <c r="Q333" i="7"/>
  <c r="AF332" i="7"/>
  <c r="AE332" i="7"/>
  <c r="AD332" i="7"/>
  <c r="AC332" i="7"/>
  <c r="AB332" i="7"/>
  <c r="AA332" i="7"/>
  <c r="Z332" i="7"/>
  <c r="Y332" i="7"/>
  <c r="AH332" i="7" s="1"/>
  <c r="X332" i="7"/>
  <c r="W332" i="7"/>
  <c r="V332" i="7"/>
  <c r="U332" i="7"/>
  <c r="T332" i="7"/>
  <c r="S332" i="7"/>
  <c r="R332" i="7"/>
  <c r="Q332" i="7"/>
  <c r="AF331" i="7"/>
  <c r="AE331" i="7"/>
  <c r="AD331" i="7"/>
  <c r="AC331" i="7"/>
  <c r="AB331" i="7"/>
  <c r="AA331" i="7"/>
  <c r="Z331" i="7"/>
  <c r="Y331" i="7"/>
  <c r="AH331" i="7" s="1"/>
  <c r="X331" i="7"/>
  <c r="W331" i="7"/>
  <c r="V331" i="7"/>
  <c r="U331" i="7"/>
  <c r="T331" i="7"/>
  <c r="S331" i="7"/>
  <c r="R331" i="7"/>
  <c r="Q331" i="7"/>
  <c r="AF330" i="7"/>
  <c r="AE330" i="7"/>
  <c r="AD330" i="7"/>
  <c r="AC330" i="7"/>
  <c r="AB330" i="7"/>
  <c r="AA330" i="7"/>
  <c r="Z330" i="7"/>
  <c r="Y330" i="7"/>
  <c r="AH330" i="7" s="1"/>
  <c r="X330" i="7"/>
  <c r="W330" i="7"/>
  <c r="V330" i="7"/>
  <c r="U330" i="7"/>
  <c r="T330" i="7"/>
  <c r="S330" i="7"/>
  <c r="R330" i="7"/>
  <c r="Q330" i="7"/>
  <c r="AF329" i="7"/>
  <c r="AE329" i="7"/>
  <c r="AD329" i="7"/>
  <c r="AC329" i="7"/>
  <c r="AB329" i="7"/>
  <c r="AA329" i="7"/>
  <c r="Z329" i="7"/>
  <c r="Y329" i="7"/>
  <c r="AH329" i="7" s="1"/>
  <c r="X329" i="7"/>
  <c r="W329" i="7"/>
  <c r="V329" i="7"/>
  <c r="U329" i="7"/>
  <c r="T329" i="7"/>
  <c r="S329" i="7"/>
  <c r="R329" i="7"/>
  <c r="Q329" i="7"/>
  <c r="AF328" i="7"/>
  <c r="AE328" i="7"/>
  <c r="AD328" i="7"/>
  <c r="AC328" i="7"/>
  <c r="AB328" i="7"/>
  <c r="AA328" i="7"/>
  <c r="Z328" i="7"/>
  <c r="Y328" i="7"/>
  <c r="AH328" i="7" s="1"/>
  <c r="X328" i="7"/>
  <c r="W328" i="7"/>
  <c r="V328" i="7"/>
  <c r="U328" i="7"/>
  <c r="T328" i="7"/>
  <c r="S328" i="7"/>
  <c r="R328" i="7"/>
  <c r="Q328" i="7"/>
  <c r="AF327" i="7"/>
  <c r="AE327" i="7"/>
  <c r="AD327" i="7"/>
  <c r="AC327" i="7"/>
  <c r="AB327" i="7"/>
  <c r="AA327" i="7"/>
  <c r="Z327" i="7"/>
  <c r="Y327" i="7"/>
  <c r="AH327" i="7" s="1"/>
  <c r="X327" i="7"/>
  <c r="W327" i="7"/>
  <c r="V327" i="7"/>
  <c r="U327" i="7"/>
  <c r="T327" i="7"/>
  <c r="S327" i="7"/>
  <c r="R327" i="7"/>
  <c r="Q327" i="7"/>
  <c r="AF326" i="7"/>
  <c r="AE326" i="7"/>
  <c r="AD326" i="7"/>
  <c r="AC326" i="7"/>
  <c r="AB326" i="7"/>
  <c r="AA326" i="7"/>
  <c r="Z326" i="7"/>
  <c r="Y326" i="7"/>
  <c r="AH326" i="7" s="1"/>
  <c r="X326" i="7"/>
  <c r="W326" i="7"/>
  <c r="V326" i="7"/>
  <c r="U326" i="7"/>
  <c r="T326" i="7"/>
  <c r="S326" i="7"/>
  <c r="R326" i="7"/>
  <c r="Q326" i="7"/>
  <c r="AF325" i="7"/>
  <c r="AE325" i="7"/>
  <c r="AD325" i="7"/>
  <c r="AC325" i="7"/>
  <c r="AB325" i="7"/>
  <c r="AA325" i="7"/>
  <c r="Z325" i="7"/>
  <c r="Y325" i="7"/>
  <c r="AH325" i="7" s="1"/>
  <c r="X325" i="7"/>
  <c r="W325" i="7"/>
  <c r="V325" i="7"/>
  <c r="U325" i="7"/>
  <c r="T325" i="7"/>
  <c r="S325" i="7"/>
  <c r="R325" i="7"/>
  <c r="Q325" i="7"/>
  <c r="AG325" i="7" s="1"/>
  <c r="AF324" i="7"/>
  <c r="AE324" i="7"/>
  <c r="AD324" i="7"/>
  <c r="AC324" i="7"/>
  <c r="AB324" i="7"/>
  <c r="AA324" i="7"/>
  <c r="Z324" i="7"/>
  <c r="Y324" i="7"/>
  <c r="AH324" i="7" s="1"/>
  <c r="X324" i="7"/>
  <c r="W324" i="7"/>
  <c r="V324" i="7"/>
  <c r="U324" i="7"/>
  <c r="T324" i="7"/>
  <c r="S324" i="7"/>
  <c r="R324" i="7"/>
  <c r="Q324" i="7"/>
  <c r="AF323" i="7"/>
  <c r="AE323" i="7"/>
  <c r="AD323" i="7"/>
  <c r="AC323" i="7"/>
  <c r="AB323" i="7"/>
  <c r="AA323" i="7"/>
  <c r="Z323" i="7"/>
  <c r="Y323" i="7"/>
  <c r="AH323" i="7" s="1"/>
  <c r="X323" i="7"/>
  <c r="W323" i="7"/>
  <c r="V323" i="7"/>
  <c r="U323" i="7"/>
  <c r="T323" i="7"/>
  <c r="S323" i="7"/>
  <c r="R323" i="7"/>
  <c r="Q323" i="7"/>
  <c r="AG323" i="7" s="1"/>
  <c r="AF322" i="7"/>
  <c r="AE322" i="7"/>
  <c r="AD322" i="7"/>
  <c r="AC322" i="7"/>
  <c r="AB322" i="7"/>
  <c r="AA322" i="7"/>
  <c r="Z322" i="7"/>
  <c r="Y322" i="7"/>
  <c r="AH322" i="7" s="1"/>
  <c r="X322" i="7"/>
  <c r="W322" i="7"/>
  <c r="V322" i="7"/>
  <c r="U322" i="7"/>
  <c r="T322" i="7"/>
  <c r="S322" i="7"/>
  <c r="R322" i="7"/>
  <c r="Q322" i="7"/>
  <c r="AF321" i="7"/>
  <c r="AE321" i="7"/>
  <c r="AD321" i="7"/>
  <c r="AC321" i="7"/>
  <c r="AB321" i="7"/>
  <c r="AA321" i="7"/>
  <c r="Z321" i="7"/>
  <c r="Y321" i="7"/>
  <c r="AH321" i="7" s="1"/>
  <c r="X321" i="7"/>
  <c r="W321" i="7"/>
  <c r="V321" i="7"/>
  <c r="U321" i="7"/>
  <c r="T321" i="7"/>
  <c r="S321" i="7"/>
  <c r="R321" i="7"/>
  <c r="Q321" i="7"/>
  <c r="AG321" i="7" s="1"/>
  <c r="AF320" i="7"/>
  <c r="AE320" i="7"/>
  <c r="AD320" i="7"/>
  <c r="AC320" i="7"/>
  <c r="AB320" i="7"/>
  <c r="AA320" i="7"/>
  <c r="Z320" i="7"/>
  <c r="Y320" i="7"/>
  <c r="AH320" i="7" s="1"/>
  <c r="X320" i="7"/>
  <c r="W320" i="7"/>
  <c r="V320" i="7"/>
  <c r="U320" i="7"/>
  <c r="T320" i="7"/>
  <c r="S320" i="7"/>
  <c r="R320" i="7"/>
  <c r="Q320" i="7"/>
  <c r="AF319" i="7"/>
  <c r="AE319" i="7"/>
  <c r="AD319" i="7"/>
  <c r="AC319" i="7"/>
  <c r="AB319" i="7"/>
  <c r="AA319" i="7"/>
  <c r="Z319" i="7"/>
  <c r="Y319" i="7"/>
  <c r="AH319" i="7" s="1"/>
  <c r="X319" i="7"/>
  <c r="W319" i="7"/>
  <c r="V319" i="7"/>
  <c r="U319" i="7"/>
  <c r="T319" i="7"/>
  <c r="S319" i="7"/>
  <c r="R319" i="7"/>
  <c r="Q319" i="7"/>
  <c r="AG319" i="7" s="1"/>
  <c r="AF318" i="7"/>
  <c r="AE318" i="7"/>
  <c r="AD318" i="7"/>
  <c r="AC318" i="7"/>
  <c r="AB318" i="7"/>
  <c r="AA318" i="7"/>
  <c r="Z318" i="7"/>
  <c r="Y318" i="7"/>
  <c r="AH318" i="7" s="1"/>
  <c r="X318" i="7"/>
  <c r="W318" i="7"/>
  <c r="V318" i="7"/>
  <c r="U318" i="7"/>
  <c r="T318" i="7"/>
  <c r="S318" i="7"/>
  <c r="R318" i="7"/>
  <c r="Q318" i="7"/>
  <c r="AF317" i="7"/>
  <c r="AE317" i="7"/>
  <c r="AD317" i="7"/>
  <c r="AC317" i="7"/>
  <c r="AB317" i="7"/>
  <c r="AA317" i="7"/>
  <c r="Z317" i="7"/>
  <c r="Y317" i="7"/>
  <c r="AH317" i="7" s="1"/>
  <c r="X317" i="7"/>
  <c r="W317" i="7"/>
  <c r="V317" i="7"/>
  <c r="U317" i="7"/>
  <c r="T317" i="7"/>
  <c r="S317" i="7"/>
  <c r="R317" i="7"/>
  <c r="Q317" i="7"/>
  <c r="AG317" i="7" s="1"/>
  <c r="AF316" i="7"/>
  <c r="AE316" i="7"/>
  <c r="AD316" i="7"/>
  <c r="AC316" i="7"/>
  <c r="AB316" i="7"/>
  <c r="AA316" i="7"/>
  <c r="Z316" i="7"/>
  <c r="Y316" i="7"/>
  <c r="AH316" i="7" s="1"/>
  <c r="X316" i="7"/>
  <c r="W316" i="7"/>
  <c r="V316" i="7"/>
  <c r="U316" i="7"/>
  <c r="T316" i="7"/>
  <c r="S316" i="7"/>
  <c r="R316" i="7"/>
  <c r="Q316" i="7"/>
  <c r="AF315" i="7"/>
  <c r="AE315" i="7"/>
  <c r="AD315" i="7"/>
  <c r="AC315" i="7"/>
  <c r="AB315" i="7"/>
  <c r="AA315" i="7"/>
  <c r="Z315" i="7"/>
  <c r="Y315" i="7"/>
  <c r="AH315" i="7" s="1"/>
  <c r="X315" i="7"/>
  <c r="W315" i="7"/>
  <c r="V315" i="7"/>
  <c r="U315" i="7"/>
  <c r="T315" i="7"/>
  <c r="S315" i="7"/>
  <c r="R315" i="7"/>
  <c r="Q315" i="7"/>
  <c r="AG315" i="7" s="1"/>
  <c r="AF314" i="7"/>
  <c r="AE314" i="7"/>
  <c r="AD314" i="7"/>
  <c r="AC314" i="7"/>
  <c r="AB314" i="7"/>
  <c r="AA314" i="7"/>
  <c r="Z314" i="7"/>
  <c r="Y314" i="7"/>
  <c r="AH314" i="7" s="1"/>
  <c r="X314" i="7"/>
  <c r="W314" i="7"/>
  <c r="V314" i="7"/>
  <c r="U314" i="7"/>
  <c r="T314" i="7"/>
  <c r="S314" i="7"/>
  <c r="R314" i="7"/>
  <c r="Q314" i="7"/>
  <c r="AF313" i="7"/>
  <c r="AE313" i="7"/>
  <c r="AD313" i="7"/>
  <c r="AC313" i="7"/>
  <c r="AB313" i="7"/>
  <c r="AA313" i="7"/>
  <c r="Z313" i="7"/>
  <c r="Y313" i="7"/>
  <c r="AH313" i="7" s="1"/>
  <c r="X313" i="7"/>
  <c r="W313" i="7"/>
  <c r="V313" i="7"/>
  <c r="U313" i="7"/>
  <c r="T313" i="7"/>
  <c r="S313" i="7"/>
  <c r="R313" i="7"/>
  <c r="Q313" i="7"/>
  <c r="AG313" i="7" s="1"/>
  <c r="AF312" i="7"/>
  <c r="AE312" i="7"/>
  <c r="AD312" i="7"/>
  <c r="AC312" i="7"/>
  <c r="AB312" i="7"/>
  <c r="AA312" i="7"/>
  <c r="Z312" i="7"/>
  <c r="Y312" i="7"/>
  <c r="AH312" i="7" s="1"/>
  <c r="X312" i="7"/>
  <c r="W312" i="7"/>
  <c r="V312" i="7"/>
  <c r="U312" i="7"/>
  <c r="T312" i="7"/>
  <c r="S312" i="7"/>
  <c r="R312" i="7"/>
  <c r="Q312" i="7"/>
  <c r="AF311" i="7"/>
  <c r="AE311" i="7"/>
  <c r="AD311" i="7"/>
  <c r="AC311" i="7"/>
  <c r="AB311" i="7"/>
  <c r="AA311" i="7"/>
  <c r="Z311" i="7"/>
  <c r="Y311" i="7"/>
  <c r="AH311" i="7" s="1"/>
  <c r="X311" i="7"/>
  <c r="W311" i="7"/>
  <c r="V311" i="7"/>
  <c r="U311" i="7"/>
  <c r="T311" i="7"/>
  <c r="S311" i="7"/>
  <c r="R311" i="7"/>
  <c r="Q311" i="7"/>
  <c r="AG311" i="7" s="1"/>
  <c r="AF310" i="7"/>
  <c r="AE310" i="7"/>
  <c r="AD310" i="7"/>
  <c r="AC310" i="7"/>
  <c r="AB310" i="7"/>
  <c r="AA310" i="7"/>
  <c r="Z310" i="7"/>
  <c r="Y310" i="7"/>
  <c r="AH310" i="7" s="1"/>
  <c r="X310" i="7"/>
  <c r="W310" i="7"/>
  <c r="V310" i="7"/>
  <c r="U310" i="7"/>
  <c r="T310" i="7"/>
  <c r="S310" i="7"/>
  <c r="R310" i="7"/>
  <c r="Q310" i="7"/>
  <c r="AF309" i="7"/>
  <c r="AE309" i="7"/>
  <c r="AD309" i="7"/>
  <c r="AC309" i="7"/>
  <c r="AB309" i="7"/>
  <c r="AA309" i="7"/>
  <c r="Z309" i="7"/>
  <c r="Y309" i="7"/>
  <c r="AH309" i="7" s="1"/>
  <c r="X309" i="7"/>
  <c r="W309" i="7"/>
  <c r="V309" i="7"/>
  <c r="U309" i="7"/>
  <c r="T309" i="7"/>
  <c r="S309" i="7"/>
  <c r="R309" i="7"/>
  <c r="Q309" i="7"/>
  <c r="AG309" i="7" s="1"/>
  <c r="AF308" i="7"/>
  <c r="AE308" i="7"/>
  <c r="AD308" i="7"/>
  <c r="AC308" i="7"/>
  <c r="AB308" i="7"/>
  <c r="AA308" i="7"/>
  <c r="Z308" i="7"/>
  <c r="Y308" i="7"/>
  <c r="AH308" i="7" s="1"/>
  <c r="X308" i="7"/>
  <c r="W308" i="7"/>
  <c r="V308" i="7"/>
  <c r="U308" i="7"/>
  <c r="T308" i="7"/>
  <c r="S308" i="7"/>
  <c r="R308" i="7"/>
  <c r="Q308" i="7"/>
  <c r="AF307" i="7"/>
  <c r="AE307" i="7"/>
  <c r="AD307" i="7"/>
  <c r="AC307" i="7"/>
  <c r="AB307" i="7"/>
  <c r="AA307" i="7"/>
  <c r="Z307" i="7"/>
  <c r="Y307" i="7"/>
  <c r="AH307" i="7" s="1"/>
  <c r="X307" i="7"/>
  <c r="W307" i="7"/>
  <c r="V307" i="7"/>
  <c r="U307" i="7"/>
  <c r="T307" i="7"/>
  <c r="S307" i="7"/>
  <c r="R307" i="7"/>
  <c r="Q307" i="7"/>
  <c r="AG307" i="7" s="1"/>
  <c r="AF306" i="7"/>
  <c r="AE306" i="7"/>
  <c r="AD306" i="7"/>
  <c r="AC306" i="7"/>
  <c r="AB306" i="7"/>
  <c r="AA306" i="7"/>
  <c r="Z306" i="7"/>
  <c r="Y306" i="7"/>
  <c r="AH306" i="7" s="1"/>
  <c r="X306" i="7"/>
  <c r="W306" i="7"/>
  <c r="V306" i="7"/>
  <c r="U306" i="7"/>
  <c r="T306" i="7"/>
  <c r="S306" i="7"/>
  <c r="R306" i="7"/>
  <c r="Q306" i="7"/>
  <c r="AF305" i="7"/>
  <c r="AE305" i="7"/>
  <c r="AD305" i="7"/>
  <c r="AC305" i="7"/>
  <c r="AB305" i="7"/>
  <c r="AA305" i="7"/>
  <c r="Z305" i="7"/>
  <c r="Y305" i="7"/>
  <c r="AH305" i="7" s="1"/>
  <c r="X305" i="7"/>
  <c r="W305" i="7"/>
  <c r="V305" i="7"/>
  <c r="U305" i="7"/>
  <c r="T305" i="7"/>
  <c r="S305" i="7"/>
  <c r="R305" i="7"/>
  <c r="Q305" i="7"/>
  <c r="AG305" i="7" s="1"/>
  <c r="AF304" i="7"/>
  <c r="AE304" i="7"/>
  <c r="AD304" i="7"/>
  <c r="AC304" i="7"/>
  <c r="AB304" i="7"/>
  <c r="AA304" i="7"/>
  <c r="Z304" i="7"/>
  <c r="Y304" i="7"/>
  <c r="AH304" i="7" s="1"/>
  <c r="X304" i="7"/>
  <c r="W304" i="7"/>
  <c r="V304" i="7"/>
  <c r="U304" i="7"/>
  <c r="T304" i="7"/>
  <c r="S304" i="7"/>
  <c r="R304" i="7"/>
  <c r="Q304" i="7"/>
  <c r="AF303" i="7"/>
  <c r="AE303" i="7"/>
  <c r="AD303" i="7"/>
  <c r="AC303" i="7"/>
  <c r="AB303" i="7"/>
  <c r="AA303" i="7"/>
  <c r="Z303" i="7"/>
  <c r="Y303" i="7"/>
  <c r="AH303" i="7" s="1"/>
  <c r="X303" i="7"/>
  <c r="W303" i="7"/>
  <c r="V303" i="7"/>
  <c r="U303" i="7"/>
  <c r="T303" i="7"/>
  <c r="S303" i="7"/>
  <c r="R303" i="7"/>
  <c r="Q303" i="7"/>
  <c r="AG303" i="7" s="1"/>
  <c r="AF302" i="7"/>
  <c r="AE302" i="7"/>
  <c r="AD302" i="7"/>
  <c r="AC302" i="7"/>
  <c r="AB302" i="7"/>
  <c r="AA302" i="7"/>
  <c r="Z302" i="7"/>
  <c r="Y302" i="7"/>
  <c r="AH302" i="7" s="1"/>
  <c r="X302" i="7"/>
  <c r="W302" i="7"/>
  <c r="V302" i="7"/>
  <c r="U302" i="7"/>
  <c r="T302" i="7"/>
  <c r="S302" i="7"/>
  <c r="R302" i="7"/>
  <c r="Q302" i="7"/>
  <c r="AF301" i="7"/>
  <c r="AE301" i="7"/>
  <c r="AD301" i="7"/>
  <c r="AC301" i="7"/>
  <c r="AB301" i="7"/>
  <c r="AA301" i="7"/>
  <c r="Z301" i="7"/>
  <c r="Y301" i="7"/>
  <c r="AH301" i="7" s="1"/>
  <c r="X301" i="7"/>
  <c r="W301" i="7"/>
  <c r="V301" i="7"/>
  <c r="U301" i="7"/>
  <c r="T301" i="7"/>
  <c r="S301" i="7"/>
  <c r="R301" i="7"/>
  <c r="Q301" i="7"/>
  <c r="AG301" i="7" s="1"/>
  <c r="AF300" i="7"/>
  <c r="AE300" i="7"/>
  <c r="AD300" i="7"/>
  <c r="AC300" i="7"/>
  <c r="AB300" i="7"/>
  <c r="AA300" i="7"/>
  <c r="Z300" i="7"/>
  <c r="Y300" i="7"/>
  <c r="AH300" i="7" s="1"/>
  <c r="X300" i="7"/>
  <c r="W300" i="7"/>
  <c r="V300" i="7"/>
  <c r="U300" i="7"/>
  <c r="T300" i="7"/>
  <c r="S300" i="7"/>
  <c r="R300" i="7"/>
  <c r="Q300" i="7"/>
  <c r="AF299" i="7"/>
  <c r="AE299" i="7"/>
  <c r="AD299" i="7"/>
  <c r="AC299" i="7"/>
  <c r="AB299" i="7"/>
  <c r="AA299" i="7"/>
  <c r="Z299" i="7"/>
  <c r="Y299" i="7"/>
  <c r="AH299" i="7" s="1"/>
  <c r="X299" i="7"/>
  <c r="W299" i="7"/>
  <c r="V299" i="7"/>
  <c r="U299" i="7"/>
  <c r="T299" i="7"/>
  <c r="S299" i="7"/>
  <c r="R299" i="7"/>
  <c r="Q299" i="7"/>
  <c r="AG299" i="7" s="1"/>
  <c r="AF298" i="7"/>
  <c r="AE298" i="7"/>
  <c r="AD298" i="7"/>
  <c r="AC298" i="7"/>
  <c r="AB298" i="7"/>
  <c r="AA298" i="7"/>
  <c r="Z298" i="7"/>
  <c r="Y298" i="7"/>
  <c r="AH298" i="7" s="1"/>
  <c r="X298" i="7"/>
  <c r="W298" i="7"/>
  <c r="V298" i="7"/>
  <c r="U298" i="7"/>
  <c r="T298" i="7"/>
  <c r="S298" i="7"/>
  <c r="R298" i="7"/>
  <c r="Q298" i="7"/>
  <c r="AF297" i="7"/>
  <c r="AE297" i="7"/>
  <c r="AD297" i="7"/>
  <c r="AC297" i="7"/>
  <c r="AB297" i="7"/>
  <c r="AA297" i="7"/>
  <c r="Z297" i="7"/>
  <c r="Y297" i="7"/>
  <c r="AH297" i="7" s="1"/>
  <c r="X297" i="7"/>
  <c r="W297" i="7"/>
  <c r="V297" i="7"/>
  <c r="U297" i="7"/>
  <c r="T297" i="7"/>
  <c r="S297" i="7"/>
  <c r="R297" i="7"/>
  <c r="Q297" i="7"/>
  <c r="AG297" i="7" s="1"/>
  <c r="AF296" i="7"/>
  <c r="AE296" i="7"/>
  <c r="AD296" i="7"/>
  <c r="AC296" i="7"/>
  <c r="AB296" i="7"/>
  <c r="AA296" i="7"/>
  <c r="Z296" i="7"/>
  <c r="Y296" i="7"/>
  <c r="AH296" i="7" s="1"/>
  <c r="X296" i="7"/>
  <c r="W296" i="7"/>
  <c r="V296" i="7"/>
  <c r="U296" i="7"/>
  <c r="T296" i="7"/>
  <c r="S296" i="7"/>
  <c r="R296" i="7"/>
  <c r="Q296" i="7"/>
  <c r="AF295" i="7"/>
  <c r="AE295" i="7"/>
  <c r="AD295" i="7"/>
  <c r="AC295" i="7"/>
  <c r="AB295" i="7"/>
  <c r="AA295" i="7"/>
  <c r="Z295" i="7"/>
  <c r="Y295" i="7"/>
  <c r="AH295" i="7" s="1"/>
  <c r="X295" i="7"/>
  <c r="W295" i="7"/>
  <c r="V295" i="7"/>
  <c r="U295" i="7"/>
  <c r="T295" i="7"/>
  <c r="S295" i="7"/>
  <c r="R295" i="7"/>
  <c r="Q295" i="7"/>
  <c r="AG295" i="7" s="1"/>
  <c r="AF294" i="7"/>
  <c r="AE294" i="7"/>
  <c r="AD294" i="7"/>
  <c r="AC294" i="7"/>
  <c r="AB294" i="7"/>
  <c r="AA294" i="7"/>
  <c r="Z294" i="7"/>
  <c r="Y294" i="7"/>
  <c r="AH294" i="7" s="1"/>
  <c r="X294" i="7"/>
  <c r="W294" i="7"/>
  <c r="V294" i="7"/>
  <c r="U294" i="7"/>
  <c r="T294" i="7"/>
  <c r="S294" i="7"/>
  <c r="R294" i="7"/>
  <c r="Q294" i="7"/>
  <c r="AF293" i="7"/>
  <c r="AE293" i="7"/>
  <c r="AD293" i="7"/>
  <c r="AC293" i="7"/>
  <c r="AB293" i="7"/>
  <c r="AA293" i="7"/>
  <c r="Z293" i="7"/>
  <c r="Y293" i="7"/>
  <c r="AH293" i="7" s="1"/>
  <c r="X293" i="7"/>
  <c r="W293" i="7"/>
  <c r="V293" i="7"/>
  <c r="U293" i="7"/>
  <c r="T293" i="7"/>
  <c r="S293" i="7"/>
  <c r="R293" i="7"/>
  <c r="Q293" i="7"/>
  <c r="AG293" i="7" s="1"/>
  <c r="AF292" i="7"/>
  <c r="AE292" i="7"/>
  <c r="AD292" i="7"/>
  <c r="AC292" i="7"/>
  <c r="AB292" i="7"/>
  <c r="AA292" i="7"/>
  <c r="Z292" i="7"/>
  <c r="Y292" i="7"/>
  <c r="AH292" i="7" s="1"/>
  <c r="X292" i="7"/>
  <c r="W292" i="7"/>
  <c r="V292" i="7"/>
  <c r="U292" i="7"/>
  <c r="T292" i="7"/>
  <c r="S292" i="7"/>
  <c r="R292" i="7"/>
  <c r="Q292" i="7"/>
  <c r="AF291" i="7"/>
  <c r="AE291" i="7"/>
  <c r="AD291" i="7"/>
  <c r="AC291" i="7"/>
  <c r="AB291" i="7"/>
  <c r="AA291" i="7"/>
  <c r="Z291" i="7"/>
  <c r="Y291" i="7"/>
  <c r="AH291" i="7" s="1"/>
  <c r="X291" i="7"/>
  <c r="W291" i="7"/>
  <c r="V291" i="7"/>
  <c r="U291" i="7"/>
  <c r="T291" i="7"/>
  <c r="S291" i="7"/>
  <c r="R291" i="7"/>
  <c r="Q291" i="7"/>
  <c r="AG291" i="7" s="1"/>
  <c r="AF290" i="7"/>
  <c r="AE290" i="7"/>
  <c r="AD290" i="7"/>
  <c r="AC290" i="7"/>
  <c r="AB290" i="7"/>
  <c r="AA290" i="7"/>
  <c r="Z290" i="7"/>
  <c r="Y290" i="7"/>
  <c r="AH290" i="7" s="1"/>
  <c r="X290" i="7"/>
  <c r="W290" i="7"/>
  <c r="V290" i="7"/>
  <c r="U290" i="7"/>
  <c r="T290" i="7"/>
  <c r="S290" i="7"/>
  <c r="R290" i="7"/>
  <c r="Q290" i="7"/>
  <c r="AF289" i="7"/>
  <c r="AE289" i="7"/>
  <c r="AD289" i="7"/>
  <c r="AC289" i="7"/>
  <c r="AB289" i="7"/>
  <c r="AA289" i="7"/>
  <c r="Z289" i="7"/>
  <c r="Y289" i="7"/>
  <c r="AH289" i="7" s="1"/>
  <c r="X289" i="7"/>
  <c r="W289" i="7"/>
  <c r="V289" i="7"/>
  <c r="U289" i="7"/>
  <c r="T289" i="7"/>
  <c r="S289" i="7"/>
  <c r="R289" i="7"/>
  <c r="Q289" i="7"/>
  <c r="AG289" i="7" s="1"/>
  <c r="AF288" i="7"/>
  <c r="AE288" i="7"/>
  <c r="AD288" i="7"/>
  <c r="AC288" i="7"/>
  <c r="AB288" i="7"/>
  <c r="AA288" i="7"/>
  <c r="Z288" i="7"/>
  <c r="Y288" i="7"/>
  <c r="AH288" i="7" s="1"/>
  <c r="X288" i="7"/>
  <c r="W288" i="7"/>
  <c r="V288" i="7"/>
  <c r="U288" i="7"/>
  <c r="T288" i="7"/>
  <c r="S288" i="7"/>
  <c r="R288" i="7"/>
  <c r="Q288" i="7"/>
  <c r="AF287" i="7"/>
  <c r="AE287" i="7"/>
  <c r="AD287" i="7"/>
  <c r="AC287" i="7"/>
  <c r="AB287" i="7"/>
  <c r="AA287" i="7"/>
  <c r="Z287" i="7"/>
  <c r="Y287" i="7"/>
  <c r="AH287" i="7" s="1"/>
  <c r="X287" i="7"/>
  <c r="W287" i="7"/>
  <c r="V287" i="7"/>
  <c r="U287" i="7"/>
  <c r="T287" i="7"/>
  <c r="S287" i="7"/>
  <c r="R287" i="7"/>
  <c r="Q287" i="7"/>
  <c r="AG287" i="7" s="1"/>
  <c r="AF286" i="7"/>
  <c r="AE286" i="7"/>
  <c r="AD286" i="7"/>
  <c r="AC286" i="7"/>
  <c r="AB286" i="7"/>
  <c r="AA286" i="7"/>
  <c r="Z286" i="7"/>
  <c r="Y286" i="7"/>
  <c r="AH286" i="7" s="1"/>
  <c r="X286" i="7"/>
  <c r="W286" i="7"/>
  <c r="V286" i="7"/>
  <c r="U286" i="7"/>
  <c r="T286" i="7"/>
  <c r="S286" i="7"/>
  <c r="R286" i="7"/>
  <c r="Q286" i="7"/>
  <c r="AF285" i="7"/>
  <c r="AE285" i="7"/>
  <c r="AD285" i="7"/>
  <c r="AC285" i="7"/>
  <c r="AB285" i="7"/>
  <c r="AA285" i="7"/>
  <c r="Z285" i="7"/>
  <c r="Y285" i="7"/>
  <c r="AH285" i="7" s="1"/>
  <c r="X285" i="7"/>
  <c r="W285" i="7"/>
  <c r="V285" i="7"/>
  <c r="U285" i="7"/>
  <c r="T285" i="7"/>
  <c r="S285" i="7"/>
  <c r="R285" i="7"/>
  <c r="Q285" i="7"/>
  <c r="AG285" i="7" s="1"/>
  <c r="AF284" i="7"/>
  <c r="AE284" i="7"/>
  <c r="AD284" i="7"/>
  <c r="AC284" i="7"/>
  <c r="AB284" i="7"/>
  <c r="AA284" i="7"/>
  <c r="Z284" i="7"/>
  <c r="Y284" i="7"/>
  <c r="AH284" i="7" s="1"/>
  <c r="X284" i="7"/>
  <c r="W284" i="7"/>
  <c r="V284" i="7"/>
  <c r="U284" i="7"/>
  <c r="T284" i="7"/>
  <c r="S284" i="7"/>
  <c r="R284" i="7"/>
  <c r="Q284" i="7"/>
  <c r="AF283" i="7"/>
  <c r="AE283" i="7"/>
  <c r="AD283" i="7"/>
  <c r="AC283" i="7"/>
  <c r="AB283" i="7"/>
  <c r="AA283" i="7"/>
  <c r="Z283" i="7"/>
  <c r="Y283" i="7"/>
  <c r="AH283" i="7" s="1"/>
  <c r="X283" i="7"/>
  <c r="W283" i="7"/>
  <c r="V283" i="7"/>
  <c r="U283" i="7"/>
  <c r="T283" i="7"/>
  <c r="S283" i="7"/>
  <c r="R283" i="7"/>
  <c r="Q283" i="7"/>
  <c r="AG283" i="7" s="1"/>
  <c r="AF282" i="7"/>
  <c r="AE282" i="7"/>
  <c r="AD282" i="7"/>
  <c r="AC282" i="7"/>
  <c r="AB282" i="7"/>
  <c r="AA282" i="7"/>
  <c r="Z282" i="7"/>
  <c r="Y282" i="7"/>
  <c r="AH282" i="7" s="1"/>
  <c r="X282" i="7"/>
  <c r="W282" i="7"/>
  <c r="V282" i="7"/>
  <c r="U282" i="7"/>
  <c r="T282" i="7"/>
  <c r="S282" i="7"/>
  <c r="R282" i="7"/>
  <c r="Q282" i="7"/>
  <c r="AF281" i="7"/>
  <c r="AE281" i="7"/>
  <c r="AD281" i="7"/>
  <c r="AC281" i="7"/>
  <c r="AB281" i="7"/>
  <c r="AA281" i="7"/>
  <c r="Z281" i="7"/>
  <c r="Y281" i="7"/>
  <c r="AH281" i="7" s="1"/>
  <c r="X281" i="7"/>
  <c r="W281" i="7"/>
  <c r="V281" i="7"/>
  <c r="U281" i="7"/>
  <c r="T281" i="7"/>
  <c r="S281" i="7"/>
  <c r="R281" i="7"/>
  <c r="Q281" i="7"/>
  <c r="AG281" i="7" s="1"/>
  <c r="AF280" i="7"/>
  <c r="AE280" i="7"/>
  <c r="AD280" i="7"/>
  <c r="AC280" i="7"/>
  <c r="AB280" i="7"/>
  <c r="AA280" i="7"/>
  <c r="Z280" i="7"/>
  <c r="Y280" i="7"/>
  <c r="AH280" i="7" s="1"/>
  <c r="X280" i="7"/>
  <c r="W280" i="7"/>
  <c r="V280" i="7"/>
  <c r="U280" i="7"/>
  <c r="T280" i="7"/>
  <c r="S280" i="7"/>
  <c r="R280" i="7"/>
  <c r="Q280" i="7"/>
  <c r="AF279" i="7"/>
  <c r="AE279" i="7"/>
  <c r="AD279" i="7"/>
  <c r="AC279" i="7"/>
  <c r="AB279" i="7"/>
  <c r="AA279" i="7"/>
  <c r="Z279" i="7"/>
  <c r="Y279" i="7"/>
  <c r="AH279" i="7" s="1"/>
  <c r="X279" i="7"/>
  <c r="W279" i="7"/>
  <c r="V279" i="7"/>
  <c r="U279" i="7"/>
  <c r="T279" i="7"/>
  <c r="S279" i="7"/>
  <c r="R279" i="7"/>
  <c r="Q279" i="7"/>
  <c r="AG279" i="7" s="1"/>
  <c r="AF278" i="7"/>
  <c r="AE278" i="7"/>
  <c r="AD278" i="7"/>
  <c r="AC278" i="7"/>
  <c r="AB278" i="7"/>
  <c r="AA278" i="7"/>
  <c r="Z278" i="7"/>
  <c r="Y278" i="7"/>
  <c r="AH278" i="7" s="1"/>
  <c r="X278" i="7"/>
  <c r="W278" i="7"/>
  <c r="V278" i="7"/>
  <c r="U278" i="7"/>
  <c r="T278" i="7"/>
  <c r="S278" i="7"/>
  <c r="R278" i="7"/>
  <c r="Q278" i="7"/>
  <c r="AF277" i="7"/>
  <c r="AE277" i="7"/>
  <c r="AD277" i="7"/>
  <c r="AC277" i="7"/>
  <c r="AB277" i="7"/>
  <c r="AA277" i="7"/>
  <c r="Z277" i="7"/>
  <c r="Y277" i="7"/>
  <c r="AH277" i="7" s="1"/>
  <c r="X277" i="7"/>
  <c r="W277" i="7"/>
  <c r="V277" i="7"/>
  <c r="U277" i="7"/>
  <c r="T277" i="7"/>
  <c r="S277" i="7"/>
  <c r="R277" i="7"/>
  <c r="Q277" i="7"/>
  <c r="AG277" i="7" s="1"/>
  <c r="AF276" i="7"/>
  <c r="AE276" i="7"/>
  <c r="AD276" i="7"/>
  <c r="AC276" i="7"/>
  <c r="AB276" i="7"/>
  <c r="AA276" i="7"/>
  <c r="Z276" i="7"/>
  <c r="Y276" i="7"/>
  <c r="AH276" i="7" s="1"/>
  <c r="X276" i="7"/>
  <c r="W276" i="7"/>
  <c r="V276" i="7"/>
  <c r="U276" i="7"/>
  <c r="T276" i="7"/>
  <c r="S276" i="7"/>
  <c r="R276" i="7"/>
  <c r="Q276" i="7"/>
  <c r="AF275" i="7"/>
  <c r="AE275" i="7"/>
  <c r="AD275" i="7"/>
  <c r="AC275" i="7"/>
  <c r="AB275" i="7"/>
  <c r="AA275" i="7"/>
  <c r="Z275" i="7"/>
  <c r="Y275" i="7"/>
  <c r="AH275" i="7" s="1"/>
  <c r="X275" i="7"/>
  <c r="W275" i="7"/>
  <c r="V275" i="7"/>
  <c r="U275" i="7"/>
  <c r="T275" i="7"/>
  <c r="S275" i="7"/>
  <c r="R275" i="7"/>
  <c r="Q275" i="7"/>
  <c r="AG275" i="7" s="1"/>
  <c r="AF274" i="7"/>
  <c r="AE274" i="7"/>
  <c r="AD274" i="7"/>
  <c r="AC274" i="7"/>
  <c r="AB274" i="7"/>
  <c r="AA274" i="7"/>
  <c r="Z274" i="7"/>
  <c r="Y274" i="7"/>
  <c r="AH274" i="7" s="1"/>
  <c r="X274" i="7"/>
  <c r="W274" i="7"/>
  <c r="V274" i="7"/>
  <c r="U274" i="7"/>
  <c r="T274" i="7"/>
  <c r="S274" i="7"/>
  <c r="R274" i="7"/>
  <c r="Q274" i="7"/>
  <c r="AF273" i="7"/>
  <c r="AE273" i="7"/>
  <c r="AD273" i="7"/>
  <c r="AC273" i="7"/>
  <c r="AB273" i="7"/>
  <c r="AA273" i="7"/>
  <c r="Z273" i="7"/>
  <c r="Y273" i="7"/>
  <c r="AH273" i="7" s="1"/>
  <c r="X273" i="7"/>
  <c r="W273" i="7"/>
  <c r="V273" i="7"/>
  <c r="U273" i="7"/>
  <c r="T273" i="7"/>
  <c r="S273" i="7"/>
  <c r="R273" i="7"/>
  <c r="Q273" i="7"/>
  <c r="AG273" i="7" s="1"/>
  <c r="AF272" i="7"/>
  <c r="AE272" i="7"/>
  <c r="AD272" i="7"/>
  <c r="AC272" i="7"/>
  <c r="AB272" i="7"/>
  <c r="AA272" i="7"/>
  <c r="Z272" i="7"/>
  <c r="Y272" i="7"/>
  <c r="AH272" i="7" s="1"/>
  <c r="X272" i="7"/>
  <c r="W272" i="7"/>
  <c r="V272" i="7"/>
  <c r="U272" i="7"/>
  <c r="T272" i="7"/>
  <c r="S272" i="7"/>
  <c r="R272" i="7"/>
  <c r="Q272" i="7"/>
  <c r="AF271" i="7"/>
  <c r="AE271" i="7"/>
  <c r="AD271" i="7"/>
  <c r="AC271" i="7"/>
  <c r="AB271" i="7"/>
  <c r="AA271" i="7"/>
  <c r="Z271" i="7"/>
  <c r="Y271" i="7"/>
  <c r="AH271" i="7" s="1"/>
  <c r="X271" i="7"/>
  <c r="W271" i="7"/>
  <c r="V271" i="7"/>
  <c r="U271" i="7"/>
  <c r="T271" i="7"/>
  <c r="S271" i="7"/>
  <c r="R271" i="7"/>
  <c r="Q271" i="7"/>
  <c r="AG271" i="7" s="1"/>
  <c r="AF270" i="7"/>
  <c r="AE270" i="7"/>
  <c r="AD270" i="7"/>
  <c r="AC270" i="7"/>
  <c r="AB270" i="7"/>
  <c r="AA270" i="7"/>
  <c r="Z270" i="7"/>
  <c r="Y270" i="7"/>
  <c r="AH270" i="7" s="1"/>
  <c r="X270" i="7"/>
  <c r="W270" i="7"/>
  <c r="V270" i="7"/>
  <c r="U270" i="7"/>
  <c r="T270" i="7"/>
  <c r="S270" i="7"/>
  <c r="R270" i="7"/>
  <c r="Q270" i="7"/>
  <c r="AF269" i="7"/>
  <c r="AE269" i="7"/>
  <c r="AD269" i="7"/>
  <c r="AC269" i="7"/>
  <c r="AB269" i="7"/>
  <c r="AA269" i="7"/>
  <c r="Z269" i="7"/>
  <c r="Y269" i="7"/>
  <c r="AH269" i="7" s="1"/>
  <c r="X269" i="7"/>
  <c r="W269" i="7"/>
  <c r="V269" i="7"/>
  <c r="U269" i="7"/>
  <c r="T269" i="7"/>
  <c r="S269" i="7"/>
  <c r="R269" i="7"/>
  <c r="Q269" i="7"/>
  <c r="AG269" i="7" s="1"/>
  <c r="AF268" i="7"/>
  <c r="AE268" i="7"/>
  <c r="AD268" i="7"/>
  <c r="AC268" i="7"/>
  <c r="AB268" i="7"/>
  <c r="AA268" i="7"/>
  <c r="Z268" i="7"/>
  <c r="Y268" i="7"/>
  <c r="AH268" i="7" s="1"/>
  <c r="X268" i="7"/>
  <c r="W268" i="7"/>
  <c r="V268" i="7"/>
  <c r="U268" i="7"/>
  <c r="T268" i="7"/>
  <c r="S268" i="7"/>
  <c r="R268" i="7"/>
  <c r="Q268" i="7"/>
  <c r="AF267" i="7"/>
  <c r="AE267" i="7"/>
  <c r="AD267" i="7"/>
  <c r="AC267" i="7"/>
  <c r="AB267" i="7"/>
  <c r="AA267" i="7"/>
  <c r="Z267" i="7"/>
  <c r="Y267" i="7"/>
  <c r="AH267" i="7" s="1"/>
  <c r="X267" i="7"/>
  <c r="W267" i="7"/>
  <c r="V267" i="7"/>
  <c r="U267" i="7"/>
  <c r="T267" i="7"/>
  <c r="S267" i="7"/>
  <c r="R267" i="7"/>
  <c r="Q267" i="7"/>
  <c r="AG267" i="7" s="1"/>
  <c r="AF266" i="7"/>
  <c r="AE266" i="7"/>
  <c r="AD266" i="7"/>
  <c r="AC266" i="7"/>
  <c r="AB266" i="7"/>
  <c r="AA266" i="7"/>
  <c r="Z266" i="7"/>
  <c r="Y266" i="7"/>
  <c r="AH266" i="7" s="1"/>
  <c r="X266" i="7"/>
  <c r="W266" i="7"/>
  <c r="V266" i="7"/>
  <c r="U266" i="7"/>
  <c r="T266" i="7"/>
  <c r="S266" i="7"/>
  <c r="R266" i="7"/>
  <c r="Q266" i="7"/>
  <c r="AF265" i="7"/>
  <c r="AE265" i="7"/>
  <c r="AD265" i="7"/>
  <c r="AC265" i="7"/>
  <c r="AB265" i="7"/>
  <c r="AA265" i="7"/>
  <c r="Z265" i="7"/>
  <c r="Y265" i="7"/>
  <c r="AH265" i="7" s="1"/>
  <c r="X265" i="7"/>
  <c r="W265" i="7"/>
  <c r="V265" i="7"/>
  <c r="U265" i="7"/>
  <c r="T265" i="7"/>
  <c r="S265" i="7"/>
  <c r="R265" i="7"/>
  <c r="Q265" i="7"/>
  <c r="AG265" i="7" s="1"/>
  <c r="AF264" i="7"/>
  <c r="AE264" i="7"/>
  <c r="AD264" i="7"/>
  <c r="AC264" i="7"/>
  <c r="AB264" i="7"/>
  <c r="AA264" i="7"/>
  <c r="Z264" i="7"/>
  <c r="Y264" i="7"/>
  <c r="AH264" i="7" s="1"/>
  <c r="X264" i="7"/>
  <c r="W264" i="7"/>
  <c r="V264" i="7"/>
  <c r="U264" i="7"/>
  <c r="T264" i="7"/>
  <c r="S264" i="7"/>
  <c r="R264" i="7"/>
  <c r="Q264" i="7"/>
  <c r="AF263" i="7"/>
  <c r="AE263" i="7"/>
  <c r="AD263" i="7"/>
  <c r="AC263" i="7"/>
  <c r="AB263" i="7"/>
  <c r="AA263" i="7"/>
  <c r="Z263" i="7"/>
  <c r="Y263" i="7"/>
  <c r="AH263" i="7" s="1"/>
  <c r="X263" i="7"/>
  <c r="W263" i="7"/>
  <c r="V263" i="7"/>
  <c r="U263" i="7"/>
  <c r="T263" i="7"/>
  <c r="S263" i="7"/>
  <c r="R263" i="7"/>
  <c r="Q263" i="7"/>
  <c r="AG263" i="7" s="1"/>
  <c r="AF262" i="7"/>
  <c r="AE262" i="7"/>
  <c r="AD262" i="7"/>
  <c r="AC262" i="7"/>
  <c r="AB262" i="7"/>
  <c r="AA262" i="7"/>
  <c r="Z262" i="7"/>
  <c r="Y262" i="7"/>
  <c r="AH262" i="7" s="1"/>
  <c r="X262" i="7"/>
  <c r="W262" i="7"/>
  <c r="V262" i="7"/>
  <c r="U262" i="7"/>
  <c r="T262" i="7"/>
  <c r="S262" i="7"/>
  <c r="R262" i="7"/>
  <c r="Q262" i="7"/>
  <c r="AF261" i="7"/>
  <c r="AE261" i="7"/>
  <c r="AD261" i="7"/>
  <c r="AC261" i="7"/>
  <c r="AB261" i="7"/>
  <c r="AA261" i="7"/>
  <c r="Z261" i="7"/>
  <c r="Y261" i="7"/>
  <c r="AH261" i="7" s="1"/>
  <c r="X261" i="7"/>
  <c r="W261" i="7"/>
  <c r="V261" i="7"/>
  <c r="U261" i="7"/>
  <c r="T261" i="7"/>
  <c r="S261" i="7"/>
  <c r="R261" i="7"/>
  <c r="Q261" i="7"/>
  <c r="AG261" i="7" s="1"/>
  <c r="AF260" i="7"/>
  <c r="AE260" i="7"/>
  <c r="AD260" i="7"/>
  <c r="AC260" i="7"/>
  <c r="AB260" i="7"/>
  <c r="AA260" i="7"/>
  <c r="Z260" i="7"/>
  <c r="Y260" i="7"/>
  <c r="AH260" i="7" s="1"/>
  <c r="X260" i="7"/>
  <c r="W260" i="7"/>
  <c r="V260" i="7"/>
  <c r="U260" i="7"/>
  <c r="T260" i="7"/>
  <c r="S260" i="7"/>
  <c r="R260" i="7"/>
  <c r="Q260" i="7"/>
  <c r="AF259" i="7"/>
  <c r="AE259" i="7"/>
  <c r="AD259" i="7"/>
  <c r="AC259" i="7"/>
  <c r="AB259" i="7"/>
  <c r="AA259" i="7"/>
  <c r="Z259" i="7"/>
  <c r="Y259" i="7"/>
  <c r="AH259" i="7" s="1"/>
  <c r="X259" i="7"/>
  <c r="W259" i="7"/>
  <c r="V259" i="7"/>
  <c r="U259" i="7"/>
  <c r="T259" i="7"/>
  <c r="S259" i="7"/>
  <c r="R259" i="7"/>
  <c r="Q259" i="7"/>
  <c r="AG259" i="7" s="1"/>
  <c r="AF258" i="7"/>
  <c r="AE258" i="7"/>
  <c r="AD258" i="7"/>
  <c r="AC258" i="7"/>
  <c r="AB258" i="7"/>
  <c r="AA258" i="7"/>
  <c r="Z258" i="7"/>
  <c r="Y258" i="7"/>
  <c r="AH258" i="7" s="1"/>
  <c r="X258" i="7"/>
  <c r="W258" i="7"/>
  <c r="V258" i="7"/>
  <c r="U258" i="7"/>
  <c r="T258" i="7"/>
  <c r="S258" i="7"/>
  <c r="R258" i="7"/>
  <c r="Q258" i="7"/>
  <c r="AF257" i="7"/>
  <c r="AE257" i="7"/>
  <c r="AD257" i="7"/>
  <c r="AC257" i="7"/>
  <c r="AB257" i="7"/>
  <c r="AA257" i="7"/>
  <c r="Z257" i="7"/>
  <c r="Y257" i="7"/>
  <c r="AH257" i="7" s="1"/>
  <c r="X257" i="7"/>
  <c r="W257" i="7"/>
  <c r="V257" i="7"/>
  <c r="U257" i="7"/>
  <c r="T257" i="7"/>
  <c r="S257" i="7"/>
  <c r="R257" i="7"/>
  <c r="Q257" i="7"/>
  <c r="AG257" i="7" s="1"/>
  <c r="AF256" i="7"/>
  <c r="AE256" i="7"/>
  <c r="AD256" i="7"/>
  <c r="AC256" i="7"/>
  <c r="AB256" i="7"/>
  <c r="AA256" i="7"/>
  <c r="Z256" i="7"/>
  <c r="Y256" i="7"/>
  <c r="AH256" i="7" s="1"/>
  <c r="X256" i="7"/>
  <c r="W256" i="7"/>
  <c r="V256" i="7"/>
  <c r="U256" i="7"/>
  <c r="T256" i="7"/>
  <c r="S256" i="7"/>
  <c r="R256" i="7"/>
  <c r="Q256" i="7"/>
  <c r="AF255" i="7"/>
  <c r="AE255" i="7"/>
  <c r="AD255" i="7"/>
  <c r="AC255" i="7"/>
  <c r="AB255" i="7"/>
  <c r="AA255" i="7"/>
  <c r="Z255" i="7"/>
  <c r="Y255" i="7"/>
  <c r="AH255" i="7" s="1"/>
  <c r="X255" i="7"/>
  <c r="W255" i="7"/>
  <c r="V255" i="7"/>
  <c r="U255" i="7"/>
  <c r="T255" i="7"/>
  <c r="S255" i="7"/>
  <c r="R255" i="7"/>
  <c r="Q255" i="7"/>
  <c r="AG255" i="7" s="1"/>
  <c r="AF254" i="7"/>
  <c r="AE254" i="7"/>
  <c r="AD254" i="7"/>
  <c r="AC254" i="7"/>
  <c r="AB254" i="7"/>
  <c r="AA254" i="7"/>
  <c r="Z254" i="7"/>
  <c r="Y254" i="7"/>
  <c r="AH254" i="7" s="1"/>
  <c r="X254" i="7"/>
  <c r="W254" i="7"/>
  <c r="V254" i="7"/>
  <c r="U254" i="7"/>
  <c r="T254" i="7"/>
  <c r="S254" i="7"/>
  <c r="R254" i="7"/>
  <c r="Q254" i="7"/>
  <c r="AF253" i="7"/>
  <c r="AE253" i="7"/>
  <c r="AD253" i="7"/>
  <c r="AC253" i="7"/>
  <c r="AB253" i="7"/>
  <c r="AA253" i="7"/>
  <c r="Z253" i="7"/>
  <c r="Y253" i="7"/>
  <c r="AH253" i="7" s="1"/>
  <c r="X253" i="7"/>
  <c r="W253" i="7"/>
  <c r="V253" i="7"/>
  <c r="U253" i="7"/>
  <c r="T253" i="7"/>
  <c r="S253" i="7"/>
  <c r="R253" i="7"/>
  <c r="Q253" i="7"/>
  <c r="AG253" i="7" s="1"/>
  <c r="AF252" i="7"/>
  <c r="AE252" i="7"/>
  <c r="AD252" i="7"/>
  <c r="AC252" i="7"/>
  <c r="AB252" i="7"/>
  <c r="AA252" i="7"/>
  <c r="Z252" i="7"/>
  <c r="Y252" i="7"/>
  <c r="AH252" i="7" s="1"/>
  <c r="X252" i="7"/>
  <c r="W252" i="7"/>
  <c r="V252" i="7"/>
  <c r="U252" i="7"/>
  <c r="T252" i="7"/>
  <c r="S252" i="7"/>
  <c r="R252" i="7"/>
  <c r="Q252" i="7"/>
  <c r="AF251" i="7"/>
  <c r="AE251" i="7"/>
  <c r="AD251" i="7"/>
  <c r="AC251" i="7"/>
  <c r="AB251" i="7"/>
  <c r="AA251" i="7"/>
  <c r="Z251" i="7"/>
  <c r="Y251" i="7"/>
  <c r="AH251" i="7" s="1"/>
  <c r="X251" i="7"/>
  <c r="W251" i="7"/>
  <c r="V251" i="7"/>
  <c r="U251" i="7"/>
  <c r="T251" i="7"/>
  <c r="S251" i="7"/>
  <c r="R251" i="7"/>
  <c r="Q251" i="7"/>
  <c r="AG251" i="7" s="1"/>
  <c r="AF250" i="7"/>
  <c r="AE250" i="7"/>
  <c r="AD250" i="7"/>
  <c r="AC250" i="7"/>
  <c r="AB250" i="7"/>
  <c r="AA250" i="7"/>
  <c r="Z250" i="7"/>
  <c r="Y250" i="7"/>
  <c r="AH250" i="7" s="1"/>
  <c r="X250" i="7"/>
  <c r="W250" i="7"/>
  <c r="V250" i="7"/>
  <c r="U250" i="7"/>
  <c r="T250" i="7"/>
  <c r="S250" i="7"/>
  <c r="R250" i="7"/>
  <c r="Q250" i="7"/>
  <c r="AF249" i="7"/>
  <c r="AE249" i="7"/>
  <c r="AD249" i="7"/>
  <c r="AC249" i="7"/>
  <c r="AB249" i="7"/>
  <c r="AA249" i="7"/>
  <c r="Z249" i="7"/>
  <c r="Y249" i="7"/>
  <c r="AH249" i="7" s="1"/>
  <c r="X249" i="7"/>
  <c r="W249" i="7"/>
  <c r="V249" i="7"/>
  <c r="U249" i="7"/>
  <c r="T249" i="7"/>
  <c r="S249" i="7"/>
  <c r="R249" i="7"/>
  <c r="Q249" i="7"/>
  <c r="AG249" i="7" s="1"/>
  <c r="AF248" i="7"/>
  <c r="AE248" i="7"/>
  <c r="AD248" i="7"/>
  <c r="AC248" i="7"/>
  <c r="AB248" i="7"/>
  <c r="AA248" i="7"/>
  <c r="Z248" i="7"/>
  <c r="Y248" i="7"/>
  <c r="AH248" i="7" s="1"/>
  <c r="X248" i="7"/>
  <c r="W248" i="7"/>
  <c r="V248" i="7"/>
  <c r="U248" i="7"/>
  <c r="T248" i="7"/>
  <c r="S248" i="7"/>
  <c r="R248" i="7"/>
  <c r="Q248" i="7"/>
  <c r="AF247" i="7"/>
  <c r="AE247" i="7"/>
  <c r="AD247" i="7"/>
  <c r="AC247" i="7"/>
  <c r="AB247" i="7"/>
  <c r="AA247" i="7"/>
  <c r="Z247" i="7"/>
  <c r="Y247" i="7"/>
  <c r="AH247" i="7" s="1"/>
  <c r="X247" i="7"/>
  <c r="W247" i="7"/>
  <c r="V247" i="7"/>
  <c r="U247" i="7"/>
  <c r="T247" i="7"/>
  <c r="S247" i="7"/>
  <c r="R247" i="7"/>
  <c r="Q247" i="7"/>
  <c r="AG247" i="7" s="1"/>
  <c r="AF246" i="7"/>
  <c r="AE246" i="7"/>
  <c r="AD246" i="7"/>
  <c r="AC246" i="7"/>
  <c r="AB246" i="7"/>
  <c r="AA246" i="7"/>
  <c r="Z246" i="7"/>
  <c r="Y246" i="7"/>
  <c r="AH246" i="7" s="1"/>
  <c r="X246" i="7"/>
  <c r="W246" i="7"/>
  <c r="V246" i="7"/>
  <c r="U246" i="7"/>
  <c r="T246" i="7"/>
  <c r="S246" i="7"/>
  <c r="R246" i="7"/>
  <c r="Q246" i="7"/>
  <c r="AF245" i="7"/>
  <c r="AE245" i="7"/>
  <c r="AD245" i="7"/>
  <c r="AC245" i="7"/>
  <c r="AB245" i="7"/>
  <c r="AA245" i="7"/>
  <c r="Z245" i="7"/>
  <c r="Y245" i="7"/>
  <c r="AH245" i="7" s="1"/>
  <c r="X245" i="7"/>
  <c r="W245" i="7"/>
  <c r="V245" i="7"/>
  <c r="U245" i="7"/>
  <c r="T245" i="7"/>
  <c r="S245" i="7"/>
  <c r="R245" i="7"/>
  <c r="Q245" i="7"/>
  <c r="AG245" i="7" s="1"/>
  <c r="AF244" i="7"/>
  <c r="AE244" i="7"/>
  <c r="AD244" i="7"/>
  <c r="AC244" i="7"/>
  <c r="AB244" i="7"/>
  <c r="AA244" i="7"/>
  <c r="Z244" i="7"/>
  <c r="Y244" i="7"/>
  <c r="AH244" i="7" s="1"/>
  <c r="X244" i="7"/>
  <c r="W244" i="7"/>
  <c r="V244" i="7"/>
  <c r="U244" i="7"/>
  <c r="T244" i="7"/>
  <c r="S244" i="7"/>
  <c r="R244" i="7"/>
  <c r="Q244" i="7"/>
  <c r="AF243" i="7"/>
  <c r="AE243" i="7"/>
  <c r="AD243" i="7"/>
  <c r="AC243" i="7"/>
  <c r="AB243" i="7"/>
  <c r="AA243" i="7"/>
  <c r="Z243" i="7"/>
  <c r="Y243" i="7"/>
  <c r="AH243" i="7" s="1"/>
  <c r="X243" i="7"/>
  <c r="W243" i="7"/>
  <c r="V243" i="7"/>
  <c r="U243" i="7"/>
  <c r="T243" i="7"/>
  <c r="S243" i="7"/>
  <c r="R243" i="7"/>
  <c r="Q243" i="7"/>
  <c r="AG243" i="7" s="1"/>
  <c r="AF242" i="7"/>
  <c r="AE242" i="7"/>
  <c r="AD242" i="7"/>
  <c r="AC242" i="7"/>
  <c r="AB242" i="7"/>
  <c r="AA242" i="7"/>
  <c r="Z242" i="7"/>
  <c r="Y242" i="7"/>
  <c r="AH242" i="7" s="1"/>
  <c r="X242" i="7"/>
  <c r="W242" i="7"/>
  <c r="V242" i="7"/>
  <c r="U242" i="7"/>
  <c r="T242" i="7"/>
  <c r="S242" i="7"/>
  <c r="R242" i="7"/>
  <c r="Q242" i="7"/>
  <c r="AF241" i="7"/>
  <c r="AE241" i="7"/>
  <c r="AD241" i="7"/>
  <c r="AC241" i="7"/>
  <c r="AB241" i="7"/>
  <c r="AA241" i="7"/>
  <c r="Z241" i="7"/>
  <c r="Y241" i="7"/>
  <c r="AH241" i="7" s="1"/>
  <c r="X241" i="7"/>
  <c r="W241" i="7"/>
  <c r="V241" i="7"/>
  <c r="U241" i="7"/>
  <c r="T241" i="7"/>
  <c r="S241" i="7"/>
  <c r="R241" i="7"/>
  <c r="Q241" i="7"/>
  <c r="AG241" i="7" s="1"/>
  <c r="AF240" i="7"/>
  <c r="AE240" i="7"/>
  <c r="AD240" i="7"/>
  <c r="AC240" i="7"/>
  <c r="AB240" i="7"/>
  <c r="AA240" i="7"/>
  <c r="Z240" i="7"/>
  <c r="Y240" i="7"/>
  <c r="AH240" i="7" s="1"/>
  <c r="X240" i="7"/>
  <c r="W240" i="7"/>
  <c r="V240" i="7"/>
  <c r="U240" i="7"/>
  <c r="T240" i="7"/>
  <c r="S240" i="7"/>
  <c r="R240" i="7"/>
  <c r="Q240" i="7"/>
  <c r="AF239" i="7"/>
  <c r="AE239" i="7"/>
  <c r="AD239" i="7"/>
  <c r="AC239" i="7"/>
  <c r="AB239" i="7"/>
  <c r="AA239" i="7"/>
  <c r="Z239" i="7"/>
  <c r="Y239" i="7"/>
  <c r="AH239" i="7" s="1"/>
  <c r="X239" i="7"/>
  <c r="W239" i="7"/>
  <c r="V239" i="7"/>
  <c r="U239" i="7"/>
  <c r="T239" i="7"/>
  <c r="S239" i="7"/>
  <c r="R239" i="7"/>
  <c r="Q239" i="7"/>
  <c r="AG239" i="7" s="1"/>
  <c r="AF238" i="7"/>
  <c r="AE238" i="7"/>
  <c r="AD238" i="7"/>
  <c r="AC238" i="7"/>
  <c r="AB238" i="7"/>
  <c r="AA238" i="7"/>
  <c r="Z238" i="7"/>
  <c r="Y238" i="7"/>
  <c r="AH238" i="7" s="1"/>
  <c r="X238" i="7"/>
  <c r="W238" i="7"/>
  <c r="V238" i="7"/>
  <c r="U238" i="7"/>
  <c r="T238" i="7"/>
  <c r="S238" i="7"/>
  <c r="R238" i="7"/>
  <c r="Q238" i="7"/>
  <c r="AF237" i="7"/>
  <c r="AE237" i="7"/>
  <c r="AD237" i="7"/>
  <c r="AC237" i="7"/>
  <c r="AB237" i="7"/>
  <c r="AA237" i="7"/>
  <c r="Z237" i="7"/>
  <c r="Y237" i="7"/>
  <c r="AH237" i="7" s="1"/>
  <c r="X237" i="7"/>
  <c r="W237" i="7"/>
  <c r="V237" i="7"/>
  <c r="U237" i="7"/>
  <c r="T237" i="7"/>
  <c r="S237" i="7"/>
  <c r="R237" i="7"/>
  <c r="Q237" i="7"/>
  <c r="AG237" i="7" s="1"/>
  <c r="AF236" i="7"/>
  <c r="AE236" i="7"/>
  <c r="AD236" i="7"/>
  <c r="AC236" i="7"/>
  <c r="AB236" i="7"/>
  <c r="AA236" i="7"/>
  <c r="Z236" i="7"/>
  <c r="Y236" i="7"/>
  <c r="AH236" i="7" s="1"/>
  <c r="X236" i="7"/>
  <c r="W236" i="7"/>
  <c r="V236" i="7"/>
  <c r="U236" i="7"/>
  <c r="T236" i="7"/>
  <c r="S236" i="7"/>
  <c r="R236" i="7"/>
  <c r="Q236" i="7"/>
  <c r="AF235" i="7"/>
  <c r="AE235" i="7"/>
  <c r="AD235" i="7"/>
  <c r="AC235" i="7"/>
  <c r="AB235" i="7"/>
  <c r="AA235" i="7"/>
  <c r="Z235" i="7"/>
  <c r="Y235" i="7"/>
  <c r="AH235" i="7" s="1"/>
  <c r="X235" i="7"/>
  <c r="W235" i="7"/>
  <c r="V235" i="7"/>
  <c r="U235" i="7"/>
  <c r="T235" i="7"/>
  <c r="S235" i="7"/>
  <c r="R235" i="7"/>
  <c r="Q235" i="7"/>
  <c r="AG235" i="7" s="1"/>
  <c r="AF234" i="7"/>
  <c r="AE234" i="7"/>
  <c r="AD234" i="7"/>
  <c r="AC234" i="7"/>
  <c r="AB234" i="7"/>
  <c r="AA234" i="7"/>
  <c r="Z234" i="7"/>
  <c r="Y234" i="7"/>
  <c r="AH234" i="7" s="1"/>
  <c r="X234" i="7"/>
  <c r="W234" i="7"/>
  <c r="V234" i="7"/>
  <c r="U234" i="7"/>
  <c r="T234" i="7"/>
  <c r="S234" i="7"/>
  <c r="R234" i="7"/>
  <c r="Q234" i="7"/>
  <c r="AF233" i="7"/>
  <c r="AE233" i="7"/>
  <c r="AD233" i="7"/>
  <c r="AC233" i="7"/>
  <c r="AB233" i="7"/>
  <c r="AA233" i="7"/>
  <c r="Z233" i="7"/>
  <c r="Y233" i="7"/>
  <c r="AH233" i="7" s="1"/>
  <c r="X233" i="7"/>
  <c r="W233" i="7"/>
  <c r="V233" i="7"/>
  <c r="U233" i="7"/>
  <c r="T233" i="7"/>
  <c r="S233" i="7"/>
  <c r="R233" i="7"/>
  <c r="Q233" i="7"/>
  <c r="AG233" i="7" s="1"/>
  <c r="AF232" i="7"/>
  <c r="AE232" i="7"/>
  <c r="AD232" i="7"/>
  <c r="AC232" i="7"/>
  <c r="AB232" i="7"/>
  <c r="AA232" i="7"/>
  <c r="Z232" i="7"/>
  <c r="Y232" i="7"/>
  <c r="AH232" i="7" s="1"/>
  <c r="X232" i="7"/>
  <c r="W232" i="7"/>
  <c r="V232" i="7"/>
  <c r="U232" i="7"/>
  <c r="T232" i="7"/>
  <c r="S232" i="7"/>
  <c r="R232" i="7"/>
  <c r="Q232" i="7"/>
  <c r="AF231" i="7"/>
  <c r="AE231" i="7"/>
  <c r="AD231" i="7"/>
  <c r="AC231" i="7"/>
  <c r="AB231" i="7"/>
  <c r="AA231" i="7"/>
  <c r="Z231" i="7"/>
  <c r="Y231" i="7"/>
  <c r="AH231" i="7" s="1"/>
  <c r="X231" i="7"/>
  <c r="W231" i="7"/>
  <c r="V231" i="7"/>
  <c r="U231" i="7"/>
  <c r="T231" i="7"/>
  <c r="S231" i="7"/>
  <c r="R231" i="7"/>
  <c r="Q231" i="7"/>
  <c r="AG231" i="7" s="1"/>
  <c r="AF230" i="7"/>
  <c r="AE230" i="7"/>
  <c r="AD230" i="7"/>
  <c r="AC230" i="7"/>
  <c r="AB230" i="7"/>
  <c r="AA230" i="7"/>
  <c r="Z230" i="7"/>
  <c r="Y230" i="7"/>
  <c r="AH230" i="7" s="1"/>
  <c r="X230" i="7"/>
  <c r="W230" i="7"/>
  <c r="V230" i="7"/>
  <c r="U230" i="7"/>
  <c r="T230" i="7"/>
  <c r="S230" i="7"/>
  <c r="R230" i="7"/>
  <c r="Q230" i="7"/>
  <c r="AF229" i="7"/>
  <c r="AE229" i="7"/>
  <c r="AD229" i="7"/>
  <c r="AC229" i="7"/>
  <c r="AB229" i="7"/>
  <c r="AA229" i="7"/>
  <c r="Z229" i="7"/>
  <c r="Y229" i="7"/>
  <c r="AH229" i="7" s="1"/>
  <c r="X229" i="7"/>
  <c r="W229" i="7"/>
  <c r="V229" i="7"/>
  <c r="U229" i="7"/>
  <c r="T229" i="7"/>
  <c r="S229" i="7"/>
  <c r="R229" i="7"/>
  <c r="Q229" i="7"/>
  <c r="AG229" i="7" s="1"/>
  <c r="AF228" i="7"/>
  <c r="AE228" i="7"/>
  <c r="AD228" i="7"/>
  <c r="AC228" i="7"/>
  <c r="AB228" i="7"/>
  <c r="AA228" i="7"/>
  <c r="Z228" i="7"/>
  <c r="Y228" i="7"/>
  <c r="AH228" i="7" s="1"/>
  <c r="X228" i="7"/>
  <c r="W228" i="7"/>
  <c r="V228" i="7"/>
  <c r="U228" i="7"/>
  <c r="T228" i="7"/>
  <c r="S228" i="7"/>
  <c r="R228" i="7"/>
  <c r="Q228" i="7"/>
  <c r="AF227" i="7"/>
  <c r="AE227" i="7"/>
  <c r="AD227" i="7"/>
  <c r="AC227" i="7"/>
  <c r="AB227" i="7"/>
  <c r="AA227" i="7"/>
  <c r="Z227" i="7"/>
  <c r="Y227" i="7"/>
  <c r="AH227" i="7" s="1"/>
  <c r="X227" i="7"/>
  <c r="W227" i="7"/>
  <c r="V227" i="7"/>
  <c r="U227" i="7"/>
  <c r="T227" i="7"/>
  <c r="S227" i="7"/>
  <c r="R227" i="7"/>
  <c r="Q227" i="7"/>
  <c r="AG227" i="7" s="1"/>
  <c r="AF226" i="7"/>
  <c r="AE226" i="7"/>
  <c r="AD226" i="7"/>
  <c r="AC226" i="7"/>
  <c r="AB226" i="7"/>
  <c r="AA226" i="7"/>
  <c r="Z226" i="7"/>
  <c r="Y226" i="7"/>
  <c r="AH226" i="7" s="1"/>
  <c r="X226" i="7"/>
  <c r="W226" i="7"/>
  <c r="V226" i="7"/>
  <c r="U226" i="7"/>
  <c r="T226" i="7"/>
  <c r="S226" i="7"/>
  <c r="R226" i="7"/>
  <c r="Q226" i="7"/>
  <c r="AF225" i="7"/>
  <c r="AE225" i="7"/>
  <c r="AD225" i="7"/>
  <c r="AC225" i="7"/>
  <c r="AB225" i="7"/>
  <c r="AA225" i="7"/>
  <c r="Z225" i="7"/>
  <c r="Y225" i="7"/>
  <c r="AH225" i="7" s="1"/>
  <c r="X225" i="7"/>
  <c r="W225" i="7"/>
  <c r="V225" i="7"/>
  <c r="U225" i="7"/>
  <c r="T225" i="7"/>
  <c r="S225" i="7"/>
  <c r="R225" i="7"/>
  <c r="Q225" i="7"/>
  <c r="AG225" i="7" s="1"/>
  <c r="AF224" i="7"/>
  <c r="AE224" i="7"/>
  <c r="AD224" i="7"/>
  <c r="AC224" i="7"/>
  <c r="AB224" i="7"/>
  <c r="AA224" i="7"/>
  <c r="Z224" i="7"/>
  <c r="Y224" i="7"/>
  <c r="AH224" i="7" s="1"/>
  <c r="X224" i="7"/>
  <c r="W224" i="7"/>
  <c r="V224" i="7"/>
  <c r="U224" i="7"/>
  <c r="T224" i="7"/>
  <c r="S224" i="7"/>
  <c r="R224" i="7"/>
  <c r="Q224" i="7"/>
  <c r="AF223" i="7"/>
  <c r="AE223" i="7"/>
  <c r="AD223" i="7"/>
  <c r="AC223" i="7"/>
  <c r="AB223" i="7"/>
  <c r="AA223" i="7"/>
  <c r="Z223" i="7"/>
  <c r="Y223" i="7"/>
  <c r="AH223" i="7" s="1"/>
  <c r="X223" i="7"/>
  <c r="W223" i="7"/>
  <c r="V223" i="7"/>
  <c r="U223" i="7"/>
  <c r="T223" i="7"/>
  <c r="S223" i="7"/>
  <c r="R223" i="7"/>
  <c r="Q223" i="7"/>
  <c r="AG223" i="7" s="1"/>
  <c r="AF222" i="7"/>
  <c r="AE222" i="7"/>
  <c r="AD222" i="7"/>
  <c r="AC222" i="7"/>
  <c r="AB222" i="7"/>
  <c r="AA222" i="7"/>
  <c r="Z222" i="7"/>
  <c r="Y222" i="7"/>
  <c r="AH222" i="7" s="1"/>
  <c r="X222" i="7"/>
  <c r="W222" i="7"/>
  <c r="V222" i="7"/>
  <c r="U222" i="7"/>
  <c r="T222" i="7"/>
  <c r="S222" i="7"/>
  <c r="R222" i="7"/>
  <c r="Q222" i="7"/>
  <c r="AF221" i="7"/>
  <c r="AE221" i="7"/>
  <c r="AD221" i="7"/>
  <c r="AC221" i="7"/>
  <c r="AB221" i="7"/>
  <c r="AA221" i="7"/>
  <c r="Z221" i="7"/>
  <c r="Y221" i="7"/>
  <c r="AH221" i="7" s="1"/>
  <c r="X221" i="7"/>
  <c r="W221" i="7"/>
  <c r="V221" i="7"/>
  <c r="U221" i="7"/>
  <c r="T221" i="7"/>
  <c r="S221" i="7"/>
  <c r="R221" i="7"/>
  <c r="Q221" i="7"/>
  <c r="AG221" i="7" s="1"/>
  <c r="AF220" i="7"/>
  <c r="AE220" i="7"/>
  <c r="AD220" i="7"/>
  <c r="AC220" i="7"/>
  <c r="AB220" i="7"/>
  <c r="AA220" i="7"/>
  <c r="Z220" i="7"/>
  <c r="Y220" i="7"/>
  <c r="AH220" i="7" s="1"/>
  <c r="X220" i="7"/>
  <c r="W220" i="7"/>
  <c r="V220" i="7"/>
  <c r="U220" i="7"/>
  <c r="T220" i="7"/>
  <c r="S220" i="7"/>
  <c r="R220" i="7"/>
  <c r="Q220" i="7"/>
  <c r="AF219" i="7"/>
  <c r="AE219" i="7"/>
  <c r="AD219" i="7"/>
  <c r="AC219" i="7"/>
  <c r="AB219" i="7"/>
  <c r="AA219" i="7"/>
  <c r="Z219" i="7"/>
  <c r="Y219" i="7"/>
  <c r="AH219" i="7" s="1"/>
  <c r="X219" i="7"/>
  <c r="W219" i="7"/>
  <c r="V219" i="7"/>
  <c r="U219" i="7"/>
  <c r="T219" i="7"/>
  <c r="S219" i="7"/>
  <c r="R219" i="7"/>
  <c r="Q219" i="7"/>
  <c r="AG219" i="7" s="1"/>
  <c r="AF218" i="7"/>
  <c r="AE218" i="7"/>
  <c r="AD218" i="7"/>
  <c r="AC218" i="7"/>
  <c r="AB218" i="7"/>
  <c r="AA218" i="7"/>
  <c r="Z218" i="7"/>
  <c r="Y218" i="7"/>
  <c r="AH218" i="7" s="1"/>
  <c r="X218" i="7"/>
  <c r="W218" i="7"/>
  <c r="V218" i="7"/>
  <c r="U218" i="7"/>
  <c r="T218" i="7"/>
  <c r="S218" i="7"/>
  <c r="R218" i="7"/>
  <c r="Q218" i="7"/>
  <c r="AF217" i="7"/>
  <c r="AE217" i="7"/>
  <c r="AD217" i="7"/>
  <c r="AC217" i="7"/>
  <c r="AB217" i="7"/>
  <c r="AA217" i="7"/>
  <c r="Z217" i="7"/>
  <c r="Y217" i="7"/>
  <c r="AH217" i="7" s="1"/>
  <c r="X217" i="7"/>
  <c r="W217" i="7"/>
  <c r="V217" i="7"/>
  <c r="U217" i="7"/>
  <c r="T217" i="7"/>
  <c r="S217" i="7"/>
  <c r="R217" i="7"/>
  <c r="Q217" i="7"/>
  <c r="AG217" i="7" s="1"/>
  <c r="AF216" i="7"/>
  <c r="AE216" i="7"/>
  <c r="AD216" i="7"/>
  <c r="AC216" i="7"/>
  <c r="AB216" i="7"/>
  <c r="AA216" i="7"/>
  <c r="Z216" i="7"/>
  <c r="Y216" i="7"/>
  <c r="AH216" i="7" s="1"/>
  <c r="X216" i="7"/>
  <c r="W216" i="7"/>
  <c r="V216" i="7"/>
  <c r="U216" i="7"/>
  <c r="T216" i="7"/>
  <c r="S216" i="7"/>
  <c r="R216" i="7"/>
  <c r="Q216" i="7"/>
  <c r="AF215" i="7"/>
  <c r="AE215" i="7"/>
  <c r="AD215" i="7"/>
  <c r="AC215" i="7"/>
  <c r="AB215" i="7"/>
  <c r="AA215" i="7"/>
  <c r="Z215" i="7"/>
  <c r="Y215" i="7"/>
  <c r="AH215" i="7" s="1"/>
  <c r="X215" i="7"/>
  <c r="W215" i="7"/>
  <c r="V215" i="7"/>
  <c r="U215" i="7"/>
  <c r="T215" i="7"/>
  <c r="S215" i="7"/>
  <c r="R215" i="7"/>
  <c r="Q215" i="7"/>
  <c r="AG215" i="7" s="1"/>
  <c r="AF214" i="7"/>
  <c r="AE214" i="7"/>
  <c r="AD214" i="7"/>
  <c r="AC214" i="7"/>
  <c r="AB214" i="7"/>
  <c r="AA214" i="7"/>
  <c r="Z214" i="7"/>
  <c r="Y214" i="7"/>
  <c r="AH214" i="7" s="1"/>
  <c r="X214" i="7"/>
  <c r="W214" i="7"/>
  <c r="V214" i="7"/>
  <c r="U214" i="7"/>
  <c r="T214" i="7"/>
  <c r="S214" i="7"/>
  <c r="R214" i="7"/>
  <c r="Q214" i="7"/>
  <c r="AF213" i="7"/>
  <c r="AE213" i="7"/>
  <c r="AD213" i="7"/>
  <c r="AC213" i="7"/>
  <c r="AB213" i="7"/>
  <c r="AA213" i="7"/>
  <c r="Z213" i="7"/>
  <c r="Y213" i="7"/>
  <c r="AH213" i="7" s="1"/>
  <c r="X213" i="7"/>
  <c r="W213" i="7"/>
  <c r="V213" i="7"/>
  <c r="U213" i="7"/>
  <c r="T213" i="7"/>
  <c r="S213" i="7"/>
  <c r="R213" i="7"/>
  <c r="Q213" i="7"/>
  <c r="AG213" i="7" s="1"/>
  <c r="AF212" i="7"/>
  <c r="AE212" i="7"/>
  <c r="AD212" i="7"/>
  <c r="AC212" i="7"/>
  <c r="AB212" i="7"/>
  <c r="AA212" i="7"/>
  <c r="Z212" i="7"/>
  <c r="Y212" i="7"/>
  <c r="AH212" i="7" s="1"/>
  <c r="X212" i="7"/>
  <c r="W212" i="7"/>
  <c r="V212" i="7"/>
  <c r="U212" i="7"/>
  <c r="T212" i="7"/>
  <c r="S212" i="7"/>
  <c r="R212" i="7"/>
  <c r="Q212" i="7"/>
  <c r="AF211" i="7"/>
  <c r="AE211" i="7"/>
  <c r="AD211" i="7"/>
  <c r="AC211" i="7"/>
  <c r="AB211" i="7"/>
  <c r="AA211" i="7"/>
  <c r="Z211" i="7"/>
  <c r="Y211" i="7"/>
  <c r="AH211" i="7" s="1"/>
  <c r="X211" i="7"/>
  <c r="W211" i="7"/>
  <c r="V211" i="7"/>
  <c r="U211" i="7"/>
  <c r="T211" i="7"/>
  <c r="S211" i="7"/>
  <c r="R211" i="7"/>
  <c r="Q211" i="7"/>
  <c r="AG211" i="7" s="1"/>
  <c r="AF210" i="7"/>
  <c r="AE210" i="7"/>
  <c r="AD210" i="7"/>
  <c r="AC210" i="7"/>
  <c r="AB210" i="7"/>
  <c r="AA210" i="7"/>
  <c r="Z210" i="7"/>
  <c r="Y210" i="7"/>
  <c r="AH210" i="7" s="1"/>
  <c r="X210" i="7"/>
  <c r="W210" i="7"/>
  <c r="V210" i="7"/>
  <c r="U210" i="7"/>
  <c r="T210" i="7"/>
  <c r="S210" i="7"/>
  <c r="R210" i="7"/>
  <c r="Q210" i="7"/>
  <c r="AF209" i="7"/>
  <c r="AE209" i="7"/>
  <c r="AD209" i="7"/>
  <c r="AC209" i="7"/>
  <c r="AB209" i="7"/>
  <c r="AA209" i="7"/>
  <c r="Z209" i="7"/>
  <c r="Y209" i="7"/>
  <c r="AH209" i="7" s="1"/>
  <c r="X209" i="7"/>
  <c r="W209" i="7"/>
  <c r="V209" i="7"/>
  <c r="U209" i="7"/>
  <c r="T209" i="7"/>
  <c r="S209" i="7"/>
  <c r="R209" i="7"/>
  <c r="Q209" i="7"/>
  <c r="AG209" i="7" s="1"/>
  <c r="AF208" i="7"/>
  <c r="AE208" i="7"/>
  <c r="AD208" i="7"/>
  <c r="AC208" i="7"/>
  <c r="AB208" i="7"/>
  <c r="AA208" i="7"/>
  <c r="Z208" i="7"/>
  <c r="Y208" i="7"/>
  <c r="AH208" i="7" s="1"/>
  <c r="X208" i="7"/>
  <c r="W208" i="7"/>
  <c r="V208" i="7"/>
  <c r="U208" i="7"/>
  <c r="T208" i="7"/>
  <c r="S208" i="7"/>
  <c r="R208" i="7"/>
  <c r="Q208" i="7"/>
  <c r="AF207" i="7"/>
  <c r="AE207" i="7"/>
  <c r="AD207" i="7"/>
  <c r="AC207" i="7"/>
  <c r="AB207" i="7"/>
  <c r="AA207" i="7"/>
  <c r="Z207" i="7"/>
  <c r="Y207" i="7"/>
  <c r="AH207" i="7" s="1"/>
  <c r="X207" i="7"/>
  <c r="W207" i="7"/>
  <c r="V207" i="7"/>
  <c r="U207" i="7"/>
  <c r="T207" i="7"/>
  <c r="S207" i="7"/>
  <c r="R207" i="7"/>
  <c r="Q207" i="7"/>
  <c r="AG207" i="7" s="1"/>
  <c r="AF206" i="7"/>
  <c r="AE206" i="7"/>
  <c r="AD206" i="7"/>
  <c r="AC206" i="7"/>
  <c r="AB206" i="7"/>
  <c r="AA206" i="7"/>
  <c r="Z206" i="7"/>
  <c r="Y206" i="7"/>
  <c r="AH206" i="7" s="1"/>
  <c r="X206" i="7"/>
  <c r="W206" i="7"/>
  <c r="V206" i="7"/>
  <c r="U206" i="7"/>
  <c r="T206" i="7"/>
  <c r="S206" i="7"/>
  <c r="R206" i="7"/>
  <c r="Q206" i="7"/>
  <c r="AF205" i="7"/>
  <c r="AE205" i="7"/>
  <c r="AD205" i="7"/>
  <c r="AC205" i="7"/>
  <c r="AB205" i="7"/>
  <c r="AA205" i="7"/>
  <c r="Z205" i="7"/>
  <c r="Y205" i="7"/>
  <c r="AH205" i="7" s="1"/>
  <c r="X205" i="7"/>
  <c r="W205" i="7"/>
  <c r="V205" i="7"/>
  <c r="U205" i="7"/>
  <c r="T205" i="7"/>
  <c r="S205" i="7"/>
  <c r="R205" i="7"/>
  <c r="Q205" i="7"/>
  <c r="AG205" i="7" s="1"/>
  <c r="AF204" i="7"/>
  <c r="AE204" i="7"/>
  <c r="AD204" i="7"/>
  <c r="AC204" i="7"/>
  <c r="AB204" i="7"/>
  <c r="AA204" i="7"/>
  <c r="Z204" i="7"/>
  <c r="Y204" i="7"/>
  <c r="AH204" i="7" s="1"/>
  <c r="X204" i="7"/>
  <c r="W204" i="7"/>
  <c r="V204" i="7"/>
  <c r="U204" i="7"/>
  <c r="T204" i="7"/>
  <c r="S204" i="7"/>
  <c r="R204" i="7"/>
  <c r="Q204" i="7"/>
  <c r="AF203" i="7"/>
  <c r="AE203" i="7"/>
  <c r="AD203" i="7"/>
  <c r="AC203" i="7"/>
  <c r="AB203" i="7"/>
  <c r="AA203" i="7"/>
  <c r="Z203" i="7"/>
  <c r="Y203" i="7"/>
  <c r="AH203" i="7" s="1"/>
  <c r="X203" i="7"/>
  <c r="W203" i="7"/>
  <c r="V203" i="7"/>
  <c r="U203" i="7"/>
  <c r="T203" i="7"/>
  <c r="S203" i="7"/>
  <c r="R203" i="7"/>
  <c r="Q203" i="7"/>
  <c r="AG203" i="7" s="1"/>
  <c r="AF202" i="7"/>
  <c r="AE202" i="7"/>
  <c r="AD202" i="7"/>
  <c r="AC202" i="7"/>
  <c r="AB202" i="7"/>
  <c r="AA202" i="7"/>
  <c r="Z202" i="7"/>
  <c r="Y202" i="7"/>
  <c r="AH202" i="7" s="1"/>
  <c r="X202" i="7"/>
  <c r="W202" i="7"/>
  <c r="V202" i="7"/>
  <c r="U202" i="7"/>
  <c r="T202" i="7"/>
  <c r="S202" i="7"/>
  <c r="R202" i="7"/>
  <c r="Q202" i="7"/>
  <c r="AF201" i="7"/>
  <c r="AE201" i="7"/>
  <c r="AD201" i="7"/>
  <c r="AC201" i="7"/>
  <c r="AB201" i="7"/>
  <c r="AA201" i="7"/>
  <c r="Z201" i="7"/>
  <c r="Y201" i="7"/>
  <c r="AH201" i="7" s="1"/>
  <c r="X201" i="7"/>
  <c r="W201" i="7"/>
  <c r="V201" i="7"/>
  <c r="U201" i="7"/>
  <c r="T201" i="7"/>
  <c r="S201" i="7"/>
  <c r="R201" i="7"/>
  <c r="Q201" i="7"/>
  <c r="AG201" i="7" s="1"/>
  <c r="AF200" i="7"/>
  <c r="AE200" i="7"/>
  <c r="AD200" i="7"/>
  <c r="AC200" i="7"/>
  <c r="AB200" i="7"/>
  <c r="AA200" i="7"/>
  <c r="Z200" i="7"/>
  <c r="Y200" i="7"/>
  <c r="AH200" i="7" s="1"/>
  <c r="X200" i="7"/>
  <c r="W200" i="7"/>
  <c r="V200" i="7"/>
  <c r="U200" i="7"/>
  <c r="T200" i="7"/>
  <c r="S200" i="7"/>
  <c r="R200" i="7"/>
  <c r="Q200" i="7"/>
  <c r="AF199" i="7"/>
  <c r="AE199" i="7"/>
  <c r="AD199" i="7"/>
  <c r="AC199" i="7"/>
  <c r="AB199" i="7"/>
  <c r="AA199" i="7"/>
  <c r="Z199" i="7"/>
  <c r="Y199" i="7"/>
  <c r="AH199" i="7" s="1"/>
  <c r="X199" i="7"/>
  <c r="W199" i="7"/>
  <c r="V199" i="7"/>
  <c r="U199" i="7"/>
  <c r="T199" i="7"/>
  <c r="S199" i="7"/>
  <c r="R199" i="7"/>
  <c r="Q199" i="7"/>
  <c r="AG199" i="7" s="1"/>
  <c r="AF198" i="7"/>
  <c r="AE198" i="7"/>
  <c r="AD198" i="7"/>
  <c r="AC198" i="7"/>
  <c r="AB198" i="7"/>
  <c r="AA198" i="7"/>
  <c r="Z198" i="7"/>
  <c r="Y198" i="7"/>
  <c r="AH198" i="7" s="1"/>
  <c r="X198" i="7"/>
  <c r="W198" i="7"/>
  <c r="V198" i="7"/>
  <c r="U198" i="7"/>
  <c r="T198" i="7"/>
  <c r="S198" i="7"/>
  <c r="R198" i="7"/>
  <c r="Q198" i="7"/>
  <c r="AF197" i="7"/>
  <c r="AE197" i="7"/>
  <c r="AD197" i="7"/>
  <c r="AC197" i="7"/>
  <c r="AB197" i="7"/>
  <c r="AA197" i="7"/>
  <c r="Z197" i="7"/>
  <c r="Y197" i="7"/>
  <c r="AH197" i="7" s="1"/>
  <c r="X197" i="7"/>
  <c r="W197" i="7"/>
  <c r="V197" i="7"/>
  <c r="U197" i="7"/>
  <c r="T197" i="7"/>
  <c r="S197" i="7"/>
  <c r="R197" i="7"/>
  <c r="Q197" i="7"/>
  <c r="AG197" i="7" s="1"/>
  <c r="AF196" i="7"/>
  <c r="AE196" i="7"/>
  <c r="AD196" i="7"/>
  <c r="AC196" i="7"/>
  <c r="AB196" i="7"/>
  <c r="AA196" i="7"/>
  <c r="Z196" i="7"/>
  <c r="Y196" i="7"/>
  <c r="AH196" i="7" s="1"/>
  <c r="X196" i="7"/>
  <c r="W196" i="7"/>
  <c r="V196" i="7"/>
  <c r="U196" i="7"/>
  <c r="T196" i="7"/>
  <c r="S196" i="7"/>
  <c r="R196" i="7"/>
  <c r="Q196" i="7"/>
  <c r="AF195" i="7"/>
  <c r="AE195" i="7"/>
  <c r="AD195" i="7"/>
  <c r="AC195" i="7"/>
  <c r="AB195" i="7"/>
  <c r="AA195" i="7"/>
  <c r="Z195" i="7"/>
  <c r="Y195" i="7"/>
  <c r="AH195" i="7" s="1"/>
  <c r="X195" i="7"/>
  <c r="W195" i="7"/>
  <c r="V195" i="7"/>
  <c r="U195" i="7"/>
  <c r="T195" i="7"/>
  <c r="S195" i="7"/>
  <c r="R195" i="7"/>
  <c r="Q195" i="7"/>
  <c r="AG195" i="7" s="1"/>
  <c r="AF194" i="7"/>
  <c r="AE194" i="7"/>
  <c r="AD194" i="7"/>
  <c r="AC194" i="7"/>
  <c r="AB194" i="7"/>
  <c r="AA194" i="7"/>
  <c r="Z194" i="7"/>
  <c r="Y194" i="7"/>
  <c r="AH194" i="7" s="1"/>
  <c r="X194" i="7"/>
  <c r="W194" i="7"/>
  <c r="V194" i="7"/>
  <c r="U194" i="7"/>
  <c r="T194" i="7"/>
  <c r="S194" i="7"/>
  <c r="R194" i="7"/>
  <c r="Q194" i="7"/>
  <c r="AF193" i="7"/>
  <c r="AE193" i="7"/>
  <c r="AD193" i="7"/>
  <c r="AC193" i="7"/>
  <c r="AB193" i="7"/>
  <c r="AA193" i="7"/>
  <c r="Z193" i="7"/>
  <c r="Y193" i="7"/>
  <c r="AH193" i="7" s="1"/>
  <c r="X193" i="7"/>
  <c r="W193" i="7"/>
  <c r="V193" i="7"/>
  <c r="U193" i="7"/>
  <c r="T193" i="7"/>
  <c r="S193" i="7"/>
  <c r="R193" i="7"/>
  <c r="Q193" i="7"/>
  <c r="AG193" i="7" s="1"/>
  <c r="AF192" i="7"/>
  <c r="AE192" i="7"/>
  <c r="AD192" i="7"/>
  <c r="AC192" i="7"/>
  <c r="AB192" i="7"/>
  <c r="AA192" i="7"/>
  <c r="Z192" i="7"/>
  <c r="Y192" i="7"/>
  <c r="AH192" i="7" s="1"/>
  <c r="X192" i="7"/>
  <c r="W192" i="7"/>
  <c r="V192" i="7"/>
  <c r="U192" i="7"/>
  <c r="T192" i="7"/>
  <c r="S192" i="7"/>
  <c r="R192" i="7"/>
  <c r="Q192" i="7"/>
  <c r="AF191" i="7"/>
  <c r="AE191" i="7"/>
  <c r="AD191" i="7"/>
  <c r="AC191" i="7"/>
  <c r="AB191" i="7"/>
  <c r="AA191" i="7"/>
  <c r="Z191" i="7"/>
  <c r="Y191" i="7"/>
  <c r="AH191" i="7" s="1"/>
  <c r="X191" i="7"/>
  <c r="W191" i="7"/>
  <c r="V191" i="7"/>
  <c r="U191" i="7"/>
  <c r="T191" i="7"/>
  <c r="S191" i="7"/>
  <c r="R191" i="7"/>
  <c r="Q191" i="7"/>
  <c r="AG191" i="7" s="1"/>
  <c r="AF190" i="7"/>
  <c r="AE190" i="7"/>
  <c r="AD190" i="7"/>
  <c r="AC190" i="7"/>
  <c r="AB190" i="7"/>
  <c r="AA190" i="7"/>
  <c r="Z190" i="7"/>
  <c r="Y190" i="7"/>
  <c r="AH190" i="7" s="1"/>
  <c r="X190" i="7"/>
  <c r="W190" i="7"/>
  <c r="V190" i="7"/>
  <c r="U190" i="7"/>
  <c r="T190" i="7"/>
  <c r="S190" i="7"/>
  <c r="R190" i="7"/>
  <c r="Q190" i="7"/>
  <c r="AF189" i="7"/>
  <c r="AE189" i="7"/>
  <c r="AD189" i="7"/>
  <c r="AC189" i="7"/>
  <c r="AB189" i="7"/>
  <c r="AA189" i="7"/>
  <c r="Z189" i="7"/>
  <c r="Y189" i="7"/>
  <c r="AH189" i="7" s="1"/>
  <c r="X189" i="7"/>
  <c r="W189" i="7"/>
  <c r="V189" i="7"/>
  <c r="U189" i="7"/>
  <c r="T189" i="7"/>
  <c r="S189" i="7"/>
  <c r="R189" i="7"/>
  <c r="Q189" i="7"/>
  <c r="AG189" i="7" s="1"/>
  <c r="AF188" i="7"/>
  <c r="AE188" i="7"/>
  <c r="AD188" i="7"/>
  <c r="AC188" i="7"/>
  <c r="AB188" i="7"/>
  <c r="AA188" i="7"/>
  <c r="Z188" i="7"/>
  <c r="Y188" i="7"/>
  <c r="AH188" i="7" s="1"/>
  <c r="X188" i="7"/>
  <c r="W188" i="7"/>
  <c r="V188" i="7"/>
  <c r="U188" i="7"/>
  <c r="T188" i="7"/>
  <c r="S188" i="7"/>
  <c r="R188" i="7"/>
  <c r="Q188" i="7"/>
  <c r="AF187" i="7"/>
  <c r="AE187" i="7"/>
  <c r="AD187" i="7"/>
  <c r="AC187" i="7"/>
  <c r="AB187" i="7"/>
  <c r="AA187" i="7"/>
  <c r="Z187" i="7"/>
  <c r="Y187" i="7"/>
  <c r="AH187" i="7" s="1"/>
  <c r="X187" i="7"/>
  <c r="W187" i="7"/>
  <c r="V187" i="7"/>
  <c r="U187" i="7"/>
  <c r="T187" i="7"/>
  <c r="S187" i="7"/>
  <c r="R187" i="7"/>
  <c r="Q187" i="7"/>
  <c r="AG187" i="7" s="1"/>
  <c r="AF186" i="7"/>
  <c r="AE186" i="7"/>
  <c r="AD186" i="7"/>
  <c r="AC186" i="7"/>
  <c r="AB186" i="7"/>
  <c r="AA186" i="7"/>
  <c r="Z186" i="7"/>
  <c r="Y186" i="7"/>
  <c r="AH186" i="7" s="1"/>
  <c r="X186" i="7"/>
  <c r="W186" i="7"/>
  <c r="V186" i="7"/>
  <c r="U186" i="7"/>
  <c r="T186" i="7"/>
  <c r="S186" i="7"/>
  <c r="R186" i="7"/>
  <c r="Q186" i="7"/>
  <c r="AF185" i="7"/>
  <c r="AE185" i="7"/>
  <c r="AD185" i="7"/>
  <c r="AC185" i="7"/>
  <c r="AB185" i="7"/>
  <c r="AA185" i="7"/>
  <c r="Z185" i="7"/>
  <c r="Y185" i="7"/>
  <c r="AH185" i="7" s="1"/>
  <c r="X185" i="7"/>
  <c r="W185" i="7"/>
  <c r="V185" i="7"/>
  <c r="U185" i="7"/>
  <c r="T185" i="7"/>
  <c r="S185" i="7"/>
  <c r="R185" i="7"/>
  <c r="Q185" i="7"/>
  <c r="AG185" i="7" s="1"/>
  <c r="AF184" i="7"/>
  <c r="AE184" i="7"/>
  <c r="AD184" i="7"/>
  <c r="AC184" i="7"/>
  <c r="AB184" i="7"/>
  <c r="AA184" i="7"/>
  <c r="Z184" i="7"/>
  <c r="Y184" i="7"/>
  <c r="AH184" i="7" s="1"/>
  <c r="X184" i="7"/>
  <c r="W184" i="7"/>
  <c r="V184" i="7"/>
  <c r="U184" i="7"/>
  <c r="T184" i="7"/>
  <c r="S184" i="7"/>
  <c r="R184" i="7"/>
  <c r="Q184" i="7"/>
  <c r="AF183" i="7"/>
  <c r="AE183" i="7"/>
  <c r="AD183" i="7"/>
  <c r="AC183" i="7"/>
  <c r="AB183" i="7"/>
  <c r="AA183" i="7"/>
  <c r="Z183" i="7"/>
  <c r="Y183" i="7"/>
  <c r="AH183" i="7" s="1"/>
  <c r="X183" i="7"/>
  <c r="W183" i="7"/>
  <c r="V183" i="7"/>
  <c r="U183" i="7"/>
  <c r="T183" i="7"/>
  <c r="S183" i="7"/>
  <c r="R183" i="7"/>
  <c r="Q183" i="7"/>
  <c r="AG183" i="7" s="1"/>
  <c r="AF182" i="7"/>
  <c r="AE182" i="7"/>
  <c r="AD182" i="7"/>
  <c r="AC182" i="7"/>
  <c r="AB182" i="7"/>
  <c r="AA182" i="7"/>
  <c r="Z182" i="7"/>
  <c r="Y182" i="7"/>
  <c r="AH182" i="7" s="1"/>
  <c r="X182" i="7"/>
  <c r="W182" i="7"/>
  <c r="V182" i="7"/>
  <c r="U182" i="7"/>
  <c r="T182" i="7"/>
  <c r="S182" i="7"/>
  <c r="R182" i="7"/>
  <c r="Q182" i="7"/>
  <c r="AF181" i="7"/>
  <c r="AE181" i="7"/>
  <c r="AD181" i="7"/>
  <c r="AC181" i="7"/>
  <c r="AB181" i="7"/>
  <c r="AA181" i="7"/>
  <c r="Z181" i="7"/>
  <c r="Y181" i="7"/>
  <c r="AH181" i="7" s="1"/>
  <c r="X181" i="7"/>
  <c r="W181" i="7"/>
  <c r="V181" i="7"/>
  <c r="U181" i="7"/>
  <c r="T181" i="7"/>
  <c r="S181" i="7"/>
  <c r="R181" i="7"/>
  <c r="Q181" i="7"/>
  <c r="AG181" i="7" s="1"/>
  <c r="AF180" i="7"/>
  <c r="AE180" i="7"/>
  <c r="AD180" i="7"/>
  <c r="AC180" i="7"/>
  <c r="AB180" i="7"/>
  <c r="AA180" i="7"/>
  <c r="Z180" i="7"/>
  <c r="Y180" i="7"/>
  <c r="AH180" i="7" s="1"/>
  <c r="X180" i="7"/>
  <c r="W180" i="7"/>
  <c r="V180" i="7"/>
  <c r="U180" i="7"/>
  <c r="T180" i="7"/>
  <c r="S180" i="7"/>
  <c r="R180" i="7"/>
  <c r="Q180" i="7"/>
  <c r="AF179" i="7"/>
  <c r="AE179" i="7"/>
  <c r="AD179" i="7"/>
  <c r="AC179" i="7"/>
  <c r="AB179" i="7"/>
  <c r="AA179" i="7"/>
  <c r="Z179" i="7"/>
  <c r="Y179" i="7"/>
  <c r="AH179" i="7" s="1"/>
  <c r="X179" i="7"/>
  <c r="W179" i="7"/>
  <c r="V179" i="7"/>
  <c r="U179" i="7"/>
  <c r="T179" i="7"/>
  <c r="S179" i="7"/>
  <c r="R179" i="7"/>
  <c r="Q179" i="7"/>
  <c r="AG179" i="7" s="1"/>
  <c r="AF178" i="7"/>
  <c r="AE178" i="7"/>
  <c r="AD178" i="7"/>
  <c r="AC178" i="7"/>
  <c r="AB178" i="7"/>
  <c r="AA178" i="7"/>
  <c r="Z178" i="7"/>
  <c r="Y178" i="7"/>
  <c r="AH178" i="7" s="1"/>
  <c r="X178" i="7"/>
  <c r="W178" i="7"/>
  <c r="V178" i="7"/>
  <c r="U178" i="7"/>
  <c r="T178" i="7"/>
  <c r="S178" i="7"/>
  <c r="R178" i="7"/>
  <c r="Q178" i="7"/>
  <c r="AF177" i="7"/>
  <c r="AE177" i="7"/>
  <c r="AD177" i="7"/>
  <c r="AC177" i="7"/>
  <c r="AB177" i="7"/>
  <c r="AA177" i="7"/>
  <c r="Z177" i="7"/>
  <c r="Y177" i="7"/>
  <c r="AH177" i="7" s="1"/>
  <c r="X177" i="7"/>
  <c r="W177" i="7"/>
  <c r="V177" i="7"/>
  <c r="U177" i="7"/>
  <c r="T177" i="7"/>
  <c r="S177" i="7"/>
  <c r="R177" i="7"/>
  <c r="Q177" i="7"/>
  <c r="AG177" i="7" s="1"/>
  <c r="AF176" i="7"/>
  <c r="AE176" i="7"/>
  <c r="AD176" i="7"/>
  <c r="AC176" i="7"/>
  <c r="AB176" i="7"/>
  <c r="AA176" i="7"/>
  <c r="Z176" i="7"/>
  <c r="Y176" i="7"/>
  <c r="AH176" i="7" s="1"/>
  <c r="X176" i="7"/>
  <c r="W176" i="7"/>
  <c r="V176" i="7"/>
  <c r="U176" i="7"/>
  <c r="T176" i="7"/>
  <c r="S176" i="7"/>
  <c r="R176" i="7"/>
  <c r="Q176" i="7"/>
  <c r="AF175" i="7"/>
  <c r="AE175" i="7"/>
  <c r="AD175" i="7"/>
  <c r="AC175" i="7"/>
  <c r="AB175" i="7"/>
  <c r="AA175" i="7"/>
  <c r="Z175" i="7"/>
  <c r="Y175" i="7"/>
  <c r="AH175" i="7" s="1"/>
  <c r="X175" i="7"/>
  <c r="W175" i="7"/>
  <c r="V175" i="7"/>
  <c r="U175" i="7"/>
  <c r="T175" i="7"/>
  <c r="S175" i="7"/>
  <c r="R175" i="7"/>
  <c r="Q175" i="7"/>
  <c r="AG175" i="7" s="1"/>
  <c r="AF174" i="7"/>
  <c r="AE174" i="7"/>
  <c r="AD174" i="7"/>
  <c r="AC174" i="7"/>
  <c r="AB174" i="7"/>
  <c r="AA174" i="7"/>
  <c r="Z174" i="7"/>
  <c r="Y174" i="7"/>
  <c r="AH174" i="7" s="1"/>
  <c r="X174" i="7"/>
  <c r="W174" i="7"/>
  <c r="V174" i="7"/>
  <c r="U174" i="7"/>
  <c r="T174" i="7"/>
  <c r="S174" i="7"/>
  <c r="R174" i="7"/>
  <c r="Q174" i="7"/>
  <c r="AF173" i="7"/>
  <c r="AE173" i="7"/>
  <c r="AD173" i="7"/>
  <c r="AC173" i="7"/>
  <c r="AB173" i="7"/>
  <c r="AA173" i="7"/>
  <c r="Z173" i="7"/>
  <c r="Y173" i="7"/>
  <c r="AH173" i="7" s="1"/>
  <c r="X173" i="7"/>
  <c r="W173" i="7"/>
  <c r="V173" i="7"/>
  <c r="U173" i="7"/>
  <c r="T173" i="7"/>
  <c r="S173" i="7"/>
  <c r="R173" i="7"/>
  <c r="Q173" i="7"/>
  <c r="AG173" i="7" s="1"/>
  <c r="AF172" i="7"/>
  <c r="AE172" i="7"/>
  <c r="AD172" i="7"/>
  <c r="AC172" i="7"/>
  <c r="AB172" i="7"/>
  <c r="AA172" i="7"/>
  <c r="Z172" i="7"/>
  <c r="Y172" i="7"/>
  <c r="AH172" i="7" s="1"/>
  <c r="X172" i="7"/>
  <c r="W172" i="7"/>
  <c r="V172" i="7"/>
  <c r="U172" i="7"/>
  <c r="T172" i="7"/>
  <c r="S172" i="7"/>
  <c r="R172" i="7"/>
  <c r="Q172" i="7"/>
  <c r="AF171" i="7"/>
  <c r="AE171" i="7"/>
  <c r="AD171" i="7"/>
  <c r="AC171" i="7"/>
  <c r="AB171" i="7"/>
  <c r="AA171" i="7"/>
  <c r="Z171" i="7"/>
  <c r="Y171" i="7"/>
  <c r="AH171" i="7" s="1"/>
  <c r="X171" i="7"/>
  <c r="W171" i="7"/>
  <c r="V171" i="7"/>
  <c r="U171" i="7"/>
  <c r="T171" i="7"/>
  <c r="S171" i="7"/>
  <c r="R171" i="7"/>
  <c r="Q171" i="7"/>
  <c r="AG171" i="7" s="1"/>
  <c r="AF170" i="7"/>
  <c r="AE170" i="7"/>
  <c r="AD170" i="7"/>
  <c r="AC170" i="7"/>
  <c r="AB170" i="7"/>
  <c r="AA170" i="7"/>
  <c r="Z170" i="7"/>
  <c r="Y170" i="7"/>
  <c r="AH170" i="7" s="1"/>
  <c r="X170" i="7"/>
  <c r="W170" i="7"/>
  <c r="V170" i="7"/>
  <c r="U170" i="7"/>
  <c r="T170" i="7"/>
  <c r="S170" i="7"/>
  <c r="R170" i="7"/>
  <c r="Q170" i="7"/>
  <c r="AF169" i="7"/>
  <c r="AE169" i="7"/>
  <c r="AD169" i="7"/>
  <c r="AC169" i="7"/>
  <c r="AB169" i="7"/>
  <c r="AA169" i="7"/>
  <c r="Z169" i="7"/>
  <c r="Y169" i="7"/>
  <c r="AH169" i="7" s="1"/>
  <c r="X169" i="7"/>
  <c r="W169" i="7"/>
  <c r="V169" i="7"/>
  <c r="U169" i="7"/>
  <c r="T169" i="7"/>
  <c r="S169" i="7"/>
  <c r="R169" i="7"/>
  <c r="Q169" i="7"/>
  <c r="AG169" i="7" s="1"/>
  <c r="AF168" i="7"/>
  <c r="AE168" i="7"/>
  <c r="AD168" i="7"/>
  <c r="AC168" i="7"/>
  <c r="AB168" i="7"/>
  <c r="AA168" i="7"/>
  <c r="Z168" i="7"/>
  <c r="Y168" i="7"/>
  <c r="AH168" i="7" s="1"/>
  <c r="X168" i="7"/>
  <c r="W168" i="7"/>
  <c r="V168" i="7"/>
  <c r="U168" i="7"/>
  <c r="T168" i="7"/>
  <c r="S168" i="7"/>
  <c r="R168" i="7"/>
  <c r="Q168" i="7"/>
  <c r="AF167" i="7"/>
  <c r="AE167" i="7"/>
  <c r="AD167" i="7"/>
  <c r="AC167" i="7"/>
  <c r="AB167" i="7"/>
  <c r="AA167" i="7"/>
  <c r="Z167" i="7"/>
  <c r="Y167" i="7"/>
  <c r="AH167" i="7" s="1"/>
  <c r="X167" i="7"/>
  <c r="W167" i="7"/>
  <c r="V167" i="7"/>
  <c r="U167" i="7"/>
  <c r="T167" i="7"/>
  <c r="S167" i="7"/>
  <c r="R167" i="7"/>
  <c r="Q167" i="7"/>
  <c r="AG167" i="7" s="1"/>
  <c r="AF166" i="7"/>
  <c r="AE166" i="7"/>
  <c r="AD166" i="7"/>
  <c r="AC166" i="7"/>
  <c r="AB166" i="7"/>
  <c r="AA166" i="7"/>
  <c r="Z166" i="7"/>
  <c r="Y166" i="7"/>
  <c r="AH166" i="7" s="1"/>
  <c r="X166" i="7"/>
  <c r="W166" i="7"/>
  <c r="V166" i="7"/>
  <c r="U166" i="7"/>
  <c r="T166" i="7"/>
  <c r="S166" i="7"/>
  <c r="R166" i="7"/>
  <c r="Q166" i="7"/>
  <c r="AF165" i="7"/>
  <c r="AE165" i="7"/>
  <c r="AD165" i="7"/>
  <c r="AC165" i="7"/>
  <c r="AB165" i="7"/>
  <c r="AA165" i="7"/>
  <c r="Z165" i="7"/>
  <c r="Y165" i="7"/>
  <c r="AH165" i="7" s="1"/>
  <c r="X165" i="7"/>
  <c r="W165" i="7"/>
  <c r="V165" i="7"/>
  <c r="U165" i="7"/>
  <c r="T165" i="7"/>
  <c r="S165" i="7"/>
  <c r="R165" i="7"/>
  <c r="Q165" i="7"/>
  <c r="AG165" i="7" s="1"/>
  <c r="AF164" i="7"/>
  <c r="AE164" i="7"/>
  <c r="AD164" i="7"/>
  <c r="AC164" i="7"/>
  <c r="AB164" i="7"/>
  <c r="AA164" i="7"/>
  <c r="Z164" i="7"/>
  <c r="Y164" i="7"/>
  <c r="AH164" i="7" s="1"/>
  <c r="X164" i="7"/>
  <c r="W164" i="7"/>
  <c r="V164" i="7"/>
  <c r="U164" i="7"/>
  <c r="T164" i="7"/>
  <c r="S164" i="7"/>
  <c r="R164" i="7"/>
  <c r="Q164" i="7"/>
  <c r="AF163" i="7"/>
  <c r="AE163" i="7"/>
  <c r="AD163" i="7"/>
  <c r="AC163" i="7"/>
  <c r="AB163" i="7"/>
  <c r="AA163" i="7"/>
  <c r="Z163" i="7"/>
  <c r="Y163" i="7"/>
  <c r="AH163" i="7" s="1"/>
  <c r="X163" i="7"/>
  <c r="W163" i="7"/>
  <c r="V163" i="7"/>
  <c r="U163" i="7"/>
  <c r="T163" i="7"/>
  <c r="S163" i="7"/>
  <c r="R163" i="7"/>
  <c r="Q163" i="7"/>
  <c r="AG163" i="7" s="1"/>
  <c r="AF162" i="7"/>
  <c r="AE162" i="7"/>
  <c r="AD162" i="7"/>
  <c r="AC162" i="7"/>
  <c r="AB162" i="7"/>
  <c r="AA162" i="7"/>
  <c r="Z162" i="7"/>
  <c r="Y162" i="7"/>
  <c r="AH162" i="7" s="1"/>
  <c r="X162" i="7"/>
  <c r="W162" i="7"/>
  <c r="V162" i="7"/>
  <c r="U162" i="7"/>
  <c r="T162" i="7"/>
  <c r="S162" i="7"/>
  <c r="R162" i="7"/>
  <c r="Q162" i="7"/>
  <c r="AF161" i="7"/>
  <c r="AE161" i="7"/>
  <c r="AD161" i="7"/>
  <c r="AC161" i="7"/>
  <c r="AB161" i="7"/>
  <c r="AA161" i="7"/>
  <c r="Z161" i="7"/>
  <c r="Y161" i="7"/>
  <c r="AH161" i="7" s="1"/>
  <c r="X161" i="7"/>
  <c r="W161" i="7"/>
  <c r="V161" i="7"/>
  <c r="U161" i="7"/>
  <c r="T161" i="7"/>
  <c r="S161" i="7"/>
  <c r="R161" i="7"/>
  <c r="Q161" i="7"/>
  <c r="AG161" i="7" s="1"/>
  <c r="AF160" i="7"/>
  <c r="AE160" i="7"/>
  <c r="AD160" i="7"/>
  <c r="AC160" i="7"/>
  <c r="AB160" i="7"/>
  <c r="AA160" i="7"/>
  <c r="Z160" i="7"/>
  <c r="Y160" i="7"/>
  <c r="AH160" i="7" s="1"/>
  <c r="X160" i="7"/>
  <c r="W160" i="7"/>
  <c r="V160" i="7"/>
  <c r="U160" i="7"/>
  <c r="T160" i="7"/>
  <c r="S160" i="7"/>
  <c r="R160" i="7"/>
  <c r="Q160" i="7"/>
  <c r="AF159" i="7"/>
  <c r="AE159" i="7"/>
  <c r="AD159" i="7"/>
  <c r="AC159" i="7"/>
  <c r="AB159" i="7"/>
  <c r="AA159" i="7"/>
  <c r="Z159" i="7"/>
  <c r="Y159" i="7"/>
  <c r="AH159" i="7" s="1"/>
  <c r="X159" i="7"/>
  <c r="W159" i="7"/>
  <c r="V159" i="7"/>
  <c r="U159" i="7"/>
  <c r="T159" i="7"/>
  <c r="S159" i="7"/>
  <c r="R159" i="7"/>
  <c r="Q159" i="7"/>
  <c r="AG159" i="7" s="1"/>
  <c r="AF158" i="7"/>
  <c r="AE158" i="7"/>
  <c r="AD158" i="7"/>
  <c r="AC158" i="7"/>
  <c r="AB158" i="7"/>
  <c r="AA158" i="7"/>
  <c r="Z158" i="7"/>
  <c r="Y158" i="7"/>
  <c r="AH158" i="7" s="1"/>
  <c r="X158" i="7"/>
  <c r="W158" i="7"/>
  <c r="V158" i="7"/>
  <c r="U158" i="7"/>
  <c r="T158" i="7"/>
  <c r="S158" i="7"/>
  <c r="R158" i="7"/>
  <c r="Q158" i="7"/>
  <c r="AF157" i="7"/>
  <c r="AE157" i="7"/>
  <c r="AD157" i="7"/>
  <c r="AC157" i="7"/>
  <c r="AB157" i="7"/>
  <c r="AA157" i="7"/>
  <c r="Z157" i="7"/>
  <c r="Y157" i="7"/>
  <c r="AH157" i="7" s="1"/>
  <c r="X157" i="7"/>
  <c r="W157" i="7"/>
  <c r="V157" i="7"/>
  <c r="U157" i="7"/>
  <c r="T157" i="7"/>
  <c r="S157" i="7"/>
  <c r="R157" i="7"/>
  <c r="Q157" i="7"/>
  <c r="AG157" i="7" s="1"/>
  <c r="AF156" i="7"/>
  <c r="AE156" i="7"/>
  <c r="AD156" i="7"/>
  <c r="AC156" i="7"/>
  <c r="AB156" i="7"/>
  <c r="AA156" i="7"/>
  <c r="Z156" i="7"/>
  <c r="Y156" i="7"/>
  <c r="AH156" i="7" s="1"/>
  <c r="X156" i="7"/>
  <c r="W156" i="7"/>
  <c r="V156" i="7"/>
  <c r="U156" i="7"/>
  <c r="T156" i="7"/>
  <c r="S156" i="7"/>
  <c r="R156" i="7"/>
  <c r="Q156" i="7"/>
  <c r="AF155" i="7"/>
  <c r="AE155" i="7"/>
  <c r="AD155" i="7"/>
  <c r="AC155" i="7"/>
  <c r="AB155" i="7"/>
  <c r="AA155" i="7"/>
  <c r="Z155" i="7"/>
  <c r="Y155" i="7"/>
  <c r="AH155" i="7" s="1"/>
  <c r="X155" i="7"/>
  <c r="W155" i="7"/>
  <c r="V155" i="7"/>
  <c r="U155" i="7"/>
  <c r="T155" i="7"/>
  <c r="S155" i="7"/>
  <c r="R155" i="7"/>
  <c r="Q155" i="7"/>
  <c r="AF154" i="7"/>
  <c r="AE154" i="7"/>
  <c r="AD154" i="7"/>
  <c r="AC154" i="7"/>
  <c r="AB154" i="7"/>
  <c r="AA154" i="7"/>
  <c r="Z154" i="7"/>
  <c r="Y154" i="7"/>
  <c r="AH154" i="7" s="1"/>
  <c r="X154" i="7"/>
  <c r="W154" i="7"/>
  <c r="V154" i="7"/>
  <c r="U154" i="7"/>
  <c r="T154" i="7"/>
  <c r="S154" i="7"/>
  <c r="R154" i="7"/>
  <c r="Q154" i="7"/>
  <c r="AF153" i="7"/>
  <c r="AE153" i="7"/>
  <c r="AD153" i="7"/>
  <c r="AC153" i="7"/>
  <c r="AB153" i="7"/>
  <c r="AA153" i="7"/>
  <c r="Z153" i="7"/>
  <c r="Y153" i="7"/>
  <c r="AH153" i="7" s="1"/>
  <c r="X153" i="7"/>
  <c r="W153" i="7"/>
  <c r="V153" i="7"/>
  <c r="U153" i="7"/>
  <c r="T153" i="7"/>
  <c r="S153" i="7"/>
  <c r="R153" i="7"/>
  <c r="Q153" i="7"/>
  <c r="AG153" i="7" s="1"/>
  <c r="AF152" i="7"/>
  <c r="AE152" i="7"/>
  <c r="AD152" i="7"/>
  <c r="AC152" i="7"/>
  <c r="AB152" i="7"/>
  <c r="AA152" i="7"/>
  <c r="Z152" i="7"/>
  <c r="Y152" i="7"/>
  <c r="AH152" i="7" s="1"/>
  <c r="X152" i="7"/>
  <c r="W152" i="7"/>
  <c r="V152" i="7"/>
  <c r="U152" i="7"/>
  <c r="T152" i="7"/>
  <c r="S152" i="7"/>
  <c r="R152" i="7"/>
  <c r="Q152" i="7"/>
  <c r="AF151" i="7"/>
  <c r="AE151" i="7"/>
  <c r="AD151" i="7"/>
  <c r="AC151" i="7"/>
  <c r="AB151" i="7"/>
  <c r="AA151" i="7"/>
  <c r="Z151" i="7"/>
  <c r="Y151" i="7"/>
  <c r="AH151" i="7" s="1"/>
  <c r="X151" i="7"/>
  <c r="W151" i="7"/>
  <c r="V151" i="7"/>
  <c r="U151" i="7"/>
  <c r="T151" i="7"/>
  <c r="S151" i="7"/>
  <c r="R151" i="7"/>
  <c r="Q151" i="7"/>
  <c r="AG151" i="7" s="1"/>
  <c r="AF150" i="7"/>
  <c r="AE150" i="7"/>
  <c r="AD150" i="7"/>
  <c r="AC150" i="7"/>
  <c r="AB150" i="7"/>
  <c r="AA150" i="7"/>
  <c r="Z150" i="7"/>
  <c r="Y150" i="7"/>
  <c r="AH150" i="7" s="1"/>
  <c r="X150" i="7"/>
  <c r="W150" i="7"/>
  <c r="V150" i="7"/>
  <c r="U150" i="7"/>
  <c r="T150" i="7"/>
  <c r="S150" i="7"/>
  <c r="R150" i="7"/>
  <c r="Q150" i="7"/>
  <c r="AF149" i="7"/>
  <c r="AE149" i="7"/>
  <c r="AD149" i="7"/>
  <c r="AC149" i="7"/>
  <c r="AB149" i="7"/>
  <c r="AA149" i="7"/>
  <c r="Z149" i="7"/>
  <c r="Y149" i="7"/>
  <c r="AH149" i="7" s="1"/>
  <c r="X149" i="7"/>
  <c r="W149" i="7"/>
  <c r="V149" i="7"/>
  <c r="U149" i="7"/>
  <c r="T149" i="7"/>
  <c r="S149" i="7"/>
  <c r="R149" i="7"/>
  <c r="Q149" i="7"/>
  <c r="AG149" i="7" s="1"/>
  <c r="AF148" i="7"/>
  <c r="AE148" i="7"/>
  <c r="AD148" i="7"/>
  <c r="AC148" i="7"/>
  <c r="AB148" i="7"/>
  <c r="AA148" i="7"/>
  <c r="Z148" i="7"/>
  <c r="Y148" i="7"/>
  <c r="AH148" i="7" s="1"/>
  <c r="X148" i="7"/>
  <c r="W148" i="7"/>
  <c r="V148" i="7"/>
  <c r="U148" i="7"/>
  <c r="T148" i="7"/>
  <c r="S148" i="7"/>
  <c r="R148" i="7"/>
  <c r="Q148" i="7"/>
  <c r="AF147" i="7"/>
  <c r="AE147" i="7"/>
  <c r="AD147" i="7"/>
  <c r="AC147" i="7"/>
  <c r="AB147" i="7"/>
  <c r="AA147" i="7"/>
  <c r="Z147" i="7"/>
  <c r="Y147" i="7"/>
  <c r="AH147" i="7" s="1"/>
  <c r="X147" i="7"/>
  <c r="W147" i="7"/>
  <c r="V147" i="7"/>
  <c r="U147" i="7"/>
  <c r="T147" i="7"/>
  <c r="S147" i="7"/>
  <c r="R147" i="7"/>
  <c r="Q147" i="7"/>
  <c r="AG147" i="7" s="1"/>
  <c r="AF146" i="7"/>
  <c r="AE146" i="7"/>
  <c r="AD146" i="7"/>
  <c r="AC146" i="7"/>
  <c r="AB146" i="7"/>
  <c r="AA146" i="7"/>
  <c r="Z146" i="7"/>
  <c r="Y146" i="7"/>
  <c r="AH146" i="7" s="1"/>
  <c r="X146" i="7"/>
  <c r="W146" i="7"/>
  <c r="V146" i="7"/>
  <c r="U146" i="7"/>
  <c r="T146" i="7"/>
  <c r="S146" i="7"/>
  <c r="R146" i="7"/>
  <c r="Q146" i="7"/>
  <c r="AF145" i="7"/>
  <c r="AE145" i="7"/>
  <c r="AD145" i="7"/>
  <c r="AC145" i="7"/>
  <c r="AB145" i="7"/>
  <c r="AA145" i="7"/>
  <c r="Z145" i="7"/>
  <c r="Y145" i="7"/>
  <c r="AH145" i="7" s="1"/>
  <c r="X145" i="7"/>
  <c r="W145" i="7"/>
  <c r="V145" i="7"/>
  <c r="U145" i="7"/>
  <c r="T145" i="7"/>
  <c r="S145" i="7"/>
  <c r="R145" i="7"/>
  <c r="Q145" i="7"/>
  <c r="AG145" i="7" s="1"/>
  <c r="AF144" i="7"/>
  <c r="AE144" i="7"/>
  <c r="AD144" i="7"/>
  <c r="AC144" i="7"/>
  <c r="AB144" i="7"/>
  <c r="AA144" i="7"/>
  <c r="Z144" i="7"/>
  <c r="Y144" i="7"/>
  <c r="AH144" i="7" s="1"/>
  <c r="X144" i="7"/>
  <c r="W144" i="7"/>
  <c r="V144" i="7"/>
  <c r="U144" i="7"/>
  <c r="T144" i="7"/>
  <c r="S144" i="7"/>
  <c r="R144" i="7"/>
  <c r="Q144" i="7"/>
  <c r="AF143" i="7"/>
  <c r="AE143" i="7"/>
  <c r="AD143" i="7"/>
  <c r="AC143" i="7"/>
  <c r="AB143" i="7"/>
  <c r="AA143" i="7"/>
  <c r="Z143" i="7"/>
  <c r="Y143" i="7"/>
  <c r="AH143" i="7" s="1"/>
  <c r="X143" i="7"/>
  <c r="W143" i="7"/>
  <c r="V143" i="7"/>
  <c r="U143" i="7"/>
  <c r="T143" i="7"/>
  <c r="S143" i="7"/>
  <c r="R143" i="7"/>
  <c r="Q143" i="7"/>
  <c r="AF142" i="7"/>
  <c r="AE142" i="7"/>
  <c r="AD142" i="7"/>
  <c r="AC142" i="7"/>
  <c r="AB142" i="7"/>
  <c r="AA142" i="7"/>
  <c r="Z142" i="7"/>
  <c r="Y142" i="7"/>
  <c r="AH142" i="7" s="1"/>
  <c r="X142" i="7"/>
  <c r="W142" i="7"/>
  <c r="V142" i="7"/>
  <c r="U142" i="7"/>
  <c r="T142" i="7"/>
  <c r="S142" i="7"/>
  <c r="R142" i="7"/>
  <c r="Q142" i="7"/>
  <c r="AF141" i="7"/>
  <c r="AE141" i="7"/>
  <c r="AD141" i="7"/>
  <c r="AC141" i="7"/>
  <c r="AB141" i="7"/>
  <c r="AA141" i="7"/>
  <c r="Z141" i="7"/>
  <c r="Y141" i="7"/>
  <c r="AH141" i="7" s="1"/>
  <c r="X141" i="7"/>
  <c r="W141" i="7"/>
  <c r="V141" i="7"/>
  <c r="U141" i="7"/>
  <c r="T141" i="7"/>
  <c r="S141" i="7"/>
  <c r="R141" i="7"/>
  <c r="Q141" i="7"/>
  <c r="AG141" i="7" s="1"/>
  <c r="AF140" i="7"/>
  <c r="AE140" i="7"/>
  <c r="AD140" i="7"/>
  <c r="AC140" i="7"/>
  <c r="AB140" i="7"/>
  <c r="AA140" i="7"/>
  <c r="Z140" i="7"/>
  <c r="Y140" i="7"/>
  <c r="AH140" i="7" s="1"/>
  <c r="X140" i="7"/>
  <c r="W140" i="7"/>
  <c r="V140" i="7"/>
  <c r="U140" i="7"/>
  <c r="T140" i="7"/>
  <c r="S140" i="7"/>
  <c r="R140" i="7"/>
  <c r="Q140" i="7"/>
  <c r="AF139" i="7"/>
  <c r="AE139" i="7"/>
  <c r="AD139" i="7"/>
  <c r="AC139" i="7"/>
  <c r="AB139" i="7"/>
  <c r="AA139" i="7"/>
  <c r="Z139" i="7"/>
  <c r="Y139" i="7"/>
  <c r="AH139" i="7" s="1"/>
  <c r="X139" i="7"/>
  <c r="W139" i="7"/>
  <c r="V139" i="7"/>
  <c r="U139" i="7"/>
  <c r="T139" i="7"/>
  <c r="S139" i="7"/>
  <c r="R139" i="7"/>
  <c r="Q139" i="7"/>
  <c r="AG139" i="7" s="1"/>
  <c r="AF138" i="7"/>
  <c r="AE138" i="7"/>
  <c r="AD138" i="7"/>
  <c r="AC138" i="7"/>
  <c r="AB138" i="7"/>
  <c r="AA138" i="7"/>
  <c r="Z138" i="7"/>
  <c r="Y138" i="7"/>
  <c r="AH138" i="7" s="1"/>
  <c r="X138" i="7"/>
  <c r="W138" i="7"/>
  <c r="V138" i="7"/>
  <c r="U138" i="7"/>
  <c r="T138" i="7"/>
  <c r="S138" i="7"/>
  <c r="R138" i="7"/>
  <c r="Q138" i="7"/>
  <c r="AF137" i="7"/>
  <c r="AE137" i="7"/>
  <c r="AD137" i="7"/>
  <c r="AC137" i="7"/>
  <c r="AB137" i="7"/>
  <c r="AA137" i="7"/>
  <c r="Z137" i="7"/>
  <c r="Y137" i="7"/>
  <c r="AH137" i="7" s="1"/>
  <c r="X137" i="7"/>
  <c r="W137" i="7"/>
  <c r="V137" i="7"/>
  <c r="U137" i="7"/>
  <c r="T137" i="7"/>
  <c r="S137" i="7"/>
  <c r="R137" i="7"/>
  <c r="Q137" i="7"/>
  <c r="AG137" i="7" s="1"/>
  <c r="AF136" i="7"/>
  <c r="AE136" i="7"/>
  <c r="AD136" i="7"/>
  <c r="AC136" i="7"/>
  <c r="AB136" i="7"/>
  <c r="AA136" i="7"/>
  <c r="Z136" i="7"/>
  <c r="Y136" i="7"/>
  <c r="AH136" i="7" s="1"/>
  <c r="X136" i="7"/>
  <c r="W136" i="7"/>
  <c r="V136" i="7"/>
  <c r="U136" i="7"/>
  <c r="T136" i="7"/>
  <c r="S136" i="7"/>
  <c r="R136" i="7"/>
  <c r="Q136" i="7"/>
  <c r="AF135" i="7"/>
  <c r="AE135" i="7"/>
  <c r="AD135" i="7"/>
  <c r="AC135" i="7"/>
  <c r="AB135" i="7"/>
  <c r="AA135" i="7"/>
  <c r="Z135" i="7"/>
  <c r="Y135" i="7"/>
  <c r="AH135" i="7" s="1"/>
  <c r="X135" i="7"/>
  <c r="W135" i="7"/>
  <c r="V135" i="7"/>
  <c r="U135" i="7"/>
  <c r="T135" i="7"/>
  <c r="S135" i="7"/>
  <c r="R135" i="7"/>
  <c r="Q135" i="7"/>
  <c r="AG135" i="7" s="1"/>
  <c r="AF134" i="7"/>
  <c r="AE134" i="7"/>
  <c r="AD134" i="7"/>
  <c r="AC134" i="7"/>
  <c r="AB134" i="7"/>
  <c r="AA134" i="7"/>
  <c r="Z134" i="7"/>
  <c r="Y134" i="7"/>
  <c r="AH134" i="7" s="1"/>
  <c r="X134" i="7"/>
  <c r="W134" i="7"/>
  <c r="V134" i="7"/>
  <c r="U134" i="7"/>
  <c r="T134" i="7"/>
  <c r="S134" i="7"/>
  <c r="R134" i="7"/>
  <c r="Q134" i="7"/>
  <c r="AF133" i="7"/>
  <c r="AE133" i="7"/>
  <c r="AD133" i="7"/>
  <c r="AC133" i="7"/>
  <c r="AB133" i="7"/>
  <c r="AA133" i="7"/>
  <c r="Z133" i="7"/>
  <c r="Y133" i="7"/>
  <c r="AH133" i="7" s="1"/>
  <c r="X133" i="7"/>
  <c r="W133" i="7"/>
  <c r="V133" i="7"/>
  <c r="U133" i="7"/>
  <c r="T133" i="7"/>
  <c r="S133" i="7"/>
  <c r="R133" i="7"/>
  <c r="Q133" i="7"/>
  <c r="AG133" i="7" s="1"/>
  <c r="AF132" i="7"/>
  <c r="AE132" i="7"/>
  <c r="AD132" i="7"/>
  <c r="AC132" i="7"/>
  <c r="AB132" i="7"/>
  <c r="AA132" i="7"/>
  <c r="Z132" i="7"/>
  <c r="Y132" i="7"/>
  <c r="AH132" i="7" s="1"/>
  <c r="X132" i="7"/>
  <c r="W132" i="7"/>
  <c r="V132" i="7"/>
  <c r="U132" i="7"/>
  <c r="T132" i="7"/>
  <c r="S132" i="7"/>
  <c r="R132" i="7"/>
  <c r="Q132" i="7"/>
  <c r="AF131" i="7"/>
  <c r="AE131" i="7"/>
  <c r="AD131" i="7"/>
  <c r="AC131" i="7"/>
  <c r="AB131" i="7"/>
  <c r="AA131" i="7"/>
  <c r="Z131" i="7"/>
  <c r="Y131" i="7"/>
  <c r="AH131" i="7" s="1"/>
  <c r="X131" i="7"/>
  <c r="W131" i="7"/>
  <c r="V131" i="7"/>
  <c r="U131" i="7"/>
  <c r="T131" i="7"/>
  <c r="S131" i="7"/>
  <c r="R131" i="7"/>
  <c r="Q131" i="7"/>
  <c r="AG131" i="7" s="1"/>
  <c r="AF130" i="7"/>
  <c r="AE130" i="7"/>
  <c r="AD130" i="7"/>
  <c r="AC130" i="7"/>
  <c r="AB130" i="7"/>
  <c r="AA130" i="7"/>
  <c r="Z130" i="7"/>
  <c r="Y130" i="7"/>
  <c r="AH130" i="7" s="1"/>
  <c r="X130" i="7"/>
  <c r="W130" i="7"/>
  <c r="V130" i="7"/>
  <c r="U130" i="7"/>
  <c r="T130" i="7"/>
  <c r="S130" i="7"/>
  <c r="R130" i="7"/>
  <c r="Q130" i="7"/>
  <c r="AF129" i="7"/>
  <c r="AE129" i="7"/>
  <c r="AD129" i="7"/>
  <c r="AC129" i="7"/>
  <c r="AB129" i="7"/>
  <c r="AA129" i="7"/>
  <c r="Z129" i="7"/>
  <c r="Y129" i="7"/>
  <c r="AH129" i="7" s="1"/>
  <c r="X129" i="7"/>
  <c r="W129" i="7"/>
  <c r="V129" i="7"/>
  <c r="U129" i="7"/>
  <c r="T129" i="7"/>
  <c r="S129" i="7"/>
  <c r="R129" i="7"/>
  <c r="Q129" i="7"/>
  <c r="AG129" i="7" s="1"/>
  <c r="AF128" i="7"/>
  <c r="AE128" i="7"/>
  <c r="AD128" i="7"/>
  <c r="AC128" i="7"/>
  <c r="AB128" i="7"/>
  <c r="AA128" i="7"/>
  <c r="Z128" i="7"/>
  <c r="Y128" i="7"/>
  <c r="AH128" i="7" s="1"/>
  <c r="X128" i="7"/>
  <c r="W128" i="7"/>
  <c r="V128" i="7"/>
  <c r="U128" i="7"/>
  <c r="T128" i="7"/>
  <c r="S128" i="7"/>
  <c r="R128" i="7"/>
  <c r="Q128" i="7"/>
  <c r="AF127" i="7"/>
  <c r="AE127" i="7"/>
  <c r="AD127" i="7"/>
  <c r="AC127" i="7"/>
  <c r="AB127" i="7"/>
  <c r="AA127" i="7"/>
  <c r="Z127" i="7"/>
  <c r="Y127" i="7"/>
  <c r="AH127" i="7" s="1"/>
  <c r="X127" i="7"/>
  <c r="W127" i="7"/>
  <c r="V127" i="7"/>
  <c r="U127" i="7"/>
  <c r="T127" i="7"/>
  <c r="S127" i="7"/>
  <c r="R127" i="7"/>
  <c r="Q127" i="7"/>
  <c r="AG127" i="7" s="1"/>
  <c r="AF126" i="7"/>
  <c r="AE126" i="7"/>
  <c r="AD126" i="7"/>
  <c r="AC126" i="7"/>
  <c r="AB126" i="7"/>
  <c r="AA126" i="7"/>
  <c r="Z126" i="7"/>
  <c r="Y126" i="7"/>
  <c r="AH126" i="7" s="1"/>
  <c r="X126" i="7"/>
  <c r="W126" i="7"/>
  <c r="V126" i="7"/>
  <c r="U126" i="7"/>
  <c r="T126" i="7"/>
  <c r="S126" i="7"/>
  <c r="R126" i="7"/>
  <c r="Q126" i="7"/>
  <c r="AF125" i="7"/>
  <c r="AE125" i="7"/>
  <c r="AD125" i="7"/>
  <c r="AC125" i="7"/>
  <c r="AB125" i="7"/>
  <c r="AA125" i="7"/>
  <c r="Z125" i="7"/>
  <c r="Y125" i="7"/>
  <c r="AH125" i="7" s="1"/>
  <c r="X125" i="7"/>
  <c r="W125" i="7"/>
  <c r="V125" i="7"/>
  <c r="U125" i="7"/>
  <c r="T125" i="7"/>
  <c r="S125" i="7"/>
  <c r="R125" i="7"/>
  <c r="Q125" i="7"/>
  <c r="AG125" i="7" s="1"/>
  <c r="AF124" i="7"/>
  <c r="AE124" i="7"/>
  <c r="AD124" i="7"/>
  <c r="AC124" i="7"/>
  <c r="AB124" i="7"/>
  <c r="AA124" i="7"/>
  <c r="Z124" i="7"/>
  <c r="Y124" i="7"/>
  <c r="AH124" i="7" s="1"/>
  <c r="X124" i="7"/>
  <c r="W124" i="7"/>
  <c r="V124" i="7"/>
  <c r="U124" i="7"/>
  <c r="T124" i="7"/>
  <c r="S124" i="7"/>
  <c r="R124" i="7"/>
  <c r="Q124" i="7"/>
  <c r="AF123" i="7"/>
  <c r="AE123" i="7"/>
  <c r="AD123" i="7"/>
  <c r="AC123" i="7"/>
  <c r="AB123" i="7"/>
  <c r="AA123" i="7"/>
  <c r="Z123" i="7"/>
  <c r="Y123" i="7"/>
  <c r="AH123" i="7" s="1"/>
  <c r="X123" i="7"/>
  <c r="W123" i="7"/>
  <c r="V123" i="7"/>
  <c r="U123" i="7"/>
  <c r="T123" i="7"/>
  <c r="S123" i="7"/>
  <c r="R123" i="7"/>
  <c r="Q123" i="7"/>
  <c r="AG123" i="7" s="1"/>
  <c r="AF122" i="7"/>
  <c r="AE122" i="7"/>
  <c r="AD122" i="7"/>
  <c r="AC122" i="7"/>
  <c r="AB122" i="7"/>
  <c r="AA122" i="7"/>
  <c r="Z122" i="7"/>
  <c r="Y122" i="7"/>
  <c r="AH122" i="7" s="1"/>
  <c r="X122" i="7"/>
  <c r="W122" i="7"/>
  <c r="V122" i="7"/>
  <c r="U122" i="7"/>
  <c r="T122" i="7"/>
  <c r="S122" i="7"/>
  <c r="R122" i="7"/>
  <c r="Q122" i="7"/>
  <c r="AF121" i="7"/>
  <c r="AE121" i="7"/>
  <c r="AD121" i="7"/>
  <c r="AC121" i="7"/>
  <c r="AB121" i="7"/>
  <c r="AA121" i="7"/>
  <c r="Z121" i="7"/>
  <c r="Y121" i="7"/>
  <c r="AH121" i="7" s="1"/>
  <c r="X121" i="7"/>
  <c r="W121" i="7"/>
  <c r="V121" i="7"/>
  <c r="U121" i="7"/>
  <c r="T121" i="7"/>
  <c r="S121" i="7"/>
  <c r="R121" i="7"/>
  <c r="Q121" i="7"/>
  <c r="AG121" i="7" s="1"/>
  <c r="AF120" i="7"/>
  <c r="AE120" i="7"/>
  <c r="AD120" i="7"/>
  <c r="AC120" i="7"/>
  <c r="AB120" i="7"/>
  <c r="AA120" i="7"/>
  <c r="Z120" i="7"/>
  <c r="Y120" i="7"/>
  <c r="AH120" i="7" s="1"/>
  <c r="X120" i="7"/>
  <c r="W120" i="7"/>
  <c r="V120" i="7"/>
  <c r="U120" i="7"/>
  <c r="T120" i="7"/>
  <c r="S120" i="7"/>
  <c r="R120" i="7"/>
  <c r="Q120" i="7"/>
  <c r="AF119" i="7"/>
  <c r="AE119" i="7"/>
  <c r="AD119" i="7"/>
  <c r="AC119" i="7"/>
  <c r="AB119" i="7"/>
  <c r="AA119" i="7"/>
  <c r="Z119" i="7"/>
  <c r="Y119" i="7"/>
  <c r="AH119" i="7" s="1"/>
  <c r="X119" i="7"/>
  <c r="W119" i="7"/>
  <c r="V119" i="7"/>
  <c r="U119" i="7"/>
  <c r="T119" i="7"/>
  <c r="S119" i="7"/>
  <c r="R119" i="7"/>
  <c r="Q119" i="7"/>
  <c r="AG119" i="7" s="1"/>
  <c r="AF118" i="7"/>
  <c r="AE118" i="7"/>
  <c r="AD118" i="7"/>
  <c r="AC118" i="7"/>
  <c r="AB118" i="7"/>
  <c r="AA118" i="7"/>
  <c r="Z118" i="7"/>
  <c r="Y118" i="7"/>
  <c r="AH118" i="7" s="1"/>
  <c r="X118" i="7"/>
  <c r="W118" i="7"/>
  <c r="V118" i="7"/>
  <c r="U118" i="7"/>
  <c r="T118" i="7"/>
  <c r="S118" i="7"/>
  <c r="R118" i="7"/>
  <c r="Q118" i="7"/>
  <c r="AF117" i="7"/>
  <c r="AE117" i="7"/>
  <c r="AD117" i="7"/>
  <c r="AC117" i="7"/>
  <c r="AB117" i="7"/>
  <c r="AA117" i="7"/>
  <c r="Z117" i="7"/>
  <c r="Y117" i="7"/>
  <c r="AH117" i="7" s="1"/>
  <c r="X117" i="7"/>
  <c r="W117" i="7"/>
  <c r="V117" i="7"/>
  <c r="U117" i="7"/>
  <c r="T117" i="7"/>
  <c r="S117" i="7"/>
  <c r="R117" i="7"/>
  <c r="Q117" i="7"/>
  <c r="AG117" i="7" s="1"/>
  <c r="AF116" i="7"/>
  <c r="AE116" i="7"/>
  <c r="AD116" i="7"/>
  <c r="AC116" i="7"/>
  <c r="AB116" i="7"/>
  <c r="AA116" i="7"/>
  <c r="Z116" i="7"/>
  <c r="Y116" i="7"/>
  <c r="AH116" i="7" s="1"/>
  <c r="X116" i="7"/>
  <c r="W116" i="7"/>
  <c r="V116" i="7"/>
  <c r="U116" i="7"/>
  <c r="T116" i="7"/>
  <c r="S116" i="7"/>
  <c r="R116" i="7"/>
  <c r="Q116" i="7"/>
  <c r="AF115" i="7"/>
  <c r="AE115" i="7"/>
  <c r="AD115" i="7"/>
  <c r="AC115" i="7"/>
  <c r="AB115" i="7"/>
  <c r="AA115" i="7"/>
  <c r="Z115" i="7"/>
  <c r="Y115" i="7"/>
  <c r="AH115" i="7" s="1"/>
  <c r="X115" i="7"/>
  <c r="W115" i="7"/>
  <c r="V115" i="7"/>
  <c r="U115" i="7"/>
  <c r="T115" i="7"/>
  <c r="S115" i="7"/>
  <c r="R115" i="7"/>
  <c r="Q115" i="7"/>
  <c r="AG115" i="7" s="1"/>
  <c r="AF114" i="7"/>
  <c r="AE114" i="7"/>
  <c r="AD114" i="7"/>
  <c r="AC114" i="7"/>
  <c r="AB114" i="7"/>
  <c r="AA114" i="7"/>
  <c r="Z114" i="7"/>
  <c r="Y114" i="7"/>
  <c r="AH114" i="7" s="1"/>
  <c r="X114" i="7"/>
  <c r="W114" i="7"/>
  <c r="V114" i="7"/>
  <c r="U114" i="7"/>
  <c r="T114" i="7"/>
  <c r="S114" i="7"/>
  <c r="R114" i="7"/>
  <c r="Q114" i="7"/>
  <c r="AF113" i="7"/>
  <c r="AE113" i="7"/>
  <c r="AD113" i="7"/>
  <c r="AC113" i="7"/>
  <c r="AB113" i="7"/>
  <c r="AA113" i="7"/>
  <c r="Z113" i="7"/>
  <c r="Y113" i="7"/>
  <c r="AH113" i="7" s="1"/>
  <c r="X113" i="7"/>
  <c r="W113" i="7"/>
  <c r="V113" i="7"/>
  <c r="U113" i="7"/>
  <c r="T113" i="7"/>
  <c r="S113" i="7"/>
  <c r="R113" i="7"/>
  <c r="Q113" i="7"/>
  <c r="AG113" i="7" s="1"/>
  <c r="AF112" i="7"/>
  <c r="AE112" i="7"/>
  <c r="AD112" i="7"/>
  <c r="AC112" i="7"/>
  <c r="AB112" i="7"/>
  <c r="AA112" i="7"/>
  <c r="Z112" i="7"/>
  <c r="Y112" i="7"/>
  <c r="AH112" i="7" s="1"/>
  <c r="X112" i="7"/>
  <c r="W112" i="7"/>
  <c r="V112" i="7"/>
  <c r="U112" i="7"/>
  <c r="T112" i="7"/>
  <c r="S112" i="7"/>
  <c r="R112" i="7"/>
  <c r="Q112" i="7"/>
  <c r="AF111" i="7"/>
  <c r="AE111" i="7"/>
  <c r="AD111" i="7"/>
  <c r="AC111" i="7"/>
  <c r="AB111" i="7"/>
  <c r="AA111" i="7"/>
  <c r="Z111" i="7"/>
  <c r="Y111" i="7"/>
  <c r="AH111" i="7" s="1"/>
  <c r="X111" i="7"/>
  <c r="W111" i="7"/>
  <c r="V111" i="7"/>
  <c r="U111" i="7"/>
  <c r="T111" i="7"/>
  <c r="S111" i="7"/>
  <c r="R111" i="7"/>
  <c r="Q111" i="7"/>
  <c r="AG111" i="7" s="1"/>
  <c r="AF110" i="7"/>
  <c r="AE110" i="7"/>
  <c r="AD110" i="7"/>
  <c r="AC110" i="7"/>
  <c r="AB110" i="7"/>
  <c r="AA110" i="7"/>
  <c r="Z110" i="7"/>
  <c r="Y110" i="7"/>
  <c r="AH110" i="7" s="1"/>
  <c r="X110" i="7"/>
  <c r="W110" i="7"/>
  <c r="V110" i="7"/>
  <c r="U110" i="7"/>
  <c r="T110" i="7"/>
  <c r="S110" i="7"/>
  <c r="R110" i="7"/>
  <c r="Q110" i="7"/>
  <c r="AF109" i="7"/>
  <c r="AE109" i="7"/>
  <c r="AD109" i="7"/>
  <c r="AC109" i="7"/>
  <c r="AB109" i="7"/>
  <c r="AA109" i="7"/>
  <c r="Z109" i="7"/>
  <c r="Y109" i="7"/>
  <c r="AH109" i="7" s="1"/>
  <c r="X109" i="7"/>
  <c r="W109" i="7"/>
  <c r="V109" i="7"/>
  <c r="U109" i="7"/>
  <c r="T109" i="7"/>
  <c r="S109" i="7"/>
  <c r="R109" i="7"/>
  <c r="Q109" i="7"/>
  <c r="AG109" i="7" s="1"/>
  <c r="AF108" i="7"/>
  <c r="AE108" i="7"/>
  <c r="AD108" i="7"/>
  <c r="AC108" i="7"/>
  <c r="AB108" i="7"/>
  <c r="AA108" i="7"/>
  <c r="Z108" i="7"/>
  <c r="Y108" i="7"/>
  <c r="AH108" i="7" s="1"/>
  <c r="X108" i="7"/>
  <c r="W108" i="7"/>
  <c r="V108" i="7"/>
  <c r="U108" i="7"/>
  <c r="T108" i="7"/>
  <c r="S108" i="7"/>
  <c r="R108" i="7"/>
  <c r="Q108" i="7"/>
  <c r="AF107" i="7"/>
  <c r="AE107" i="7"/>
  <c r="AD107" i="7"/>
  <c r="AC107" i="7"/>
  <c r="AB107" i="7"/>
  <c r="AA107" i="7"/>
  <c r="Z107" i="7"/>
  <c r="Y107" i="7"/>
  <c r="AH107" i="7" s="1"/>
  <c r="X107" i="7"/>
  <c r="W107" i="7"/>
  <c r="V107" i="7"/>
  <c r="U107" i="7"/>
  <c r="T107" i="7"/>
  <c r="S107" i="7"/>
  <c r="R107" i="7"/>
  <c r="Q107" i="7"/>
  <c r="AG107" i="7" s="1"/>
  <c r="AF106" i="7"/>
  <c r="AE106" i="7"/>
  <c r="AD106" i="7"/>
  <c r="AC106" i="7"/>
  <c r="AB106" i="7"/>
  <c r="AA106" i="7"/>
  <c r="Z106" i="7"/>
  <c r="Y106" i="7"/>
  <c r="AH106" i="7" s="1"/>
  <c r="X106" i="7"/>
  <c r="W106" i="7"/>
  <c r="V106" i="7"/>
  <c r="U106" i="7"/>
  <c r="T106" i="7"/>
  <c r="S106" i="7"/>
  <c r="R106" i="7"/>
  <c r="Q106" i="7"/>
  <c r="AF105" i="7"/>
  <c r="AE105" i="7"/>
  <c r="AD105" i="7"/>
  <c r="AC105" i="7"/>
  <c r="AB105" i="7"/>
  <c r="AA105" i="7"/>
  <c r="Z105" i="7"/>
  <c r="Y105" i="7"/>
  <c r="AH105" i="7" s="1"/>
  <c r="X105" i="7"/>
  <c r="W105" i="7"/>
  <c r="V105" i="7"/>
  <c r="U105" i="7"/>
  <c r="T105" i="7"/>
  <c r="S105" i="7"/>
  <c r="R105" i="7"/>
  <c r="Q105" i="7"/>
  <c r="AG105" i="7" s="1"/>
  <c r="AF104" i="7"/>
  <c r="AE104" i="7"/>
  <c r="AD104" i="7"/>
  <c r="AC104" i="7"/>
  <c r="AB104" i="7"/>
  <c r="AA104" i="7"/>
  <c r="Z104" i="7"/>
  <c r="Y104" i="7"/>
  <c r="AH104" i="7" s="1"/>
  <c r="X104" i="7"/>
  <c r="W104" i="7"/>
  <c r="V104" i="7"/>
  <c r="U104" i="7"/>
  <c r="T104" i="7"/>
  <c r="S104" i="7"/>
  <c r="R104" i="7"/>
  <c r="Q104" i="7"/>
  <c r="AF103" i="7"/>
  <c r="AE103" i="7"/>
  <c r="AD103" i="7"/>
  <c r="AC103" i="7"/>
  <c r="AB103" i="7"/>
  <c r="AA103" i="7"/>
  <c r="Z103" i="7"/>
  <c r="Y103" i="7"/>
  <c r="AH103" i="7" s="1"/>
  <c r="X103" i="7"/>
  <c r="W103" i="7"/>
  <c r="V103" i="7"/>
  <c r="U103" i="7"/>
  <c r="T103" i="7"/>
  <c r="S103" i="7"/>
  <c r="R103" i="7"/>
  <c r="Q103" i="7"/>
  <c r="AG103" i="7" s="1"/>
  <c r="AF102" i="7"/>
  <c r="AE102" i="7"/>
  <c r="AD102" i="7"/>
  <c r="AC102" i="7"/>
  <c r="AB102" i="7"/>
  <c r="AA102" i="7"/>
  <c r="Z102" i="7"/>
  <c r="Y102" i="7"/>
  <c r="AH102" i="7" s="1"/>
  <c r="X102" i="7"/>
  <c r="W102" i="7"/>
  <c r="V102" i="7"/>
  <c r="U102" i="7"/>
  <c r="T102" i="7"/>
  <c r="S102" i="7"/>
  <c r="R102" i="7"/>
  <c r="Q102" i="7"/>
  <c r="AF101" i="7"/>
  <c r="AE101" i="7"/>
  <c r="AD101" i="7"/>
  <c r="AC101" i="7"/>
  <c r="AB101" i="7"/>
  <c r="AA101" i="7"/>
  <c r="Z101" i="7"/>
  <c r="Y101" i="7"/>
  <c r="AH101" i="7" s="1"/>
  <c r="X101" i="7"/>
  <c r="W101" i="7"/>
  <c r="V101" i="7"/>
  <c r="U101" i="7"/>
  <c r="T101" i="7"/>
  <c r="S101" i="7"/>
  <c r="R101" i="7"/>
  <c r="Q101" i="7"/>
  <c r="AG101" i="7" s="1"/>
  <c r="AF100" i="7"/>
  <c r="AE100" i="7"/>
  <c r="AD100" i="7"/>
  <c r="AC100" i="7"/>
  <c r="AB100" i="7"/>
  <c r="AA100" i="7"/>
  <c r="Z100" i="7"/>
  <c r="Y100" i="7"/>
  <c r="AH100" i="7" s="1"/>
  <c r="X100" i="7"/>
  <c r="W100" i="7"/>
  <c r="V100" i="7"/>
  <c r="U100" i="7"/>
  <c r="T100" i="7"/>
  <c r="S100" i="7"/>
  <c r="R100" i="7"/>
  <c r="Q100" i="7"/>
  <c r="AF99" i="7"/>
  <c r="AE99" i="7"/>
  <c r="AD99" i="7"/>
  <c r="AC99" i="7"/>
  <c r="AB99" i="7"/>
  <c r="AA99" i="7"/>
  <c r="Z99" i="7"/>
  <c r="Y99" i="7"/>
  <c r="AH99" i="7" s="1"/>
  <c r="X99" i="7"/>
  <c r="W99" i="7"/>
  <c r="V99" i="7"/>
  <c r="U99" i="7"/>
  <c r="T99" i="7"/>
  <c r="S99" i="7"/>
  <c r="R99" i="7"/>
  <c r="Q99" i="7"/>
  <c r="AG99" i="7" s="1"/>
  <c r="AF98" i="7"/>
  <c r="AE98" i="7"/>
  <c r="AD98" i="7"/>
  <c r="AC98" i="7"/>
  <c r="AB98" i="7"/>
  <c r="AA98" i="7"/>
  <c r="Z98" i="7"/>
  <c r="Y98" i="7"/>
  <c r="AH98" i="7" s="1"/>
  <c r="X98" i="7"/>
  <c r="W98" i="7"/>
  <c r="V98" i="7"/>
  <c r="U98" i="7"/>
  <c r="T98" i="7"/>
  <c r="S98" i="7"/>
  <c r="R98" i="7"/>
  <c r="Q98" i="7"/>
  <c r="AF97" i="7"/>
  <c r="AE97" i="7"/>
  <c r="AD97" i="7"/>
  <c r="AC97" i="7"/>
  <c r="AB97" i="7"/>
  <c r="AA97" i="7"/>
  <c r="Z97" i="7"/>
  <c r="Y97" i="7"/>
  <c r="AH97" i="7" s="1"/>
  <c r="X97" i="7"/>
  <c r="W97" i="7"/>
  <c r="V97" i="7"/>
  <c r="U97" i="7"/>
  <c r="T97" i="7"/>
  <c r="S97" i="7"/>
  <c r="R97" i="7"/>
  <c r="Q97" i="7"/>
  <c r="AG97" i="7" s="1"/>
  <c r="AF96" i="7"/>
  <c r="AE96" i="7"/>
  <c r="AD96" i="7"/>
  <c r="AC96" i="7"/>
  <c r="AB96" i="7"/>
  <c r="AA96" i="7"/>
  <c r="Z96" i="7"/>
  <c r="Y96" i="7"/>
  <c r="AH96" i="7" s="1"/>
  <c r="X96" i="7"/>
  <c r="W96" i="7"/>
  <c r="V96" i="7"/>
  <c r="U96" i="7"/>
  <c r="T96" i="7"/>
  <c r="S96" i="7"/>
  <c r="R96" i="7"/>
  <c r="Q96" i="7"/>
  <c r="AF95" i="7"/>
  <c r="AE95" i="7"/>
  <c r="AD95" i="7"/>
  <c r="AC95" i="7"/>
  <c r="AB95" i="7"/>
  <c r="AA95" i="7"/>
  <c r="Z95" i="7"/>
  <c r="Y95" i="7"/>
  <c r="AH95" i="7" s="1"/>
  <c r="X95" i="7"/>
  <c r="W95" i="7"/>
  <c r="V95" i="7"/>
  <c r="U95" i="7"/>
  <c r="T95" i="7"/>
  <c r="S95" i="7"/>
  <c r="R95" i="7"/>
  <c r="Q95" i="7"/>
  <c r="AG95" i="7" s="1"/>
  <c r="AF94" i="7"/>
  <c r="AE94" i="7"/>
  <c r="AD94" i="7"/>
  <c r="AC94" i="7"/>
  <c r="AB94" i="7"/>
  <c r="AA94" i="7"/>
  <c r="Z94" i="7"/>
  <c r="Y94" i="7"/>
  <c r="AH94" i="7" s="1"/>
  <c r="X94" i="7"/>
  <c r="W94" i="7"/>
  <c r="V94" i="7"/>
  <c r="U94" i="7"/>
  <c r="T94" i="7"/>
  <c r="S94" i="7"/>
  <c r="R94" i="7"/>
  <c r="Q94" i="7"/>
  <c r="AF93" i="7"/>
  <c r="AE93" i="7"/>
  <c r="AD93" i="7"/>
  <c r="AC93" i="7"/>
  <c r="AB93" i="7"/>
  <c r="AA93" i="7"/>
  <c r="Z93" i="7"/>
  <c r="Y93" i="7"/>
  <c r="AH93" i="7" s="1"/>
  <c r="X93" i="7"/>
  <c r="W93" i="7"/>
  <c r="V93" i="7"/>
  <c r="U93" i="7"/>
  <c r="T93" i="7"/>
  <c r="S93" i="7"/>
  <c r="R93" i="7"/>
  <c r="Q93" i="7"/>
  <c r="AG93" i="7" s="1"/>
  <c r="AF92" i="7"/>
  <c r="AE92" i="7"/>
  <c r="AD92" i="7"/>
  <c r="AC92" i="7"/>
  <c r="AB92" i="7"/>
  <c r="AA92" i="7"/>
  <c r="Z92" i="7"/>
  <c r="Y92" i="7"/>
  <c r="AH92" i="7" s="1"/>
  <c r="X92" i="7"/>
  <c r="W92" i="7"/>
  <c r="V92" i="7"/>
  <c r="U92" i="7"/>
  <c r="T92" i="7"/>
  <c r="S92" i="7"/>
  <c r="R92" i="7"/>
  <c r="Q92" i="7"/>
  <c r="AF91" i="7"/>
  <c r="AE91" i="7"/>
  <c r="AD91" i="7"/>
  <c r="AC91" i="7"/>
  <c r="AB91" i="7"/>
  <c r="AA91" i="7"/>
  <c r="Z91" i="7"/>
  <c r="Y91" i="7"/>
  <c r="AH91" i="7" s="1"/>
  <c r="X91" i="7"/>
  <c r="W91" i="7"/>
  <c r="V91" i="7"/>
  <c r="U91" i="7"/>
  <c r="T91" i="7"/>
  <c r="S91" i="7"/>
  <c r="R91" i="7"/>
  <c r="Q91" i="7"/>
  <c r="AG91" i="7" s="1"/>
  <c r="AF90" i="7"/>
  <c r="AE90" i="7"/>
  <c r="AD90" i="7"/>
  <c r="AC90" i="7"/>
  <c r="AB90" i="7"/>
  <c r="AA90" i="7"/>
  <c r="Z90" i="7"/>
  <c r="Y90" i="7"/>
  <c r="AH90" i="7" s="1"/>
  <c r="X90" i="7"/>
  <c r="W90" i="7"/>
  <c r="V90" i="7"/>
  <c r="U90" i="7"/>
  <c r="T90" i="7"/>
  <c r="S90" i="7"/>
  <c r="R90" i="7"/>
  <c r="Q90" i="7"/>
  <c r="AF89" i="7"/>
  <c r="AE89" i="7"/>
  <c r="AD89" i="7"/>
  <c r="AC89" i="7"/>
  <c r="AB89" i="7"/>
  <c r="AA89" i="7"/>
  <c r="Z89" i="7"/>
  <c r="Y89" i="7"/>
  <c r="AH89" i="7" s="1"/>
  <c r="X89" i="7"/>
  <c r="W89" i="7"/>
  <c r="V89" i="7"/>
  <c r="U89" i="7"/>
  <c r="T89" i="7"/>
  <c r="S89" i="7"/>
  <c r="R89" i="7"/>
  <c r="Q89" i="7"/>
  <c r="AG89" i="7" s="1"/>
  <c r="AF88" i="7"/>
  <c r="AE88" i="7"/>
  <c r="AD88" i="7"/>
  <c r="AC88" i="7"/>
  <c r="AB88" i="7"/>
  <c r="AA88" i="7"/>
  <c r="Z88" i="7"/>
  <c r="Y88" i="7"/>
  <c r="AH88" i="7" s="1"/>
  <c r="X88" i="7"/>
  <c r="W88" i="7"/>
  <c r="V88" i="7"/>
  <c r="U88" i="7"/>
  <c r="T88" i="7"/>
  <c r="S88" i="7"/>
  <c r="R88" i="7"/>
  <c r="Q88" i="7"/>
  <c r="AF87" i="7"/>
  <c r="AE87" i="7"/>
  <c r="AD87" i="7"/>
  <c r="AC87" i="7"/>
  <c r="AB87" i="7"/>
  <c r="AA87" i="7"/>
  <c r="Z87" i="7"/>
  <c r="Y87" i="7"/>
  <c r="AH87" i="7" s="1"/>
  <c r="X87" i="7"/>
  <c r="W87" i="7"/>
  <c r="V87" i="7"/>
  <c r="U87" i="7"/>
  <c r="T87" i="7"/>
  <c r="S87" i="7"/>
  <c r="R87" i="7"/>
  <c r="Q87" i="7"/>
  <c r="AG87" i="7" s="1"/>
  <c r="AF86" i="7"/>
  <c r="AE86" i="7"/>
  <c r="AD86" i="7"/>
  <c r="AC86" i="7"/>
  <c r="AB86" i="7"/>
  <c r="AA86" i="7"/>
  <c r="Z86" i="7"/>
  <c r="Y86" i="7"/>
  <c r="AH86" i="7" s="1"/>
  <c r="X86" i="7"/>
  <c r="W86" i="7"/>
  <c r="V86" i="7"/>
  <c r="U86" i="7"/>
  <c r="T86" i="7"/>
  <c r="S86" i="7"/>
  <c r="R86" i="7"/>
  <c r="Q86" i="7"/>
  <c r="AF85" i="7"/>
  <c r="AE85" i="7"/>
  <c r="AD85" i="7"/>
  <c r="AC85" i="7"/>
  <c r="AB85" i="7"/>
  <c r="AA85" i="7"/>
  <c r="Z85" i="7"/>
  <c r="Y85" i="7"/>
  <c r="AH85" i="7" s="1"/>
  <c r="X85" i="7"/>
  <c r="W85" i="7"/>
  <c r="V85" i="7"/>
  <c r="U85" i="7"/>
  <c r="T85" i="7"/>
  <c r="S85" i="7"/>
  <c r="R85" i="7"/>
  <c r="Q85" i="7"/>
  <c r="AG85" i="7" s="1"/>
  <c r="AF84" i="7"/>
  <c r="AE84" i="7"/>
  <c r="AD84" i="7"/>
  <c r="AC84" i="7"/>
  <c r="AB84" i="7"/>
  <c r="AA84" i="7"/>
  <c r="Z84" i="7"/>
  <c r="Y84" i="7"/>
  <c r="AH84" i="7" s="1"/>
  <c r="X84" i="7"/>
  <c r="W84" i="7"/>
  <c r="V84" i="7"/>
  <c r="U84" i="7"/>
  <c r="T84" i="7"/>
  <c r="S84" i="7"/>
  <c r="R84" i="7"/>
  <c r="Q84" i="7"/>
  <c r="AF83" i="7"/>
  <c r="AE83" i="7"/>
  <c r="AD83" i="7"/>
  <c r="AC83" i="7"/>
  <c r="AB83" i="7"/>
  <c r="AA83" i="7"/>
  <c r="Z83" i="7"/>
  <c r="Y83" i="7"/>
  <c r="AH83" i="7" s="1"/>
  <c r="X83" i="7"/>
  <c r="W83" i="7"/>
  <c r="V83" i="7"/>
  <c r="U83" i="7"/>
  <c r="T83" i="7"/>
  <c r="S83" i="7"/>
  <c r="R83" i="7"/>
  <c r="Q83" i="7"/>
  <c r="AG83" i="7" s="1"/>
  <c r="AF82" i="7"/>
  <c r="AE82" i="7"/>
  <c r="AD82" i="7"/>
  <c r="AC82" i="7"/>
  <c r="AB82" i="7"/>
  <c r="AA82" i="7"/>
  <c r="Z82" i="7"/>
  <c r="Y82" i="7"/>
  <c r="AH82" i="7" s="1"/>
  <c r="X82" i="7"/>
  <c r="W82" i="7"/>
  <c r="V82" i="7"/>
  <c r="U82" i="7"/>
  <c r="T82" i="7"/>
  <c r="S82" i="7"/>
  <c r="R82" i="7"/>
  <c r="Q82" i="7"/>
  <c r="AF81" i="7"/>
  <c r="AE81" i="7"/>
  <c r="AD81" i="7"/>
  <c r="AC81" i="7"/>
  <c r="AB81" i="7"/>
  <c r="AA81" i="7"/>
  <c r="Z81" i="7"/>
  <c r="Y81" i="7"/>
  <c r="AH81" i="7" s="1"/>
  <c r="X81" i="7"/>
  <c r="W81" i="7"/>
  <c r="V81" i="7"/>
  <c r="U81" i="7"/>
  <c r="T81" i="7"/>
  <c r="S81" i="7"/>
  <c r="R81" i="7"/>
  <c r="Q81" i="7"/>
  <c r="AG81" i="7" s="1"/>
  <c r="AF80" i="7"/>
  <c r="AE80" i="7"/>
  <c r="AD80" i="7"/>
  <c r="AC80" i="7"/>
  <c r="AB80" i="7"/>
  <c r="AA80" i="7"/>
  <c r="Z80" i="7"/>
  <c r="Y80" i="7"/>
  <c r="AH80" i="7" s="1"/>
  <c r="X80" i="7"/>
  <c r="W80" i="7"/>
  <c r="V80" i="7"/>
  <c r="U80" i="7"/>
  <c r="T80" i="7"/>
  <c r="S80" i="7"/>
  <c r="R80" i="7"/>
  <c r="Q80" i="7"/>
  <c r="AF79" i="7"/>
  <c r="AE79" i="7"/>
  <c r="AD79" i="7"/>
  <c r="AC79" i="7"/>
  <c r="AB79" i="7"/>
  <c r="AA79" i="7"/>
  <c r="Z79" i="7"/>
  <c r="Y79" i="7"/>
  <c r="AH79" i="7" s="1"/>
  <c r="X79" i="7"/>
  <c r="W79" i="7"/>
  <c r="V79" i="7"/>
  <c r="U79" i="7"/>
  <c r="T79" i="7"/>
  <c r="S79" i="7"/>
  <c r="R79" i="7"/>
  <c r="Q79" i="7"/>
  <c r="AG79" i="7" s="1"/>
  <c r="AF78" i="7"/>
  <c r="AE78" i="7"/>
  <c r="AD78" i="7"/>
  <c r="AC78" i="7"/>
  <c r="AB78" i="7"/>
  <c r="AA78" i="7"/>
  <c r="Z78" i="7"/>
  <c r="Y78" i="7"/>
  <c r="AH78" i="7" s="1"/>
  <c r="X78" i="7"/>
  <c r="W78" i="7"/>
  <c r="V78" i="7"/>
  <c r="U78" i="7"/>
  <c r="T78" i="7"/>
  <c r="S78" i="7"/>
  <c r="R78" i="7"/>
  <c r="Q78" i="7"/>
  <c r="AF77" i="7"/>
  <c r="AE77" i="7"/>
  <c r="AD77" i="7"/>
  <c r="AC77" i="7"/>
  <c r="AB77" i="7"/>
  <c r="AA77" i="7"/>
  <c r="Z77" i="7"/>
  <c r="Y77" i="7"/>
  <c r="AH77" i="7" s="1"/>
  <c r="X77" i="7"/>
  <c r="W77" i="7"/>
  <c r="V77" i="7"/>
  <c r="U77" i="7"/>
  <c r="T77" i="7"/>
  <c r="S77" i="7"/>
  <c r="R77" i="7"/>
  <c r="Q77" i="7"/>
  <c r="AG77" i="7" s="1"/>
  <c r="AF76" i="7"/>
  <c r="AE76" i="7"/>
  <c r="AD76" i="7"/>
  <c r="AC76" i="7"/>
  <c r="AB76" i="7"/>
  <c r="AA76" i="7"/>
  <c r="Z76" i="7"/>
  <c r="Y76" i="7"/>
  <c r="AH76" i="7" s="1"/>
  <c r="X76" i="7"/>
  <c r="W76" i="7"/>
  <c r="V76" i="7"/>
  <c r="U76" i="7"/>
  <c r="T76" i="7"/>
  <c r="S76" i="7"/>
  <c r="R76" i="7"/>
  <c r="Q76" i="7"/>
  <c r="AF75" i="7"/>
  <c r="AE75" i="7"/>
  <c r="AD75" i="7"/>
  <c r="AC75" i="7"/>
  <c r="AB75" i="7"/>
  <c r="AA75" i="7"/>
  <c r="Z75" i="7"/>
  <c r="Y75" i="7"/>
  <c r="AH75" i="7" s="1"/>
  <c r="X75" i="7"/>
  <c r="W75" i="7"/>
  <c r="V75" i="7"/>
  <c r="U75" i="7"/>
  <c r="T75" i="7"/>
  <c r="S75" i="7"/>
  <c r="R75" i="7"/>
  <c r="Q75" i="7"/>
  <c r="AG75" i="7" s="1"/>
  <c r="AF74" i="7"/>
  <c r="AE74" i="7"/>
  <c r="AD74" i="7"/>
  <c r="AC74" i="7"/>
  <c r="AB74" i="7"/>
  <c r="AA74" i="7"/>
  <c r="Z74" i="7"/>
  <c r="Y74" i="7"/>
  <c r="AH74" i="7" s="1"/>
  <c r="X74" i="7"/>
  <c r="W74" i="7"/>
  <c r="V74" i="7"/>
  <c r="U74" i="7"/>
  <c r="T74" i="7"/>
  <c r="S74" i="7"/>
  <c r="R74" i="7"/>
  <c r="Q74" i="7"/>
  <c r="AF73" i="7"/>
  <c r="AE73" i="7"/>
  <c r="AD73" i="7"/>
  <c r="AC73" i="7"/>
  <c r="AB73" i="7"/>
  <c r="AA73" i="7"/>
  <c r="Z73" i="7"/>
  <c r="Y73" i="7"/>
  <c r="AH73" i="7" s="1"/>
  <c r="X73" i="7"/>
  <c r="W73" i="7"/>
  <c r="V73" i="7"/>
  <c r="U73" i="7"/>
  <c r="T73" i="7"/>
  <c r="S73" i="7"/>
  <c r="R73" i="7"/>
  <c r="Q73" i="7"/>
  <c r="AG73" i="7" s="1"/>
  <c r="AF72" i="7"/>
  <c r="AE72" i="7"/>
  <c r="AD72" i="7"/>
  <c r="AC72" i="7"/>
  <c r="AB72" i="7"/>
  <c r="AA72" i="7"/>
  <c r="Z72" i="7"/>
  <c r="Y72" i="7"/>
  <c r="AH72" i="7" s="1"/>
  <c r="X72" i="7"/>
  <c r="W72" i="7"/>
  <c r="V72" i="7"/>
  <c r="U72" i="7"/>
  <c r="T72" i="7"/>
  <c r="S72" i="7"/>
  <c r="R72" i="7"/>
  <c r="Q72" i="7"/>
  <c r="AF71" i="7"/>
  <c r="AE71" i="7"/>
  <c r="AD71" i="7"/>
  <c r="AC71" i="7"/>
  <c r="AB71" i="7"/>
  <c r="AA71" i="7"/>
  <c r="Z71" i="7"/>
  <c r="Y71" i="7"/>
  <c r="AH71" i="7" s="1"/>
  <c r="X71" i="7"/>
  <c r="W71" i="7"/>
  <c r="V71" i="7"/>
  <c r="U71" i="7"/>
  <c r="T71" i="7"/>
  <c r="S71" i="7"/>
  <c r="R71" i="7"/>
  <c r="Q71" i="7"/>
  <c r="AG71" i="7" s="1"/>
  <c r="AF70" i="7"/>
  <c r="AE70" i="7"/>
  <c r="AD70" i="7"/>
  <c r="AC70" i="7"/>
  <c r="AB70" i="7"/>
  <c r="AA70" i="7"/>
  <c r="Z70" i="7"/>
  <c r="Y70" i="7"/>
  <c r="AH70" i="7" s="1"/>
  <c r="X70" i="7"/>
  <c r="W70" i="7"/>
  <c r="V70" i="7"/>
  <c r="U70" i="7"/>
  <c r="T70" i="7"/>
  <c r="S70" i="7"/>
  <c r="R70" i="7"/>
  <c r="Q70" i="7"/>
  <c r="AF69" i="7"/>
  <c r="AE69" i="7"/>
  <c r="AD69" i="7"/>
  <c r="AC69" i="7"/>
  <c r="AB69" i="7"/>
  <c r="AA69" i="7"/>
  <c r="Z69" i="7"/>
  <c r="Y69" i="7"/>
  <c r="AH69" i="7" s="1"/>
  <c r="X69" i="7"/>
  <c r="W69" i="7"/>
  <c r="V69" i="7"/>
  <c r="U69" i="7"/>
  <c r="T69" i="7"/>
  <c r="S69" i="7"/>
  <c r="R69" i="7"/>
  <c r="Q69" i="7"/>
  <c r="AG69" i="7" s="1"/>
  <c r="AF68" i="7"/>
  <c r="AE68" i="7"/>
  <c r="AD68" i="7"/>
  <c r="AC68" i="7"/>
  <c r="AB68" i="7"/>
  <c r="AA68" i="7"/>
  <c r="Z68" i="7"/>
  <c r="Y68" i="7"/>
  <c r="AH68" i="7" s="1"/>
  <c r="X68" i="7"/>
  <c r="W68" i="7"/>
  <c r="V68" i="7"/>
  <c r="U68" i="7"/>
  <c r="T68" i="7"/>
  <c r="S68" i="7"/>
  <c r="R68" i="7"/>
  <c r="Q68" i="7"/>
  <c r="AF67" i="7"/>
  <c r="AE67" i="7"/>
  <c r="AD67" i="7"/>
  <c r="AC67" i="7"/>
  <c r="AB67" i="7"/>
  <c r="AA67" i="7"/>
  <c r="Z67" i="7"/>
  <c r="Y67" i="7"/>
  <c r="AH67" i="7" s="1"/>
  <c r="X67" i="7"/>
  <c r="W67" i="7"/>
  <c r="V67" i="7"/>
  <c r="U67" i="7"/>
  <c r="T67" i="7"/>
  <c r="S67" i="7"/>
  <c r="R67" i="7"/>
  <c r="Q67" i="7"/>
  <c r="AG67" i="7" s="1"/>
  <c r="AF66" i="7"/>
  <c r="AE66" i="7"/>
  <c r="AD66" i="7"/>
  <c r="AC66" i="7"/>
  <c r="AB66" i="7"/>
  <c r="AA66" i="7"/>
  <c r="Z66" i="7"/>
  <c r="Y66" i="7"/>
  <c r="AH66" i="7" s="1"/>
  <c r="X66" i="7"/>
  <c r="W66" i="7"/>
  <c r="V66" i="7"/>
  <c r="U66" i="7"/>
  <c r="T66" i="7"/>
  <c r="S66" i="7"/>
  <c r="R66" i="7"/>
  <c r="Q66" i="7"/>
  <c r="AF65" i="7"/>
  <c r="AE65" i="7"/>
  <c r="AD65" i="7"/>
  <c r="AC65" i="7"/>
  <c r="AB65" i="7"/>
  <c r="AA65" i="7"/>
  <c r="Z65" i="7"/>
  <c r="Y65" i="7"/>
  <c r="AH65" i="7" s="1"/>
  <c r="X65" i="7"/>
  <c r="W65" i="7"/>
  <c r="V65" i="7"/>
  <c r="U65" i="7"/>
  <c r="T65" i="7"/>
  <c r="S65" i="7"/>
  <c r="R65" i="7"/>
  <c r="Q65" i="7"/>
  <c r="AG65" i="7" s="1"/>
  <c r="AF64" i="7"/>
  <c r="AE64" i="7"/>
  <c r="AD64" i="7"/>
  <c r="AC64" i="7"/>
  <c r="AB64" i="7"/>
  <c r="AA64" i="7"/>
  <c r="Z64" i="7"/>
  <c r="Y64" i="7"/>
  <c r="AH64" i="7" s="1"/>
  <c r="X64" i="7"/>
  <c r="W64" i="7"/>
  <c r="V64" i="7"/>
  <c r="U64" i="7"/>
  <c r="T64" i="7"/>
  <c r="S64" i="7"/>
  <c r="R64" i="7"/>
  <c r="Q64" i="7"/>
  <c r="AG64" i="7" s="1"/>
  <c r="AF63" i="7"/>
  <c r="AE63" i="7"/>
  <c r="AD63" i="7"/>
  <c r="AC63" i="7"/>
  <c r="AB63" i="7"/>
  <c r="AA63" i="7"/>
  <c r="Z63" i="7"/>
  <c r="Y63" i="7"/>
  <c r="AH63" i="7" s="1"/>
  <c r="X63" i="7"/>
  <c r="W63" i="7"/>
  <c r="V63" i="7"/>
  <c r="U63" i="7"/>
  <c r="T63" i="7"/>
  <c r="S63" i="7"/>
  <c r="R63" i="7"/>
  <c r="Q63" i="7"/>
  <c r="AG63" i="7" s="1"/>
  <c r="AF62" i="7"/>
  <c r="AE62" i="7"/>
  <c r="AD62" i="7"/>
  <c r="AC62" i="7"/>
  <c r="AB62" i="7"/>
  <c r="AA62" i="7"/>
  <c r="Z62" i="7"/>
  <c r="Y62" i="7"/>
  <c r="AH62" i="7" s="1"/>
  <c r="X62" i="7"/>
  <c r="W62" i="7"/>
  <c r="V62" i="7"/>
  <c r="U62" i="7"/>
  <c r="T62" i="7"/>
  <c r="S62" i="7"/>
  <c r="R62" i="7"/>
  <c r="Q62" i="7"/>
  <c r="AF61" i="7"/>
  <c r="AE61" i="7"/>
  <c r="AD61" i="7"/>
  <c r="AC61" i="7"/>
  <c r="AB61" i="7"/>
  <c r="AA61" i="7"/>
  <c r="Z61" i="7"/>
  <c r="Y61" i="7"/>
  <c r="AH61" i="7" s="1"/>
  <c r="X61" i="7"/>
  <c r="W61" i="7"/>
  <c r="V61" i="7"/>
  <c r="U61" i="7"/>
  <c r="T61" i="7"/>
  <c r="S61" i="7"/>
  <c r="R61" i="7"/>
  <c r="Q61" i="7"/>
  <c r="AG61" i="7" s="1"/>
  <c r="AF60" i="7"/>
  <c r="AE60" i="7"/>
  <c r="AD60" i="7"/>
  <c r="AC60" i="7"/>
  <c r="AB60" i="7"/>
  <c r="AA60" i="7"/>
  <c r="Z60" i="7"/>
  <c r="Y60" i="7"/>
  <c r="AH60" i="7" s="1"/>
  <c r="X60" i="7"/>
  <c r="W60" i="7"/>
  <c r="V60" i="7"/>
  <c r="U60" i="7"/>
  <c r="T60" i="7"/>
  <c r="S60" i="7"/>
  <c r="R60" i="7"/>
  <c r="Q60" i="7"/>
  <c r="AF59" i="7"/>
  <c r="AE59" i="7"/>
  <c r="AD59" i="7"/>
  <c r="AC59" i="7"/>
  <c r="AB59" i="7"/>
  <c r="AA59" i="7"/>
  <c r="Z59" i="7"/>
  <c r="Y59" i="7"/>
  <c r="AH59" i="7" s="1"/>
  <c r="X59" i="7"/>
  <c r="W59" i="7"/>
  <c r="V59" i="7"/>
  <c r="U59" i="7"/>
  <c r="T59" i="7"/>
  <c r="S59" i="7"/>
  <c r="R59" i="7"/>
  <c r="Q59" i="7"/>
  <c r="AG59" i="7" s="1"/>
  <c r="AF58" i="7"/>
  <c r="AE58" i="7"/>
  <c r="AD58" i="7"/>
  <c r="AC58" i="7"/>
  <c r="AB58" i="7"/>
  <c r="AA58" i="7"/>
  <c r="Z58" i="7"/>
  <c r="Y58" i="7"/>
  <c r="AH58" i="7" s="1"/>
  <c r="X58" i="7"/>
  <c r="W58" i="7"/>
  <c r="V58" i="7"/>
  <c r="U58" i="7"/>
  <c r="T58" i="7"/>
  <c r="S58" i="7"/>
  <c r="R58" i="7"/>
  <c r="Q58" i="7"/>
  <c r="AF57" i="7"/>
  <c r="AE57" i="7"/>
  <c r="AD57" i="7"/>
  <c r="AC57" i="7"/>
  <c r="AB57" i="7"/>
  <c r="AA57" i="7"/>
  <c r="Z57" i="7"/>
  <c r="Y57" i="7"/>
  <c r="AH57" i="7" s="1"/>
  <c r="X57" i="7"/>
  <c r="W57" i="7"/>
  <c r="V57" i="7"/>
  <c r="U57" i="7"/>
  <c r="T57" i="7"/>
  <c r="S57" i="7"/>
  <c r="R57" i="7"/>
  <c r="Q57" i="7"/>
  <c r="AG57" i="7" s="1"/>
  <c r="AF56" i="7"/>
  <c r="AE56" i="7"/>
  <c r="AD56" i="7"/>
  <c r="AC56" i="7"/>
  <c r="AB56" i="7"/>
  <c r="AA56" i="7"/>
  <c r="Z56" i="7"/>
  <c r="Y56" i="7"/>
  <c r="AH56" i="7" s="1"/>
  <c r="X56" i="7"/>
  <c r="W56" i="7"/>
  <c r="V56" i="7"/>
  <c r="U56" i="7"/>
  <c r="T56" i="7"/>
  <c r="S56" i="7"/>
  <c r="R56" i="7"/>
  <c r="Q56" i="7"/>
  <c r="AF55" i="7"/>
  <c r="AE55" i="7"/>
  <c r="AD55" i="7"/>
  <c r="AC55" i="7"/>
  <c r="AB55" i="7"/>
  <c r="AA55" i="7"/>
  <c r="Z55" i="7"/>
  <c r="Y55" i="7"/>
  <c r="AH55" i="7" s="1"/>
  <c r="X55" i="7"/>
  <c r="W55" i="7"/>
  <c r="V55" i="7"/>
  <c r="U55" i="7"/>
  <c r="T55" i="7"/>
  <c r="S55" i="7"/>
  <c r="R55" i="7"/>
  <c r="Q55" i="7"/>
  <c r="AG55" i="7" s="1"/>
  <c r="AF54" i="7"/>
  <c r="AE54" i="7"/>
  <c r="AD54" i="7"/>
  <c r="AC54" i="7"/>
  <c r="AB54" i="7"/>
  <c r="AA54" i="7"/>
  <c r="Z54" i="7"/>
  <c r="Y54" i="7"/>
  <c r="AH54" i="7" s="1"/>
  <c r="X54" i="7"/>
  <c r="W54" i="7"/>
  <c r="V54" i="7"/>
  <c r="U54" i="7"/>
  <c r="T54" i="7"/>
  <c r="S54" i="7"/>
  <c r="R54" i="7"/>
  <c r="Q54" i="7"/>
  <c r="AF53" i="7"/>
  <c r="AE53" i="7"/>
  <c r="AD53" i="7"/>
  <c r="AC53" i="7"/>
  <c r="AB53" i="7"/>
  <c r="AA53" i="7"/>
  <c r="Z53" i="7"/>
  <c r="Y53" i="7"/>
  <c r="AH53" i="7" s="1"/>
  <c r="X53" i="7"/>
  <c r="W53" i="7"/>
  <c r="V53" i="7"/>
  <c r="U53" i="7"/>
  <c r="T53" i="7"/>
  <c r="S53" i="7"/>
  <c r="R53" i="7"/>
  <c r="Q53" i="7"/>
  <c r="AG53" i="7" s="1"/>
  <c r="AF52" i="7"/>
  <c r="AE52" i="7"/>
  <c r="AD52" i="7"/>
  <c r="AC52" i="7"/>
  <c r="AB52" i="7"/>
  <c r="AA52" i="7"/>
  <c r="Z52" i="7"/>
  <c r="Y52" i="7"/>
  <c r="AH52" i="7" s="1"/>
  <c r="X52" i="7"/>
  <c r="W52" i="7"/>
  <c r="V52" i="7"/>
  <c r="U52" i="7"/>
  <c r="T52" i="7"/>
  <c r="S52" i="7"/>
  <c r="R52" i="7"/>
  <c r="Q52" i="7"/>
  <c r="AF51" i="7"/>
  <c r="AE51" i="7"/>
  <c r="AD51" i="7"/>
  <c r="AC51" i="7"/>
  <c r="AB51" i="7"/>
  <c r="AA51" i="7"/>
  <c r="Z51" i="7"/>
  <c r="Y51" i="7"/>
  <c r="AH51" i="7" s="1"/>
  <c r="X51" i="7"/>
  <c r="W51" i="7"/>
  <c r="V51" i="7"/>
  <c r="U51" i="7"/>
  <c r="T51" i="7"/>
  <c r="S51" i="7"/>
  <c r="R51" i="7"/>
  <c r="Q51" i="7"/>
  <c r="AG51" i="7" s="1"/>
  <c r="AF50" i="7"/>
  <c r="AE50" i="7"/>
  <c r="AD50" i="7"/>
  <c r="AC50" i="7"/>
  <c r="AB50" i="7"/>
  <c r="AA50" i="7"/>
  <c r="Z50" i="7"/>
  <c r="Y50" i="7"/>
  <c r="AH50" i="7" s="1"/>
  <c r="X50" i="7"/>
  <c r="W50" i="7"/>
  <c r="V50" i="7"/>
  <c r="U50" i="7"/>
  <c r="T50" i="7"/>
  <c r="S50" i="7"/>
  <c r="R50" i="7"/>
  <c r="Q50" i="7"/>
  <c r="AF49" i="7"/>
  <c r="AE49" i="7"/>
  <c r="AD49" i="7"/>
  <c r="AC49" i="7"/>
  <c r="AB49" i="7"/>
  <c r="AA49" i="7"/>
  <c r="Z49" i="7"/>
  <c r="Y49" i="7"/>
  <c r="AH49" i="7" s="1"/>
  <c r="X49" i="7"/>
  <c r="W49" i="7"/>
  <c r="V49" i="7"/>
  <c r="U49" i="7"/>
  <c r="T49" i="7"/>
  <c r="S49" i="7"/>
  <c r="R49" i="7"/>
  <c r="Q49" i="7"/>
  <c r="AG49" i="7" s="1"/>
  <c r="AF48" i="7"/>
  <c r="AE48" i="7"/>
  <c r="AD48" i="7"/>
  <c r="AC48" i="7"/>
  <c r="AB48" i="7"/>
  <c r="AA48" i="7"/>
  <c r="Z48" i="7"/>
  <c r="Y48" i="7"/>
  <c r="AH48" i="7" s="1"/>
  <c r="X48" i="7"/>
  <c r="W48" i="7"/>
  <c r="V48" i="7"/>
  <c r="U48" i="7"/>
  <c r="T48" i="7"/>
  <c r="S48" i="7"/>
  <c r="R48" i="7"/>
  <c r="Q48" i="7"/>
  <c r="AF47" i="7"/>
  <c r="AE47" i="7"/>
  <c r="AD47" i="7"/>
  <c r="AC47" i="7"/>
  <c r="AB47" i="7"/>
  <c r="AA47" i="7"/>
  <c r="Z47" i="7"/>
  <c r="Y47" i="7"/>
  <c r="AH47" i="7" s="1"/>
  <c r="X47" i="7"/>
  <c r="W47" i="7"/>
  <c r="V47" i="7"/>
  <c r="U47" i="7"/>
  <c r="T47" i="7"/>
  <c r="S47" i="7"/>
  <c r="R47" i="7"/>
  <c r="Q47" i="7"/>
  <c r="AG47" i="7" s="1"/>
  <c r="AF46" i="7"/>
  <c r="AE46" i="7"/>
  <c r="AD46" i="7"/>
  <c r="AC46" i="7"/>
  <c r="AB46" i="7"/>
  <c r="AA46" i="7"/>
  <c r="Z46" i="7"/>
  <c r="Y46" i="7"/>
  <c r="AH46" i="7" s="1"/>
  <c r="X46" i="7"/>
  <c r="W46" i="7"/>
  <c r="V46" i="7"/>
  <c r="U46" i="7"/>
  <c r="T46" i="7"/>
  <c r="S46" i="7"/>
  <c r="R46" i="7"/>
  <c r="Q46" i="7"/>
  <c r="AF45" i="7"/>
  <c r="AE45" i="7"/>
  <c r="AD45" i="7"/>
  <c r="AC45" i="7"/>
  <c r="AB45" i="7"/>
  <c r="AA45" i="7"/>
  <c r="Z45" i="7"/>
  <c r="Y45" i="7"/>
  <c r="AH45" i="7" s="1"/>
  <c r="X45" i="7"/>
  <c r="W45" i="7"/>
  <c r="V45" i="7"/>
  <c r="U45" i="7"/>
  <c r="T45" i="7"/>
  <c r="S45" i="7"/>
  <c r="R45" i="7"/>
  <c r="Q45" i="7"/>
  <c r="AG45" i="7" s="1"/>
  <c r="AF44" i="7"/>
  <c r="AE44" i="7"/>
  <c r="AD44" i="7"/>
  <c r="AC44" i="7"/>
  <c r="AB44" i="7"/>
  <c r="AA44" i="7"/>
  <c r="Z44" i="7"/>
  <c r="Y44" i="7"/>
  <c r="AH44" i="7" s="1"/>
  <c r="X44" i="7"/>
  <c r="W44" i="7"/>
  <c r="V44" i="7"/>
  <c r="U44" i="7"/>
  <c r="T44" i="7"/>
  <c r="S44" i="7"/>
  <c r="R44" i="7"/>
  <c r="Q44" i="7"/>
  <c r="AF43" i="7"/>
  <c r="AE43" i="7"/>
  <c r="AD43" i="7"/>
  <c r="AC43" i="7"/>
  <c r="AB43" i="7"/>
  <c r="AA43" i="7"/>
  <c r="Z43" i="7"/>
  <c r="Y43" i="7"/>
  <c r="AH43" i="7" s="1"/>
  <c r="X43" i="7"/>
  <c r="W43" i="7"/>
  <c r="V43" i="7"/>
  <c r="U43" i="7"/>
  <c r="T43" i="7"/>
  <c r="S43" i="7"/>
  <c r="R43" i="7"/>
  <c r="Q43" i="7"/>
  <c r="AG43" i="7" s="1"/>
  <c r="AF42" i="7"/>
  <c r="AE42" i="7"/>
  <c r="AD42" i="7"/>
  <c r="AC42" i="7"/>
  <c r="AB42" i="7"/>
  <c r="AA42" i="7"/>
  <c r="Z42" i="7"/>
  <c r="Y42" i="7"/>
  <c r="AH42" i="7" s="1"/>
  <c r="X42" i="7"/>
  <c r="W42" i="7"/>
  <c r="V42" i="7"/>
  <c r="U42" i="7"/>
  <c r="T42" i="7"/>
  <c r="S42" i="7"/>
  <c r="R42" i="7"/>
  <c r="Q42" i="7"/>
  <c r="AF41" i="7"/>
  <c r="AE41" i="7"/>
  <c r="AD41" i="7"/>
  <c r="AC41" i="7"/>
  <c r="AB41" i="7"/>
  <c r="AA41" i="7"/>
  <c r="Z41" i="7"/>
  <c r="Y41" i="7"/>
  <c r="AH41" i="7" s="1"/>
  <c r="X41" i="7"/>
  <c r="W41" i="7"/>
  <c r="V41" i="7"/>
  <c r="U41" i="7"/>
  <c r="T41" i="7"/>
  <c r="S41" i="7"/>
  <c r="R41" i="7"/>
  <c r="Q41" i="7"/>
  <c r="AG41" i="7" s="1"/>
  <c r="AF40" i="7"/>
  <c r="AE40" i="7"/>
  <c r="AD40" i="7"/>
  <c r="AC40" i="7"/>
  <c r="AB40" i="7"/>
  <c r="AA40" i="7"/>
  <c r="Z40" i="7"/>
  <c r="Y40" i="7"/>
  <c r="AH40" i="7" s="1"/>
  <c r="X40" i="7"/>
  <c r="W40" i="7"/>
  <c r="V40" i="7"/>
  <c r="U40" i="7"/>
  <c r="T40" i="7"/>
  <c r="S40" i="7"/>
  <c r="R40" i="7"/>
  <c r="Q40" i="7"/>
  <c r="AF39" i="7"/>
  <c r="AE39" i="7"/>
  <c r="AD39" i="7"/>
  <c r="AC39" i="7"/>
  <c r="AB39" i="7"/>
  <c r="AA39" i="7"/>
  <c r="Z39" i="7"/>
  <c r="Y39" i="7"/>
  <c r="AH39" i="7" s="1"/>
  <c r="X39" i="7"/>
  <c r="W39" i="7"/>
  <c r="V39" i="7"/>
  <c r="U39" i="7"/>
  <c r="T39" i="7"/>
  <c r="S39" i="7"/>
  <c r="R39" i="7"/>
  <c r="Q39" i="7"/>
  <c r="AG39" i="7" s="1"/>
  <c r="AF38" i="7"/>
  <c r="AE38" i="7"/>
  <c r="AD38" i="7"/>
  <c r="AC38" i="7"/>
  <c r="AB38" i="7"/>
  <c r="AA38" i="7"/>
  <c r="Z38" i="7"/>
  <c r="Y38" i="7"/>
  <c r="AH38" i="7" s="1"/>
  <c r="X38" i="7"/>
  <c r="W38" i="7"/>
  <c r="V38" i="7"/>
  <c r="U38" i="7"/>
  <c r="T38" i="7"/>
  <c r="S38" i="7"/>
  <c r="R38" i="7"/>
  <c r="Q38" i="7"/>
  <c r="AF37" i="7"/>
  <c r="AE37" i="7"/>
  <c r="AD37" i="7"/>
  <c r="AC37" i="7"/>
  <c r="AB37" i="7"/>
  <c r="AA37" i="7"/>
  <c r="Z37" i="7"/>
  <c r="Y37" i="7"/>
  <c r="AH37" i="7" s="1"/>
  <c r="X37" i="7"/>
  <c r="W37" i="7"/>
  <c r="V37" i="7"/>
  <c r="U37" i="7"/>
  <c r="T37" i="7"/>
  <c r="S37" i="7"/>
  <c r="R37" i="7"/>
  <c r="Q37" i="7"/>
  <c r="AG37" i="7" s="1"/>
  <c r="AF36" i="7"/>
  <c r="AE36" i="7"/>
  <c r="AD36" i="7"/>
  <c r="AC36" i="7"/>
  <c r="AB36" i="7"/>
  <c r="AA36" i="7"/>
  <c r="Z36" i="7"/>
  <c r="Y36" i="7"/>
  <c r="AH36" i="7" s="1"/>
  <c r="X36" i="7"/>
  <c r="W36" i="7"/>
  <c r="V36" i="7"/>
  <c r="U36" i="7"/>
  <c r="T36" i="7"/>
  <c r="S36" i="7"/>
  <c r="R36" i="7"/>
  <c r="Q36" i="7"/>
  <c r="AF35" i="7"/>
  <c r="AE35" i="7"/>
  <c r="AD35" i="7"/>
  <c r="AC35" i="7"/>
  <c r="AB35" i="7"/>
  <c r="AA35" i="7"/>
  <c r="Z35" i="7"/>
  <c r="Y35" i="7"/>
  <c r="AH35" i="7" s="1"/>
  <c r="X35" i="7"/>
  <c r="W35" i="7"/>
  <c r="V35" i="7"/>
  <c r="U35" i="7"/>
  <c r="T35" i="7"/>
  <c r="S35" i="7"/>
  <c r="R35" i="7"/>
  <c r="Q35" i="7"/>
  <c r="AG35" i="7" s="1"/>
  <c r="AF34" i="7"/>
  <c r="AE34" i="7"/>
  <c r="AD34" i="7"/>
  <c r="AC34" i="7"/>
  <c r="AB34" i="7"/>
  <c r="AA34" i="7"/>
  <c r="Z34" i="7"/>
  <c r="Y34" i="7"/>
  <c r="AH34" i="7" s="1"/>
  <c r="X34" i="7"/>
  <c r="W34" i="7"/>
  <c r="V34" i="7"/>
  <c r="U34" i="7"/>
  <c r="T34" i="7"/>
  <c r="S34" i="7"/>
  <c r="R34" i="7"/>
  <c r="Q34" i="7"/>
  <c r="AF33" i="7"/>
  <c r="AE33" i="7"/>
  <c r="AD33" i="7"/>
  <c r="AC33" i="7"/>
  <c r="AB33" i="7"/>
  <c r="AA33" i="7"/>
  <c r="Z33" i="7"/>
  <c r="Y33" i="7"/>
  <c r="AH33" i="7" s="1"/>
  <c r="X33" i="7"/>
  <c r="W33" i="7"/>
  <c r="V33" i="7"/>
  <c r="U33" i="7"/>
  <c r="T33" i="7"/>
  <c r="S33" i="7"/>
  <c r="R33" i="7"/>
  <c r="Q33" i="7"/>
  <c r="AG33" i="7" s="1"/>
  <c r="AF32" i="7"/>
  <c r="AE32" i="7"/>
  <c r="AD32" i="7"/>
  <c r="AC32" i="7"/>
  <c r="AB32" i="7"/>
  <c r="AA32" i="7"/>
  <c r="Z32" i="7"/>
  <c r="Y32" i="7"/>
  <c r="AH32" i="7" s="1"/>
  <c r="X32" i="7"/>
  <c r="W32" i="7"/>
  <c r="V32" i="7"/>
  <c r="U32" i="7"/>
  <c r="T32" i="7"/>
  <c r="S32" i="7"/>
  <c r="R32" i="7"/>
  <c r="Q32" i="7"/>
  <c r="AF31" i="7"/>
  <c r="AE31" i="7"/>
  <c r="AD31" i="7"/>
  <c r="AC31" i="7"/>
  <c r="AB31" i="7"/>
  <c r="AA31" i="7"/>
  <c r="Z31" i="7"/>
  <c r="Y31" i="7"/>
  <c r="AH31" i="7" s="1"/>
  <c r="X31" i="7"/>
  <c r="W31" i="7"/>
  <c r="V31" i="7"/>
  <c r="U31" i="7"/>
  <c r="T31" i="7"/>
  <c r="S31" i="7"/>
  <c r="R31" i="7"/>
  <c r="Q31" i="7"/>
  <c r="AG31" i="7" s="1"/>
  <c r="AF30" i="7"/>
  <c r="AE30" i="7"/>
  <c r="AD30" i="7"/>
  <c r="AC30" i="7"/>
  <c r="AB30" i="7"/>
  <c r="AA30" i="7"/>
  <c r="Z30" i="7"/>
  <c r="Y30" i="7"/>
  <c r="AH30" i="7" s="1"/>
  <c r="X30" i="7"/>
  <c r="W30" i="7"/>
  <c r="V30" i="7"/>
  <c r="U30" i="7"/>
  <c r="T30" i="7"/>
  <c r="S30" i="7"/>
  <c r="R30" i="7"/>
  <c r="Q30" i="7"/>
  <c r="AF29" i="7"/>
  <c r="AE29" i="7"/>
  <c r="AD29" i="7"/>
  <c r="AC29" i="7"/>
  <c r="AB29" i="7"/>
  <c r="AA29" i="7"/>
  <c r="Z29" i="7"/>
  <c r="Y29" i="7"/>
  <c r="AH29" i="7" s="1"/>
  <c r="X29" i="7"/>
  <c r="W29" i="7"/>
  <c r="V29" i="7"/>
  <c r="U29" i="7"/>
  <c r="T29" i="7"/>
  <c r="S29" i="7"/>
  <c r="R29" i="7"/>
  <c r="Q29" i="7"/>
  <c r="AG29" i="7" s="1"/>
  <c r="AF28" i="7"/>
  <c r="AE28" i="7"/>
  <c r="AD28" i="7"/>
  <c r="AC28" i="7"/>
  <c r="AB28" i="7"/>
  <c r="AA28" i="7"/>
  <c r="Z28" i="7"/>
  <c r="Y28" i="7"/>
  <c r="AH28" i="7" s="1"/>
  <c r="X28" i="7"/>
  <c r="W28" i="7"/>
  <c r="V28" i="7"/>
  <c r="U28" i="7"/>
  <c r="T28" i="7"/>
  <c r="S28" i="7"/>
  <c r="R28" i="7"/>
  <c r="Q28" i="7"/>
  <c r="AF27" i="7"/>
  <c r="AE27" i="7"/>
  <c r="AD27" i="7"/>
  <c r="AC27" i="7"/>
  <c r="AB27" i="7"/>
  <c r="AA27" i="7"/>
  <c r="Z27" i="7"/>
  <c r="Y27" i="7"/>
  <c r="AH27" i="7" s="1"/>
  <c r="X27" i="7"/>
  <c r="W27" i="7"/>
  <c r="V27" i="7"/>
  <c r="U27" i="7"/>
  <c r="T27" i="7"/>
  <c r="S27" i="7"/>
  <c r="R27" i="7"/>
  <c r="Q27" i="7"/>
  <c r="AG27" i="7" s="1"/>
  <c r="AF26" i="7"/>
  <c r="AE26" i="7"/>
  <c r="AD26" i="7"/>
  <c r="AC26" i="7"/>
  <c r="AB26" i="7"/>
  <c r="AA26" i="7"/>
  <c r="Z26" i="7"/>
  <c r="Y26" i="7"/>
  <c r="AH26" i="7" s="1"/>
  <c r="X26" i="7"/>
  <c r="W26" i="7"/>
  <c r="V26" i="7"/>
  <c r="U26" i="7"/>
  <c r="T26" i="7"/>
  <c r="S26" i="7"/>
  <c r="R26" i="7"/>
  <c r="Q26" i="7"/>
  <c r="AF25" i="7"/>
  <c r="AE25" i="7"/>
  <c r="AD25" i="7"/>
  <c r="AC25" i="7"/>
  <c r="AB25" i="7"/>
  <c r="AA25" i="7"/>
  <c r="Z25" i="7"/>
  <c r="Y25" i="7"/>
  <c r="AH25" i="7" s="1"/>
  <c r="X25" i="7"/>
  <c r="W25" i="7"/>
  <c r="V25" i="7"/>
  <c r="U25" i="7"/>
  <c r="T25" i="7"/>
  <c r="S25" i="7"/>
  <c r="R25" i="7"/>
  <c r="Q25" i="7"/>
  <c r="AG25" i="7" s="1"/>
  <c r="AF24" i="7"/>
  <c r="AE24" i="7"/>
  <c r="AD24" i="7"/>
  <c r="AC24" i="7"/>
  <c r="AB24" i="7"/>
  <c r="AA24" i="7"/>
  <c r="Z24" i="7"/>
  <c r="Y24" i="7"/>
  <c r="AH24" i="7" s="1"/>
  <c r="X24" i="7"/>
  <c r="W24" i="7"/>
  <c r="V24" i="7"/>
  <c r="U24" i="7"/>
  <c r="T24" i="7"/>
  <c r="S24" i="7"/>
  <c r="R24" i="7"/>
  <c r="Q24" i="7"/>
  <c r="AF23" i="7"/>
  <c r="AE23" i="7"/>
  <c r="AD23" i="7"/>
  <c r="AC23" i="7"/>
  <c r="AB23" i="7"/>
  <c r="AA23" i="7"/>
  <c r="Z23" i="7"/>
  <c r="Y23" i="7"/>
  <c r="AH23" i="7" s="1"/>
  <c r="X23" i="7"/>
  <c r="W23" i="7"/>
  <c r="V23" i="7"/>
  <c r="U23" i="7"/>
  <c r="T23" i="7"/>
  <c r="S23" i="7"/>
  <c r="R23" i="7"/>
  <c r="Q23" i="7"/>
  <c r="AG23" i="7" s="1"/>
  <c r="AF22" i="7"/>
  <c r="AE22" i="7"/>
  <c r="AD22" i="7"/>
  <c r="AC22" i="7"/>
  <c r="AB22" i="7"/>
  <c r="AA22" i="7"/>
  <c r="Z22" i="7"/>
  <c r="Y22" i="7"/>
  <c r="AH22" i="7" s="1"/>
  <c r="X22" i="7"/>
  <c r="W22" i="7"/>
  <c r="V22" i="7"/>
  <c r="U22" i="7"/>
  <c r="T22" i="7"/>
  <c r="S22" i="7"/>
  <c r="R22" i="7"/>
  <c r="Q22" i="7"/>
  <c r="AF21" i="7"/>
  <c r="AE21" i="7"/>
  <c r="AD21" i="7"/>
  <c r="AC21" i="7"/>
  <c r="AB21" i="7"/>
  <c r="AA21" i="7"/>
  <c r="Z21" i="7"/>
  <c r="Y21" i="7"/>
  <c r="AH21" i="7" s="1"/>
  <c r="X21" i="7"/>
  <c r="W21" i="7"/>
  <c r="V21" i="7"/>
  <c r="U21" i="7"/>
  <c r="T21" i="7"/>
  <c r="S21" i="7"/>
  <c r="R21" i="7"/>
  <c r="Q21" i="7"/>
  <c r="AG21" i="7" s="1"/>
  <c r="AF20" i="7"/>
  <c r="AE20" i="7"/>
  <c r="AD20" i="7"/>
  <c r="AC20" i="7"/>
  <c r="AB20" i="7"/>
  <c r="AA20" i="7"/>
  <c r="Z20" i="7"/>
  <c r="Y20" i="7"/>
  <c r="AH20" i="7" s="1"/>
  <c r="X20" i="7"/>
  <c r="W20" i="7"/>
  <c r="V20" i="7"/>
  <c r="U20" i="7"/>
  <c r="T20" i="7"/>
  <c r="S20" i="7"/>
  <c r="R20" i="7"/>
  <c r="Q20" i="7"/>
  <c r="AF19" i="7"/>
  <c r="AE19" i="7"/>
  <c r="AD19" i="7"/>
  <c r="AC19" i="7"/>
  <c r="AB19" i="7"/>
  <c r="AA19" i="7"/>
  <c r="Z19" i="7"/>
  <c r="Y19" i="7"/>
  <c r="AH19" i="7" s="1"/>
  <c r="X19" i="7"/>
  <c r="W19" i="7"/>
  <c r="V19" i="7"/>
  <c r="U19" i="7"/>
  <c r="T19" i="7"/>
  <c r="S19" i="7"/>
  <c r="R19" i="7"/>
  <c r="Q19" i="7"/>
  <c r="AG19" i="7" s="1"/>
  <c r="AF18" i="7"/>
  <c r="AE18" i="7"/>
  <c r="AD18" i="7"/>
  <c r="AC18" i="7"/>
  <c r="AB18" i="7"/>
  <c r="AA18" i="7"/>
  <c r="Z18" i="7"/>
  <c r="Y18" i="7"/>
  <c r="AH18" i="7" s="1"/>
  <c r="X18" i="7"/>
  <c r="W18" i="7"/>
  <c r="V18" i="7"/>
  <c r="U18" i="7"/>
  <c r="T18" i="7"/>
  <c r="S18" i="7"/>
  <c r="R18" i="7"/>
  <c r="Q18" i="7"/>
  <c r="AF17" i="7"/>
  <c r="AE17" i="7"/>
  <c r="AD17" i="7"/>
  <c r="AC17" i="7"/>
  <c r="AB17" i="7"/>
  <c r="AA17" i="7"/>
  <c r="Z17" i="7"/>
  <c r="Y17" i="7"/>
  <c r="AH17" i="7" s="1"/>
  <c r="X17" i="7"/>
  <c r="W17" i="7"/>
  <c r="V17" i="7"/>
  <c r="U17" i="7"/>
  <c r="T17" i="7"/>
  <c r="S17" i="7"/>
  <c r="R17" i="7"/>
  <c r="Q17" i="7"/>
  <c r="AG17" i="7" s="1"/>
  <c r="AF16" i="7"/>
  <c r="AE16" i="7"/>
  <c r="AD16" i="7"/>
  <c r="AC16" i="7"/>
  <c r="AB16" i="7"/>
  <c r="AA16" i="7"/>
  <c r="Z16" i="7"/>
  <c r="Y16" i="7"/>
  <c r="AH16" i="7" s="1"/>
  <c r="X16" i="7"/>
  <c r="W16" i="7"/>
  <c r="V16" i="7"/>
  <c r="U16" i="7"/>
  <c r="T16" i="7"/>
  <c r="S16" i="7"/>
  <c r="R16" i="7"/>
  <c r="Q16" i="7"/>
  <c r="AF15" i="7"/>
  <c r="AE15" i="7"/>
  <c r="AD15" i="7"/>
  <c r="AC15" i="7"/>
  <c r="AB15" i="7"/>
  <c r="AA15" i="7"/>
  <c r="Z15" i="7"/>
  <c r="Y15" i="7"/>
  <c r="AH15" i="7" s="1"/>
  <c r="X15" i="7"/>
  <c r="W15" i="7"/>
  <c r="V15" i="7"/>
  <c r="U15" i="7"/>
  <c r="T15" i="7"/>
  <c r="S15" i="7"/>
  <c r="R15" i="7"/>
  <c r="Q15" i="7"/>
  <c r="AG15" i="7" s="1"/>
  <c r="AF14" i="7"/>
  <c r="AE14" i="7"/>
  <c r="AD14" i="7"/>
  <c r="AC14" i="7"/>
  <c r="AB14" i="7"/>
  <c r="AA14" i="7"/>
  <c r="Z14" i="7"/>
  <c r="Y14" i="7"/>
  <c r="AH14" i="7" s="1"/>
  <c r="X14" i="7"/>
  <c r="W14" i="7"/>
  <c r="V14" i="7"/>
  <c r="U14" i="7"/>
  <c r="T14" i="7"/>
  <c r="S14" i="7"/>
  <c r="R14" i="7"/>
  <c r="Q14" i="7"/>
  <c r="AF13" i="7"/>
  <c r="AE13" i="7"/>
  <c r="AD13" i="7"/>
  <c r="AC13" i="7"/>
  <c r="AB13" i="7"/>
  <c r="AA13" i="7"/>
  <c r="Z13" i="7"/>
  <c r="Y13" i="7"/>
  <c r="AH13" i="7" s="1"/>
  <c r="X13" i="7"/>
  <c r="W13" i="7"/>
  <c r="V13" i="7"/>
  <c r="U13" i="7"/>
  <c r="T13" i="7"/>
  <c r="S13" i="7"/>
  <c r="R13" i="7"/>
  <c r="Q13" i="7"/>
  <c r="AG13" i="7" s="1"/>
  <c r="AF12" i="7"/>
  <c r="AE12" i="7"/>
  <c r="AD12" i="7"/>
  <c r="AC12" i="7"/>
  <c r="AB12" i="7"/>
  <c r="AA12" i="7"/>
  <c r="Z12" i="7"/>
  <c r="Y12" i="7"/>
  <c r="AH12" i="7" s="1"/>
  <c r="X12" i="7"/>
  <c r="W12" i="7"/>
  <c r="V12" i="7"/>
  <c r="U12" i="7"/>
  <c r="T12" i="7"/>
  <c r="S12" i="7"/>
  <c r="R12" i="7"/>
  <c r="Q12" i="7"/>
  <c r="AF11" i="7"/>
  <c r="AE11" i="7"/>
  <c r="AD11" i="7"/>
  <c r="AC11" i="7"/>
  <c r="AB11" i="7"/>
  <c r="AA11" i="7"/>
  <c r="Z11" i="7"/>
  <c r="Y11" i="7"/>
  <c r="AH11" i="7" s="1"/>
  <c r="X11" i="7"/>
  <c r="W11" i="7"/>
  <c r="V11" i="7"/>
  <c r="U11" i="7"/>
  <c r="T11" i="7"/>
  <c r="S11" i="7"/>
  <c r="R11" i="7"/>
  <c r="Q11" i="7"/>
  <c r="AG11" i="7" s="1"/>
  <c r="AF10" i="7"/>
  <c r="AE10" i="7"/>
  <c r="AD10" i="7"/>
  <c r="AC10" i="7"/>
  <c r="AB10" i="7"/>
  <c r="AA10" i="7"/>
  <c r="Z10" i="7"/>
  <c r="Y10" i="7"/>
  <c r="AH10" i="7" s="1"/>
  <c r="X10" i="7"/>
  <c r="W10" i="7"/>
  <c r="V10" i="7"/>
  <c r="U10" i="7"/>
  <c r="T10" i="7"/>
  <c r="S10" i="7"/>
  <c r="R10" i="7"/>
  <c r="Q10" i="7"/>
  <c r="AF9" i="7"/>
  <c r="AE9" i="7"/>
  <c r="AD9" i="7"/>
  <c r="AC9" i="7"/>
  <c r="AB9" i="7"/>
  <c r="AA9" i="7"/>
  <c r="Z9" i="7"/>
  <c r="Y9" i="7"/>
  <c r="AH9" i="7" s="1"/>
  <c r="X9" i="7"/>
  <c r="W9" i="7"/>
  <c r="V9" i="7"/>
  <c r="U9" i="7"/>
  <c r="T9" i="7"/>
  <c r="S9" i="7"/>
  <c r="R9" i="7"/>
  <c r="Q9" i="7"/>
  <c r="AG9" i="7" s="1"/>
  <c r="AF8" i="7"/>
  <c r="AE8" i="7"/>
  <c r="AD8" i="7"/>
  <c r="AC8" i="7"/>
  <c r="AB8" i="7"/>
  <c r="AA8" i="7"/>
  <c r="Z8" i="7"/>
  <c r="Y8" i="7"/>
  <c r="AH8" i="7" s="1"/>
  <c r="X8" i="7"/>
  <c r="W8" i="7"/>
  <c r="V8" i="7"/>
  <c r="U8" i="7"/>
  <c r="T8" i="7"/>
  <c r="S8" i="7"/>
  <c r="R8" i="7"/>
  <c r="Q8" i="7"/>
  <c r="AF7" i="7"/>
  <c r="AE7" i="7"/>
  <c r="AD7" i="7"/>
  <c r="AC7" i="7"/>
  <c r="AB7" i="7"/>
  <c r="AA7" i="7"/>
  <c r="Z7" i="7"/>
  <c r="Y7" i="7"/>
  <c r="AH7" i="7" s="1"/>
  <c r="X7" i="7"/>
  <c r="W7" i="7"/>
  <c r="V7" i="7"/>
  <c r="U7" i="7"/>
  <c r="T7" i="7"/>
  <c r="S7" i="7"/>
  <c r="R7" i="7"/>
  <c r="Q7" i="7"/>
  <c r="AG7" i="7" s="1"/>
  <c r="AF6" i="7"/>
  <c r="AE6" i="7"/>
  <c r="AD6" i="7"/>
  <c r="AC6" i="7"/>
  <c r="AB6" i="7"/>
  <c r="AA6" i="7"/>
  <c r="Z6" i="7"/>
  <c r="Y6" i="7"/>
  <c r="AH6" i="7" s="1"/>
  <c r="X6" i="7"/>
  <c r="W6" i="7"/>
  <c r="V6" i="7"/>
  <c r="U6" i="7"/>
  <c r="T6" i="7"/>
  <c r="S6" i="7"/>
  <c r="R6" i="7"/>
  <c r="Q6" i="7"/>
  <c r="AF5" i="7"/>
  <c r="AE5" i="7"/>
  <c r="AD5" i="7"/>
  <c r="AC5" i="7"/>
  <c r="AB5" i="7"/>
  <c r="AA5" i="7"/>
  <c r="Z5" i="7"/>
  <c r="Y5" i="7"/>
  <c r="AH5" i="7" s="1"/>
  <c r="X5" i="7"/>
  <c r="W5" i="7"/>
  <c r="V5" i="7"/>
  <c r="U5" i="7"/>
  <c r="T5" i="7"/>
  <c r="S5" i="7"/>
  <c r="R5" i="7"/>
  <c r="Q5" i="7"/>
  <c r="AG5" i="7" s="1"/>
  <c r="AF4" i="7"/>
  <c r="AE4" i="7"/>
  <c r="AD4" i="7"/>
  <c r="AC4" i="7"/>
  <c r="AB4" i="7"/>
  <c r="AA4" i="7"/>
  <c r="Z4" i="7"/>
  <c r="Y4" i="7"/>
  <c r="AH4" i="7" s="1"/>
  <c r="X4" i="7"/>
  <c r="W4" i="7"/>
  <c r="V4" i="7"/>
  <c r="U4" i="7"/>
  <c r="T4" i="7"/>
  <c r="S4" i="7"/>
  <c r="R4" i="7"/>
  <c r="Q4" i="7"/>
  <c r="AF3" i="7"/>
  <c r="AE3" i="7"/>
  <c r="AD3" i="7"/>
  <c r="AC3" i="7"/>
  <c r="AB3" i="7"/>
  <c r="AA3" i="7"/>
  <c r="Z3" i="7"/>
  <c r="Y3" i="7"/>
  <c r="AH3" i="7" s="1"/>
  <c r="X3" i="7"/>
  <c r="W3" i="7"/>
  <c r="V3" i="7"/>
  <c r="U3" i="7"/>
  <c r="T3" i="7"/>
  <c r="S3" i="7"/>
  <c r="R3" i="7"/>
  <c r="Q3" i="7"/>
  <c r="AG3" i="7" s="1"/>
  <c r="H2196" i="9"/>
  <c r="J2196" i="9"/>
  <c r="K2196" i="9"/>
  <c r="L2196" i="9"/>
  <c r="M2196" i="9"/>
  <c r="O2196" i="9"/>
  <c r="H2197" i="9"/>
  <c r="J2197" i="9"/>
  <c r="K2197" i="9"/>
  <c r="L2197" i="9"/>
  <c r="M2197" i="9"/>
  <c r="O2197" i="9"/>
  <c r="H2198" i="9"/>
  <c r="J2198" i="9"/>
  <c r="K2198" i="9"/>
  <c r="L2198" i="9"/>
  <c r="M2198" i="9"/>
  <c r="O2198" i="9"/>
  <c r="H2199" i="9"/>
  <c r="J2199" i="9"/>
  <c r="K2199" i="9"/>
  <c r="L2199" i="9"/>
  <c r="M2199" i="9"/>
  <c r="O2199" i="9"/>
  <c r="H2200" i="9"/>
  <c r="J2200" i="9"/>
  <c r="K2200" i="9"/>
  <c r="L2200" i="9"/>
  <c r="M2200" i="9"/>
  <c r="O2200" i="9"/>
  <c r="H2201" i="9"/>
  <c r="J2201" i="9"/>
  <c r="K2201" i="9"/>
  <c r="L2201" i="9"/>
  <c r="M2201" i="9"/>
  <c r="O2201" i="9"/>
  <c r="H2202" i="9"/>
  <c r="J2202" i="9"/>
  <c r="K2202" i="9"/>
  <c r="L2202" i="9"/>
  <c r="M2202" i="9"/>
  <c r="O2202" i="9"/>
  <c r="H2203" i="9"/>
  <c r="J2203" i="9"/>
  <c r="K2203" i="9"/>
  <c r="L2203" i="9"/>
  <c r="M2203" i="9"/>
  <c r="O2203" i="9"/>
  <c r="W2196" i="2"/>
  <c r="X2196" i="2" s="1"/>
  <c r="Y2196" i="2"/>
  <c r="Z2196" i="2" s="1"/>
  <c r="W2197" i="2"/>
  <c r="X2197" i="2" s="1"/>
  <c r="Y2197" i="2"/>
  <c r="Z2197" i="2" s="1"/>
  <c r="W2198" i="2"/>
  <c r="X2198" i="2" s="1"/>
  <c r="Y2198" i="2"/>
  <c r="Z2198" i="2" s="1"/>
  <c r="W2199" i="2"/>
  <c r="X2199" i="2" s="1"/>
  <c r="Y2199" i="2"/>
  <c r="Z2199" i="2" s="1"/>
  <c r="W2200" i="2"/>
  <c r="X2200" i="2" s="1"/>
  <c r="Y2200" i="2"/>
  <c r="Z2200" i="2" s="1"/>
  <c r="W2201" i="2"/>
  <c r="X2201" i="2" s="1"/>
  <c r="Y2201" i="2"/>
  <c r="Z2201" i="2" s="1"/>
  <c r="W2202" i="2"/>
  <c r="X2202" i="2" s="1"/>
  <c r="Y2202" i="2"/>
  <c r="Z2202" i="2" s="1"/>
  <c r="W2203" i="2"/>
  <c r="X2203" i="2" s="1"/>
  <c r="Y2203" i="2"/>
  <c r="Z2203" i="2" s="1"/>
  <c r="T2196" i="2"/>
  <c r="AO2196" i="7" s="1"/>
  <c r="U2196" i="2"/>
  <c r="BA2196" i="7" s="1"/>
  <c r="T2197" i="2"/>
  <c r="AO2197" i="7" s="1"/>
  <c r="U2197" i="2"/>
  <c r="BA2197" i="7" s="1"/>
  <c r="T2198" i="2"/>
  <c r="I2198" i="9" s="1"/>
  <c r="U2198" i="2"/>
  <c r="BA2198" i="7" s="1"/>
  <c r="T2199" i="2"/>
  <c r="AO2199" i="7" s="1"/>
  <c r="U2199" i="2"/>
  <c r="BA2199" i="7" s="1"/>
  <c r="T2200" i="2"/>
  <c r="AO2200" i="7" s="1"/>
  <c r="U2200" i="2"/>
  <c r="BA2200" i="7" s="1"/>
  <c r="T2201" i="2"/>
  <c r="AO2201" i="7" s="1"/>
  <c r="U2201" i="2"/>
  <c r="BA2201" i="7" s="1"/>
  <c r="T2202" i="2"/>
  <c r="I2202" i="9" s="1"/>
  <c r="U2202" i="2"/>
  <c r="BA2202" i="7" s="1"/>
  <c r="T2203" i="2"/>
  <c r="AO2203" i="7" s="1"/>
  <c r="U2203" i="2"/>
  <c r="BA2203" i="7" s="1"/>
  <c r="T2195" i="2"/>
  <c r="U2195" i="2"/>
  <c r="W2195" i="2"/>
  <c r="X2195" i="2" s="1"/>
  <c r="Y2195" i="2"/>
  <c r="Z2195" i="2" s="1"/>
  <c r="A27" i="5" l="1"/>
  <c r="F27" i="5"/>
  <c r="AG143" i="7"/>
  <c r="AI499" i="7"/>
  <c r="AJ499" i="7"/>
  <c r="AI501" i="7"/>
  <c r="AJ501" i="7"/>
  <c r="AI503" i="7"/>
  <c r="AJ503" i="7"/>
  <c r="AI505" i="7"/>
  <c r="AJ505" i="7"/>
  <c r="AI507" i="7"/>
  <c r="AJ507" i="7"/>
  <c r="AI509" i="7"/>
  <c r="AJ509" i="7"/>
  <c r="AI511" i="7"/>
  <c r="AJ511" i="7"/>
  <c r="AI513" i="7"/>
  <c r="AJ513" i="7"/>
  <c r="AI515" i="7"/>
  <c r="AJ515" i="7"/>
  <c r="AI517" i="7"/>
  <c r="AJ517" i="7"/>
  <c r="AI519" i="7"/>
  <c r="AJ519" i="7"/>
  <c r="AI521" i="7"/>
  <c r="AJ521" i="7"/>
  <c r="AI523" i="7"/>
  <c r="AJ523" i="7"/>
  <c r="AI525" i="7"/>
  <c r="AJ525" i="7"/>
  <c r="AI527" i="7"/>
  <c r="AJ527" i="7"/>
  <c r="AI529" i="7"/>
  <c r="AJ529" i="7"/>
  <c r="AI531" i="7"/>
  <c r="AJ531" i="7"/>
  <c r="AI533" i="7"/>
  <c r="AJ533" i="7"/>
  <c r="AI535" i="7"/>
  <c r="AJ535" i="7"/>
  <c r="AI537" i="7"/>
  <c r="AJ537" i="7"/>
  <c r="AI539" i="7"/>
  <c r="AJ539" i="7"/>
  <c r="AI541" i="7"/>
  <c r="AJ541" i="7"/>
  <c r="AI543" i="7"/>
  <c r="AJ543" i="7"/>
  <c r="AI545" i="7"/>
  <c r="AJ545" i="7"/>
  <c r="AI547" i="7"/>
  <c r="AJ547" i="7"/>
  <c r="AI549" i="7"/>
  <c r="AJ549" i="7"/>
  <c r="AI551" i="7"/>
  <c r="AJ551" i="7"/>
  <c r="AI553" i="7"/>
  <c r="AJ553" i="7"/>
  <c r="AI555" i="7"/>
  <c r="AJ555" i="7"/>
  <c r="AI557" i="7"/>
  <c r="AJ557" i="7"/>
  <c r="AI559" i="7"/>
  <c r="AJ559" i="7"/>
  <c r="AI561" i="7"/>
  <c r="AJ561" i="7"/>
  <c r="AI563" i="7"/>
  <c r="AJ563" i="7"/>
  <c r="AI565" i="7"/>
  <c r="AJ565" i="7"/>
  <c r="AI567" i="7"/>
  <c r="AJ567" i="7"/>
  <c r="AI569" i="7"/>
  <c r="AJ569" i="7"/>
  <c r="AI571" i="7"/>
  <c r="AJ571" i="7"/>
  <c r="AI573" i="7"/>
  <c r="AJ573" i="7"/>
  <c r="AI575" i="7"/>
  <c r="AJ575" i="7"/>
  <c r="AI577" i="7"/>
  <c r="AJ577" i="7"/>
  <c r="AI579" i="7"/>
  <c r="AJ579" i="7"/>
  <c r="AI581" i="7"/>
  <c r="AJ581" i="7"/>
  <c r="AI583" i="7"/>
  <c r="AJ583" i="7"/>
  <c r="AI585" i="7"/>
  <c r="AJ585" i="7"/>
  <c r="AI587" i="7"/>
  <c r="AJ587" i="7"/>
  <c r="AI589" i="7"/>
  <c r="AJ589" i="7"/>
  <c r="AI591" i="7"/>
  <c r="AJ591" i="7"/>
  <c r="AI593" i="7"/>
  <c r="AJ593" i="7"/>
  <c r="AI595" i="7"/>
  <c r="AJ595" i="7"/>
  <c r="AI597" i="7"/>
  <c r="AJ597" i="7"/>
  <c r="AI599" i="7"/>
  <c r="AJ599" i="7"/>
  <c r="AI601" i="7"/>
  <c r="AJ601" i="7"/>
  <c r="AI603" i="7"/>
  <c r="AJ603" i="7"/>
  <c r="AI605" i="7"/>
  <c r="AJ605" i="7"/>
  <c r="AI608" i="7"/>
  <c r="AJ608" i="7"/>
  <c r="AI610" i="7"/>
  <c r="AJ610" i="7"/>
  <c r="AI612" i="7"/>
  <c r="AI1812" i="7"/>
  <c r="AG1813" i="7"/>
  <c r="AJ1813" i="7"/>
  <c r="AI1813" i="7"/>
  <c r="AG1814" i="7"/>
  <c r="AJ1814" i="7"/>
  <c r="AI1814" i="7"/>
  <c r="AG1815" i="7"/>
  <c r="AJ1815" i="7"/>
  <c r="AI1815" i="7"/>
  <c r="AG1816" i="7"/>
  <c r="AJ1816" i="7"/>
  <c r="AI1816" i="7"/>
  <c r="AG1817" i="7"/>
  <c r="AJ1817" i="7"/>
  <c r="AI1817" i="7"/>
  <c r="AG1818" i="7"/>
  <c r="AJ1818" i="7"/>
  <c r="AI1818" i="7"/>
  <c r="AG1819" i="7"/>
  <c r="AJ1819" i="7"/>
  <c r="AI1819" i="7"/>
  <c r="AG1820" i="7"/>
  <c r="AJ1820" i="7"/>
  <c r="AI1820" i="7"/>
  <c r="AG1821" i="7"/>
  <c r="AJ1821" i="7"/>
  <c r="AI1821" i="7"/>
  <c r="AG1822" i="7"/>
  <c r="AJ1822" i="7"/>
  <c r="AI1822" i="7"/>
  <c r="AG1823" i="7"/>
  <c r="AJ1823" i="7"/>
  <c r="AI1823" i="7"/>
  <c r="AG1824" i="7"/>
  <c r="AJ1824" i="7"/>
  <c r="AI1824" i="7"/>
  <c r="AG1825" i="7"/>
  <c r="AJ1825" i="7"/>
  <c r="AI1825" i="7"/>
  <c r="AG1826" i="7"/>
  <c r="AJ1826" i="7"/>
  <c r="AI1826" i="7"/>
  <c r="AG1827" i="7"/>
  <c r="AJ1827" i="7"/>
  <c r="AI1827" i="7"/>
  <c r="AG1828" i="7"/>
  <c r="AJ1828" i="7"/>
  <c r="AI1828" i="7"/>
  <c r="AG1829" i="7"/>
  <c r="AJ1829" i="7"/>
  <c r="AI1829" i="7"/>
  <c r="AG1830" i="7"/>
  <c r="AJ1830" i="7"/>
  <c r="AI1830" i="7"/>
  <c r="AG1831" i="7"/>
  <c r="AJ1831" i="7"/>
  <c r="AI1831" i="7"/>
  <c r="AG1832" i="7"/>
  <c r="AJ1832" i="7"/>
  <c r="AI1832" i="7"/>
  <c r="AG1833" i="7"/>
  <c r="AJ1833" i="7"/>
  <c r="AI1833" i="7"/>
  <c r="AG1834" i="7"/>
  <c r="AJ1834" i="7"/>
  <c r="AI1834" i="7"/>
  <c r="AG1835" i="7"/>
  <c r="AJ1835" i="7"/>
  <c r="AI1835" i="7"/>
  <c r="AG1836" i="7"/>
  <c r="AJ1836" i="7"/>
  <c r="AI1836" i="7"/>
  <c r="AG1837" i="7"/>
  <c r="AJ1837" i="7"/>
  <c r="AI1837" i="7"/>
  <c r="AG1838" i="7"/>
  <c r="AJ1838" i="7"/>
  <c r="AI1838" i="7"/>
  <c r="AG1839" i="7"/>
  <c r="AJ1839" i="7"/>
  <c r="AI1839" i="7"/>
  <c r="AG1840" i="7"/>
  <c r="AJ1840" i="7"/>
  <c r="AI1840" i="7"/>
  <c r="AG1841" i="7"/>
  <c r="AJ1841" i="7"/>
  <c r="AI1841" i="7"/>
  <c r="AG1842" i="7"/>
  <c r="AJ1842" i="7"/>
  <c r="AI1842" i="7"/>
  <c r="AG1843" i="7"/>
  <c r="AJ1843" i="7"/>
  <c r="AI1843" i="7"/>
  <c r="AG1844" i="7"/>
  <c r="AJ1844" i="7"/>
  <c r="AI1844" i="7"/>
  <c r="AG1845" i="7"/>
  <c r="AJ1845" i="7"/>
  <c r="AI1845" i="7"/>
  <c r="AG1846" i="7"/>
  <c r="AJ1846" i="7"/>
  <c r="AI1846" i="7"/>
  <c r="AG1847" i="7"/>
  <c r="AJ1847" i="7"/>
  <c r="AI1847" i="7"/>
  <c r="AG1848" i="7"/>
  <c r="AJ1848" i="7"/>
  <c r="AI1848" i="7"/>
  <c r="AG1849" i="7"/>
  <c r="AJ1849" i="7"/>
  <c r="AI1849" i="7"/>
  <c r="AG1850" i="7"/>
  <c r="AJ1850" i="7"/>
  <c r="AI1850" i="7"/>
  <c r="AG1851" i="7"/>
  <c r="AJ1851" i="7"/>
  <c r="AI1851" i="7"/>
  <c r="AG1852" i="7"/>
  <c r="AJ1852" i="7"/>
  <c r="AI1852" i="7"/>
  <c r="AG1853" i="7"/>
  <c r="AJ1853" i="7"/>
  <c r="AI1853" i="7"/>
  <c r="AG1854" i="7"/>
  <c r="AJ1854" i="7"/>
  <c r="AI1854" i="7"/>
  <c r="AG1855" i="7"/>
  <c r="AJ1855" i="7"/>
  <c r="AI1855" i="7"/>
  <c r="AG1856" i="7"/>
  <c r="AJ1856" i="7"/>
  <c r="AI1856" i="7"/>
  <c r="AG1857" i="7"/>
  <c r="AJ1857" i="7"/>
  <c r="AI1857" i="7"/>
  <c r="AG1858" i="7"/>
  <c r="AJ1858" i="7"/>
  <c r="AI1858" i="7"/>
  <c r="AG1859" i="7"/>
  <c r="AJ1859" i="7"/>
  <c r="AI1859" i="7"/>
  <c r="AG1860" i="7"/>
  <c r="AJ1860" i="7"/>
  <c r="AI1860" i="7"/>
  <c r="AG1861" i="7"/>
  <c r="AJ1861" i="7"/>
  <c r="AI1861" i="7"/>
  <c r="AG1862" i="7"/>
  <c r="AJ1862" i="7"/>
  <c r="AI1862" i="7"/>
  <c r="AG1863" i="7"/>
  <c r="AJ1863" i="7"/>
  <c r="AI1863" i="7"/>
  <c r="AG1864" i="7"/>
  <c r="AJ1864" i="7"/>
  <c r="AI1864" i="7"/>
  <c r="AG1865" i="7"/>
  <c r="AJ1865" i="7"/>
  <c r="AI1865" i="7"/>
  <c r="AG1866" i="7"/>
  <c r="AJ1866" i="7"/>
  <c r="AI1866" i="7"/>
  <c r="AG1867" i="7"/>
  <c r="AJ1867" i="7"/>
  <c r="AI1867" i="7"/>
  <c r="AG1868" i="7"/>
  <c r="AJ1868" i="7"/>
  <c r="AI1868" i="7"/>
  <c r="AG1869" i="7"/>
  <c r="AJ1869" i="7"/>
  <c r="AI1869" i="7"/>
  <c r="AG1870" i="7"/>
  <c r="AJ1870" i="7"/>
  <c r="AI1870" i="7"/>
  <c r="AG1871" i="7"/>
  <c r="AJ1871" i="7"/>
  <c r="AI1871" i="7"/>
  <c r="AG1872" i="7"/>
  <c r="AJ1872" i="7"/>
  <c r="AI1872" i="7"/>
  <c r="AG1873" i="7"/>
  <c r="AJ1873" i="7"/>
  <c r="AI1873" i="7"/>
  <c r="AG1874" i="7"/>
  <c r="AJ1874" i="7"/>
  <c r="AI1874" i="7"/>
  <c r="AG1875" i="7"/>
  <c r="AJ1875" i="7"/>
  <c r="AI1875" i="7"/>
  <c r="AG1876" i="7"/>
  <c r="AJ1876" i="7"/>
  <c r="AI1876" i="7"/>
  <c r="AG1877" i="7"/>
  <c r="AJ1877" i="7"/>
  <c r="AI1877" i="7"/>
  <c r="AG1878" i="7"/>
  <c r="AJ1878" i="7"/>
  <c r="AI1878" i="7"/>
  <c r="AG1879" i="7"/>
  <c r="AJ1879" i="7"/>
  <c r="AI1879" i="7"/>
  <c r="AG1880" i="7"/>
  <c r="AJ1880" i="7"/>
  <c r="AI1880" i="7"/>
  <c r="AG1881" i="7"/>
  <c r="AJ1881" i="7"/>
  <c r="AI1881" i="7"/>
  <c r="AG1882" i="7"/>
  <c r="AJ1882" i="7"/>
  <c r="AI1882" i="7"/>
  <c r="AG1883" i="7"/>
  <c r="AJ1883" i="7"/>
  <c r="AI1883" i="7"/>
  <c r="AG1884" i="7"/>
  <c r="AJ1884" i="7"/>
  <c r="AI1884" i="7"/>
  <c r="AG1885" i="7"/>
  <c r="AJ1885" i="7"/>
  <c r="AI1885" i="7"/>
  <c r="AG1886" i="7"/>
  <c r="AJ1886" i="7"/>
  <c r="AI1886" i="7"/>
  <c r="AG1887" i="7"/>
  <c r="AJ1887" i="7"/>
  <c r="AI1887" i="7"/>
  <c r="AG1888" i="7"/>
  <c r="AJ1888" i="7"/>
  <c r="AI1888" i="7"/>
  <c r="AG1889" i="7"/>
  <c r="AJ1889" i="7"/>
  <c r="AI1889" i="7"/>
  <c r="AG1890" i="7"/>
  <c r="AJ1890" i="7"/>
  <c r="AI1890" i="7"/>
  <c r="AG1891" i="7"/>
  <c r="AJ1891" i="7"/>
  <c r="AI1891" i="7"/>
  <c r="AJ1950" i="7"/>
  <c r="AG2158" i="7"/>
  <c r="AG2160" i="7"/>
  <c r="AG2162" i="7"/>
  <c r="AJ2162" i="7"/>
  <c r="AI2162" i="7"/>
  <c r="AG2163" i="7"/>
  <c r="AJ2163" i="7"/>
  <c r="AI2163" i="7"/>
  <c r="AG2164" i="7"/>
  <c r="AJ2164" i="7"/>
  <c r="AI2164" i="7"/>
  <c r="AG2165" i="7"/>
  <c r="AJ2165" i="7"/>
  <c r="AI2165" i="7"/>
  <c r="AG2166" i="7"/>
  <c r="AJ2166" i="7"/>
  <c r="AI2166" i="7"/>
  <c r="AG2167" i="7"/>
  <c r="AJ2167" i="7"/>
  <c r="AI2167" i="7"/>
  <c r="AG2168" i="7"/>
  <c r="AJ2168" i="7"/>
  <c r="AI2168" i="7"/>
  <c r="AG2169" i="7"/>
  <c r="AJ2169" i="7"/>
  <c r="AI2169" i="7"/>
  <c r="AG2170" i="7"/>
  <c r="AJ2170" i="7"/>
  <c r="AI2170" i="7"/>
  <c r="AG2171" i="7"/>
  <c r="AJ2171" i="7"/>
  <c r="AI2171" i="7"/>
  <c r="AG2172" i="7"/>
  <c r="AJ2172" i="7"/>
  <c r="AI2172" i="7"/>
  <c r="AG2173" i="7"/>
  <c r="AJ2173" i="7"/>
  <c r="AI2173" i="7"/>
  <c r="AG2174" i="7"/>
  <c r="AJ2174" i="7"/>
  <c r="AI2174" i="7"/>
  <c r="AJ2175" i="7"/>
  <c r="AI2175" i="7"/>
  <c r="AG2176" i="7"/>
  <c r="AJ2176" i="7"/>
  <c r="AI2176" i="7"/>
  <c r="AG2177" i="7"/>
  <c r="AJ2177" i="7"/>
  <c r="AI2177" i="7"/>
  <c r="AG2178" i="7"/>
  <c r="AJ2178" i="7"/>
  <c r="AI2178" i="7"/>
  <c r="AG2179" i="7"/>
  <c r="AJ2179" i="7"/>
  <c r="AI2179" i="7"/>
  <c r="AG2180" i="7"/>
  <c r="AJ2180" i="7"/>
  <c r="AI2180" i="7"/>
  <c r="AG2181" i="7"/>
  <c r="AJ2181" i="7"/>
  <c r="AI2181" i="7"/>
  <c r="AG2182" i="7"/>
  <c r="AJ2182" i="7"/>
  <c r="AI2182" i="7"/>
  <c r="AG2183" i="7"/>
  <c r="AJ2183" i="7"/>
  <c r="AI2183" i="7"/>
  <c r="AG2184" i="7"/>
  <c r="AJ2184" i="7"/>
  <c r="AI2184" i="7"/>
  <c r="AG2185" i="7"/>
  <c r="AJ2185" i="7"/>
  <c r="AI2185" i="7"/>
  <c r="AG2186" i="7"/>
  <c r="AJ2186" i="7"/>
  <c r="AI2186" i="7"/>
  <c r="AG2187" i="7"/>
  <c r="AJ2187" i="7"/>
  <c r="AI2187" i="7"/>
  <c r="AG2188" i="7"/>
  <c r="AJ2188" i="7"/>
  <c r="AI2188" i="7"/>
  <c r="AG2189" i="7"/>
  <c r="AJ2189" i="7"/>
  <c r="AI2189" i="7"/>
  <c r="AG2190" i="7"/>
  <c r="AJ2190" i="7"/>
  <c r="AI2190" i="7"/>
  <c r="AG2191" i="7"/>
  <c r="AJ2191" i="7"/>
  <c r="AI2191" i="7"/>
  <c r="AG2192" i="7"/>
  <c r="AJ2192" i="7"/>
  <c r="AI2192" i="7"/>
  <c r="AG2193" i="7"/>
  <c r="AJ2193" i="7"/>
  <c r="AI2193" i="7"/>
  <c r="AG2194" i="7"/>
  <c r="AJ2194" i="7"/>
  <c r="AI2194" i="7"/>
  <c r="AG2195" i="7"/>
  <c r="AJ2195" i="7"/>
  <c r="AI2195" i="7"/>
  <c r="AG2196" i="7"/>
  <c r="AJ2196" i="7"/>
  <c r="AI2196" i="7"/>
  <c r="AG2197" i="7"/>
  <c r="AJ2197" i="7"/>
  <c r="AI2197" i="7"/>
  <c r="AG2198" i="7"/>
  <c r="AJ2198" i="7"/>
  <c r="AI2198" i="7"/>
  <c r="AG2199" i="7"/>
  <c r="AJ2199" i="7"/>
  <c r="AI2199" i="7"/>
  <c r="AG2200" i="7"/>
  <c r="AJ2200" i="7"/>
  <c r="AI2200" i="7"/>
  <c r="AG2201" i="7"/>
  <c r="AJ2201" i="7"/>
  <c r="AI2201" i="7"/>
  <c r="AG2202" i="7"/>
  <c r="AJ2202" i="7"/>
  <c r="AI2202" i="7"/>
  <c r="AG2203" i="7"/>
  <c r="AJ2203" i="7"/>
  <c r="AI4" i="7"/>
  <c r="AJ4" i="7"/>
  <c r="AI6" i="7"/>
  <c r="AJ6" i="7"/>
  <c r="AI8" i="7"/>
  <c r="AJ8" i="7"/>
  <c r="AI10" i="7"/>
  <c r="AJ10" i="7"/>
  <c r="AI12" i="7"/>
  <c r="AJ12" i="7"/>
  <c r="AI14" i="7"/>
  <c r="AJ14" i="7"/>
  <c r="AI16" i="7"/>
  <c r="AJ16" i="7"/>
  <c r="AI18" i="7"/>
  <c r="AJ18" i="7"/>
  <c r="AI20" i="7"/>
  <c r="AJ20" i="7"/>
  <c r="AI22" i="7"/>
  <c r="AJ22" i="7"/>
  <c r="AI24" i="7"/>
  <c r="AJ24" i="7"/>
  <c r="AI26" i="7"/>
  <c r="AJ26" i="7"/>
  <c r="AI28" i="7"/>
  <c r="AJ28" i="7"/>
  <c r="AI30" i="7"/>
  <c r="AJ30" i="7"/>
  <c r="AI32" i="7"/>
  <c r="AJ32" i="7"/>
  <c r="AI34" i="7"/>
  <c r="AJ34" i="7"/>
  <c r="AI36" i="7"/>
  <c r="AJ36" i="7"/>
  <c r="AI38" i="7"/>
  <c r="AJ38" i="7"/>
  <c r="AI40" i="7"/>
  <c r="AJ40" i="7"/>
  <c r="AI42" i="7"/>
  <c r="AJ42" i="7"/>
  <c r="AI44" i="7"/>
  <c r="AJ44" i="7"/>
  <c r="AI46" i="7"/>
  <c r="AJ46" i="7"/>
  <c r="AI48" i="7"/>
  <c r="AJ48" i="7"/>
  <c r="AI50" i="7"/>
  <c r="AJ50" i="7"/>
  <c r="AI52" i="7"/>
  <c r="AJ52" i="7"/>
  <c r="AI54" i="7"/>
  <c r="AJ54" i="7"/>
  <c r="AI56" i="7"/>
  <c r="AJ56" i="7"/>
  <c r="AI58" i="7"/>
  <c r="AJ58" i="7"/>
  <c r="AI60" i="7"/>
  <c r="AJ60" i="7"/>
  <c r="AI62" i="7"/>
  <c r="AJ62" i="7"/>
  <c r="AI64" i="7"/>
  <c r="AJ64" i="7"/>
  <c r="AI66" i="7"/>
  <c r="AJ66" i="7"/>
  <c r="AI68" i="7"/>
  <c r="AJ68" i="7"/>
  <c r="AI70" i="7"/>
  <c r="AJ70" i="7"/>
  <c r="AI72" i="7"/>
  <c r="AJ72" i="7"/>
  <c r="AI74" i="7"/>
  <c r="AJ74" i="7"/>
  <c r="AI76" i="7"/>
  <c r="AJ76" i="7"/>
  <c r="AI78" i="7"/>
  <c r="AJ78" i="7"/>
  <c r="AI80" i="7"/>
  <c r="AJ80" i="7"/>
  <c r="AI82" i="7"/>
  <c r="AJ82" i="7"/>
  <c r="AI84" i="7"/>
  <c r="AJ84" i="7"/>
  <c r="AI86" i="7"/>
  <c r="AJ86" i="7"/>
  <c r="AI88" i="7"/>
  <c r="AJ88" i="7"/>
  <c r="AI90" i="7"/>
  <c r="AJ90" i="7"/>
  <c r="AI92" i="7"/>
  <c r="AJ92" i="7"/>
  <c r="AI94" i="7"/>
  <c r="AJ94" i="7"/>
  <c r="AI96" i="7"/>
  <c r="AJ96" i="7"/>
  <c r="AI98" i="7"/>
  <c r="AJ98" i="7"/>
  <c r="AI100" i="7"/>
  <c r="AJ100" i="7"/>
  <c r="AI102" i="7"/>
  <c r="AJ102" i="7"/>
  <c r="AI104" i="7"/>
  <c r="AJ104" i="7"/>
  <c r="AI106" i="7"/>
  <c r="AJ106" i="7"/>
  <c r="AI108" i="7"/>
  <c r="AJ108" i="7"/>
  <c r="AI110" i="7"/>
  <c r="AJ110" i="7"/>
  <c r="AI112" i="7"/>
  <c r="AJ112" i="7"/>
  <c r="AI114" i="7"/>
  <c r="AJ114" i="7"/>
  <c r="AI116" i="7"/>
  <c r="AJ116" i="7"/>
  <c r="AI118" i="7"/>
  <c r="AJ118" i="7"/>
  <c r="AI120" i="7"/>
  <c r="AJ120" i="7"/>
  <c r="AI122" i="7"/>
  <c r="AJ122" i="7"/>
  <c r="AI124" i="7"/>
  <c r="AJ124" i="7"/>
  <c r="AI126" i="7"/>
  <c r="AJ126" i="7"/>
  <c r="AI128" i="7"/>
  <c r="AJ128" i="7"/>
  <c r="AI130" i="7"/>
  <c r="AJ130" i="7"/>
  <c r="AI132" i="7"/>
  <c r="AJ132" i="7"/>
  <c r="AI134" i="7"/>
  <c r="AJ134" i="7"/>
  <c r="AI136" i="7"/>
  <c r="AJ136" i="7"/>
  <c r="AI138" i="7"/>
  <c r="AJ138" i="7"/>
  <c r="AI140" i="7"/>
  <c r="AJ140" i="7"/>
  <c r="AI142" i="7"/>
  <c r="AJ142" i="7"/>
  <c r="AI144" i="7"/>
  <c r="AJ144" i="7"/>
  <c r="AI146" i="7"/>
  <c r="AJ146" i="7"/>
  <c r="AI148" i="7"/>
  <c r="AJ148" i="7"/>
  <c r="AI150" i="7"/>
  <c r="AJ150" i="7"/>
  <c r="AI152" i="7"/>
  <c r="AJ152" i="7"/>
  <c r="AI154" i="7"/>
  <c r="AJ154" i="7"/>
  <c r="AI156" i="7"/>
  <c r="AJ156" i="7"/>
  <c r="AI158" i="7"/>
  <c r="AJ158" i="7"/>
  <c r="AI160" i="7"/>
  <c r="AJ160" i="7"/>
  <c r="AI162" i="7"/>
  <c r="AJ162" i="7"/>
  <c r="AI164" i="7"/>
  <c r="AJ164" i="7"/>
  <c r="AI166" i="7"/>
  <c r="AJ166" i="7"/>
  <c r="AI168" i="7"/>
  <c r="AJ168" i="7"/>
  <c r="AI170" i="7"/>
  <c r="AJ170" i="7"/>
  <c r="AI172" i="7"/>
  <c r="AJ172" i="7"/>
  <c r="AI174" i="7"/>
  <c r="AJ174" i="7"/>
  <c r="AI176" i="7"/>
  <c r="AJ176" i="7"/>
  <c r="AI178" i="7"/>
  <c r="AJ178" i="7"/>
  <c r="AI180" i="7"/>
  <c r="AJ180" i="7"/>
  <c r="AI182" i="7"/>
  <c r="AJ182" i="7"/>
  <c r="AI184" i="7"/>
  <c r="AJ184" i="7"/>
  <c r="AI186" i="7"/>
  <c r="AJ186" i="7"/>
  <c r="AI188" i="7"/>
  <c r="AJ188" i="7"/>
  <c r="AI190" i="7"/>
  <c r="AJ190" i="7"/>
  <c r="AI192" i="7"/>
  <c r="AJ192" i="7"/>
  <c r="AI194" i="7"/>
  <c r="AJ194" i="7"/>
  <c r="AI196" i="7"/>
  <c r="AJ196" i="7"/>
  <c r="AI198" i="7"/>
  <c r="AJ198" i="7"/>
  <c r="AI200" i="7"/>
  <c r="AJ200" i="7"/>
  <c r="AI202" i="7"/>
  <c r="AJ202" i="7"/>
  <c r="AI204" i="7"/>
  <c r="AJ204" i="7"/>
  <c r="AI206" i="7"/>
  <c r="AJ206" i="7"/>
  <c r="AI208" i="7"/>
  <c r="AJ208" i="7"/>
  <c r="AI210" i="7"/>
  <c r="AJ210" i="7"/>
  <c r="AI212" i="7"/>
  <c r="AJ212" i="7"/>
  <c r="AI214" i="7"/>
  <c r="AJ214" i="7"/>
  <c r="AI216" i="7"/>
  <c r="AJ216" i="7"/>
  <c r="AI218" i="7"/>
  <c r="AJ218" i="7"/>
  <c r="AI220" i="7"/>
  <c r="AJ220" i="7"/>
  <c r="AI222" i="7"/>
  <c r="AJ222" i="7"/>
  <c r="AI224" i="7"/>
  <c r="AJ224" i="7"/>
  <c r="AI226" i="7"/>
  <c r="AJ226" i="7"/>
  <c r="AI228" i="7"/>
  <c r="AJ228" i="7"/>
  <c r="AI230" i="7"/>
  <c r="AJ230" i="7"/>
  <c r="AI232" i="7"/>
  <c r="AJ232" i="7"/>
  <c r="AI234" i="7"/>
  <c r="AJ234" i="7"/>
  <c r="AI236" i="7"/>
  <c r="AJ236" i="7"/>
  <c r="AI238" i="7"/>
  <c r="AJ238" i="7"/>
  <c r="AI240" i="7"/>
  <c r="AJ240" i="7"/>
  <c r="AI242" i="7"/>
  <c r="AJ242" i="7"/>
  <c r="AI244" i="7"/>
  <c r="AJ244" i="7"/>
  <c r="AI246" i="7"/>
  <c r="AJ246" i="7"/>
  <c r="AI248" i="7"/>
  <c r="AJ248" i="7"/>
  <c r="AI250" i="7"/>
  <c r="AJ250" i="7"/>
  <c r="AI252" i="7"/>
  <c r="AJ252" i="7"/>
  <c r="AI254" i="7"/>
  <c r="AJ254" i="7"/>
  <c r="AI256" i="7"/>
  <c r="AJ256" i="7"/>
  <c r="AI258" i="7"/>
  <c r="AJ258" i="7"/>
  <c r="AI260" i="7"/>
  <c r="AJ260" i="7"/>
  <c r="AI262" i="7"/>
  <c r="AJ262" i="7"/>
  <c r="AI264" i="7"/>
  <c r="AJ264" i="7"/>
  <c r="AI266" i="7"/>
  <c r="AJ266" i="7"/>
  <c r="AI268" i="7"/>
  <c r="AJ268" i="7"/>
  <c r="AI270" i="7"/>
  <c r="AJ270" i="7"/>
  <c r="AI272" i="7"/>
  <c r="AJ272" i="7"/>
  <c r="AI274" i="7"/>
  <c r="AJ274" i="7"/>
  <c r="AI276" i="7"/>
  <c r="AJ276" i="7"/>
  <c r="AI278" i="7"/>
  <c r="AJ278" i="7"/>
  <c r="AI280" i="7"/>
  <c r="AJ280" i="7"/>
  <c r="AI282" i="7"/>
  <c r="AJ282" i="7"/>
  <c r="AI284" i="7"/>
  <c r="AJ284" i="7"/>
  <c r="AI286" i="7"/>
  <c r="AJ286" i="7"/>
  <c r="AI288" i="7"/>
  <c r="AJ288" i="7"/>
  <c r="AI290" i="7"/>
  <c r="AJ290" i="7"/>
  <c r="AI292" i="7"/>
  <c r="AJ292" i="7"/>
  <c r="AI294" i="7"/>
  <c r="AJ294" i="7"/>
  <c r="AI296" i="7"/>
  <c r="AJ296" i="7"/>
  <c r="AI298" i="7"/>
  <c r="AJ298" i="7"/>
  <c r="AI300" i="7"/>
  <c r="AJ300" i="7"/>
  <c r="AI302" i="7"/>
  <c r="AJ302" i="7"/>
  <c r="AI304" i="7"/>
  <c r="AJ304" i="7"/>
  <c r="AI306" i="7"/>
  <c r="AJ306" i="7"/>
  <c r="AI308" i="7"/>
  <c r="AJ308" i="7"/>
  <c r="AI310" i="7"/>
  <c r="AJ310" i="7"/>
  <c r="AI312" i="7"/>
  <c r="AJ312" i="7"/>
  <c r="AI314" i="7"/>
  <c r="AJ314" i="7"/>
  <c r="AI316" i="7"/>
  <c r="AJ316" i="7"/>
  <c r="AI318" i="7"/>
  <c r="AJ318" i="7"/>
  <c r="AI320" i="7"/>
  <c r="AJ320" i="7"/>
  <c r="AI322" i="7"/>
  <c r="AJ322" i="7"/>
  <c r="AI324" i="7"/>
  <c r="AJ324" i="7"/>
  <c r="AI326" i="7"/>
  <c r="AJ326" i="7"/>
  <c r="AI327" i="7"/>
  <c r="AJ327" i="7"/>
  <c r="AI329" i="7"/>
  <c r="AJ329" i="7"/>
  <c r="AI331" i="7"/>
  <c r="AJ331" i="7"/>
  <c r="AI333" i="7"/>
  <c r="AJ333" i="7"/>
  <c r="AI335" i="7"/>
  <c r="AJ335" i="7"/>
  <c r="AI337" i="7"/>
  <c r="AJ337" i="7"/>
  <c r="AI339" i="7"/>
  <c r="AJ339" i="7"/>
  <c r="AI341" i="7"/>
  <c r="AJ341" i="7"/>
  <c r="AI343" i="7"/>
  <c r="AJ343" i="7"/>
  <c r="AI345" i="7"/>
  <c r="AJ345" i="7"/>
  <c r="AI347" i="7"/>
  <c r="AJ347" i="7"/>
  <c r="AI349" i="7"/>
  <c r="AJ349" i="7"/>
  <c r="AI351" i="7"/>
  <c r="AJ351" i="7"/>
  <c r="AI353" i="7"/>
  <c r="AJ353" i="7"/>
  <c r="AI355" i="7"/>
  <c r="AJ355" i="7"/>
  <c r="AI357" i="7"/>
  <c r="AJ357" i="7"/>
  <c r="AI359" i="7"/>
  <c r="AJ359" i="7"/>
  <c r="AI361" i="7"/>
  <c r="AJ361" i="7"/>
  <c r="AI363" i="7"/>
  <c r="AJ363" i="7"/>
  <c r="AI365" i="7"/>
  <c r="AJ365" i="7"/>
  <c r="AI367" i="7"/>
  <c r="AJ367" i="7"/>
  <c r="AI369" i="7"/>
  <c r="AJ369" i="7"/>
  <c r="AI371" i="7"/>
  <c r="AJ371" i="7"/>
  <c r="AI373" i="7"/>
  <c r="AJ373" i="7"/>
  <c r="AI375" i="7"/>
  <c r="AJ375" i="7"/>
  <c r="AI377" i="7"/>
  <c r="AJ377" i="7"/>
  <c r="AI379" i="7"/>
  <c r="AJ379" i="7"/>
  <c r="AI381" i="7"/>
  <c r="AJ381" i="7"/>
  <c r="AI383" i="7"/>
  <c r="AJ383" i="7"/>
  <c r="AI385" i="7"/>
  <c r="AJ385" i="7"/>
  <c r="AI387" i="7"/>
  <c r="AJ387" i="7"/>
  <c r="AI389" i="7"/>
  <c r="AJ389" i="7"/>
  <c r="AI391" i="7"/>
  <c r="AJ391" i="7"/>
  <c r="AI393" i="7"/>
  <c r="AJ393" i="7"/>
  <c r="AI395" i="7"/>
  <c r="AJ395" i="7"/>
  <c r="AI397" i="7"/>
  <c r="AJ397" i="7"/>
  <c r="AI399" i="7"/>
  <c r="AJ399" i="7"/>
  <c r="AI401" i="7"/>
  <c r="AJ401" i="7"/>
  <c r="AI403" i="7"/>
  <c r="AJ403" i="7"/>
  <c r="AI405" i="7"/>
  <c r="AJ405" i="7"/>
  <c r="AI407" i="7"/>
  <c r="AJ407" i="7"/>
  <c r="AI409" i="7"/>
  <c r="AJ409" i="7"/>
  <c r="AI411" i="7"/>
  <c r="AJ411" i="7"/>
  <c r="AI413" i="7"/>
  <c r="AJ413" i="7"/>
  <c r="AI415" i="7"/>
  <c r="AJ415" i="7"/>
  <c r="AI417" i="7"/>
  <c r="AJ417" i="7"/>
  <c r="AI419" i="7"/>
  <c r="AJ419" i="7"/>
  <c r="AI421" i="7"/>
  <c r="AJ421" i="7"/>
  <c r="AI423" i="7"/>
  <c r="AJ423" i="7"/>
  <c r="AI425" i="7"/>
  <c r="AJ425" i="7"/>
  <c r="AI427" i="7"/>
  <c r="AJ427" i="7"/>
  <c r="AI429" i="7"/>
  <c r="AJ429" i="7"/>
  <c r="AI431" i="7"/>
  <c r="AJ431" i="7"/>
  <c r="AI433" i="7"/>
  <c r="AJ433" i="7"/>
  <c r="AI435" i="7"/>
  <c r="AJ435" i="7"/>
  <c r="AI437" i="7"/>
  <c r="AJ437" i="7"/>
  <c r="AI439" i="7"/>
  <c r="AJ439" i="7"/>
  <c r="AI441" i="7"/>
  <c r="AJ441" i="7"/>
  <c r="AI443" i="7"/>
  <c r="AJ443" i="7"/>
  <c r="AI445" i="7"/>
  <c r="AJ445" i="7"/>
  <c r="AI447" i="7"/>
  <c r="AJ447" i="7"/>
  <c r="AI449" i="7"/>
  <c r="AJ449" i="7"/>
  <c r="AI451" i="7"/>
  <c r="AJ451" i="7"/>
  <c r="AI453" i="7"/>
  <c r="AJ453" i="7"/>
  <c r="AI455" i="7"/>
  <c r="AJ455" i="7"/>
  <c r="AI457" i="7"/>
  <c r="AJ457" i="7"/>
  <c r="AI459" i="7"/>
  <c r="AJ459" i="7"/>
  <c r="AI461" i="7"/>
  <c r="AJ461" i="7"/>
  <c r="AI463" i="7"/>
  <c r="AJ463" i="7"/>
  <c r="AI465" i="7"/>
  <c r="AJ465" i="7"/>
  <c r="AI467" i="7"/>
  <c r="AJ467" i="7"/>
  <c r="AI469" i="7"/>
  <c r="AJ469" i="7"/>
  <c r="AI471" i="7"/>
  <c r="AJ471" i="7"/>
  <c r="AI473" i="7"/>
  <c r="AJ473" i="7"/>
  <c r="AI475" i="7"/>
  <c r="AJ475" i="7"/>
  <c r="AI477" i="7"/>
  <c r="AJ477" i="7"/>
  <c r="AI479" i="7"/>
  <c r="AJ479" i="7"/>
  <c r="AI481" i="7"/>
  <c r="AJ481" i="7"/>
  <c r="AI483" i="7"/>
  <c r="AJ483" i="7"/>
  <c r="AI485" i="7"/>
  <c r="AJ485" i="7"/>
  <c r="AI487" i="7"/>
  <c r="AJ487" i="7"/>
  <c r="AI489" i="7"/>
  <c r="AJ489" i="7"/>
  <c r="AI491" i="7"/>
  <c r="AJ491" i="7"/>
  <c r="AI493" i="7"/>
  <c r="AJ493" i="7"/>
  <c r="AI495" i="7"/>
  <c r="AJ495" i="7"/>
  <c r="AI497" i="7"/>
  <c r="AJ497" i="7"/>
  <c r="AG498" i="7"/>
  <c r="AG500" i="7"/>
  <c r="AG502" i="7"/>
  <c r="AG504" i="7"/>
  <c r="AG506" i="7"/>
  <c r="AG508" i="7"/>
  <c r="AG510" i="7"/>
  <c r="AG512" i="7"/>
  <c r="AG514" i="7"/>
  <c r="AG516" i="7"/>
  <c r="AG518" i="7"/>
  <c r="AG520" i="7"/>
  <c r="AG522" i="7"/>
  <c r="AG524" i="7"/>
  <c r="AG526" i="7"/>
  <c r="AG528" i="7"/>
  <c r="AG530" i="7"/>
  <c r="AG532" i="7"/>
  <c r="AG534" i="7"/>
  <c r="AG536" i="7"/>
  <c r="AG538" i="7"/>
  <c r="AG540" i="7"/>
  <c r="AG542" i="7"/>
  <c r="AG544" i="7"/>
  <c r="AG546" i="7"/>
  <c r="AG548" i="7"/>
  <c r="AG550" i="7"/>
  <c r="AG552" i="7"/>
  <c r="AG554" i="7"/>
  <c r="AG556" i="7"/>
  <c r="AG558" i="7"/>
  <c r="AG560" i="7"/>
  <c r="AG562" i="7"/>
  <c r="AG564" i="7"/>
  <c r="AG566" i="7"/>
  <c r="AG568" i="7"/>
  <c r="AG570" i="7"/>
  <c r="AG572" i="7"/>
  <c r="AG574" i="7"/>
  <c r="AG576" i="7"/>
  <c r="AG578" i="7"/>
  <c r="AG580" i="7"/>
  <c r="AG582" i="7"/>
  <c r="AG584" i="7"/>
  <c r="AG586" i="7"/>
  <c r="AG588" i="7"/>
  <c r="AG590" i="7"/>
  <c r="AG592" i="7"/>
  <c r="AG594" i="7"/>
  <c r="AG596" i="7"/>
  <c r="AG598" i="7"/>
  <c r="AG600" i="7"/>
  <c r="AG602" i="7"/>
  <c r="AG604" i="7"/>
  <c r="AG606" i="7"/>
  <c r="AG607" i="7"/>
  <c r="AG609" i="7"/>
  <c r="AG611" i="7"/>
  <c r="AI613" i="7"/>
  <c r="AJ613" i="7"/>
  <c r="AI615" i="7"/>
  <c r="AJ615" i="7"/>
  <c r="AI617" i="7"/>
  <c r="AJ617" i="7"/>
  <c r="AI619" i="7"/>
  <c r="AJ619" i="7"/>
  <c r="AI621" i="7"/>
  <c r="AJ621" i="7"/>
  <c r="AI623" i="7"/>
  <c r="AJ623" i="7"/>
  <c r="AI625" i="7"/>
  <c r="AJ625" i="7"/>
  <c r="AI627" i="7"/>
  <c r="AJ627" i="7"/>
  <c r="AI629" i="7"/>
  <c r="AJ629" i="7"/>
  <c r="AI631" i="7"/>
  <c r="AJ631" i="7"/>
  <c r="AI633" i="7"/>
  <c r="AJ633" i="7"/>
  <c r="AI635" i="7"/>
  <c r="AJ635" i="7"/>
  <c r="AI637" i="7"/>
  <c r="AJ637" i="7"/>
  <c r="AI639" i="7"/>
  <c r="AJ639" i="7"/>
  <c r="AI641" i="7"/>
  <c r="AJ641" i="7"/>
  <c r="AI643" i="7"/>
  <c r="AJ643" i="7"/>
  <c r="AI645" i="7"/>
  <c r="AJ645" i="7"/>
  <c r="AI647" i="7"/>
  <c r="AJ647" i="7"/>
  <c r="AI649" i="7"/>
  <c r="AJ649" i="7"/>
  <c r="AI651" i="7"/>
  <c r="AJ651" i="7"/>
  <c r="AI653" i="7"/>
  <c r="AJ653" i="7"/>
  <c r="AI655" i="7"/>
  <c r="AJ655" i="7"/>
  <c r="AI657" i="7"/>
  <c r="AJ657" i="7"/>
  <c r="AI659" i="7"/>
  <c r="AJ659" i="7"/>
  <c r="AI661" i="7"/>
  <c r="AJ661" i="7"/>
  <c r="AI663" i="7"/>
  <c r="AJ663" i="7"/>
  <c r="AI665" i="7"/>
  <c r="AJ665" i="7"/>
  <c r="AI667" i="7"/>
  <c r="AJ667" i="7"/>
  <c r="AI669" i="7"/>
  <c r="AJ669" i="7"/>
  <c r="AI671" i="7"/>
  <c r="AJ671" i="7"/>
  <c r="AI673" i="7"/>
  <c r="AJ673" i="7"/>
  <c r="AI675" i="7"/>
  <c r="AJ675" i="7"/>
  <c r="AI677" i="7"/>
  <c r="AJ677" i="7"/>
  <c r="AI679" i="7"/>
  <c r="AJ679" i="7"/>
  <c r="AI681" i="7"/>
  <c r="AJ681" i="7"/>
  <c r="AI683" i="7"/>
  <c r="AJ683" i="7"/>
  <c r="AI685" i="7"/>
  <c r="AJ685" i="7"/>
  <c r="AI687" i="7"/>
  <c r="AJ687" i="7"/>
  <c r="AI689" i="7"/>
  <c r="AJ689" i="7"/>
  <c r="AI691" i="7"/>
  <c r="AJ691" i="7"/>
  <c r="AI693" i="7"/>
  <c r="AJ693" i="7"/>
  <c r="AI695" i="7"/>
  <c r="AJ695" i="7"/>
  <c r="AI697" i="7"/>
  <c r="AJ697" i="7"/>
  <c r="AI699" i="7"/>
  <c r="AJ699" i="7"/>
  <c r="AI701" i="7"/>
  <c r="AJ701" i="7"/>
  <c r="AI703" i="7"/>
  <c r="AJ703" i="7"/>
  <c r="AI705" i="7"/>
  <c r="AJ705" i="7"/>
  <c r="AI707" i="7"/>
  <c r="AJ707" i="7"/>
  <c r="AI709" i="7"/>
  <c r="AJ709" i="7"/>
  <c r="AI711" i="7"/>
  <c r="AJ711" i="7"/>
  <c r="AI713" i="7"/>
  <c r="AJ713" i="7"/>
  <c r="AI715" i="7"/>
  <c r="AJ715" i="7"/>
  <c r="AI717" i="7"/>
  <c r="AJ717" i="7"/>
  <c r="AI719" i="7"/>
  <c r="AJ719" i="7"/>
  <c r="AI721" i="7"/>
  <c r="AJ721" i="7"/>
  <c r="AI723" i="7"/>
  <c r="AJ723" i="7"/>
  <c r="AI725" i="7"/>
  <c r="AJ725" i="7"/>
  <c r="AI727" i="7"/>
  <c r="AJ727" i="7"/>
  <c r="AI729" i="7"/>
  <c r="AJ729" i="7"/>
  <c r="AI731" i="7"/>
  <c r="AJ731" i="7"/>
  <c r="AI732" i="7"/>
  <c r="AJ732" i="7"/>
  <c r="AI734" i="7"/>
  <c r="AJ734" i="7"/>
  <c r="AI736" i="7"/>
  <c r="AJ736" i="7"/>
  <c r="AI738" i="7"/>
  <c r="AJ738" i="7"/>
  <c r="AI740" i="7"/>
  <c r="AJ740" i="7"/>
  <c r="AI742" i="7"/>
  <c r="AJ742" i="7"/>
  <c r="AI744" i="7"/>
  <c r="AJ744" i="7"/>
  <c r="AI746" i="7"/>
  <c r="AJ746" i="7"/>
  <c r="AI748" i="7"/>
  <c r="AJ748" i="7"/>
  <c r="AI750" i="7"/>
  <c r="AJ750" i="7"/>
  <c r="AI752" i="7"/>
  <c r="AJ752" i="7"/>
  <c r="AI754" i="7"/>
  <c r="AJ754" i="7"/>
  <c r="AI756" i="7"/>
  <c r="AJ756" i="7"/>
  <c r="AI758" i="7"/>
  <c r="AJ758" i="7"/>
  <c r="AI760" i="7"/>
  <c r="AJ760" i="7"/>
  <c r="AI762" i="7"/>
  <c r="AJ762" i="7"/>
  <c r="AI764" i="7"/>
  <c r="AJ764" i="7"/>
  <c r="AI766" i="7"/>
  <c r="AJ766" i="7"/>
  <c r="AI768" i="7"/>
  <c r="AJ768" i="7"/>
  <c r="AI770" i="7"/>
  <c r="AJ770" i="7"/>
  <c r="AI772" i="7"/>
  <c r="AJ772" i="7"/>
  <c r="AI774" i="7"/>
  <c r="AJ774" i="7"/>
  <c r="AI776" i="7"/>
  <c r="AJ776" i="7"/>
  <c r="AI778" i="7"/>
  <c r="AJ778" i="7"/>
  <c r="AI780" i="7"/>
  <c r="AJ780" i="7"/>
  <c r="AI782" i="7"/>
  <c r="AJ782" i="7"/>
  <c r="AI784" i="7"/>
  <c r="AJ784" i="7"/>
  <c r="AI786" i="7"/>
  <c r="AJ786" i="7"/>
  <c r="AI788" i="7"/>
  <c r="AJ788" i="7"/>
  <c r="AI790" i="7"/>
  <c r="AJ790" i="7"/>
  <c r="AI792" i="7"/>
  <c r="AJ792" i="7"/>
  <c r="AI794" i="7"/>
  <c r="AJ794" i="7"/>
  <c r="AI796" i="7"/>
  <c r="AJ796" i="7"/>
  <c r="AI798" i="7"/>
  <c r="AJ798" i="7"/>
  <c r="AI800" i="7"/>
  <c r="AJ800" i="7"/>
  <c r="AI802" i="7"/>
  <c r="AJ802" i="7"/>
  <c r="AI804" i="7"/>
  <c r="AJ804" i="7"/>
  <c r="AI806" i="7"/>
  <c r="AJ806" i="7"/>
  <c r="AI808" i="7"/>
  <c r="AJ808" i="7"/>
  <c r="AI810" i="7"/>
  <c r="AJ810" i="7"/>
  <c r="AI812" i="7"/>
  <c r="AJ812" i="7"/>
  <c r="AI814" i="7"/>
  <c r="AJ814" i="7"/>
  <c r="AI816" i="7"/>
  <c r="AJ816" i="7"/>
  <c r="AI818" i="7"/>
  <c r="AJ818" i="7"/>
  <c r="AI820" i="7"/>
  <c r="AJ820" i="7"/>
  <c r="AI822" i="7"/>
  <c r="AJ822" i="7"/>
  <c r="AI824" i="7"/>
  <c r="AJ824" i="7"/>
  <c r="AI826" i="7"/>
  <c r="AJ826" i="7"/>
  <c r="AI828" i="7"/>
  <c r="AJ828" i="7"/>
  <c r="AI830" i="7"/>
  <c r="AJ830" i="7"/>
  <c r="AI832" i="7"/>
  <c r="AJ832" i="7"/>
  <c r="AI834" i="7"/>
  <c r="AJ834" i="7"/>
  <c r="AI836" i="7"/>
  <c r="AJ836" i="7"/>
  <c r="AI838" i="7"/>
  <c r="AJ838" i="7"/>
  <c r="AI840" i="7"/>
  <c r="AJ840" i="7"/>
  <c r="AI842" i="7"/>
  <c r="AJ842" i="7"/>
  <c r="AI844" i="7"/>
  <c r="AJ844" i="7"/>
  <c r="AI846" i="7"/>
  <c r="AJ846" i="7"/>
  <c r="AI848" i="7"/>
  <c r="AJ848" i="7"/>
  <c r="AI850" i="7"/>
  <c r="AJ850" i="7"/>
  <c r="AI852" i="7"/>
  <c r="AJ852" i="7"/>
  <c r="AI854" i="7"/>
  <c r="AJ854" i="7"/>
  <c r="AI856" i="7"/>
  <c r="AJ856" i="7"/>
  <c r="AI858" i="7"/>
  <c r="AJ858" i="7"/>
  <c r="AI860" i="7"/>
  <c r="AJ860" i="7"/>
  <c r="AI862" i="7"/>
  <c r="AJ862" i="7"/>
  <c r="AI864" i="7"/>
  <c r="AJ864" i="7"/>
  <c r="AI866" i="7"/>
  <c r="AJ866" i="7"/>
  <c r="AI868" i="7"/>
  <c r="AJ868" i="7"/>
  <c r="AI870" i="7"/>
  <c r="AJ870" i="7"/>
  <c r="AI872" i="7"/>
  <c r="AJ872" i="7"/>
  <c r="AI874" i="7"/>
  <c r="AJ874" i="7"/>
  <c r="AI876" i="7"/>
  <c r="AJ876" i="7"/>
  <c r="AI878" i="7"/>
  <c r="AJ878" i="7"/>
  <c r="AI880" i="7"/>
  <c r="AI882" i="7"/>
  <c r="AI884" i="7"/>
  <c r="AI886" i="7"/>
  <c r="AI888" i="7"/>
  <c r="AI890" i="7"/>
  <c r="AI892" i="7"/>
  <c r="AI894" i="7"/>
  <c r="AI896" i="7"/>
  <c r="AI898" i="7"/>
  <c r="AI900" i="7"/>
  <c r="AI902" i="7"/>
  <c r="AI904" i="7"/>
  <c r="AI906" i="7"/>
  <c r="AI908" i="7"/>
  <c r="AI910" i="7"/>
  <c r="AI912" i="7"/>
  <c r="AI914" i="7"/>
  <c r="AI916" i="7"/>
  <c r="AI918" i="7"/>
  <c r="AI920" i="7"/>
  <c r="AI922" i="7"/>
  <c r="AI924" i="7"/>
  <c r="AI926" i="7"/>
  <c r="AI928" i="7"/>
  <c r="AI930" i="7"/>
  <c r="AI932" i="7"/>
  <c r="AI934" i="7"/>
  <c r="AI936" i="7"/>
  <c r="AI938" i="7"/>
  <c r="AI940" i="7"/>
  <c r="AI942" i="7"/>
  <c r="AI944" i="7"/>
  <c r="AI946" i="7"/>
  <c r="AI948" i="7"/>
  <c r="AI950" i="7"/>
  <c r="AI952" i="7"/>
  <c r="AI954" i="7"/>
  <c r="AI956" i="7"/>
  <c r="AI958" i="7"/>
  <c r="AI960" i="7"/>
  <c r="AI962" i="7"/>
  <c r="AI964" i="7"/>
  <c r="AI966" i="7"/>
  <c r="AI968" i="7"/>
  <c r="AI970" i="7"/>
  <c r="AI972" i="7"/>
  <c r="AI974" i="7"/>
  <c r="AI976" i="7"/>
  <c r="AI978" i="7"/>
  <c r="AI980" i="7"/>
  <c r="AI982" i="7"/>
  <c r="AI984" i="7"/>
  <c r="AI986" i="7"/>
  <c r="AI988" i="7"/>
  <c r="AI990" i="7"/>
  <c r="AI992" i="7"/>
  <c r="AI994" i="7"/>
  <c r="AI996" i="7"/>
  <c r="AI998" i="7"/>
  <c r="AI1000" i="7"/>
  <c r="AI1002" i="7"/>
  <c r="AI1004" i="7"/>
  <c r="AI1006" i="7"/>
  <c r="AI1008" i="7"/>
  <c r="AI1010" i="7"/>
  <c r="AI1012" i="7"/>
  <c r="AI1014" i="7"/>
  <c r="AI1016" i="7"/>
  <c r="AI1018" i="7"/>
  <c r="AI1020" i="7"/>
  <c r="AI1022" i="7"/>
  <c r="AI1024" i="7"/>
  <c r="AI1026" i="7"/>
  <c r="AI1028" i="7"/>
  <c r="AI1030" i="7"/>
  <c r="AI1032" i="7"/>
  <c r="AI1034" i="7"/>
  <c r="AI1036" i="7"/>
  <c r="AI1038" i="7"/>
  <c r="AI1040" i="7"/>
  <c r="AI1042" i="7"/>
  <c r="AI1044" i="7"/>
  <c r="AI1046" i="7"/>
  <c r="AI1048" i="7"/>
  <c r="AI1050" i="7"/>
  <c r="AI1052" i="7"/>
  <c r="AI1054" i="7"/>
  <c r="AI1056" i="7"/>
  <c r="AI1058" i="7"/>
  <c r="AI1060" i="7"/>
  <c r="AI1062" i="7"/>
  <c r="AI1064" i="7"/>
  <c r="AI1066" i="7"/>
  <c r="AI1068" i="7"/>
  <c r="AI1070" i="7"/>
  <c r="AI1072" i="7"/>
  <c r="AI1074" i="7"/>
  <c r="AI1076" i="7"/>
  <c r="AI1078" i="7"/>
  <c r="AI1080" i="7"/>
  <c r="AI1082" i="7"/>
  <c r="AI1084" i="7"/>
  <c r="AI1086" i="7"/>
  <c r="AI1088" i="7"/>
  <c r="AI1090" i="7"/>
  <c r="AI1092" i="7"/>
  <c r="AI1094" i="7"/>
  <c r="AI1096" i="7"/>
  <c r="AI1098" i="7"/>
  <c r="AI1100" i="7"/>
  <c r="AI1102" i="7"/>
  <c r="AI1104" i="7"/>
  <c r="AI1106" i="7"/>
  <c r="AI1108" i="7"/>
  <c r="AI1110" i="7"/>
  <c r="AI1112" i="7"/>
  <c r="AI1114" i="7"/>
  <c r="AI1116" i="7"/>
  <c r="AI1118" i="7"/>
  <c r="AI1120" i="7"/>
  <c r="AI1122" i="7"/>
  <c r="AI1124" i="7"/>
  <c r="AI1126" i="7"/>
  <c r="AI1128" i="7"/>
  <c r="AI1130" i="7"/>
  <c r="AI1132" i="7"/>
  <c r="AI1134" i="7"/>
  <c r="AI1136" i="7"/>
  <c r="AI1688" i="7"/>
  <c r="AI1690" i="7"/>
  <c r="AI1692" i="7"/>
  <c r="AI1694" i="7"/>
  <c r="AI1696" i="7"/>
  <c r="AI1698" i="7"/>
  <c r="AI1700" i="7"/>
  <c r="AI1702" i="7"/>
  <c r="AI1704" i="7"/>
  <c r="AI1706" i="7"/>
  <c r="AI1708" i="7"/>
  <c r="AI1710" i="7"/>
  <c r="AI1712" i="7"/>
  <c r="AI1714" i="7"/>
  <c r="AI1716" i="7"/>
  <c r="AI1718" i="7"/>
  <c r="AI1720" i="7"/>
  <c r="AI1722" i="7"/>
  <c r="AI1724" i="7"/>
  <c r="AI1726" i="7"/>
  <c r="AI1728" i="7"/>
  <c r="AI1730" i="7"/>
  <c r="AI1732" i="7"/>
  <c r="AI1734" i="7"/>
  <c r="AI1736" i="7"/>
  <c r="AI1738" i="7"/>
  <c r="AI1740" i="7"/>
  <c r="AI1742" i="7"/>
  <c r="AI1744" i="7"/>
  <c r="AI1746" i="7"/>
  <c r="AI1747" i="7"/>
  <c r="AI1749" i="7"/>
  <c r="AI1751" i="7"/>
  <c r="AI1753" i="7"/>
  <c r="AI1755" i="7"/>
  <c r="AI1757" i="7"/>
  <c r="AI1759" i="7"/>
  <c r="AI1761" i="7"/>
  <c r="AI1763" i="7"/>
  <c r="AI1765" i="7"/>
  <c r="AI1767" i="7"/>
  <c r="AI1769" i="7"/>
  <c r="AI1771" i="7"/>
  <c r="AI1773" i="7"/>
  <c r="AI1775" i="7"/>
  <c r="AI1777" i="7"/>
  <c r="AI1779" i="7"/>
  <c r="AI1781" i="7"/>
  <c r="AI1783" i="7"/>
  <c r="AI1785" i="7"/>
  <c r="AI1787" i="7"/>
  <c r="AI1789" i="7"/>
  <c r="AI1791" i="7"/>
  <c r="AI2074" i="7"/>
  <c r="AJ2074" i="7"/>
  <c r="AI2076" i="7"/>
  <c r="AJ2076" i="7"/>
  <c r="AI2078" i="7"/>
  <c r="AJ2078" i="7"/>
  <c r="AI2080" i="7"/>
  <c r="AJ2080" i="7"/>
  <c r="AI2082" i="7"/>
  <c r="AJ2082" i="7"/>
  <c r="AI2084" i="7"/>
  <c r="AJ2084" i="7"/>
  <c r="AI2086" i="7"/>
  <c r="AJ2086" i="7"/>
  <c r="AI2088" i="7"/>
  <c r="AJ2088" i="7"/>
  <c r="AI2090" i="7"/>
  <c r="AJ2090" i="7"/>
  <c r="AI2092" i="7"/>
  <c r="AJ2092" i="7"/>
  <c r="AI2094" i="7"/>
  <c r="AJ2094" i="7"/>
  <c r="AI2096" i="7"/>
  <c r="AJ2096" i="7"/>
  <c r="AI2098" i="7"/>
  <c r="AJ2098" i="7"/>
  <c r="AI2100" i="7"/>
  <c r="AJ2100" i="7"/>
  <c r="AI2102" i="7"/>
  <c r="AJ2102" i="7"/>
  <c r="AI2104" i="7"/>
  <c r="AJ2104" i="7"/>
  <c r="AI2106" i="7"/>
  <c r="AJ2106" i="7"/>
  <c r="AI2108" i="7"/>
  <c r="AJ2108" i="7"/>
  <c r="AI2110" i="7"/>
  <c r="AJ2110" i="7"/>
  <c r="AI2112" i="7"/>
  <c r="AJ2112" i="7"/>
  <c r="AI2114" i="7"/>
  <c r="AJ2114" i="7"/>
  <c r="AI2117" i="7"/>
  <c r="AJ2117" i="7"/>
  <c r="AI2119" i="7"/>
  <c r="AJ2119" i="7"/>
  <c r="AI2121" i="7"/>
  <c r="AJ2121" i="7"/>
  <c r="AI2123" i="7"/>
  <c r="AJ2123" i="7"/>
  <c r="AI2125" i="7"/>
  <c r="AJ2125" i="7"/>
  <c r="AI2127" i="7"/>
  <c r="AJ2127" i="7"/>
  <c r="AI2129" i="7"/>
  <c r="AJ2129" i="7"/>
  <c r="AI2131" i="7"/>
  <c r="AJ2131" i="7"/>
  <c r="AI2133" i="7"/>
  <c r="AJ2133" i="7"/>
  <c r="AI2135" i="7"/>
  <c r="AJ2135" i="7"/>
  <c r="AI2137" i="7"/>
  <c r="AJ2137" i="7"/>
  <c r="AI2139" i="7"/>
  <c r="AJ2139" i="7"/>
  <c r="AI2141" i="7"/>
  <c r="AJ2141" i="7"/>
  <c r="AI2143" i="7"/>
  <c r="AJ2143" i="7"/>
  <c r="AI2145" i="7"/>
  <c r="AJ2145" i="7"/>
  <c r="AI2147" i="7"/>
  <c r="AJ2147" i="7"/>
  <c r="AI2149" i="7"/>
  <c r="AJ2149" i="7"/>
  <c r="AI2151" i="7"/>
  <c r="AJ2151" i="7"/>
  <c r="AI2153" i="7"/>
  <c r="AJ2153" i="7"/>
  <c r="AI2155" i="7"/>
  <c r="AJ2155" i="7"/>
  <c r="AI2157" i="7"/>
  <c r="AJ2157" i="7"/>
  <c r="AI2159" i="7"/>
  <c r="AJ2159" i="7"/>
  <c r="AI2161" i="7"/>
  <c r="AI2203" i="7"/>
  <c r="I2203" i="9"/>
  <c r="I2201" i="9"/>
  <c r="I2199" i="9"/>
  <c r="I2197" i="9"/>
  <c r="AO2202" i="7"/>
  <c r="AO2198" i="7"/>
  <c r="I2200" i="9"/>
  <c r="I2196" i="9"/>
  <c r="AG155" i="7"/>
  <c r="AI3" i="7"/>
  <c r="AJ3" i="7"/>
  <c r="AG4" i="7"/>
  <c r="AI5" i="7"/>
  <c r="AJ5" i="7"/>
  <c r="AG6" i="7"/>
  <c r="AI7" i="7"/>
  <c r="AJ7" i="7"/>
  <c r="AG8" i="7"/>
  <c r="AI9" i="7"/>
  <c r="AJ9" i="7"/>
  <c r="AG10" i="7"/>
  <c r="AI11" i="7"/>
  <c r="AJ11" i="7"/>
  <c r="AG12" i="7"/>
  <c r="AI13" i="7"/>
  <c r="AJ13" i="7"/>
  <c r="AG14" i="7"/>
  <c r="AI15" i="7"/>
  <c r="AJ15" i="7"/>
  <c r="AG16" i="7"/>
  <c r="AI17" i="7"/>
  <c r="AJ17" i="7"/>
  <c r="AG18" i="7"/>
  <c r="AI19" i="7"/>
  <c r="AJ19" i="7"/>
  <c r="AG20" i="7"/>
  <c r="AI21" i="7"/>
  <c r="AJ21" i="7"/>
  <c r="AG22" i="7"/>
  <c r="AI23" i="7"/>
  <c r="AJ23" i="7"/>
  <c r="AG24" i="7"/>
  <c r="AI25" i="7"/>
  <c r="AJ25" i="7"/>
  <c r="AG26" i="7"/>
  <c r="AI27" i="7"/>
  <c r="AJ27" i="7"/>
  <c r="AG28" i="7"/>
  <c r="AI29" i="7"/>
  <c r="AJ29" i="7"/>
  <c r="AG30" i="7"/>
  <c r="AI31" i="7"/>
  <c r="AJ31" i="7"/>
  <c r="AG32" i="7"/>
  <c r="AI33" i="7"/>
  <c r="AJ33" i="7"/>
  <c r="AG34" i="7"/>
  <c r="AI35" i="7"/>
  <c r="AJ35" i="7"/>
  <c r="AG36" i="7"/>
  <c r="AI37" i="7"/>
  <c r="AJ37" i="7"/>
  <c r="AG38" i="7"/>
  <c r="AI39" i="7"/>
  <c r="AJ39" i="7"/>
  <c r="AG40" i="7"/>
  <c r="AI41" i="7"/>
  <c r="AJ41" i="7"/>
  <c r="AG42" i="7"/>
  <c r="AI43" i="7"/>
  <c r="AJ43" i="7"/>
  <c r="AG44" i="7"/>
  <c r="AI45" i="7"/>
  <c r="AJ45" i="7"/>
  <c r="AG46" i="7"/>
  <c r="AI47" i="7"/>
  <c r="AJ47" i="7"/>
  <c r="AG48" i="7"/>
  <c r="AI49" i="7"/>
  <c r="AJ49" i="7"/>
  <c r="AG50" i="7"/>
  <c r="AI51" i="7"/>
  <c r="AJ51" i="7"/>
  <c r="AG52" i="7"/>
  <c r="AI53" i="7"/>
  <c r="AJ53" i="7"/>
  <c r="AG54" i="7"/>
  <c r="AI55" i="7"/>
  <c r="AJ55" i="7"/>
  <c r="AG56" i="7"/>
  <c r="AI57" i="7"/>
  <c r="AJ57" i="7"/>
  <c r="AG58" i="7"/>
  <c r="AI59" i="7"/>
  <c r="AJ59" i="7"/>
  <c r="AG60" i="7"/>
  <c r="AI61" i="7"/>
  <c r="AJ61" i="7"/>
  <c r="AG62" i="7"/>
  <c r="AI63" i="7"/>
  <c r="AJ63" i="7"/>
  <c r="AI65" i="7"/>
  <c r="AJ65" i="7"/>
  <c r="AG66" i="7"/>
  <c r="AI67" i="7"/>
  <c r="AJ67" i="7"/>
  <c r="AG68" i="7"/>
  <c r="AI69" i="7"/>
  <c r="AJ69" i="7"/>
  <c r="AG70" i="7"/>
  <c r="AI71" i="7"/>
  <c r="AJ71" i="7"/>
  <c r="AG72" i="7"/>
  <c r="AI73" i="7"/>
  <c r="AJ73" i="7"/>
  <c r="AG74" i="7"/>
  <c r="AI75" i="7"/>
  <c r="AJ75" i="7"/>
  <c r="AG76" i="7"/>
  <c r="AI77" i="7"/>
  <c r="AJ77" i="7"/>
  <c r="AG78" i="7"/>
  <c r="AI79" i="7"/>
  <c r="AJ79" i="7"/>
  <c r="AG80" i="7"/>
  <c r="AI81" i="7"/>
  <c r="AJ81" i="7"/>
  <c r="AG82" i="7"/>
  <c r="AI83" i="7"/>
  <c r="AJ83" i="7"/>
  <c r="AG84" i="7"/>
  <c r="AI85" i="7"/>
  <c r="AJ85" i="7"/>
  <c r="AG86" i="7"/>
  <c r="AI87" i="7"/>
  <c r="AJ87" i="7"/>
  <c r="AG88" i="7"/>
  <c r="AI89" i="7"/>
  <c r="AJ89" i="7"/>
  <c r="AG90" i="7"/>
  <c r="AI91" i="7"/>
  <c r="AJ91" i="7"/>
  <c r="AG92" i="7"/>
  <c r="AI93" i="7"/>
  <c r="AJ93" i="7"/>
  <c r="AG94" i="7"/>
  <c r="AI95" i="7"/>
  <c r="AJ95" i="7"/>
  <c r="AG96" i="7"/>
  <c r="AI97" i="7"/>
  <c r="AJ97" i="7"/>
  <c r="AG98" i="7"/>
  <c r="AI99" i="7"/>
  <c r="AJ99" i="7"/>
  <c r="AG100" i="7"/>
  <c r="AI101" i="7"/>
  <c r="AJ101" i="7"/>
  <c r="AG102" i="7"/>
  <c r="AI103" i="7"/>
  <c r="AJ103" i="7"/>
  <c r="AG104" i="7"/>
  <c r="AI105" i="7"/>
  <c r="AJ105" i="7"/>
  <c r="AG106" i="7"/>
  <c r="AI107" i="7"/>
  <c r="AJ107" i="7"/>
  <c r="AG108" i="7"/>
  <c r="AI109" i="7"/>
  <c r="AJ109" i="7"/>
  <c r="AG110" i="7"/>
  <c r="AI111" i="7"/>
  <c r="AJ111" i="7"/>
  <c r="AG112" i="7"/>
  <c r="AI113" i="7"/>
  <c r="AJ113" i="7"/>
  <c r="AG114" i="7"/>
  <c r="AI115" i="7"/>
  <c r="AJ115" i="7"/>
  <c r="AG116" i="7"/>
  <c r="AI117" i="7"/>
  <c r="AJ117" i="7"/>
  <c r="AG118" i="7"/>
  <c r="AI119" i="7"/>
  <c r="AJ119" i="7"/>
  <c r="AG120" i="7"/>
  <c r="AI121" i="7"/>
  <c r="AJ121" i="7"/>
  <c r="AG122" i="7"/>
  <c r="AI123" i="7"/>
  <c r="AJ123" i="7"/>
  <c r="AG124" i="7"/>
  <c r="AI125" i="7"/>
  <c r="AJ125" i="7"/>
  <c r="AG126" i="7"/>
  <c r="AI127" i="7"/>
  <c r="AJ127" i="7"/>
  <c r="AG128" i="7"/>
  <c r="AI129" i="7"/>
  <c r="AJ129" i="7"/>
  <c r="AG130" i="7"/>
  <c r="AI131" i="7"/>
  <c r="AJ131" i="7"/>
  <c r="AG132" i="7"/>
  <c r="AI133" i="7"/>
  <c r="AJ133" i="7"/>
  <c r="AG134" i="7"/>
  <c r="AI135" i="7"/>
  <c r="AJ135" i="7"/>
  <c r="AG136" i="7"/>
  <c r="AI137" i="7"/>
  <c r="AJ137" i="7"/>
  <c r="AG138" i="7"/>
  <c r="AI139" i="7"/>
  <c r="AJ139" i="7"/>
  <c r="AG140" i="7"/>
  <c r="AI141" i="7"/>
  <c r="AJ141" i="7"/>
  <c r="AG142" i="7"/>
  <c r="AI143" i="7"/>
  <c r="AJ143" i="7"/>
  <c r="AG144" i="7"/>
  <c r="AI145" i="7"/>
  <c r="AJ145" i="7"/>
  <c r="AG146" i="7"/>
  <c r="AI147" i="7"/>
  <c r="AJ147" i="7"/>
  <c r="AG148" i="7"/>
  <c r="AI149" i="7"/>
  <c r="AJ149" i="7"/>
  <c r="AG150" i="7"/>
  <c r="AI151" i="7"/>
  <c r="AJ151" i="7"/>
  <c r="AG152" i="7"/>
  <c r="AI153" i="7"/>
  <c r="AJ153" i="7"/>
  <c r="AG154" i="7"/>
  <c r="AI155" i="7"/>
  <c r="AJ155" i="7"/>
  <c r="AG156" i="7"/>
  <c r="AI157" i="7"/>
  <c r="AJ157" i="7"/>
  <c r="AG158" i="7"/>
  <c r="AI159" i="7"/>
  <c r="AJ159" i="7"/>
  <c r="AG160" i="7"/>
  <c r="AI161" i="7"/>
  <c r="AJ161" i="7"/>
  <c r="AG162" i="7"/>
  <c r="AI163" i="7"/>
  <c r="AJ163" i="7"/>
  <c r="AG164" i="7"/>
  <c r="AI165" i="7"/>
  <c r="AJ165" i="7"/>
  <c r="AG166" i="7"/>
  <c r="AI167" i="7"/>
  <c r="AJ167" i="7"/>
  <c r="AG168" i="7"/>
  <c r="AI169" i="7"/>
  <c r="AJ169" i="7"/>
  <c r="AG170" i="7"/>
  <c r="AI171" i="7"/>
  <c r="AJ171" i="7"/>
  <c r="AG172" i="7"/>
  <c r="AI173" i="7"/>
  <c r="AJ173" i="7"/>
  <c r="AG174" i="7"/>
  <c r="AI175" i="7"/>
  <c r="AJ175" i="7"/>
  <c r="AG176" i="7"/>
  <c r="AI177" i="7"/>
  <c r="AJ177" i="7"/>
  <c r="AG178" i="7"/>
  <c r="AI179" i="7"/>
  <c r="AJ179" i="7"/>
  <c r="AG180" i="7"/>
  <c r="AI181" i="7"/>
  <c r="AJ181" i="7"/>
  <c r="AG182" i="7"/>
  <c r="AI183" i="7"/>
  <c r="AJ183" i="7"/>
  <c r="AG184" i="7"/>
  <c r="AI185" i="7"/>
  <c r="AJ185" i="7"/>
  <c r="AG186" i="7"/>
  <c r="AI187" i="7"/>
  <c r="AJ187" i="7"/>
  <c r="AG188" i="7"/>
  <c r="AI189" i="7"/>
  <c r="AJ189" i="7"/>
  <c r="AG190" i="7"/>
  <c r="AI191" i="7"/>
  <c r="AJ191" i="7"/>
  <c r="AG192" i="7"/>
  <c r="AI193" i="7"/>
  <c r="AJ193" i="7"/>
  <c r="AG194" i="7"/>
  <c r="AI195" i="7"/>
  <c r="AJ195" i="7"/>
  <c r="AG196" i="7"/>
  <c r="AI197" i="7"/>
  <c r="AJ197" i="7"/>
  <c r="AG198" i="7"/>
  <c r="AI199" i="7"/>
  <c r="AJ199" i="7"/>
  <c r="AG200" i="7"/>
  <c r="AI201" i="7"/>
  <c r="AJ201" i="7"/>
  <c r="AG202" i="7"/>
  <c r="AI203" i="7"/>
  <c r="AJ203" i="7"/>
  <c r="AG204" i="7"/>
  <c r="AI205" i="7"/>
  <c r="AJ205" i="7"/>
  <c r="AG206" i="7"/>
  <c r="AI207" i="7"/>
  <c r="AJ207" i="7"/>
  <c r="AG208" i="7"/>
  <c r="AI209" i="7"/>
  <c r="AJ209" i="7"/>
  <c r="AG210" i="7"/>
  <c r="AI211" i="7"/>
  <c r="AJ211" i="7"/>
  <c r="AG212" i="7"/>
  <c r="AI213" i="7"/>
  <c r="AJ213" i="7"/>
  <c r="AG214" i="7"/>
  <c r="AI215" i="7"/>
  <c r="AJ215" i="7"/>
  <c r="AG216" i="7"/>
  <c r="AI217" i="7"/>
  <c r="AJ217" i="7"/>
  <c r="AG218" i="7"/>
  <c r="AI219" i="7"/>
  <c r="AJ219" i="7"/>
  <c r="AG220" i="7"/>
  <c r="AI221" i="7"/>
  <c r="AJ221" i="7"/>
  <c r="AG222" i="7"/>
  <c r="AI223" i="7"/>
  <c r="AJ223" i="7"/>
  <c r="AG224" i="7"/>
  <c r="AI225" i="7"/>
  <c r="AJ225" i="7"/>
  <c r="AG226" i="7"/>
  <c r="AI227" i="7"/>
  <c r="AJ227" i="7"/>
  <c r="AG228" i="7"/>
  <c r="AI229" i="7"/>
  <c r="AJ229" i="7"/>
  <c r="AG230" i="7"/>
  <c r="AI231" i="7"/>
  <c r="AJ231" i="7"/>
  <c r="AG232" i="7"/>
  <c r="AI233" i="7"/>
  <c r="AJ233" i="7"/>
  <c r="AG234" i="7"/>
  <c r="AI235" i="7"/>
  <c r="AJ235" i="7"/>
  <c r="AG236" i="7"/>
  <c r="AI237" i="7"/>
  <c r="AJ237" i="7"/>
  <c r="AG238" i="7"/>
  <c r="AI239" i="7"/>
  <c r="AJ239" i="7"/>
  <c r="AG240" i="7"/>
  <c r="AI241" i="7"/>
  <c r="AJ241" i="7"/>
  <c r="AG242" i="7"/>
  <c r="AI243" i="7"/>
  <c r="AJ243" i="7"/>
  <c r="AG244" i="7"/>
  <c r="AI245" i="7"/>
  <c r="AJ245" i="7"/>
  <c r="AG246" i="7"/>
  <c r="AI247" i="7"/>
  <c r="AJ247" i="7"/>
  <c r="AG248" i="7"/>
  <c r="AI249" i="7"/>
  <c r="AJ249" i="7"/>
  <c r="AG250" i="7"/>
  <c r="AI251" i="7"/>
  <c r="AJ251" i="7"/>
  <c r="AG252" i="7"/>
  <c r="AI253" i="7"/>
  <c r="AJ253" i="7"/>
  <c r="AG254" i="7"/>
  <c r="AI255" i="7"/>
  <c r="AJ255" i="7"/>
  <c r="AG256" i="7"/>
  <c r="AI257" i="7"/>
  <c r="AJ257" i="7"/>
  <c r="AG258" i="7"/>
  <c r="AI259" i="7"/>
  <c r="AJ259" i="7"/>
  <c r="AG260" i="7"/>
  <c r="AI261" i="7"/>
  <c r="AJ261" i="7"/>
  <c r="AG262" i="7"/>
  <c r="AI263" i="7"/>
  <c r="AJ263" i="7"/>
  <c r="AG264" i="7"/>
  <c r="AI265" i="7"/>
  <c r="AJ265" i="7"/>
  <c r="AG266" i="7"/>
  <c r="AI267" i="7"/>
  <c r="AJ267" i="7"/>
  <c r="AG268" i="7"/>
  <c r="AI269" i="7"/>
  <c r="AJ269" i="7"/>
  <c r="AG270" i="7"/>
  <c r="AI271" i="7"/>
  <c r="AJ271" i="7"/>
  <c r="AG272" i="7"/>
  <c r="AI273" i="7"/>
  <c r="AJ273" i="7"/>
  <c r="AG274" i="7"/>
  <c r="AI275" i="7"/>
  <c r="AJ275" i="7"/>
  <c r="AG276" i="7"/>
  <c r="AI277" i="7"/>
  <c r="AJ277" i="7"/>
  <c r="AG278" i="7"/>
  <c r="AI279" i="7"/>
  <c r="AJ279" i="7"/>
  <c r="AG280" i="7"/>
  <c r="AI281" i="7"/>
  <c r="AJ281" i="7"/>
  <c r="AG282" i="7"/>
  <c r="AI283" i="7"/>
  <c r="AJ283" i="7"/>
  <c r="AG284" i="7"/>
  <c r="AI285" i="7"/>
  <c r="AJ285" i="7"/>
  <c r="AG286" i="7"/>
  <c r="AI287" i="7"/>
  <c r="AJ287" i="7"/>
  <c r="AG288" i="7"/>
  <c r="AI289" i="7"/>
  <c r="AJ289" i="7"/>
  <c r="AG290" i="7"/>
  <c r="AI291" i="7"/>
  <c r="AJ291" i="7"/>
  <c r="AG292" i="7"/>
  <c r="AI293" i="7"/>
  <c r="AJ293" i="7"/>
  <c r="AG294" i="7"/>
  <c r="AI295" i="7"/>
  <c r="AJ295" i="7"/>
  <c r="AG296" i="7"/>
  <c r="AI297" i="7"/>
  <c r="AJ297" i="7"/>
  <c r="AG298" i="7"/>
  <c r="AI299" i="7"/>
  <c r="AJ299" i="7"/>
  <c r="AG300" i="7"/>
  <c r="AI301" i="7"/>
  <c r="AJ301" i="7"/>
  <c r="AG302" i="7"/>
  <c r="AI303" i="7"/>
  <c r="AJ303" i="7"/>
  <c r="AG304" i="7"/>
  <c r="AI305" i="7"/>
  <c r="AJ305" i="7"/>
  <c r="AG306" i="7"/>
  <c r="AI307" i="7"/>
  <c r="AJ307" i="7"/>
  <c r="AG308" i="7"/>
  <c r="AI309" i="7"/>
  <c r="AJ309" i="7"/>
  <c r="AG310" i="7"/>
  <c r="AI311" i="7"/>
  <c r="AJ311" i="7"/>
  <c r="AG312" i="7"/>
  <c r="AI313" i="7"/>
  <c r="AJ313" i="7"/>
  <c r="AG314" i="7"/>
  <c r="AI315" i="7"/>
  <c r="AJ315" i="7"/>
  <c r="AG316" i="7"/>
  <c r="AI317" i="7"/>
  <c r="AJ317" i="7"/>
  <c r="AG318" i="7"/>
  <c r="AI319" i="7"/>
  <c r="AJ319" i="7"/>
  <c r="AG320" i="7"/>
  <c r="AI321" i="7"/>
  <c r="AJ321" i="7"/>
  <c r="AG322" i="7"/>
  <c r="AI323" i="7"/>
  <c r="AJ323" i="7"/>
  <c r="AG324" i="7"/>
  <c r="AI325" i="7"/>
  <c r="AJ325" i="7"/>
  <c r="AI328" i="7"/>
  <c r="AJ328" i="7"/>
  <c r="AI330" i="7"/>
  <c r="AJ330" i="7"/>
  <c r="AI332" i="7"/>
  <c r="AJ332" i="7"/>
  <c r="AI334" i="7"/>
  <c r="AJ334" i="7"/>
  <c r="AI336" i="7"/>
  <c r="AJ336" i="7"/>
  <c r="AI338" i="7"/>
  <c r="AJ338" i="7"/>
  <c r="AI340" i="7"/>
  <c r="AJ340" i="7"/>
  <c r="AI342" i="7"/>
  <c r="AJ342" i="7"/>
  <c r="AI344" i="7"/>
  <c r="AJ344" i="7"/>
  <c r="AI346" i="7"/>
  <c r="AJ346" i="7"/>
  <c r="AI348" i="7"/>
  <c r="AJ348" i="7"/>
  <c r="AI350" i="7"/>
  <c r="AJ350" i="7"/>
  <c r="AI352" i="7"/>
  <c r="AJ352" i="7"/>
  <c r="AI354" i="7"/>
  <c r="AJ354" i="7"/>
  <c r="AI356" i="7"/>
  <c r="AJ356" i="7"/>
  <c r="AI358" i="7"/>
  <c r="AJ358" i="7"/>
  <c r="AI360" i="7"/>
  <c r="AJ360" i="7"/>
  <c r="AI362" i="7"/>
  <c r="AJ362" i="7"/>
  <c r="AI364" i="7"/>
  <c r="AJ364" i="7"/>
  <c r="AG365" i="7"/>
  <c r="AI366" i="7"/>
  <c r="AJ366" i="7"/>
  <c r="AG367" i="7"/>
  <c r="AI368" i="7"/>
  <c r="AJ368" i="7"/>
  <c r="AG369" i="7"/>
  <c r="AI370" i="7"/>
  <c r="AJ370" i="7"/>
  <c r="AG371" i="7"/>
  <c r="AI372" i="7"/>
  <c r="AJ372" i="7"/>
  <c r="AG373" i="7"/>
  <c r="AI374" i="7"/>
  <c r="AJ374" i="7"/>
  <c r="AG375" i="7"/>
  <c r="AI376" i="7"/>
  <c r="AJ376" i="7"/>
  <c r="AG377" i="7"/>
  <c r="AI378" i="7"/>
  <c r="AJ378" i="7"/>
  <c r="AG379" i="7"/>
  <c r="AI380" i="7"/>
  <c r="AJ380" i="7"/>
  <c r="AG381" i="7"/>
  <c r="AI382" i="7"/>
  <c r="AJ382" i="7"/>
  <c r="AG383" i="7"/>
  <c r="AI384" i="7"/>
  <c r="AJ384" i="7"/>
  <c r="AG385" i="7"/>
  <c r="AI386" i="7"/>
  <c r="AJ386" i="7"/>
  <c r="AG387" i="7"/>
  <c r="AI388" i="7"/>
  <c r="AJ388" i="7"/>
  <c r="AG389" i="7"/>
  <c r="AI390" i="7"/>
  <c r="AJ390" i="7"/>
  <c r="AG391" i="7"/>
  <c r="AI392" i="7"/>
  <c r="AJ392" i="7"/>
  <c r="AG393" i="7"/>
  <c r="AI394" i="7"/>
  <c r="AJ394" i="7"/>
  <c r="AG395" i="7"/>
  <c r="AI396" i="7"/>
  <c r="AJ396" i="7"/>
  <c r="AG397" i="7"/>
  <c r="AI398" i="7"/>
  <c r="AJ398" i="7"/>
  <c r="AG399" i="7"/>
  <c r="AI400" i="7"/>
  <c r="AJ400" i="7"/>
  <c r="AG401" i="7"/>
  <c r="AI402" i="7"/>
  <c r="AJ402" i="7"/>
  <c r="AG403" i="7"/>
  <c r="AI404" i="7"/>
  <c r="AJ404" i="7"/>
  <c r="AG405" i="7"/>
  <c r="AI406" i="7"/>
  <c r="AJ406" i="7"/>
  <c r="AG407" i="7"/>
  <c r="AI408" i="7"/>
  <c r="AJ408" i="7"/>
  <c r="AG409" i="7"/>
  <c r="AI410" i="7"/>
  <c r="AJ410" i="7"/>
  <c r="AG411" i="7"/>
  <c r="AI412" i="7"/>
  <c r="AJ412" i="7"/>
  <c r="AG413" i="7"/>
  <c r="AI414" i="7"/>
  <c r="AJ414" i="7"/>
  <c r="AG415" i="7"/>
  <c r="AI416" i="7"/>
  <c r="AJ416" i="7"/>
  <c r="AG417" i="7"/>
  <c r="AI418" i="7"/>
  <c r="AJ418" i="7"/>
  <c r="AG419" i="7"/>
  <c r="AI420" i="7"/>
  <c r="AJ420" i="7"/>
  <c r="AG421" i="7"/>
  <c r="AI422" i="7"/>
  <c r="AJ422" i="7"/>
  <c r="AG423" i="7"/>
  <c r="AI424" i="7"/>
  <c r="AJ424" i="7"/>
  <c r="AG425" i="7"/>
  <c r="AI426" i="7"/>
  <c r="AJ426" i="7"/>
  <c r="AG427" i="7"/>
  <c r="AI428" i="7"/>
  <c r="AJ428" i="7"/>
  <c r="AG429" i="7"/>
  <c r="AI430" i="7"/>
  <c r="AJ430" i="7"/>
  <c r="AG431" i="7"/>
  <c r="AI432" i="7"/>
  <c r="AJ432" i="7"/>
  <c r="AG433" i="7"/>
  <c r="AI434" i="7"/>
  <c r="AJ434" i="7"/>
  <c r="AG435" i="7"/>
  <c r="AI436" i="7"/>
  <c r="AJ436" i="7"/>
  <c r="AG437" i="7"/>
  <c r="AI438" i="7"/>
  <c r="AJ438" i="7"/>
  <c r="AG439" i="7"/>
  <c r="AI440" i="7"/>
  <c r="AJ440" i="7"/>
  <c r="AG441" i="7"/>
  <c r="AI442" i="7"/>
  <c r="AJ442" i="7"/>
  <c r="AG443" i="7"/>
  <c r="AI444" i="7"/>
  <c r="AJ444" i="7"/>
  <c r="AG445" i="7"/>
  <c r="AI446" i="7"/>
  <c r="AJ446" i="7"/>
  <c r="AG447" i="7"/>
  <c r="AI448" i="7"/>
  <c r="AJ448" i="7"/>
  <c r="AG449" i="7"/>
  <c r="AI450" i="7"/>
  <c r="AJ450" i="7"/>
  <c r="AG451" i="7"/>
  <c r="AI452" i="7"/>
  <c r="AJ452" i="7"/>
  <c r="AG453" i="7"/>
  <c r="AI454" i="7"/>
  <c r="AJ454" i="7"/>
  <c r="AG455" i="7"/>
  <c r="AI456" i="7"/>
  <c r="AJ456" i="7"/>
  <c r="AG457" i="7"/>
  <c r="AI458" i="7"/>
  <c r="AJ458" i="7"/>
  <c r="AG459" i="7"/>
  <c r="AI460" i="7"/>
  <c r="AJ460" i="7"/>
  <c r="AG461" i="7"/>
  <c r="AI462" i="7"/>
  <c r="AJ462" i="7"/>
  <c r="AG463" i="7"/>
  <c r="AI464" i="7"/>
  <c r="AJ464" i="7"/>
  <c r="AG465" i="7"/>
  <c r="AI466" i="7"/>
  <c r="AJ466" i="7"/>
  <c r="AG467" i="7"/>
  <c r="AI468" i="7"/>
  <c r="AJ468" i="7"/>
  <c r="AG469" i="7"/>
  <c r="AI470" i="7"/>
  <c r="AJ470" i="7"/>
  <c r="AG471" i="7"/>
  <c r="AI472" i="7"/>
  <c r="AJ472" i="7"/>
  <c r="AG473" i="7"/>
  <c r="AI474" i="7"/>
  <c r="AJ474" i="7"/>
  <c r="AG475" i="7"/>
  <c r="AI476" i="7"/>
  <c r="AJ476" i="7"/>
  <c r="AG477" i="7"/>
  <c r="AI478" i="7"/>
  <c r="AJ478" i="7"/>
  <c r="AG479" i="7"/>
  <c r="AI480" i="7"/>
  <c r="AJ480" i="7"/>
  <c r="AG481" i="7"/>
  <c r="AI482" i="7"/>
  <c r="AJ482" i="7"/>
  <c r="AG483" i="7"/>
  <c r="AI484" i="7"/>
  <c r="AJ484" i="7"/>
  <c r="AG485" i="7"/>
  <c r="AI486" i="7"/>
  <c r="AJ486" i="7"/>
  <c r="AG487" i="7"/>
  <c r="AI488" i="7"/>
  <c r="AJ488" i="7"/>
  <c r="AG489" i="7"/>
  <c r="AI490" i="7"/>
  <c r="AJ490" i="7"/>
  <c r="AG491" i="7"/>
  <c r="AI492" i="7"/>
  <c r="AJ492" i="7"/>
  <c r="AG493" i="7"/>
  <c r="AI494" i="7"/>
  <c r="AJ494" i="7"/>
  <c r="AG495" i="7"/>
  <c r="AI496" i="7"/>
  <c r="AJ496" i="7"/>
  <c r="AG497" i="7"/>
  <c r="AI498" i="7"/>
  <c r="AJ498" i="7"/>
  <c r="AG499" i="7"/>
  <c r="AI500" i="7"/>
  <c r="AJ500" i="7"/>
  <c r="AG501" i="7"/>
  <c r="AI502" i="7"/>
  <c r="AJ502" i="7"/>
  <c r="AG503" i="7"/>
  <c r="AI504" i="7"/>
  <c r="AJ504" i="7"/>
  <c r="AG505" i="7"/>
  <c r="AI506" i="7"/>
  <c r="AJ506" i="7"/>
  <c r="AG507" i="7"/>
  <c r="AI508" i="7"/>
  <c r="AJ508" i="7"/>
  <c r="AG509" i="7"/>
  <c r="AI510" i="7"/>
  <c r="AJ510" i="7"/>
  <c r="AG511" i="7"/>
  <c r="AI512" i="7"/>
  <c r="AJ512" i="7"/>
  <c r="AG513" i="7"/>
  <c r="AI514" i="7"/>
  <c r="AJ514" i="7"/>
  <c r="AG515" i="7"/>
  <c r="AI516" i="7"/>
  <c r="AJ516" i="7"/>
  <c r="AG517" i="7"/>
  <c r="AI518" i="7"/>
  <c r="AJ518" i="7"/>
  <c r="AG519" i="7"/>
  <c r="AI520" i="7"/>
  <c r="AJ520" i="7"/>
  <c r="AG521" i="7"/>
  <c r="AI522" i="7"/>
  <c r="AJ522" i="7"/>
  <c r="AG523" i="7"/>
  <c r="AI524" i="7"/>
  <c r="AJ524" i="7"/>
  <c r="AG525" i="7"/>
  <c r="AI526" i="7"/>
  <c r="AJ526" i="7"/>
  <c r="AG527" i="7"/>
  <c r="AI528" i="7"/>
  <c r="AJ528" i="7"/>
  <c r="AG529" i="7"/>
  <c r="AI530" i="7"/>
  <c r="AJ530" i="7"/>
  <c r="AG531" i="7"/>
  <c r="AI532" i="7"/>
  <c r="AJ532" i="7"/>
  <c r="AG533" i="7"/>
  <c r="AI534" i="7"/>
  <c r="AJ534" i="7"/>
  <c r="AG535" i="7"/>
  <c r="AI536" i="7"/>
  <c r="AJ536" i="7"/>
  <c r="AG537" i="7"/>
  <c r="AI538" i="7"/>
  <c r="AJ538" i="7"/>
  <c r="AG539" i="7"/>
  <c r="AI540" i="7"/>
  <c r="AJ540" i="7"/>
  <c r="AG541" i="7"/>
  <c r="AI542" i="7"/>
  <c r="AJ542" i="7"/>
  <c r="AG543" i="7"/>
  <c r="AI544" i="7"/>
  <c r="AJ544" i="7"/>
  <c r="AG545" i="7"/>
  <c r="AI546" i="7"/>
  <c r="AJ546" i="7"/>
  <c r="AG547" i="7"/>
  <c r="AI548" i="7"/>
  <c r="AJ548" i="7"/>
  <c r="AG549" i="7"/>
  <c r="AI550" i="7"/>
  <c r="AJ550" i="7"/>
  <c r="AG551" i="7"/>
  <c r="AI552" i="7"/>
  <c r="AJ552" i="7"/>
  <c r="AG553" i="7"/>
  <c r="AI554" i="7"/>
  <c r="AJ554" i="7"/>
  <c r="AG555" i="7"/>
  <c r="AI556" i="7"/>
  <c r="AJ556" i="7"/>
  <c r="AG557" i="7"/>
  <c r="AI558" i="7"/>
  <c r="AJ558" i="7"/>
  <c r="AG559" i="7"/>
  <c r="AI560" i="7"/>
  <c r="AJ560" i="7"/>
  <c r="AG561" i="7"/>
  <c r="AI562" i="7"/>
  <c r="AJ562" i="7"/>
  <c r="AG563" i="7"/>
  <c r="AI564" i="7"/>
  <c r="AJ564" i="7"/>
  <c r="AG565" i="7"/>
  <c r="AI566" i="7"/>
  <c r="AJ566" i="7"/>
  <c r="AG567" i="7"/>
  <c r="AI568" i="7"/>
  <c r="AJ568" i="7"/>
  <c r="AG569" i="7"/>
  <c r="AI570" i="7"/>
  <c r="AJ570" i="7"/>
  <c r="AG571" i="7"/>
  <c r="AI572" i="7"/>
  <c r="AJ572" i="7"/>
  <c r="AG573" i="7"/>
  <c r="AI574" i="7"/>
  <c r="AJ574" i="7"/>
  <c r="AG575" i="7"/>
  <c r="AI576" i="7"/>
  <c r="AJ576" i="7"/>
  <c r="AG577" i="7"/>
  <c r="AI578" i="7"/>
  <c r="AJ578" i="7"/>
  <c r="AG579" i="7"/>
  <c r="AI580" i="7"/>
  <c r="AJ580" i="7"/>
  <c r="AG581" i="7"/>
  <c r="AI582" i="7"/>
  <c r="AJ582" i="7"/>
  <c r="AG583" i="7"/>
  <c r="AI584" i="7"/>
  <c r="AJ584" i="7"/>
  <c r="AG585" i="7"/>
  <c r="AI586" i="7"/>
  <c r="AJ586" i="7"/>
  <c r="AG587" i="7"/>
  <c r="AI588" i="7"/>
  <c r="AJ588" i="7"/>
  <c r="AG589" i="7"/>
  <c r="AI590" i="7"/>
  <c r="AJ590" i="7"/>
  <c r="AG591" i="7"/>
  <c r="AI592" i="7"/>
  <c r="AJ592" i="7"/>
  <c r="AG593" i="7"/>
  <c r="AI594" i="7"/>
  <c r="AJ594" i="7"/>
  <c r="AG595" i="7"/>
  <c r="AI596" i="7"/>
  <c r="AJ596" i="7"/>
  <c r="AG597" i="7"/>
  <c r="AI598" i="7"/>
  <c r="AJ598" i="7"/>
  <c r="AG599" i="7"/>
  <c r="AI600" i="7"/>
  <c r="AJ600" i="7"/>
  <c r="AG601" i="7"/>
  <c r="AI602" i="7"/>
  <c r="AJ602" i="7"/>
  <c r="AG603" i="7"/>
  <c r="AI604" i="7"/>
  <c r="AJ604" i="7"/>
  <c r="AG605" i="7"/>
  <c r="AI606" i="7"/>
  <c r="AI607" i="7"/>
  <c r="AJ607" i="7"/>
  <c r="AG608" i="7"/>
  <c r="AI609" i="7"/>
  <c r="AJ609" i="7"/>
  <c r="AG610" i="7"/>
  <c r="AI611" i="7"/>
  <c r="AJ611" i="7"/>
  <c r="AG612" i="7"/>
  <c r="AG613" i="7"/>
  <c r="AI614" i="7"/>
  <c r="AJ614" i="7"/>
  <c r="AG615" i="7"/>
  <c r="AI616" i="7"/>
  <c r="AJ616" i="7"/>
  <c r="AG617" i="7"/>
  <c r="AI618" i="7"/>
  <c r="AJ618" i="7"/>
  <c r="AG619" i="7"/>
  <c r="AI620" i="7"/>
  <c r="AJ620" i="7"/>
  <c r="AG621" i="7"/>
  <c r="AI622" i="7"/>
  <c r="AJ622" i="7"/>
  <c r="AG623" i="7"/>
  <c r="AI624" i="7"/>
  <c r="AJ624" i="7"/>
  <c r="AG625" i="7"/>
  <c r="AI626" i="7"/>
  <c r="AJ626" i="7"/>
  <c r="AG627" i="7"/>
  <c r="AI628" i="7"/>
  <c r="AJ628" i="7"/>
  <c r="AG629" i="7"/>
  <c r="AI630" i="7"/>
  <c r="AJ630" i="7"/>
  <c r="AG631" i="7"/>
  <c r="AI632" i="7"/>
  <c r="AJ632" i="7"/>
  <c r="AG633" i="7"/>
  <c r="AI634" i="7"/>
  <c r="AJ634" i="7"/>
  <c r="AG635" i="7"/>
  <c r="AI636" i="7"/>
  <c r="AJ636" i="7"/>
  <c r="AG637" i="7"/>
  <c r="AI638" i="7"/>
  <c r="AJ638" i="7"/>
  <c r="AG639" i="7"/>
  <c r="AI640" i="7"/>
  <c r="AJ640" i="7"/>
  <c r="AG641" i="7"/>
  <c r="AI642" i="7"/>
  <c r="AJ642" i="7"/>
  <c r="AG643" i="7"/>
  <c r="AI644" i="7"/>
  <c r="AJ644" i="7"/>
  <c r="AG645" i="7"/>
  <c r="AI646" i="7"/>
  <c r="AJ646" i="7"/>
  <c r="AG647" i="7"/>
  <c r="AI648" i="7"/>
  <c r="AJ648" i="7"/>
  <c r="AG649" i="7"/>
  <c r="AI650" i="7"/>
  <c r="AJ650" i="7"/>
  <c r="AG651" i="7"/>
  <c r="AI652" i="7"/>
  <c r="AJ652" i="7"/>
  <c r="AG653" i="7"/>
  <c r="AI654" i="7"/>
  <c r="AJ654" i="7"/>
  <c r="AG655" i="7"/>
  <c r="AI656" i="7"/>
  <c r="AJ656" i="7"/>
  <c r="AG657" i="7"/>
  <c r="AI658" i="7"/>
  <c r="AJ658" i="7"/>
  <c r="AG659" i="7"/>
  <c r="AI660" i="7"/>
  <c r="AJ660" i="7"/>
  <c r="AG661" i="7"/>
  <c r="AI662" i="7"/>
  <c r="AJ662" i="7"/>
  <c r="AG663" i="7"/>
  <c r="AI664" i="7"/>
  <c r="AJ664" i="7"/>
  <c r="AG665" i="7"/>
  <c r="AI666" i="7"/>
  <c r="AJ666" i="7"/>
  <c r="AG667" i="7"/>
  <c r="AI668" i="7"/>
  <c r="AJ668" i="7"/>
  <c r="AG669" i="7"/>
  <c r="AI670" i="7"/>
  <c r="AJ670" i="7"/>
  <c r="AG671" i="7"/>
  <c r="AI672" i="7"/>
  <c r="AJ672" i="7"/>
  <c r="AG673" i="7"/>
  <c r="AI674" i="7"/>
  <c r="AJ674" i="7"/>
  <c r="AG675" i="7"/>
  <c r="AI676" i="7"/>
  <c r="AJ676" i="7"/>
  <c r="AG677" i="7"/>
  <c r="AI678" i="7"/>
  <c r="AJ678" i="7"/>
  <c r="AG679" i="7"/>
  <c r="AI680" i="7"/>
  <c r="AJ680" i="7"/>
  <c r="AG681" i="7"/>
  <c r="AI682" i="7"/>
  <c r="AJ682" i="7"/>
  <c r="AG683" i="7"/>
  <c r="AI684" i="7"/>
  <c r="AJ684" i="7"/>
  <c r="AG685" i="7"/>
  <c r="AI686" i="7"/>
  <c r="AJ686" i="7"/>
  <c r="AG687" i="7"/>
  <c r="AI688" i="7"/>
  <c r="AJ688" i="7"/>
  <c r="AG689" i="7"/>
  <c r="AI690" i="7"/>
  <c r="AJ690" i="7"/>
  <c r="AG691" i="7"/>
  <c r="AI692" i="7"/>
  <c r="AJ692" i="7"/>
  <c r="AG693" i="7"/>
  <c r="AI694" i="7"/>
  <c r="AJ694" i="7"/>
  <c r="AG695" i="7"/>
  <c r="AI696" i="7"/>
  <c r="AJ696" i="7"/>
  <c r="AG697" i="7"/>
  <c r="AI698" i="7"/>
  <c r="AJ698" i="7"/>
  <c r="AG699" i="7"/>
  <c r="AI700" i="7"/>
  <c r="AJ700" i="7"/>
  <c r="AG701" i="7"/>
  <c r="AI702" i="7"/>
  <c r="AJ702" i="7"/>
  <c r="AG703" i="7"/>
  <c r="AI704" i="7"/>
  <c r="AJ704" i="7"/>
  <c r="AG705" i="7"/>
  <c r="AI706" i="7"/>
  <c r="AJ706" i="7"/>
  <c r="AG707" i="7"/>
  <c r="AI708" i="7"/>
  <c r="AJ708" i="7"/>
  <c r="AG709" i="7"/>
  <c r="AI710" i="7"/>
  <c r="AJ710" i="7"/>
  <c r="AG711" i="7"/>
  <c r="AI712" i="7"/>
  <c r="AJ712" i="7"/>
  <c r="AG713" i="7"/>
  <c r="AI714" i="7"/>
  <c r="AJ714" i="7"/>
  <c r="AG715" i="7"/>
  <c r="AI716" i="7"/>
  <c r="AJ716" i="7"/>
  <c r="AG717" i="7"/>
  <c r="AI718" i="7"/>
  <c r="AJ718" i="7"/>
  <c r="AG719" i="7"/>
  <c r="AI720" i="7"/>
  <c r="AJ720" i="7"/>
  <c r="AG721" i="7"/>
  <c r="AI722" i="7"/>
  <c r="AJ722" i="7"/>
  <c r="AG723" i="7"/>
  <c r="AI724" i="7"/>
  <c r="AJ724" i="7"/>
  <c r="AG725" i="7"/>
  <c r="AI726" i="7"/>
  <c r="AJ726" i="7"/>
  <c r="AG727" i="7"/>
  <c r="AI728" i="7"/>
  <c r="AJ728" i="7"/>
  <c r="AG729" i="7"/>
  <c r="AI730" i="7"/>
  <c r="AJ730" i="7"/>
  <c r="AG731" i="7"/>
  <c r="AG1507" i="7"/>
  <c r="AJ1507" i="7"/>
  <c r="AI1507" i="7"/>
  <c r="AG1508" i="7"/>
  <c r="AJ1508" i="7"/>
  <c r="AI1508" i="7"/>
  <c r="AG1509" i="7"/>
  <c r="AJ1509" i="7"/>
  <c r="AI1509" i="7"/>
  <c r="AG1510" i="7"/>
  <c r="AJ1510" i="7"/>
  <c r="AI1510" i="7"/>
  <c r="AG1511" i="7"/>
  <c r="AJ1511" i="7"/>
  <c r="AI1511" i="7"/>
  <c r="AG1512" i="7"/>
  <c r="AJ1512" i="7"/>
  <c r="AI1512" i="7"/>
  <c r="AG1513" i="7"/>
  <c r="AJ1513" i="7"/>
  <c r="AI1513" i="7"/>
  <c r="AG1514" i="7"/>
  <c r="AJ1514" i="7"/>
  <c r="AG1515" i="7"/>
  <c r="AJ1515" i="7"/>
  <c r="AI1515" i="7"/>
  <c r="AG1516" i="7"/>
  <c r="AJ1516" i="7"/>
  <c r="AI1516" i="7"/>
  <c r="AG1517" i="7"/>
  <c r="AJ1517" i="7"/>
  <c r="AI1517" i="7"/>
  <c r="AG1518" i="7"/>
  <c r="AJ1518" i="7"/>
  <c r="AI1518" i="7"/>
  <c r="AG1519" i="7"/>
  <c r="AJ1519" i="7"/>
  <c r="AI1519" i="7"/>
  <c r="AG1520" i="7"/>
  <c r="AJ1520" i="7"/>
  <c r="AI1520" i="7"/>
  <c r="AG1521" i="7"/>
  <c r="AJ1521" i="7"/>
  <c r="AI1521" i="7"/>
  <c r="AG1522" i="7"/>
  <c r="AJ1522" i="7"/>
  <c r="AI1522" i="7"/>
  <c r="AG1523" i="7"/>
  <c r="AJ1523" i="7"/>
  <c r="AI1523" i="7"/>
  <c r="AG1524" i="7"/>
  <c r="AJ1524" i="7"/>
  <c r="AI1524" i="7"/>
  <c r="AG1525" i="7"/>
  <c r="AJ1525" i="7"/>
  <c r="AI1525" i="7"/>
  <c r="AG1526" i="7"/>
  <c r="AJ1526" i="7"/>
  <c r="AI1526" i="7"/>
  <c r="AG1527" i="7"/>
  <c r="AJ1527" i="7"/>
  <c r="AI1527" i="7"/>
  <c r="AG1528" i="7"/>
  <c r="AJ1528" i="7"/>
  <c r="AI1528" i="7"/>
  <c r="AG1529" i="7"/>
  <c r="AJ1529" i="7"/>
  <c r="AI1529" i="7"/>
  <c r="AG1530" i="7"/>
  <c r="AJ1530" i="7"/>
  <c r="AI1530" i="7"/>
  <c r="AG1531" i="7"/>
  <c r="AJ1531" i="7"/>
  <c r="AI1531" i="7"/>
  <c r="AG1532" i="7"/>
  <c r="AJ1532" i="7"/>
  <c r="AI1532" i="7"/>
  <c r="AG1533" i="7"/>
  <c r="AJ1533" i="7"/>
  <c r="AI1533" i="7"/>
  <c r="AG1534" i="7"/>
  <c r="AJ1534" i="7"/>
  <c r="AI1534" i="7"/>
  <c r="AG1535" i="7"/>
  <c r="AJ1535" i="7"/>
  <c r="AI1535" i="7"/>
  <c r="AG1536" i="7"/>
  <c r="AJ1536" i="7"/>
  <c r="AI1536" i="7"/>
  <c r="AG1537" i="7"/>
  <c r="AJ1537" i="7"/>
  <c r="AI1537" i="7"/>
  <c r="AG1538" i="7"/>
  <c r="AJ1538" i="7"/>
  <c r="AI1538" i="7"/>
  <c r="AG1539" i="7"/>
  <c r="AJ1539" i="7"/>
  <c r="AI1539" i="7"/>
  <c r="AG1540" i="7"/>
  <c r="AJ1540" i="7"/>
  <c r="AI1540" i="7"/>
  <c r="AG1541" i="7"/>
  <c r="AJ1541" i="7"/>
  <c r="AI1541" i="7"/>
  <c r="AG1542" i="7"/>
  <c r="AJ1542" i="7"/>
  <c r="AI1542" i="7"/>
  <c r="AG1543" i="7"/>
  <c r="AJ1543" i="7"/>
  <c r="AI1543" i="7"/>
  <c r="AG1544" i="7"/>
  <c r="AJ1544" i="7"/>
  <c r="AI1544" i="7"/>
  <c r="AG1545" i="7"/>
  <c r="AJ1545" i="7"/>
  <c r="AI1545" i="7"/>
  <c r="AG1546" i="7"/>
  <c r="AJ1546" i="7"/>
  <c r="AI1546" i="7"/>
  <c r="AG1547" i="7"/>
  <c r="AJ1547" i="7"/>
  <c r="AI1547" i="7"/>
  <c r="AG1548" i="7"/>
  <c r="AJ1548" i="7"/>
  <c r="AI1548" i="7"/>
  <c r="AG1549" i="7"/>
  <c r="AJ1549" i="7"/>
  <c r="AI1549" i="7"/>
  <c r="AG1550" i="7"/>
  <c r="AJ1550" i="7"/>
  <c r="AI1550" i="7"/>
  <c r="AG1551" i="7"/>
  <c r="AG732" i="7"/>
  <c r="AI733" i="7"/>
  <c r="AJ733" i="7"/>
  <c r="AG734" i="7"/>
  <c r="AI735" i="7"/>
  <c r="AJ735" i="7"/>
  <c r="AG736" i="7"/>
  <c r="AI737" i="7"/>
  <c r="AJ737" i="7"/>
  <c r="AG738" i="7"/>
  <c r="AI739" i="7"/>
  <c r="AJ739" i="7"/>
  <c r="AG740" i="7"/>
  <c r="AI741" i="7"/>
  <c r="AJ741" i="7"/>
  <c r="AG742" i="7"/>
  <c r="AI743" i="7"/>
  <c r="AJ743" i="7"/>
  <c r="AG744" i="7"/>
  <c r="AI745" i="7"/>
  <c r="AJ745" i="7"/>
  <c r="AG746" i="7"/>
  <c r="AI747" i="7"/>
  <c r="AJ747" i="7"/>
  <c r="AG748" i="7"/>
  <c r="AI749" i="7"/>
  <c r="AJ749" i="7"/>
  <c r="AG750" i="7"/>
  <c r="AI751" i="7"/>
  <c r="AJ751" i="7"/>
  <c r="AG752" i="7"/>
  <c r="AI753" i="7"/>
  <c r="AJ753" i="7"/>
  <c r="AG754" i="7"/>
  <c r="AI755" i="7"/>
  <c r="AJ755" i="7"/>
  <c r="AG756" i="7"/>
  <c r="AI757" i="7"/>
  <c r="AJ757" i="7"/>
  <c r="AG758" i="7"/>
  <c r="AI759" i="7"/>
  <c r="AJ759" i="7"/>
  <c r="AG760" i="7"/>
  <c r="AI761" i="7"/>
  <c r="AJ761" i="7"/>
  <c r="AG762" i="7"/>
  <c r="AI763" i="7"/>
  <c r="AJ763" i="7"/>
  <c r="AG764" i="7"/>
  <c r="AI765" i="7"/>
  <c r="AJ765" i="7"/>
  <c r="AG766" i="7"/>
  <c r="AI767" i="7"/>
  <c r="AJ767" i="7"/>
  <c r="AG768" i="7"/>
  <c r="AI769" i="7"/>
  <c r="AJ769" i="7"/>
  <c r="AG770" i="7"/>
  <c r="AI771" i="7"/>
  <c r="AJ771" i="7"/>
  <c r="AG772" i="7"/>
  <c r="AI773" i="7"/>
  <c r="AJ773" i="7"/>
  <c r="AG774" i="7"/>
  <c r="AI775" i="7"/>
  <c r="AJ775" i="7"/>
  <c r="AG776" i="7"/>
  <c r="AI777" i="7"/>
  <c r="AJ777" i="7"/>
  <c r="AG778" i="7"/>
  <c r="AI779" i="7"/>
  <c r="AJ779" i="7"/>
  <c r="AG780" i="7"/>
  <c r="AI781" i="7"/>
  <c r="AJ781" i="7"/>
  <c r="AG782" i="7"/>
  <c r="AI783" i="7"/>
  <c r="AJ783" i="7"/>
  <c r="AG784" i="7"/>
  <c r="AI785" i="7"/>
  <c r="AJ785" i="7"/>
  <c r="AG786" i="7"/>
  <c r="AI787" i="7"/>
  <c r="AJ787" i="7"/>
  <c r="AG788" i="7"/>
  <c r="AI789" i="7"/>
  <c r="AJ789" i="7"/>
  <c r="AG790" i="7"/>
  <c r="AI791" i="7"/>
  <c r="AJ791" i="7"/>
  <c r="AG792" i="7"/>
  <c r="AI793" i="7"/>
  <c r="AJ793" i="7"/>
  <c r="AG794" i="7"/>
  <c r="AI795" i="7"/>
  <c r="AJ795" i="7"/>
  <c r="AG796" i="7"/>
  <c r="AI797" i="7"/>
  <c r="AJ797" i="7"/>
  <c r="AG798" i="7"/>
  <c r="AI799" i="7"/>
  <c r="AJ799" i="7"/>
  <c r="AG800" i="7"/>
  <c r="AI801" i="7"/>
  <c r="AJ801" i="7"/>
  <c r="AG802" i="7"/>
  <c r="AI803" i="7"/>
  <c r="AJ803" i="7"/>
  <c r="AG804" i="7"/>
  <c r="AI805" i="7"/>
  <c r="AJ805" i="7"/>
  <c r="AG806" i="7"/>
  <c r="AI807" i="7"/>
  <c r="AJ807" i="7"/>
  <c r="AG808" i="7"/>
  <c r="AI809" i="7"/>
  <c r="AJ809" i="7"/>
  <c r="AG810" i="7"/>
  <c r="AI811" i="7"/>
  <c r="AJ811" i="7"/>
  <c r="AG812" i="7"/>
  <c r="AI813" i="7"/>
  <c r="AJ813" i="7"/>
  <c r="AG814" i="7"/>
  <c r="AI815" i="7"/>
  <c r="AJ815" i="7"/>
  <c r="AG816" i="7"/>
  <c r="AI817" i="7"/>
  <c r="AJ817" i="7"/>
  <c r="AG818" i="7"/>
  <c r="AI819" i="7"/>
  <c r="AJ819" i="7"/>
  <c r="AG820" i="7"/>
  <c r="AI821" i="7"/>
  <c r="AJ821" i="7"/>
  <c r="AG822" i="7"/>
  <c r="AI823" i="7"/>
  <c r="AJ823" i="7"/>
  <c r="AG824" i="7"/>
  <c r="AI825" i="7"/>
  <c r="AJ825" i="7"/>
  <c r="AG826" i="7"/>
  <c r="AI827" i="7"/>
  <c r="AJ827" i="7"/>
  <c r="AG828" i="7"/>
  <c r="AI829" i="7"/>
  <c r="AJ829" i="7"/>
  <c r="AG830" i="7"/>
  <c r="AI831" i="7"/>
  <c r="AJ831" i="7"/>
  <c r="AG832" i="7"/>
  <c r="AI833" i="7"/>
  <c r="AJ833" i="7"/>
  <c r="AG834" i="7"/>
  <c r="AI835" i="7"/>
  <c r="AJ835" i="7"/>
  <c r="AG836" i="7"/>
  <c r="AI837" i="7"/>
  <c r="AJ837" i="7"/>
  <c r="AG838" i="7"/>
  <c r="AI839" i="7"/>
  <c r="AJ839" i="7"/>
  <c r="AG840" i="7"/>
  <c r="AI841" i="7"/>
  <c r="AJ841" i="7"/>
  <c r="AG842" i="7"/>
  <c r="AI843" i="7"/>
  <c r="AJ843" i="7"/>
  <c r="AG844" i="7"/>
  <c r="AI845" i="7"/>
  <c r="AJ845" i="7"/>
  <c r="AG846" i="7"/>
  <c r="AI847" i="7"/>
  <c r="AJ847" i="7"/>
  <c r="AG848" i="7"/>
  <c r="AI849" i="7"/>
  <c r="AJ849" i="7"/>
  <c r="AG850" i="7"/>
  <c r="AI851" i="7"/>
  <c r="AJ851" i="7"/>
  <c r="AG852" i="7"/>
  <c r="AI853" i="7"/>
  <c r="AJ853" i="7"/>
  <c r="AG854" i="7"/>
  <c r="AI855" i="7"/>
  <c r="AJ855" i="7"/>
  <c r="AG856" i="7"/>
  <c r="AI857" i="7"/>
  <c r="AJ857" i="7"/>
  <c r="AG858" i="7"/>
  <c r="AI859" i="7"/>
  <c r="AJ859" i="7"/>
  <c r="AG860" i="7"/>
  <c r="AI861" i="7"/>
  <c r="AJ861" i="7"/>
  <c r="AG862" i="7"/>
  <c r="AI863" i="7"/>
  <c r="AJ863" i="7"/>
  <c r="AG864" i="7"/>
  <c r="AI865" i="7"/>
  <c r="AJ865" i="7"/>
  <c r="AG866" i="7"/>
  <c r="AI867" i="7"/>
  <c r="AJ867" i="7"/>
  <c r="AG868" i="7"/>
  <c r="AI869" i="7"/>
  <c r="AJ869" i="7"/>
  <c r="AG870" i="7"/>
  <c r="AI871" i="7"/>
  <c r="AJ871" i="7"/>
  <c r="AG872" i="7"/>
  <c r="AI873" i="7"/>
  <c r="AJ873" i="7"/>
  <c r="AG874" i="7"/>
  <c r="AI875" i="7"/>
  <c r="AJ875" i="7"/>
  <c r="AG876" i="7"/>
  <c r="AI877" i="7"/>
  <c r="AJ877" i="7"/>
  <c r="AG878" i="7"/>
  <c r="AG880" i="7"/>
  <c r="AJ880" i="7"/>
  <c r="AG882" i="7"/>
  <c r="AJ882" i="7"/>
  <c r="AG884" i="7"/>
  <c r="AJ884" i="7"/>
  <c r="AG886" i="7"/>
  <c r="AJ886" i="7"/>
  <c r="AG888" i="7"/>
  <c r="AJ888" i="7"/>
  <c r="AG890" i="7"/>
  <c r="AJ890" i="7"/>
  <c r="AG892" i="7"/>
  <c r="AJ892" i="7"/>
  <c r="AG894" i="7"/>
  <c r="AJ894" i="7"/>
  <c r="AG896" i="7"/>
  <c r="AJ896" i="7"/>
  <c r="AG898" i="7"/>
  <c r="AJ898" i="7"/>
  <c r="AG900" i="7"/>
  <c r="AJ900" i="7"/>
  <c r="AG902" i="7"/>
  <c r="AJ902" i="7"/>
  <c r="AG904" i="7"/>
  <c r="AJ904" i="7"/>
  <c r="AG906" i="7"/>
  <c r="AJ906" i="7"/>
  <c r="AG908" i="7"/>
  <c r="AJ908" i="7"/>
  <c r="AG910" i="7"/>
  <c r="AJ910" i="7"/>
  <c r="AG912" i="7"/>
  <c r="AJ912" i="7"/>
  <c r="AG914" i="7"/>
  <c r="AJ914" i="7"/>
  <c r="AG916" i="7"/>
  <c r="AJ916" i="7"/>
  <c r="AG918" i="7"/>
  <c r="AJ918" i="7"/>
  <c r="AG920" i="7"/>
  <c r="AJ920" i="7"/>
  <c r="AG922" i="7"/>
  <c r="AJ922" i="7"/>
  <c r="AG924" i="7"/>
  <c r="AJ924" i="7"/>
  <c r="AG926" i="7"/>
  <c r="AJ926" i="7"/>
  <c r="AG928" i="7"/>
  <c r="AJ928" i="7"/>
  <c r="AG930" i="7"/>
  <c r="AJ930" i="7"/>
  <c r="AG932" i="7"/>
  <c r="AJ932" i="7"/>
  <c r="AG934" i="7"/>
  <c r="AJ934" i="7"/>
  <c r="AG936" i="7"/>
  <c r="AJ936" i="7"/>
  <c r="AG938" i="7"/>
  <c r="AJ938" i="7"/>
  <c r="AG940" i="7"/>
  <c r="AJ940" i="7"/>
  <c r="AG942" i="7"/>
  <c r="AJ942" i="7"/>
  <c r="AG944" i="7"/>
  <c r="AJ944" i="7"/>
  <c r="AG946" i="7"/>
  <c r="AJ946" i="7"/>
  <c r="AG948" i="7"/>
  <c r="AJ948" i="7"/>
  <c r="AG950" i="7"/>
  <c r="AJ950" i="7"/>
  <c r="AG952" i="7"/>
  <c r="AJ952" i="7"/>
  <c r="AG954" i="7"/>
  <c r="AJ954" i="7"/>
  <c r="AG956" i="7"/>
  <c r="AJ956" i="7"/>
  <c r="AG958" i="7"/>
  <c r="AJ958" i="7"/>
  <c r="AG960" i="7"/>
  <c r="AJ960" i="7"/>
  <c r="AG962" i="7"/>
  <c r="AJ962" i="7"/>
  <c r="AG964" i="7"/>
  <c r="AJ964" i="7"/>
  <c r="AG966" i="7"/>
  <c r="AJ966" i="7"/>
  <c r="AG968" i="7"/>
  <c r="AJ968" i="7"/>
  <c r="AG970" i="7"/>
  <c r="AJ970" i="7"/>
  <c r="AG972" i="7"/>
  <c r="AJ972" i="7"/>
  <c r="AG974" i="7"/>
  <c r="AJ974" i="7"/>
  <c r="AG976" i="7"/>
  <c r="AJ976" i="7"/>
  <c r="AG978" i="7"/>
  <c r="AJ978" i="7"/>
  <c r="AG980" i="7"/>
  <c r="AJ980" i="7"/>
  <c r="AG982" i="7"/>
  <c r="AJ982" i="7"/>
  <c r="AG984" i="7"/>
  <c r="AJ984" i="7"/>
  <c r="AG986" i="7"/>
  <c r="AJ986" i="7"/>
  <c r="AG988" i="7"/>
  <c r="AJ988" i="7"/>
  <c r="AG990" i="7"/>
  <c r="AJ990" i="7"/>
  <c r="AG992" i="7"/>
  <c r="AJ992" i="7"/>
  <c r="AG994" i="7"/>
  <c r="AJ994" i="7"/>
  <c r="AG996" i="7"/>
  <c r="AJ996" i="7"/>
  <c r="AG998" i="7"/>
  <c r="AJ998" i="7"/>
  <c r="AG1000" i="7"/>
  <c r="AJ1000" i="7"/>
  <c r="AG1002" i="7"/>
  <c r="AJ1002" i="7"/>
  <c r="AG1004" i="7"/>
  <c r="AJ1004" i="7"/>
  <c r="AG1006" i="7"/>
  <c r="AJ1006" i="7"/>
  <c r="AG1008" i="7"/>
  <c r="AJ1008" i="7"/>
  <c r="AG1010" i="7"/>
  <c r="AJ1010" i="7"/>
  <c r="AG1012" i="7"/>
  <c r="AJ1012" i="7"/>
  <c r="AG1014" i="7"/>
  <c r="AJ1014" i="7"/>
  <c r="AG1016" i="7"/>
  <c r="AJ1016" i="7"/>
  <c r="AG1018" i="7"/>
  <c r="AJ1018" i="7"/>
  <c r="AG1020" i="7"/>
  <c r="AJ1020" i="7"/>
  <c r="AG1022" i="7"/>
  <c r="AJ1022" i="7"/>
  <c r="AG1024" i="7"/>
  <c r="AJ1024" i="7"/>
  <c r="AG1026" i="7"/>
  <c r="AJ1026" i="7"/>
  <c r="AG1028" i="7"/>
  <c r="AJ1028" i="7"/>
  <c r="AG1030" i="7"/>
  <c r="AJ1030" i="7"/>
  <c r="AG1032" i="7"/>
  <c r="AJ1032" i="7"/>
  <c r="AG1034" i="7"/>
  <c r="AJ1034" i="7"/>
  <c r="AG1036" i="7"/>
  <c r="AJ1036" i="7"/>
  <c r="AG1038" i="7"/>
  <c r="AJ1038" i="7"/>
  <c r="AG1040" i="7"/>
  <c r="AJ1040" i="7"/>
  <c r="AG1042" i="7"/>
  <c r="AJ1042" i="7"/>
  <c r="AG1044" i="7"/>
  <c r="AJ1044" i="7"/>
  <c r="AG1046" i="7"/>
  <c r="AJ1046" i="7"/>
  <c r="AG1048" i="7"/>
  <c r="AJ1048" i="7"/>
  <c r="AG1050" i="7"/>
  <c r="AJ1050" i="7"/>
  <c r="AG1052" i="7"/>
  <c r="AJ1052" i="7"/>
  <c r="AG1054" i="7"/>
  <c r="AJ1054" i="7"/>
  <c r="AG1056" i="7"/>
  <c r="AJ1056" i="7"/>
  <c r="AG1058" i="7"/>
  <c r="AJ1058" i="7"/>
  <c r="AG1060" i="7"/>
  <c r="AJ1060" i="7"/>
  <c r="AG1062" i="7"/>
  <c r="AJ1062" i="7"/>
  <c r="AG1064" i="7"/>
  <c r="AJ1064" i="7"/>
  <c r="AG1066" i="7"/>
  <c r="AJ1066" i="7"/>
  <c r="AG1068" i="7"/>
  <c r="AJ1068" i="7"/>
  <c r="AG1070" i="7"/>
  <c r="AJ1070" i="7"/>
  <c r="AG1072" i="7"/>
  <c r="AJ1072" i="7"/>
  <c r="AG1074" i="7"/>
  <c r="AJ1074" i="7"/>
  <c r="AG1076" i="7"/>
  <c r="AJ1076" i="7"/>
  <c r="AG1078" i="7"/>
  <c r="AJ1078" i="7"/>
  <c r="AG1080" i="7"/>
  <c r="AJ1080" i="7"/>
  <c r="AG1082" i="7"/>
  <c r="AJ1082" i="7"/>
  <c r="AG1084" i="7"/>
  <c r="AJ1084" i="7"/>
  <c r="AG1086" i="7"/>
  <c r="AJ1086" i="7"/>
  <c r="AG1088" i="7"/>
  <c r="AJ1088" i="7"/>
  <c r="AG1090" i="7"/>
  <c r="AJ1090" i="7"/>
  <c r="AG1092" i="7"/>
  <c r="AJ1092" i="7"/>
  <c r="AG1094" i="7"/>
  <c r="AJ1094" i="7"/>
  <c r="AG1096" i="7"/>
  <c r="AJ1096" i="7"/>
  <c r="AG1098" i="7"/>
  <c r="AJ1098" i="7"/>
  <c r="AG1100" i="7"/>
  <c r="AJ1100" i="7"/>
  <c r="AG1102" i="7"/>
  <c r="AJ1102" i="7"/>
  <c r="AG1104" i="7"/>
  <c r="AJ1104" i="7"/>
  <c r="AG1106" i="7"/>
  <c r="AJ1106" i="7"/>
  <c r="AG1108" i="7"/>
  <c r="AJ1108" i="7"/>
  <c r="AG1110" i="7"/>
  <c r="AJ1110" i="7"/>
  <c r="AG1112" i="7"/>
  <c r="AJ1112" i="7"/>
  <c r="AG1114" i="7"/>
  <c r="AJ1114" i="7"/>
  <c r="AG1116" i="7"/>
  <c r="AJ1116" i="7"/>
  <c r="AG1118" i="7"/>
  <c r="AJ1118" i="7"/>
  <c r="AG1120" i="7"/>
  <c r="AJ1120" i="7"/>
  <c r="AG1122" i="7"/>
  <c r="AJ1122" i="7"/>
  <c r="AG1124" i="7"/>
  <c r="AJ1124" i="7"/>
  <c r="AG1126" i="7"/>
  <c r="AJ1126" i="7"/>
  <c r="AG1128" i="7"/>
  <c r="AJ1128" i="7"/>
  <c r="AG1130" i="7"/>
  <c r="AJ1130" i="7"/>
  <c r="AG1132" i="7"/>
  <c r="AJ1132" i="7"/>
  <c r="AG1134" i="7"/>
  <c r="AJ1134" i="7"/>
  <c r="AG1136" i="7"/>
  <c r="AJ1136" i="7"/>
  <c r="AI1434" i="7"/>
  <c r="AJ1551" i="7"/>
  <c r="AI1551" i="7"/>
  <c r="AG1552" i="7"/>
  <c r="AJ1552" i="7"/>
  <c r="AI1552" i="7"/>
  <c r="AG1553" i="7"/>
  <c r="AJ1553" i="7"/>
  <c r="AI1553" i="7"/>
  <c r="AG1554" i="7"/>
  <c r="AJ1554" i="7"/>
  <c r="AI1554" i="7"/>
  <c r="AG1555" i="7"/>
  <c r="AJ1555" i="7"/>
  <c r="AI1555" i="7"/>
  <c r="AG1556" i="7"/>
  <c r="AJ1556" i="7"/>
  <c r="AI1556" i="7"/>
  <c r="AG1557" i="7"/>
  <c r="AJ1557" i="7"/>
  <c r="AI1557" i="7"/>
  <c r="AG1558" i="7"/>
  <c r="AJ1558" i="7"/>
  <c r="AI1558" i="7"/>
  <c r="AG1559" i="7"/>
  <c r="AJ1559" i="7"/>
  <c r="AI1559" i="7"/>
  <c r="AG1560" i="7"/>
  <c r="AJ1560" i="7"/>
  <c r="AI1560" i="7"/>
  <c r="AG1561" i="7"/>
  <c r="AJ1561" i="7"/>
  <c r="AI1561" i="7"/>
  <c r="AG1562" i="7"/>
  <c r="AJ1562" i="7"/>
  <c r="AI1562" i="7"/>
  <c r="AG1563" i="7"/>
  <c r="AJ1563" i="7"/>
  <c r="AI1563" i="7"/>
  <c r="AG1564" i="7"/>
  <c r="AJ1564" i="7"/>
  <c r="AI1564" i="7"/>
  <c r="AG1565" i="7"/>
  <c r="AJ1565" i="7"/>
  <c r="AI1565" i="7"/>
  <c r="AG1566" i="7"/>
  <c r="AJ1566" i="7"/>
  <c r="AI1566" i="7"/>
  <c r="AG1567" i="7"/>
  <c r="AJ1567" i="7"/>
  <c r="AI1567" i="7"/>
  <c r="AG1568" i="7"/>
  <c r="AJ1568" i="7"/>
  <c r="AI1568" i="7"/>
  <c r="AG1569" i="7"/>
  <c r="AJ1569" i="7"/>
  <c r="AI1569" i="7"/>
  <c r="AG1570" i="7"/>
  <c r="AJ1570" i="7"/>
  <c r="AI1570" i="7"/>
  <c r="AG1571" i="7"/>
  <c r="AJ1571" i="7"/>
  <c r="AI1571" i="7"/>
  <c r="AG1572" i="7"/>
  <c r="AJ1572" i="7"/>
  <c r="AI1572" i="7"/>
  <c r="AG1573" i="7"/>
  <c r="AJ1573" i="7"/>
  <c r="AI1573" i="7"/>
  <c r="AG1574" i="7"/>
  <c r="AJ1574" i="7"/>
  <c r="AI1574" i="7"/>
  <c r="AG1575" i="7"/>
  <c r="AJ1575" i="7"/>
  <c r="AI1575" i="7"/>
  <c r="AG1576" i="7"/>
  <c r="AJ1576" i="7"/>
  <c r="AI1576" i="7"/>
  <c r="AG1577" i="7"/>
  <c r="AJ1577" i="7"/>
  <c r="AI1577" i="7"/>
  <c r="AG1578" i="7"/>
  <c r="AJ1578" i="7"/>
  <c r="AI1578" i="7"/>
  <c r="AG1579" i="7"/>
  <c r="AJ1579" i="7"/>
  <c r="AI1579" i="7"/>
  <c r="AG1580" i="7"/>
  <c r="AJ1580" i="7"/>
  <c r="AI1580" i="7"/>
  <c r="AG1581" i="7"/>
  <c r="AJ1581" i="7"/>
  <c r="AI1581" i="7"/>
  <c r="AG1582" i="7"/>
  <c r="AJ1582" i="7"/>
  <c r="AI1582" i="7"/>
  <c r="AG1583" i="7"/>
  <c r="AJ1583" i="7"/>
  <c r="AI1583" i="7"/>
  <c r="AG1584" i="7"/>
  <c r="AJ1584" i="7"/>
  <c r="AI1584" i="7"/>
  <c r="AG1585" i="7"/>
  <c r="AJ1585" i="7"/>
  <c r="AI1585" i="7"/>
  <c r="AG1586" i="7"/>
  <c r="AJ1586" i="7"/>
  <c r="AI1586" i="7"/>
  <c r="AG1587" i="7"/>
  <c r="AJ1587" i="7"/>
  <c r="AI1587" i="7"/>
  <c r="AG1588" i="7"/>
  <c r="AJ1588" i="7"/>
  <c r="AI1588" i="7"/>
  <c r="AG1589" i="7"/>
  <c r="AJ1589" i="7"/>
  <c r="AI1589" i="7"/>
  <c r="AG1590" i="7"/>
  <c r="AJ1590" i="7"/>
  <c r="AI1590" i="7"/>
  <c r="AG1591" i="7"/>
  <c r="AJ1591" i="7"/>
  <c r="AI1591" i="7"/>
  <c r="AG1592" i="7"/>
  <c r="AJ1592" i="7"/>
  <c r="AI1592" i="7"/>
  <c r="AG1593" i="7"/>
  <c r="AJ1593" i="7"/>
  <c r="AI1593" i="7"/>
  <c r="AG1594" i="7"/>
  <c r="AJ1594" i="7"/>
  <c r="AI1594" i="7"/>
  <c r="AG1595" i="7"/>
  <c r="AJ1595" i="7"/>
  <c r="AI1595" i="7"/>
  <c r="AG1596" i="7"/>
  <c r="AJ1596" i="7"/>
  <c r="AI1596" i="7"/>
  <c r="AG1597" i="7"/>
  <c r="AJ1597" i="7"/>
  <c r="AI1597" i="7"/>
  <c r="AG1598" i="7"/>
  <c r="AJ1598" i="7"/>
  <c r="AI1598" i="7"/>
  <c r="AG1599" i="7"/>
  <c r="AJ1599" i="7"/>
  <c r="AI1599" i="7"/>
  <c r="AG1600" i="7"/>
  <c r="AJ1600" i="7"/>
  <c r="AI1600" i="7"/>
  <c r="AG1601" i="7"/>
  <c r="AJ1601" i="7"/>
  <c r="AI1601" i="7"/>
  <c r="AG1602" i="7"/>
  <c r="AJ1602" i="7"/>
  <c r="AI1602" i="7"/>
  <c r="AG1603" i="7"/>
  <c r="AJ1603" i="7"/>
  <c r="AI1603" i="7"/>
  <c r="AG1604" i="7"/>
  <c r="AJ1604" i="7"/>
  <c r="AI1604" i="7"/>
  <c r="AG1605" i="7"/>
  <c r="AJ1605" i="7"/>
  <c r="AI1605" i="7"/>
  <c r="AG1606" i="7"/>
  <c r="AJ1606" i="7"/>
  <c r="AI1606" i="7"/>
  <c r="AG1607" i="7"/>
  <c r="AJ1607" i="7"/>
  <c r="AI1607" i="7"/>
  <c r="AG1608" i="7"/>
  <c r="AJ1608" i="7"/>
  <c r="AI1608" i="7"/>
  <c r="AG1609" i="7"/>
  <c r="AJ1609" i="7"/>
  <c r="AI1609" i="7"/>
  <c r="AG1610" i="7"/>
  <c r="AJ1610" i="7"/>
  <c r="AI1610" i="7"/>
  <c r="AG1611" i="7"/>
  <c r="AJ1611" i="7"/>
  <c r="AI1611" i="7"/>
  <c r="AG1612" i="7"/>
  <c r="AJ1612" i="7"/>
  <c r="AI1612" i="7"/>
  <c r="AG1613" i="7"/>
  <c r="AJ1613" i="7"/>
  <c r="AI1613" i="7"/>
  <c r="AG1614" i="7"/>
  <c r="AJ1614" i="7"/>
  <c r="AI1614" i="7"/>
  <c r="AG1615" i="7"/>
  <c r="AJ1615" i="7"/>
  <c r="AI1615" i="7"/>
  <c r="AG1616" i="7"/>
  <c r="AJ1616" i="7"/>
  <c r="AI1616" i="7"/>
  <c r="AG1617" i="7"/>
  <c r="AJ1617" i="7"/>
  <c r="AI1617" i="7"/>
  <c r="AG1618" i="7"/>
  <c r="AJ1618" i="7"/>
  <c r="AI1618" i="7"/>
  <c r="AG1619" i="7"/>
  <c r="AJ1619" i="7"/>
  <c r="AI1619" i="7"/>
  <c r="AG1620" i="7"/>
  <c r="AJ1620" i="7"/>
  <c r="AI1620" i="7"/>
  <c r="AG1621" i="7"/>
  <c r="AJ1621" i="7"/>
  <c r="AI1621" i="7"/>
  <c r="AG1622" i="7"/>
  <c r="AJ1622" i="7"/>
  <c r="AI1622" i="7"/>
  <c r="AG1623" i="7"/>
  <c r="AJ1623" i="7"/>
  <c r="AI1623" i="7"/>
  <c r="AG1624" i="7"/>
  <c r="AJ1624" i="7"/>
  <c r="AI1624" i="7"/>
  <c r="AG1625" i="7"/>
  <c r="AJ1625" i="7"/>
  <c r="AI1625" i="7"/>
  <c r="AG1626" i="7"/>
  <c r="AJ1626" i="7"/>
  <c r="AI1626" i="7"/>
  <c r="AG1627" i="7"/>
  <c r="AJ1627" i="7"/>
  <c r="AI1627" i="7"/>
  <c r="AG1628" i="7"/>
  <c r="AJ1628" i="7"/>
  <c r="AI1628" i="7"/>
  <c r="AG1629" i="7"/>
  <c r="AJ1629" i="7"/>
  <c r="AI1629" i="7"/>
  <c r="AG1630" i="7"/>
  <c r="AJ1630" i="7"/>
  <c r="AI1630" i="7"/>
  <c r="AG1631" i="7"/>
  <c r="AJ1631" i="7"/>
  <c r="AI1631" i="7"/>
  <c r="AG1632" i="7"/>
  <c r="AJ1632" i="7"/>
  <c r="AI1632" i="7"/>
  <c r="AG1633" i="7"/>
  <c r="AJ1633" i="7"/>
  <c r="AI1633" i="7"/>
  <c r="AG1634" i="7"/>
  <c r="AJ1634" i="7"/>
  <c r="AI1634" i="7"/>
  <c r="AG1635" i="7"/>
  <c r="AJ1635" i="7"/>
  <c r="AI1635" i="7"/>
  <c r="AG1636" i="7"/>
  <c r="AJ1636" i="7"/>
  <c r="AI1636" i="7"/>
  <c r="AG1637" i="7"/>
  <c r="AJ1637" i="7"/>
  <c r="AI1637" i="7"/>
  <c r="AG1638" i="7"/>
  <c r="AJ1638" i="7"/>
  <c r="AI1638" i="7"/>
  <c r="AG1639" i="7"/>
  <c r="AJ1639" i="7"/>
  <c r="AI1639" i="7"/>
  <c r="AG1640" i="7"/>
  <c r="AJ1640" i="7"/>
  <c r="AI1640" i="7"/>
  <c r="AG1641" i="7"/>
  <c r="AJ1641" i="7"/>
  <c r="AI1641" i="7"/>
  <c r="AG1642" i="7"/>
  <c r="AJ1642" i="7"/>
  <c r="AI1642" i="7"/>
  <c r="AG1643" i="7"/>
  <c r="AJ1643" i="7"/>
  <c r="AI1643" i="7"/>
  <c r="AG1644" i="7"/>
  <c r="AJ1644" i="7"/>
  <c r="AI1644" i="7"/>
  <c r="AG1645" i="7"/>
  <c r="AJ1645" i="7"/>
  <c r="AI1645" i="7"/>
  <c r="AG1646" i="7"/>
  <c r="AJ1646" i="7"/>
  <c r="AI1646" i="7"/>
  <c r="AG1647" i="7"/>
  <c r="AJ1647" i="7"/>
  <c r="AI1647" i="7"/>
  <c r="AG1648" i="7"/>
  <c r="AJ1648" i="7"/>
  <c r="AI1648" i="7"/>
  <c r="AG1649" i="7"/>
  <c r="AJ1649" i="7"/>
  <c r="AI1649" i="7"/>
  <c r="AG1650" i="7"/>
  <c r="AJ1650" i="7"/>
  <c r="AI1650" i="7"/>
  <c r="AG1651" i="7"/>
  <c r="AJ1651" i="7"/>
  <c r="AI1651" i="7"/>
  <c r="AG1652" i="7"/>
  <c r="AJ1652" i="7"/>
  <c r="AI1652" i="7"/>
  <c r="AG1653" i="7"/>
  <c r="AJ1653" i="7"/>
  <c r="AI1653" i="7"/>
  <c r="AG1654" i="7"/>
  <c r="AJ1654" i="7"/>
  <c r="AI1654" i="7"/>
  <c r="AG1655" i="7"/>
  <c r="AJ1655" i="7"/>
  <c r="AI1655" i="7"/>
  <c r="AG1656" i="7"/>
  <c r="AJ1656" i="7"/>
  <c r="AI1656" i="7"/>
  <c r="AG1657" i="7"/>
  <c r="AJ1657" i="7"/>
  <c r="AI1657" i="7"/>
  <c r="AG1658" i="7"/>
  <c r="AJ1658" i="7"/>
  <c r="AI1658" i="7"/>
  <c r="AG1659" i="7"/>
  <c r="AJ1659" i="7"/>
  <c r="AI1659" i="7"/>
  <c r="AG1660" i="7"/>
  <c r="AJ1660" i="7"/>
  <c r="AI1660" i="7"/>
  <c r="AG1661" i="7"/>
  <c r="AJ1661" i="7"/>
  <c r="AI1661" i="7"/>
  <c r="AG1662" i="7"/>
  <c r="AJ1662" i="7"/>
  <c r="AI1662" i="7"/>
  <c r="AG1663" i="7"/>
  <c r="AJ1663" i="7"/>
  <c r="AI1663" i="7"/>
  <c r="AG1664" i="7"/>
  <c r="AJ1664" i="7"/>
  <c r="AI1664" i="7"/>
  <c r="AG1665" i="7"/>
  <c r="AJ1665" i="7"/>
  <c r="AI1665" i="7"/>
  <c r="AG1666" i="7"/>
  <c r="AJ1666" i="7"/>
  <c r="AI1666" i="7"/>
  <c r="AG1667" i="7"/>
  <c r="AJ1667" i="7"/>
  <c r="AI1667" i="7"/>
  <c r="AG1668" i="7"/>
  <c r="AJ1668" i="7"/>
  <c r="AI1668" i="7"/>
  <c r="AG1669" i="7"/>
  <c r="AJ1669" i="7"/>
  <c r="AI1669" i="7"/>
  <c r="AG1670" i="7"/>
  <c r="AJ1670" i="7"/>
  <c r="AI1670" i="7"/>
  <c r="AG1671" i="7"/>
  <c r="AJ1671" i="7"/>
  <c r="AI1671" i="7"/>
  <c r="AG1672" i="7"/>
  <c r="AJ1672" i="7"/>
  <c r="AI1672" i="7"/>
  <c r="AG1673" i="7"/>
  <c r="AJ1673" i="7"/>
  <c r="AI1673" i="7"/>
  <c r="AG1674" i="7"/>
  <c r="AJ1674" i="7"/>
  <c r="AI1674" i="7"/>
  <c r="AG1675" i="7"/>
  <c r="AJ1675" i="7"/>
  <c r="AI1675" i="7"/>
  <c r="AG1676" i="7"/>
  <c r="AJ1676" i="7"/>
  <c r="AI1676" i="7"/>
  <c r="AG1677" i="7"/>
  <c r="AJ1677" i="7"/>
  <c r="AI1677" i="7"/>
  <c r="AG1678" i="7"/>
  <c r="AJ1678" i="7"/>
  <c r="AI1678" i="7"/>
  <c r="AG1679" i="7"/>
  <c r="AJ1679" i="7"/>
  <c r="AI1679" i="7"/>
  <c r="AG1680" i="7"/>
  <c r="AJ1680" i="7"/>
  <c r="AI1680" i="7"/>
  <c r="AG1681" i="7"/>
  <c r="AJ1681" i="7"/>
  <c r="AI1681" i="7"/>
  <c r="AG1682" i="7"/>
  <c r="AJ1682" i="7"/>
  <c r="AI1682" i="7"/>
  <c r="AG1683" i="7"/>
  <c r="AJ1683" i="7"/>
  <c r="AI1683" i="7"/>
  <c r="AG1684" i="7"/>
  <c r="AJ1684" i="7"/>
  <c r="AI1684" i="7"/>
  <c r="AG1685" i="7"/>
  <c r="AJ1685" i="7"/>
  <c r="AI1685" i="7"/>
  <c r="AG1686" i="7"/>
  <c r="AJ1686" i="7"/>
  <c r="AI1686" i="7"/>
  <c r="AG1687" i="7"/>
  <c r="AJ1687" i="7"/>
  <c r="AI1687" i="7"/>
  <c r="AG1688" i="7"/>
  <c r="AJ1688" i="7"/>
  <c r="AG1690" i="7"/>
  <c r="AJ1690" i="7"/>
  <c r="AG1692" i="7"/>
  <c r="AJ1692" i="7"/>
  <c r="AG1694" i="7"/>
  <c r="AJ1694" i="7"/>
  <c r="AG1696" i="7"/>
  <c r="AJ1696" i="7"/>
  <c r="AG1698" i="7"/>
  <c r="AJ1698" i="7"/>
  <c r="AG1700" i="7"/>
  <c r="AJ1700" i="7"/>
  <c r="AG1702" i="7"/>
  <c r="AJ1702" i="7"/>
  <c r="AG1704" i="7"/>
  <c r="AJ1704" i="7"/>
  <c r="AG1706" i="7"/>
  <c r="AJ1706" i="7"/>
  <c r="AG1708" i="7"/>
  <c r="AJ1708" i="7"/>
  <c r="AG1710" i="7"/>
  <c r="AJ1710" i="7"/>
  <c r="AG1712" i="7"/>
  <c r="AJ1712" i="7"/>
  <c r="AG1714" i="7"/>
  <c r="AJ1714" i="7"/>
  <c r="AG1716" i="7"/>
  <c r="AJ1716" i="7"/>
  <c r="AG1718" i="7"/>
  <c r="AJ1718" i="7"/>
  <c r="AG1720" i="7"/>
  <c r="AJ1720" i="7"/>
  <c r="AG1722" i="7"/>
  <c r="AJ1722" i="7"/>
  <c r="AG1724" i="7"/>
  <c r="AJ1724" i="7"/>
  <c r="AG1726" i="7"/>
  <c r="AJ1726" i="7"/>
  <c r="AG1728" i="7"/>
  <c r="AJ1728" i="7"/>
  <c r="AG1730" i="7"/>
  <c r="AJ1730" i="7"/>
  <c r="AG1732" i="7"/>
  <c r="AJ1732" i="7"/>
  <c r="AG1734" i="7"/>
  <c r="AJ1734" i="7"/>
  <c r="AG1736" i="7"/>
  <c r="AJ1736" i="7"/>
  <c r="AG1738" i="7"/>
  <c r="AJ1738" i="7"/>
  <c r="AG1740" i="7"/>
  <c r="AJ1740" i="7"/>
  <c r="AG1742" i="7"/>
  <c r="AJ1742" i="7"/>
  <c r="AG1744" i="7"/>
  <c r="AJ1744" i="7"/>
  <c r="AG1746" i="7"/>
  <c r="AJ1746" i="7"/>
  <c r="AG1747" i="7"/>
  <c r="AJ1747" i="7"/>
  <c r="AG1749" i="7"/>
  <c r="AJ1749" i="7"/>
  <c r="AG1751" i="7"/>
  <c r="AJ1751" i="7"/>
  <c r="AG1753" i="7"/>
  <c r="AJ1753" i="7"/>
  <c r="AG1755" i="7"/>
  <c r="AJ1755" i="7"/>
  <c r="AG1757" i="7"/>
  <c r="AJ1757" i="7"/>
  <c r="AG1759" i="7"/>
  <c r="AJ1759" i="7"/>
  <c r="AG1761" i="7"/>
  <c r="AJ1761" i="7"/>
  <c r="AG1763" i="7"/>
  <c r="AJ1763" i="7"/>
  <c r="AG1765" i="7"/>
  <c r="AJ1765" i="7"/>
  <c r="AG1767" i="7"/>
  <c r="AJ1767" i="7"/>
  <c r="AG1769" i="7"/>
  <c r="AJ1769" i="7"/>
  <c r="AG1771" i="7"/>
  <c r="AJ1771" i="7"/>
  <c r="AG1773" i="7"/>
  <c r="AJ1773" i="7"/>
  <c r="AG1775" i="7"/>
  <c r="AJ1775" i="7"/>
  <c r="AG1777" i="7"/>
  <c r="AJ1777" i="7"/>
  <c r="AG1779" i="7"/>
  <c r="AJ1779" i="7"/>
  <c r="AG1781" i="7"/>
  <c r="AJ1781" i="7"/>
  <c r="AG1783" i="7"/>
  <c r="AJ1783" i="7"/>
  <c r="AG1785" i="7"/>
  <c r="AJ1785" i="7"/>
  <c r="AG1787" i="7"/>
  <c r="AJ1787" i="7"/>
  <c r="AG1789" i="7"/>
  <c r="AJ1789" i="7"/>
  <c r="AG1791" i="7"/>
  <c r="AJ1791" i="7"/>
  <c r="AI1792" i="7"/>
  <c r="AI1950" i="7"/>
  <c r="AG1951" i="7"/>
  <c r="AJ1951" i="7"/>
  <c r="AI1951" i="7"/>
  <c r="AG1952" i="7"/>
  <c r="AJ1952" i="7"/>
  <c r="AI1952" i="7"/>
  <c r="AG1953" i="7"/>
  <c r="AJ1953" i="7"/>
  <c r="AI1953" i="7"/>
  <c r="AG1954" i="7"/>
  <c r="AJ1954" i="7"/>
  <c r="AI1954" i="7"/>
  <c r="AG1955" i="7"/>
  <c r="AJ1955" i="7"/>
  <c r="AI1955" i="7"/>
  <c r="AG1956" i="7"/>
  <c r="AJ1956" i="7"/>
  <c r="AI1956" i="7"/>
  <c r="AG1957" i="7"/>
  <c r="AJ1957" i="7"/>
  <c r="AI1957" i="7"/>
  <c r="AG1958" i="7"/>
  <c r="AJ1958" i="7"/>
  <c r="AI1958" i="7"/>
  <c r="AG1959" i="7"/>
  <c r="AJ1959" i="7"/>
  <c r="AI1959" i="7"/>
  <c r="AG1960" i="7"/>
  <c r="AJ1960" i="7"/>
  <c r="AI1960" i="7"/>
  <c r="AG1961" i="7"/>
  <c r="AJ1961" i="7"/>
  <c r="AI1961" i="7"/>
  <c r="AG1962" i="7"/>
  <c r="AJ1962" i="7"/>
  <c r="AI1962" i="7"/>
  <c r="AG1963" i="7"/>
  <c r="AJ1963" i="7"/>
  <c r="AI1963" i="7"/>
  <c r="AG1964" i="7"/>
  <c r="AJ1964" i="7"/>
  <c r="AI1964" i="7"/>
  <c r="AG1965" i="7"/>
  <c r="AJ1965" i="7"/>
  <c r="AI1965" i="7"/>
  <c r="AG1966" i="7"/>
  <c r="AJ1966" i="7"/>
  <c r="AI1966" i="7"/>
  <c r="AG1967" i="7"/>
  <c r="AJ1967" i="7"/>
  <c r="AI1967" i="7"/>
  <c r="AG1968" i="7"/>
  <c r="AJ1968" i="7"/>
  <c r="AI1968" i="7"/>
  <c r="AG1969" i="7"/>
  <c r="AJ1969" i="7"/>
  <c r="AI1969" i="7"/>
  <c r="AG1970" i="7"/>
  <c r="AJ1970" i="7"/>
  <c r="AI1970" i="7"/>
  <c r="AG1971" i="7"/>
  <c r="AJ1971" i="7"/>
  <c r="AI1971" i="7"/>
  <c r="AG1972" i="7"/>
  <c r="AJ1972" i="7"/>
  <c r="AI1972" i="7"/>
  <c r="AG1973" i="7"/>
  <c r="AJ1973" i="7"/>
  <c r="AI1973" i="7"/>
  <c r="AG1974" i="7"/>
  <c r="AJ1974" i="7"/>
  <c r="AI1974" i="7"/>
  <c r="AG1975" i="7"/>
  <c r="AJ1975" i="7"/>
  <c r="AI1975" i="7"/>
  <c r="AG1976" i="7"/>
  <c r="AJ1976" i="7"/>
  <c r="AI1976" i="7"/>
  <c r="AG1977" i="7"/>
  <c r="AJ1977" i="7"/>
  <c r="AI1977" i="7"/>
  <c r="AG1978" i="7"/>
  <c r="AJ1978" i="7"/>
  <c r="AI1978" i="7"/>
  <c r="AG1979" i="7"/>
  <c r="AJ1979" i="7"/>
  <c r="AI1979" i="7"/>
  <c r="AG1980" i="7"/>
  <c r="AJ1980" i="7"/>
  <c r="AI1980" i="7"/>
  <c r="AG1981" i="7"/>
  <c r="AJ1981" i="7"/>
  <c r="AI1981" i="7"/>
  <c r="AG1982" i="7"/>
  <c r="AJ1982" i="7"/>
  <c r="AI1982" i="7"/>
  <c r="AG1983" i="7"/>
  <c r="AJ1983" i="7"/>
  <c r="AI1983" i="7"/>
  <c r="AG1984" i="7"/>
  <c r="AJ1984" i="7"/>
  <c r="AI1984" i="7"/>
  <c r="AG1985" i="7"/>
  <c r="AJ1985" i="7"/>
  <c r="AI1985" i="7"/>
  <c r="AG1986" i="7"/>
  <c r="AJ1986" i="7"/>
  <c r="AI1986" i="7"/>
  <c r="AG1987" i="7"/>
  <c r="AJ1987" i="7"/>
  <c r="AI1987" i="7"/>
  <c r="AG1988" i="7"/>
  <c r="AJ1988" i="7"/>
  <c r="AI1988" i="7"/>
  <c r="AG1989" i="7"/>
  <c r="AJ1989" i="7"/>
  <c r="AI1989" i="7"/>
  <c r="AG1990" i="7"/>
  <c r="AJ1990" i="7"/>
  <c r="AI1990" i="7"/>
  <c r="AG1991" i="7"/>
  <c r="AJ1991" i="7"/>
  <c r="AI1991" i="7"/>
  <c r="AG1992" i="7"/>
  <c r="AJ1992" i="7"/>
  <c r="AI1992" i="7"/>
  <c r="AG1993" i="7"/>
  <c r="AJ1993" i="7"/>
  <c r="AI1993" i="7"/>
  <c r="AG1994" i="7"/>
  <c r="AJ1994" i="7"/>
  <c r="AI1994" i="7"/>
  <c r="AG1995" i="7"/>
  <c r="AJ1995" i="7"/>
  <c r="AI1995" i="7"/>
  <c r="AG1996" i="7"/>
  <c r="AJ1996" i="7"/>
  <c r="AI1996" i="7"/>
  <c r="AG1997" i="7"/>
  <c r="AJ1997" i="7"/>
  <c r="AI1997" i="7"/>
  <c r="AG1998" i="7"/>
  <c r="AJ1998" i="7"/>
  <c r="AI1998" i="7"/>
  <c r="AG1999" i="7"/>
  <c r="AJ1999" i="7"/>
  <c r="AI1999" i="7"/>
  <c r="AG2000" i="7"/>
  <c r="AJ2000" i="7"/>
  <c r="AI2000" i="7"/>
  <c r="AG2001" i="7"/>
  <c r="AJ2001" i="7"/>
  <c r="AI2001" i="7"/>
  <c r="AG2002" i="7"/>
  <c r="AJ2002" i="7"/>
  <c r="AI2002" i="7"/>
  <c r="AG2003" i="7"/>
  <c r="AJ2003" i="7"/>
  <c r="AI2003" i="7"/>
  <c r="AG2004" i="7"/>
  <c r="AJ2004" i="7"/>
  <c r="AI2004" i="7"/>
  <c r="AG2005" i="7"/>
  <c r="AJ2005" i="7"/>
  <c r="AI2005" i="7"/>
  <c r="AG2006" i="7"/>
  <c r="AJ2006" i="7"/>
  <c r="AI2006" i="7"/>
  <c r="AG2007" i="7"/>
  <c r="AJ2007" i="7"/>
  <c r="AI2007" i="7"/>
  <c r="AG2008" i="7"/>
  <c r="AJ2008" i="7"/>
  <c r="AI2008" i="7"/>
  <c r="AG2009" i="7"/>
  <c r="AJ2009" i="7"/>
  <c r="AI2009" i="7"/>
  <c r="AG2010" i="7"/>
  <c r="AJ2010" i="7"/>
  <c r="AI2010" i="7"/>
  <c r="AG2011" i="7"/>
  <c r="AJ2011" i="7"/>
  <c r="AI2011" i="7"/>
  <c r="AG2012" i="7"/>
  <c r="AJ2012" i="7"/>
  <c r="AI2012" i="7"/>
  <c r="AG2013" i="7"/>
  <c r="AJ2013" i="7"/>
  <c r="AI2013" i="7"/>
  <c r="AG2014" i="7"/>
  <c r="AJ2014" i="7"/>
  <c r="AI2014" i="7"/>
  <c r="AG2015" i="7"/>
  <c r="AJ2015" i="7"/>
  <c r="AI2015" i="7"/>
  <c r="AG2016" i="7"/>
  <c r="AJ2016" i="7"/>
  <c r="AI2016" i="7"/>
  <c r="AG2017" i="7"/>
  <c r="AJ2017" i="7"/>
  <c r="AI2017" i="7"/>
  <c r="AG2018" i="7"/>
  <c r="AJ2018" i="7"/>
  <c r="AI2018" i="7"/>
  <c r="AG2019" i="7"/>
  <c r="AJ2019" i="7"/>
  <c r="AI2019" i="7"/>
  <c r="AG2020" i="7"/>
  <c r="AJ2020" i="7"/>
  <c r="AI2020" i="7"/>
  <c r="AG2021" i="7"/>
  <c r="AJ2021" i="7"/>
  <c r="AI2021" i="7"/>
  <c r="AG2022" i="7"/>
  <c r="AJ2022" i="7"/>
  <c r="AI2022" i="7"/>
  <c r="AG2023" i="7"/>
  <c r="AJ2023" i="7"/>
  <c r="AI2023" i="7"/>
  <c r="AG2024" i="7"/>
  <c r="AJ2024" i="7"/>
  <c r="AI2024" i="7"/>
  <c r="AG2025" i="7"/>
  <c r="AJ2025" i="7"/>
  <c r="AI2025" i="7"/>
  <c r="AG2026" i="7"/>
  <c r="AJ2026" i="7"/>
  <c r="AI2026" i="7"/>
  <c r="AG2027" i="7"/>
  <c r="AJ2027" i="7"/>
  <c r="AI2027" i="7"/>
  <c r="AG2028" i="7"/>
  <c r="AJ2028" i="7"/>
  <c r="AI2028" i="7"/>
  <c r="AG2029" i="7"/>
  <c r="AJ2029" i="7"/>
  <c r="AI2029" i="7"/>
  <c r="AG2030" i="7"/>
  <c r="AJ2030" i="7"/>
  <c r="AI2030" i="7"/>
  <c r="AG2031" i="7"/>
  <c r="AJ2031" i="7"/>
  <c r="AI2031" i="7"/>
  <c r="AG2032" i="7"/>
  <c r="AJ2032" i="7"/>
  <c r="AI2032" i="7"/>
  <c r="AG2033" i="7"/>
  <c r="AJ2033" i="7"/>
  <c r="AI2033" i="7"/>
  <c r="AG2034" i="7"/>
  <c r="AJ2034" i="7"/>
  <c r="AI2034" i="7"/>
  <c r="AG2035" i="7"/>
  <c r="AJ2035" i="7"/>
  <c r="AI2035" i="7"/>
  <c r="AG2036" i="7"/>
  <c r="AJ2036" i="7"/>
  <c r="AI2036" i="7"/>
  <c r="AG2037" i="7"/>
  <c r="AJ2037" i="7"/>
  <c r="AI2037" i="7"/>
  <c r="AG2038" i="7"/>
  <c r="AJ2038" i="7"/>
  <c r="AI2038" i="7"/>
  <c r="AG2039" i="7"/>
  <c r="AJ2039" i="7"/>
  <c r="AI2039" i="7"/>
  <c r="AG2040" i="7"/>
  <c r="AJ2040" i="7"/>
  <c r="AI2040" i="7"/>
  <c r="AG2041" i="7"/>
  <c r="AJ2041" i="7"/>
  <c r="AI2041" i="7"/>
  <c r="AG2042" i="7"/>
  <c r="AJ2042" i="7"/>
  <c r="AI2042" i="7"/>
  <c r="AG2043" i="7"/>
  <c r="AJ2043" i="7"/>
  <c r="AI2043" i="7"/>
  <c r="AG2044" i="7"/>
  <c r="AJ2044" i="7"/>
  <c r="AI2044" i="7"/>
  <c r="AG2045" i="7"/>
  <c r="AJ2045" i="7"/>
  <c r="AI2045" i="7"/>
  <c r="AG2046" i="7"/>
  <c r="AJ2046" i="7"/>
  <c r="AI2046" i="7"/>
  <c r="AG2047" i="7"/>
  <c r="AJ2047" i="7"/>
  <c r="AI2047" i="7"/>
  <c r="AG2048" i="7"/>
  <c r="AJ2048" i="7"/>
  <c r="AI2048" i="7"/>
  <c r="AG2049" i="7"/>
  <c r="AJ2049" i="7"/>
  <c r="AI2049" i="7"/>
  <c r="AG2050" i="7"/>
  <c r="AJ2050" i="7"/>
  <c r="AI2050" i="7"/>
  <c r="AG2051" i="7"/>
  <c r="AJ2051" i="7"/>
  <c r="AI2051" i="7"/>
  <c r="AG2052" i="7"/>
  <c r="AJ2052" i="7"/>
  <c r="AI2052" i="7"/>
  <c r="AG2053" i="7"/>
  <c r="AJ2053" i="7"/>
  <c r="AI2053" i="7"/>
  <c r="AG2054" i="7"/>
  <c r="AJ2054" i="7"/>
  <c r="AI2054" i="7"/>
  <c r="AG2055" i="7"/>
  <c r="AJ2055" i="7"/>
  <c r="AI2055" i="7"/>
  <c r="AG2056" i="7"/>
  <c r="AJ2056" i="7"/>
  <c r="AI2056" i="7"/>
  <c r="AG2057" i="7"/>
  <c r="AJ2057" i="7"/>
  <c r="AI2057" i="7"/>
  <c r="AG2058" i="7"/>
  <c r="AJ2058" i="7"/>
  <c r="AI2058" i="7"/>
  <c r="AG2059" i="7"/>
  <c r="AJ2059" i="7"/>
  <c r="AI2059" i="7"/>
  <c r="AG2060" i="7"/>
  <c r="AJ2060" i="7"/>
  <c r="AI2060" i="7"/>
  <c r="AG2061" i="7"/>
  <c r="AJ2061" i="7"/>
  <c r="AI2061" i="7"/>
  <c r="AG2062" i="7"/>
  <c r="AJ2062" i="7"/>
  <c r="AI2062" i="7"/>
  <c r="AG2063" i="7"/>
  <c r="AJ2063" i="7"/>
  <c r="AI2063" i="7"/>
  <c r="AG2064" i="7"/>
  <c r="AJ2064" i="7"/>
  <c r="AI2064" i="7"/>
  <c r="AG2065" i="7"/>
  <c r="AJ2065" i="7"/>
  <c r="AI2065" i="7"/>
  <c r="AG2066" i="7"/>
  <c r="AJ2066" i="7"/>
  <c r="AI2066" i="7"/>
  <c r="AG2067" i="7"/>
  <c r="AJ2067" i="7"/>
  <c r="AI2067" i="7"/>
  <c r="AG2068" i="7"/>
  <c r="AJ2068" i="7"/>
  <c r="AI2068" i="7"/>
  <c r="AG2069" i="7"/>
  <c r="AJ2069" i="7"/>
  <c r="AI2069" i="7"/>
  <c r="AG2070" i="7"/>
  <c r="AJ2070" i="7"/>
  <c r="AI2070" i="7"/>
  <c r="AG2071" i="7"/>
  <c r="AJ2071" i="7"/>
  <c r="AI2071" i="7"/>
  <c r="AG2072" i="7"/>
  <c r="AJ2072" i="7"/>
  <c r="AI2072" i="7"/>
  <c r="AG2073" i="7"/>
  <c r="AJ2073" i="7"/>
  <c r="AG2074" i="7"/>
  <c r="AI2075" i="7"/>
  <c r="AJ2075" i="7"/>
  <c r="AG2076" i="7"/>
  <c r="AI2077" i="7"/>
  <c r="AJ2077" i="7"/>
  <c r="AG2078" i="7"/>
  <c r="AI2079" i="7"/>
  <c r="AJ2079" i="7"/>
  <c r="AG2080" i="7"/>
  <c r="AI2081" i="7"/>
  <c r="AJ2081" i="7"/>
  <c r="AG2082" i="7"/>
  <c r="AI2083" i="7"/>
  <c r="AJ2083" i="7"/>
  <c r="AG2084" i="7"/>
  <c r="AI2085" i="7"/>
  <c r="AJ2085" i="7"/>
  <c r="AG2086" i="7"/>
  <c r="AI2087" i="7"/>
  <c r="AJ2087" i="7"/>
  <c r="AG2088" i="7"/>
  <c r="AI2089" i="7"/>
  <c r="AJ2089" i="7"/>
  <c r="AG2090" i="7"/>
  <c r="AI2091" i="7"/>
  <c r="AI2093" i="7"/>
  <c r="AJ2093" i="7"/>
  <c r="AI2095" i="7"/>
  <c r="AJ2095" i="7"/>
  <c r="AI2097" i="7"/>
  <c r="AJ2097" i="7"/>
  <c r="AI2099" i="7"/>
  <c r="AJ2099" i="7"/>
  <c r="AI2101" i="7"/>
  <c r="AJ2101" i="7"/>
  <c r="AI2103" i="7"/>
  <c r="AJ2103" i="7"/>
  <c r="AI2105" i="7"/>
  <c r="AJ2105" i="7"/>
  <c r="AI2107" i="7"/>
  <c r="AJ2107" i="7"/>
  <c r="AI2109" i="7"/>
  <c r="AJ2109" i="7"/>
  <c r="AI2111" i="7"/>
  <c r="AJ2111" i="7"/>
  <c r="AI2113" i="7"/>
  <c r="AJ2113" i="7"/>
  <c r="AI2115" i="7"/>
  <c r="AJ2115" i="7"/>
  <c r="AI2116" i="7"/>
  <c r="AJ2116" i="7"/>
  <c r="AI2118" i="7"/>
  <c r="AJ2118" i="7"/>
  <c r="AI2120" i="7"/>
  <c r="AJ2120" i="7"/>
  <c r="AI2122" i="7"/>
  <c r="AJ2122" i="7"/>
  <c r="AI2124" i="7"/>
  <c r="AJ2124" i="7"/>
  <c r="AI2126" i="7"/>
  <c r="AJ2126" i="7"/>
  <c r="AI2128" i="7"/>
  <c r="AJ2128" i="7"/>
  <c r="AI2130" i="7"/>
  <c r="AJ2130" i="7"/>
  <c r="AI2132" i="7"/>
  <c r="AJ2132" i="7"/>
  <c r="AI2134" i="7"/>
  <c r="AJ2134" i="7"/>
  <c r="AI2136" i="7"/>
  <c r="AJ2136" i="7"/>
  <c r="AI2138" i="7"/>
  <c r="AJ2138" i="7"/>
  <c r="AG2139" i="7"/>
  <c r="AI2140" i="7"/>
  <c r="AJ2140" i="7"/>
  <c r="AG2141" i="7"/>
  <c r="AI2142" i="7"/>
  <c r="AJ2142" i="7"/>
  <c r="AG2143" i="7"/>
  <c r="AI2144" i="7"/>
  <c r="AJ2144" i="7"/>
  <c r="AG2145" i="7"/>
  <c r="AI2146" i="7"/>
  <c r="AJ2146" i="7"/>
  <c r="AG2147" i="7"/>
  <c r="AI2148" i="7"/>
  <c r="AJ2148" i="7"/>
  <c r="AG2149" i="7"/>
  <c r="AI2150" i="7"/>
  <c r="AJ2150" i="7"/>
  <c r="AG2151" i="7"/>
  <c r="AI2152" i="7"/>
  <c r="AJ2152" i="7"/>
  <c r="AG2153" i="7"/>
  <c r="AI2154" i="7"/>
  <c r="AJ2154" i="7"/>
  <c r="AG2155" i="7"/>
  <c r="AI2156" i="7"/>
  <c r="AJ2156" i="7"/>
  <c r="AG2157" i="7"/>
  <c r="AI2158" i="7"/>
  <c r="AJ2158" i="7"/>
  <c r="AG2159" i="7"/>
  <c r="AI2160" i="7"/>
  <c r="AJ2160" i="7"/>
  <c r="AG2161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I1514" i="7"/>
  <c r="AI2073" i="7"/>
  <c r="AG2091" i="7"/>
  <c r="AG2092" i="7"/>
  <c r="AG2093" i="7"/>
  <c r="AG2094" i="7"/>
  <c r="AG2095" i="7"/>
  <c r="AG2096" i="7"/>
  <c r="AG2097" i="7"/>
  <c r="AG2098" i="7"/>
  <c r="AG2099" i="7"/>
  <c r="AG2100" i="7"/>
  <c r="AG2101" i="7"/>
  <c r="AG2102" i="7"/>
  <c r="AG2103" i="7"/>
  <c r="AG2104" i="7"/>
  <c r="AG2105" i="7"/>
  <c r="AG2106" i="7"/>
  <c r="AG2107" i="7"/>
  <c r="AG2108" i="7"/>
  <c r="AG2109" i="7"/>
  <c r="AG2110" i="7"/>
  <c r="AG2111" i="7"/>
  <c r="AG2112" i="7"/>
  <c r="AG2113" i="7"/>
  <c r="AG2114" i="7"/>
  <c r="AG2115" i="7"/>
  <c r="AG2116" i="7"/>
  <c r="AG2117" i="7"/>
  <c r="AG2118" i="7"/>
  <c r="AG2119" i="7"/>
  <c r="AG2120" i="7"/>
  <c r="AG2121" i="7"/>
  <c r="AG2122" i="7"/>
  <c r="AG2123" i="7"/>
  <c r="AG2124" i="7"/>
  <c r="AG2125" i="7"/>
  <c r="AG2126" i="7"/>
  <c r="AG2127" i="7"/>
  <c r="AG2128" i="7"/>
  <c r="AG2129" i="7"/>
  <c r="AG2130" i="7"/>
  <c r="AG2131" i="7"/>
  <c r="AG2132" i="7"/>
  <c r="AG2133" i="7"/>
  <c r="AG2134" i="7"/>
  <c r="AG2135" i="7"/>
  <c r="AG2136" i="7"/>
  <c r="AG2137" i="7"/>
  <c r="AG2138" i="7"/>
  <c r="AJ2161" i="7"/>
  <c r="J676" i="9"/>
  <c r="W1017" i="2" l="1"/>
  <c r="X1017" i="2" s="1"/>
  <c r="Y1017" i="2"/>
  <c r="Z1017" i="2" s="1"/>
  <c r="T1017" i="2"/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157" i="2"/>
  <c r="W2158" i="2"/>
  <c r="W2159" i="2"/>
  <c r="W2160" i="2"/>
  <c r="W2161" i="2"/>
  <c r="W2162" i="2"/>
  <c r="W2163" i="2"/>
  <c r="W2164" i="2"/>
  <c r="W2165" i="2"/>
  <c r="W2166" i="2"/>
  <c r="W2167" i="2"/>
  <c r="W2168" i="2"/>
  <c r="W2169" i="2"/>
  <c r="W2170" i="2"/>
  <c r="W2171" i="2"/>
  <c r="W2172" i="2"/>
  <c r="W2173" i="2"/>
  <c r="W2174" i="2"/>
  <c r="W2175" i="2"/>
  <c r="W2176" i="2"/>
  <c r="W2177" i="2"/>
  <c r="W2178" i="2"/>
  <c r="W2179" i="2"/>
  <c r="W2180" i="2"/>
  <c r="W2181" i="2"/>
  <c r="W2182" i="2"/>
  <c r="W2183" i="2"/>
  <c r="W2184" i="2"/>
  <c r="W2185" i="2"/>
  <c r="W2186" i="2"/>
  <c r="W2187" i="2"/>
  <c r="W2188" i="2"/>
  <c r="W2189" i="2"/>
  <c r="W2190" i="2"/>
  <c r="W2191" i="2"/>
  <c r="W2192" i="2"/>
  <c r="W2193" i="2"/>
  <c r="W2194" i="2"/>
  <c r="W3" i="2"/>
  <c r="Z8" i="2" l="1"/>
  <c r="Z10" i="2"/>
  <c r="Z11" i="2"/>
  <c r="Z16" i="2"/>
  <c r="Z18" i="2"/>
  <c r="Z19" i="2"/>
  <c r="Z26" i="2"/>
  <c r="Z27" i="2"/>
  <c r="Z34" i="2"/>
  <c r="Z35" i="2"/>
  <c r="Z40" i="2"/>
  <c r="Z42" i="2"/>
  <c r="Z43" i="2"/>
  <c r="Z48" i="2"/>
  <c r="Z50" i="2"/>
  <c r="Z51" i="2"/>
  <c r="Z58" i="2"/>
  <c r="Z59" i="2"/>
  <c r="Z341" i="2"/>
  <c r="Z1905" i="2"/>
  <c r="Z1908" i="2"/>
  <c r="Z1913" i="2"/>
  <c r="Z1916" i="2"/>
  <c r="Z1924" i="2"/>
  <c r="Z1932" i="2"/>
  <c r="Z1936" i="2"/>
  <c r="Z1937" i="2"/>
  <c r="Z1940" i="2"/>
  <c r="Z1945" i="2"/>
  <c r="Z1948" i="2"/>
  <c r="Z1956" i="2"/>
  <c r="Z1960" i="2"/>
  <c r="Z1963" i="2"/>
  <c r="Z1964" i="2"/>
  <c r="Z1967" i="2"/>
  <c r="Z1969" i="2"/>
  <c r="Z1970" i="2"/>
  <c r="Z1971" i="2"/>
  <c r="Z1972" i="2"/>
  <c r="Z1975" i="2"/>
  <c r="Z1977" i="2"/>
  <c r="Z1978" i="2"/>
  <c r="Z1979" i="2"/>
  <c r="Z1980" i="2"/>
  <c r="Z1983" i="2"/>
  <c r="Z1985" i="2"/>
  <c r="Z1986" i="2"/>
  <c r="Z1987" i="2"/>
  <c r="Z1988" i="2"/>
  <c r="Z1991" i="2"/>
  <c r="Z1992" i="2"/>
  <c r="Z1993" i="2"/>
  <c r="Z1994" i="2"/>
  <c r="Z1995" i="2"/>
  <c r="Z1996" i="2"/>
  <c r="Z2000" i="2"/>
  <c r="Z2001" i="2"/>
  <c r="Z2002" i="2"/>
  <c r="Z2003" i="2"/>
  <c r="Z2004" i="2"/>
  <c r="Z2005" i="2"/>
  <c r="Z2007" i="2"/>
  <c r="Z2009" i="2"/>
  <c r="Z2010" i="2"/>
  <c r="Z2011" i="2"/>
  <c r="Z2012" i="2"/>
  <c r="Z2017" i="2"/>
  <c r="Z2018" i="2"/>
  <c r="Z2019" i="2"/>
  <c r="Z2020" i="2"/>
  <c r="Z2025" i="2"/>
  <c r="Z2026" i="2"/>
  <c r="Z2027" i="2"/>
  <c r="Z2028" i="2"/>
  <c r="Z2032" i="2"/>
  <c r="Z2033" i="2"/>
  <c r="Z2034" i="2"/>
  <c r="Z2035" i="2"/>
  <c r="Z2036" i="2"/>
  <c r="Z2040" i="2"/>
  <c r="Z2041" i="2"/>
  <c r="Z2042" i="2"/>
  <c r="Z2043" i="2"/>
  <c r="Z2044" i="2"/>
  <c r="Z2048" i="2"/>
  <c r="Z2049" i="2"/>
  <c r="Z2050" i="2"/>
  <c r="Z2051" i="2"/>
  <c r="Z2052" i="2"/>
  <c r="Z2053" i="2"/>
  <c r="Z2054" i="2"/>
  <c r="Z2056" i="2"/>
  <c r="Z2057" i="2"/>
  <c r="Z2058" i="2"/>
  <c r="Z2059" i="2"/>
  <c r="Z2060" i="2"/>
  <c r="Z2064" i="2"/>
  <c r="Z2065" i="2"/>
  <c r="Z2066" i="2"/>
  <c r="Z2067" i="2"/>
  <c r="Z2068" i="2"/>
  <c r="Z2069" i="2"/>
  <c r="Z2070" i="2"/>
  <c r="Z2073" i="2"/>
  <c r="Z2074" i="2"/>
  <c r="Z2075" i="2"/>
  <c r="Z2076" i="2"/>
  <c r="Z2077" i="2"/>
  <c r="Z2080" i="2"/>
  <c r="Z2081" i="2"/>
  <c r="Z2082" i="2"/>
  <c r="Z2083" i="2"/>
  <c r="Z2084" i="2"/>
  <c r="Z2085" i="2"/>
  <c r="Z2086" i="2"/>
  <c r="Z2088" i="2"/>
  <c r="Z2089" i="2"/>
  <c r="Z2090" i="2"/>
  <c r="Z2091" i="2"/>
  <c r="Z2092" i="2"/>
  <c r="Z2093" i="2"/>
  <c r="Z2094" i="2"/>
  <c r="Z2096" i="2"/>
  <c r="Z2097" i="2"/>
  <c r="Z2099" i="2"/>
  <c r="Z2100" i="2"/>
  <c r="Z2101" i="2"/>
  <c r="Z2102" i="2"/>
  <c r="Z2104" i="2"/>
  <c r="Z2105" i="2"/>
  <c r="Z2106" i="2"/>
  <c r="Z2107" i="2"/>
  <c r="Z2108" i="2"/>
  <c r="Z2109" i="2"/>
  <c r="Z2110" i="2"/>
  <c r="Z2112" i="2"/>
  <c r="Z2113" i="2"/>
  <c r="Z2114" i="2"/>
  <c r="Z2115" i="2"/>
  <c r="Z2116" i="2"/>
  <c r="Z2117" i="2"/>
  <c r="Z2118" i="2"/>
  <c r="Z2120" i="2"/>
  <c r="Z2121" i="2"/>
  <c r="Z2122" i="2"/>
  <c r="Z2123" i="2"/>
  <c r="Z2124" i="2"/>
  <c r="Z2125" i="2"/>
  <c r="Z2126" i="2"/>
  <c r="Z2128" i="2"/>
  <c r="Z2129" i="2"/>
  <c r="Z2130" i="2"/>
  <c r="Z2131" i="2"/>
  <c r="Z2132" i="2"/>
  <c r="Z2133" i="2"/>
  <c r="Z2134" i="2"/>
  <c r="Z2136" i="2"/>
  <c r="Z2137" i="2"/>
  <c r="Z2138" i="2"/>
  <c r="Z2139" i="2"/>
  <c r="Z2140" i="2"/>
  <c r="Z2141" i="2"/>
  <c r="Z2142" i="2"/>
  <c r="Z2144" i="2"/>
  <c r="Z2145" i="2"/>
  <c r="Z2146" i="2"/>
  <c r="Z2147" i="2"/>
  <c r="Z2148" i="2"/>
  <c r="Z2149" i="2"/>
  <c r="Z2150" i="2"/>
  <c r="Z2152" i="2"/>
  <c r="Z2153" i="2"/>
  <c r="Z2154" i="2"/>
  <c r="Z2155" i="2"/>
  <c r="Z2156" i="2"/>
  <c r="Z2157" i="2"/>
  <c r="Z2158" i="2"/>
  <c r="Z2160" i="2"/>
  <c r="Z2161" i="2"/>
  <c r="Z2162" i="2"/>
  <c r="Z2163" i="2"/>
  <c r="Z2164" i="2"/>
  <c r="Z2165" i="2"/>
  <c r="Z2166" i="2"/>
  <c r="Z2168" i="2"/>
  <c r="Z2169" i="2"/>
  <c r="Z2170" i="2"/>
  <c r="Z2171" i="2"/>
  <c r="Z2172" i="2"/>
  <c r="Z2173" i="2"/>
  <c r="Z2174" i="2"/>
  <c r="Z2176" i="2"/>
  <c r="Z2177" i="2"/>
  <c r="Z2178" i="2"/>
  <c r="Z2179" i="2"/>
  <c r="Z2180" i="2"/>
  <c r="Z2181" i="2"/>
  <c r="Z2182" i="2"/>
  <c r="Z2184" i="2"/>
  <c r="Z2185" i="2"/>
  <c r="Z2186" i="2"/>
  <c r="Z2187" i="2"/>
  <c r="Z2188" i="2"/>
  <c r="Z2189" i="2"/>
  <c r="Z2190" i="2"/>
  <c r="Z2192" i="2"/>
  <c r="Z2193" i="2"/>
  <c r="Z2194" i="2"/>
  <c r="Z3" i="2"/>
  <c r="Z4" i="2"/>
  <c r="Z5" i="2"/>
  <c r="Z6" i="2"/>
  <c r="Z7" i="2"/>
  <c r="Z9" i="2"/>
  <c r="Z12" i="2"/>
  <c r="Z13" i="2"/>
  <c r="Z14" i="2"/>
  <c r="Z15" i="2"/>
  <c r="Z17" i="2"/>
  <c r="Z20" i="2"/>
  <c r="Z21" i="2"/>
  <c r="Z22" i="2"/>
  <c r="Z23" i="2"/>
  <c r="Z24" i="2"/>
  <c r="Z25" i="2"/>
  <c r="Z28" i="2"/>
  <c r="Z29" i="2"/>
  <c r="Z30" i="2"/>
  <c r="Z31" i="2"/>
  <c r="Z32" i="2"/>
  <c r="Z33" i="2"/>
  <c r="Z36" i="2"/>
  <c r="Z37" i="2"/>
  <c r="Z38" i="2"/>
  <c r="Z39" i="2"/>
  <c r="Z41" i="2"/>
  <c r="Z44" i="2"/>
  <c r="Z45" i="2"/>
  <c r="Z46" i="2"/>
  <c r="Z47" i="2"/>
  <c r="Z49" i="2"/>
  <c r="Z52" i="2"/>
  <c r="Z53" i="2"/>
  <c r="Z54" i="2"/>
  <c r="Z55" i="2"/>
  <c r="Z56" i="2"/>
  <c r="Z57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6" i="2"/>
  <c r="Z1907" i="2"/>
  <c r="Z1909" i="2"/>
  <c r="Z1910" i="2"/>
  <c r="Z1911" i="2"/>
  <c r="Z1912" i="2"/>
  <c r="Z1914" i="2"/>
  <c r="Z1915" i="2"/>
  <c r="Z1917" i="2"/>
  <c r="Z1918" i="2"/>
  <c r="Z1919" i="2"/>
  <c r="Z1920" i="2"/>
  <c r="Z1921" i="2"/>
  <c r="Z1922" i="2"/>
  <c r="Z1923" i="2"/>
  <c r="Z1925" i="2"/>
  <c r="Z1926" i="2"/>
  <c r="Z1927" i="2"/>
  <c r="Z1928" i="2"/>
  <c r="Z1929" i="2"/>
  <c r="Z1930" i="2"/>
  <c r="Z1931" i="2"/>
  <c r="Z1933" i="2"/>
  <c r="Z1934" i="2"/>
  <c r="Z1935" i="2"/>
  <c r="Z1938" i="2"/>
  <c r="Z1939" i="2"/>
  <c r="Z1941" i="2"/>
  <c r="Z1942" i="2"/>
  <c r="Z1943" i="2"/>
  <c r="Z1944" i="2"/>
  <c r="Z1946" i="2"/>
  <c r="Z1947" i="2"/>
  <c r="Z1949" i="2"/>
  <c r="Z1950" i="2"/>
  <c r="Z1951" i="2"/>
  <c r="Z1952" i="2"/>
  <c r="Z1953" i="2"/>
  <c r="Z1954" i="2"/>
  <c r="Z1955" i="2"/>
  <c r="Z1957" i="2"/>
  <c r="Z1958" i="2"/>
  <c r="Z1959" i="2"/>
  <c r="Z1961" i="2"/>
  <c r="Z1962" i="2"/>
  <c r="Z1965" i="2"/>
  <c r="Z1966" i="2"/>
  <c r="Z1968" i="2"/>
  <c r="Z1973" i="2"/>
  <c r="Z1974" i="2"/>
  <c r="Z1976" i="2"/>
  <c r="Z1981" i="2"/>
  <c r="Z1982" i="2"/>
  <c r="Z1984" i="2"/>
  <c r="Z1989" i="2"/>
  <c r="Z1990" i="2"/>
  <c r="Z1997" i="2"/>
  <c r="Z1998" i="2"/>
  <c r="Z2006" i="2"/>
  <c r="Z2008" i="2"/>
  <c r="Z2013" i="2"/>
  <c r="Z2014" i="2"/>
  <c r="Z2016" i="2"/>
  <c r="Z2021" i="2"/>
  <c r="Z2022" i="2"/>
  <c r="Z2024" i="2"/>
  <c r="Z2029" i="2"/>
  <c r="Z2030" i="2"/>
  <c r="Z2037" i="2"/>
  <c r="Z2038" i="2"/>
  <c r="Z2045" i="2"/>
  <c r="Z2046" i="2"/>
  <c r="Z2061" i="2"/>
  <c r="Z2062" i="2"/>
  <c r="Z2072" i="2"/>
  <c r="Z2078" i="2"/>
  <c r="Z2098" i="2"/>
  <c r="B1" i="7"/>
  <c r="F7" i="5" s="1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A1" i="7"/>
  <c r="K17" i="5" l="1"/>
  <c r="K9" i="5"/>
  <c r="A17" i="5"/>
  <c r="F58" i="5"/>
  <c r="F55" i="5"/>
  <c r="F74" i="5"/>
  <c r="Z2191" i="2"/>
  <c r="Z2183" i="2"/>
  <c r="Z2175" i="2"/>
  <c r="Z2167" i="2"/>
  <c r="Z2159" i="2"/>
  <c r="Z2151" i="2"/>
  <c r="Z2143" i="2"/>
  <c r="Z2135" i="2"/>
  <c r="Z2127" i="2"/>
  <c r="Z2119" i="2"/>
  <c r="Z2111" i="2"/>
  <c r="Z2103" i="2"/>
  <c r="Z2095" i="2"/>
  <c r="Z2087" i="2"/>
  <c r="Z2079" i="2"/>
  <c r="Z2071" i="2"/>
  <c r="Z2063" i="2"/>
  <c r="Z2055" i="2"/>
  <c r="Z2047" i="2"/>
  <c r="Z2039" i="2"/>
  <c r="Z2031" i="2"/>
  <c r="Z2023" i="2"/>
  <c r="Z2015" i="2"/>
  <c r="Z1999" i="2"/>
  <c r="A10" i="5"/>
  <c r="A18" i="5" l="1"/>
  <c r="A9" i="5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3" i="2"/>
  <c r="L21" i="9" l="1"/>
  <c r="M21" i="9"/>
  <c r="L22" i="9"/>
  <c r="M22" i="9"/>
  <c r="L24" i="9"/>
  <c r="M24" i="9"/>
  <c r="L31" i="9"/>
  <c r="M31" i="9"/>
  <c r="L37" i="9"/>
  <c r="M37" i="9"/>
  <c r="L39" i="9"/>
  <c r="M39" i="9"/>
  <c r="L46" i="9"/>
  <c r="M46" i="9"/>
  <c r="L49" i="9"/>
  <c r="M49" i="9"/>
  <c r="L50" i="9"/>
  <c r="M50" i="9"/>
  <c r="L54" i="9"/>
  <c r="M54" i="9"/>
  <c r="L58" i="9"/>
  <c r="M58" i="9"/>
  <c r="L60" i="9"/>
  <c r="M60" i="9"/>
  <c r="L65" i="9"/>
  <c r="M65" i="9"/>
  <c r="L66" i="9"/>
  <c r="M66" i="9"/>
  <c r="L72" i="9"/>
  <c r="M72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8" i="9"/>
  <c r="M98" i="9"/>
  <c r="L114" i="9"/>
  <c r="M114" i="9"/>
  <c r="L119" i="9"/>
  <c r="M119" i="9"/>
  <c r="L120" i="9"/>
  <c r="M120" i="9"/>
  <c r="L123" i="9"/>
  <c r="M123" i="9"/>
  <c r="L129" i="9"/>
  <c r="M129" i="9"/>
  <c r="L137" i="9"/>
  <c r="M137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52" i="9"/>
  <c r="M152" i="9"/>
  <c r="L153" i="9"/>
  <c r="M153" i="9"/>
  <c r="L155" i="9"/>
  <c r="M155" i="9"/>
  <c r="L158" i="9"/>
  <c r="M158" i="9"/>
  <c r="L163" i="9"/>
  <c r="M163" i="9"/>
  <c r="L164" i="9"/>
  <c r="M164" i="9"/>
  <c r="L168" i="9"/>
  <c r="M168" i="9"/>
  <c r="L171" i="9"/>
  <c r="M171" i="9"/>
  <c r="L190" i="9"/>
  <c r="M190" i="9"/>
  <c r="L196" i="9"/>
  <c r="M196" i="9"/>
  <c r="L214" i="9"/>
  <c r="M214" i="9"/>
  <c r="L217" i="9"/>
  <c r="M217" i="9"/>
  <c r="L221" i="9"/>
  <c r="M221" i="9"/>
  <c r="L223" i="9"/>
  <c r="M223" i="9"/>
  <c r="L225" i="9"/>
  <c r="M225" i="9"/>
  <c r="L231" i="9"/>
  <c r="M231" i="9"/>
  <c r="L232" i="9"/>
  <c r="M232" i="9"/>
  <c r="L242" i="9"/>
  <c r="M242" i="9"/>
  <c r="L258" i="9"/>
  <c r="M258" i="9"/>
  <c r="L264" i="9"/>
  <c r="M264" i="9"/>
  <c r="L266" i="9"/>
  <c r="M266" i="9"/>
  <c r="L267" i="9"/>
  <c r="M267" i="9"/>
  <c r="L273" i="9"/>
  <c r="M273" i="9"/>
  <c r="L274" i="9"/>
  <c r="M274" i="9"/>
  <c r="L275" i="9"/>
  <c r="M275" i="9"/>
  <c r="L276" i="9"/>
  <c r="M276" i="9"/>
  <c r="L284" i="9"/>
  <c r="M284" i="9"/>
  <c r="L298" i="9"/>
  <c r="M298" i="9"/>
  <c r="L307" i="9"/>
  <c r="M307" i="9"/>
  <c r="L314" i="9"/>
  <c r="M314" i="9"/>
  <c r="L331" i="9"/>
  <c r="M331" i="9"/>
  <c r="L335" i="9"/>
  <c r="M335" i="9"/>
  <c r="L337" i="9"/>
  <c r="M337" i="9"/>
  <c r="L347" i="9"/>
  <c r="M347" i="9"/>
  <c r="L352" i="9"/>
  <c r="M352" i="9"/>
  <c r="L357" i="9"/>
  <c r="M357" i="9"/>
  <c r="L377" i="9"/>
  <c r="M377" i="9"/>
  <c r="L379" i="9"/>
  <c r="M379" i="9"/>
  <c r="L380" i="9"/>
  <c r="M380" i="9"/>
  <c r="L382" i="9"/>
  <c r="M382" i="9"/>
  <c r="L385" i="9"/>
  <c r="M385" i="9"/>
  <c r="L386" i="9"/>
  <c r="M386" i="9"/>
  <c r="L395" i="9"/>
  <c r="M395" i="9"/>
  <c r="L407" i="9"/>
  <c r="M407" i="9"/>
  <c r="L408" i="9"/>
  <c r="M408" i="9"/>
  <c r="L409" i="9"/>
  <c r="M409" i="9"/>
  <c r="L410" i="9"/>
  <c r="M410" i="9"/>
  <c r="L414" i="9"/>
  <c r="M414" i="9"/>
  <c r="L417" i="9"/>
  <c r="M417" i="9"/>
  <c r="L419" i="9"/>
  <c r="M419" i="9"/>
  <c r="L424" i="9"/>
  <c r="M424" i="9"/>
  <c r="L425" i="9"/>
  <c r="M425" i="9"/>
  <c r="L440" i="9"/>
  <c r="M440" i="9"/>
  <c r="L446" i="9"/>
  <c r="M446" i="9"/>
  <c r="L447" i="9"/>
  <c r="M447" i="9"/>
  <c r="L449" i="9"/>
  <c r="M449" i="9"/>
  <c r="L451" i="9"/>
  <c r="M451" i="9"/>
  <c r="L453" i="9"/>
  <c r="M453" i="9"/>
  <c r="L455" i="9"/>
  <c r="M455" i="9"/>
  <c r="L456" i="9"/>
  <c r="M456" i="9"/>
  <c r="L458" i="9"/>
  <c r="M458" i="9"/>
  <c r="L459" i="9"/>
  <c r="M459" i="9"/>
  <c r="L460" i="9"/>
  <c r="M460" i="9"/>
  <c r="L461" i="9"/>
  <c r="M461" i="9"/>
  <c r="L468" i="9"/>
  <c r="M468" i="9"/>
  <c r="L469" i="9"/>
  <c r="M469" i="9"/>
  <c r="L470" i="9"/>
  <c r="M470" i="9"/>
  <c r="L504" i="9"/>
  <c r="M504" i="9"/>
  <c r="L508" i="9"/>
  <c r="M508" i="9"/>
  <c r="L522" i="9"/>
  <c r="M522" i="9"/>
  <c r="L539" i="9"/>
  <c r="M539" i="9"/>
  <c r="L540" i="9"/>
  <c r="M540" i="9"/>
  <c r="L541" i="9"/>
  <c r="M541" i="9"/>
  <c r="L542" i="9"/>
  <c r="M542" i="9"/>
  <c r="L553" i="9"/>
  <c r="M553" i="9"/>
  <c r="L554" i="9"/>
  <c r="M554" i="9"/>
  <c r="L564" i="9"/>
  <c r="M564" i="9"/>
  <c r="L566" i="9"/>
  <c r="M566" i="9"/>
  <c r="L572" i="9"/>
  <c r="M572" i="9"/>
  <c r="L573" i="9"/>
  <c r="M573" i="9"/>
  <c r="L574" i="9"/>
  <c r="M574" i="9"/>
  <c r="L575" i="9"/>
  <c r="M575" i="9"/>
  <c r="L576" i="9"/>
  <c r="M576" i="9"/>
  <c r="L604" i="9"/>
  <c r="M604" i="9"/>
  <c r="L608" i="9"/>
  <c r="M608" i="9"/>
  <c r="L613" i="9"/>
  <c r="M613" i="9"/>
  <c r="L617" i="9"/>
  <c r="M617" i="9"/>
  <c r="L621" i="9"/>
  <c r="M621" i="9"/>
  <c r="L627" i="9"/>
  <c r="M627" i="9"/>
  <c r="L639" i="9"/>
  <c r="M639" i="9"/>
  <c r="L640" i="9"/>
  <c r="M640" i="9"/>
  <c r="L645" i="9"/>
  <c r="M645" i="9"/>
  <c r="L652" i="9"/>
  <c r="M652" i="9"/>
  <c r="L654" i="9"/>
  <c r="M654" i="9"/>
  <c r="L655" i="9"/>
  <c r="M655" i="9"/>
  <c r="L656" i="9"/>
  <c r="M656" i="9"/>
  <c r="L657" i="9"/>
  <c r="M657" i="9"/>
  <c r="L663" i="9"/>
  <c r="M663" i="9"/>
  <c r="L666" i="9"/>
  <c r="M666" i="9"/>
  <c r="L680" i="9"/>
  <c r="M680" i="9"/>
  <c r="L683" i="9"/>
  <c r="M683" i="9"/>
  <c r="L687" i="9"/>
  <c r="M687" i="9"/>
  <c r="L688" i="9"/>
  <c r="M688" i="9"/>
  <c r="L689" i="9"/>
  <c r="M689" i="9"/>
  <c r="L690" i="9"/>
  <c r="M690" i="9"/>
  <c r="L694" i="9"/>
  <c r="M694" i="9"/>
  <c r="L695" i="9"/>
  <c r="M695" i="9"/>
  <c r="L697" i="9"/>
  <c r="M697" i="9"/>
  <c r="L699" i="9"/>
  <c r="M699" i="9"/>
  <c r="L704" i="9"/>
  <c r="M704" i="9"/>
  <c r="L713" i="9"/>
  <c r="M713" i="9"/>
  <c r="L727" i="9"/>
  <c r="M727" i="9"/>
  <c r="L731" i="9"/>
  <c r="M731" i="9"/>
  <c r="L734" i="9"/>
  <c r="M734" i="9"/>
  <c r="L743" i="9"/>
  <c r="M743" i="9"/>
  <c r="L744" i="9"/>
  <c r="M744" i="9"/>
  <c r="L749" i="9"/>
  <c r="M749" i="9"/>
  <c r="L750" i="9"/>
  <c r="M750" i="9"/>
  <c r="L755" i="9"/>
  <c r="M755" i="9"/>
  <c r="L756" i="9"/>
  <c r="M756" i="9"/>
  <c r="L765" i="9"/>
  <c r="M765" i="9"/>
  <c r="L766" i="9"/>
  <c r="M766" i="9"/>
  <c r="L767" i="9"/>
  <c r="M767" i="9"/>
  <c r="L789" i="9"/>
  <c r="M789" i="9"/>
  <c r="L792" i="9"/>
  <c r="M792" i="9"/>
  <c r="L798" i="9"/>
  <c r="M798" i="9"/>
  <c r="L799" i="9"/>
  <c r="M799" i="9"/>
  <c r="L802" i="9"/>
  <c r="M802" i="9"/>
  <c r="L805" i="9"/>
  <c r="M805" i="9"/>
  <c r="L818" i="9"/>
  <c r="M818" i="9"/>
  <c r="L826" i="9"/>
  <c r="M826" i="9"/>
  <c r="L830" i="9"/>
  <c r="M830" i="9"/>
  <c r="L834" i="9"/>
  <c r="M834" i="9"/>
  <c r="L837" i="9"/>
  <c r="M837" i="9"/>
  <c r="L841" i="9"/>
  <c r="M841" i="9"/>
  <c r="L842" i="9"/>
  <c r="M842" i="9"/>
  <c r="L844" i="9"/>
  <c r="M844" i="9"/>
  <c r="L847" i="9"/>
  <c r="M847" i="9"/>
  <c r="L850" i="9"/>
  <c r="M850" i="9"/>
  <c r="L853" i="9"/>
  <c r="M853" i="9"/>
  <c r="L854" i="9"/>
  <c r="M854" i="9"/>
  <c r="L855" i="9"/>
  <c r="M855" i="9"/>
  <c r="L856" i="9"/>
  <c r="M856" i="9"/>
  <c r="L876" i="9"/>
  <c r="M876" i="9"/>
  <c r="L878" i="9"/>
  <c r="M878" i="9"/>
  <c r="L880" i="9"/>
  <c r="M880" i="9"/>
  <c r="L881" i="9"/>
  <c r="M881" i="9"/>
  <c r="L884" i="9"/>
  <c r="M884" i="9"/>
  <c r="L896" i="9"/>
  <c r="M896" i="9"/>
  <c r="L917" i="9"/>
  <c r="M917" i="9"/>
  <c r="L918" i="9"/>
  <c r="M918" i="9"/>
  <c r="L928" i="9"/>
  <c r="M928" i="9"/>
  <c r="L929" i="9"/>
  <c r="M929" i="9"/>
  <c r="L930" i="9"/>
  <c r="M930" i="9"/>
  <c r="L950" i="9"/>
  <c r="M950" i="9"/>
  <c r="L955" i="9"/>
  <c r="M955" i="9"/>
  <c r="L969" i="9"/>
  <c r="M969" i="9"/>
  <c r="L970" i="9"/>
  <c r="M970" i="9"/>
  <c r="L971" i="9"/>
  <c r="M971" i="9"/>
  <c r="L974" i="9"/>
  <c r="M974" i="9"/>
  <c r="L976" i="9"/>
  <c r="M976" i="9"/>
  <c r="L983" i="9"/>
  <c r="M983" i="9"/>
  <c r="L986" i="9"/>
  <c r="M986" i="9"/>
  <c r="L987" i="9"/>
  <c r="M987" i="9"/>
  <c r="L995" i="9"/>
  <c r="M995" i="9"/>
  <c r="L1002" i="9"/>
  <c r="M1002" i="9"/>
  <c r="L1004" i="9"/>
  <c r="M1004" i="9"/>
  <c r="L1034" i="9"/>
  <c r="M1034" i="9"/>
  <c r="L1051" i="9"/>
  <c r="M1051" i="9"/>
  <c r="L1059" i="9"/>
  <c r="M1059" i="9"/>
  <c r="L1060" i="9"/>
  <c r="M1060" i="9"/>
  <c r="L1065" i="9"/>
  <c r="M1065" i="9"/>
  <c r="L1066" i="9"/>
  <c r="M1066" i="9"/>
  <c r="L1068" i="9"/>
  <c r="M1068" i="9"/>
  <c r="L1079" i="9"/>
  <c r="M1079" i="9"/>
  <c r="L1090" i="9"/>
  <c r="M1090" i="9"/>
  <c r="L1102" i="9"/>
  <c r="M1102" i="9"/>
  <c r="L1104" i="9"/>
  <c r="M1104" i="9"/>
  <c r="L1105" i="9"/>
  <c r="M1105" i="9"/>
  <c r="L1112" i="9"/>
  <c r="M1112" i="9"/>
  <c r="L1114" i="9"/>
  <c r="M1114" i="9"/>
  <c r="L1115" i="9"/>
  <c r="M1115" i="9"/>
  <c r="L1119" i="9"/>
  <c r="M1119" i="9"/>
  <c r="L1123" i="9"/>
  <c r="M1123" i="9"/>
  <c r="L1125" i="9"/>
  <c r="M1125" i="9"/>
  <c r="L1129" i="9"/>
  <c r="M1129" i="9"/>
  <c r="L1130" i="9"/>
  <c r="M1130" i="9"/>
  <c r="L1131" i="9"/>
  <c r="M1131" i="9"/>
  <c r="L1133" i="9"/>
  <c r="M1133" i="9"/>
  <c r="L1136" i="9"/>
  <c r="M1136" i="9"/>
  <c r="L1137" i="9"/>
  <c r="M1137" i="9"/>
  <c r="L1138" i="9"/>
  <c r="M1138" i="9"/>
  <c r="L1139" i="9"/>
  <c r="M1139" i="9"/>
  <c r="L1144" i="9"/>
  <c r="M1144" i="9"/>
  <c r="L1145" i="9"/>
  <c r="M1145" i="9"/>
  <c r="L1147" i="9"/>
  <c r="M1147" i="9"/>
  <c r="L1149" i="9"/>
  <c r="M1149" i="9"/>
  <c r="L1151" i="9"/>
  <c r="M1151" i="9"/>
  <c r="L1167" i="9"/>
  <c r="M1167" i="9"/>
  <c r="L1176" i="9"/>
  <c r="M1176" i="9"/>
  <c r="L1183" i="9"/>
  <c r="M1183" i="9"/>
  <c r="L1184" i="9"/>
  <c r="M1184" i="9"/>
  <c r="L1185" i="9"/>
  <c r="M1185" i="9"/>
  <c r="L1187" i="9"/>
  <c r="M1187" i="9"/>
  <c r="L1189" i="9"/>
  <c r="M1189" i="9"/>
  <c r="L1190" i="9"/>
  <c r="M1190" i="9"/>
  <c r="L1202" i="9"/>
  <c r="M1202" i="9"/>
  <c r="L1204" i="9"/>
  <c r="M1204" i="9"/>
  <c r="L1208" i="9"/>
  <c r="M1208" i="9"/>
  <c r="L1209" i="9"/>
  <c r="M1209" i="9"/>
  <c r="L1215" i="9"/>
  <c r="M1215" i="9"/>
  <c r="L1230" i="9"/>
  <c r="M1230" i="9"/>
  <c r="L1246" i="9"/>
  <c r="M1246" i="9"/>
  <c r="L1255" i="9"/>
  <c r="M1255" i="9"/>
  <c r="L1257" i="9"/>
  <c r="M1257" i="9"/>
  <c r="L1265" i="9"/>
  <c r="M1265" i="9"/>
  <c r="L1272" i="9"/>
  <c r="M1272" i="9"/>
  <c r="L1287" i="9"/>
  <c r="M1287" i="9"/>
  <c r="L1288" i="9"/>
  <c r="M1288" i="9"/>
  <c r="L1289" i="9"/>
  <c r="M1289" i="9"/>
  <c r="L1290" i="9"/>
  <c r="M1290" i="9"/>
  <c r="L1291" i="9"/>
  <c r="M1291" i="9"/>
  <c r="L1292" i="9"/>
  <c r="M1292" i="9"/>
  <c r="L1301" i="9"/>
  <c r="M1301" i="9"/>
  <c r="L1312" i="9"/>
  <c r="M1312" i="9"/>
  <c r="L1315" i="9"/>
  <c r="M1315" i="9"/>
  <c r="L1318" i="9"/>
  <c r="M1318" i="9"/>
  <c r="L1332" i="9"/>
  <c r="M1332" i="9"/>
  <c r="L1333" i="9"/>
  <c r="M1333" i="9"/>
  <c r="L1334" i="9"/>
  <c r="M1334" i="9"/>
  <c r="L1336" i="9"/>
  <c r="M1336" i="9"/>
  <c r="L1342" i="9"/>
  <c r="M1342" i="9"/>
  <c r="L1345" i="9"/>
  <c r="M1345" i="9"/>
  <c r="L1350" i="9"/>
  <c r="M1350" i="9"/>
  <c r="L1355" i="9"/>
  <c r="M1355" i="9"/>
  <c r="L1356" i="9"/>
  <c r="M1356" i="9"/>
  <c r="L1357" i="9"/>
  <c r="M1357" i="9"/>
  <c r="L1358" i="9"/>
  <c r="M1358" i="9"/>
  <c r="L1376" i="9"/>
  <c r="M1376" i="9"/>
  <c r="L1377" i="9"/>
  <c r="M1377" i="9"/>
  <c r="L1381" i="9"/>
  <c r="M1381" i="9"/>
  <c r="L1386" i="9"/>
  <c r="M1386" i="9"/>
  <c r="L1387" i="9"/>
  <c r="M1387" i="9"/>
  <c r="L1388" i="9"/>
  <c r="M1388" i="9"/>
  <c r="L1389" i="9"/>
  <c r="M1389" i="9"/>
  <c r="L1390" i="9"/>
  <c r="M1390" i="9"/>
  <c r="L1391" i="9"/>
  <c r="M1391" i="9"/>
  <c r="L1392" i="9"/>
  <c r="M1392" i="9"/>
  <c r="L1397" i="9"/>
  <c r="M1397" i="9"/>
  <c r="L1398" i="9"/>
  <c r="M1398" i="9"/>
  <c r="L1399" i="9"/>
  <c r="M1399" i="9"/>
  <c r="L1400" i="9"/>
  <c r="M1400" i="9"/>
  <c r="L1401" i="9"/>
  <c r="M1401" i="9"/>
  <c r="L1402" i="9"/>
  <c r="M1402" i="9"/>
  <c r="L1408" i="9"/>
  <c r="M1408" i="9"/>
  <c r="L1409" i="9"/>
  <c r="M1409" i="9"/>
  <c r="L1410" i="9"/>
  <c r="M1410" i="9"/>
  <c r="L1417" i="9"/>
  <c r="M1417" i="9"/>
  <c r="L1420" i="9"/>
  <c r="M1420" i="9"/>
  <c r="L1424" i="9"/>
  <c r="M1424" i="9"/>
  <c r="L1443" i="9"/>
  <c r="M1443" i="9"/>
  <c r="L1444" i="9"/>
  <c r="M1444" i="9"/>
  <c r="L1446" i="9"/>
  <c r="M1446" i="9"/>
  <c r="L1447" i="9"/>
  <c r="M1447" i="9"/>
  <c r="L1452" i="9"/>
  <c r="M1452" i="9"/>
  <c r="L1463" i="9"/>
  <c r="M1463" i="9"/>
  <c r="L1465" i="9"/>
  <c r="M1465" i="9"/>
  <c r="L1468" i="9"/>
  <c r="M1468" i="9"/>
  <c r="L1472" i="9"/>
  <c r="M1472" i="9"/>
  <c r="L1474" i="9"/>
  <c r="M1474" i="9"/>
  <c r="L1478" i="9"/>
  <c r="M1478" i="9"/>
  <c r="L1479" i="9"/>
  <c r="M1479" i="9"/>
  <c r="L1482" i="9"/>
  <c r="M1482" i="9"/>
  <c r="L1486" i="9"/>
  <c r="M1486" i="9"/>
  <c r="L1491" i="9"/>
  <c r="M1491" i="9"/>
  <c r="L1507" i="9"/>
  <c r="M1507" i="9"/>
  <c r="L1511" i="9"/>
  <c r="M1511" i="9"/>
  <c r="L1517" i="9"/>
  <c r="M1517" i="9"/>
  <c r="L1521" i="9"/>
  <c r="M1521" i="9"/>
  <c r="L1526" i="9"/>
  <c r="M1526" i="9"/>
  <c r="L1536" i="9"/>
  <c r="M1536" i="9"/>
  <c r="L1537" i="9"/>
  <c r="M1537" i="9"/>
  <c r="L1538" i="9"/>
  <c r="M1538" i="9"/>
  <c r="L1545" i="9"/>
  <c r="M1545" i="9"/>
  <c r="L1549" i="9"/>
  <c r="M1549" i="9"/>
  <c r="L1553" i="9"/>
  <c r="M1553" i="9"/>
  <c r="L1555" i="9"/>
  <c r="M1555" i="9"/>
  <c r="L1558" i="9"/>
  <c r="M1558" i="9"/>
  <c r="L1559" i="9"/>
  <c r="M1559" i="9"/>
  <c r="L1560" i="9"/>
  <c r="M1560" i="9"/>
  <c r="L1561" i="9"/>
  <c r="M1561" i="9"/>
  <c r="L1562" i="9"/>
  <c r="M1562" i="9"/>
  <c r="L1563" i="9"/>
  <c r="M1563" i="9"/>
  <c r="L1564" i="9"/>
  <c r="M1564" i="9"/>
  <c r="L1565" i="9"/>
  <c r="M1565" i="9"/>
  <c r="L1566" i="9"/>
  <c r="M1566" i="9"/>
  <c r="L1567" i="9"/>
  <c r="M1567" i="9"/>
  <c r="L1568" i="9"/>
  <c r="M1568" i="9"/>
  <c r="L1569" i="9"/>
  <c r="M1569" i="9"/>
  <c r="L1570" i="9"/>
  <c r="M1570" i="9"/>
  <c r="L1571" i="9"/>
  <c r="M1571" i="9"/>
  <c r="L1572" i="9"/>
  <c r="M1572" i="9"/>
  <c r="L1573" i="9"/>
  <c r="M1573" i="9"/>
  <c r="L1574" i="9"/>
  <c r="M1574" i="9"/>
  <c r="L1575" i="9"/>
  <c r="M1575" i="9"/>
  <c r="L1576" i="9"/>
  <c r="M1576" i="9"/>
  <c r="L1577" i="9"/>
  <c r="M1577" i="9"/>
  <c r="L1578" i="9"/>
  <c r="M1578" i="9"/>
  <c r="L1579" i="9"/>
  <c r="M1579" i="9"/>
  <c r="L1580" i="9"/>
  <c r="M1580" i="9"/>
  <c r="L1581" i="9"/>
  <c r="M1581" i="9"/>
  <c r="L1582" i="9"/>
  <c r="M1582" i="9"/>
  <c r="L1583" i="9"/>
  <c r="M1583" i="9"/>
  <c r="L1584" i="9"/>
  <c r="M1584" i="9"/>
  <c r="L1599" i="9"/>
  <c r="M1599" i="9"/>
  <c r="L1600" i="9"/>
  <c r="M1600" i="9"/>
  <c r="L1601" i="9"/>
  <c r="M1601" i="9"/>
  <c r="L1602" i="9"/>
  <c r="M1602" i="9"/>
  <c r="L1603" i="9"/>
  <c r="M1603" i="9"/>
  <c r="L1612" i="9"/>
  <c r="M1612" i="9"/>
  <c r="L1617" i="9"/>
  <c r="M1617" i="9"/>
  <c r="L1626" i="9"/>
  <c r="M1626" i="9"/>
  <c r="L1637" i="9"/>
  <c r="M1637" i="9"/>
  <c r="L1639" i="9"/>
  <c r="M1639" i="9"/>
  <c r="L1651" i="9"/>
  <c r="M1651" i="9"/>
  <c r="L1661" i="9"/>
  <c r="M1661" i="9"/>
  <c r="L1664" i="9"/>
  <c r="M1664" i="9"/>
  <c r="L1675" i="9"/>
  <c r="M1675" i="9"/>
  <c r="L1676" i="9"/>
  <c r="M1676" i="9"/>
  <c r="L1679" i="9"/>
  <c r="M1679" i="9"/>
  <c r="L1681" i="9"/>
  <c r="M1681" i="9"/>
  <c r="L1684" i="9"/>
  <c r="M1684" i="9"/>
  <c r="L1687" i="9"/>
  <c r="M1687" i="9"/>
  <c r="L1688" i="9"/>
  <c r="M1688" i="9"/>
  <c r="L1689" i="9"/>
  <c r="M1689" i="9"/>
  <c r="L1697" i="9"/>
  <c r="M1697" i="9"/>
  <c r="L1702" i="9"/>
  <c r="M1702" i="9"/>
  <c r="L1720" i="9"/>
  <c r="M1720" i="9"/>
  <c r="L1724" i="9"/>
  <c r="M1724" i="9"/>
  <c r="L1726" i="9"/>
  <c r="M1726" i="9"/>
  <c r="L1727" i="9"/>
  <c r="M1727" i="9"/>
  <c r="L1733" i="9"/>
  <c r="M1733" i="9"/>
  <c r="L1735" i="9"/>
  <c r="M1735" i="9"/>
  <c r="L1737" i="9"/>
  <c r="M1737" i="9"/>
  <c r="L1742" i="9"/>
  <c r="M1742" i="9"/>
  <c r="L1743" i="9"/>
  <c r="M1743" i="9"/>
  <c r="L1745" i="9"/>
  <c r="M1745" i="9"/>
  <c r="L1746" i="9"/>
  <c r="M1746" i="9"/>
  <c r="L1747" i="9"/>
  <c r="M1747" i="9"/>
  <c r="L1750" i="9"/>
  <c r="M1750" i="9"/>
  <c r="L1752" i="9"/>
  <c r="M1752" i="9"/>
  <c r="L1754" i="9"/>
  <c r="M1754" i="9"/>
  <c r="L1758" i="9"/>
  <c r="M1758" i="9"/>
  <c r="L1759" i="9"/>
  <c r="M1759" i="9"/>
  <c r="L1760" i="9"/>
  <c r="M1760" i="9"/>
  <c r="L1761" i="9"/>
  <c r="M1761" i="9"/>
  <c r="L1766" i="9"/>
  <c r="M1766" i="9"/>
  <c r="L1776" i="9"/>
  <c r="M1776" i="9"/>
  <c r="L1782" i="9"/>
  <c r="M1782" i="9"/>
  <c r="L1789" i="9"/>
  <c r="M1789" i="9"/>
  <c r="L1790" i="9"/>
  <c r="M1790" i="9"/>
  <c r="L1791" i="9"/>
  <c r="M1791" i="9"/>
  <c r="L1796" i="9"/>
  <c r="M1796" i="9"/>
  <c r="L1800" i="9"/>
  <c r="M1800" i="9"/>
  <c r="L1803" i="9"/>
  <c r="M1803" i="9"/>
  <c r="L1806" i="9"/>
  <c r="M1806" i="9"/>
  <c r="L1808" i="9"/>
  <c r="M1808" i="9"/>
  <c r="L1811" i="9"/>
  <c r="M1811" i="9"/>
  <c r="L1813" i="9"/>
  <c r="M1813" i="9"/>
  <c r="L1818" i="9"/>
  <c r="M1818" i="9"/>
  <c r="L1822" i="9"/>
  <c r="M1822" i="9"/>
  <c r="L1832" i="9"/>
  <c r="M1832" i="9"/>
  <c r="L1842" i="9"/>
  <c r="M1842" i="9"/>
  <c r="L1845" i="9"/>
  <c r="M1845" i="9"/>
  <c r="L1854" i="9"/>
  <c r="M1854" i="9"/>
  <c r="L1858" i="9"/>
  <c r="M1858" i="9"/>
  <c r="L1859" i="9"/>
  <c r="M1859" i="9"/>
  <c r="L1860" i="9"/>
  <c r="M1860" i="9"/>
  <c r="L1861" i="9"/>
  <c r="M1861" i="9"/>
  <c r="L1862" i="9"/>
  <c r="M1862" i="9"/>
  <c r="L1865" i="9"/>
  <c r="M1865" i="9"/>
  <c r="L1892" i="9"/>
  <c r="M1892" i="9"/>
  <c r="L1894" i="9"/>
  <c r="M1894" i="9"/>
  <c r="L1899" i="9"/>
  <c r="M1899" i="9"/>
  <c r="L1907" i="9"/>
  <c r="M1907" i="9"/>
  <c r="L1908" i="9"/>
  <c r="M1908" i="9"/>
  <c r="L1915" i="9"/>
  <c r="M1915" i="9"/>
  <c r="L1918" i="9"/>
  <c r="M1918" i="9"/>
  <c r="L1922" i="9"/>
  <c r="M1922" i="9"/>
  <c r="L1924" i="9"/>
  <c r="M1924" i="9"/>
  <c r="L1926" i="9"/>
  <c r="M1926" i="9"/>
  <c r="L1929" i="9"/>
  <c r="M1929" i="9"/>
  <c r="L1941" i="9"/>
  <c r="M1941" i="9"/>
  <c r="L1942" i="9"/>
  <c r="M1942" i="9"/>
  <c r="L1943" i="9"/>
  <c r="M1943" i="9"/>
  <c r="L1945" i="9"/>
  <c r="M1945" i="9"/>
  <c r="L1949" i="9"/>
  <c r="M1949" i="9"/>
  <c r="L1950" i="9"/>
  <c r="M1950" i="9"/>
  <c r="L1953" i="9"/>
  <c r="M1953" i="9"/>
  <c r="L1956" i="9"/>
  <c r="M1956" i="9"/>
  <c r="L1957" i="9"/>
  <c r="M1957" i="9"/>
  <c r="L1958" i="9"/>
  <c r="M1958" i="9"/>
  <c r="L1959" i="9"/>
  <c r="M1959" i="9"/>
  <c r="L1966" i="9"/>
  <c r="M1966" i="9"/>
  <c r="L1971" i="9"/>
  <c r="M1971" i="9"/>
  <c r="L1974" i="9"/>
  <c r="M1974" i="9"/>
  <c r="L1975" i="9"/>
  <c r="M1975" i="9"/>
  <c r="L1976" i="9"/>
  <c r="M1976" i="9"/>
  <c r="L1977" i="9"/>
  <c r="M1977" i="9"/>
  <c r="L1979" i="9"/>
  <c r="M1979" i="9"/>
  <c r="L1990" i="9"/>
  <c r="M1990" i="9"/>
  <c r="L1991" i="9"/>
  <c r="M1991" i="9"/>
  <c r="L1993" i="9"/>
  <c r="M1993" i="9"/>
  <c r="L1994" i="9"/>
  <c r="M1994" i="9"/>
  <c r="L1999" i="9"/>
  <c r="M1999" i="9"/>
  <c r="L2005" i="9"/>
  <c r="M2005" i="9"/>
  <c r="L2007" i="9"/>
  <c r="M2007" i="9"/>
  <c r="L2014" i="9"/>
  <c r="M2014" i="9"/>
  <c r="L2019" i="9"/>
  <c r="M2019" i="9"/>
  <c r="L2024" i="9"/>
  <c r="M2024" i="9"/>
  <c r="L2032" i="9"/>
  <c r="M2032" i="9"/>
  <c r="L2037" i="9"/>
  <c r="M2037" i="9"/>
  <c r="L2040" i="9"/>
  <c r="M2040" i="9"/>
  <c r="L2041" i="9"/>
  <c r="M2041" i="9"/>
  <c r="L2052" i="9"/>
  <c r="M2052" i="9"/>
  <c r="L2089" i="9"/>
  <c r="M2089" i="9"/>
  <c r="L2110" i="9"/>
  <c r="M2110" i="9"/>
  <c r="L2111" i="9"/>
  <c r="M2111" i="9"/>
  <c r="L2112" i="9"/>
  <c r="M2112" i="9"/>
  <c r="L2116" i="9"/>
  <c r="M2116" i="9"/>
  <c r="L2121" i="9"/>
  <c r="M2121" i="9"/>
  <c r="L2129" i="9"/>
  <c r="M2129" i="9"/>
  <c r="L2130" i="9"/>
  <c r="M2130" i="9"/>
  <c r="L2131" i="9"/>
  <c r="M2131" i="9"/>
  <c r="L2132" i="9"/>
  <c r="M2132" i="9"/>
  <c r="L2142" i="9"/>
  <c r="M2142" i="9"/>
  <c r="L2145" i="9"/>
  <c r="M2145" i="9"/>
  <c r="L2150" i="9"/>
  <c r="M2150" i="9"/>
  <c r="L2157" i="9"/>
  <c r="M2157" i="9"/>
  <c r="L2159" i="9"/>
  <c r="M2159" i="9"/>
  <c r="L2161" i="9"/>
  <c r="M2161" i="9"/>
  <c r="L2165" i="9"/>
  <c r="M2165" i="9"/>
  <c r="L2168" i="9"/>
  <c r="M2168" i="9"/>
  <c r="L2179" i="9"/>
  <c r="M2179" i="9"/>
  <c r="L2180" i="9"/>
  <c r="M2180" i="9"/>
  <c r="L2181" i="9"/>
  <c r="M2181" i="9"/>
  <c r="L2188" i="9"/>
  <c r="M2188" i="9"/>
  <c r="L2190" i="9"/>
  <c r="M2190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3" i="9"/>
  <c r="M23" i="9"/>
  <c r="L25" i="9"/>
  <c r="M25" i="9"/>
  <c r="L26" i="9"/>
  <c r="M26" i="9"/>
  <c r="L27" i="9"/>
  <c r="M27" i="9"/>
  <c r="L28" i="9"/>
  <c r="M28" i="9"/>
  <c r="L29" i="9"/>
  <c r="M29" i="9"/>
  <c r="L30" i="9"/>
  <c r="M30" i="9"/>
  <c r="L32" i="9"/>
  <c r="M32" i="9"/>
  <c r="L33" i="9"/>
  <c r="M33" i="9"/>
  <c r="L34" i="9"/>
  <c r="M34" i="9"/>
  <c r="L35" i="9"/>
  <c r="M35" i="9"/>
  <c r="L36" i="9"/>
  <c r="M36" i="9"/>
  <c r="L38" i="9"/>
  <c r="M38" i="9"/>
  <c r="L40" i="9"/>
  <c r="M40" i="9"/>
  <c r="L41" i="9"/>
  <c r="M41" i="9"/>
  <c r="L42" i="9"/>
  <c r="M42" i="9"/>
  <c r="L43" i="9"/>
  <c r="M43" i="9"/>
  <c r="L44" i="9"/>
  <c r="M44" i="9"/>
  <c r="L45" i="9"/>
  <c r="M45" i="9"/>
  <c r="L47" i="9"/>
  <c r="M47" i="9"/>
  <c r="L48" i="9"/>
  <c r="M48" i="9"/>
  <c r="L51" i="9"/>
  <c r="M51" i="9"/>
  <c r="L52" i="9"/>
  <c r="M52" i="9"/>
  <c r="L53" i="9"/>
  <c r="M53" i="9"/>
  <c r="L55" i="9"/>
  <c r="M55" i="9"/>
  <c r="L56" i="9"/>
  <c r="M56" i="9"/>
  <c r="L57" i="9"/>
  <c r="M57" i="9"/>
  <c r="L59" i="9"/>
  <c r="M59" i="9"/>
  <c r="L61" i="9"/>
  <c r="M61" i="9"/>
  <c r="L62" i="9"/>
  <c r="M62" i="9"/>
  <c r="L63" i="9"/>
  <c r="M63" i="9"/>
  <c r="L64" i="9"/>
  <c r="M64" i="9"/>
  <c r="L67" i="9"/>
  <c r="M67" i="9"/>
  <c r="L68" i="9"/>
  <c r="M68" i="9"/>
  <c r="L69" i="9"/>
  <c r="M69" i="9"/>
  <c r="L70" i="9"/>
  <c r="M70" i="9"/>
  <c r="L71" i="9"/>
  <c r="M71" i="9"/>
  <c r="L73" i="9"/>
  <c r="M73" i="9"/>
  <c r="L74" i="9"/>
  <c r="M74" i="9"/>
  <c r="L75" i="9"/>
  <c r="M75" i="9"/>
  <c r="L76" i="9"/>
  <c r="M76" i="9"/>
  <c r="L77" i="9"/>
  <c r="M77" i="9"/>
  <c r="L95" i="9"/>
  <c r="M95" i="9"/>
  <c r="L96" i="9"/>
  <c r="M96" i="9"/>
  <c r="L97" i="9"/>
  <c r="M97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5" i="9"/>
  <c r="M115" i="9"/>
  <c r="L116" i="9"/>
  <c r="M116" i="9"/>
  <c r="L117" i="9"/>
  <c r="M117" i="9"/>
  <c r="L118" i="9"/>
  <c r="M118" i="9"/>
  <c r="L121" i="9"/>
  <c r="M121" i="9"/>
  <c r="L122" i="9"/>
  <c r="M122" i="9"/>
  <c r="L124" i="9"/>
  <c r="M124" i="9"/>
  <c r="L125" i="9"/>
  <c r="M125" i="9"/>
  <c r="L126" i="9"/>
  <c r="M126" i="9"/>
  <c r="L127" i="9"/>
  <c r="M127" i="9"/>
  <c r="L128" i="9"/>
  <c r="M128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8" i="9"/>
  <c r="M138" i="9"/>
  <c r="L139" i="9"/>
  <c r="M139" i="9"/>
  <c r="L140" i="9"/>
  <c r="M140" i="9"/>
  <c r="L141" i="9"/>
  <c r="M141" i="9"/>
  <c r="L148" i="9"/>
  <c r="M148" i="9"/>
  <c r="L149" i="9"/>
  <c r="M149" i="9"/>
  <c r="L150" i="9"/>
  <c r="M150" i="9"/>
  <c r="L151" i="9"/>
  <c r="M151" i="9"/>
  <c r="L154" i="9"/>
  <c r="M154" i="9"/>
  <c r="L156" i="9"/>
  <c r="M156" i="9"/>
  <c r="L157" i="9"/>
  <c r="M157" i="9"/>
  <c r="L159" i="9"/>
  <c r="M159" i="9"/>
  <c r="L160" i="9"/>
  <c r="M160" i="9"/>
  <c r="L161" i="9"/>
  <c r="M161" i="9"/>
  <c r="L162" i="9"/>
  <c r="M162" i="9"/>
  <c r="L165" i="9"/>
  <c r="M165" i="9"/>
  <c r="L166" i="9"/>
  <c r="M166" i="9"/>
  <c r="L167" i="9"/>
  <c r="M167" i="9"/>
  <c r="L169" i="9"/>
  <c r="M169" i="9"/>
  <c r="L170" i="9"/>
  <c r="M170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1" i="9"/>
  <c r="M191" i="9"/>
  <c r="L192" i="9"/>
  <c r="M192" i="9"/>
  <c r="L193" i="9"/>
  <c r="M193" i="9"/>
  <c r="L194" i="9"/>
  <c r="M194" i="9"/>
  <c r="L195" i="9"/>
  <c r="M195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5" i="9"/>
  <c r="M215" i="9"/>
  <c r="L216" i="9"/>
  <c r="M216" i="9"/>
  <c r="L218" i="9"/>
  <c r="M218" i="9"/>
  <c r="L219" i="9"/>
  <c r="M219" i="9"/>
  <c r="L220" i="9"/>
  <c r="M220" i="9"/>
  <c r="L222" i="9"/>
  <c r="M222" i="9"/>
  <c r="L224" i="9"/>
  <c r="M224" i="9"/>
  <c r="L226" i="9"/>
  <c r="M226" i="9"/>
  <c r="L227" i="9"/>
  <c r="M227" i="9"/>
  <c r="L228" i="9"/>
  <c r="M228" i="9"/>
  <c r="L229" i="9"/>
  <c r="M229" i="9"/>
  <c r="L230" i="9"/>
  <c r="M230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9" i="9"/>
  <c r="M259" i="9"/>
  <c r="L260" i="9"/>
  <c r="M260" i="9"/>
  <c r="L261" i="9"/>
  <c r="M261" i="9"/>
  <c r="L262" i="9"/>
  <c r="M262" i="9"/>
  <c r="L263" i="9"/>
  <c r="M263" i="9"/>
  <c r="L265" i="9"/>
  <c r="M265" i="9"/>
  <c r="L268" i="9"/>
  <c r="M268" i="9"/>
  <c r="L269" i="9"/>
  <c r="M269" i="9"/>
  <c r="L270" i="9"/>
  <c r="M270" i="9"/>
  <c r="L271" i="9"/>
  <c r="M271" i="9"/>
  <c r="L272" i="9"/>
  <c r="M272" i="9"/>
  <c r="L277" i="9"/>
  <c r="M277" i="9"/>
  <c r="L278" i="9"/>
  <c r="M278" i="9"/>
  <c r="L279" i="9"/>
  <c r="M279" i="9"/>
  <c r="L280" i="9"/>
  <c r="M280" i="9"/>
  <c r="L281" i="9"/>
  <c r="M281" i="9"/>
  <c r="L282" i="9"/>
  <c r="M282" i="9"/>
  <c r="L283" i="9"/>
  <c r="M283" i="9"/>
  <c r="L285" i="9"/>
  <c r="M285" i="9"/>
  <c r="L286" i="9"/>
  <c r="M286" i="9"/>
  <c r="L287" i="9"/>
  <c r="M287" i="9"/>
  <c r="L288" i="9"/>
  <c r="M288" i="9"/>
  <c r="L289" i="9"/>
  <c r="M289" i="9"/>
  <c r="L290" i="9"/>
  <c r="M290" i="9"/>
  <c r="L291" i="9"/>
  <c r="M291" i="9"/>
  <c r="L292" i="9"/>
  <c r="M292" i="9"/>
  <c r="L293" i="9"/>
  <c r="M293" i="9"/>
  <c r="L294" i="9"/>
  <c r="M294" i="9"/>
  <c r="L295" i="9"/>
  <c r="M295" i="9"/>
  <c r="L296" i="9"/>
  <c r="M296" i="9"/>
  <c r="L297" i="9"/>
  <c r="M297" i="9"/>
  <c r="L299" i="9"/>
  <c r="M299" i="9"/>
  <c r="L300" i="9"/>
  <c r="M300" i="9"/>
  <c r="L301" i="9"/>
  <c r="M301" i="9"/>
  <c r="L302" i="9"/>
  <c r="M302" i="9"/>
  <c r="L303" i="9"/>
  <c r="M303" i="9"/>
  <c r="L304" i="9"/>
  <c r="M304" i="9"/>
  <c r="L305" i="9"/>
  <c r="M305" i="9"/>
  <c r="L306" i="9"/>
  <c r="M306" i="9"/>
  <c r="L308" i="9"/>
  <c r="M308" i="9"/>
  <c r="L309" i="9"/>
  <c r="M309" i="9"/>
  <c r="L310" i="9"/>
  <c r="M310" i="9"/>
  <c r="L311" i="9"/>
  <c r="M311" i="9"/>
  <c r="L312" i="9"/>
  <c r="M312" i="9"/>
  <c r="L313" i="9"/>
  <c r="M313" i="9"/>
  <c r="L315" i="9"/>
  <c r="M315" i="9"/>
  <c r="L316" i="9"/>
  <c r="M316" i="9"/>
  <c r="L317" i="9"/>
  <c r="M317" i="9"/>
  <c r="L318" i="9"/>
  <c r="M318" i="9"/>
  <c r="L319" i="9"/>
  <c r="M319" i="9"/>
  <c r="L320" i="9"/>
  <c r="M320" i="9"/>
  <c r="L321" i="9"/>
  <c r="M321" i="9"/>
  <c r="L322" i="9"/>
  <c r="M322" i="9"/>
  <c r="L323" i="9"/>
  <c r="M323" i="9"/>
  <c r="L324" i="9"/>
  <c r="M324" i="9"/>
  <c r="L325" i="9"/>
  <c r="M325" i="9"/>
  <c r="L326" i="9"/>
  <c r="M326" i="9"/>
  <c r="L327" i="9"/>
  <c r="M327" i="9"/>
  <c r="L328" i="9"/>
  <c r="M328" i="9"/>
  <c r="L329" i="9"/>
  <c r="M329" i="9"/>
  <c r="L330" i="9"/>
  <c r="M330" i="9"/>
  <c r="L332" i="9"/>
  <c r="M332" i="9"/>
  <c r="L333" i="9"/>
  <c r="M333" i="9"/>
  <c r="L334" i="9"/>
  <c r="M334" i="9"/>
  <c r="L336" i="9"/>
  <c r="M336" i="9"/>
  <c r="L338" i="9"/>
  <c r="M338" i="9"/>
  <c r="L339" i="9"/>
  <c r="M339" i="9"/>
  <c r="L340" i="9"/>
  <c r="M340" i="9"/>
  <c r="L341" i="9"/>
  <c r="M341" i="9"/>
  <c r="L342" i="9"/>
  <c r="M342" i="9"/>
  <c r="L343" i="9"/>
  <c r="M343" i="9"/>
  <c r="L344" i="9"/>
  <c r="M344" i="9"/>
  <c r="L345" i="9"/>
  <c r="M345" i="9"/>
  <c r="L346" i="9"/>
  <c r="M346" i="9"/>
  <c r="L348" i="9"/>
  <c r="M348" i="9"/>
  <c r="L349" i="9"/>
  <c r="M349" i="9"/>
  <c r="L350" i="9"/>
  <c r="M350" i="9"/>
  <c r="L351" i="9"/>
  <c r="M351" i="9"/>
  <c r="L353" i="9"/>
  <c r="M353" i="9"/>
  <c r="L354" i="9"/>
  <c r="M354" i="9"/>
  <c r="L355" i="9"/>
  <c r="M355" i="9"/>
  <c r="L356" i="9"/>
  <c r="M356" i="9"/>
  <c r="L358" i="9"/>
  <c r="M358" i="9"/>
  <c r="L359" i="9"/>
  <c r="M359" i="9"/>
  <c r="L360" i="9"/>
  <c r="M360" i="9"/>
  <c r="L361" i="9"/>
  <c r="M361" i="9"/>
  <c r="L362" i="9"/>
  <c r="M362" i="9"/>
  <c r="L363" i="9"/>
  <c r="M363" i="9"/>
  <c r="L364" i="9"/>
  <c r="M364" i="9"/>
  <c r="L365" i="9"/>
  <c r="M365" i="9"/>
  <c r="L366" i="9"/>
  <c r="M366" i="9"/>
  <c r="L367" i="9"/>
  <c r="M367" i="9"/>
  <c r="L368" i="9"/>
  <c r="M368" i="9"/>
  <c r="L369" i="9"/>
  <c r="M369" i="9"/>
  <c r="L370" i="9"/>
  <c r="M370" i="9"/>
  <c r="L371" i="9"/>
  <c r="M371" i="9"/>
  <c r="L372" i="9"/>
  <c r="M372" i="9"/>
  <c r="L373" i="9"/>
  <c r="M373" i="9"/>
  <c r="L374" i="9"/>
  <c r="M374" i="9"/>
  <c r="L375" i="9"/>
  <c r="M375" i="9"/>
  <c r="L376" i="9"/>
  <c r="M376" i="9"/>
  <c r="L378" i="9"/>
  <c r="M378" i="9"/>
  <c r="L381" i="9"/>
  <c r="M381" i="9"/>
  <c r="L383" i="9"/>
  <c r="M383" i="9"/>
  <c r="L384" i="9"/>
  <c r="M384" i="9"/>
  <c r="L387" i="9"/>
  <c r="M387" i="9"/>
  <c r="L388" i="9"/>
  <c r="M388" i="9"/>
  <c r="L389" i="9"/>
  <c r="M389" i="9"/>
  <c r="L390" i="9"/>
  <c r="M390" i="9"/>
  <c r="L391" i="9"/>
  <c r="M391" i="9"/>
  <c r="L392" i="9"/>
  <c r="M392" i="9"/>
  <c r="L393" i="9"/>
  <c r="M393" i="9"/>
  <c r="L394" i="9"/>
  <c r="M394" i="9"/>
  <c r="L396" i="9"/>
  <c r="M396" i="9"/>
  <c r="L397" i="9"/>
  <c r="M397" i="9"/>
  <c r="L398" i="9"/>
  <c r="M398" i="9"/>
  <c r="L399" i="9"/>
  <c r="M399" i="9"/>
  <c r="L400" i="9"/>
  <c r="M400" i="9"/>
  <c r="L401" i="9"/>
  <c r="M401" i="9"/>
  <c r="L402" i="9"/>
  <c r="M402" i="9"/>
  <c r="L403" i="9"/>
  <c r="M403" i="9"/>
  <c r="L404" i="9"/>
  <c r="M404" i="9"/>
  <c r="L405" i="9"/>
  <c r="M405" i="9"/>
  <c r="L406" i="9"/>
  <c r="M406" i="9"/>
  <c r="L411" i="9"/>
  <c r="M411" i="9"/>
  <c r="L412" i="9"/>
  <c r="M412" i="9"/>
  <c r="L413" i="9"/>
  <c r="M413" i="9"/>
  <c r="L415" i="9"/>
  <c r="M415" i="9"/>
  <c r="L416" i="9"/>
  <c r="M416" i="9"/>
  <c r="L418" i="9"/>
  <c r="M418" i="9"/>
  <c r="L420" i="9"/>
  <c r="M420" i="9"/>
  <c r="L421" i="9"/>
  <c r="M421" i="9"/>
  <c r="L422" i="9"/>
  <c r="M422" i="9"/>
  <c r="L423" i="9"/>
  <c r="M423" i="9"/>
  <c r="L426" i="9"/>
  <c r="M426" i="9"/>
  <c r="L427" i="9"/>
  <c r="M427" i="9"/>
  <c r="L428" i="9"/>
  <c r="M428" i="9"/>
  <c r="L429" i="9"/>
  <c r="M429" i="9"/>
  <c r="L430" i="9"/>
  <c r="M430" i="9"/>
  <c r="L431" i="9"/>
  <c r="M431" i="9"/>
  <c r="L432" i="9"/>
  <c r="M432" i="9"/>
  <c r="L433" i="9"/>
  <c r="M433" i="9"/>
  <c r="L434" i="9"/>
  <c r="M434" i="9"/>
  <c r="L435" i="9"/>
  <c r="M435" i="9"/>
  <c r="L436" i="9"/>
  <c r="M436" i="9"/>
  <c r="L437" i="9"/>
  <c r="M437" i="9"/>
  <c r="L438" i="9"/>
  <c r="M438" i="9"/>
  <c r="L439" i="9"/>
  <c r="M439" i="9"/>
  <c r="L441" i="9"/>
  <c r="M441" i="9"/>
  <c r="L442" i="9"/>
  <c r="M442" i="9"/>
  <c r="L443" i="9"/>
  <c r="M443" i="9"/>
  <c r="L444" i="9"/>
  <c r="M444" i="9"/>
  <c r="L445" i="9"/>
  <c r="M445" i="9"/>
  <c r="L448" i="9"/>
  <c r="M448" i="9"/>
  <c r="L450" i="9"/>
  <c r="M450" i="9"/>
  <c r="L452" i="9"/>
  <c r="M452" i="9"/>
  <c r="L454" i="9"/>
  <c r="M454" i="9"/>
  <c r="L457" i="9"/>
  <c r="M457" i="9"/>
  <c r="L462" i="9"/>
  <c r="M462" i="9"/>
  <c r="L463" i="9"/>
  <c r="M463" i="9"/>
  <c r="L464" i="9"/>
  <c r="M464" i="9"/>
  <c r="L465" i="9"/>
  <c r="M465" i="9"/>
  <c r="L466" i="9"/>
  <c r="M466" i="9"/>
  <c r="L467" i="9"/>
  <c r="M467" i="9"/>
  <c r="L471" i="9"/>
  <c r="M471" i="9"/>
  <c r="L472" i="9"/>
  <c r="M472" i="9"/>
  <c r="L473" i="9"/>
  <c r="M473" i="9"/>
  <c r="L474" i="9"/>
  <c r="M474" i="9"/>
  <c r="L475" i="9"/>
  <c r="M475" i="9"/>
  <c r="L476" i="9"/>
  <c r="M476" i="9"/>
  <c r="L477" i="9"/>
  <c r="M477" i="9"/>
  <c r="L478" i="9"/>
  <c r="M478" i="9"/>
  <c r="L479" i="9"/>
  <c r="M479" i="9"/>
  <c r="L480" i="9"/>
  <c r="M480" i="9"/>
  <c r="L481" i="9"/>
  <c r="M481" i="9"/>
  <c r="L482" i="9"/>
  <c r="M482" i="9"/>
  <c r="L483" i="9"/>
  <c r="M483" i="9"/>
  <c r="L484" i="9"/>
  <c r="M484" i="9"/>
  <c r="L485" i="9"/>
  <c r="M485" i="9"/>
  <c r="L486" i="9"/>
  <c r="M486" i="9"/>
  <c r="L487" i="9"/>
  <c r="M487" i="9"/>
  <c r="L488" i="9"/>
  <c r="M488" i="9"/>
  <c r="L489" i="9"/>
  <c r="M489" i="9"/>
  <c r="L490" i="9"/>
  <c r="M490" i="9"/>
  <c r="L491" i="9"/>
  <c r="M491" i="9"/>
  <c r="L492" i="9"/>
  <c r="M492" i="9"/>
  <c r="L493" i="9"/>
  <c r="M493" i="9"/>
  <c r="L494" i="9"/>
  <c r="M494" i="9"/>
  <c r="L495" i="9"/>
  <c r="M495" i="9"/>
  <c r="L496" i="9"/>
  <c r="M496" i="9"/>
  <c r="L497" i="9"/>
  <c r="M497" i="9"/>
  <c r="L498" i="9"/>
  <c r="M498" i="9"/>
  <c r="L499" i="9"/>
  <c r="M499" i="9"/>
  <c r="L500" i="9"/>
  <c r="M500" i="9"/>
  <c r="L501" i="9"/>
  <c r="M501" i="9"/>
  <c r="L502" i="9"/>
  <c r="M502" i="9"/>
  <c r="L503" i="9"/>
  <c r="M503" i="9"/>
  <c r="L505" i="9"/>
  <c r="M505" i="9"/>
  <c r="L506" i="9"/>
  <c r="M506" i="9"/>
  <c r="L507" i="9"/>
  <c r="M507" i="9"/>
  <c r="L509" i="9"/>
  <c r="M509" i="9"/>
  <c r="L510" i="9"/>
  <c r="M510" i="9"/>
  <c r="L511" i="9"/>
  <c r="M511" i="9"/>
  <c r="L512" i="9"/>
  <c r="M512" i="9"/>
  <c r="L513" i="9"/>
  <c r="M513" i="9"/>
  <c r="L514" i="9"/>
  <c r="M514" i="9"/>
  <c r="L515" i="9"/>
  <c r="M515" i="9"/>
  <c r="L516" i="9"/>
  <c r="M516" i="9"/>
  <c r="L517" i="9"/>
  <c r="M517" i="9"/>
  <c r="L518" i="9"/>
  <c r="M518" i="9"/>
  <c r="L519" i="9"/>
  <c r="M519" i="9"/>
  <c r="L520" i="9"/>
  <c r="M520" i="9"/>
  <c r="L521" i="9"/>
  <c r="M521" i="9"/>
  <c r="L523" i="9"/>
  <c r="M523" i="9"/>
  <c r="L524" i="9"/>
  <c r="M524" i="9"/>
  <c r="L525" i="9"/>
  <c r="M525" i="9"/>
  <c r="L526" i="9"/>
  <c r="M526" i="9"/>
  <c r="L527" i="9"/>
  <c r="M527" i="9"/>
  <c r="L528" i="9"/>
  <c r="M528" i="9"/>
  <c r="L529" i="9"/>
  <c r="M529" i="9"/>
  <c r="L530" i="9"/>
  <c r="M530" i="9"/>
  <c r="L531" i="9"/>
  <c r="M531" i="9"/>
  <c r="L532" i="9"/>
  <c r="M532" i="9"/>
  <c r="L533" i="9"/>
  <c r="M533" i="9"/>
  <c r="L534" i="9"/>
  <c r="M534" i="9"/>
  <c r="L535" i="9"/>
  <c r="M535" i="9"/>
  <c r="L536" i="9"/>
  <c r="M536" i="9"/>
  <c r="L537" i="9"/>
  <c r="M537" i="9"/>
  <c r="L538" i="9"/>
  <c r="M538" i="9"/>
  <c r="L543" i="9"/>
  <c r="M543" i="9"/>
  <c r="L544" i="9"/>
  <c r="M544" i="9"/>
  <c r="L545" i="9"/>
  <c r="M545" i="9"/>
  <c r="L546" i="9"/>
  <c r="M546" i="9"/>
  <c r="L547" i="9"/>
  <c r="M547" i="9"/>
  <c r="L548" i="9"/>
  <c r="M548" i="9"/>
  <c r="L549" i="9"/>
  <c r="M549" i="9"/>
  <c r="L550" i="9"/>
  <c r="M550" i="9"/>
  <c r="L551" i="9"/>
  <c r="M551" i="9"/>
  <c r="L552" i="9"/>
  <c r="M552" i="9"/>
  <c r="L555" i="9"/>
  <c r="M555" i="9"/>
  <c r="L556" i="9"/>
  <c r="M556" i="9"/>
  <c r="L557" i="9"/>
  <c r="M557" i="9"/>
  <c r="L558" i="9"/>
  <c r="M558" i="9"/>
  <c r="L559" i="9"/>
  <c r="M559" i="9"/>
  <c r="L560" i="9"/>
  <c r="M560" i="9"/>
  <c r="L561" i="9"/>
  <c r="M561" i="9"/>
  <c r="L562" i="9"/>
  <c r="M562" i="9"/>
  <c r="L563" i="9"/>
  <c r="M563" i="9"/>
  <c r="L565" i="9"/>
  <c r="M565" i="9"/>
  <c r="L567" i="9"/>
  <c r="M567" i="9"/>
  <c r="L568" i="9"/>
  <c r="M568" i="9"/>
  <c r="L569" i="9"/>
  <c r="M569" i="9"/>
  <c r="L570" i="9"/>
  <c r="M570" i="9"/>
  <c r="L571" i="9"/>
  <c r="M571" i="9"/>
  <c r="L577" i="9"/>
  <c r="M577" i="9"/>
  <c r="L578" i="9"/>
  <c r="M578" i="9"/>
  <c r="L579" i="9"/>
  <c r="M579" i="9"/>
  <c r="L580" i="9"/>
  <c r="M580" i="9"/>
  <c r="L581" i="9"/>
  <c r="M581" i="9"/>
  <c r="L582" i="9"/>
  <c r="M582" i="9"/>
  <c r="L583" i="9"/>
  <c r="M583" i="9"/>
  <c r="L584" i="9"/>
  <c r="M584" i="9"/>
  <c r="L585" i="9"/>
  <c r="M585" i="9"/>
  <c r="L586" i="9"/>
  <c r="M586" i="9"/>
  <c r="L587" i="9"/>
  <c r="M587" i="9"/>
  <c r="L588" i="9"/>
  <c r="M588" i="9"/>
  <c r="L589" i="9"/>
  <c r="M589" i="9"/>
  <c r="L590" i="9"/>
  <c r="M590" i="9"/>
  <c r="L591" i="9"/>
  <c r="M591" i="9"/>
  <c r="L592" i="9"/>
  <c r="M592" i="9"/>
  <c r="L593" i="9"/>
  <c r="M593" i="9"/>
  <c r="L594" i="9"/>
  <c r="M594" i="9"/>
  <c r="L595" i="9"/>
  <c r="M595" i="9"/>
  <c r="L596" i="9"/>
  <c r="M596" i="9"/>
  <c r="L597" i="9"/>
  <c r="M597" i="9"/>
  <c r="L598" i="9"/>
  <c r="M598" i="9"/>
  <c r="L599" i="9"/>
  <c r="M599" i="9"/>
  <c r="L600" i="9"/>
  <c r="M600" i="9"/>
  <c r="L601" i="9"/>
  <c r="M601" i="9"/>
  <c r="L602" i="9"/>
  <c r="M602" i="9"/>
  <c r="L603" i="9"/>
  <c r="M603" i="9"/>
  <c r="L605" i="9"/>
  <c r="M605" i="9"/>
  <c r="L606" i="9"/>
  <c r="M606" i="9"/>
  <c r="L607" i="9"/>
  <c r="M607" i="9"/>
  <c r="L609" i="9"/>
  <c r="M609" i="9"/>
  <c r="L610" i="9"/>
  <c r="M610" i="9"/>
  <c r="L611" i="9"/>
  <c r="M611" i="9"/>
  <c r="L612" i="9"/>
  <c r="M612" i="9"/>
  <c r="L614" i="9"/>
  <c r="M614" i="9"/>
  <c r="L615" i="9"/>
  <c r="M615" i="9"/>
  <c r="L616" i="9"/>
  <c r="M616" i="9"/>
  <c r="L618" i="9"/>
  <c r="M618" i="9"/>
  <c r="L619" i="9"/>
  <c r="M619" i="9"/>
  <c r="L620" i="9"/>
  <c r="M620" i="9"/>
  <c r="L622" i="9"/>
  <c r="M622" i="9"/>
  <c r="L623" i="9"/>
  <c r="M623" i="9"/>
  <c r="L624" i="9"/>
  <c r="M624" i="9"/>
  <c r="L625" i="9"/>
  <c r="M625" i="9"/>
  <c r="L626" i="9"/>
  <c r="M626" i="9"/>
  <c r="L628" i="9"/>
  <c r="M628" i="9"/>
  <c r="L629" i="9"/>
  <c r="M629" i="9"/>
  <c r="L630" i="9"/>
  <c r="M630" i="9"/>
  <c r="L631" i="9"/>
  <c r="M631" i="9"/>
  <c r="L632" i="9"/>
  <c r="M632" i="9"/>
  <c r="L633" i="9"/>
  <c r="M633" i="9"/>
  <c r="L634" i="9"/>
  <c r="M634" i="9"/>
  <c r="L635" i="9"/>
  <c r="M635" i="9"/>
  <c r="L636" i="9"/>
  <c r="M636" i="9"/>
  <c r="L637" i="9"/>
  <c r="M637" i="9"/>
  <c r="L638" i="9"/>
  <c r="M638" i="9"/>
  <c r="L641" i="9"/>
  <c r="M641" i="9"/>
  <c r="L642" i="9"/>
  <c r="M642" i="9"/>
  <c r="L643" i="9"/>
  <c r="M643" i="9"/>
  <c r="L644" i="9"/>
  <c r="M644" i="9"/>
  <c r="L646" i="9"/>
  <c r="M646" i="9"/>
  <c r="L647" i="9"/>
  <c r="M647" i="9"/>
  <c r="L648" i="9"/>
  <c r="M648" i="9"/>
  <c r="L649" i="9"/>
  <c r="M649" i="9"/>
  <c r="L650" i="9"/>
  <c r="M650" i="9"/>
  <c r="L651" i="9"/>
  <c r="M651" i="9"/>
  <c r="L653" i="9"/>
  <c r="M653" i="9"/>
  <c r="L658" i="9"/>
  <c r="M658" i="9"/>
  <c r="L659" i="9"/>
  <c r="M659" i="9"/>
  <c r="L660" i="9"/>
  <c r="M660" i="9"/>
  <c r="L661" i="9"/>
  <c r="M661" i="9"/>
  <c r="L662" i="9"/>
  <c r="M662" i="9"/>
  <c r="L664" i="9"/>
  <c r="M664" i="9"/>
  <c r="L665" i="9"/>
  <c r="M665" i="9"/>
  <c r="L667" i="9"/>
  <c r="M667" i="9"/>
  <c r="L668" i="9"/>
  <c r="M668" i="9"/>
  <c r="L669" i="9"/>
  <c r="M669" i="9"/>
  <c r="L670" i="9"/>
  <c r="M670" i="9"/>
  <c r="L671" i="9"/>
  <c r="M671" i="9"/>
  <c r="L672" i="9"/>
  <c r="M672" i="9"/>
  <c r="L673" i="9"/>
  <c r="M673" i="9"/>
  <c r="L674" i="9"/>
  <c r="M674" i="9"/>
  <c r="L675" i="9"/>
  <c r="M675" i="9"/>
  <c r="L676" i="9"/>
  <c r="M676" i="9"/>
  <c r="L677" i="9"/>
  <c r="M677" i="9"/>
  <c r="L678" i="9"/>
  <c r="M678" i="9"/>
  <c r="L679" i="9"/>
  <c r="M679" i="9"/>
  <c r="L681" i="9"/>
  <c r="M681" i="9"/>
  <c r="L682" i="9"/>
  <c r="M682" i="9"/>
  <c r="L684" i="9"/>
  <c r="M684" i="9"/>
  <c r="L685" i="9"/>
  <c r="M685" i="9"/>
  <c r="L686" i="9"/>
  <c r="M686" i="9"/>
  <c r="L691" i="9"/>
  <c r="M691" i="9"/>
  <c r="L692" i="9"/>
  <c r="M692" i="9"/>
  <c r="L693" i="9"/>
  <c r="M693" i="9"/>
  <c r="L696" i="9"/>
  <c r="M696" i="9"/>
  <c r="L698" i="9"/>
  <c r="M698" i="9"/>
  <c r="L700" i="9"/>
  <c r="M700" i="9"/>
  <c r="L701" i="9"/>
  <c r="M701" i="9"/>
  <c r="L702" i="9"/>
  <c r="M702" i="9"/>
  <c r="L703" i="9"/>
  <c r="M703" i="9"/>
  <c r="L705" i="9"/>
  <c r="M705" i="9"/>
  <c r="L706" i="9"/>
  <c r="M706" i="9"/>
  <c r="L707" i="9"/>
  <c r="M707" i="9"/>
  <c r="L708" i="9"/>
  <c r="M708" i="9"/>
  <c r="L709" i="9"/>
  <c r="M709" i="9"/>
  <c r="L710" i="9"/>
  <c r="M710" i="9"/>
  <c r="L711" i="9"/>
  <c r="M711" i="9"/>
  <c r="L712" i="9"/>
  <c r="M712" i="9"/>
  <c r="L714" i="9"/>
  <c r="M714" i="9"/>
  <c r="L715" i="9"/>
  <c r="M715" i="9"/>
  <c r="L716" i="9"/>
  <c r="M716" i="9"/>
  <c r="L717" i="9"/>
  <c r="M717" i="9"/>
  <c r="L718" i="9"/>
  <c r="M718" i="9"/>
  <c r="L719" i="9"/>
  <c r="M719" i="9"/>
  <c r="L720" i="9"/>
  <c r="M720" i="9"/>
  <c r="L721" i="9"/>
  <c r="M721" i="9"/>
  <c r="L722" i="9"/>
  <c r="M722" i="9"/>
  <c r="L723" i="9"/>
  <c r="M723" i="9"/>
  <c r="L724" i="9"/>
  <c r="M724" i="9"/>
  <c r="L725" i="9"/>
  <c r="M725" i="9"/>
  <c r="L726" i="9"/>
  <c r="M726" i="9"/>
  <c r="L728" i="9"/>
  <c r="M728" i="9"/>
  <c r="L729" i="9"/>
  <c r="M729" i="9"/>
  <c r="L730" i="9"/>
  <c r="M730" i="9"/>
  <c r="L732" i="9"/>
  <c r="M732" i="9"/>
  <c r="L733" i="9"/>
  <c r="M733" i="9"/>
  <c r="L735" i="9"/>
  <c r="M735" i="9"/>
  <c r="L736" i="9"/>
  <c r="M736" i="9"/>
  <c r="L737" i="9"/>
  <c r="M737" i="9"/>
  <c r="L738" i="9"/>
  <c r="M738" i="9"/>
  <c r="L739" i="9"/>
  <c r="M739" i="9"/>
  <c r="L740" i="9"/>
  <c r="M740" i="9"/>
  <c r="L741" i="9"/>
  <c r="M741" i="9"/>
  <c r="L742" i="9"/>
  <c r="M742" i="9"/>
  <c r="L745" i="9"/>
  <c r="M745" i="9"/>
  <c r="L746" i="9"/>
  <c r="M746" i="9"/>
  <c r="L747" i="9"/>
  <c r="M747" i="9"/>
  <c r="L748" i="9"/>
  <c r="M748" i="9"/>
  <c r="L751" i="9"/>
  <c r="M751" i="9"/>
  <c r="L752" i="9"/>
  <c r="M752" i="9"/>
  <c r="L753" i="9"/>
  <c r="M753" i="9"/>
  <c r="L754" i="9"/>
  <c r="M754" i="9"/>
  <c r="L757" i="9"/>
  <c r="M757" i="9"/>
  <c r="L758" i="9"/>
  <c r="M758" i="9"/>
  <c r="L759" i="9"/>
  <c r="M759" i="9"/>
  <c r="L760" i="9"/>
  <c r="M760" i="9"/>
  <c r="L761" i="9"/>
  <c r="M761" i="9"/>
  <c r="L762" i="9"/>
  <c r="M762" i="9"/>
  <c r="L763" i="9"/>
  <c r="M763" i="9"/>
  <c r="L764" i="9"/>
  <c r="M764" i="9"/>
  <c r="L768" i="9"/>
  <c r="M768" i="9"/>
  <c r="L769" i="9"/>
  <c r="M769" i="9"/>
  <c r="L770" i="9"/>
  <c r="M770" i="9"/>
  <c r="L771" i="9"/>
  <c r="M771" i="9"/>
  <c r="L772" i="9"/>
  <c r="M772" i="9"/>
  <c r="L773" i="9"/>
  <c r="M773" i="9"/>
  <c r="L774" i="9"/>
  <c r="M774" i="9"/>
  <c r="L775" i="9"/>
  <c r="M775" i="9"/>
  <c r="L776" i="9"/>
  <c r="M776" i="9"/>
  <c r="L777" i="9"/>
  <c r="M777" i="9"/>
  <c r="L778" i="9"/>
  <c r="M778" i="9"/>
  <c r="L779" i="9"/>
  <c r="M779" i="9"/>
  <c r="L780" i="9"/>
  <c r="M780" i="9"/>
  <c r="L781" i="9"/>
  <c r="M781" i="9"/>
  <c r="L782" i="9"/>
  <c r="M782" i="9"/>
  <c r="L783" i="9"/>
  <c r="M783" i="9"/>
  <c r="L784" i="9"/>
  <c r="M784" i="9"/>
  <c r="L785" i="9"/>
  <c r="M785" i="9"/>
  <c r="L786" i="9"/>
  <c r="M786" i="9"/>
  <c r="L787" i="9"/>
  <c r="M787" i="9"/>
  <c r="L788" i="9"/>
  <c r="M788" i="9"/>
  <c r="L790" i="9"/>
  <c r="M790" i="9"/>
  <c r="L791" i="9"/>
  <c r="M791" i="9"/>
  <c r="L793" i="9"/>
  <c r="M793" i="9"/>
  <c r="L794" i="9"/>
  <c r="M794" i="9"/>
  <c r="L795" i="9"/>
  <c r="M795" i="9"/>
  <c r="L796" i="9"/>
  <c r="M796" i="9"/>
  <c r="L797" i="9"/>
  <c r="M797" i="9"/>
  <c r="L800" i="9"/>
  <c r="M800" i="9"/>
  <c r="L801" i="9"/>
  <c r="M801" i="9"/>
  <c r="L803" i="9"/>
  <c r="M803" i="9"/>
  <c r="L804" i="9"/>
  <c r="M804" i="9"/>
  <c r="L806" i="9"/>
  <c r="M806" i="9"/>
  <c r="L807" i="9"/>
  <c r="M807" i="9"/>
  <c r="L808" i="9"/>
  <c r="M808" i="9"/>
  <c r="L809" i="9"/>
  <c r="M809" i="9"/>
  <c r="L810" i="9"/>
  <c r="M810" i="9"/>
  <c r="L811" i="9"/>
  <c r="M811" i="9"/>
  <c r="L812" i="9"/>
  <c r="M812" i="9"/>
  <c r="L813" i="9"/>
  <c r="M813" i="9"/>
  <c r="L814" i="9"/>
  <c r="M814" i="9"/>
  <c r="L815" i="9"/>
  <c r="M815" i="9"/>
  <c r="L816" i="9"/>
  <c r="M816" i="9"/>
  <c r="L817" i="9"/>
  <c r="M817" i="9"/>
  <c r="L819" i="9"/>
  <c r="M819" i="9"/>
  <c r="L820" i="9"/>
  <c r="M820" i="9"/>
  <c r="L821" i="9"/>
  <c r="M821" i="9"/>
  <c r="L822" i="9"/>
  <c r="M822" i="9"/>
  <c r="L823" i="9"/>
  <c r="M823" i="9"/>
  <c r="L824" i="9"/>
  <c r="M824" i="9"/>
  <c r="L825" i="9"/>
  <c r="M825" i="9"/>
  <c r="L827" i="9"/>
  <c r="M827" i="9"/>
  <c r="L828" i="9"/>
  <c r="M828" i="9"/>
  <c r="L829" i="9"/>
  <c r="M829" i="9"/>
  <c r="L831" i="9"/>
  <c r="M831" i="9"/>
  <c r="L832" i="9"/>
  <c r="M832" i="9"/>
  <c r="L833" i="9"/>
  <c r="M833" i="9"/>
  <c r="L835" i="9"/>
  <c r="M835" i="9"/>
  <c r="L836" i="9"/>
  <c r="M836" i="9"/>
  <c r="L838" i="9"/>
  <c r="M838" i="9"/>
  <c r="L839" i="9"/>
  <c r="M839" i="9"/>
  <c r="L840" i="9"/>
  <c r="M840" i="9"/>
  <c r="L843" i="9"/>
  <c r="M843" i="9"/>
  <c r="L845" i="9"/>
  <c r="M845" i="9"/>
  <c r="L846" i="9"/>
  <c r="M846" i="9"/>
  <c r="L848" i="9"/>
  <c r="M848" i="9"/>
  <c r="L849" i="9"/>
  <c r="M849" i="9"/>
  <c r="L851" i="9"/>
  <c r="M851" i="9"/>
  <c r="L852" i="9"/>
  <c r="M852" i="9"/>
  <c r="L857" i="9"/>
  <c r="M857" i="9"/>
  <c r="L858" i="9"/>
  <c r="M858" i="9"/>
  <c r="L859" i="9"/>
  <c r="M859" i="9"/>
  <c r="L860" i="9"/>
  <c r="M860" i="9"/>
  <c r="L861" i="9"/>
  <c r="M861" i="9"/>
  <c r="L862" i="9"/>
  <c r="M862" i="9"/>
  <c r="L863" i="9"/>
  <c r="M863" i="9"/>
  <c r="L864" i="9"/>
  <c r="M864" i="9"/>
  <c r="L865" i="9"/>
  <c r="M865" i="9"/>
  <c r="L866" i="9"/>
  <c r="M866" i="9"/>
  <c r="L867" i="9"/>
  <c r="M867" i="9"/>
  <c r="L868" i="9"/>
  <c r="M868" i="9"/>
  <c r="L869" i="9"/>
  <c r="M869" i="9"/>
  <c r="L870" i="9"/>
  <c r="M870" i="9"/>
  <c r="L871" i="9"/>
  <c r="M871" i="9"/>
  <c r="L872" i="9"/>
  <c r="M872" i="9"/>
  <c r="L873" i="9"/>
  <c r="M873" i="9"/>
  <c r="L874" i="9"/>
  <c r="M874" i="9"/>
  <c r="L875" i="9"/>
  <c r="M875" i="9"/>
  <c r="L877" i="9"/>
  <c r="M877" i="9"/>
  <c r="L879" i="9"/>
  <c r="M879" i="9"/>
  <c r="L882" i="9"/>
  <c r="M882" i="9"/>
  <c r="L883" i="9"/>
  <c r="M883" i="9"/>
  <c r="L885" i="9"/>
  <c r="M885" i="9"/>
  <c r="L886" i="9"/>
  <c r="M886" i="9"/>
  <c r="L887" i="9"/>
  <c r="M887" i="9"/>
  <c r="L888" i="9"/>
  <c r="M888" i="9"/>
  <c r="L889" i="9"/>
  <c r="M889" i="9"/>
  <c r="L890" i="9"/>
  <c r="M890" i="9"/>
  <c r="L891" i="9"/>
  <c r="M891" i="9"/>
  <c r="L892" i="9"/>
  <c r="M892" i="9"/>
  <c r="L893" i="9"/>
  <c r="M893" i="9"/>
  <c r="L894" i="9"/>
  <c r="M894" i="9"/>
  <c r="L895" i="9"/>
  <c r="M895" i="9"/>
  <c r="L897" i="9"/>
  <c r="M897" i="9"/>
  <c r="L898" i="9"/>
  <c r="M898" i="9"/>
  <c r="L899" i="9"/>
  <c r="M899" i="9"/>
  <c r="L900" i="9"/>
  <c r="M900" i="9"/>
  <c r="L901" i="9"/>
  <c r="M901" i="9"/>
  <c r="L902" i="9"/>
  <c r="M902" i="9"/>
  <c r="L903" i="9"/>
  <c r="M903" i="9"/>
  <c r="L904" i="9"/>
  <c r="M904" i="9"/>
  <c r="L905" i="9"/>
  <c r="M905" i="9"/>
  <c r="L906" i="9"/>
  <c r="M906" i="9"/>
  <c r="L907" i="9"/>
  <c r="M907" i="9"/>
  <c r="L908" i="9"/>
  <c r="M908" i="9"/>
  <c r="L909" i="9"/>
  <c r="M909" i="9"/>
  <c r="L910" i="9"/>
  <c r="M910" i="9"/>
  <c r="L911" i="9"/>
  <c r="M911" i="9"/>
  <c r="L912" i="9"/>
  <c r="M912" i="9"/>
  <c r="L913" i="9"/>
  <c r="M913" i="9"/>
  <c r="L914" i="9"/>
  <c r="M914" i="9"/>
  <c r="L915" i="9"/>
  <c r="M915" i="9"/>
  <c r="L916" i="9"/>
  <c r="M916" i="9"/>
  <c r="L919" i="9"/>
  <c r="M919" i="9"/>
  <c r="L920" i="9"/>
  <c r="M920" i="9"/>
  <c r="L921" i="9"/>
  <c r="M921" i="9"/>
  <c r="L922" i="9"/>
  <c r="M922" i="9"/>
  <c r="L923" i="9"/>
  <c r="M923" i="9"/>
  <c r="L924" i="9"/>
  <c r="M924" i="9"/>
  <c r="L925" i="9"/>
  <c r="M925" i="9"/>
  <c r="L926" i="9"/>
  <c r="M926" i="9"/>
  <c r="L927" i="9"/>
  <c r="M927" i="9"/>
  <c r="L931" i="9"/>
  <c r="M931" i="9"/>
  <c r="L932" i="9"/>
  <c r="M932" i="9"/>
  <c r="L933" i="9"/>
  <c r="M933" i="9"/>
  <c r="L934" i="9"/>
  <c r="M934" i="9"/>
  <c r="L935" i="9"/>
  <c r="M935" i="9"/>
  <c r="L936" i="9"/>
  <c r="M936" i="9"/>
  <c r="L937" i="9"/>
  <c r="M937" i="9"/>
  <c r="L938" i="9"/>
  <c r="M938" i="9"/>
  <c r="L939" i="9"/>
  <c r="M939" i="9"/>
  <c r="L940" i="9"/>
  <c r="M940" i="9"/>
  <c r="L941" i="9"/>
  <c r="M941" i="9"/>
  <c r="L942" i="9"/>
  <c r="M942" i="9"/>
  <c r="L943" i="9"/>
  <c r="M943" i="9"/>
  <c r="L944" i="9"/>
  <c r="M944" i="9"/>
  <c r="L945" i="9"/>
  <c r="M945" i="9"/>
  <c r="L946" i="9"/>
  <c r="M946" i="9"/>
  <c r="L947" i="9"/>
  <c r="M947" i="9"/>
  <c r="L948" i="9"/>
  <c r="M948" i="9"/>
  <c r="L949" i="9"/>
  <c r="M949" i="9"/>
  <c r="L951" i="9"/>
  <c r="M951" i="9"/>
  <c r="L952" i="9"/>
  <c r="M952" i="9"/>
  <c r="L953" i="9"/>
  <c r="M953" i="9"/>
  <c r="L954" i="9"/>
  <c r="M954" i="9"/>
  <c r="L956" i="9"/>
  <c r="M956" i="9"/>
  <c r="L957" i="9"/>
  <c r="M957" i="9"/>
  <c r="L958" i="9"/>
  <c r="M958" i="9"/>
  <c r="L959" i="9"/>
  <c r="M959" i="9"/>
  <c r="L960" i="9"/>
  <c r="M960" i="9"/>
  <c r="L961" i="9"/>
  <c r="M961" i="9"/>
  <c r="L962" i="9"/>
  <c r="M962" i="9"/>
  <c r="L963" i="9"/>
  <c r="M963" i="9"/>
  <c r="L964" i="9"/>
  <c r="M964" i="9"/>
  <c r="L965" i="9"/>
  <c r="M965" i="9"/>
  <c r="L966" i="9"/>
  <c r="M966" i="9"/>
  <c r="L967" i="9"/>
  <c r="M967" i="9"/>
  <c r="L968" i="9"/>
  <c r="M968" i="9"/>
  <c r="L972" i="9"/>
  <c r="M972" i="9"/>
  <c r="L973" i="9"/>
  <c r="M973" i="9"/>
  <c r="L975" i="9"/>
  <c r="M975" i="9"/>
  <c r="L977" i="9"/>
  <c r="M977" i="9"/>
  <c r="L978" i="9"/>
  <c r="M978" i="9"/>
  <c r="L979" i="9"/>
  <c r="M979" i="9"/>
  <c r="L980" i="9"/>
  <c r="M980" i="9"/>
  <c r="L981" i="9"/>
  <c r="M981" i="9"/>
  <c r="L982" i="9"/>
  <c r="M982" i="9"/>
  <c r="L984" i="9"/>
  <c r="M984" i="9"/>
  <c r="L985" i="9"/>
  <c r="M985" i="9"/>
  <c r="L988" i="9"/>
  <c r="M988" i="9"/>
  <c r="L989" i="9"/>
  <c r="M989" i="9"/>
  <c r="L990" i="9"/>
  <c r="M990" i="9"/>
  <c r="L991" i="9"/>
  <c r="M991" i="9"/>
  <c r="L992" i="9"/>
  <c r="M992" i="9"/>
  <c r="L993" i="9"/>
  <c r="M993" i="9"/>
  <c r="L994" i="9"/>
  <c r="M994" i="9"/>
  <c r="L996" i="9"/>
  <c r="M996" i="9"/>
  <c r="L997" i="9"/>
  <c r="M997" i="9"/>
  <c r="L998" i="9"/>
  <c r="M998" i="9"/>
  <c r="L999" i="9"/>
  <c r="M999" i="9"/>
  <c r="L1000" i="9"/>
  <c r="M1000" i="9"/>
  <c r="L1001" i="9"/>
  <c r="M1001" i="9"/>
  <c r="L1003" i="9"/>
  <c r="M1003" i="9"/>
  <c r="L1005" i="9"/>
  <c r="M1005" i="9"/>
  <c r="L1006" i="9"/>
  <c r="M1006" i="9"/>
  <c r="L1007" i="9"/>
  <c r="M1007" i="9"/>
  <c r="L1008" i="9"/>
  <c r="M1008" i="9"/>
  <c r="L1009" i="9"/>
  <c r="M1009" i="9"/>
  <c r="L1010" i="9"/>
  <c r="M1010" i="9"/>
  <c r="L1011" i="9"/>
  <c r="M1011" i="9"/>
  <c r="L1012" i="9"/>
  <c r="M1012" i="9"/>
  <c r="L1013" i="9"/>
  <c r="M1013" i="9"/>
  <c r="L1014" i="9"/>
  <c r="M1014" i="9"/>
  <c r="L1015" i="9"/>
  <c r="M1015" i="9"/>
  <c r="L1016" i="9"/>
  <c r="M1016" i="9"/>
  <c r="L1017" i="9"/>
  <c r="M1017" i="9"/>
  <c r="L1018" i="9"/>
  <c r="M1018" i="9"/>
  <c r="L1019" i="9"/>
  <c r="M1019" i="9"/>
  <c r="L1020" i="9"/>
  <c r="M1020" i="9"/>
  <c r="L1021" i="9"/>
  <c r="M1021" i="9"/>
  <c r="L1022" i="9"/>
  <c r="M1022" i="9"/>
  <c r="L1023" i="9"/>
  <c r="M1023" i="9"/>
  <c r="L1024" i="9"/>
  <c r="M1024" i="9"/>
  <c r="L1025" i="9"/>
  <c r="M1025" i="9"/>
  <c r="L1026" i="9"/>
  <c r="M1026" i="9"/>
  <c r="L1027" i="9"/>
  <c r="M1027" i="9"/>
  <c r="L1028" i="9"/>
  <c r="M1028" i="9"/>
  <c r="L1029" i="9"/>
  <c r="M1029" i="9"/>
  <c r="L1030" i="9"/>
  <c r="M1030" i="9"/>
  <c r="L1031" i="9"/>
  <c r="M1031" i="9"/>
  <c r="L1032" i="9"/>
  <c r="M1032" i="9"/>
  <c r="L1033" i="9"/>
  <c r="M1033" i="9"/>
  <c r="L1035" i="9"/>
  <c r="M1035" i="9"/>
  <c r="L1036" i="9"/>
  <c r="M1036" i="9"/>
  <c r="L1037" i="9"/>
  <c r="M1037" i="9"/>
  <c r="L1038" i="9"/>
  <c r="M1038" i="9"/>
  <c r="L1039" i="9"/>
  <c r="M1039" i="9"/>
  <c r="L1040" i="9"/>
  <c r="M1040" i="9"/>
  <c r="L1041" i="9"/>
  <c r="M1041" i="9"/>
  <c r="L1042" i="9"/>
  <c r="M1042" i="9"/>
  <c r="L1043" i="9"/>
  <c r="M1043" i="9"/>
  <c r="L1044" i="9"/>
  <c r="M1044" i="9"/>
  <c r="L1045" i="9"/>
  <c r="M1045" i="9"/>
  <c r="L1046" i="9"/>
  <c r="M1046" i="9"/>
  <c r="L1047" i="9"/>
  <c r="M1047" i="9"/>
  <c r="L1048" i="9"/>
  <c r="M1048" i="9"/>
  <c r="L1049" i="9"/>
  <c r="M1049" i="9"/>
  <c r="L1050" i="9"/>
  <c r="M1050" i="9"/>
  <c r="L1052" i="9"/>
  <c r="M1052" i="9"/>
  <c r="L1053" i="9"/>
  <c r="M1053" i="9"/>
  <c r="L1054" i="9"/>
  <c r="M1054" i="9"/>
  <c r="L1055" i="9"/>
  <c r="M1055" i="9"/>
  <c r="L1056" i="9"/>
  <c r="M1056" i="9"/>
  <c r="L1057" i="9"/>
  <c r="M1057" i="9"/>
  <c r="L1058" i="9"/>
  <c r="M1058" i="9"/>
  <c r="L1061" i="9"/>
  <c r="M1061" i="9"/>
  <c r="L1062" i="9"/>
  <c r="M1062" i="9"/>
  <c r="L1063" i="9"/>
  <c r="M1063" i="9"/>
  <c r="L1064" i="9"/>
  <c r="M1064" i="9"/>
  <c r="L1067" i="9"/>
  <c r="M1067" i="9"/>
  <c r="L1069" i="9"/>
  <c r="M1069" i="9"/>
  <c r="L1070" i="9"/>
  <c r="M1070" i="9"/>
  <c r="L1071" i="9"/>
  <c r="M1071" i="9"/>
  <c r="L1072" i="9"/>
  <c r="M1072" i="9"/>
  <c r="L1073" i="9"/>
  <c r="M1073" i="9"/>
  <c r="L1074" i="9"/>
  <c r="M1074" i="9"/>
  <c r="L1075" i="9"/>
  <c r="M1075" i="9"/>
  <c r="L1076" i="9"/>
  <c r="M1076" i="9"/>
  <c r="L1077" i="9"/>
  <c r="M1077" i="9"/>
  <c r="L1078" i="9"/>
  <c r="M1078" i="9"/>
  <c r="L1080" i="9"/>
  <c r="M1080" i="9"/>
  <c r="L1081" i="9"/>
  <c r="M1081" i="9"/>
  <c r="L1082" i="9"/>
  <c r="M1082" i="9"/>
  <c r="L1083" i="9"/>
  <c r="M1083" i="9"/>
  <c r="L1084" i="9"/>
  <c r="M1084" i="9"/>
  <c r="L1085" i="9"/>
  <c r="M1085" i="9"/>
  <c r="L1086" i="9"/>
  <c r="M1086" i="9"/>
  <c r="L1087" i="9"/>
  <c r="M1087" i="9"/>
  <c r="L1088" i="9"/>
  <c r="M1088" i="9"/>
  <c r="L1089" i="9"/>
  <c r="M1089" i="9"/>
  <c r="L1091" i="9"/>
  <c r="M1091" i="9"/>
  <c r="L1092" i="9"/>
  <c r="M1092" i="9"/>
  <c r="L1093" i="9"/>
  <c r="M1093" i="9"/>
  <c r="L1094" i="9"/>
  <c r="M1094" i="9"/>
  <c r="L1095" i="9"/>
  <c r="M1095" i="9"/>
  <c r="L1096" i="9"/>
  <c r="M1096" i="9"/>
  <c r="L1097" i="9"/>
  <c r="M1097" i="9"/>
  <c r="L1098" i="9"/>
  <c r="M1098" i="9"/>
  <c r="L1099" i="9"/>
  <c r="M1099" i="9"/>
  <c r="L1100" i="9"/>
  <c r="M1100" i="9"/>
  <c r="L1101" i="9"/>
  <c r="M1101" i="9"/>
  <c r="L1103" i="9"/>
  <c r="M1103" i="9"/>
  <c r="L1106" i="9"/>
  <c r="M1106" i="9"/>
  <c r="L1107" i="9"/>
  <c r="M1107" i="9"/>
  <c r="L1108" i="9"/>
  <c r="M1108" i="9"/>
  <c r="L1109" i="9"/>
  <c r="M1109" i="9"/>
  <c r="L1110" i="9"/>
  <c r="M1110" i="9"/>
  <c r="L1111" i="9"/>
  <c r="M1111" i="9"/>
  <c r="L1113" i="9"/>
  <c r="M1113" i="9"/>
  <c r="L1116" i="9"/>
  <c r="M1116" i="9"/>
  <c r="L1117" i="9"/>
  <c r="M1117" i="9"/>
  <c r="L1118" i="9"/>
  <c r="M1118" i="9"/>
  <c r="L1120" i="9"/>
  <c r="M1120" i="9"/>
  <c r="L1121" i="9"/>
  <c r="M1121" i="9"/>
  <c r="L1122" i="9"/>
  <c r="M1122" i="9"/>
  <c r="L1124" i="9"/>
  <c r="M1124" i="9"/>
  <c r="L1126" i="9"/>
  <c r="M1126" i="9"/>
  <c r="L1127" i="9"/>
  <c r="M1127" i="9"/>
  <c r="L1128" i="9"/>
  <c r="M1128" i="9"/>
  <c r="L1132" i="9"/>
  <c r="M1132" i="9"/>
  <c r="L1134" i="9"/>
  <c r="M1134" i="9"/>
  <c r="L1135" i="9"/>
  <c r="M1135" i="9"/>
  <c r="L1140" i="9"/>
  <c r="M1140" i="9"/>
  <c r="L1141" i="9"/>
  <c r="M1141" i="9"/>
  <c r="L1142" i="9"/>
  <c r="M1142" i="9"/>
  <c r="L1143" i="9"/>
  <c r="M1143" i="9"/>
  <c r="L1146" i="9"/>
  <c r="M1146" i="9"/>
  <c r="L1148" i="9"/>
  <c r="M1148" i="9"/>
  <c r="L1150" i="9"/>
  <c r="M1150" i="9"/>
  <c r="L1152" i="9"/>
  <c r="M1152" i="9"/>
  <c r="L1153" i="9"/>
  <c r="M1153" i="9"/>
  <c r="L1154" i="9"/>
  <c r="M1154" i="9"/>
  <c r="L1155" i="9"/>
  <c r="M1155" i="9"/>
  <c r="L1156" i="9"/>
  <c r="M1156" i="9"/>
  <c r="L1157" i="9"/>
  <c r="M1157" i="9"/>
  <c r="L1158" i="9"/>
  <c r="M1158" i="9"/>
  <c r="L1159" i="9"/>
  <c r="M1159" i="9"/>
  <c r="L1160" i="9"/>
  <c r="M1160" i="9"/>
  <c r="L1161" i="9"/>
  <c r="M1161" i="9"/>
  <c r="L1162" i="9"/>
  <c r="M1162" i="9"/>
  <c r="L1163" i="9"/>
  <c r="M1163" i="9"/>
  <c r="L1164" i="9"/>
  <c r="M1164" i="9"/>
  <c r="L1165" i="9"/>
  <c r="M1165" i="9"/>
  <c r="L1166" i="9"/>
  <c r="M1166" i="9"/>
  <c r="L1168" i="9"/>
  <c r="M1168" i="9"/>
  <c r="L1169" i="9"/>
  <c r="M1169" i="9"/>
  <c r="L1170" i="9"/>
  <c r="M1170" i="9"/>
  <c r="L1171" i="9"/>
  <c r="M1171" i="9"/>
  <c r="L1172" i="9"/>
  <c r="M1172" i="9"/>
  <c r="L1173" i="9"/>
  <c r="M1173" i="9"/>
  <c r="L1174" i="9"/>
  <c r="M1174" i="9"/>
  <c r="L1175" i="9"/>
  <c r="M1175" i="9"/>
  <c r="L1177" i="9"/>
  <c r="M1177" i="9"/>
  <c r="L1178" i="9"/>
  <c r="M1178" i="9"/>
  <c r="L1179" i="9"/>
  <c r="M1179" i="9"/>
  <c r="L1180" i="9"/>
  <c r="M1180" i="9"/>
  <c r="L1181" i="9"/>
  <c r="M1181" i="9"/>
  <c r="L1182" i="9"/>
  <c r="M1182" i="9"/>
  <c r="L1186" i="9"/>
  <c r="M1186" i="9"/>
  <c r="L1188" i="9"/>
  <c r="M1188" i="9"/>
  <c r="L1191" i="9"/>
  <c r="M1191" i="9"/>
  <c r="L1192" i="9"/>
  <c r="M1192" i="9"/>
  <c r="L1193" i="9"/>
  <c r="M1193" i="9"/>
  <c r="L1194" i="9"/>
  <c r="M1194" i="9"/>
  <c r="L1195" i="9"/>
  <c r="M1195" i="9"/>
  <c r="L1196" i="9"/>
  <c r="M1196" i="9"/>
  <c r="L1197" i="9"/>
  <c r="M1197" i="9"/>
  <c r="L1198" i="9"/>
  <c r="M1198" i="9"/>
  <c r="L1199" i="9"/>
  <c r="M1199" i="9"/>
  <c r="L1200" i="9"/>
  <c r="M1200" i="9"/>
  <c r="L1201" i="9"/>
  <c r="M1201" i="9"/>
  <c r="L1203" i="9"/>
  <c r="M1203" i="9"/>
  <c r="L1205" i="9"/>
  <c r="M1205" i="9"/>
  <c r="L1206" i="9"/>
  <c r="M1206" i="9"/>
  <c r="L1207" i="9"/>
  <c r="M1207" i="9"/>
  <c r="L1210" i="9"/>
  <c r="M1210" i="9"/>
  <c r="L1211" i="9"/>
  <c r="M1211" i="9"/>
  <c r="L1212" i="9"/>
  <c r="M1212" i="9"/>
  <c r="L1213" i="9"/>
  <c r="M1213" i="9"/>
  <c r="L1214" i="9"/>
  <c r="M1214" i="9"/>
  <c r="L1216" i="9"/>
  <c r="M1216" i="9"/>
  <c r="L1217" i="9"/>
  <c r="M1217" i="9"/>
  <c r="L1218" i="9"/>
  <c r="M1218" i="9"/>
  <c r="L1219" i="9"/>
  <c r="M1219" i="9"/>
  <c r="L1220" i="9"/>
  <c r="M1220" i="9"/>
  <c r="L1221" i="9"/>
  <c r="M1221" i="9"/>
  <c r="L1222" i="9"/>
  <c r="M1222" i="9"/>
  <c r="L1223" i="9"/>
  <c r="M1223" i="9"/>
  <c r="L1224" i="9"/>
  <c r="M1224" i="9"/>
  <c r="L1225" i="9"/>
  <c r="M1225" i="9"/>
  <c r="L1226" i="9"/>
  <c r="M1226" i="9"/>
  <c r="L1227" i="9"/>
  <c r="M1227" i="9"/>
  <c r="L1228" i="9"/>
  <c r="M1228" i="9"/>
  <c r="L1229" i="9"/>
  <c r="M1229" i="9"/>
  <c r="L1231" i="9"/>
  <c r="M1231" i="9"/>
  <c r="L1232" i="9"/>
  <c r="M1232" i="9"/>
  <c r="L1233" i="9"/>
  <c r="M1233" i="9"/>
  <c r="L1234" i="9"/>
  <c r="M1234" i="9"/>
  <c r="L1235" i="9"/>
  <c r="M1235" i="9"/>
  <c r="L1236" i="9"/>
  <c r="M1236" i="9"/>
  <c r="L1237" i="9"/>
  <c r="M1237" i="9"/>
  <c r="L1238" i="9"/>
  <c r="M1238" i="9"/>
  <c r="L1239" i="9"/>
  <c r="M1239" i="9"/>
  <c r="L1240" i="9"/>
  <c r="M1240" i="9"/>
  <c r="L1241" i="9"/>
  <c r="M1241" i="9"/>
  <c r="L1242" i="9"/>
  <c r="M1242" i="9"/>
  <c r="L1243" i="9"/>
  <c r="M1243" i="9"/>
  <c r="L1244" i="9"/>
  <c r="M1244" i="9"/>
  <c r="L1245" i="9"/>
  <c r="M1245" i="9"/>
  <c r="L1247" i="9"/>
  <c r="M1247" i="9"/>
  <c r="L1248" i="9"/>
  <c r="M1248" i="9"/>
  <c r="L1249" i="9"/>
  <c r="M1249" i="9"/>
  <c r="L1250" i="9"/>
  <c r="M1250" i="9"/>
  <c r="L1251" i="9"/>
  <c r="M1251" i="9"/>
  <c r="L1252" i="9"/>
  <c r="M1252" i="9"/>
  <c r="L1253" i="9"/>
  <c r="M1253" i="9"/>
  <c r="L1254" i="9"/>
  <c r="M1254" i="9"/>
  <c r="L1256" i="9"/>
  <c r="M1256" i="9"/>
  <c r="L1258" i="9"/>
  <c r="M1258" i="9"/>
  <c r="L1259" i="9"/>
  <c r="M1259" i="9"/>
  <c r="L1260" i="9"/>
  <c r="M1260" i="9"/>
  <c r="L1261" i="9"/>
  <c r="M1261" i="9"/>
  <c r="L1262" i="9"/>
  <c r="M1262" i="9"/>
  <c r="L1263" i="9"/>
  <c r="M1263" i="9"/>
  <c r="L1264" i="9"/>
  <c r="M1264" i="9"/>
  <c r="L1266" i="9"/>
  <c r="M1266" i="9"/>
  <c r="L1267" i="9"/>
  <c r="M1267" i="9"/>
  <c r="L1268" i="9"/>
  <c r="M1268" i="9"/>
  <c r="L1269" i="9"/>
  <c r="M1269" i="9"/>
  <c r="L1270" i="9"/>
  <c r="M1270" i="9"/>
  <c r="L1271" i="9"/>
  <c r="M1271" i="9"/>
  <c r="L1273" i="9"/>
  <c r="M1273" i="9"/>
  <c r="L1274" i="9"/>
  <c r="M1274" i="9"/>
  <c r="L1275" i="9"/>
  <c r="M1275" i="9"/>
  <c r="L1276" i="9"/>
  <c r="M1276" i="9"/>
  <c r="L1277" i="9"/>
  <c r="M1277" i="9"/>
  <c r="L1278" i="9"/>
  <c r="M1278" i="9"/>
  <c r="L1279" i="9"/>
  <c r="M1279" i="9"/>
  <c r="L1280" i="9"/>
  <c r="M1280" i="9"/>
  <c r="L1281" i="9"/>
  <c r="M1281" i="9"/>
  <c r="L1282" i="9"/>
  <c r="M1282" i="9"/>
  <c r="L1283" i="9"/>
  <c r="M1283" i="9"/>
  <c r="L1284" i="9"/>
  <c r="M1284" i="9"/>
  <c r="L1285" i="9"/>
  <c r="M1285" i="9"/>
  <c r="L1286" i="9"/>
  <c r="M1286" i="9"/>
  <c r="L1293" i="9"/>
  <c r="M1293" i="9"/>
  <c r="L1294" i="9"/>
  <c r="M1294" i="9"/>
  <c r="L1295" i="9"/>
  <c r="M1295" i="9"/>
  <c r="L1296" i="9"/>
  <c r="M1296" i="9"/>
  <c r="L1297" i="9"/>
  <c r="M1297" i="9"/>
  <c r="L1298" i="9"/>
  <c r="M1298" i="9"/>
  <c r="L1299" i="9"/>
  <c r="M1299" i="9"/>
  <c r="L1300" i="9"/>
  <c r="M1300" i="9"/>
  <c r="L1302" i="9"/>
  <c r="M1302" i="9"/>
  <c r="L1303" i="9"/>
  <c r="M1303" i="9"/>
  <c r="L1304" i="9"/>
  <c r="M1304" i="9"/>
  <c r="L1305" i="9"/>
  <c r="M1305" i="9"/>
  <c r="L1306" i="9"/>
  <c r="M1306" i="9"/>
  <c r="L1307" i="9"/>
  <c r="M1307" i="9"/>
  <c r="L1308" i="9"/>
  <c r="M1308" i="9"/>
  <c r="L1309" i="9"/>
  <c r="M1309" i="9"/>
  <c r="L1310" i="9"/>
  <c r="M1310" i="9"/>
  <c r="L1311" i="9"/>
  <c r="M1311" i="9"/>
  <c r="L1313" i="9"/>
  <c r="M1313" i="9"/>
  <c r="L1314" i="9"/>
  <c r="M1314" i="9"/>
  <c r="L1316" i="9"/>
  <c r="M1316" i="9"/>
  <c r="L1317" i="9"/>
  <c r="M1317" i="9"/>
  <c r="L1319" i="9"/>
  <c r="M1319" i="9"/>
  <c r="L1320" i="9"/>
  <c r="M1320" i="9"/>
  <c r="L1321" i="9"/>
  <c r="M1321" i="9"/>
  <c r="L1322" i="9"/>
  <c r="M1322" i="9"/>
  <c r="L1323" i="9"/>
  <c r="M1323" i="9"/>
  <c r="L1324" i="9"/>
  <c r="M1324" i="9"/>
  <c r="L1325" i="9"/>
  <c r="M1325" i="9"/>
  <c r="L1326" i="9"/>
  <c r="M1326" i="9"/>
  <c r="L1327" i="9"/>
  <c r="M1327" i="9"/>
  <c r="L1328" i="9"/>
  <c r="M1328" i="9"/>
  <c r="L1329" i="9"/>
  <c r="M1329" i="9"/>
  <c r="L1330" i="9"/>
  <c r="M1330" i="9"/>
  <c r="L1331" i="9"/>
  <c r="M1331" i="9"/>
  <c r="L1335" i="9"/>
  <c r="M1335" i="9"/>
  <c r="L1337" i="9"/>
  <c r="M1337" i="9"/>
  <c r="L1338" i="9"/>
  <c r="M1338" i="9"/>
  <c r="L1339" i="9"/>
  <c r="M1339" i="9"/>
  <c r="L1340" i="9"/>
  <c r="M1340" i="9"/>
  <c r="L1341" i="9"/>
  <c r="M1341" i="9"/>
  <c r="L1343" i="9"/>
  <c r="M1343" i="9"/>
  <c r="L1344" i="9"/>
  <c r="M1344" i="9"/>
  <c r="L1346" i="9"/>
  <c r="M1346" i="9"/>
  <c r="L1347" i="9"/>
  <c r="M1347" i="9"/>
  <c r="L1348" i="9"/>
  <c r="M1348" i="9"/>
  <c r="L1349" i="9"/>
  <c r="M1349" i="9"/>
  <c r="L1351" i="9"/>
  <c r="M1351" i="9"/>
  <c r="L1352" i="9"/>
  <c r="M1352" i="9"/>
  <c r="L1353" i="9"/>
  <c r="M1353" i="9"/>
  <c r="L1354" i="9"/>
  <c r="M1354" i="9"/>
  <c r="L1359" i="9"/>
  <c r="M1359" i="9"/>
  <c r="L1360" i="9"/>
  <c r="M1360" i="9"/>
  <c r="L1361" i="9"/>
  <c r="M1361" i="9"/>
  <c r="L1362" i="9"/>
  <c r="M1362" i="9"/>
  <c r="L1363" i="9"/>
  <c r="M1363" i="9"/>
  <c r="L1364" i="9"/>
  <c r="M1364" i="9"/>
  <c r="L1365" i="9"/>
  <c r="M1365" i="9"/>
  <c r="L1366" i="9"/>
  <c r="M1366" i="9"/>
  <c r="L1367" i="9"/>
  <c r="M1367" i="9"/>
  <c r="L1368" i="9"/>
  <c r="M1368" i="9"/>
  <c r="L1369" i="9"/>
  <c r="M1369" i="9"/>
  <c r="L1370" i="9"/>
  <c r="M1370" i="9"/>
  <c r="L1371" i="9"/>
  <c r="M1371" i="9"/>
  <c r="L1372" i="9"/>
  <c r="M1372" i="9"/>
  <c r="L1373" i="9"/>
  <c r="M1373" i="9"/>
  <c r="L1374" i="9"/>
  <c r="M1374" i="9"/>
  <c r="L1375" i="9"/>
  <c r="M1375" i="9"/>
  <c r="L1378" i="9"/>
  <c r="M1378" i="9"/>
  <c r="L1379" i="9"/>
  <c r="M1379" i="9"/>
  <c r="L1380" i="9"/>
  <c r="M1380" i="9"/>
  <c r="L1382" i="9"/>
  <c r="M1382" i="9"/>
  <c r="L1383" i="9"/>
  <c r="M1383" i="9"/>
  <c r="L1384" i="9"/>
  <c r="M1384" i="9"/>
  <c r="L1385" i="9"/>
  <c r="M1385" i="9"/>
  <c r="L1393" i="9"/>
  <c r="M1393" i="9"/>
  <c r="L1394" i="9"/>
  <c r="M1394" i="9"/>
  <c r="L1395" i="9"/>
  <c r="M1395" i="9"/>
  <c r="L1396" i="9"/>
  <c r="M1396" i="9"/>
  <c r="L1403" i="9"/>
  <c r="M1403" i="9"/>
  <c r="L1404" i="9"/>
  <c r="M1404" i="9"/>
  <c r="L1405" i="9"/>
  <c r="M1405" i="9"/>
  <c r="L1406" i="9"/>
  <c r="M1406" i="9"/>
  <c r="L1407" i="9"/>
  <c r="M1407" i="9"/>
  <c r="L1411" i="9"/>
  <c r="M1411" i="9"/>
  <c r="L1412" i="9"/>
  <c r="M1412" i="9"/>
  <c r="L1413" i="9"/>
  <c r="M1413" i="9"/>
  <c r="L1414" i="9"/>
  <c r="M1414" i="9"/>
  <c r="L1415" i="9"/>
  <c r="M1415" i="9"/>
  <c r="L1416" i="9"/>
  <c r="M1416" i="9"/>
  <c r="L1418" i="9"/>
  <c r="M1418" i="9"/>
  <c r="L1419" i="9"/>
  <c r="M1419" i="9"/>
  <c r="L1421" i="9"/>
  <c r="M1421" i="9"/>
  <c r="L1422" i="9"/>
  <c r="M1422" i="9"/>
  <c r="L1423" i="9"/>
  <c r="M1423" i="9"/>
  <c r="L1425" i="9"/>
  <c r="M1425" i="9"/>
  <c r="L1426" i="9"/>
  <c r="M1426" i="9"/>
  <c r="L1427" i="9"/>
  <c r="M1427" i="9"/>
  <c r="L1428" i="9"/>
  <c r="M1428" i="9"/>
  <c r="L1429" i="9"/>
  <c r="M1429" i="9"/>
  <c r="L1430" i="9"/>
  <c r="M1430" i="9"/>
  <c r="L1431" i="9"/>
  <c r="M1431" i="9"/>
  <c r="L1432" i="9"/>
  <c r="M1432" i="9"/>
  <c r="L1433" i="9"/>
  <c r="M1433" i="9"/>
  <c r="L1434" i="9"/>
  <c r="M1434" i="9"/>
  <c r="L1435" i="9"/>
  <c r="M1435" i="9"/>
  <c r="L1436" i="9"/>
  <c r="M1436" i="9"/>
  <c r="L1437" i="9"/>
  <c r="M1437" i="9"/>
  <c r="L1438" i="9"/>
  <c r="M1438" i="9"/>
  <c r="L1439" i="9"/>
  <c r="M1439" i="9"/>
  <c r="L1440" i="9"/>
  <c r="M1440" i="9"/>
  <c r="L1441" i="9"/>
  <c r="M1441" i="9"/>
  <c r="L1442" i="9"/>
  <c r="M1442" i="9"/>
  <c r="L1445" i="9"/>
  <c r="M1445" i="9"/>
  <c r="L1448" i="9"/>
  <c r="M1448" i="9"/>
  <c r="L1449" i="9"/>
  <c r="M1449" i="9"/>
  <c r="L1450" i="9"/>
  <c r="M1450" i="9"/>
  <c r="L1451" i="9"/>
  <c r="M1451" i="9"/>
  <c r="L1453" i="9"/>
  <c r="M1453" i="9"/>
  <c r="L1454" i="9"/>
  <c r="M1454" i="9"/>
  <c r="L1455" i="9"/>
  <c r="M1455" i="9"/>
  <c r="L1456" i="9"/>
  <c r="M1456" i="9"/>
  <c r="L1457" i="9"/>
  <c r="M1457" i="9"/>
  <c r="L1458" i="9"/>
  <c r="M1458" i="9"/>
  <c r="L1459" i="9"/>
  <c r="M1459" i="9"/>
  <c r="L1460" i="9"/>
  <c r="M1460" i="9"/>
  <c r="L1461" i="9"/>
  <c r="M1461" i="9"/>
  <c r="L1462" i="9"/>
  <c r="M1462" i="9"/>
  <c r="L1464" i="9"/>
  <c r="M1464" i="9"/>
  <c r="L1466" i="9"/>
  <c r="M1466" i="9"/>
  <c r="L1467" i="9"/>
  <c r="M1467" i="9"/>
  <c r="L1469" i="9"/>
  <c r="M1469" i="9"/>
  <c r="L1470" i="9"/>
  <c r="M1470" i="9"/>
  <c r="L1471" i="9"/>
  <c r="M1471" i="9"/>
  <c r="L1473" i="9"/>
  <c r="M1473" i="9"/>
  <c r="L1475" i="9"/>
  <c r="M1475" i="9"/>
  <c r="L1476" i="9"/>
  <c r="M1476" i="9"/>
  <c r="L1477" i="9"/>
  <c r="M1477" i="9"/>
  <c r="L1480" i="9"/>
  <c r="M1480" i="9"/>
  <c r="L1481" i="9"/>
  <c r="M1481" i="9"/>
  <c r="L1483" i="9"/>
  <c r="M1483" i="9"/>
  <c r="L1484" i="9"/>
  <c r="M1484" i="9"/>
  <c r="L1485" i="9"/>
  <c r="M1485" i="9"/>
  <c r="L1487" i="9"/>
  <c r="M1487" i="9"/>
  <c r="L1488" i="9"/>
  <c r="M1488" i="9"/>
  <c r="L1489" i="9"/>
  <c r="M1489" i="9"/>
  <c r="L1490" i="9"/>
  <c r="M1490" i="9"/>
  <c r="L1492" i="9"/>
  <c r="M1492" i="9"/>
  <c r="L1493" i="9"/>
  <c r="M1493" i="9"/>
  <c r="L1494" i="9"/>
  <c r="M1494" i="9"/>
  <c r="L1495" i="9"/>
  <c r="M1495" i="9"/>
  <c r="L1496" i="9"/>
  <c r="M1496" i="9"/>
  <c r="L1497" i="9"/>
  <c r="M1497" i="9"/>
  <c r="L1498" i="9"/>
  <c r="M1498" i="9"/>
  <c r="L1499" i="9"/>
  <c r="M1499" i="9"/>
  <c r="L1500" i="9"/>
  <c r="M1500" i="9"/>
  <c r="L1501" i="9"/>
  <c r="M1501" i="9"/>
  <c r="L1502" i="9"/>
  <c r="M1502" i="9"/>
  <c r="L1503" i="9"/>
  <c r="M1503" i="9"/>
  <c r="L1504" i="9"/>
  <c r="M1504" i="9"/>
  <c r="L1505" i="9"/>
  <c r="M1505" i="9"/>
  <c r="L1506" i="9"/>
  <c r="M1506" i="9"/>
  <c r="L1508" i="9"/>
  <c r="M1508" i="9"/>
  <c r="L1509" i="9"/>
  <c r="M1509" i="9"/>
  <c r="L1510" i="9"/>
  <c r="M1510" i="9"/>
  <c r="L1512" i="9"/>
  <c r="M1512" i="9"/>
  <c r="L1513" i="9"/>
  <c r="M1513" i="9"/>
  <c r="L1514" i="9"/>
  <c r="M1514" i="9"/>
  <c r="L1515" i="9"/>
  <c r="M1515" i="9"/>
  <c r="L1516" i="9"/>
  <c r="M1516" i="9"/>
  <c r="L1518" i="9"/>
  <c r="M1518" i="9"/>
  <c r="L1519" i="9"/>
  <c r="M1519" i="9"/>
  <c r="L1520" i="9"/>
  <c r="M1520" i="9"/>
  <c r="L1522" i="9"/>
  <c r="M1522" i="9"/>
  <c r="L1523" i="9"/>
  <c r="M1523" i="9"/>
  <c r="L1524" i="9"/>
  <c r="M1524" i="9"/>
  <c r="L1525" i="9"/>
  <c r="M1525" i="9"/>
  <c r="L1527" i="9"/>
  <c r="M1527" i="9"/>
  <c r="L1528" i="9"/>
  <c r="M1528" i="9"/>
  <c r="L1529" i="9"/>
  <c r="M1529" i="9"/>
  <c r="L1530" i="9"/>
  <c r="M1530" i="9"/>
  <c r="L1531" i="9"/>
  <c r="M1531" i="9"/>
  <c r="L1532" i="9"/>
  <c r="M1532" i="9"/>
  <c r="L1533" i="9"/>
  <c r="M1533" i="9"/>
  <c r="L1534" i="9"/>
  <c r="M1534" i="9"/>
  <c r="L1535" i="9"/>
  <c r="M1535" i="9"/>
  <c r="L1539" i="9"/>
  <c r="M1539" i="9"/>
  <c r="L1540" i="9"/>
  <c r="M1540" i="9"/>
  <c r="L1541" i="9"/>
  <c r="M1541" i="9"/>
  <c r="L1542" i="9"/>
  <c r="M1542" i="9"/>
  <c r="L1543" i="9"/>
  <c r="M1543" i="9"/>
  <c r="L1544" i="9"/>
  <c r="M1544" i="9"/>
  <c r="L1546" i="9"/>
  <c r="M1546" i="9"/>
  <c r="L1547" i="9"/>
  <c r="M1547" i="9"/>
  <c r="L1548" i="9"/>
  <c r="M1548" i="9"/>
  <c r="L1550" i="9"/>
  <c r="M1550" i="9"/>
  <c r="L1551" i="9"/>
  <c r="M1551" i="9"/>
  <c r="L1552" i="9"/>
  <c r="M1552" i="9"/>
  <c r="L1554" i="9"/>
  <c r="M1554" i="9"/>
  <c r="L1556" i="9"/>
  <c r="M1556" i="9"/>
  <c r="L1557" i="9"/>
  <c r="M1557" i="9"/>
  <c r="L1585" i="9"/>
  <c r="M1585" i="9"/>
  <c r="L1586" i="9"/>
  <c r="M1586" i="9"/>
  <c r="L1587" i="9"/>
  <c r="M1587" i="9"/>
  <c r="L1588" i="9"/>
  <c r="M1588" i="9"/>
  <c r="L1589" i="9"/>
  <c r="M1589" i="9"/>
  <c r="L1590" i="9"/>
  <c r="M1590" i="9"/>
  <c r="L1591" i="9"/>
  <c r="M1591" i="9"/>
  <c r="L1592" i="9"/>
  <c r="M1592" i="9"/>
  <c r="L1593" i="9"/>
  <c r="M1593" i="9"/>
  <c r="L1594" i="9"/>
  <c r="M1594" i="9"/>
  <c r="L1595" i="9"/>
  <c r="M1595" i="9"/>
  <c r="L1596" i="9"/>
  <c r="M1596" i="9"/>
  <c r="L1597" i="9"/>
  <c r="M1597" i="9"/>
  <c r="L1598" i="9"/>
  <c r="M1598" i="9"/>
  <c r="L1604" i="9"/>
  <c r="M1604" i="9"/>
  <c r="L1605" i="9"/>
  <c r="M1605" i="9"/>
  <c r="L1606" i="9"/>
  <c r="M1606" i="9"/>
  <c r="L1607" i="9"/>
  <c r="M1607" i="9"/>
  <c r="L1608" i="9"/>
  <c r="M1608" i="9"/>
  <c r="L1609" i="9"/>
  <c r="M1609" i="9"/>
  <c r="L1610" i="9"/>
  <c r="M1610" i="9"/>
  <c r="L1611" i="9"/>
  <c r="M1611" i="9"/>
  <c r="L1613" i="9"/>
  <c r="M1613" i="9"/>
  <c r="L1614" i="9"/>
  <c r="M1614" i="9"/>
  <c r="L1615" i="9"/>
  <c r="M1615" i="9"/>
  <c r="L1616" i="9"/>
  <c r="M1616" i="9"/>
  <c r="L1618" i="9"/>
  <c r="M1618" i="9"/>
  <c r="L1619" i="9"/>
  <c r="M1619" i="9"/>
  <c r="L1620" i="9"/>
  <c r="M1620" i="9"/>
  <c r="L1621" i="9"/>
  <c r="M1621" i="9"/>
  <c r="L1622" i="9"/>
  <c r="M1622" i="9"/>
  <c r="L1623" i="9"/>
  <c r="M1623" i="9"/>
  <c r="L1624" i="9"/>
  <c r="M1624" i="9"/>
  <c r="L1625" i="9"/>
  <c r="M1625" i="9"/>
  <c r="L1627" i="9"/>
  <c r="M1627" i="9"/>
  <c r="L1628" i="9"/>
  <c r="M1628" i="9"/>
  <c r="L1629" i="9"/>
  <c r="M1629" i="9"/>
  <c r="L1630" i="9"/>
  <c r="M1630" i="9"/>
  <c r="L1631" i="9"/>
  <c r="M1631" i="9"/>
  <c r="L1632" i="9"/>
  <c r="M1632" i="9"/>
  <c r="L1633" i="9"/>
  <c r="M1633" i="9"/>
  <c r="L1634" i="9"/>
  <c r="M1634" i="9"/>
  <c r="L1635" i="9"/>
  <c r="M1635" i="9"/>
  <c r="L1636" i="9"/>
  <c r="M1636" i="9"/>
  <c r="L1638" i="9"/>
  <c r="M1638" i="9"/>
  <c r="L1640" i="9"/>
  <c r="M1640" i="9"/>
  <c r="L1641" i="9"/>
  <c r="M1641" i="9"/>
  <c r="L1642" i="9"/>
  <c r="M1642" i="9"/>
  <c r="L1643" i="9"/>
  <c r="M1643" i="9"/>
  <c r="L1644" i="9"/>
  <c r="M1644" i="9"/>
  <c r="L1645" i="9"/>
  <c r="M1645" i="9"/>
  <c r="L1646" i="9"/>
  <c r="M1646" i="9"/>
  <c r="L1647" i="9"/>
  <c r="M1647" i="9"/>
  <c r="L1648" i="9"/>
  <c r="M1648" i="9"/>
  <c r="L1649" i="9"/>
  <c r="M1649" i="9"/>
  <c r="L1650" i="9"/>
  <c r="M1650" i="9"/>
  <c r="L1652" i="9"/>
  <c r="M1652" i="9"/>
  <c r="L1653" i="9"/>
  <c r="M1653" i="9"/>
  <c r="L1654" i="9"/>
  <c r="M1654" i="9"/>
  <c r="L1655" i="9"/>
  <c r="M1655" i="9"/>
  <c r="L1656" i="9"/>
  <c r="M1656" i="9"/>
  <c r="L1657" i="9"/>
  <c r="M1657" i="9"/>
  <c r="L1658" i="9"/>
  <c r="M1658" i="9"/>
  <c r="L1659" i="9"/>
  <c r="M1659" i="9"/>
  <c r="L1660" i="9"/>
  <c r="M1660" i="9"/>
  <c r="L1662" i="9"/>
  <c r="M1662" i="9"/>
  <c r="L1663" i="9"/>
  <c r="M1663" i="9"/>
  <c r="L1665" i="9"/>
  <c r="M1665" i="9"/>
  <c r="L1666" i="9"/>
  <c r="M1666" i="9"/>
  <c r="L1667" i="9"/>
  <c r="M1667" i="9"/>
  <c r="L1668" i="9"/>
  <c r="M1668" i="9"/>
  <c r="L1669" i="9"/>
  <c r="M1669" i="9"/>
  <c r="L1670" i="9"/>
  <c r="M1670" i="9"/>
  <c r="L1671" i="9"/>
  <c r="M1671" i="9"/>
  <c r="L1672" i="9"/>
  <c r="M1672" i="9"/>
  <c r="L1673" i="9"/>
  <c r="M1673" i="9"/>
  <c r="L1674" i="9"/>
  <c r="M1674" i="9"/>
  <c r="L1677" i="9"/>
  <c r="M1677" i="9"/>
  <c r="L1678" i="9"/>
  <c r="M1678" i="9"/>
  <c r="L1680" i="9"/>
  <c r="M1680" i="9"/>
  <c r="L1682" i="9"/>
  <c r="M1682" i="9"/>
  <c r="L1683" i="9"/>
  <c r="M1683" i="9"/>
  <c r="L1685" i="9"/>
  <c r="M1685" i="9"/>
  <c r="L1686" i="9"/>
  <c r="M1686" i="9"/>
  <c r="L1690" i="9"/>
  <c r="M1690" i="9"/>
  <c r="L1691" i="9"/>
  <c r="M1691" i="9"/>
  <c r="L1692" i="9"/>
  <c r="M1692" i="9"/>
  <c r="L1693" i="9"/>
  <c r="M1693" i="9"/>
  <c r="L1694" i="9"/>
  <c r="M1694" i="9"/>
  <c r="L1695" i="9"/>
  <c r="M1695" i="9"/>
  <c r="L1696" i="9"/>
  <c r="M1696" i="9"/>
  <c r="L1698" i="9"/>
  <c r="M1698" i="9"/>
  <c r="L1699" i="9"/>
  <c r="M1699" i="9"/>
  <c r="L1700" i="9"/>
  <c r="M1700" i="9"/>
  <c r="L1701" i="9"/>
  <c r="M1701" i="9"/>
  <c r="L1703" i="9"/>
  <c r="M1703" i="9"/>
  <c r="L1704" i="9"/>
  <c r="M1704" i="9"/>
  <c r="L1705" i="9"/>
  <c r="M1705" i="9"/>
  <c r="L1706" i="9"/>
  <c r="M1706" i="9"/>
  <c r="L1707" i="9"/>
  <c r="M1707" i="9"/>
  <c r="L1708" i="9"/>
  <c r="M1708" i="9"/>
  <c r="L1709" i="9"/>
  <c r="M1709" i="9"/>
  <c r="L1710" i="9"/>
  <c r="M1710" i="9"/>
  <c r="L1711" i="9"/>
  <c r="M1711" i="9"/>
  <c r="L1712" i="9"/>
  <c r="M1712" i="9"/>
  <c r="L1713" i="9"/>
  <c r="M1713" i="9"/>
  <c r="L1714" i="9"/>
  <c r="M1714" i="9"/>
  <c r="L1715" i="9"/>
  <c r="M1715" i="9"/>
  <c r="L1716" i="9"/>
  <c r="M1716" i="9"/>
  <c r="L1717" i="9"/>
  <c r="M1717" i="9"/>
  <c r="L1718" i="9"/>
  <c r="M1718" i="9"/>
  <c r="L1719" i="9"/>
  <c r="M1719" i="9"/>
  <c r="L1721" i="9"/>
  <c r="M1721" i="9"/>
  <c r="L1722" i="9"/>
  <c r="M1722" i="9"/>
  <c r="L1723" i="9"/>
  <c r="M1723" i="9"/>
  <c r="L1725" i="9"/>
  <c r="M1725" i="9"/>
  <c r="L1728" i="9"/>
  <c r="M1728" i="9"/>
  <c r="L1729" i="9"/>
  <c r="M1729" i="9"/>
  <c r="L1730" i="9"/>
  <c r="M1730" i="9"/>
  <c r="L1731" i="9"/>
  <c r="M1731" i="9"/>
  <c r="L1732" i="9"/>
  <c r="M1732" i="9"/>
  <c r="L1734" i="9"/>
  <c r="M1734" i="9"/>
  <c r="L1736" i="9"/>
  <c r="M1736" i="9"/>
  <c r="L1738" i="9"/>
  <c r="M1738" i="9"/>
  <c r="L1739" i="9"/>
  <c r="M1739" i="9"/>
  <c r="L1740" i="9"/>
  <c r="M1740" i="9"/>
  <c r="L1741" i="9"/>
  <c r="M1741" i="9"/>
  <c r="L1744" i="9"/>
  <c r="M1744" i="9"/>
  <c r="L1748" i="9"/>
  <c r="M1748" i="9"/>
  <c r="L1749" i="9"/>
  <c r="M1749" i="9"/>
  <c r="L1751" i="9"/>
  <c r="M1751" i="9"/>
  <c r="L1753" i="9"/>
  <c r="M1753" i="9"/>
  <c r="L1755" i="9"/>
  <c r="M1755" i="9"/>
  <c r="L1756" i="9"/>
  <c r="M1756" i="9"/>
  <c r="L1757" i="9"/>
  <c r="M1757" i="9"/>
  <c r="L1762" i="9"/>
  <c r="M1762" i="9"/>
  <c r="L1763" i="9"/>
  <c r="M1763" i="9"/>
  <c r="L1764" i="9"/>
  <c r="M1764" i="9"/>
  <c r="L1765" i="9"/>
  <c r="M1765" i="9"/>
  <c r="L1767" i="9"/>
  <c r="M1767" i="9"/>
  <c r="L1768" i="9"/>
  <c r="M1768" i="9"/>
  <c r="L1769" i="9"/>
  <c r="M1769" i="9"/>
  <c r="L1770" i="9"/>
  <c r="M1770" i="9"/>
  <c r="L1771" i="9"/>
  <c r="M1771" i="9"/>
  <c r="L1772" i="9"/>
  <c r="M1772" i="9"/>
  <c r="L1773" i="9"/>
  <c r="M1773" i="9"/>
  <c r="L1774" i="9"/>
  <c r="M1774" i="9"/>
  <c r="L1775" i="9"/>
  <c r="M1775" i="9"/>
  <c r="L1777" i="9"/>
  <c r="M1777" i="9"/>
  <c r="L1778" i="9"/>
  <c r="M1778" i="9"/>
  <c r="L1779" i="9"/>
  <c r="M1779" i="9"/>
  <c r="L1780" i="9"/>
  <c r="M1780" i="9"/>
  <c r="L1781" i="9"/>
  <c r="M1781" i="9"/>
  <c r="L1783" i="9"/>
  <c r="M1783" i="9"/>
  <c r="L1784" i="9"/>
  <c r="M1784" i="9"/>
  <c r="L1785" i="9"/>
  <c r="M1785" i="9"/>
  <c r="L1786" i="9"/>
  <c r="M1786" i="9"/>
  <c r="L1787" i="9"/>
  <c r="M1787" i="9"/>
  <c r="L1788" i="9"/>
  <c r="M1788" i="9"/>
  <c r="L1792" i="9"/>
  <c r="M1792" i="9"/>
  <c r="L1793" i="9"/>
  <c r="M1793" i="9"/>
  <c r="L1794" i="9"/>
  <c r="M1794" i="9"/>
  <c r="L1795" i="9"/>
  <c r="M1795" i="9"/>
  <c r="L1797" i="9"/>
  <c r="M1797" i="9"/>
  <c r="L1798" i="9"/>
  <c r="M1798" i="9"/>
  <c r="L1799" i="9"/>
  <c r="M1799" i="9"/>
  <c r="L1801" i="9"/>
  <c r="M1801" i="9"/>
  <c r="L1802" i="9"/>
  <c r="M1802" i="9"/>
  <c r="L1804" i="9"/>
  <c r="M1804" i="9"/>
  <c r="L1805" i="9"/>
  <c r="M1805" i="9"/>
  <c r="L1807" i="9"/>
  <c r="M1807" i="9"/>
  <c r="L1809" i="9"/>
  <c r="M1809" i="9"/>
  <c r="L1810" i="9"/>
  <c r="M1810" i="9"/>
  <c r="L1812" i="9"/>
  <c r="M1812" i="9"/>
  <c r="L1814" i="9"/>
  <c r="M1814" i="9"/>
  <c r="L1815" i="9"/>
  <c r="M1815" i="9"/>
  <c r="L1816" i="9"/>
  <c r="M1816" i="9"/>
  <c r="L1817" i="9"/>
  <c r="M1817" i="9"/>
  <c r="L1819" i="9"/>
  <c r="M1819" i="9"/>
  <c r="L1820" i="9"/>
  <c r="M1820" i="9"/>
  <c r="L1821" i="9"/>
  <c r="M1821" i="9"/>
  <c r="L1823" i="9"/>
  <c r="M1823" i="9"/>
  <c r="L1824" i="9"/>
  <c r="M1824" i="9"/>
  <c r="L1825" i="9"/>
  <c r="M1825" i="9"/>
  <c r="L1826" i="9"/>
  <c r="M1826" i="9"/>
  <c r="L1827" i="9"/>
  <c r="M1827" i="9"/>
  <c r="L1828" i="9"/>
  <c r="M1828" i="9"/>
  <c r="L1829" i="9"/>
  <c r="M1829" i="9"/>
  <c r="L1830" i="9"/>
  <c r="M1830" i="9"/>
  <c r="L1831" i="9"/>
  <c r="M1831" i="9"/>
  <c r="L1833" i="9"/>
  <c r="M1833" i="9"/>
  <c r="L1834" i="9"/>
  <c r="M1834" i="9"/>
  <c r="L1835" i="9"/>
  <c r="M1835" i="9"/>
  <c r="L1836" i="9"/>
  <c r="M1836" i="9"/>
  <c r="L1837" i="9"/>
  <c r="M1837" i="9"/>
  <c r="L1838" i="9"/>
  <c r="M1838" i="9"/>
  <c r="L1839" i="9"/>
  <c r="M1839" i="9"/>
  <c r="L1840" i="9"/>
  <c r="M1840" i="9"/>
  <c r="L1841" i="9"/>
  <c r="M1841" i="9"/>
  <c r="L1843" i="9"/>
  <c r="M1843" i="9"/>
  <c r="L1844" i="9"/>
  <c r="M1844" i="9"/>
  <c r="L1846" i="9"/>
  <c r="M1846" i="9"/>
  <c r="L1847" i="9"/>
  <c r="M1847" i="9"/>
  <c r="L1848" i="9"/>
  <c r="M1848" i="9"/>
  <c r="L1849" i="9"/>
  <c r="M1849" i="9"/>
  <c r="L1850" i="9"/>
  <c r="M1850" i="9"/>
  <c r="L1851" i="9"/>
  <c r="M1851" i="9"/>
  <c r="L1852" i="9"/>
  <c r="M1852" i="9"/>
  <c r="L1853" i="9"/>
  <c r="M1853" i="9"/>
  <c r="L1855" i="9"/>
  <c r="M1855" i="9"/>
  <c r="L1856" i="9"/>
  <c r="M1856" i="9"/>
  <c r="L1857" i="9"/>
  <c r="M1857" i="9"/>
  <c r="L1863" i="9"/>
  <c r="M1863" i="9"/>
  <c r="L1864" i="9"/>
  <c r="M1864" i="9"/>
  <c r="L1866" i="9"/>
  <c r="M1866" i="9"/>
  <c r="L1867" i="9"/>
  <c r="M1867" i="9"/>
  <c r="L1868" i="9"/>
  <c r="M1868" i="9"/>
  <c r="L1869" i="9"/>
  <c r="M1869" i="9"/>
  <c r="L1870" i="9"/>
  <c r="M1870" i="9"/>
  <c r="L1871" i="9"/>
  <c r="M1871" i="9"/>
  <c r="L1872" i="9"/>
  <c r="M1872" i="9"/>
  <c r="L1873" i="9"/>
  <c r="M1873" i="9"/>
  <c r="L1874" i="9"/>
  <c r="M1874" i="9"/>
  <c r="L1875" i="9"/>
  <c r="M1875" i="9"/>
  <c r="L1876" i="9"/>
  <c r="M1876" i="9"/>
  <c r="L1877" i="9"/>
  <c r="M1877" i="9"/>
  <c r="L1878" i="9"/>
  <c r="M1878" i="9"/>
  <c r="L1879" i="9"/>
  <c r="M1879" i="9"/>
  <c r="L1880" i="9"/>
  <c r="M1880" i="9"/>
  <c r="L1881" i="9"/>
  <c r="M1881" i="9"/>
  <c r="L1882" i="9"/>
  <c r="M1882" i="9"/>
  <c r="L1883" i="9"/>
  <c r="M1883" i="9"/>
  <c r="L1884" i="9"/>
  <c r="M1884" i="9"/>
  <c r="L1885" i="9"/>
  <c r="M1885" i="9"/>
  <c r="L1886" i="9"/>
  <c r="M1886" i="9"/>
  <c r="L1887" i="9"/>
  <c r="M1887" i="9"/>
  <c r="L1888" i="9"/>
  <c r="M1888" i="9"/>
  <c r="L1889" i="9"/>
  <c r="M1889" i="9"/>
  <c r="L1890" i="9"/>
  <c r="M1890" i="9"/>
  <c r="L1891" i="9"/>
  <c r="M1891" i="9"/>
  <c r="L1893" i="9"/>
  <c r="M1893" i="9"/>
  <c r="L1895" i="9"/>
  <c r="M1895" i="9"/>
  <c r="L1896" i="9"/>
  <c r="M1896" i="9"/>
  <c r="L1897" i="9"/>
  <c r="M1897" i="9"/>
  <c r="L1898" i="9"/>
  <c r="M1898" i="9"/>
  <c r="L1900" i="9"/>
  <c r="M1900" i="9"/>
  <c r="L1901" i="9"/>
  <c r="M1901" i="9"/>
  <c r="L1902" i="9"/>
  <c r="M1902" i="9"/>
  <c r="L1903" i="9"/>
  <c r="M1903" i="9"/>
  <c r="L1904" i="9"/>
  <c r="M1904" i="9"/>
  <c r="L1905" i="9"/>
  <c r="M1905" i="9"/>
  <c r="L1906" i="9"/>
  <c r="M1906" i="9"/>
  <c r="L1909" i="9"/>
  <c r="M1909" i="9"/>
  <c r="L1910" i="9"/>
  <c r="M1910" i="9"/>
  <c r="L1911" i="9"/>
  <c r="M1911" i="9"/>
  <c r="L1912" i="9"/>
  <c r="M1912" i="9"/>
  <c r="L1913" i="9"/>
  <c r="M1913" i="9"/>
  <c r="L1914" i="9"/>
  <c r="M1914" i="9"/>
  <c r="L1916" i="9"/>
  <c r="M1916" i="9"/>
  <c r="L1917" i="9"/>
  <c r="M1917" i="9"/>
  <c r="L1919" i="9"/>
  <c r="M1919" i="9"/>
  <c r="L1920" i="9"/>
  <c r="M1920" i="9"/>
  <c r="L1921" i="9"/>
  <c r="M1921" i="9"/>
  <c r="L1923" i="9"/>
  <c r="M1923" i="9"/>
  <c r="L1925" i="9"/>
  <c r="M1925" i="9"/>
  <c r="L1927" i="9"/>
  <c r="M1927" i="9"/>
  <c r="L1928" i="9"/>
  <c r="M1928" i="9"/>
  <c r="L1930" i="9"/>
  <c r="M1930" i="9"/>
  <c r="L1931" i="9"/>
  <c r="M1931" i="9"/>
  <c r="L1932" i="9"/>
  <c r="M1932" i="9"/>
  <c r="L1933" i="9"/>
  <c r="M1933" i="9"/>
  <c r="L1934" i="9"/>
  <c r="M1934" i="9"/>
  <c r="L1935" i="9"/>
  <c r="M1935" i="9"/>
  <c r="L1936" i="9"/>
  <c r="M1936" i="9"/>
  <c r="L1937" i="9"/>
  <c r="M1937" i="9"/>
  <c r="L1938" i="9"/>
  <c r="M1938" i="9"/>
  <c r="L1939" i="9"/>
  <c r="M1939" i="9"/>
  <c r="L1940" i="9"/>
  <c r="M1940" i="9"/>
  <c r="L1944" i="9"/>
  <c r="M1944" i="9"/>
  <c r="L1946" i="9"/>
  <c r="M1946" i="9"/>
  <c r="L1947" i="9"/>
  <c r="M1947" i="9"/>
  <c r="L1948" i="9"/>
  <c r="M1948" i="9"/>
  <c r="L1951" i="9"/>
  <c r="M1951" i="9"/>
  <c r="L1952" i="9"/>
  <c r="M1952" i="9"/>
  <c r="L1954" i="9"/>
  <c r="M1954" i="9"/>
  <c r="L1955" i="9"/>
  <c r="M1955" i="9"/>
  <c r="L1960" i="9"/>
  <c r="M1960" i="9"/>
  <c r="L1961" i="9"/>
  <c r="M1961" i="9"/>
  <c r="L1962" i="9"/>
  <c r="M1962" i="9"/>
  <c r="L1963" i="9"/>
  <c r="M1963" i="9"/>
  <c r="L1964" i="9"/>
  <c r="M1964" i="9"/>
  <c r="L1965" i="9"/>
  <c r="M1965" i="9"/>
  <c r="L1967" i="9"/>
  <c r="M1967" i="9"/>
  <c r="L1968" i="9"/>
  <c r="M1968" i="9"/>
  <c r="L1969" i="9"/>
  <c r="M1969" i="9"/>
  <c r="L1970" i="9"/>
  <c r="M1970" i="9"/>
  <c r="L1972" i="9"/>
  <c r="M1972" i="9"/>
  <c r="L1973" i="9"/>
  <c r="M1973" i="9"/>
  <c r="L1978" i="9"/>
  <c r="M1978" i="9"/>
  <c r="L1980" i="9"/>
  <c r="M1980" i="9"/>
  <c r="L1981" i="9"/>
  <c r="M1981" i="9"/>
  <c r="L1982" i="9"/>
  <c r="M1982" i="9"/>
  <c r="L1983" i="9"/>
  <c r="M1983" i="9"/>
  <c r="L1984" i="9"/>
  <c r="M1984" i="9"/>
  <c r="L1985" i="9"/>
  <c r="M1985" i="9"/>
  <c r="L1986" i="9"/>
  <c r="M1986" i="9"/>
  <c r="L1987" i="9"/>
  <c r="M1987" i="9"/>
  <c r="L1988" i="9"/>
  <c r="M1988" i="9"/>
  <c r="L1989" i="9"/>
  <c r="M1989" i="9"/>
  <c r="L1992" i="9"/>
  <c r="M1992" i="9"/>
  <c r="L1995" i="9"/>
  <c r="M1995" i="9"/>
  <c r="L1996" i="9"/>
  <c r="M1996" i="9"/>
  <c r="L1997" i="9"/>
  <c r="M1997" i="9"/>
  <c r="L1998" i="9"/>
  <c r="M1998" i="9"/>
  <c r="L2000" i="9"/>
  <c r="M2000" i="9"/>
  <c r="L2001" i="9"/>
  <c r="M2001" i="9"/>
  <c r="L2002" i="9"/>
  <c r="M2002" i="9"/>
  <c r="L2003" i="9"/>
  <c r="M2003" i="9"/>
  <c r="L2004" i="9"/>
  <c r="M2004" i="9"/>
  <c r="L2006" i="9"/>
  <c r="M2006" i="9"/>
  <c r="L2008" i="9"/>
  <c r="M2008" i="9"/>
  <c r="L2009" i="9"/>
  <c r="M2009" i="9"/>
  <c r="L2010" i="9"/>
  <c r="M2010" i="9"/>
  <c r="L2011" i="9"/>
  <c r="M2011" i="9"/>
  <c r="L2012" i="9"/>
  <c r="M2012" i="9"/>
  <c r="L2013" i="9"/>
  <c r="M2013" i="9"/>
  <c r="L2015" i="9"/>
  <c r="M2015" i="9"/>
  <c r="L2016" i="9"/>
  <c r="M2016" i="9"/>
  <c r="L2017" i="9"/>
  <c r="M2017" i="9"/>
  <c r="L2018" i="9"/>
  <c r="M2018" i="9"/>
  <c r="L2020" i="9"/>
  <c r="M2020" i="9"/>
  <c r="L2021" i="9"/>
  <c r="M2021" i="9"/>
  <c r="L2022" i="9"/>
  <c r="M2022" i="9"/>
  <c r="L2023" i="9"/>
  <c r="M2023" i="9"/>
  <c r="L2025" i="9"/>
  <c r="M2025" i="9"/>
  <c r="L2026" i="9"/>
  <c r="M2026" i="9"/>
  <c r="L2027" i="9"/>
  <c r="M2027" i="9"/>
  <c r="L2028" i="9"/>
  <c r="M2028" i="9"/>
  <c r="L2029" i="9"/>
  <c r="M2029" i="9"/>
  <c r="L2030" i="9"/>
  <c r="M2030" i="9"/>
  <c r="L2031" i="9"/>
  <c r="M2031" i="9"/>
  <c r="L2033" i="9"/>
  <c r="M2033" i="9"/>
  <c r="L2034" i="9"/>
  <c r="M2034" i="9"/>
  <c r="L2035" i="9"/>
  <c r="M2035" i="9"/>
  <c r="L2036" i="9"/>
  <c r="M2036" i="9"/>
  <c r="L2038" i="9"/>
  <c r="M2038" i="9"/>
  <c r="L2039" i="9"/>
  <c r="M2039" i="9"/>
  <c r="L2042" i="9"/>
  <c r="M2042" i="9"/>
  <c r="L2043" i="9"/>
  <c r="M2043" i="9"/>
  <c r="L2044" i="9"/>
  <c r="M2044" i="9"/>
  <c r="L2045" i="9"/>
  <c r="M2045" i="9"/>
  <c r="L2046" i="9"/>
  <c r="M2046" i="9"/>
  <c r="L2047" i="9"/>
  <c r="M2047" i="9"/>
  <c r="L2048" i="9"/>
  <c r="M2048" i="9"/>
  <c r="L2049" i="9"/>
  <c r="M2049" i="9"/>
  <c r="L2050" i="9"/>
  <c r="M2050" i="9"/>
  <c r="L2051" i="9"/>
  <c r="M2051" i="9"/>
  <c r="L2053" i="9"/>
  <c r="M2053" i="9"/>
  <c r="L2054" i="9"/>
  <c r="M2054" i="9"/>
  <c r="L2055" i="9"/>
  <c r="M2055" i="9"/>
  <c r="L2056" i="9"/>
  <c r="M2056" i="9"/>
  <c r="L2057" i="9"/>
  <c r="M2057" i="9"/>
  <c r="L2058" i="9"/>
  <c r="M2058" i="9"/>
  <c r="L2059" i="9"/>
  <c r="M2059" i="9"/>
  <c r="L2060" i="9"/>
  <c r="M2060" i="9"/>
  <c r="L2061" i="9"/>
  <c r="M2061" i="9"/>
  <c r="L2062" i="9"/>
  <c r="M2062" i="9"/>
  <c r="L2063" i="9"/>
  <c r="M2063" i="9"/>
  <c r="L2064" i="9"/>
  <c r="M2064" i="9"/>
  <c r="L2065" i="9"/>
  <c r="M2065" i="9"/>
  <c r="L2066" i="9"/>
  <c r="M2066" i="9"/>
  <c r="L2067" i="9"/>
  <c r="M2067" i="9"/>
  <c r="L2068" i="9"/>
  <c r="M2068" i="9"/>
  <c r="L2069" i="9"/>
  <c r="M2069" i="9"/>
  <c r="L2070" i="9"/>
  <c r="M2070" i="9"/>
  <c r="L2071" i="9"/>
  <c r="M2071" i="9"/>
  <c r="L2072" i="9"/>
  <c r="M2072" i="9"/>
  <c r="L2073" i="9"/>
  <c r="M2073" i="9"/>
  <c r="L2074" i="9"/>
  <c r="M2074" i="9"/>
  <c r="L2075" i="9"/>
  <c r="M2075" i="9"/>
  <c r="L2076" i="9"/>
  <c r="M2076" i="9"/>
  <c r="L2077" i="9"/>
  <c r="M2077" i="9"/>
  <c r="L2078" i="9"/>
  <c r="M2078" i="9"/>
  <c r="L2079" i="9"/>
  <c r="M2079" i="9"/>
  <c r="L2080" i="9"/>
  <c r="M2080" i="9"/>
  <c r="L2081" i="9"/>
  <c r="M2081" i="9"/>
  <c r="L2082" i="9"/>
  <c r="M2082" i="9"/>
  <c r="L2083" i="9"/>
  <c r="M2083" i="9"/>
  <c r="L2084" i="9"/>
  <c r="M2084" i="9"/>
  <c r="L2085" i="9"/>
  <c r="M2085" i="9"/>
  <c r="L2086" i="9"/>
  <c r="M2086" i="9"/>
  <c r="L2087" i="9"/>
  <c r="M2087" i="9"/>
  <c r="L2088" i="9"/>
  <c r="M2088" i="9"/>
  <c r="L2090" i="9"/>
  <c r="M2090" i="9"/>
  <c r="L2091" i="9"/>
  <c r="M2091" i="9"/>
  <c r="L2092" i="9"/>
  <c r="M2092" i="9"/>
  <c r="L2093" i="9"/>
  <c r="M2093" i="9"/>
  <c r="L2094" i="9"/>
  <c r="M2094" i="9"/>
  <c r="L2095" i="9"/>
  <c r="M2095" i="9"/>
  <c r="L2096" i="9"/>
  <c r="M2096" i="9"/>
  <c r="L2097" i="9"/>
  <c r="M2097" i="9"/>
  <c r="L2098" i="9"/>
  <c r="M2098" i="9"/>
  <c r="L2099" i="9"/>
  <c r="M2099" i="9"/>
  <c r="L2100" i="9"/>
  <c r="M2100" i="9"/>
  <c r="L2101" i="9"/>
  <c r="M2101" i="9"/>
  <c r="L2102" i="9"/>
  <c r="M2102" i="9"/>
  <c r="L2103" i="9"/>
  <c r="M2103" i="9"/>
  <c r="L2104" i="9"/>
  <c r="M2104" i="9"/>
  <c r="L2105" i="9"/>
  <c r="M2105" i="9"/>
  <c r="L2106" i="9"/>
  <c r="M2106" i="9"/>
  <c r="L2107" i="9"/>
  <c r="M2107" i="9"/>
  <c r="L2108" i="9"/>
  <c r="M2108" i="9"/>
  <c r="L2109" i="9"/>
  <c r="M2109" i="9"/>
  <c r="L2113" i="9"/>
  <c r="M2113" i="9"/>
  <c r="L2114" i="9"/>
  <c r="M2114" i="9"/>
  <c r="L2115" i="9"/>
  <c r="M2115" i="9"/>
  <c r="L2117" i="9"/>
  <c r="M2117" i="9"/>
  <c r="L2118" i="9"/>
  <c r="M2118" i="9"/>
  <c r="L2119" i="9"/>
  <c r="M2119" i="9"/>
  <c r="L2120" i="9"/>
  <c r="M2120" i="9"/>
  <c r="L2122" i="9"/>
  <c r="M2122" i="9"/>
  <c r="L2123" i="9"/>
  <c r="M2123" i="9"/>
  <c r="L2124" i="9"/>
  <c r="M2124" i="9"/>
  <c r="L2125" i="9"/>
  <c r="M2125" i="9"/>
  <c r="L2126" i="9"/>
  <c r="M2126" i="9"/>
  <c r="L2127" i="9"/>
  <c r="M2127" i="9"/>
  <c r="L2128" i="9"/>
  <c r="M2128" i="9"/>
  <c r="L2133" i="9"/>
  <c r="M2133" i="9"/>
  <c r="L2134" i="9"/>
  <c r="M2134" i="9"/>
  <c r="L2135" i="9"/>
  <c r="M2135" i="9"/>
  <c r="L2136" i="9"/>
  <c r="M2136" i="9"/>
  <c r="L2137" i="9"/>
  <c r="M2137" i="9"/>
  <c r="L2138" i="9"/>
  <c r="M2138" i="9"/>
  <c r="L2139" i="9"/>
  <c r="M2139" i="9"/>
  <c r="L2140" i="9"/>
  <c r="M2140" i="9"/>
  <c r="L2141" i="9"/>
  <c r="M2141" i="9"/>
  <c r="L2143" i="9"/>
  <c r="M2143" i="9"/>
  <c r="L2144" i="9"/>
  <c r="M2144" i="9"/>
  <c r="L2146" i="9"/>
  <c r="M2146" i="9"/>
  <c r="L2147" i="9"/>
  <c r="M2147" i="9"/>
  <c r="L2148" i="9"/>
  <c r="M2148" i="9"/>
  <c r="L2149" i="9"/>
  <c r="M2149" i="9"/>
  <c r="L2151" i="9"/>
  <c r="M2151" i="9"/>
  <c r="L2152" i="9"/>
  <c r="M2152" i="9"/>
  <c r="L2153" i="9"/>
  <c r="M2153" i="9"/>
  <c r="L2154" i="9"/>
  <c r="M2154" i="9"/>
  <c r="L2155" i="9"/>
  <c r="M2155" i="9"/>
  <c r="L2156" i="9"/>
  <c r="M2156" i="9"/>
  <c r="L2158" i="9"/>
  <c r="M2158" i="9"/>
  <c r="L2160" i="9"/>
  <c r="M2160" i="9"/>
  <c r="L2162" i="9"/>
  <c r="M2162" i="9"/>
  <c r="L2163" i="9"/>
  <c r="M2163" i="9"/>
  <c r="L2164" i="9"/>
  <c r="M2164" i="9"/>
  <c r="L2166" i="9"/>
  <c r="M2166" i="9"/>
  <c r="L2167" i="9"/>
  <c r="M2167" i="9"/>
  <c r="L2169" i="9"/>
  <c r="M2169" i="9"/>
  <c r="L2170" i="9"/>
  <c r="M2170" i="9"/>
  <c r="L2171" i="9"/>
  <c r="M2171" i="9"/>
  <c r="L2172" i="9"/>
  <c r="M2172" i="9"/>
  <c r="L2173" i="9"/>
  <c r="M2173" i="9"/>
  <c r="L2174" i="9"/>
  <c r="M2174" i="9"/>
  <c r="L2175" i="9"/>
  <c r="M2175" i="9"/>
  <c r="L2176" i="9"/>
  <c r="M2176" i="9"/>
  <c r="L2177" i="9"/>
  <c r="M2177" i="9"/>
  <c r="L2178" i="9"/>
  <c r="M2178" i="9"/>
  <c r="L2182" i="9"/>
  <c r="M2182" i="9"/>
  <c r="L2183" i="9"/>
  <c r="M2183" i="9"/>
  <c r="L2184" i="9"/>
  <c r="M2184" i="9"/>
  <c r="L2185" i="9"/>
  <c r="M2185" i="9"/>
  <c r="L2186" i="9"/>
  <c r="M2186" i="9"/>
  <c r="L2187" i="9"/>
  <c r="M2187" i="9"/>
  <c r="L2189" i="9"/>
  <c r="M2189" i="9"/>
  <c r="L2191" i="9"/>
  <c r="M2191" i="9"/>
  <c r="L2192" i="9"/>
  <c r="M2192" i="9"/>
  <c r="L2193" i="9"/>
  <c r="M2193" i="9"/>
  <c r="L2194" i="9"/>
  <c r="M2194" i="9"/>
  <c r="L2195" i="9"/>
  <c r="M2195" i="9"/>
  <c r="H2195" i="9"/>
  <c r="J2195" i="9"/>
  <c r="K2195" i="9"/>
  <c r="F44" i="5" l="1"/>
  <c r="BB21" i="7" l="1"/>
  <c r="BC21" i="7"/>
  <c r="BD21" i="7"/>
  <c r="BB22" i="7"/>
  <c r="BC22" i="7"/>
  <c r="BD22" i="7"/>
  <c r="BB24" i="7"/>
  <c r="BC24" i="7"/>
  <c r="BD24" i="7"/>
  <c r="BB31" i="7"/>
  <c r="BC31" i="7"/>
  <c r="BD31" i="7"/>
  <c r="BB37" i="7"/>
  <c r="BC37" i="7"/>
  <c r="BD37" i="7"/>
  <c r="BB39" i="7"/>
  <c r="BC39" i="7"/>
  <c r="BD39" i="7"/>
  <c r="BB46" i="7"/>
  <c r="BC46" i="7"/>
  <c r="BD46" i="7"/>
  <c r="BB49" i="7"/>
  <c r="BC49" i="7"/>
  <c r="BD49" i="7"/>
  <c r="BB50" i="7"/>
  <c r="BC50" i="7"/>
  <c r="BD50" i="7"/>
  <c r="BB54" i="7"/>
  <c r="BC54" i="7"/>
  <c r="BD54" i="7"/>
  <c r="BB58" i="7"/>
  <c r="BC58" i="7"/>
  <c r="BD58" i="7"/>
  <c r="BB60" i="7"/>
  <c r="BC60" i="7"/>
  <c r="BD60" i="7"/>
  <c r="BB65" i="7"/>
  <c r="BC65" i="7"/>
  <c r="BD65" i="7"/>
  <c r="BB66" i="7"/>
  <c r="BC66" i="7"/>
  <c r="BD66" i="7"/>
  <c r="BB72" i="7"/>
  <c r="BC72" i="7"/>
  <c r="BD72" i="7"/>
  <c r="BB78" i="7"/>
  <c r="BC78" i="7"/>
  <c r="BD78" i="7"/>
  <c r="BB79" i="7"/>
  <c r="BC79" i="7"/>
  <c r="BD79" i="7"/>
  <c r="BB80" i="7"/>
  <c r="BC80" i="7"/>
  <c r="BD80" i="7"/>
  <c r="BB81" i="7"/>
  <c r="BC81" i="7"/>
  <c r="BD81" i="7"/>
  <c r="BB82" i="7"/>
  <c r="BC82" i="7"/>
  <c r="BD82" i="7"/>
  <c r="BB83" i="7"/>
  <c r="BC83" i="7"/>
  <c r="BD83" i="7"/>
  <c r="BB84" i="7"/>
  <c r="BC84" i="7"/>
  <c r="BD84" i="7"/>
  <c r="BB85" i="7"/>
  <c r="BC85" i="7"/>
  <c r="BD85" i="7"/>
  <c r="BB86" i="7"/>
  <c r="BC86" i="7"/>
  <c r="BD86" i="7"/>
  <c r="BB87" i="7"/>
  <c r="BC87" i="7"/>
  <c r="BD87" i="7"/>
  <c r="BB88" i="7"/>
  <c r="BC88" i="7"/>
  <c r="BD88" i="7"/>
  <c r="BB89" i="7"/>
  <c r="BC89" i="7"/>
  <c r="BD89" i="7"/>
  <c r="BB90" i="7"/>
  <c r="BC90" i="7"/>
  <c r="BD90" i="7"/>
  <c r="BB91" i="7"/>
  <c r="BC91" i="7"/>
  <c r="BD91" i="7"/>
  <c r="BB92" i="7"/>
  <c r="BC92" i="7"/>
  <c r="BD92" i="7"/>
  <c r="BB93" i="7"/>
  <c r="BC93" i="7"/>
  <c r="BD93" i="7"/>
  <c r="BB94" i="7"/>
  <c r="BC94" i="7"/>
  <c r="BD94" i="7"/>
  <c r="BB98" i="7"/>
  <c r="BC98" i="7"/>
  <c r="BD98" i="7"/>
  <c r="BB114" i="7"/>
  <c r="BC114" i="7"/>
  <c r="BD114" i="7"/>
  <c r="BB119" i="7"/>
  <c r="BC119" i="7"/>
  <c r="BD119" i="7"/>
  <c r="BB120" i="7"/>
  <c r="BC120" i="7"/>
  <c r="BD120" i="7"/>
  <c r="BB123" i="7"/>
  <c r="BC123" i="7"/>
  <c r="BD123" i="7"/>
  <c r="BB129" i="7"/>
  <c r="BC129" i="7"/>
  <c r="BD129" i="7"/>
  <c r="BB137" i="7"/>
  <c r="BC137" i="7"/>
  <c r="BD137" i="7"/>
  <c r="BB142" i="7"/>
  <c r="BC142" i="7"/>
  <c r="BD142" i="7"/>
  <c r="BB143" i="7"/>
  <c r="BC143" i="7"/>
  <c r="BD143" i="7"/>
  <c r="BB144" i="7"/>
  <c r="BC144" i="7"/>
  <c r="BD144" i="7"/>
  <c r="BB145" i="7"/>
  <c r="BC145" i="7"/>
  <c r="BD145" i="7"/>
  <c r="BB146" i="7"/>
  <c r="BC146" i="7"/>
  <c r="BD146" i="7"/>
  <c r="BB147" i="7"/>
  <c r="BC147" i="7"/>
  <c r="BD147" i="7"/>
  <c r="BB152" i="7"/>
  <c r="BC152" i="7"/>
  <c r="BD152" i="7"/>
  <c r="BB153" i="7"/>
  <c r="BC153" i="7"/>
  <c r="BD153" i="7"/>
  <c r="BB155" i="7"/>
  <c r="BC155" i="7"/>
  <c r="BD155" i="7"/>
  <c r="BB158" i="7"/>
  <c r="BC158" i="7"/>
  <c r="BD158" i="7"/>
  <c r="BB163" i="7"/>
  <c r="BC163" i="7"/>
  <c r="BD163" i="7"/>
  <c r="BB164" i="7"/>
  <c r="BC164" i="7"/>
  <c r="BD164" i="7"/>
  <c r="BB168" i="7"/>
  <c r="BC168" i="7"/>
  <c r="BD168" i="7"/>
  <c r="BB171" i="7"/>
  <c r="BC171" i="7"/>
  <c r="BD171" i="7"/>
  <c r="BB190" i="7"/>
  <c r="BC190" i="7"/>
  <c r="BD190" i="7"/>
  <c r="BB196" i="7"/>
  <c r="BC196" i="7"/>
  <c r="BD196" i="7"/>
  <c r="BB214" i="7"/>
  <c r="BC214" i="7"/>
  <c r="BD214" i="7"/>
  <c r="BB217" i="7"/>
  <c r="BC217" i="7"/>
  <c r="BD217" i="7"/>
  <c r="BB221" i="7"/>
  <c r="BC221" i="7"/>
  <c r="BD221" i="7"/>
  <c r="BB223" i="7"/>
  <c r="BC223" i="7"/>
  <c r="BD223" i="7"/>
  <c r="BB225" i="7"/>
  <c r="BC225" i="7"/>
  <c r="BD225" i="7"/>
  <c r="BB231" i="7"/>
  <c r="BC231" i="7"/>
  <c r="BD231" i="7"/>
  <c r="BB232" i="7"/>
  <c r="BC232" i="7"/>
  <c r="BD232" i="7"/>
  <c r="BB242" i="7"/>
  <c r="BC242" i="7"/>
  <c r="BD242" i="7"/>
  <c r="BB258" i="7"/>
  <c r="BC258" i="7"/>
  <c r="BD258" i="7"/>
  <c r="BB264" i="7"/>
  <c r="BC264" i="7"/>
  <c r="BD264" i="7"/>
  <c r="BB266" i="7"/>
  <c r="BC266" i="7"/>
  <c r="BD266" i="7"/>
  <c r="BB267" i="7"/>
  <c r="BC267" i="7"/>
  <c r="BD267" i="7"/>
  <c r="BB273" i="7"/>
  <c r="BC273" i="7"/>
  <c r="BD273" i="7"/>
  <c r="BB274" i="7"/>
  <c r="BC274" i="7"/>
  <c r="BD274" i="7"/>
  <c r="BB275" i="7"/>
  <c r="BC275" i="7"/>
  <c r="BD275" i="7"/>
  <c r="BB276" i="7"/>
  <c r="BC276" i="7"/>
  <c r="BD276" i="7"/>
  <c r="BB284" i="7"/>
  <c r="BC284" i="7"/>
  <c r="BD284" i="7"/>
  <c r="BB298" i="7"/>
  <c r="BC298" i="7"/>
  <c r="BD298" i="7"/>
  <c r="BB307" i="7"/>
  <c r="BC307" i="7"/>
  <c r="BD307" i="7"/>
  <c r="BB314" i="7"/>
  <c r="BC314" i="7"/>
  <c r="BD314" i="7"/>
  <c r="BB331" i="7"/>
  <c r="BC331" i="7"/>
  <c r="BD331" i="7"/>
  <c r="BB335" i="7"/>
  <c r="BC335" i="7"/>
  <c r="BD335" i="7"/>
  <c r="BB337" i="7"/>
  <c r="BC337" i="7"/>
  <c r="BD337" i="7"/>
  <c r="BB347" i="7"/>
  <c r="BC347" i="7"/>
  <c r="BD347" i="7"/>
  <c r="BB352" i="7"/>
  <c r="BC352" i="7"/>
  <c r="BD352" i="7"/>
  <c r="BB357" i="7"/>
  <c r="BC357" i="7"/>
  <c r="BD357" i="7"/>
  <c r="BB377" i="7"/>
  <c r="BC377" i="7"/>
  <c r="BD377" i="7"/>
  <c r="BB379" i="7"/>
  <c r="BC379" i="7"/>
  <c r="BD379" i="7"/>
  <c r="BB380" i="7"/>
  <c r="BC380" i="7"/>
  <c r="BD380" i="7"/>
  <c r="BB382" i="7"/>
  <c r="BC382" i="7"/>
  <c r="BD382" i="7"/>
  <c r="BB385" i="7"/>
  <c r="BC385" i="7"/>
  <c r="BD385" i="7"/>
  <c r="BB386" i="7"/>
  <c r="BC386" i="7"/>
  <c r="BD386" i="7"/>
  <c r="BB395" i="7"/>
  <c r="BC395" i="7"/>
  <c r="BD395" i="7"/>
  <c r="BB407" i="7"/>
  <c r="BC407" i="7"/>
  <c r="BD407" i="7"/>
  <c r="BB408" i="7"/>
  <c r="BC408" i="7"/>
  <c r="BD408" i="7"/>
  <c r="BB409" i="7"/>
  <c r="BC409" i="7"/>
  <c r="BD409" i="7"/>
  <c r="BB410" i="7"/>
  <c r="BC410" i="7"/>
  <c r="BD410" i="7"/>
  <c r="BB414" i="7"/>
  <c r="BC414" i="7"/>
  <c r="BD414" i="7"/>
  <c r="BB417" i="7"/>
  <c r="BC417" i="7"/>
  <c r="BD417" i="7"/>
  <c r="BB419" i="7"/>
  <c r="BC419" i="7"/>
  <c r="BD419" i="7"/>
  <c r="BB424" i="7"/>
  <c r="BC424" i="7"/>
  <c r="BD424" i="7"/>
  <c r="BB425" i="7"/>
  <c r="BC425" i="7"/>
  <c r="BD425" i="7"/>
  <c r="BB440" i="7"/>
  <c r="BC440" i="7"/>
  <c r="BD440" i="7"/>
  <c r="BB446" i="7"/>
  <c r="BC446" i="7"/>
  <c r="BD446" i="7"/>
  <c r="BB447" i="7"/>
  <c r="BC447" i="7"/>
  <c r="BD447" i="7"/>
  <c r="BB449" i="7"/>
  <c r="BC449" i="7"/>
  <c r="BD449" i="7"/>
  <c r="BB451" i="7"/>
  <c r="BC451" i="7"/>
  <c r="BD451" i="7"/>
  <c r="BB453" i="7"/>
  <c r="BC453" i="7"/>
  <c r="BD453" i="7"/>
  <c r="BB455" i="7"/>
  <c r="BC455" i="7"/>
  <c r="BD455" i="7"/>
  <c r="BB456" i="7"/>
  <c r="BC456" i="7"/>
  <c r="BD456" i="7"/>
  <c r="BB458" i="7"/>
  <c r="BC458" i="7"/>
  <c r="BD458" i="7"/>
  <c r="BB459" i="7"/>
  <c r="BC459" i="7"/>
  <c r="BD459" i="7"/>
  <c r="BB460" i="7"/>
  <c r="BC460" i="7"/>
  <c r="BD460" i="7"/>
  <c r="BB461" i="7"/>
  <c r="BC461" i="7"/>
  <c r="BD461" i="7"/>
  <c r="BB468" i="7"/>
  <c r="BC468" i="7"/>
  <c r="BD468" i="7"/>
  <c r="BB469" i="7"/>
  <c r="BC469" i="7"/>
  <c r="BD469" i="7"/>
  <c r="BB470" i="7"/>
  <c r="BC470" i="7"/>
  <c r="BD470" i="7"/>
  <c r="BB504" i="7"/>
  <c r="BC504" i="7"/>
  <c r="BD504" i="7"/>
  <c r="BB508" i="7"/>
  <c r="BC508" i="7"/>
  <c r="BD508" i="7"/>
  <c r="BB522" i="7"/>
  <c r="BC522" i="7"/>
  <c r="BD522" i="7"/>
  <c r="BB539" i="7"/>
  <c r="BC539" i="7"/>
  <c r="BD539" i="7"/>
  <c r="BB540" i="7"/>
  <c r="BC540" i="7"/>
  <c r="BD540" i="7"/>
  <c r="BB541" i="7"/>
  <c r="BC541" i="7"/>
  <c r="BD541" i="7"/>
  <c r="BB542" i="7"/>
  <c r="BC542" i="7"/>
  <c r="BD542" i="7"/>
  <c r="BB553" i="7"/>
  <c r="BC553" i="7"/>
  <c r="BD553" i="7"/>
  <c r="BB554" i="7"/>
  <c r="BC554" i="7"/>
  <c r="BD554" i="7"/>
  <c r="BB564" i="7"/>
  <c r="BC564" i="7"/>
  <c r="BD564" i="7"/>
  <c r="BB566" i="7"/>
  <c r="BC566" i="7"/>
  <c r="BD566" i="7"/>
  <c r="BB572" i="7"/>
  <c r="BC572" i="7"/>
  <c r="BD572" i="7"/>
  <c r="BB573" i="7"/>
  <c r="BC573" i="7"/>
  <c r="BD573" i="7"/>
  <c r="BB574" i="7"/>
  <c r="BC574" i="7"/>
  <c r="BD574" i="7"/>
  <c r="BB575" i="7"/>
  <c r="BC575" i="7"/>
  <c r="BD575" i="7"/>
  <c r="BB576" i="7"/>
  <c r="BC576" i="7"/>
  <c r="BD576" i="7"/>
  <c r="BB604" i="7"/>
  <c r="BC604" i="7"/>
  <c r="BD604" i="7"/>
  <c r="BB608" i="7"/>
  <c r="BC608" i="7"/>
  <c r="BD608" i="7"/>
  <c r="BB613" i="7"/>
  <c r="BC613" i="7"/>
  <c r="BD613" i="7"/>
  <c r="BB617" i="7"/>
  <c r="BC617" i="7"/>
  <c r="BD617" i="7"/>
  <c r="BB621" i="7"/>
  <c r="BC621" i="7"/>
  <c r="BD621" i="7"/>
  <c r="BB627" i="7"/>
  <c r="BC627" i="7"/>
  <c r="BD627" i="7"/>
  <c r="BB639" i="7"/>
  <c r="BC639" i="7"/>
  <c r="BD639" i="7"/>
  <c r="BB640" i="7"/>
  <c r="BC640" i="7"/>
  <c r="BD640" i="7"/>
  <c r="BB645" i="7"/>
  <c r="BC645" i="7"/>
  <c r="BD645" i="7"/>
  <c r="BB652" i="7"/>
  <c r="BC652" i="7"/>
  <c r="BD652" i="7"/>
  <c r="BB654" i="7"/>
  <c r="BC654" i="7"/>
  <c r="BD654" i="7"/>
  <c r="BB655" i="7"/>
  <c r="BC655" i="7"/>
  <c r="BD655" i="7"/>
  <c r="BB656" i="7"/>
  <c r="BC656" i="7"/>
  <c r="BD656" i="7"/>
  <c r="BB657" i="7"/>
  <c r="BC657" i="7"/>
  <c r="BD657" i="7"/>
  <c r="BB663" i="7"/>
  <c r="BC663" i="7"/>
  <c r="BD663" i="7"/>
  <c r="BB666" i="7"/>
  <c r="BC666" i="7"/>
  <c r="BD666" i="7"/>
  <c r="BB680" i="7"/>
  <c r="BC680" i="7"/>
  <c r="BD680" i="7"/>
  <c r="BB683" i="7"/>
  <c r="BC683" i="7"/>
  <c r="BD683" i="7"/>
  <c r="BB687" i="7"/>
  <c r="BC687" i="7"/>
  <c r="BD687" i="7"/>
  <c r="BB688" i="7"/>
  <c r="BC688" i="7"/>
  <c r="BD688" i="7"/>
  <c r="BB689" i="7"/>
  <c r="BC689" i="7"/>
  <c r="BD689" i="7"/>
  <c r="BB690" i="7"/>
  <c r="BC690" i="7"/>
  <c r="BD690" i="7"/>
  <c r="BB694" i="7"/>
  <c r="BC694" i="7"/>
  <c r="BD694" i="7"/>
  <c r="BB695" i="7"/>
  <c r="BC695" i="7"/>
  <c r="BD695" i="7"/>
  <c r="BB697" i="7"/>
  <c r="BC697" i="7"/>
  <c r="BD697" i="7"/>
  <c r="BB699" i="7"/>
  <c r="BC699" i="7"/>
  <c r="BD699" i="7"/>
  <c r="BB704" i="7"/>
  <c r="BC704" i="7"/>
  <c r="BD704" i="7"/>
  <c r="BB713" i="7"/>
  <c r="BC713" i="7"/>
  <c r="BD713" i="7"/>
  <c r="BB727" i="7"/>
  <c r="BC727" i="7"/>
  <c r="BD727" i="7"/>
  <c r="BB731" i="7"/>
  <c r="BC731" i="7"/>
  <c r="BD731" i="7"/>
  <c r="BB734" i="7"/>
  <c r="BC734" i="7"/>
  <c r="BD734" i="7"/>
  <c r="BB743" i="7"/>
  <c r="BC743" i="7"/>
  <c r="BD743" i="7"/>
  <c r="BB744" i="7"/>
  <c r="BC744" i="7"/>
  <c r="BD744" i="7"/>
  <c r="BB749" i="7"/>
  <c r="BC749" i="7"/>
  <c r="BD749" i="7"/>
  <c r="BB750" i="7"/>
  <c r="BC750" i="7"/>
  <c r="BD750" i="7"/>
  <c r="BB755" i="7"/>
  <c r="BC755" i="7"/>
  <c r="BD755" i="7"/>
  <c r="BB756" i="7"/>
  <c r="BC756" i="7"/>
  <c r="BD756" i="7"/>
  <c r="BB765" i="7"/>
  <c r="BC765" i="7"/>
  <c r="BD765" i="7"/>
  <c r="BB766" i="7"/>
  <c r="BC766" i="7"/>
  <c r="BD766" i="7"/>
  <c r="BB767" i="7"/>
  <c r="BC767" i="7"/>
  <c r="BD767" i="7"/>
  <c r="BB789" i="7"/>
  <c r="BC789" i="7"/>
  <c r="BD789" i="7"/>
  <c r="BB792" i="7"/>
  <c r="BC792" i="7"/>
  <c r="BD792" i="7"/>
  <c r="BB798" i="7"/>
  <c r="BC798" i="7"/>
  <c r="BD798" i="7"/>
  <c r="BB799" i="7"/>
  <c r="BC799" i="7"/>
  <c r="BD799" i="7"/>
  <c r="BB802" i="7"/>
  <c r="BC802" i="7"/>
  <c r="BD802" i="7"/>
  <c r="BB805" i="7"/>
  <c r="BC805" i="7"/>
  <c r="BD805" i="7"/>
  <c r="BB818" i="7"/>
  <c r="BC818" i="7"/>
  <c r="BD818" i="7"/>
  <c r="BB826" i="7"/>
  <c r="BC826" i="7"/>
  <c r="BD826" i="7"/>
  <c r="BB830" i="7"/>
  <c r="BC830" i="7"/>
  <c r="BD830" i="7"/>
  <c r="BB834" i="7"/>
  <c r="BC834" i="7"/>
  <c r="BD834" i="7"/>
  <c r="BB837" i="7"/>
  <c r="BC837" i="7"/>
  <c r="BD837" i="7"/>
  <c r="BB841" i="7"/>
  <c r="BC841" i="7"/>
  <c r="BD841" i="7"/>
  <c r="BB842" i="7"/>
  <c r="BC842" i="7"/>
  <c r="BD842" i="7"/>
  <c r="BB844" i="7"/>
  <c r="BC844" i="7"/>
  <c r="BD844" i="7"/>
  <c r="BB847" i="7"/>
  <c r="BC847" i="7"/>
  <c r="BD847" i="7"/>
  <c r="BB850" i="7"/>
  <c r="BC850" i="7"/>
  <c r="BD850" i="7"/>
  <c r="BB853" i="7"/>
  <c r="BC853" i="7"/>
  <c r="BD853" i="7"/>
  <c r="BB854" i="7"/>
  <c r="BC854" i="7"/>
  <c r="BD854" i="7"/>
  <c r="BB855" i="7"/>
  <c r="BC855" i="7"/>
  <c r="BD855" i="7"/>
  <c r="BB856" i="7"/>
  <c r="BC856" i="7"/>
  <c r="BD856" i="7"/>
  <c r="BB876" i="7"/>
  <c r="BC876" i="7"/>
  <c r="BD876" i="7"/>
  <c r="BB878" i="7"/>
  <c r="BC878" i="7"/>
  <c r="BD878" i="7"/>
  <c r="BB880" i="7"/>
  <c r="BC880" i="7"/>
  <c r="BD880" i="7"/>
  <c r="BB881" i="7"/>
  <c r="BC881" i="7"/>
  <c r="BD881" i="7"/>
  <c r="BB884" i="7"/>
  <c r="BC884" i="7"/>
  <c r="BD884" i="7"/>
  <c r="BB896" i="7"/>
  <c r="BC896" i="7"/>
  <c r="BD896" i="7"/>
  <c r="BB917" i="7"/>
  <c r="BC917" i="7"/>
  <c r="BD917" i="7"/>
  <c r="BB918" i="7"/>
  <c r="BC918" i="7"/>
  <c r="BD918" i="7"/>
  <c r="BB928" i="7"/>
  <c r="BC928" i="7"/>
  <c r="BD928" i="7"/>
  <c r="BB929" i="7"/>
  <c r="BC929" i="7"/>
  <c r="BD929" i="7"/>
  <c r="BB930" i="7"/>
  <c r="BC930" i="7"/>
  <c r="BD930" i="7"/>
  <c r="BB950" i="7"/>
  <c r="BC950" i="7"/>
  <c r="BD950" i="7"/>
  <c r="BB955" i="7"/>
  <c r="BC955" i="7"/>
  <c r="BD955" i="7"/>
  <c r="BB969" i="7"/>
  <c r="BC969" i="7"/>
  <c r="BD969" i="7"/>
  <c r="BB970" i="7"/>
  <c r="BC970" i="7"/>
  <c r="BD970" i="7"/>
  <c r="BB971" i="7"/>
  <c r="BC971" i="7"/>
  <c r="BD971" i="7"/>
  <c r="BB974" i="7"/>
  <c r="BC974" i="7"/>
  <c r="BD974" i="7"/>
  <c r="BB976" i="7"/>
  <c r="BC976" i="7"/>
  <c r="BD976" i="7"/>
  <c r="BB983" i="7"/>
  <c r="BC983" i="7"/>
  <c r="BD983" i="7"/>
  <c r="BB986" i="7"/>
  <c r="BC986" i="7"/>
  <c r="BD986" i="7"/>
  <c r="BB987" i="7"/>
  <c r="BC987" i="7"/>
  <c r="BD987" i="7"/>
  <c r="BB995" i="7"/>
  <c r="BC995" i="7"/>
  <c r="BD995" i="7"/>
  <c r="BB1002" i="7"/>
  <c r="BC1002" i="7"/>
  <c r="BD1002" i="7"/>
  <c r="BB1004" i="7"/>
  <c r="BC1004" i="7"/>
  <c r="BD1004" i="7"/>
  <c r="BB1034" i="7"/>
  <c r="BC1034" i="7"/>
  <c r="BD1034" i="7"/>
  <c r="BB1051" i="7"/>
  <c r="BC1051" i="7"/>
  <c r="BD1051" i="7"/>
  <c r="BB1059" i="7"/>
  <c r="BC1059" i="7"/>
  <c r="BD1059" i="7"/>
  <c r="BB1060" i="7"/>
  <c r="BC1060" i="7"/>
  <c r="BD1060" i="7"/>
  <c r="BB1065" i="7"/>
  <c r="BC1065" i="7"/>
  <c r="BD1065" i="7"/>
  <c r="BB1066" i="7"/>
  <c r="BC1066" i="7"/>
  <c r="BD1066" i="7"/>
  <c r="BB1068" i="7"/>
  <c r="BC1068" i="7"/>
  <c r="BD1068" i="7"/>
  <c r="BB1079" i="7"/>
  <c r="BC1079" i="7"/>
  <c r="BD1079" i="7"/>
  <c r="BB1090" i="7"/>
  <c r="BC1090" i="7"/>
  <c r="BD1090" i="7"/>
  <c r="BB1102" i="7"/>
  <c r="BC1102" i="7"/>
  <c r="BD1102" i="7"/>
  <c r="BB1104" i="7"/>
  <c r="BC1104" i="7"/>
  <c r="BD1104" i="7"/>
  <c r="BB1105" i="7"/>
  <c r="BC1105" i="7"/>
  <c r="BD1105" i="7"/>
  <c r="BB1112" i="7"/>
  <c r="BC1112" i="7"/>
  <c r="BD1112" i="7"/>
  <c r="BB1114" i="7"/>
  <c r="BC1114" i="7"/>
  <c r="BD1114" i="7"/>
  <c r="BB1115" i="7"/>
  <c r="BC1115" i="7"/>
  <c r="BD1115" i="7"/>
  <c r="BB1119" i="7"/>
  <c r="BC1119" i="7"/>
  <c r="BD1119" i="7"/>
  <c r="BB1123" i="7"/>
  <c r="BC1123" i="7"/>
  <c r="BD1123" i="7"/>
  <c r="BB1125" i="7"/>
  <c r="BC1125" i="7"/>
  <c r="BD1125" i="7"/>
  <c r="BB1129" i="7"/>
  <c r="BC1129" i="7"/>
  <c r="BD1129" i="7"/>
  <c r="BB1130" i="7"/>
  <c r="BC1130" i="7"/>
  <c r="BD1130" i="7"/>
  <c r="BB1131" i="7"/>
  <c r="BC1131" i="7"/>
  <c r="BD1131" i="7"/>
  <c r="BB1133" i="7"/>
  <c r="BC1133" i="7"/>
  <c r="BD1133" i="7"/>
  <c r="BB1136" i="7"/>
  <c r="BC1136" i="7"/>
  <c r="BD1136" i="7"/>
  <c r="BB1137" i="7"/>
  <c r="BC1137" i="7"/>
  <c r="BD1137" i="7"/>
  <c r="BB1138" i="7"/>
  <c r="BC1138" i="7"/>
  <c r="BD1138" i="7"/>
  <c r="BB1139" i="7"/>
  <c r="BC1139" i="7"/>
  <c r="BD1139" i="7"/>
  <c r="BB1144" i="7"/>
  <c r="BC1144" i="7"/>
  <c r="BD1144" i="7"/>
  <c r="BB1145" i="7"/>
  <c r="BC1145" i="7"/>
  <c r="BD1145" i="7"/>
  <c r="BB1147" i="7"/>
  <c r="BC1147" i="7"/>
  <c r="BD1147" i="7"/>
  <c r="BB1149" i="7"/>
  <c r="BC1149" i="7"/>
  <c r="BD1149" i="7"/>
  <c r="BB1151" i="7"/>
  <c r="BC1151" i="7"/>
  <c r="BD1151" i="7"/>
  <c r="BB1167" i="7"/>
  <c r="BC1167" i="7"/>
  <c r="BD1167" i="7"/>
  <c r="BB1176" i="7"/>
  <c r="BC1176" i="7"/>
  <c r="BD1176" i="7"/>
  <c r="BB1183" i="7"/>
  <c r="BC1183" i="7"/>
  <c r="BD1183" i="7"/>
  <c r="BB1184" i="7"/>
  <c r="BC1184" i="7"/>
  <c r="BD1184" i="7"/>
  <c r="BB1185" i="7"/>
  <c r="BC1185" i="7"/>
  <c r="BD1185" i="7"/>
  <c r="BB1187" i="7"/>
  <c r="BC1187" i="7"/>
  <c r="BD1187" i="7"/>
  <c r="BB1189" i="7"/>
  <c r="BC1189" i="7"/>
  <c r="BD1189" i="7"/>
  <c r="BB1190" i="7"/>
  <c r="BC1190" i="7"/>
  <c r="BD1190" i="7"/>
  <c r="BB1202" i="7"/>
  <c r="BC1202" i="7"/>
  <c r="BD1202" i="7"/>
  <c r="BB1204" i="7"/>
  <c r="BC1204" i="7"/>
  <c r="BD1204" i="7"/>
  <c r="BB1208" i="7"/>
  <c r="BC1208" i="7"/>
  <c r="BD1208" i="7"/>
  <c r="BB1209" i="7"/>
  <c r="BC1209" i="7"/>
  <c r="BD1209" i="7"/>
  <c r="BB1215" i="7"/>
  <c r="BC1215" i="7"/>
  <c r="BD1215" i="7"/>
  <c r="BB1230" i="7"/>
  <c r="BC1230" i="7"/>
  <c r="BD1230" i="7"/>
  <c r="BB1246" i="7"/>
  <c r="BC1246" i="7"/>
  <c r="BD1246" i="7"/>
  <c r="BB1255" i="7"/>
  <c r="BC1255" i="7"/>
  <c r="BD1255" i="7"/>
  <c r="BB1257" i="7"/>
  <c r="BC1257" i="7"/>
  <c r="BD1257" i="7"/>
  <c r="BB1265" i="7"/>
  <c r="BC1265" i="7"/>
  <c r="BD1265" i="7"/>
  <c r="BB1272" i="7"/>
  <c r="BC1272" i="7"/>
  <c r="BD1272" i="7"/>
  <c r="BB1287" i="7"/>
  <c r="BC1287" i="7"/>
  <c r="BD1287" i="7"/>
  <c r="BB1288" i="7"/>
  <c r="BC1288" i="7"/>
  <c r="BD1288" i="7"/>
  <c r="BB1289" i="7"/>
  <c r="BC1289" i="7"/>
  <c r="BD1289" i="7"/>
  <c r="BB1290" i="7"/>
  <c r="BC1290" i="7"/>
  <c r="BD1290" i="7"/>
  <c r="BB1291" i="7"/>
  <c r="BC1291" i="7"/>
  <c r="BD1291" i="7"/>
  <c r="BB1292" i="7"/>
  <c r="BC1292" i="7"/>
  <c r="BD1292" i="7"/>
  <c r="BB1301" i="7"/>
  <c r="BC1301" i="7"/>
  <c r="BD1301" i="7"/>
  <c r="BB1312" i="7"/>
  <c r="BC1312" i="7"/>
  <c r="BD1312" i="7"/>
  <c r="BB1315" i="7"/>
  <c r="BC1315" i="7"/>
  <c r="BD1315" i="7"/>
  <c r="BB1318" i="7"/>
  <c r="BC1318" i="7"/>
  <c r="BD1318" i="7"/>
  <c r="BB1332" i="7"/>
  <c r="BC1332" i="7"/>
  <c r="BD1332" i="7"/>
  <c r="BB1333" i="7"/>
  <c r="BC1333" i="7"/>
  <c r="BD1333" i="7"/>
  <c r="BB1334" i="7"/>
  <c r="BC1334" i="7"/>
  <c r="BD1334" i="7"/>
  <c r="BB1336" i="7"/>
  <c r="BC1336" i="7"/>
  <c r="BD1336" i="7"/>
  <c r="BB1342" i="7"/>
  <c r="BC1342" i="7"/>
  <c r="BD1342" i="7"/>
  <c r="BB1345" i="7"/>
  <c r="BC1345" i="7"/>
  <c r="BD1345" i="7"/>
  <c r="BB1350" i="7"/>
  <c r="BC1350" i="7"/>
  <c r="BD1350" i="7"/>
  <c r="BB1355" i="7"/>
  <c r="BC1355" i="7"/>
  <c r="BD1355" i="7"/>
  <c r="BB1356" i="7"/>
  <c r="BC1356" i="7"/>
  <c r="BD1356" i="7"/>
  <c r="BB1357" i="7"/>
  <c r="BC1357" i="7"/>
  <c r="BD1357" i="7"/>
  <c r="BB1358" i="7"/>
  <c r="BC1358" i="7"/>
  <c r="BD1358" i="7"/>
  <c r="BB1376" i="7"/>
  <c r="BC1376" i="7"/>
  <c r="BD1376" i="7"/>
  <c r="BB1377" i="7"/>
  <c r="BC1377" i="7"/>
  <c r="BD1377" i="7"/>
  <c r="BB1381" i="7"/>
  <c r="BC1381" i="7"/>
  <c r="BD1381" i="7"/>
  <c r="BB1386" i="7"/>
  <c r="BC1386" i="7"/>
  <c r="BD1386" i="7"/>
  <c r="BB1387" i="7"/>
  <c r="BC1387" i="7"/>
  <c r="BD1387" i="7"/>
  <c r="BB1388" i="7"/>
  <c r="BC1388" i="7"/>
  <c r="BD1388" i="7"/>
  <c r="BB1389" i="7"/>
  <c r="BC1389" i="7"/>
  <c r="BD1389" i="7"/>
  <c r="BB1390" i="7"/>
  <c r="BC1390" i="7"/>
  <c r="BD1390" i="7"/>
  <c r="BB1391" i="7"/>
  <c r="BC1391" i="7"/>
  <c r="BD1391" i="7"/>
  <c r="BB1392" i="7"/>
  <c r="BC1392" i="7"/>
  <c r="BD1392" i="7"/>
  <c r="BB1397" i="7"/>
  <c r="BC1397" i="7"/>
  <c r="BD1397" i="7"/>
  <c r="BB1398" i="7"/>
  <c r="BC1398" i="7"/>
  <c r="BD1398" i="7"/>
  <c r="BB1399" i="7"/>
  <c r="BC1399" i="7"/>
  <c r="BD1399" i="7"/>
  <c r="BB1400" i="7"/>
  <c r="BC1400" i="7"/>
  <c r="BD1400" i="7"/>
  <c r="BB1401" i="7"/>
  <c r="BC1401" i="7"/>
  <c r="BD1401" i="7"/>
  <c r="BB1402" i="7"/>
  <c r="BC1402" i="7"/>
  <c r="BD1402" i="7"/>
  <c r="BB1408" i="7"/>
  <c r="BC1408" i="7"/>
  <c r="BD1408" i="7"/>
  <c r="BB1409" i="7"/>
  <c r="BC1409" i="7"/>
  <c r="BD1409" i="7"/>
  <c r="BB1410" i="7"/>
  <c r="BC1410" i="7"/>
  <c r="BD1410" i="7"/>
  <c r="BB1417" i="7"/>
  <c r="BC1417" i="7"/>
  <c r="BD1417" i="7"/>
  <c r="BB1420" i="7"/>
  <c r="BC1420" i="7"/>
  <c r="BD1420" i="7"/>
  <c r="BB1424" i="7"/>
  <c r="BC1424" i="7"/>
  <c r="BD1424" i="7"/>
  <c r="BB1443" i="7"/>
  <c r="BC1443" i="7"/>
  <c r="BD1443" i="7"/>
  <c r="BB1444" i="7"/>
  <c r="BC1444" i="7"/>
  <c r="BD1444" i="7"/>
  <c r="BB1446" i="7"/>
  <c r="BC1446" i="7"/>
  <c r="BD1446" i="7"/>
  <c r="BB1447" i="7"/>
  <c r="BC1447" i="7"/>
  <c r="BD1447" i="7"/>
  <c r="BB1452" i="7"/>
  <c r="BC1452" i="7"/>
  <c r="BD1452" i="7"/>
  <c r="BB1463" i="7"/>
  <c r="BC1463" i="7"/>
  <c r="BD1463" i="7"/>
  <c r="BB1465" i="7"/>
  <c r="BC1465" i="7"/>
  <c r="BD1465" i="7"/>
  <c r="BB1468" i="7"/>
  <c r="BC1468" i="7"/>
  <c r="BD1468" i="7"/>
  <c r="BB1472" i="7"/>
  <c r="BC1472" i="7"/>
  <c r="BD1472" i="7"/>
  <c r="BB1474" i="7"/>
  <c r="BC1474" i="7"/>
  <c r="BD1474" i="7"/>
  <c r="BB1478" i="7"/>
  <c r="BC1478" i="7"/>
  <c r="BD1478" i="7"/>
  <c r="BB1479" i="7"/>
  <c r="BC1479" i="7"/>
  <c r="BD1479" i="7"/>
  <c r="BB1482" i="7"/>
  <c r="BC1482" i="7"/>
  <c r="BD1482" i="7"/>
  <c r="BB1486" i="7"/>
  <c r="BC1486" i="7"/>
  <c r="BD1486" i="7"/>
  <c r="BB1491" i="7"/>
  <c r="BC1491" i="7"/>
  <c r="BD1491" i="7"/>
  <c r="BB1507" i="7"/>
  <c r="BC1507" i="7"/>
  <c r="BD1507" i="7"/>
  <c r="BB1511" i="7"/>
  <c r="BC1511" i="7"/>
  <c r="BD1511" i="7"/>
  <c r="BB1517" i="7"/>
  <c r="BC1517" i="7"/>
  <c r="BD1517" i="7"/>
  <c r="BB1521" i="7"/>
  <c r="BC1521" i="7"/>
  <c r="BD1521" i="7"/>
  <c r="BB1526" i="7"/>
  <c r="BC1526" i="7"/>
  <c r="BD1526" i="7"/>
  <c r="BB1536" i="7"/>
  <c r="BC1536" i="7"/>
  <c r="BD1536" i="7"/>
  <c r="BB1537" i="7"/>
  <c r="BC1537" i="7"/>
  <c r="BD1537" i="7"/>
  <c r="BB1538" i="7"/>
  <c r="BC1538" i="7"/>
  <c r="BD1538" i="7"/>
  <c r="BB1545" i="7"/>
  <c r="BC1545" i="7"/>
  <c r="BD1545" i="7"/>
  <c r="BB1549" i="7"/>
  <c r="BC1549" i="7"/>
  <c r="BD1549" i="7"/>
  <c r="BB1553" i="7"/>
  <c r="BC1553" i="7"/>
  <c r="BD1553" i="7"/>
  <c r="BB1555" i="7"/>
  <c r="BC1555" i="7"/>
  <c r="BD1555" i="7"/>
  <c r="BB1558" i="7"/>
  <c r="BC1558" i="7"/>
  <c r="BD1558" i="7"/>
  <c r="BB1559" i="7"/>
  <c r="BC1559" i="7"/>
  <c r="BD1559" i="7"/>
  <c r="BB1560" i="7"/>
  <c r="BC1560" i="7"/>
  <c r="BD1560" i="7"/>
  <c r="BB1561" i="7"/>
  <c r="BC1561" i="7"/>
  <c r="BD1561" i="7"/>
  <c r="BB1562" i="7"/>
  <c r="BC1562" i="7"/>
  <c r="BD1562" i="7"/>
  <c r="BB1563" i="7"/>
  <c r="BC1563" i="7"/>
  <c r="BD1563" i="7"/>
  <c r="BB1564" i="7"/>
  <c r="BC1564" i="7"/>
  <c r="BD1564" i="7"/>
  <c r="BB1565" i="7"/>
  <c r="BC1565" i="7"/>
  <c r="BD1565" i="7"/>
  <c r="BB1566" i="7"/>
  <c r="BC1566" i="7"/>
  <c r="BD1566" i="7"/>
  <c r="BB1567" i="7"/>
  <c r="BC1567" i="7"/>
  <c r="BD1567" i="7"/>
  <c r="BB1568" i="7"/>
  <c r="BC1568" i="7"/>
  <c r="BD1568" i="7"/>
  <c r="BB1569" i="7"/>
  <c r="BC1569" i="7"/>
  <c r="BD1569" i="7"/>
  <c r="BB1570" i="7"/>
  <c r="BC1570" i="7"/>
  <c r="BD1570" i="7"/>
  <c r="BB1571" i="7"/>
  <c r="BC1571" i="7"/>
  <c r="BD1571" i="7"/>
  <c r="BB1572" i="7"/>
  <c r="BC1572" i="7"/>
  <c r="BD1572" i="7"/>
  <c r="BB1573" i="7"/>
  <c r="BC1573" i="7"/>
  <c r="BD1573" i="7"/>
  <c r="BB1574" i="7"/>
  <c r="BC1574" i="7"/>
  <c r="BD1574" i="7"/>
  <c r="BB1575" i="7"/>
  <c r="BC1575" i="7"/>
  <c r="BD1575" i="7"/>
  <c r="BB1576" i="7"/>
  <c r="BC1576" i="7"/>
  <c r="BD1576" i="7"/>
  <c r="BB1577" i="7"/>
  <c r="BC1577" i="7"/>
  <c r="BD1577" i="7"/>
  <c r="BB1578" i="7"/>
  <c r="BC1578" i="7"/>
  <c r="BD1578" i="7"/>
  <c r="BB1579" i="7"/>
  <c r="BC1579" i="7"/>
  <c r="BD1579" i="7"/>
  <c r="BB1580" i="7"/>
  <c r="BC1580" i="7"/>
  <c r="BD1580" i="7"/>
  <c r="BB1581" i="7"/>
  <c r="BC1581" i="7"/>
  <c r="BD1581" i="7"/>
  <c r="BB1582" i="7"/>
  <c r="BC1582" i="7"/>
  <c r="BD1582" i="7"/>
  <c r="BB1583" i="7"/>
  <c r="BC1583" i="7"/>
  <c r="BD1583" i="7"/>
  <c r="BB1584" i="7"/>
  <c r="BC1584" i="7"/>
  <c r="BD1584" i="7"/>
  <c r="BB1599" i="7"/>
  <c r="BC1599" i="7"/>
  <c r="BD1599" i="7"/>
  <c r="BB1600" i="7"/>
  <c r="BC1600" i="7"/>
  <c r="BD1600" i="7"/>
  <c r="BB1601" i="7"/>
  <c r="BC1601" i="7"/>
  <c r="BD1601" i="7"/>
  <c r="BB1602" i="7"/>
  <c r="BC1602" i="7"/>
  <c r="BD1602" i="7"/>
  <c r="BB1603" i="7"/>
  <c r="BC1603" i="7"/>
  <c r="BD1603" i="7"/>
  <c r="BB1612" i="7"/>
  <c r="BC1612" i="7"/>
  <c r="BD1612" i="7"/>
  <c r="BB1617" i="7"/>
  <c r="BC1617" i="7"/>
  <c r="BD1617" i="7"/>
  <c r="BB1626" i="7"/>
  <c r="BC1626" i="7"/>
  <c r="BD1626" i="7"/>
  <c r="BB1637" i="7"/>
  <c r="BC1637" i="7"/>
  <c r="BD1637" i="7"/>
  <c r="BB1639" i="7"/>
  <c r="BC1639" i="7"/>
  <c r="BD1639" i="7"/>
  <c r="BB1651" i="7"/>
  <c r="BC1651" i="7"/>
  <c r="BD1651" i="7"/>
  <c r="BB1661" i="7"/>
  <c r="BC1661" i="7"/>
  <c r="BD1661" i="7"/>
  <c r="BB1664" i="7"/>
  <c r="BC1664" i="7"/>
  <c r="BD1664" i="7"/>
  <c r="BB1675" i="7"/>
  <c r="BC1675" i="7"/>
  <c r="BD1675" i="7"/>
  <c r="BB1676" i="7"/>
  <c r="BC1676" i="7"/>
  <c r="BD1676" i="7"/>
  <c r="BB1679" i="7"/>
  <c r="BC1679" i="7"/>
  <c r="BD1679" i="7"/>
  <c r="BB1681" i="7"/>
  <c r="BC1681" i="7"/>
  <c r="BD1681" i="7"/>
  <c r="BB1684" i="7"/>
  <c r="BC1684" i="7"/>
  <c r="BD1684" i="7"/>
  <c r="BB1687" i="7"/>
  <c r="BC1687" i="7"/>
  <c r="BD1687" i="7"/>
  <c r="BB1688" i="7"/>
  <c r="BC1688" i="7"/>
  <c r="BD1688" i="7"/>
  <c r="BB1689" i="7"/>
  <c r="BC1689" i="7"/>
  <c r="BD1689" i="7"/>
  <c r="BB1697" i="7"/>
  <c r="BC1697" i="7"/>
  <c r="BD1697" i="7"/>
  <c r="BB1702" i="7"/>
  <c r="BC1702" i="7"/>
  <c r="BD1702" i="7"/>
  <c r="BB1720" i="7"/>
  <c r="BC1720" i="7"/>
  <c r="BD1720" i="7"/>
  <c r="BB1724" i="7"/>
  <c r="BC1724" i="7"/>
  <c r="BD1724" i="7"/>
  <c r="BB1726" i="7"/>
  <c r="BC1726" i="7"/>
  <c r="BD1726" i="7"/>
  <c r="BB1727" i="7"/>
  <c r="BC1727" i="7"/>
  <c r="BD1727" i="7"/>
  <c r="BB1733" i="7"/>
  <c r="BC1733" i="7"/>
  <c r="BD1733" i="7"/>
  <c r="BB1735" i="7"/>
  <c r="BC1735" i="7"/>
  <c r="BD1735" i="7"/>
  <c r="BB1737" i="7"/>
  <c r="BC1737" i="7"/>
  <c r="BD1737" i="7"/>
  <c r="BB1742" i="7"/>
  <c r="BC1742" i="7"/>
  <c r="BD1742" i="7"/>
  <c r="BB1743" i="7"/>
  <c r="BC1743" i="7"/>
  <c r="BD1743" i="7"/>
  <c r="BB1745" i="7"/>
  <c r="BC1745" i="7"/>
  <c r="BD1745" i="7"/>
  <c r="BB1746" i="7"/>
  <c r="BC1746" i="7"/>
  <c r="BD1746" i="7"/>
  <c r="BB1747" i="7"/>
  <c r="BC1747" i="7"/>
  <c r="BD1747" i="7"/>
  <c r="BB1750" i="7"/>
  <c r="BC1750" i="7"/>
  <c r="BD1750" i="7"/>
  <c r="BB1752" i="7"/>
  <c r="BC1752" i="7"/>
  <c r="BD1752" i="7"/>
  <c r="BB1754" i="7"/>
  <c r="BC1754" i="7"/>
  <c r="BD1754" i="7"/>
  <c r="BB1758" i="7"/>
  <c r="BC1758" i="7"/>
  <c r="BD1758" i="7"/>
  <c r="BB1759" i="7"/>
  <c r="BC1759" i="7"/>
  <c r="BD1759" i="7"/>
  <c r="BB1760" i="7"/>
  <c r="BC1760" i="7"/>
  <c r="BD1760" i="7"/>
  <c r="BB1761" i="7"/>
  <c r="BC1761" i="7"/>
  <c r="BD1761" i="7"/>
  <c r="BB1766" i="7"/>
  <c r="BC1766" i="7"/>
  <c r="BD1766" i="7"/>
  <c r="BB1776" i="7"/>
  <c r="BC1776" i="7"/>
  <c r="BD1776" i="7"/>
  <c r="BB1782" i="7"/>
  <c r="BC1782" i="7"/>
  <c r="BD1782" i="7"/>
  <c r="BB1789" i="7"/>
  <c r="BC1789" i="7"/>
  <c r="BD1789" i="7"/>
  <c r="BB1790" i="7"/>
  <c r="BC1790" i="7"/>
  <c r="BD1790" i="7"/>
  <c r="BB1791" i="7"/>
  <c r="BC1791" i="7"/>
  <c r="BD1791" i="7"/>
  <c r="BB1796" i="7"/>
  <c r="BC1796" i="7"/>
  <c r="BD1796" i="7"/>
  <c r="BB1800" i="7"/>
  <c r="BC1800" i="7"/>
  <c r="BD1800" i="7"/>
  <c r="BB1803" i="7"/>
  <c r="BC1803" i="7"/>
  <c r="BD1803" i="7"/>
  <c r="BB1806" i="7"/>
  <c r="BC1806" i="7"/>
  <c r="BD1806" i="7"/>
  <c r="BB1808" i="7"/>
  <c r="BC1808" i="7"/>
  <c r="BD1808" i="7"/>
  <c r="BB1811" i="7"/>
  <c r="BC1811" i="7"/>
  <c r="BD1811" i="7"/>
  <c r="BB1813" i="7"/>
  <c r="BC1813" i="7"/>
  <c r="BD1813" i="7"/>
  <c r="BB1818" i="7"/>
  <c r="BC1818" i="7"/>
  <c r="BD1818" i="7"/>
  <c r="BB1822" i="7"/>
  <c r="BC1822" i="7"/>
  <c r="BD1822" i="7"/>
  <c r="BB1832" i="7"/>
  <c r="BC1832" i="7"/>
  <c r="BD1832" i="7"/>
  <c r="BB1842" i="7"/>
  <c r="BC1842" i="7"/>
  <c r="BD1842" i="7"/>
  <c r="BB1845" i="7"/>
  <c r="BC1845" i="7"/>
  <c r="BD1845" i="7"/>
  <c r="BB1854" i="7"/>
  <c r="BC1854" i="7"/>
  <c r="BD1854" i="7"/>
  <c r="BB1858" i="7"/>
  <c r="BC1858" i="7"/>
  <c r="BD1858" i="7"/>
  <c r="BB1859" i="7"/>
  <c r="BC1859" i="7"/>
  <c r="BD1859" i="7"/>
  <c r="BB1860" i="7"/>
  <c r="BC1860" i="7"/>
  <c r="BD1860" i="7"/>
  <c r="BB1861" i="7"/>
  <c r="BC1861" i="7"/>
  <c r="BD1861" i="7"/>
  <c r="BB1862" i="7"/>
  <c r="BC1862" i="7"/>
  <c r="BD1862" i="7"/>
  <c r="BB1865" i="7"/>
  <c r="BC1865" i="7"/>
  <c r="BD1865" i="7"/>
  <c r="BB1892" i="7"/>
  <c r="BC1892" i="7"/>
  <c r="BD1892" i="7"/>
  <c r="BB1894" i="7"/>
  <c r="BC1894" i="7"/>
  <c r="BD1894" i="7"/>
  <c r="BB1899" i="7"/>
  <c r="BC1899" i="7"/>
  <c r="BD1899" i="7"/>
  <c r="BB1907" i="7"/>
  <c r="BC1907" i="7"/>
  <c r="BD1907" i="7"/>
  <c r="BB1908" i="7"/>
  <c r="BC1908" i="7"/>
  <c r="BD1908" i="7"/>
  <c r="BB1915" i="7"/>
  <c r="BC1915" i="7"/>
  <c r="BD1915" i="7"/>
  <c r="BB1918" i="7"/>
  <c r="BC1918" i="7"/>
  <c r="BD1918" i="7"/>
  <c r="BB1922" i="7"/>
  <c r="BC1922" i="7"/>
  <c r="BD1922" i="7"/>
  <c r="BB1924" i="7"/>
  <c r="BC1924" i="7"/>
  <c r="BD1924" i="7"/>
  <c r="BB1926" i="7"/>
  <c r="BC1926" i="7"/>
  <c r="BD1926" i="7"/>
  <c r="BB1929" i="7"/>
  <c r="BC1929" i="7"/>
  <c r="BD1929" i="7"/>
  <c r="BB1941" i="7"/>
  <c r="BC1941" i="7"/>
  <c r="BD1941" i="7"/>
  <c r="BB1942" i="7"/>
  <c r="BC1942" i="7"/>
  <c r="BD1942" i="7"/>
  <c r="BB1943" i="7"/>
  <c r="BC1943" i="7"/>
  <c r="BD1943" i="7"/>
  <c r="BB1945" i="7"/>
  <c r="BC1945" i="7"/>
  <c r="BD1945" i="7"/>
  <c r="BB1949" i="7"/>
  <c r="BC1949" i="7"/>
  <c r="BD1949" i="7"/>
  <c r="BB1950" i="7"/>
  <c r="BC1950" i="7"/>
  <c r="BD1950" i="7"/>
  <c r="BB1953" i="7"/>
  <c r="BC1953" i="7"/>
  <c r="BD1953" i="7"/>
  <c r="BB1956" i="7"/>
  <c r="BC1956" i="7"/>
  <c r="BD1956" i="7"/>
  <c r="BB1957" i="7"/>
  <c r="BC1957" i="7"/>
  <c r="BD1957" i="7"/>
  <c r="BB1958" i="7"/>
  <c r="BC1958" i="7"/>
  <c r="BD1958" i="7"/>
  <c r="BB1959" i="7"/>
  <c r="BC1959" i="7"/>
  <c r="BD1959" i="7"/>
  <c r="BB1966" i="7"/>
  <c r="BC1966" i="7"/>
  <c r="BD1966" i="7"/>
  <c r="BB1971" i="7"/>
  <c r="BC1971" i="7"/>
  <c r="BD1971" i="7"/>
  <c r="BB1974" i="7"/>
  <c r="BC1974" i="7"/>
  <c r="BD1974" i="7"/>
  <c r="BB1975" i="7"/>
  <c r="BC1975" i="7"/>
  <c r="BD1975" i="7"/>
  <c r="BB1976" i="7"/>
  <c r="BC1976" i="7"/>
  <c r="BD1976" i="7"/>
  <c r="BB1977" i="7"/>
  <c r="BC1977" i="7"/>
  <c r="BD1977" i="7"/>
  <c r="BB1979" i="7"/>
  <c r="BC1979" i="7"/>
  <c r="BD1979" i="7"/>
  <c r="BB1990" i="7"/>
  <c r="BC1990" i="7"/>
  <c r="BD1990" i="7"/>
  <c r="BB1991" i="7"/>
  <c r="BC1991" i="7"/>
  <c r="BD1991" i="7"/>
  <c r="BB1993" i="7"/>
  <c r="BC1993" i="7"/>
  <c r="BD1993" i="7"/>
  <c r="BB1994" i="7"/>
  <c r="BC1994" i="7"/>
  <c r="BD1994" i="7"/>
  <c r="BB1999" i="7"/>
  <c r="BC1999" i="7"/>
  <c r="BD1999" i="7"/>
  <c r="BB2005" i="7"/>
  <c r="BC2005" i="7"/>
  <c r="BD2005" i="7"/>
  <c r="BB2007" i="7"/>
  <c r="BC2007" i="7"/>
  <c r="BD2007" i="7"/>
  <c r="BB2014" i="7"/>
  <c r="BC2014" i="7"/>
  <c r="BD2014" i="7"/>
  <c r="BB2019" i="7"/>
  <c r="BC2019" i="7"/>
  <c r="BD2019" i="7"/>
  <c r="BB2024" i="7"/>
  <c r="BC2024" i="7"/>
  <c r="BD2024" i="7"/>
  <c r="BB2032" i="7"/>
  <c r="BC2032" i="7"/>
  <c r="BD2032" i="7"/>
  <c r="BB2037" i="7"/>
  <c r="BC2037" i="7"/>
  <c r="BD2037" i="7"/>
  <c r="BB2040" i="7"/>
  <c r="BC2040" i="7"/>
  <c r="BD2040" i="7"/>
  <c r="BB2041" i="7"/>
  <c r="BC2041" i="7"/>
  <c r="BD2041" i="7"/>
  <c r="BB2052" i="7"/>
  <c r="BC2052" i="7"/>
  <c r="BD2052" i="7"/>
  <c r="BB2089" i="7"/>
  <c r="BC2089" i="7"/>
  <c r="BD2089" i="7"/>
  <c r="BB2110" i="7"/>
  <c r="BC2110" i="7"/>
  <c r="BD2110" i="7"/>
  <c r="BB2111" i="7"/>
  <c r="BC2111" i="7"/>
  <c r="BD2111" i="7"/>
  <c r="BB2112" i="7"/>
  <c r="BC2112" i="7"/>
  <c r="BD2112" i="7"/>
  <c r="BB2116" i="7"/>
  <c r="BC2116" i="7"/>
  <c r="BD2116" i="7"/>
  <c r="BB2121" i="7"/>
  <c r="BC2121" i="7"/>
  <c r="BD2121" i="7"/>
  <c r="BB2129" i="7"/>
  <c r="BC2129" i="7"/>
  <c r="BD2129" i="7"/>
  <c r="BB2130" i="7"/>
  <c r="BC2130" i="7"/>
  <c r="BD2130" i="7"/>
  <c r="BB2131" i="7"/>
  <c r="BC2131" i="7"/>
  <c r="BD2131" i="7"/>
  <c r="BB2132" i="7"/>
  <c r="BC2132" i="7"/>
  <c r="BD2132" i="7"/>
  <c r="BB2142" i="7"/>
  <c r="BC2142" i="7"/>
  <c r="BD2142" i="7"/>
  <c r="BB2145" i="7"/>
  <c r="BC2145" i="7"/>
  <c r="BD2145" i="7"/>
  <c r="BB2150" i="7"/>
  <c r="BC2150" i="7"/>
  <c r="BD2150" i="7"/>
  <c r="BB2157" i="7"/>
  <c r="BC2157" i="7"/>
  <c r="BD2157" i="7"/>
  <c r="BB2159" i="7"/>
  <c r="BC2159" i="7"/>
  <c r="BD2159" i="7"/>
  <c r="BB2161" i="7"/>
  <c r="BC2161" i="7"/>
  <c r="BD2161" i="7"/>
  <c r="BB2165" i="7"/>
  <c r="BC2165" i="7"/>
  <c r="BD2165" i="7"/>
  <c r="BB2168" i="7"/>
  <c r="BC2168" i="7"/>
  <c r="BD2168" i="7"/>
  <c r="BB2179" i="7"/>
  <c r="BC2179" i="7"/>
  <c r="BD2179" i="7"/>
  <c r="BB2180" i="7"/>
  <c r="BC2180" i="7"/>
  <c r="BD2180" i="7"/>
  <c r="BB2181" i="7"/>
  <c r="BC2181" i="7"/>
  <c r="BD2181" i="7"/>
  <c r="BB2188" i="7"/>
  <c r="BC2188" i="7"/>
  <c r="BD2188" i="7"/>
  <c r="BB2190" i="7"/>
  <c r="BC2190" i="7"/>
  <c r="BD2190" i="7"/>
  <c r="BB3" i="7"/>
  <c r="BC3" i="7"/>
  <c r="BD3" i="7"/>
  <c r="BB4" i="7"/>
  <c r="BC4" i="7"/>
  <c r="BD4" i="7"/>
  <c r="BB5" i="7"/>
  <c r="BC5" i="7"/>
  <c r="BD5" i="7"/>
  <c r="BB6" i="7"/>
  <c r="BC6" i="7"/>
  <c r="BD6" i="7"/>
  <c r="BB7" i="7"/>
  <c r="BC7" i="7"/>
  <c r="BD7" i="7"/>
  <c r="BB8" i="7"/>
  <c r="BC8" i="7"/>
  <c r="BD8" i="7"/>
  <c r="BB9" i="7"/>
  <c r="BC9" i="7"/>
  <c r="BD9" i="7"/>
  <c r="BB10" i="7"/>
  <c r="BC10" i="7"/>
  <c r="BD10" i="7"/>
  <c r="BB11" i="7"/>
  <c r="BC11" i="7"/>
  <c r="BD11" i="7"/>
  <c r="BB12" i="7"/>
  <c r="BC12" i="7"/>
  <c r="BD12" i="7"/>
  <c r="BB14" i="7"/>
  <c r="BC14" i="7"/>
  <c r="BD14" i="7"/>
  <c r="BB15" i="7"/>
  <c r="BC15" i="7"/>
  <c r="BD15" i="7"/>
  <c r="BB16" i="7"/>
  <c r="BC16" i="7"/>
  <c r="BD16" i="7"/>
  <c r="BB17" i="7"/>
  <c r="BC17" i="7"/>
  <c r="BD17" i="7"/>
  <c r="BB18" i="7"/>
  <c r="BC18" i="7"/>
  <c r="BD18" i="7"/>
  <c r="BB19" i="7"/>
  <c r="BC19" i="7"/>
  <c r="BD19" i="7"/>
  <c r="BB20" i="7"/>
  <c r="BC20" i="7"/>
  <c r="BD20" i="7"/>
  <c r="BB23" i="7"/>
  <c r="BC23" i="7"/>
  <c r="BD23" i="7"/>
  <c r="BB25" i="7"/>
  <c r="BC25" i="7"/>
  <c r="BD25" i="7"/>
  <c r="BB26" i="7"/>
  <c r="BC26" i="7"/>
  <c r="BD26" i="7"/>
  <c r="BB27" i="7"/>
  <c r="BC27" i="7"/>
  <c r="BD27" i="7"/>
  <c r="BB28" i="7"/>
  <c r="BC28" i="7"/>
  <c r="BD28" i="7"/>
  <c r="BB29" i="7"/>
  <c r="BC29" i="7"/>
  <c r="BD29" i="7"/>
  <c r="BB30" i="7"/>
  <c r="BC30" i="7"/>
  <c r="BD30" i="7"/>
  <c r="BB32" i="7"/>
  <c r="BC32" i="7"/>
  <c r="BD32" i="7"/>
  <c r="BB33" i="7"/>
  <c r="BC33" i="7"/>
  <c r="BD33" i="7"/>
  <c r="BB34" i="7"/>
  <c r="BC34" i="7"/>
  <c r="BD34" i="7"/>
  <c r="BB35" i="7"/>
  <c r="BC35" i="7"/>
  <c r="BD35" i="7"/>
  <c r="BB36" i="7"/>
  <c r="BC36" i="7"/>
  <c r="BD36" i="7"/>
  <c r="BB38" i="7"/>
  <c r="BC38" i="7"/>
  <c r="BD38" i="7"/>
  <c r="BB40" i="7"/>
  <c r="BC40" i="7"/>
  <c r="BD40" i="7"/>
  <c r="BB41" i="7"/>
  <c r="BC41" i="7"/>
  <c r="BD41" i="7"/>
  <c r="BB42" i="7"/>
  <c r="BC42" i="7"/>
  <c r="BD42" i="7"/>
  <c r="BB43" i="7"/>
  <c r="BC43" i="7"/>
  <c r="BD43" i="7"/>
  <c r="BB44" i="7"/>
  <c r="BC44" i="7"/>
  <c r="BD44" i="7"/>
  <c r="BB45" i="7"/>
  <c r="BC45" i="7"/>
  <c r="BD45" i="7"/>
  <c r="BB47" i="7"/>
  <c r="BC47" i="7"/>
  <c r="BD47" i="7"/>
  <c r="BB48" i="7"/>
  <c r="BC48" i="7"/>
  <c r="BD48" i="7"/>
  <c r="BB51" i="7"/>
  <c r="BC51" i="7"/>
  <c r="BD51" i="7"/>
  <c r="BB52" i="7"/>
  <c r="BC52" i="7"/>
  <c r="BD52" i="7"/>
  <c r="BB53" i="7"/>
  <c r="BC53" i="7"/>
  <c r="BD53" i="7"/>
  <c r="BB55" i="7"/>
  <c r="BC55" i="7"/>
  <c r="BD55" i="7"/>
  <c r="BB56" i="7"/>
  <c r="BC56" i="7"/>
  <c r="BD56" i="7"/>
  <c r="BB57" i="7"/>
  <c r="BC57" i="7"/>
  <c r="BD57" i="7"/>
  <c r="BB59" i="7"/>
  <c r="BC59" i="7"/>
  <c r="BD59" i="7"/>
  <c r="BB61" i="7"/>
  <c r="BC61" i="7"/>
  <c r="BD61" i="7"/>
  <c r="BB62" i="7"/>
  <c r="BC62" i="7"/>
  <c r="BD62" i="7"/>
  <c r="BB63" i="7"/>
  <c r="BC63" i="7"/>
  <c r="BD63" i="7"/>
  <c r="BB64" i="7"/>
  <c r="BC64" i="7"/>
  <c r="BD64" i="7"/>
  <c r="BB67" i="7"/>
  <c r="BC67" i="7"/>
  <c r="BD67" i="7"/>
  <c r="BB68" i="7"/>
  <c r="BC68" i="7"/>
  <c r="BD68" i="7"/>
  <c r="BB69" i="7"/>
  <c r="BC69" i="7"/>
  <c r="BD69" i="7"/>
  <c r="BB70" i="7"/>
  <c r="BC70" i="7"/>
  <c r="BD70" i="7"/>
  <c r="BB71" i="7"/>
  <c r="BC71" i="7"/>
  <c r="BD71" i="7"/>
  <c r="BB73" i="7"/>
  <c r="BC73" i="7"/>
  <c r="BD73" i="7"/>
  <c r="BB74" i="7"/>
  <c r="BC74" i="7"/>
  <c r="BD74" i="7"/>
  <c r="BB75" i="7"/>
  <c r="BC75" i="7"/>
  <c r="BD75" i="7"/>
  <c r="BB76" i="7"/>
  <c r="BC76" i="7"/>
  <c r="BD76" i="7"/>
  <c r="BB77" i="7"/>
  <c r="BC77" i="7"/>
  <c r="BD77" i="7"/>
  <c r="BB95" i="7"/>
  <c r="BC95" i="7"/>
  <c r="BD95" i="7"/>
  <c r="BB96" i="7"/>
  <c r="BC96" i="7"/>
  <c r="BD96" i="7"/>
  <c r="BB97" i="7"/>
  <c r="BC97" i="7"/>
  <c r="BD97" i="7"/>
  <c r="BB99" i="7"/>
  <c r="BC99" i="7"/>
  <c r="BD99" i="7"/>
  <c r="BB100" i="7"/>
  <c r="BC100" i="7"/>
  <c r="BD100" i="7"/>
  <c r="BB101" i="7"/>
  <c r="BC101" i="7"/>
  <c r="BD101" i="7"/>
  <c r="BB102" i="7"/>
  <c r="BC102" i="7"/>
  <c r="BD102" i="7"/>
  <c r="BB103" i="7"/>
  <c r="BC103" i="7"/>
  <c r="BD103" i="7"/>
  <c r="BB104" i="7"/>
  <c r="BC104" i="7"/>
  <c r="BD104" i="7"/>
  <c r="BB105" i="7"/>
  <c r="BC105" i="7"/>
  <c r="BD105" i="7"/>
  <c r="BB106" i="7"/>
  <c r="BC106" i="7"/>
  <c r="BD106" i="7"/>
  <c r="BB107" i="7"/>
  <c r="BC107" i="7"/>
  <c r="BD107" i="7"/>
  <c r="BB108" i="7"/>
  <c r="BC108" i="7"/>
  <c r="BD108" i="7"/>
  <c r="BB109" i="7"/>
  <c r="BC109" i="7"/>
  <c r="BD109" i="7"/>
  <c r="BB110" i="7"/>
  <c r="BC110" i="7"/>
  <c r="BD110" i="7"/>
  <c r="BB111" i="7"/>
  <c r="BC111" i="7"/>
  <c r="BD111" i="7"/>
  <c r="BB112" i="7"/>
  <c r="BC112" i="7"/>
  <c r="BD112" i="7"/>
  <c r="BB113" i="7"/>
  <c r="BC113" i="7"/>
  <c r="BD113" i="7"/>
  <c r="BB115" i="7"/>
  <c r="BC115" i="7"/>
  <c r="BD115" i="7"/>
  <c r="BB116" i="7"/>
  <c r="BC116" i="7"/>
  <c r="BD116" i="7"/>
  <c r="BB117" i="7"/>
  <c r="BC117" i="7"/>
  <c r="BD117" i="7"/>
  <c r="BB118" i="7"/>
  <c r="BC118" i="7"/>
  <c r="BD118" i="7"/>
  <c r="BB121" i="7"/>
  <c r="BC121" i="7"/>
  <c r="BD121" i="7"/>
  <c r="BB122" i="7"/>
  <c r="BC122" i="7"/>
  <c r="BD122" i="7"/>
  <c r="BB124" i="7"/>
  <c r="BC124" i="7"/>
  <c r="BD124" i="7"/>
  <c r="BB125" i="7"/>
  <c r="BC125" i="7"/>
  <c r="BD125" i="7"/>
  <c r="BB126" i="7"/>
  <c r="BC126" i="7"/>
  <c r="BD126" i="7"/>
  <c r="BB127" i="7"/>
  <c r="BC127" i="7"/>
  <c r="BD127" i="7"/>
  <c r="BB128" i="7"/>
  <c r="BC128" i="7"/>
  <c r="BD128" i="7"/>
  <c r="BB130" i="7"/>
  <c r="BC130" i="7"/>
  <c r="BD130" i="7"/>
  <c r="BB131" i="7"/>
  <c r="BC131" i="7"/>
  <c r="BD131" i="7"/>
  <c r="BB132" i="7"/>
  <c r="BC132" i="7"/>
  <c r="BD132" i="7"/>
  <c r="BB133" i="7"/>
  <c r="BC133" i="7"/>
  <c r="BD133" i="7"/>
  <c r="BB134" i="7"/>
  <c r="BC134" i="7"/>
  <c r="BD134" i="7"/>
  <c r="BB135" i="7"/>
  <c r="BC135" i="7"/>
  <c r="BD135" i="7"/>
  <c r="BB136" i="7"/>
  <c r="BC136" i="7"/>
  <c r="BD136" i="7"/>
  <c r="BB138" i="7"/>
  <c r="BC138" i="7"/>
  <c r="BD138" i="7"/>
  <c r="BB139" i="7"/>
  <c r="BC139" i="7"/>
  <c r="BD139" i="7"/>
  <c r="BB140" i="7"/>
  <c r="BC140" i="7"/>
  <c r="BD140" i="7"/>
  <c r="BB141" i="7"/>
  <c r="BC141" i="7"/>
  <c r="BD141" i="7"/>
  <c r="BB148" i="7"/>
  <c r="BC148" i="7"/>
  <c r="BD148" i="7"/>
  <c r="BB149" i="7"/>
  <c r="BC149" i="7"/>
  <c r="BD149" i="7"/>
  <c r="BB150" i="7"/>
  <c r="BC150" i="7"/>
  <c r="BD150" i="7"/>
  <c r="BB151" i="7"/>
  <c r="BC151" i="7"/>
  <c r="BD151" i="7"/>
  <c r="BB154" i="7"/>
  <c r="BC154" i="7"/>
  <c r="BD154" i="7"/>
  <c r="BB156" i="7"/>
  <c r="BC156" i="7"/>
  <c r="BD156" i="7"/>
  <c r="BB157" i="7"/>
  <c r="BC157" i="7"/>
  <c r="BD157" i="7"/>
  <c r="BB159" i="7"/>
  <c r="BC159" i="7"/>
  <c r="BD159" i="7"/>
  <c r="BB160" i="7"/>
  <c r="BC160" i="7"/>
  <c r="BD160" i="7"/>
  <c r="BB161" i="7"/>
  <c r="BC161" i="7"/>
  <c r="BD161" i="7"/>
  <c r="BB162" i="7"/>
  <c r="BC162" i="7"/>
  <c r="BD162" i="7"/>
  <c r="BB165" i="7"/>
  <c r="BC165" i="7"/>
  <c r="BD165" i="7"/>
  <c r="BB166" i="7"/>
  <c r="BC166" i="7"/>
  <c r="BD166" i="7"/>
  <c r="BB167" i="7"/>
  <c r="BC167" i="7"/>
  <c r="BD167" i="7"/>
  <c r="BB169" i="7"/>
  <c r="BC169" i="7"/>
  <c r="BD169" i="7"/>
  <c r="BB170" i="7"/>
  <c r="BC170" i="7"/>
  <c r="BD170" i="7"/>
  <c r="BB172" i="7"/>
  <c r="BC172" i="7"/>
  <c r="BD172" i="7"/>
  <c r="BB173" i="7"/>
  <c r="BC173" i="7"/>
  <c r="BD173" i="7"/>
  <c r="BB174" i="7"/>
  <c r="BC174" i="7"/>
  <c r="BD174" i="7"/>
  <c r="BB175" i="7"/>
  <c r="BC175" i="7"/>
  <c r="BD175" i="7"/>
  <c r="BB176" i="7"/>
  <c r="BC176" i="7"/>
  <c r="BD176" i="7"/>
  <c r="BB177" i="7"/>
  <c r="BC177" i="7"/>
  <c r="BD177" i="7"/>
  <c r="BB178" i="7"/>
  <c r="BC178" i="7"/>
  <c r="BD178" i="7"/>
  <c r="BB179" i="7"/>
  <c r="BC179" i="7"/>
  <c r="BD179" i="7"/>
  <c r="BB180" i="7"/>
  <c r="BC180" i="7"/>
  <c r="BD180" i="7"/>
  <c r="BB181" i="7"/>
  <c r="BC181" i="7"/>
  <c r="BD181" i="7"/>
  <c r="BB182" i="7"/>
  <c r="BC182" i="7"/>
  <c r="BD182" i="7"/>
  <c r="BB183" i="7"/>
  <c r="BC183" i="7"/>
  <c r="BD183" i="7"/>
  <c r="BB184" i="7"/>
  <c r="BC184" i="7"/>
  <c r="BD184" i="7"/>
  <c r="BB185" i="7"/>
  <c r="BC185" i="7"/>
  <c r="BD185" i="7"/>
  <c r="BB186" i="7"/>
  <c r="BC186" i="7"/>
  <c r="BD186" i="7"/>
  <c r="BB187" i="7"/>
  <c r="BC187" i="7"/>
  <c r="BD187" i="7"/>
  <c r="BB188" i="7"/>
  <c r="BC188" i="7"/>
  <c r="BD188" i="7"/>
  <c r="BB189" i="7"/>
  <c r="BC189" i="7"/>
  <c r="BD189" i="7"/>
  <c r="BB191" i="7"/>
  <c r="BC191" i="7"/>
  <c r="BD191" i="7"/>
  <c r="BB192" i="7"/>
  <c r="BC192" i="7"/>
  <c r="BD192" i="7"/>
  <c r="BB193" i="7"/>
  <c r="BC193" i="7"/>
  <c r="BD193" i="7"/>
  <c r="BB194" i="7"/>
  <c r="BC194" i="7"/>
  <c r="BD194" i="7"/>
  <c r="BB195" i="7"/>
  <c r="BC195" i="7"/>
  <c r="BD195" i="7"/>
  <c r="BB197" i="7"/>
  <c r="BC197" i="7"/>
  <c r="BD197" i="7"/>
  <c r="BB198" i="7"/>
  <c r="BC198" i="7"/>
  <c r="BD198" i="7"/>
  <c r="BB199" i="7"/>
  <c r="BC199" i="7"/>
  <c r="BD199" i="7"/>
  <c r="BB200" i="7"/>
  <c r="BC200" i="7"/>
  <c r="BD200" i="7"/>
  <c r="BB201" i="7"/>
  <c r="BC201" i="7"/>
  <c r="BD201" i="7"/>
  <c r="BB202" i="7"/>
  <c r="BC202" i="7"/>
  <c r="BD202" i="7"/>
  <c r="BB203" i="7"/>
  <c r="BC203" i="7"/>
  <c r="BD203" i="7"/>
  <c r="BB204" i="7"/>
  <c r="BC204" i="7"/>
  <c r="BD204" i="7"/>
  <c r="BB205" i="7"/>
  <c r="BC205" i="7"/>
  <c r="BD205" i="7"/>
  <c r="BB206" i="7"/>
  <c r="BC206" i="7"/>
  <c r="BD206" i="7"/>
  <c r="BB207" i="7"/>
  <c r="BC207" i="7"/>
  <c r="BD207" i="7"/>
  <c r="BB208" i="7"/>
  <c r="BC208" i="7"/>
  <c r="BD208" i="7"/>
  <c r="BB209" i="7"/>
  <c r="BC209" i="7"/>
  <c r="BD209" i="7"/>
  <c r="BB210" i="7"/>
  <c r="BC210" i="7"/>
  <c r="BD210" i="7"/>
  <c r="BB211" i="7"/>
  <c r="BC211" i="7"/>
  <c r="BD211" i="7"/>
  <c r="BB212" i="7"/>
  <c r="BC212" i="7"/>
  <c r="BD212" i="7"/>
  <c r="BB213" i="7"/>
  <c r="BC213" i="7"/>
  <c r="BD213" i="7"/>
  <c r="BB215" i="7"/>
  <c r="BC215" i="7"/>
  <c r="BD215" i="7"/>
  <c r="BB216" i="7"/>
  <c r="BC216" i="7"/>
  <c r="BD216" i="7"/>
  <c r="BB218" i="7"/>
  <c r="BC218" i="7"/>
  <c r="BD218" i="7"/>
  <c r="BB219" i="7"/>
  <c r="BC219" i="7"/>
  <c r="BD219" i="7"/>
  <c r="BB220" i="7"/>
  <c r="BC220" i="7"/>
  <c r="BD220" i="7"/>
  <c r="BB222" i="7"/>
  <c r="BC222" i="7"/>
  <c r="BD222" i="7"/>
  <c r="BB224" i="7"/>
  <c r="BC224" i="7"/>
  <c r="BD224" i="7"/>
  <c r="BB226" i="7"/>
  <c r="BC226" i="7"/>
  <c r="BD226" i="7"/>
  <c r="BB227" i="7"/>
  <c r="BC227" i="7"/>
  <c r="BD227" i="7"/>
  <c r="BB228" i="7"/>
  <c r="BC228" i="7"/>
  <c r="BD228" i="7"/>
  <c r="BB229" i="7"/>
  <c r="BC229" i="7"/>
  <c r="BD229" i="7"/>
  <c r="BB230" i="7"/>
  <c r="BC230" i="7"/>
  <c r="BD230" i="7"/>
  <c r="BB233" i="7"/>
  <c r="BC233" i="7"/>
  <c r="BD233" i="7"/>
  <c r="BB234" i="7"/>
  <c r="BC234" i="7"/>
  <c r="BD234" i="7"/>
  <c r="BB235" i="7"/>
  <c r="BC235" i="7"/>
  <c r="BD235" i="7"/>
  <c r="BB236" i="7"/>
  <c r="BC236" i="7"/>
  <c r="BD236" i="7"/>
  <c r="BB237" i="7"/>
  <c r="BC237" i="7"/>
  <c r="BD237" i="7"/>
  <c r="BB238" i="7"/>
  <c r="BC238" i="7"/>
  <c r="BD238" i="7"/>
  <c r="BB239" i="7"/>
  <c r="BC239" i="7"/>
  <c r="BD239" i="7"/>
  <c r="BB240" i="7"/>
  <c r="BC240" i="7"/>
  <c r="BD240" i="7"/>
  <c r="BB241" i="7"/>
  <c r="BC241" i="7"/>
  <c r="BD241" i="7"/>
  <c r="BB243" i="7"/>
  <c r="BC243" i="7"/>
  <c r="BD243" i="7"/>
  <c r="BB244" i="7"/>
  <c r="BC244" i="7"/>
  <c r="BD244" i="7"/>
  <c r="BB245" i="7"/>
  <c r="BC245" i="7"/>
  <c r="BD245" i="7"/>
  <c r="BB246" i="7"/>
  <c r="BC246" i="7"/>
  <c r="BD246" i="7"/>
  <c r="BB247" i="7"/>
  <c r="BC247" i="7"/>
  <c r="BD247" i="7"/>
  <c r="BB248" i="7"/>
  <c r="BC248" i="7"/>
  <c r="BD248" i="7"/>
  <c r="BB249" i="7"/>
  <c r="BC249" i="7"/>
  <c r="BD249" i="7"/>
  <c r="BB250" i="7"/>
  <c r="BC250" i="7"/>
  <c r="BD250" i="7"/>
  <c r="BB251" i="7"/>
  <c r="BC251" i="7"/>
  <c r="BD251" i="7"/>
  <c r="BB252" i="7"/>
  <c r="BC252" i="7"/>
  <c r="BD252" i="7"/>
  <c r="BB253" i="7"/>
  <c r="BC253" i="7"/>
  <c r="BD253" i="7"/>
  <c r="BB254" i="7"/>
  <c r="BC254" i="7"/>
  <c r="BD254" i="7"/>
  <c r="BB255" i="7"/>
  <c r="BC255" i="7"/>
  <c r="BD255" i="7"/>
  <c r="BB256" i="7"/>
  <c r="BC256" i="7"/>
  <c r="BD256" i="7"/>
  <c r="BB257" i="7"/>
  <c r="BC257" i="7"/>
  <c r="BD257" i="7"/>
  <c r="BB259" i="7"/>
  <c r="BC259" i="7"/>
  <c r="BD259" i="7"/>
  <c r="BB260" i="7"/>
  <c r="BC260" i="7"/>
  <c r="BD260" i="7"/>
  <c r="BB261" i="7"/>
  <c r="BC261" i="7"/>
  <c r="BD261" i="7"/>
  <c r="BB262" i="7"/>
  <c r="BC262" i="7"/>
  <c r="BD262" i="7"/>
  <c r="BB263" i="7"/>
  <c r="BC263" i="7"/>
  <c r="BD263" i="7"/>
  <c r="BB265" i="7"/>
  <c r="BC265" i="7"/>
  <c r="BD265" i="7"/>
  <c r="BB268" i="7"/>
  <c r="BC268" i="7"/>
  <c r="BD268" i="7"/>
  <c r="BB269" i="7"/>
  <c r="BC269" i="7"/>
  <c r="BD269" i="7"/>
  <c r="BB270" i="7"/>
  <c r="BC270" i="7"/>
  <c r="BD270" i="7"/>
  <c r="BB271" i="7"/>
  <c r="BC271" i="7"/>
  <c r="BD271" i="7"/>
  <c r="BB272" i="7"/>
  <c r="BC272" i="7"/>
  <c r="BD272" i="7"/>
  <c r="BB277" i="7"/>
  <c r="BC277" i="7"/>
  <c r="BD277" i="7"/>
  <c r="BB278" i="7"/>
  <c r="BC278" i="7"/>
  <c r="BD278" i="7"/>
  <c r="BB279" i="7"/>
  <c r="BC279" i="7"/>
  <c r="BD279" i="7"/>
  <c r="BB280" i="7"/>
  <c r="BC280" i="7"/>
  <c r="BD280" i="7"/>
  <c r="BB281" i="7"/>
  <c r="BC281" i="7"/>
  <c r="BD281" i="7"/>
  <c r="BB282" i="7"/>
  <c r="BC282" i="7"/>
  <c r="BD282" i="7"/>
  <c r="BB283" i="7"/>
  <c r="BC283" i="7"/>
  <c r="BD283" i="7"/>
  <c r="BB285" i="7"/>
  <c r="BC285" i="7"/>
  <c r="BD285" i="7"/>
  <c r="BB286" i="7"/>
  <c r="BC286" i="7"/>
  <c r="BD286" i="7"/>
  <c r="BB287" i="7"/>
  <c r="BC287" i="7"/>
  <c r="BD287" i="7"/>
  <c r="BB288" i="7"/>
  <c r="BC288" i="7"/>
  <c r="BD288" i="7"/>
  <c r="BB289" i="7"/>
  <c r="BC289" i="7"/>
  <c r="BD289" i="7"/>
  <c r="BB290" i="7"/>
  <c r="BC290" i="7"/>
  <c r="BD290" i="7"/>
  <c r="BB291" i="7"/>
  <c r="BC291" i="7"/>
  <c r="BD291" i="7"/>
  <c r="BB292" i="7"/>
  <c r="BC292" i="7"/>
  <c r="BD292" i="7"/>
  <c r="BB293" i="7"/>
  <c r="BC293" i="7"/>
  <c r="BD293" i="7"/>
  <c r="BB294" i="7"/>
  <c r="BC294" i="7"/>
  <c r="BD294" i="7"/>
  <c r="BB295" i="7"/>
  <c r="BC295" i="7"/>
  <c r="BD295" i="7"/>
  <c r="BB296" i="7"/>
  <c r="BC296" i="7"/>
  <c r="BD296" i="7"/>
  <c r="BB297" i="7"/>
  <c r="BC297" i="7"/>
  <c r="BD297" i="7"/>
  <c r="BB299" i="7"/>
  <c r="BC299" i="7"/>
  <c r="BD299" i="7"/>
  <c r="BB300" i="7"/>
  <c r="BC300" i="7"/>
  <c r="BD300" i="7"/>
  <c r="BB301" i="7"/>
  <c r="BC301" i="7"/>
  <c r="BD301" i="7"/>
  <c r="BB302" i="7"/>
  <c r="BC302" i="7"/>
  <c r="BD302" i="7"/>
  <c r="BB303" i="7"/>
  <c r="BC303" i="7"/>
  <c r="BD303" i="7"/>
  <c r="BB304" i="7"/>
  <c r="BC304" i="7"/>
  <c r="BD304" i="7"/>
  <c r="BB305" i="7"/>
  <c r="BC305" i="7"/>
  <c r="BD305" i="7"/>
  <c r="BB306" i="7"/>
  <c r="BC306" i="7"/>
  <c r="BD306" i="7"/>
  <c r="BB308" i="7"/>
  <c r="BC308" i="7"/>
  <c r="BD308" i="7"/>
  <c r="BB309" i="7"/>
  <c r="BC309" i="7"/>
  <c r="BD309" i="7"/>
  <c r="BB310" i="7"/>
  <c r="BC310" i="7"/>
  <c r="BD310" i="7"/>
  <c r="BB311" i="7"/>
  <c r="BC311" i="7"/>
  <c r="BD311" i="7"/>
  <c r="BB312" i="7"/>
  <c r="BC312" i="7"/>
  <c r="BD312" i="7"/>
  <c r="BB313" i="7"/>
  <c r="BC313" i="7"/>
  <c r="BD313" i="7"/>
  <c r="BB315" i="7"/>
  <c r="BC315" i="7"/>
  <c r="BD315" i="7"/>
  <c r="BB316" i="7"/>
  <c r="BC316" i="7"/>
  <c r="BD316" i="7"/>
  <c r="BB317" i="7"/>
  <c r="BC317" i="7"/>
  <c r="BD317" i="7"/>
  <c r="BB318" i="7"/>
  <c r="BC318" i="7"/>
  <c r="BD318" i="7"/>
  <c r="BB319" i="7"/>
  <c r="BC319" i="7"/>
  <c r="BD319" i="7"/>
  <c r="BB320" i="7"/>
  <c r="BC320" i="7"/>
  <c r="BD320" i="7"/>
  <c r="BB321" i="7"/>
  <c r="BC321" i="7"/>
  <c r="BD321" i="7"/>
  <c r="BB322" i="7"/>
  <c r="BC322" i="7"/>
  <c r="BD322" i="7"/>
  <c r="BB323" i="7"/>
  <c r="BC323" i="7"/>
  <c r="BD323" i="7"/>
  <c r="BB324" i="7"/>
  <c r="BC324" i="7"/>
  <c r="BD324" i="7"/>
  <c r="BB325" i="7"/>
  <c r="BC325" i="7"/>
  <c r="BD325" i="7"/>
  <c r="BB326" i="7"/>
  <c r="BC326" i="7"/>
  <c r="BD326" i="7"/>
  <c r="BB327" i="7"/>
  <c r="BC327" i="7"/>
  <c r="BD327" i="7"/>
  <c r="BB328" i="7"/>
  <c r="BC328" i="7"/>
  <c r="BD328" i="7"/>
  <c r="BB329" i="7"/>
  <c r="BC329" i="7"/>
  <c r="BD329" i="7"/>
  <c r="BB330" i="7"/>
  <c r="BC330" i="7"/>
  <c r="BD330" i="7"/>
  <c r="BB332" i="7"/>
  <c r="BC332" i="7"/>
  <c r="BD332" i="7"/>
  <c r="BB333" i="7"/>
  <c r="BC333" i="7"/>
  <c r="BD333" i="7"/>
  <c r="BB334" i="7"/>
  <c r="BC334" i="7"/>
  <c r="BD334" i="7"/>
  <c r="BB336" i="7"/>
  <c r="BC336" i="7"/>
  <c r="BD336" i="7"/>
  <c r="BB338" i="7"/>
  <c r="BC338" i="7"/>
  <c r="BD338" i="7"/>
  <c r="BB339" i="7"/>
  <c r="BC339" i="7"/>
  <c r="BD339" i="7"/>
  <c r="BB340" i="7"/>
  <c r="BC340" i="7"/>
  <c r="BD340" i="7"/>
  <c r="BB341" i="7"/>
  <c r="BC341" i="7"/>
  <c r="BD341" i="7"/>
  <c r="BB342" i="7"/>
  <c r="BC342" i="7"/>
  <c r="BD342" i="7"/>
  <c r="BB343" i="7"/>
  <c r="BC343" i="7"/>
  <c r="BD343" i="7"/>
  <c r="BB344" i="7"/>
  <c r="BC344" i="7"/>
  <c r="BD344" i="7"/>
  <c r="BB345" i="7"/>
  <c r="BC345" i="7"/>
  <c r="BD345" i="7"/>
  <c r="BB346" i="7"/>
  <c r="BC346" i="7"/>
  <c r="BD346" i="7"/>
  <c r="BB348" i="7"/>
  <c r="BC348" i="7"/>
  <c r="BD348" i="7"/>
  <c r="BB349" i="7"/>
  <c r="BC349" i="7"/>
  <c r="BD349" i="7"/>
  <c r="BB350" i="7"/>
  <c r="BC350" i="7"/>
  <c r="BD350" i="7"/>
  <c r="BB351" i="7"/>
  <c r="BC351" i="7"/>
  <c r="BD351" i="7"/>
  <c r="BB353" i="7"/>
  <c r="BC353" i="7"/>
  <c r="BD353" i="7"/>
  <c r="BB354" i="7"/>
  <c r="BC354" i="7"/>
  <c r="BD354" i="7"/>
  <c r="BB355" i="7"/>
  <c r="BC355" i="7"/>
  <c r="BD355" i="7"/>
  <c r="BB356" i="7"/>
  <c r="BC356" i="7"/>
  <c r="BD356" i="7"/>
  <c r="BB358" i="7"/>
  <c r="BC358" i="7"/>
  <c r="BD358" i="7"/>
  <c r="BB359" i="7"/>
  <c r="BC359" i="7"/>
  <c r="BD359" i="7"/>
  <c r="BB360" i="7"/>
  <c r="BC360" i="7"/>
  <c r="BD360" i="7"/>
  <c r="BB361" i="7"/>
  <c r="BC361" i="7"/>
  <c r="BD361" i="7"/>
  <c r="BB362" i="7"/>
  <c r="BC362" i="7"/>
  <c r="BD362" i="7"/>
  <c r="BB363" i="7"/>
  <c r="BC363" i="7"/>
  <c r="BD363" i="7"/>
  <c r="BB364" i="7"/>
  <c r="BC364" i="7"/>
  <c r="BD364" i="7"/>
  <c r="BB365" i="7"/>
  <c r="BC365" i="7"/>
  <c r="BD365" i="7"/>
  <c r="BB366" i="7"/>
  <c r="BC366" i="7"/>
  <c r="BD366" i="7"/>
  <c r="BB367" i="7"/>
  <c r="BC367" i="7"/>
  <c r="BD367" i="7"/>
  <c r="BB368" i="7"/>
  <c r="BC368" i="7"/>
  <c r="BD368" i="7"/>
  <c r="BB369" i="7"/>
  <c r="BC369" i="7"/>
  <c r="BD369" i="7"/>
  <c r="BB370" i="7"/>
  <c r="BC370" i="7"/>
  <c r="BD370" i="7"/>
  <c r="BB371" i="7"/>
  <c r="BC371" i="7"/>
  <c r="BD371" i="7"/>
  <c r="BB372" i="7"/>
  <c r="BC372" i="7"/>
  <c r="BD372" i="7"/>
  <c r="BB373" i="7"/>
  <c r="BC373" i="7"/>
  <c r="BD373" i="7"/>
  <c r="BB374" i="7"/>
  <c r="BC374" i="7"/>
  <c r="BD374" i="7"/>
  <c r="BB375" i="7"/>
  <c r="BC375" i="7"/>
  <c r="BD375" i="7"/>
  <c r="BB376" i="7"/>
  <c r="BC376" i="7"/>
  <c r="BD376" i="7"/>
  <c r="BB378" i="7"/>
  <c r="BC378" i="7"/>
  <c r="BD378" i="7"/>
  <c r="BB381" i="7"/>
  <c r="BC381" i="7"/>
  <c r="BD381" i="7"/>
  <c r="BB383" i="7"/>
  <c r="BC383" i="7"/>
  <c r="BD383" i="7"/>
  <c r="BB384" i="7"/>
  <c r="BC384" i="7"/>
  <c r="BD384" i="7"/>
  <c r="BB387" i="7"/>
  <c r="BC387" i="7"/>
  <c r="BD387" i="7"/>
  <c r="BB388" i="7"/>
  <c r="BC388" i="7"/>
  <c r="BD388" i="7"/>
  <c r="BB389" i="7"/>
  <c r="BC389" i="7"/>
  <c r="BD389" i="7"/>
  <c r="BB390" i="7"/>
  <c r="BC390" i="7"/>
  <c r="BD390" i="7"/>
  <c r="BB391" i="7"/>
  <c r="BC391" i="7"/>
  <c r="BD391" i="7"/>
  <c r="BB392" i="7"/>
  <c r="BC392" i="7"/>
  <c r="BD392" i="7"/>
  <c r="BB393" i="7"/>
  <c r="BC393" i="7"/>
  <c r="BD393" i="7"/>
  <c r="BB394" i="7"/>
  <c r="BC394" i="7"/>
  <c r="BD394" i="7"/>
  <c r="BB396" i="7"/>
  <c r="BC396" i="7"/>
  <c r="BD396" i="7"/>
  <c r="BB397" i="7"/>
  <c r="BC397" i="7"/>
  <c r="BD397" i="7"/>
  <c r="BB398" i="7"/>
  <c r="BC398" i="7"/>
  <c r="BD398" i="7"/>
  <c r="BB399" i="7"/>
  <c r="BC399" i="7"/>
  <c r="BD399" i="7"/>
  <c r="BB400" i="7"/>
  <c r="BC400" i="7"/>
  <c r="BD400" i="7"/>
  <c r="BB401" i="7"/>
  <c r="BC401" i="7"/>
  <c r="BD401" i="7"/>
  <c r="BB402" i="7"/>
  <c r="BC402" i="7"/>
  <c r="BD402" i="7"/>
  <c r="BB403" i="7"/>
  <c r="BC403" i="7"/>
  <c r="BD403" i="7"/>
  <c r="BB404" i="7"/>
  <c r="BC404" i="7"/>
  <c r="BD404" i="7"/>
  <c r="BB405" i="7"/>
  <c r="BC405" i="7"/>
  <c r="BD405" i="7"/>
  <c r="BB406" i="7"/>
  <c r="BC406" i="7"/>
  <c r="BD406" i="7"/>
  <c r="BB411" i="7"/>
  <c r="BC411" i="7"/>
  <c r="BD411" i="7"/>
  <c r="BB412" i="7"/>
  <c r="BC412" i="7"/>
  <c r="BD412" i="7"/>
  <c r="BB413" i="7"/>
  <c r="BC413" i="7"/>
  <c r="BD413" i="7"/>
  <c r="BB415" i="7"/>
  <c r="BC415" i="7"/>
  <c r="BD415" i="7"/>
  <c r="BB416" i="7"/>
  <c r="BC416" i="7"/>
  <c r="BD416" i="7"/>
  <c r="BB418" i="7"/>
  <c r="BC418" i="7"/>
  <c r="BD418" i="7"/>
  <c r="BB420" i="7"/>
  <c r="BC420" i="7"/>
  <c r="BD420" i="7"/>
  <c r="BB421" i="7"/>
  <c r="BC421" i="7"/>
  <c r="BD421" i="7"/>
  <c r="BB422" i="7"/>
  <c r="BC422" i="7"/>
  <c r="BD422" i="7"/>
  <c r="BB423" i="7"/>
  <c r="BC423" i="7"/>
  <c r="BD423" i="7"/>
  <c r="BB426" i="7"/>
  <c r="BC426" i="7"/>
  <c r="BD426" i="7"/>
  <c r="BB427" i="7"/>
  <c r="BC427" i="7"/>
  <c r="BD427" i="7"/>
  <c r="BB428" i="7"/>
  <c r="BC428" i="7"/>
  <c r="BD428" i="7"/>
  <c r="BB429" i="7"/>
  <c r="BC429" i="7"/>
  <c r="BD429" i="7"/>
  <c r="BB430" i="7"/>
  <c r="BC430" i="7"/>
  <c r="BD430" i="7"/>
  <c r="BB431" i="7"/>
  <c r="BC431" i="7"/>
  <c r="BD431" i="7"/>
  <c r="BB432" i="7"/>
  <c r="BC432" i="7"/>
  <c r="BD432" i="7"/>
  <c r="BB433" i="7"/>
  <c r="BC433" i="7"/>
  <c r="BD433" i="7"/>
  <c r="BB434" i="7"/>
  <c r="BC434" i="7"/>
  <c r="BD434" i="7"/>
  <c r="BB435" i="7"/>
  <c r="BC435" i="7"/>
  <c r="BD435" i="7"/>
  <c r="BB436" i="7"/>
  <c r="BC436" i="7"/>
  <c r="BD436" i="7"/>
  <c r="BB437" i="7"/>
  <c r="BC437" i="7"/>
  <c r="BD437" i="7"/>
  <c r="BB438" i="7"/>
  <c r="BC438" i="7"/>
  <c r="BD438" i="7"/>
  <c r="BB439" i="7"/>
  <c r="BC439" i="7"/>
  <c r="BD439" i="7"/>
  <c r="BB441" i="7"/>
  <c r="BC441" i="7"/>
  <c r="BD441" i="7"/>
  <c r="BB442" i="7"/>
  <c r="BC442" i="7"/>
  <c r="BD442" i="7"/>
  <c r="BB443" i="7"/>
  <c r="BC443" i="7"/>
  <c r="BD443" i="7"/>
  <c r="BB444" i="7"/>
  <c r="BC444" i="7"/>
  <c r="BD444" i="7"/>
  <c r="BB445" i="7"/>
  <c r="BC445" i="7"/>
  <c r="BD445" i="7"/>
  <c r="BB448" i="7"/>
  <c r="BC448" i="7"/>
  <c r="BD448" i="7"/>
  <c r="BB450" i="7"/>
  <c r="BC450" i="7"/>
  <c r="BD450" i="7"/>
  <c r="BB452" i="7"/>
  <c r="BC452" i="7"/>
  <c r="BD452" i="7"/>
  <c r="BB454" i="7"/>
  <c r="BC454" i="7"/>
  <c r="BD454" i="7"/>
  <c r="BB457" i="7"/>
  <c r="BC457" i="7"/>
  <c r="BD457" i="7"/>
  <c r="BB462" i="7"/>
  <c r="BC462" i="7"/>
  <c r="BD462" i="7"/>
  <c r="BB463" i="7"/>
  <c r="BC463" i="7"/>
  <c r="BD463" i="7"/>
  <c r="BB464" i="7"/>
  <c r="BC464" i="7"/>
  <c r="BD464" i="7"/>
  <c r="BB465" i="7"/>
  <c r="BC465" i="7"/>
  <c r="BD465" i="7"/>
  <c r="BB466" i="7"/>
  <c r="BC466" i="7"/>
  <c r="BD466" i="7"/>
  <c r="BB467" i="7"/>
  <c r="BC467" i="7"/>
  <c r="BD467" i="7"/>
  <c r="BB471" i="7"/>
  <c r="BC471" i="7"/>
  <c r="BD471" i="7"/>
  <c r="BB472" i="7"/>
  <c r="BC472" i="7"/>
  <c r="BD472" i="7"/>
  <c r="BB473" i="7"/>
  <c r="BC473" i="7"/>
  <c r="BD473" i="7"/>
  <c r="BB474" i="7"/>
  <c r="BC474" i="7"/>
  <c r="BD474" i="7"/>
  <c r="BB475" i="7"/>
  <c r="BC475" i="7"/>
  <c r="BD475" i="7"/>
  <c r="BB476" i="7"/>
  <c r="BC476" i="7"/>
  <c r="BD476" i="7"/>
  <c r="BB477" i="7"/>
  <c r="BC477" i="7"/>
  <c r="BD477" i="7"/>
  <c r="BB478" i="7"/>
  <c r="BC478" i="7"/>
  <c r="BD478" i="7"/>
  <c r="BB479" i="7"/>
  <c r="BC479" i="7"/>
  <c r="BD479" i="7"/>
  <c r="BB480" i="7"/>
  <c r="BC480" i="7"/>
  <c r="BD480" i="7"/>
  <c r="BB481" i="7"/>
  <c r="BC481" i="7"/>
  <c r="BD481" i="7"/>
  <c r="BB482" i="7"/>
  <c r="BC482" i="7"/>
  <c r="BD482" i="7"/>
  <c r="BB483" i="7"/>
  <c r="BC483" i="7"/>
  <c r="BD483" i="7"/>
  <c r="BB484" i="7"/>
  <c r="BC484" i="7"/>
  <c r="BD484" i="7"/>
  <c r="BB485" i="7"/>
  <c r="BC485" i="7"/>
  <c r="BD485" i="7"/>
  <c r="BB486" i="7"/>
  <c r="BC486" i="7"/>
  <c r="BD486" i="7"/>
  <c r="BB487" i="7"/>
  <c r="BC487" i="7"/>
  <c r="BD487" i="7"/>
  <c r="BB488" i="7"/>
  <c r="BC488" i="7"/>
  <c r="BD488" i="7"/>
  <c r="BB489" i="7"/>
  <c r="BC489" i="7"/>
  <c r="BD489" i="7"/>
  <c r="BB490" i="7"/>
  <c r="BC490" i="7"/>
  <c r="BD490" i="7"/>
  <c r="BB491" i="7"/>
  <c r="BC491" i="7"/>
  <c r="BD491" i="7"/>
  <c r="BB492" i="7"/>
  <c r="BC492" i="7"/>
  <c r="BD492" i="7"/>
  <c r="BB493" i="7"/>
  <c r="BC493" i="7"/>
  <c r="BD493" i="7"/>
  <c r="BB494" i="7"/>
  <c r="BC494" i="7"/>
  <c r="BD494" i="7"/>
  <c r="BB495" i="7"/>
  <c r="BC495" i="7"/>
  <c r="BD495" i="7"/>
  <c r="BB496" i="7"/>
  <c r="BC496" i="7"/>
  <c r="BD496" i="7"/>
  <c r="BB497" i="7"/>
  <c r="BC497" i="7"/>
  <c r="BD497" i="7"/>
  <c r="BB498" i="7"/>
  <c r="BC498" i="7"/>
  <c r="BD498" i="7"/>
  <c r="BB499" i="7"/>
  <c r="BC499" i="7"/>
  <c r="BD499" i="7"/>
  <c r="BB500" i="7"/>
  <c r="BC500" i="7"/>
  <c r="BD500" i="7"/>
  <c r="BB501" i="7"/>
  <c r="BC501" i="7"/>
  <c r="BD501" i="7"/>
  <c r="BB502" i="7"/>
  <c r="BC502" i="7"/>
  <c r="BD502" i="7"/>
  <c r="BB503" i="7"/>
  <c r="BC503" i="7"/>
  <c r="BD503" i="7"/>
  <c r="BB505" i="7"/>
  <c r="BC505" i="7"/>
  <c r="BD505" i="7"/>
  <c r="BB506" i="7"/>
  <c r="BC506" i="7"/>
  <c r="BD506" i="7"/>
  <c r="BB507" i="7"/>
  <c r="BC507" i="7"/>
  <c r="BD507" i="7"/>
  <c r="BB509" i="7"/>
  <c r="BC509" i="7"/>
  <c r="BD509" i="7"/>
  <c r="BB510" i="7"/>
  <c r="BC510" i="7"/>
  <c r="BD510" i="7"/>
  <c r="BB511" i="7"/>
  <c r="BC511" i="7"/>
  <c r="BD511" i="7"/>
  <c r="BB512" i="7"/>
  <c r="BC512" i="7"/>
  <c r="BD512" i="7"/>
  <c r="BB513" i="7"/>
  <c r="BC513" i="7"/>
  <c r="BD513" i="7"/>
  <c r="BB514" i="7"/>
  <c r="BC514" i="7"/>
  <c r="BD514" i="7"/>
  <c r="BB515" i="7"/>
  <c r="BC515" i="7"/>
  <c r="BD515" i="7"/>
  <c r="BB516" i="7"/>
  <c r="BC516" i="7"/>
  <c r="BD516" i="7"/>
  <c r="BB517" i="7"/>
  <c r="BC517" i="7"/>
  <c r="BD517" i="7"/>
  <c r="BB518" i="7"/>
  <c r="BC518" i="7"/>
  <c r="BD518" i="7"/>
  <c r="BB519" i="7"/>
  <c r="BC519" i="7"/>
  <c r="BD519" i="7"/>
  <c r="BB520" i="7"/>
  <c r="BC520" i="7"/>
  <c r="BD520" i="7"/>
  <c r="BB521" i="7"/>
  <c r="BC521" i="7"/>
  <c r="BD521" i="7"/>
  <c r="BB523" i="7"/>
  <c r="BC523" i="7"/>
  <c r="BD523" i="7"/>
  <c r="BB524" i="7"/>
  <c r="BC524" i="7"/>
  <c r="BD524" i="7"/>
  <c r="BB525" i="7"/>
  <c r="BC525" i="7"/>
  <c r="BD525" i="7"/>
  <c r="BB526" i="7"/>
  <c r="BC526" i="7"/>
  <c r="BD526" i="7"/>
  <c r="BB527" i="7"/>
  <c r="BC527" i="7"/>
  <c r="BD527" i="7"/>
  <c r="BB528" i="7"/>
  <c r="BC528" i="7"/>
  <c r="BD528" i="7"/>
  <c r="BB529" i="7"/>
  <c r="BC529" i="7"/>
  <c r="BD529" i="7"/>
  <c r="BB530" i="7"/>
  <c r="BC530" i="7"/>
  <c r="BD530" i="7"/>
  <c r="BB531" i="7"/>
  <c r="BC531" i="7"/>
  <c r="BD531" i="7"/>
  <c r="BB532" i="7"/>
  <c r="BC532" i="7"/>
  <c r="BD532" i="7"/>
  <c r="BB533" i="7"/>
  <c r="BC533" i="7"/>
  <c r="BD533" i="7"/>
  <c r="BB534" i="7"/>
  <c r="BC534" i="7"/>
  <c r="BD534" i="7"/>
  <c r="BB535" i="7"/>
  <c r="BC535" i="7"/>
  <c r="BD535" i="7"/>
  <c r="BB536" i="7"/>
  <c r="BC536" i="7"/>
  <c r="BD536" i="7"/>
  <c r="BB537" i="7"/>
  <c r="BC537" i="7"/>
  <c r="BD537" i="7"/>
  <c r="BB538" i="7"/>
  <c r="BC538" i="7"/>
  <c r="BD538" i="7"/>
  <c r="BB543" i="7"/>
  <c r="BC543" i="7"/>
  <c r="BD543" i="7"/>
  <c r="BB544" i="7"/>
  <c r="BC544" i="7"/>
  <c r="BD544" i="7"/>
  <c r="BB545" i="7"/>
  <c r="BC545" i="7"/>
  <c r="BD545" i="7"/>
  <c r="BB546" i="7"/>
  <c r="BC546" i="7"/>
  <c r="BD546" i="7"/>
  <c r="BB547" i="7"/>
  <c r="BC547" i="7"/>
  <c r="BD547" i="7"/>
  <c r="BB548" i="7"/>
  <c r="BC548" i="7"/>
  <c r="BD548" i="7"/>
  <c r="BB549" i="7"/>
  <c r="BC549" i="7"/>
  <c r="BD549" i="7"/>
  <c r="BB550" i="7"/>
  <c r="BC550" i="7"/>
  <c r="BD550" i="7"/>
  <c r="BB551" i="7"/>
  <c r="BC551" i="7"/>
  <c r="BD551" i="7"/>
  <c r="BB552" i="7"/>
  <c r="BC552" i="7"/>
  <c r="BD552" i="7"/>
  <c r="BB555" i="7"/>
  <c r="BC555" i="7"/>
  <c r="BD555" i="7"/>
  <c r="BB556" i="7"/>
  <c r="BC556" i="7"/>
  <c r="BD556" i="7"/>
  <c r="BB557" i="7"/>
  <c r="BC557" i="7"/>
  <c r="BD557" i="7"/>
  <c r="BB558" i="7"/>
  <c r="BC558" i="7"/>
  <c r="BD558" i="7"/>
  <c r="BB559" i="7"/>
  <c r="BC559" i="7"/>
  <c r="BD559" i="7"/>
  <c r="BB560" i="7"/>
  <c r="BC560" i="7"/>
  <c r="BD560" i="7"/>
  <c r="BB561" i="7"/>
  <c r="BC561" i="7"/>
  <c r="BD561" i="7"/>
  <c r="BB562" i="7"/>
  <c r="BC562" i="7"/>
  <c r="BD562" i="7"/>
  <c r="BB563" i="7"/>
  <c r="BC563" i="7"/>
  <c r="BD563" i="7"/>
  <c r="BB565" i="7"/>
  <c r="BC565" i="7"/>
  <c r="BD565" i="7"/>
  <c r="BB567" i="7"/>
  <c r="BC567" i="7"/>
  <c r="BD567" i="7"/>
  <c r="BB568" i="7"/>
  <c r="BC568" i="7"/>
  <c r="BD568" i="7"/>
  <c r="BB569" i="7"/>
  <c r="BC569" i="7"/>
  <c r="BD569" i="7"/>
  <c r="BB570" i="7"/>
  <c r="BC570" i="7"/>
  <c r="BD570" i="7"/>
  <c r="BB571" i="7"/>
  <c r="BC571" i="7"/>
  <c r="BD571" i="7"/>
  <c r="BB577" i="7"/>
  <c r="BC577" i="7"/>
  <c r="BD577" i="7"/>
  <c r="BB578" i="7"/>
  <c r="BC578" i="7"/>
  <c r="BD578" i="7"/>
  <c r="BB579" i="7"/>
  <c r="BC579" i="7"/>
  <c r="BD579" i="7"/>
  <c r="BB580" i="7"/>
  <c r="BC580" i="7"/>
  <c r="BD580" i="7"/>
  <c r="BB581" i="7"/>
  <c r="BC581" i="7"/>
  <c r="BD581" i="7"/>
  <c r="BB582" i="7"/>
  <c r="BC582" i="7"/>
  <c r="BD582" i="7"/>
  <c r="BB583" i="7"/>
  <c r="BC583" i="7"/>
  <c r="BD583" i="7"/>
  <c r="BB584" i="7"/>
  <c r="BC584" i="7"/>
  <c r="BD584" i="7"/>
  <c r="BB585" i="7"/>
  <c r="BC585" i="7"/>
  <c r="BD585" i="7"/>
  <c r="BB586" i="7"/>
  <c r="BC586" i="7"/>
  <c r="BD586" i="7"/>
  <c r="BB587" i="7"/>
  <c r="BC587" i="7"/>
  <c r="BD587" i="7"/>
  <c r="BB588" i="7"/>
  <c r="BC588" i="7"/>
  <c r="BD588" i="7"/>
  <c r="BB589" i="7"/>
  <c r="BC589" i="7"/>
  <c r="BD589" i="7"/>
  <c r="BB590" i="7"/>
  <c r="BC590" i="7"/>
  <c r="BD590" i="7"/>
  <c r="BB591" i="7"/>
  <c r="BC591" i="7"/>
  <c r="BD591" i="7"/>
  <c r="BB592" i="7"/>
  <c r="BC592" i="7"/>
  <c r="BD592" i="7"/>
  <c r="BB593" i="7"/>
  <c r="BC593" i="7"/>
  <c r="BD593" i="7"/>
  <c r="BB594" i="7"/>
  <c r="BC594" i="7"/>
  <c r="BD594" i="7"/>
  <c r="BB595" i="7"/>
  <c r="BC595" i="7"/>
  <c r="BD595" i="7"/>
  <c r="BB596" i="7"/>
  <c r="BC596" i="7"/>
  <c r="BD596" i="7"/>
  <c r="BB597" i="7"/>
  <c r="BC597" i="7"/>
  <c r="BD597" i="7"/>
  <c r="BB598" i="7"/>
  <c r="BC598" i="7"/>
  <c r="BD598" i="7"/>
  <c r="BB599" i="7"/>
  <c r="BC599" i="7"/>
  <c r="BD599" i="7"/>
  <c r="BB600" i="7"/>
  <c r="BC600" i="7"/>
  <c r="BD600" i="7"/>
  <c r="BB601" i="7"/>
  <c r="BC601" i="7"/>
  <c r="BD601" i="7"/>
  <c r="BB602" i="7"/>
  <c r="BC602" i="7"/>
  <c r="BD602" i="7"/>
  <c r="BB603" i="7"/>
  <c r="BC603" i="7"/>
  <c r="BD603" i="7"/>
  <c r="BB605" i="7"/>
  <c r="BC605" i="7"/>
  <c r="BD605" i="7"/>
  <c r="BB606" i="7"/>
  <c r="BC606" i="7"/>
  <c r="BD606" i="7"/>
  <c r="BB607" i="7"/>
  <c r="BC607" i="7"/>
  <c r="BD607" i="7"/>
  <c r="BB609" i="7"/>
  <c r="BC609" i="7"/>
  <c r="BD609" i="7"/>
  <c r="BB610" i="7"/>
  <c r="BC610" i="7"/>
  <c r="BD610" i="7"/>
  <c r="BB611" i="7"/>
  <c r="BC611" i="7"/>
  <c r="BD611" i="7"/>
  <c r="BB612" i="7"/>
  <c r="BC612" i="7"/>
  <c r="BD612" i="7"/>
  <c r="BB614" i="7"/>
  <c r="BC614" i="7"/>
  <c r="BD614" i="7"/>
  <c r="BB615" i="7"/>
  <c r="BC615" i="7"/>
  <c r="BD615" i="7"/>
  <c r="BB616" i="7"/>
  <c r="BC616" i="7"/>
  <c r="BD616" i="7"/>
  <c r="BB618" i="7"/>
  <c r="BC618" i="7"/>
  <c r="BD618" i="7"/>
  <c r="BB619" i="7"/>
  <c r="BC619" i="7"/>
  <c r="BD619" i="7"/>
  <c r="BB620" i="7"/>
  <c r="BC620" i="7"/>
  <c r="BD620" i="7"/>
  <c r="BB622" i="7"/>
  <c r="BC622" i="7"/>
  <c r="BD622" i="7"/>
  <c r="BB623" i="7"/>
  <c r="BC623" i="7"/>
  <c r="BD623" i="7"/>
  <c r="BB624" i="7"/>
  <c r="BC624" i="7"/>
  <c r="BD624" i="7"/>
  <c r="BB625" i="7"/>
  <c r="BC625" i="7"/>
  <c r="BD625" i="7"/>
  <c r="BB626" i="7"/>
  <c r="BC626" i="7"/>
  <c r="BD626" i="7"/>
  <c r="BB628" i="7"/>
  <c r="BC628" i="7"/>
  <c r="BD628" i="7"/>
  <c r="BB629" i="7"/>
  <c r="BC629" i="7"/>
  <c r="BD629" i="7"/>
  <c r="BB630" i="7"/>
  <c r="BC630" i="7"/>
  <c r="BD630" i="7"/>
  <c r="BB631" i="7"/>
  <c r="BC631" i="7"/>
  <c r="BD631" i="7"/>
  <c r="BB632" i="7"/>
  <c r="BC632" i="7"/>
  <c r="BD632" i="7"/>
  <c r="BB633" i="7"/>
  <c r="BC633" i="7"/>
  <c r="BD633" i="7"/>
  <c r="BB634" i="7"/>
  <c r="BC634" i="7"/>
  <c r="BD634" i="7"/>
  <c r="BB635" i="7"/>
  <c r="BC635" i="7"/>
  <c r="BD635" i="7"/>
  <c r="BB636" i="7"/>
  <c r="BC636" i="7"/>
  <c r="BD636" i="7"/>
  <c r="BB637" i="7"/>
  <c r="BC637" i="7"/>
  <c r="BD637" i="7"/>
  <c r="BB638" i="7"/>
  <c r="BC638" i="7"/>
  <c r="BD638" i="7"/>
  <c r="BB641" i="7"/>
  <c r="BC641" i="7"/>
  <c r="BD641" i="7"/>
  <c r="BB642" i="7"/>
  <c r="BC642" i="7"/>
  <c r="BD642" i="7"/>
  <c r="BB643" i="7"/>
  <c r="BC643" i="7"/>
  <c r="BD643" i="7"/>
  <c r="BB644" i="7"/>
  <c r="BC644" i="7"/>
  <c r="BD644" i="7"/>
  <c r="BB646" i="7"/>
  <c r="BC646" i="7"/>
  <c r="BD646" i="7"/>
  <c r="BB647" i="7"/>
  <c r="BC647" i="7"/>
  <c r="BD647" i="7"/>
  <c r="BB648" i="7"/>
  <c r="BC648" i="7"/>
  <c r="BD648" i="7"/>
  <c r="BB649" i="7"/>
  <c r="BC649" i="7"/>
  <c r="BD649" i="7"/>
  <c r="BB650" i="7"/>
  <c r="BC650" i="7"/>
  <c r="BD650" i="7"/>
  <c r="BB651" i="7"/>
  <c r="BC651" i="7"/>
  <c r="BD651" i="7"/>
  <c r="BB653" i="7"/>
  <c r="BC653" i="7"/>
  <c r="BD653" i="7"/>
  <c r="BB658" i="7"/>
  <c r="BC658" i="7"/>
  <c r="BD658" i="7"/>
  <c r="BB659" i="7"/>
  <c r="BC659" i="7"/>
  <c r="BD659" i="7"/>
  <c r="BB660" i="7"/>
  <c r="BC660" i="7"/>
  <c r="BD660" i="7"/>
  <c r="BB661" i="7"/>
  <c r="BC661" i="7"/>
  <c r="BD661" i="7"/>
  <c r="BB662" i="7"/>
  <c r="BC662" i="7"/>
  <c r="BD662" i="7"/>
  <c r="BB664" i="7"/>
  <c r="BC664" i="7"/>
  <c r="BD664" i="7"/>
  <c r="BB665" i="7"/>
  <c r="BC665" i="7"/>
  <c r="BD665" i="7"/>
  <c r="BB667" i="7"/>
  <c r="BC667" i="7"/>
  <c r="BD667" i="7"/>
  <c r="BB668" i="7"/>
  <c r="BC668" i="7"/>
  <c r="BD668" i="7"/>
  <c r="BB669" i="7"/>
  <c r="BC669" i="7"/>
  <c r="BD669" i="7"/>
  <c r="BB670" i="7"/>
  <c r="BC670" i="7"/>
  <c r="BD670" i="7"/>
  <c r="BB671" i="7"/>
  <c r="BC671" i="7"/>
  <c r="BD671" i="7"/>
  <c r="BB672" i="7"/>
  <c r="BC672" i="7"/>
  <c r="BD672" i="7"/>
  <c r="BB673" i="7"/>
  <c r="BC673" i="7"/>
  <c r="BD673" i="7"/>
  <c r="BB674" i="7"/>
  <c r="BC674" i="7"/>
  <c r="BD674" i="7"/>
  <c r="BB675" i="7"/>
  <c r="BC675" i="7"/>
  <c r="BD675" i="7"/>
  <c r="BB676" i="7"/>
  <c r="BC676" i="7"/>
  <c r="BD676" i="7"/>
  <c r="BB677" i="7"/>
  <c r="BC677" i="7"/>
  <c r="BD677" i="7"/>
  <c r="BB678" i="7"/>
  <c r="BC678" i="7"/>
  <c r="BD678" i="7"/>
  <c r="BB679" i="7"/>
  <c r="BC679" i="7"/>
  <c r="BD679" i="7"/>
  <c r="BB681" i="7"/>
  <c r="BC681" i="7"/>
  <c r="BD681" i="7"/>
  <c r="BB682" i="7"/>
  <c r="BC682" i="7"/>
  <c r="BD682" i="7"/>
  <c r="BB684" i="7"/>
  <c r="BC684" i="7"/>
  <c r="BD684" i="7"/>
  <c r="BB685" i="7"/>
  <c r="BC685" i="7"/>
  <c r="BD685" i="7"/>
  <c r="BB686" i="7"/>
  <c r="BC686" i="7"/>
  <c r="BD686" i="7"/>
  <c r="BB691" i="7"/>
  <c r="BC691" i="7"/>
  <c r="BD691" i="7"/>
  <c r="BB692" i="7"/>
  <c r="BC692" i="7"/>
  <c r="BD692" i="7"/>
  <c r="BB693" i="7"/>
  <c r="BC693" i="7"/>
  <c r="BD693" i="7"/>
  <c r="BB696" i="7"/>
  <c r="BC696" i="7"/>
  <c r="BD696" i="7"/>
  <c r="BB698" i="7"/>
  <c r="BC698" i="7"/>
  <c r="BD698" i="7"/>
  <c r="BB700" i="7"/>
  <c r="BC700" i="7"/>
  <c r="BD700" i="7"/>
  <c r="BB701" i="7"/>
  <c r="BC701" i="7"/>
  <c r="BD701" i="7"/>
  <c r="BB702" i="7"/>
  <c r="BC702" i="7"/>
  <c r="BD702" i="7"/>
  <c r="BB703" i="7"/>
  <c r="BC703" i="7"/>
  <c r="BD703" i="7"/>
  <c r="BB705" i="7"/>
  <c r="BC705" i="7"/>
  <c r="BD705" i="7"/>
  <c r="BB706" i="7"/>
  <c r="BC706" i="7"/>
  <c r="BD706" i="7"/>
  <c r="BB707" i="7"/>
  <c r="BC707" i="7"/>
  <c r="BD707" i="7"/>
  <c r="BB708" i="7"/>
  <c r="BC708" i="7"/>
  <c r="BD708" i="7"/>
  <c r="BB709" i="7"/>
  <c r="BC709" i="7"/>
  <c r="BD709" i="7"/>
  <c r="BB710" i="7"/>
  <c r="BC710" i="7"/>
  <c r="BD710" i="7"/>
  <c r="BB711" i="7"/>
  <c r="BC711" i="7"/>
  <c r="BD711" i="7"/>
  <c r="BB712" i="7"/>
  <c r="BC712" i="7"/>
  <c r="BD712" i="7"/>
  <c r="BB714" i="7"/>
  <c r="BC714" i="7"/>
  <c r="BD714" i="7"/>
  <c r="BB715" i="7"/>
  <c r="BC715" i="7"/>
  <c r="BD715" i="7"/>
  <c r="BB716" i="7"/>
  <c r="BC716" i="7"/>
  <c r="BD716" i="7"/>
  <c r="BB717" i="7"/>
  <c r="BC717" i="7"/>
  <c r="BD717" i="7"/>
  <c r="BB718" i="7"/>
  <c r="BC718" i="7"/>
  <c r="BD718" i="7"/>
  <c r="BB719" i="7"/>
  <c r="BC719" i="7"/>
  <c r="BD719" i="7"/>
  <c r="BB720" i="7"/>
  <c r="BC720" i="7"/>
  <c r="BD720" i="7"/>
  <c r="BB721" i="7"/>
  <c r="BC721" i="7"/>
  <c r="BD721" i="7"/>
  <c r="BB722" i="7"/>
  <c r="BC722" i="7"/>
  <c r="BD722" i="7"/>
  <c r="BB723" i="7"/>
  <c r="BC723" i="7"/>
  <c r="BD723" i="7"/>
  <c r="BB724" i="7"/>
  <c r="BC724" i="7"/>
  <c r="BD724" i="7"/>
  <c r="BB725" i="7"/>
  <c r="BC725" i="7"/>
  <c r="BD725" i="7"/>
  <c r="BB726" i="7"/>
  <c r="BC726" i="7"/>
  <c r="BD726" i="7"/>
  <c r="BB728" i="7"/>
  <c r="BC728" i="7"/>
  <c r="BD728" i="7"/>
  <c r="BB729" i="7"/>
  <c r="BC729" i="7"/>
  <c r="BD729" i="7"/>
  <c r="BB730" i="7"/>
  <c r="BC730" i="7"/>
  <c r="BD730" i="7"/>
  <c r="BB732" i="7"/>
  <c r="BC732" i="7"/>
  <c r="BD732" i="7"/>
  <c r="BB733" i="7"/>
  <c r="BC733" i="7"/>
  <c r="BD733" i="7"/>
  <c r="BB735" i="7"/>
  <c r="BC735" i="7"/>
  <c r="BD735" i="7"/>
  <c r="BB736" i="7"/>
  <c r="BC736" i="7"/>
  <c r="BD736" i="7"/>
  <c r="BB737" i="7"/>
  <c r="BC737" i="7"/>
  <c r="BD737" i="7"/>
  <c r="BB738" i="7"/>
  <c r="BC738" i="7"/>
  <c r="BD738" i="7"/>
  <c r="BB739" i="7"/>
  <c r="BC739" i="7"/>
  <c r="BD739" i="7"/>
  <c r="BB740" i="7"/>
  <c r="BC740" i="7"/>
  <c r="BD740" i="7"/>
  <c r="BB741" i="7"/>
  <c r="BC741" i="7"/>
  <c r="BD741" i="7"/>
  <c r="BB742" i="7"/>
  <c r="BC742" i="7"/>
  <c r="BD742" i="7"/>
  <c r="BB745" i="7"/>
  <c r="BC745" i="7"/>
  <c r="BD745" i="7"/>
  <c r="BB746" i="7"/>
  <c r="BC746" i="7"/>
  <c r="BD746" i="7"/>
  <c r="BB747" i="7"/>
  <c r="BC747" i="7"/>
  <c r="BD747" i="7"/>
  <c r="BB748" i="7"/>
  <c r="BC748" i="7"/>
  <c r="BD748" i="7"/>
  <c r="BB751" i="7"/>
  <c r="BC751" i="7"/>
  <c r="BD751" i="7"/>
  <c r="BB752" i="7"/>
  <c r="BC752" i="7"/>
  <c r="BD752" i="7"/>
  <c r="BB753" i="7"/>
  <c r="BC753" i="7"/>
  <c r="BD753" i="7"/>
  <c r="BB754" i="7"/>
  <c r="BC754" i="7"/>
  <c r="BD754" i="7"/>
  <c r="BB757" i="7"/>
  <c r="BC757" i="7"/>
  <c r="BD757" i="7"/>
  <c r="BB758" i="7"/>
  <c r="BC758" i="7"/>
  <c r="BD758" i="7"/>
  <c r="BB759" i="7"/>
  <c r="BC759" i="7"/>
  <c r="BD759" i="7"/>
  <c r="BB760" i="7"/>
  <c r="BC760" i="7"/>
  <c r="BD760" i="7"/>
  <c r="BB761" i="7"/>
  <c r="BC761" i="7"/>
  <c r="BD761" i="7"/>
  <c r="BB762" i="7"/>
  <c r="BC762" i="7"/>
  <c r="BD762" i="7"/>
  <c r="BB763" i="7"/>
  <c r="BC763" i="7"/>
  <c r="BD763" i="7"/>
  <c r="BB764" i="7"/>
  <c r="BC764" i="7"/>
  <c r="BD764" i="7"/>
  <c r="BB768" i="7"/>
  <c r="BC768" i="7"/>
  <c r="BD768" i="7"/>
  <c r="BB769" i="7"/>
  <c r="BC769" i="7"/>
  <c r="BD769" i="7"/>
  <c r="BB770" i="7"/>
  <c r="BC770" i="7"/>
  <c r="BD770" i="7"/>
  <c r="BB771" i="7"/>
  <c r="BC771" i="7"/>
  <c r="BD771" i="7"/>
  <c r="BB772" i="7"/>
  <c r="BC772" i="7"/>
  <c r="BD772" i="7"/>
  <c r="BB773" i="7"/>
  <c r="BC773" i="7"/>
  <c r="BD773" i="7"/>
  <c r="BB774" i="7"/>
  <c r="BC774" i="7"/>
  <c r="BD774" i="7"/>
  <c r="BB775" i="7"/>
  <c r="BC775" i="7"/>
  <c r="BD775" i="7"/>
  <c r="BB776" i="7"/>
  <c r="BC776" i="7"/>
  <c r="BD776" i="7"/>
  <c r="BB777" i="7"/>
  <c r="BC777" i="7"/>
  <c r="BD777" i="7"/>
  <c r="BB778" i="7"/>
  <c r="BC778" i="7"/>
  <c r="BD778" i="7"/>
  <c r="BB779" i="7"/>
  <c r="BC779" i="7"/>
  <c r="BD779" i="7"/>
  <c r="BB780" i="7"/>
  <c r="BC780" i="7"/>
  <c r="BD780" i="7"/>
  <c r="BB781" i="7"/>
  <c r="BC781" i="7"/>
  <c r="BD781" i="7"/>
  <c r="BB782" i="7"/>
  <c r="BC782" i="7"/>
  <c r="BD782" i="7"/>
  <c r="BB783" i="7"/>
  <c r="BC783" i="7"/>
  <c r="BD783" i="7"/>
  <c r="BB784" i="7"/>
  <c r="BC784" i="7"/>
  <c r="BD784" i="7"/>
  <c r="BB785" i="7"/>
  <c r="BC785" i="7"/>
  <c r="BD785" i="7"/>
  <c r="BB786" i="7"/>
  <c r="BC786" i="7"/>
  <c r="BD786" i="7"/>
  <c r="BB787" i="7"/>
  <c r="BC787" i="7"/>
  <c r="BD787" i="7"/>
  <c r="BB788" i="7"/>
  <c r="BC788" i="7"/>
  <c r="BD788" i="7"/>
  <c r="BB790" i="7"/>
  <c r="BC790" i="7"/>
  <c r="BD790" i="7"/>
  <c r="BB791" i="7"/>
  <c r="BC791" i="7"/>
  <c r="BD791" i="7"/>
  <c r="BB793" i="7"/>
  <c r="BC793" i="7"/>
  <c r="BD793" i="7"/>
  <c r="BB794" i="7"/>
  <c r="BC794" i="7"/>
  <c r="BD794" i="7"/>
  <c r="BB795" i="7"/>
  <c r="BC795" i="7"/>
  <c r="BD795" i="7"/>
  <c r="BB796" i="7"/>
  <c r="BC796" i="7"/>
  <c r="BD796" i="7"/>
  <c r="BB797" i="7"/>
  <c r="BC797" i="7"/>
  <c r="BD797" i="7"/>
  <c r="BB800" i="7"/>
  <c r="BC800" i="7"/>
  <c r="BD800" i="7"/>
  <c r="BB801" i="7"/>
  <c r="BC801" i="7"/>
  <c r="BD801" i="7"/>
  <c r="BB803" i="7"/>
  <c r="BC803" i="7"/>
  <c r="BD803" i="7"/>
  <c r="BB804" i="7"/>
  <c r="BC804" i="7"/>
  <c r="BD804" i="7"/>
  <c r="BB806" i="7"/>
  <c r="BC806" i="7"/>
  <c r="BD806" i="7"/>
  <c r="BB807" i="7"/>
  <c r="BC807" i="7"/>
  <c r="BD807" i="7"/>
  <c r="BB808" i="7"/>
  <c r="BC808" i="7"/>
  <c r="BD808" i="7"/>
  <c r="BB809" i="7"/>
  <c r="BC809" i="7"/>
  <c r="BD809" i="7"/>
  <c r="BB810" i="7"/>
  <c r="BC810" i="7"/>
  <c r="BD810" i="7"/>
  <c r="BB811" i="7"/>
  <c r="BC811" i="7"/>
  <c r="BD811" i="7"/>
  <c r="BB812" i="7"/>
  <c r="BC812" i="7"/>
  <c r="BD812" i="7"/>
  <c r="BB813" i="7"/>
  <c r="BC813" i="7"/>
  <c r="BD813" i="7"/>
  <c r="BB814" i="7"/>
  <c r="BC814" i="7"/>
  <c r="BD814" i="7"/>
  <c r="BB815" i="7"/>
  <c r="BC815" i="7"/>
  <c r="BD815" i="7"/>
  <c r="BB816" i="7"/>
  <c r="BC816" i="7"/>
  <c r="BD816" i="7"/>
  <c r="BB817" i="7"/>
  <c r="BC817" i="7"/>
  <c r="BD817" i="7"/>
  <c r="BB819" i="7"/>
  <c r="BC819" i="7"/>
  <c r="BD819" i="7"/>
  <c r="BB820" i="7"/>
  <c r="BC820" i="7"/>
  <c r="BD820" i="7"/>
  <c r="BB821" i="7"/>
  <c r="BC821" i="7"/>
  <c r="BD821" i="7"/>
  <c r="BB822" i="7"/>
  <c r="BC822" i="7"/>
  <c r="BD822" i="7"/>
  <c r="BB823" i="7"/>
  <c r="BC823" i="7"/>
  <c r="BD823" i="7"/>
  <c r="BB824" i="7"/>
  <c r="BC824" i="7"/>
  <c r="BD824" i="7"/>
  <c r="BB825" i="7"/>
  <c r="BC825" i="7"/>
  <c r="BD825" i="7"/>
  <c r="BB827" i="7"/>
  <c r="BC827" i="7"/>
  <c r="BD827" i="7"/>
  <c r="BB828" i="7"/>
  <c r="BC828" i="7"/>
  <c r="BD828" i="7"/>
  <c r="BB829" i="7"/>
  <c r="BC829" i="7"/>
  <c r="BD829" i="7"/>
  <c r="BB831" i="7"/>
  <c r="BC831" i="7"/>
  <c r="BD831" i="7"/>
  <c r="BB832" i="7"/>
  <c r="BC832" i="7"/>
  <c r="BD832" i="7"/>
  <c r="BB833" i="7"/>
  <c r="BC833" i="7"/>
  <c r="BD833" i="7"/>
  <c r="BB835" i="7"/>
  <c r="BC835" i="7"/>
  <c r="BD835" i="7"/>
  <c r="BB836" i="7"/>
  <c r="BC836" i="7"/>
  <c r="BD836" i="7"/>
  <c r="BB838" i="7"/>
  <c r="BC838" i="7"/>
  <c r="BD838" i="7"/>
  <c r="BB839" i="7"/>
  <c r="BC839" i="7"/>
  <c r="BD839" i="7"/>
  <c r="BB840" i="7"/>
  <c r="BC840" i="7"/>
  <c r="BD840" i="7"/>
  <c r="BB843" i="7"/>
  <c r="BC843" i="7"/>
  <c r="BD843" i="7"/>
  <c r="BB845" i="7"/>
  <c r="BC845" i="7"/>
  <c r="BD845" i="7"/>
  <c r="BB846" i="7"/>
  <c r="BC846" i="7"/>
  <c r="BD846" i="7"/>
  <c r="BB848" i="7"/>
  <c r="BC848" i="7"/>
  <c r="BD848" i="7"/>
  <c r="BB849" i="7"/>
  <c r="BC849" i="7"/>
  <c r="BD849" i="7"/>
  <c r="BB851" i="7"/>
  <c r="BC851" i="7"/>
  <c r="BD851" i="7"/>
  <c r="BB852" i="7"/>
  <c r="BC852" i="7"/>
  <c r="BD852" i="7"/>
  <c r="BB857" i="7"/>
  <c r="BC857" i="7"/>
  <c r="BD857" i="7"/>
  <c r="BB858" i="7"/>
  <c r="BC858" i="7"/>
  <c r="BD858" i="7"/>
  <c r="BB859" i="7"/>
  <c r="BC859" i="7"/>
  <c r="BD859" i="7"/>
  <c r="BB860" i="7"/>
  <c r="BC860" i="7"/>
  <c r="BD860" i="7"/>
  <c r="BB861" i="7"/>
  <c r="BC861" i="7"/>
  <c r="BD861" i="7"/>
  <c r="BB862" i="7"/>
  <c r="BC862" i="7"/>
  <c r="BD862" i="7"/>
  <c r="BB863" i="7"/>
  <c r="BC863" i="7"/>
  <c r="BD863" i="7"/>
  <c r="BB864" i="7"/>
  <c r="BC864" i="7"/>
  <c r="BD864" i="7"/>
  <c r="BB865" i="7"/>
  <c r="BC865" i="7"/>
  <c r="BD865" i="7"/>
  <c r="BB866" i="7"/>
  <c r="BC866" i="7"/>
  <c r="BD866" i="7"/>
  <c r="BB867" i="7"/>
  <c r="BC867" i="7"/>
  <c r="BD867" i="7"/>
  <c r="BB868" i="7"/>
  <c r="BC868" i="7"/>
  <c r="BD868" i="7"/>
  <c r="BB869" i="7"/>
  <c r="BC869" i="7"/>
  <c r="BD869" i="7"/>
  <c r="BB870" i="7"/>
  <c r="BC870" i="7"/>
  <c r="BD870" i="7"/>
  <c r="BB871" i="7"/>
  <c r="BC871" i="7"/>
  <c r="BD871" i="7"/>
  <c r="BB872" i="7"/>
  <c r="BC872" i="7"/>
  <c r="BD872" i="7"/>
  <c r="BB873" i="7"/>
  <c r="BC873" i="7"/>
  <c r="BD873" i="7"/>
  <c r="BB874" i="7"/>
  <c r="BC874" i="7"/>
  <c r="BD874" i="7"/>
  <c r="BB875" i="7"/>
  <c r="BC875" i="7"/>
  <c r="BD875" i="7"/>
  <c r="BB877" i="7"/>
  <c r="BC877" i="7"/>
  <c r="BD877" i="7"/>
  <c r="BB879" i="7"/>
  <c r="BC879" i="7"/>
  <c r="BD879" i="7"/>
  <c r="BB882" i="7"/>
  <c r="BC882" i="7"/>
  <c r="BD882" i="7"/>
  <c r="BB883" i="7"/>
  <c r="BC883" i="7"/>
  <c r="BD883" i="7"/>
  <c r="BB885" i="7"/>
  <c r="BC885" i="7"/>
  <c r="BD885" i="7"/>
  <c r="BB886" i="7"/>
  <c r="BC886" i="7"/>
  <c r="BD886" i="7"/>
  <c r="BB887" i="7"/>
  <c r="BC887" i="7"/>
  <c r="BD887" i="7"/>
  <c r="BB888" i="7"/>
  <c r="BC888" i="7"/>
  <c r="BD888" i="7"/>
  <c r="BB889" i="7"/>
  <c r="BC889" i="7"/>
  <c r="BD889" i="7"/>
  <c r="BB890" i="7"/>
  <c r="BC890" i="7"/>
  <c r="BD890" i="7"/>
  <c r="BB891" i="7"/>
  <c r="BC891" i="7"/>
  <c r="BD891" i="7"/>
  <c r="BB892" i="7"/>
  <c r="BC892" i="7"/>
  <c r="BD892" i="7"/>
  <c r="BB893" i="7"/>
  <c r="BC893" i="7"/>
  <c r="BD893" i="7"/>
  <c r="BB894" i="7"/>
  <c r="BC894" i="7"/>
  <c r="BD894" i="7"/>
  <c r="BB895" i="7"/>
  <c r="BC895" i="7"/>
  <c r="BD895" i="7"/>
  <c r="BB897" i="7"/>
  <c r="BC897" i="7"/>
  <c r="BD897" i="7"/>
  <c r="BB898" i="7"/>
  <c r="BC898" i="7"/>
  <c r="BD898" i="7"/>
  <c r="BB899" i="7"/>
  <c r="BC899" i="7"/>
  <c r="BD899" i="7"/>
  <c r="BB900" i="7"/>
  <c r="BC900" i="7"/>
  <c r="BD900" i="7"/>
  <c r="BB901" i="7"/>
  <c r="BC901" i="7"/>
  <c r="BD901" i="7"/>
  <c r="BB902" i="7"/>
  <c r="BC902" i="7"/>
  <c r="BD902" i="7"/>
  <c r="BB903" i="7"/>
  <c r="BC903" i="7"/>
  <c r="BD903" i="7"/>
  <c r="BB904" i="7"/>
  <c r="BC904" i="7"/>
  <c r="BD904" i="7"/>
  <c r="BB905" i="7"/>
  <c r="BC905" i="7"/>
  <c r="BD905" i="7"/>
  <c r="BB906" i="7"/>
  <c r="BC906" i="7"/>
  <c r="BD906" i="7"/>
  <c r="BB907" i="7"/>
  <c r="BC907" i="7"/>
  <c r="BD907" i="7"/>
  <c r="BB908" i="7"/>
  <c r="BC908" i="7"/>
  <c r="BD908" i="7"/>
  <c r="BB909" i="7"/>
  <c r="BC909" i="7"/>
  <c r="BD909" i="7"/>
  <c r="BB910" i="7"/>
  <c r="BC910" i="7"/>
  <c r="BD910" i="7"/>
  <c r="BB911" i="7"/>
  <c r="BC911" i="7"/>
  <c r="BD911" i="7"/>
  <c r="BB912" i="7"/>
  <c r="BC912" i="7"/>
  <c r="BD912" i="7"/>
  <c r="BB913" i="7"/>
  <c r="BC913" i="7"/>
  <c r="BD913" i="7"/>
  <c r="BB914" i="7"/>
  <c r="BC914" i="7"/>
  <c r="BD914" i="7"/>
  <c r="BB915" i="7"/>
  <c r="BC915" i="7"/>
  <c r="BD915" i="7"/>
  <c r="BB916" i="7"/>
  <c r="BC916" i="7"/>
  <c r="BD916" i="7"/>
  <c r="BB919" i="7"/>
  <c r="BC919" i="7"/>
  <c r="BD919" i="7"/>
  <c r="BB920" i="7"/>
  <c r="BC920" i="7"/>
  <c r="BD920" i="7"/>
  <c r="BB921" i="7"/>
  <c r="BC921" i="7"/>
  <c r="BD921" i="7"/>
  <c r="BB922" i="7"/>
  <c r="BC922" i="7"/>
  <c r="BD922" i="7"/>
  <c r="BB923" i="7"/>
  <c r="BC923" i="7"/>
  <c r="BD923" i="7"/>
  <c r="BB924" i="7"/>
  <c r="BC924" i="7"/>
  <c r="BD924" i="7"/>
  <c r="BB925" i="7"/>
  <c r="BC925" i="7"/>
  <c r="BD925" i="7"/>
  <c r="BB926" i="7"/>
  <c r="BC926" i="7"/>
  <c r="BD926" i="7"/>
  <c r="BB927" i="7"/>
  <c r="BC927" i="7"/>
  <c r="BD927" i="7"/>
  <c r="BB931" i="7"/>
  <c r="BC931" i="7"/>
  <c r="BD931" i="7"/>
  <c r="BB932" i="7"/>
  <c r="BC932" i="7"/>
  <c r="BD932" i="7"/>
  <c r="BB933" i="7"/>
  <c r="BC933" i="7"/>
  <c r="BD933" i="7"/>
  <c r="BB934" i="7"/>
  <c r="BC934" i="7"/>
  <c r="BD934" i="7"/>
  <c r="BB935" i="7"/>
  <c r="BC935" i="7"/>
  <c r="BD935" i="7"/>
  <c r="BB936" i="7"/>
  <c r="BC936" i="7"/>
  <c r="BD936" i="7"/>
  <c r="BB937" i="7"/>
  <c r="BC937" i="7"/>
  <c r="BD937" i="7"/>
  <c r="BB938" i="7"/>
  <c r="BC938" i="7"/>
  <c r="BD938" i="7"/>
  <c r="BB939" i="7"/>
  <c r="BC939" i="7"/>
  <c r="BD939" i="7"/>
  <c r="BB940" i="7"/>
  <c r="BC940" i="7"/>
  <c r="BD940" i="7"/>
  <c r="BB941" i="7"/>
  <c r="BC941" i="7"/>
  <c r="BD941" i="7"/>
  <c r="BB942" i="7"/>
  <c r="BC942" i="7"/>
  <c r="BD942" i="7"/>
  <c r="BB943" i="7"/>
  <c r="BC943" i="7"/>
  <c r="BD943" i="7"/>
  <c r="BB944" i="7"/>
  <c r="BC944" i="7"/>
  <c r="BD944" i="7"/>
  <c r="BB945" i="7"/>
  <c r="BC945" i="7"/>
  <c r="BD945" i="7"/>
  <c r="BB946" i="7"/>
  <c r="BC946" i="7"/>
  <c r="BD946" i="7"/>
  <c r="BB947" i="7"/>
  <c r="BC947" i="7"/>
  <c r="BD947" i="7"/>
  <c r="BB948" i="7"/>
  <c r="BC948" i="7"/>
  <c r="BD948" i="7"/>
  <c r="BB949" i="7"/>
  <c r="BC949" i="7"/>
  <c r="BD949" i="7"/>
  <c r="BB951" i="7"/>
  <c r="BC951" i="7"/>
  <c r="BD951" i="7"/>
  <c r="BB952" i="7"/>
  <c r="BC952" i="7"/>
  <c r="BD952" i="7"/>
  <c r="BB953" i="7"/>
  <c r="BC953" i="7"/>
  <c r="BD953" i="7"/>
  <c r="BB954" i="7"/>
  <c r="BC954" i="7"/>
  <c r="BD954" i="7"/>
  <c r="BB956" i="7"/>
  <c r="BC956" i="7"/>
  <c r="BD956" i="7"/>
  <c r="BB957" i="7"/>
  <c r="BC957" i="7"/>
  <c r="BD957" i="7"/>
  <c r="BB958" i="7"/>
  <c r="BC958" i="7"/>
  <c r="BD958" i="7"/>
  <c r="BB959" i="7"/>
  <c r="BC959" i="7"/>
  <c r="BD959" i="7"/>
  <c r="BB960" i="7"/>
  <c r="BC960" i="7"/>
  <c r="BD960" i="7"/>
  <c r="BB961" i="7"/>
  <c r="BC961" i="7"/>
  <c r="BD961" i="7"/>
  <c r="BB962" i="7"/>
  <c r="BC962" i="7"/>
  <c r="BD962" i="7"/>
  <c r="BB963" i="7"/>
  <c r="BC963" i="7"/>
  <c r="BD963" i="7"/>
  <c r="BB964" i="7"/>
  <c r="BC964" i="7"/>
  <c r="BD964" i="7"/>
  <c r="BB965" i="7"/>
  <c r="BC965" i="7"/>
  <c r="BD965" i="7"/>
  <c r="BB966" i="7"/>
  <c r="BC966" i="7"/>
  <c r="BD966" i="7"/>
  <c r="BB967" i="7"/>
  <c r="BC967" i="7"/>
  <c r="BD967" i="7"/>
  <c r="BB968" i="7"/>
  <c r="BC968" i="7"/>
  <c r="BD968" i="7"/>
  <c r="BB972" i="7"/>
  <c r="BC972" i="7"/>
  <c r="BD972" i="7"/>
  <c r="BB973" i="7"/>
  <c r="BC973" i="7"/>
  <c r="BD973" i="7"/>
  <c r="BB975" i="7"/>
  <c r="BC975" i="7"/>
  <c r="BD975" i="7"/>
  <c r="BB977" i="7"/>
  <c r="BC977" i="7"/>
  <c r="BD977" i="7"/>
  <c r="BB978" i="7"/>
  <c r="BC978" i="7"/>
  <c r="BD978" i="7"/>
  <c r="BB979" i="7"/>
  <c r="BC979" i="7"/>
  <c r="BD979" i="7"/>
  <c r="BB980" i="7"/>
  <c r="BC980" i="7"/>
  <c r="BD980" i="7"/>
  <c r="BB981" i="7"/>
  <c r="BC981" i="7"/>
  <c r="BD981" i="7"/>
  <c r="BB982" i="7"/>
  <c r="BC982" i="7"/>
  <c r="BD982" i="7"/>
  <c r="BB984" i="7"/>
  <c r="BC984" i="7"/>
  <c r="BD984" i="7"/>
  <c r="BB985" i="7"/>
  <c r="BC985" i="7"/>
  <c r="BD985" i="7"/>
  <c r="BB988" i="7"/>
  <c r="BC988" i="7"/>
  <c r="BD988" i="7"/>
  <c r="BB989" i="7"/>
  <c r="BC989" i="7"/>
  <c r="BD989" i="7"/>
  <c r="BB990" i="7"/>
  <c r="BC990" i="7"/>
  <c r="BD990" i="7"/>
  <c r="BB991" i="7"/>
  <c r="BC991" i="7"/>
  <c r="BD991" i="7"/>
  <c r="BB992" i="7"/>
  <c r="BC992" i="7"/>
  <c r="BD992" i="7"/>
  <c r="BB993" i="7"/>
  <c r="BC993" i="7"/>
  <c r="BD993" i="7"/>
  <c r="BB994" i="7"/>
  <c r="BC994" i="7"/>
  <c r="BD994" i="7"/>
  <c r="BB996" i="7"/>
  <c r="BC996" i="7"/>
  <c r="BD996" i="7"/>
  <c r="BB997" i="7"/>
  <c r="BC997" i="7"/>
  <c r="BD997" i="7"/>
  <c r="BB998" i="7"/>
  <c r="BC998" i="7"/>
  <c r="BD998" i="7"/>
  <c r="BB999" i="7"/>
  <c r="BC999" i="7"/>
  <c r="BD999" i="7"/>
  <c r="BB1000" i="7"/>
  <c r="BC1000" i="7"/>
  <c r="BD1000" i="7"/>
  <c r="BB1001" i="7"/>
  <c r="BC1001" i="7"/>
  <c r="BD1001" i="7"/>
  <c r="BB1003" i="7"/>
  <c r="BC1003" i="7"/>
  <c r="BD1003" i="7"/>
  <c r="BB1005" i="7"/>
  <c r="BC1005" i="7"/>
  <c r="BD1005" i="7"/>
  <c r="BB1006" i="7"/>
  <c r="BC1006" i="7"/>
  <c r="BD1006" i="7"/>
  <c r="BB1007" i="7"/>
  <c r="BC1007" i="7"/>
  <c r="BD1007" i="7"/>
  <c r="BB1008" i="7"/>
  <c r="BC1008" i="7"/>
  <c r="BD1008" i="7"/>
  <c r="BB1009" i="7"/>
  <c r="BC1009" i="7"/>
  <c r="BD1009" i="7"/>
  <c r="BB1010" i="7"/>
  <c r="BC1010" i="7"/>
  <c r="BD1010" i="7"/>
  <c r="BB1011" i="7"/>
  <c r="BC1011" i="7"/>
  <c r="BD1011" i="7"/>
  <c r="BB1012" i="7"/>
  <c r="BC1012" i="7"/>
  <c r="BD1012" i="7"/>
  <c r="BB1013" i="7"/>
  <c r="BC1013" i="7"/>
  <c r="BD1013" i="7"/>
  <c r="BB1014" i="7"/>
  <c r="BC1014" i="7"/>
  <c r="BD1014" i="7"/>
  <c r="BB1015" i="7"/>
  <c r="BC1015" i="7"/>
  <c r="BD1015" i="7"/>
  <c r="BB1016" i="7"/>
  <c r="BC1016" i="7"/>
  <c r="BD1016" i="7"/>
  <c r="BB1017" i="7"/>
  <c r="BC1017" i="7"/>
  <c r="BD1017" i="7"/>
  <c r="BB1018" i="7"/>
  <c r="BC1018" i="7"/>
  <c r="BD1018" i="7"/>
  <c r="BB1019" i="7"/>
  <c r="BC1019" i="7"/>
  <c r="BD1019" i="7"/>
  <c r="BB1020" i="7"/>
  <c r="BC1020" i="7"/>
  <c r="BD1020" i="7"/>
  <c r="BB1021" i="7"/>
  <c r="BC1021" i="7"/>
  <c r="BD1021" i="7"/>
  <c r="BB1022" i="7"/>
  <c r="BC1022" i="7"/>
  <c r="BD1022" i="7"/>
  <c r="BB1023" i="7"/>
  <c r="BC1023" i="7"/>
  <c r="BD1023" i="7"/>
  <c r="BB1024" i="7"/>
  <c r="BC1024" i="7"/>
  <c r="BD1024" i="7"/>
  <c r="BB1025" i="7"/>
  <c r="BC1025" i="7"/>
  <c r="BD1025" i="7"/>
  <c r="BB1026" i="7"/>
  <c r="BC1026" i="7"/>
  <c r="BD1026" i="7"/>
  <c r="BB1027" i="7"/>
  <c r="BC1027" i="7"/>
  <c r="BD1027" i="7"/>
  <c r="BB1028" i="7"/>
  <c r="BC1028" i="7"/>
  <c r="BD1028" i="7"/>
  <c r="BB1029" i="7"/>
  <c r="BC1029" i="7"/>
  <c r="BD1029" i="7"/>
  <c r="BB1030" i="7"/>
  <c r="BC1030" i="7"/>
  <c r="BD1030" i="7"/>
  <c r="BB1031" i="7"/>
  <c r="BC1031" i="7"/>
  <c r="BD1031" i="7"/>
  <c r="BB1032" i="7"/>
  <c r="BC1032" i="7"/>
  <c r="BD1032" i="7"/>
  <c r="BB1033" i="7"/>
  <c r="BC1033" i="7"/>
  <c r="BD1033" i="7"/>
  <c r="BB1035" i="7"/>
  <c r="BC1035" i="7"/>
  <c r="BD1035" i="7"/>
  <c r="BB1036" i="7"/>
  <c r="BC1036" i="7"/>
  <c r="BD1036" i="7"/>
  <c r="BB1037" i="7"/>
  <c r="BC1037" i="7"/>
  <c r="BD1037" i="7"/>
  <c r="BB1038" i="7"/>
  <c r="BC1038" i="7"/>
  <c r="BD1038" i="7"/>
  <c r="BB1039" i="7"/>
  <c r="BC1039" i="7"/>
  <c r="BD1039" i="7"/>
  <c r="BB1040" i="7"/>
  <c r="BC1040" i="7"/>
  <c r="BD1040" i="7"/>
  <c r="BB1041" i="7"/>
  <c r="BC1041" i="7"/>
  <c r="BD1041" i="7"/>
  <c r="BB1042" i="7"/>
  <c r="BC1042" i="7"/>
  <c r="BD1042" i="7"/>
  <c r="BB1043" i="7"/>
  <c r="BC1043" i="7"/>
  <c r="BD1043" i="7"/>
  <c r="BB1044" i="7"/>
  <c r="BC1044" i="7"/>
  <c r="BD1044" i="7"/>
  <c r="BB1045" i="7"/>
  <c r="BC1045" i="7"/>
  <c r="BD1045" i="7"/>
  <c r="BB1046" i="7"/>
  <c r="BC1046" i="7"/>
  <c r="BD1046" i="7"/>
  <c r="BB1047" i="7"/>
  <c r="BC1047" i="7"/>
  <c r="BD1047" i="7"/>
  <c r="BB1048" i="7"/>
  <c r="BC1048" i="7"/>
  <c r="BD1048" i="7"/>
  <c r="BB1049" i="7"/>
  <c r="BC1049" i="7"/>
  <c r="BD1049" i="7"/>
  <c r="BB1050" i="7"/>
  <c r="BC1050" i="7"/>
  <c r="BD1050" i="7"/>
  <c r="BB1052" i="7"/>
  <c r="BC1052" i="7"/>
  <c r="BD1052" i="7"/>
  <c r="BB1053" i="7"/>
  <c r="BC1053" i="7"/>
  <c r="BD1053" i="7"/>
  <c r="BB1054" i="7"/>
  <c r="BC1054" i="7"/>
  <c r="BD1054" i="7"/>
  <c r="BB1055" i="7"/>
  <c r="BC1055" i="7"/>
  <c r="BD1055" i="7"/>
  <c r="BB1056" i="7"/>
  <c r="BC1056" i="7"/>
  <c r="BD1056" i="7"/>
  <c r="BB1057" i="7"/>
  <c r="BC1057" i="7"/>
  <c r="BD1057" i="7"/>
  <c r="BB1058" i="7"/>
  <c r="BC1058" i="7"/>
  <c r="BD1058" i="7"/>
  <c r="BB1061" i="7"/>
  <c r="BC1061" i="7"/>
  <c r="BD1061" i="7"/>
  <c r="BB1062" i="7"/>
  <c r="BC1062" i="7"/>
  <c r="BD1062" i="7"/>
  <c r="BB1063" i="7"/>
  <c r="BC1063" i="7"/>
  <c r="BD1063" i="7"/>
  <c r="BB1064" i="7"/>
  <c r="BC1064" i="7"/>
  <c r="BD1064" i="7"/>
  <c r="BB1067" i="7"/>
  <c r="BC1067" i="7"/>
  <c r="BD1067" i="7"/>
  <c r="BB1069" i="7"/>
  <c r="BC1069" i="7"/>
  <c r="BD1069" i="7"/>
  <c r="BB1070" i="7"/>
  <c r="BC1070" i="7"/>
  <c r="BD1070" i="7"/>
  <c r="BB1071" i="7"/>
  <c r="BC1071" i="7"/>
  <c r="BD1071" i="7"/>
  <c r="BB1072" i="7"/>
  <c r="BC1072" i="7"/>
  <c r="BD1072" i="7"/>
  <c r="BB1073" i="7"/>
  <c r="BC1073" i="7"/>
  <c r="BD1073" i="7"/>
  <c r="BB1074" i="7"/>
  <c r="BC1074" i="7"/>
  <c r="BD1074" i="7"/>
  <c r="BB1075" i="7"/>
  <c r="BC1075" i="7"/>
  <c r="BD1075" i="7"/>
  <c r="BB1076" i="7"/>
  <c r="BC1076" i="7"/>
  <c r="BD1076" i="7"/>
  <c r="BB1077" i="7"/>
  <c r="BC1077" i="7"/>
  <c r="BD1077" i="7"/>
  <c r="BB1078" i="7"/>
  <c r="BC1078" i="7"/>
  <c r="BD1078" i="7"/>
  <c r="BB1080" i="7"/>
  <c r="BC1080" i="7"/>
  <c r="BD1080" i="7"/>
  <c r="BB1081" i="7"/>
  <c r="BC1081" i="7"/>
  <c r="BD1081" i="7"/>
  <c r="BB1082" i="7"/>
  <c r="BC1082" i="7"/>
  <c r="BD1082" i="7"/>
  <c r="BB1083" i="7"/>
  <c r="BC1083" i="7"/>
  <c r="BD1083" i="7"/>
  <c r="BB1084" i="7"/>
  <c r="BC1084" i="7"/>
  <c r="BD1084" i="7"/>
  <c r="BB1085" i="7"/>
  <c r="BC1085" i="7"/>
  <c r="BD1085" i="7"/>
  <c r="BB1086" i="7"/>
  <c r="BC1086" i="7"/>
  <c r="BD1086" i="7"/>
  <c r="BB1087" i="7"/>
  <c r="BC1087" i="7"/>
  <c r="BD1087" i="7"/>
  <c r="BB1088" i="7"/>
  <c r="BC1088" i="7"/>
  <c r="BD1088" i="7"/>
  <c r="BB1089" i="7"/>
  <c r="BC1089" i="7"/>
  <c r="BD1089" i="7"/>
  <c r="BB1091" i="7"/>
  <c r="BC1091" i="7"/>
  <c r="BD1091" i="7"/>
  <c r="BB1092" i="7"/>
  <c r="BC1092" i="7"/>
  <c r="BD1092" i="7"/>
  <c r="BB1093" i="7"/>
  <c r="BC1093" i="7"/>
  <c r="BD1093" i="7"/>
  <c r="BB1094" i="7"/>
  <c r="BC1094" i="7"/>
  <c r="BD1094" i="7"/>
  <c r="BB1095" i="7"/>
  <c r="BC1095" i="7"/>
  <c r="BD1095" i="7"/>
  <c r="BB1096" i="7"/>
  <c r="BC1096" i="7"/>
  <c r="BD1096" i="7"/>
  <c r="BB1097" i="7"/>
  <c r="BC1097" i="7"/>
  <c r="BD1097" i="7"/>
  <c r="BB1098" i="7"/>
  <c r="BC1098" i="7"/>
  <c r="BD1098" i="7"/>
  <c r="BB1099" i="7"/>
  <c r="BC1099" i="7"/>
  <c r="BD1099" i="7"/>
  <c r="BB1100" i="7"/>
  <c r="BC1100" i="7"/>
  <c r="BD1100" i="7"/>
  <c r="BB1101" i="7"/>
  <c r="BC1101" i="7"/>
  <c r="BD1101" i="7"/>
  <c r="BB1103" i="7"/>
  <c r="BC1103" i="7"/>
  <c r="BD1103" i="7"/>
  <c r="BB1106" i="7"/>
  <c r="BC1106" i="7"/>
  <c r="BD1106" i="7"/>
  <c r="BB1107" i="7"/>
  <c r="BC1107" i="7"/>
  <c r="BD1107" i="7"/>
  <c r="BB1108" i="7"/>
  <c r="BC1108" i="7"/>
  <c r="BD1108" i="7"/>
  <c r="BB1109" i="7"/>
  <c r="BC1109" i="7"/>
  <c r="BD1109" i="7"/>
  <c r="BB1110" i="7"/>
  <c r="BC1110" i="7"/>
  <c r="BD1110" i="7"/>
  <c r="BB1111" i="7"/>
  <c r="BC1111" i="7"/>
  <c r="BD1111" i="7"/>
  <c r="BB1113" i="7"/>
  <c r="BC1113" i="7"/>
  <c r="BD1113" i="7"/>
  <c r="BB1116" i="7"/>
  <c r="BC1116" i="7"/>
  <c r="BD1116" i="7"/>
  <c r="BB1117" i="7"/>
  <c r="BC1117" i="7"/>
  <c r="BD1117" i="7"/>
  <c r="BB1118" i="7"/>
  <c r="BC1118" i="7"/>
  <c r="BD1118" i="7"/>
  <c r="BB1120" i="7"/>
  <c r="BC1120" i="7"/>
  <c r="BD1120" i="7"/>
  <c r="BB1121" i="7"/>
  <c r="BC1121" i="7"/>
  <c r="BD1121" i="7"/>
  <c r="BB1122" i="7"/>
  <c r="BC1122" i="7"/>
  <c r="BD1122" i="7"/>
  <c r="BB1124" i="7"/>
  <c r="BC1124" i="7"/>
  <c r="BD1124" i="7"/>
  <c r="BB1126" i="7"/>
  <c r="BC1126" i="7"/>
  <c r="BD1126" i="7"/>
  <c r="BB1127" i="7"/>
  <c r="BC1127" i="7"/>
  <c r="BD1127" i="7"/>
  <c r="BB1128" i="7"/>
  <c r="BC1128" i="7"/>
  <c r="BD1128" i="7"/>
  <c r="BB1132" i="7"/>
  <c r="BC1132" i="7"/>
  <c r="BD1132" i="7"/>
  <c r="BB1134" i="7"/>
  <c r="BC1134" i="7"/>
  <c r="BD1134" i="7"/>
  <c r="BB1135" i="7"/>
  <c r="BC1135" i="7"/>
  <c r="BD1135" i="7"/>
  <c r="BB1140" i="7"/>
  <c r="BC1140" i="7"/>
  <c r="BD1140" i="7"/>
  <c r="BB1141" i="7"/>
  <c r="BC1141" i="7"/>
  <c r="BD1141" i="7"/>
  <c r="BB1142" i="7"/>
  <c r="BC1142" i="7"/>
  <c r="BD1142" i="7"/>
  <c r="BB1143" i="7"/>
  <c r="BC1143" i="7"/>
  <c r="BD1143" i="7"/>
  <c r="BB1146" i="7"/>
  <c r="BC1146" i="7"/>
  <c r="BD1146" i="7"/>
  <c r="BB1148" i="7"/>
  <c r="BC1148" i="7"/>
  <c r="BD1148" i="7"/>
  <c r="BB1150" i="7"/>
  <c r="BC1150" i="7"/>
  <c r="BD1150" i="7"/>
  <c r="BB1152" i="7"/>
  <c r="BC1152" i="7"/>
  <c r="BD1152" i="7"/>
  <c r="BB1153" i="7"/>
  <c r="BC1153" i="7"/>
  <c r="BD1153" i="7"/>
  <c r="BB1154" i="7"/>
  <c r="BC1154" i="7"/>
  <c r="BD1154" i="7"/>
  <c r="BB1155" i="7"/>
  <c r="BC1155" i="7"/>
  <c r="BD1155" i="7"/>
  <c r="BB1156" i="7"/>
  <c r="BC1156" i="7"/>
  <c r="BD1156" i="7"/>
  <c r="BB1157" i="7"/>
  <c r="BC1157" i="7"/>
  <c r="BD1157" i="7"/>
  <c r="BB1158" i="7"/>
  <c r="BC1158" i="7"/>
  <c r="BD1158" i="7"/>
  <c r="BB1159" i="7"/>
  <c r="BC1159" i="7"/>
  <c r="BD1159" i="7"/>
  <c r="BB1160" i="7"/>
  <c r="BC1160" i="7"/>
  <c r="BD1160" i="7"/>
  <c r="BB1161" i="7"/>
  <c r="BC1161" i="7"/>
  <c r="BD1161" i="7"/>
  <c r="BB1162" i="7"/>
  <c r="BC1162" i="7"/>
  <c r="BD1162" i="7"/>
  <c r="BB1163" i="7"/>
  <c r="BC1163" i="7"/>
  <c r="BD1163" i="7"/>
  <c r="BB1164" i="7"/>
  <c r="BC1164" i="7"/>
  <c r="BD1164" i="7"/>
  <c r="BB1165" i="7"/>
  <c r="BC1165" i="7"/>
  <c r="BD1165" i="7"/>
  <c r="BB1166" i="7"/>
  <c r="BC1166" i="7"/>
  <c r="BD1166" i="7"/>
  <c r="BB1168" i="7"/>
  <c r="BC1168" i="7"/>
  <c r="BD1168" i="7"/>
  <c r="BB1169" i="7"/>
  <c r="BC1169" i="7"/>
  <c r="BD1169" i="7"/>
  <c r="BB1170" i="7"/>
  <c r="BC1170" i="7"/>
  <c r="BD1170" i="7"/>
  <c r="BB1171" i="7"/>
  <c r="BC1171" i="7"/>
  <c r="BD1171" i="7"/>
  <c r="BB1172" i="7"/>
  <c r="BC1172" i="7"/>
  <c r="BD1172" i="7"/>
  <c r="BB1173" i="7"/>
  <c r="BC1173" i="7"/>
  <c r="BD1173" i="7"/>
  <c r="BB1174" i="7"/>
  <c r="BC1174" i="7"/>
  <c r="BD1174" i="7"/>
  <c r="BB1175" i="7"/>
  <c r="BC1175" i="7"/>
  <c r="BD1175" i="7"/>
  <c r="BB1177" i="7"/>
  <c r="BC1177" i="7"/>
  <c r="BD1177" i="7"/>
  <c r="BB1178" i="7"/>
  <c r="BC1178" i="7"/>
  <c r="BD1178" i="7"/>
  <c r="BB1179" i="7"/>
  <c r="BC1179" i="7"/>
  <c r="BD1179" i="7"/>
  <c r="BB1180" i="7"/>
  <c r="BC1180" i="7"/>
  <c r="BD1180" i="7"/>
  <c r="BB1181" i="7"/>
  <c r="BC1181" i="7"/>
  <c r="BD1181" i="7"/>
  <c r="BB1182" i="7"/>
  <c r="BC1182" i="7"/>
  <c r="BD1182" i="7"/>
  <c r="BB1186" i="7"/>
  <c r="BC1186" i="7"/>
  <c r="BD1186" i="7"/>
  <c r="BB1188" i="7"/>
  <c r="BC1188" i="7"/>
  <c r="BD1188" i="7"/>
  <c r="BB1191" i="7"/>
  <c r="BC1191" i="7"/>
  <c r="BD1191" i="7"/>
  <c r="BB1192" i="7"/>
  <c r="BC1192" i="7"/>
  <c r="BD1192" i="7"/>
  <c r="BB1193" i="7"/>
  <c r="BC1193" i="7"/>
  <c r="BD1193" i="7"/>
  <c r="BB1194" i="7"/>
  <c r="BC1194" i="7"/>
  <c r="BD1194" i="7"/>
  <c r="BB1195" i="7"/>
  <c r="BC1195" i="7"/>
  <c r="BD1195" i="7"/>
  <c r="BB1196" i="7"/>
  <c r="BC1196" i="7"/>
  <c r="BD1196" i="7"/>
  <c r="BB1197" i="7"/>
  <c r="BC1197" i="7"/>
  <c r="BD1197" i="7"/>
  <c r="BB1198" i="7"/>
  <c r="BC1198" i="7"/>
  <c r="BD1198" i="7"/>
  <c r="BB1199" i="7"/>
  <c r="BC1199" i="7"/>
  <c r="BD1199" i="7"/>
  <c r="BB1200" i="7"/>
  <c r="BC1200" i="7"/>
  <c r="BD1200" i="7"/>
  <c r="BB1201" i="7"/>
  <c r="BC1201" i="7"/>
  <c r="BD1201" i="7"/>
  <c r="BB1203" i="7"/>
  <c r="BC1203" i="7"/>
  <c r="BD1203" i="7"/>
  <c r="BB1205" i="7"/>
  <c r="BC1205" i="7"/>
  <c r="BD1205" i="7"/>
  <c r="BB1206" i="7"/>
  <c r="BC1206" i="7"/>
  <c r="BD1206" i="7"/>
  <c r="BB1207" i="7"/>
  <c r="BC1207" i="7"/>
  <c r="BD1207" i="7"/>
  <c r="BB1210" i="7"/>
  <c r="BC1210" i="7"/>
  <c r="BD1210" i="7"/>
  <c r="BB1211" i="7"/>
  <c r="BC1211" i="7"/>
  <c r="BD1211" i="7"/>
  <c r="BB1212" i="7"/>
  <c r="BC1212" i="7"/>
  <c r="BD1212" i="7"/>
  <c r="BB1213" i="7"/>
  <c r="BC1213" i="7"/>
  <c r="BD1213" i="7"/>
  <c r="BB1214" i="7"/>
  <c r="BC1214" i="7"/>
  <c r="BD1214" i="7"/>
  <c r="BB1216" i="7"/>
  <c r="BC1216" i="7"/>
  <c r="BD1216" i="7"/>
  <c r="BB1217" i="7"/>
  <c r="BC1217" i="7"/>
  <c r="BD1217" i="7"/>
  <c r="BB1218" i="7"/>
  <c r="BC1218" i="7"/>
  <c r="BD1218" i="7"/>
  <c r="BB1219" i="7"/>
  <c r="BC1219" i="7"/>
  <c r="BD1219" i="7"/>
  <c r="BB1220" i="7"/>
  <c r="BC1220" i="7"/>
  <c r="BD1220" i="7"/>
  <c r="BB1221" i="7"/>
  <c r="BC1221" i="7"/>
  <c r="BD1221" i="7"/>
  <c r="BB1222" i="7"/>
  <c r="BC1222" i="7"/>
  <c r="BD1222" i="7"/>
  <c r="BB1223" i="7"/>
  <c r="BC1223" i="7"/>
  <c r="BD1223" i="7"/>
  <c r="BB1224" i="7"/>
  <c r="BC1224" i="7"/>
  <c r="BD1224" i="7"/>
  <c r="BB1225" i="7"/>
  <c r="BC1225" i="7"/>
  <c r="BD1225" i="7"/>
  <c r="BB1226" i="7"/>
  <c r="BC1226" i="7"/>
  <c r="BD1226" i="7"/>
  <c r="BB1227" i="7"/>
  <c r="BC1227" i="7"/>
  <c r="BD1227" i="7"/>
  <c r="BB1228" i="7"/>
  <c r="BC1228" i="7"/>
  <c r="BD1228" i="7"/>
  <c r="BB1229" i="7"/>
  <c r="BC1229" i="7"/>
  <c r="BD1229" i="7"/>
  <c r="BB1231" i="7"/>
  <c r="BC1231" i="7"/>
  <c r="BD1231" i="7"/>
  <c r="BB1232" i="7"/>
  <c r="BC1232" i="7"/>
  <c r="BD1232" i="7"/>
  <c r="BB1233" i="7"/>
  <c r="BC1233" i="7"/>
  <c r="BD1233" i="7"/>
  <c r="BB1234" i="7"/>
  <c r="BC1234" i="7"/>
  <c r="BD1234" i="7"/>
  <c r="BB1235" i="7"/>
  <c r="BC1235" i="7"/>
  <c r="BD1235" i="7"/>
  <c r="BB1236" i="7"/>
  <c r="BC1236" i="7"/>
  <c r="BD1236" i="7"/>
  <c r="BB1237" i="7"/>
  <c r="BC1237" i="7"/>
  <c r="BD1237" i="7"/>
  <c r="BB1238" i="7"/>
  <c r="BC1238" i="7"/>
  <c r="BD1238" i="7"/>
  <c r="BB1239" i="7"/>
  <c r="BC1239" i="7"/>
  <c r="BD1239" i="7"/>
  <c r="BB1240" i="7"/>
  <c r="BC1240" i="7"/>
  <c r="BD1240" i="7"/>
  <c r="BB1241" i="7"/>
  <c r="BC1241" i="7"/>
  <c r="BD1241" i="7"/>
  <c r="BB1242" i="7"/>
  <c r="BC1242" i="7"/>
  <c r="BD1242" i="7"/>
  <c r="BB1243" i="7"/>
  <c r="BC1243" i="7"/>
  <c r="BD1243" i="7"/>
  <c r="BB1244" i="7"/>
  <c r="BC1244" i="7"/>
  <c r="BD1244" i="7"/>
  <c r="BB1245" i="7"/>
  <c r="BC1245" i="7"/>
  <c r="BD1245" i="7"/>
  <c r="BB1247" i="7"/>
  <c r="BC1247" i="7"/>
  <c r="BD1247" i="7"/>
  <c r="BB1248" i="7"/>
  <c r="BC1248" i="7"/>
  <c r="BD1248" i="7"/>
  <c r="BB1249" i="7"/>
  <c r="BC1249" i="7"/>
  <c r="BD1249" i="7"/>
  <c r="BB1250" i="7"/>
  <c r="BC1250" i="7"/>
  <c r="BD1250" i="7"/>
  <c r="BB1251" i="7"/>
  <c r="BC1251" i="7"/>
  <c r="BD1251" i="7"/>
  <c r="BB1252" i="7"/>
  <c r="BC1252" i="7"/>
  <c r="BD1252" i="7"/>
  <c r="BB1253" i="7"/>
  <c r="BC1253" i="7"/>
  <c r="BD1253" i="7"/>
  <c r="BB1254" i="7"/>
  <c r="BC1254" i="7"/>
  <c r="BD1254" i="7"/>
  <c r="BB1256" i="7"/>
  <c r="BC1256" i="7"/>
  <c r="BD1256" i="7"/>
  <c r="BB1258" i="7"/>
  <c r="BC1258" i="7"/>
  <c r="BD1258" i="7"/>
  <c r="BB1259" i="7"/>
  <c r="BC1259" i="7"/>
  <c r="BD1259" i="7"/>
  <c r="BB1260" i="7"/>
  <c r="BC1260" i="7"/>
  <c r="BD1260" i="7"/>
  <c r="BB1261" i="7"/>
  <c r="BC1261" i="7"/>
  <c r="BD1261" i="7"/>
  <c r="BB1262" i="7"/>
  <c r="BC1262" i="7"/>
  <c r="BD1262" i="7"/>
  <c r="BB1263" i="7"/>
  <c r="BC1263" i="7"/>
  <c r="BD1263" i="7"/>
  <c r="BB1264" i="7"/>
  <c r="BC1264" i="7"/>
  <c r="BD1264" i="7"/>
  <c r="BB1266" i="7"/>
  <c r="BC1266" i="7"/>
  <c r="BD1266" i="7"/>
  <c r="BB1267" i="7"/>
  <c r="BC1267" i="7"/>
  <c r="BD1267" i="7"/>
  <c r="BB1268" i="7"/>
  <c r="BC1268" i="7"/>
  <c r="BD1268" i="7"/>
  <c r="BB1269" i="7"/>
  <c r="BC1269" i="7"/>
  <c r="BD1269" i="7"/>
  <c r="BB1270" i="7"/>
  <c r="BC1270" i="7"/>
  <c r="BD1270" i="7"/>
  <c r="BB1271" i="7"/>
  <c r="BC1271" i="7"/>
  <c r="BD1271" i="7"/>
  <c r="BB1273" i="7"/>
  <c r="BC1273" i="7"/>
  <c r="BD1273" i="7"/>
  <c r="BB1274" i="7"/>
  <c r="BC1274" i="7"/>
  <c r="BD1274" i="7"/>
  <c r="BB1275" i="7"/>
  <c r="BC1275" i="7"/>
  <c r="BD1275" i="7"/>
  <c r="BB1276" i="7"/>
  <c r="BC1276" i="7"/>
  <c r="BD1276" i="7"/>
  <c r="BB1277" i="7"/>
  <c r="BC1277" i="7"/>
  <c r="BD1277" i="7"/>
  <c r="BB1278" i="7"/>
  <c r="BC1278" i="7"/>
  <c r="BD1278" i="7"/>
  <c r="BB1279" i="7"/>
  <c r="BC1279" i="7"/>
  <c r="BD1279" i="7"/>
  <c r="BB1280" i="7"/>
  <c r="BC1280" i="7"/>
  <c r="BD1280" i="7"/>
  <c r="BB1281" i="7"/>
  <c r="BC1281" i="7"/>
  <c r="BD1281" i="7"/>
  <c r="BB1282" i="7"/>
  <c r="BC1282" i="7"/>
  <c r="BD1282" i="7"/>
  <c r="BB1283" i="7"/>
  <c r="BC1283" i="7"/>
  <c r="BD1283" i="7"/>
  <c r="BB1284" i="7"/>
  <c r="BC1284" i="7"/>
  <c r="BD1284" i="7"/>
  <c r="BB1285" i="7"/>
  <c r="BC1285" i="7"/>
  <c r="BD1285" i="7"/>
  <c r="BB1286" i="7"/>
  <c r="BC1286" i="7"/>
  <c r="BD1286" i="7"/>
  <c r="BB1293" i="7"/>
  <c r="BC1293" i="7"/>
  <c r="BD1293" i="7"/>
  <c r="BB1294" i="7"/>
  <c r="BC1294" i="7"/>
  <c r="BD1294" i="7"/>
  <c r="BB1295" i="7"/>
  <c r="BC1295" i="7"/>
  <c r="BD1295" i="7"/>
  <c r="BB1296" i="7"/>
  <c r="BC1296" i="7"/>
  <c r="BD1296" i="7"/>
  <c r="BB1297" i="7"/>
  <c r="BC1297" i="7"/>
  <c r="BD1297" i="7"/>
  <c r="BB1298" i="7"/>
  <c r="BC1298" i="7"/>
  <c r="BD1298" i="7"/>
  <c r="BB1299" i="7"/>
  <c r="BC1299" i="7"/>
  <c r="BD1299" i="7"/>
  <c r="BB1300" i="7"/>
  <c r="BC1300" i="7"/>
  <c r="BD1300" i="7"/>
  <c r="BB1302" i="7"/>
  <c r="BC1302" i="7"/>
  <c r="BD1302" i="7"/>
  <c r="BB1303" i="7"/>
  <c r="BC1303" i="7"/>
  <c r="BD1303" i="7"/>
  <c r="BB1304" i="7"/>
  <c r="BC1304" i="7"/>
  <c r="BD1304" i="7"/>
  <c r="BB1305" i="7"/>
  <c r="BC1305" i="7"/>
  <c r="BD1305" i="7"/>
  <c r="BB1306" i="7"/>
  <c r="BC1306" i="7"/>
  <c r="BD1306" i="7"/>
  <c r="BB1307" i="7"/>
  <c r="BC1307" i="7"/>
  <c r="BD1307" i="7"/>
  <c r="BB1308" i="7"/>
  <c r="BC1308" i="7"/>
  <c r="BD1308" i="7"/>
  <c r="BB1309" i="7"/>
  <c r="BC1309" i="7"/>
  <c r="BD1309" i="7"/>
  <c r="BB1310" i="7"/>
  <c r="BC1310" i="7"/>
  <c r="BD1310" i="7"/>
  <c r="BB1311" i="7"/>
  <c r="BC1311" i="7"/>
  <c r="BD1311" i="7"/>
  <c r="BB1313" i="7"/>
  <c r="BC1313" i="7"/>
  <c r="BD1313" i="7"/>
  <c r="BB1314" i="7"/>
  <c r="BC1314" i="7"/>
  <c r="BD1314" i="7"/>
  <c r="BB1316" i="7"/>
  <c r="BC1316" i="7"/>
  <c r="BD1316" i="7"/>
  <c r="BB1317" i="7"/>
  <c r="BC1317" i="7"/>
  <c r="BD1317" i="7"/>
  <c r="BB1319" i="7"/>
  <c r="BC1319" i="7"/>
  <c r="BD1319" i="7"/>
  <c r="BB1320" i="7"/>
  <c r="BC1320" i="7"/>
  <c r="BD1320" i="7"/>
  <c r="BB1321" i="7"/>
  <c r="BC1321" i="7"/>
  <c r="BD1321" i="7"/>
  <c r="BB1322" i="7"/>
  <c r="BC1322" i="7"/>
  <c r="BD1322" i="7"/>
  <c r="BB1323" i="7"/>
  <c r="BC1323" i="7"/>
  <c r="BD1323" i="7"/>
  <c r="BB1324" i="7"/>
  <c r="BC1324" i="7"/>
  <c r="BD1324" i="7"/>
  <c r="BB1325" i="7"/>
  <c r="BC1325" i="7"/>
  <c r="BD1325" i="7"/>
  <c r="BB1326" i="7"/>
  <c r="BC1326" i="7"/>
  <c r="BD1326" i="7"/>
  <c r="BB1327" i="7"/>
  <c r="BC1327" i="7"/>
  <c r="BD1327" i="7"/>
  <c r="BB1328" i="7"/>
  <c r="BC1328" i="7"/>
  <c r="BD1328" i="7"/>
  <c r="BB1329" i="7"/>
  <c r="BC1329" i="7"/>
  <c r="BD1329" i="7"/>
  <c r="BB1330" i="7"/>
  <c r="BC1330" i="7"/>
  <c r="BD1330" i="7"/>
  <c r="BB1331" i="7"/>
  <c r="BC1331" i="7"/>
  <c r="BD1331" i="7"/>
  <c r="BB1335" i="7"/>
  <c r="BC1335" i="7"/>
  <c r="BD1335" i="7"/>
  <c r="BB1337" i="7"/>
  <c r="BC1337" i="7"/>
  <c r="BD1337" i="7"/>
  <c r="BB1338" i="7"/>
  <c r="BC1338" i="7"/>
  <c r="BD1338" i="7"/>
  <c r="BB1339" i="7"/>
  <c r="BC1339" i="7"/>
  <c r="BD1339" i="7"/>
  <c r="BB1340" i="7"/>
  <c r="BC1340" i="7"/>
  <c r="BD1340" i="7"/>
  <c r="BB1341" i="7"/>
  <c r="BC1341" i="7"/>
  <c r="BD1341" i="7"/>
  <c r="BB1343" i="7"/>
  <c r="BC1343" i="7"/>
  <c r="BD1343" i="7"/>
  <c r="BB1344" i="7"/>
  <c r="BC1344" i="7"/>
  <c r="BD1344" i="7"/>
  <c r="BB1346" i="7"/>
  <c r="BC1346" i="7"/>
  <c r="BD1346" i="7"/>
  <c r="BB1347" i="7"/>
  <c r="BC1347" i="7"/>
  <c r="BD1347" i="7"/>
  <c r="BB1348" i="7"/>
  <c r="BC1348" i="7"/>
  <c r="BD1348" i="7"/>
  <c r="BB1349" i="7"/>
  <c r="BC1349" i="7"/>
  <c r="BD1349" i="7"/>
  <c r="BB1351" i="7"/>
  <c r="BC1351" i="7"/>
  <c r="BD1351" i="7"/>
  <c r="BB1352" i="7"/>
  <c r="BC1352" i="7"/>
  <c r="BD1352" i="7"/>
  <c r="BB1353" i="7"/>
  <c r="BC1353" i="7"/>
  <c r="BD1353" i="7"/>
  <c r="BB1354" i="7"/>
  <c r="BC1354" i="7"/>
  <c r="BD1354" i="7"/>
  <c r="BB1359" i="7"/>
  <c r="BC1359" i="7"/>
  <c r="BD1359" i="7"/>
  <c r="BB1360" i="7"/>
  <c r="BC1360" i="7"/>
  <c r="BD1360" i="7"/>
  <c r="BB1361" i="7"/>
  <c r="BC1361" i="7"/>
  <c r="BD1361" i="7"/>
  <c r="BB1362" i="7"/>
  <c r="BC1362" i="7"/>
  <c r="BD1362" i="7"/>
  <c r="BB1363" i="7"/>
  <c r="BC1363" i="7"/>
  <c r="BD1363" i="7"/>
  <c r="BB1364" i="7"/>
  <c r="BC1364" i="7"/>
  <c r="BD1364" i="7"/>
  <c r="BB1365" i="7"/>
  <c r="BC1365" i="7"/>
  <c r="BD1365" i="7"/>
  <c r="BB1366" i="7"/>
  <c r="BC1366" i="7"/>
  <c r="BD1366" i="7"/>
  <c r="BB1367" i="7"/>
  <c r="BC1367" i="7"/>
  <c r="BD1367" i="7"/>
  <c r="BB1368" i="7"/>
  <c r="BC1368" i="7"/>
  <c r="BD1368" i="7"/>
  <c r="BB1369" i="7"/>
  <c r="BC1369" i="7"/>
  <c r="BD1369" i="7"/>
  <c r="BB1370" i="7"/>
  <c r="BC1370" i="7"/>
  <c r="BD1370" i="7"/>
  <c r="BB1371" i="7"/>
  <c r="BC1371" i="7"/>
  <c r="BD1371" i="7"/>
  <c r="BB1372" i="7"/>
  <c r="BC1372" i="7"/>
  <c r="BD1372" i="7"/>
  <c r="BB1373" i="7"/>
  <c r="BC1373" i="7"/>
  <c r="BD1373" i="7"/>
  <c r="BB1374" i="7"/>
  <c r="BC1374" i="7"/>
  <c r="BD1374" i="7"/>
  <c r="BB1375" i="7"/>
  <c r="BC1375" i="7"/>
  <c r="BD1375" i="7"/>
  <c r="BB1378" i="7"/>
  <c r="BC1378" i="7"/>
  <c r="BD1378" i="7"/>
  <c r="BB1379" i="7"/>
  <c r="BC1379" i="7"/>
  <c r="BD1379" i="7"/>
  <c r="BB1380" i="7"/>
  <c r="BC1380" i="7"/>
  <c r="BD1380" i="7"/>
  <c r="BB1382" i="7"/>
  <c r="BC1382" i="7"/>
  <c r="BD1382" i="7"/>
  <c r="BB1383" i="7"/>
  <c r="BC1383" i="7"/>
  <c r="BD1383" i="7"/>
  <c r="BB1384" i="7"/>
  <c r="BC1384" i="7"/>
  <c r="BD1384" i="7"/>
  <c r="BB1385" i="7"/>
  <c r="BC1385" i="7"/>
  <c r="BD1385" i="7"/>
  <c r="BB1393" i="7"/>
  <c r="BC1393" i="7"/>
  <c r="BD1393" i="7"/>
  <c r="BB1394" i="7"/>
  <c r="BC1394" i="7"/>
  <c r="BD1394" i="7"/>
  <c r="BB1395" i="7"/>
  <c r="BC1395" i="7"/>
  <c r="BD1395" i="7"/>
  <c r="BB1396" i="7"/>
  <c r="BC1396" i="7"/>
  <c r="BD1396" i="7"/>
  <c r="BB1403" i="7"/>
  <c r="BC1403" i="7"/>
  <c r="BD1403" i="7"/>
  <c r="BB1404" i="7"/>
  <c r="BC1404" i="7"/>
  <c r="BD1404" i="7"/>
  <c r="BB1405" i="7"/>
  <c r="BC1405" i="7"/>
  <c r="BD1405" i="7"/>
  <c r="BB1406" i="7"/>
  <c r="BC1406" i="7"/>
  <c r="BD1406" i="7"/>
  <c r="BB1407" i="7"/>
  <c r="BC1407" i="7"/>
  <c r="BD1407" i="7"/>
  <c r="BB1411" i="7"/>
  <c r="BC1411" i="7"/>
  <c r="BD1411" i="7"/>
  <c r="BB1412" i="7"/>
  <c r="BC1412" i="7"/>
  <c r="BD1412" i="7"/>
  <c r="BB1413" i="7"/>
  <c r="BC1413" i="7"/>
  <c r="BD1413" i="7"/>
  <c r="BB1414" i="7"/>
  <c r="BC1414" i="7"/>
  <c r="BD1414" i="7"/>
  <c r="BB1415" i="7"/>
  <c r="BC1415" i="7"/>
  <c r="BD1415" i="7"/>
  <c r="BB1416" i="7"/>
  <c r="BC1416" i="7"/>
  <c r="BD1416" i="7"/>
  <c r="BB1418" i="7"/>
  <c r="BC1418" i="7"/>
  <c r="BD1418" i="7"/>
  <c r="BB1419" i="7"/>
  <c r="BC1419" i="7"/>
  <c r="BD1419" i="7"/>
  <c r="BB1421" i="7"/>
  <c r="BC1421" i="7"/>
  <c r="BD1421" i="7"/>
  <c r="BB1422" i="7"/>
  <c r="BC1422" i="7"/>
  <c r="BD1422" i="7"/>
  <c r="BB1423" i="7"/>
  <c r="BC1423" i="7"/>
  <c r="BD1423" i="7"/>
  <c r="BB1425" i="7"/>
  <c r="BC1425" i="7"/>
  <c r="BD1425" i="7"/>
  <c r="BB1426" i="7"/>
  <c r="BC1426" i="7"/>
  <c r="BD1426" i="7"/>
  <c r="BB1427" i="7"/>
  <c r="BC1427" i="7"/>
  <c r="BD1427" i="7"/>
  <c r="BB1428" i="7"/>
  <c r="BC1428" i="7"/>
  <c r="BD1428" i="7"/>
  <c r="BB1429" i="7"/>
  <c r="BC1429" i="7"/>
  <c r="BD1429" i="7"/>
  <c r="BB1430" i="7"/>
  <c r="BC1430" i="7"/>
  <c r="BD1430" i="7"/>
  <c r="BB1431" i="7"/>
  <c r="BC1431" i="7"/>
  <c r="BD1431" i="7"/>
  <c r="BB1432" i="7"/>
  <c r="BC1432" i="7"/>
  <c r="BD1432" i="7"/>
  <c r="BB1433" i="7"/>
  <c r="BC1433" i="7"/>
  <c r="BD1433" i="7"/>
  <c r="BB1434" i="7"/>
  <c r="BC1434" i="7"/>
  <c r="BD1434" i="7"/>
  <c r="BB1435" i="7"/>
  <c r="BC1435" i="7"/>
  <c r="BD1435" i="7"/>
  <c r="BB1436" i="7"/>
  <c r="BC1436" i="7"/>
  <c r="BD1436" i="7"/>
  <c r="BB1437" i="7"/>
  <c r="BC1437" i="7"/>
  <c r="BD1437" i="7"/>
  <c r="BB1438" i="7"/>
  <c r="BC1438" i="7"/>
  <c r="BD1438" i="7"/>
  <c r="BB1439" i="7"/>
  <c r="BC1439" i="7"/>
  <c r="BD1439" i="7"/>
  <c r="BB1440" i="7"/>
  <c r="BC1440" i="7"/>
  <c r="BD1440" i="7"/>
  <c r="BB1441" i="7"/>
  <c r="BC1441" i="7"/>
  <c r="BD1441" i="7"/>
  <c r="BB1442" i="7"/>
  <c r="BC1442" i="7"/>
  <c r="BD1442" i="7"/>
  <c r="BB1445" i="7"/>
  <c r="BC1445" i="7"/>
  <c r="BD1445" i="7"/>
  <c r="BB1448" i="7"/>
  <c r="BC1448" i="7"/>
  <c r="BD1448" i="7"/>
  <c r="BB1449" i="7"/>
  <c r="BC1449" i="7"/>
  <c r="BD1449" i="7"/>
  <c r="BB1450" i="7"/>
  <c r="BC1450" i="7"/>
  <c r="BD1450" i="7"/>
  <c r="BB1451" i="7"/>
  <c r="BC1451" i="7"/>
  <c r="BD1451" i="7"/>
  <c r="BB1453" i="7"/>
  <c r="BC1453" i="7"/>
  <c r="BD1453" i="7"/>
  <c r="BB1454" i="7"/>
  <c r="BC1454" i="7"/>
  <c r="BD1454" i="7"/>
  <c r="BB1455" i="7"/>
  <c r="BC1455" i="7"/>
  <c r="BD1455" i="7"/>
  <c r="BB1456" i="7"/>
  <c r="BC1456" i="7"/>
  <c r="BD1456" i="7"/>
  <c r="BB1457" i="7"/>
  <c r="BC1457" i="7"/>
  <c r="BD1457" i="7"/>
  <c r="BB1458" i="7"/>
  <c r="BC1458" i="7"/>
  <c r="BD1458" i="7"/>
  <c r="BB1459" i="7"/>
  <c r="BC1459" i="7"/>
  <c r="BD1459" i="7"/>
  <c r="BB1460" i="7"/>
  <c r="BC1460" i="7"/>
  <c r="BD1460" i="7"/>
  <c r="BB1461" i="7"/>
  <c r="BC1461" i="7"/>
  <c r="BD1461" i="7"/>
  <c r="BB1462" i="7"/>
  <c r="BC1462" i="7"/>
  <c r="BD1462" i="7"/>
  <c r="BB1464" i="7"/>
  <c r="BC1464" i="7"/>
  <c r="BD1464" i="7"/>
  <c r="BB1466" i="7"/>
  <c r="BC1466" i="7"/>
  <c r="BD1466" i="7"/>
  <c r="BB1467" i="7"/>
  <c r="BC1467" i="7"/>
  <c r="BD1467" i="7"/>
  <c r="BB1469" i="7"/>
  <c r="BC1469" i="7"/>
  <c r="BD1469" i="7"/>
  <c r="BB1470" i="7"/>
  <c r="BC1470" i="7"/>
  <c r="BD1470" i="7"/>
  <c r="BB1471" i="7"/>
  <c r="BC1471" i="7"/>
  <c r="BD1471" i="7"/>
  <c r="BB1473" i="7"/>
  <c r="BC1473" i="7"/>
  <c r="BD1473" i="7"/>
  <c r="BB1475" i="7"/>
  <c r="BC1475" i="7"/>
  <c r="BD1475" i="7"/>
  <c r="BB1476" i="7"/>
  <c r="BC1476" i="7"/>
  <c r="BD1476" i="7"/>
  <c r="BB1477" i="7"/>
  <c r="BC1477" i="7"/>
  <c r="BD1477" i="7"/>
  <c r="BB1480" i="7"/>
  <c r="BC1480" i="7"/>
  <c r="BD1480" i="7"/>
  <c r="BB1481" i="7"/>
  <c r="BC1481" i="7"/>
  <c r="BD1481" i="7"/>
  <c r="BB1483" i="7"/>
  <c r="BC1483" i="7"/>
  <c r="BD1483" i="7"/>
  <c r="BB1484" i="7"/>
  <c r="BC1484" i="7"/>
  <c r="BD1484" i="7"/>
  <c r="BB1485" i="7"/>
  <c r="BC1485" i="7"/>
  <c r="BD1485" i="7"/>
  <c r="BB1487" i="7"/>
  <c r="BC1487" i="7"/>
  <c r="BD1487" i="7"/>
  <c r="BB1488" i="7"/>
  <c r="BC1488" i="7"/>
  <c r="BD1488" i="7"/>
  <c r="BB1489" i="7"/>
  <c r="BC1489" i="7"/>
  <c r="BD1489" i="7"/>
  <c r="BB1490" i="7"/>
  <c r="BC1490" i="7"/>
  <c r="BD1490" i="7"/>
  <c r="BB1492" i="7"/>
  <c r="BC1492" i="7"/>
  <c r="BD1492" i="7"/>
  <c r="BB1493" i="7"/>
  <c r="BC1493" i="7"/>
  <c r="BD1493" i="7"/>
  <c r="BB1494" i="7"/>
  <c r="BC1494" i="7"/>
  <c r="BD1494" i="7"/>
  <c r="BB1495" i="7"/>
  <c r="BC1495" i="7"/>
  <c r="BD1495" i="7"/>
  <c r="BB1496" i="7"/>
  <c r="BC1496" i="7"/>
  <c r="BD1496" i="7"/>
  <c r="BB1497" i="7"/>
  <c r="BC1497" i="7"/>
  <c r="BD1497" i="7"/>
  <c r="BB1498" i="7"/>
  <c r="BC1498" i="7"/>
  <c r="BD1498" i="7"/>
  <c r="BB1499" i="7"/>
  <c r="BC1499" i="7"/>
  <c r="BD1499" i="7"/>
  <c r="BB1500" i="7"/>
  <c r="BC1500" i="7"/>
  <c r="BD1500" i="7"/>
  <c r="BB1501" i="7"/>
  <c r="BC1501" i="7"/>
  <c r="BD1501" i="7"/>
  <c r="BB1502" i="7"/>
  <c r="BC1502" i="7"/>
  <c r="BD1502" i="7"/>
  <c r="BB1503" i="7"/>
  <c r="BC1503" i="7"/>
  <c r="BD1503" i="7"/>
  <c r="BB1504" i="7"/>
  <c r="BC1504" i="7"/>
  <c r="BD1504" i="7"/>
  <c r="BB1505" i="7"/>
  <c r="BC1505" i="7"/>
  <c r="BD1505" i="7"/>
  <c r="BB1506" i="7"/>
  <c r="BC1506" i="7"/>
  <c r="BD1506" i="7"/>
  <c r="BB1508" i="7"/>
  <c r="BC1508" i="7"/>
  <c r="BD1508" i="7"/>
  <c r="BB1509" i="7"/>
  <c r="BC1509" i="7"/>
  <c r="BD1509" i="7"/>
  <c r="BB1510" i="7"/>
  <c r="BC1510" i="7"/>
  <c r="BD1510" i="7"/>
  <c r="BB1512" i="7"/>
  <c r="BC1512" i="7"/>
  <c r="BD1512" i="7"/>
  <c r="BB1513" i="7"/>
  <c r="BC1513" i="7"/>
  <c r="BD1513" i="7"/>
  <c r="BB1514" i="7"/>
  <c r="BC1514" i="7"/>
  <c r="BD1514" i="7"/>
  <c r="BB1515" i="7"/>
  <c r="BC1515" i="7"/>
  <c r="BD1515" i="7"/>
  <c r="BB1516" i="7"/>
  <c r="BC1516" i="7"/>
  <c r="BD1516" i="7"/>
  <c r="BB1518" i="7"/>
  <c r="BC1518" i="7"/>
  <c r="BD1518" i="7"/>
  <c r="BB1519" i="7"/>
  <c r="BC1519" i="7"/>
  <c r="BD1519" i="7"/>
  <c r="BB1520" i="7"/>
  <c r="BC1520" i="7"/>
  <c r="BD1520" i="7"/>
  <c r="BB1522" i="7"/>
  <c r="BC1522" i="7"/>
  <c r="BD1522" i="7"/>
  <c r="BB1523" i="7"/>
  <c r="BC1523" i="7"/>
  <c r="BD1523" i="7"/>
  <c r="BB1524" i="7"/>
  <c r="BC1524" i="7"/>
  <c r="BD1524" i="7"/>
  <c r="BB1525" i="7"/>
  <c r="BC1525" i="7"/>
  <c r="BD1525" i="7"/>
  <c r="BB1527" i="7"/>
  <c r="BC1527" i="7"/>
  <c r="BD1527" i="7"/>
  <c r="BB1528" i="7"/>
  <c r="BC1528" i="7"/>
  <c r="BD1528" i="7"/>
  <c r="BB1529" i="7"/>
  <c r="BC1529" i="7"/>
  <c r="BD1529" i="7"/>
  <c r="BB1530" i="7"/>
  <c r="BC1530" i="7"/>
  <c r="BD1530" i="7"/>
  <c r="BB1531" i="7"/>
  <c r="BC1531" i="7"/>
  <c r="BD1531" i="7"/>
  <c r="BB1532" i="7"/>
  <c r="BC1532" i="7"/>
  <c r="BD1532" i="7"/>
  <c r="BB1533" i="7"/>
  <c r="BC1533" i="7"/>
  <c r="BD1533" i="7"/>
  <c r="BB1534" i="7"/>
  <c r="BC1534" i="7"/>
  <c r="BD1534" i="7"/>
  <c r="BB1535" i="7"/>
  <c r="BC1535" i="7"/>
  <c r="BD1535" i="7"/>
  <c r="BB1539" i="7"/>
  <c r="BC1539" i="7"/>
  <c r="BD1539" i="7"/>
  <c r="BB1540" i="7"/>
  <c r="BC1540" i="7"/>
  <c r="BD1540" i="7"/>
  <c r="BB1541" i="7"/>
  <c r="BC1541" i="7"/>
  <c r="BD1541" i="7"/>
  <c r="BB1542" i="7"/>
  <c r="BC1542" i="7"/>
  <c r="BD1542" i="7"/>
  <c r="BB1543" i="7"/>
  <c r="BC1543" i="7"/>
  <c r="BD1543" i="7"/>
  <c r="BB1544" i="7"/>
  <c r="BC1544" i="7"/>
  <c r="BD1544" i="7"/>
  <c r="BB1546" i="7"/>
  <c r="BC1546" i="7"/>
  <c r="BD1546" i="7"/>
  <c r="BB1547" i="7"/>
  <c r="BC1547" i="7"/>
  <c r="BD1547" i="7"/>
  <c r="BB1548" i="7"/>
  <c r="BC1548" i="7"/>
  <c r="BD1548" i="7"/>
  <c r="BB1550" i="7"/>
  <c r="BC1550" i="7"/>
  <c r="BD1550" i="7"/>
  <c r="BB1551" i="7"/>
  <c r="BC1551" i="7"/>
  <c r="BD1551" i="7"/>
  <c r="BB1552" i="7"/>
  <c r="BC1552" i="7"/>
  <c r="BD1552" i="7"/>
  <c r="BB1554" i="7"/>
  <c r="BC1554" i="7"/>
  <c r="BD1554" i="7"/>
  <c r="BB1556" i="7"/>
  <c r="BC1556" i="7"/>
  <c r="BD1556" i="7"/>
  <c r="BB1557" i="7"/>
  <c r="BC1557" i="7"/>
  <c r="BD1557" i="7"/>
  <c r="BB1585" i="7"/>
  <c r="BC1585" i="7"/>
  <c r="BD1585" i="7"/>
  <c r="BB1586" i="7"/>
  <c r="BC1586" i="7"/>
  <c r="BD1586" i="7"/>
  <c r="BB1587" i="7"/>
  <c r="BC1587" i="7"/>
  <c r="BD1587" i="7"/>
  <c r="BB1588" i="7"/>
  <c r="BC1588" i="7"/>
  <c r="BD1588" i="7"/>
  <c r="BB1589" i="7"/>
  <c r="BC1589" i="7"/>
  <c r="BD1589" i="7"/>
  <c r="BB1590" i="7"/>
  <c r="BC1590" i="7"/>
  <c r="BD1590" i="7"/>
  <c r="BB1591" i="7"/>
  <c r="BC1591" i="7"/>
  <c r="BD1591" i="7"/>
  <c r="BB1592" i="7"/>
  <c r="BC1592" i="7"/>
  <c r="BD1592" i="7"/>
  <c r="BB1593" i="7"/>
  <c r="BC1593" i="7"/>
  <c r="BD1593" i="7"/>
  <c r="BB1594" i="7"/>
  <c r="BC1594" i="7"/>
  <c r="BD1594" i="7"/>
  <c r="BB1595" i="7"/>
  <c r="BC1595" i="7"/>
  <c r="BD1595" i="7"/>
  <c r="BB1596" i="7"/>
  <c r="BC1596" i="7"/>
  <c r="BD1596" i="7"/>
  <c r="BB1597" i="7"/>
  <c r="BC1597" i="7"/>
  <c r="BD1597" i="7"/>
  <c r="BB1598" i="7"/>
  <c r="BC1598" i="7"/>
  <c r="BD1598" i="7"/>
  <c r="BB1604" i="7"/>
  <c r="BC1604" i="7"/>
  <c r="BD1604" i="7"/>
  <c r="BB1605" i="7"/>
  <c r="BC1605" i="7"/>
  <c r="BD1605" i="7"/>
  <c r="BB1606" i="7"/>
  <c r="BC1606" i="7"/>
  <c r="BD1606" i="7"/>
  <c r="BB1607" i="7"/>
  <c r="BC1607" i="7"/>
  <c r="BD1607" i="7"/>
  <c r="BB1608" i="7"/>
  <c r="BC1608" i="7"/>
  <c r="BD1608" i="7"/>
  <c r="BB1609" i="7"/>
  <c r="BC1609" i="7"/>
  <c r="BD1609" i="7"/>
  <c r="BB1610" i="7"/>
  <c r="BC1610" i="7"/>
  <c r="BD1610" i="7"/>
  <c r="BB1611" i="7"/>
  <c r="BC1611" i="7"/>
  <c r="BD1611" i="7"/>
  <c r="BB1613" i="7"/>
  <c r="BC1613" i="7"/>
  <c r="BD1613" i="7"/>
  <c r="BB1614" i="7"/>
  <c r="BC1614" i="7"/>
  <c r="BD1614" i="7"/>
  <c r="BB1615" i="7"/>
  <c r="BC1615" i="7"/>
  <c r="BD1615" i="7"/>
  <c r="BB1616" i="7"/>
  <c r="BC1616" i="7"/>
  <c r="BD1616" i="7"/>
  <c r="BB1618" i="7"/>
  <c r="BC1618" i="7"/>
  <c r="BD1618" i="7"/>
  <c r="BB1619" i="7"/>
  <c r="BC1619" i="7"/>
  <c r="BD1619" i="7"/>
  <c r="BB1620" i="7"/>
  <c r="BC1620" i="7"/>
  <c r="BD1620" i="7"/>
  <c r="BB1621" i="7"/>
  <c r="BC1621" i="7"/>
  <c r="BD1621" i="7"/>
  <c r="BB1622" i="7"/>
  <c r="BC1622" i="7"/>
  <c r="BD1622" i="7"/>
  <c r="BB1623" i="7"/>
  <c r="BC1623" i="7"/>
  <c r="BD1623" i="7"/>
  <c r="BB1624" i="7"/>
  <c r="BC1624" i="7"/>
  <c r="BD1624" i="7"/>
  <c r="BB1625" i="7"/>
  <c r="BC1625" i="7"/>
  <c r="BD1625" i="7"/>
  <c r="BB1627" i="7"/>
  <c r="BC1627" i="7"/>
  <c r="BD1627" i="7"/>
  <c r="BB1628" i="7"/>
  <c r="BC1628" i="7"/>
  <c r="BD1628" i="7"/>
  <c r="BB1629" i="7"/>
  <c r="BC1629" i="7"/>
  <c r="BD1629" i="7"/>
  <c r="BB1630" i="7"/>
  <c r="BC1630" i="7"/>
  <c r="BD1630" i="7"/>
  <c r="BB1631" i="7"/>
  <c r="BC1631" i="7"/>
  <c r="BD1631" i="7"/>
  <c r="BB1632" i="7"/>
  <c r="BC1632" i="7"/>
  <c r="BD1632" i="7"/>
  <c r="BB1633" i="7"/>
  <c r="BC1633" i="7"/>
  <c r="BD1633" i="7"/>
  <c r="BB1634" i="7"/>
  <c r="BC1634" i="7"/>
  <c r="BD1634" i="7"/>
  <c r="BB1635" i="7"/>
  <c r="BC1635" i="7"/>
  <c r="BD1635" i="7"/>
  <c r="BB1636" i="7"/>
  <c r="BC1636" i="7"/>
  <c r="BD1636" i="7"/>
  <c r="BB1638" i="7"/>
  <c r="BC1638" i="7"/>
  <c r="BD1638" i="7"/>
  <c r="BB1640" i="7"/>
  <c r="BC1640" i="7"/>
  <c r="BD1640" i="7"/>
  <c r="BB1641" i="7"/>
  <c r="BC1641" i="7"/>
  <c r="BD1641" i="7"/>
  <c r="BB1642" i="7"/>
  <c r="BC1642" i="7"/>
  <c r="BD1642" i="7"/>
  <c r="BB1643" i="7"/>
  <c r="BC1643" i="7"/>
  <c r="BD1643" i="7"/>
  <c r="BB1644" i="7"/>
  <c r="BC1644" i="7"/>
  <c r="BD1644" i="7"/>
  <c r="BB1645" i="7"/>
  <c r="BC1645" i="7"/>
  <c r="BD1645" i="7"/>
  <c r="BB1646" i="7"/>
  <c r="BC1646" i="7"/>
  <c r="BD1646" i="7"/>
  <c r="BB1647" i="7"/>
  <c r="BC1647" i="7"/>
  <c r="BD1647" i="7"/>
  <c r="BB1648" i="7"/>
  <c r="BC1648" i="7"/>
  <c r="BD1648" i="7"/>
  <c r="BB1649" i="7"/>
  <c r="BC1649" i="7"/>
  <c r="BD1649" i="7"/>
  <c r="BB1650" i="7"/>
  <c r="BC1650" i="7"/>
  <c r="BD1650" i="7"/>
  <c r="BB1652" i="7"/>
  <c r="BC1652" i="7"/>
  <c r="BD1652" i="7"/>
  <c r="BB1653" i="7"/>
  <c r="BC1653" i="7"/>
  <c r="BD1653" i="7"/>
  <c r="BB1654" i="7"/>
  <c r="BC1654" i="7"/>
  <c r="BD1654" i="7"/>
  <c r="BB1655" i="7"/>
  <c r="BC1655" i="7"/>
  <c r="BD1655" i="7"/>
  <c r="BB1656" i="7"/>
  <c r="BC1656" i="7"/>
  <c r="BD1656" i="7"/>
  <c r="BB1657" i="7"/>
  <c r="BC1657" i="7"/>
  <c r="BD1657" i="7"/>
  <c r="BB1658" i="7"/>
  <c r="BC1658" i="7"/>
  <c r="BD1658" i="7"/>
  <c r="BB1659" i="7"/>
  <c r="BC1659" i="7"/>
  <c r="BD1659" i="7"/>
  <c r="BB1660" i="7"/>
  <c r="BC1660" i="7"/>
  <c r="BD1660" i="7"/>
  <c r="BB1662" i="7"/>
  <c r="BC1662" i="7"/>
  <c r="BD1662" i="7"/>
  <c r="BB1663" i="7"/>
  <c r="BC1663" i="7"/>
  <c r="BD1663" i="7"/>
  <c r="BB1665" i="7"/>
  <c r="BC1665" i="7"/>
  <c r="BD1665" i="7"/>
  <c r="BB1666" i="7"/>
  <c r="BC1666" i="7"/>
  <c r="BD1666" i="7"/>
  <c r="BB1667" i="7"/>
  <c r="BC1667" i="7"/>
  <c r="BD1667" i="7"/>
  <c r="BB1668" i="7"/>
  <c r="BC1668" i="7"/>
  <c r="BD1668" i="7"/>
  <c r="BB1669" i="7"/>
  <c r="BC1669" i="7"/>
  <c r="BD1669" i="7"/>
  <c r="BB1670" i="7"/>
  <c r="BC1670" i="7"/>
  <c r="BD1670" i="7"/>
  <c r="BB1671" i="7"/>
  <c r="BC1671" i="7"/>
  <c r="BD1671" i="7"/>
  <c r="BB1672" i="7"/>
  <c r="BC1672" i="7"/>
  <c r="BD1672" i="7"/>
  <c r="BB1673" i="7"/>
  <c r="BC1673" i="7"/>
  <c r="BD1673" i="7"/>
  <c r="BB1674" i="7"/>
  <c r="BC1674" i="7"/>
  <c r="BD1674" i="7"/>
  <c r="BB1677" i="7"/>
  <c r="BC1677" i="7"/>
  <c r="BD1677" i="7"/>
  <c r="BB1678" i="7"/>
  <c r="BC1678" i="7"/>
  <c r="BD1678" i="7"/>
  <c r="BB1680" i="7"/>
  <c r="BC1680" i="7"/>
  <c r="BD1680" i="7"/>
  <c r="BB1682" i="7"/>
  <c r="BC1682" i="7"/>
  <c r="BD1682" i="7"/>
  <c r="BB1683" i="7"/>
  <c r="BC1683" i="7"/>
  <c r="BD1683" i="7"/>
  <c r="BB1685" i="7"/>
  <c r="BC1685" i="7"/>
  <c r="BD1685" i="7"/>
  <c r="BB1686" i="7"/>
  <c r="BC1686" i="7"/>
  <c r="BD1686" i="7"/>
  <c r="BB1690" i="7"/>
  <c r="BC1690" i="7"/>
  <c r="BD1690" i="7"/>
  <c r="BB1691" i="7"/>
  <c r="BC1691" i="7"/>
  <c r="BD1691" i="7"/>
  <c r="BB1692" i="7"/>
  <c r="BC1692" i="7"/>
  <c r="BD1692" i="7"/>
  <c r="BB1693" i="7"/>
  <c r="BC1693" i="7"/>
  <c r="BD1693" i="7"/>
  <c r="BB1694" i="7"/>
  <c r="BC1694" i="7"/>
  <c r="BD1694" i="7"/>
  <c r="BB1695" i="7"/>
  <c r="BC1695" i="7"/>
  <c r="BD1695" i="7"/>
  <c r="BB1696" i="7"/>
  <c r="BC1696" i="7"/>
  <c r="BD1696" i="7"/>
  <c r="BB1698" i="7"/>
  <c r="BC1698" i="7"/>
  <c r="BD1698" i="7"/>
  <c r="BB1699" i="7"/>
  <c r="BC1699" i="7"/>
  <c r="BD1699" i="7"/>
  <c r="BB1700" i="7"/>
  <c r="BC1700" i="7"/>
  <c r="BD1700" i="7"/>
  <c r="BB1701" i="7"/>
  <c r="BC1701" i="7"/>
  <c r="BD1701" i="7"/>
  <c r="BB1703" i="7"/>
  <c r="BC1703" i="7"/>
  <c r="BD1703" i="7"/>
  <c r="BB1704" i="7"/>
  <c r="BC1704" i="7"/>
  <c r="BD1704" i="7"/>
  <c r="BB1705" i="7"/>
  <c r="BC1705" i="7"/>
  <c r="BD1705" i="7"/>
  <c r="BB1706" i="7"/>
  <c r="BC1706" i="7"/>
  <c r="BD1706" i="7"/>
  <c r="BB1707" i="7"/>
  <c r="BC1707" i="7"/>
  <c r="BD1707" i="7"/>
  <c r="BB1708" i="7"/>
  <c r="BC1708" i="7"/>
  <c r="BD1708" i="7"/>
  <c r="BB1709" i="7"/>
  <c r="BC1709" i="7"/>
  <c r="BD1709" i="7"/>
  <c r="BB1710" i="7"/>
  <c r="BC1710" i="7"/>
  <c r="BD1710" i="7"/>
  <c r="BB1711" i="7"/>
  <c r="BC1711" i="7"/>
  <c r="BD1711" i="7"/>
  <c r="BB1712" i="7"/>
  <c r="BC1712" i="7"/>
  <c r="BD1712" i="7"/>
  <c r="BB1713" i="7"/>
  <c r="BC1713" i="7"/>
  <c r="BD1713" i="7"/>
  <c r="BB1714" i="7"/>
  <c r="BC1714" i="7"/>
  <c r="BD1714" i="7"/>
  <c r="BB1715" i="7"/>
  <c r="BC1715" i="7"/>
  <c r="BD1715" i="7"/>
  <c r="BB1716" i="7"/>
  <c r="BC1716" i="7"/>
  <c r="BD1716" i="7"/>
  <c r="BB1717" i="7"/>
  <c r="BC1717" i="7"/>
  <c r="BD1717" i="7"/>
  <c r="BB1718" i="7"/>
  <c r="BC1718" i="7"/>
  <c r="BD1718" i="7"/>
  <c r="BB1719" i="7"/>
  <c r="BC1719" i="7"/>
  <c r="BD1719" i="7"/>
  <c r="BB1721" i="7"/>
  <c r="BC1721" i="7"/>
  <c r="BD1721" i="7"/>
  <c r="BB1722" i="7"/>
  <c r="BC1722" i="7"/>
  <c r="BD1722" i="7"/>
  <c r="BB1723" i="7"/>
  <c r="BC1723" i="7"/>
  <c r="BD1723" i="7"/>
  <c r="BB1725" i="7"/>
  <c r="BC1725" i="7"/>
  <c r="BD1725" i="7"/>
  <c r="BB1728" i="7"/>
  <c r="BC1728" i="7"/>
  <c r="BD1728" i="7"/>
  <c r="BB1729" i="7"/>
  <c r="BC1729" i="7"/>
  <c r="BD1729" i="7"/>
  <c r="BB1730" i="7"/>
  <c r="BC1730" i="7"/>
  <c r="BD1730" i="7"/>
  <c r="BB1731" i="7"/>
  <c r="BC1731" i="7"/>
  <c r="BD1731" i="7"/>
  <c r="BB1732" i="7"/>
  <c r="BC1732" i="7"/>
  <c r="BD1732" i="7"/>
  <c r="BB1734" i="7"/>
  <c r="BC1734" i="7"/>
  <c r="BD1734" i="7"/>
  <c r="BB1736" i="7"/>
  <c r="BC1736" i="7"/>
  <c r="BD1736" i="7"/>
  <c r="BB1738" i="7"/>
  <c r="BC1738" i="7"/>
  <c r="BD1738" i="7"/>
  <c r="BB1739" i="7"/>
  <c r="BC1739" i="7"/>
  <c r="BD1739" i="7"/>
  <c r="BB1740" i="7"/>
  <c r="BC1740" i="7"/>
  <c r="BD1740" i="7"/>
  <c r="BB1741" i="7"/>
  <c r="BC1741" i="7"/>
  <c r="BD1741" i="7"/>
  <c r="BB1744" i="7"/>
  <c r="BC1744" i="7"/>
  <c r="BD1744" i="7"/>
  <c r="BB1748" i="7"/>
  <c r="BC1748" i="7"/>
  <c r="BD1748" i="7"/>
  <c r="BB1749" i="7"/>
  <c r="BC1749" i="7"/>
  <c r="BD1749" i="7"/>
  <c r="BB1751" i="7"/>
  <c r="BC1751" i="7"/>
  <c r="BD1751" i="7"/>
  <c r="BB1753" i="7"/>
  <c r="BC1753" i="7"/>
  <c r="BD1753" i="7"/>
  <c r="BB1755" i="7"/>
  <c r="BC1755" i="7"/>
  <c r="BD1755" i="7"/>
  <c r="BB1756" i="7"/>
  <c r="BC1756" i="7"/>
  <c r="BD1756" i="7"/>
  <c r="BB1757" i="7"/>
  <c r="BC1757" i="7"/>
  <c r="BD1757" i="7"/>
  <c r="BB1762" i="7"/>
  <c r="BC1762" i="7"/>
  <c r="BD1762" i="7"/>
  <c r="BB1763" i="7"/>
  <c r="BC1763" i="7"/>
  <c r="BD1763" i="7"/>
  <c r="BB1764" i="7"/>
  <c r="BC1764" i="7"/>
  <c r="BD1764" i="7"/>
  <c r="BB1765" i="7"/>
  <c r="BC1765" i="7"/>
  <c r="BD1765" i="7"/>
  <c r="BB1767" i="7"/>
  <c r="BC1767" i="7"/>
  <c r="BD1767" i="7"/>
  <c r="BB1768" i="7"/>
  <c r="BC1768" i="7"/>
  <c r="BD1768" i="7"/>
  <c r="BB1769" i="7"/>
  <c r="BC1769" i="7"/>
  <c r="BD1769" i="7"/>
  <c r="BB1770" i="7"/>
  <c r="BC1770" i="7"/>
  <c r="BD1770" i="7"/>
  <c r="BB1771" i="7"/>
  <c r="BC1771" i="7"/>
  <c r="BD1771" i="7"/>
  <c r="BB1772" i="7"/>
  <c r="BC1772" i="7"/>
  <c r="BD1772" i="7"/>
  <c r="BB1773" i="7"/>
  <c r="BC1773" i="7"/>
  <c r="BD1773" i="7"/>
  <c r="BB1774" i="7"/>
  <c r="BC1774" i="7"/>
  <c r="BD1774" i="7"/>
  <c r="BB1775" i="7"/>
  <c r="BC1775" i="7"/>
  <c r="BD1775" i="7"/>
  <c r="BB1777" i="7"/>
  <c r="BC1777" i="7"/>
  <c r="BD1777" i="7"/>
  <c r="BB1778" i="7"/>
  <c r="BC1778" i="7"/>
  <c r="BD1778" i="7"/>
  <c r="BB1779" i="7"/>
  <c r="BC1779" i="7"/>
  <c r="BD1779" i="7"/>
  <c r="BB1780" i="7"/>
  <c r="BC1780" i="7"/>
  <c r="BD1780" i="7"/>
  <c r="BB1781" i="7"/>
  <c r="BC1781" i="7"/>
  <c r="BD1781" i="7"/>
  <c r="BB1783" i="7"/>
  <c r="BC1783" i="7"/>
  <c r="BD1783" i="7"/>
  <c r="BB1784" i="7"/>
  <c r="BC1784" i="7"/>
  <c r="BD1784" i="7"/>
  <c r="BB1785" i="7"/>
  <c r="BC1785" i="7"/>
  <c r="BD1785" i="7"/>
  <c r="BB1786" i="7"/>
  <c r="BC1786" i="7"/>
  <c r="BD1786" i="7"/>
  <c r="BB1787" i="7"/>
  <c r="BC1787" i="7"/>
  <c r="BD1787" i="7"/>
  <c r="BB1788" i="7"/>
  <c r="BC1788" i="7"/>
  <c r="BD1788" i="7"/>
  <c r="BB1792" i="7"/>
  <c r="BC1792" i="7"/>
  <c r="BD1792" i="7"/>
  <c r="BB1793" i="7"/>
  <c r="BC1793" i="7"/>
  <c r="BD1793" i="7"/>
  <c r="BB1794" i="7"/>
  <c r="BC1794" i="7"/>
  <c r="BD1794" i="7"/>
  <c r="BB1795" i="7"/>
  <c r="BC1795" i="7"/>
  <c r="BD1795" i="7"/>
  <c r="BB1797" i="7"/>
  <c r="BC1797" i="7"/>
  <c r="BD1797" i="7"/>
  <c r="BB1798" i="7"/>
  <c r="BC1798" i="7"/>
  <c r="BD1798" i="7"/>
  <c r="BB1799" i="7"/>
  <c r="BC1799" i="7"/>
  <c r="BD1799" i="7"/>
  <c r="BB1801" i="7"/>
  <c r="BC1801" i="7"/>
  <c r="BD1801" i="7"/>
  <c r="BB1802" i="7"/>
  <c r="BC1802" i="7"/>
  <c r="BD1802" i="7"/>
  <c r="BB1804" i="7"/>
  <c r="BC1804" i="7"/>
  <c r="BD1804" i="7"/>
  <c r="BB1805" i="7"/>
  <c r="BC1805" i="7"/>
  <c r="BD1805" i="7"/>
  <c r="BB1807" i="7"/>
  <c r="BC1807" i="7"/>
  <c r="BD1807" i="7"/>
  <c r="BB1809" i="7"/>
  <c r="BC1809" i="7"/>
  <c r="BD1809" i="7"/>
  <c r="BB1810" i="7"/>
  <c r="BC1810" i="7"/>
  <c r="BD1810" i="7"/>
  <c r="BB1812" i="7"/>
  <c r="BC1812" i="7"/>
  <c r="BD1812" i="7"/>
  <c r="BB1814" i="7"/>
  <c r="BC1814" i="7"/>
  <c r="BD1814" i="7"/>
  <c r="BB1815" i="7"/>
  <c r="BC1815" i="7"/>
  <c r="BD1815" i="7"/>
  <c r="BB1816" i="7"/>
  <c r="BC1816" i="7"/>
  <c r="BD1816" i="7"/>
  <c r="BB1817" i="7"/>
  <c r="BC1817" i="7"/>
  <c r="BD1817" i="7"/>
  <c r="BB1819" i="7"/>
  <c r="BC1819" i="7"/>
  <c r="BD1819" i="7"/>
  <c r="BB1820" i="7"/>
  <c r="BC1820" i="7"/>
  <c r="BD1820" i="7"/>
  <c r="BB1821" i="7"/>
  <c r="BC1821" i="7"/>
  <c r="BD1821" i="7"/>
  <c r="BB1823" i="7"/>
  <c r="BC1823" i="7"/>
  <c r="BD1823" i="7"/>
  <c r="BB1824" i="7"/>
  <c r="BC1824" i="7"/>
  <c r="BD1824" i="7"/>
  <c r="BB1825" i="7"/>
  <c r="BC1825" i="7"/>
  <c r="BD1825" i="7"/>
  <c r="BB1826" i="7"/>
  <c r="BC1826" i="7"/>
  <c r="BD1826" i="7"/>
  <c r="BB1827" i="7"/>
  <c r="BC1827" i="7"/>
  <c r="BD1827" i="7"/>
  <c r="BB1828" i="7"/>
  <c r="BC1828" i="7"/>
  <c r="BD1828" i="7"/>
  <c r="BB1829" i="7"/>
  <c r="BC1829" i="7"/>
  <c r="BD1829" i="7"/>
  <c r="BB1830" i="7"/>
  <c r="BC1830" i="7"/>
  <c r="BD1830" i="7"/>
  <c r="BB1831" i="7"/>
  <c r="BC1831" i="7"/>
  <c r="BD1831" i="7"/>
  <c r="BB1833" i="7"/>
  <c r="BC1833" i="7"/>
  <c r="BD1833" i="7"/>
  <c r="BB1834" i="7"/>
  <c r="BC1834" i="7"/>
  <c r="BD1834" i="7"/>
  <c r="BB1835" i="7"/>
  <c r="BC1835" i="7"/>
  <c r="BD1835" i="7"/>
  <c r="BB1836" i="7"/>
  <c r="BC1836" i="7"/>
  <c r="BD1836" i="7"/>
  <c r="BB1837" i="7"/>
  <c r="BC1837" i="7"/>
  <c r="BD1837" i="7"/>
  <c r="BB1838" i="7"/>
  <c r="BC1838" i="7"/>
  <c r="BD1838" i="7"/>
  <c r="BB1839" i="7"/>
  <c r="BC1839" i="7"/>
  <c r="BD1839" i="7"/>
  <c r="BB1840" i="7"/>
  <c r="BC1840" i="7"/>
  <c r="BD1840" i="7"/>
  <c r="BB1841" i="7"/>
  <c r="BC1841" i="7"/>
  <c r="BD1841" i="7"/>
  <c r="BB1843" i="7"/>
  <c r="BC1843" i="7"/>
  <c r="BD1843" i="7"/>
  <c r="BB1844" i="7"/>
  <c r="BC1844" i="7"/>
  <c r="BD1844" i="7"/>
  <c r="BB1846" i="7"/>
  <c r="BC1846" i="7"/>
  <c r="BD1846" i="7"/>
  <c r="BB1847" i="7"/>
  <c r="BC1847" i="7"/>
  <c r="BD1847" i="7"/>
  <c r="BB1848" i="7"/>
  <c r="BC1848" i="7"/>
  <c r="BD1848" i="7"/>
  <c r="BB1849" i="7"/>
  <c r="BC1849" i="7"/>
  <c r="BD1849" i="7"/>
  <c r="BB1850" i="7"/>
  <c r="BC1850" i="7"/>
  <c r="BD1850" i="7"/>
  <c r="BB1851" i="7"/>
  <c r="BC1851" i="7"/>
  <c r="BD1851" i="7"/>
  <c r="BB1852" i="7"/>
  <c r="BC1852" i="7"/>
  <c r="BD1852" i="7"/>
  <c r="BB1853" i="7"/>
  <c r="BC1853" i="7"/>
  <c r="BD1853" i="7"/>
  <c r="BB1855" i="7"/>
  <c r="BC1855" i="7"/>
  <c r="BD1855" i="7"/>
  <c r="BB1856" i="7"/>
  <c r="BC1856" i="7"/>
  <c r="BD1856" i="7"/>
  <c r="BB1857" i="7"/>
  <c r="BC1857" i="7"/>
  <c r="BD1857" i="7"/>
  <c r="BB1863" i="7"/>
  <c r="BC1863" i="7"/>
  <c r="BD1863" i="7"/>
  <c r="BB1864" i="7"/>
  <c r="BC1864" i="7"/>
  <c r="BD1864" i="7"/>
  <c r="BB1866" i="7"/>
  <c r="BC1866" i="7"/>
  <c r="BD1866" i="7"/>
  <c r="BB1867" i="7"/>
  <c r="BC1867" i="7"/>
  <c r="BD1867" i="7"/>
  <c r="BB1868" i="7"/>
  <c r="BC1868" i="7"/>
  <c r="BD1868" i="7"/>
  <c r="BB1869" i="7"/>
  <c r="BC1869" i="7"/>
  <c r="BD1869" i="7"/>
  <c r="BB1870" i="7"/>
  <c r="BC1870" i="7"/>
  <c r="BD1870" i="7"/>
  <c r="BB1871" i="7"/>
  <c r="BC1871" i="7"/>
  <c r="BD1871" i="7"/>
  <c r="BB1872" i="7"/>
  <c r="BC1872" i="7"/>
  <c r="BD1872" i="7"/>
  <c r="BB1873" i="7"/>
  <c r="BC1873" i="7"/>
  <c r="BD1873" i="7"/>
  <c r="BB1874" i="7"/>
  <c r="BC1874" i="7"/>
  <c r="BD1874" i="7"/>
  <c r="BB1875" i="7"/>
  <c r="BC1875" i="7"/>
  <c r="BD1875" i="7"/>
  <c r="BB1876" i="7"/>
  <c r="BC1876" i="7"/>
  <c r="BD1876" i="7"/>
  <c r="BB1877" i="7"/>
  <c r="BC1877" i="7"/>
  <c r="BD1877" i="7"/>
  <c r="BB1878" i="7"/>
  <c r="BC1878" i="7"/>
  <c r="BD1878" i="7"/>
  <c r="BB1879" i="7"/>
  <c r="BC1879" i="7"/>
  <c r="BD1879" i="7"/>
  <c r="BB1880" i="7"/>
  <c r="BC1880" i="7"/>
  <c r="BD1880" i="7"/>
  <c r="BB1881" i="7"/>
  <c r="BC1881" i="7"/>
  <c r="BD1881" i="7"/>
  <c r="BB1882" i="7"/>
  <c r="BC1882" i="7"/>
  <c r="BD1882" i="7"/>
  <c r="BB1883" i="7"/>
  <c r="BC1883" i="7"/>
  <c r="BD1883" i="7"/>
  <c r="BB1884" i="7"/>
  <c r="BC1884" i="7"/>
  <c r="BD1884" i="7"/>
  <c r="BB1885" i="7"/>
  <c r="BC1885" i="7"/>
  <c r="BD1885" i="7"/>
  <c r="BB1886" i="7"/>
  <c r="BC1886" i="7"/>
  <c r="BD1886" i="7"/>
  <c r="BB1887" i="7"/>
  <c r="BC1887" i="7"/>
  <c r="BD1887" i="7"/>
  <c r="BB1888" i="7"/>
  <c r="BC1888" i="7"/>
  <c r="BD1888" i="7"/>
  <c r="BB1889" i="7"/>
  <c r="BC1889" i="7"/>
  <c r="BD1889" i="7"/>
  <c r="BB1890" i="7"/>
  <c r="BC1890" i="7"/>
  <c r="BD1890" i="7"/>
  <c r="BB1891" i="7"/>
  <c r="BC1891" i="7"/>
  <c r="BD1891" i="7"/>
  <c r="BB1893" i="7"/>
  <c r="BC1893" i="7"/>
  <c r="BD1893" i="7"/>
  <c r="BB1895" i="7"/>
  <c r="BC1895" i="7"/>
  <c r="BD1895" i="7"/>
  <c r="BB1896" i="7"/>
  <c r="BC1896" i="7"/>
  <c r="BD1896" i="7"/>
  <c r="BB1897" i="7"/>
  <c r="BC1897" i="7"/>
  <c r="BD1897" i="7"/>
  <c r="BB1898" i="7"/>
  <c r="BC1898" i="7"/>
  <c r="BD1898" i="7"/>
  <c r="BB1900" i="7"/>
  <c r="BC1900" i="7"/>
  <c r="BD1900" i="7"/>
  <c r="BB1901" i="7"/>
  <c r="BC1901" i="7"/>
  <c r="BD1901" i="7"/>
  <c r="BB1902" i="7"/>
  <c r="BC1902" i="7"/>
  <c r="BD1902" i="7"/>
  <c r="BB1903" i="7"/>
  <c r="BC1903" i="7"/>
  <c r="BD1903" i="7"/>
  <c r="BB1904" i="7"/>
  <c r="BC1904" i="7"/>
  <c r="BD1904" i="7"/>
  <c r="BB1905" i="7"/>
  <c r="BC1905" i="7"/>
  <c r="BD1905" i="7"/>
  <c r="BB1906" i="7"/>
  <c r="BC1906" i="7"/>
  <c r="BD1906" i="7"/>
  <c r="BB1909" i="7"/>
  <c r="BC1909" i="7"/>
  <c r="BD1909" i="7"/>
  <c r="BB1910" i="7"/>
  <c r="BC1910" i="7"/>
  <c r="BD1910" i="7"/>
  <c r="BB1911" i="7"/>
  <c r="BC1911" i="7"/>
  <c r="BD1911" i="7"/>
  <c r="BB1912" i="7"/>
  <c r="BC1912" i="7"/>
  <c r="BD1912" i="7"/>
  <c r="BB1913" i="7"/>
  <c r="BC1913" i="7"/>
  <c r="BD1913" i="7"/>
  <c r="BB1914" i="7"/>
  <c r="BC1914" i="7"/>
  <c r="BD1914" i="7"/>
  <c r="BB1916" i="7"/>
  <c r="BC1916" i="7"/>
  <c r="BD1916" i="7"/>
  <c r="BB1917" i="7"/>
  <c r="BC1917" i="7"/>
  <c r="BD1917" i="7"/>
  <c r="BB1919" i="7"/>
  <c r="BC1919" i="7"/>
  <c r="BD1919" i="7"/>
  <c r="BB1920" i="7"/>
  <c r="BC1920" i="7"/>
  <c r="BD1920" i="7"/>
  <c r="BB1921" i="7"/>
  <c r="BC1921" i="7"/>
  <c r="BD1921" i="7"/>
  <c r="BB1923" i="7"/>
  <c r="BC1923" i="7"/>
  <c r="BD1923" i="7"/>
  <c r="BB1925" i="7"/>
  <c r="BC1925" i="7"/>
  <c r="BD1925" i="7"/>
  <c r="BB1927" i="7"/>
  <c r="BC1927" i="7"/>
  <c r="BD1927" i="7"/>
  <c r="BB1928" i="7"/>
  <c r="BC1928" i="7"/>
  <c r="BD1928" i="7"/>
  <c r="BB1930" i="7"/>
  <c r="BC1930" i="7"/>
  <c r="BD1930" i="7"/>
  <c r="BB1931" i="7"/>
  <c r="BC1931" i="7"/>
  <c r="BD1931" i="7"/>
  <c r="BB1932" i="7"/>
  <c r="BC1932" i="7"/>
  <c r="BD1932" i="7"/>
  <c r="BB1933" i="7"/>
  <c r="BC1933" i="7"/>
  <c r="BD1933" i="7"/>
  <c r="BB1934" i="7"/>
  <c r="BC1934" i="7"/>
  <c r="BD1934" i="7"/>
  <c r="BB1935" i="7"/>
  <c r="BC1935" i="7"/>
  <c r="BD1935" i="7"/>
  <c r="BB1936" i="7"/>
  <c r="BC1936" i="7"/>
  <c r="BD1936" i="7"/>
  <c r="BB1937" i="7"/>
  <c r="BC1937" i="7"/>
  <c r="BD1937" i="7"/>
  <c r="BB1938" i="7"/>
  <c r="BC1938" i="7"/>
  <c r="BD1938" i="7"/>
  <c r="BB1939" i="7"/>
  <c r="BC1939" i="7"/>
  <c r="BD1939" i="7"/>
  <c r="BB1940" i="7"/>
  <c r="BC1940" i="7"/>
  <c r="BD1940" i="7"/>
  <c r="BB1944" i="7"/>
  <c r="BC1944" i="7"/>
  <c r="BD1944" i="7"/>
  <c r="BB1946" i="7"/>
  <c r="BC1946" i="7"/>
  <c r="BD1946" i="7"/>
  <c r="BB1947" i="7"/>
  <c r="BC1947" i="7"/>
  <c r="BD1947" i="7"/>
  <c r="BB1948" i="7"/>
  <c r="BC1948" i="7"/>
  <c r="BD1948" i="7"/>
  <c r="BB1951" i="7"/>
  <c r="BC1951" i="7"/>
  <c r="BD1951" i="7"/>
  <c r="BB1952" i="7"/>
  <c r="BC1952" i="7"/>
  <c r="BD1952" i="7"/>
  <c r="BB1954" i="7"/>
  <c r="BC1954" i="7"/>
  <c r="BD1954" i="7"/>
  <c r="BB1955" i="7"/>
  <c r="BC1955" i="7"/>
  <c r="BD1955" i="7"/>
  <c r="BB1960" i="7"/>
  <c r="BC1960" i="7"/>
  <c r="BD1960" i="7"/>
  <c r="BB1961" i="7"/>
  <c r="BC1961" i="7"/>
  <c r="BD1961" i="7"/>
  <c r="BB1962" i="7"/>
  <c r="BC1962" i="7"/>
  <c r="BD1962" i="7"/>
  <c r="BB1963" i="7"/>
  <c r="BC1963" i="7"/>
  <c r="BD1963" i="7"/>
  <c r="BB1964" i="7"/>
  <c r="BC1964" i="7"/>
  <c r="BD1964" i="7"/>
  <c r="BB1965" i="7"/>
  <c r="BC1965" i="7"/>
  <c r="BD1965" i="7"/>
  <c r="BB1967" i="7"/>
  <c r="BC1967" i="7"/>
  <c r="BD1967" i="7"/>
  <c r="BB1968" i="7"/>
  <c r="BC1968" i="7"/>
  <c r="BD1968" i="7"/>
  <c r="BB1969" i="7"/>
  <c r="BC1969" i="7"/>
  <c r="BD1969" i="7"/>
  <c r="BB1970" i="7"/>
  <c r="BC1970" i="7"/>
  <c r="BD1970" i="7"/>
  <c r="BB1972" i="7"/>
  <c r="BC1972" i="7"/>
  <c r="BD1972" i="7"/>
  <c r="BB1973" i="7"/>
  <c r="BC1973" i="7"/>
  <c r="BD1973" i="7"/>
  <c r="BB1978" i="7"/>
  <c r="BC1978" i="7"/>
  <c r="BD1978" i="7"/>
  <c r="BB1980" i="7"/>
  <c r="BC1980" i="7"/>
  <c r="BD1980" i="7"/>
  <c r="BB1981" i="7"/>
  <c r="BC1981" i="7"/>
  <c r="BD1981" i="7"/>
  <c r="BB1982" i="7"/>
  <c r="BC1982" i="7"/>
  <c r="BD1982" i="7"/>
  <c r="BB1983" i="7"/>
  <c r="BC1983" i="7"/>
  <c r="BD1983" i="7"/>
  <c r="BB1984" i="7"/>
  <c r="BC1984" i="7"/>
  <c r="BD1984" i="7"/>
  <c r="BB1985" i="7"/>
  <c r="BC1985" i="7"/>
  <c r="BD1985" i="7"/>
  <c r="BB1986" i="7"/>
  <c r="BC1986" i="7"/>
  <c r="BD1986" i="7"/>
  <c r="BB1987" i="7"/>
  <c r="BC1987" i="7"/>
  <c r="BD1987" i="7"/>
  <c r="BB1988" i="7"/>
  <c r="BC1988" i="7"/>
  <c r="BD1988" i="7"/>
  <c r="BB1989" i="7"/>
  <c r="BC1989" i="7"/>
  <c r="BD1989" i="7"/>
  <c r="BB1992" i="7"/>
  <c r="BC1992" i="7"/>
  <c r="BD1992" i="7"/>
  <c r="BB1995" i="7"/>
  <c r="BC1995" i="7"/>
  <c r="BD1995" i="7"/>
  <c r="BB1996" i="7"/>
  <c r="BC1996" i="7"/>
  <c r="BD1996" i="7"/>
  <c r="BB1997" i="7"/>
  <c r="BC1997" i="7"/>
  <c r="BD1997" i="7"/>
  <c r="BB1998" i="7"/>
  <c r="BC1998" i="7"/>
  <c r="BD1998" i="7"/>
  <c r="BB2000" i="7"/>
  <c r="BC2000" i="7"/>
  <c r="BD2000" i="7"/>
  <c r="BB2001" i="7"/>
  <c r="BC2001" i="7"/>
  <c r="BD2001" i="7"/>
  <c r="BB2002" i="7"/>
  <c r="BC2002" i="7"/>
  <c r="BD2002" i="7"/>
  <c r="BB2003" i="7"/>
  <c r="BC2003" i="7"/>
  <c r="BD2003" i="7"/>
  <c r="BB2004" i="7"/>
  <c r="BC2004" i="7"/>
  <c r="BD2004" i="7"/>
  <c r="BB2006" i="7"/>
  <c r="BC2006" i="7"/>
  <c r="BD2006" i="7"/>
  <c r="BB2008" i="7"/>
  <c r="BC2008" i="7"/>
  <c r="BD2008" i="7"/>
  <c r="BB2009" i="7"/>
  <c r="BC2009" i="7"/>
  <c r="BD2009" i="7"/>
  <c r="BB2010" i="7"/>
  <c r="BC2010" i="7"/>
  <c r="BD2010" i="7"/>
  <c r="BB2011" i="7"/>
  <c r="BC2011" i="7"/>
  <c r="BD2011" i="7"/>
  <c r="BB2012" i="7"/>
  <c r="BC2012" i="7"/>
  <c r="BD2012" i="7"/>
  <c r="BB2013" i="7"/>
  <c r="BC2013" i="7"/>
  <c r="BD2013" i="7"/>
  <c r="BB2015" i="7"/>
  <c r="BC2015" i="7"/>
  <c r="BD2015" i="7"/>
  <c r="BB2016" i="7"/>
  <c r="BC2016" i="7"/>
  <c r="BD2016" i="7"/>
  <c r="BB2017" i="7"/>
  <c r="BC2017" i="7"/>
  <c r="BD2017" i="7"/>
  <c r="BB2018" i="7"/>
  <c r="BC2018" i="7"/>
  <c r="BD2018" i="7"/>
  <c r="BB2020" i="7"/>
  <c r="BC2020" i="7"/>
  <c r="BD2020" i="7"/>
  <c r="BB2021" i="7"/>
  <c r="BC2021" i="7"/>
  <c r="BD2021" i="7"/>
  <c r="BB2022" i="7"/>
  <c r="BC2022" i="7"/>
  <c r="BD2022" i="7"/>
  <c r="BB2023" i="7"/>
  <c r="BC2023" i="7"/>
  <c r="BD2023" i="7"/>
  <c r="BB2025" i="7"/>
  <c r="BC2025" i="7"/>
  <c r="BD2025" i="7"/>
  <c r="BB2026" i="7"/>
  <c r="BC2026" i="7"/>
  <c r="BD2026" i="7"/>
  <c r="BB2027" i="7"/>
  <c r="BC2027" i="7"/>
  <c r="BD2027" i="7"/>
  <c r="BB2028" i="7"/>
  <c r="BC2028" i="7"/>
  <c r="BD2028" i="7"/>
  <c r="BB2029" i="7"/>
  <c r="BC2029" i="7"/>
  <c r="BD2029" i="7"/>
  <c r="BB2030" i="7"/>
  <c r="BC2030" i="7"/>
  <c r="BD2030" i="7"/>
  <c r="BB2031" i="7"/>
  <c r="BC2031" i="7"/>
  <c r="BD2031" i="7"/>
  <c r="BB2033" i="7"/>
  <c r="BC2033" i="7"/>
  <c r="BD2033" i="7"/>
  <c r="BB2034" i="7"/>
  <c r="BC2034" i="7"/>
  <c r="BD2034" i="7"/>
  <c r="BB2035" i="7"/>
  <c r="BC2035" i="7"/>
  <c r="BD2035" i="7"/>
  <c r="BB2036" i="7"/>
  <c r="BC2036" i="7"/>
  <c r="BD2036" i="7"/>
  <c r="BB2038" i="7"/>
  <c r="BC2038" i="7"/>
  <c r="BD2038" i="7"/>
  <c r="BB2039" i="7"/>
  <c r="BC2039" i="7"/>
  <c r="BD2039" i="7"/>
  <c r="BB2042" i="7"/>
  <c r="BC2042" i="7"/>
  <c r="BD2042" i="7"/>
  <c r="BB2043" i="7"/>
  <c r="BC2043" i="7"/>
  <c r="BD2043" i="7"/>
  <c r="BB2044" i="7"/>
  <c r="BC2044" i="7"/>
  <c r="BD2044" i="7"/>
  <c r="BB2045" i="7"/>
  <c r="BC2045" i="7"/>
  <c r="BD2045" i="7"/>
  <c r="BB2046" i="7"/>
  <c r="BC2046" i="7"/>
  <c r="BD2046" i="7"/>
  <c r="BB2047" i="7"/>
  <c r="BC2047" i="7"/>
  <c r="BD2047" i="7"/>
  <c r="BB2048" i="7"/>
  <c r="BC2048" i="7"/>
  <c r="BD2048" i="7"/>
  <c r="BB2049" i="7"/>
  <c r="BC2049" i="7"/>
  <c r="BD2049" i="7"/>
  <c r="BB2050" i="7"/>
  <c r="BC2050" i="7"/>
  <c r="BD2050" i="7"/>
  <c r="BB2051" i="7"/>
  <c r="BC2051" i="7"/>
  <c r="BD2051" i="7"/>
  <c r="BB2053" i="7"/>
  <c r="BC2053" i="7"/>
  <c r="BD2053" i="7"/>
  <c r="BB2054" i="7"/>
  <c r="BC2054" i="7"/>
  <c r="BD2054" i="7"/>
  <c r="BB2055" i="7"/>
  <c r="BC2055" i="7"/>
  <c r="BD2055" i="7"/>
  <c r="BB2056" i="7"/>
  <c r="BC2056" i="7"/>
  <c r="BD2056" i="7"/>
  <c r="BB2057" i="7"/>
  <c r="BC2057" i="7"/>
  <c r="BD2057" i="7"/>
  <c r="BB2058" i="7"/>
  <c r="BC2058" i="7"/>
  <c r="BD2058" i="7"/>
  <c r="BB2059" i="7"/>
  <c r="BC2059" i="7"/>
  <c r="BD2059" i="7"/>
  <c r="BB2060" i="7"/>
  <c r="BC2060" i="7"/>
  <c r="BD2060" i="7"/>
  <c r="BB2061" i="7"/>
  <c r="BC2061" i="7"/>
  <c r="BD2061" i="7"/>
  <c r="BB2062" i="7"/>
  <c r="BC2062" i="7"/>
  <c r="BD2062" i="7"/>
  <c r="BB2063" i="7"/>
  <c r="BC2063" i="7"/>
  <c r="BD2063" i="7"/>
  <c r="BB2064" i="7"/>
  <c r="BC2064" i="7"/>
  <c r="BD2064" i="7"/>
  <c r="BB2065" i="7"/>
  <c r="BC2065" i="7"/>
  <c r="BD2065" i="7"/>
  <c r="BB2066" i="7"/>
  <c r="BC2066" i="7"/>
  <c r="BD2066" i="7"/>
  <c r="BB2067" i="7"/>
  <c r="BC2067" i="7"/>
  <c r="BD2067" i="7"/>
  <c r="BB2068" i="7"/>
  <c r="BC2068" i="7"/>
  <c r="BD2068" i="7"/>
  <c r="BB2069" i="7"/>
  <c r="BC2069" i="7"/>
  <c r="BD2069" i="7"/>
  <c r="BB2070" i="7"/>
  <c r="BC2070" i="7"/>
  <c r="BD2070" i="7"/>
  <c r="BB2071" i="7"/>
  <c r="BC2071" i="7"/>
  <c r="BD2071" i="7"/>
  <c r="BB2072" i="7"/>
  <c r="BC2072" i="7"/>
  <c r="BD2072" i="7"/>
  <c r="BB2073" i="7"/>
  <c r="BC2073" i="7"/>
  <c r="BD2073" i="7"/>
  <c r="BB2074" i="7"/>
  <c r="BC2074" i="7"/>
  <c r="BD2074" i="7"/>
  <c r="BB2075" i="7"/>
  <c r="BC2075" i="7"/>
  <c r="BD2075" i="7"/>
  <c r="BB2076" i="7"/>
  <c r="BC2076" i="7"/>
  <c r="BD2076" i="7"/>
  <c r="BB2077" i="7"/>
  <c r="BC2077" i="7"/>
  <c r="BD2077" i="7"/>
  <c r="BB2078" i="7"/>
  <c r="BC2078" i="7"/>
  <c r="BD2078" i="7"/>
  <c r="BB2079" i="7"/>
  <c r="BC2079" i="7"/>
  <c r="BD2079" i="7"/>
  <c r="BB2080" i="7"/>
  <c r="BC2080" i="7"/>
  <c r="BD2080" i="7"/>
  <c r="BB2081" i="7"/>
  <c r="BC2081" i="7"/>
  <c r="BD2081" i="7"/>
  <c r="BB2082" i="7"/>
  <c r="BC2082" i="7"/>
  <c r="BD2082" i="7"/>
  <c r="BB2083" i="7"/>
  <c r="BC2083" i="7"/>
  <c r="BD2083" i="7"/>
  <c r="BB2084" i="7"/>
  <c r="BC2084" i="7"/>
  <c r="BD2084" i="7"/>
  <c r="BB2085" i="7"/>
  <c r="BC2085" i="7"/>
  <c r="BD2085" i="7"/>
  <c r="BB2086" i="7"/>
  <c r="BC2086" i="7"/>
  <c r="BD2086" i="7"/>
  <c r="BB2087" i="7"/>
  <c r="BC2087" i="7"/>
  <c r="BD2087" i="7"/>
  <c r="BB2088" i="7"/>
  <c r="BC2088" i="7"/>
  <c r="BD2088" i="7"/>
  <c r="BB2090" i="7"/>
  <c r="BC2090" i="7"/>
  <c r="BD2090" i="7"/>
  <c r="BB2091" i="7"/>
  <c r="BC2091" i="7"/>
  <c r="BD2091" i="7"/>
  <c r="BB2092" i="7"/>
  <c r="BC2092" i="7"/>
  <c r="BD2092" i="7"/>
  <c r="BB2093" i="7"/>
  <c r="BC2093" i="7"/>
  <c r="BD2093" i="7"/>
  <c r="BB2094" i="7"/>
  <c r="BC2094" i="7"/>
  <c r="BD2094" i="7"/>
  <c r="BB2095" i="7"/>
  <c r="BC2095" i="7"/>
  <c r="BD2095" i="7"/>
  <c r="BB2096" i="7"/>
  <c r="BC2096" i="7"/>
  <c r="BD2096" i="7"/>
  <c r="BB2097" i="7"/>
  <c r="BC2097" i="7"/>
  <c r="BD2097" i="7"/>
  <c r="BB2098" i="7"/>
  <c r="BC2098" i="7"/>
  <c r="BD2098" i="7"/>
  <c r="BB2099" i="7"/>
  <c r="BC2099" i="7"/>
  <c r="BD2099" i="7"/>
  <c r="BB2100" i="7"/>
  <c r="BC2100" i="7"/>
  <c r="BD2100" i="7"/>
  <c r="BB2101" i="7"/>
  <c r="BC2101" i="7"/>
  <c r="BD2101" i="7"/>
  <c r="BB2102" i="7"/>
  <c r="BC2102" i="7"/>
  <c r="BD2102" i="7"/>
  <c r="BB2103" i="7"/>
  <c r="BC2103" i="7"/>
  <c r="BD2103" i="7"/>
  <c r="BB2104" i="7"/>
  <c r="BC2104" i="7"/>
  <c r="BD2104" i="7"/>
  <c r="BB2105" i="7"/>
  <c r="BC2105" i="7"/>
  <c r="BD2105" i="7"/>
  <c r="BB2106" i="7"/>
  <c r="BC2106" i="7"/>
  <c r="BD2106" i="7"/>
  <c r="BB2107" i="7"/>
  <c r="BC2107" i="7"/>
  <c r="BD2107" i="7"/>
  <c r="BB2108" i="7"/>
  <c r="BC2108" i="7"/>
  <c r="BD2108" i="7"/>
  <c r="BB2109" i="7"/>
  <c r="BC2109" i="7"/>
  <c r="BD2109" i="7"/>
  <c r="BB2113" i="7"/>
  <c r="BC2113" i="7"/>
  <c r="BD2113" i="7"/>
  <c r="BB2114" i="7"/>
  <c r="BC2114" i="7"/>
  <c r="BD2114" i="7"/>
  <c r="BB2115" i="7"/>
  <c r="BC2115" i="7"/>
  <c r="BD2115" i="7"/>
  <c r="BB2117" i="7"/>
  <c r="BC2117" i="7"/>
  <c r="BD2117" i="7"/>
  <c r="BB2118" i="7"/>
  <c r="BC2118" i="7"/>
  <c r="BD2118" i="7"/>
  <c r="BB2119" i="7"/>
  <c r="BC2119" i="7"/>
  <c r="BD2119" i="7"/>
  <c r="BB2120" i="7"/>
  <c r="BC2120" i="7"/>
  <c r="BD2120" i="7"/>
  <c r="BB2122" i="7"/>
  <c r="BC2122" i="7"/>
  <c r="BD2122" i="7"/>
  <c r="BB2123" i="7"/>
  <c r="BC2123" i="7"/>
  <c r="BD2123" i="7"/>
  <c r="BB2124" i="7"/>
  <c r="BC2124" i="7"/>
  <c r="BD2124" i="7"/>
  <c r="BB2125" i="7"/>
  <c r="BC2125" i="7"/>
  <c r="BD2125" i="7"/>
  <c r="BB2126" i="7"/>
  <c r="BC2126" i="7"/>
  <c r="BD2126" i="7"/>
  <c r="BB2127" i="7"/>
  <c r="BC2127" i="7"/>
  <c r="BD2127" i="7"/>
  <c r="BB2128" i="7"/>
  <c r="BC2128" i="7"/>
  <c r="BD2128" i="7"/>
  <c r="BB2133" i="7"/>
  <c r="BC2133" i="7"/>
  <c r="BD2133" i="7"/>
  <c r="BB2134" i="7"/>
  <c r="BC2134" i="7"/>
  <c r="BD2134" i="7"/>
  <c r="BB2135" i="7"/>
  <c r="BC2135" i="7"/>
  <c r="BD2135" i="7"/>
  <c r="BB2136" i="7"/>
  <c r="BC2136" i="7"/>
  <c r="BD2136" i="7"/>
  <c r="BB2137" i="7"/>
  <c r="BC2137" i="7"/>
  <c r="BD2137" i="7"/>
  <c r="BB2138" i="7"/>
  <c r="BC2138" i="7"/>
  <c r="BD2138" i="7"/>
  <c r="BB2139" i="7"/>
  <c r="BC2139" i="7"/>
  <c r="BD2139" i="7"/>
  <c r="BB2140" i="7"/>
  <c r="BC2140" i="7"/>
  <c r="BD2140" i="7"/>
  <c r="BB2141" i="7"/>
  <c r="BC2141" i="7"/>
  <c r="BD2141" i="7"/>
  <c r="BB2143" i="7"/>
  <c r="BC2143" i="7"/>
  <c r="BD2143" i="7"/>
  <c r="BB2144" i="7"/>
  <c r="BC2144" i="7"/>
  <c r="BD2144" i="7"/>
  <c r="BB2146" i="7"/>
  <c r="BC2146" i="7"/>
  <c r="BD2146" i="7"/>
  <c r="BB2147" i="7"/>
  <c r="BC2147" i="7"/>
  <c r="BD2147" i="7"/>
  <c r="BB2148" i="7"/>
  <c r="BC2148" i="7"/>
  <c r="BD2148" i="7"/>
  <c r="BB2149" i="7"/>
  <c r="BC2149" i="7"/>
  <c r="BD2149" i="7"/>
  <c r="BB2151" i="7"/>
  <c r="BC2151" i="7"/>
  <c r="BD2151" i="7"/>
  <c r="BB2152" i="7"/>
  <c r="BC2152" i="7"/>
  <c r="BD2152" i="7"/>
  <c r="BB2153" i="7"/>
  <c r="BC2153" i="7"/>
  <c r="BD2153" i="7"/>
  <c r="BB2154" i="7"/>
  <c r="BC2154" i="7"/>
  <c r="BD2154" i="7"/>
  <c r="BB2155" i="7"/>
  <c r="BC2155" i="7"/>
  <c r="BD2155" i="7"/>
  <c r="BB2156" i="7"/>
  <c r="BC2156" i="7"/>
  <c r="BD2156" i="7"/>
  <c r="BB2158" i="7"/>
  <c r="BC2158" i="7"/>
  <c r="BD2158" i="7"/>
  <c r="BB2160" i="7"/>
  <c r="BC2160" i="7"/>
  <c r="BD2160" i="7"/>
  <c r="BB2162" i="7"/>
  <c r="BC2162" i="7"/>
  <c r="BD2162" i="7"/>
  <c r="BB2163" i="7"/>
  <c r="BC2163" i="7"/>
  <c r="BD2163" i="7"/>
  <c r="BB2164" i="7"/>
  <c r="BC2164" i="7"/>
  <c r="BD2164" i="7"/>
  <c r="BB2166" i="7"/>
  <c r="BC2166" i="7"/>
  <c r="BD2166" i="7"/>
  <c r="BB2167" i="7"/>
  <c r="BC2167" i="7"/>
  <c r="BD2167" i="7"/>
  <c r="BB2169" i="7"/>
  <c r="BC2169" i="7"/>
  <c r="BD2169" i="7"/>
  <c r="BB2170" i="7"/>
  <c r="BC2170" i="7"/>
  <c r="BD2170" i="7"/>
  <c r="BB2171" i="7"/>
  <c r="BC2171" i="7"/>
  <c r="BD2171" i="7"/>
  <c r="BB2172" i="7"/>
  <c r="BC2172" i="7"/>
  <c r="BD2172" i="7"/>
  <c r="BB2173" i="7"/>
  <c r="BC2173" i="7"/>
  <c r="BD2173" i="7"/>
  <c r="BB2174" i="7"/>
  <c r="BC2174" i="7"/>
  <c r="BD2174" i="7"/>
  <c r="BB2175" i="7"/>
  <c r="BC2175" i="7"/>
  <c r="BD2175" i="7"/>
  <c r="BB2176" i="7"/>
  <c r="BC2176" i="7"/>
  <c r="BD2176" i="7"/>
  <c r="BB2177" i="7"/>
  <c r="BC2177" i="7"/>
  <c r="BD2177" i="7"/>
  <c r="BB2178" i="7"/>
  <c r="BC2178" i="7"/>
  <c r="BD2178" i="7"/>
  <c r="BB2182" i="7"/>
  <c r="BC2182" i="7"/>
  <c r="BD2182" i="7"/>
  <c r="BB2183" i="7"/>
  <c r="BC2183" i="7"/>
  <c r="BD2183" i="7"/>
  <c r="BB2184" i="7"/>
  <c r="BC2184" i="7"/>
  <c r="BD2184" i="7"/>
  <c r="BB2185" i="7"/>
  <c r="BC2185" i="7"/>
  <c r="BD2185" i="7"/>
  <c r="BB2186" i="7"/>
  <c r="BC2186" i="7"/>
  <c r="BD2186" i="7"/>
  <c r="BB2187" i="7"/>
  <c r="BC2187" i="7"/>
  <c r="BD2187" i="7"/>
  <c r="BB2189" i="7"/>
  <c r="BC2189" i="7"/>
  <c r="BD2189" i="7"/>
  <c r="BB2191" i="7"/>
  <c r="BC2191" i="7"/>
  <c r="BD2191" i="7"/>
  <c r="BB2192" i="7"/>
  <c r="BC2192" i="7"/>
  <c r="BD2192" i="7"/>
  <c r="BB2193" i="7"/>
  <c r="BC2193" i="7"/>
  <c r="BD2193" i="7"/>
  <c r="BB2194" i="7"/>
  <c r="BC2194" i="7"/>
  <c r="BD2194" i="7"/>
  <c r="BB2195" i="7"/>
  <c r="BC2195" i="7"/>
  <c r="BD2195" i="7"/>
  <c r="BD13" i="7"/>
  <c r="BC13" i="7"/>
  <c r="BB13" i="7"/>
  <c r="J8" i="9"/>
  <c r="K8" i="9"/>
  <c r="J9" i="9"/>
  <c r="K9" i="9"/>
  <c r="J10" i="9"/>
  <c r="K10" i="9"/>
  <c r="J11" i="9"/>
  <c r="K11" i="9"/>
  <c r="J12" i="9"/>
  <c r="K12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3" i="9"/>
  <c r="K23" i="9"/>
  <c r="J25" i="9"/>
  <c r="K25" i="9"/>
  <c r="J26" i="9"/>
  <c r="K26" i="9"/>
  <c r="J27" i="9"/>
  <c r="K27" i="9"/>
  <c r="J28" i="9"/>
  <c r="K28" i="9"/>
  <c r="J29" i="9"/>
  <c r="K29" i="9"/>
  <c r="J30" i="9"/>
  <c r="K30" i="9"/>
  <c r="J32" i="9"/>
  <c r="K32" i="9"/>
  <c r="J33" i="9"/>
  <c r="K33" i="9"/>
  <c r="J34" i="9"/>
  <c r="K34" i="9"/>
  <c r="J35" i="9"/>
  <c r="K35" i="9"/>
  <c r="J36" i="9"/>
  <c r="K36" i="9"/>
  <c r="J38" i="9"/>
  <c r="K38" i="9"/>
  <c r="J40" i="9"/>
  <c r="K40" i="9"/>
  <c r="J41" i="9"/>
  <c r="K41" i="9"/>
  <c r="J42" i="9"/>
  <c r="K42" i="9"/>
  <c r="J43" i="9"/>
  <c r="K43" i="9"/>
  <c r="J44" i="9"/>
  <c r="K44" i="9"/>
  <c r="J45" i="9"/>
  <c r="K45" i="9"/>
  <c r="J47" i="9"/>
  <c r="K47" i="9"/>
  <c r="J48" i="9"/>
  <c r="K48" i="9"/>
  <c r="J51" i="9"/>
  <c r="K51" i="9"/>
  <c r="J52" i="9"/>
  <c r="K52" i="9"/>
  <c r="J53" i="9"/>
  <c r="K53" i="9"/>
  <c r="J55" i="9"/>
  <c r="K55" i="9"/>
  <c r="J56" i="9"/>
  <c r="K56" i="9"/>
  <c r="J57" i="9"/>
  <c r="K57" i="9"/>
  <c r="J59" i="9"/>
  <c r="K59" i="9"/>
  <c r="J61" i="9"/>
  <c r="K61" i="9"/>
  <c r="J62" i="9"/>
  <c r="K62" i="9"/>
  <c r="J63" i="9"/>
  <c r="K63" i="9"/>
  <c r="J64" i="9"/>
  <c r="K64" i="9"/>
  <c r="J67" i="9"/>
  <c r="K67" i="9"/>
  <c r="J68" i="9"/>
  <c r="K68" i="9"/>
  <c r="J69" i="9"/>
  <c r="K69" i="9"/>
  <c r="J70" i="9"/>
  <c r="K70" i="9"/>
  <c r="J71" i="9"/>
  <c r="K71" i="9"/>
  <c r="J73" i="9"/>
  <c r="K73" i="9"/>
  <c r="J74" i="9"/>
  <c r="K74" i="9"/>
  <c r="J75" i="9"/>
  <c r="K75" i="9"/>
  <c r="J76" i="9"/>
  <c r="K76" i="9"/>
  <c r="J77" i="9"/>
  <c r="K77" i="9"/>
  <c r="J95" i="9"/>
  <c r="K95" i="9"/>
  <c r="J96" i="9"/>
  <c r="K96" i="9"/>
  <c r="J97" i="9"/>
  <c r="K97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5" i="9"/>
  <c r="K115" i="9"/>
  <c r="J116" i="9"/>
  <c r="K116" i="9"/>
  <c r="J117" i="9"/>
  <c r="K117" i="9"/>
  <c r="J118" i="9"/>
  <c r="K118" i="9"/>
  <c r="J121" i="9"/>
  <c r="K121" i="9"/>
  <c r="J122" i="9"/>
  <c r="K122" i="9"/>
  <c r="J124" i="9"/>
  <c r="K124" i="9"/>
  <c r="J125" i="9"/>
  <c r="K125" i="9"/>
  <c r="J126" i="9"/>
  <c r="K126" i="9"/>
  <c r="J127" i="9"/>
  <c r="K127" i="9"/>
  <c r="J128" i="9"/>
  <c r="K128" i="9"/>
  <c r="J130" i="9"/>
  <c r="K130" i="9"/>
  <c r="J131" i="9"/>
  <c r="K131" i="9"/>
  <c r="J132" i="9"/>
  <c r="K132" i="9"/>
  <c r="J133" i="9"/>
  <c r="K133" i="9"/>
  <c r="J134" i="9"/>
  <c r="K134" i="9"/>
  <c r="J135" i="9"/>
  <c r="K135" i="9"/>
  <c r="J136" i="9"/>
  <c r="K136" i="9"/>
  <c r="J138" i="9"/>
  <c r="K138" i="9"/>
  <c r="J139" i="9"/>
  <c r="K139" i="9"/>
  <c r="J140" i="9"/>
  <c r="K140" i="9"/>
  <c r="J141" i="9"/>
  <c r="K141" i="9"/>
  <c r="J148" i="9"/>
  <c r="K148" i="9"/>
  <c r="J149" i="9"/>
  <c r="K149" i="9"/>
  <c r="J150" i="9"/>
  <c r="K150" i="9"/>
  <c r="J151" i="9"/>
  <c r="K151" i="9"/>
  <c r="J154" i="9"/>
  <c r="K154" i="9"/>
  <c r="J156" i="9"/>
  <c r="K156" i="9"/>
  <c r="J157" i="9"/>
  <c r="K157" i="9"/>
  <c r="J159" i="9"/>
  <c r="K159" i="9"/>
  <c r="J160" i="9"/>
  <c r="K160" i="9"/>
  <c r="J161" i="9"/>
  <c r="K161" i="9"/>
  <c r="J162" i="9"/>
  <c r="K162" i="9"/>
  <c r="J165" i="9"/>
  <c r="K165" i="9"/>
  <c r="J166" i="9"/>
  <c r="K166" i="9"/>
  <c r="J167" i="9"/>
  <c r="K167" i="9"/>
  <c r="J169" i="9"/>
  <c r="K169" i="9"/>
  <c r="J170" i="9"/>
  <c r="K170" i="9"/>
  <c r="J172" i="9"/>
  <c r="K172" i="9"/>
  <c r="J173" i="9"/>
  <c r="K173" i="9"/>
  <c r="J174" i="9"/>
  <c r="K174" i="9"/>
  <c r="J175" i="9"/>
  <c r="K175" i="9"/>
  <c r="J176" i="9"/>
  <c r="K176" i="9"/>
  <c r="J177" i="9"/>
  <c r="K177" i="9"/>
  <c r="J178" i="9"/>
  <c r="K178" i="9"/>
  <c r="J179" i="9"/>
  <c r="K179" i="9"/>
  <c r="J180" i="9"/>
  <c r="K180" i="9"/>
  <c r="J181" i="9"/>
  <c r="K181" i="9"/>
  <c r="J182" i="9"/>
  <c r="K182" i="9"/>
  <c r="J183" i="9"/>
  <c r="K183" i="9"/>
  <c r="J184" i="9"/>
  <c r="K184" i="9"/>
  <c r="J185" i="9"/>
  <c r="K185" i="9"/>
  <c r="J186" i="9"/>
  <c r="K186" i="9"/>
  <c r="J187" i="9"/>
  <c r="K187" i="9"/>
  <c r="J188" i="9"/>
  <c r="K188" i="9"/>
  <c r="J189" i="9"/>
  <c r="K189" i="9"/>
  <c r="J191" i="9"/>
  <c r="K191" i="9"/>
  <c r="J192" i="9"/>
  <c r="K192" i="9"/>
  <c r="J193" i="9"/>
  <c r="K193" i="9"/>
  <c r="J194" i="9"/>
  <c r="K194" i="9"/>
  <c r="J195" i="9"/>
  <c r="K195" i="9"/>
  <c r="J197" i="9"/>
  <c r="K197" i="9"/>
  <c r="J198" i="9"/>
  <c r="K198" i="9"/>
  <c r="J199" i="9"/>
  <c r="K199" i="9"/>
  <c r="J200" i="9"/>
  <c r="K200" i="9"/>
  <c r="J201" i="9"/>
  <c r="K201" i="9"/>
  <c r="J202" i="9"/>
  <c r="K202" i="9"/>
  <c r="J203" i="9"/>
  <c r="K203" i="9"/>
  <c r="J204" i="9"/>
  <c r="K204" i="9"/>
  <c r="J205" i="9"/>
  <c r="K205" i="9"/>
  <c r="J206" i="9"/>
  <c r="K206" i="9"/>
  <c r="J207" i="9"/>
  <c r="K207" i="9"/>
  <c r="J208" i="9"/>
  <c r="K208" i="9"/>
  <c r="J209" i="9"/>
  <c r="K209" i="9"/>
  <c r="J210" i="9"/>
  <c r="K210" i="9"/>
  <c r="J211" i="9"/>
  <c r="K211" i="9"/>
  <c r="J212" i="9"/>
  <c r="K212" i="9"/>
  <c r="J213" i="9"/>
  <c r="K213" i="9"/>
  <c r="J215" i="9"/>
  <c r="K215" i="9"/>
  <c r="J216" i="9"/>
  <c r="K216" i="9"/>
  <c r="J218" i="9"/>
  <c r="K218" i="9"/>
  <c r="J219" i="9"/>
  <c r="K219" i="9"/>
  <c r="J220" i="9"/>
  <c r="K220" i="9"/>
  <c r="J222" i="9"/>
  <c r="K222" i="9"/>
  <c r="J224" i="9"/>
  <c r="K224" i="9"/>
  <c r="J226" i="9"/>
  <c r="K226" i="9"/>
  <c r="J227" i="9"/>
  <c r="K227" i="9"/>
  <c r="J228" i="9"/>
  <c r="K228" i="9"/>
  <c r="J229" i="9"/>
  <c r="K229" i="9"/>
  <c r="J230" i="9"/>
  <c r="K230" i="9"/>
  <c r="J233" i="9"/>
  <c r="K233" i="9"/>
  <c r="J234" i="9"/>
  <c r="K234" i="9"/>
  <c r="J235" i="9"/>
  <c r="K235" i="9"/>
  <c r="J236" i="9"/>
  <c r="K236" i="9"/>
  <c r="J237" i="9"/>
  <c r="K237" i="9"/>
  <c r="J238" i="9"/>
  <c r="K238" i="9"/>
  <c r="J239" i="9"/>
  <c r="K239" i="9"/>
  <c r="J240" i="9"/>
  <c r="K240" i="9"/>
  <c r="J241" i="9"/>
  <c r="K241" i="9"/>
  <c r="J243" i="9"/>
  <c r="K243" i="9"/>
  <c r="J244" i="9"/>
  <c r="K244" i="9"/>
  <c r="J245" i="9"/>
  <c r="K245" i="9"/>
  <c r="J246" i="9"/>
  <c r="K246" i="9"/>
  <c r="J247" i="9"/>
  <c r="K247" i="9"/>
  <c r="J248" i="9"/>
  <c r="K248" i="9"/>
  <c r="J249" i="9"/>
  <c r="K249" i="9"/>
  <c r="J250" i="9"/>
  <c r="K250" i="9"/>
  <c r="J251" i="9"/>
  <c r="K251" i="9"/>
  <c r="J252" i="9"/>
  <c r="K252" i="9"/>
  <c r="J253" i="9"/>
  <c r="K253" i="9"/>
  <c r="J254" i="9"/>
  <c r="K254" i="9"/>
  <c r="J255" i="9"/>
  <c r="K255" i="9"/>
  <c r="J256" i="9"/>
  <c r="K256" i="9"/>
  <c r="J257" i="9"/>
  <c r="K257" i="9"/>
  <c r="J259" i="9"/>
  <c r="K259" i="9"/>
  <c r="J260" i="9"/>
  <c r="K260" i="9"/>
  <c r="J261" i="9"/>
  <c r="K261" i="9"/>
  <c r="J262" i="9"/>
  <c r="K262" i="9"/>
  <c r="J263" i="9"/>
  <c r="K263" i="9"/>
  <c r="J265" i="9"/>
  <c r="K265" i="9"/>
  <c r="J268" i="9"/>
  <c r="K268" i="9"/>
  <c r="J269" i="9"/>
  <c r="K269" i="9"/>
  <c r="J270" i="9"/>
  <c r="K270" i="9"/>
  <c r="J271" i="9"/>
  <c r="K271" i="9"/>
  <c r="J272" i="9"/>
  <c r="K272" i="9"/>
  <c r="J277" i="9"/>
  <c r="K277" i="9"/>
  <c r="J278" i="9"/>
  <c r="K278" i="9"/>
  <c r="J279" i="9"/>
  <c r="K279" i="9"/>
  <c r="J280" i="9"/>
  <c r="K280" i="9"/>
  <c r="J281" i="9"/>
  <c r="K281" i="9"/>
  <c r="J282" i="9"/>
  <c r="K282" i="9"/>
  <c r="J283" i="9"/>
  <c r="K283" i="9"/>
  <c r="J285" i="9"/>
  <c r="K285" i="9"/>
  <c r="J286" i="9"/>
  <c r="K286" i="9"/>
  <c r="J287" i="9"/>
  <c r="K287" i="9"/>
  <c r="J288" i="9"/>
  <c r="K288" i="9"/>
  <c r="J289" i="9"/>
  <c r="K289" i="9"/>
  <c r="J290" i="9"/>
  <c r="K290" i="9"/>
  <c r="J291" i="9"/>
  <c r="K291" i="9"/>
  <c r="J292" i="9"/>
  <c r="K292" i="9"/>
  <c r="J293" i="9"/>
  <c r="K293" i="9"/>
  <c r="J294" i="9"/>
  <c r="K294" i="9"/>
  <c r="J295" i="9"/>
  <c r="K295" i="9"/>
  <c r="J296" i="9"/>
  <c r="K296" i="9"/>
  <c r="J297" i="9"/>
  <c r="K297" i="9"/>
  <c r="J299" i="9"/>
  <c r="K299" i="9"/>
  <c r="J300" i="9"/>
  <c r="K300" i="9"/>
  <c r="J301" i="9"/>
  <c r="K301" i="9"/>
  <c r="J302" i="9"/>
  <c r="K302" i="9"/>
  <c r="J303" i="9"/>
  <c r="K303" i="9"/>
  <c r="J304" i="9"/>
  <c r="K304" i="9"/>
  <c r="J305" i="9"/>
  <c r="K305" i="9"/>
  <c r="J306" i="9"/>
  <c r="K306" i="9"/>
  <c r="J308" i="9"/>
  <c r="K308" i="9"/>
  <c r="J309" i="9"/>
  <c r="K309" i="9"/>
  <c r="J310" i="9"/>
  <c r="K310" i="9"/>
  <c r="J311" i="9"/>
  <c r="K311" i="9"/>
  <c r="J312" i="9"/>
  <c r="K312" i="9"/>
  <c r="J313" i="9"/>
  <c r="K313" i="9"/>
  <c r="J315" i="9"/>
  <c r="K315" i="9"/>
  <c r="J316" i="9"/>
  <c r="K316" i="9"/>
  <c r="J317" i="9"/>
  <c r="K317" i="9"/>
  <c r="J318" i="9"/>
  <c r="K318" i="9"/>
  <c r="J319" i="9"/>
  <c r="K319" i="9"/>
  <c r="J320" i="9"/>
  <c r="K320" i="9"/>
  <c r="J321" i="9"/>
  <c r="K321" i="9"/>
  <c r="J322" i="9"/>
  <c r="K322" i="9"/>
  <c r="J323" i="9"/>
  <c r="K323" i="9"/>
  <c r="J324" i="9"/>
  <c r="K324" i="9"/>
  <c r="J325" i="9"/>
  <c r="K325" i="9"/>
  <c r="J326" i="9"/>
  <c r="K326" i="9"/>
  <c r="J327" i="9"/>
  <c r="K327" i="9"/>
  <c r="J328" i="9"/>
  <c r="K328" i="9"/>
  <c r="J329" i="9"/>
  <c r="K329" i="9"/>
  <c r="J330" i="9"/>
  <c r="K330" i="9"/>
  <c r="J332" i="9"/>
  <c r="K332" i="9"/>
  <c r="J333" i="9"/>
  <c r="K333" i="9"/>
  <c r="J334" i="9"/>
  <c r="K334" i="9"/>
  <c r="J336" i="9"/>
  <c r="K336" i="9"/>
  <c r="J338" i="9"/>
  <c r="K338" i="9"/>
  <c r="J339" i="9"/>
  <c r="K339" i="9"/>
  <c r="J340" i="9"/>
  <c r="K340" i="9"/>
  <c r="J341" i="9"/>
  <c r="K341" i="9"/>
  <c r="J342" i="9"/>
  <c r="K342" i="9"/>
  <c r="J343" i="9"/>
  <c r="K343" i="9"/>
  <c r="J344" i="9"/>
  <c r="K344" i="9"/>
  <c r="J345" i="9"/>
  <c r="K345" i="9"/>
  <c r="J346" i="9"/>
  <c r="K346" i="9"/>
  <c r="J348" i="9"/>
  <c r="K348" i="9"/>
  <c r="J349" i="9"/>
  <c r="K349" i="9"/>
  <c r="J350" i="9"/>
  <c r="K350" i="9"/>
  <c r="J351" i="9"/>
  <c r="K351" i="9"/>
  <c r="J353" i="9"/>
  <c r="K353" i="9"/>
  <c r="J354" i="9"/>
  <c r="K354" i="9"/>
  <c r="J355" i="9"/>
  <c r="K355" i="9"/>
  <c r="J356" i="9"/>
  <c r="K356" i="9"/>
  <c r="J358" i="9"/>
  <c r="K358" i="9"/>
  <c r="J359" i="9"/>
  <c r="K359" i="9"/>
  <c r="J360" i="9"/>
  <c r="K360" i="9"/>
  <c r="J361" i="9"/>
  <c r="K361" i="9"/>
  <c r="J362" i="9"/>
  <c r="K362" i="9"/>
  <c r="J363" i="9"/>
  <c r="K363" i="9"/>
  <c r="J364" i="9"/>
  <c r="K364" i="9"/>
  <c r="J365" i="9"/>
  <c r="K365" i="9"/>
  <c r="J366" i="9"/>
  <c r="K366" i="9"/>
  <c r="J367" i="9"/>
  <c r="K367" i="9"/>
  <c r="J368" i="9"/>
  <c r="K368" i="9"/>
  <c r="J369" i="9"/>
  <c r="K369" i="9"/>
  <c r="J370" i="9"/>
  <c r="K370" i="9"/>
  <c r="J371" i="9"/>
  <c r="K371" i="9"/>
  <c r="J372" i="9"/>
  <c r="K372" i="9"/>
  <c r="J373" i="9"/>
  <c r="K373" i="9"/>
  <c r="J374" i="9"/>
  <c r="K374" i="9"/>
  <c r="J375" i="9"/>
  <c r="K375" i="9"/>
  <c r="J376" i="9"/>
  <c r="K376" i="9"/>
  <c r="J378" i="9"/>
  <c r="K378" i="9"/>
  <c r="J381" i="9"/>
  <c r="K381" i="9"/>
  <c r="J383" i="9"/>
  <c r="K383" i="9"/>
  <c r="J384" i="9"/>
  <c r="K384" i="9"/>
  <c r="J387" i="9"/>
  <c r="K387" i="9"/>
  <c r="J388" i="9"/>
  <c r="K388" i="9"/>
  <c r="J389" i="9"/>
  <c r="K389" i="9"/>
  <c r="J390" i="9"/>
  <c r="K390" i="9"/>
  <c r="J391" i="9"/>
  <c r="K391" i="9"/>
  <c r="J392" i="9"/>
  <c r="K392" i="9"/>
  <c r="J393" i="9"/>
  <c r="K393" i="9"/>
  <c r="J394" i="9"/>
  <c r="K394" i="9"/>
  <c r="J396" i="9"/>
  <c r="K396" i="9"/>
  <c r="J397" i="9"/>
  <c r="K397" i="9"/>
  <c r="J398" i="9"/>
  <c r="K398" i="9"/>
  <c r="J399" i="9"/>
  <c r="K399" i="9"/>
  <c r="J400" i="9"/>
  <c r="K400" i="9"/>
  <c r="J401" i="9"/>
  <c r="K401" i="9"/>
  <c r="J402" i="9"/>
  <c r="K402" i="9"/>
  <c r="J403" i="9"/>
  <c r="K403" i="9"/>
  <c r="J404" i="9"/>
  <c r="K404" i="9"/>
  <c r="J405" i="9"/>
  <c r="K405" i="9"/>
  <c r="J406" i="9"/>
  <c r="K406" i="9"/>
  <c r="J411" i="9"/>
  <c r="K411" i="9"/>
  <c r="J412" i="9"/>
  <c r="K412" i="9"/>
  <c r="J413" i="9"/>
  <c r="K413" i="9"/>
  <c r="J415" i="9"/>
  <c r="K415" i="9"/>
  <c r="J416" i="9"/>
  <c r="K416" i="9"/>
  <c r="J418" i="9"/>
  <c r="K418" i="9"/>
  <c r="J420" i="9"/>
  <c r="K420" i="9"/>
  <c r="J421" i="9"/>
  <c r="K421" i="9"/>
  <c r="J422" i="9"/>
  <c r="K422" i="9"/>
  <c r="J423" i="9"/>
  <c r="K423" i="9"/>
  <c r="J426" i="9"/>
  <c r="K426" i="9"/>
  <c r="J427" i="9"/>
  <c r="K427" i="9"/>
  <c r="J428" i="9"/>
  <c r="K428" i="9"/>
  <c r="J429" i="9"/>
  <c r="K429" i="9"/>
  <c r="J430" i="9"/>
  <c r="K430" i="9"/>
  <c r="J431" i="9"/>
  <c r="K431" i="9"/>
  <c r="J432" i="9"/>
  <c r="K432" i="9"/>
  <c r="J433" i="9"/>
  <c r="K433" i="9"/>
  <c r="J434" i="9"/>
  <c r="K434" i="9"/>
  <c r="J435" i="9"/>
  <c r="K435" i="9"/>
  <c r="J436" i="9"/>
  <c r="K436" i="9"/>
  <c r="J437" i="9"/>
  <c r="K437" i="9"/>
  <c r="J438" i="9"/>
  <c r="K438" i="9"/>
  <c r="J439" i="9"/>
  <c r="K439" i="9"/>
  <c r="J441" i="9"/>
  <c r="K441" i="9"/>
  <c r="J442" i="9"/>
  <c r="K442" i="9"/>
  <c r="J443" i="9"/>
  <c r="K443" i="9"/>
  <c r="J444" i="9"/>
  <c r="K444" i="9"/>
  <c r="J445" i="9"/>
  <c r="K445" i="9"/>
  <c r="J448" i="9"/>
  <c r="K448" i="9"/>
  <c r="J450" i="9"/>
  <c r="K450" i="9"/>
  <c r="J452" i="9"/>
  <c r="K452" i="9"/>
  <c r="J454" i="9"/>
  <c r="K454" i="9"/>
  <c r="J457" i="9"/>
  <c r="K457" i="9"/>
  <c r="J462" i="9"/>
  <c r="K462" i="9"/>
  <c r="J463" i="9"/>
  <c r="K463" i="9"/>
  <c r="J464" i="9"/>
  <c r="K464" i="9"/>
  <c r="J465" i="9"/>
  <c r="K465" i="9"/>
  <c r="J466" i="9"/>
  <c r="K466" i="9"/>
  <c r="J467" i="9"/>
  <c r="K467" i="9"/>
  <c r="J471" i="9"/>
  <c r="K471" i="9"/>
  <c r="J472" i="9"/>
  <c r="K472" i="9"/>
  <c r="J473" i="9"/>
  <c r="K473" i="9"/>
  <c r="J474" i="9"/>
  <c r="K474" i="9"/>
  <c r="J475" i="9"/>
  <c r="K475" i="9"/>
  <c r="J476" i="9"/>
  <c r="K476" i="9"/>
  <c r="J477" i="9"/>
  <c r="K477" i="9"/>
  <c r="J478" i="9"/>
  <c r="K478" i="9"/>
  <c r="J479" i="9"/>
  <c r="K479" i="9"/>
  <c r="J480" i="9"/>
  <c r="K480" i="9"/>
  <c r="J481" i="9"/>
  <c r="K481" i="9"/>
  <c r="J482" i="9"/>
  <c r="K482" i="9"/>
  <c r="J483" i="9"/>
  <c r="K483" i="9"/>
  <c r="J484" i="9"/>
  <c r="K484" i="9"/>
  <c r="J485" i="9"/>
  <c r="K485" i="9"/>
  <c r="J486" i="9"/>
  <c r="K486" i="9"/>
  <c r="J487" i="9"/>
  <c r="K487" i="9"/>
  <c r="J488" i="9"/>
  <c r="K488" i="9"/>
  <c r="J489" i="9"/>
  <c r="K489" i="9"/>
  <c r="J490" i="9"/>
  <c r="K490" i="9"/>
  <c r="J491" i="9"/>
  <c r="K491" i="9"/>
  <c r="J492" i="9"/>
  <c r="K492" i="9"/>
  <c r="J493" i="9"/>
  <c r="K493" i="9"/>
  <c r="J494" i="9"/>
  <c r="K494" i="9"/>
  <c r="J495" i="9"/>
  <c r="K495" i="9"/>
  <c r="J496" i="9"/>
  <c r="K496" i="9"/>
  <c r="J497" i="9"/>
  <c r="K497" i="9"/>
  <c r="J498" i="9"/>
  <c r="K498" i="9"/>
  <c r="J499" i="9"/>
  <c r="K499" i="9"/>
  <c r="J500" i="9"/>
  <c r="K500" i="9"/>
  <c r="J501" i="9"/>
  <c r="K501" i="9"/>
  <c r="J502" i="9"/>
  <c r="K502" i="9"/>
  <c r="J503" i="9"/>
  <c r="K503" i="9"/>
  <c r="J505" i="9"/>
  <c r="K505" i="9"/>
  <c r="J506" i="9"/>
  <c r="K506" i="9"/>
  <c r="J507" i="9"/>
  <c r="K507" i="9"/>
  <c r="J509" i="9"/>
  <c r="K509" i="9"/>
  <c r="J510" i="9"/>
  <c r="K510" i="9"/>
  <c r="J511" i="9"/>
  <c r="K511" i="9"/>
  <c r="J512" i="9"/>
  <c r="K512" i="9"/>
  <c r="J513" i="9"/>
  <c r="K513" i="9"/>
  <c r="J514" i="9"/>
  <c r="K514" i="9"/>
  <c r="J515" i="9"/>
  <c r="K515" i="9"/>
  <c r="J516" i="9"/>
  <c r="K516" i="9"/>
  <c r="J517" i="9"/>
  <c r="K517" i="9"/>
  <c r="J518" i="9"/>
  <c r="K518" i="9"/>
  <c r="J519" i="9"/>
  <c r="K519" i="9"/>
  <c r="J520" i="9"/>
  <c r="K520" i="9"/>
  <c r="J521" i="9"/>
  <c r="K521" i="9"/>
  <c r="J523" i="9"/>
  <c r="K523" i="9"/>
  <c r="J524" i="9"/>
  <c r="K524" i="9"/>
  <c r="J525" i="9"/>
  <c r="K525" i="9"/>
  <c r="J526" i="9"/>
  <c r="K526" i="9"/>
  <c r="J527" i="9"/>
  <c r="K527" i="9"/>
  <c r="J528" i="9"/>
  <c r="K528" i="9"/>
  <c r="J529" i="9"/>
  <c r="K529" i="9"/>
  <c r="J530" i="9"/>
  <c r="K530" i="9"/>
  <c r="J531" i="9"/>
  <c r="K531" i="9"/>
  <c r="J532" i="9"/>
  <c r="K532" i="9"/>
  <c r="J533" i="9"/>
  <c r="K533" i="9"/>
  <c r="J534" i="9"/>
  <c r="K534" i="9"/>
  <c r="J535" i="9"/>
  <c r="K535" i="9"/>
  <c r="J536" i="9"/>
  <c r="K536" i="9"/>
  <c r="J537" i="9"/>
  <c r="K537" i="9"/>
  <c r="J538" i="9"/>
  <c r="K538" i="9"/>
  <c r="J543" i="9"/>
  <c r="K543" i="9"/>
  <c r="J544" i="9"/>
  <c r="K544" i="9"/>
  <c r="J545" i="9"/>
  <c r="K545" i="9"/>
  <c r="J546" i="9"/>
  <c r="K546" i="9"/>
  <c r="J547" i="9"/>
  <c r="K547" i="9"/>
  <c r="J548" i="9"/>
  <c r="K548" i="9"/>
  <c r="J549" i="9"/>
  <c r="K549" i="9"/>
  <c r="J550" i="9"/>
  <c r="K550" i="9"/>
  <c r="J551" i="9"/>
  <c r="K551" i="9"/>
  <c r="J552" i="9"/>
  <c r="K552" i="9"/>
  <c r="J555" i="9"/>
  <c r="K555" i="9"/>
  <c r="J556" i="9"/>
  <c r="K556" i="9"/>
  <c r="J557" i="9"/>
  <c r="K557" i="9"/>
  <c r="J558" i="9"/>
  <c r="K558" i="9"/>
  <c r="J559" i="9"/>
  <c r="K559" i="9"/>
  <c r="J560" i="9"/>
  <c r="K560" i="9"/>
  <c r="J561" i="9"/>
  <c r="K561" i="9"/>
  <c r="J562" i="9"/>
  <c r="K562" i="9"/>
  <c r="J563" i="9"/>
  <c r="K563" i="9"/>
  <c r="J565" i="9"/>
  <c r="K565" i="9"/>
  <c r="J567" i="9"/>
  <c r="K567" i="9"/>
  <c r="J568" i="9"/>
  <c r="K568" i="9"/>
  <c r="J569" i="9"/>
  <c r="K569" i="9"/>
  <c r="J570" i="9"/>
  <c r="K570" i="9"/>
  <c r="J571" i="9"/>
  <c r="K571" i="9"/>
  <c r="J577" i="9"/>
  <c r="K577" i="9"/>
  <c r="J578" i="9"/>
  <c r="K578" i="9"/>
  <c r="J579" i="9"/>
  <c r="K579" i="9"/>
  <c r="J580" i="9"/>
  <c r="K580" i="9"/>
  <c r="J581" i="9"/>
  <c r="K581" i="9"/>
  <c r="J582" i="9"/>
  <c r="K582" i="9"/>
  <c r="J583" i="9"/>
  <c r="K583" i="9"/>
  <c r="J584" i="9"/>
  <c r="K584" i="9"/>
  <c r="J585" i="9"/>
  <c r="K585" i="9"/>
  <c r="J586" i="9"/>
  <c r="K586" i="9"/>
  <c r="J587" i="9"/>
  <c r="K587" i="9"/>
  <c r="J588" i="9"/>
  <c r="K588" i="9"/>
  <c r="J589" i="9"/>
  <c r="K589" i="9"/>
  <c r="J590" i="9"/>
  <c r="K590" i="9"/>
  <c r="J591" i="9"/>
  <c r="K591" i="9"/>
  <c r="J592" i="9"/>
  <c r="K592" i="9"/>
  <c r="J593" i="9"/>
  <c r="K593" i="9"/>
  <c r="J594" i="9"/>
  <c r="K594" i="9"/>
  <c r="J595" i="9"/>
  <c r="K595" i="9"/>
  <c r="J596" i="9"/>
  <c r="K596" i="9"/>
  <c r="J597" i="9"/>
  <c r="K597" i="9"/>
  <c r="J598" i="9"/>
  <c r="K598" i="9"/>
  <c r="J599" i="9"/>
  <c r="K599" i="9"/>
  <c r="J600" i="9"/>
  <c r="K600" i="9"/>
  <c r="J601" i="9"/>
  <c r="K601" i="9"/>
  <c r="J602" i="9"/>
  <c r="K602" i="9"/>
  <c r="J603" i="9"/>
  <c r="K603" i="9"/>
  <c r="J605" i="9"/>
  <c r="K605" i="9"/>
  <c r="J606" i="9"/>
  <c r="K606" i="9"/>
  <c r="J607" i="9"/>
  <c r="K607" i="9"/>
  <c r="J609" i="9"/>
  <c r="K609" i="9"/>
  <c r="J610" i="9"/>
  <c r="K610" i="9"/>
  <c r="J611" i="9"/>
  <c r="K611" i="9"/>
  <c r="J612" i="9"/>
  <c r="K612" i="9"/>
  <c r="J614" i="9"/>
  <c r="K614" i="9"/>
  <c r="J615" i="9"/>
  <c r="K615" i="9"/>
  <c r="J616" i="9"/>
  <c r="K616" i="9"/>
  <c r="J618" i="9"/>
  <c r="K618" i="9"/>
  <c r="J619" i="9"/>
  <c r="K619" i="9"/>
  <c r="J620" i="9"/>
  <c r="K620" i="9"/>
  <c r="J622" i="9"/>
  <c r="K622" i="9"/>
  <c r="J623" i="9"/>
  <c r="K623" i="9"/>
  <c r="J624" i="9"/>
  <c r="K624" i="9"/>
  <c r="J625" i="9"/>
  <c r="K625" i="9"/>
  <c r="J626" i="9"/>
  <c r="K626" i="9"/>
  <c r="J628" i="9"/>
  <c r="K628" i="9"/>
  <c r="J629" i="9"/>
  <c r="K629" i="9"/>
  <c r="J630" i="9"/>
  <c r="K630" i="9"/>
  <c r="J631" i="9"/>
  <c r="K631" i="9"/>
  <c r="J632" i="9"/>
  <c r="K632" i="9"/>
  <c r="J633" i="9"/>
  <c r="K633" i="9"/>
  <c r="J634" i="9"/>
  <c r="K634" i="9"/>
  <c r="J635" i="9"/>
  <c r="K635" i="9"/>
  <c r="J636" i="9"/>
  <c r="K636" i="9"/>
  <c r="J637" i="9"/>
  <c r="K637" i="9"/>
  <c r="J638" i="9"/>
  <c r="K638" i="9"/>
  <c r="J641" i="9"/>
  <c r="K641" i="9"/>
  <c r="J642" i="9"/>
  <c r="K642" i="9"/>
  <c r="J643" i="9"/>
  <c r="K643" i="9"/>
  <c r="J644" i="9"/>
  <c r="K644" i="9"/>
  <c r="J646" i="9"/>
  <c r="K646" i="9"/>
  <c r="J647" i="9"/>
  <c r="K647" i="9"/>
  <c r="J648" i="9"/>
  <c r="K648" i="9"/>
  <c r="J649" i="9"/>
  <c r="K649" i="9"/>
  <c r="J650" i="9"/>
  <c r="K650" i="9"/>
  <c r="J651" i="9"/>
  <c r="K651" i="9"/>
  <c r="J653" i="9"/>
  <c r="K653" i="9"/>
  <c r="J658" i="9"/>
  <c r="K658" i="9"/>
  <c r="J659" i="9"/>
  <c r="K659" i="9"/>
  <c r="J660" i="9"/>
  <c r="K660" i="9"/>
  <c r="J661" i="9"/>
  <c r="K661" i="9"/>
  <c r="J662" i="9"/>
  <c r="K662" i="9"/>
  <c r="J664" i="9"/>
  <c r="K664" i="9"/>
  <c r="J665" i="9"/>
  <c r="K665" i="9"/>
  <c r="J667" i="9"/>
  <c r="K667" i="9"/>
  <c r="J668" i="9"/>
  <c r="K668" i="9"/>
  <c r="J669" i="9"/>
  <c r="K669" i="9"/>
  <c r="J670" i="9"/>
  <c r="K670" i="9"/>
  <c r="J671" i="9"/>
  <c r="K671" i="9"/>
  <c r="J672" i="9"/>
  <c r="K672" i="9"/>
  <c r="J673" i="9"/>
  <c r="K673" i="9"/>
  <c r="J674" i="9"/>
  <c r="K674" i="9"/>
  <c r="J675" i="9"/>
  <c r="K675" i="9"/>
  <c r="K676" i="9"/>
  <c r="J677" i="9"/>
  <c r="K677" i="9"/>
  <c r="J678" i="9"/>
  <c r="K678" i="9"/>
  <c r="J679" i="9"/>
  <c r="K679" i="9"/>
  <c r="J681" i="9"/>
  <c r="K681" i="9"/>
  <c r="J682" i="9"/>
  <c r="K682" i="9"/>
  <c r="J684" i="9"/>
  <c r="K684" i="9"/>
  <c r="J685" i="9"/>
  <c r="K685" i="9"/>
  <c r="J686" i="9"/>
  <c r="K686" i="9"/>
  <c r="J691" i="9"/>
  <c r="K691" i="9"/>
  <c r="J692" i="9"/>
  <c r="K692" i="9"/>
  <c r="J693" i="9"/>
  <c r="K693" i="9"/>
  <c r="J696" i="9"/>
  <c r="K696" i="9"/>
  <c r="J698" i="9"/>
  <c r="K698" i="9"/>
  <c r="J700" i="9"/>
  <c r="K700" i="9"/>
  <c r="J701" i="9"/>
  <c r="K701" i="9"/>
  <c r="J702" i="9"/>
  <c r="K702" i="9"/>
  <c r="J703" i="9"/>
  <c r="K703" i="9"/>
  <c r="J705" i="9"/>
  <c r="K705" i="9"/>
  <c r="J706" i="9"/>
  <c r="K706" i="9"/>
  <c r="J707" i="9"/>
  <c r="K707" i="9"/>
  <c r="J708" i="9"/>
  <c r="K708" i="9"/>
  <c r="J709" i="9"/>
  <c r="K709" i="9"/>
  <c r="J710" i="9"/>
  <c r="K710" i="9"/>
  <c r="J711" i="9"/>
  <c r="K711" i="9"/>
  <c r="J712" i="9"/>
  <c r="K712" i="9"/>
  <c r="J714" i="9"/>
  <c r="K714" i="9"/>
  <c r="J715" i="9"/>
  <c r="K715" i="9"/>
  <c r="J716" i="9"/>
  <c r="K716" i="9"/>
  <c r="J717" i="9"/>
  <c r="K717" i="9"/>
  <c r="J718" i="9"/>
  <c r="K718" i="9"/>
  <c r="J719" i="9"/>
  <c r="K719" i="9"/>
  <c r="J720" i="9"/>
  <c r="K720" i="9"/>
  <c r="J721" i="9"/>
  <c r="K721" i="9"/>
  <c r="J722" i="9"/>
  <c r="K722" i="9"/>
  <c r="J723" i="9"/>
  <c r="K723" i="9"/>
  <c r="J724" i="9"/>
  <c r="K724" i="9"/>
  <c r="J725" i="9"/>
  <c r="K725" i="9"/>
  <c r="J726" i="9"/>
  <c r="K726" i="9"/>
  <c r="J728" i="9"/>
  <c r="K728" i="9"/>
  <c r="J729" i="9"/>
  <c r="K729" i="9"/>
  <c r="J730" i="9"/>
  <c r="K730" i="9"/>
  <c r="J732" i="9"/>
  <c r="K732" i="9"/>
  <c r="J733" i="9"/>
  <c r="K733" i="9"/>
  <c r="J735" i="9"/>
  <c r="K735" i="9"/>
  <c r="J736" i="9"/>
  <c r="K736" i="9"/>
  <c r="J737" i="9"/>
  <c r="K737" i="9"/>
  <c r="J738" i="9"/>
  <c r="K738" i="9"/>
  <c r="J739" i="9"/>
  <c r="K739" i="9"/>
  <c r="J740" i="9"/>
  <c r="K740" i="9"/>
  <c r="J741" i="9"/>
  <c r="K741" i="9"/>
  <c r="J742" i="9"/>
  <c r="K742" i="9"/>
  <c r="J745" i="9"/>
  <c r="K745" i="9"/>
  <c r="J746" i="9"/>
  <c r="K746" i="9"/>
  <c r="J747" i="9"/>
  <c r="K747" i="9"/>
  <c r="J748" i="9"/>
  <c r="K748" i="9"/>
  <c r="J751" i="9"/>
  <c r="K751" i="9"/>
  <c r="J752" i="9"/>
  <c r="K752" i="9"/>
  <c r="J753" i="9"/>
  <c r="K753" i="9"/>
  <c r="J754" i="9"/>
  <c r="K754" i="9"/>
  <c r="J757" i="9"/>
  <c r="K757" i="9"/>
  <c r="J758" i="9"/>
  <c r="K758" i="9"/>
  <c r="J759" i="9"/>
  <c r="K759" i="9"/>
  <c r="J760" i="9"/>
  <c r="K760" i="9"/>
  <c r="J761" i="9"/>
  <c r="K761" i="9"/>
  <c r="J762" i="9"/>
  <c r="K762" i="9"/>
  <c r="J763" i="9"/>
  <c r="K763" i="9"/>
  <c r="J764" i="9"/>
  <c r="K764" i="9"/>
  <c r="J768" i="9"/>
  <c r="K768" i="9"/>
  <c r="J769" i="9"/>
  <c r="K769" i="9"/>
  <c r="J770" i="9"/>
  <c r="K770" i="9"/>
  <c r="J771" i="9"/>
  <c r="K771" i="9"/>
  <c r="J772" i="9"/>
  <c r="K772" i="9"/>
  <c r="J773" i="9"/>
  <c r="K773" i="9"/>
  <c r="J774" i="9"/>
  <c r="K774" i="9"/>
  <c r="J775" i="9"/>
  <c r="K775" i="9"/>
  <c r="J776" i="9"/>
  <c r="K776" i="9"/>
  <c r="J777" i="9"/>
  <c r="K777" i="9"/>
  <c r="J778" i="9"/>
  <c r="K778" i="9"/>
  <c r="J779" i="9"/>
  <c r="K779" i="9"/>
  <c r="J780" i="9"/>
  <c r="K780" i="9"/>
  <c r="J781" i="9"/>
  <c r="K781" i="9"/>
  <c r="J782" i="9"/>
  <c r="K782" i="9"/>
  <c r="J783" i="9"/>
  <c r="K783" i="9"/>
  <c r="J784" i="9"/>
  <c r="K784" i="9"/>
  <c r="J785" i="9"/>
  <c r="K785" i="9"/>
  <c r="J786" i="9"/>
  <c r="K786" i="9"/>
  <c r="J787" i="9"/>
  <c r="K787" i="9"/>
  <c r="J788" i="9"/>
  <c r="K788" i="9"/>
  <c r="J790" i="9"/>
  <c r="K790" i="9"/>
  <c r="J791" i="9"/>
  <c r="K791" i="9"/>
  <c r="J793" i="9"/>
  <c r="K793" i="9"/>
  <c r="J794" i="9"/>
  <c r="K794" i="9"/>
  <c r="J795" i="9"/>
  <c r="K795" i="9"/>
  <c r="J796" i="9"/>
  <c r="K796" i="9"/>
  <c r="J797" i="9"/>
  <c r="K797" i="9"/>
  <c r="J800" i="9"/>
  <c r="K800" i="9"/>
  <c r="J801" i="9"/>
  <c r="K801" i="9"/>
  <c r="J803" i="9"/>
  <c r="K803" i="9"/>
  <c r="J804" i="9"/>
  <c r="K804" i="9"/>
  <c r="J806" i="9"/>
  <c r="K806" i="9"/>
  <c r="J807" i="9"/>
  <c r="K807" i="9"/>
  <c r="J808" i="9"/>
  <c r="K808" i="9"/>
  <c r="J809" i="9"/>
  <c r="K809" i="9"/>
  <c r="J810" i="9"/>
  <c r="K810" i="9"/>
  <c r="J811" i="9"/>
  <c r="K811" i="9"/>
  <c r="J812" i="9"/>
  <c r="K812" i="9"/>
  <c r="J813" i="9"/>
  <c r="K813" i="9"/>
  <c r="J814" i="9"/>
  <c r="K814" i="9"/>
  <c r="J815" i="9"/>
  <c r="K815" i="9"/>
  <c r="J816" i="9"/>
  <c r="K816" i="9"/>
  <c r="J817" i="9"/>
  <c r="K817" i="9"/>
  <c r="J819" i="9"/>
  <c r="K819" i="9"/>
  <c r="J820" i="9"/>
  <c r="K820" i="9"/>
  <c r="J821" i="9"/>
  <c r="K821" i="9"/>
  <c r="J822" i="9"/>
  <c r="K822" i="9"/>
  <c r="J823" i="9"/>
  <c r="K823" i="9"/>
  <c r="J824" i="9"/>
  <c r="K824" i="9"/>
  <c r="J825" i="9"/>
  <c r="K825" i="9"/>
  <c r="J827" i="9"/>
  <c r="K827" i="9"/>
  <c r="J828" i="9"/>
  <c r="K828" i="9"/>
  <c r="J829" i="9"/>
  <c r="K829" i="9"/>
  <c r="J831" i="9"/>
  <c r="K831" i="9"/>
  <c r="J832" i="9"/>
  <c r="K832" i="9"/>
  <c r="J833" i="9"/>
  <c r="K833" i="9"/>
  <c r="J835" i="9"/>
  <c r="K835" i="9"/>
  <c r="J836" i="9"/>
  <c r="K836" i="9"/>
  <c r="J838" i="9"/>
  <c r="K838" i="9"/>
  <c r="J839" i="9"/>
  <c r="K839" i="9"/>
  <c r="J840" i="9"/>
  <c r="K840" i="9"/>
  <c r="J843" i="9"/>
  <c r="K843" i="9"/>
  <c r="J845" i="9"/>
  <c r="K845" i="9"/>
  <c r="J846" i="9"/>
  <c r="K846" i="9"/>
  <c r="J848" i="9"/>
  <c r="K848" i="9"/>
  <c r="J849" i="9"/>
  <c r="K849" i="9"/>
  <c r="J851" i="9"/>
  <c r="K851" i="9"/>
  <c r="J852" i="9"/>
  <c r="K852" i="9"/>
  <c r="J857" i="9"/>
  <c r="K857" i="9"/>
  <c r="J858" i="9"/>
  <c r="K858" i="9"/>
  <c r="J859" i="9"/>
  <c r="K859" i="9"/>
  <c r="J860" i="9"/>
  <c r="K860" i="9"/>
  <c r="J861" i="9"/>
  <c r="K861" i="9"/>
  <c r="J862" i="9"/>
  <c r="K862" i="9"/>
  <c r="J863" i="9"/>
  <c r="K863" i="9"/>
  <c r="J864" i="9"/>
  <c r="K864" i="9"/>
  <c r="J865" i="9"/>
  <c r="K865" i="9"/>
  <c r="J866" i="9"/>
  <c r="K866" i="9"/>
  <c r="J867" i="9"/>
  <c r="K867" i="9"/>
  <c r="J868" i="9"/>
  <c r="K868" i="9"/>
  <c r="J869" i="9"/>
  <c r="K869" i="9"/>
  <c r="J870" i="9"/>
  <c r="K870" i="9"/>
  <c r="J871" i="9"/>
  <c r="K871" i="9"/>
  <c r="J872" i="9"/>
  <c r="K872" i="9"/>
  <c r="J873" i="9"/>
  <c r="K873" i="9"/>
  <c r="J874" i="9"/>
  <c r="K874" i="9"/>
  <c r="J875" i="9"/>
  <c r="K875" i="9"/>
  <c r="J877" i="9"/>
  <c r="K877" i="9"/>
  <c r="J879" i="9"/>
  <c r="K879" i="9"/>
  <c r="J882" i="9"/>
  <c r="K882" i="9"/>
  <c r="J883" i="9"/>
  <c r="K883" i="9"/>
  <c r="J885" i="9"/>
  <c r="K885" i="9"/>
  <c r="J886" i="9"/>
  <c r="K886" i="9"/>
  <c r="J887" i="9"/>
  <c r="K887" i="9"/>
  <c r="J888" i="9"/>
  <c r="K888" i="9"/>
  <c r="J889" i="9"/>
  <c r="K889" i="9"/>
  <c r="J890" i="9"/>
  <c r="K890" i="9"/>
  <c r="J891" i="9"/>
  <c r="K891" i="9"/>
  <c r="J892" i="9"/>
  <c r="K892" i="9"/>
  <c r="J893" i="9"/>
  <c r="K893" i="9"/>
  <c r="J894" i="9"/>
  <c r="K894" i="9"/>
  <c r="J895" i="9"/>
  <c r="K895" i="9"/>
  <c r="J897" i="9"/>
  <c r="K897" i="9"/>
  <c r="J898" i="9"/>
  <c r="K898" i="9"/>
  <c r="J899" i="9"/>
  <c r="K899" i="9"/>
  <c r="J900" i="9"/>
  <c r="K900" i="9"/>
  <c r="J901" i="9"/>
  <c r="K901" i="9"/>
  <c r="J902" i="9"/>
  <c r="K902" i="9"/>
  <c r="J903" i="9"/>
  <c r="K903" i="9"/>
  <c r="J904" i="9"/>
  <c r="K904" i="9"/>
  <c r="J905" i="9"/>
  <c r="K905" i="9"/>
  <c r="J906" i="9"/>
  <c r="K906" i="9"/>
  <c r="J907" i="9"/>
  <c r="K907" i="9"/>
  <c r="J908" i="9"/>
  <c r="K908" i="9"/>
  <c r="J909" i="9"/>
  <c r="K909" i="9"/>
  <c r="J910" i="9"/>
  <c r="K910" i="9"/>
  <c r="J911" i="9"/>
  <c r="K911" i="9"/>
  <c r="J912" i="9"/>
  <c r="K912" i="9"/>
  <c r="J913" i="9"/>
  <c r="K913" i="9"/>
  <c r="J914" i="9"/>
  <c r="K914" i="9"/>
  <c r="J915" i="9"/>
  <c r="K915" i="9"/>
  <c r="J916" i="9"/>
  <c r="K916" i="9"/>
  <c r="J919" i="9"/>
  <c r="K919" i="9"/>
  <c r="J920" i="9"/>
  <c r="K920" i="9"/>
  <c r="J921" i="9"/>
  <c r="K921" i="9"/>
  <c r="J922" i="9"/>
  <c r="K922" i="9"/>
  <c r="J923" i="9"/>
  <c r="K923" i="9"/>
  <c r="J924" i="9"/>
  <c r="K924" i="9"/>
  <c r="J925" i="9"/>
  <c r="K925" i="9"/>
  <c r="J926" i="9"/>
  <c r="K926" i="9"/>
  <c r="J927" i="9"/>
  <c r="K927" i="9"/>
  <c r="J931" i="9"/>
  <c r="K931" i="9"/>
  <c r="J932" i="9"/>
  <c r="K932" i="9"/>
  <c r="J933" i="9"/>
  <c r="K933" i="9"/>
  <c r="J934" i="9"/>
  <c r="K934" i="9"/>
  <c r="J935" i="9"/>
  <c r="K935" i="9"/>
  <c r="J936" i="9"/>
  <c r="K936" i="9"/>
  <c r="J937" i="9"/>
  <c r="K937" i="9"/>
  <c r="J938" i="9"/>
  <c r="K938" i="9"/>
  <c r="J939" i="9"/>
  <c r="K939" i="9"/>
  <c r="J940" i="9"/>
  <c r="K940" i="9"/>
  <c r="J941" i="9"/>
  <c r="K941" i="9"/>
  <c r="J942" i="9"/>
  <c r="K942" i="9"/>
  <c r="J943" i="9"/>
  <c r="K943" i="9"/>
  <c r="J944" i="9"/>
  <c r="K944" i="9"/>
  <c r="J945" i="9"/>
  <c r="K945" i="9"/>
  <c r="J946" i="9"/>
  <c r="K946" i="9"/>
  <c r="J947" i="9"/>
  <c r="K947" i="9"/>
  <c r="J948" i="9"/>
  <c r="K948" i="9"/>
  <c r="J949" i="9"/>
  <c r="K949" i="9"/>
  <c r="J951" i="9"/>
  <c r="K951" i="9"/>
  <c r="J952" i="9"/>
  <c r="K952" i="9"/>
  <c r="J953" i="9"/>
  <c r="K953" i="9"/>
  <c r="J954" i="9"/>
  <c r="K954" i="9"/>
  <c r="J956" i="9"/>
  <c r="K956" i="9"/>
  <c r="J957" i="9"/>
  <c r="K957" i="9"/>
  <c r="J958" i="9"/>
  <c r="K958" i="9"/>
  <c r="J959" i="9"/>
  <c r="K959" i="9"/>
  <c r="J960" i="9"/>
  <c r="K960" i="9"/>
  <c r="J961" i="9"/>
  <c r="K961" i="9"/>
  <c r="J962" i="9"/>
  <c r="K962" i="9"/>
  <c r="J963" i="9"/>
  <c r="K963" i="9"/>
  <c r="J964" i="9"/>
  <c r="K964" i="9"/>
  <c r="J965" i="9"/>
  <c r="K965" i="9"/>
  <c r="J966" i="9"/>
  <c r="K966" i="9"/>
  <c r="J967" i="9"/>
  <c r="K967" i="9"/>
  <c r="J968" i="9"/>
  <c r="K968" i="9"/>
  <c r="J972" i="9"/>
  <c r="K972" i="9"/>
  <c r="J973" i="9"/>
  <c r="K973" i="9"/>
  <c r="J975" i="9"/>
  <c r="K975" i="9"/>
  <c r="J977" i="9"/>
  <c r="K977" i="9"/>
  <c r="J978" i="9"/>
  <c r="K978" i="9"/>
  <c r="J979" i="9"/>
  <c r="K979" i="9"/>
  <c r="J980" i="9"/>
  <c r="K980" i="9"/>
  <c r="J981" i="9"/>
  <c r="K981" i="9"/>
  <c r="J982" i="9"/>
  <c r="K982" i="9"/>
  <c r="J984" i="9"/>
  <c r="K984" i="9"/>
  <c r="J985" i="9"/>
  <c r="K985" i="9"/>
  <c r="J988" i="9"/>
  <c r="K988" i="9"/>
  <c r="J989" i="9"/>
  <c r="K989" i="9"/>
  <c r="J990" i="9"/>
  <c r="K990" i="9"/>
  <c r="J991" i="9"/>
  <c r="K991" i="9"/>
  <c r="J992" i="9"/>
  <c r="K992" i="9"/>
  <c r="J993" i="9"/>
  <c r="K993" i="9"/>
  <c r="J994" i="9"/>
  <c r="K994" i="9"/>
  <c r="J996" i="9"/>
  <c r="K996" i="9"/>
  <c r="J997" i="9"/>
  <c r="K997" i="9"/>
  <c r="J998" i="9"/>
  <c r="K998" i="9"/>
  <c r="J999" i="9"/>
  <c r="K999" i="9"/>
  <c r="J1000" i="9"/>
  <c r="K1000" i="9"/>
  <c r="J1001" i="9"/>
  <c r="K1001" i="9"/>
  <c r="J1003" i="9"/>
  <c r="K1003" i="9"/>
  <c r="J1005" i="9"/>
  <c r="K1005" i="9"/>
  <c r="J1006" i="9"/>
  <c r="K1006" i="9"/>
  <c r="J1007" i="9"/>
  <c r="K1007" i="9"/>
  <c r="J1008" i="9"/>
  <c r="K1008" i="9"/>
  <c r="J1009" i="9"/>
  <c r="K1009" i="9"/>
  <c r="J1010" i="9"/>
  <c r="K1010" i="9"/>
  <c r="J1011" i="9"/>
  <c r="K1011" i="9"/>
  <c r="J1012" i="9"/>
  <c r="K1012" i="9"/>
  <c r="J1013" i="9"/>
  <c r="K1013" i="9"/>
  <c r="J1014" i="9"/>
  <c r="K1014" i="9"/>
  <c r="J1015" i="9"/>
  <c r="K1015" i="9"/>
  <c r="J1016" i="9"/>
  <c r="K1016" i="9"/>
  <c r="J1017" i="9"/>
  <c r="K1017" i="9"/>
  <c r="J1018" i="9"/>
  <c r="K1018" i="9"/>
  <c r="J1019" i="9"/>
  <c r="K1019" i="9"/>
  <c r="J1020" i="9"/>
  <c r="K1020" i="9"/>
  <c r="J1021" i="9"/>
  <c r="K1021" i="9"/>
  <c r="J1022" i="9"/>
  <c r="K1022" i="9"/>
  <c r="J1023" i="9"/>
  <c r="K1023" i="9"/>
  <c r="J1024" i="9"/>
  <c r="K1024" i="9"/>
  <c r="J1025" i="9"/>
  <c r="K1025" i="9"/>
  <c r="J1026" i="9"/>
  <c r="K1026" i="9"/>
  <c r="J1027" i="9"/>
  <c r="K1027" i="9"/>
  <c r="J1028" i="9"/>
  <c r="K1028" i="9"/>
  <c r="J1029" i="9"/>
  <c r="K1029" i="9"/>
  <c r="J1030" i="9"/>
  <c r="K1030" i="9"/>
  <c r="J1031" i="9"/>
  <c r="K1031" i="9"/>
  <c r="J1032" i="9"/>
  <c r="K1032" i="9"/>
  <c r="J1033" i="9"/>
  <c r="K1033" i="9"/>
  <c r="J1035" i="9"/>
  <c r="K1035" i="9"/>
  <c r="J1036" i="9"/>
  <c r="K1036" i="9"/>
  <c r="J1037" i="9"/>
  <c r="K1037" i="9"/>
  <c r="J1038" i="9"/>
  <c r="K1038" i="9"/>
  <c r="J1039" i="9"/>
  <c r="K1039" i="9"/>
  <c r="J1040" i="9"/>
  <c r="K1040" i="9"/>
  <c r="J1041" i="9"/>
  <c r="K1041" i="9"/>
  <c r="J1042" i="9"/>
  <c r="K1042" i="9"/>
  <c r="J1043" i="9"/>
  <c r="K1043" i="9"/>
  <c r="J1044" i="9"/>
  <c r="K1044" i="9"/>
  <c r="J1045" i="9"/>
  <c r="K1045" i="9"/>
  <c r="J1046" i="9"/>
  <c r="K1046" i="9"/>
  <c r="J1047" i="9"/>
  <c r="K1047" i="9"/>
  <c r="J1048" i="9"/>
  <c r="K1048" i="9"/>
  <c r="J1049" i="9"/>
  <c r="K1049" i="9"/>
  <c r="J1050" i="9"/>
  <c r="K1050" i="9"/>
  <c r="J1052" i="9"/>
  <c r="K1052" i="9"/>
  <c r="J1053" i="9"/>
  <c r="K1053" i="9"/>
  <c r="J1054" i="9"/>
  <c r="K1054" i="9"/>
  <c r="J1055" i="9"/>
  <c r="K1055" i="9"/>
  <c r="J1056" i="9"/>
  <c r="K1056" i="9"/>
  <c r="J1057" i="9"/>
  <c r="K1057" i="9"/>
  <c r="J1058" i="9"/>
  <c r="K1058" i="9"/>
  <c r="J1061" i="9"/>
  <c r="K1061" i="9"/>
  <c r="J1062" i="9"/>
  <c r="K1062" i="9"/>
  <c r="J1063" i="9"/>
  <c r="K1063" i="9"/>
  <c r="J1064" i="9"/>
  <c r="K1064" i="9"/>
  <c r="J1067" i="9"/>
  <c r="K1067" i="9"/>
  <c r="J1069" i="9"/>
  <c r="K1069" i="9"/>
  <c r="J1070" i="9"/>
  <c r="K1070" i="9"/>
  <c r="J1071" i="9"/>
  <c r="K1071" i="9"/>
  <c r="J1072" i="9"/>
  <c r="K1072" i="9"/>
  <c r="J1073" i="9"/>
  <c r="K1073" i="9"/>
  <c r="J1074" i="9"/>
  <c r="K1074" i="9"/>
  <c r="J1075" i="9"/>
  <c r="K1075" i="9"/>
  <c r="J1076" i="9"/>
  <c r="K1076" i="9"/>
  <c r="J1077" i="9"/>
  <c r="K1077" i="9"/>
  <c r="J1078" i="9"/>
  <c r="K1078" i="9"/>
  <c r="J1080" i="9"/>
  <c r="K1080" i="9"/>
  <c r="J1081" i="9"/>
  <c r="K1081" i="9"/>
  <c r="J1082" i="9"/>
  <c r="K1082" i="9"/>
  <c r="J1083" i="9"/>
  <c r="K1083" i="9"/>
  <c r="J1084" i="9"/>
  <c r="K1084" i="9"/>
  <c r="J1085" i="9"/>
  <c r="K1085" i="9"/>
  <c r="J1086" i="9"/>
  <c r="K1086" i="9"/>
  <c r="J1087" i="9"/>
  <c r="K1087" i="9"/>
  <c r="J1088" i="9"/>
  <c r="K1088" i="9"/>
  <c r="J1089" i="9"/>
  <c r="K1089" i="9"/>
  <c r="J1091" i="9"/>
  <c r="K1091" i="9"/>
  <c r="J1092" i="9"/>
  <c r="K1092" i="9"/>
  <c r="J1093" i="9"/>
  <c r="K1093" i="9"/>
  <c r="J1094" i="9"/>
  <c r="K1094" i="9"/>
  <c r="J1095" i="9"/>
  <c r="K1095" i="9"/>
  <c r="J1096" i="9"/>
  <c r="K1096" i="9"/>
  <c r="J1097" i="9"/>
  <c r="K1097" i="9"/>
  <c r="J1098" i="9"/>
  <c r="K1098" i="9"/>
  <c r="J1099" i="9"/>
  <c r="K1099" i="9"/>
  <c r="J1100" i="9"/>
  <c r="K1100" i="9"/>
  <c r="J1101" i="9"/>
  <c r="K1101" i="9"/>
  <c r="J1103" i="9"/>
  <c r="K1103" i="9"/>
  <c r="J1106" i="9"/>
  <c r="K1106" i="9"/>
  <c r="J1107" i="9"/>
  <c r="K1107" i="9"/>
  <c r="J1108" i="9"/>
  <c r="K1108" i="9"/>
  <c r="J1109" i="9"/>
  <c r="K1109" i="9"/>
  <c r="J1110" i="9"/>
  <c r="K1110" i="9"/>
  <c r="J1111" i="9"/>
  <c r="K1111" i="9"/>
  <c r="J1113" i="9"/>
  <c r="K1113" i="9"/>
  <c r="J1116" i="9"/>
  <c r="K1116" i="9"/>
  <c r="J1117" i="9"/>
  <c r="K1117" i="9"/>
  <c r="J1118" i="9"/>
  <c r="K1118" i="9"/>
  <c r="J1120" i="9"/>
  <c r="K1120" i="9"/>
  <c r="J1121" i="9"/>
  <c r="K1121" i="9"/>
  <c r="J1122" i="9"/>
  <c r="K1122" i="9"/>
  <c r="J1124" i="9"/>
  <c r="K1124" i="9"/>
  <c r="J1126" i="9"/>
  <c r="K1126" i="9"/>
  <c r="J1127" i="9"/>
  <c r="K1127" i="9"/>
  <c r="J1128" i="9"/>
  <c r="K1128" i="9"/>
  <c r="J1132" i="9"/>
  <c r="K1132" i="9"/>
  <c r="J1134" i="9"/>
  <c r="K1134" i="9"/>
  <c r="J1135" i="9"/>
  <c r="K1135" i="9"/>
  <c r="J1140" i="9"/>
  <c r="K1140" i="9"/>
  <c r="J1141" i="9"/>
  <c r="K1141" i="9"/>
  <c r="J1142" i="9"/>
  <c r="K1142" i="9"/>
  <c r="J1143" i="9"/>
  <c r="K1143" i="9"/>
  <c r="J1146" i="9"/>
  <c r="K1146" i="9"/>
  <c r="J1148" i="9"/>
  <c r="K1148" i="9"/>
  <c r="J1150" i="9"/>
  <c r="K1150" i="9"/>
  <c r="J1152" i="9"/>
  <c r="K1152" i="9"/>
  <c r="J1153" i="9"/>
  <c r="K1153" i="9"/>
  <c r="J1154" i="9"/>
  <c r="K1154" i="9"/>
  <c r="J1155" i="9"/>
  <c r="K1155" i="9"/>
  <c r="J1156" i="9"/>
  <c r="K1156" i="9"/>
  <c r="J1157" i="9"/>
  <c r="K1157" i="9"/>
  <c r="J1158" i="9"/>
  <c r="K1158" i="9"/>
  <c r="J1159" i="9"/>
  <c r="K1159" i="9"/>
  <c r="J1160" i="9"/>
  <c r="K1160" i="9"/>
  <c r="J1161" i="9"/>
  <c r="K1161" i="9"/>
  <c r="J1162" i="9"/>
  <c r="K1162" i="9"/>
  <c r="J1163" i="9"/>
  <c r="K1163" i="9"/>
  <c r="J1164" i="9"/>
  <c r="K1164" i="9"/>
  <c r="J1165" i="9"/>
  <c r="K1165" i="9"/>
  <c r="J1166" i="9"/>
  <c r="K1166" i="9"/>
  <c r="J1168" i="9"/>
  <c r="K1168" i="9"/>
  <c r="J1169" i="9"/>
  <c r="K1169" i="9"/>
  <c r="J1170" i="9"/>
  <c r="K1170" i="9"/>
  <c r="J1171" i="9"/>
  <c r="K1171" i="9"/>
  <c r="J1172" i="9"/>
  <c r="K1172" i="9"/>
  <c r="J1173" i="9"/>
  <c r="K1173" i="9"/>
  <c r="J1174" i="9"/>
  <c r="K1174" i="9"/>
  <c r="J1175" i="9"/>
  <c r="K1175" i="9"/>
  <c r="J1177" i="9"/>
  <c r="K1177" i="9"/>
  <c r="J1178" i="9"/>
  <c r="K1178" i="9"/>
  <c r="J1179" i="9"/>
  <c r="K1179" i="9"/>
  <c r="J1180" i="9"/>
  <c r="K1180" i="9"/>
  <c r="J1181" i="9"/>
  <c r="K1181" i="9"/>
  <c r="J1182" i="9"/>
  <c r="K1182" i="9"/>
  <c r="J1186" i="9"/>
  <c r="K1186" i="9"/>
  <c r="J1188" i="9"/>
  <c r="K1188" i="9"/>
  <c r="J1191" i="9"/>
  <c r="K1191" i="9"/>
  <c r="J1192" i="9"/>
  <c r="K1192" i="9"/>
  <c r="J1193" i="9"/>
  <c r="K1193" i="9"/>
  <c r="J1194" i="9"/>
  <c r="K1194" i="9"/>
  <c r="J1195" i="9"/>
  <c r="K1195" i="9"/>
  <c r="J1196" i="9"/>
  <c r="K1196" i="9"/>
  <c r="J1197" i="9"/>
  <c r="K1197" i="9"/>
  <c r="J1198" i="9"/>
  <c r="K1198" i="9"/>
  <c r="J1199" i="9"/>
  <c r="K1199" i="9"/>
  <c r="J1200" i="9"/>
  <c r="K1200" i="9"/>
  <c r="J1201" i="9"/>
  <c r="K1201" i="9"/>
  <c r="J1203" i="9"/>
  <c r="K1203" i="9"/>
  <c r="J1205" i="9"/>
  <c r="K1205" i="9"/>
  <c r="J1206" i="9"/>
  <c r="K1206" i="9"/>
  <c r="J1207" i="9"/>
  <c r="K1207" i="9"/>
  <c r="J1210" i="9"/>
  <c r="K1210" i="9"/>
  <c r="J1211" i="9"/>
  <c r="K1211" i="9"/>
  <c r="J1212" i="9"/>
  <c r="K1212" i="9"/>
  <c r="J1213" i="9"/>
  <c r="K1213" i="9"/>
  <c r="J1214" i="9"/>
  <c r="K1214" i="9"/>
  <c r="J1216" i="9"/>
  <c r="K1216" i="9"/>
  <c r="J1217" i="9"/>
  <c r="K1217" i="9"/>
  <c r="J1218" i="9"/>
  <c r="K1218" i="9"/>
  <c r="J1219" i="9"/>
  <c r="K1219" i="9"/>
  <c r="J1220" i="9"/>
  <c r="K1220" i="9"/>
  <c r="J1221" i="9"/>
  <c r="K1221" i="9"/>
  <c r="J1222" i="9"/>
  <c r="K1222" i="9"/>
  <c r="J1223" i="9"/>
  <c r="K1223" i="9"/>
  <c r="J1224" i="9"/>
  <c r="K1224" i="9"/>
  <c r="J1225" i="9"/>
  <c r="K1225" i="9"/>
  <c r="J1226" i="9"/>
  <c r="K1226" i="9"/>
  <c r="J1227" i="9"/>
  <c r="K1227" i="9"/>
  <c r="J1228" i="9"/>
  <c r="K1228" i="9"/>
  <c r="J1229" i="9"/>
  <c r="K1229" i="9"/>
  <c r="J1231" i="9"/>
  <c r="K1231" i="9"/>
  <c r="J1232" i="9"/>
  <c r="K1232" i="9"/>
  <c r="J1233" i="9"/>
  <c r="K1233" i="9"/>
  <c r="J1234" i="9"/>
  <c r="K1234" i="9"/>
  <c r="J1235" i="9"/>
  <c r="K1235" i="9"/>
  <c r="J1236" i="9"/>
  <c r="K1236" i="9"/>
  <c r="J1237" i="9"/>
  <c r="K1237" i="9"/>
  <c r="J1238" i="9"/>
  <c r="K1238" i="9"/>
  <c r="J1239" i="9"/>
  <c r="K1239" i="9"/>
  <c r="J1240" i="9"/>
  <c r="K1240" i="9"/>
  <c r="J1241" i="9"/>
  <c r="K1241" i="9"/>
  <c r="J1242" i="9"/>
  <c r="K1242" i="9"/>
  <c r="J1243" i="9"/>
  <c r="K1243" i="9"/>
  <c r="J1244" i="9"/>
  <c r="K1244" i="9"/>
  <c r="J1245" i="9"/>
  <c r="K1245" i="9"/>
  <c r="J1247" i="9"/>
  <c r="K1247" i="9"/>
  <c r="J1248" i="9"/>
  <c r="K1248" i="9"/>
  <c r="J1249" i="9"/>
  <c r="K1249" i="9"/>
  <c r="J1250" i="9"/>
  <c r="K1250" i="9"/>
  <c r="J1251" i="9"/>
  <c r="K1251" i="9"/>
  <c r="J1252" i="9"/>
  <c r="K1252" i="9"/>
  <c r="J1253" i="9"/>
  <c r="K1253" i="9"/>
  <c r="J1254" i="9"/>
  <c r="K1254" i="9"/>
  <c r="J1256" i="9"/>
  <c r="K1256" i="9"/>
  <c r="J1258" i="9"/>
  <c r="K1258" i="9"/>
  <c r="J1259" i="9"/>
  <c r="K1259" i="9"/>
  <c r="J1260" i="9"/>
  <c r="K1260" i="9"/>
  <c r="J1261" i="9"/>
  <c r="K1261" i="9"/>
  <c r="J1262" i="9"/>
  <c r="K1262" i="9"/>
  <c r="J1263" i="9"/>
  <c r="K1263" i="9"/>
  <c r="J1264" i="9"/>
  <c r="K1264" i="9"/>
  <c r="J1266" i="9"/>
  <c r="K1266" i="9"/>
  <c r="J1267" i="9"/>
  <c r="K1267" i="9"/>
  <c r="J1268" i="9"/>
  <c r="K1268" i="9"/>
  <c r="J1269" i="9"/>
  <c r="K1269" i="9"/>
  <c r="J1270" i="9"/>
  <c r="K1270" i="9"/>
  <c r="J1271" i="9"/>
  <c r="K1271" i="9"/>
  <c r="J1273" i="9"/>
  <c r="K1273" i="9"/>
  <c r="J1274" i="9"/>
  <c r="K1274" i="9"/>
  <c r="J1275" i="9"/>
  <c r="K1275" i="9"/>
  <c r="J1276" i="9"/>
  <c r="K1276" i="9"/>
  <c r="J1277" i="9"/>
  <c r="K1277" i="9"/>
  <c r="J1278" i="9"/>
  <c r="K1278" i="9"/>
  <c r="J1279" i="9"/>
  <c r="K1279" i="9"/>
  <c r="J1280" i="9"/>
  <c r="K1280" i="9"/>
  <c r="J1281" i="9"/>
  <c r="K1281" i="9"/>
  <c r="J1282" i="9"/>
  <c r="K1282" i="9"/>
  <c r="J1283" i="9"/>
  <c r="K1283" i="9"/>
  <c r="J1284" i="9"/>
  <c r="K1284" i="9"/>
  <c r="J1285" i="9"/>
  <c r="K1285" i="9"/>
  <c r="J1286" i="9"/>
  <c r="K1286" i="9"/>
  <c r="J1293" i="9"/>
  <c r="K1293" i="9"/>
  <c r="J1294" i="9"/>
  <c r="K1294" i="9"/>
  <c r="J1295" i="9"/>
  <c r="K1295" i="9"/>
  <c r="J1296" i="9"/>
  <c r="K1296" i="9"/>
  <c r="J1297" i="9"/>
  <c r="K1297" i="9"/>
  <c r="J1298" i="9"/>
  <c r="K1298" i="9"/>
  <c r="J1299" i="9"/>
  <c r="K1299" i="9"/>
  <c r="J1300" i="9"/>
  <c r="K1300" i="9"/>
  <c r="J1302" i="9"/>
  <c r="K1302" i="9"/>
  <c r="J1303" i="9"/>
  <c r="K1303" i="9"/>
  <c r="J1304" i="9"/>
  <c r="K1304" i="9"/>
  <c r="J1305" i="9"/>
  <c r="K1305" i="9"/>
  <c r="J1306" i="9"/>
  <c r="K1306" i="9"/>
  <c r="J1307" i="9"/>
  <c r="K1307" i="9"/>
  <c r="J1308" i="9"/>
  <c r="K1308" i="9"/>
  <c r="J1309" i="9"/>
  <c r="K1309" i="9"/>
  <c r="J1310" i="9"/>
  <c r="K1310" i="9"/>
  <c r="J1311" i="9"/>
  <c r="K1311" i="9"/>
  <c r="J1313" i="9"/>
  <c r="K1313" i="9"/>
  <c r="J1314" i="9"/>
  <c r="K1314" i="9"/>
  <c r="J1316" i="9"/>
  <c r="K1316" i="9"/>
  <c r="J1317" i="9"/>
  <c r="K1317" i="9"/>
  <c r="J1319" i="9"/>
  <c r="K1319" i="9"/>
  <c r="J1320" i="9"/>
  <c r="K1320" i="9"/>
  <c r="J1321" i="9"/>
  <c r="K1321" i="9"/>
  <c r="J1322" i="9"/>
  <c r="K1322" i="9"/>
  <c r="J1323" i="9"/>
  <c r="K1323" i="9"/>
  <c r="J1324" i="9"/>
  <c r="K1324" i="9"/>
  <c r="J1325" i="9"/>
  <c r="K1325" i="9"/>
  <c r="J1326" i="9"/>
  <c r="K1326" i="9"/>
  <c r="J1327" i="9"/>
  <c r="K1327" i="9"/>
  <c r="J1328" i="9"/>
  <c r="K1328" i="9"/>
  <c r="J1329" i="9"/>
  <c r="K1329" i="9"/>
  <c r="J1330" i="9"/>
  <c r="K1330" i="9"/>
  <c r="J1331" i="9"/>
  <c r="K1331" i="9"/>
  <c r="J1335" i="9"/>
  <c r="K1335" i="9"/>
  <c r="J1337" i="9"/>
  <c r="K1337" i="9"/>
  <c r="J1338" i="9"/>
  <c r="K1338" i="9"/>
  <c r="J1339" i="9"/>
  <c r="K1339" i="9"/>
  <c r="J1340" i="9"/>
  <c r="K1340" i="9"/>
  <c r="J1341" i="9"/>
  <c r="K1341" i="9"/>
  <c r="J1343" i="9"/>
  <c r="K1343" i="9"/>
  <c r="J1344" i="9"/>
  <c r="K1344" i="9"/>
  <c r="J1346" i="9"/>
  <c r="K1346" i="9"/>
  <c r="J1347" i="9"/>
  <c r="K1347" i="9"/>
  <c r="J1348" i="9"/>
  <c r="K1348" i="9"/>
  <c r="J1349" i="9"/>
  <c r="K1349" i="9"/>
  <c r="J1351" i="9"/>
  <c r="K1351" i="9"/>
  <c r="J1352" i="9"/>
  <c r="K1352" i="9"/>
  <c r="J1353" i="9"/>
  <c r="K1353" i="9"/>
  <c r="J1354" i="9"/>
  <c r="K1354" i="9"/>
  <c r="J1359" i="9"/>
  <c r="K1359" i="9"/>
  <c r="J1360" i="9"/>
  <c r="K1360" i="9"/>
  <c r="J1361" i="9"/>
  <c r="K1361" i="9"/>
  <c r="J1362" i="9"/>
  <c r="K1362" i="9"/>
  <c r="J1363" i="9"/>
  <c r="K1363" i="9"/>
  <c r="J1364" i="9"/>
  <c r="K1364" i="9"/>
  <c r="J1365" i="9"/>
  <c r="K1365" i="9"/>
  <c r="J1366" i="9"/>
  <c r="K1366" i="9"/>
  <c r="J1367" i="9"/>
  <c r="K1367" i="9"/>
  <c r="J1368" i="9"/>
  <c r="K1368" i="9"/>
  <c r="J1369" i="9"/>
  <c r="K1369" i="9"/>
  <c r="J1370" i="9"/>
  <c r="K1370" i="9"/>
  <c r="J1371" i="9"/>
  <c r="K1371" i="9"/>
  <c r="J1372" i="9"/>
  <c r="K1372" i="9"/>
  <c r="J1373" i="9"/>
  <c r="K1373" i="9"/>
  <c r="J1374" i="9"/>
  <c r="K1374" i="9"/>
  <c r="J1375" i="9"/>
  <c r="K1375" i="9"/>
  <c r="J1378" i="9"/>
  <c r="K1378" i="9"/>
  <c r="J1379" i="9"/>
  <c r="K1379" i="9"/>
  <c r="J1380" i="9"/>
  <c r="K1380" i="9"/>
  <c r="J1382" i="9"/>
  <c r="K1382" i="9"/>
  <c r="J1383" i="9"/>
  <c r="K1383" i="9"/>
  <c r="J1384" i="9"/>
  <c r="K1384" i="9"/>
  <c r="J1385" i="9"/>
  <c r="K1385" i="9"/>
  <c r="J1393" i="9"/>
  <c r="K1393" i="9"/>
  <c r="J1394" i="9"/>
  <c r="K1394" i="9"/>
  <c r="J1395" i="9"/>
  <c r="K1395" i="9"/>
  <c r="J1396" i="9"/>
  <c r="K1396" i="9"/>
  <c r="J1403" i="9"/>
  <c r="K1403" i="9"/>
  <c r="J1404" i="9"/>
  <c r="K1404" i="9"/>
  <c r="J1405" i="9"/>
  <c r="K1405" i="9"/>
  <c r="J1406" i="9"/>
  <c r="K1406" i="9"/>
  <c r="J1407" i="9"/>
  <c r="K1407" i="9"/>
  <c r="J1411" i="9"/>
  <c r="K1411" i="9"/>
  <c r="J1412" i="9"/>
  <c r="K1412" i="9"/>
  <c r="J1413" i="9"/>
  <c r="K1413" i="9"/>
  <c r="J1414" i="9"/>
  <c r="K1414" i="9"/>
  <c r="J1415" i="9"/>
  <c r="K1415" i="9"/>
  <c r="J1416" i="9"/>
  <c r="K1416" i="9"/>
  <c r="J1418" i="9"/>
  <c r="K1418" i="9"/>
  <c r="J1419" i="9"/>
  <c r="K1419" i="9"/>
  <c r="J1421" i="9"/>
  <c r="K1421" i="9"/>
  <c r="J1422" i="9"/>
  <c r="K1422" i="9"/>
  <c r="J1423" i="9"/>
  <c r="K1423" i="9"/>
  <c r="J1425" i="9"/>
  <c r="K1425" i="9"/>
  <c r="J1426" i="9"/>
  <c r="K1426" i="9"/>
  <c r="J1427" i="9"/>
  <c r="K1427" i="9"/>
  <c r="J1428" i="9"/>
  <c r="K1428" i="9"/>
  <c r="J1429" i="9"/>
  <c r="K1429" i="9"/>
  <c r="J1430" i="9"/>
  <c r="K1430" i="9"/>
  <c r="J1431" i="9"/>
  <c r="K1431" i="9"/>
  <c r="J1432" i="9"/>
  <c r="K1432" i="9"/>
  <c r="J1433" i="9"/>
  <c r="K1433" i="9"/>
  <c r="J1434" i="9"/>
  <c r="K1434" i="9"/>
  <c r="J1435" i="9"/>
  <c r="K1435" i="9"/>
  <c r="J1436" i="9"/>
  <c r="K1436" i="9"/>
  <c r="J1437" i="9"/>
  <c r="K1437" i="9"/>
  <c r="J1438" i="9"/>
  <c r="K1438" i="9"/>
  <c r="J1439" i="9"/>
  <c r="K1439" i="9"/>
  <c r="J1440" i="9"/>
  <c r="K1440" i="9"/>
  <c r="J1441" i="9"/>
  <c r="K1441" i="9"/>
  <c r="J1442" i="9"/>
  <c r="K1442" i="9"/>
  <c r="J1445" i="9"/>
  <c r="K1445" i="9"/>
  <c r="J1448" i="9"/>
  <c r="K1448" i="9"/>
  <c r="J1449" i="9"/>
  <c r="K1449" i="9"/>
  <c r="J1450" i="9"/>
  <c r="K1450" i="9"/>
  <c r="J1451" i="9"/>
  <c r="K1451" i="9"/>
  <c r="J1453" i="9"/>
  <c r="K1453" i="9"/>
  <c r="J1454" i="9"/>
  <c r="K1454" i="9"/>
  <c r="J1455" i="9"/>
  <c r="K1455" i="9"/>
  <c r="J1456" i="9"/>
  <c r="K1456" i="9"/>
  <c r="J1457" i="9"/>
  <c r="K1457" i="9"/>
  <c r="J1458" i="9"/>
  <c r="K1458" i="9"/>
  <c r="J1459" i="9"/>
  <c r="K1459" i="9"/>
  <c r="J1460" i="9"/>
  <c r="K1460" i="9"/>
  <c r="J1461" i="9"/>
  <c r="K1461" i="9"/>
  <c r="J1462" i="9"/>
  <c r="K1462" i="9"/>
  <c r="J1464" i="9"/>
  <c r="K1464" i="9"/>
  <c r="J1466" i="9"/>
  <c r="K1466" i="9"/>
  <c r="J1467" i="9"/>
  <c r="K1467" i="9"/>
  <c r="J1469" i="9"/>
  <c r="K1469" i="9"/>
  <c r="J1470" i="9"/>
  <c r="K1470" i="9"/>
  <c r="J1471" i="9"/>
  <c r="K1471" i="9"/>
  <c r="J1473" i="9"/>
  <c r="K1473" i="9"/>
  <c r="J1475" i="9"/>
  <c r="K1475" i="9"/>
  <c r="J1476" i="9"/>
  <c r="K1476" i="9"/>
  <c r="J1477" i="9"/>
  <c r="K1477" i="9"/>
  <c r="J1480" i="9"/>
  <c r="K1480" i="9"/>
  <c r="J1481" i="9"/>
  <c r="K1481" i="9"/>
  <c r="J1483" i="9"/>
  <c r="K1483" i="9"/>
  <c r="J1484" i="9"/>
  <c r="K1484" i="9"/>
  <c r="J1485" i="9"/>
  <c r="K1485" i="9"/>
  <c r="J1487" i="9"/>
  <c r="K1487" i="9"/>
  <c r="J1488" i="9"/>
  <c r="K1488" i="9"/>
  <c r="J1489" i="9"/>
  <c r="K1489" i="9"/>
  <c r="J1490" i="9"/>
  <c r="K1490" i="9"/>
  <c r="J1492" i="9"/>
  <c r="K1492" i="9"/>
  <c r="J1493" i="9"/>
  <c r="K1493" i="9"/>
  <c r="J1494" i="9"/>
  <c r="K1494" i="9"/>
  <c r="J1495" i="9"/>
  <c r="K1495" i="9"/>
  <c r="J1496" i="9"/>
  <c r="K1496" i="9"/>
  <c r="J1497" i="9"/>
  <c r="K1497" i="9"/>
  <c r="J1498" i="9"/>
  <c r="K1498" i="9"/>
  <c r="J1499" i="9"/>
  <c r="K1499" i="9"/>
  <c r="J1500" i="9"/>
  <c r="K1500" i="9"/>
  <c r="J1501" i="9"/>
  <c r="K1501" i="9"/>
  <c r="J1502" i="9"/>
  <c r="K1502" i="9"/>
  <c r="J1503" i="9"/>
  <c r="K1503" i="9"/>
  <c r="J1504" i="9"/>
  <c r="K1504" i="9"/>
  <c r="J1505" i="9"/>
  <c r="K1505" i="9"/>
  <c r="J1506" i="9"/>
  <c r="K1506" i="9"/>
  <c r="J1508" i="9"/>
  <c r="K1508" i="9"/>
  <c r="J1509" i="9"/>
  <c r="K1509" i="9"/>
  <c r="J1510" i="9"/>
  <c r="K1510" i="9"/>
  <c r="J1512" i="9"/>
  <c r="K1512" i="9"/>
  <c r="J1513" i="9"/>
  <c r="K1513" i="9"/>
  <c r="J1514" i="9"/>
  <c r="K1514" i="9"/>
  <c r="J1515" i="9"/>
  <c r="K1515" i="9"/>
  <c r="J1516" i="9"/>
  <c r="K1516" i="9"/>
  <c r="J1518" i="9"/>
  <c r="K1518" i="9"/>
  <c r="J1519" i="9"/>
  <c r="K1519" i="9"/>
  <c r="J1520" i="9"/>
  <c r="K1520" i="9"/>
  <c r="J1522" i="9"/>
  <c r="K1522" i="9"/>
  <c r="J1523" i="9"/>
  <c r="K1523" i="9"/>
  <c r="J1524" i="9"/>
  <c r="K1524" i="9"/>
  <c r="J1525" i="9"/>
  <c r="K1525" i="9"/>
  <c r="J1527" i="9"/>
  <c r="K1527" i="9"/>
  <c r="J1528" i="9"/>
  <c r="K1528" i="9"/>
  <c r="J1529" i="9"/>
  <c r="K1529" i="9"/>
  <c r="J1530" i="9"/>
  <c r="K1530" i="9"/>
  <c r="J1531" i="9"/>
  <c r="K1531" i="9"/>
  <c r="J1532" i="9"/>
  <c r="K1532" i="9"/>
  <c r="J1533" i="9"/>
  <c r="K1533" i="9"/>
  <c r="J1534" i="9"/>
  <c r="K1534" i="9"/>
  <c r="J1535" i="9"/>
  <c r="K1535" i="9"/>
  <c r="J1539" i="9"/>
  <c r="K1539" i="9"/>
  <c r="J1540" i="9"/>
  <c r="K1540" i="9"/>
  <c r="J1541" i="9"/>
  <c r="K1541" i="9"/>
  <c r="J1542" i="9"/>
  <c r="K1542" i="9"/>
  <c r="J1543" i="9"/>
  <c r="K1543" i="9"/>
  <c r="J1544" i="9"/>
  <c r="K1544" i="9"/>
  <c r="J1546" i="9"/>
  <c r="K1546" i="9"/>
  <c r="J1547" i="9"/>
  <c r="K1547" i="9"/>
  <c r="J1548" i="9"/>
  <c r="K1548" i="9"/>
  <c r="J1550" i="9"/>
  <c r="K1550" i="9"/>
  <c r="J1551" i="9"/>
  <c r="K1551" i="9"/>
  <c r="J1552" i="9"/>
  <c r="K1552" i="9"/>
  <c r="J1554" i="9"/>
  <c r="K1554" i="9"/>
  <c r="J1556" i="9"/>
  <c r="K1556" i="9"/>
  <c r="J1557" i="9"/>
  <c r="K1557" i="9"/>
  <c r="J1585" i="9"/>
  <c r="K1585" i="9"/>
  <c r="J1586" i="9"/>
  <c r="K1586" i="9"/>
  <c r="J1587" i="9"/>
  <c r="K1587" i="9"/>
  <c r="J1588" i="9"/>
  <c r="K1588" i="9"/>
  <c r="J1589" i="9"/>
  <c r="K1589" i="9"/>
  <c r="J1590" i="9"/>
  <c r="K1590" i="9"/>
  <c r="J1591" i="9"/>
  <c r="K1591" i="9"/>
  <c r="J1592" i="9"/>
  <c r="K1592" i="9"/>
  <c r="J1593" i="9"/>
  <c r="K1593" i="9"/>
  <c r="J1594" i="9"/>
  <c r="K1594" i="9"/>
  <c r="J1595" i="9"/>
  <c r="K1595" i="9"/>
  <c r="J1596" i="9"/>
  <c r="K1596" i="9"/>
  <c r="J1597" i="9"/>
  <c r="K1597" i="9"/>
  <c r="J1598" i="9"/>
  <c r="K1598" i="9"/>
  <c r="J1604" i="9"/>
  <c r="K1604" i="9"/>
  <c r="J1605" i="9"/>
  <c r="K1605" i="9"/>
  <c r="J1606" i="9"/>
  <c r="K1606" i="9"/>
  <c r="J1607" i="9"/>
  <c r="K1607" i="9"/>
  <c r="J1608" i="9"/>
  <c r="K1608" i="9"/>
  <c r="J1609" i="9"/>
  <c r="K1609" i="9"/>
  <c r="J1610" i="9"/>
  <c r="K1610" i="9"/>
  <c r="J1611" i="9"/>
  <c r="K1611" i="9"/>
  <c r="J1613" i="9"/>
  <c r="K1613" i="9"/>
  <c r="J1614" i="9"/>
  <c r="K1614" i="9"/>
  <c r="J1615" i="9"/>
  <c r="K1615" i="9"/>
  <c r="J1616" i="9"/>
  <c r="K1616" i="9"/>
  <c r="J1618" i="9"/>
  <c r="K1618" i="9"/>
  <c r="J1619" i="9"/>
  <c r="K1619" i="9"/>
  <c r="J1620" i="9"/>
  <c r="K1620" i="9"/>
  <c r="J1621" i="9"/>
  <c r="K1621" i="9"/>
  <c r="J1622" i="9"/>
  <c r="K1622" i="9"/>
  <c r="J1623" i="9"/>
  <c r="K1623" i="9"/>
  <c r="J1624" i="9"/>
  <c r="K1624" i="9"/>
  <c r="J1625" i="9"/>
  <c r="K1625" i="9"/>
  <c r="J1627" i="9"/>
  <c r="K1627" i="9"/>
  <c r="J1628" i="9"/>
  <c r="K1628" i="9"/>
  <c r="J1629" i="9"/>
  <c r="K1629" i="9"/>
  <c r="J1630" i="9"/>
  <c r="K1630" i="9"/>
  <c r="J1631" i="9"/>
  <c r="K1631" i="9"/>
  <c r="J1632" i="9"/>
  <c r="K1632" i="9"/>
  <c r="J1633" i="9"/>
  <c r="K1633" i="9"/>
  <c r="J1634" i="9"/>
  <c r="K1634" i="9"/>
  <c r="J1635" i="9"/>
  <c r="K1635" i="9"/>
  <c r="J1636" i="9"/>
  <c r="K1636" i="9"/>
  <c r="J1638" i="9"/>
  <c r="K1638" i="9"/>
  <c r="J1640" i="9"/>
  <c r="K1640" i="9"/>
  <c r="J1641" i="9"/>
  <c r="K1641" i="9"/>
  <c r="J1642" i="9"/>
  <c r="K1642" i="9"/>
  <c r="J1643" i="9"/>
  <c r="K1643" i="9"/>
  <c r="J1644" i="9"/>
  <c r="K1644" i="9"/>
  <c r="J1645" i="9"/>
  <c r="K1645" i="9"/>
  <c r="J1646" i="9"/>
  <c r="K1646" i="9"/>
  <c r="J1647" i="9"/>
  <c r="K1647" i="9"/>
  <c r="J1648" i="9"/>
  <c r="K1648" i="9"/>
  <c r="J1649" i="9"/>
  <c r="K1649" i="9"/>
  <c r="J1650" i="9"/>
  <c r="K1650" i="9"/>
  <c r="J1652" i="9"/>
  <c r="K1652" i="9"/>
  <c r="J1653" i="9"/>
  <c r="K1653" i="9"/>
  <c r="J1654" i="9"/>
  <c r="K1654" i="9"/>
  <c r="J1655" i="9"/>
  <c r="K1655" i="9"/>
  <c r="J1656" i="9"/>
  <c r="K1656" i="9"/>
  <c r="J1657" i="9"/>
  <c r="K1657" i="9"/>
  <c r="J1658" i="9"/>
  <c r="K1658" i="9"/>
  <c r="J1659" i="9"/>
  <c r="K1659" i="9"/>
  <c r="J1660" i="9"/>
  <c r="K1660" i="9"/>
  <c r="J1662" i="9"/>
  <c r="K1662" i="9"/>
  <c r="J1663" i="9"/>
  <c r="K1663" i="9"/>
  <c r="J1665" i="9"/>
  <c r="K1665" i="9"/>
  <c r="J1666" i="9"/>
  <c r="K1666" i="9"/>
  <c r="J1667" i="9"/>
  <c r="K1667" i="9"/>
  <c r="J1668" i="9"/>
  <c r="K1668" i="9"/>
  <c r="J1669" i="9"/>
  <c r="K1669" i="9"/>
  <c r="J1670" i="9"/>
  <c r="K1670" i="9"/>
  <c r="J1671" i="9"/>
  <c r="K1671" i="9"/>
  <c r="J1672" i="9"/>
  <c r="K1672" i="9"/>
  <c r="J1673" i="9"/>
  <c r="K1673" i="9"/>
  <c r="J1674" i="9"/>
  <c r="K1674" i="9"/>
  <c r="J1677" i="9"/>
  <c r="K1677" i="9"/>
  <c r="J1678" i="9"/>
  <c r="K1678" i="9"/>
  <c r="J1680" i="9"/>
  <c r="K1680" i="9"/>
  <c r="J1682" i="9"/>
  <c r="K1682" i="9"/>
  <c r="J1683" i="9"/>
  <c r="K1683" i="9"/>
  <c r="J1685" i="9"/>
  <c r="K1685" i="9"/>
  <c r="J1686" i="9"/>
  <c r="K1686" i="9"/>
  <c r="J1690" i="9"/>
  <c r="K1690" i="9"/>
  <c r="J1691" i="9"/>
  <c r="K1691" i="9"/>
  <c r="J1692" i="9"/>
  <c r="K1692" i="9"/>
  <c r="J1693" i="9"/>
  <c r="K1693" i="9"/>
  <c r="J1694" i="9"/>
  <c r="K1694" i="9"/>
  <c r="J1695" i="9"/>
  <c r="K1695" i="9"/>
  <c r="J1696" i="9"/>
  <c r="K1696" i="9"/>
  <c r="J1698" i="9"/>
  <c r="K1698" i="9"/>
  <c r="J1699" i="9"/>
  <c r="K1699" i="9"/>
  <c r="J1700" i="9"/>
  <c r="K1700" i="9"/>
  <c r="J1701" i="9"/>
  <c r="K1701" i="9"/>
  <c r="J1703" i="9"/>
  <c r="K1703" i="9"/>
  <c r="J1704" i="9"/>
  <c r="K1704" i="9"/>
  <c r="J1705" i="9"/>
  <c r="K1705" i="9"/>
  <c r="J1706" i="9"/>
  <c r="K1706" i="9"/>
  <c r="J1707" i="9"/>
  <c r="K1707" i="9"/>
  <c r="J1708" i="9"/>
  <c r="K1708" i="9"/>
  <c r="J1709" i="9"/>
  <c r="K1709" i="9"/>
  <c r="J1710" i="9"/>
  <c r="K1710" i="9"/>
  <c r="J1711" i="9"/>
  <c r="K1711" i="9"/>
  <c r="J1712" i="9"/>
  <c r="K1712" i="9"/>
  <c r="J1713" i="9"/>
  <c r="K1713" i="9"/>
  <c r="J1714" i="9"/>
  <c r="K1714" i="9"/>
  <c r="J1715" i="9"/>
  <c r="K1715" i="9"/>
  <c r="J1716" i="9"/>
  <c r="K1716" i="9"/>
  <c r="J1717" i="9"/>
  <c r="K1717" i="9"/>
  <c r="J1718" i="9"/>
  <c r="K1718" i="9"/>
  <c r="J1719" i="9"/>
  <c r="K1719" i="9"/>
  <c r="J1721" i="9"/>
  <c r="K1721" i="9"/>
  <c r="J1722" i="9"/>
  <c r="K1722" i="9"/>
  <c r="J1723" i="9"/>
  <c r="K1723" i="9"/>
  <c r="J1725" i="9"/>
  <c r="K1725" i="9"/>
  <c r="J1728" i="9"/>
  <c r="K1728" i="9"/>
  <c r="J1729" i="9"/>
  <c r="K1729" i="9"/>
  <c r="J1730" i="9"/>
  <c r="K1730" i="9"/>
  <c r="J1731" i="9"/>
  <c r="K1731" i="9"/>
  <c r="J1732" i="9"/>
  <c r="K1732" i="9"/>
  <c r="J1734" i="9"/>
  <c r="K1734" i="9"/>
  <c r="J1736" i="9"/>
  <c r="K1736" i="9"/>
  <c r="J1738" i="9"/>
  <c r="K1738" i="9"/>
  <c r="J1739" i="9"/>
  <c r="K1739" i="9"/>
  <c r="J1740" i="9"/>
  <c r="K1740" i="9"/>
  <c r="J1741" i="9"/>
  <c r="K1741" i="9"/>
  <c r="J1744" i="9"/>
  <c r="K1744" i="9"/>
  <c r="J1748" i="9"/>
  <c r="K1748" i="9"/>
  <c r="J1749" i="9"/>
  <c r="K1749" i="9"/>
  <c r="J1751" i="9"/>
  <c r="K1751" i="9"/>
  <c r="J1753" i="9"/>
  <c r="K1753" i="9"/>
  <c r="J1755" i="9"/>
  <c r="K1755" i="9"/>
  <c r="J1756" i="9"/>
  <c r="K1756" i="9"/>
  <c r="J1757" i="9"/>
  <c r="K1757" i="9"/>
  <c r="J1762" i="9"/>
  <c r="K1762" i="9"/>
  <c r="J1763" i="9"/>
  <c r="K1763" i="9"/>
  <c r="J1764" i="9"/>
  <c r="K1764" i="9"/>
  <c r="J1765" i="9"/>
  <c r="K1765" i="9"/>
  <c r="J1767" i="9"/>
  <c r="K1767" i="9"/>
  <c r="J1768" i="9"/>
  <c r="K1768" i="9"/>
  <c r="J1769" i="9"/>
  <c r="K1769" i="9"/>
  <c r="J1770" i="9"/>
  <c r="K1770" i="9"/>
  <c r="J1771" i="9"/>
  <c r="K1771" i="9"/>
  <c r="J1772" i="9"/>
  <c r="K1772" i="9"/>
  <c r="J1773" i="9"/>
  <c r="K1773" i="9"/>
  <c r="J1774" i="9"/>
  <c r="K1774" i="9"/>
  <c r="J1775" i="9"/>
  <c r="K1775" i="9"/>
  <c r="J1777" i="9"/>
  <c r="K1777" i="9"/>
  <c r="J1778" i="9"/>
  <c r="K1778" i="9"/>
  <c r="J1779" i="9"/>
  <c r="K1779" i="9"/>
  <c r="J1780" i="9"/>
  <c r="K1780" i="9"/>
  <c r="J1781" i="9"/>
  <c r="K1781" i="9"/>
  <c r="J1783" i="9"/>
  <c r="K1783" i="9"/>
  <c r="J1784" i="9"/>
  <c r="K1784" i="9"/>
  <c r="J1785" i="9"/>
  <c r="K1785" i="9"/>
  <c r="J1786" i="9"/>
  <c r="K1786" i="9"/>
  <c r="J1787" i="9"/>
  <c r="K1787" i="9"/>
  <c r="J1788" i="9"/>
  <c r="K1788" i="9"/>
  <c r="J1792" i="9"/>
  <c r="K1792" i="9"/>
  <c r="J1793" i="9"/>
  <c r="K1793" i="9"/>
  <c r="J1794" i="9"/>
  <c r="K1794" i="9"/>
  <c r="J1795" i="9"/>
  <c r="K1795" i="9"/>
  <c r="J1797" i="9"/>
  <c r="K1797" i="9"/>
  <c r="J1798" i="9"/>
  <c r="K1798" i="9"/>
  <c r="J1799" i="9"/>
  <c r="K1799" i="9"/>
  <c r="J1801" i="9"/>
  <c r="K1801" i="9"/>
  <c r="J1802" i="9"/>
  <c r="K1802" i="9"/>
  <c r="J1804" i="9"/>
  <c r="K1804" i="9"/>
  <c r="J1805" i="9"/>
  <c r="K1805" i="9"/>
  <c r="J1807" i="9"/>
  <c r="K1807" i="9"/>
  <c r="J1809" i="9"/>
  <c r="K1809" i="9"/>
  <c r="J1810" i="9"/>
  <c r="K1810" i="9"/>
  <c r="J1812" i="9"/>
  <c r="K1812" i="9"/>
  <c r="J1814" i="9"/>
  <c r="K1814" i="9"/>
  <c r="J1815" i="9"/>
  <c r="K1815" i="9"/>
  <c r="J1816" i="9"/>
  <c r="K1816" i="9"/>
  <c r="J1817" i="9"/>
  <c r="K1817" i="9"/>
  <c r="J1819" i="9"/>
  <c r="K1819" i="9"/>
  <c r="J1820" i="9"/>
  <c r="K1820" i="9"/>
  <c r="J1821" i="9"/>
  <c r="K1821" i="9"/>
  <c r="J1823" i="9"/>
  <c r="K1823" i="9"/>
  <c r="J1824" i="9"/>
  <c r="K1824" i="9"/>
  <c r="J1825" i="9"/>
  <c r="K1825" i="9"/>
  <c r="J1826" i="9"/>
  <c r="K1826" i="9"/>
  <c r="J1827" i="9"/>
  <c r="K1827" i="9"/>
  <c r="J1828" i="9"/>
  <c r="K1828" i="9"/>
  <c r="J1829" i="9"/>
  <c r="K1829" i="9"/>
  <c r="J1830" i="9"/>
  <c r="K1830" i="9"/>
  <c r="J1831" i="9"/>
  <c r="K1831" i="9"/>
  <c r="J1833" i="9"/>
  <c r="K1833" i="9"/>
  <c r="J1834" i="9"/>
  <c r="K1834" i="9"/>
  <c r="J1835" i="9"/>
  <c r="K1835" i="9"/>
  <c r="J1836" i="9"/>
  <c r="K1836" i="9"/>
  <c r="J1837" i="9"/>
  <c r="K1837" i="9"/>
  <c r="J1838" i="9"/>
  <c r="K1838" i="9"/>
  <c r="J1839" i="9"/>
  <c r="K1839" i="9"/>
  <c r="J1840" i="9"/>
  <c r="K1840" i="9"/>
  <c r="J1841" i="9"/>
  <c r="K1841" i="9"/>
  <c r="J1843" i="9"/>
  <c r="K1843" i="9"/>
  <c r="J1844" i="9"/>
  <c r="K1844" i="9"/>
  <c r="J1846" i="9"/>
  <c r="K1846" i="9"/>
  <c r="J1847" i="9"/>
  <c r="K1847" i="9"/>
  <c r="J1848" i="9"/>
  <c r="K1848" i="9"/>
  <c r="J1849" i="9"/>
  <c r="K1849" i="9"/>
  <c r="J1850" i="9"/>
  <c r="K1850" i="9"/>
  <c r="J1851" i="9"/>
  <c r="K1851" i="9"/>
  <c r="J1852" i="9"/>
  <c r="K1852" i="9"/>
  <c r="J1853" i="9"/>
  <c r="K1853" i="9"/>
  <c r="J1855" i="9"/>
  <c r="K1855" i="9"/>
  <c r="J1856" i="9"/>
  <c r="K1856" i="9"/>
  <c r="J1857" i="9"/>
  <c r="K1857" i="9"/>
  <c r="J1863" i="9"/>
  <c r="K1863" i="9"/>
  <c r="J1864" i="9"/>
  <c r="K1864" i="9"/>
  <c r="J1866" i="9"/>
  <c r="K1866" i="9"/>
  <c r="J1867" i="9"/>
  <c r="K1867" i="9"/>
  <c r="J1868" i="9"/>
  <c r="K1868" i="9"/>
  <c r="J1869" i="9"/>
  <c r="K1869" i="9"/>
  <c r="J1870" i="9"/>
  <c r="K1870" i="9"/>
  <c r="J1871" i="9"/>
  <c r="K1871" i="9"/>
  <c r="J1872" i="9"/>
  <c r="K1872" i="9"/>
  <c r="J1873" i="9"/>
  <c r="K1873" i="9"/>
  <c r="J1874" i="9"/>
  <c r="K1874" i="9"/>
  <c r="J1875" i="9"/>
  <c r="K1875" i="9"/>
  <c r="J1876" i="9"/>
  <c r="K1876" i="9"/>
  <c r="J1877" i="9"/>
  <c r="K1877" i="9"/>
  <c r="J1878" i="9"/>
  <c r="K1878" i="9"/>
  <c r="J1879" i="9"/>
  <c r="K1879" i="9"/>
  <c r="J1880" i="9"/>
  <c r="K1880" i="9"/>
  <c r="J1881" i="9"/>
  <c r="K1881" i="9"/>
  <c r="J1882" i="9"/>
  <c r="K1882" i="9"/>
  <c r="J1883" i="9"/>
  <c r="K1883" i="9"/>
  <c r="J1884" i="9"/>
  <c r="K1884" i="9"/>
  <c r="J1885" i="9"/>
  <c r="K1885" i="9"/>
  <c r="J1886" i="9"/>
  <c r="K1886" i="9"/>
  <c r="J1887" i="9"/>
  <c r="K1887" i="9"/>
  <c r="J1888" i="9"/>
  <c r="K1888" i="9"/>
  <c r="J1889" i="9"/>
  <c r="K1889" i="9"/>
  <c r="J1890" i="9"/>
  <c r="K1890" i="9"/>
  <c r="J1891" i="9"/>
  <c r="K1891" i="9"/>
  <c r="J1893" i="9"/>
  <c r="K1893" i="9"/>
  <c r="J1895" i="9"/>
  <c r="K1895" i="9"/>
  <c r="J1896" i="9"/>
  <c r="K1896" i="9"/>
  <c r="J1897" i="9"/>
  <c r="K1897" i="9"/>
  <c r="J1898" i="9"/>
  <c r="K1898" i="9"/>
  <c r="J1900" i="9"/>
  <c r="K1900" i="9"/>
  <c r="J1901" i="9"/>
  <c r="K1901" i="9"/>
  <c r="J1902" i="9"/>
  <c r="K1902" i="9"/>
  <c r="J1903" i="9"/>
  <c r="K1903" i="9"/>
  <c r="J1904" i="9"/>
  <c r="K1904" i="9"/>
  <c r="J1905" i="9"/>
  <c r="K1905" i="9"/>
  <c r="J1906" i="9"/>
  <c r="K1906" i="9"/>
  <c r="J1909" i="9"/>
  <c r="K1909" i="9"/>
  <c r="J1910" i="9"/>
  <c r="K1910" i="9"/>
  <c r="J1911" i="9"/>
  <c r="K1911" i="9"/>
  <c r="J1912" i="9"/>
  <c r="K1912" i="9"/>
  <c r="J1913" i="9"/>
  <c r="K1913" i="9"/>
  <c r="J1914" i="9"/>
  <c r="K1914" i="9"/>
  <c r="J1916" i="9"/>
  <c r="K1916" i="9"/>
  <c r="J1917" i="9"/>
  <c r="K1917" i="9"/>
  <c r="J1919" i="9"/>
  <c r="K1919" i="9"/>
  <c r="J1920" i="9"/>
  <c r="K1920" i="9"/>
  <c r="J1921" i="9"/>
  <c r="K1921" i="9"/>
  <c r="J1923" i="9"/>
  <c r="K1923" i="9"/>
  <c r="J1925" i="9"/>
  <c r="K1925" i="9"/>
  <c r="J1927" i="9"/>
  <c r="K1927" i="9"/>
  <c r="J1928" i="9"/>
  <c r="K1928" i="9"/>
  <c r="J1930" i="9"/>
  <c r="K1930" i="9"/>
  <c r="J1931" i="9"/>
  <c r="K1931" i="9"/>
  <c r="J1932" i="9"/>
  <c r="K1932" i="9"/>
  <c r="J1933" i="9"/>
  <c r="K1933" i="9"/>
  <c r="J1934" i="9"/>
  <c r="K1934" i="9"/>
  <c r="J1935" i="9"/>
  <c r="K1935" i="9"/>
  <c r="J1936" i="9"/>
  <c r="K1936" i="9"/>
  <c r="J1937" i="9"/>
  <c r="K1937" i="9"/>
  <c r="J1938" i="9"/>
  <c r="K1938" i="9"/>
  <c r="J1939" i="9"/>
  <c r="K1939" i="9"/>
  <c r="J1940" i="9"/>
  <c r="K1940" i="9"/>
  <c r="J1944" i="9"/>
  <c r="K1944" i="9"/>
  <c r="J1946" i="9"/>
  <c r="K1946" i="9"/>
  <c r="J1947" i="9"/>
  <c r="K1947" i="9"/>
  <c r="J1948" i="9"/>
  <c r="K1948" i="9"/>
  <c r="J1951" i="9"/>
  <c r="K1951" i="9"/>
  <c r="J1952" i="9"/>
  <c r="K1952" i="9"/>
  <c r="J1954" i="9"/>
  <c r="K1954" i="9"/>
  <c r="J1955" i="9"/>
  <c r="K1955" i="9"/>
  <c r="J1960" i="9"/>
  <c r="K1960" i="9"/>
  <c r="J1961" i="9"/>
  <c r="K1961" i="9"/>
  <c r="J1962" i="9"/>
  <c r="K1962" i="9"/>
  <c r="J1963" i="9"/>
  <c r="K1963" i="9"/>
  <c r="J1964" i="9"/>
  <c r="K1964" i="9"/>
  <c r="J1965" i="9"/>
  <c r="K1965" i="9"/>
  <c r="J1967" i="9"/>
  <c r="K1967" i="9"/>
  <c r="J1968" i="9"/>
  <c r="K1968" i="9"/>
  <c r="J1969" i="9"/>
  <c r="K1969" i="9"/>
  <c r="J1970" i="9"/>
  <c r="K1970" i="9"/>
  <c r="J1972" i="9"/>
  <c r="K1972" i="9"/>
  <c r="J1973" i="9"/>
  <c r="K1973" i="9"/>
  <c r="J1978" i="9"/>
  <c r="K1978" i="9"/>
  <c r="J1980" i="9"/>
  <c r="K1980" i="9"/>
  <c r="J1981" i="9"/>
  <c r="K1981" i="9"/>
  <c r="J1982" i="9"/>
  <c r="K1982" i="9"/>
  <c r="J1983" i="9"/>
  <c r="K1983" i="9"/>
  <c r="J1984" i="9"/>
  <c r="K1984" i="9"/>
  <c r="J1985" i="9"/>
  <c r="K1985" i="9"/>
  <c r="J1986" i="9"/>
  <c r="K1986" i="9"/>
  <c r="J1987" i="9"/>
  <c r="K1987" i="9"/>
  <c r="J1988" i="9"/>
  <c r="K1988" i="9"/>
  <c r="J1989" i="9"/>
  <c r="K1989" i="9"/>
  <c r="J1992" i="9"/>
  <c r="K1992" i="9"/>
  <c r="J1995" i="9"/>
  <c r="K1995" i="9"/>
  <c r="J1996" i="9"/>
  <c r="K1996" i="9"/>
  <c r="J1997" i="9"/>
  <c r="K1997" i="9"/>
  <c r="J1998" i="9"/>
  <c r="K1998" i="9"/>
  <c r="J2000" i="9"/>
  <c r="K2000" i="9"/>
  <c r="J2001" i="9"/>
  <c r="K2001" i="9"/>
  <c r="J2002" i="9"/>
  <c r="K2002" i="9"/>
  <c r="J2003" i="9"/>
  <c r="K2003" i="9"/>
  <c r="J2004" i="9"/>
  <c r="K2004" i="9"/>
  <c r="J2006" i="9"/>
  <c r="K2006" i="9"/>
  <c r="J2008" i="9"/>
  <c r="K2008" i="9"/>
  <c r="J2009" i="9"/>
  <c r="K2009" i="9"/>
  <c r="J2010" i="9"/>
  <c r="K2010" i="9"/>
  <c r="J2011" i="9"/>
  <c r="K2011" i="9"/>
  <c r="J2012" i="9"/>
  <c r="K2012" i="9"/>
  <c r="J2013" i="9"/>
  <c r="K2013" i="9"/>
  <c r="J2015" i="9"/>
  <c r="K2015" i="9"/>
  <c r="J2016" i="9"/>
  <c r="K2016" i="9"/>
  <c r="J2017" i="9"/>
  <c r="K2017" i="9"/>
  <c r="J2018" i="9"/>
  <c r="K2018" i="9"/>
  <c r="J2020" i="9"/>
  <c r="K2020" i="9"/>
  <c r="J2021" i="9"/>
  <c r="K2021" i="9"/>
  <c r="J2022" i="9"/>
  <c r="K2022" i="9"/>
  <c r="J2023" i="9"/>
  <c r="K2023" i="9"/>
  <c r="J2025" i="9"/>
  <c r="K2025" i="9"/>
  <c r="J2026" i="9"/>
  <c r="K2026" i="9"/>
  <c r="J2027" i="9"/>
  <c r="K2027" i="9"/>
  <c r="J2028" i="9"/>
  <c r="K2028" i="9"/>
  <c r="J2029" i="9"/>
  <c r="K2029" i="9"/>
  <c r="J2030" i="9"/>
  <c r="K2030" i="9"/>
  <c r="J2031" i="9"/>
  <c r="K2031" i="9"/>
  <c r="J2033" i="9"/>
  <c r="K2033" i="9"/>
  <c r="J2034" i="9"/>
  <c r="K2034" i="9"/>
  <c r="J2035" i="9"/>
  <c r="K2035" i="9"/>
  <c r="J2036" i="9"/>
  <c r="K2036" i="9"/>
  <c r="J2038" i="9"/>
  <c r="K2038" i="9"/>
  <c r="J2039" i="9"/>
  <c r="K2039" i="9"/>
  <c r="J2042" i="9"/>
  <c r="K2042" i="9"/>
  <c r="J2043" i="9"/>
  <c r="K2043" i="9"/>
  <c r="J2044" i="9"/>
  <c r="K2044" i="9"/>
  <c r="J2045" i="9"/>
  <c r="K2045" i="9"/>
  <c r="J2046" i="9"/>
  <c r="K2046" i="9"/>
  <c r="J2047" i="9"/>
  <c r="K2047" i="9"/>
  <c r="J2048" i="9"/>
  <c r="K2048" i="9"/>
  <c r="J2049" i="9"/>
  <c r="K2049" i="9"/>
  <c r="J2050" i="9"/>
  <c r="K2050" i="9"/>
  <c r="J2051" i="9"/>
  <c r="K2051" i="9"/>
  <c r="J2053" i="9"/>
  <c r="K2053" i="9"/>
  <c r="J2054" i="9"/>
  <c r="K2054" i="9"/>
  <c r="J2055" i="9"/>
  <c r="K2055" i="9"/>
  <c r="J2056" i="9"/>
  <c r="K2056" i="9"/>
  <c r="J2057" i="9"/>
  <c r="K2057" i="9"/>
  <c r="J2058" i="9"/>
  <c r="K2058" i="9"/>
  <c r="J2059" i="9"/>
  <c r="K2059" i="9"/>
  <c r="J2060" i="9"/>
  <c r="K2060" i="9"/>
  <c r="J2061" i="9"/>
  <c r="K2061" i="9"/>
  <c r="J2062" i="9"/>
  <c r="K2062" i="9"/>
  <c r="J2063" i="9"/>
  <c r="K2063" i="9"/>
  <c r="J2064" i="9"/>
  <c r="K2064" i="9"/>
  <c r="J2065" i="9"/>
  <c r="K2065" i="9"/>
  <c r="J2066" i="9"/>
  <c r="K2066" i="9"/>
  <c r="J2067" i="9"/>
  <c r="K2067" i="9"/>
  <c r="J2068" i="9"/>
  <c r="K2068" i="9"/>
  <c r="J2069" i="9"/>
  <c r="K2069" i="9"/>
  <c r="J2070" i="9"/>
  <c r="K2070" i="9"/>
  <c r="J2071" i="9"/>
  <c r="K2071" i="9"/>
  <c r="J2072" i="9"/>
  <c r="K2072" i="9"/>
  <c r="J2073" i="9"/>
  <c r="K2073" i="9"/>
  <c r="J2074" i="9"/>
  <c r="K2074" i="9"/>
  <c r="J2075" i="9"/>
  <c r="K2075" i="9"/>
  <c r="J2076" i="9"/>
  <c r="K2076" i="9"/>
  <c r="J2077" i="9"/>
  <c r="K2077" i="9"/>
  <c r="J2078" i="9"/>
  <c r="K2078" i="9"/>
  <c r="J2079" i="9"/>
  <c r="K2079" i="9"/>
  <c r="J2080" i="9"/>
  <c r="K2080" i="9"/>
  <c r="J2081" i="9"/>
  <c r="K2081" i="9"/>
  <c r="J2082" i="9"/>
  <c r="K2082" i="9"/>
  <c r="J2083" i="9"/>
  <c r="K2083" i="9"/>
  <c r="J2084" i="9"/>
  <c r="K2084" i="9"/>
  <c r="J2085" i="9"/>
  <c r="K2085" i="9"/>
  <c r="J2086" i="9"/>
  <c r="K2086" i="9"/>
  <c r="J2087" i="9"/>
  <c r="K2087" i="9"/>
  <c r="J2088" i="9"/>
  <c r="K2088" i="9"/>
  <c r="J2090" i="9"/>
  <c r="K2090" i="9"/>
  <c r="J2091" i="9"/>
  <c r="K2091" i="9"/>
  <c r="J2092" i="9"/>
  <c r="K2092" i="9"/>
  <c r="J2093" i="9"/>
  <c r="K2093" i="9"/>
  <c r="J2094" i="9"/>
  <c r="K2094" i="9"/>
  <c r="J2095" i="9"/>
  <c r="K2095" i="9"/>
  <c r="J2096" i="9"/>
  <c r="K2096" i="9"/>
  <c r="J2097" i="9"/>
  <c r="K2097" i="9"/>
  <c r="J2098" i="9"/>
  <c r="K2098" i="9"/>
  <c r="J2099" i="9"/>
  <c r="K2099" i="9"/>
  <c r="J2100" i="9"/>
  <c r="K2100" i="9"/>
  <c r="J2101" i="9"/>
  <c r="K2101" i="9"/>
  <c r="J2102" i="9"/>
  <c r="K2102" i="9"/>
  <c r="J2103" i="9"/>
  <c r="K2103" i="9"/>
  <c r="J2104" i="9"/>
  <c r="K2104" i="9"/>
  <c r="J2105" i="9"/>
  <c r="K2105" i="9"/>
  <c r="J2106" i="9"/>
  <c r="K2106" i="9"/>
  <c r="J2107" i="9"/>
  <c r="K2107" i="9"/>
  <c r="J2108" i="9"/>
  <c r="K2108" i="9"/>
  <c r="J2109" i="9"/>
  <c r="K2109" i="9"/>
  <c r="J2113" i="9"/>
  <c r="K2113" i="9"/>
  <c r="J2114" i="9"/>
  <c r="K2114" i="9"/>
  <c r="J2115" i="9"/>
  <c r="K2115" i="9"/>
  <c r="J2117" i="9"/>
  <c r="K2117" i="9"/>
  <c r="J2118" i="9"/>
  <c r="K2118" i="9"/>
  <c r="J2119" i="9"/>
  <c r="K2119" i="9"/>
  <c r="J2120" i="9"/>
  <c r="K2120" i="9"/>
  <c r="J2122" i="9"/>
  <c r="K2122" i="9"/>
  <c r="J2123" i="9"/>
  <c r="K2123" i="9"/>
  <c r="J2124" i="9"/>
  <c r="K2124" i="9"/>
  <c r="J2125" i="9"/>
  <c r="K2125" i="9"/>
  <c r="J2126" i="9"/>
  <c r="K2126" i="9"/>
  <c r="J2127" i="9"/>
  <c r="K2127" i="9"/>
  <c r="J2128" i="9"/>
  <c r="K2128" i="9"/>
  <c r="J2133" i="9"/>
  <c r="K2133" i="9"/>
  <c r="J2134" i="9"/>
  <c r="K2134" i="9"/>
  <c r="J2135" i="9"/>
  <c r="K2135" i="9"/>
  <c r="J2136" i="9"/>
  <c r="K2136" i="9"/>
  <c r="J2137" i="9"/>
  <c r="K2137" i="9"/>
  <c r="J2138" i="9"/>
  <c r="K2138" i="9"/>
  <c r="J2139" i="9"/>
  <c r="K2139" i="9"/>
  <c r="J2140" i="9"/>
  <c r="K2140" i="9"/>
  <c r="J2141" i="9"/>
  <c r="K2141" i="9"/>
  <c r="J2143" i="9"/>
  <c r="K2143" i="9"/>
  <c r="J2144" i="9"/>
  <c r="K2144" i="9"/>
  <c r="J2146" i="9"/>
  <c r="K2146" i="9"/>
  <c r="J2147" i="9"/>
  <c r="K2147" i="9"/>
  <c r="J2148" i="9"/>
  <c r="K2148" i="9"/>
  <c r="J2149" i="9"/>
  <c r="K2149" i="9"/>
  <c r="J2151" i="9"/>
  <c r="K2151" i="9"/>
  <c r="J2152" i="9"/>
  <c r="K2152" i="9"/>
  <c r="J2153" i="9"/>
  <c r="K2153" i="9"/>
  <c r="J2154" i="9"/>
  <c r="K2154" i="9"/>
  <c r="J2155" i="9"/>
  <c r="K2155" i="9"/>
  <c r="J2156" i="9"/>
  <c r="K2156" i="9"/>
  <c r="J2158" i="9"/>
  <c r="K2158" i="9"/>
  <c r="J2160" i="9"/>
  <c r="K2160" i="9"/>
  <c r="J2162" i="9"/>
  <c r="K2162" i="9"/>
  <c r="J2163" i="9"/>
  <c r="K2163" i="9"/>
  <c r="J2164" i="9"/>
  <c r="K2164" i="9"/>
  <c r="J2166" i="9"/>
  <c r="K2166" i="9"/>
  <c r="J2167" i="9"/>
  <c r="K2167" i="9"/>
  <c r="J2169" i="9"/>
  <c r="K2169" i="9"/>
  <c r="J2170" i="9"/>
  <c r="K2170" i="9"/>
  <c r="J2171" i="9"/>
  <c r="K2171" i="9"/>
  <c r="J2172" i="9"/>
  <c r="K2172" i="9"/>
  <c r="J2173" i="9"/>
  <c r="K2173" i="9"/>
  <c r="J2174" i="9"/>
  <c r="K2174" i="9"/>
  <c r="J2175" i="9"/>
  <c r="K2175" i="9"/>
  <c r="J2176" i="9"/>
  <c r="K2176" i="9"/>
  <c r="J2177" i="9"/>
  <c r="K2177" i="9"/>
  <c r="J2178" i="9"/>
  <c r="K2178" i="9"/>
  <c r="J2182" i="9"/>
  <c r="K2182" i="9"/>
  <c r="J2183" i="9"/>
  <c r="K2183" i="9"/>
  <c r="J2184" i="9"/>
  <c r="K2184" i="9"/>
  <c r="J2185" i="9"/>
  <c r="K2185" i="9"/>
  <c r="J2186" i="9"/>
  <c r="K2186" i="9"/>
  <c r="J2187" i="9"/>
  <c r="K2187" i="9"/>
  <c r="J2189" i="9"/>
  <c r="K2189" i="9"/>
  <c r="J2191" i="9"/>
  <c r="K2191" i="9"/>
  <c r="J2192" i="9"/>
  <c r="K2192" i="9"/>
  <c r="J2193" i="9"/>
  <c r="K2193" i="9"/>
  <c r="J2194" i="9"/>
  <c r="K2194" i="9"/>
  <c r="J21" i="9"/>
  <c r="K21" i="9"/>
  <c r="J22" i="9"/>
  <c r="K22" i="9"/>
  <c r="J24" i="9"/>
  <c r="K24" i="9"/>
  <c r="J31" i="9"/>
  <c r="K31" i="9"/>
  <c r="J37" i="9"/>
  <c r="K37" i="9"/>
  <c r="J39" i="9"/>
  <c r="K39" i="9"/>
  <c r="J46" i="9"/>
  <c r="K46" i="9"/>
  <c r="J49" i="9"/>
  <c r="K49" i="9"/>
  <c r="J50" i="9"/>
  <c r="K50" i="9"/>
  <c r="J54" i="9"/>
  <c r="K54" i="9"/>
  <c r="J58" i="9"/>
  <c r="K58" i="9"/>
  <c r="J60" i="9"/>
  <c r="K60" i="9"/>
  <c r="J65" i="9"/>
  <c r="K65" i="9"/>
  <c r="J66" i="9"/>
  <c r="K66" i="9"/>
  <c r="J72" i="9"/>
  <c r="K72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8" i="9"/>
  <c r="K98" i="9"/>
  <c r="J114" i="9"/>
  <c r="K114" i="9"/>
  <c r="J119" i="9"/>
  <c r="K119" i="9"/>
  <c r="J120" i="9"/>
  <c r="K120" i="9"/>
  <c r="J123" i="9"/>
  <c r="K123" i="9"/>
  <c r="J129" i="9"/>
  <c r="K129" i="9"/>
  <c r="J137" i="9"/>
  <c r="K137" i="9"/>
  <c r="J142" i="9"/>
  <c r="K142" i="9"/>
  <c r="J143" i="9"/>
  <c r="K143" i="9"/>
  <c r="J144" i="9"/>
  <c r="K144" i="9"/>
  <c r="J145" i="9"/>
  <c r="K145" i="9"/>
  <c r="J146" i="9"/>
  <c r="K146" i="9"/>
  <c r="J147" i="9"/>
  <c r="K147" i="9"/>
  <c r="J152" i="9"/>
  <c r="K152" i="9"/>
  <c r="J153" i="9"/>
  <c r="K153" i="9"/>
  <c r="J155" i="9"/>
  <c r="K155" i="9"/>
  <c r="J158" i="9"/>
  <c r="K158" i="9"/>
  <c r="J163" i="9"/>
  <c r="K163" i="9"/>
  <c r="J164" i="9"/>
  <c r="K164" i="9"/>
  <c r="J168" i="9"/>
  <c r="K168" i="9"/>
  <c r="J171" i="9"/>
  <c r="K171" i="9"/>
  <c r="J190" i="9"/>
  <c r="K190" i="9"/>
  <c r="J196" i="9"/>
  <c r="K196" i="9"/>
  <c r="J214" i="9"/>
  <c r="K214" i="9"/>
  <c r="J217" i="9"/>
  <c r="K217" i="9"/>
  <c r="J221" i="9"/>
  <c r="K221" i="9"/>
  <c r="J223" i="9"/>
  <c r="K223" i="9"/>
  <c r="J225" i="9"/>
  <c r="K225" i="9"/>
  <c r="J231" i="9"/>
  <c r="K231" i="9"/>
  <c r="J232" i="9"/>
  <c r="K232" i="9"/>
  <c r="J242" i="9"/>
  <c r="K242" i="9"/>
  <c r="J258" i="9"/>
  <c r="K258" i="9"/>
  <c r="J264" i="9"/>
  <c r="K264" i="9"/>
  <c r="J266" i="9"/>
  <c r="K266" i="9"/>
  <c r="J267" i="9"/>
  <c r="K267" i="9"/>
  <c r="J273" i="9"/>
  <c r="K273" i="9"/>
  <c r="J274" i="9"/>
  <c r="K274" i="9"/>
  <c r="J275" i="9"/>
  <c r="K275" i="9"/>
  <c r="J276" i="9"/>
  <c r="K276" i="9"/>
  <c r="J284" i="9"/>
  <c r="K284" i="9"/>
  <c r="J298" i="9"/>
  <c r="K298" i="9"/>
  <c r="J307" i="9"/>
  <c r="K307" i="9"/>
  <c r="J314" i="9"/>
  <c r="K314" i="9"/>
  <c r="J331" i="9"/>
  <c r="K331" i="9"/>
  <c r="J335" i="9"/>
  <c r="K335" i="9"/>
  <c r="J337" i="9"/>
  <c r="K337" i="9"/>
  <c r="J347" i="9"/>
  <c r="K347" i="9"/>
  <c r="J352" i="9"/>
  <c r="K352" i="9"/>
  <c r="J357" i="9"/>
  <c r="K357" i="9"/>
  <c r="J377" i="9"/>
  <c r="K377" i="9"/>
  <c r="J379" i="9"/>
  <c r="K379" i="9"/>
  <c r="J380" i="9"/>
  <c r="K380" i="9"/>
  <c r="J382" i="9"/>
  <c r="K382" i="9"/>
  <c r="J385" i="9"/>
  <c r="K385" i="9"/>
  <c r="J386" i="9"/>
  <c r="K386" i="9"/>
  <c r="J395" i="9"/>
  <c r="K395" i="9"/>
  <c r="J407" i="9"/>
  <c r="K407" i="9"/>
  <c r="J408" i="9"/>
  <c r="K408" i="9"/>
  <c r="J409" i="9"/>
  <c r="K409" i="9"/>
  <c r="J410" i="9"/>
  <c r="K410" i="9"/>
  <c r="J414" i="9"/>
  <c r="K414" i="9"/>
  <c r="J417" i="9"/>
  <c r="K417" i="9"/>
  <c r="J419" i="9"/>
  <c r="K419" i="9"/>
  <c r="J424" i="9"/>
  <c r="K424" i="9"/>
  <c r="J425" i="9"/>
  <c r="K425" i="9"/>
  <c r="J440" i="9"/>
  <c r="K440" i="9"/>
  <c r="J446" i="9"/>
  <c r="K446" i="9"/>
  <c r="J447" i="9"/>
  <c r="K447" i="9"/>
  <c r="J449" i="9"/>
  <c r="K449" i="9"/>
  <c r="J451" i="9"/>
  <c r="K451" i="9"/>
  <c r="J453" i="9"/>
  <c r="K453" i="9"/>
  <c r="J455" i="9"/>
  <c r="K455" i="9"/>
  <c r="J456" i="9"/>
  <c r="K456" i="9"/>
  <c r="J458" i="9"/>
  <c r="K458" i="9"/>
  <c r="J459" i="9"/>
  <c r="K459" i="9"/>
  <c r="J460" i="9"/>
  <c r="K460" i="9"/>
  <c r="J461" i="9"/>
  <c r="K461" i="9"/>
  <c r="J468" i="9"/>
  <c r="K468" i="9"/>
  <c r="J469" i="9"/>
  <c r="K469" i="9"/>
  <c r="J470" i="9"/>
  <c r="K470" i="9"/>
  <c r="J504" i="9"/>
  <c r="K504" i="9"/>
  <c r="J508" i="9"/>
  <c r="K508" i="9"/>
  <c r="J522" i="9"/>
  <c r="K522" i="9"/>
  <c r="J539" i="9"/>
  <c r="K539" i="9"/>
  <c r="J540" i="9"/>
  <c r="K540" i="9"/>
  <c r="J541" i="9"/>
  <c r="K541" i="9"/>
  <c r="J542" i="9"/>
  <c r="K542" i="9"/>
  <c r="J553" i="9"/>
  <c r="K553" i="9"/>
  <c r="J554" i="9"/>
  <c r="K554" i="9"/>
  <c r="J564" i="9"/>
  <c r="K564" i="9"/>
  <c r="J566" i="9"/>
  <c r="K566" i="9"/>
  <c r="J572" i="9"/>
  <c r="K572" i="9"/>
  <c r="J573" i="9"/>
  <c r="K573" i="9"/>
  <c r="J574" i="9"/>
  <c r="K574" i="9"/>
  <c r="J575" i="9"/>
  <c r="K575" i="9"/>
  <c r="J576" i="9"/>
  <c r="K576" i="9"/>
  <c r="J604" i="9"/>
  <c r="K604" i="9"/>
  <c r="J608" i="9"/>
  <c r="K608" i="9"/>
  <c r="J613" i="9"/>
  <c r="K613" i="9"/>
  <c r="J617" i="9"/>
  <c r="K617" i="9"/>
  <c r="J621" i="9"/>
  <c r="K621" i="9"/>
  <c r="J627" i="9"/>
  <c r="K627" i="9"/>
  <c r="J639" i="9"/>
  <c r="K639" i="9"/>
  <c r="J640" i="9"/>
  <c r="K640" i="9"/>
  <c r="J645" i="9"/>
  <c r="K645" i="9"/>
  <c r="J652" i="9"/>
  <c r="K652" i="9"/>
  <c r="J654" i="9"/>
  <c r="K654" i="9"/>
  <c r="J655" i="9"/>
  <c r="K655" i="9"/>
  <c r="J656" i="9"/>
  <c r="K656" i="9"/>
  <c r="J657" i="9"/>
  <c r="K657" i="9"/>
  <c r="J663" i="9"/>
  <c r="K663" i="9"/>
  <c r="J666" i="9"/>
  <c r="K666" i="9"/>
  <c r="J680" i="9"/>
  <c r="K680" i="9"/>
  <c r="J683" i="9"/>
  <c r="K683" i="9"/>
  <c r="J687" i="9"/>
  <c r="K687" i="9"/>
  <c r="J688" i="9"/>
  <c r="K688" i="9"/>
  <c r="J689" i="9"/>
  <c r="K689" i="9"/>
  <c r="J690" i="9"/>
  <c r="K690" i="9"/>
  <c r="J694" i="9"/>
  <c r="K694" i="9"/>
  <c r="J695" i="9"/>
  <c r="K695" i="9"/>
  <c r="J697" i="9"/>
  <c r="K697" i="9"/>
  <c r="J699" i="9"/>
  <c r="K699" i="9"/>
  <c r="J704" i="9"/>
  <c r="K704" i="9"/>
  <c r="J713" i="9"/>
  <c r="K713" i="9"/>
  <c r="J727" i="9"/>
  <c r="K727" i="9"/>
  <c r="J731" i="9"/>
  <c r="K731" i="9"/>
  <c r="J734" i="9"/>
  <c r="K734" i="9"/>
  <c r="J743" i="9"/>
  <c r="K743" i="9"/>
  <c r="J744" i="9"/>
  <c r="K744" i="9"/>
  <c r="J749" i="9"/>
  <c r="K749" i="9"/>
  <c r="J750" i="9"/>
  <c r="K750" i="9"/>
  <c r="J755" i="9"/>
  <c r="K755" i="9"/>
  <c r="J756" i="9"/>
  <c r="K756" i="9"/>
  <c r="J765" i="9"/>
  <c r="K765" i="9"/>
  <c r="J766" i="9"/>
  <c r="K766" i="9"/>
  <c r="J767" i="9"/>
  <c r="K767" i="9"/>
  <c r="J789" i="9"/>
  <c r="K789" i="9"/>
  <c r="J792" i="9"/>
  <c r="K792" i="9"/>
  <c r="J798" i="9"/>
  <c r="K798" i="9"/>
  <c r="J799" i="9"/>
  <c r="K799" i="9"/>
  <c r="J802" i="9"/>
  <c r="K802" i="9"/>
  <c r="J805" i="9"/>
  <c r="K805" i="9"/>
  <c r="J818" i="9"/>
  <c r="K818" i="9"/>
  <c r="J826" i="9"/>
  <c r="K826" i="9"/>
  <c r="J830" i="9"/>
  <c r="K830" i="9"/>
  <c r="J834" i="9"/>
  <c r="K834" i="9"/>
  <c r="J837" i="9"/>
  <c r="K837" i="9"/>
  <c r="J841" i="9"/>
  <c r="K841" i="9"/>
  <c r="J842" i="9"/>
  <c r="K842" i="9"/>
  <c r="J844" i="9"/>
  <c r="K844" i="9"/>
  <c r="J847" i="9"/>
  <c r="K847" i="9"/>
  <c r="J850" i="9"/>
  <c r="K850" i="9"/>
  <c r="J853" i="9"/>
  <c r="K853" i="9"/>
  <c r="J854" i="9"/>
  <c r="K854" i="9"/>
  <c r="J855" i="9"/>
  <c r="K855" i="9"/>
  <c r="J856" i="9"/>
  <c r="K856" i="9"/>
  <c r="J876" i="9"/>
  <c r="K876" i="9"/>
  <c r="J878" i="9"/>
  <c r="K878" i="9"/>
  <c r="J880" i="9"/>
  <c r="K880" i="9"/>
  <c r="J881" i="9"/>
  <c r="K881" i="9"/>
  <c r="J884" i="9"/>
  <c r="K884" i="9"/>
  <c r="J896" i="9"/>
  <c r="K896" i="9"/>
  <c r="J917" i="9"/>
  <c r="K917" i="9"/>
  <c r="J918" i="9"/>
  <c r="K918" i="9"/>
  <c r="J928" i="9"/>
  <c r="K928" i="9"/>
  <c r="J929" i="9"/>
  <c r="K929" i="9"/>
  <c r="J930" i="9"/>
  <c r="K930" i="9"/>
  <c r="J950" i="9"/>
  <c r="K950" i="9"/>
  <c r="J955" i="9"/>
  <c r="K955" i="9"/>
  <c r="J969" i="9"/>
  <c r="K969" i="9"/>
  <c r="J970" i="9"/>
  <c r="K970" i="9"/>
  <c r="J971" i="9"/>
  <c r="K971" i="9"/>
  <c r="J974" i="9"/>
  <c r="K974" i="9"/>
  <c r="J976" i="9"/>
  <c r="K976" i="9"/>
  <c r="J983" i="9"/>
  <c r="K983" i="9"/>
  <c r="J986" i="9"/>
  <c r="K986" i="9"/>
  <c r="J987" i="9"/>
  <c r="K987" i="9"/>
  <c r="J995" i="9"/>
  <c r="K995" i="9"/>
  <c r="J1002" i="9"/>
  <c r="K1002" i="9"/>
  <c r="J1004" i="9"/>
  <c r="K1004" i="9"/>
  <c r="J1034" i="9"/>
  <c r="K1034" i="9"/>
  <c r="J1051" i="9"/>
  <c r="K1051" i="9"/>
  <c r="J1059" i="9"/>
  <c r="K1059" i="9"/>
  <c r="J1060" i="9"/>
  <c r="K1060" i="9"/>
  <c r="J1065" i="9"/>
  <c r="K1065" i="9"/>
  <c r="J1066" i="9"/>
  <c r="K1066" i="9"/>
  <c r="J1068" i="9"/>
  <c r="K1068" i="9"/>
  <c r="J1079" i="9"/>
  <c r="K1079" i="9"/>
  <c r="J1090" i="9"/>
  <c r="K1090" i="9"/>
  <c r="J1102" i="9"/>
  <c r="K1102" i="9"/>
  <c r="J1104" i="9"/>
  <c r="K1104" i="9"/>
  <c r="J1105" i="9"/>
  <c r="K1105" i="9"/>
  <c r="J1112" i="9"/>
  <c r="K1112" i="9"/>
  <c r="J1114" i="9"/>
  <c r="K1114" i="9"/>
  <c r="J1115" i="9"/>
  <c r="K1115" i="9"/>
  <c r="J1119" i="9"/>
  <c r="K1119" i="9"/>
  <c r="J1123" i="9"/>
  <c r="K1123" i="9"/>
  <c r="J1125" i="9"/>
  <c r="K1125" i="9"/>
  <c r="J1129" i="9"/>
  <c r="K1129" i="9"/>
  <c r="J1130" i="9"/>
  <c r="K1130" i="9"/>
  <c r="J1131" i="9"/>
  <c r="K1131" i="9"/>
  <c r="J1133" i="9"/>
  <c r="K1133" i="9"/>
  <c r="J1136" i="9"/>
  <c r="K1136" i="9"/>
  <c r="J1137" i="9"/>
  <c r="K1137" i="9"/>
  <c r="J1138" i="9"/>
  <c r="K1138" i="9"/>
  <c r="J1139" i="9"/>
  <c r="K1139" i="9"/>
  <c r="J1144" i="9"/>
  <c r="K1144" i="9"/>
  <c r="J1145" i="9"/>
  <c r="K1145" i="9"/>
  <c r="J1147" i="9"/>
  <c r="K1147" i="9"/>
  <c r="J1149" i="9"/>
  <c r="K1149" i="9"/>
  <c r="J1151" i="9"/>
  <c r="K1151" i="9"/>
  <c r="J1167" i="9"/>
  <c r="K1167" i="9"/>
  <c r="J1176" i="9"/>
  <c r="K1176" i="9"/>
  <c r="J1183" i="9"/>
  <c r="K1183" i="9"/>
  <c r="J1184" i="9"/>
  <c r="K1184" i="9"/>
  <c r="J1185" i="9"/>
  <c r="K1185" i="9"/>
  <c r="J1187" i="9"/>
  <c r="K1187" i="9"/>
  <c r="J1189" i="9"/>
  <c r="K1189" i="9"/>
  <c r="J1190" i="9"/>
  <c r="K1190" i="9"/>
  <c r="J1202" i="9"/>
  <c r="K1202" i="9"/>
  <c r="J1204" i="9"/>
  <c r="K1204" i="9"/>
  <c r="J1208" i="9"/>
  <c r="K1208" i="9"/>
  <c r="J1209" i="9"/>
  <c r="K1209" i="9"/>
  <c r="J1215" i="9"/>
  <c r="K1215" i="9"/>
  <c r="J1230" i="9"/>
  <c r="K1230" i="9"/>
  <c r="J1246" i="9"/>
  <c r="K1246" i="9"/>
  <c r="J1255" i="9"/>
  <c r="K1255" i="9"/>
  <c r="J1257" i="9"/>
  <c r="K1257" i="9"/>
  <c r="J1265" i="9"/>
  <c r="K1265" i="9"/>
  <c r="J1272" i="9"/>
  <c r="K1272" i="9"/>
  <c r="J1287" i="9"/>
  <c r="K1287" i="9"/>
  <c r="J1288" i="9"/>
  <c r="K1288" i="9"/>
  <c r="J1289" i="9"/>
  <c r="K1289" i="9"/>
  <c r="J1290" i="9"/>
  <c r="K1290" i="9"/>
  <c r="J1291" i="9"/>
  <c r="K1291" i="9"/>
  <c r="J1292" i="9"/>
  <c r="K1292" i="9"/>
  <c r="J1301" i="9"/>
  <c r="K1301" i="9"/>
  <c r="J1312" i="9"/>
  <c r="K1312" i="9"/>
  <c r="J1315" i="9"/>
  <c r="K1315" i="9"/>
  <c r="J1318" i="9"/>
  <c r="K1318" i="9"/>
  <c r="J1332" i="9"/>
  <c r="K1332" i="9"/>
  <c r="J1333" i="9"/>
  <c r="K1333" i="9"/>
  <c r="J1334" i="9"/>
  <c r="K1334" i="9"/>
  <c r="J1336" i="9"/>
  <c r="K1336" i="9"/>
  <c r="J1342" i="9"/>
  <c r="K1342" i="9"/>
  <c r="J1345" i="9"/>
  <c r="K1345" i="9"/>
  <c r="J1350" i="9"/>
  <c r="K1350" i="9"/>
  <c r="J1355" i="9"/>
  <c r="K1355" i="9"/>
  <c r="J1356" i="9"/>
  <c r="K1356" i="9"/>
  <c r="J1357" i="9"/>
  <c r="K1357" i="9"/>
  <c r="J1358" i="9"/>
  <c r="K1358" i="9"/>
  <c r="J1376" i="9"/>
  <c r="K1376" i="9"/>
  <c r="J1377" i="9"/>
  <c r="K1377" i="9"/>
  <c r="J1381" i="9"/>
  <c r="K1381" i="9"/>
  <c r="J1386" i="9"/>
  <c r="K1386" i="9"/>
  <c r="J1387" i="9"/>
  <c r="K1387" i="9"/>
  <c r="J1388" i="9"/>
  <c r="K1388" i="9"/>
  <c r="J1389" i="9"/>
  <c r="K1389" i="9"/>
  <c r="J1390" i="9"/>
  <c r="K1390" i="9"/>
  <c r="J1391" i="9"/>
  <c r="K1391" i="9"/>
  <c r="J1392" i="9"/>
  <c r="K1392" i="9"/>
  <c r="J1397" i="9"/>
  <c r="K1397" i="9"/>
  <c r="J1398" i="9"/>
  <c r="K1398" i="9"/>
  <c r="J1399" i="9"/>
  <c r="K1399" i="9"/>
  <c r="J1400" i="9"/>
  <c r="K1400" i="9"/>
  <c r="J1401" i="9"/>
  <c r="K1401" i="9"/>
  <c r="J1402" i="9"/>
  <c r="K1402" i="9"/>
  <c r="J1408" i="9"/>
  <c r="K1408" i="9"/>
  <c r="J1409" i="9"/>
  <c r="K1409" i="9"/>
  <c r="J1410" i="9"/>
  <c r="K1410" i="9"/>
  <c r="J1417" i="9"/>
  <c r="K1417" i="9"/>
  <c r="J1420" i="9"/>
  <c r="K1420" i="9"/>
  <c r="J1424" i="9"/>
  <c r="K1424" i="9"/>
  <c r="J1443" i="9"/>
  <c r="K1443" i="9"/>
  <c r="J1444" i="9"/>
  <c r="K1444" i="9"/>
  <c r="J1446" i="9"/>
  <c r="K1446" i="9"/>
  <c r="J1447" i="9"/>
  <c r="K1447" i="9"/>
  <c r="J1452" i="9"/>
  <c r="K1452" i="9"/>
  <c r="J1463" i="9"/>
  <c r="K1463" i="9"/>
  <c r="J1465" i="9"/>
  <c r="K1465" i="9"/>
  <c r="J1468" i="9"/>
  <c r="K1468" i="9"/>
  <c r="J1472" i="9"/>
  <c r="K1472" i="9"/>
  <c r="J1474" i="9"/>
  <c r="K1474" i="9"/>
  <c r="J1478" i="9"/>
  <c r="K1478" i="9"/>
  <c r="J1479" i="9"/>
  <c r="K1479" i="9"/>
  <c r="J1482" i="9"/>
  <c r="K1482" i="9"/>
  <c r="J1486" i="9"/>
  <c r="K1486" i="9"/>
  <c r="J1491" i="9"/>
  <c r="K1491" i="9"/>
  <c r="J1507" i="9"/>
  <c r="K1507" i="9"/>
  <c r="J1511" i="9"/>
  <c r="K1511" i="9"/>
  <c r="J1517" i="9"/>
  <c r="K1517" i="9"/>
  <c r="J1521" i="9"/>
  <c r="K1521" i="9"/>
  <c r="J1526" i="9"/>
  <c r="K1526" i="9"/>
  <c r="J1536" i="9"/>
  <c r="K1536" i="9"/>
  <c r="J1537" i="9"/>
  <c r="K1537" i="9"/>
  <c r="J1538" i="9"/>
  <c r="K1538" i="9"/>
  <c r="J1545" i="9"/>
  <c r="K1545" i="9"/>
  <c r="J1549" i="9"/>
  <c r="K1549" i="9"/>
  <c r="J1553" i="9"/>
  <c r="K1553" i="9"/>
  <c r="J1555" i="9"/>
  <c r="K1555" i="9"/>
  <c r="J1558" i="9"/>
  <c r="K1558" i="9"/>
  <c r="J1559" i="9"/>
  <c r="K1559" i="9"/>
  <c r="J1560" i="9"/>
  <c r="K1560" i="9"/>
  <c r="J1561" i="9"/>
  <c r="K1561" i="9"/>
  <c r="J1562" i="9"/>
  <c r="K1562" i="9"/>
  <c r="J1563" i="9"/>
  <c r="K1563" i="9"/>
  <c r="J1564" i="9"/>
  <c r="K1564" i="9"/>
  <c r="J1565" i="9"/>
  <c r="K1565" i="9"/>
  <c r="J1566" i="9"/>
  <c r="K1566" i="9"/>
  <c r="J1567" i="9"/>
  <c r="K1567" i="9"/>
  <c r="J1568" i="9"/>
  <c r="K1568" i="9"/>
  <c r="J1569" i="9"/>
  <c r="K1569" i="9"/>
  <c r="J1570" i="9"/>
  <c r="K1570" i="9"/>
  <c r="J1571" i="9"/>
  <c r="K1571" i="9"/>
  <c r="J1572" i="9"/>
  <c r="K1572" i="9"/>
  <c r="J1573" i="9"/>
  <c r="K1573" i="9"/>
  <c r="J1574" i="9"/>
  <c r="K1574" i="9"/>
  <c r="J1575" i="9"/>
  <c r="K1575" i="9"/>
  <c r="J1576" i="9"/>
  <c r="K1576" i="9"/>
  <c r="J1577" i="9"/>
  <c r="K1577" i="9"/>
  <c r="J1578" i="9"/>
  <c r="K1578" i="9"/>
  <c r="J1579" i="9"/>
  <c r="K1579" i="9"/>
  <c r="J1580" i="9"/>
  <c r="K1580" i="9"/>
  <c r="J1581" i="9"/>
  <c r="K1581" i="9"/>
  <c r="J1582" i="9"/>
  <c r="K1582" i="9"/>
  <c r="J1583" i="9"/>
  <c r="K1583" i="9"/>
  <c r="J1584" i="9"/>
  <c r="K1584" i="9"/>
  <c r="J1599" i="9"/>
  <c r="K1599" i="9"/>
  <c r="J1600" i="9"/>
  <c r="K1600" i="9"/>
  <c r="J1601" i="9"/>
  <c r="K1601" i="9"/>
  <c r="J1602" i="9"/>
  <c r="K1602" i="9"/>
  <c r="J1603" i="9"/>
  <c r="K1603" i="9"/>
  <c r="J1612" i="9"/>
  <c r="K1612" i="9"/>
  <c r="J1617" i="9"/>
  <c r="K1617" i="9"/>
  <c r="J1626" i="9"/>
  <c r="K1626" i="9"/>
  <c r="J1637" i="9"/>
  <c r="K1637" i="9"/>
  <c r="J1639" i="9"/>
  <c r="K1639" i="9"/>
  <c r="J1651" i="9"/>
  <c r="K1651" i="9"/>
  <c r="J1661" i="9"/>
  <c r="K1661" i="9"/>
  <c r="J1664" i="9"/>
  <c r="K1664" i="9"/>
  <c r="J1675" i="9"/>
  <c r="K1675" i="9"/>
  <c r="J1676" i="9"/>
  <c r="K1676" i="9"/>
  <c r="J1679" i="9"/>
  <c r="K1679" i="9"/>
  <c r="J1681" i="9"/>
  <c r="K1681" i="9"/>
  <c r="J1684" i="9"/>
  <c r="K1684" i="9"/>
  <c r="J1687" i="9"/>
  <c r="K1687" i="9"/>
  <c r="J1688" i="9"/>
  <c r="K1688" i="9"/>
  <c r="J1689" i="9"/>
  <c r="K1689" i="9"/>
  <c r="J1697" i="9"/>
  <c r="K1697" i="9"/>
  <c r="J1702" i="9"/>
  <c r="K1702" i="9"/>
  <c r="J1720" i="9"/>
  <c r="K1720" i="9"/>
  <c r="J1724" i="9"/>
  <c r="K1724" i="9"/>
  <c r="J1726" i="9"/>
  <c r="K1726" i="9"/>
  <c r="J1727" i="9"/>
  <c r="K1727" i="9"/>
  <c r="J1733" i="9"/>
  <c r="K1733" i="9"/>
  <c r="J1735" i="9"/>
  <c r="K1735" i="9"/>
  <c r="J1737" i="9"/>
  <c r="K1737" i="9"/>
  <c r="J1742" i="9"/>
  <c r="K1742" i="9"/>
  <c r="J1743" i="9"/>
  <c r="K1743" i="9"/>
  <c r="J1745" i="9"/>
  <c r="K1745" i="9"/>
  <c r="J1746" i="9"/>
  <c r="K1746" i="9"/>
  <c r="J1747" i="9"/>
  <c r="K1747" i="9"/>
  <c r="J1750" i="9"/>
  <c r="K1750" i="9"/>
  <c r="J1752" i="9"/>
  <c r="K1752" i="9"/>
  <c r="J1754" i="9"/>
  <c r="K1754" i="9"/>
  <c r="J1758" i="9"/>
  <c r="K1758" i="9"/>
  <c r="J1759" i="9"/>
  <c r="K1759" i="9"/>
  <c r="J1760" i="9"/>
  <c r="K1760" i="9"/>
  <c r="J1761" i="9"/>
  <c r="K1761" i="9"/>
  <c r="J1766" i="9"/>
  <c r="K1766" i="9"/>
  <c r="J1776" i="9"/>
  <c r="K1776" i="9"/>
  <c r="J1782" i="9"/>
  <c r="K1782" i="9"/>
  <c r="J1789" i="9"/>
  <c r="K1789" i="9"/>
  <c r="J1790" i="9"/>
  <c r="K1790" i="9"/>
  <c r="J1791" i="9"/>
  <c r="K1791" i="9"/>
  <c r="J1796" i="9"/>
  <c r="K1796" i="9"/>
  <c r="J1800" i="9"/>
  <c r="K1800" i="9"/>
  <c r="J1803" i="9"/>
  <c r="K1803" i="9"/>
  <c r="J1806" i="9"/>
  <c r="K1806" i="9"/>
  <c r="J1808" i="9"/>
  <c r="K1808" i="9"/>
  <c r="J1811" i="9"/>
  <c r="K1811" i="9"/>
  <c r="J1813" i="9"/>
  <c r="K1813" i="9"/>
  <c r="J1818" i="9"/>
  <c r="K1818" i="9"/>
  <c r="J1822" i="9"/>
  <c r="K1822" i="9"/>
  <c r="J1832" i="9"/>
  <c r="K1832" i="9"/>
  <c r="J1842" i="9"/>
  <c r="K1842" i="9"/>
  <c r="J1845" i="9"/>
  <c r="K1845" i="9"/>
  <c r="J1854" i="9"/>
  <c r="K1854" i="9"/>
  <c r="J1858" i="9"/>
  <c r="K1858" i="9"/>
  <c r="J1859" i="9"/>
  <c r="K1859" i="9"/>
  <c r="J1860" i="9"/>
  <c r="K1860" i="9"/>
  <c r="J1861" i="9"/>
  <c r="K1861" i="9"/>
  <c r="J1862" i="9"/>
  <c r="K1862" i="9"/>
  <c r="J1865" i="9"/>
  <c r="K1865" i="9"/>
  <c r="J1892" i="9"/>
  <c r="K1892" i="9"/>
  <c r="J1894" i="9"/>
  <c r="K1894" i="9"/>
  <c r="J1899" i="9"/>
  <c r="K1899" i="9"/>
  <c r="J1907" i="9"/>
  <c r="K1907" i="9"/>
  <c r="J1908" i="9"/>
  <c r="K1908" i="9"/>
  <c r="J1915" i="9"/>
  <c r="K1915" i="9"/>
  <c r="J1918" i="9"/>
  <c r="K1918" i="9"/>
  <c r="J1922" i="9"/>
  <c r="K1922" i="9"/>
  <c r="J1924" i="9"/>
  <c r="K1924" i="9"/>
  <c r="J1926" i="9"/>
  <c r="K1926" i="9"/>
  <c r="J1929" i="9"/>
  <c r="K1929" i="9"/>
  <c r="J1941" i="9"/>
  <c r="K1941" i="9"/>
  <c r="J1942" i="9"/>
  <c r="K1942" i="9"/>
  <c r="J1943" i="9"/>
  <c r="K1943" i="9"/>
  <c r="J1945" i="9"/>
  <c r="K1945" i="9"/>
  <c r="J1949" i="9"/>
  <c r="K1949" i="9"/>
  <c r="J1950" i="9"/>
  <c r="K1950" i="9"/>
  <c r="J1953" i="9"/>
  <c r="K1953" i="9"/>
  <c r="J1956" i="9"/>
  <c r="K1956" i="9"/>
  <c r="J1957" i="9"/>
  <c r="K1957" i="9"/>
  <c r="J1958" i="9"/>
  <c r="K1958" i="9"/>
  <c r="J1959" i="9"/>
  <c r="K1959" i="9"/>
  <c r="J1966" i="9"/>
  <c r="K1966" i="9"/>
  <c r="J1971" i="9"/>
  <c r="K1971" i="9"/>
  <c r="J1974" i="9"/>
  <c r="K1974" i="9"/>
  <c r="J1975" i="9"/>
  <c r="K1975" i="9"/>
  <c r="J1976" i="9"/>
  <c r="K1976" i="9"/>
  <c r="J1977" i="9"/>
  <c r="K1977" i="9"/>
  <c r="J1979" i="9"/>
  <c r="K1979" i="9"/>
  <c r="J1990" i="9"/>
  <c r="K1990" i="9"/>
  <c r="J1991" i="9"/>
  <c r="K1991" i="9"/>
  <c r="J1993" i="9"/>
  <c r="K1993" i="9"/>
  <c r="J1994" i="9"/>
  <c r="K1994" i="9"/>
  <c r="J1999" i="9"/>
  <c r="K1999" i="9"/>
  <c r="J2005" i="9"/>
  <c r="K2005" i="9"/>
  <c r="J2007" i="9"/>
  <c r="K2007" i="9"/>
  <c r="J2014" i="9"/>
  <c r="K2014" i="9"/>
  <c r="J2019" i="9"/>
  <c r="K2019" i="9"/>
  <c r="J2024" i="9"/>
  <c r="K2024" i="9"/>
  <c r="J2032" i="9"/>
  <c r="K2032" i="9"/>
  <c r="J2037" i="9"/>
  <c r="K2037" i="9"/>
  <c r="J2040" i="9"/>
  <c r="K2040" i="9"/>
  <c r="J2041" i="9"/>
  <c r="K2041" i="9"/>
  <c r="J2052" i="9"/>
  <c r="K2052" i="9"/>
  <c r="J2089" i="9"/>
  <c r="K2089" i="9"/>
  <c r="J2110" i="9"/>
  <c r="K2110" i="9"/>
  <c r="J2111" i="9"/>
  <c r="K2111" i="9"/>
  <c r="J2112" i="9"/>
  <c r="K2112" i="9"/>
  <c r="J2116" i="9"/>
  <c r="K2116" i="9"/>
  <c r="J2121" i="9"/>
  <c r="K2121" i="9"/>
  <c r="J2129" i="9"/>
  <c r="K2129" i="9"/>
  <c r="J2130" i="9"/>
  <c r="K2130" i="9"/>
  <c r="J2131" i="9"/>
  <c r="K2131" i="9"/>
  <c r="J2132" i="9"/>
  <c r="K2132" i="9"/>
  <c r="J2142" i="9"/>
  <c r="K2142" i="9"/>
  <c r="J2145" i="9"/>
  <c r="K2145" i="9"/>
  <c r="J2150" i="9"/>
  <c r="K2150" i="9"/>
  <c r="J2157" i="9"/>
  <c r="K2157" i="9"/>
  <c r="J2159" i="9"/>
  <c r="K2159" i="9"/>
  <c r="J2161" i="9"/>
  <c r="K2161" i="9"/>
  <c r="J2165" i="9"/>
  <c r="K2165" i="9"/>
  <c r="J2168" i="9"/>
  <c r="K2168" i="9"/>
  <c r="J2179" i="9"/>
  <c r="K2179" i="9"/>
  <c r="J2180" i="9"/>
  <c r="K2180" i="9"/>
  <c r="J2181" i="9"/>
  <c r="K2181" i="9"/>
  <c r="J2188" i="9"/>
  <c r="K2188" i="9"/>
  <c r="J2190" i="9"/>
  <c r="K2190" i="9"/>
  <c r="J3" i="9"/>
  <c r="K3" i="9"/>
  <c r="J4" i="9"/>
  <c r="K4" i="9"/>
  <c r="J5" i="9"/>
  <c r="K5" i="9"/>
  <c r="J6" i="9"/>
  <c r="K6" i="9"/>
  <c r="J7" i="9"/>
  <c r="K7" i="9"/>
  <c r="M13" i="9"/>
  <c r="L13" i="9"/>
  <c r="K13" i="9"/>
  <c r="J13" i="9"/>
  <c r="AY21" i="7"/>
  <c r="AY22" i="7"/>
  <c r="AY24" i="7"/>
  <c r="AY31" i="7"/>
  <c r="AY37" i="7"/>
  <c r="AY39" i="7"/>
  <c r="AY46" i="7"/>
  <c r="AY49" i="7"/>
  <c r="AY50" i="7"/>
  <c r="AY54" i="7"/>
  <c r="AY58" i="7"/>
  <c r="AY60" i="7"/>
  <c r="AY65" i="7"/>
  <c r="AY66" i="7"/>
  <c r="AY72" i="7"/>
  <c r="AY78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8" i="7"/>
  <c r="AY114" i="7"/>
  <c r="AY119" i="7"/>
  <c r="AY120" i="7"/>
  <c r="AY123" i="7"/>
  <c r="AY129" i="7"/>
  <c r="AY137" i="7"/>
  <c r="AY142" i="7"/>
  <c r="AY143" i="7"/>
  <c r="AY144" i="7"/>
  <c r="AY145" i="7"/>
  <c r="AY146" i="7"/>
  <c r="AY147" i="7"/>
  <c r="AY152" i="7"/>
  <c r="AY153" i="7"/>
  <c r="AY155" i="7"/>
  <c r="AY158" i="7"/>
  <c r="AY163" i="7"/>
  <c r="AY164" i="7"/>
  <c r="AY168" i="7"/>
  <c r="AY171" i="7"/>
  <c r="AY190" i="7"/>
  <c r="AY196" i="7"/>
  <c r="AY214" i="7"/>
  <c r="AY217" i="7"/>
  <c r="AY221" i="7"/>
  <c r="AY223" i="7"/>
  <c r="AY225" i="7"/>
  <c r="AY231" i="7"/>
  <c r="AY232" i="7"/>
  <c r="AY242" i="7"/>
  <c r="AY258" i="7"/>
  <c r="AY264" i="7"/>
  <c r="AY266" i="7"/>
  <c r="AY267" i="7"/>
  <c r="AY273" i="7"/>
  <c r="AY274" i="7"/>
  <c r="AY275" i="7"/>
  <c r="AY276" i="7"/>
  <c r="AY284" i="7"/>
  <c r="AY298" i="7"/>
  <c r="AY307" i="7"/>
  <c r="AY314" i="7"/>
  <c r="AY331" i="7"/>
  <c r="AY335" i="7"/>
  <c r="AY337" i="7"/>
  <c r="AY347" i="7"/>
  <c r="AY352" i="7"/>
  <c r="AY357" i="7"/>
  <c r="AY377" i="7"/>
  <c r="AY379" i="7"/>
  <c r="AY380" i="7"/>
  <c r="AY382" i="7"/>
  <c r="AY385" i="7"/>
  <c r="AY386" i="7"/>
  <c r="AY395" i="7"/>
  <c r="AY407" i="7"/>
  <c r="AY408" i="7"/>
  <c r="AY409" i="7"/>
  <c r="AY410" i="7"/>
  <c r="AY414" i="7"/>
  <c r="AY417" i="7"/>
  <c r="AY419" i="7"/>
  <c r="AY424" i="7"/>
  <c r="AY425" i="7"/>
  <c r="AY440" i="7"/>
  <c r="AY446" i="7"/>
  <c r="AY447" i="7"/>
  <c r="AY449" i="7"/>
  <c r="AY451" i="7"/>
  <c r="AY453" i="7"/>
  <c r="AY455" i="7"/>
  <c r="AY456" i="7"/>
  <c r="AY458" i="7"/>
  <c r="AY459" i="7"/>
  <c r="AY460" i="7"/>
  <c r="AY461" i="7"/>
  <c r="AY468" i="7"/>
  <c r="AY469" i="7"/>
  <c r="AY470" i="7"/>
  <c r="AY504" i="7"/>
  <c r="AY508" i="7"/>
  <c r="AY522" i="7"/>
  <c r="AY539" i="7"/>
  <c r="AY540" i="7"/>
  <c r="AY541" i="7"/>
  <c r="AY542" i="7"/>
  <c r="AY553" i="7"/>
  <c r="AY554" i="7"/>
  <c r="AY564" i="7"/>
  <c r="AY566" i="7"/>
  <c r="AY572" i="7"/>
  <c r="AY573" i="7"/>
  <c r="AY574" i="7"/>
  <c r="AY575" i="7"/>
  <c r="AY576" i="7"/>
  <c r="AY604" i="7"/>
  <c r="AY608" i="7"/>
  <c r="AY613" i="7"/>
  <c r="AY617" i="7"/>
  <c r="AY621" i="7"/>
  <c r="AY627" i="7"/>
  <c r="AY639" i="7"/>
  <c r="AY640" i="7"/>
  <c r="AY645" i="7"/>
  <c r="AY652" i="7"/>
  <c r="AY654" i="7"/>
  <c r="AY655" i="7"/>
  <c r="AY656" i="7"/>
  <c r="AY657" i="7"/>
  <c r="AY663" i="7"/>
  <c r="AY666" i="7"/>
  <c r="AY680" i="7"/>
  <c r="AY683" i="7"/>
  <c r="AY687" i="7"/>
  <c r="AY688" i="7"/>
  <c r="AY689" i="7"/>
  <c r="AY690" i="7"/>
  <c r="AY694" i="7"/>
  <c r="AY695" i="7"/>
  <c r="AY697" i="7"/>
  <c r="AY699" i="7"/>
  <c r="AY704" i="7"/>
  <c r="AY713" i="7"/>
  <c r="AY727" i="7"/>
  <c r="AY731" i="7"/>
  <c r="AY734" i="7"/>
  <c r="AY743" i="7"/>
  <c r="AY744" i="7"/>
  <c r="AY749" i="7"/>
  <c r="AY750" i="7"/>
  <c r="AY755" i="7"/>
  <c r="AY756" i="7"/>
  <c r="AY765" i="7"/>
  <c r="AY766" i="7"/>
  <c r="AY767" i="7"/>
  <c r="AY789" i="7"/>
  <c r="AY792" i="7"/>
  <c r="AY798" i="7"/>
  <c r="AY799" i="7"/>
  <c r="AY802" i="7"/>
  <c r="AY805" i="7"/>
  <c r="AY818" i="7"/>
  <c r="AY826" i="7"/>
  <c r="AY830" i="7"/>
  <c r="AY834" i="7"/>
  <c r="AY837" i="7"/>
  <c r="AY841" i="7"/>
  <c r="AY842" i="7"/>
  <c r="AY844" i="7"/>
  <c r="AY847" i="7"/>
  <c r="AY850" i="7"/>
  <c r="AY853" i="7"/>
  <c r="AY854" i="7"/>
  <c r="AY855" i="7"/>
  <c r="AY856" i="7"/>
  <c r="AY876" i="7"/>
  <c r="AY878" i="7"/>
  <c r="AY880" i="7"/>
  <c r="AY881" i="7"/>
  <c r="AY884" i="7"/>
  <c r="AY896" i="7"/>
  <c r="AY917" i="7"/>
  <c r="AY918" i="7"/>
  <c r="AY928" i="7"/>
  <c r="AY929" i="7"/>
  <c r="AY930" i="7"/>
  <c r="AY950" i="7"/>
  <c r="AY955" i="7"/>
  <c r="AY969" i="7"/>
  <c r="AY970" i="7"/>
  <c r="AY971" i="7"/>
  <c r="AY974" i="7"/>
  <c r="AY976" i="7"/>
  <c r="AY983" i="7"/>
  <c r="AY986" i="7"/>
  <c r="AY987" i="7"/>
  <c r="AY995" i="7"/>
  <c r="AY1002" i="7"/>
  <c r="AY1004" i="7"/>
  <c r="AY1034" i="7"/>
  <c r="AY1051" i="7"/>
  <c r="AY1059" i="7"/>
  <c r="AY1060" i="7"/>
  <c r="AY1065" i="7"/>
  <c r="AY1066" i="7"/>
  <c r="AY1068" i="7"/>
  <c r="AY1079" i="7"/>
  <c r="AY1090" i="7"/>
  <c r="AY1102" i="7"/>
  <c r="AY1104" i="7"/>
  <c r="AY1105" i="7"/>
  <c r="AY1112" i="7"/>
  <c r="AY1114" i="7"/>
  <c r="AY1115" i="7"/>
  <c r="AY1119" i="7"/>
  <c r="AY1123" i="7"/>
  <c r="AY1125" i="7"/>
  <c r="AY1129" i="7"/>
  <c r="AY1130" i="7"/>
  <c r="AY1131" i="7"/>
  <c r="AY1133" i="7"/>
  <c r="AY1136" i="7"/>
  <c r="AY1137" i="7"/>
  <c r="AY1138" i="7"/>
  <c r="AY1139" i="7"/>
  <c r="AY1144" i="7"/>
  <c r="AY1145" i="7"/>
  <c r="AY1147" i="7"/>
  <c r="AY1149" i="7"/>
  <c r="AY1151" i="7"/>
  <c r="AY1167" i="7"/>
  <c r="AY1176" i="7"/>
  <c r="AY1183" i="7"/>
  <c r="AY1184" i="7"/>
  <c r="AY1185" i="7"/>
  <c r="AY1187" i="7"/>
  <c r="AY1189" i="7"/>
  <c r="AY1190" i="7"/>
  <c r="AY1202" i="7"/>
  <c r="AY1204" i="7"/>
  <c r="AY1208" i="7"/>
  <c r="AY1209" i="7"/>
  <c r="AY1215" i="7"/>
  <c r="AY1230" i="7"/>
  <c r="AY1246" i="7"/>
  <c r="AY1255" i="7"/>
  <c r="AY1257" i="7"/>
  <c r="AY1265" i="7"/>
  <c r="AY1272" i="7"/>
  <c r="AY1287" i="7"/>
  <c r="AY1288" i="7"/>
  <c r="AY1289" i="7"/>
  <c r="AY1290" i="7"/>
  <c r="AY1291" i="7"/>
  <c r="AY1292" i="7"/>
  <c r="AY1301" i="7"/>
  <c r="AY1312" i="7"/>
  <c r="AY1315" i="7"/>
  <c r="AY1318" i="7"/>
  <c r="AY1332" i="7"/>
  <c r="AY1333" i="7"/>
  <c r="AY1334" i="7"/>
  <c r="AY1336" i="7"/>
  <c r="AY1342" i="7"/>
  <c r="AY1345" i="7"/>
  <c r="AY1350" i="7"/>
  <c r="AY1355" i="7"/>
  <c r="AY1356" i="7"/>
  <c r="AY1357" i="7"/>
  <c r="AY1358" i="7"/>
  <c r="AY1376" i="7"/>
  <c r="AY1377" i="7"/>
  <c r="AY1381" i="7"/>
  <c r="AY1386" i="7"/>
  <c r="AY1387" i="7"/>
  <c r="AY1388" i="7"/>
  <c r="AY1389" i="7"/>
  <c r="AY1390" i="7"/>
  <c r="AY1391" i="7"/>
  <c r="AY1392" i="7"/>
  <c r="AY1397" i="7"/>
  <c r="AY1398" i="7"/>
  <c r="AY1399" i="7"/>
  <c r="AY1400" i="7"/>
  <c r="AY1401" i="7"/>
  <c r="AY1402" i="7"/>
  <c r="AY1408" i="7"/>
  <c r="AY1409" i="7"/>
  <c r="AY1410" i="7"/>
  <c r="AY1417" i="7"/>
  <c r="AY1420" i="7"/>
  <c r="AY1424" i="7"/>
  <c r="AY1443" i="7"/>
  <c r="AY1444" i="7"/>
  <c r="AY1446" i="7"/>
  <c r="AY1447" i="7"/>
  <c r="AY1452" i="7"/>
  <c r="AY1463" i="7"/>
  <c r="AY1465" i="7"/>
  <c r="AY1468" i="7"/>
  <c r="AY1472" i="7"/>
  <c r="AY1474" i="7"/>
  <c r="AY1478" i="7"/>
  <c r="AY1479" i="7"/>
  <c r="AY1482" i="7"/>
  <c r="AY1486" i="7"/>
  <c r="AY1491" i="7"/>
  <c r="AY1507" i="7"/>
  <c r="AY1511" i="7"/>
  <c r="AY1517" i="7"/>
  <c r="AY1521" i="7"/>
  <c r="AY1526" i="7"/>
  <c r="AY1536" i="7"/>
  <c r="AY1537" i="7"/>
  <c r="AY1538" i="7"/>
  <c r="AY1545" i="7"/>
  <c r="AY1549" i="7"/>
  <c r="AY1553" i="7"/>
  <c r="AY1555" i="7"/>
  <c r="AY1558" i="7"/>
  <c r="AY1559" i="7"/>
  <c r="AY1560" i="7"/>
  <c r="AY1561" i="7"/>
  <c r="AY1562" i="7"/>
  <c r="AY1563" i="7"/>
  <c r="AY1564" i="7"/>
  <c r="AY1565" i="7"/>
  <c r="AY1566" i="7"/>
  <c r="AY1567" i="7"/>
  <c r="AY1568" i="7"/>
  <c r="AY1569" i="7"/>
  <c r="AY1570" i="7"/>
  <c r="AY1571" i="7"/>
  <c r="AY1572" i="7"/>
  <c r="AY1573" i="7"/>
  <c r="AY1574" i="7"/>
  <c r="AY1575" i="7"/>
  <c r="AY1576" i="7"/>
  <c r="AY1577" i="7"/>
  <c r="AY1578" i="7"/>
  <c r="AY1579" i="7"/>
  <c r="AY1580" i="7"/>
  <c r="AY1581" i="7"/>
  <c r="AY1582" i="7"/>
  <c r="AY1583" i="7"/>
  <c r="AY1584" i="7"/>
  <c r="AY1599" i="7"/>
  <c r="AY1600" i="7"/>
  <c r="AY1601" i="7"/>
  <c r="AY1602" i="7"/>
  <c r="AY1603" i="7"/>
  <c r="AY1612" i="7"/>
  <c r="AY1617" i="7"/>
  <c r="AY1626" i="7"/>
  <c r="AY1637" i="7"/>
  <c r="AY1639" i="7"/>
  <c r="AY1651" i="7"/>
  <c r="AY1661" i="7"/>
  <c r="AY1664" i="7"/>
  <c r="AY1675" i="7"/>
  <c r="AY1676" i="7"/>
  <c r="AY1679" i="7"/>
  <c r="AY1681" i="7"/>
  <c r="AY1684" i="7"/>
  <c r="AY1687" i="7"/>
  <c r="AY1688" i="7"/>
  <c r="AY1689" i="7"/>
  <c r="AY1697" i="7"/>
  <c r="AY1702" i="7"/>
  <c r="AY1720" i="7"/>
  <c r="AY1724" i="7"/>
  <c r="AY1726" i="7"/>
  <c r="AY1727" i="7"/>
  <c r="AY1733" i="7"/>
  <c r="AY1735" i="7"/>
  <c r="AY1737" i="7"/>
  <c r="AY1742" i="7"/>
  <c r="AY1743" i="7"/>
  <c r="AY1745" i="7"/>
  <c r="AY1746" i="7"/>
  <c r="AY1747" i="7"/>
  <c r="AY1750" i="7"/>
  <c r="AY1752" i="7"/>
  <c r="AY1754" i="7"/>
  <c r="AY1758" i="7"/>
  <c r="AY1759" i="7"/>
  <c r="AY1760" i="7"/>
  <c r="AY1761" i="7"/>
  <c r="AY1766" i="7"/>
  <c r="AY1776" i="7"/>
  <c r="AY1782" i="7"/>
  <c r="AY1789" i="7"/>
  <c r="AY1790" i="7"/>
  <c r="AY1791" i="7"/>
  <c r="AY1796" i="7"/>
  <c r="AY1800" i="7"/>
  <c r="AY1803" i="7"/>
  <c r="AY1806" i="7"/>
  <c r="AY1808" i="7"/>
  <c r="AY1811" i="7"/>
  <c r="AY1813" i="7"/>
  <c r="AY1818" i="7"/>
  <c r="AY1822" i="7"/>
  <c r="AY1832" i="7"/>
  <c r="AY1842" i="7"/>
  <c r="AY1845" i="7"/>
  <c r="AY1854" i="7"/>
  <c r="AY1858" i="7"/>
  <c r="AY1859" i="7"/>
  <c r="AY1860" i="7"/>
  <c r="AY1861" i="7"/>
  <c r="AY1862" i="7"/>
  <c r="AY1865" i="7"/>
  <c r="AY1892" i="7"/>
  <c r="AY1894" i="7"/>
  <c r="AY1899" i="7"/>
  <c r="AY1907" i="7"/>
  <c r="AY1908" i="7"/>
  <c r="AY1915" i="7"/>
  <c r="AY1918" i="7"/>
  <c r="AY1922" i="7"/>
  <c r="AY1924" i="7"/>
  <c r="AY1926" i="7"/>
  <c r="AY1929" i="7"/>
  <c r="AY1941" i="7"/>
  <c r="AY1942" i="7"/>
  <c r="AY1943" i="7"/>
  <c r="AY1945" i="7"/>
  <c r="AY1949" i="7"/>
  <c r="AY1950" i="7"/>
  <c r="AY1953" i="7"/>
  <c r="AY1956" i="7"/>
  <c r="AY1957" i="7"/>
  <c r="AY1958" i="7"/>
  <c r="AY1959" i="7"/>
  <c r="AY1966" i="7"/>
  <c r="AY1971" i="7"/>
  <c r="AY1974" i="7"/>
  <c r="AY1975" i="7"/>
  <c r="AY1976" i="7"/>
  <c r="AY1977" i="7"/>
  <c r="AY1979" i="7"/>
  <c r="AY1990" i="7"/>
  <c r="AY1991" i="7"/>
  <c r="AY1993" i="7"/>
  <c r="AY1994" i="7"/>
  <c r="AY1999" i="7"/>
  <c r="AY2005" i="7"/>
  <c r="AY2007" i="7"/>
  <c r="AY2014" i="7"/>
  <c r="AY2019" i="7"/>
  <c r="AY2024" i="7"/>
  <c r="AY2032" i="7"/>
  <c r="AY2037" i="7"/>
  <c r="AY2040" i="7"/>
  <c r="AY2041" i="7"/>
  <c r="AY2052" i="7"/>
  <c r="AY2089" i="7"/>
  <c r="AY2110" i="7"/>
  <c r="AY2111" i="7"/>
  <c r="AY2112" i="7"/>
  <c r="AY2116" i="7"/>
  <c r="AY2121" i="7"/>
  <c r="AY2129" i="7"/>
  <c r="AY2130" i="7"/>
  <c r="AY2131" i="7"/>
  <c r="AY2132" i="7"/>
  <c r="AY2142" i="7"/>
  <c r="AY2145" i="7"/>
  <c r="AY2150" i="7"/>
  <c r="AY2157" i="7"/>
  <c r="AY2159" i="7"/>
  <c r="AY2161" i="7"/>
  <c r="AY2165" i="7"/>
  <c r="AY2168" i="7"/>
  <c r="AY2179" i="7"/>
  <c r="AY2180" i="7"/>
  <c r="AY2181" i="7"/>
  <c r="AY2188" i="7"/>
  <c r="AY2190" i="7"/>
  <c r="AY3" i="7"/>
  <c r="AY4" i="7"/>
  <c r="AY5" i="7"/>
  <c r="AY6" i="7"/>
  <c r="AY7" i="7"/>
  <c r="AY8" i="7"/>
  <c r="AY9" i="7"/>
  <c r="AY10" i="7"/>
  <c r="AY11" i="7"/>
  <c r="AY12" i="7"/>
  <c r="AY14" i="7"/>
  <c r="AY15" i="7"/>
  <c r="AY16" i="7"/>
  <c r="AY17" i="7"/>
  <c r="AY18" i="7"/>
  <c r="AY19" i="7"/>
  <c r="AY20" i="7"/>
  <c r="AY23" i="7"/>
  <c r="AY25" i="7"/>
  <c r="AY26" i="7"/>
  <c r="AY27" i="7"/>
  <c r="AY28" i="7"/>
  <c r="AY29" i="7"/>
  <c r="AY30" i="7"/>
  <c r="AY32" i="7"/>
  <c r="AY33" i="7"/>
  <c r="AY34" i="7"/>
  <c r="AY35" i="7"/>
  <c r="AY36" i="7"/>
  <c r="AY38" i="7"/>
  <c r="AY40" i="7"/>
  <c r="AY41" i="7"/>
  <c r="AY42" i="7"/>
  <c r="AY43" i="7"/>
  <c r="AY44" i="7"/>
  <c r="AY45" i="7"/>
  <c r="AY47" i="7"/>
  <c r="AY48" i="7"/>
  <c r="AY51" i="7"/>
  <c r="AY52" i="7"/>
  <c r="AY53" i="7"/>
  <c r="AY55" i="7"/>
  <c r="AY56" i="7"/>
  <c r="AY57" i="7"/>
  <c r="AY59" i="7"/>
  <c r="AY61" i="7"/>
  <c r="AY62" i="7"/>
  <c r="AY63" i="7"/>
  <c r="AY64" i="7"/>
  <c r="AY67" i="7"/>
  <c r="AY68" i="7"/>
  <c r="AY69" i="7"/>
  <c r="AY70" i="7"/>
  <c r="AY71" i="7"/>
  <c r="AY73" i="7"/>
  <c r="AY74" i="7"/>
  <c r="AY75" i="7"/>
  <c r="AY76" i="7"/>
  <c r="AY77" i="7"/>
  <c r="AY95" i="7"/>
  <c r="AY96" i="7"/>
  <c r="AY97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5" i="7"/>
  <c r="AY116" i="7"/>
  <c r="AY117" i="7"/>
  <c r="AY118" i="7"/>
  <c r="AY121" i="7"/>
  <c r="AY122" i="7"/>
  <c r="AY124" i="7"/>
  <c r="AY125" i="7"/>
  <c r="AY126" i="7"/>
  <c r="AY127" i="7"/>
  <c r="AY128" i="7"/>
  <c r="AY130" i="7"/>
  <c r="AY131" i="7"/>
  <c r="AY132" i="7"/>
  <c r="AY133" i="7"/>
  <c r="AY134" i="7"/>
  <c r="AY135" i="7"/>
  <c r="AY136" i="7"/>
  <c r="AY138" i="7"/>
  <c r="AY139" i="7"/>
  <c r="AY140" i="7"/>
  <c r="AY141" i="7"/>
  <c r="AY148" i="7"/>
  <c r="AY149" i="7"/>
  <c r="AY150" i="7"/>
  <c r="AY151" i="7"/>
  <c r="AY154" i="7"/>
  <c r="AY156" i="7"/>
  <c r="AY157" i="7"/>
  <c r="AY159" i="7"/>
  <c r="AY160" i="7"/>
  <c r="AY161" i="7"/>
  <c r="AY162" i="7"/>
  <c r="AY165" i="7"/>
  <c r="AY166" i="7"/>
  <c r="AY167" i="7"/>
  <c r="AY169" i="7"/>
  <c r="AY170" i="7"/>
  <c r="AY172" i="7"/>
  <c r="AY173" i="7"/>
  <c r="AY174" i="7"/>
  <c r="AY175" i="7"/>
  <c r="AY176" i="7"/>
  <c r="AY177" i="7"/>
  <c r="AY178" i="7"/>
  <c r="AY179" i="7"/>
  <c r="AY180" i="7"/>
  <c r="AY181" i="7"/>
  <c r="AY182" i="7"/>
  <c r="AY183" i="7"/>
  <c r="AY184" i="7"/>
  <c r="AY185" i="7"/>
  <c r="AY186" i="7"/>
  <c r="AY187" i="7"/>
  <c r="AY188" i="7"/>
  <c r="AY189" i="7"/>
  <c r="AY191" i="7"/>
  <c r="AY192" i="7"/>
  <c r="AY193" i="7"/>
  <c r="AY194" i="7"/>
  <c r="AY195" i="7"/>
  <c r="AY197" i="7"/>
  <c r="AY198" i="7"/>
  <c r="AY199" i="7"/>
  <c r="AY200" i="7"/>
  <c r="AY201" i="7"/>
  <c r="AY202" i="7"/>
  <c r="AY203" i="7"/>
  <c r="AY204" i="7"/>
  <c r="AY205" i="7"/>
  <c r="AY206" i="7"/>
  <c r="AY207" i="7"/>
  <c r="AY208" i="7"/>
  <c r="AY209" i="7"/>
  <c r="AY210" i="7"/>
  <c r="AY211" i="7"/>
  <c r="AY212" i="7"/>
  <c r="AY213" i="7"/>
  <c r="AY215" i="7"/>
  <c r="AY216" i="7"/>
  <c r="AY218" i="7"/>
  <c r="AY219" i="7"/>
  <c r="AY220" i="7"/>
  <c r="AY222" i="7"/>
  <c r="AY224" i="7"/>
  <c r="AY226" i="7"/>
  <c r="AY227" i="7"/>
  <c r="AY228" i="7"/>
  <c r="AY229" i="7"/>
  <c r="AY230" i="7"/>
  <c r="AY233" i="7"/>
  <c r="AY234" i="7"/>
  <c r="AY235" i="7"/>
  <c r="AY236" i="7"/>
  <c r="AY237" i="7"/>
  <c r="AY238" i="7"/>
  <c r="AY239" i="7"/>
  <c r="AY240" i="7"/>
  <c r="AY241" i="7"/>
  <c r="AY243" i="7"/>
  <c r="AY244" i="7"/>
  <c r="AY245" i="7"/>
  <c r="AY246" i="7"/>
  <c r="AY247" i="7"/>
  <c r="AY248" i="7"/>
  <c r="AY249" i="7"/>
  <c r="AY250" i="7"/>
  <c r="AY251" i="7"/>
  <c r="AY252" i="7"/>
  <c r="AY253" i="7"/>
  <c r="AY254" i="7"/>
  <c r="AY255" i="7"/>
  <c r="AY256" i="7"/>
  <c r="AY257" i="7"/>
  <c r="AY259" i="7"/>
  <c r="AY260" i="7"/>
  <c r="AY261" i="7"/>
  <c r="AY262" i="7"/>
  <c r="AY263" i="7"/>
  <c r="AY265" i="7"/>
  <c r="AY268" i="7"/>
  <c r="AY269" i="7"/>
  <c r="AY270" i="7"/>
  <c r="AY271" i="7"/>
  <c r="AY272" i="7"/>
  <c r="AY277" i="7"/>
  <c r="AY278" i="7"/>
  <c r="AY279" i="7"/>
  <c r="AY280" i="7"/>
  <c r="AY281" i="7"/>
  <c r="AY282" i="7"/>
  <c r="AY283" i="7"/>
  <c r="AY285" i="7"/>
  <c r="AY286" i="7"/>
  <c r="AY287" i="7"/>
  <c r="AY288" i="7"/>
  <c r="AY289" i="7"/>
  <c r="AY290" i="7"/>
  <c r="AY291" i="7"/>
  <c r="AY292" i="7"/>
  <c r="AY293" i="7"/>
  <c r="AY294" i="7"/>
  <c r="AY295" i="7"/>
  <c r="AY296" i="7"/>
  <c r="AY297" i="7"/>
  <c r="AY299" i="7"/>
  <c r="AY300" i="7"/>
  <c r="AY301" i="7"/>
  <c r="AY302" i="7"/>
  <c r="AY303" i="7"/>
  <c r="AY304" i="7"/>
  <c r="AY305" i="7"/>
  <c r="AY306" i="7"/>
  <c r="AY308" i="7"/>
  <c r="AY309" i="7"/>
  <c r="AY310" i="7"/>
  <c r="AY311" i="7"/>
  <c r="AY312" i="7"/>
  <c r="AY313" i="7"/>
  <c r="AY315" i="7"/>
  <c r="AY316" i="7"/>
  <c r="AY317" i="7"/>
  <c r="AY318" i="7"/>
  <c r="AY319" i="7"/>
  <c r="AY320" i="7"/>
  <c r="AY321" i="7"/>
  <c r="AY322" i="7"/>
  <c r="AY323" i="7"/>
  <c r="AY324" i="7"/>
  <c r="AY325" i="7"/>
  <c r="AY326" i="7"/>
  <c r="AY327" i="7"/>
  <c r="AY328" i="7"/>
  <c r="AY329" i="7"/>
  <c r="AY330" i="7"/>
  <c r="AY332" i="7"/>
  <c r="AY333" i="7"/>
  <c r="AY334" i="7"/>
  <c r="AY336" i="7"/>
  <c r="AY338" i="7"/>
  <c r="AY339" i="7"/>
  <c r="AY340" i="7"/>
  <c r="AY341" i="7"/>
  <c r="AY342" i="7"/>
  <c r="AY343" i="7"/>
  <c r="AY344" i="7"/>
  <c r="AY345" i="7"/>
  <c r="AY346" i="7"/>
  <c r="AY348" i="7"/>
  <c r="AY349" i="7"/>
  <c r="AY350" i="7"/>
  <c r="AY351" i="7"/>
  <c r="AY353" i="7"/>
  <c r="AY354" i="7"/>
  <c r="AY355" i="7"/>
  <c r="AY356" i="7"/>
  <c r="AY358" i="7"/>
  <c r="AY359" i="7"/>
  <c r="AY360" i="7"/>
  <c r="AY361" i="7"/>
  <c r="AY362" i="7"/>
  <c r="AY363" i="7"/>
  <c r="AY364" i="7"/>
  <c r="AY365" i="7"/>
  <c r="AY366" i="7"/>
  <c r="AY367" i="7"/>
  <c r="AY368" i="7"/>
  <c r="AY369" i="7"/>
  <c r="AY370" i="7"/>
  <c r="AY371" i="7"/>
  <c r="AY372" i="7"/>
  <c r="AY373" i="7"/>
  <c r="AY374" i="7"/>
  <c r="AY375" i="7"/>
  <c r="AY376" i="7"/>
  <c r="AY378" i="7"/>
  <c r="AY381" i="7"/>
  <c r="AY383" i="7"/>
  <c r="AY384" i="7"/>
  <c r="AY387" i="7"/>
  <c r="AY388" i="7"/>
  <c r="AY389" i="7"/>
  <c r="AY390" i="7"/>
  <c r="AY391" i="7"/>
  <c r="AY392" i="7"/>
  <c r="AY393" i="7"/>
  <c r="AY394" i="7"/>
  <c r="AY396" i="7"/>
  <c r="AY397" i="7"/>
  <c r="AY398" i="7"/>
  <c r="AY399" i="7"/>
  <c r="AY400" i="7"/>
  <c r="AY401" i="7"/>
  <c r="AY402" i="7"/>
  <c r="AY403" i="7"/>
  <c r="AY404" i="7"/>
  <c r="AY405" i="7"/>
  <c r="AY406" i="7"/>
  <c r="AY411" i="7"/>
  <c r="AY412" i="7"/>
  <c r="AY413" i="7"/>
  <c r="AY415" i="7"/>
  <c r="AY416" i="7"/>
  <c r="AY418" i="7"/>
  <c r="AY420" i="7"/>
  <c r="AY421" i="7"/>
  <c r="AY422" i="7"/>
  <c r="AY423" i="7"/>
  <c r="AY426" i="7"/>
  <c r="AY427" i="7"/>
  <c r="AY428" i="7"/>
  <c r="AY429" i="7"/>
  <c r="AY430" i="7"/>
  <c r="AY431" i="7"/>
  <c r="AY432" i="7"/>
  <c r="AY433" i="7"/>
  <c r="AY434" i="7"/>
  <c r="AY435" i="7"/>
  <c r="AY436" i="7"/>
  <c r="AY437" i="7"/>
  <c r="AY438" i="7"/>
  <c r="AY439" i="7"/>
  <c r="AY441" i="7"/>
  <c r="AY442" i="7"/>
  <c r="AY443" i="7"/>
  <c r="AY444" i="7"/>
  <c r="AY445" i="7"/>
  <c r="AY448" i="7"/>
  <c r="AY450" i="7"/>
  <c r="AY452" i="7"/>
  <c r="AY454" i="7"/>
  <c r="AY457" i="7"/>
  <c r="AY462" i="7"/>
  <c r="AY463" i="7"/>
  <c r="AY464" i="7"/>
  <c r="AY465" i="7"/>
  <c r="AY466" i="7"/>
  <c r="AY467" i="7"/>
  <c r="AY471" i="7"/>
  <c r="AY472" i="7"/>
  <c r="AY473" i="7"/>
  <c r="AY474" i="7"/>
  <c r="AY475" i="7"/>
  <c r="AY476" i="7"/>
  <c r="AY477" i="7"/>
  <c r="AY478" i="7"/>
  <c r="AY479" i="7"/>
  <c r="AY480" i="7"/>
  <c r="AY481" i="7"/>
  <c r="AY482" i="7"/>
  <c r="AY483" i="7"/>
  <c r="AY484" i="7"/>
  <c r="AY485" i="7"/>
  <c r="AY486" i="7"/>
  <c r="AY487" i="7"/>
  <c r="AY488" i="7"/>
  <c r="AY489" i="7"/>
  <c r="AY490" i="7"/>
  <c r="AY491" i="7"/>
  <c r="AY492" i="7"/>
  <c r="AY493" i="7"/>
  <c r="AY494" i="7"/>
  <c r="AY495" i="7"/>
  <c r="AY496" i="7"/>
  <c r="AY497" i="7"/>
  <c r="AY498" i="7"/>
  <c r="AY499" i="7"/>
  <c r="AY500" i="7"/>
  <c r="AY501" i="7"/>
  <c r="AY502" i="7"/>
  <c r="AY503" i="7"/>
  <c r="AY505" i="7"/>
  <c r="AY506" i="7"/>
  <c r="AY507" i="7"/>
  <c r="AY509" i="7"/>
  <c r="AY510" i="7"/>
  <c r="AY511" i="7"/>
  <c r="AY512" i="7"/>
  <c r="AY513" i="7"/>
  <c r="AY514" i="7"/>
  <c r="AY515" i="7"/>
  <c r="AY516" i="7"/>
  <c r="AY517" i="7"/>
  <c r="AY518" i="7"/>
  <c r="AY519" i="7"/>
  <c r="AY520" i="7"/>
  <c r="AY521" i="7"/>
  <c r="AY523" i="7"/>
  <c r="AY524" i="7"/>
  <c r="AY525" i="7"/>
  <c r="AY526" i="7"/>
  <c r="AY527" i="7"/>
  <c r="AY528" i="7"/>
  <c r="AY529" i="7"/>
  <c r="AY530" i="7"/>
  <c r="AY531" i="7"/>
  <c r="AY532" i="7"/>
  <c r="AY533" i="7"/>
  <c r="AY534" i="7"/>
  <c r="AY535" i="7"/>
  <c r="AY536" i="7"/>
  <c r="AY537" i="7"/>
  <c r="AY538" i="7"/>
  <c r="AY543" i="7"/>
  <c r="AY544" i="7"/>
  <c r="AY545" i="7"/>
  <c r="AY546" i="7"/>
  <c r="AY547" i="7"/>
  <c r="AY548" i="7"/>
  <c r="AY549" i="7"/>
  <c r="AY550" i="7"/>
  <c r="AY551" i="7"/>
  <c r="AY552" i="7"/>
  <c r="AY555" i="7"/>
  <c r="AY556" i="7"/>
  <c r="AY557" i="7"/>
  <c r="AY558" i="7"/>
  <c r="AY559" i="7"/>
  <c r="AY560" i="7"/>
  <c r="AY561" i="7"/>
  <c r="AY562" i="7"/>
  <c r="AY563" i="7"/>
  <c r="AY565" i="7"/>
  <c r="AY567" i="7"/>
  <c r="AY568" i="7"/>
  <c r="AY569" i="7"/>
  <c r="AY570" i="7"/>
  <c r="AY571" i="7"/>
  <c r="AY577" i="7"/>
  <c r="AY578" i="7"/>
  <c r="AY579" i="7"/>
  <c r="AY580" i="7"/>
  <c r="AY581" i="7"/>
  <c r="AY582" i="7"/>
  <c r="AY583" i="7"/>
  <c r="AY584" i="7"/>
  <c r="AY585" i="7"/>
  <c r="AY586" i="7"/>
  <c r="AY587" i="7"/>
  <c r="AY588" i="7"/>
  <c r="AY589" i="7"/>
  <c r="AY590" i="7"/>
  <c r="AY591" i="7"/>
  <c r="AY592" i="7"/>
  <c r="AY593" i="7"/>
  <c r="AY594" i="7"/>
  <c r="AY595" i="7"/>
  <c r="AY596" i="7"/>
  <c r="AY597" i="7"/>
  <c r="AY598" i="7"/>
  <c r="AY599" i="7"/>
  <c r="AY600" i="7"/>
  <c r="AY601" i="7"/>
  <c r="AY602" i="7"/>
  <c r="AY603" i="7"/>
  <c r="AY605" i="7"/>
  <c r="AY606" i="7"/>
  <c r="AY607" i="7"/>
  <c r="AY609" i="7"/>
  <c r="AY610" i="7"/>
  <c r="AY611" i="7"/>
  <c r="AY612" i="7"/>
  <c r="AY614" i="7"/>
  <c r="AY615" i="7"/>
  <c r="AY616" i="7"/>
  <c r="AY618" i="7"/>
  <c r="AY619" i="7"/>
  <c r="AY620" i="7"/>
  <c r="AY622" i="7"/>
  <c r="AY623" i="7"/>
  <c r="AY624" i="7"/>
  <c r="AY625" i="7"/>
  <c r="AY626" i="7"/>
  <c r="AY628" i="7"/>
  <c r="AY629" i="7"/>
  <c r="AY630" i="7"/>
  <c r="AY631" i="7"/>
  <c r="AY632" i="7"/>
  <c r="AY633" i="7"/>
  <c r="AY634" i="7"/>
  <c r="AY635" i="7"/>
  <c r="AY636" i="7"/>
  <c r="AY637" i="7"/>
  <c r="AY638" i="7"/>
  <c r="AY641" i="7"/>
  <c r="AY642" i="7"/>
  <c r="AY643" i="7"/>
  <c r="AY644" i="7"/>
  <c r="AY646" i="7"/>
  <c r="AY647" i="7"/>
  <c r="AY648" i="7"/>
  <c r="AY649" i="7"/>
  <c r="AY650" i="7"/>
  <c r="AY651" i="7"/>
  <c r="AY653" i="7"/>
  <c r="AY658" i="7"/>
  <c r="AY659" i="7"/>
  <c r="AY660" i="7"/>
  <c r="AY661" i="7"/>
  <c r="AY662" i="7"/>
  <c r="AY664" i="7"/>
  <c r="AY665" i="7"/>
  <c r="AY667" i="7"/>
  <c r="AY668" i="7"/>
  <c r="AY669" i="7"/>
  <c r="AY670" i="7"/>
  <c r="AY671" i="7"/>
  <c r="AY672" i="7"/>
  <c r="AY673" i="7"/>
  <c r="AY674" i="7"/>
  <c r="AY675" i="7"/>
  <c r="AY676" i="7"/>
  <c r="AY677" i="7"/>
  <c r="AY678" i="7"/>
  <c r="AY679" i="7"/>
  <c r="AY681" i="7"/>
  <c r="AY682" i="7"/>
  <c r="AY684" i="7"/>
  <c r="AY685" i="7"/>
  <c r="AY686" i="7"/>
  <c r="AY691" i="7"/>
  <c r="AY692" i="7"/>
  <c r="AY693" i="7"/>
  <c r="AY696" i="7"/>
  <c r="AY698" i="7"/>
  <c r="AY700" i="7"/>
  <c r="AY701" i="7"/>
  <c r="AY702" i="7"/>
  <c r="AY703" i="7"/>
  <c r="AY705" i="7"/>
  <c r="AY706" i="7"/>
  <c r="AY707" i="7"/>
  <c r="AY708" i="7"/>
  <c r="AY709" i="7"/>
  <c r="AY710" i="7"/>
  <c r="AY711" i="7"/>
  <c r="AY712" i="7"/>
  <c r="AY714" i="7"/>
  <c r="AY715" i="7"/>
  <c r="AY716" i="7"/>
  <c r="AY717" i="7"/>
  <c r="AY718" i="7"/>
  <c r="AY719" i="7"/>
  <c r="AY720" i="7"/>
  <c r="AY721" i="7"/>
  <c r="AY722" i="7"/>
  <c r="AY723" i="7"/>
  <c r="AY724" i="7"/>
  <c r="AY725" i="7"/>
  <c r="AY726" i="7"/>
  <c r="AY728" i="7"/>
  <c r="AY729" i="7"/>
  <c r="AY730" i="7"/>
  <c r="AY732" i="7"/>
  <c r="AY733" i="7"/>
  <c r="AY735" i="7"/>
  <c r="AY736" i="7"/>
  <c r="AY737" i="7"/>
  <c r="AY738" i="7"/>
  <c r="AY739" i="7"/>
  <c r="AY740" i="7"/>
  <c r="AY741" i="7"/>
  <c r="AY742" i="7"/>
  <c r="AY745" i="7"/>
  <c r="AY746" i="7"/>
  <c r="AY747" i="7"/>
  <c r="AY748" i="7"/>
  <c r="AY751" i="7"/>
  <c r="AY752" i="7"/>
  <c r="AY753" i="7"/>
  <c r="AY754" i="7"/>
  <c r="AY757" i="7"/>
  <c r="AY758" i="7"/>
  <c r="AY759" i="7"/>
  <c r="AY760" i="7"/>
  <c r="AY761" i="7"/>
  <c r="AY762" i="7"/>
  <c r="AY763" i="7"/>
  <c r="AY764" i="7"/>
  <c r="AY768" i="7"/>
  <c r="AY769" i="7"/>
  <c r="AY770" i="7"/>
  <c r="AY771" i="7"/>
  <c r="AY772" i="7"/>
  <c r="AY773" i="7"/>
  <c r="AY774" i="7"/>
  <c r="AY775" i="7"/>
  <c r="AY776" i="7"/>
  <c r="AY777" i="7"/>
  <c r="AY778" i="7"/>
  <c r="AY779" i="7"/>
  <c r="AY780" i="7"/>
  <c r="AY781" i="7"/>
  <c r="AY782" i="7"/>
  <c r="AY783" i="7"/>
  <c r="AY784" i="7"/>
  <c r="AY785" i="7"/>
  <c r="AY786" i="7"/>
  <c r="AY787" i="7"/>
  <c r="AY788" i="7"/>
  <c r="AY790" i="7"/>
  <c r="AY791" i="7"/>
  <c r="AY793" i="7"/>
  <c r="AY794" i="7"/>
  <c r="AY795" i="7"/>
  <c r="AY796" i="7"/>
  <c r="AY797" i="7"/>
  <c r="AY800" i="7"/>
  <c r="AY801" i="7"/>
  <c r="AY803" i="7"/>
  <c r="AY804" i="7"/>
  <c r="AY806" i="7"/>
  <c r="AY807" i="7"/>
  <c r="AY808" i="7"/>
  <c r="AY809" i="7"/>
  <c r="AY810" i="7"/>
  <c r="AY811" i="7"/>
  <c r="AY812" i="7"/>
  <c r="AY813" i="7"/>
  <c r="AY814" i="7"/>
  <c r="AY815" i="7"/>
  <c r="AY816" i="7"/>
  <c r="AY817" i="7"/>
  <c r="AY819" i="7"/>
  <c r="AY820" i="7"/>
  <c r="AY821" i="7"/>
  <c r="AY822" i="7"/>
  <c r="AY823" i="7"/>
  <c r="AY824" i="7"/>
  <c r="AY825" i="7"/>
  <c r="AY827" i="7"/>
  <c r="AY828" i="7"/>
  <c r="AY829" i="7"/>
  <c r="AY831" i="7"/>
  <c r="AY832" i="7"/>
  <c r="AY833" i="7"/>
  <c r="AY835" i="7"/>
  <c r="AY836" i="7"/>
  <c r="AY838" i="7"/>
  <c r="AY839" i="7"/>
  <c r="AY840" i="7"/>
  <c r="AY843" i="7"/>
  <c r="AY845" i="7"/>
  <c r="AY846" i="7"/>
  <c r="AY848" i="7"/>
  <c r="AY849" i="7"/>
  <c r="AY851" i="7"/>
  <c r="AY852" i="7"/>
  <c r="AY857" i="7"/>
  <c r="AY858" i="7"/>
  <c r="AY859" i="7"/>
  <c r="AY860" i="7"/>
  <c r="AY861" i="7"/>
  <c r="AY862" i="7"/>
  <c r="AY863" i="7"/>
  <c r="AY864" i="7"/>
  <c r="AY865" i="7"/>
  <c r="AY866" i="7"/>
  <c r="AY867" i="7"/>
  <c r="AY868" i="7"/>
  <c r="AY869" i="7"/>
  <c r="AY870" i="7"/>
  <c r="AY871" i="7"/>
  <c r="AY872" i="7"/>
  <c r="AY873" i="7"/>
  <c r="AY874" i="7"/>
  <c r="AY875" i="7"/>
  <c r="AY877" i="7"/>
  <c r="AY879" i="7"/>
  <c r="AY882" i="7"/>
  <c r="AY883" i="7"/>
  <c r="AY885" i="7"/>
  <c r="AY886" i="7"/>
  <c r="AY887" i="7"/>
  <c r="AY888" i="7"/>
  <c r="AY889" i="7"/>
  <c r="AY890" i="7"/>
  <c r="AY891" i="7"/>
  <c r="AY892" i="7"/>
  <c r="AY893" i="7"/>
  <c r="AY894" i="7"/>
  <c r="AY895" i="7"/>
  <c r="AY897" i="7"/>
  <c r="AY898" i="7"/>
  <c r="AY899" i="7"/>
  <c r="AY900" i="7"/>
  <c r="AY901" i="7"/>
  <c r="AY902" i="7"/>
  <c r="AY903" i="7"/>
  <c r="AY904" i="7"/>
  <c r="AY905" i="7"/>
  <c r="AY906" i="7"/>
  <c r="AY907" i="7"/>
  <c r="AY908" i="7"/>
  <c r="AY909" i="7"/>
  <c r="AY910" i="7"/>
  <c r="AY911" i="7"/>
  <c r="AY912" i="7"/>
  <c r="AY913" i="7"/>
  <c r="AY914" i="7"/>
  <c r="AY915" i="7"/>
  <c r="AY916" i="7"/>
  <c r="AY919" i="7"/>
  <c r="AY920" i="7"/>
  <c r="AY921" i="7"/>
  <c r="AY922" i="7"/>
  <c r="AY923" i="7"/>
  <c r="AY924" i="7"/>
  <c r="AY925" i="7"/>
  <c r="AY926" i="7"/>
  <c r="AY927" i="7"/>
  <c r="AY931" i="7"/>
  <c r="AY932" i="7"/>
  <c r="AY933" i="7"/>
  <c r="AY934" i="7"/>
  <c r="AY935" i="7"/>
  <c r="AY936" i="7"/>
  <c r="AY937" i="7"/>
  <c r="AY938" i="7"/>
  <c r="AY939" i="7"/>
  <c r="AY940" i="7"/>
  <c r="AY941" i="7"/>
  <c r="AY942" i="7"/>
  <c r="AY943" i="7"/>
  <c r="AY944" i="7"/>
  <c r="AY945" i="7"/>
  <c r="AY946" i="7"/>
  <c r="AY947" i="7"/>
  <c r="AY948" i="7"/>
  <c r="AY949" i="7"/>
  <c r="AY951" i="7"/>
  <c r="AY952" i="7"/>
  <c r="AY953" i="7"/>
  <c r="AY954" i="7"/>
  <c r="AY956" i="7"/>
  <c r="AY957" i="7"/>
  <c r="AY958" i="7"/>
  <c r="AY959" i="7"/>
  <c r="AY960" i="7"/>
  <c r="AY961" i="7"/>
  <c r="AY962" i="7"/>
  <c r="AY963" i="7"/>
  <c r="AY964" i="7"/>
  <c r="AY965" i="7"/>
  <c r="AY966" i="7"/>
  <c r="AY967" i="7"/>
  <c r="AY968" i="7"/>
  <c r="AY972" i="7"/>
  <c r="AY973" i="7"/>
  <c r="AY975" i="7"/>
  <c r="AY977" i="7"/>
  <c r="AY978" i="7"/>
  <c r="AY979" i="7"/>
  <c r="AY980" i="7"/>
  <c r="AY981" i="7"/>
  <c r="AY982" i="7"/>
  <c r="AY984" i="7"/>
  <c r="AY985" i="7"/>
  <c r="AY988" i="7"/>
  <c r="AY989" i="7"/>
  <c r="AY990" i="7"/>
  <c r="AY991" i="7"/>
  <c r="AY992" i="7"/>
  <c r="AY993" i="7"/>
  <c r="AY994" i="7"/>
  <c r="AY996" i="7"/>
  <c r="AY997" i="7"/>
  <c r="AY998" i="7"/>
  <c r="AY999" i="7"/>
  <c r="AY1000" i="7"/>
  <c r="AY1001" i="7"/>
  <c r="AY1003" i="7"/>
  <c r="AY1005" i="7"/>
  <c r="AY1006" i="7"/>
  <c r="AY1007" i="7"/>
  <c r="AY1008" i="7"/>
  <c r="AY1009" i="7"/>
  <c r="AY1010" i="7"/>
  <c r="AY1011" i="7"/>
  <c r="AY1012" i="7"/>
  <c r="AY1013" i="7"/>
  <c r="AY1014" i="7"/>
  <c r="AY1015" i="7"/>
  <c r="AY1016" i="7"/>
  <c r="AY1017" i="7"/>
  <c r="AY1018" i="7"/>
  <c r="AY1019" i="7"/>
  <c r="AY1020" i="7"/>
  <c r="AY1021" i="7"/>
  <c r="AY1022" i="7"/>
  <c r="AY1023" i="7"/>
  <c r="AY1024" i="7"/>
  <c r="AY1025" i="7"/>
  <c r="AY1026" i="7"/>
  <c r="AY1027" i="7"/>
  <c r="AY1028" i="7"/>
  <c r="AY1029" i="7"/>
  <c r="AY1030" i="7"/>
  <c r="AY1031" i="7"/>
  <c r="AY1032" i="7"/>
  <c r="AY1033" i="7"/>
  <c r="AY1035" i="7"/>
  <c r="AY1036" i="7"/>
  <c r="AY1037" i="7"/>
  <c r="AY1038" i="7"/>
  <c r="AY1039" i="7"/>
  <c r="AY1040" i="7"/>
  <c r="AY1041" i="7"/>
  <c r="AY1042" i="7"/>
  <c r="AY1043" i="7"/>
  <c r="AY1044" i="7"/>
  <c r="AY1045" i="7"/>
  <c r="AY1046" i="7"/>
  <c r="AY1047" i="7"/>
  <c r="AY1048" i="7"/>
  <c r="AY1049" i="7"/>
  <c r="AY1050" i="7"/>
  <c r="AY1052" i="7"/>
  <c r="AY1053" i="7"/>
  <c r="AY1054" i="7"/>
  <c r="AY1055" i="7"/>
  <c r="AY1056" i="7"/>
  <c r="AY1057" i="7"/>
  <c r="AY1058" i="7"/>
  <c r="AY1061" i="7"/>
  <c r="AY1062" i="7"/>
  <c r="AY1063" i="7"/>
  <c r="AY1064" i="7"/>
  <c r="AY1067" i="7"/>
  <c r="AY1069" i="7"/>
  <c r="AY1070" i="7"/>
  <c r="AY1071" i="7"/>
  <c r="AY1072" i="7"/>
  <c r="AY1073" i="7"/>
  <c r="AY1074" i="7"/>
  <c r="AY1075" i="7"/>
  <c r="AY1076" i="7"/>
  <c r="AY1077" i="7"/>
  <c r="AY1078" i="7"/>
  <c r="AY1080" i="7"/>
  <c r="AY1081" i="7"/>
  <c r="AY1082" i="7"/>
  <c r="AY1083" i="7"/>
  <c r="AY1084" i="7"/>
  <c r="AY1085" i="7"/>
  <c r="AY1086" i="7"/>
  <c r="AY1087" i="7"/>
  <c r="AY1088" i="7"/>
  <c r="AY1089" i="7"/>
  <c r="AY1091" i="7"/>
  <c r="AY1092" i="7"/>
  <c r="AY1093" i="7"/>
  <c r="AY1094" i="7"/>
  <c r="AY1095" i="7"/>
  <c r="AY1096" i="7"/>
  <c r="AY1097" i="7"/>
  <c r="AY1098" i="7"/>
  <c r="AY1099" i="7"/>
  <c r="AY1100" i="7"/>
  <c r="AY1101" i="7"/>
  <c r="AY1103" i="7"/>
  <c r="AY1106" i="7"/>
  <c r="AY1107" i="7"/>
  <c r="AY1108" i="7"/>
  <c r="AY1109" i="7"/>
  <c r="AY1110" i="7"/>
  <c r="AY1111" i="7"/>
  <c r="AY1113" i="7"/>
  <c r="AY1116" i="7"/>
  <c r="AY1117" i="7"/>
  <c r="AY1118" i="7"/>
  <c r="AY1120" i="7"/>
  <c r="AY1121" i="7"/>
  <c r="AY1122" i="7"/>
  <c r="AY1124" i="7"/>
  <c r="AY1126" i="7"/>
  <c r="AY1127" i="7"/>
  <c r="AY1128" i="7"/>
  <c r="AY1132" i="7"/>
  <c r="AY1134" i="7"/>
  <c r="AY1135" i="7"/>
  <c r="AY1140" i="7"/>
  <c r="AY1141" i="7"/>
  <c r="AY1142" i="7"/>
  <c r="AY1143" i="7"/>
  <c r="AY1146" i="7"/>
  <c r="AY1148" i="7"/>
  <c r="AY1150" i="7"/>
  <c r="AY1152" i="7"/>
  <c r="AY1153" i="7"/>
  <c r="AY1154" i="7"/>
  <c r="AY1155" i="7"/>
  <c r="AY1156" i="7"/>
  <c r="AY1157" i="7"/>
  <c r="AY1158" i="7"/>
  <c r="AY1159" i="7"/>
  <c r="AY1160" i="7"/>
  <c r="AY1161" i="7"/>
  <c r="AY1162" i="7"/>
  <c r="AY1163" i="7"/>
  <c r="AY1164" i="7"/>
  <c r="AY1165" i="7"/>
  <c r="AY1166" i="7"/>
  <c r="AY1168" i="7"/>
  <c r="AY1169" i="7"/>
  <c r="AY1170" i="7"/>
  <c r="AY1171" i="7"/>
  <c r="AY1172" i="7"/>
  <c r="AY1173" i="7"/>
  <c r="AY1174" i="7"/>
  <c r="AY1175" i="7"/>
  <c r="AY1177" i="7"/>
  <c r="AY1178" i="7"/>
  <c r="AY1179" i="7"/>
  <c r="AY1180" i="7"/>
  <c r="AY1181" i="7"/>
  <c r="AY1182" i="7"/>
  <c r="AY1186" i="7"/>
  <c r="AY1188" i="7"/>
  <c r="AY1191" i="7"/>
  <c r="AY1192" i="7"/>
  <c r="AY1193" i="7"/>
  <c r="AY1194" i="7"/>
  <c r="AY1195" i="7"/>
  <c r="AY1196" i="7"/>
  <c r="AY1197" i="7"/>
  <c r="AY1198" i="7"/>
  <c r="AY1199" i="7"/>
  <c r="AY1200" i="7"/>
  <c r="AY1201" i="7"/>
  <c r="AY1203" i="7"/>
  <c r="AY1205" i="7"/>
  <c r="AY1206" i="7"/>
  <c r="AY1207" i="7"/>
  <c r="AY1210" i="7"/>
  <c r="AY1211" i="7"/>
  <c r="AY1212" i="7"/>
  <c r="AY1213" i="7"/>
  <c r="AY1214" i="7"/>
  <c r="AY1216" i="7"/>
  <c r="AY1217" i="7"/>
  <c r="AY1218" i="7"/>
  <c r="AY1219" i="7"/>
  <c r="AY1220" i="7"/>
  <c r="AY1221" i="7"/>
  <c r="AY1222" i="7"/>
  <c r="AY1223" i="7"/>
  <c r="AY1224" i="7"/>
  <c r="AY1225" i="7"/>
  <c r="AY1226" i="7"/>
  <c r="AY1227" i="7"/>
  <c r="AY1228" i="7"/>
  <c r="AY1229" i="7"/>
  <c r="AY1231" i="7"/>
  <c r="AY1232" i="7"/>
  <c r="AY1233" i="7"/>
  <c r="AY1234" i="7"/>
  <c r="AY1235" i="7"/>
  <c r="AY1236" i="7"/>
  <c r="AY1237" i="7"/>
  <c r="AY1238" i="7"/>
  <c r="AY1239" i="7"/>
  <c r="AY1240" i="7"/>
  <c r="AY1241" i="7"/>
  <c r="AY1242" i="7"/>
  <c r="AY1243" i="7"/>
  <c r="AY1244" i="7"/>
  <c r="AY1245" i="7"/>
  <c r="AY1247" i="7"/>
  <c r="AY1248" i="7"/>
  <c r="AY1249" i="7"/>
  <c r="AY1250" i="7"/>
  <c r="AY1251" i="7"/>
  <c r="AY1252" i="7"/>
  <c r="AY1253" i="7"/>
  <c r="AY1254" i="7"/>
  <c r="AY1256" i="7"/>
  <c r="AY1258" i="7"/>
  <c r="AY1259" i="7"/>
  <c r="AY1260" i="7"/>
  <c r="AY1261" i="7"/>
  <c r="AY1262" i="7"/>
  <c r="AY1263" i="7"/>
  <c r="AY1264" i="7"/>
  <c r="AY1266" i="7"/>
  <c r="AY1267" i="7"/>
  <c r="AY1268" i="7"/>
  <c r="AY1269" i="7"/>
  <c r="AY1270" i="7"/>
  <c r="AY1271" i="7"/>
  <c r="AY1273" i="7"/>
  <c r="AY1274" i="7"/>
  <c r="AY1275" i="7"/>
  <c r="AY1276" i="7"/>
  <c r="AY1277" i="7"/>
  <c r="AY1278" i="7"/>
  <c r="AY1279" i="7"/>
  <c r="AY1280" i="7"/>
  <c r="AY1281" i="7"/>
  <c r="AY1282" i="7"/>
  <c r="AY1283" i="7"/>
  <c r="AY1284" i="7"/>
  <c r="AY1285" i="7"/>
  <c r="AY1286" i="7"/>
  <c r="AY1293" i="7"/>
  <c r="AY1294" i="7"/>
  <c r="AY1295" i="7"/>
  <c r="AY1296" i="7"/>
  <c r="AY1297" i="7"/>
  <c r="AY1298" i="7"/>
  <c r="AY1299" i="7"/>
  <c r="AY1300" i="7"/>
  <c r="AY1302" i="7"/>
  <c r="AY1303" i="7"/>
  <c r="AY1304" i="7"/>
  <c r="AY1305" i="7"/>
  <c r="AY1306" i="7"/>
  <c r="AY1307" i="7"/>
  <c r="AY1308" i="7"/>
  <c r="AY1309" i="7"/>
  <c r="AY1310" i="7"/>
  <c r="AY1311" i="7"/>
  <c r="AY1313" i="7"/>
  <c r="AY1314" i="7"/>
  <c r="AY1316" i="7"/>
  <c r="AY1317" i="7"/>
  <c r="AY1319" i="7"/>
  <c r="AY1320" i="7"/>
  <c r="AY1321" i="7"/>
  <c r="AY1322" i="7"/>
  <c r="AY1323" i="7"/>
  <c r="AY1324" i="7"/>
  <c r="AY1325" i="7"/>
  <c r="AY1326" i="7"/>
  <c r="AY1327" i="7"/>
  <c r="AY1328" i="7"/>
  <c r="AY1329" i="7"/>
  <c r="AY1330" i="7"/>
  <c r="AY1331" i="7"/>
  <c r="AY1335" i="7"/>
  <c r="AY1337" i="7"/>
  <c r="AY1338" i="7"/>
  <c r="AY1339" i="7"/>
  <c r="AY1340" i="7"/>
  <c r="AY1341" i="7"/>
  <c r="AY1343" i="7"/>
  <c r="AY1344" i="7"/>
  <c r="AY1346" i="7"/>
  <c r="AY1347" i="7"/>
  <c r="AY1348" i="7"/>
  <c r="AY1349" i="7"/>
  <c r="AY1351" i="7"/>
  <c r="AY1352" i="7"/>
  <c r="AY1353" i="7"/>
  <c r="AY1354" i="7"/>
  <c r="AY1359" i="7"/>
  <c r="AY1360" i="7"/>
  <c r="AY1361" i="7"/>
  <c r="AY1362" i="7"/>
  <c r="AY1363" i="7"/>
  <c r="AY1364" i="7"/>
  <c r="AY1365" i="7"/>
  <c r="AY1366" i="7"/>
  <c r="AY1367" i="7"/>
  <c r="AY1368" i="7"/>
  <c r="AY1369" i="7"/>
  <c r="AY1370" i="7"/>
  <c r="AY1371" i="7"/>
  <c r="AY1372" i="7"/>
  <c r="AY1373" i="7"/>
  <c r="AY1374" i="7"/>
  <c r="AY1375" i="7"/>
  <c r="AY1378" i="7"/>
  <c r="AY1379" i="7"/>
  <c r="AY1380" i="7"/>
  <c r="AY1382" i="7"/>
  <c r="AY1383" i="7"/>
  <c r="AY1384" i="7"/>
  <c r="AY1385" i="7"/>
  <c r="AY1393" i="7"/>
  <c r="AY1394" i="7"/>
  <c r="AY1395" i="7"/>
  <c r="AY1396" i="7"/>
  <c r="AY1403" i="7"/>
  <c r="AY1404" i="7"/>
  <c r="AY1405" i="7"/>
  <c r="AY1406" i="7"/>
  <c r="AY1407" i="7"/>
  <c r="AY1411" i="7"/>
  <c r="AY1412" i="7"/>
  <c r="AY1413" i="7"/>
  <c r="AY1414" i="7"/>
  <c r="AY1415" i="7"/>
  <c r="AY1416" i="7"/>
  <c r="AY1418" i="7"/>
  <c r="AY1419" i="7"/>
  <c r="AY1421" i="7"/>
  <c r="AY1422" i="7"/>
  <c r="AY1423" i="7"/>
  <c r="AY1425" i="7"/>
  <c r="AY1426" i="7"/>
  <c r="AY1427" i="7"/>
  <c r="AY1428" i="7"/>
  <c r="AY1429" i="7"/>
  <c r="AY1430" i="7"/>
  <c r="AY1431" i="7"/>
  <c r="AY1432" i="7"/>
  <c r="AY1433" i="7"/>
  <c r="AY1434" i="7"/>
  <c r="AY1435" i="7"/>
  <c r="AY1436" i="7"/>
  <c r="AY1437" i="7"/>
  <c r="AY1438" i="7"/>
  <c r="AY1439" i="7"/>
  <c r="AY1440" i="7"/>
  <c r="AY1441" i="7"/>
  <c r="AY1442" i="7"/>
  <c r="AY1445" i="7"/>
  <c r="AY1448" i="7"/>
  <c r="AY1449" i="7"/>
  <c r="AY1450" i="7"/>
  <c r="AY1451" i="7"/>
  <c r="AY1453" i="7"/>
  <c r="AY1454" i="7"/>
  <c r="AY1455" i="7"/>
  <c r="AY1456" i="7"/>
  <c r="AY1457" i="7"/>
  <c r="AY1458" i="7"/>
  <c r="AY1459" i="7"/>
  <c r="AY1460" i="7"/>
  <c r="AY1461" i="7"/>
  <c r="AY1462" i="7"/>
  <c r="AY1464" i="7"/>
  <c r="AY1466" i="7"/>
  <c r="AY1467" i="7"/>
  <c r="AY1469" i="7"/>
  <c r="AY1470" i="7"/>
  <c r="AY1471" i="7"/>
  <c r="AY1473" i="7"/>
  <c r="AY1475" i="7"/>
  <c r="AY1476" i="7"/>
  <c r="AY1477" i="7"/>
  <c r="AY1480" i="7"/>
  <c r="AY1481" i="7"/>
  <c r="AY1483" i="7"/>
  <c r="AY1484" i="7"/>
  <c r="AY1485" i="7"/>
  <c r="AY1487" i="7"/>
  <c r="AY1488" i="7"/>
  <c r="AY1489" i="7"/>
  <c r="AY1490" i="7"/>
  <c r="AY1492" i="7"/>
  <c r="AY1493" i="7"/>
  <c r="AY1494" i="7"/>
  <c r="AY1495" i="7"/>
  <c r="AY1496" i="7"/>
  <c r="AY1497" i="7"/>
  <c r="AY1498" i="7"/>
  <c r="AY1499" i="7"/>
  <c r="AY1500" i="7"/>
  <c r="AY1501" i="7"/>
  <c r="AY1502" i="7"/>
  <c r="AY1503" i="7"/>
  <c r="AY1504" i="7"/>
  <c r="AY1505" i="7"/>
  <c r="AY1506" i="7"/>
  <c r="AY1508" i="7"/>
  <c r="AY1509" i="7"/>
  <c r="AY1510" i="7"/>
  <c r="AY1512" i="7"/>
  <c r="AY1513" i="7"/>
  <c r="AY1514" i="7"/>
  <c r="AY1515" i="7"/>
  <c r="AY1516" i="7"/>
  <c r="AY1518" i="7"/>
  <c r="AY1519" i="7"/>
  <c r="AY1520" i="7"/>
  <c r="AY1522" i="7"/>
  <c r="AY1523" i="7"/>
  <c r="AY1524" i="7"/>
  <c r="AY1525" i="7"/>
  <c r="AY1527" i="7"/>
  <c r="AY1528" i="7"/>
  <c r="AY1529" i="7"/>
  <c r="AY1530" i="7"/>
  <c r="AY1531" i="7"/>
  <c r="AY1532" i="7"/>
  <c r="AY1533" i="7"/>
  <c r="AY1534" i="7"/>
  <c r="AY1535" i="7"/>
  <c r="AY1539" i="7"/>
  <c r="AY1540" i="7"/>
  <c r="AY1541" i="7"/>
  <c r="AY1542" i="7"/>
  <c r="AY1543" i="7"/>
  <c r="AY1544" i="7"/>
  <c r="AY1546" i="7"/>
  <c r="AY1547" i="7"/>
  <c r="AY1548" i="7"/>
  <c r="AY1550" i="7"/>
  <c r="AY1551" i="7"/>
  <c r="AY1552" i="7"/>
  <c r="AY1554" i="7"/>
  <c r="AY1556" i="7"/>
  <c r="AY1557" i="7"/>
  <c r="AY1585" i="7"/>
  <c r="AY1586" i="7"/>
  <c r="AY1587" i="7"/>
  <c r="AY1588" i="7"/>
  <c r="AY1589" i="7"/>
  <c r="AY1590" i="7"/>
  <c r="AY1591" i="7"/>
  <c r="AY1592" i="7"/>
  <c r="AY1593" i="7"/>
  <c r="AY1594" i="7"/>
  <c r="AY1595" i="7"/>
  <c r="AY1596" i="7"/>
  <c r="AY1597" i="7"/>
  <c r="AY1598" i="7"/>
  <c r="AY1604" i="7"/>
  <c r="AY1605" i="7"/>
  <c r="AY1606" i="7"/>
  <c r="AY1607" i="7"/>
  <c r="AY1608" i="7"/>
  <c r="AY1609" i="7"/>
  <c r="AY1610" i="7"/>
  <c r="AY1611" i="7"/>
  <c r="AY1613" i="7"/>
  <c r="AY1614" i="7"/>
  <c r="AY1615" i="7"/>
  <c r="AY1616" i="7"/>
  <c r="AY1618" i="7"/>
  <c r="AY1619" i="7"/>
  <c r="AY1620" i="7"/>
  <c r="AY1621" i="7"/>
  <c r="AY1622" i="7"/>
  <c r="AY1623" i="7"/>
  <c r="AY1624" i="7"/>
  <c r="AY1625" i="7"/>
  <c r="AY1627" i="7"/>
  <c r="AY1628" i="7"/>
  <c r="AY1629" i="7"/>
  <c r="AY1630" i="7"/>
  <c r="AY1631" i="7"/>
  <c r="AY1632" i="7"/>
  <c r="AY1633" i="7"/>
  <c r="AY1634" i="7"/>
  <c r="AY1635" i="7"/>
  <c r="AY1636" i="7"/>
  <c r="AY1638" i="7"/>
  <c r="AY1640" i="7"/>
  <c r="AY1641" i="7"/>
  <c r="AY1642" i="7"/>
  <c r="AY1643" i="7"/>
  <c r="AY1644" i="7"/>
  <c r="AY1645" i="7"/>
  <c r="AY1646" i="7"/>
  <c r="AY1647" i="7"/>
  <c r="AY1648" i="7"/>
  <c r="AY1649" i="7"/>
  <c r="AY1650" i="7"/>
  <c r="AY1652" i="7"/>
  <c r="AY1653" i="7"/>
  <c r="AY1654" i="7"/>
  <c r="AY1655" i="7"/>
  <c r="AY1656" i="7"/>
  <c r="AY1657" i="7"/>
  <c r="AY1658" i="7"/>
  <c r="AY1659" i="7"/>
  <c r="AY1660" i="7"/>
  <c r="AY1662" i="7"/>
  <c r="AY1663" i="7"/>
  <c r="AY1665" i="7"/>
  <c r="AY1666" i="7"/>
  <c r="AY1667" i="7"/>
  <c r="AY1668" i="7"/>
  <c r="AY1669" i="7"/>
  <c r="AY1670" i="7"/>
  <c r="AY1671" i="7"/>
  <c r="AY1672" i="7"/>
  <c r="AY1673" i="7"/>
  <c r="AY1674" i="7"/>
  <c r="AY1677" i="7"/>
  <c r="AY1678" i="7"/>
  <c r="AY1680" i="7"/>
  <c r="AY1682" i="7"/>
  <c r="AY1683" i="7"/>
  <c r="AY1685" i="7"/>
  <c r="AY1686" i="7"/>
  <c r="AY1690" i="7"/>
  <c r="AY1691" i="7"/>
  <c r="AY1692" i="7"/>
  <c r="AY1693" i="7"/>
  <c r="AY1694" i="7"/>
  <c r="AY1695" i="7"/>
  <c r="AY1696" i="7"/>
  <c r="AY1698" i="7"/>
  <c r="AY1699" i="7"/>
  <c r="AY1700" i="7"/>
  <c r="AY1701" i="7"/>
  <c r="AY1703" i="7"/>
  <c r="AY1704" i="7"/>
  <c r="AY1705" i="7"/>
  <c r="AY1706" i="7"/>
  <c r="AY1707" i="7"/>
  <c r="AY1708" i="7"/>
  <c r="AY1709" i="7"/>
  <c r="AY1710" i="7"/>
  <c r="AY1711" i="7"/>
  <c r="AY1712" i="7"/>
  <c r="AY1713" i="7"/>
  <c r="AY1714" i="7"/>
  <c r="AY1715" i="7"/>
  <c r="AY1716" i="7"/>
  <c r="AY1717" i="7"/>
  <c r="AY1718" i="7"/>
  <c r="AY1719" i="7"/>
  <c r="AY1721" i="7"/>
  <c r="AY1722" i="7"/>
  <c r="AY1723" i="7"/>
  <c r="AY1725" i="7"/>
  <c r="AY1728" i="7"/>
  <c r="AY1729" i="7"/>
  <c r="AY1730" i="7"/>
  <c r="AY1731" i="7"/>
  <c r="AY1732" i="7"/>
  <c r="AY1734" i="7"/>
  <c r="AY1736" i="7"/>
  <c r="AY1738" i="7"/>
  <c r="AY1739" i="7"/>
  <c r="AY1740" i="7"/>
  <c r="AY1741" i="7"/>
  <c r="AY1744" i="7"/>
  <c r="AY1748" i="7"/>
  <c r="AY1749" i="7"/>
  <c r="AY1751" i="7"/>
  <c r="AY1753" i="7"/>
  <c r="AY1755" i="7"/>
  <c r="AY1756" i="7"/>
  <c r="AY1757" i="7"/>
  <c r="AY1762" i="7"/>
  <c r="AY1763" i="7"/>
  <c r="AY1764" i="7"/>
  <c r="AY1765" i="7"/>
  <c r="AY1767" i="7"/>
  <c r="AY1768" i="7"/>
  <c r="AY1769" i="7"/>
  <c r="AY1770" i="7"/>
  <c r="AY1771" i="7"/>
  <c r="AY1772" i="7"/>
  <c r="AY1773" i="7"/>
  <c r="AY1774" i="7"/>
  <c r="AY1775" i="7"/>
  <c r="AY1777" i="7"/>
  <c r="AY1778" i="7"/>
  <c r="AY1779" i="7"/>
  <c r="AY1780" i="7"/>
  <c r="AY1781" i="7"/>
  <c r="AY1783" i="7"/>
  <c r="AY1784" i="7"/>
  <c r="AY1785" i="7"/>
  <c r="AY1786" i="7"/>
  <c r="AY1787" i="7"/>
  <c r="AY1788" i="7"/>
  <c r="AY1792" i="7"/>
  <c r="AY1793" i="7"/>
  <c r="AY1794" i="7"/>
  <c r="AY1795" i="7"/>
  <c r="AY1797" i="7"/>
  <c r="AY1798" i="7"/>
  <c r="AY1799" i="7"/>
  <c r="AY1801" i="7"/>
  <c r="AY1802" i="7"/>
  <c r="AY1804" i="7"/>
  <c r="AY1805" i="7"/>
  <c r="AY1807" i="7"/>
  <c r="AY1809" i="7"/>
  <c r="AY1810" i="7"/>
  <c r="AY1812" i="7"/>
  <c r="AY1814" i="7"/>
  <c r="AY1815" i="7"/>
  <c r="AY1816" i="7"/>
  <c r="AY1817" i="7"/>
  <c r="AY1819" i="7"/>
  <c r="AY1820" i="7"/>
  <c r="AY1821" i="7"/>
  <c r="AY1823" i="7"/>
  <c r="AY1824" i="7"/>
  <c r="AY1825" i="7"/>
  <c r="AY1826" i="7"/>
  <c r="AY1827" i="7"/>
  <c r="AY1828" i="7"/>
  <c r="AY1829" i="7"/>
  <c r="AY1830" i="7"/>
  <c r="AY1831" i="7"/>
  <c r="AY1833" i="7"/>
  <c r="AY1834" i="7"/>
  <c r="AY1835" i="7"/>
  <c r="AY1836" i="7"/>
  <c r="AY1837" i="7"/>
  <c r="AY1838" i="7"/>
  <c r="AY1839" i="7"/>
  <c r="AY1840" i="7"/>
  <c r="AY1841" i="7"/>
  <c r="AY1843" i="7"/>
  <c r="AY1844" i="7"/>
  <c r="AY1846" i="7"/>
  <c r="AY1847" i="7"/>
  <c r="AY1848" i="7"/>
  <c r="AY1849" i="7"/>
  <c r="AY1850" i="7"/>
  <c r="AY1851" i="7"/>
  <c r="AY1852" i="7"/>
  <c r="AY1853" i="7"/>
  <c r="AY1855" i="7"/>
  <c r="AY1856" i="7"/>
  <c r="AY1857" i="7"/>
  <c r="AY1863" i="7"/>
  <c r="AY1864" i="7"/>
  <c r="AY1866" i="7"/>
  <c r="AY1867" i="7"/>
  <c r="AY1868" i="7"/>
  <c r="AY1869" i="7"/>
  <c r="AY1870" i="7"/>
  <c r="AY1871" i="7"/>
  <c r="AY1872" i="7"/>
  <c r="AY1873" i="7"/>
  <c r="AY1874" i="7"/>
  <c r="AY1875" i="7"/>
  <c r="AY1876" i="7"/>
  <c r="AY1877" i="7"/>
  <c r="AY1878" i="7"/>
  <c r="AY1879" i="7"/>
  <c r="AY1880" i="7"/>
  <c r="AY1881" i="7"/>
  <c r="AY1882" i="7"/>
  <c r="AY1883" i="7"/>
  <c r="AY1884" i="7"/>
  <c r="AY1885" i="7"/>
  <c r="AY1886" i="7"/>
  <c r="AY1887" i="7"/>
  <c r="AY1888" i="7"/>
  <c r="AY1889" i="7"/>
  <c r="AY1890" i="7"/>
  <c r="AY1891" i="7"/>
  <c r="AY1893" i="7"/>
  <c r="AY1895" i="7"/>
  <c r="AY1896" i="7"/>
  <c r="AY1897" i="7"/>
  <c r="AY1898" i="7"/>
  <c r="AY1900" i="7"/>
  <c r="AY1901" i="7"/>
  <c r="AY1902" i="7"/>
  <c r="AY1903" i="7"/>
  <c r="AY1904" i="7"/>
  <c r="AY1905" i="7"/>
  <c r="AY1906" i="7"/>
  <c r="AY1909" i="7"/>
  <c r="AY1910" i="7"/>
  <c r="AY1911" i="7"/>
  <c r="AY1912" i="7"/>
  <c r="AY1913" i="7"/>
  <c r="AY1914" i="7"/>
  <c r="AY1916" i="7"/>
  <c r="AY1917" i="7"/>
  <c r="AY1919" i="7"/>
  <c r="AY1920" i="7"/>
  <c r="AY1921" i="7"/>
  <c r="AY1923" i="7"/>
  <c r="AY1925" i="7"/>
  <c r="AY1927" i="7"/>
  <c r="AY1928" i="7"/>
  <c r="AY1930" i="7"/>
  <c r="AY1931" i="7"/>
  <c r="AY1932" i="7"/>
  <c r="AY1933" i="7"/>
  <c r="AY1934" i="7"/>
  <c r="AY1935" i="7"/>
  <c r="AY1936" i="7"/>
  <c r="AY1937" i="7"/>
  <c r="AY1938" i="7"/>
  <c r="AY1939" i="7"/>
  <c r="AY1940" i="7"/>
  <c r="AY1944" i="7"/>
  <c r="AY1946" i="7"/>
  <c r="AY1947" i="7"/>
  <c r="AY1948" i="7"/>
  <c r="AY1951" i="7"/>
  <c r="AY1952" i="7"/>
  <c r="AY1954" i="7"/>
  <c r="AY1955" i="7"/>
  <c r="AY1960" i="7"/>
  <c r="AY1961" i="7"/>
  <c r="AY1962" i="7"/>
  <c r="AY1963" i="7"/>
  <c r="AY1964" i="7"/>
  <c r="AY1965" i="7"/>
  <c r="AY1967" i="7"/>
  <c r="AY1968" i="7"/>
  <c r="AY1969" i="7"/>
  <c r="AY1970" i="7"/>
  <c r="AY1972" i="7"/>
  <c r="AY1973" i="7"/>
  <c r="AY1978" i="7"/>
  <c r="AY1980" i="7"/>
  <c r="AY1981" i="7"/>
  <c r="AY1982" i="7"/>
  <c r="AY1983" i="7"/>
  <c r="AY1984" i="7"/>
  <c r="AY1985" i="7"/>
  <c r="AY1986" i="7"/>
  <c r="AY1987" i="7"/>
  <c r="AY1988" i="7"/>
  <c r="AY1989" i="7"/>
  <c r="AY1992" i="7"/>
  <c r="AY1995" i="7"/>
  <c r="AY1996" i="7"/>
  <c r="AY1997" i="7"/>
  <c r="AY1998" i="7"/>
  <c r="AY2000" i="7"/>
  <c r="AY2001" i="7"/>
  <c r="AY2002" i="7"/>
  <c r="AY2003" i="7"/>
  <c r="AY2004" i="7"/>
  <c r="AY2006" i="7"/>
  <c r="AY2008" i="7"/>
  <c r="AY2009" i="7"/>
  <c r="AY2010" i="7"/>
  <c r="AY2011" i="7"/>
  <c r="AY2012" i="7"/>
  <c r="AY2013" i="7"/>
  <c r="AY2015" i="7"/>
  <c r="AY2016" i="7"/>
  <c r="AY2017" i="7"/>
  <c r="AY2018" i="7"/>
  <c r="AY2020" i="7"/>
  <c r="AY2021" i="7"/>
  <c r="AY2022" i="7"/>
  <c r="AY2023" i="7"/>
  <c r="AY2025" i="7"/>
  <c r="AY2026" i="7"/>
  <c r="AY2027" i="7"/>
  <c r="AY2028" i="7"/>
  <c r="AY2029" i="7"/>
  <c r="AY2030" i="7"/>
  <c r="AY2031" i="7"/>
  <c r="AY2033" i="7"/>
  <c r="AY2034" i="7"/>
  <c r="AY2035" i="7"/>
  <c r="AY2036" i="7"/>
  <c r="AY2038" i="7"/>
  <c r="AY2039" i="7"/>
  <c r="AY2042" i="7"/>
  <c r="AY2043" i="7"/>
  <c r="AY2044" i="7"/>
  <c r="AY2045" i="7"/>
  <c r="AY2046" i="7"/>
  <c r="AY2047" i="7"/>
  <c r="AY2048" i="7"/>
  <c r="AY2049" i="7"/>
  <c r="AY2050" i="7"/>
  <c r="AY2051" i="7"/>
  <c r="AY2053" i="7"/>
  <c r="AY2054" i="7"/>
  <c r="AY2055" i="7"/>
  <c r="AY2056" i="7"/>
  <c r="AY2057" i="7"/>
  <c r="AY2058" i="7"/>
  <c r="AY2059" i="7"/>
  <c r="AY2060" i="7"/>
  <c r="AY2061" i="7"/>
  <c r="AY2062" i="7"/>
  <c r="AY2063" i="7"/>
  <c r="AY2064" i="7"/>
  <c r="AY2065" i="7"/>
  <c r="AY2066" i="7"/>
  <c r="AY2067" i="7"/>
  <c r="AY2068" i="7"/>
  <c r="AY2069" i="7"/>
  <c r="AY2070" i="7"/>
  <c r="AY2071" i="7"/>
  <c r="AY2072" i="7"/>
  <c r="AY2073" i="7"/>
  <c r="AY2074" i="7"/>
  <c r="AY2075" i="7"/>
  <c r="AY2076" i="7"/>
  <c r="AY2077" i="7"/>
  <c r="AY2078" i="7"/>
  <c r="AY2079" i="7"/>
  <c r="AY2080" i="7"/>
  <c r="AY2081" i="7"/>
  <c r="AY2082" i="7"/>
  <c r="AY2083" i="7"/>
  <c r="AY2084" i="7"/>
  <c r="AY2085" i="7"/>
  <c r="AY2086" i="7"/>
  <c r="AY2087" i="7"/>
  <c r="AY2088" i="7"/>
  <c r="AY2090" i="7"/>
  <c r="AY2091" i="7"/>
  <c r="AY2092" i="7"/>
  <c r="AY2093" i="7"/>
  <c r="AY2094" i="7"/>
  <c r="AY2095" i="7"/>
  <c r="AY2096" i="7"/>
  <c r="AY2097" i="7"/>
  <c r="AY2098" i="7"/>
  <c r="AY2099" i="7"/>
  <c r="AY2100" i="7"/>
  <c r="AY2101" i="7"/>
  <c r="AY2102" i="7"/>
  <c r="AY2103" i="7"/>
  <c r="AY2104" i="7"/>
  <c r="AY2105" i="7"/>
  <c r="AY2106" i="7"/>
  <c r="AY2107" i="7"/>
  <c r="AY2108" i="7"/>
  <c r="AY2109" i="7"/>
  <c r="AY2113" i="7"/>
  <c r="AY2114" i="7"/>
  <c r="AY2115" i="7"/>
  <c r="AY2117" i="7"/>
  <c r="AY2118" i="7"/>
  <c r="AY2119" i="7"/>
  <c r="AY2120" i="7"/>
  <c r="AY2122" i="7"/>
  <c r="AY2123" i="7"/>
  <c r="AY2124" i="7"/>
  <c r="AY2125" i="7"/>
  <c r="AY2126" i="7"/>
  <c r="AY2127" i="7"/>
  <c r="AY2128" i="7"/>
  <c r="AY2133" i="7"/>
  <c r="AY2134" i="7"/>
  <c r="AY2135" i="7"/>
  <c r="AY2136" i="7"/>
  <c r="AY2137" i="7"/>
  <c r="AY2138" i="7"/>
  <c r="AY2139" i="7"/>
  <c r="AY2140" i="7"/>
  <c r="AY2141" i="7"/>
  <c r="AY2143" i="7"/>
  <c r="AY2144" i="7"/>
  <c r="AY2146" i="7"/>
  <c r="AY2147" i="7"/>
  <c r="AY2148" i="7"/>
  <c r="AY2149" i="7"/>
  <c r="AY2151" i="7"/>
  <c r="AY2152" i="7"/>
  <c r="AY2153" i="7"/>
  <c r="AY2154" i="7"/>
  <c r="AY2155" i="7"/>
  <c r="AY2156" i="7"/>
  <c r="AY2158" i="7"/>
  <c r="AY2160" i="7"/>
  <c r="AY2162" i="7"/>
  <c r="AY2163" i="7"/>
  <c r="AY2164" i="7"/>
  <c r="AY2166" i="7"/>
  <c r="AY2167" i="7"/>
  <c r="AY2169" i="7"/>
  <c r="AY2170" i="7"/>
  <c r="AY2171" i="7"/>
  <c r="AY2172" i="7"/>
  <c r="AY2173" i="7"/>
  <c r="AY2174" i="7"/>
  <c r="AY2175" i="7"/>
  <c r="AY2176" i="7"/>
  <c r="AY2177" i="7"/>
  <c r="AY2178" i="7"/>
  <c r="AY2182" i="7"/>
  <c r="AY2183" i="7"/>
  <c r="AY2184" i="7"/>
  <c r="AY2185" i="7"/>
  <c r="AY2186" i="7"/>
  <c r="AY2187" i="7"/>
  <c r="AY2189" i="7"/>
  <c r="AY2191" i="7"/>
  <c r="AY2192" i="7"/>
  <c r="AY2193" i="7"/>
  <c r="AY2194" i="7"/>
  <c r="AY2195" i="7"/>
  <c r="AY13" i="7"/>
  <c r="AW21" i="7"/>
  <c r="AW22" i="7"/>
  <c r="AW24" i="7"/>
  <c r="AW31" i="7"/>
  <c r="AW37" i="7"/>
  <c r="AW39" i="7"/>
  <c r="AW46" i="7"/>
  <c r="AW49" i="7"/>
  <c r="AW50" i="7"/>
  <c r="AW54" i="7"/>
  <c r="AW58" i="7"/>
  <c r="AW60" i="7"/>
  <c r="AW65" i="7"/>
  <c r="AW66" i="7"/>
  <c r="AW72" i="7"/>
  <c r="AW78" i="7"/>
  <c r="AW79" i="7"/>
  <c r="AW80" i="7"/>
  <c r="AW81" i="7"/>
  <c r="AW82" i="7"/>
  <c r="AW83" i="7"/>
  <c r="AW84" i="7"/>
  <c r="AW85" i="7"/>
  <c r="AW86" i="7"/>
  <c r="AW87" i="7"/>
  <c r="AW88" i="7"/>
  <c r="AW89" i="7"/>
  <c r="AW90" i="7"/>
  <c r="AW91" i="7"/>
  <c r="AW92" i="7"/>
  <c r="AW93" i="7"/>
  <c r="AW94" i="7"/>
  <c r="AW98" i="7"/>
  <c r="AW114" i="7"/>
  <c r="AW119" i="7"/>
  <c r="AW120" i="7"/>
  <c r="AW123" i="7"/>
  <c r="AW129" i="7"/>
  <c r="AW137" i="7"/>
  <c r="AW142" i="7"/>
  <c r="AW143" i="7"/>
  <c r="AW144" i="7"/>
  <c r="AW145" i="7"/>
  <c r="AW146" i="7"/>
  <c r="AW147" i="7"/>
  <c r="AW152" i="7"/>
  <c r="AW153" i="7"/>
  <c r="AW155" i="7"/>
  <c r="AW158" i="7"/>
  <c r="AW163" i="7"/>
  <c r="AW164" i="7"/>
  <c r="AW168" i="7"/>
  <c r="AW171" i="7"/>
  <c r="AW190" i="7"/>
  <c r="AW196" i="7"/>
  <c r="AW214" i="7"/>
  <c r="AW217" i="7"/>
  <c r="AW221" i="7"/>
  <c r="AW223" i="7"/>
  <c r="AW225" i="7"/>
  <c r="AW231" i="7"/>
  <c r="AW232" i="7"/>
  <c r="AW242" i="7"/>
  <c r="AW258" i="7"/>
  <c r="AW264" i="7"/>
  <c r="AW266" i="7"/>
  <c r="AW267" i="7"/>
  <c r="AW273" i="7"/>
  <c r="AW274" i="7"/>
  <c r="AW275" i="7"/>
  <c r="AW276" i="7"/>
  <c r="AW284" i="7"/>
  <c r="AW298" i="7"/>
  <c r="AW307" i="7"/>
  <c r="AW314" i="7"/>
  <c r="AW331" i="7"/>
  <c r="AW335" i="7"/>
  <c r="AW337" i="7"/>
  <c r="AW347" i="7"/>
  <c r="AW352" i="7"/>
  <c r="AW357" i="7"/>
  <c r="AW377" i="7"/>
  <c r="AW379" i="7"/>
  <c r="AW380" i="7"/>
  <c r="AW382" i="7"/>
  <c r="AW385" i="7"/>
  <c r="AW386" i="7"/>
  <c r="AW395" i="7"/>
  <c r="AW407" i="7"/>
  <c r="AW408" i="7"/>
  <c r="AW409" i="7"/>
  <c r="AW410" i="7"/>
  <c r="AW414" i="7"/>
  <c r="AW417" i="7"/>
  <c r="AW419" i="7"/>
  <c r="AW424" i="7"/>
  <c r="AW425" i="7"/>
  <c r="AW440" i="7"/>
  <c r="AW446" i="7"/>
  <c r="AW447" i="7"/>
  <c r="AW449" i="7"/>
  <c r="AW451" i="7"/>
  <c r="AW453" i="7"/>
  <c r="AW455" i="7"/>
  <c r="AW456" i="7"/>
  <c r="AW458" i="7"/>
  <c r="AW459" i="7"/>
  <c r="AW460" i="7"/>
  <c r="AW461" i="7"/>
  <c r="AW468" i="7"/>
  <c r="AW469" i="7"/>
  <c r="AW470" i="7"/>
  <c r="AW504" i="7"/>
  <c r="AW508" i="7"/>
  <c r="AW522" i="7"/>
  <c r="AW539" i="7"/>
  <c r="AW540" i="7"/>
  <c r="AW541" i="7"/>
  <c r="AW542" i="7"/>
  <c r="AW553" i="7"/>
  <c r="AW554" i="7"/>
  <c r="AW564" i="7"/>
  <c r="AW566" i="7"/>
  <c r="AW572" i="7"/>
  <c r="AW573" i="7"/>
  <c r="AW574" i="7"/>
  <c r="AW575" i="7"/>
  <c r="AW576" i="7"/>
  <c r="AW604" i="7"/>
  <c r="AW608" i="7"/>
  <c r="AW613" i="7"/>
  <c r="AW617" i="7"/>
  <c r="AW621" i="7"/>
  <c r="AW627" i="7"/>
  <c r="AW639" i="7"/>
  <c r="AW640" i="7"/>
  <c r="AW645" i="7"/>
  <c r="AW652" i="7"/>
  <c r="AW654" i="7"/>
  <c r="AW655" i="7"/>
  <c r="AW656" i="7"/>
  <c r="AW657" i="7"/>
  <c r="AW663" i="7"/>
  <c r="AW666" i="7"/>
  <c r="AW680" i="7"/>
  <c r="AW683" i="7"/>
  <c r="AW687" i="7"/>
  <c r="AW688" i="7"/>
  <c r="AW689" i="7"/>
  <c r="AW690" i="7"/>
  <c r="AW694" i="7"/>
  <c r="AW695" i="7"/>
  <c r="AW697" i="7"/>
  <c r="AW699" i="7"/>
  <c r="AW704" i="7"/>
  <c r="AW713" i="7"/>
  <c r="AW727" i="7"/>
  <c r="AW731" i="7"/>
  <c r="AW734" i="7"/>
  <c r="AW743" i="7"/>
  <c r="AW744" i="7"/>
  <c r="AW749" i="7"/>
  <c r="AW750" i="7"/>
  <c r="AW755" i="7"/>
  <c r="AW756" i="7"/>
  <c r="AW765" i="7"/>
  <c r="AW766" i="7"/>
  <c r="AW767" i="7"/>
  <c r="AW789" i="7"/>
  <c r="AW792" i="7"/>
  <c r="AW798" i="7"/>
  <c r="AW799" i="7"/>
  <c r="AW802" i="7"/>
  <c r="AW805" i="7"/>
  <c r="AW818" i="7"/>
  <c r="AW826" i="7"/>
  <c r="AW830" i="7"/>
  <c r="AW834" i="7"/>
  <c r="AW837" i="7"/>
  <c r="AW841" i="7"/>
  <c r="AW842" i="7"/>
  <c r="AW844" i="7"/>
  <c r="AW847" i="7"/>
  <c r="AW850" i="7"/>
  <c r="AW853" i="7"/>
  <c r="AW854" i="7"/>
  <c r="AW855" i="7"/>
  <c r="AW856" i="7"/>
  <c r="AW876" i="7"/>
  <c r="AW878" i="7"/>
  <c r="AW880" i="7"/>
  <c r="AW881" i="7"/>
  <c r="AW884" i="7"/>
  <c r="AW896" i="7"/>
  <c r="AW917" i="7"/>
  <c r="AW918" i="7"/>
  <c r="AW928" i="7"/>
  <c r="AW929" i="7"/>
  <c r="AW930" i="7"/>
  <c r="AW950" i="7"/>
  <c r="AW955" i="7"/>
  <c r="AW969" i="7"/>
  <c r="AW970" i="7"/>
  <c r="AW971" i="7"/>
  <c r="AW974" i="7"/>
  <c r="AW976" i="7"/>
  <c r="AW983" i="7"/>
  <c r="AW986" i="7"/>
  <c r="AW987" i="7"/>
  <c r="AW995" i="7"/>
  <c r="AW1002" i="7"/>
  <c r="AW1004" i="7"/>
  <c r="AW1034" i="7"/>
  <c r="AW1051" i="7"/>
  <c r="AW1059" i="7"/>
  <c r="AW1060" i="7"/>
  <c r="AW1065" i="7"/>
  <c r="AW1066" i="7"/>
  <c r="AW1068" i="7"/>
  <c r="AW1079" i="7"/>
  <c r="AW1090" i="7"/>
  <c r="AW1102" i="7"/>
  <c r="AW1104" i="7"/>
  <c r="AW1105" i="7"/>
  <c r="AW1112" i="7"/>
  <c r="AW1114" i="7"/>
  <c r="AW1115" i="7"/>
  <c r="AW1119" i="7"/>
  <c r="AW1123" i="7"/>
  <c r="AW1125" i="7"/>
  <c r="AW1129" i="7"/>
  <c r="AW1130" i="7"/>
  <c r="AW1131" i="7"/>
  <c r="AW1133" i="7"/>
  <c r="AW1136" i="7"/>
  <c r="AW1137" i="7"/>
  <c r="AW1138" i="7"/>
  <c r="AW1139" i="7"/>
  <c r="AW1144" i="7"/>
  <c r="AW1145" i="7"/>
  <c r="AW1147" i="7"/>
  <c r="AW1149" i="7"/>
  <c r="AW1151" i="7"/>
  <c r="AW1167" i="7"/>
  <c r="AW1176" i="7"/>
  <c r="AW1183" i="7"/>
  <c r="AW1184" i="7"/>
  <c r="AW1185" i="7"/>
  <c r="AW1187" i="7"/>
  <c r="AW1189" i="7"/>
  <c r="AW1190" i="7"/>
  <c r="AW1202" i="7"/>
  <c r="AW1204" i="7"/>
  <c r="AW1208" i="7"/>
  <c r="AW1209" i="7"/>
  <c r="AW1215" i="7"/>
  <c r="AW1230" i="7"/>
  <c r="AW1246" i="7"/>
  <c r="AW1255" i="7"/>
  <c r="AW1257" i="7"/>
  <c r="AW1265" i="7"/>
  <c r="AW1272" i="7"/>
  <c r="AW1287" i="7"/>
  <c r="AW1288" i="7"/>
  <c r="AW1289" i="7"/>
  <c r="AW1290" i="7"/>
  <c r="AW1291" i="7"/>
  <c r="AW1292" i="7"/>
  <c r="AW1301" i="7"/>
  <c r="AW1312" i="7"/>
  <c r="AW1315" i="7"/>
  <c r="AW1318" i="7"/>
  <c r="AW1332" i="7"/>
  <c r="AW1333" i="7"/>
  <c r="AW1334" i="7"/>
  <c r="AW1336" i="7"/>
  <c r="AW1342" i="7"/>
  <c r="AW1345" i="7"/>
  <c r="AW1350" i="7"/>
  <c r="AW1355" i="7"/>
  <c r="AW1356" i="7"/>
  <c r="AW1357" i="7"/>
  <c r="AW1358" i="7"/>
  <c r="AW1376" i="7"/>
  <c r="AW1377" i="7"/>
  <c r="AW1381" i="7"/>
  <c r="AW1386" i="7"/>
  <c r="AW1387" i="7"/>
  <c r="AW1388" i="7"/>
  <c r="AW1389" i="7"/>
  <c r="AW1390" i="7"/>
  <c r="AW1391" i="7"/>
  <c r="AW1392" i="7"/>
  <c r="AW1397" i="7"/>
  <c r="AW1398" i="7"/>
  <c r="AW1399" i="7"/>
  <c r="AW1400" i="7"/>
  <c r="AW1401" i="7"/>
  <c r="AW1402" i="7"/>
  <c r="AW1408" i="7"/>
  <c r="AW1409" i="7"/>
  <c r="AW1410" i="7"/>
  <c r="AW1417" i="7"/>
  <c r="AW1420" i="7"/>
  <c r="AW1424" i="7"/>
  <c r="AW1443" i="7"/>
  <c r="AW1444" i="7"/>
  <c r="AW1446" i="7"/>
  <c r="AW1447" i="7"/>
  <c r="AW1452" i="7"/>
  <c r="AW1463" i="7"/>
  <c r="AW1465" i="7"/>
  <c r="AW1468" i="7"/>
  <c r="AW1472" i="7"/>
  <c r="AW1474" i="7"/>
  <c r="AW1478" i="7"/>
  <c r="AW1479" i="7"/>
  <c r="AW1482" i="7"/>
  <c r="AW1486" i="7"/>
  <c r="AW1491" i="7"/>
  <c r="AW1507" i="7"/>
  <c r="AW1511" i="7"/>
  <c r="AW1517" i="7"/>
  <c r="AW1521" i="7"/>
  <c r="AW1526" i="7"/>
  <c r="AW1536" i="7"/>
  <c r="AW1537" i="7"/>
  <c r="AW1538" i="7"/>
  <c r="AW1545" i="7"/>
  <c r="AW1549" i="7"/>
  <c r="AW1553" i="7"/>
  <c r="AW1555" i="7"/>
  <c r="AW1558" i="7"/>
  <c r="AW1559" i="7"/>
  <c r="AW1560" i="7"/>
  <c r="AW1561" i="7"/>
  <c r="AW1562" i="7"/>
  <c r="AW1563" i="7"/>
  <c r="AW1564" i="7"/>
  <c r="AW1565" i="7"/>
  <c r="AW1566" i="7"/>
  <c r="AW1567" i="7"/>
  <c r="AW1568" i="7"/>
  <c r="AW1569" i="7"/>
  <c r="AW1570" i="7"/>
  <c r="AW1571" i="7"/>
  <c r="AW1572" i="7"/>
  <c r="AW1573" i="7"/>
  <c r="AW1574" i="7"/>
  <c r="AW1575" i="7"/>
  <c r="AW1576" i="7"/>
  <c r="AW1577" i="7"/>
  <c r="AW1578" i="7"/>
  <c r="AW1579" i="7"/>
  <c r="AW1580" i="7"/>
  <c r="AW1581" i="7"/>
  <c r="AW1582" i="7"/>
  <c r="AW1583" i="7"/>
  <c r="AW1584" i="7"/>
  <c r="AW1599" i="7"/>
  <c r="AW1600" i="7"/>
  <c r="AW1601" i="7"/>
  <c r="AW1602" i="7"/>
  <c r="AW1603" i="7"/>
  <c r="AW1612" i="7"/>
  <c r="AW1617" i="7"/>
  <c r="AW1626" i="7"/>
  <c r="AW1637" i="7"/>
  <c r="AW1639" i="7"/>
  <c r="AW1651" i="7"/>
  <c r="AW1661" i="7"/>
  <c r="AW1664" i="7"/>
  <c r="AW1675" i="7"/>
  <c r="AW1676" i="7"/>
  <c r="AW1679" i="7"/>
  <c r="AW1681" i="7"/>
  <c r="AW1684" i="7"/>
  <c r="AW1687" i="7"/>
  <c r="AW1688" i="7"/>
  <c r="AW1689" i="7"/>
  <c r="AW1697" i="7"/>
  <c r="AW1702" i="7"/>
  <c r="AW1720" i="7"/>
  <c r="AW1724" i="7"/>
  <c r="AW1726" i="7"/>
  <c r="AW1727" i="7"/>
  <c r="AW1733" i="7"/>
  <c r="AW1735" i="7"/>
  <c r="AW1737" i="7"/>
  <c r="AW1742" i="7"/>
  <c r="AW1743" i="7"/>
  <c r="AW1745" i="7"/>
  <c r="AW1746" i="7"/>
  <c r="AW1747" i="7"/>
  <c r="AW1750" i="7"/>
  <c r="AW1752" i="7"/>
  <c r="AW1754" i="7"/>
  <c r="AW1758" i="7"/>
  <c r="AW1759" i="7"/>
  <c r="AW1760" i="7"/>
  <c r="AW1761" i="7"/>
  <c r="AW1766" i="7"/>
  <c r="AW1776" i="7"/>
  <c r="AW1782" i="7"/>
  <c r="AW1789" i="7"/>
  <c r="AW1790" i="7"/>
  <c r="AW1791" i="7"/>
  <c r="AW1796" i="7"/>
  <c r="AW1800" i="7"/>
  <c r="AW1803" i="7"/>
  <c r="AW1806" i="7"/>
  <c r="AW1808" i="7"/>
  <c r="AW1811" i="7"/>
  <c r="AW1813" i="7"/>
  <c r="AW1818" i="7"/>
  <c r="AW1822" i="7"/>
  <c r="AW1832" i="7"/>
  <c r="AW1842" i="7"/>
  <c r="AW1845" i="7"/>
  <c r="AW1854" i="7"/>
  <c r="AW1858" i="7"/>
  <c r="AW1859" i="7"/>
  <c r="AW1860" i="7"/>
  <c r="AW1861" i="7"/>
  <c r="AW1862" i="7"/>
  <c r="AW1865" i="7"/>
  <c r="AW1892" i="7"/>
  <c r="AW1894" i="7"/>
  <c r="AW1899" i="7"/>
  <c r="AW1907" i="7"/>
  <c r="AW1908" i="7"/>
  <c r="AW1915" i="7"/>
  <c r="AW1918" i="7"/>
  <c r="AW1922" i="7"/>
  <c r="AW1924" i="7"/>
  <c r="AW1926" i="7"/>
  <c r="AW1929" i="7"/>
  <c r="AW1941" i="7"/>
  <c r="AW1942" i="7"/>
  <c r="AW1943" i="7"/>
  <c r="AW1945" i="7"/>
  <c r="AW1949" i="7"/>
  <c r="AW1950" i="7"/>
  <c r="AW1953" i="7"/>
  <c r="AW1956" i="7"/>
  <c r="AW1957" i="7"/>
  <c r="AW1958" i="7"/>
  <c r="AW1959" i="7"/>
  <c r="AW1966" i="7"/>
  <c r="AW1971" i="7"/>
  <c r="AW1974" i="7"/>
  <c r="AW1975" i="7"/>
  <c r="AW1976" i="7"/>
  <c r="AW1977" i="7"/>
  <c r="AW1979" i="7"/>
  <c r="AW1990" i="7"/>
  <c r="AW1991" i="7"/>
  <c r="AW1993" i="7"/>
  <c r="AW1994" i="7"/>
  <c r="AW1999" i="7"/>
  <c r="AW2005" i="7"/>
  <c r="AW2007" i="7"/>
  <c r="AW2014" i="7"/>
  <c r="AW2019" i="7"/>
  <c r="AW2024" i="7"/>
  <c r="AW2032" i="7"/>
  <c r="AW2037" i="7"/>
  <c r="AW2040" i="7"/>
  <c r="AW2041" i="7"/>
  <c r="AW2052" i="7"/>
  <c r="AW2089" i="7"/>
  <c r="AW2110" i="7"/>
  <c r="AW2111" i="7"/>
  <c r="AW2112" i="7"/>
  <c r="AW2116" i="7"/>
  <c r="AW2121" i="7"/>
  <c r="AW2129" i="7"/>
  <c r="AW2130" i="7"/>
  <c r="AW2131" i="7"/>
  <c r="AW2132" i="7"/>
  <c r="AW2142" i="7"/>
  <c r="AW2145" i="7"/>
  <c r="AW2150" i="7"/>
  <c r="AW2157" i="7"/>
  <c r="AW2159" i="7"/>
  <c r="AW2161" i="7"/>
  <c r="AW2165" i="7"/>
  <c r="AW2168" i="7"/>
  <c r="AW2179" i="7"/>
  <c r="AW2180" i="7"/>
  <c r="AW2181" i="7"/>
  <c r="AW2188" i="7"/>
  <c r="AW2190" i="7"/>
  <c r="AW3" i="7"/>
  <c r="AW4" i="7"/>
  <c r="AW5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20" i="7"/>
  <c r="AW23" i="7"/>
  <c r="AW25" i="7"/>
  <c r="AW26" i="7"/>
  <c r="AW27" i="7"/>
  <c r="AW28" i="7"/>
  <c r="AW29" i="7"/>
  <c r="AW30" i="7"/>
  <c r="AW32" i="7"/>
  <c r="AW33" i="7"/>
  <c r="AW34" i="7"/>
  <c r="AW35" i="7"/>
  <c r="AW36" i="7"/>
  <c r="AW38" i="7"/>
  <c r="AW40" i="7"/>
  <c r="AW41" i="7"/>
  <c r="AW42" i="7"/>
  <c r="AW43" i="7"/>
  <c r="AW44" i="7"/>
  <c r="AW45" i="7"/>
  <c r="AW47" i="7"/>
  <c r="AW48" i="7"/>
  <c r="AW51" i="7"/>
  <c r="AW52" i="7"/>
  <c r="AW53" i="7"/>
  <c r="AW55" i="7"/>
  <c r="AW56" i="7"/>
  <c r="AW57" i="7"/>
  <c r="AW59" i="7"/>
  <c r="AW61" i="7"/>
  <c r="AW62" i="7"/>
  <c r="AW63" i="7"/>
  <c r="AW64" i="7"/>
  <c r="AW67" i="7"/>
  <c r="AW68" i="7"/>
  <c r="AW69" i="7"/>
  <c r="AW70" i="7"/>
  <c r="AW71" i="7"/>
  <c r="AW73" i="7"/>
  <c r="AW74" i="7"/>
  <c r="AW75" i="7"/>
  <c r="AW76" i="7"/>
  <c r="AW77" i="7"/>
  <c r="AW95" i="7"/>
  <c r="AW96" i="7"/>
  <c r="AW97" i="7"/>
  <c r="AW99" i="7"/>
  <c r="AW100" i="7"/>
  <c r="AW101" i="7"/>
  <c r="AW102" i="7"/>
  <c r="AW103" i="7"/>
  <c r="AW104" i="7"/>
  <c r="AW105" i="7"/>
  <c r="AW106" i="7"/>
  <c r="AW107" i="7"/>
  <c r="AW108" i="7"/>
  <c r="AW109" i="7"/>
  <c r="AW110" i="7"/>
  <c r="AW111" i="7"/>
  <c r="AW112" i="7"/>
  <c r="AW113" i="7"/>
  <c r="AW115" i="7"/>
  <c r="AW116" i="7"/>
  <c r="AW117" i="7"/>
  <c r="AW118" i="7"/>
  <c r="AW121" i="7"/>
  <c r="AW122" i="7"/>
  <c r="AW124" i="7"/>
  <c r="AW125" i="7"/>
  <c r="AW126" i="7"/>
  <c r="AW127" i="7"/>
  <c r="AW128" i="7"/>
  <c r="AW130" i="7"/>
  <c r="AW131" i="7"/>
  <c r="AW132" i="7"/>
  <c r="AW133" i="7"/>
  <c r="AW134" i="7"/>
  <c r="AW135" i="7"/>
  <c r="AW136" i="7"/>
  <c r="AW138" i="7"/>
  <c r="AW139" i="7"/>
  <c r="AW140" i="7"/>
  <c r="AW141" i="7"/>
  <c r="AW148" i="7"/>
  <c r="AW149" i="7"/>
  <c r="AW150" i="7"/>
  <c r="AW151" i="7"/>
  <c r="AW154" i="7"/>
  <c r="AW156" i="7"/>
  <c r="AW157" i="7"/>
  <c r="AW159" i="7"/>
  <c r="AW160" i="7"/>
  <c r="AW161" i="7"/>
  <c r="AW162" i="7"/>
  <c r="AW165" i="7"/>
  <c r="AW166" i="7"/>
  <c r="AW167" i="7"/>
  <c r="AW169" i="7"/>
  <c r="AW170" i="7"/>
  <c r="AW172" i="7"/>
  <c r="AW173" i="7"/>
  <c r="AW174" i="7"/>
  <c r="AW175" i="7"/>
  <c r="AW176" i="7"/>
  <c r="AW177" i="7"/>
  <c r="AW178" i="7"/>
  <c r="AW179" i="7"/>
  <c r="AW180" i="7"/>
  <c r="AW181" i="7"/>
  <c r="AW182" i="7"/>
  <c r="AW183" i="7"/>
  <c r="AW184" i="7"/>
  <c r="AW185" i="7"/>
  <c r="AW186" i="7"/>
  <c r="AW187" i="7"/>
  <c r="AW188" i="7"/>
  <c r="AW189" i="7"/>
  <c r="AW191" i="7"/>
  <c r="AW192" i="7"/>
  <c r="AW193" i="7"/>
  <c r="AW194" i="7"/>
  <c r="AW195" i="7"/>
  <c r="AW197" i="7"/>
  <c r="AW198" i="7"/>
  <c r="AW199" i="7"/>
  <c r="AW200" i="7"/>
  <c r="AW201" i="7"/>
  <c r="AW202" i="7"/>
  <c r="AW203" i="7"/>
  <c r="AW204" i="7"/>
  <c r="AW205" i="7"/>
  <c r="AW206" i="7"/>
  <c r="AW207" i="7"/>
  <c r="AW208" i="7"/>
  <c r="AW209" i="7"/>
  <c r="AW210" i="7"/>
  <c r="AW211" i="7"/>
  <c r="AW212" i="7"/>
  <c r="AW213" i="7"/>
  <c r="AW215" i="7"/>
  <c r="AW216" i="7"/>
  <c r="AW218" i="7"/>
  <c r="AW219" i="7"/>
  <c r="AW220" i="7"/>
  <c r="AW222" i="7"/>
  <c r="AW224" i="7"/>
  <c r="AW226" i="7"/>
  <c r="AW227" i="7"/>
  <c r="AW228" i="7"/>
  <c r="AW229" i="7"/>
  <c r="AW230" i="7"/>
  <c r="AW233" i="7"/>
  <c r="AW234" i="7"/>
  <c r="AW235" i="7"/>
  <c r="AW236" i="7"/>
  <c r="AW237" i="7"/>
  <c r="AW238" i="7"/>
  <c r="AW239" i="7"/>
  <c r="AW240" i="7"/>
  <c r="AW241" i="7"/>
  <c r="AW243" i="7"/>
  <c r="AW244" i="7"/>
  <c r="AW245" i="7"/>
  <c r="AW246" i="7"/>
  <c r="AW247" i="7"/>
  <c r="AW248" i="7"/>
  <c r="AW249" i="7"/>
  <c r="AW250" i="7"/>
  <c r="AW251" i="7"/>
  <c r="AW252" i="7"/>
  <c r="AW253" i="7"/>
  <c r="AW254" i="7"/>
  <c r="AW255" i="7"/>
  <c r="AW256" i="7"/>
  <c r="AW257" i="7"/>
  <c r="AW259" i="7"/>
  <c r="AW260" i="7"/>
  <c r="AW261" i="7"/>
  <c r="AW262" i="7"/>
  <c r="AW263" i="7"/>
  <c r="AW265" i="7"/>
  <c r="AW268" i="7"/>
  <c r="AW269" i="7"/>
  <c r="AW270" i="7"/>
  <c r="AW271" i="7"/>
  <c r="AW272" i="7"/>
  <c r="AW277" i="7"/>
  <c r="AW278" i="7"/>
  <c r="AW279" i="7"/>
  <c r="AW280" i="7"/>
  <c r="AW281" i="7"/>
  <c r="AW282" i="7"/>
  <c r="AW283" i="7"/>
  <c r="AW285" i="7"/>
  <c r="AW286" i="7"/>
  <c r="AW287" i="7"/>
  <c r="AW288" i="7"/>
  <c r="AW289" i="7"/>
  <c r="AW290" i="7"/>
  <c r="AW291" i="7"/>
  <c r="AW292" i="7"/>
  <c r="AW293" i="7"/>
  <c r="AW294" i="7"/>
  <c r="AW295" i="7"/>
  <c r="AW296" i="7"/>
  <c r="AW297" i="7"/>
  <c r="AW299" i="7"/>
  <c r="AW300" i="7"/>
  <c r="AW301" i="7"/>
  <c r="AW302" i="7"/>
  <c r="AW303" i="7"/>
  <c r="AW304" i="7"/>
  <c r="AW305" i="7"/>
  <c r="AW306" i="7"/>
  <c r="AW308" i="7"/>
  <c r="AW309" i="7"/>
  <c r="AW310" i="7"/>
  <c r="AW311" i="7"/>
  <c r="AW312" i="7"/>
  <c r="AW313" i="7"/>
  <c r="AW315" i="7"/>
  <c r="AW316" i="7"/>
  <c r="AW317" i="7"/>
  <c r="AW318" i="7"/>
  <c r="AW319" i="7"/>
  <c r="AW320" i="7"/>
  <c r="AW321" i="7"/>
  <c r="AW322" i="7"/>
  <c r="AW323" i="7"/>
  <c r="AW324" i="7"/>
  <c r="AW325" i="7"/>
  <c r="AW326" i="7"/>
  <c r="AW327" i="7"/>
  <c r="AW328" i="7"/>
  <c r="AW329" i="7"/>
  <c r="AW330" i="7"/>
  <c r="AW332" i="7"/>
  <c r="AW333" i="7"/>
  <c r="AW334" i="7"/>
  <c r="AW336" i="7"/>
  <c r="AW338" i="7"/>
  <c r="AW339" i="7"/>
  <c r="AW340" i="7"/>
  <c r="AW341" i="7"/>
  <c r="AW342" i="7"/>
  <c r="AW343" i="7"/>
  <c r="AW344" i="7"/>
  <c r="AW345" i="7"/>
  <c r="AW346" i="7"/>
  <c r="AW348" i="7"/>
  <c r="AW349" i="7"/>
  <c r="AW350" i="7"/>
  <c r="AW351" i="7"/>
  <c r="AW353" i="7"/>
  <c r="AW354" i="7"/>
  <c r="AW355" i="7"/>
  <c r="AW356" i="7"/>
  <c r="AW358" i="7"/>
  <c r="AW359" i="7"/>
  <c r="AW360" i="7"/>
  <c r="AW361" i="7"/>
  <c r="AW362" i="7"/>
  <c r="AW363" i="7"/>
  <c r="AW364" i="7"/>
  <c r="AW365" i="7"/>
  <c r="AW366" i="7"/>
  <c r="AW367" i="7"/>
  <c r="AW368" i="7"/>
  <c r="AW369" i="7"/>
  <c r="AW370" i="7"/>
  <c r="AW371" i="7"/>
  <c r="AW372" i="7"/>
  <c r="AW373" i="7"/>
  <c r="AW374" i="7"/>
  <c r="AW375" i="7"/>
  <c r="AW376" i="7"/>
  <c r="AW378" i="7"/>
  <c r="AW381" i="7"/>
  <c r="AW383" i="7"/>
  <c r="AW384" i="7"/>
  <c r="AW387" i="7"/>
  <c r="AW388" i="7"/>
  <c r="AW389" i="7"/>
  <c r="AW390" i="7"/>
  <c r="AW391" i="7"/>
  <c r="AW392" i="7"/>
  <c r="AW393" i="7"/>
  <c r="AW394" i="7"/>
  <c r="AW396" i="7"/>
  <c r="AW397" i="7"/>
  <c r="AW398" i="7"/>
  <c r="AW399" i="7"/>
  <c r="AW400" i="7"/>
  <c r="AW401" i="7"/>
  <c r="AW402" i="7"/>
  <c r="AW403" i="7"/>
  <c r="AW404" i="7"/>
  <c r="AW405" i="7"/>
  <c r="AW406" i="7"/>
  <c r="AW411" i="7"/>
  <c r="AW412" i="7"/>
  <c r="AW413" i="7"/>
  <c r="AW415" i="7"/>
  <c r="AW416" i="7"/>
  <c r="AW418" i="7"/>
  <c r="AW420" i="7"/>
  <c r="AW421" i="7"/>
  <c r="AW422" i="7"/>
  <c r="AW423" i="7"/>
  <c r="AW426" i="7"/>
  <c r="AW427" i="7"/>
  <c r="AW428" i="7"/>
  <c r="AW429" i="7"/>
  <c r="AW430" i="7"/>
  <c r="AW431" i="7"/>
  <c r="AW432" i="7"/>
  <c r="AW433" i="7"/>
  <c r="AW434" i="7"/>
  <c r="AW435" i="7"/>
  <c r="AW436" i="7"/>
  <c r="AW437" i="7"/>
  <c r="AW438" i="7"/>
  <c r="AW439" i="7"/>
  <c r="AW441" i="7"/>
  <c r="AW442" i="7"/>
  <c r="AW443" i="7"/>
  <c r="AW444" i="7"/>
  <c r="AW445" i="7"/>
  <c r="AW448" i="7"/>
  <c r="AW450" i="7"/>
  <c r="AW452" i="7"/>
  <c r="AW454" i="7"/>
  <c r="AW457" i="7"/>
  <c r="AW462" i="7"/>
  <c r="AW463" i="7"/>
  <c r="AW464" i="7"/>
  <c r="AW465" i="7"/>
  <c r="AW466" i="7"/>
  <c r="AW467" i="7"/>
  <c r="AW471" i="7"/>
  <c r="AW472" i="7"/>
  <c r="AW473" i="7"/>
  <c r="AW474" i="7"/>
  <c r="AW475" i="7"/>
  <c r="AW476" i="7"/>
  <c r="AW477" i="7"/>
  <c r="AW478" i="7"/>
  <c r="AW479" i="7"/>
  <c r="AW480" i="7"/>
  <c r="AW481" i="7"/>
  <c r="AW482" i="7"/>
  <c r="AW483" i="7"/>
  <c r="AW484" i="7"/>
  <c r="AW485" i="7"/>
  <c r="AW486" i="7"/>
  <c r="AW487" i="7"/>
  <c r="AW488" i="7"/>
  <c r="AW489" i="7"/>
  <c r="AW490" i="7"/>
  <c r="AW491" i="7"/>
  <c r="AW492" i="7"/>
  <c r="AW493" i="7"/>
  <c r="AW494" i="7"/>
  <c r="AW495" i="7"/>
  <c r="AW496" i="7"/>
  <c r="AW497" i="7"/>
  <c r="AW498" i="7"/>
  <c r="AW499" i="7"/>
  <c r="AW500" i="7"/>
  <c r="AW501" i="7"/>
  <c r="AW502" i="7"/>
  <c r="AW503" i="7"/>
  <c r="AW505" i="7"/>
  <c r="AW506" i="7"/>
  <c r="AW507" i="7"/>
  <c r="AW509" i="7"/>
  <c r="AW510" i="7"/>
  <c r="AW511" i="7"/>
  <c r="AW512" i="7"/>
  <c r="AW513" i="7"/>
  <c r="AW514" i="7"/>
  <c r="AW515" i="7"/>
  <c r="AW516" i="7"/>
  <c r="AW517" i="7"/>
  <c r="AW518" i="7"/>
  <c r="AW519" i="7"/>
  <c r="AW520" i="7"/>
  <c r="AW521" i="7"/>
  <c r="AW523" i="7"/>
  <c r="AW524" i="7"/>
  <c r="AW525" i="7"/>
  <c r="AW526" i="7"/>
  <c r="AW527" i="7"/>
  <c r="AW528" i="7"/>
  <c r="AW529" i="7"/>
  <c r="AW530" i="7"/>
  <c r="AW531" i="7"/>
  <c r="AW532" i="7"/>
  <c r="AW533" i="7"/>
  <c r="AW534" i="7"/>
  <c r="AW535" i="7"/>
  <c r="AW536" i="7"/>
  <c r="AW537" i="7"/>
  <c r="AW538" i="7"/>
  <c r="AW543" i="7"/>
  <c r="AW544" i="7"/>
  <c r="AW545" i="7"/>
  <c r="AW546" i="7"/>
  <c r="AW547" i="7"/>
  <c r="AW548" i="7"/>
  <c r="AW549" i="7"/>
  <c r="AW550" i="7"/>
  <c r="AW551" i="7"/>
  <c r="AW552" i="7"/>
  <c r="AW555" i="7"/>
  <c r="AW556" i="7"/>
  <c r="AW557" i="7"/>
  <c r="AW558" i="7"/>
  <c r="AW559" i="7"/>
  <c r="AW560" i="7"/>
  <c r="AW561" i="7"/>
  <c r="AW562" i="7"/>
  <c r="AW563" i="7"/>
  <c r="AW565" i="7"/>
  <c r="AW567" i="7"/>
  <c r="AW568" i="7"/>
  <c r="AW569" i="7"/>
  <c r="AW570" i="7"/>
  <c r="AW571" i="7"/>
  <c r="AW577" i="7"/>
  <c r="AW578" i="7"/>
  <c r="AW579" i="7"/>
  <c r="AW580" i="7"/>
  <c r="AW581" i="7"/>
  <c r="AW582" i="7"/>
  <c r="AW583" i="7"/>
  <c r="AW584" i="7"/>
  <c r="AW585" i="7"/>
  <c r="AW586" i="7"/>
  <c r="AW587" i="7"/>
  <c r="AW588" i="7"/>
  <c r="AW589" i="7"/>
  <c r="AW590" i="7"/>
  <c r="AW591" i="7"/>
  <c r="AW592" i="7"/>
  <c r="AW593" i="7"/>
  <c r="AW594" i="7"/>
  <c r="AW595" i="7"/>
  <c r="AW596" i="7"/>
  <c r="AW597" i="7"/>
  <c r="AW598" i="7"/>
  <c r="AW599" i="7"/>
  <c r="AW600" i="7"/>
  <c r="AW601" i="7"/>
  <c r="AW602" i="7"/>
  <c r="AW603" i="7"/>
  <c r="AW605" i="7"/>
  <c r="AW606" i="7"/>
  <c r="AW607" i="7"/>
  <c r="AW609" i="7"/>
  <c r="AW610" i="7"/>
  <c r="AW611" i="7"/>
  <c r="AW612" i="7"/>
  <c r="AW614" i="7"/>
  <c r="AW615" i="7"/>
  <c r="AW616" i="7"/>
  <c r="AW618" i="7"/>
  <c r="AW619" i="7"/>
  <c r="AW620" i="7"/>
  <c r="AW622" i="7"/>
  <c r="AW623" i="7"/>
  <c r="AW624" i="7"/>
  <c r="AW625" i="7"/>
  <c r="AW626" i="7"/>
  <c r="AW628" i="7"/>
  <c r="AW629" i="7"/>
  <c r="AW630" i="7"/>
  <c r="AW631" i="7"/>
  <c r="AW632" i="7"/>
  <c r="AW633" i="7"/>
  <c r="AW634" i="7"/>
  <c r="AW635" i="7"/>
  <c r="AW636" i="7"/>
  <c r="AW637" i="7"/>
  <c r="AW638" i="7"/>
  <c r="AW641" i="7"/>
  <c r="AW642" i="7"/>
  <c r="AW643" i="7"/>
  <c r="AW644" i="7"/>
  <c r="AW646" i="7"/>
  <c r="AW647" i="7"/>
  <c r="AW648" i="7"/>
  <c r="AW649" i="7"/>
  <c r="AW650" i="7"/>
  <c r="AW651" i="7"/>
  <c r="AW653" i="7"/>
  <c r="AW658" i="7"/>
  <c r="AW659" i="7"/>
  <c r="AW660" i="7"/>
  <c r="AW661" i="7"/>
  <c r="AW662" i="7"/>
  <c r="AW664" i="7"/>
  <c r="AW665" i="7"/>
  <c r="AW667" i="7"/>
  <c r="AW668" i="7"/>
  <c r="AW669" i="7"/>
  <c r="AW670" i="7"/>
  <c r="AW671" i="7"/>
  <c r="AW672" i="7"/>
  <c r="AW673" i="7"/>
  <c r="AW674" i="7"/>
  <c r="AW675" i="7"/>
  <c r="AW676" i="7"/>
  <c r="AW677" i="7"/>
  <c r="AW678" i="7"/>
  <c r="AW679" i="7"/>
  <c r="AW681" i="7"/>
  <c r="AW682" i="7"/>
  <c r="AW684" i="7"/>
  <c r="AW685" i="7"/>
  <c r="AW686" i="7"/>
  <c r="AW691" i="7"/>
  <c r="AW692" i="7"/>
  <c r="AW693" i="7"/>
  <c r="AW696" i="7"/>
  <c r="AW698" i="7"/>
  <c r="AW700" i="7"/>
  <c r="AW701" i="7"/>
  <c r="AW702" i="7"/>
  <c r="AW703" i="7"/>
  <c r="AW705" i="7"/>
  <c r="AW706" i="7"/>
  <c r="AW707" i="7"/>
  <c r="AW708" i="7"/>
  <c r="AW709" i="7"/>
  <c r="AW710" i="7"/>
  <c r="AW711" i="7"/>
  <c r="AW712" i="7"/>
  <c r="AW714" i="7"/>
  <c r="AW715" i="7"/>
  <c r="AW716" i="7"/>
  <c r="AW717" i="7"/>
  <c r="AW718" i="7"/>
  <c r="AW719" i="7"/>
  <c r="AW720" i="7"/>
  <c r="AW721" i="7"/>
  <c r="AW722" i="7"/>
  <c r="AW723" i="7"/>
  <c r="AW724" i="7"/>
  <c r="AW725" i="7"/>
  <c r="AW726" i="7"/>
  <c r="AW728" i="7"/>
  <c r="AW729" i="7"/>
  <c r="AW730" i="7"/>
  <c r="AW732" i="7"/>
  <c r="AW733" i="7"/>
  <c r="AW735" i="7"/>
  <c r="AW736" i="7"/>
  <c r="AW737" i="7"/>
  <c r="AW738" i="7"/>
  <c r="AW739" i="7"/>
  <c r="AW740" i="7"/>
  <c r="AW741" i="7"/>
  <c r="AW742" i="7"/>
  <c r="AW745" i="7"/>
  <c r="AW746" i="7"/>
  <c r="AW747" i="7"/>
  <c r="AW748" i="7"/>
  <c r="AW751" i="7"/>
  <c r="AW752" i="7"/>
  <c r="AW753" i="7"/>
  <c r="AW754" i="7"/>
  <c r="AW757" i="7"/>
  <c r="AW758" i="7"/>
  <c r="AW759" i="7"/>
  <c r="AW760" i="7"/>
  <c r="AW761" i="7"/>
  <c r="AW762" i="7"/>
  <c r="AW763" i="7"/>
  <c r="AW764" i="7"/>
  <c r="AW768" i="7"/>
  <c r="AW769" i="7"/>
  <c r="AW770" i="7"/>
  <c r="AW771" i="7"/>
  <c r="AW772" i="7"/>
  <c r="AW773" i="7"/>
  <c r="AW774" i="7"/>
  <c r="AW775" i="7"/>
  <c r="AW776" i="7"/>
  <c r="AW777" i="7"/>
  <c r="AW778" i="7"/>
  <c r="AW779" i="7"/>
  <c r="AW780" i="7"/>
  <c r="AW781" i="7"/>
  <c r="AW782" i="7"/>
  <c r="AW783" i="7"/>
  <c r="AW784" i="7"/>
  <c r="AW785" i="7"/>
  <c r="AW786" i="7"/>
  <c r="AW787" i="7"/>
  <c r="AW788" i="7"/>
  <c r="AW790" i="7"/>
  <c r="AW791" i="7"/>
  <c r="AW793" i="7"/>
  <c r="AW794" i="7"/>
  <c r="AW795" i="7"/>
  <c r="AW796" i="7"/>
  <c r="AW797" i="7"/>
  <c r="AW800" i="7"/>
  <c r="AW801" i="7"/>
  <c r="AW803" i="7"/>
  <c r="AW804" i="7"/>
  <c r="AW806" i="7"/>
  <c r="AW807" i="7"/>
  <c r="AW808" i="7"/>
  <c r="AW809" i="7"/>
  <c r="AW810" i="7"/>
  <c r="AW811" i="7"/>
  <c r="AW812" i="7"/>
  <c r="AW813" i="7"/>
  <c r="AW814" i="7"/>
  <c r="AW815" i="7"/>
  <c r="AW816" i="7"/>
  <c r="AW817" i="7"/>
  <c r="AW819" i="7"/>
  <c r="AW820" i="7"/>
  <c r="AW821" i="7"/>
  <c r="AW822" i="7"/>
  <c r="AW823" i="7"/>
  <c r="AW824" i="7"/>
  <c r="AW825" i="7"/>
  <c r="AW827" i="7"/>
  <c r="AW828" i="7"/>
  <c r="AW829" i="7"/>
  <c r="AW831" i="7"/>
  <c r="AW832" i="7"/>
  <c r="AW833" i="7"/>
  <c r="AW835" i="7"/>
  <c r="AW836" i="7"/>
  <c r="AW838" i="7"/>
  <c r="AW839" i="7"/>
  <c r="AW840" i="7"/>
  <c r="AW843" i="7"/>
  <c r="AW845" i="7"/>
  <c r="AW846" i="7"/>
  <c r="AW848" i="7"/>
  <c r="AW849" i="7"/>
  <c r="AW851" i="7"/>
  <c r="AW852" i="7"/>
  <c r="AW857" i="7"/>
  <c r="AW858" i="7"/>
  <c r="AW859" i="7"/>
  <c r="AW860" i="7"/>
  <c r="AW861" i="7"/>
  <c r="AW862" i="7"/>
  <c r="AW863" i="7"/>
  <c r="AW864" i="7"/>
  <c r="AW865" i="7"/>
  <c r="AW866" i="7"/>
  <c r="AW867" i="7"/>
  <c r="AW868" i="7"/>
  <c r="AW869" i="7"/>
  <c r="AW870" i="7"/>
  <c r="AW871" i="7"/>
  <c r="AW872" i="7"/>
  <c r="AW873" i="7"/>
  <c r="AW874" i="7"/>
  <c r="AW875" i="7"/>
  <c r="AW877" i="7"/>
  <c r="AW879" i="7"/>
  <c r="AW882" i="7"/>
  <c r="AW883" i="7"/>
  <c r="AW885" i="7"/>
  <c r="AW886" i="7"/>
  <c r="AW887" i="7"/>
  <c r="AW888" i="7"/>
  <c r="AW889" i="7"/>
  <c r="AW890" i="7"/>
  <c r="AW891" i="7"/>
  <c r="AW892" i="7"/>
  <c r="AW893" i="7"/>
  <c r="AW894" i="7"/>
  <c r="AW895" i="7"/>
  <c r="AW897" i="7"/>
  <c r="AW898" i="7"/>
  <c r="AW899" i="7"/>
  <c r="AW900" i="7"/>
  <c r="AW901" i="7"/>
  <c r="AW902" i="7"/>
  <c r="AW903" i="7"/>
  <c r="AW904" i="7"/>
  <c r="AW905" i="7"/>
  <c r="AW906" i="7"/>
  <c r="AW907" i="7"/>
  <c r="AW908" i="7"/>
  <c r="AW909" i="7"/>
  <c r="AW910" i="7"/>
  <c r="AW911" i="7"/>
  <c r="AW912" i="7"/>
  <c r="AW913" i="7"/>
  <c r="AW914" i="7"/>
  <c r="AW915" i="7"/>
  <c r="AW916" i="7"/>
  <c r="AW919" i="7"/>
  <c r="AW920" i="7"/>
  <c r="AW921" i="7"/>
  <c r="AW922" i="7"/>
  <c r="AW923" i="7"/>
  <c r="AW924" i="7"/>
  <c r="AW925" i="7"/>
  <c r="AW926" i="7"/>
  <c r="AW927" i="7"/>
  <c r="AW931" i="7"/>
  <c r="AW932" i="7"/>
  <c r="AW933" i="7"/>
  <c r="AW934" i="7"/>
  <c r="AW935" i="7"/>
  <c r="AW936" i="7"/>
  <c r="AW937" i="7"/>
  <c r="AW938" i="7"/>
  <c r="AW939" i="7"/>
  <c r="AW940" i="7"/>
  <c r="AW941" i="7"/>
  <c r="AW942" i="7"/>
  <c r="AW943" i="7"/>
  <c r="AW944" i="7"/>
  <c r="AW945" i="7"/>
  <c r="AW946" i="7"/>
  <c r="AW947" i="7"/>
  <c r="AW948" i="7"/>
  <c r="AW949" i="7"/>
  <c r="AW951" i="7"/>
  <c r="AW952" i="7"/>
  <c r="AW953" i="7"/>
  <c r="AW954" i="7"/>
  <c r="AW956" i="7"/>
  <c r="AW957" i="7"/>
  <c r="AW958" i="7"/>
  <c r="AW959" i="7"/>
  <c r="AW960" i="7"/>
  <c r="AW961" i="7"/>
  <c r="AW962" i="7"/>
  <c r="AW963" i="7"/>
  <c r="AW964" i="7"/>
  <c r="AW965" i="7"/>
  <c r="AW966" i="7"/>
  <c r="AW967" i="7"/>
  <c r="AW968" i="7"/>
  <c r="AW972" i="7"/>
  <c r="AW973" i="7"/>
  <c r="AW975" i="7"/>
  <c r="AW977" i="7"/>
  <c r="AW978" i="7"/>
  <c r="AW979" i="7"/>
  <c r="AW980" i="7"/>
  <c r="AW981" i="7"/>
  <c r="AW982" i="7"/>
  <c r="AW984" i="7"/>
  <c r="AW985" i="7"/>
  <c r="AW988" i="7"/>
  <c r="AW989" i="7"/>
  <c r="AW990" i="7"/>
  <c r="AW991" i="7"/>
  <c r="AW992" i="7"/>
  <c r="AW993" i="7"/>
  <c r="AW994" i="7"/>
  <c r="AW996" i="7"/>
  <c r="AW997" i="7"/>
  <c r="AW998" i="7"/>
  <c r="AW999" i="7"/>
  <c r="AW1000" i="7"/>
  <c r="AW1001" i="7"/>
  <c r="AW1003" i="7"/>
  <c r="AW1005" i="7"/>
  <c r="AW1006" i="7"/>
  <c r="AW1007" i="7"/>
  <c r="AW1008" i="7"/>
  <c r="AW1009" i="7"/>
  <c r="AW1010" i="7"/>
  <c r="AW1011" i="7"/>
  <c r="AW1012" i="7"/>
  <c r="AW1013" i="7"/>
  <c r="AW1014" i="7"/>
  <c r="AW1015" i="7"/>
  <c r="AW1016" i="7"/>
  <c r="AW1017" i="7"/>
  <c r="AW1018" i="7"/>
  <c r="AW1019" i="7"/>
  <c r="AW1020" i="7"/>
  <c r="AW1021" i="7"/>
  <c r="AW1022" i="7"/>
  <c r="AW1023" i="7"/>
  <c r="AW1024" i="7"/>
  <c r="AW1025" i="7"/>
  <c r="AW1026" i="7"/>
  <c r="AW1027" i="7"/>
  <c r="AW1028" i="7"/>
  <c r="AW1029" i="7"/>
  <c r="AW1030" i="7"/>
  <c r="AW1031" i="7"/>
  <c r="AW1032" i="7"/>
  <c r="AW1033" i="7"/>
  <c r="AW1035" i="7"/>
  <c r="AW1036" i="7"/>
  <c r="AW1037" i="7"/>
  <c r="AW1038" i="7"/>
  <c r="AW1039" i="7"/>
  <c r="AW1040" i="7"/>
  <c r="AW1041" i="7"/>
  <c r="AW1042" i="7"/>
  <c r="AW1043" i="7"/>
  <c r="AW1044" i="7"/>
  <c r="AW1045" i="7"/>
  <c r="AW1046" i="7"/>
  <c r="AW1047" i="7"/>
  <c r="AW1048" i="7"/>
  <c r="AW1049" i="7"/>
  <c r="AW1050" i="7"/>
  <c r="AW1052" i="7"/>
  <c r="AW1053" i="7"/>
  <c r="AW1054" i="7"/>
  <c r="AW1055" i="7"/>
  <c r="AW1056" i="7"/>
  <c r="AW1057" i="7"/>
  <c r="AW1058" i="7"/>
  <c r="AW1061" i="7"/>
  <c r="AW1062" i="7"/>
  <c r="AW1063" i="7"/>
  <c r="AW1064" i="7"/>
  <c r="AW1067" i="7"/>
  <c r="AW1069" i="7"/>
  <c r="AW1070" i="7"/>
  <c r="AW1071" i="7"/>
  <c r="AW1072" i="7"/>
  <c r="AW1073" i="7"/>
  <c r="AW1074" i="7"/>
  <c r="AW1075" i="7"/>
  <c r="AW1076" i="7"/>
  <c r="AW1077" i="7"/>
  <c r="AW1078" i="7"/>
  <c r="AW1080" i="7"/>
  <c r="AW1081" i="7"/>
  <c r="AW1082" i="7"/>
  <c r="AW1083" i="7"/>
  <c r="AW1084" i="7"/>
  <c r="AW1085" i="7"/>
  <c r="AW1086" i="7"/>
  <c r="AW1087" i="7"/>
  <c r="AW1088" i="7"/>
  <c r="AW1089" i="7"/>
  <c r="AW1091" i="7"/>
  <c r="AW1092" i="7"/>
  <c r="AW1093" i="7"/>
  <c r="AW1094" i="7"/>
  <c r="AW1095" i="7"/>
  <c r="AW1096" i="7"/>
  <c r="AW1097" i="7"/>
  <c r="AW1098" i="7"/>
  <c r="AW1099" i="7"/>
  <c r="AW1100" i="7"/>
  <c r="AW1101" i="7"/>
  <c r="AW1103" i="7"/>
  <c r="AW1106" i="7"/>
  <c r="AW1107" i="7"/>
  <c r="AW1108" i="7"/>
  <c r="AW1109" i="7"/>
  <c r="AW1110" i="7"/>
  <c r="AW1111" i="7"/>
  <c r="AW1113" i="7"/>
  <c r="AW1116" i="7"/>
  <c r="AW1117" i="7"/>
  <c r="AW1118" i="7"/>
  <c r="AW1120" i="7"/>
  <c r="AW1121" i="7"/>
  <c r="AW1122" i="7"/>
  <c r="AW1124" i="7"/>
  <c r="AW1126" i="7"/>
  <c r="AW1127" i="7"/>
  <c r="AW1128" i="7"/>
  <c r="AW1132" i="7"/>
  <c r="AW1134" i="7"/>
  <c r="AW1135" i="7"/>
  <c r="AW1140" i="7"/>
  <c r="AW1141" i="7"/>
  <c r="AW1142" i="7"/>
  <c r="AW1143" i="7"/>
  <c r="AW1146" i="7"/>
  <c r="AW1148" i="7"/>
  <c r="AW1150" i="7"/>
  <c r="AW1152" i="7"/>
  <c r="AW1153" i="7"/>
  <c r="AW1154" i="7"/>
  <c r="AW1155" i="7"/>
  <c r="AW1156" i="7"/>
  <c r="AW1157" i="7"/>
  <c r="AW1158" i="7"/>
  <c r="AW1159" i="7"/>
  <c r="AW1160" i="7"/>
  <c r="AW1161" i="7"/>
  <c r="AW1162" i="7"/>
  <c r="AW1163" i="7"/>
  <c r="AW1164" i="7"/>
  <c r="AW1165" i="7"/>
  <c r="AW1166" i="7"/>
  <c r="AW1168" i="7"/>
  <c r="AW1169" i="7"/>
  <c r="AW1170" i="7"/>
  <c r="AW1171" i="7"/>
  <c r="AW1172" i="7"/>
  <c r="AW1173" i="7"/>
  <c r="AW1174" i="7"/>
  <c r="AW1175" i="7"/>
  <c r="AW1177" i="7"/>
  <c r="AW1178" i="7"/>
  <c r="AW1179" i="7"/>
  <c r="AW1180" i="7"/>
  <c r="AW1181" i="7"/>
  <c r="AW1182" i="7"/>
  <c r="AW1186" i="7"/>
  <c r="AW1188" i="7"/>
  <c r="AW1191" i="7"/>
  <c r="AW1192" i="7"/>
  <c r="AW1193" i="7"/>
  <c r="AW1194" i="7"/>
  <c r="AW1195" i="7"/>
  <c r="AW1196" i="7"/>
  <c r="AW1197" i="7"/>
  <c r="AW1198" i="7"/>
  <c r="AW1199" i="7"/>
  <c r="AW1200" i="7"/>
  <c r="AW1201" i="7"/>
  <c r="AW1203" i="7"/>
  <c r="AW1205" i="7"/>
  <c r="AW1206" i="7"/>
  <c r="AW1207" i="7"/>
  <c r="AW1210" i="7"/>
  <c r="AW1211" i="7"/>
  <c r="AW1212" i="7"/>
  <c r="AW1213" i="7"/>
  <c r="AW1214" i="7"/>
  <c r="AW1216" i="7"/>
  <c r="AW1217" i="7"/>
  <c r="AW1218" i="7"/>
  <c r="AW1219" i="7"/>
  <c r="AW1220" i="7"/>
  <c r="AW1221" i="7"/>
  <c r="AW1222" i="7"/>
  <c r="AW1223" i="7"/>
  <c r="AW1224" i="7"/>
  <c r="AW1225" i="7"/>
  <c r="AW1226" i="7"/>
  <c r="AW1227" i="7"/>
  <c r="AW1228" i="7"/>
  <c r="AW1229" i="7"/>
  <c r="AW1231" i="7"/>
  <c r="AW1232" i="7"/>
  <c r="AW1233" i="7"/>
  <c r="AW1234" i="7"/>
  <c r="AW1235" i="7"/>
  <c r="AW1236" i="7"/>
  <c r="AW1237" i="7"/>
  <c r="AW1238" i="7"/>
  <c r="AW1239" i="7"/>
  <c r="AW1240" i="7"/>
  <c r="AW1241" i="7"/>
  <c r="AW1242" i="7"/>
  <c r="AW1243" i="7"/>
  <c r="AW1244" i="7"/>
  <c r="AW1245" i="7"/>
  <c r="AW1247" i="7"/>
  <c r="AW1248" i="7"/>
  <c r="AW1249" i="7"/>
  <c r="AW1250" i="7"/>
  <c r="AW1251" i="7"/>
  <c r="AW1252" i="7"/>
  <c r="AW1253" i="7"/>
  <c r="AW1254" i="7"/>
  <c r="AW1256" i="7"/>
  <c r="AW1258" i="7"/>
  <c r="AW1259" i="7"/>
  <c r="AW1260" i="7"/>
  <c r="AW1261" i="7"/>
  <c r="AW1262" i="7"/>
  <c r="AW1263" i="7"/>
  <c r="AW1264" i="7"/>
  <c r="AW1266" i="7"/>
  <c r="AW1267" i="7"/>
  <c r="AW1268" i="7"/>
  <c r="AW1269" i="7"/>
  <c r="AW1270" i="7"/>
  <c r="AW1271" i="7"/>
  <c r="AW1273" i="7"/>
  <c r="AW1274" i="7"/>
  <c r="AW1275" i="7"/>
  <c r="AW1276" i="7"/>
  <c r="AW1277" i="7"/>
  <c r="AW1278" i="7"/>
  <c r="AW1279" i="7"/>
  <c r="AW1280" i="7"/>
  <c r="AW1281" i="7"/>
  <c r="AW1282" i="7"/>
  <c r="AW1283" i="7"/>
  <c r="AW1284" i="7"/>
  <c r="AW1285" i="7"/>
  <c r="AW1286" i="7"/>
  <c r="AW1293" i="7"/>
  <c r="AW1294" i="7"/>
  <c r="AW1295" i="7"/>
  <c r="AW1296" i="7"/>
  <c r="AW1297" i="7"/>
  <c r="AW1298" i="7"/>
  <c r="AW1299" i="7"/>
  <c r="AW1300" i="7"/>
  <c r="AW1302" i="7"/>
  <c r="AW1303" i="7"/>
  <c r="AW1304" i="7"/>
  <c r="AW1305" i="7"/>
  <c r="AW1306" i="7"/>
  <c r="AW1307" i="7"/>
  <c r="AW1308" i="7"/>
  <c r="AW1309" i="7"/>
  <c r="AW1310" i="7"/>
  <c r="AW1311" i="7"/>
  <c r="AW1313" i="7"/>
  <c r="AW1314" i="7"/>
  <c r="AW1316" i="7"/>
  <c r="AW1317" i="7"/>
  <c r="AW1319" i="7"/>
  <c r="AW1320" i="7"/>
  <c r="AW1321" i="7"/>
  <c r="AW1322" i="7"/>
  <c r="AW1323" i="7"/>
  <c r="AW1324" i="7"/>
  <c r="AW1325" i="7"/>
  <c r="AW1326" i="7"/>
  <c r="AW1327" i="7"/>
  <c r="AW1328" i="7"/>
  <c r="AW1329" i="7"/>
  <c r="AW1330" i="7"/>
  <c r="AW1331" i="7"/>
  <c r="AW1335" i="7"/>
  <c r="AW1337" i="7"/>
  <c r="AW1338" i="7"/>
  <c r="AW1339" i="7"/>
  <c r="AW1340" i="7"/>
  <c r="AW1341" i="7"/>
  <c r="AW1343" i="7"/>
  <c r="AW1344" i="7"/>
  <c r="AW1346" i="7"/>
  <c r="AW1347" i="7"/>
  <c r="AW1348" i="7"/>
  <c r="AW1349" i="7"/>
  <c r="AW1351" i="7"/>
  <c r="AW1352" i="7"/>
  <c r="AW1353" i="7"/>
  <c r="AW1354" i="7"/>
  <c r="AW1359" i="7"/>
  <c r="AW1360" i="7"/>
  <c r="AW1361" i="7"/>
  <c r="AW1362" i="7"/>
  <c r="AW1363" i="7"/>
  <c r="AW1364" i="7"/>
  <c r="AW1365" i="7"/>
  <c r="AW1366" i="7"/>
  <c r="AW1367" i="7"/>
  <c r="AW1368" i="7"/>
  <c r="AW1369" i="7"/>
  <c r="AW1370" i="7"/>
  <c r="AW1371" i="7"/>
  <c r="AW1372" i="7"/>
  <c r="AW1373" i="7"/>
  <c r="AW1374" i="7"/>
  <c r="AW1375" i="7"/>
  <c r="AW1378" i="7"/>
  <c r="AW1379" i="7"/>
  <c r="AW1380" i="7"/>
  <c r="AW1382" i="7"/>
  <c r="AW1383" i="7"/>
  <c r="AW1384" i="7"/>
  <c r="AW1385" i="7"/>
  <c r="AW1393" i="7"/>
  <c r="AW1394" i="7"/>
  <c r="AW1395" i="7"/>
  <c r="AW1396" i="7"/>
  <c r="AW1403" i="7"/>
  <c r="AW1404" i="7"/>
  <c r="AW1405" i="7"/>
  <c r="AW1406" i="7"/>
  <c r="AW1407" i="7"/>
  <c r="AW1411" i="7"/>
  <c r="AW1412" i="7"/>
  <c r="AW1413" i="7"/>
  <c r="AW1414" i="7"/>
  <c r="AW1415" i="7"/>
  <c r="AW1416" i="7"/>
  <c r="AW1418" i="7"/>
  <c r="AW1419" i="7"/>
  <c r="AW1421" i="7"/>
  <c r="AW1422" i="7"/>
  <c r="AW1423" i="7"/>
  <c r="AW1425" i="7"/>
  <c r="AW1426" i="7"/>
  <c r="AW1427" i="7"/>
  <c r="AW1428" i="7"/>
  <c r="AW1429" i="7"/>
  <c r="AW1430" i="7"/>
  <c r="AW1431" i="7"/>
  <c r="AW1432" i="7"/>
  <c r="AW1433" i="7"/>
  <c r="AW1434" i="7"/>
  <c r="AW1435" i="7"/>
  <c r="AW1436" i="7"/>
  <c r="AW1437" i="7"/>
  <c r="AW1438" i="7"/>
  <c r="AW1439" i="7"/>
  <c r="AW1440" i="7"/>
  <c r="AW1441" i="7"/>
  <c r="AW1442" i="7"/>
  <c r="AW1445" i="7"/>
  <c r="AW1448" i="7"/>
  <c r="AW1449" i="7"/>
  <c r="AW1450" i="7"/>
  <c r="AW1451" i="7"/>
  <c r="AW1453" i="7"/>
  <c r="AW1454" i="7"/>
  <c r="AW1455" i="7"/>
  <c r="AW1456" i="7"/>
  <c r="AW1457" i="7"/>
  <c r="AW1458" i="7"/>
  <c r="AW1459" i="7"/>
  <c r="AW1460" i="7"/>
  <c r="AW1461" i="7"/>
  <c r="AW1462" i="7"/>
  <c r="AW1464" i="7"/>
  <c r="AW1466" i="7"/>
  <c r="AW1467" i="7"/>
  <c r="AW1469" i="7"/>
  <c r="AW1470" i="7"/>
  <c r="AW1471" i="7"/>
  <c r="AW1473" i="7"/>
  <c r="AW1475" i="7"/>
  <c r="AW1476" i="7"/>
  <c r="AW1477" i="7"/>
  <c r="AW1480" i="7"/>
  <c r="AW1481" i="7"/>
  <c r="AW1483" i="7"/>
  <c r="AW1484" i="7"/>
  <c r="AW1485" i="7"/>
  <c r="AW1487" i="7"/>
  <c r="AW1488" i="7"/>
  <c r="AW1489" i="7"/>
  <c r="AW1490" i="7"/>
  <c r="AW1492" i="7"/>
  <c r="AW1493" i="7"/>
  <c r="AW1494" i="7"/>
  <c r="AW1495" i="7"/>
  <c r="AW1496" i="7"/>
  <c r="AW1497" i="7"/>
  <c r="AW1498" i="7"/>
  <c r="AW1499" i="7"/>
  <c r="AW1500" i="7"/>
  <c r="AW1501" i="7"/>
  <c r="AW1502" i="7"/>
  <c r="AW1503" i="7"/>
  <c r="AW1504" i="7"/>
  <c r="AW1505" i="7"/>
  <c r="AW1506" i="7"/>
  <c r="AW1508" i="7"/>
  <c r="AW1509" i="7"/>
  <c r="AW1510" i="7"/>
  <c r="AW1512" i="7"/>
  <c r="AW1513" i="7"/>
  <c r="AW1514" i="7"/>
  <c r="AW1515" i="7"/>
  <c r="AW1516" i="7"/>
  <c r="AW1518" i="7"/>
  <c r="AW1519" i="7"/>
  <c r="AW1520" i="7"/>
  <c r="AW1522" i="7"/>
  <c r="AW1523" i="7"/>
  <c r="AW1524" i="7"/>
  <c r="AW1525" i="7"/>
  <c r="AW1527" i="7"/>
  <c r="AW1528" i="7"/>
  <c r="AW1529" i="7"/>
  <c r="AW1530" i="7"/>
  <c r="AW1531" i="7"/>
  <c r="AW1532" i="7"/>
  <c r="AW1533" i="7"/>
  <c r="AW1534" i="7"/>
  <c r="AW1535" i="7"/>
  <c r="AW1539" i="7"/>
  <c r="AW1540" i="7"/>
  <c r="AW1541" i="7"/>
  <c r="AW1542" i="7"/>
  <c r="AW1543" i="7"/>
  <c r="AW1544" i="7"/>
  <c r="AW1546" i="7"/>
  <c r="AW1547" i="7"/>
  <c r="AW1548" i="7"/>
  <c r="AW1550" i="7"/>
  <c r="AW1551" i="7"/>
  <c r="AW1552" i="7"/>
  <c r="AW1554" i="7"/>
  <c r="AW1556" i="7"/>
  <c r="AW1557" i="7"/>
  <c r="AW1585" i="7"/>
  <c r="AW1586" i="7"/>
  <c r="AW1587" i="7"/>
  <c r="AW1588" i="7"/>
  <c r="AW1589" i="7"/>
  <c r="AW1590" i="7"/>
  <c r="AW1591" i="7"/>
  <c r="AW1592" i="7"/>
  <c r="AW1593" i="7"/>
  <c r="AW1594" i="7"/>
  <c r="AW1595" i="7"/>
  <c r="AW1596" i="7"/>
  <c r="AW1597" i="7"/>
  <c r="AW1598" i="7"/>
  <c r="AW1604" i="7"/>
  <c r="AW1605" i="7"/>
  <c r="AW1606" i="7"/>
  <c r="AW1607" i="7"/>
  <c r="AW1608" i="7"/>
  <c r="AW1609" i="7"/>
  <c r="AW1610" i="7"/>
  <c r="AW1611" i="7"/>
  <c r="AW1613" i="7"/>
  <c r="AW1614" i="7"/>
  <c r="AW1615" i="7"/>
  <c r="AW1616" i="7"/>
  <c r="AW1618" i="7"/>
  <c r="AW1619" i="7"/>
  <c r="AW1620" i="7"/>
  <c r="AW1621" i="7"/>
  <c r="AW1622" i="7"/>
  <c r="AW1623" i="7"/>
  <c r="AW1624" i="7"/>
  <c r="AW1625" i="7"/>
  <c r="AW1627" i="7"/>
  <c r="AW1628" i="7"/>
  <c r="AW1629" i="7"/>
  <c r="AW1630" i="7"/>
  <c r="AW1631" i="7"/>
  <c r="AW1632" i="7"/>
  <c r="AW1633" i="7"/>
  <c r="AW1634" i="7"/>
  <c r="AW1635" i="7"/>
  <c r="AW1636" i="7"/>
  <c r="AW1638" i="7"/>
  <c r="AW1640" i="7"/>
  <c r="AW1641" i="7"/>
  <c r="AW1642" i="7"/>
  <c r="AW1643" i="7"/>
  <c r="AW1644" i="7"/>
  <c r="AW1645" i="7"/>
  <c r="AW1646" i="7"/>
  <c r="AW1647" i="7"/>
  <c r="AW1648" i="7"/>
  <c r="AW1649" i="7"/>
  <c r="AW1650" i="7"/>
  <c r="AW1652" i="7"/>
  <c r="AW1653" i="7"/>
  <c r="AW1654" i="7"/>
  <c r="AW1655" i="7"/>
  <c r="AW1656" i="7"/>
  <c r="AW1657" i="7"/>
  <c r="AW1658" i="7"/>
  <c r="AW1659" i="7"/>
  <c r="AW1660" i="7"/>
  <c r="AW1662" i="7"/>
  <c r="AW1663" i="7"/>
  <c r="AW1665" i="7"/>
  <c r="AW1666" i="7"/>
  <c r="AW1667" i="7"/>
  <c r="AW1668" i="7"/>
  <c r="AW1669" i="7"/>
  <c r="AW1670" i="7"/>
  <c r="AW1671" i="7"/>
  <c r="AW1672" i="7"/>
  <c r="AW1673" i="7"/>
  <c r="AW1674" i="7"/>
  <c r="AW1677" i="7"/>
  <c r="AW1678" i="7"/>
  <c r="AW1680" i="7"/>
  <c r="AW1682" i="7"/>
  <c r="AW1683" i="7"/>
  <c r="AW1685" i="7"/>
  <c r="AW1686" i="7"/>
  <c r="AW1690" i="7"/>
  <c r="AW1691" i="7"/>
  <c r="AW1692" i="7"/>
  <c r="AW1693" i="7"/>
  <c r="AW1694" i="7"/>
  <c r="AW1695" i="7"/>
  <c r="AW1696" i="7"/>
  <c r="AW1698" i="7"/>
  <c r="AW1699" i="7"/>
  <c r="AW1700" i="7"/>
  <c r="AW1701" i="7"/>
  <c r="AW1703" i="7"/>
  <c r="AW1704" i="7"/>
  <c r="AW1705" i="7"/>
  <c r="AW1706" i="7"/>
  <c r="AW1707" i="7"/>
  <c r="AW1708" i="7"/>
  <c r="AW1709" i="7"/>
  <c r="AW1710" i="7"/>
  <c r="AW1711" i="7"/>
  <c r="AW1712" i="7"/>
  <c r="AW1713" i="7"/>
  <c r="AW1714" i="7"/>
  <c r="AW1715" i="7"/>
  <c r="AW1716" i="7"/>
  <c r="AW1717" i="7"/>
  <c r="AW1718" i="7"/>
  <c r="AW1719" i="7"/>
  <c r="AW1721" i="7"/>
  <c r="AW1722" i="7"/>
  <c r="AW1723" i="7"/>
  <c r="AW1725" i="7"/>
  <c r="AW1728" i="7"/>
  <c r="AW1729" i="7"/>
  <c r="AW1730" i="7"/>
  <c r="AW1731" i="7"/>
  <c r="AW1732" i="7"/>
  <c r="AW1734" i="7"/>
  <c r="AW1736" i="7"/>
  <c r="AW1738" i="7"/>
  <c r="AW1739" i="7"/>
  <c r="AW1740" i="7"/>
  <c r="AW1741" i="7"/>
  <c r="AW1744" i="7"/>
  <c r="AW1748" i="7"/>
  <c r="AW1749" i="7"/>
  <c r="AW1751" i="7"/>
  <c r="AW1753" i="7"/>
  <c r="AW1755" i="7"/>
  <c r="AW1756" i="7"/>
  <c r="AW1757" i="7"/>
  <c r="AW1762" i="7"/>
  <c r="AW1763" i="7"/>
  <c r="AW1764" i="7"/>
  <c r="AW1765" i="7"/>
  <c r="AW1767" i="7"/>
  <c r="AW1768" i="7"/>
  <c r="AW1769" i="7"/>
  <c r="AW1770" i="7"/>
  <c r="AW1771" i="7"/>
  <c r="AW1772" i="7"/>
  <c r="AW1773" i="7"/>
  <c r="AW1774" i="7"/>
  <c r="AW1775" i="7"/>
  <c r="AW1777" i="7"/>
  <c r="AW1778" i="7"/>
  <c r="AW1779" i="7"/>
  <c r="AW1780" i="7"/>
  <c r="AW1781" i="7"/>
  <c r="AW1783" i="7"/>
  <c r="AW1784" i="7"/>
  <c r="AW1785" i="7"/>
  <c r="AW1786" i="7"/>
  <c r="AW1787" i="7"/>
  <c r="AW1788" i="7"/>
  <c r="AW1792" i="7"/>
  <c r="AW1793" i="7"/>
  <c r="AW1794" i="7"/>
  <c r="AW1795" i="7"/>
  <c r="AW1797" i="7"/>
  <c r="AW1798" i="7"/>
  <c r="AW1799" i="7"/>
  <c r="AW1801" i="7"/>
  <c r="AW1802" i="7"/>
  <c r="AW1804" i="7"/>
  <c r="AW1805" i="7"/>
  <c r="AW1807" i="7"/>
  <c r="AW1809" i="7"/>
  <c r="AW1810" i="7"/>
  <c r="AW1812" i="7"/>
  <c r="AW1814" i="7"/>
  <c r="AW1815" i="7"/>
  <c r="AW1816" i="7"/>
  <c r="AW1817" i="7"/>
  <c r="AW1819" i="7"/>
  <c r="AW1820" i="7"/>
  <c r="AW1821" i="7"/>
  <c r="AW1823" i="7"/>
  <c r="AW1824" i="7"/>
  <c r="AW1825" i="7"/>
  <c r="AW1826" i="7"/>
  <c r="AW1827" i="7"/>
  <c r="AW1828" i="7"/>
  <c r="AW1829" i="7"/>
  <c r="AW1830" i="7"/>
  <c r="AW1831" i="7"/>
  <c r="AW1833" i="7"/>
  <c r="AW1834" i="7"/>
  <c r="AW1835" i="7"/>
  <c r="AW1836" i="7"/>
  <c r="AW1837" i="7"/>
  <c r="AW1838" i="7"/>
  <c r="AW1839" i="7"/>
  <c r="AW1840" i="7"/>
  <c r="AW1841" i="7"/>
  <c r="AW1843" i="7"/>
  <c r="AW1844" i="7"/>
  <c r="AW1846" i="7"/>
  <c r="AW1847" i="7"/>
  <c r="AW1848" i="7"/>
  <c r="AW1849" i="7"/>
  <c r="AW1850" i="7"/>
  <c r="AW1851" i="7"/>
  <c r="AW1852" i="7"/>
  <c r="AW1853" i="7"/>
  <c r="AW1855" i="7"/>
  <c r="AW1856" i="7"/>
  <c r="AW1857" i="7"/>
  <c r="AW1863" i="7"/>
  <c r="AW1864" i="7"/>
  <c r="AW1866" i="7"/>
  <c r="AW1867" i="7"/>
  <c r="AW1868" i="7"/>
  <c r="AW1869" i="7"/>
  <c r="AW1870" i="7"/>
  <c r="AW1871" i="7"/>
  <c r="AW1872" i="7"/>
  <c r="AW1873" i="7"/>
  <c r="AW1874" i="7"/>
  <c r="AW1875" i="7"/>
  <c r="AW1876" i="7"/>
  <c r="AW1877" i="7"/>
  <c r="AW1878" i="7"/>
  <c r="AW1879" i="7"/>
  <c r="AW1880" i="7"/>
  <c r="AW1881" i="7"/>
  <c r="AW1882" i="7"/>
  <c r="AW1883" i="7"/>
  <c r="AW1884" i="7"/>
  <c r="AW1885" i="7"/>
  <c r="AW1886" i="7"/>
  <c r="AW1887" i="7"/>
  <c r="AW1888" i="7"/>
  <c r="AW1889" i="7"/>
  <c r="AW1890" i="7"/>
  <c r="AW1891" i="7"/>
  <c r="AW1893" i="7"/>
  <c r="AW1895" i="7"/>
  <c r="AW1896" i="7"/>
  <c r="AW1897" i="7"/>
  <c r="AW1898" i="7"/>
  <c r="AW1900" i="7"/>
  <c r="AW1901" i="7"/>
  <c r="AW1902" i="7"/>
  <c r="AW1903" i="7"/>
  <c r="AW1904" i="7"/>
  <c r="AW1905" i="7"/>
  <c r="AW1906" i="7"/>
  <c r="AW1909" i="7"/>
  <c r="AW1910" i="7"/>
  <c r="AW1911" i="7"/>
  <c r="AW1912" i="7"/>
  <c r="AW1913" i="7"/>
  <c r="AW1914" i="7"/>
  <c r="AW1916" i="7"/>
  <c r="AW1917" i="7"/>
  <c r="AW1919" i="7"/>
  <c r="AW1920" i="7"/>
  <c r="AW1921" i="7"/>
  <c r="AW1923" i="7"/>
  <c r="AW1925" i="7"/>
  <c r="AW1927" i="7"/>
  <c r="AW1928" i="7"/>
  <c r="AW1930" i="7"/>
  <c r="AW1931" i="7"/>
  <c r="AW1932" i="7"/>
  <c r="AW1933" i="7"/>
  <c r="AW1934" i="7"/>
  <c r="AW1935" i="7"/>
  <c r="AW1936" i="7"/>
  <c r="AW1937" i="7"/>
  <c r="AW1938" i="7"/>
  <c r="AW1939" i="7"/>
  <c r="AW1940" i="7"/>
  <c r="AW1944" i="7"/>
  <c r="AW1946" i="7"/>
  <c r="AW1947" i="7"/>
  <c r="AW1948" i="7"/>
  <c r="AW1951" i="7"/>
  <c r="AW1952" i="7"/>
  <c r="AW1954" i="7"/>
  <c r="AW1955" i="7"/>
  <c r="AW1960" i="7"/>
  <c r="AW1961" i="7"/>
  <c r="AW1962" i="7"/>
  <c r="AW1963" i="7"/>
  <c r="AW1964" i="7"/>
  <c r="AW1965" i="7"/>
  <c r="AW1967" i="7"/>
  <c r="AW1968" i="7"/>
  <c r="AW1969" i="7"/>
  <c r="AW1970" i="7"/>
  <c r="AW1972" i="7"/>
  <c r="AW1973" i="7"/>
  <c r="AW1978" i="7"/>
  <c r="AW1980" i="7"/>
  <c r="AW1981" i="7"/>
  <c r="AW1982" i="7"/>
  <c r="AW1983" i="7"/>
  <c r="AW1984" i="7"/>
  <c r="AW1985" i="7"/>
  <c r="AW1986" i="7"/>
  <c r="AW1987" i="7"/>
  <c r="AW1988" i="7"/>
  <c r="AW1989" i="7"/>
  <c r="AW1992" i="7"/>
  <c r="AW1995" i="7"/>
  <c r="AW1996" i="7"/>
  <c r="AW1997" i="7"/>
  <c r="AW1998" i="7"/>
  <c r="AW2000" i="7"/>
  <c r="AW2001" i="7"/>
  <c r="AW2002" i="7"/>
  <c r="AW2003" i="7"/>
  <c r="AW2004" i="7"/>
  <c r="AW2006" i="7"/>
  <c r="AW2008" i="7"/>
  <c r="AW2009" i="7"/>
  <c r="AW2010" i="7"/>
  <c r="AW2011" i="7"/>
  <c r="AW2012" i="7"/>
  <c r="AW2013" i="7"/>
  <c r="AW2015" i="7"/>
  <c r="AW2016" i="7"/>
  <c r="AW2017" i="7"/>
  <c r="AW2018" i="7"/>
  <c r="AW2020" i="7"/>
  <c r="AW2021" i="7"/>
  <c r="AW2022" i="7"/>
  <c r="AW2023" i="7"/>
  <c r="AW2025" i="7"/>
  <c r="AW2026" i="7"/>
  <c r="AW2027" i="7"/>
  <c r="AW2028" i="7"/>
  <c r="AW2029" i="7"/>
  <c r="AW2030" i="7"/>
  <c r="AW2031" i="7"/>
  <c r="AW2033" i="7"/>
  <c r="AW2034" i="7"/>
  <c r="AW2035" i="7"/>
  <c r="AW2036" i="7"/>
  <c r="AW2038" i="7"/>
  <c r="AW2039" i="7"/>
  <c r="AW2042" i="7"/>
  <c r="AW2043" i="7"/>
  <c r="AW2044" i="7"/>
  <c r="AW2045" i="7"/>
  <c r="AW2046" i="7"/>
  <c r="AW2047" i="7"/>
  <c r="AW2048" i="7"/>
  <c r="AW2049" i="7"/>
  <c r="AW2050" i="7"/>
  <c r="AW2051" i="7"/>
  <c r="AW2053" i="7"/>
  <c r="AW2054" i="7"/>
  <c r="AW2055" i="7"/>
  <c r="AW2056" i="7"/>
  <c r="AW2057" i="7"/>
  <c r="AW2058" i="7"/>
  <c r="AW2059" i="7"/>
  <c r="AW2060" i="7"/>
  <c r="AW2061" i="7"/>
  <c r="AW2062" i="7"/>
  <c r="AW2063" i="7"/>
  <c r="AW2064" i="7"/>
  <c r="AW2065" i="7"/>
  <c r="AW2066" i="7"/>
  <c r="AW2067" i="7"/>
  <c r="AW2068" i="7"/>
  <c r="AW2069" i="7"/>
  <c r="AW2070" i="7"/>
  <c r="AW2071" i="7"/>
  <c r="AW2072" i="7"/>
  <c r="AW2073" i="7"/>
  <c r="AW2074" i="7"/>
  <c r="AW2075" i="7"/>
  <c r="AW2076" i="7"/>
  <c r="AW2077" i="7"/>
  <c r="AW2078" i="7"/>
  <c r="AW2079" i="7"/>
  <c r="AW2080" i="7"/>
  <c r="AW2081" i="7"/>
  <c r="AW2082" i="7"/>
  <c r="AW2083" i="7"/>
  <c r="AW2084" i="7"/>
  <c r="AW2085" i="7"/>
  <c r="AW2086" i="7"/>
  <c r="AW2087" i="7"/>
  <c r="AW2088" i="7"/>
  <c r="AW2090" i="7"/>
  <c r="AW2091" i="7"/>
  <c r="AW2092" i="7"/>
  <c r="AW2093" i="7"/>
  <c r="AW2094" i="7"/>
  <c r="AW2095" i="7"/>
  <c r="AW2096" i="7"/>
  <c r="AW2097" i="7"/>
  <c r="AW2098" i="7"/>
  <c r="AW2099" i="7"/>
  <c r="AW2100" i="7"/>
  <c r="AW2101" i="7"/>
  <c r="AW2102" i="7"/>
  <c r="AW2103" i="7"/>
  <c r="AW2104" i="7"/>
  <c r="AW2105" i="7"/>
  <c r="AW2106" i="7"/>
  <c r="AW2107" i="7"/>
  <c r="AW2108" i="7"/>
  <c r="AW2109" i="7"/>
  <c r="AW2113" i="7"/>
  <c r="AW2114" i="7"/>
  <c r="AW2115" i="7"/>
  <c r="AW2117" i="7"/>
  <c r="AW2118" i="7"/>
  <c r="AW2119" i="7"/>
  <c r="AW2120" i="7"/>
  <c r="AW2122" i="7"/>
  <c r="AW2123" i="7"/>
  <c r="AW2124" i="7"/>
  <c r="AW2125" i="7"/>
  <c r="AW2126" i="7"/>
  <c r="AW2127" i="7"/>
  <c r="AW2128" i="7"/>
  <c r="AW2133" i="7"/>
  <c r="AW2134" i="7"/>
  <c r="AW2135" i="7"/>
  <c r="AW2136" i="7"/>
  <c r="AW2137" i="7"/>
  <c r="AW2138" i="7"/>
  <c r="AW2139" i="7"/>
  <c r="AW2140" i="7"/>
  <c r="AW2141" i="7"/>
  <c r="AW2143" i="7"/>
  <c r="AW2144" i="7"/>
  <c r="AW2146" i="7"/>
  <c r="AW2147" i="7"/>
  <c r="AW2148" i="7"/>
  <c r="AW2149" i="7"/>
  <c r="AW2151" i="7"/>
  <c r="AW2152" i="7"/>
  <c r="AW2153" i="7"/>
  <c r="AW2154" i="7"/>
  <c r="AW2155" i="7"/>
  <c r="AW2156" i="7"/>
  <c r="AW2158" i="7"/>
  <c r="AW2160" i="7"/>
  <c r="AW2162" i="7"/>
  <c r="AW2163" i="7"/>
  <c r="AW2164" i="7"/>
  <c r="AW2166" i="7"/>
  <c r="AW2167" i="7"/>
  <c r="AW2169" i="7"/>
  <c r="AW2170" i="7"/>
  <c r="AW2171" i="7"/>
  <c r="AW2172" i="7"/>
  <c r="AW2173" i="7"/>
  <c r="AW2174" i="7"/>
  <c r="AW2175" i="7"/>
  <c r="AW2176" i="7"/>
  <c r="AW2177" i="7"/>
  <c r="AW2178" i="7"/>
  <c r="AW2182" i="7"/>
  <c r="AW2183" i="7"/>
  <c r="AW2184" i="7"/>
  <c r="AW2185" i="7"/>
  <c r="AW2186" i="7"/>
  <c r="AW2187" i="7"/>
  <c r="AW2189" i="7"/>
  <c r="AW2191" i="7"/>
  <c r="AW2192" i="7"/>
  <c r="AW2193" i="7"/>
  <c r="AW2194" i="7"/>
  <c r="AW2195" i="7"/>
  <c r="AW13" i="7"/>
  <c r="AT21" i="7"/>
  <c r="AT22" i="7"/>
  <c r="AT24" i="7"/>
  <c r="AT31" i="7"/>
  <c r="AT37" i="7"/>
  <c r="AT39" i="7"/>
  <c r="AT46" i="7"/>
  <c r="AT49" i="7"/>
  <c r="AT50" i="7"/>
  <c r="AT54" i="7"/>
  <c r="AT58" i="7"/>
  <c r="AT60" i="7"/>
  <c r="AT65" i="7"/>
  <c r="AT66" i="7"/>
  <c r="AT72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8" i="7"/>
  <c r="AT114" i="7"/>
  <c r="AT119" i="7"/>
  <c r="AT120" i="7"/>
  <c r="AT123" i="7"/>
  <c r="AT129" i="7"/>
  <c r="AT137" i="7"/>
  <c r="AT142" i="7"/>
  <c r="AT143" i="7"/>
  <c r="AT144" i="7"/>
  <c r="AT145" i="7"/>
  <c r="AT146" i="7"/>
  <c r="AT147" i="7"/>
  <c r="AT152" i="7"/>
  <c r="AT153" i="7"/>
  <c r="AT155" i="7"/>
  <c r="AT158" i="7"/>
  <c r="AT163" i="7"/>
  <c r="AT164" i="7"/>
  <c r="AT168" i="7"/>
  <c r="AT171" i="7"/>
  <c r="AT190" i="7"/>
  <c r="AT196" i="7"/>
  <c r="AT214" i="7"/>
  <c r="AT217" i="7"/>
  <c r="AT221" i="7"/>
  <c r="AT223" i="7"/>
  <c r="AT225" i="7"/>
  <c r="AT231" i="7"/>
  <c r="AT232" i="7"/>
  <c r="AT242" i="7"/>
  <c r="AT258" i="7"/>
  <c r="AT264" i="7"/>
  <c r="AT266" i="7"/>
  <c r="AT267" i="7"/>
  <c r="AT273" i="7"/>
  <c r="AT274" i="7"/>
  <c r="AT275" i="7"/>
  <c r="AT276" i="7"/>
  <c r="AT284" i="7"/>
  <c r="AT298" i="7"/>
  <c r="AT307" i="7"/>
  <c r="AT314" i="7"/>
  <c r="AT331" i="7"/>
  <c r="AT335" i="7"/>
  <c r="AT337" i="7"/>
  <c r="AT347" i="7"/>
  <c r="AT352" i="7"/>
  <c r="AT357" i="7"/>
  <c r="AT377" i="7"/>
  <c r="AT379" i="7"/>
  <c r="AT380" i="7"/>
  <c r="AT382" i="7"/>
  <c r="AT385" i="7"/>
  <c r="AT386" i="7"/>
  <c r="AT395" i="7"/>
  <c r="AT407" i="7"/>
  <c r="AT408" i="7"/>
  <c r="AT409" i="7"/>
  <c r="AT410" i="7"/>
  <c r="AT414" i="7"/>
  <c r="AT417" i="7"/>
  <c r="AT419" i="7"/>
  <c r="AT424" i="7"/>
  <c r="AT425" i="7"/>
  <c r="AT440" i="7"/>
  <c r="AT446" i="7"/>
  <c r="AT447" i="7"/>
  <c r="AT449" i="7"/>
  <c r="AT451" i="7"/>
  <c r="AT453" i="7"/>
  <c r="AT455" i="7"/>
  <c r="AT456" i="7"/>
  <c r="AT458" i="7"/>
  <c r="AT459" i="7"/>
  <c r="AT460" i="7"/>
  <c r="AT461" i="7"/>
  <c r="AT468" i="7"/>
  <c r="AT469" i="7"/>
  <c r="AT470" i="7"/>
  <c r="AT504" i="7"/>
  <c r="AT508" i="7"/>
  <c r="AT522" i="7"/>
  <c r="AT539" i="7"/>
  <c r="AT540" i="7"/>
  <c r="AT541" i="7"/>
  <c r="AT542" i="7"/>
  <c r="AT553" i="7"/>
  <c r="AT554" i="7"/>
  <c r="AT564" i="7"/>
  <c r="AT566" i="7"/>
  <c r="AT572" i="7"/>
  <c r="AT573" i="7"/>
  <c r="AT574" i="7"/>
  <c r="AT575" i="7"/>
  <c r="AT576" i="7"/>
  <c r="AT604" i="7"/>
  <c r="AT608" i="7"/>
  <c r="AT613" i="7"/>
  <c r="AT617" i="7"/>
  <c r="AT621" i="7"/>
  <c r="AT627" i="7"/>
  <c r="AT639" i="7"/>
  <c r="AT640" i="7"/>
  <c r="AT645" i="7"/>
  <c r="AT652" i="7"/>
  <c r="AT654" i="7"/>
  <c r="AT655" i="7"/>
  <c r="AT656" i="7"/>
  <c r="AT657" i="7"/>
  <c r="AT663" i="7"/>
  <c r="AT666" i="7"/>
  <c r="AT680" i="7"/>
  <c r="AT683" i="7"/>
  <c r="AT687" i="7"/>
  <c r="AT688" i="7"/>
  <c r="AT689" i="7"/>
  <c r="AT690" i="7"/>
  <c r="AT694" i="7"/>
  <c r="AT695" i="7"/>
  <c r="AT697" i="7"/>
  <c r="AT699" i="7"/>
  <c r="AT704" i="7"/>
  <c r="AT713" i="7"/>
  <c r="AT727" i="7"/>
  <c r="AT731" i="7"/>
  <c r="AT734" i="7"/>
  <c r="AT743" i="7"/>
  <c r="AT744" i="7"/>
  <c r="AT749" i="7"/>
  <c r="AT750" i="7"/>
  <c r="AT755" i="7"/>
  <c r="AT756" i="7"/>
  <c r="AT765" i="7"/>
  <c r="AT766" i="7"/>
  <c r="AT767" i="7"/>
  <c r="AT789" i="7"/>
  <c r="AT792" i="7"/>
  <c r="AT798" i="7"/>
  <c r="AT799" i="7"/>
  <c r="AT802" i="7"/>
  <c r="AT805" i="7"/>
  <c r="AT818" i="7"/>
  <c r="AT826" i="7"/>
  <c r="AT830" i="7"/>
  <c r="AT834" i="7"/>
  <c r="AT837" i="7"/>
  <c r="AT841" i="7"/>
  <c r="AT842" i="7"/>
  <c r="AT844" i="7"/>
  <c r="AT847" i="7"/>
  <c r="AT850" i="7"/>
  <c r="AT853" i="7"/>
  <c r="AT854" i="7"/>
  <c r="AT855" i="7"/>
  <c r="AT856" i="7"/>
  <c r="AT876" i="7"/>
  <c r="AT878" i="7"/>
  <c r="AT880" i="7"/>
  <c r="AT881" i="7"/>
  <c r="AT884" i="7"/>
  <c r="AT896" i="7"/>
  <c r="AT917" i="7"/>
  <c r="AT918" i="7"/>
  <c r="AT928" i="7"/>
  <c r="AT929" i="7"/>
  <c r="AT930" i="7"/>
  <c r="AT950" i="7"/>
  <c r="AT955" i="7"/>
  <c r="AT969" i="7"/>
  <c r="AT970" i="7"/>
  <c r="AT971" i="7"/>
  <c r="AT974" i="7"/>
  <c r="AT976" i="7"/>
  <c r="AT983" i="7"/>
  <c r="AT986" i="7"/>
  <c r="AT987" i="7"/>
  <c r="AT995" i="7"/>
  <c r="AT1002" i="7"/>
  <c r="AT1004" i="7"/>
  <c r="AT1034" i="7"/>
  <c r="AT1051" i="7"/>
  <c r="AT1059" i="7"/>
  <c r="AT1060" i="7"/>
  <c r="AT1065" i="7"/>
  <c r="AT1066" i="7"/>
  <c r="AT1068" i="7"/>
  <c r="AT1079" i="7"/>
  <c r="AT1090" i="7"/>
  <c r="AT1102" i="7"/>
  <c r="AT1104" i="7"/>
  <c r="AT1105" i="7"/>
  <c r="AT1112" i="7"/>
  <c r="AT1114" i="7"/>
  <c r="AT1115" i="7"/>
  <c r="AT1119" i="7"/>
  <c r="AT1123" i="7"/>
  <c r="AT1125" i="7"/>
  <c r="AT1129" i="7"/>
  <c r="AT1130" i="7"/>
  <c r="AT1131" i="7"/>
  <c r="AT1133" i="7"/>
  <c r="AT1136" i="7"/>
  <c r="AT1137" i="7"/>
  <c r="AT1138" i="7"/>
  <c r="AT1139" i="7"/>
  <c r="AT1144" i="7"/>
  <c r="AT1145" i="7"/>
  <c r="AT1147" i="7"/>
  <c r="AT1149" i="7"/>
  <c r="AT1151" i="7"/>
  <c r="AT1167" i="7"/>
  <c r="AT1176" i="7"/>
  <c r="AT1183" i="7"/>
  <c r="AT1184" i="7"/>
  <c r="AT1185" i="7"/>
  <c r="AT1187" i="7"/>
  <c r="AT1189" i="7"/>
  <c r="AT1190" i="7"/>
  <c r="AT1202" i="7"/>
  <c r="AT1204" i="7"/>
  <c r="AT1208" i="7"/>
  <c r="AT1209" i="7"/>
  <c r="AT1215" i="7"/>
  <c r="AT1230" i="7"/>
  <c r="AT1246" i="7"/>
  <c r="AT1255" i="7"/>
  <c r="AT1257" i="7"/>
  <c r="AT1265" i="7"/>
  <c r="AT1272" i="7"/>
  <c r="AT1287" i="7"/>
  <c r="AT1288" i="7"/>
  <c r="AT1289" i="7"/>
  <c r="AT1290" i="7"/>
  <c r="AT1291" i="7"/>
  <c r="AT1292" i="7"/>
  <c r="AT1301" i="7"/>
  <c r="AT1312" i="7"/>
  <c r="AT1315" i="7"/>
  <c r="AT1318" i="7"/>
  <c r="AT1332" i="7"/>
  <c r="AT1333" i="7"/>
  <c r="AT1334" i="7"/>
  <c r="AT1336" i="7"/>
  <c r="AT1342" i="7"/>
  <c r="AT1345" i="7"/>
  <c r="AT1350" i="7"/>
  <c r="AT1355" i="7"/>
  <c r="AT1356" i="7"/>
  <c r="AT1357" i="7"/>
  <c r="AT1358" i="7"/>
  <c r="AT1376" i="7"/>
  <c r="AT1377" i="7"/>
  <c r="AT1381" i="7"/>
  <c r="AT1386" i="7"/>
  <c r="AT1387" i="7"/>
  <c r="AT1388" i="7"/>
  <c r="AT1389" i="7"/>
  <c r="AT1390" i="7"/>
  <c r="AT1391" i="7"/>
  <c r="AT1392" i="7"/>
  <c r="AT1397" i="7"/>
  <c r="AT1398" i="7"/>
  <c r="AT1399" i="7"/>
  <c r="AT1400" i="7"/>
  <c r="AT1401" i="7"/>
  <c r="AT1402" i="7"/>
  <c r="AT1408" i="7"/>
  <c r="AT1409" i="7"/>
  <c r="AT1410" i="7"/>
  <c r="AT1417" i="7"/>
  <c r="AT1420" i="7"/>
  <c r="AT1424" i="7"/>
  <c r="AT1443" i="7"/>
  <c r="AT1444" i="7"/>
  <c r="AT1446" i="7"/>
  <c r="AT1447" i="7"/>
  <c r="AT1452" i="7"/>
  <c r="AT1463" i="7"/>
  <c r="AT1465" i="7"/>
  <c r="AT1468" i="7"/>
  <c r="AT1472" i="7"/>
  <c r="AT1474" i="7"/>
  <c r="AT1478" i="7"/>
  <c r="AT1479" i="7"/>
  <c r="AT1482" i="7"/>
  <c r="AT1486" i="7"/>
  <c r="AT1491" i="7"/>
  <c r="AT1507" i="7"/>
  <c r="AT1511" i="7"/>
  <c r="AT1517" i="7"/>
  <c r="AT1521" i="7"/>
  <c r="AT1526" i="7"/>
  <c r="AT1536" i="7"/>
  <c r="AT1537" i="7"/>
  <c r="AT1538" i="7"/>
  <c r="AT1545" i="7"/>
  <c r="AT1549" i="7"/>
  <c r="AT1553" i="7"/>
  <c r="AT1555" i="7"/>
  <c r="AT1558" i="7"/>
  <c r="AT1559" i="7"/>
  <c r="AT1560" i="7"/>
  <c r="AT1561" i="7"/>
  <c r="AT1562" i="7"/>
  <c r="AT1563" i="7"/>
  <c r="AT1564" i="7"/>
  <c r="AT1565" i="7"/>
  <c r="AT1566" i="7"/>
  <c r="AT1567" i="7"/>
  <c r="AT1568" i="7"/>
  <c r="AT1569" i="7"/>
  <c r="AT1570" i="7"/>
  <c r="AT1571" i="7"/>
  <c r="AT1572" i="7"/>
  <c r="AT1573" i="7"/>
  <c r="AT1574" i="7"/>
  <c r="AT1575" i="7"/>
  <c r="AT1576" i="7"/>
  <c r="AT1577" i="7"/>
  <c r="AT1578" i="7"/>
  <c r="AT1579" i="7"/>
  <c r="AT1580" i="7"/>
  <c r="AT1581" i="7"/>
  <c r="AT1582" i="7"/>
  <c r="AT1583" i="7"/>
  <c r="AT1584" i="7"/>
  <c r="AT1599" i="7"/>
  <c r="AT1600" i="7"/>
  <c r="AT1601" i="7"/>
  <c r="AT1602" i="7"/>
  <c r="AT1603" i="7"/>
  <c r="AT1612" i="7"/>
  <c r="AT1617" i="7"/>
  <c r="AT1626" i="7"/>
  <c r="AT1637" i="7"/>
  <c r="AT1639" i="7"/>
  <c r="AT1651" i="7"/>
  <c r="AT1661" i="7"/>
  <c r="AT1664" i="7"/>
  <c r="AT1675" i="7"/>
  <c r="AT1676" i="7"/>
  <c r="AT1679" i="7"/>
  <c r="AT1681" i="7"/>
  <c r="AT1684" i="7"/>
  <c r="AT1687" i="7"/>
  <c r="AT1688" i="7"/>
  <c r="AT1689" i="7"/>
  <c r="AT1697" i="7"/>
  <c r="AT1702" i="7"/>
  <c r="AT1720" i="7"/>
  <c r="AT1724" i="7"/>
  <c r="AT1726" i="7"/>
  <c r="AT1727" i="7"/>
  <c r="AT1733" i="7"/>
  <c r="AT1735" i="7"/>
  <c r="AT1737" i="7"/>
  <c r="AT1742" i="7"/>
  <c r="AT1743" i="7"/>
  <c r="AT1745" i="7"/>
  <c r="AT1746" i="7"/>
  <c r="AT1747" i="7"/>
  <c r="AT1750" i="7"/>
  <c r="AT1752" i="7"/>
  <c r="AT1754" i="7"/>
  <c r="AT1758" i="7"/>
  <c r="AT1759" i="7"/>
  <c r="AT1760" i="7"/>
  <c r="AT1761" i="7"/>
  <c r="AT1766" i="7"/>
  <c r="AT1776" i="7"/>
  <c r="AT1782" i="7"/>
  <c r="AT1789" i="7"/>
  <c r="AT1790" i="7"/>
  <c r="AT1791" i="7"/>
  <c r="AT1796" i="7"/>
  <c r="AT1800" i="7"/>
  <c r="AT1803" i="7"/>
  <c r="AT1806" i="7"/>
  <c r="AT1808" i="7"/>
  <c r="AT1811" i="7"/>
  <c r="AT1813" i="7"/>
  <c r="AT1818" i="7"/>
  <c r="AT1822" i="7"/>
  <c r="AT1832" i="7"/>
  <c r="AT1842" i="7"/>
  <c r="AT1845" i="7"/>
  <c r="AT1854" i="7"/>
  <c r="AT1858" i="7"/>
  <c r="AT1859" i="7"/>
  <c r="AT1860" i="7"/>
  <c r="AT1861" i="7"/>
  <c r="AT1862" i="7"/>
  <c r="AT1865" i="7"/>
  <c r="AT1892" i="7"/>
  <c r="AT1894" i="7"/>
  <c r="AT1899" i="7"/>
  <c r="AT1907" i="7"/>
  <c r="AT1908" i="7"/>
  <c r="AT1915" i="7"/>
  <c r="AT1918" i="7"/>
  <c r="AT1922" i="7"/>
  <c r="AT1924" i="7"/>
  <c r="AT1926" i="7"/>
  <c r="AT1929" i="7"/>
  <c r="AT1941" i="7"/>
  <c r="AT1942" i="7"/>
  <c r="AT1943" i="7"/>
  <c r="AT1945" i="7"/>
  <c r="AT1949" i="7"/>
  <c r="AT1950" i="7"/>
  <c r="AT1953" i="7"/>
  <c r="AT1956" i="7"/>
  <c r="AT1957" i="7"/>
  <c r="AT1958" i="7"/>
  <c r="AT1959" i="7"/>
  <c r="AT1966" i="7"/>
  <c r="AT1971" i="7"/>
  <c r="AT1974" i="7"/>
  <c r="AT1975" i="7"/>
  <c r="AT1976" i="7"/>
  <c r="AT1977" i="7"/>
  <c r="AT1979" i="7"/>
  <c r="AT1990" i="7"/>
  <c r="AT1991" i="7"/>
  <c r="AT1993" i="7"/>
  <c r="AT1994" i="7"/>
  <c r="AT1999" i="7"/>
  <c r="AT2005" i="7"/>
  <c r="AT2007" i="7"/>
  <c r="AT2014" i="7"/>
  <c r="AT2019" i="7"/>
  <c r="AT2024" i="7"/>
  <c r="AT2032" i="7"/>
  <c r="AT2037" i="7"/>
  <c r="AT2040" i="7"/>
  <c r="AT2041" i="7"/>
  <c r="AT2052" i="7"/>
  <c r="AT2089" i="7"/>
  <c r="AT2110" i="7"/>
  <c r="AT2111" i="7"/>
  <c r="AT2112" i="7"/>
  <c r="AT2116" i="7"/>
  <c r="AT2121" i="7"/>
  <c r="AT2129" i="7"/>
  <c r="AT2130" i="7"/>
  <c r="AT2131" i="7"/>
  <c r="AT2132" i="7"/>
  <c r="AT2142" i="7"/>
  <c r="AT2145" i="7"/>
  <c r="AT2150" i="7"/>
  <c r="AT2157" i="7"/>
  <c r="AT2159" i="7"/>
  <c r="AT2161" i="7"/>
  <c r="AT2165" i="7"/>
  <c r="AT2168" i="7"/>
  <c r="AT2179" i="7"/>
  <c r="AT2180" i="7"/>
  <c r="AT2181" i="7"/>
  <c r="AT2188" i="7"/>
  <c r="AT2190" i="7"/>
  <c r="AT3" i="7"/>
  <c r="AT4" i="7"/>
  <c r="AT5" i="7"/>
  <c r="AT6" i="7"/>
  <c r="AT7" i="7"/>
  <c r="AT8" i="7"/>
  <c r="AT9" i="7"/>
  <c r="AT10" i="7"/>
  <c r="AT11" i="7"/>
  <c r="AT12" i="7"/>
  <c r="AT14" i="7"/>
  <c r="AT15" i="7"/>
  <c r="AT16" i="7"/>
  <c r="AT17" i="7"/>
  <c r="AT18" i="7"/>
  <c r="AT19" i="7"/>
  <c r="AT20" i="7"/>
  <c r="AT23" i="7"/>
  <c r="AT25" i="7"/>
  <c r="AT26" i="7"/>
  <c r="AT27" i="7"/>
  <c r="AT28" i="7"/>
  <c r="AT29" i="7"/>
  <c r="AT30" i="7"/>
  <c r="AT32" i="7"/>
  <c r="AT33" i="7"/>
  <c r="AT34" i="7"/>
  <c r="AT35" i="7"/>
  <c r="AT36" i="7"/>
  <c r="AT38" i="7"/>
  <c r="AT40" i="7"/>
  <c r="AT41" i="7"/>
  <c r="AT42" i="7"/>
  <c r="AT43" i="7"/>
  <c r="AT44" i="7"/>
  <c r="AT45" i="7"/>
  <c r="AT47" i="7"/>
  <c r="AT48" i="7"/>
  <c r="AT51" i="7"/>
  <c r="AT52" i="7"/>
  <c r="AT53" i="7"/>
  <c r="AT55" i="7"/>
  <c r="AT56" i="7"/>
  <c r="AT57" i="7"/>
  <c r="AT59" i="7"/>
  <c r="AT61" i="7"/>
  <c r="AT62" i="7"/>
  <c r="AT63" i="7"/>
  <c r="AT64" i="7"/>
  <c r="AT67" i="7"/>
  <c r="AT68" i="7"/>
  <c r="AT69" i="7"/>
  <c r="AT70" i="7"/>
  <c r="AT71" i="7"/>
  <c r="AT73" i="7"/>
  <c r="AT74" i="7"/>
  <c r="AT75" i="7"/>
  <c r="AT76" i="7"/>
  <c r="AT77" i="7"/>
  <c r="AT95" i="7"/>
  <c r="AT96" i="7"/>
  <c r="AT97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5" i="7"/>
  <c r="AT116" i="7"/>
  <c r="AT117" i="7"/>
  <c r="AT118" i="7"/>
  <c r="AT121" i="7"/>
  <c r="AT122" i="7"/>
  <c r="AT124" i="7"/>
  <c r="AT125" i="7"/>
  <c r="AT126" i="7"/>
  <c r="AT127" i="7"/>
  <c r="AT128" i="7"/>
  <c r="AT130" i="7"/>
  <c r="AT131" i="7"/>
  <c r="AT132" i="7"/>
  <c r="AT133" i="7"/>
  <c r="AT134" i="7"/>
  <c r="AT135" i="7"/>
  <c r="AT136" i="7"/>
  <c r="AT138" i="7"/>
  <c r="AT139" i="7"/>
  <c r="AT140" i="7"/>
  <c r="AT141" i="7"/>
  <c r="AT148" i="7"/>
  <c r="AT149" i="7"/>
  <c r="AT150" i="7"/>
  <c r="AT151" i="7"/>
  <c r="AT154" i="7"/>
  <c r="AT156" i="7"/>
  <c r="AT157" i="7"/>
  <c r="AT159" i="7"/>
  <c r="AT160" i="7"/>
  <c r="AT161" i="7"/>
  <c r="AT162" i="7"/>
  <c r="AT165" i="7"/>
  <c r="AT166" i="7"/>
  <c r="AT167" i="7"/>
  <c r="AT169" i="7"/>
  <c r="AT170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1" i="7"/>
  <c r="AT192" i="7"/>
  <c r="AT193" i="7"/>
  <c r="AT194" i="7"/>
  <c r="AT195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5" i="7"/>
  <c r="AT216" i="7"/>
  <c r="AT218" i="7"/>
  <c r="AT219" i="7"/>
  <c r="AT220" i="7"/>
  <c r="AT222" i="7"/>
  <c r="AT224" i="7"/>
  <c r="AT226" i="7"/>
  <c r="AT227" i="7"/>
  <c r="AT228" i="7"/>
  <c r="AT229" i="7"/>
  <c r="AT230" i="7"/>
  <c r="AT233" i="7"/>
  <c r="AT234" i="7"/>
  <c r="AT235" i="7"/>
  <c r="AT236" i="7"/>
  <c r="AT237" i="7"/>
  <c r="AT238" i="7"/>
  <c r="AT239" i="7"/>
  <c r="AT240" i="7"/>
  <c r="AT241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9" i="7"/>
  <c r="AT260" i="7"/>
  <c r="AT261" i="7"/>
  <c r="AT262" i="7"/>
  <c r="AT263" i="7"/>
  <c r="AT265" i="7"/>
  <c r="AT268" i="7"/>
  <c r="AT269" i="7"/>
  <c r="AT270" i="7"/>
  <c r="AT271" i="7"/>
  <c r="AT272" i="7"/>
  <c r="AT277" i="7"/>
  <c r="AT278" i="7"/>
  <c r="AT279" i="7"/>
  <c r="AT280" i="7"/>
  <c r="AT281" i="7"/>
  <c r="AT282" i="7"/>
  <c r="AT283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9" i="7"/>
  <c r="AT300" i="7"/>
  <c r="AT301" i="7"/>
  <c r="AT302" i="7"/>
  <c r="AT303" i="7"/>
  <c r="AT304" i="7"/>
  <c r="AT305" i="7"/>
  <c r="AT306" i="7"/>
  <c r="AT308" i="7"/>
  <c r="AT309" i="7"/>
  <c r="AT310" i="7"/>
  <c r="AT311" i="7"/>
  <c r="AT312" i="7"/>
  <c r="AT313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2" i="7"/>
  <c r="AT333" i="7"/>
  <c r="AT334" i="7"/>
  <c r="AT336" i="7"/>
  <c r="AT338" i="7"/>
  <c r="AT339" i="7"/>
  <c r="AT340" i="7"/>
  <c r="AT341" i="7"/>
  <c r="AT342" i="7"/>
  <c r="AT343" i="7"/>
  <c r="AT344" i="7"/>
  <c r="AT345" i="7"/>
  <c r="AT346" i="7"/>
  <c r="AT348" i="7"/>
  <c r="AT349" i="7"/>
  <c r="AT350" i="7"/>
  <c r="AT351" i="7"/>
  <c r="AT353" i="7"/>
  <c r="AT354" i="7"/>
  <c r="AT355" i="7"/>
  <c r="AT356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8" i="7"/>
  <c r="AT381" i="7"/>
  <c r="AT383" i="7"/>
  <c r="AT384" i="7"/>
  <c r="AT387" i="7"/>
  <c r="AT388" i="7"/>
  <c r="AT389" i="7"/>
  <c r="AT390" i="7"/>
  <c r="AT391" i="7"/>
  <c r="AT392" i="7"/>
  <c r="AT393" i="7"/>
  <c r="AT394" i="7"/>
  <c r="AT396" i="7"/>
  <c r="AT397" i="7"/>
  <c r="AT398" i="7"/>
  <c r="AT399" i="7"/>
  <c r="AT400" i="7"/>
  <c r="AT401" i="7"/>
  <c r="AT402" i="7"/>
  <c r="AT403" i="7"/>
  <c r="AT404" i="7"/>
  <c r="AT405" i="7"/>
  <c r="AT406" i="7"/>
  <c r="AT411" i="7"/>
  <c r="AT412" i="7"/>
  <c r="AT413" i="7"/>
  <c r="AT415" i="7"/>
  <c r="AT416" i="7"/>
  <c r="AT418" i="7"/>
  <c r="AT420" i="7"/>
  <c r="AT421" i="7"/>
  <c r="AT422" i="7"/>
  <c r="AT423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1" i="7"/>
  <c r="AT442" i="7"/>
  <c r="AT443" i="7"/>
  <c r="AT444" i="7"/>
  <c r="AT445" i="7"/>
  <c r="AT448" i="7"/>
  <c r="AT450" i="7"/>
  <c r="AT452" i="7"/>
  <c r="AT454" i="7"/>
  <c r="AT457" i="7"/>
  <c r="AT462" i="7"/>
  <c r="AT463" i="7"/>
  <c r="AT464" i="7"/>
  <c r="AT465" i="7"/>
  <c r="AT466" i="7"/>
  <c r="AT467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0" i="7"/>
  <c r="AT491" i="7"/>
  <c r="AT492" i="7"/>
  <c r="AT493" i="7"/>
  <c r="AT494" i="7"/>
  <c r="AT495" i="7"/>
  <c r="AT496" i="7"/>
  <c r="AT497" i="7"/>
  <c r="AT498" i="7"/>
  <c r="AT499" i="7"/>
  <c r="AT500" i="7"/>
  <c r="AT501" i="7"/>
  <c r="AT502" i="7"/>
  <c r="AT503" i="7"/>
  <c r="AT505" i="7"/>
  <c r="AT506" i="7"/>
  <c r="AT507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43" i="7"/>
  <c r="AT544" i="7"/>
  <c r="AT545" i="7"/>
  <c r="AT546" i="7"/>
  <c r="AT547" i="7"/>
  <c r="AT548" i="7"/>
  <c r="AT549" i="7"/>
  <c r="AT550" i="7"/>
  <c r="AT551" i="7"/>
  <c r="AT552" i="7"/>
  <c r="AT555" i="7"/>
  <c r="AT556" i="7"/>
  <c r="AT557" i="7"/>
  <c r="AT558" i="7"/>
  <c r="AT559" i="7"/>
  <c r="AT560" i="7"/>
  <c r="AT561" i="7"/>
  <c r="AT562" i="7"/>
  <c r="AT563" i="7"/>
  <c r="AT565" i="7"/>
  <c r="AT567" i="7"/>
  <c r="AT568" i="7"/>
  <c r="AT569" i="7"/>
  <c r="AT570" i="7"/>
  <c r="AT571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5" i="7"/>
  <c r="AT606" i="7"/>
  <c r="AT607" i="7"/>
  <c r="AT609" i="7"/>
  <c r="AT610" i="7"/>
  <c r="AT611" i="7"/>
  <c r="AT612" i="7"/>
  <c r="AT614" i="7"/>
  <c r="AT615" i="7"/>
  <c r="AT616" i="7"/>
  <c r="AT618" i="7"/>
  <c r="AT619" i="7"/>
  <c r="AT620" i="7"/>
  <c r="AT622" i="7"/>
  <c r="AT623" i="7"/>
  <c r="AT624" i="7"/>
  <c r="AT625" i="7"/>
  <c r="AT626" i="7"/>
  <c r="AT628" i="7"/>
  <c r="AT629" i="7"/>
  <c r="AT630" i="7"/>
  <c r="AT631" i="7"/>
  <c r="AT632" i="7"/>
  <c r="AT633" i="7"/>
  <c r="AT634" i="7"/>
  <c r="AT635" i="7"/>
  <c r="AT636" i="7"/>
  <c r="AT637" i="7"/>
  <c r="AT638" i="7"/>
  <c r="AT641" i="7"/>
  <c r="AT642" i="7"/>
  <c r="AT643" i="7"/>
  <c r="AT644" i="7"/>
  <c r="AT646" i="7"/>
  <c r="AT647" i="7"/>
  <c r="AT648" i="7"/>
  <c r="AT649" i="7"/>
  <c r="AT650" i="7"/>
  <c r="AT651" i="7"/>
  <c r="AT653" i="7"/>
  <c r="AT658" i="7"/>
  <c r="AT659" i="7"/>
  <c r="AT660" i="7"/>
  <c r="AT661" i="7"/>
  <c r="AT662" i="7"/>
  <c r="AT664" i="7"/>
  <c r="AT665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T679" i="7"/>
  <c r="AT681" i="7"/>
  <c r="AT682" i="7"/>
  <c r="AT684" i="7"/>
  <c r="AT685" i="7"/>
  <c r="AT686" i="7"/>
  <c r="AT691" i="7"/>
  <c r="AT692" i="7"/>
  <c r="AT693" i="7"/>
  <c r="AT696" i="7"/>
  <c r="AT698" i="7"/>
  <c r="AT700" i="7"/>
  <c r="AT701" i="7"/>
  <c r="AT702" i="7"/>
  <c r="AT703" i="7"/>
  <c r="AT705" i="7"/>
  <c r="AT706" i="7"/>
  <c r="AT707" i="7"/>
  <c r="AT708" i="7"/>
  <c r="AT709" i="7"/>
  <c r="AT710" i="7"/>
  <c r="AT711" i="7"/>
  <c r="AT712" i="7"/>
  <c r="AT714" i="7"/>
  <c r="AT715" i="7"/>
  <c r="AT716" i="7"/>
  <c r="AT717" i="7"/>
  <c r="AT718" i="7"/>
  <c r="AT719" i="7"/>
  <c r="AT720" i="7"/>
  <c r="AT721" i="7"/>
  <c r="AT722" i="7"/>
  <c r="AT723" i="7"/>
  <c r="AT724" i="7"/>
  <c r="AT725" i="7"/>
  <c r="AT726" i="7"/>
  <c r="AT728" i="7"/>
  <c r="AT729" i="7"/>
  <c r="AT730" i="7"/>
  <c r="AT732" i="7"/>
  <c r="AT733" i="7"/>
  <c r="AT735" i="7"/>
  <c r="AT736" i="7"/>
  <c r="AT737" i="7"/>
  <c r="AT738" i="7"/>
  <c r="AT739" i="7"/>
  <c r="AT740" i="7"/>
  <c r="AT741" i="7"/>
  <c r="AT742" i="7"/>
  <c r="AT745" i="7"/>
  <c r="AT746" i="7"/>
  <c r="AT747" i="7"/>
  <c r="AT748" i="7"/>
  <c r="AT751" i="7"/>
  <c r="AT752" i="7"/>
  <c r="AT753" i="7"/>
  <c r="AT754" i="7"/>
  <c r="AT757" i="7"/>
  <c r="AT758" i="7"/>
  <c r="AT759" i="7"/>
  <c r="AT760" i="7"/>
  <c r="AT761" i="7"/>
  <c r="AT762" i="7"/>
  <c r="AT763" i="7"/>
  <c r="AT764" i="7"/>
  <c r="AT768" i="7"/>
  <c r="AT769" i="7"/>
  <c r="AT770" i="7"/>
  <c r="AT771" i="7"/>
  <c r="AT772" i="7"/>
  <c r="AT773" i="7"/>
  <c r="AT774" i="7"/>
  <c r="AT775" i="7"/>
  <c r="AT776" i="7"/>
  <c r="AT777" i="7"/>
  <c r="AT778" i="7"/>
  <c r="AT779" i="7"/>
  <c r="AT780" i="7"/>
  <c r="AT781" i="7"/>
  <c r="AT782" i="7"/>
  <c r="AT783" i="7"/>
  <c r="AT784" i="7"/>
  <c r="AT785" i="7"/>
  <c r="AT786" i="7"/>
  <c r="AT787" i="7"/>
  <c r="AT788" i="7"/>
  <c r="AT790" i="7"/>
  <c r="AT791" i="7"/>
  <c r="AT793" i="7"/>
  <c r="AT794" i="7"/>
  <c r="AT795" i="7"/>
  <c r="AT796" i="7"/>
  <c r="AT797" i="7"/>
  <c r="AT800" i="7"/>
  <c r="AT801" i="7"/>
  <c r="AT803" i="7"/>
  <c r="AT804" i="7"/>
  <c r="AT806" i="7"/>
  <c r="AT807" i="7"/>
  <c r="AT808" i="7"/>
  <c r="AT809" i="7"/>
  <c r="AT810" i="7"/>
  <c r="AT811" i="7"/>
  <c r="AT812" i="7"/>
  <c r="AT813" i="7"/>
  <c r="AT814" i="7"/>
  <c r="AT815" i="7"/>
  <c r="AT816" i="7"/>
  <c r="AT817" i="7"/>
  <c r="AT819" i="7"/>
  <c r="AT820" i="7"/>
  <c r="AT821" i="7"/>
  <c r="AT822" i="7"/>
  <c r="AT823" i="7"/>
  <c r="AT824" i="7"/>
  <c r="AT825" i="7"/>
  <c r="AT827" i="7"/>
  <c r="AT828" i="7"/>
  <c r="AT829" i="7"/>
  <c r="AT831" i="7"/>
  <c r="AT832" i="7"/>
  <c r="AT833" i="7"/>
  <c r="AT835" i="7"/>
  <c r="AT836" i="7"/>
  <c r="AT838" i="7"/>
  <c r="AT839" i="7"/>
  <c r="AT840" i="7"/>
  <c r="AT843" i="7"/>
  <c r="AT845" i="7"/>
  <c r="AT846" i="7"/>
  <c r="AT848" i="7"/>
  <c r="AT849" i="7"/>
  <c r="AT851" i="7"/>
  <c r="AT852" i="7"/>
  <c r="AT857" i="7"/>
  <c r="AT858" i="7"/>
  <c r="AT859" i="7"/>
  <c r="AT860" i="7"/>
  <c r="AT861" i="7"/>
  <c r="AT862" i="7"/>
  <c r="AT863" i="7"/>
  <c r="AT864" i="7"/>
  <c r="AT865" i="7"/>
  <c r="AT866" i="7"/>
  <c r="AT867" i="7"/>
  <c r="AT868" i="7"/>
  <c r="AT869" i="7"/>
  <c r="AT870" i="7"/>
  <c r="AT871" i="7"/>
  <c r="AT872" i="7"/>
  <c r="AT873" i="7"/>
  <c r="AT874" i="7"/>
  <c r="AT875" i="7"/>
  <c r="AT877" i="7"/>
  <c r="AT879" i="7"/>
  <c r="AT882" i="7"/>
  <c r="AT883" i="7"/>
  <c r="AT885" i="7"/>
  <c r="AT886" i="7"/>
  <c r="AT887" i="7"/>
  <c r="AT888" i="7"/>
  <c r="AT889" i="7"/>
  <c r="AT890" i="7"/>
  <c r="AT891" i="7"/>
  <c r="AT892" i="7"/>
  <c r="AT893" i="7"/>
  <c r="AT894" i="7"/>
  <c r="AT895" i="7"/>
  <c r="AT897" i="7"/>
  <c r="AT898" i="7"/>
  <c r="AT899" i="7"/>
  <c r="AT900" i="7"/>
  <c r="AT901" i="7"/>
  <c r="AT902" i="7"/>
  <c r="AT903" i="7"/>
  <c r="AT904" i="7"/>
  <c r="AT905" i="7"/>
  <c r="AT906" i="7"/>
  <c r="AT907" i="7"/>
  <c r="AT908" i="7"/>
  <c r="AT909" i="7"/>
  <c r="AT910" i="7"/>
  <c r="AT911" i="7"/>
  <c r="AT912" i="7"/>
  <c r="AT913" i="7"/>
  <c r="AT914" i="7"/>
  <c r="AT915" i="7"/>
  <c r="AT916" i="7"/>
  <c r="AT919" i="7"/>
  <c r="AT920" i="7"/>
  <c r="AT921" i="7"/>
  <c r="AT922" i="7"/>
  <c r="AT923" i="7"/>
  <c r="AT924" i="7"/>
  <c r="AT925" i="7"/>
  <c r="AT926" i="7"/>
  <c r="AT927" i="7"/>
  <c r="AT931" i="7"/>
  <c r="AT932" i="7"/>
  <c r="AT933" i="7"/>
  <c r="AT934" i="7"/>
  <c r="AT935" i="7"/>
  <c r="AT936" i="7"/>
  <c r="AT937" i="7"/>
  <c r="AT938" i="7"/>
  <c r="AT939" i="7"/>
  <c r="AT940" i="7"/>
  <c r="AT941" i="7"/>
  <c r="AT942" i="7"/>
  <c r="AT943" i="7"/>
  <c r="AT944" i="7"/>
  <c r="AT945" i="7"/>
  <c r="AT946" i="7"/>
  <c r="AT947" i="7"/>
  <c r="AT948" i="7"/>
  <c r="AT949" i="7"/>
  <c r="AT951" i="7"/>
  <c r="AT952" i="7"/>
  <c r="AT953" i="7"/>
  <c r="AT954" i="7"/>
  <c r="AT956" i="7"/>
  <c r="AT957" i="7"/>
  <c r="AT958" i="7"/>
  <c r="AT959" i="7"/>
  <c r="AT960" i="7"/>
  <c r="AT961" i="7"/>
  <c r="AT962" i="7"/>
  <c r="AT963" i="7"/>
  <c r="AT964" i="7"/>
  <c r="AT965" i="7"/>
  <c r="AT966" i="7"/>
  <c r="AT967" i="7"/>
  <c r="AT968" i="7"/>
  <c r="AT972" i="7"/>
  <c r="AT973" i="7"/>
  <c r="AT975" i="7"/>
  <c r="AT977" i="7"/>
  <c r="AT978" i="7"/>
  <c r="AT979" i="7"/>
  <c r="AT980" i="7"/>
  <c r="AT981" i="7"/>
  <c r="AT982" i="7"/>
  <c r="AT984" i="7"/>
  <c r="AT985" i="7"/>
  <c r="AT988" i="7"/>
  <c r="AT989" i="7"/>
  <c r="AT990" i="7"/>
  <c r="AT991" i="7"/>
  <c r="AT992" i="7"/>
  <c r="AT993" i="7"/>
  <c r="AT994" i="7"/>
  <c r="AT996" i="7"/>
  <c r="AT997" i="7"/>
  <c r="AT998" i="7"/>
  <c r="AT999" i="7"/>
  <c r="AT1000" i="7"/>
  <c r="AT1001" i="7"/>
  <c r="AT1003" i="7"/>
  <c r="AT1005" i="7"/>
  <c r="AT1006" i="7"/>
  <c r="AT1007" i="7"/>
  <c r="AT1008" i="7"/>
  <c r="AT1009" i="7"/>
  <c r="AT1010" i="7"/>
  <c r="AT1011" i="7"/>
  <c r="AT1012" i="7"/>
  <c r="AT1013" i="7"/>
  <c r="AT1014" i="7"/>
  <c r="AT1015" i="7"/>
  <c r="AT1016" i="7"/>
  <c r="AT1017" i="7"/>
  <c r="AT1018" i="7"/>
  <c r="AT1019" i="7"/>
  <c r="AT1020" i="7"/>
  <c r="AT1021" i="7"/>
  <c r="AT1022" i="7"/>
  <c r="AT1023" i="7"/>
  <c r="AT1024" i="7"/>
  <c r="AT1025" i="7"/>
  <c r="AT1026" i="7"/>
  <c r="AT1027" i="7"/>
  <c r="AT1028" i="7"/>
  <c r="AT1029" i="7"/>
  <c r="AT1030" i="7"/>
  <c r="AT1031" i="7"/>
  <c r="AT1032" i="7"/>
  <c r="AT1033" i="7"/>
  <c r="AT1035" i="7"/>
  <c r="AT1036" i="7"/>
  <c r="AT1037" i="7"/>
  <c r="AT1038" i="7"/>
  <c r="AT1039" i="7"/>
  <c r="AT1040" i="7"/>
  <c r="AT1041" i="7"/>
  <c r="AT1042" i="7"/>
  <c r="AT1043" i="7"/>
  <c r="AT1044" i="7"/>
  <c r="AT1045" i="7"/>
  <c r="AT1046" i="7"/>
  <c r="AT1047" i="7"/>
  <c r="AT1048" i="7"/>
  <c r="AT1049" i="7"/>
  <c r="AT1050" i="7"/>
  <c r="AT1052" i="7"/>
  <c r="AT1053" i="7"/>
  <c r="AT1054" i="7"/>
  <c r="AT1055" i="7"/>
  <c r="AT1056" i="7"/>
  <c r="AT1057" i="7"/>
  <c r="AT1058" i="7"/>
  <c r="AT1061" i="7"/>
  <c r="AT1062" i="7"/>
  <c r="AT1063" i="7"/>
  <c r="AT1064" i="7"/>
  <c r="AT1067" i="7"/>
  <c r="AT1069" i="7"/>
  <c r="AT1070" i="7"/>
  <c r="AT1071" i="7"/>
  <c r="AT1072" i="7"/>
  <c r="AT1073" i="7"/>
  <c r="AT1074" i="7"/>
  <c r="AT1075" i="7"/>
  <c r="AT1076" i="7"/>
  <c r="AT1077" i="7"/>
  <c r="AT1078" i="7"/>
  <c r="AT1080" i="7"/>
  <c r="AT1081" i="7"/>
  <c r="AT1082" i="7"/>
  <c r="AT1083" i="7"/>
  <c r="AT1084" i="7"/>
  <c r="AT1085" i="7"/>
  <c r="AT1086" i="7"/>
  <c r="AT1087" i="7"/>
  <c r="AT1088" i="7"/>
  <c r="AT1089" i="7"/>
  <c r="AT1091" i="7"/>
  <c r="AT1092" i="7"/>
  <c r="AT1093" i="7"/>
  <c r="AT1094" i="7"/>
  <c r="AT1095" i="7"/>
  <c r="AT1096" i="7"/>
  <c r="AT1097" i="7"/>
  <c r="AT1098" i="7"/>
  <c r="AT1099" i="7"/>
  <c r="AT1100" i="7"/>
  <c r="AT1101" i="7"/>
  <c r="AT1103" i="7"/>
  <c r="AT1106" i="7"/>
  <c r="AT1107" i="7"/>
  <c r="AT1108" i="7"/>
  <c r="AT1109" i="7"/>
  <c r="AT1110" i="7"/>
  <c r="AT1111" i="7"/>
  <c r="AT1113" i="7"/>
  <c r="AT1116" i="7"/>
  <c r="AT1117" i="7"/>
  <c r="AT1118" i="7"/>
  <c r="AT1120" i="7"/>
  <c r="AT1121" i="7"/>
  <c r="AT1122" i="7"/>
  <c r="AT1124" i="7"/>
  <c r="AT1126" i="7"/>
  <c r="AT1127" i="7"/>
  <c r="AT1128" i="7"/>
  <c r="AT1132" i="7"/>
  <c r="AT1134" i="7"/>
  <c r="AT1135" i="7"/>
  <c r="AT1140" i="7"/>
  <c r="AT1141" i="7"/>
  <c r="AT1142" i="7"/>
  <c r="AT1143" i="7"/>
  <c r="AT1146" i="7"/>
  <c r="AT1148" i="7"/>
  <c r="AT1150" i="7"/>
  <c r="AT1152" i="7"/>
  <c r="AT1153" i="7"/>
  <c r="AT1154" i="7"/>
  <c r="AT1155" i="7"/>
  <c r="AT1156" i="7"/>
  <c r="AT1157" i="7"/>
  <c r="AT1158" i="7"/>
  <c r="AT1159" i="7"/>
  <c r="AT1160" i="7"/>
  <c r="AT1161" i="7"/>
  <c r="AT1162" i="7"/>
  <c r="AT1163" i="7"/>
  <c r="AT1164" i="7"/>
  <c r="AT1165" i="7"/>
  <c r="AT1166" i="7"/>
  <c r="AT1168" i="7"/>
  <c r="AT1169" i="7"/>
  <c r="AT1170" i="7"/>
  <c r="AT1171" i="7"/>
  <c r="AT1172" i="7"/>
  <c r="AT1173" i="7"/>
  <c r="AT1174" i="7"/>
  <c r="AT1175" i="7"/>
  <c r="AT1177" i="7"/>
  <c r="AT1178" i="7"/>
  <c r="AT1179" i="7"/>
  <c r="AT1180" i="7"/>
  <c r="AT1181" i="7"/>
  <c r="AT1182" i="7"/>
  <c r="AT1186" i="7"/>
  <c r="AT1188" i="7"/>
  <c r="AT1191" i="7"/>
  <c r="AT1192" i="7"/>
  <c r="AT1193" i="7"/>
  <c r="AT1194" i="7"/>
  <c r="AT1195" i="7"/>
  <c r="AT1196" i="7"/>
  <c r="AT1197" i="7"/>
  <c r="AT1198" i="7"/>
  <c r="AT1199" i="7"/>
  <c r="AT1200" i="7"/>
  <c r="AT1201" i="7"/>
  <c r="AT1203" i="7"/>
  <c r="AT1205" i="7"/>
  <c r="AT1206" i="7"/>
  <c r="AT1207" i="7"/>
  <c r="AT1210" i="7"/>
  <c r="AT1211" i="7"/>
  <c r="AT1212" i="7"/>
  <c r="AT1213" i="7"/>
  <c r="AT1214" i="7"/>
  <c r="AT1216" i="7"/>
  <c r="AT1217" i="7"/>
  <c r="AT1218" i="7"/>
  <c r="AT1219" i="7"/>
  <c r="AT1220" i="7"/>
  <c r="AT1221" i="7"/>
  <c r="AT1222" i="7"/>
  <c r="AT1223" i="7"/>
  <c r="AT1224" i="7"/>
  <c r="AT1225" i="7"/>
  <c r="AT1226" i="7"/>
  <c r="AT1227" i="7"/>
  <c r="AT1228" i="7"/>
  <c r="AT1229" i="7"/>
  <c r="AT1231" i="7"/>
  <c r="AT1232" i="7"/>
  <c r="AT1233" i="7"/>
  <c r="AT1234" i="7"/>
  <c r="AT1235" i="7"/>
  <c r="AT1236" i="7"/>
  <c r="AT1237" i="7"/>
  <c r="AT1238" i="7"/>
  <c r="AT1239" i="7"/>
  <c r="AT1240" i="7"/>
  <c r="AT1241" i="7"/>
  <c r="AT1242" i="7"/>
  <c r="AT1243" i="7"/>
  <c r="AT1244" i="7"/>
  <c r="AT1245" i="7"/>
  <c r="AT1247" i="7"/>
  <c r="AT1248" i="7"/>
  <c r="AT1249" i="7"/>
  <c r="AT1250" i="7"/>
  <c r="AT1251" i="7"/>
  <c r="AT1252" i="7"/>
  <c r="AT1253" i="7"/>
  <c r="AT1254" i="7"/>
  <c r="AT1256" i="7"/>
  <c r="AT1258" i="7"/>
  <c r="AT1259" i="7"/>
  <c r="AT1260" i="7"/>
  <c r="AT1261" i="7"/>
  <c r="AT1262" i="7"/>
  <c r="AT1263" i="7"/>
  <c r="AT1264" i="7"/>
  <c r="AT1266" i="7"/>
  <c r="AT1267" i="7"/>
  <c r="AT1268" i="7"/>
  <c r="AT1269" i="7"/>
  <c r="AT1270" i="7"/>
  <c r="AT1271" i="7"/>
  <c r="AT1273" i="7"/>
  <c r="AT1274" i="7"/>
  <c r="AT1275" i="7"/>
  <c r="AT1276" i="7"/>
  <c r="AT1277" i="7"/>
  <c r="AT1278" i="7"/>
  <c r="AT1279" i="7"/>
  <c r="AT1280" i="7"/>
  <c r="AT1281" i="7"/>
  <c r="AT1282" i="7"/>
  <c r="AT1283" i="7"/>
  <c r="AT1284" i="7"/>
  <c r="AT1285" i="7"/>
  <c r="AT1286" i="7"/>
  <c r="AT1293" i="7"/>
  <c r="AT1294" i="7"/>
  <c r="AT1295" i="7"/>
  <c r="AT1296" i="7"/>
  <c r="AT1297" i="7"/>
  <c r="AT1298" i="7"/>
  <c r="AT1299" i="7"/>
  <c r="AT1300" i="7"/>
  <c r="AT1302" i="7"/>
  <c r="AT1303" i="7"/>
  <c r="AT1304" i="7"/>
  <c r="AT1305" i="7"/>
  <c r="AT1306" i="7"/>
  <c r="AT1307" i="7"/>
  <c r="AT1308" i="7"/>
  <c r="AT1309" i="7"/>
  <c r="AT1310" i="7"/>
  <c r="AT1311" i="7"/>
  <c r="AT1313" i="7"/>
  <c r="AT1314" i="7"/>
  <c r="AT1316" i="7"/>
  <c r="AT1317" i="7"/>
  <c r="AT1319" i="7"/>
  <c r="AT1320" i="7"/>
  <c r="AT1321" i="7"/>
  <c r="AT1322" i="7"/>
  <c r="AT1323" i="7"/>
  <c r="AT1324" i="7"/>
  <c r="AT1325" i="7"/>
  <c r="AT1326" i="7"/>
  <c r="AT1327" i="7"/>
  <c r="AT1328" i="7"/>
  <c r="AT1329" i="7"/>
  <c r="AT1330" i="7"/>
  <c r="AT1331" i="7"/>
  <c r="AT1335" i="7"/>
  <c r="AT1337" i="7"/>
  <c r="AT1338" i="7"/>
  <c r="AT1339" i="7"/>
  <c r="AT1340" i="7"/>
  <c r="AT1341" i="7"/>
  <c r="AT1343" i="7"/>
  <c r="AT1344" i="7"/>
  <c r="AT1346" i="7"/>
  <c r="AT1347" i="7"/>
  <c r="AT1348" i="7"/>
  <c r="AT1349" i="7"/>
  <c r="AT1351" i="7"/>
  <c r="AT1352" i="7"/>
  <c r="AT1353" i="7"/>
  <c r="AT1354" i="7"/>
  <c r="AT1359" i="7"/>
  <c r="AT1360" i="7"/>
  <c r="AT1361" i="7"/>
  <c r="AT1362" i="7"/>
  <c r="AT1363" i="7"/>
  <c r="AT1364" i="7"/>
  <c r="AT1365" i="7"/>
  <c r="AT1366" i="7"/>
  <c r="AT1367" i="7"/>
  <c r="AT1368" i="7"/>
  <c r="AT1369" i="7"/>
  <c r="AT1370" i="7"/>
  <c r="AT1371" i="7"/>
  <c r="AT1372" i="7"/>
  <c r="AT1373" i="7"/>
  <c r="AT1374" i="7"/>
  <c r="AT1375" i="7"/>
  <c r="AT1378" i="7"/>
  <c r="AT1379" i="7"/>
  <c r="AT1380" i="7"/>
  <c r="AT1382" i="7"/>
  <c r="AT1383" i="7"/>
  <c r="AT1384" i="7"/>
  <c r="AT1385" i="7"/>
  <c r="AT1393" i="7"/>
  <c r="AT1394" i="7"/>
  <c r="AT1395" i="7"/>
  <c r="AT1396" i="7"/>
  <c r="AT1403" i="7"/>
  <c r="AT1404" i="7"/>
  <c r="AT1405" i="7"/>
  <c r="AT1406" i="7"/>
  <c r="AT1407" i="7"/>
  <c r="AT1411" i="7"/>
  <c r="AT1412" i="7"/>
  <c r="AT1413" i="7"/>
  <c r="AT1414" i="7"/>
  <c r="AT1415" i="7"/>
  <c r="AT1416" i="7"/>
  <c r="AT1418" i="7"/>
  <c r="AT1419" i="7"/>
  <c r="AT1421" i="7"/>
  <c r="AT1422" i="7"/>
  <c r="AT1423" i="7"/>
  <c r="AT1425" i="7"/>
  <c r="AT1426" i="7"/>
  <c r="AT1427" i="7"/>
  <c r="AT1428" i="7"/>
  <c r="AT1429" i="7"/>
  <c r="AT1430" i="7"/>
  <c r="AT1431" i="7"/>
  <c r="AT1432" i="7"/>
  <c r="AT1433" i="7"/>
  <c r="AT1434" i="7"/>
  <c r="AT1435" i="7"/>
  <c r="AT1436" i="7"/>
  <c r="AT1437" i="7"/>
  <c r="AT1438" i="7"/>
  <c r="AT1439" i="7"/>
  <c r="AT1440" i="7"/>
  <c r="AT1441" i="7"/>
  <c r="AT1442" i="7"/>
  <c r="AT1445" i="7"/>
  <c r="AT1448" i="7"/>
  <c r="AT1449" i="7"/>
  <c r="AT1450" i="7"/>
  <c r="AT1451" i="7"/>
  <c r="AT1453" i="7"/>
  <c r="AT1454" i="7"/>
  <c r="AT1455" i="7"/>
  <c r="AT1456" i="7"/>
  <c r="AT1457" i="7"/>
  <c r="AT1458" i="7"/>
  <c r="AT1459" i="7"/>
  <c r="AT1460" i="7"/>
  <c r="AT1461" i="7"/>
  <c r="AT1462" i="7"/>
  <c r="AT1464" i="7"/>
  <c r="AT1466" i="7"/>
  <c r="AT1467" i="7"/>
  <c r="AT1469" i="7"/>
  <c r="AT1470" i="7"/>
  <c r="AT1471" i="7"/>
  <c r="AT1473" i="7"/>
  <c r="AT1475" i="7"/>
  <c r="AT1476" i="7"/>
  <c r="AT1477" i="7"/>
  <c r="AT1480" i="7"/>
  <c r="AT1481" i="7"/>
  <c r="AT1483" i="7"/>
  <c r="AT1484" i="7"/>
  <c r="AT1485" i="7"/>
  <c r="AT1487" i="7"/>
  <c r="AT1488" i="7"/>
  <c r="AT1489" i="7"/>
  <c r="AT1490" i="7"/>
  <c r="AT1492" i="7"/>
  <c r="AT1493" i="7"/>
  <c r="AT1494" i="7"/>
  <c r="AT1495" i="7"/>
  <c r="AT1496" i="7"/>
  <c r="AT1497" i="7"/>
  <c r="AT1498" i="7"/>
  <c r="AT1499" i="7"/>
  <c r="AT1500" i="7"/>
  <c r="AT1501" i="7"/>
  <c r="AT1502" i="7"/>
  <c r="AT1503" i="7"/>
  <c r="AT1504" i="7"/>
  <c r="AT1505" i="7"/>
  <c r="AT1506" i="7"/>
  <c r="AT1508" i="7"/>
  <c r="AT1509" i="7"/>
  <c r="AT1510" i="7"/>
  <c r="AT1512" i="7"/>
  <c r="AT1513" i="7"/>
  <c r="AT1514" i="7"/>
  <c r="AT1515" i="7"/>
  <c r="AT1516" i="7"/>
  <c r="AT1518" i="7"/>
  <c r="AT1519" i="7"/>
  <c r="AT1520" i="7"/>
  <c r="AT1522" i="7"/>
  <c r="AT1523" i="7"/>
  <c r="AT1524" i="7"/>
  <c r="AT1525" i="7"/>
  <c r="AT1527" i="7"/>
  <c r="AT1528" i="7"/>
  <c r="AT1529" i="7"/>
  <c r="AT1530" i="7"/>
  <c r="AT1531" i="7"/>
  <c r="AT1532" i="7"/>
  <c r="AT1533" i="7"/>
  <c r="AT1534" i="7"/>
  <c r="AT1535" i="7"/>
  <c r="AT1539" i="7"/>
  <c r="AT1540" i="7"/>
  <c r="AT1541" i="7"/>
  <c r="AT1542" i="7"/>
  <c r="AT1543" i="7"/>
  <c r="AT1544" i="7"/>
  <c r="AT1546" i="7"/>
  <c r="AT1547" i="7"/>
  <c r="AT1548" i="7"/>
  <c r="AT1550" i="7"/>
  <c r="AT1551" i="7"/>
  <c r="AT1552" i="7"/>
  <c r="AT1554" i="7"/>
  <c r="AT1556" i="7"/>
  <c r="AT1557" i="7"/>
  <c r="AT1585" i="7"/>
  <c r="AT1586" i="7"/>
  <c r="AT1587" i="7"/>
  <c r="AT1588" i="7"/>
  <c r="AT1589" i="7"/>
  <c r="AT1590" i="7"/>
  <c r="AT1591" i="7"/>
  <c r="AT1592" i="7"/>
  <c r="AT1593" i="7"/>
  <c r="AT1594" i="7"/>
  <c r="AT1595" i="7"/>
  <c r="AT1596" i="7"/>
  <c r="AT1597" i="7"/>
  <c r="AT1598" i="7"/>
  <c r="AT1604" i="7"/>
  <c r="AT1605" i="7"/>
  <c r="AT1606" i="7"/>
  <c r="AT1607" i="7"/>
  <c r="AT1608" i="7"/>
  <c r="AT1609" i="7"/>
  <c r="AT1610" i="7"/>
  <c r="AT1611" i="7"/>
  <c r="AT1613" i="7"/>
  <c r="AT1614" i="7"/>
  <c r="AT1615" i="7"/>
  <c r="AT1616" i="7"/>
  <c r="AT1618" i="7"/>
  <c r="AT1619" i="7"/>
  <c r="AT1620" i="7"/>
  <c r="AT1621" i="7"/>
  <c r="AT1622" i="7"/>
  <c r="AT1623" i="7"/>
  <c r="AT1624" i="7"/>
  <c r="AT1625" i="7"/>
  <c r="AT1627" i="7"/>
  <c r="AT1628" i="7"/>
  <c r="AT1629" i="7"/>
  <c r="AT1630" i="7"/>
  <c r="AT1631" i="7"/>
  <c r="AT1632" i="7"/>
  <c r="AT1633" i="7"/>
  <c r="AT1634" i="7"/>
  <c r="AT1635" i="7"/>
  <c r="AT1636" i="7"/>
  <c r="AT1638" i="7"/>
  <c r="AT1640" i="7"/>
  <c r="AT1641" i="7"/>
  <c r="AT1642" i="7"/>
  <c r="AT1643" i="7"/>
  <c r="AT1644" i="7"/>
  <c r="AT1645" i="7"/>
  <c r="AT1646" i="7"/>
  <c r="AT1647" i="7"/>
  <c r="AT1648" i="7"/>
  <c r="AT1649" i="7"/>
  <c r="AT1650" i="7"/>
  <c r="AT1652" i="7"/>
  <c r="AT1653" i="7"/>
  <c r="AT1654" i="7"/>
  <c r="AT1655" i="7"/>
  <c r="AT1656" i="7"/>
  <c r="AT1657" i="7"/>
  <c r="AT1658" i="7"/>
  <c r="AT1659" i="7"/>
  <c r="AT1660" i="7"/>
  <c r="AT1662" i="7"/>
  <c r="AT1663" i="7"/>
  <c r="AT1665" i="7"/>
  <c r="AT1666" i="7"/>
  <c r="AT1667" i="7"/>
  <c r="AT1668" i="7"/>
  <c r="AT1669" i="7"/>
  <c r="AT1670" i="7"/>
  <c r="AT1671" i="7"/>
  <c r="AT1672" i="7"/>
  <c r="AT1673" i="7"/>
  <c r="AT1674" i="7"/>
  <c r="AT1677" i="7"/>
  <c r="AT1678" i="7"/>
  <c r="AT1680" i="7"/>
  <c r="AT1682" i="7"/>
  <c r="AT1683" i="7"/>
  <c r="AT1685" i="7"/>
  <c r="AT1686" i="7"/>
  <c r="AT1690" i="7"/>
  <c r="AT1691" i="7"/>
  <c r="AT1692" i="7"/>
  <c r="AT1693" i="7"/>
  <c r="AT1694" i="7"/>
  <c r="AT1695" i="7"/>
  <c r="AT1696" i="7"/>
  <c r="AT1698" i="7"/>
  <c r="AT1699" i="7"/>
  <c r="AT1700" i="7"/>
  <c r="AT1701" i="7"/>
  <c r="AT1703" i="7"/>
  <c r="AT1704" i="7"/>
  <c r="AT1705" i="7"/>
  <c r="AT1706" i="7"/>
  <c r="AT1707" i="7"/>
  <c r="AT1708" i="7"/>
  <c r="AT1709" i="7"/>
  <c r="AT1710" i="7"/>
  <c r="AT1711" i="7"/>
  <c r="AT1712" i="7"/>
  <c r="AT1713" i="7"/>
  <c r="AT1714" i="7"/>
  <c r="AT1715" i="7"/>
  <c r="AT1716" i="7"/>
  <c r="AT1717" i="7"/>
  <c r="AT1718" i="7"/>
  <c r="AT1719" i="7"/>
  <c r="AT1721" i="7"/>
  <c r="AT1722" i="7"/>
  <c r="AT1723" i="7"/>
  <c r="AT1725" i="7"/>
  <c r="AT1728" i="7"/>
  <c r="AT1729" i="7"/>
  <c r="AT1730" i="7"/>
  <c r="AT1731" i="7"/>
  <c r="AT1732" i="7"/>
  <c r="AT1734" i="7"/>
  <c r="AT1736" i="7"/>
  <c r="AT1738" i="7"/>
  <c r="AT1739" i="7"/>
  <c r="AT1740" i="7"/>
  <c r="AT1741" i="7"/>
  <c r="AT1744" i="7"/>
  <c r="AT1748" i="7"/>
  <c r="AT1749" i="7"/>
  <c r="AT1751" i="7"/>
  <c r="AT1753" i="7"/>
  <c r="AT1755" i="7"/>
  <c r="AT1756" i="7"/>
  <c r="AT1757" i="7"/>
  <c r="AT1762" i="7"/>
  <c r="AT1763" i="7"/>
  <c r="AT1764" i="7"/>
  <c r="AT1765" i="7"/>
  <c r="AT1767" i="7"/>
  <c r="AT1768" i="7"/>
  <c r="AT1769" i="7"/>
  <c r="AT1770" i="7"/>
  <c r="AT1771" i="7"/>
  <c r="AT1772" i="7"/>
  <c r="AT1773" i="7"/>
  <c r="AT1774" i="7"/>
  <c r="AT1775" i="7"/>
  <c r="AT1777" i="7"/>
  <c r="AT1778" i="7"/>
  <c r="AT1779" i="7"/>
  <c r="AT1780" i="7"/>
  <c r="AT1781" i="7"/>
  <c r="AT1783" i="7"/>
  <c r="AT1784" i="7"/>
  <c r="AT1785" i="7"/>
  <c r="AT1786" i="7"/>
  <c r="AT1787" i="7"/>
  <c r="AT1788" i="7"/>
  <c r="AT1792" i="7"/>
  <c r="AT1793" i="7"/>
  <c r="AT1794" i="7"/>
  <c r="AT1795" i="7"/>
  <c r="AT1797" i="7"/>
  <c r="AT1798" i="7"/>
  <c r="AT1799" i="7"/>
  <c r="AT1801" i="7"/>
  <c r="AT1802" i="7"/>
  <c r="AT1804" i="7"/>
  <c r="AT1805" i="7"/>
  <c r="AT1807" i="7"/>
  <c r="AT1809" i="7"/>
  <c r="AT1810" i="7"/>
  <c r="AT1812" i="7"/>
  <c r="AT1814" i="7"/>
  <c r="AT1815" i="7"/>
  <c r="AT1816" i="7"/>
  <c r="AT1817" i="7"/>
  <c r="AT1819" i="7"/>
  <c r="AT1820" i="7"/>
  <c r="AT1821" i="7"/>
  <c r="AT1823" i="7"/>
  <c r="AT1824" i="7"/>
  <c r="AT1825" i="7"/>
  <c r="AT1826" i="7"/>
  <c r="AT1827" i="7"/>
  <c r="AT1828" i="7"/>
  <c r="AT1829" i="7"/>
  <c r="AT1830" i="7"/>
  <c r="AT1831" i="7"/>
  <c r="AT1833" i="7"/>
  <c r="AT1834" i="7"/>
  <c r="AT1835" i="7"/>
  <c r="AT1836" i="7"/>
  <c r="AT1837" i="7"/>
  <c r="AT1838" i="7"/>
  <c r="AT1839" i="7"/>
  <c r="AT1840" i="7"/>
  <c r="AT1841" i="7"/>
  <c r="AT1843" i="7"/>
  <c r="AT1844" i="7"/>
  <c r="AT1846" i="7"/>
  <c r="AT1847" i="7"/>
  <c r="AT1848" i="7"/>
  <c r="AT1849" i="7"/>
  <c r="AT1850" i="7"/>
  <c r="AT1851" i="7"/>
  <c r="AT1852" i="7"/>
  <c r="AT1853" i="7"/>
  <c r="AT1855" i="7"/>
  <c r="AT1856" i="7"/>
  <c r="AT1857" i="7"/>
  <c r="AT1863" i="7"/>
  <c r="AT1864" i="7"/>
  <c r="AT1866" i="7"/>
  <c r="AT1867" i="7"/>
  <c r="AT1868" i="7"/>
  <c r="AT1869" i="7"/>
  <c r="AT1870" i="7"/>
  <c r="AT1871" i="7"/>
  <c r="AT1872" i="7"/>
  <c r="AT1873" i="7"/>
  <c r="AT1874" i="7"/>
  <c r="AT1875" i="7"/>
  <c r="AT1876" i="7"/>
  <c r="AT1877" i="7"/>
  <c r="AT1878" i="7"/>
  <c r="AT1879" i="7"/>
  <c r="AT1880" i="7"/>
  <c r="AT1881" i="7"/>
  <c r="AT1882" i="7"/>
  <c r="AT1883" i="7"/>
  <c r="AT1884" i="7"/>
  <c r="AT1885" i="7"/>
  <c r="AT1886" i="7"/>
  <c r="AT1887" i="7"/>
  <c r="AT1888" i="7"/>
  <c r="AT1889" i="7"/>
  <c r="AT1890" i="7"/>
  <c r="AT1891" i="7"/>
  <c r="AT1893" i="7"/>
  <c r="AT1895" i="7"/>
  <c r="AT1896" i="7"/>
  <c r="AT1897" i="7"/>
  <c r="AT1898" i="7"/>
  <c r="AT1900" i="7"/>
  <c r="AT1901" i="7"/>
  <c r="AT1902" i="7"/>
  <c r="AT1903" i="7"/>
  <c r="AT1904" i="7"/>
  <c r="AT1905" i="7"/>
  <c r="AT1906" i="7"/>
  <c r="AT1909" i="7"/>
  <c r="AT1910" i="7"/>
  <c r="AT1911" i="7"/>
  <c r="AT1912" i="7"/>
  <c r="AT1913" i="7"/>
  <c r="AT1914" i="7"/>
  <c r="AT1916" i="7"/>
  <c r="AT1917" i="7"/>
  <c r="AT1919" i="7"/>
  <c r="AT1920" i="7"/>
  <c r="AT1921" i="7"/>
  <c r="AT1923" i="7"/>
  <c r="AT1925" i="7"/>
  <c r="AT1927" i="7"/>
  <c r="AT1928" i="7"/>
  <c r="AT1930" i="7"/>
  <c r="AT1931" i="7"/>
  <c r="AT1932" i="7"/>
  <c r="AT1933" i="7"/>
  <c r="AT1934" i="7"/>
  <c r="AT1935" i="7"/>
  <c r="AT1936" i="7"/>
  <c r="AT1937" i="7"/>
  <c r="AT1938" i="7"/>
  <c r="AT1939" i="7"/>
  <c r="AT1940" i="7"/>
  <c r="AT1944" i="7"/>
  <c r="AT1946" i="7"/>
  <c r="AT1947" i="7"/>
  <c r="AT1948" i="7"/>
  <c r="AT1951" i="7"/>
  <c r="AT1952" i="7"/>
  <c r="AT1954" i="7"/>
  <c r="AT1955" i="7"/>
  <c r="AT1960" i="7"/>
  <c r="AT1961" i="7"/>
  <c r="AT1962" i="7"/>
  <c r="AT1963" i="7"/>
  <c r="AT1964" i="7"/>
  <c r="AT1965" i="7"/>
  <c r="AT1967" i="7"/>
  <c r="AT1968" i="7"/>
  <c r="AT1969" i="7"/>
  <c r="AT1970" i="7"/>
  <c r="AT1972" i="7"/>
  <c r="AT1973" i="7"/>
  <c r="AT1978" i="7"/>
  <c r="AT1980" i="7"/>
  <c r="AT1981" i="7"/>
  <c r="AT1982" i="7"/>
  <c r="AT1983" i="7"/>
  <c r="AT1984" i="7"/>
  <c r="AT1985" i="7"/>
  <c r="AT1986" i="7"/>
  <c r="AT1987" i="7"/>
  <c r="AT1988" i="7"/>
  <c r="AT1989" i="7"/>
  <c r="AT1992" i="7"/>
  <c r="AT1995" i="7"/>
  <c r="AT1996" i="7"/>
  <c r="AT1997" i="7"/>
  <c r="AT1998" i="7"/>
  <c r="AT2000" i="7"/>
  <c r="AT2001" i="7"/>
  <c r="AT2002" i="7"/>
  <c r="AT2003" i="7"/>
  <c r="AT2004" i="7"/>
  <c r="AT2006" i="7"/>
  <c r="AT2008" i="7"/>
  <c r="AT2009" i="7"/>
  <c r="AT2010" i="7"/>
  <c r="AT2011" i="7"/>
  <c r="AT2012" i="7"/>
  <c r="AT2013" i="7"/>
  <c r="AT2015" i="7"/>
  <c r="AT2016" i="7"/>
  <c r="AT2017" i="7"/>
  <c r="AT2018" i="7"/>
  <c r="AT2020" i="7"/>
  <c r="AT2021" i="7"/>
  <c r="AT2022" i="7"/>
  <c r="AT2023" i="7"/>
  <c r="AT2025" i="7"/>
  <c r="AT2026" i="7"/>
  <c r="AT2027" i="7"/>
  <c r="AT2028" i="7"/>
  <c r="AT2029" i="7"/>
  <c r="AT2030" i="7"/>
  <c r="AT2031" i="7"/>
  <c r="AT2033" i="7"/>
  <c r="AT2034" i="7"/>
  <c r="AT2035" i="7"/>
  <c r="AT2036" i="7"/>
  <c r="AT2038" i="7"/>
  <c r="AT2039" i="7"/>
  <c r="AT2042" i="7"/>
  <c r="AT2043" i="7"/>
  <c r="AT2044" i="7"/>
  <c r="AT2045" i="7"/>
  <c r="AT2046" i="7"/>
  <c r="AT2047" i="7"/>
  <c r="AT2048" i="7"/>
  <c r="AT2049" i="7"/>
  <c r="AT2050" i="7"/>
  <c r="AT2051" i="7"/>
  <c r="AT2053" i="7"/>
  <c r="AT2054" i="7"/>
  <c r="AT2055" i="7"/>
  <c r="AT2056" i="7"/>
  <c r="AT2057" i="7"/>
  <c r="AT2058" i="7"/>
  <c r="AT2059" i="7"/>
  <c r="AT2060" i="7"/>
  <c r="AT2061" i="7"/>
  <c r="AT2062" i="7"/>
  <c r="AT2063" i="7"/>
  <c r="AT2064" i="7"/>
  <c r="AT2065" i="7"/>
  <c r="AT2066" i="7"/>
  <c r="AT2067" i="7"/>
  <c r="AT2068" i="7"/>
  <c r="AT2069" i="7"/>
  <c r="AT2070" i="7"/>
  <c r="AT2071" i="7"/>
  <c r="AT2072" i="7"/>
  <c r="AT2073" i="7"/>
  <c r="AT2074" i="7"/>
  <c r="AT2075" i="7"/>
  <c r="AT2076" i="7"/>
  <c r="AT2077" i="7"/>
  <c r="AT2078" i="7"/>
  <c r="AT2079" i="7"/>
  <c r="AT2080" i="7"/>
  <c r="AT2081" i="7"/>
  <c r="AT2082" i="7"/>
  <c r="AT2083" i="7"/>
  <c r="AT2084" i="7"/>
  <c r="AT2085" i="7"/>
  <c r="AT2086" i="7"/>
  <c r="AT2087" i="7"/>
  <c r="AT2088" i="7"/>
  <c r="AT2090" i="7"/>
  <c r="AT2091" i="7"/>
  <c r="AT2092" i="7"/>
  <c r="AT2093" i="7"/>
  <c r="AT2094" i="7"/>
  <c r="AT2095" i="7"/>
  <c r="AT2096" i="7"/>
  <c r="AT2097" i="7"/>
  <c r="AT2098" i="7"/>
  <c r="AT2099" i="7"/>
  <c r="AT2100" i="7"/>
  <c r="AT2101" i="7"/>
  <c r="AT2102" i="7"/>
  <c r="AT2103" i="7"/>
  <c r="AT2104" i="7"/>
  <c r="AT2105" i="7"/>
  <c r="AT2106" i="7"/>
  <c r="AT2107" i="7"/>
  <c r="AT2108" i="7"/>
  <c r="AT2109" i="7"/>
  <c r="AT2113" i="7"/>
  <c r="AT2114" i="7"/>
  <c r="AT2115" i="7"/>
  <c r="AT2117" i="7"/>
  <c r="AT2118" i="7"/>
  <c r="AT2119" i="7"/>
  <c r="AT2120" i="7"/>
  <c r="AT2122" i="7"/>
  <c r="AT2123" i="7"/>
  <c r="AT2124" i="7"/>
  <c r="AT2125" i="7"/>
  <c r="AT2126" i="7"/>
  <c r="AT2127" i="7"/>
  <c r="AT2128" i="7"/>
  <c r="AT2133" i="7"/>
  <c r="AT2134" i="7"/>
  <c r="AT2135" i="7"/>
  <c r="AT2136" i="7"/>
  <c r="AT2137" i="7"/>
  <c r="AT2138" i="7"/>
  <c r="AT2139" i="7"/>
  <c r="AT2140" i="7"/>
  <c r="AT2141" i="7"/>
  <c r="AT2143" i="7"/>
  <c r="AT2144" i="7"/>
  <c r="AT2146" i="7"/>
  <c r="AT2147" i="7"/>
  <c r="AT2148" i="7"/>
  <c r="AT2149" i="7"/>
  <c r="AT2151" i="7"/>
  <c r="AT2152" i="7"/>
  <c r="AT2153" i="7"/>
  <c r="AT2154" i="7"/>
  <c r="AT2155" i="7"/>
  <c r="AT2156" i="7"/>
  <c r="AT2158" i="7"/>
  <c r="AT2160" i="7"/>
  <c r="AT2162" i="7"/>
  <c r="AT2163" i="7"/>
  <c r="AT2164" i="7"/>
  <c r="AT2166" i="7"/>
  <c r="AT2167" i="7"/>
  <c r="AT2169" i="7"/>
  <c r="AT2170" i="7"/>
  <c r="AT2171" i="7"/>
  <c r="AT2172" i="7"/>
  <c r="AT2173" i="7"/>
  <c r="AT2174" i="7"/>
  <c r="AT2175" i="7"/>
  <c r="AT2176" i="7"/>
  <c r="AT2177" i="7"/>
  <c r="AT2178" i="7"/>
  <c r="AT2182" i="7"/>
  <c r="AT2183" i="7"/>
  <c r="AT2184" i="7"/>
  <c r="AT2185" i="7"/>
  <c r="AT2186" i="7"/>
  <c r="AT2187" i="7"/>
  <c r="AT2189" i="7"/>
  <c r="AT2191" i="7"/>
  <c r="AT2192" i="7"/>
  <c r="AT2193" i="7"/>
  <c r="AT2194" i="7"/>
  <c r="AT2195" i="7"/>
  <c r="AT13" i="7"/>
  <c r="AS21" i="7"/>
  <c r="AS22" i="7"/>
  <c r="AS24" i="7"/>
  <c r="AS31" i="7"/>
  <c r="AS37" i="7"/>
  <c r="AS39" i="7"/>
  <c r="AS46" i="7"/>
  <c r="AS49" i="7"/>
  <c r="AS50" i="7"/>
  <c r="AS54" i="7"/>
  <c r="AS58" i="7"/>
  <c r="AS60" i="7"/>
  <c r="AS65" i="7"/>
  <c r="AS66" i="7"/>
  <c r="AS72" i="7"/>
  <c r="AS78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8" i="7"/>
  <c r="AS114" i="7"/>
  <c r="AS119" i="7"/>
  <c r="AS120" i="7"/>
  <c r="AS123" i="7"/>
  <c r="AS129" i="7"/>
  <c r="AS137" i="7"/>
  <c r="AS142" i="7"/>
  <c r="AS143" i="7"/>
  <c r="AS144" i="7"/>
  <c r="AS145" i="7"/>
  <c r="AS146" i="7"/>
  <c r="AS147" i="7"/>
  <c r="AS152" i="7"/>
  <c r="AS153" i="7"/>
  <c r="AS155" i="7"/>
  <c r="AS158" i="7"/>
  <c r="AS163" i="7"/>
  <c r="AS164" i="7"/>
  <c r="AS168" i="7"/>
  <c r="AS171" i="7"/>
  <c r="AS190" i="7"/>
  <c r="AS196" i="7"/>
  <c r="AS214" i="7"/>
  <c r="AS217" i="7"/>
  <c r="AS221" i="7"/>
  <c r="AS223" i="7"/>
  <c r="AS225" i="7"/>
  <c r="AS231" i="7"/>
  <c r="AS232" i="7"/>
  <c r="AS242" i="7"/>
  <c r="AS258" i="7"/>
  <c r="AS264" i="7"/>
  <c r="AS266" i="7"/>
  <c r="AS267" i="7"/>
  <c r="AS273" i="7"/>
  <c r="AS274" i="7"/>
  <c r="AS275" i="7"/>
  <c r="AS276" i="7"/>
  <c r="AS284" i="7"/>
  <c r="AS298" i="7"/>
  <c r="AS307" i="7"/>
  <c r="AS314" i="7"/>
  <c r="AS331" i="7"/>
  <c r="AS335" i="7"/>
  <c r="AS337" i="7"/>
  <c r="AS347" i="7"/>
  <c r="AS352" i="7"/>
  <c r="AS357" i="7"/>
  <c r="AS377" i="7"/>
  <c r="AS379" i="7"/>
  <c r="AS380" i="7"/>
  <c r="AS382" i="7"/>
  <c r="AS385" i="7"/>
  <c r="AS386" i="7"/>
  <c r="AS395" i="7"/>
  <c r="AS407" i="7"/>
  <c r="AS408" i="7"/>
  <c r="AS409" i="7"/>
  <c r="AS410" i="7"/>
  <c r="AS414" i="7"/>
  <c r="AS417" i="7"/>
  <c r="AS419" i="7"/>
  <c r="AS424" i="7"/>
  <c r="AS425" i="7"/>
  <c r="AS440" i="7"/>
  <c r="AS446" i="7"/>
  <c r="AS447" i="7"/>
  <c r="AS449" i="7"/>
  <c r="AS451" i="7"/>
  <c r="AS453" i="7"/>
  <c r="AS455" i="7"/>
  <c r="AS456" i="7"/>
  <c r="AS458" i="7"/>
  <c r="AS459" i="7"/>
  <c r="AS460" i="7"/>
  <c r="AS461" i="7"/>
  <c r="AS468" i="7"/>
  <c r="AS469" i="7"/>
  <c r="AS470" i="7"/>
  <c r="AS504" i="7"/>
  <c r="AS508" i="7"/>
  <c r="AS522" i="7"/>
  <c r="AS539" i="7"/>
  <c r="AS540" i="7"/>
  <c r="AS541" i="7"/>
  <c r="AS542" i="7"/>
  <c r="AS553" i="7"/>
  <c r="AS554" i="7"/>
  <c r="AS564" i="7"/>
  <c r="AS566" i="7"/>
  <c r="AS572" i="7"/>
  <c r="AS573" i="7"/>
  <c r="AS574" i="7"/>
  <c r="AS575" i="7"/>
  <c r="AS576" i="7"/>
  <c r="AS604" i="7"/>
  <c r="AS608" i="7"/>
  <c r="AS613" i="7"/>
  <c r="AS617" i="7"/>
  <c r="AS621" i="7"/>
  <c r="AS627" i="7"/>
  <c r="AS639" i="7"/>
  <c r="AS640" i="7"/>
  <c r="AS645" i="7"/>
  <c r="AS652" i="7"/>
  <c r="AS654" i="7"/>
  <c r="AS655" i="7"/>
  <c r="AS656" i="7"/>
  <c r="AS657" i="7"/>
  <c r="AS663" i="7"/>
  <c r="AS666" i="7"/>
  <c r="AS680" i="7"/>
  <c r="AS683" i="7"/>
  <c r="AS687" i="7"/>
  <c r="AS688" i="7"/>
  <c r="AS689" i="7"/>
  <c r="AS690" i="7"/>
  <c r="AS694" i="7"/>
  <c r="AS695" i="7"/>
  <c r="AS697" i="7"/>
  <c r="AS699" i="7"/>
  <c r="AS704" i="7"/>
  <c r="AS713" i="7"/>
  <c r="AS727" i="7"/>
  <c r="AS731" i="7"/>
  <c r="AS734" i="7"/>
  <c r="AS743" i="7"/>
  <c r="AS744" i="7"/>
  <c r="AS749" i="7"/>
  <c r="AS750" i="7"/>
  <c r="AS755" i="7"/>
  <c r="AS756" i="7"/>
  <c r="AS765" i="7"/>
  <c r="AS766" i="7"/>
  <c r="AS767" i="7"/>
  <c r="AS789" i="7"/>
  <c r="AS792" i="7"/>
  <c r="AS798" i="7"/>
  <c r="AS799" i="7"/>
  <c r="AS802" i="7"/>
  <c r="AS805" i="7"/>
  <c r="AS818" i="7"/>
  <c r="AS826" i="7"/>
  <c r="AS830" i="7"/>
  <c r="AS834" i="7"/>
  <c r="AS837" i="7"/>
  <c r="AS841" i="7"/>
  <c r="AS842" i="7"/>
  <c r="AS844" i="7"/>
  <c r="AS847" i="7"/>
  <c r="AS850" i="7"/>
  <c r="AS853" i="7"/>
  <c r="AS854" i="7"/>
  <c r="AS855" i="7"/>
  <c r="AS856" i="7"/>
  <c r="AS876" i="7"/>
  <c r="AS878" i="7"/>
  <c r="AS880" i="7"/>
  <c r="AS881" i="7"/>
  <c r="AS884" i="7"/>
  <c r="AS896" i="7"/>
  <c r="AS917" i="7"/>
  <c r="AS918" i="7"/>
  <c r="AS928" i="7"/>
  <c r="AS929" i="7"/>
  <c r="AS930" i="7"/>
  <c r="AS950" i="7"/>
  <c r="AS955" i="7"/>
  <c r="AS969" i="7"/>
  <c r="AS970" i="7"/>
  <c r="AS971" i="7"/>
  <c r="AS974" i="7"/>
  <c r="AS976" i="7"/>
  <c r="AS983" i="7"/>
  <c r="AS986" i="7"/>
  <c r="AS987" i="7"/>
  <c r="AS995" i="7"/>
  <c r="AS1002" i="7"/>
  <c r="AS1004" i="7"/>
  <c r="AS1034" i="7"/>
  <c r="AS1051" i="7"/>
  <c r="AS1059" i="7"/>
  <c r="AS1060" i="7"/>
  <c r="AS1065" i="7"/>
  <c r="AS1066" i="7"/>
  <c r="AS1068" i="7"/>
  <c r="AS1079" i="7"/>
  <c r="AS1090" i="7"/>
  <c r="AS1102" i="7"/>
  <c r="AS1104" i="7"/>
  <c r="AS1105" i="7"/>
  <c r="AS1112" i="7"/>
  <c r="AS1114" i="7"/>
  <c r="AS1115" i="7"/>
  <c r="AS1119" i="7"/>
  <c r="AS1123" i="7"/>
  <c r="AS1125" i="7"/>
  <c r="AS1129" i="7"/>
  <c r="AS1130" i="7"/>
  <c r="AS1131" i="7"/>
  <c r="AS1133" i="7"/>
  <c r="AS1136" i="7"/>
  <c r="AS1137" i="7"/>
  <c r="AS1138" i="7"/>
  <c r="AS1139" i="7"/>
  <c r="AS1144" i="7"/>
  <c r="AS1145" i="7"/>
  <c r="AS1147" i="7"/>
  <c r="AS1149" i="7"/>
  <c r="AS1151" i="7"/>
  <c r="AS1167" i="7"/>
  <c r="AS1176" i="7"/>
  <c r="AS1183" i="7"/>
  <c r="AS1184" i="7"/>
  <c r="AS1185" i="7"/>
  <c r="AS1187" i="7"/>
  <c r="AS1189" i="7"/>
  <c r="AS1190" i="7"/>
  <c r="AS1202" i="7"/>
  <c r="AS1204" i="7"/>
  <c r="AS1208" i="7"/>
  <c r="AS1209" i="7"/>
  <c r="AS1215" i="7"/>
  <c r="AS1230" i="7"/>
  <c r="AS1246" i="7"/>
  <c r="AS1255" i="7"/>
  <c r="AS1257" i="7"/>
  <c r="AS1265" i="7"/>
  <c r="AS1272" i="7"/>
  <c r="AS1287" i="7"/>
  <c r="AS1288" i="7"/>
  <c r="AS1289" i="7"/>
  <c r="AS1290" i="7"/>
  <c r="AS1291" i="7"/>
  <c r="AS1292" i="7"/>
  <c r="AS1301" i="7"/>
  <c r="AS1312" i="7"/>
  <c r="AS1315" i="7"/>
  <c r="AS1318" i="7"/>
  <c r="AS1332" i="7"/>
  <c r="AS1333" i="7"/>
  <c r="AS1334" i="7"/>
  <c r="AS1336" i="7"/>
  <c r="AS1342" i="7"/>
  <c r="AS1345" i="7"/>
  <c r="AS1350" i="7"/>
  <c r="AS1355" i="7"/>
  <c r="AS1356" i="7"/>
  <c r="AS1357" i="7"/>
  <c r="AS1358" i="7"/>
  <c r="AS1376" i="7"/>
  <c r="AS1377" i="7"/>
  <c r="AS1381" i="7"/>
  <c r="AS1386" i="7"/>
  <c r="AS1387" i="7"/>
  <c r="AS1388" i="7"/>
  <c r="AS1389" i="7"/>
  <c r="AS1390" i="7"/>
  <c r="AS1391" i="7"/>
  <c r="AS1392" i="7"/>
  <c r="AS1397" i="7"/>
  <c r="AS1398" i="7"/>
  <c r="AS1399" i="7"/>
  <c r="AS1400" i="7"/>
  <c r="AS1401" i="7"/>
  <c r="AS1402" i="7"/>
  <c r="AS1408" i="7"/>
  <c r="AS1409" i="7"/>
  <c r="AS1410" i="7"/>
  <c r="AS1417" i="7"/>
  <c r="AS1420" i="7"/>
  <c r="AS1424" i="7"/>
  <c r="AS1443" i="7"/>
  <c r="AS1444" i="7"/>
  <c r="AS1446" i="7"/>
  <c r="AS1447" i="7"/>
  <c r="AS1452" i="7"/>
  <c r="AS1463" i="7"/>
  <c r="AS1465" i="7"/>
  <c r="AS1468" i="7"/>
  <c r="AS1472" i="7"/>
  <c r="AS1474" i="7"/>
  <c r="AS1478" i="7"/>
  <c r="AS1479" i="7"/>
  <c r="AS1482" i="7"/>
  <c r="AS1486" i="7"/>
  <c r="AS1491" i="7"/>
  <c r="AS1507" i="7"/>
  <c r="AS1511" i="7"/>
  <c r="AS1517" i="7"/>
  <c r="AS1521" i="7"/>
  <c r="AS1526" i="7"/>
  <c r="AS1536" i="7"/>
  <c r="AS1537" i="7"/>
  <c r="AS1538" i="7"/>
  <c r="AS1545" i="7"/>
  <c r="AS1549" i="7"/>
  <c r="AS1553" i="7"/>
  <c r="AS1555" i="7"/>
  <c r="AS1558" i="7"/>
  <c r="AS1559" i="7"/>
  <c r="AS1560" i="7"/>
  <c r="AS1561" i="7"/>
  <c r="AS1562" i="7"/>
  <c r="AS1563" i="7"/>
  <c r="AS1564" i="7"/>
  <c r="AS1565" i="7"/>
  <c r="AS1566" i="7"/>
  <c r="AS1567" i="7"/>
  <c r="AS1568" i="7"/>
  <c r="AS1569" i="7"/>
  <c r="AS1570" i="7"/>
  <c r="AS1571" i="7"/>
  <c r="AS1572" i="7"/>
  <c r="AS1573" i="7"/>
  <c r="AS1574" i="7"/>
  <c r="AS1575" i="7"/>
  <c r="AS1576" i="7"/>
  <c r="AS1577" i="7"/>
  <c r="AS1578" i="7"/>
  <c r="AS1579" i="7"/>
  <c r="AS1580" i="7"/>
  <c r="AS1581" i="7"/>
  <c r="AS1582" i="7"/>
  <c r="AS1583" i="7"/>
  <c r="AS1584" i="7"/>
  <c r="AS1599" i="7"/>
  <c r="AS1600" i="7"/>
  <c r="AS1601" i="7"/>
  <c r="AS1602" i="7"/>
  <c r="AS1603" i="7"/>
  <c r="AS1612" i="7"/>
  <c r="AS1617" i="7"/>
  <c r="AS1626" i="7"/>
  <c r="AS1637" i="7"/>
  <c r="AS1639" i="7"/>
  <c r="AS1651" i="7"/>
  <c r="AS1661" i="7"/>
  <c r="AS1664" i="7"/>
  <c r="AS1675" i="7"/>
  <c r="AS1676" i="7"/>
  <c r="AS1679" i="7"/>
  <c r="AS1681" i="7"/>
  <c r="AS1684" i="7"/>
  <c r="AS1687" i="7"/>
  <c r="AS1688" i="7"/>
  <c r="AS1689" i="7"/>
  <c r="AS1697" i="7"/>
  <c r="AS1702" i="7"/>
  <c r="AS1720" i="7"/>
  <c r="AS1724" i="7"/>
  <c r="AS1726" i="7"/>
  <c r="AS1727" i="7"/>
  <c r="AS1733" i="7"/>
  <c r="AS1735" i="7"/>
  <c r="AS1737" i="7"/>
  <c r="AS1742" i="7"/>
  <c r="AS1743" i="7"/>
  <c r="AS1745" i="7"/>
  <c r="AS1746" i="7"/>
  <c r="AS1747" i="7"/>
  <c r="AS1750" i="7"/>
  <c r="AS1752" i="7"/>
  <c r="AS1754" i="7"/>
  <c r="AS1758" i="7"/>
  <c r="AS1759" i="7"/>
  <c r="AS1760" i="7"/>
  <c r="AS1761" i="7"/>
  <c r="AS1766" i="7"/>
  <c r="AS1776" i="7"/>
  <c r="AS1782" i="7"/>
  <c r="AS1789" i="7"/>
  <c r="AS1790" i="7"/>
  <c r="AS1791" i="7"/>
  <c r="AS1796" i="7"/>
  <c r="AS1800" i="7"/>
  <c r="AS1803" i="7"/>
  <c r="AS1806" i="7"/>
  <c r="AS1808" i="7"/>
  <c r="AS1811" i="7"/>
  <c r="AS1813" i="7"/>
  <c r="AS1818" i="7"/>
  <c r="AS1822" i="7"/>
  <c r="AS1832" i="7"/>
  <c r="AS1842" i="7"/>
  <c r="AS1845" i="7"/>
  <c r="AS1854" i="7"/>
  <c r="AS1858" i="7"/>
  <c r="AS1859" i="7"/>
  <c r="AS1860" i="7"/>
  <c r="AS1861" i="7"/>
  <c r="AS1862" i="7"/>
  <c r="AS1865" i="7"/>
  <c r="AS1892" i="7"/>
  <c r="AS1894" i="7"/>
  <c r="AS1899" i="7"/>
  <c r="AS1907" i="7"/>
  <c r="AS1908" i="7"/>
  <c r="AS1915" i="7"/>
  <c r="AS1918" i="7"/>
  <c r="AS1922" i="7"/>
  <c r="AS1924" i="7"/>
  <c r="AS1926" i="7"/>
  <c r="AS1929" i="7"/>
  <c r="AS1941" i="7"/>
  <c r="AS1942" i="7"/>
  <c r="AS1943" i="7"/>
  <c r="AS1945" i="7"/>
  <c r="AS1949" i="7"/>
  <c r="AS1950" i="7"/>
  <c r="AS1953" i="7"/>
  <c r="AS1956" i="7"/>
  <c r="AS1957" i="7"/>
  <c r="AS1958" i="7"/>
  <c r="AS1959" i="7"/>
  <c r="AS1966" i="7"/>
  <c r="AS1971" i="7"/>
  <c r="AS1974" i="7"/>
  <c r="AS1975" i="7"/>
  <c r="AS1976" i="7"/>
  <c r="AS1977" i="7"/>
  <c r="AS1979" i="7"/>
  <c r="AS1990" i="7"/>
  <c r="AS1991" i="7"/>
  <c r="AS1993" i="7"/>
  <c r="AS1994" i="7"/>
  <c r="AS1999" i="7"/>
  <c r="AS2005" i="7"/>
  <c r="AS2007" i="7"/>
  <c r="AS2014" i="7"/>
  <c r="AS2019" i="7"/>
  <c r="AS2024" i="7"/>
  <c r="AS2032" i="7"/>
  <c r="AS2037" i="7"/>
  <c r="AS2040" i="7"/>
  <c r="AS2041" i="7"/>
  <c r="AS2052" i="7"/>
  <c r="AS2089" i="7"/>
  <c r="AS2110" i="7"/>
  <c r="AS2111" i="7"/>
  <c r="AS2112" i="7"/>
  <c r="AS2116" i="7"/>
  <c r="AS2121" i="7"/>
  <c r="AS2129" i="7"/>
  <c r="AS2130" i="7"/>
  <c r="AS2131" i="7"/>
  <c r="AS2132" i="7"/>
  <c r="AS2142" i="7"/>
  <c r="AS2145" i="7"/>
  <c r="AS2150" i="7"/>
  <c r="AS2157" i="7"/>
  <c r="AS2159" i="7"/>
  <c r="AS2161" i="7"/>
  <c r="AS2165" i="7"/>
  <c r="AS2168" i="7"/>
  <c r="AS2179" i="7"/>
  <c r="AS2180" i="7"/>
  <c r="AS2181" i="7"/>
  <c r="AS2188" i="7"/>
  <c r="AS2190" i="7"/>
  <c r="AS3" i="7"/>
  <c r="AS4" i="7"/>
  <c r="AS5" i="7"/>
  <c r="AS6" i="7"/>
  <c r="AS7" i="7"/>
  <c r="AS8" i="7"/>
  <c r="AS9" i="7"/>
  <c r="AS10" i="7"/>
  <c r="AS11" i="7"/>
  <c r="AS12" i="7"/>
  <c r="AS14" i="7"/>
  <c r="AS15" i="7"/>
  <c r="AS16" i="7"/>
  <c r="AS17" i="7"/>
  <c r="AS18" i="7"/>
  <c r="AS19" i="7"/>
  <c r="AS20" i="7"/>
  <c r="AS23" i="7"/>
  <c r="AS25" i="7"/>
  <c r="AS26" i="7"/>
  <c r="AS27" i="7"/>
  <c r="AS28" i="7"/>
  <c r="AS29" i="7"/>
  <c r="AS30" i="7"/>
  <c r="AS32" i="7"/>
  <c r="AS33" i="7"/>
  <c r="AS34" i="7"/>
  <c r="AS35" i="7"/>
  <c r="AS36" i="7"/>
  <c r="AS38" i="7"/>
  <c r="AS40" i="7"/>
  <c r="AS41" i="7"/>
  <c r="AS42" i="7"/>
  <c r="AS43" i="7"/>
  <c r="AS44" i="7"/>
  <c r="AS45" i="7"/>
  <c r="AS47" i="7"/>
  <c r="AS48" i="7"/>
  <c r="AS51" i="7"/>
  <c r="AS52" i="7"/>
  <c r="AS53" i="7"/>
  <c r="AS55" i="7"/>
  <c r="AS56" i="7"/>
  <c r="AS57" i="7"/>
  <c r="AS59" i="7"/>
  <c r="AS61" i="7"/>
  <c r="AS62" i="7"/>
  <c r="AS63" i="7"/>
  <c r="AS64" i="7"/>
  <c r="AS67" i="7"/>
  <c r="AS68" i="7"/>
  <c r="AS69" i="7"/>
  <c r="AS70" i="7"/>
  <c r="AS71" i="7"/>
  <c r="AS73" i="7"/>
  <c r="AS74" i="7"/>
  <c r="AS75" i="7"/>
  <c r="AS76" i="7"/>
  <c r="AS77" i="7"/>
  <c r="AS95" i="7"/>
  <c r="AS96" i="7"/>
  <c r="AS97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5" i="7"/>
  <c r="AS116" i="7"/>
  <c r="AS117" i="7"/>
  <c r="AS118" i="7"/>
  <c r="AS121" i="7"/>
  <c r="AS122" i="7"/>
  <c r="AS124" i="7"/>
  <c r="AS125" i="7"/>
  <c r="AS126" i="7"/>
  <c r="AS127" i="7"/>
  <c r="AS128" i="7"/>
  <c r="AS130" i="7"/>
  <c r="AS131" i="7"/>
  <c r="AS132" i="7"/>
  <c r="AS133" i="7"/>
  <c r="AS134" i="7"/>
  <c r="AS135" i="7"/>
  <c r="AS136" i="7"/>
  <c r="AS138" i="7"/>
  <c r="AS139" i="7"/>
  <c r="AS140" i="7"/>
  <c r="AS141" i="7"/>
  <c r="AS148" i="7"/>
  <c r="AS149" i="7"/>
  <c r="AS150" i="7"/>
  <c r="AS151" i="7"/>
  <c r="AS154" i="7"/>
  <c r="AS156" i="7"/>
  <c r="AS157" i="7"/>
  <c r="AS159" i="7"/>
  <c r="AS160" i="7"/>
  <c r="AS161" i="7"/>
  <c r="AS162" i="7"/>
  <c r="AS165" i="7"/>
  <c r="AS166" i="7"/>
  <c r="AS167" i="7"/>
  <c r="AS169" i="7"/>
  <c r="AS170" i="7"/>
  <c r="AS172" i="7"/>
  <c r="AS173" i="7"/>
  <c r="AS174" i="7"/>
  <c r="AS175" i="7"/>
  <c r="AS176" i="7"/>
  <c r="AS177" i="7"/>
  <c r="AS178" i="7"/>
  <c r="AS179" i="7"/>
  <c r="AS180" i="7"/>
  <c r="AS181" i="7"/>
  <c r="AS182" i="7"/>
  <c r="AS183" i="7"/>
  <c r="AS184" i="7"/>
  <c r="AS185" i="7"/>
  <c r="AS186" i="7"/>
  <c r="AS187" i="7"/>
  <c r="AS188" i="7"/>
  <c r="AS189" i="7"/>
  <c r="AS191" i="7"/>
  <c r="AS192" i="7"/>
  <c r="AS193" i="7"/>
  <c r="AS194" i="7"/>
  <c r="AS195" i="7"/>
  <c r="AS197" i="7"/>
  <c r="AS198" i="7"/>
  <c r="AS199" i="7"/>
  <c r="AS200" i="7"/>
  <c r="AS201" i="7"/>
  <c r="AS202" i="7"/>
  <c r="AS203" i="7"/>
  <c r="AS204" i="7"/>
  <c r="AS205" i="7"/>
  <c r="AS206" i="7"/>
  <c r="AS207" i="7"/>
  <c r="AS208" i="7"/>
  <c r="AS209" i="7"/>
  <c r="AS210" i="7"/>
  <c r="AS211" i="7"/>
  <c r="AS212" i="7"/>
  <c r="AS213" i="7"/>
  <c r="AS215" i="7"/>
  <c r="AS216" i="7"/>
  <c r="AS218" i="7"/>
  <c r="AS219" i="7"/>
  <c r="AS220" i="7"/>
  <c r="AS222" i="7"/>
  <c r="AS224" i="7"/>
  <c r="AS226" i="7"/>
  <c r="AS227" i="7"/>
  <c r="AS228" i="7"/>
  <c r="AS229" i="7"/>
  <c r="AS230" i="7"/>
  <c r="AS233" i="7"/>
  <c r="AS234" i="7"/>
  <c r="AS235" i="7"/>
  <c r="AS236" i="7"/>
  <c r="AS237" i="7"/>
  <c r="AS238" i="7"/>
  <c r="AS239" i="7"/>
  <c r="AS240" i="7"/>
  <c r="AS241" i="7"/>
  <c r="AS243" i="7"/>
  <c r="AS244" i="7"/>
  <c r="AS245" i="7"/>
  <c r="AS246" i="7"/>
  <c r="AS247" i="7"/>
  <c r="AS248" i="7"/>
  <c r="AS249" i="7"/>
  <c r="AS250" i="7"/>
  <c r="AS251" i="7"/>
  <c r="AS252" i="7"/>
  <c r="AS253" i="7"/>
  <c r="AS254" i="7"/>
  <c r="AS255" i="7"/>
  <c r="AS256" i="7"/>
  <c r="AS257" i="7"/>
  <c r="AS259" i="7"/>
  <c r="AS260" i="7"/>
  <c r="AS261" i="7"/>
  <c r="AS262" i="7"/>
  <c r="AS263" i="7"/>
  <c r="AS265" i="7"/>
  <c r="AS268" i="7"/>
  <c r="AS269" i="7"/>
  <c r="AS270" i="7"/>
  <c r="AS271" i="7"/>
  <c r="AS272" i="7"/>
  <c r="AS277" i="7"/>
  <c r="AS278" i="7"/>
  <c r="AS279" i="7"/>
  <c r="AS280" i="7"/>
  <c r="AS281" i="7"/>
  <c r="AS282" i="7"/>
  <c r="AS283" i="7"/>
  <c r="AS285" i="7"/>
  <c r="AS286" i="7"/>
  <c r="AS287" i="7"/>
  <c r="AS288" i="7"/>
  <c r="AS289" i="7"/>
  <c r="AS290" i="7"/>
  <c r="AS291" i="7"/>
  <c r="AS292" i="7"/>
  <c r="AS293" i="7"/>
  <c r="AS294" i="7"/>
  <c r="AS295" i="7"/>
  <c r="AS296" i="7"/>
  <c r="AS297" i="7"/>
  <c r="AS299" i="7"/>
  <c r="AS300" i="7"/>
  <c r="AS301" i="7"/>
  <c r="AS302" i="7"/>
  <c r="AS303" i="7"/>
  <c r="AS304" i="7"/>
  <c r="AS305" i="7"/>
  <c r="AS306" i="7"/>
  <c r="AS308" i="7"/>
  <c r="AS309" i="7"/>
  <c r="AS310" i="7"/>
  <c r="AS311" i="7"/>
  <c r="AS312" i="7"/>
  <c r="AS313" i="7"/>
  <c r="AS315" i="7"/>
  <c r="AS316" i="7"/>
  <c r="AS317" i="7"/>
  <c r="AS318" i="7"/>
  <c r="AS319" i="7"/>
  <c r="AS320" i="7"/>
  <c r="AS321" i="7"/>
  <c r="AS322" i="7"/>
  <c r="AS323" i="7"/>
  <c r="AS324" i="7"/>
  <c r="AS325" i="7"/>
  <c r="AS326" i="7"/>
  <c r="AS327" i="7"/>
  <c r="AS328" i="7"/>
  <c r="AS329" i="7"/>
  <c r="AS330" i="7"/>
  <c r="AS332" i="7"/>
  <c r="AS333" i="7"/>
  <c r="AS334" i="7"/>
  <c r="AS336" i="7"/>
  <c r="AS338" i="7"/>
  <c r="AS339" i="7"/>
  <c r="AS340" i="7"/>
  <c r="AS341" i="7"/>
  <c r="AS342" i="7"/>
  <c r="AS343" i="7"/>
  <c r="AS344" i="7"/>
  <c r="AS345" i="7"/>
  <c r="AS346" i="7"/>
  <c r="AS348" i="7"/>
  <c r="AS349" i="7"/>
  <c r="AS350" i="7"/>
  <c r="AS351" i="7"/>
  <c r="AS353" i="7"/>
  <c r="AS354" i="7"/>
  <c r="AS355" i="7"/>
  <c r="AS356" i="7"/>
  <c r="AS358" i="7"/>
  <c r="AS359" i="7"/>
  <c r="AS360" i="7"/>
  <c r="AS361" i="7"/>
  <c r="AS362" i="7"/>
  <c r="AS363" i="7"/>
  <c r="AS364" i="7"/>
  <c r="AS365" i="7"/>
  <c r="AS366" i="7"/>
  <c r="AS367" i="7"/>
  <c r="AS368" i="7"/>
  <c r="AS369" i="7"/>
  <c r="AS370" i="7"/>
  <c r="AS371" i="7"/>
  <c r="AS372" i="7"/>
  <c r="AS373" i="7"/>
  <c r="AS374" i="7"/>
  <c r="AS375" i="7"/>
  <c r="AS376" i="7"/>
  <c r="AS378" i="7"/>
  <c r="AS381" i="7"/>
  <c r="AS383" i="7"/>
  <c r="AS384" i="7"/>
  <c r="AS387" i="7"/>
  <c r="AS388" i="7"/>
  <c r="AS389" i="7"/>
  <c r="AS390" i="7"/>
  <c r="AS391" i="7"/>
  <c r="AS392" i="7"/>
  <c r="AS393" i="7"/>
  <c r="AS394" i="7"/>
  <c r="AS396" i="7"/>
  <c r="AS397" i="7"/>
  <c r="AS398" i="7"/>
  <c r="AS399" i="7"/>
  <c r="AS400" i="7"/>
  <c r="AS401" i="7"/>
  <c r="AS402" i="7"/>
  <c r="AS403" i="7"/>
  <c r="AS404" i="7"/>
  <c r="AS405" i="7"/>
  <c r="AS406" i="7"/>
  <c r="AS411" i="7"/>
  <c r="AS412" i="7"/>
  <c r="AS413" i="7"/>
  <c r="AS415" i="7"/>
  <c r="AS416" i="7"/>
  <c r="AS418" i="7"/>
  <c r="AS420" i="7"/>
  <c r="AS421" i="7"/>
  <c r="AS422" i="7"/>
  <c r="AS423" i="7"/>
  <c r="AS426" i="7"/>
  <c r="AS427" i="7"/>
  <c r="AS428" i="7"/>
  <c r="AS429" i="7"/>
  <c r="AS430" i="7"/>
  <c r="AS431" i="7"/>
  <c r="AS432" i="7"/>
  <c r="AS433" i="7"/>
  <c r="AS434" i="7"/>
  <c r="AS435" i="7"/>
  <c r="AS436" i="7"/>
  <c r="AS437" i="7"/>
  <c r="AS438" i="7"/>
  <c r="AS439" i="7"/>
  <c r="AS441" i="7"/>
  <c r="AS442" i="7"/>
  <c r="AS443" i="7"/>
  <c r="AS444" i="7"/>
  <c r="AS445" i="7"/>
  <c r="AS448" i="7"/>
  <c r="AS450" i="7"/>
  <c r="AS452" i="7"/>
  <c r="AS454" i="7"/>
  <c r="AS457" i="7"/>
  <c r="AS462" i="7"/>
  <c r="AS463" i="7"/>
  <c r="AS464" i="7"/>
  <c r="AS465" i="7"/>
  <c r="AS466" i="7"/>
  <c r="AS467" i="7"/>
  <c r="AS471" i="7"/>
  <c r="AS472" i="7"/>
  <c r="AS473" i="7"/>
  <c r="AS474" i="7"/>
  <c r="AS475" i="7"/>
  <c r="AS476" i="7"/>
  <c r="AS477" i="7"/>
  <c r="AS478" i="7"/>
  <c r="AS479" i="7"/>
  <c r="AS480" i="7"/>
  <c r="AS481" i="7"/>
  <c r="AS482" i="7"/>
  <c r="AS483" i="7"/>
  <c r="AS484" i="7"/>
  <c r="AS485" i="7"/>
  <c r="AS486" i="7"/>
  <c r="AS487" i="7"/>
  <c r="AS488" i="7"/>
  <c r="AS489" i="7"/>
  <c r="AS490" i="7"/>
  <c r="AS491" i="7"/>
  <c r="AS492" i="7"/>
  <c r="AS493" i="7"/>
  <c r="AS494" i="7"/>
  <c r="AS495" i="7"/>
  <c r="AS496" i="7"/>
  <c r="AS497" i="7"/>
  <c r="AS498" i="7"/>
  <c r="AS499" i="7"/>
  <c r="AS500" i="7"/>
  <c r="AS501" i="7"/>
  <c r="AS502" i="7"/>
  <c r="AS503" i="7"/>
  <c r="AS505" i="7"/>
  <c r="AS506" i="7"/>
  <c r="AS507" i="7"/>
  <c r="AS509" i="7"/>
  <c r="AS510" i="7"/>
  <c r="AS511" i="7"/>
  <c r="AS512" i="7"/>
  <c r="AS513" i="7"/>
  <c r="AS514" i="7"/>
  <c r="AS515" i="7"/>
  <c r="AS516" i="7"/>
  <c r="AS517" i="7"/>
  <c r="AS518" i="7"/>
  <c r="AS519" i="7"/>
  <c r="AS520" i="7"/>
  <c r="AS521" i="7"/>
  <c r="AS523" i="7"/>
  <c r="AS524" i="7"/>
  <c r="AS525" i="7"/>
  <c r="AS526" i="7"/>
  <c r="AS527" i="7"/>
  <c r="AS528" i="7"/>
  <c r="AS529" i="7"/>
  <c r="AS530" i="7"/>
  <c r="AS531" i="7"/>
  <c r="AS532" i="7"/>
  <c r="AS533" i="7"/>
  <c r="AS534" i="7"/>
  <c r="AS535" i="7"/>
  <c r="AS536" i="7"/>
  <c r="AS537" i="7"/>
  <c r="AS538" i="7"/>
  <c r="AS543" i="7"/>
  <c r="AS544" i="7"/>
  <c r="AS545" i="7"/>
  <c r="AS546" i="7"/>
  <c r="AS547" i="7"/>
  <c r="AS548" i="7"/>
  <c r="AS549" i="7"/>
  <c r="AS550" i="7"/>
  <c r="AS551" i="7"/>
  <c r="AS552" i="7"/>
  <c r="AS555" i="7"/>
  <c r="AS556" i="7"/>
  <c r="AS557" i="7"/>
  <c r="AS558" i="7"/>
  <c r="AS559" i="7"/>
  <c r="AS560" i="7"/>
  <c r="AS561" i="7"/>
  <c r="AS562" i="7"/>
  <c r="AS563" i="7"/>
  <c r="AS565" i="7"/>
  <c r="AS567" i="7"/>
  <c r="AS568" i="7"/>
  <c r="AS569" i="7"/>
  <c r="AS570" i="7"/>
  <c r="AS571" i="7"/>
  <c r="AS577" i="7"/>
  <c r="AS578" i="7"/>
  <c r="AS579" i="7"/>
  <c r="AS580" i="7"/>
  <c r="AS581" i="7"/>
  <c r="AS582" i="7"/>
  <c r="AS583" i="7"/>
  <c r="AS584" i="7"/>
  <c r="AS585" i="7"/>
  <c r="AS586" i="7"/>
  <c r="AS587" i="7"/>
  <c r="AS588" i="7"/>
  <c r="AS589" i="7"/>
  <c r="AS590" i="7"/>
  <c r="AS591" i="7"/>
  <c r="AS592" i="7"/>
  <c r="AS593" i="7"/>
  <c r="AS594" i="7"/>
  <c r="AS595" i="7"/>
  <c r="AS596" i="7"/>
  <c r="AS597" i="7"/>
  <c r="AS598" i="7"/>
  <c r="AS599" i="7"/>
  <c r="AS600" i="7"/>
  <c r="AS601" i="7"/>
  <c r="AS602" i="7"/>
  <c r="AS603" i="7"/>
  <c r="AS605" i="7"/>
  <c r="AS606" i="7"/>
  <c r="AS607" i="7"/>
  <c r="AS609" i="7"/>
  <c r="AS610" i="7"/>
  <c r="AS611" i="7"/>
  <c r="AS612" i="7"/>
  <c r="AS614" i="7"/>
  <c r="AS615" i="7"/>
  <c r="AS616" i="7"/>
  <c r="AS618" i="7"/>
  <c r="AS619" i="7"/>
  <c r="AS620" i="7"/>
  <c r="AS622" i="7"/>
  <c r="AS623" i="7"/>
  <c r="AS624" i="7"/>
  <c r="AS625" i="7"/>
  <c r="AS626" i="7"/>
  <c r="AS628" i="7"/>
  <c r="AS629" i="7"/>
  <c r="AS630" i="7"/>
  <c r="AS631" i="7"/>
  <c r="AS632" i="7"/>
  <c r="AS633" i="7"/>
  <c r="AS634" i="7"/>
  <c r="AS635" i="7"/>
  <c r="AS636" i="7"/>
  <c r="AS637" i="7"/>
  <c r="AS638" i="7"/>
  <c r="AS641" i="7"/>
  <c r="AS642" i="7"/>
  <c r="AS643" i="7"/>
  <c r="AS644" i="7"/>
  <c r="AS646" i="7"/>
  <c r="AS647" i="7"/>
  <c r="AS648" i="7"/>
  <c r="AS649" i="7"/>
  <c r="AS650" i="7"/>
  <c r="AS651" i="7"/>
  <c r="AS653" i="7"/>
  <c r="AS658" i="7"/>
  <c r="AS659" i="7"/>
  <c r="AS660" i="7"/>
  <c r="AS661" i="7"/>
  <c r="AS662" i="7"/>
  <c r="AS664" i="7"/>
  <c r="AS665" i="7"/>
  <c r="AS667" i="7"/>
  <c r="AS668" i="7"/>
  <c r="AS669" i="7"/>
  <c r="AS670" i="7"/>
  <c r="AS671" i="7"/>
  <c r="AS672" i="7"/>
  <c r="AS673" i="7"/>
  <c r="AS674" i="7"/>
  <c r="AS675" i="7"/>
  <c r="AS676" i="7"/>
  <c r="AS677" i="7"/>
  <c r="AS678" i="7"/>
  <c r="AS679" i="7"/>
  <c r="AS681" i="7"/>
  <c r="AS682" i="7"/>
  <c r="AS684" i="7"/>
  <c r="AS685" i="7"/>
  <c r="AS686" i="7"/>
  <c r="AS691" i="7"/>
  <c r="AS692" i="7"/>
  <c r="AS693" i="7"/>
  <c r="AS696" i="7"/>
  <c r="AS698" i="7"/>
  <c r="AS700" i="7"/>
  <c r="AS701" i="7"/>
  <c r="AS702" i="7"/>
  <c r="AS703" i="7"/>
  <c r="AS705" i="7"/>
  <c r="AS706" i="7"/>
  <c r="AS707" i="7"/>
  <c r="AS708" i="7"/>
  <c r="AS709" i="7"/>
  <c r="AS710" i="7"/>
  <c r="AS711" i="7"/>
  <c r="AS712" i="7"/>
  <c r="AS714" i="7"/>
  <c r="AS715" i="7"/>
  <c r="AS716" i="7"/>
  <c r="AS717" i="7"/>
  <c r="AS718" i="7"/>
  <c r="AS719" i="7"/>
  <c r="AS720" i="7"/>
  <c r="AS721" i="7"/>
  <c r="AS722" i="7"/>
  <c r="AS723" i="7"/>
  <c r="AS724" i="7"/>
  <c r="AS725" i="7"/>
  <c r="AS726" i="7"/>
  <c r="AS728" i="7"/>
  <c r="AS729" i="7"/>
  <c r="AS730" i="7"/>
  <c r="AS732" i="7"/>
  <c r="AS733" i="7"/>
  <c r="AS735" i="7"/>
  <c r="AS736" i="7"/>
  <c r="AS737" i="7"/>
  <c r="AS738" i="7"/>
  <c r="AS739" i="7"/>
  <c r="AS740" i="7"/>
  <c r="AS741" i="7"/>
  <c r="AS742" i="7"/>
  <c r="AS745" i="7"/>
  <c r="AS746" i="7"/>
  <c r="AS747" i="7"/>
  <c r="AS748" i="7"/>
  <c r="AS751" i="7"/>
  <c r="AS752" i="7"/>
  <c r="AS753" i="7"/>
  <c r="AS754" i="7"/>
  <c r="AS757" i="7"/>
  <c r="AS758" i="7"/>
  <c r="AS759" i="7"/>
  <c r="AS760" i="7"/>
  <c r="AS761" i="7"/>
  <c r="AS762" i="7"/>
  <c r="AS763" i="7"/>
  <c r="AS764" i="7"/>
  <c r="AS768" i="7"/>
  <c r="AS769" i="7"/>
  <c r="AS770" i="7"/>
  <c r="AS771" i="7"/>
  <c r="AS772" i="7"/>
  <c r="AS773" i="7"/>
  <c r="AS774" i="7"/>
  <c r="AS775" i="7"/>
  <c r="AS776" i="7"/>
  <c r="AS777" i="7"/>
  <c r="AS778" i="7"/>
  <c r="AS779" i="7"/>
  <c r="AS780" i="7"/>
  <c r="AS781" i="7"/>
  <c r="AS782" i="7"/>
  <c r="AS783" i="7"/>
  <c r="AS784" i="7"/>
  <c r="AS785" i="7"/>
  <c r="AS786" i="7"/>
  <c r="AS787" i="7"/>
  <c r="AS788" i="7"/>
  <c r="AS790" i="7"/>
  <c r="AS791" i="7"/>
  <c r="AS793" i="7"/>
  <c r="AS794" i="7"/>
  <c r="AS795" i="7"/>
  <c r="AS796" i="7"/>
  <c r="AS797" i="7"/>
  <c r="AS800" i="7"/>
  <c r="AS801" i="7"/>
  <c r="AS803" i="7"/>
  <c r="AS804" i="7"/>
  <c r="AS806" i="7"/>
  <c r="AS807" i="7"/>
  <c r="AS808" i="7"/>
  <c r="AS809" i="7"/>
  <c r="AS810" i="7"/>
  <c r="AS811" i="7"/>
  <c r="AS812" i="7"/>
  <c r="AS813" i="7"/>
  <c r="AS814" i="7"/>
  <c r="AS815" i="7"/>
  <c r="AS816" i="7"/>
  <c r="AS817" i="7"/>
  <c r="AS819" i="7"/>
  <c r="AS820" i="7"/>
  <c r="AS821" i="7"/>
  <c r="AS822" i="7"/>
  <c r="AS823" i="7"/>
  <c r="AS824" i="7"/>
  <c r="AS825" i="7"/>
  <c r="AS827" i="7"/>
  <c r="AS828" i="7"/>
  <c r="AS829" i="7"/>
  <c r="AS831" i="7"/>
  <c r="AS832" i="7"/>
  <c r="AS833" i="7"/>
  <c r="AS835" i="7"/>
  <c r="AS836" i="7"/>
  <c r="AS838" i="7"/>
  <c r="AS839" i="7"/>
  <c r="AS840" i="7"/>
  <c r="AS843" i="7"/>
  <c r="AS845" i="7"/>
  <c r="AS846" i="7"/>
  <c r="AS848" i="7"/>
  <c r="AS849" i="7"/>
  <c r="AS851" i="7"/>
  <c r="AS852" i="7"/>
  <c r="AS857" i="7"/>
  <c r="AS858" i="7"/>
  <c r="AS859" i="7"/>
  <c r="AS860" i="7"/>
  <c r="AS861" i="7"/>
  <c r="AS862" i="7"/>
  <c r="AS863" i="7"/>
  <c r="AS864" i="7"/>
  <c r="AS865" i="7"/>
  <c r="AS866" i="7"/>
  <c r="AS867" i="7"/>
  <c r="AS868" i="7"/>
  <c r="AS869" i="7"/>
  <c r="AS870" i="7"/>
  <c r="AS871" i="7"/>
  <c r="AS872" i="7"/>
  <c r="AS873" i="7"/>
  <c r="AS874" i="7"/>
  <c r="AS875" i="7"/>
  <c r="AS877" i="7"/>
  <c r="AS879" i="7"/>
  <c r="AS882" i="7"/>
  <c r="AS883" i="7"/>
  <c r="AS885" i="7"/>
  <c r="AS886" i="7"/>
  <c r="AS887" i="7"/>
  <c r="AS888" i="7"/>
  <c r="AS889" i="7"/>
  <c r="AS890" i="7"/>
  <c r="AS891" i="7"/>
  <c r="AS892" i="7"/>
  <c r="AS893" i="7"/>
  <c r="AS894" i="7"/>
  <c r="AS895" i="7"/>
  <c r="AS897" i="7"/>
  <c r="AS898" i="7"/>
  <c r="AS899" i="7"/>
  <c r="AS900" i="7"/>
  <c r="AS901" i="7"/>
  <c r="AS902" i="7"/>
  <c r="AS903" i="7"/>
  <c r="AS904" i="7"/>
  <c r="AS905" i="7"/>
  <c r="AS906" i="7"/>
  <c r="AS907" i="7"/>
  <c r="AS908" i="7"/>
  <c r="AS909" i="7"/>
  <c r="AS910" i="7"/>
  <c r="AS911" i="7"/>
  <c r="AS912" i="7"/>
  <c r="AS913" i="7"/>
  <c r="AS914" i="7"/>
  <c r="AS915" i="7"/>
  <c r="AS916" i="7"/>
  <c r="AS919" i="7"/>
  <c r="AS920" i="7"/>
  <c r="AS921" i="7"/>
  <c r="AS922" i="7"/>
  <c r="AS923" i="7"/>
  <c r="AS924" i="7"/>
  <c r="AS925" i="7"/>
  <c r="AS926" i="7"/>
  <c r="AS927" i="7"/>
  <c r="AS931" i="7"/>
  <c r="AS932" i="7"/>
  <c r="AS933" i="7"/>
  <c r="AS934" i="7"/>
  <c r="AS935" i="7"/>
  <c r="AS936" i="7"/>
  <c r="AS937" i="7"/>
  <c r="AS938" i="7"/>
  <c r="AS939" i="7"/>
  <c r="AS940" i="7"/>
  <c r="AS941" i="7"/>
  <c r="AS942" i="7"/>
  <c r="AS943" i="7"/>
  <c r="AS944" i="7"/>
  <c r="AS945" i="7"/>
  <c r="AS946" i="7"/>
  <c r="AS947" i="7"/>
  <c r="AS948" i="7"/>
  <c r="AS949" i="7"/>
  <c r="AS951" i="7"/>
  <c r="AS952" i="7"/>
  <c r="AS953" i="7"/>
  <c r="AS954" i="7"/>
  <c r="AS956" i="7"/>
  <c r="AS957" i="7"/>
  <c r="AS958" i="7"/>
  <c r="AS959" i="7"/>
  <c r="AS960" i="7"/>
  <c r="AS961" i="7"/>
  <c r="AS962" i="7"/>
  <c r="AS963" i="7"/>
  <c r="AS964" i="7"/>
  <c r="AS965" i="7"/>
  <c r="AS966" i="7"/>
  <c r="AS967" i="7"/>
  <c r="AS968" i="7"/>
  <c r="AS972" i="7"/>
  <c r="AS973" i="7"/>
  <c r="AS975" i="7"/>
  <c r="AS977" i="7"/>
  <c r="AS978" i="7"/>
  <c r="AS979" i="7"/>
  <c r="AS980" i="7"/>
  <c r="AS981" i="7"/>
  <c r="AS982" i="7"/>
  <c r="AS984" i="7"/>
  <c r="AS985" i="7"/>
  <c r="AS988" i="7"/>
  <c r="AS989" i="7"/>
  <c r="AS990" i="7"/>
  <c r="AS991" i="7"/>
  <c r="AS992" i="7"/>
  <c r="AS993" i="7"/>
  <c r="AS994" i="7"/>
  <c r="AS996" i="7"/>
  <c r="AS997" i="7"/>
  <c r="AS998" i="7"/>
  <c r="AS999" i="7"/>
  <c r="AS1000" i="7"/>
  <c r="AS1001" i="7"/>
  <c r="AS1003" i="7"/>
  <c r="AS1005" i="7"/>
  <c r="AS1006" i="7"/>
  <c r="AS1007" i="7"/>
  <c r="AS1008" i="7"/>
  <c r="AS1009" i="7"/>
  <c r="AS1010" i="7"/>
  <c r="AS1011" i="7"/>
  <c r="AS1012" i="7"/>
  <c r="AS1013" i="7"/>
  <c r="AS1014" i="7"/>
  <c r="AS1015" i="7"/>
  <c r="AS1016" i="7"/>
  <c r="AS1017" i="7"/>
  <c r="AS1018" i="7"/>
  <c r="AS1019" i="7"/>
  <c r="AS1020" i="7"/>
  <c r="AS1021" i="7"/>
  <c r="AS1022" i="7"/>
  <c r="AS1023" i="7"/>
  <c r="AS1024" i="7"/>
  <c r="AS1025" i="7"/>
  <c r="AS1026" i="7"/>
  <c r="AS1027" i="7"/>
  <c r="AS1028" i="7"/>
  <c r="AS1029" i="7"/>
  <c r="AS1030" i="7"/>
  <c r="AS1031" i="7"/>
  <c r="AS1032" i="7"/>
  <c r="AS1033" i="7"/>
  <c r="AS1035" i="7"/>
  <c r="AS1036" i="7"/>
  <c r="AS1037" i="7"/>
  <c r="AS1038" i="7"/>
  <c r="AS1039" i="7"/>
  <c r="AS1040" i="7"/>
  <c r="AS1041" i="7"/>
  <c r="AS1042" i="7"/>
  <c r="AS1043" i="7"/>
  <c r="AS1044" i="7"/>
  <c r="AS1045" i="7"/>
  <c r="AS1046" i="7"/>
  <c r="AS1047" i="7"/>
  <c r="AS1048" i="7"/>
  <c r="AS1049" i="7"/>
  <c r="AS1050" i="7"/>
  <c r="AS1052" i="7"/>
  <c r="AS1053" i="7"/>
  <c r="AS1054" i="7"/>
  <c r="AS1055" i="7"/>
  <c r="AS1056" i="7"/>
  <c r="AS1057" i="7"/>
  <c r="AS1058" i="7"/>
  <c r="AS1061" i="7"/>
  <c r="AS1062" i="7"/>
  <c r="AS1063" i="7"/>
  <c r="AS1064" i="7"/>
  <c r="AS1067" i="7"/>
  <c r="AS1069" i="7"/>
  <c r="AS1070" i="7"/>
  <c r="AS1071" i="7"/>
  <c r="AS1072" i="7"/>
  <c r="AS1073" i="7"/>
  <c r="AS1074" i="7"/>
  <c r="AS1075" i="7"/>
  <c r="AS1076" i="7"/>
  <c r="AS1077" i="7"/>
  <c r="AS1078" i="7"/>
  <c r="AS1080" i="7"/>
  <c r="AS1081" i="7"/>
  <c r="AS1082" i="7"/>
  <c r="AS1083" i="7"/>
  <c r="AS1084" i="7"/>
  <c r="AS1085" i="7"/>
  <c r="AS1086" i="7"/>
  <c r="AS1087" i="7"/>
  <c r="AS1088" i="7"/>
  <c r="AS1089" i="7"/>
  <c r="AS1091" i="7"/>
  <c r="AS1092" i="7"/>
  <c r="AS1093" i="7"/>
  <c r="AS1094" i="7"/>
  <c r="AS1095" i="7"/>
  <c r="AS1096" i="7"/>
  <c r="AS1097" i="7"/>
  <c r="AS1098" i="7"/>
  <c r="AS1099" i="7"/>
  <c r="AS1100" i="7"/>
  <c r="AS1101" i="7"/>
  <c r="AS1103" i="7"/>
  <c r="AS1106" i="7"/>
  <c r="AS1107" i="7"/>
  <c r="AS1108" i="7"/>
  <c r="AS1109" i="7"/>
  <c r="AS1110" i="7"/>
  <c r="AS1111" i="7"/>
  <c r="AS1113" i="7"/>
  <c r="AS1116" i="7"/>
  <c r="AS1117" i="7"/>
  <c r="AS1118" i="7"/>
  <c r="AS1120" i="7"/>
  <c r="AS1121" i="7"/>
  <c r="AS1122" i="7"/>
  <c r="AS1124" i="7"/>
  <c r="AS1126" i="7"/>
  <c r="AS1127" i="7"/>
  <c r="AS1128" i="7"/>
  <c r="AS1132" i="7"/>
  <c r="AS1134" i="7"/>
  <c r="AS1135" i="7"/>
  <c r="AS1140" i="7"/>
  <c r="AS1141" i="7"/>
  <c r="AS1142" i="7"/>
  <c r="AS1143" i="7"/>
  <c r="AS1146" i="7"/>
  <c r="AS1148" i="7"/>
  <c r="AS1150" i="7"/>
  <c r="AS1152" i="7"/>
  <c r="AS1153" i="7"/>
  <c r="AS1154" i="7"/>
  <c r="AS1155" i="7"/>
  <c r="AS1156" i="7"/>
  <c r="AS1157" i="7"/>
  <c r="AS1158" i="7"/>
  <c r="AS1159" i="7"/>
  <c r="AS1160" i="7"/>
  <c r="AS1161" i="7"/>
  <c r="AS1162" i="7"/>
  <c r="AS1163" i="7"/>
  <c r="AS1164" i="7"/>
  <c r="AS1165" i="7"/>
  <c r="AS1166" i="7"/>
  <c r="AS1168" i="7"/>
  <c r="AS1169" i="7"/>
  <c r="AS1170" i="7"/>
  <c r="AS1171" i="7"/>
  <c r="AS1172" i="7"/>
  <c r="AS1173" i="7"/>
  <c r="AS1174" i="7"/>
  <c r="AS1175" i="7"/>
  <c r="AS1177" i="7"/>
  <c r="AS1178" i="7"/>
  <c r="AS1179" i="7"/>
  <c r="AS1180" i="7"/>
  <c r="AS1181" i="7"/>
  <c r="AS1182" i="7"/>
  <c r="AS1186" i="7"/>
  <c r="AS1188" i="7"/>
  <c r="AS1191" i="7"/>
  <c r="AS1192" i="7"/>
  <c r="AS1193" i="7"/>
  <c r="AS1194" i="7"/>
  <c r="AS1195" i="7"/>
  <c r="AS1196" i="7"/>
  <c r="AS1197" i="7"/>
  <c r="AS1198" i="7"/>
  <c r="AS1199" i="7"/>
  <c r="AS1200" i="7"/>
  <c r="AS1201" i="7"/>
  <c r="AS1203" i="7"/>
  <c r="AS1205" i="7"/>
  <c r="AS1206" i="7"/>
  <c r="AS1207" i="7"/>
  <c r="AS1210" i="7"/>
  <c r="AS1211" i="7"/>
  <c r="AS1212" i="7"/>
  <c r="AS1213" i="7"/>
  <c r="AS1214" i="7"/>
  <c r="AS1216" i="7"/>
  <c r="AS1217" i="7"/>
  <c r="AS1218" i="7"/>
  <c r="AS1219" i="7"/>
  <c r="AS1220" i="7"/>
  <c r="AS1221" i="7"/>
  <c r="AS1222" i="7"/>
  <c r="AS1223" i="7"/>
  <c r="AS1224" i="7"/>
  <c r="AS1225" i="7"/>
  <c r="AS1226" i="7"/>
  <c r="AS1227" i="7"/>
  <c r="AS1228" i="7"/>
  <c r="AS1229" i="7"/>
  <c r="AS1231" i="7"/>
  <c r="AS1232" i="7"/>
  <c r="AS1233" i="7"/>
  <c r="AS1234" i="7"/>
  <c r="AS1235" i="7"/>
  <c r="AS1236" i="7"/>
  <c r="AS1237" i="7"/>
  <c r="AS1238" i="7"/>
  <c r="AS1239" i="7"/>
  <c r="AS1240" i="7"/>
  <c r="AS1241" i="7"/>
  <c r="AS1242" i="7"/>
  <c r="AS1243" i="7"/>
  <c r="AS1244" i="7"/>
  <c r="AS1245" i="7"/>
  <c r="AS1247" i="7"/>
  <c r="AS1248" i="7"/>
  <c r="AS1249" i="7"/>
  <c r="AS1250" i="7"/>
  <c r="AS1251" i="7"/>
  <c r="AS1252" i="7"/>
  <c r="AS1253" i="7"/>
  <c r="AS1254" i="7"/>
  <c r="AS1256" i="7"/>
  <c r="AS1258" i="7"/>
  <c r="AS1259" i="7"/>
  <c r="AS1260" i="7"/>
  <c r="AS1261" i="7"/>
  <c r="AS1262" i="7"/>
  <c r="AS1263" i="7"/>
  <c r="AS1264" i="7"/>
  <c r="AS1266" i="7"/>
  <c r="AS1267" i="7"/>
  <c r="AS1268" i="7"/>
  <c r="AS1269" i="7"/>
  <c r="AS1270" i="7"/>
  <c r="AS1271" i="7"/>
  <c r="AS1273" i="7"/>
  <c r="AS1274" i="7"/>
  <c r="AS1275" i="7"/>
  <c r="AS1276" i="7"/>
  <c r="AS1277" i="7"/>
  <c r="AS1278" i="7"/>
  <c r="AS1279" i="7"/>
  <c r="AS1280" i="7"/>
  <c r="AS1281" i="7"/>
  <c r="AS1282" i="7"/>
  <c r="AS1283" i="7"/>
  <c r="AS1284" i="7"/>
  <c r="AS1285" i="7"/>
  <c r="AS1286" i="7"/>
  <c r="AS1293" i="7"/>
  <c r="AS1294" i="7"/>
  <c r="AS1295" i="7"/>
  <c r="AS1296" i="7"/>
  <c r="AS1297" i="7"/>
  <c r="AS1298" i="7"/>
  <c r="AS1299" i="7"/>
  <c r="AS1300" i="7"/>
  <c r="AS1302" i="7"/>
  <c r="AS1303" i="7"/>
  <c r="AS1304" i="7"/>
  <c r="AS1305" i="7"/>
  <c r="AS1306" i="7"/>
  <c r="AS1307" i="7"/>
  <c r="AS1308" i="7"/>
  <c r="AS1309" i="7"/>
  <c r="AS1310" i="7"/>
  <c r="AS1311" i="7"/>
  <c r="AS1313" i="7"/>
  <c r="AS1314" i="7"/>
  <c r="AS1316" i="7"/>
  <c r="AS1317" i="7"/>
  <c r="AS1319" i="7"/>
  <c r="AS1320" i="7"/>
  <c r="AS1321" i="7"/>
  <c r="AS1322" i="7"/>
  <c r="AS1323" i="7"/>
  <c r="AS1324" i="7"/>
  <c r="AS1325" i="7"/>
  <c r="AS1326" i="7"/>
  <c r="AS1327" i="7"/>
  <c r="AS1328" i="7"/>
  <c r="AS1329" i="7"/>
  <c r="AS1330" i="7"/>
  <c r="AS1331" i="7"/>
  <c r="AS1335" i="7"/>
  <c r="AS1337" i="7"/>
  <c r="AS1338" i="7"/>
  <c r="AS1339" i="7"/>
  <c r="AS1340" i="7"/>
  <c r="AS1341" i="7"/>
  <c r="AS1343" i="7"/>
  <c r="AS1344" i="7"/>
  <c r="AS1346" i="7"/>
  <c r="AS1347" i="7"/>
  <c r="AS1348" i="7"/>
  <c r="AS1349" i="7"/>
  <c r="AS1351" i="7"/>
  <c r="AS1352" i="7"/>
  <c r="AS1353" i="7"/>
  <c r="AS1354" i="7"/>
  <c r="AS1359" i="7"/>
  <c r="AS1360" i="7"/>
  <c r="AS1361" i="7"/>
  <c r="AS1362" i="7"/>
  <c r="AS1363" i="7"/>
  <c r="AS1364" i="7"/>
  <c r="AS1365" i="7"/>
  <c r="AS1366" i="7"/>
  <c r="AS1367" i="7"/>
  <c r="AS1368" i="7"/>
  <c r="AS1369" i="7"/>
  <c r="AS1370" i="7"/>
  <c r="AS1371" i="7"/>
  <c r="AS1372" i="7"/>
  <c r="AS1373" i="7"/>
  <c r="AS1374" i="7"/>
  <c r="AS1375" i="7"/>
  <c r="AS1378" i="7"/>
  <c r="AS1379" i="7"/>
  <c r="AS1380" i="7"/>
  <c r="AS1382" i="7"/>
  <c r="AS1383" i="7"/>
  <c r="AS1384" i="7"/>
  <c r="AS1385" i="7"/>
  <c r="AS1393" i="7"/>
  <c r="AS1394" i="7"/>
  <c r="AS1395" i="7"/>
  <c r="AS1396" i="7"/>
  <c r="AS1403" i="7"/>
  <c r="AS1404" i="7"/>
  <c r="AS1405" i="7"/>
  <c r="AS1406" i="7"/>
  <c r="AS1407" i="7"/>
  <c r="AS1411" i="7"/>
  <c r="AS1412" i="7"/>
  <c r="AS1413" i="7"/>
  <c r="AS1414" i="7"/>
  <c r="AS1415" i="7"/>
  <c r="AS1416" i="7"/>
  <c r="AS1418" i="7"/>
  <c r="AS1419" i="7"/>
  <c r="AS1421" i="7"/>
  <c r="AS1422" i="7"/>
  <c r="AS1423" i="7"/>
  <c r="AS1425" i="7"/>
  <c r="AS1426" i="7"/>
  <c r="AS1427" i="7"/>
  <c r="AS1428" i="7"/>
  <c r="AS1429" i="7"/>
  <c r="AS1430" i="7"/>
  <c r="AS1431" i="7"/>
  <c r="AS1432" i="7"/>
  <c r="AS1433" i="7"/>
  <c r="AS1434" i="7"/>
  <c r="AS1435" i="7"/>
  <c r="AS1436" i="7"/>
  <c r="AS1437" i="7"/>
  <c r="AS1438" i="7"/>
  <c r="AS1439" i="7"/>
  <c r="AS1440" i="7"/>
  <c r="AS1441" i="7"/>
  <c r="AS1442" i="7"/>
  <c r="AS1445" i="7"/>
  <c r="AS1448" i="7"/>
  <c r="AS1449" i="7"/>
  <c r="AS1450" i="7"/>
  <c r="AS1451" i="7"/>
  <c r="AS1453" i="7"/>
  <c r="AS1454" i="7"/>
  <c r="AS1455" i="7"/>
  <c r="AS1456" i="7"/>
  <c r="AS1457" i="7"/>
  <c r="AS1458" i="7"/>
  <c r="AS1459" i="7"/>
  <c r="AS1460" i="7"/>
  <c r="AS1461" i="7"/>
  <c r="AS1462" i="7"/>
  <c r="AS1464" i="7"/>
  <c r="AS1466" i="7"/>
  <c r="AS1467" i="7"/>
  <c r="AS1469" i="7"/>
  <c r="AS1470" i="7"/>
  <c r="AS1471" i="7"/>
  <c r="AS1473" i="7"/>
  <c r="AS1475" i="7"/>
  <c r="AS1476" i="7"/>
  <c r="AS1477" i="7"/>
  <c r="AS1480" i="7"/>
  <c r="AS1481" i="7"/>
  <c r="AS1483" i="7"/>
  <c r="AS1484" i="7"/>
  <c r="AS1485" i="7"/>
  <c r="AS1487" i="7"/>
  <c r="AS1488" i="7"/>
  <c r="AS1489" i="7"/>
  <c r="AS1490" i="7"/>
  <c r="AS1492" i="7"/>
  <c r="AS1493" i="7"/>
  <c r="AS1494" i="7"/>
  <c r="AS1495" i="7"/>
  <c r="AS1496" i="7"/>
  <c r="AS1497" i="7"/>
  <c r="AS1498" i="7"/>
  <c r="AS1499" i="7"/>
  <c r="AS1500" i="7"/>
  <c r="AS1501" i="7"/>
  <c r="AS1502" i="7"/>
  <c r="AS1503" i="7"/>
  <c r="AS1504" i="7"/>
  <c r="AS1505" i="7"/>
  <c r="AS1506" i="7"/>
  <c r="AS1508" i="7"/>
  <c r="AS1509" i="7"/>
  <c r="AS1510" i="7"/>
  <c r="AS1512" i="7"/>
  <c r="AS1513" i="7"/>
  <c r="AS1514" i="7"/>
  <c r="AS1515" i="7"/>
  <c r="AS1516" i="7"/>
  <c r="AS1518" i="7"/>
  <c r="AS1519" i="7"/>
  <c r="AS1520" i="7"/>
  <c r="AS1522" i="7"/>
  <c r="AS1523" i="7"/>
  <c r="AS1524" i="7"/>
  <c r="AS1525" i="7"/>
  <c r="AS1527" i="7"/>
  <c r="AS1528" i="7"/>
  <c r="AS1529" i="7"/>
  <c r="AS1530" i="7"/>
  <c r="AS1531" i="7"/>
  <c r="AS1532" i="7"/>
  <c r="AS1533" i="7"/>
  <c r="AS1534" i="7"/>
  <c r="AS1535" i="7"/>
  <c r="AS1539" i="7"/>
  <c r="AS1540" i="7"/>
  <c r="AS1541" i="7"/>
  <c r="AS1542" i="7"/>
  <c r="AS1543" i="7"/>
  <c r="AS1544" i="7"/>
  <c r="AS1546" i="7"/>
  <c r="AS1547" i="7"/>
  <c r="AS1548" i="7"/>
  <c r="AS1550" i="7"/>
  <c r="AS1551" i="7"/>
  <c r="AS1552" i="7"/>
  <c r="AS1554" i="7"/>
  <c r="AS1556" i="7"/>
  <c r="AS1557" i="7"/>
  <c r="AS1585" i="7"/>
  <c r="AS1586" i="7"/>
  <c r="AS1587" i="7"/>
  <c r="AS1588" i="7"/>
  <c r="AS1589" i="7"/>
  <c r="AS1590" i="7"/>
  <c r="AS1591" i="7"/>
  <c r="AS1592" i="7"/>
  <c r="AS1593" i="7"/>
  <c r="AS1594" i="7"/>
  <c r="AS1595" i="7"/>
  <c r="AS1596" i="7"/>
  <c r="AS1597" i="7"/>
  <c r="AS1598" i="7"/>
  <c r="AS1604" i="7"/>
  <c r="AS1605" i="7"/>
  <c r="AS1606" i="7"/>
  <c r="AS1607" i="7"/>
  <c r="AS1608" i="7"/>
  <c r="AS1609" i="7"/>
  <c r="AS1610" i="7"/>
  <c r="AS1611" i="7"/>
  <c r="AS1613" i="7"/>
  <c r="AS1614" i="7"/>
  <c r="AS1615" i="7"/>
  <c r="AS1616" i="7"/>
  <c r="AS1618" i="7"/>
  <c r="AS1619" i="7"/>
  <c r="AS1620" i="7"/>
  <c r="AS1621" i="7"/>
  <c r="AS1622" i="7"/>
  <c r="AS1623" i="7"/>
  <c r="AS1624" i="7"/>
  <c r="AS1625" i="7"/>
  <c r="AS1627" i="7"/>
  <c r="AS1628" i="7"/>
  <c r="AS1629" i="7"/>
  <c r="AS1630" i="7"/>
  <c r="AS1631" i="7"/>
  <c r="AS1632" i="7"/>
  <c r="AS1633" i="7"/>
  <c r="AS1634" i="7"/>
  <c r="AS1635" i="7"/>
  <c r="AS1636" i="7"/>
  <c r="AS1638" i="7"/>
  <c r="AS1640" i="7"/>
  <c r="AS1641" i="7"/>
  <c r="AS1642" i="7"/>
  <c r="AS1643" i="7"/>
  <c r="AS1644" i="7"/>
  <c r="AS1645" i="7"/>
  <c r="AS1646" i="7"/>
  <c r="AS1647" i="7"/>
  <c r="AS1648" i="7"/>
  <c r="AS1649" i="7"/>
  <c r="AS1650" i="7"/>
  <c r="AS1652" i="7"/>
  <c r="AS1653" i="7"/>
  <c r="AS1654" i="7"/>
  <c r="AS1655" i="7"/>
  <c r="AS1656" i="7"/>
  <c r="AS1657" i="7"/>
  <c r="AS1658" i="7"/>
  <c r="AS1659" i="7"/>
  <c r="AS1660" i="7"/>
  <c r="AS1662" i="7"/>
  <c r="AS1663" i="7"/>
  <c r="AS1665" i="7"/>
  <c r="AS1666" i="7"/>
  <c r="AS1667" i="7"/>
  <c r="AS1668" i="7"/>
  <c r="AS1669" i="7"/>
  <c r="AS1670" i="7"/>
  <c r="AS1671" i="7"/>
  <c r="AS1672" i="7"/>
  <c r="AS1673" i="7"/>
  <c r="AS1674" i="7"/>
  <c r="AS1677" i="7"/>
  <c r="AS1678" i="7"/>
  <c r="AS1680" i="7"/>
  <c r="AS1682" i="7"/>
  <c r="AS1683" i="7"/>
  <c r="AS1685" i="7"/>
  <c r="AS1686" i="7"/>
  <c r="AS1690" i="7"/>
  <c r="AS1691" i="7"/>
  <c r="AS1692" i="7"/>
  <c r="AS1693" i="7"/>
  <c r="AS1694" i="7"/>
  <c r="AS1695" i="7"/>
  <c r="AS1696" i="7"/>
  <c r="AS1698" i="7"/>
  <c r="AS1699" i="7"/>
  <c r="AS1700" i="7"/>
  <c r="AS1701" i="7"/>
  <c r="AS1703" i="7"/>
  <c r="AS1704" i="7"/>
  <c r="AS1705" i="7"/>
  <c r="AS1706" i="7"/>
  <c r="AS1707" i="7"/>
  <c r="AS1708" i="7"/>
  <c r="AS1709" i="7"/>
  <c r="AS1710" i="7"/>
  <c r="AS1711" i="7"/>
  <c r="AS1712" i="7"/>
  <c r="AS1713" i="7"/>
  <c r="AS1714" i="7"/>
  <c r="AS1715" i="7"/>
  <c r="AS1716" i="7"/>
  <c r="AS1717" i="7"/>
  <c r="AS1718" i="7"/>
  <c r="AS1719" i="7"/>
  <c r="AS1721" i="7"/>
  <c r="AS1722" i="7"/>
  <c r="AS1723" i="7"/>
  <c r="AS1725" i="7"/>
  <c r="AS1728" i="7"/>
  <c r="AS1729" i="7"/>
  <c r="AS1730" i="7"/>
  <c r="AS1731" i="7"/>
  <c r="AS1732" i="7"/>
  <c r="AS1734" i="7"/>
  <c r="AS1736" i="7"/>
  <c r="AS1738" i="7"/>
  <c r="AS1739" i="7"/>
  <c r="AS1740" i="7"/>
  <c r="AS1741" i="7"/>
  <c r="AS1744" i="7"/>
  <c r="AS1748" i="7"/>
  <c r="AS1749" i="7"/>
  <c r="AS1751" i="7"/>
  <c r="AS1753" i="7"/>
  <c r="AS1755" i="7"/>
  <c r="AS1756" i="7"/>
  <c r="AS1757" i="7"/>
  <c r="AS1762" i="7"/>
  <c r="AS1763" i="7"/>
  <c r="AS1764" i="7"/>
  <c r="AS1765" i="7"/>
  <c r="AS1767" i="7"/>
  <c r="AS1768" i="7"/>
  <c r="AS1769" i="7"/>
  <c r="AS1770" i="7"/>
  <c r="AS1771" i="7"/>
  <c r="AS1772" i="7"/>
  <c r="AS1773" i="7"/>
  <c r="AS1774" i="7"/>
  <c r="AS1775" i="7"/>
  <c r="AS1777" i="7"/>
  <c r="AS1778" i="7"/>
  <c r="AS1779" i="7"/>
  <c r="AS1780" i="7"/>
  <c r="AS1781" i="7"/>
  <c r="AS1783" i="7"/>
  <c r="AS1784" i="7"/>
  <c r="AS1785" i="7"/>
  <c r="AS1786" i="7"/>
  <c r="AS1787" i="7"/>
  <c r="AS1788" i="7"/>
  <c r="AS1792" i="7"/>
  <c r="AS1793" i="7"/>
  <c r="AS1794" i="7"/>
  <c r="AS1795" i="7"/>
  <c r="AS1797" i="7"/>
  <c r="AS1798" i="7"/>
  <c r="AS1799" i="7"/>
  <c r="AS1801" i="7"/>
  <c r="AS1802" i="7"/>
  <c r="AS1804" i="7"/>
  <c r="AS1805" i="7"/>
  <c r="AS1807" i="7"/>
  <c r="AS1809" i="7"/>
  <c r="AS1810" i="7"/>
  <c r="AS1812" i="7"/>
  <c r="AS1814" i="7"/>
  <c r="AS1815" i="7"/>
  <c r="AS1816" i="7"/>
  <c r="AS1817" i="7"/>
  <c r="AS1819" i="7"/>
  <c r="AS1820" i="7"/>
  <c r="AS1821" i="7"/>
  <c r="AS1823" i="7"/>
  <c r="AS1824" i="7"/>
  <c r="AS1825" i="7"/>
  <c r="AS1826" i="7"/>
  <c r="AS1827" i="7"/>
  <c r="AS1828" i="7"/>
  <c r="AS1829" i="7"/>
  <c r="AS1830" i="7"/>
  <c r="AS1831" i="7"/>
  <c r="AS1833" i="7"/>
  <c r="AS1834" i="7"/>
  <c r="AS1835" i="7"/>
  <c r="AS1836" i="7"/>
  <c r="AS1837" i="7"/>
  <c r="AS1838" i="7"/>
  <c r="AS1839" i="7"/>
  <c r="AS1840" i="7"/>
  <c r="AS1841" i="7"/>
  <c r="AS1843" i="7"/>
  <c r="AS1844" i="7"/>
  <c r="AS1846" i="7"/>
  <c r="AS1847" i="7"/>
  <c r="AS1848" i="7"/>
  <c r="AS1849" i="7"/>
  <c r="AS1850" i="7"/>
  <c r="AS1851" i="7"/>
  <c r="AS1852" i="7"/>
  <c r="AS1853" i="7"/>
  <c r="AS1855" i="7"/>
  <c r="AS1856" i="7"/>
  <c r="AS1857" i="7"/>
  <c r="AS1863" i="7"/>
  <c r="AS1864" i="7"/>
  <c r="AS1866" i="7"/>
  <c r="AS1867" i="7"/>
  <c r="AS1868" i="7"/>
  <c r="AS1869" i="7"/>
  <c r="AS1870" i="7"/>
  <c r="AS1871" i="7"/>
  <c r="AS1872" i="7"/>
  <c r="AS1873" i="7"/>
  <c r="AS1874" i="7"/>
  <c r="AS1875" i="7"/>
  <c r="AS1876" i="7"/>
  <c r="AS1877" i="7"/>
  <c r="AS1878" i="7"/>
  <c r="AS1879" i="7"/>
  <c r="AS1880" i="7"/>
  <c r="AS1881" i="7"/>
  <c r="AS1882" i="7"/>
  <c r="AS1883" i="7"/>
  <c r="AS1884" i="7"/>
  <c r="AS1885" i="7"/>
  <c r="AS1886" i="7"/>
  <c r="AS1887" i="7"/>
  <c r="AS1888" i="7"/>
  <c r="AS1889" i="7"/>
  <c r="AS1890" i="7"/>
  <c r="AS1891" i="7"/>
  <c r="AS1893" i="7"/>
  <c r="AS1895" i="7"/>
  <c r="AS1896" i="7"/>
  <c r="AS1897" i="7"/>
  <c r="AS1898" i="7"/>
  <c r="AS1900" i="7"/>
  <c r="AS1901" i="7"/>
  <c r="AS1902" i="7"/>
  <c r="AS1903" i="7"/>
  <c r="AS1904" i="7"/>
  <c r="AS1905" i="7"/>
  <c r="AS1906" i="7"/>
  <c r="AS1909" i="7"/>
  <c r="AS1910" i="7"/>
  <c r="AS1911" i="7"/>
  <c r="AS1912" i="7"/>
  <c r="AS1913" i="7"/>
  <c r="AS1914" i="7"/>
  <c r="AS1916" i="7"/>
  <c r="AS1917" i="7"/>
  <c r="AS1919" i="7"/>
  <c r="AS1920" i="7"/>
  <c r="AS1921" i="7"/>
  <c r="AS1923" i="7"/>
  <c r="AS1925" i="7"/>
  <c r="AS1927" i="7"/>
  <c r="AS1928" i="7"/>
  <c r="AS1930" i="7"/>
  <c r="AS1931" i="7"/>
  <c r="AS1932" i="7"/>
  <c r="AS1933" i="7"/>
  <c r="AS1934" i="7"/>
  <c r="AS1935" i="7"/>
  <c r="AS1936" i="7"/>
  <c r="AS1937" i="7"/>
  <c r="AS1938" i="7"/>
  <c r="AS1939" i="7"/>
  <c r="AS1940" i="7"/>
  <c r="AS1944" i="7"/>
  <c r="AS1946" i="7"/>
  <c r="AS1947" i="7"/>
  <c r="AS1948" i="7"/>
  <c r="AS1951" i="7"/>
  <c r="AS1952" i="7"/>
  <c r="AS1954" i="7"/>
  <c r="AS1955" i="7"/>
  <c r="AS1960" i="7"/>
  <c r="AS1961" i="7"/>
  <c r="AS1962" i="7"/>
  <c r="AS1963" i="7"/>
  <c r="AS1964" i="7"/>
  <c r="AS1965" i="7"/>
  <c r="AS1967" i="7"/>
  <c r="AS1968" i="7"/>
  <c r="AS1969" i="7"/>
  <c r="AS1970" i="7"/>
  <c r="AS1972" i="7"/>
  <c r="AS1973" i="7"/>
  <c r="AS1978" i="7"/>
  <c r="AS1980" i="7"/>
  <c r="AS1981" i="7"/>
  <c r="AS1982" i="7"/>
  <c r="AS1983" i="7"/>
  <c r="AS1984" i="7"/>
  <c r="AS1985" i="7"/>
  <c r="AS1986" i="7"/>
  <c r="AS1987" i="7"/>
  <c r="AS1988" i="7"/>
  <c r="AS1989" i="7"/>
  <c r="AS1992" i="7"/>
  <c r="AS1995" i="7"/>
  <c r="AS1996" i="7"/>
  <c r="AS1997" i="7"/>
  <c r="AS1998" i="7"/>
  <c r="AS2000" i="7"/>
  <c r="AS2001" i="7"/>
  <c r="AS2002" i="7"/>
  <c r="AS2003" i="7"/>
  <c r="AS2004" i="7"/>
  <c r="AS2006" i="7"/>
  <c r="AS2008" i="7"/>
  <c r="AS2009" i="7"/>
  <c r="AS2010" i="7"/>
  <c r="AS2011" i="7"/>
  <c r="AS2012" i="7"/>
  <c r="AS2013" i="7"/>
  <c r="AS2015" i="7"/>
  <c r="AS2016" i="7"/>
  <c r="AS2017" i="7"/>
  <c r="AS2018" i="7"/>
  <c r="AS2020" i="7"/>
  <c r="AS2021" i="7"/>
  <c r="AS2022" i="7"/>
  <c r="AS2023" i="7"/>
  <c r="AS2025" i="7"/>
  <c r="AS2026" i="7"/>
  <c r="AS2027" i="7"/>
  <c r="AS2028" i="7"/>
  <c r="AS2029" i="7"/>
  <c r="AS2030" i="7"/>
  <c r="AS2031" i="7"/>
  <c r="AS2033" i="7"/>
  <c r="AS2034" i="7"/>
  <c r="AS2035" i="7"/>
  <c r="AS2036" i="7"/>
  <c r="AS2038" i="7"/>
  <c r="AS2039" i="7"/>
  <c r="AS2042" i="7"/>
  <c r="AS2043" i="7"/>
  <c r="AS2044" i="7"/>
  <c r="AS2045" i="7"/>
  <c r="AS2046" i="7"/>
  <c r="AS2047" i="7"/>
  <c r="AS2048" i="7"/>
  <c r="AS2049" i="7"/>
  <c r="AS2050" i="7"/>
  <c r="AS2051" i="7"/>
  <c r="AS2053" i="7"/>
  <c r="AS2054" i="7"/>
  <c r="AS2055" i="7"/>
  <c r="AS2056" i="7"/>
  <c r="AS2057" i="7"/>
  <c r="AS2058" i="7"/>
  <c r="AS2059" i="7"/>
  <c r="AS2060" i="7"/>
  <c r="AS2061" i="7"/>
  <c r="AS2062" i="7"/>
  <c r="AS2063" i="7"/>
  <c r="AS2064" i="7"/>
  <c r="AS2065" i="7"/>
  <c r="AS2066" i="7"/>
  <c r="AS2067" i="7"/>
  <c r="AS2068" i="7"/>
  <c r="AS2069" i="7"/>
  <c r="AS2070" i="7"/>
  <c r="AS2071" i="7"/>
  <c r="AS2072" i="7"/>
  <c r="AS2073" i="7"/>
  <c r="AS2074" i="7"/>
  <c r="AS2075" i="7"/>
  <c r="AS2076" i="7"/>
  <c r="AS2077" i="7"/>
  <c r="AS2078" i="7"/>
  <c r="AS2079" i="7"/>
  <c r="AS2080" i="7"/>
  <c r="AS2081" i="7"/>
  <c r="AS2082" i="7"/>
  <c r="AS2083" i="7"/>
  <c r="AS2084" i="7"/>
  <c r="AS2085" i="7"/>
  <c r="AS2086" i="7"/>
  <c r="AS2087" i="7"/>
  <c r="AS2088" i="7"/>
  <c r="AS2090" i="7"/>
  <c r="AS2091" i="7"/>
  <c r="AS2092" i="7"/>
  <c r="AS2093" i="7"/>
  <c r="AS2094" i="7"/>
  <c r="AS2095" i="7"/>
  <c r="AS2096" i="7"/>
  <c r="AS2097" i="7"/>
  <c r="AS2098" i="7"/>
  <c r="AS2099" i="7"/>
  <c r="AS2100" i="7"/>
  <c r="AS2101" i="7"/>
  <c r="AS2102" i="7"/>
  <c r="AS2103" i="7"/>
  <c r="AS2104" i="7"/>
  <c r="AS2105" i="7"/>
  <c r="AS2106" i="7"/>
  <c r="AS2107" i="7"/>
  <c r="AS2108" i="7"/>
  <c r="AS2109" i="7"/>
  <c r="AS2113" i="7"/>
  <c r="AS2114" i="7"/>
  <c r="AS2115" i="7"/>
  <c r="AS2117" i="7"/>
  <c r="AS2118" i="7"/>
  <c r="AS2119" i="7"/>
  <c r="AS2120" i="7"/>
  <c r="AS2122" i="7"/>
  <c r="AS2123" i="7"/>
  <c r="AS2124" i="7"/>
  <c r="AS2125" i="7"/>
  <c r="AS2126" i="7"/>
  <c r="AS2127" i="7"/>
  <c r="AS2128" i="7"/>
  <c r="AS2133" i="7"/>
  <c r="AS2134" i="7"/>
  <c r="AS2135" i="7"/>
  <c r="AS2136" i="7"/>
  <c r="AS2137" i="7"/>
  <c r="AS2138" i="7"/>
  <c r="AS2139" i="7"/>
  <c r="AS2140" i="7"/>
  <c r="AS2141" i="7"/>
  <c r="AS2143" i="7"/>
  <c r="AS2144" i="7"/>
  <c r="AS2146" i="7"/>
  <c r="AS2147" i="7"/>
  <c r="AS2148" i="7"/>
  <c r="AS2149" i="7"/>
  <c r="AS2151" i="7"/>
  <c r="AS2152" i="7"/>
  <c r="AS2153" i="7"/>
  <c r="AS2154" i="7"/>
  <c r="AS2155" i="7"/>
  <c r="AS2156" i="7"/>
  <c r="AS2158" i="7"/>
  <c r="AS2160" i="7"/>
  <c r="AS2162" i="7"/>
  <c r="AS2163" i="7"/>
  <c r="AS2164" i="7"/>
  <c r="AS2166" i="7"/>
  <c r="AS2167" i="7"/>
  <c r="AS2169" i="7"/>
  <c r="AS2170" i="7"/>
  <c r="AS2171" i="7"/>
  <c r="AS2172" i="7"/>
  <c r="AS2173" i="7"/>
  <c r="AS2174" i="7"/>
  <c r="AS2175" i="7"/>
  <c r="AS2176" i="7"/>
  <c r="AS2177" i="7"/>
  <c r="AS2178" i="7"/>
  <c r="AS2182" i="7"/>
  <c r="AS2183" i="7"/>
  <c r="AS2184" i="7"/>
  <c r="AS2185" i="7"/>
  <c r="AS2186" i="7"/>
  <c r="AS2187" i="7"/>
  <c r="AS2189" i="7"/>
  <c r="AS2191" i="7"/>
  <c r="AS2192" i="7"/>
  <c r="AS2193" i="7"/>
  <c r="AS2194" i="7"/>
  <c r="AS2195" i="7"/>
  <c r="AS13" i="7"/>
  <c r="AR21" i="7"/>
  <c r="AR22" i="7"/>
  <c r="AR24" i="7"/>
  <c r="AR31" i="7"/>
  <c r="AR37" i="7"/>
  <c r="AR39" i="7"/>
  <c r="AR46" i="7"/>
  <c r="AR49" i="7"/>
  <c r="AR50" i="7"/>
  <c r="AR54" i="7"/>
  <c r="AR58" i="7"/>
  <c r="AR60" i="7"/>
  <c r="AR65" i="7"/>
  <c r="AR66" i="7"/>
  <c r="AR72" i="7"/>
  <c r="AR78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8" i="7"/>
  <c r="AR114" i="7"/>
  <c r="AR119" i="7"/>
  <c r="AR120" i="7"/>
  <c r="AR123" i="7"/>
  <c r="AR129" i="7"/>
  <c r="AR137" i="7"/>
  <c r="AR142" i="7"/>
  <c r="AR143" i="7"/>
  <c r="AR144" i="7"/>
  <c r="AR145" i="7"/>
  <c r="AR146" i="7"/>
  <c r="AR147" i="7"/>
  <c r="AR152" i="7"/>
  <c r="AR153" i="7"/>
  <c r="AR155" i="7"/>
  <c r="AR158" i="7"/>
  <c r="AR163" i="7"/>
  <c r="AR164" i="7"/>
  <c r="AR168" i="7"/>
  <c r="AR171" i="7"/>
  <c r="AR190" i="7"/>
  <c r="AR196" i="7"/>
  <c r="AR214" i="7"/>
  <c r="AR217" i="7"/>
  <c r="AR221" i="7"/>
  <c r="AR223" i="7"/>
  <c r="AR225" i="7"/>
  <c r="AR231" i="7"/>
  <c r="AR232" i="7"/>
  <c r="AR242" i="7"/>
  <c r="AR258" i="7"/>
  <c r="AR264" i="7"/>
  <c r="AR266" i="7"/>
  <c r="AR267" i="7"/>
  <c r="AR273" i="7"/>
  <c r="AR274" i="7"/>
  <c r="AR275" i="7"/>
  <c r="AR276" i="7"/>
  <c r="AR284" i="7"/>
  <c r="AR298" i="7"/>
  <c r="AR307" i="7"/>
  <c r="AR314" i="7"/>
  <c r="AR331" i="7"/>
  <c r="AR335" i="7"/>
  <c r="AR337" i="7"/>
  <c r="AR347" i="7"/>
  <c r="AR352" i="7"/>
  <c r="AR357" i="7"/>
  <c r="AR377" i="7"/>
  <c r="AR379" i="7"/>
  <c r="AR380" i="7"/>
  <c r="AR382" i="7"/>
  <c r="AR385" i="7"/>
  <c r="AR386" i="7"/>
  <c r="AR395" i="7"/>
  <c r="AR407" i="7"/>
  <c r="AR408" i="7"/>
  <c r="AR409" i="7"/>
  <c r="AR410" i="7"/>
  <c r="AR414" i="7"/>
  <c r="AR417" i="7"/>
  <c r="AR419" i="7"/>
  <c r="AR424" i="7"/>
  <c r="AR425" i="7"/>
  <c r="AR440" i="7"/>
  <c r="AR446" i="7"/>
  <c r="AR447" i="7"/>
  <c r="AR449" i="7"/>
  <c r="AR451" i="7"/>
  <c r="AR453" i="7"/>
  <c r="AR455" i="7"/>
  <c r="AR456" i="7"/>
  <c r="AR458" i="7"/>
  <c r="AR459" i="7"/>
  <c r="AR460" i="7"/>
  <c r="AR461" i="7"/>
  <c r="AR468" i="7"/>
  <c r="AR469" i="7"/>
  <c r="AR470" i="7"/>
  <c r="AR504" i="7"/>
  <c r="AR508" i="7"/>
  <c r="AR522" i="7"/>
  <c r="AR539" i="7"/>
  <c r="AR540" i="7"/>
  <c r="AR541" i="7"/>
  <c r="AR542" i="7"/>
  <c r="AR553" i="7"/>
  <c r="AR554" i="7"/>
  <c r="AR564" i="7"/>
  <c r="AR566" i="7"/>
  <c r="AR572" i="7"/>
  <c r="AR573" i="7"/>
  <c r="AR574" i="7"/>
  <c r="AR575" i="7"/>
  <c r="AR576" i="7"/>
  <c r="AR604" i="7"/>
  <c r="AR608" i="7"/>
  <c r="AR613" i="7"/>
  <c r="AR617" i="7"/>
  <c r="AR621" i="7"/>
  <c r="AR627" i="7"/>
  <c r="AR639" i="7"/>
  <c r="AR640" i="7"/>
  <c r="AR645" i="7"/>
  <c r="AR652" i="7"/>
  <c r="AR654" i="7"/>
  <c r="AR655" i="7"/>
  <c r="AR656" i="7"/>
  <c r="AR657" i="7"/>
  <c r="AR663" i="7"/>
  <c r="AR666" i="7"/>
  <c r="AR680" i="7"/>
  <c r="AR683" i="7"/>
  <c r="AR687" i="7"/>
  <c r="AR688" i="7"/>
  <c r="AR689" i="7"/>
  <c r="AR690" i="7"/>
  <c r="AR694" i="7"/>
  <c r="AR695" i="7"/>
  <c r="AR697" i="7"/>
  <c r="AR699" i="7"/>
  <c r="AR704" i="7"/>
  <c r="AR713" i="7"/>
  <c r="AR727" i="7"/>
  <c r="AR731" i="7"/>
  <c r="AR734" i="7"/>
  <c r="AR743" i="7"/>
  <c r="AR744" i="7"/>
  <c r="AR749" i="7"/>
  <c r="AR750" i="7"/>
  <c r="AR755" i="7"/>
  <c r="AR756" i="7"/>
  <c r="AR765" i="7"/>
  <c r="AR766" i="7"/>
  <c r="AR767" i="7"/>
  <c r="AR789" i="7"/>
  <c r="AR792" i="7"/>
  <c r="AR798" i="7"/>
  <c r="AR799" i="7"/>
  <c r="AR802" i="7"/>
  <c r="AR805" i="7"/>
  <c r="AR818" i="7"/>
  <c r="AR826" i="7"/>
  <c r="AR830" i="7"/>
  <c r="AR834" i="7"/>
  <c r="AR837" i="7"/>
  <c r="AR841" i="7"/>
  <c r="AR842" i="7"/>
  <c r="AR844" i="7"/>
  <c r="AR847" i="7"/>
  <c r="AR850" i="7"/>
  <c r="AR853" i="7"/>
  <c r="AR854" i="7"/>
  <c r="AR855" i="7"/>
  <c r="AR856" i="7"/>
  <c r="AR876" i="7"/>
  <c r="AR878" i="7"/>
  <c r="AR880" i="7"/>
  <c r="AR881" i="7"/>
  <c r="AR884" i="7"/>
  <c r="AR896" i="7"/>
  <c r="AR917" i="7"/>
  <c r="AR918" i="7"/>
  <c r="AR928" i="7"/>
  <c r="AR929" i="7"/>
  <c r="AR930" i="7"/>
  <c r="AR950" i="7"/>
  <c r="AR955" i="7"/>
  <c r="AR969" i="7"/>
  <c r="AR970" i="7"/>
  <c r="AR971" i="7"/>
  <c r="AR974" i="7"/>
  <c r="AR976" i="7"/>
  <c r="AR983" i="7"/>
  <c r="AR986" i="7"/>
  <c r="AR987" i="7"/>
  <c r="AR995" i="7"/>
  <c r="AR1002" i="7"/>
  <c r="AR1004" i="7"/>
  <c r="AR1034" i="7"/>
  <c r="AR1051" i="7"/>
  <c r="AR1059" i="7"/>
  <c r="AR1060" i="7"/>
  <c r="AR1065" i="7"/>
  <c r="AR1066" i="7"/>
  <c r="AR1068" i="7"/>
  <c r="AR1079" i="7"/>
  <c r="AR1090" i="7"/>
  <c r="AR1102" i="7"/>
  <c r="AR1104" i="7"/>
  <c r="AR1105" i="7"/>
  <c r="AR1112" i="7"/>
  <c r="AR1114" i="7"/>
  <c r="AR1115" i="7"/>
  <c r="AR1119" i="7"/>
  <c r="AR1123" i="7"/>
  <c r="AR1125" i="7"/>
  <c r="AR1129" i="7"/>
  <c r="AR1130" i="7"/>
  <c r="AR1131" i="7"/>
  <c r="AR1133" i="7"/>
  <c r="AR1136" i="7"/>
  <c r="AR1137" i="7"/>
  <c r="AR1138" i="7"/>
  <c r="AR1139" i="7"/>
  <c r="AR1144" i="7"/>
  <c r="AR1145" i="7"/>
  <c r="AR1147" i="7"/>
  <c r="AR1149" i="7"/>
  <c r="AR1151" i="7"/>
  <c r="AR1167" i="7"/>
  <c r="AR1176" i="7"/>
  <c r="AR1183" i="7"/>
  <c r="AR1184" i="7"/>
  <c r="AR1185" i="7"/>
  <c r="AR1187" i="7"/>
  <c r="AR1189" i="7"/>
  <c r="AR1190" i="7"/>
  <c r="AR1202" i="7"/>
  <c r="AR1204" i="7"/>
  <c r="AR1208" i="7"/>
  <c r="AR1209" i="7"/>
  <c r="AR1215" i="7"/>
  <c r="AR1230" i="7"/>
  <c r="AR1246" i="7"/>
  <c r="AR1255" i="7"/>
  <c r="AR1257" i="7"/>
  <c r="AR1265" i="7"/>
  <c r="AR1272" i="7"/>
  <c r="AR1287" i="7"/>
  <c r="AR1288" i="7"/>
  <c r="AR1289" i="7"/>
  <c r="AR1290" i="7"/>
  <c r="AR1291" i="7"/>
  <c r="AR1292" i="7"/>
  <c r="AR1301" i="7"/>
  <c r="AR1312" i="7"/>
  <c r="AR1315" i="7"/>
  <c r="AR1318" i="7"/>
  <c r="AR1332" i="7"/>
  <c r="AR1333" i="7"/>
  <c r="AR1334" i="7"/>
  <c r="AR1336" i="7"/>
  <c r="AR1342" i="7"/>
  <c r="AR1345" i="7"/>
  <c r="AR1350" i="7"/>
  <c r="AR1355" i="7"/>
  <c r="AR1356" i="7"/>
  <c r="AR1357" i="7"/>
  <c r="AR1358" i="7"/>
  <c r="AR1376" i="7"/>
  <c r="AR1377" i="7"/>
  <c r="AR1381" i="7"/>
  <c r="AR1386" i="7"/>
  <c r="AR1387" i="7"/>
  <c r="AR1388" i="7"/>
  <c r="AR1389" i="7"/>
  <c r="AR1390" i="7"/>
  <c r="AR1391" i="7"/>
  <c r="AR1392" i="7"/>
  <c r="AR1397" i="7"/>
  <c r="AR1398" i="7"/>
  <c r="AR1399" i="7"/>
  <c r="AR1400" i="7"/>
  <c r="AR1401" i="7"/>
  <c r="AR1402" i="7"/>
  <c r="AR1408" i="7"/>
  <c r="AR1409" i="7"/>
  <c r="AR1410" i="7"/>
  <c r="AR1417" i="7"/>
  <c r="AR1420" i="7"/>
  <c r="AR1424" i="7"/>
  <c r="AR1443" i="7"/>
  <c r="AR1444" i="7"/>
  <c r="AR1446" i="7"/>
  <c r="AR1447" i="7"/>
  <c r="AR1452" i="7"/>
  <c r="AR1463" i="7"/>
  <c r="AR1465" i="7"/>
  <c r="AR1468" i="7"/>
  <c r="AR1472" i="7"/>
  <c r="AR1474" i="7"/>
  <c r="AR1478" i="7"/>
  <c r="AR1479" i="7"/>
  <c r="AR1482" i="7"/>
  <c r="AR1486" i="7"/>
  <c r="AR1491" i="7"/>
  <c r="AR1507" i="7"/>
  <c r="AR1511" i="7"/>
  <c r="AR1517" i="7"/>
  <c r="AR1521" i="7"/>
  <c r="AR1526" i="7"/>
  <c r="AR1536" i="7"/>
  <c r="AR1537" i="7"/>
  <c r="AR1538" i="7"/>
  <c r="AR1545" i="7"/>
  <c r="AR1549" i="7"/>
  <c r="AR1553" i="7"/>
  <c r="AR1555" i="7"/>
  <c r="AR1558" i="7"/>
  <c r="AR1559" i="7"/>
  <c r="AR1560" i="7"/>
  <c r="AR1561" i="7"/>
  <c r="AR1562" i="7"/>
  <c r="AR1563" i="7"/>
  <c r="AR1564" i="7"/>
  <c r="AR1565" i="7"/>
  <c r="AR1566" i="7"/>
  <c r="AR1567" i="7"/>
  <c r="AR1568" i="7"/>
  <c r="AR1569" i="7"/>
  <c r="AR1570" i="7"/>
  <c r="AR1571" i="7"/>
  <c r="AR1572" i="7"/>
  <c r="AR1573" i="7"/>
  <c r="AR1574" i="7"/>
  <c r="AR1575" i="7"/>
  <c r="AR1576" i="7"/>
  <c r="AR1577" i="7"/>
  <c r="AR1578" i="7"/>
  <c r="AR1579" i="7"/>
  <c r="AR1580" i="7"/>
  <c r="AR1581" i="7"/>
  <c r="AR1582" i="7"/>
  <c r="AR1583" i="7"/>
  <c r="AR1584" i="7"/>
  <c r="AR1599" i="7"/>
  <c r="AR1600" i="7"/>
  <c r="AR1601" i="7"/>
  <c r="AR1602" i="7"/>
  <c r="AR1603" i="7"/>
  <c r="AR1612" i="7"/>
  <c r="AR1617" i="7"/>
  <c r="AR1626" i="7"/>
  <c r="AR1637" i="7"/>
  <c r="AR1639" i="7"/>
  <c r="AR1651" i="7"/>
  <c r="AR1661" i="7"/>
  <c r="AR1664" i="7"/>
  <c r="AR1675" i="7"/>
  <c r="AR1676" i="7"/>
  <c r="AR1679" i="7"/>
  <c r="AR1681" i="7"/>
  <c r="AR1684" i="7"/>
  <c r="AR1687" i="7"/>
  <c r="AR1688" i="7"/>
  <c r="AR1689" i="7"/>
  <c r="AR1697" i="7"/>
  <c r="AR1702" i="7"/>
  <c r="AR1720" i="7"/>
  <c r="AR1724" i="7"/>
  <c r="AR1726" i="7"/>
  <c r="AR1727" i="7"/>
  <c r="AR1733" i="7"/>
  <c r="AR1735" i="7"/>
  <c r="AR1737" i="7"/>
  <c r="AR1742" i="7"/>
  <c r="AR1743" i="7"/>
  <c r="AR1745" i="7"/>
  <c r="AR1746" i="7"/>
  <c r="AR1747" i="7"/>
  <c r="AR1750" i="7"/>
  <c r="AR1752" i="7"/>
  <c r="AR1754" i="7"/>
  <c r="AR1758" i="7"/>
  <c r="AR1759" i="7"/>
  <c r="AR1760" i="7"/>
  <c r="AR1761" i="7"/>
  <c r="AR1766" i="7"/>
  <c r="AR1776" i="7"/>
  <c r="AR1782" i="7"/>
  <c r="AR1789" i="7"/>
  <c r="AR1790" i="7"/>
  <c r="AR1791" i="7"/>
  <c r="AR1796" i="7"/>
  <c r="AR1800" i="7"/>
  <c r="AR1803" i="7"/>
  <c r="AR1806" i="7"/>
  <c r="AR1808" i="7"/>
  <c r="AR1811" i="7"/>
  <c r="AR1813" i="7"/>
  <c r="AR1818" i="7"/>
  <c r="AR1822" i="7"/>
  <c r="AR1832" i="7"/>
  <c r="AR1842" i="7"/>
  <c r="AR1845" i="7"/>
  <c r="AR1854" i="7"/>
  <c r="AR1858" i="7"/>
  <c r="AR1859" i="7"/>
  <c r="AR1860" i="7"/>
  <c r="AR1861" i="7"/>
  <c r="AR1862" i="7"/>
  <c r="AR1865" i="7"/>
  <c r="AR1892" i="7"/>
  <c r="AR1894" i="7"/>
  <c r="AR1899" i="7"/>
  <c r="AR1907" i="7"/>
  <c r="AR1908" i="7"/>
  <c r="AR1915" i="7"/>
  <c r="AR1918" i="7"/>
  <c r="AR1922" i="7"/>
  <c r="AR1924" i="7"/>
  <c r="AR1926" i="7"/>
  <c r="AR1929" i="7"/>
  <c r="AR1941" i="7"/>
  <c r="AR1942" i="7"/>
  <c r="AR1943" i="7"/>
  <c r="AR1945" i="7"/>
  <c r="AR1949" i="7"/>
  <c r="AR1950" i="7"/>
  <c r="AR1953" i="7"/>
  <c r="AR1956" i="7"/>
  <c r="AR1957" i="7"/>
  <c r="AR1958" i="7"/>
  <c r="AR1959" i="7"/>
  <c r="AR1966" i="7"/>
  <c r="AR1971" i="7"/>
  <c r="AR1974" i="7"/>
  <c r="AR1975" i="7"/>
  <c r="AR1976" i="7"/>
  <c r="AR1977" i="7"/>
  <c r="AR1979" i="7"/>
  <c r="AR1990" i="7"/>
  <c r="AR1991" i="7"/>
  <c r="AR1993" i="7"/>
  <c r="AR1994" i="7"/>
  <c r="AR1999" i="7"/>
  <c r="AR2005" i="7"/>
  <c r="AR2007" i="7"/>
  <c r="AR2014" i="7"/>
  <c r="AR2019" i="7"/>
  <c r="AR2024" i="7"/>
  <c r="AR2032" i="7"/>
  <c r="AR2037" i="7"/>
  <c r="AR2040" i="7"/>
  <c r="AR2041" i="7"/>
  <c r="AR2052" i="7"/>
  <c r="AR2089" i="7"/>
  <c r="AR2110" i="7"/>
  <c r="AR2111" i="7"/>
  <c r="AR2112" i="7"/>
  <c r="AR2116" i="7"/>
  <c r="AR2121" i="7"/>
  <c r="AR2129" i="7"/>
  <c r="AR2130" i="7"/>
  <c r="AR2131" i="7"/>
  <c r="AR2132" i="7"/>
  <c r="AR2142" i="7"/>
  <c r="AR2145" i="7"/>
  <c r="AR2150" i="7"/>
  <c r="AR2157" i="7"/>
  <c r="AR2159" i="7"/>
  <c r="AR2161" i="7"/>
  <c r="AR2165" i="7"/>
  <c r="AR2168" i="7"/>
  <c r="AR2179" i="7"/>
  <c r="AR2180" i="7"/>
  <c r="AR2181" i="7"/>
  <c r="AR2188" i="7"/>
  <c r="AR2190" i="7"/>
  <c r="AR3" i="7"/>
  <c r="AR4" i="7"/>
  <c r="AR5" i="7"/>
  <c r="AR6" i="7"/>
  <c r="AR7" i="7"/>
  <c r="AR8" i="7"/>
  <c r="AR9" i="7"/>
  <c r="AR10" i="7"/>
  <c r="AR11" i="7"/>
  <c r="AR12" i="7"/>
  <c r="AR14" i="7"/>
  <c r="AR15" i="7"/>
  <c r="AR16" i="7"/>
  <c r="AR17" i="7"/>
  <c r="AR18" i="7"/>
  <c r="AR19" i="7"/>
  <c r="AR20" i="7"/>
  <c r="AR23" i="7"/>
  <c r="AR25" i="7"/>
  <c r="AR26" i="7"/>
  <c r="AR27" i="7"/>
  <c r="AR28" i="7"/>
  <c r="AR29" i="7"/>
  <c r="AR30" i="7"/>
  <c r="AR32" i="7"/>
  <c r="AR33" i="7"/>
  <c r="AR34" i="7"/>
  <c r="AR35" i="7"/>
  <c r="AR36" i="7"/>
  <c r="AR38" i="7"/>
  <c r="AR40" i="7"/>
  <c r="AR41" i="7"/>
  <c r="AR42" i="7"/>
  <c r="AR43" i="7"/>
  <c r="AR44" i="7"/>
  <c r="AR45" i="7"/>
  <c r="AR47" i="7"/>
  <c r="AR48" i="7"/>
  <c r="AR51" i="7"/>
  <c r="AR52" i="7"/>
  <c r="AR53" i="7"/>
  <c r="AR55" i="7"/>
  <c r="AR56" i="7"/>
  <c r="AR57" i="7"/>
  <c r="AR59" i="7"/>
  <c r="AR61" i="7"/>
  <c r="AR62" i="7"/>
  <c r="AR63" i="7"/>
  <c r="AR64" i="7"/>
  <c r="AR67" i="7"/>
  <c r="AR68" i="7"/>
  <c r="AR69" i="7"/>
  <c r="AR70" i="7"/>
  <c r="AR71" i="7"/>
  <c r="AR73" i="7"/>
  <c r="AR74" i="7"/>
  <c r="AR75" i="7"/>
  <c r="AR76" i="7"/>
  <c r="AR77" i="7"/>
  <c r="AR95" i="7"/>
  <c r="AR96" i="7"/>
  <c r="AR97" i="7"/>
  <c r="AR99" i="7"/>
  <c r="AR100" i="7"/>
  <c r="AR101" i="7"/>
  <c r="AR102" i="7"/>
  <c r="AR103" i="7"/>
  <c r="AR104" i="7"/>
  <c r="AR105" i="7"/>
  <c r="AR106" i="7"/>
  <c r="AR107" i="7"/>
  <c r="AR108" i="7"/>
  <c r="AR109" i="7"/>
  <c r="AR110" i="7"/>
  <c r="AR111" i="7"/>
  <c r="AR112" i="7"/>
  <c r="AR113" i="7"/>
  <c r="AR115" i="7"/>
  <c r="AR116" i="7"/>
  <c r="AR117" i="7"/>
  <c r="AR118" i="7"/>
  <c r="AR121" i="7"/>
  <c r="AR122" i="7"/>
  <c r="AR124" i="7"/>
  <c r="AR125" i="7"/>
  <c r="AR126" i="7"/>
  <c r="AR127" i="7"/>
  <c r="AR128" i="7"/>
  <c r="AR130" i="7"/>
  <c r="AR131" i="7"/>
  <c r="AR132" i="7"/>
  <c r="AR133" i="7"/>
  <c r="AR134" i="7"/>
  <c r="AR135" i="7"/>
  <c r="AR136" i="7"/>
  <c r="AR138" i="7"/>
  <c r="AR139" i="7"/>
  <c r="AR140" i="7"/>
  <c r="AR141" i="7"/>
  <c r="AR148" i="7"/>
  <c r="AR149" i="7"/>
  <c r="AR150" i="7"/>
  <c r="AR151" i="7"/>
  <c r="AR154" i="7"/>
  <c r="AR156" i="7"/>
  <c r="AR157" i="7"/>
  <c r="AR159" i="7"/>
  <c r="AR160" i="7"/>
  <c r="AR161" i="7"/>
  <c r="AR162" i="7"/>
  <c r="AR165" i="7"/>
  <c r="AR166" i="7"/>
  <c r="AR167" i="7"/>
  <c r="AR169" i="7"/>
  <c r="AR170" i="7"/>
  <c r="AR172" i="7"/>
  <c r="AR173" i="7"/>
  <c r="AR174" i="7"/>
  <c r="AR175" i="7"/>
  <c r="AR176" i="7"/>
  <c r="AR177" i="7"/>
  <c r="AR178" i="7"/>
  <c r="AR179" i="7"/>
  <c r="AR180" i="7"/>
  <c r="AR181" i="7"/>
  <c r="AR182" i="7"/>
  <c r="AR183" i="7"/>
  <c r="AR184" i="7"/>
  <c r="AR185" i="7"/>
  <c r="AR186" i="7"/>
  <c r="AR187" i="7"/>
  <c r="AR188" i="7"/>
  <c r="AR189" i="7"/>
  <c r="AR191" i="7"/>
  <c r="AR192" i="7"/>
  <c r="AR193" i="7"/>
  <c r="AR194" i="7"/>
  <c r="AR195" i="7"/>
  <c r="AR197" i="7"/>
  <c r="AR198" i="7"/>
  <c r="AR199" i="7"/>
  <c r="AR200" i="7"/>
  <c r="AR201" i="7"/>
  <c r="AR202" i="7"/>
  <c r="AR203" i="7"/>
  <c r="AR204" i="7"/>
  <c r="AR205" i="7"/>
  <c r="AR206" i="7"/>
  <c r="AR207" i="7"/>
  <c r="AR208" i="7"/>
  <c r="AR209" i="7"/>
  <c r="AR210" i="7"/>
  <c r="AR211" i="7"/>
  <c r="AR212" i="7"/>
  <c r="AR213" i="7"/>
  <c r="AR215" i="7"/>
  <c r="AR216" i="7"/>
  <c r="AR218" i="7"/>
  <c r="AR219" i="7"/>
  <c r="AR220" i="7"/>
  <c r="AR222" i="7"/>
  <c r="AR224" i="7"/>
  <c r="AR226" i="7"/>
  <c r="AR227" i="7"/>
  <c r="AR228" i="7"/>
  <c r="AR229" i="7"/>
  <c r="AR230" i="7"/>
  <c r="AR233" i="7"/>
  <c r="AR234" i="7"/>
  <c r="AR235" i="7"/>
  <c r="AR236" i="7"/>
  <c r="AR237" i="7"/>
  <c r="AR238" i="7"/>
  <c r="AR239" i="7"/>
  <c r="AR240" i="7"/>
  <c r="AR241" i="7"/>
  <c r="AR243" i="7"/>
  <c r="AR244" i="7"/>
  <c r="AR245" i="7"/>
  <c r="AR246" i="7"/>
  <c r="AR247" i="7"/>
  <c r="AR248" i="7"/>
  <c r="AR249" i="7"/>
  <c r="AR250" i="7"/>
  <c r="AR251" i="7"/>
  <c r="AR252" i="7"/>
  <c r="AR253" i="7"/>
  <c r="AR254" i="7"/>
  <c r="AR255" i="7"/>
  <c r="AR256" i="7"/>
  <c r="AR257" i="7"/>
  <c r="AR259" i="7"/>
  <c r="AR260" i="7"/>
  <c r="AR261" i="7"/>
  <c r="AR262" i="7"/>
  <c r="AR263" i="7"/>
  <c r="AR265" i="7"/>
  <c r="AR268" i="7"/>
  <c r="AR269" i="7"/>
  <c r="AR270" i="7"/>
  <c r="AR271" i="7"/>
  <c r="AR272" i="7"/>
  <c r="AR277" i="7"/>
  <c r="AR278" i="7"/>
  <c r="AR279" i="7"/>
  <c r="AR280" i="7"/>
  <c r="AR281" i="7"/>
  <c r="AR282" i="7"/>
  <c r="AR283" i="7"/>
  <c r="AR285" i="7"/>
  <c r="AR286" i="7"/>
  <c r="AR287" i="7"/>
  <c r="AR288" i="7"/>
  <c r="AR289" i="7"/>
  <c r="AR290" i="7"/>
  <c r="AR291" i="7"/>
  <c r="AR292" i="7"/>
  <c r="AR293" i="7"/>
  <c r="AR294" i="7"/>
  <c r="AR295" i="7"/>
  <c r="AR296" i="7"/>
  <c r="AR297" i="7"/>
  <c r="AR299" i="7"/>
  <c r="AR300" i="7"/>
  <c r="AR301" i="7"/>
  <c r="AR302" i="7"/>
  <c r="AR303" i="7"/>
  <c r="AR304" i="7"/>
  <c r="AR305" i="7"/>
  <c r="AR306" i="7"/>
  <c r="AR308" i="7"/>
  <c r="AR309" i="7"/>
  <c r="AR310" i="7"/>
  <c r="AR311" i="7"/>
  <c r="AR312" i="7"/>
  <c r="AR313" i="7"/>
  <c r="AR315" i="7"/>
  <c r="AR316" i="7"/>
  <c r="AR317" i="7"/>
  <c r="AR318" i="7"/>
  <c r="AR319" i="7"/>
  <c r="AR320" i="7"/>
  <c r="AR321" i="7"/>
  <c r="AR322" i="7"/>
  <c r="AR323" i="7"/>
  <c r="AR324" i="7"/>
  <c r="AR325" i="7"/>
  <c r="AR326" i="7"/>
  <c r="AR327" i="7"/>
  <c r="AR328" i="7"/>
  <c r="AR329" i="7"/>
  <c r="AR330" i="7"/>
  <c r="AR332" i="7"/>
  <c r="AR333" i="7"/>
  <c r="AR334" i="7"/>
  <c r="AR336" i="7"/>
  <c r="AR338" i="7"/>
  <c r="AR339" i="7"/>
  <c r="AR340" i="7"/>
  <c r="AR341" i="7"/>
  <c r="AR342" i="7"/>
  <c r="AR343" i="7"/>
  <c r="AR344" i="7"/>
  <c r="AR345" i="7"/>
  <c r="AR346" i="7"/>
  <c r="AR348" i="7"/>
  <c r="AR349" i="7"/>
  <c r="AR350" i="7"/>
  <c r="AR351" i="7"/>
  <c r="AR353" i="7"/>
  <c r="AR354" i="7"/>
  <c r="AR355" i="7"/>
  <c r="AR356" i="7"/>
  <c r="AR358" i="7"/>
  <c r="AR359" i="7"/>
  <c r="AR360" i="7"/>
  <c r="AR361" i="7"/>
  <c r="AR362" i="7"/>
  <c r="AR363" i="7"/>
  <c r="AR364" i="7"/>
  <c r="AR365" i="7"/>
  <c r="AR366" i="7"/>
  <c r="AR367" i="7"/>
  <c r="AR368" i="7"/>
  <c r="AR369" i="7"/>
  <c r="AR370" i="7"/>
  <c r="AR371" i="7"/>
  <c r="AR372" i="7"/>
  <c r="AR373" i="7"/>
  <c r="AR374" i="7"/>
  <c r="AR375" i="7"/>
  <c r="AR376" i="7"/>
  <c r="AR378" i="7"/>
  <c r="AR381" i="7"/>
  <c r="AR383" i="7"/>
  <c r="AR384" i="7"/>
  <c r="AR387" i="7"/>
  <c r="AR388" i="7"/>
  <c r="AR389" i="7"/>
  <c r="AR390" i="7"/>
  <c r="AR391" i="7"/>
  <c r="AR392" i="7"/>
  <c r="AR393" i="7"/>
  <c r="AR394" i="7"/>
  <c r="AR396" i="7"/>
  <c r="AR397" i="7"/>
  <c r="AR398" i="7"/>
  <c r="AR399" i="7"/>
  <c r="AR400" i="7"/>
  <c r="AR401" i="7"/>
  <c r="AR402" i="7"/>
  <c r="AR403" i="7"/>
  <c r="AR404" i="7"/>
  <c r="AR405" i="7"/>
  <c r="AR406" i="7"/>
  <c r="AR411" i="7"/>
  <c r="AR412" i="7"/>
  <c r="AR413" i="7"/>
  <c r="AR415" i="7"/>
  <c r="AR416" i="7"/>
  <c r="AR418" i="7"/>
  <c r="AR420" i="7"/>
  <c r="AR421" i="7"/>
  <c r="AR422" i="7"/>
  <c r="AR423" i="7"/>
  <c r="AR426" i="7"/>
  <c r="AR427" i="7"/>
  <c r="AR428" i="7"/>
  <c r="AR429" i="7"/>
  <c r="AR430" i="7"/>
  <c r="AR431" i="7"/>
  <c r="AR432" i="7"/>
  <c r="AR433" i="7"/>
  <c r="AR434" i="7"/>
  <c r="AR435" i="7"/>
  <c r="AR436" i="7"/>
  <c r="AR437" i="7"/>
  <c r="AR438" i="7"/>
  <c r="AR439" i="7"/>
  <c r="AR441" i="7"/>
  <c r="AR442" i="7"/>
  <c r="AR443" i="7"/>
  <c r="AR444" i="7"/>
  <c r="AR445" i="7"/>
  <c r="AR448" i="7"/>
  <c r="AR450" i="7"/>
  <c r="AR452" i="7"/>
  <c r="AR454" i="7"/>
  <c r="AR457" i="7"/>
  <c r="AR462" i="7"/>
  <c r="AR463" i="7"/>
  <c r="AR464" i="7"/>
  <c r="AR465" i="7"/>
  <c r="AR466" i="7"/>
  <c r="AR467" i="7"/>
  <c r="AR471" i="7"/>
  <c r="AR472" i="7"/>
  <c r="AR473" i="7"/>
  <c r="AR474" i="7"/>
  <c r="AR475" i="7"/>
  <c r="AR476" i="7"/>
  <c r="AR477" i="7"/>
  <c r="AR478" i="7"/>
  <c r="AR479" i="7"/>
  <c r="AR480" i="7"/>
  <c r="AR481" i="7"/>
  <c r="AR482" i="7"/>
  <c r="AR483" i="7"/>
  <c r="AR484" i="7"/>
  <c r="AR485" i="7"/>
  <c r="AR486" i="7"/>
  <c r="AR487" i="7"/>
  <c r="AR488" i="7"/>
  <c r="AR489" i="7"/>
  <c r="AR490" i="7"/>
  <c r="AR491" i="7"/>
  <c r="AR492" i="7"/>
  <c r="AR493" i="7"/>
  <c r="AR494" i="7"/>
  <c r="AR495" i="7"/>
  <c r="AR496" i="7"/>
  <c r="AR497" i="7"/>
  <c r="AR498" i="7"/>
  <c r="AR499" i="7"/>
  <c r="AR500" i="7"/>
  <c r="AR501" i="7"/>
  <c r="AR502" i="7"/>
  <c r="AR503" i="7"/>
  <c r="AR505" i="7"/>
  <c r="AR506" i="7"/>
  <c r="AR507" i="7"/>
  <c r="AR509" i="7"/>
  <c r="AR510" i="7"/>
  <c r="AR511" i="7"/>
  <c r="AR512" i="7"/>
  <c r="AR513" i="7"/>
  <c r="AR514" i="7"/>
  <c r="AR515" i="7"/>
  <c r="AR516" i="7"/>
  <c r="AR517" i="7"/>
  <c r="AR518" i="7"/>
  <c r="AR519" i="7"/>
  <c r="AR520" i="7"/>
  <c r="AR521" i="7"/>
  <c r="AR523" i="7"/>
  <c r="AR524" i="7"/>
  <c r="AR525" i="7"/>
  <c r="AR526" i="7"/>
  <c r="AR527" i="7"/>
  <c r="AR528" i="7"/>
  <c r="AR529" i="7"/>
  <c r="AR530" i="7"/>
  <c r="AR531" i="7"/>
  <c r="AR532" i="7"/>
  <c r="AR533" i="7"/>
  <c r="AR534" i="7"/>
  <c r="AR535" i="7"/>
  <c r="AR536" i="7"/>
  <c r="AR537" i="7"/>
  <c r="AR538" i="7"/>
  <c r="AR543" i="7"/>
  <c r="AR544" i="7"/>
  <c r="AR545" i="7"/>
  <c r="AR546" i="7"/>
  <c r="AR547" i="7"/>
  <c r="AR548" i="7"/>
  <c r="AR549" i="7"/>
  <c r="AR550" i="7"/>
  <c r="AR551" i="7"/>
  <c r="AR552" i="7"/>
  <c r="AR555" i="7"/>
  <c r="AR556" i="7"/>
  <c r="AR557" i="7"/>
  <c r="AR558" i="7"/>
  <c r="AR559" i="7"/>
  <c r="AR560" i="7"/>
  <c r="AR561" i="7"/>
  <c r="AR562" i="7"/>
  <c r="AR563" i="7"/>
  <c r="AR565" i="7"/>
  <c r="AR567" i="7"/>
  <c r="AR568" i="7"/>
  <c r="AR569" i="7"/>
  <c r="AR570" i="7"/>
  <c r="AR571" i="7"/>
  <c r="AR577" i="7"/>
  <c r="AR578" i="7"/>
  <c r="AR579" i="7"/>
  <c r="AR580" i="7"/>
  <c r="AR581" i="7"/>
  <c r="AR582" i="7"/>
  <c r="AR583" i="7"/>
  <c r="AR584" i="7"/>
  <c r="AR585" i="7"/>
  <c r="AR586" i="7"/>
  <c r="AR587" i="7"/>
  <c r="AR588" i="7"/>
  <c r="AR589" i="7"/>
  <c r="AR590" i="7"/>
  <c r="AR591" i="7"/>
  <c r="AR592" i="7"/>
  <c r="AR593" i="7"/>
  <c r="AR594" i="7"/>
  <c r="AR595" i="7"/>
  <c r="AR596" i="7"/>
  <c r="AR597" i="7"/>
  <c r="AR598" i="7"/>
  <c r="AR599" i="7"/>
  <c r="AR600" i="7"/>
  <c r="AR601" i="7"/>
  <c r="AR602" i="7"/>
  <c r="AR603" i="7"/>
  <c r="AR605" i="7"/>
  <c r="AR606" i="7"/>
  <c r="AR607" i="7"/>
  <c r="AR609" i="7"/>
  <c r="AR610" i="7"/>
  <c r="AR611" i="7"/>
  <c r="AR612" i="7"/>
  <c r="AR614" i="7"/>
  <c r="AR615" i="7"/>
  <c r="AR616" i="7"/>
  <c r="AR618" i="7"/>
  <c r="AR619" i="7"/>
  <c r="AR620" i="7"/>
  <c r="AR622" i="7"/>
  <c r="AR623" i="7"/>
  <c r="AR624" i="7"/>
  <c r="AR625" i="7"/>
  <c r="AR626" i="7"/>
  <c r="AR628" i="7"/>
  <c r="AR629" i="7"/>
  <c r="AR630" i="7"/>
  <c r="AR631" i="7"/>
  <c r="AR632" i="7"/>
  <c r="AR633" i="7"/>
  <c r="AR634" i="7"/>
  <c r="AR635" i="7"/>
  <c r="AR636" i="7"/>
  <c r="AR637" i="7"/>
  <c r="AR638" i="7"/>
  <c r="AR641" i="7"/>
  <c r="AR642" i="7"/>
  <c r="AR643" i="7"/>
  <c r="AR644" i="7"/>
  <c r="AR646" i="7"/>
  <c r="AR647" i="7"/>
  <c r="AR648" i="7"/>
  <c r="AR649" i="7"/>
  <c r="AR650" i="7"/>
  <c r="AR651" i="7"/>
  <c r="AR653" i="7"/>
  <c r="AR658" i="7"/>
  <c r="AR659" i="7"/>
  <c r="AR660" i="7"/>
  <c r="AR661" i="7"/>
  <c r="AR662" i="7"/>
  <c r="AR664" i="7"/>
  <c r="AR665" i="7"/>
  <c r="AR667" i="7"/>
  <c r="AR668" i="7"/>
  <c r="AR669" i="7"/>
  <c r="AR670" i="7"/>
  <c r="AR671" i="7"/>
  <c r="AR672" i="7"/>
  <c r="AR673" i="7"/>
  <c r="AR674" i="7"/>
  <c r="AR675" i="7"/>
  <c r="AR676" i="7"/>
  <c r="AR677" i="7"/>
  <c r="AR678" i="7"/>
  <c r="AR679" i="7"/>
  <c r="AR681" i="7"/>
  <c r="AR682" i="7"/>
  <c r="AR684" i="7"/>
  <c r="AR685" i="7"/>
  <c r="AR686" i="7"/>
  <c r="AR691" i="7"/>
  <c r="AR692" i="7"/>
  <c r="AR693" i="7"/>
  <c r="AR696" i="7"/>
  <c r="AR698" i="7"/>
  <c r="AR700" i="7"/>
  <c r="AR701" i="7"/>
  <c r="AR702" i="7"/>
  <c r="AR703" i="7"/>
  <c r="AR705" i="7"/>
  <c r="AR706" i="7"/>
  <c r="AR707" i="7"/>
  <c r="AR708" i="7"/>
  <c r="AR709" i="7"/>
  <c r="AR710" i="7"/>
  <c r="AR711" i="7"/>
  <c r="AR712" i="7"/>
  <c r="AR714" i="7"/>
  <c r="AR715" i="7"/>
  <c r="AR716" i="7"/>
  <c r="AR717" i="7"/>
  <c r="AR718" i="7"/>
  <c r="AR719" i="7"/>
  <c r="AR720" i="7"/>
  <c r="AR721" i="7"/>
  <c r="AR722" i="7"/>
  <c r="AR723" i="7"/>
  <c r="AR724" i="7"/>
  <c r="AR725" i="7"/>
  <c r="AR726" i="7"/>
  <c r="AR728" i="7"/>
  <c r="AR729" i="7"/>
  <c r="AR730" i="7"/>
  <c r="AR732" i="7"/>
  <c r="AR733" i="7"/>
  <c r="AR735" i="7"/>
  <c r="AR736" i="7"/>
  <c r="AR737" i="7"/>
  <c r="AR738" i="7"/>
  <c r="AR739" i="7"/>
  <c r="AR740" i="7"/>
  <c r="AR741" i="7"/>
  <c r="AR742" i="7"/>
  <c r="AR745" i="7"/>
  <c r="AR746" i="7"/>
  <c r="AR747" i="7"/>
  <c r="AR748" i="7"/>
  <c r="AR751" i="7"/>
  <c r="AR752" i="7"/>
  <c r="AR753" i="7"/>
  <c r="AR754" i="7"/>
  <c r="AR757" i="7"/>
  <c r="AR758" i="7"/>
  <c r="AR759" i="7"/>
  <c r="AR760" i="7"/>
  <c r="AR761" i="7"/>
  <c r="AR762" i="7"/>
  <c r="AR763" i="7"/>
  <c r="AR764" i="7"/>
  <c r="AR768" i="7"/>
  <c r="AR769" i="7"/>
  <c r="AR770" i="7"/>
  <c r="AR771" i="7"/>
  <c r="AR772" i="7"/>
  <c r="AR773" i="7"/>
  <c r="AR774" i="7"/>
  <c r="AR775" i="7"/>
  <c r="AR776" i="7"/>
  <c r="AR777" i="7"/>
  <c r="AR778" i="7"/>
  <c r="AR779" i="7"/>
  <c r="AR780" i="7"/>
  <c r="AR781" i="7"/>
  <c r="AR782" i="7"/>
  <c r="AR783" i="7"/>
  <c r="AR784" i="7"/>
  <c r="AR785" i="7"/>
  <c r="AR786" i="7"/>
  <c r="AR787" i="7"/>
  <c r="AR788" i="7"/>
  <c r="AR790" i="7"/>
  <c r="AR791" i="7"/>
  <c r="AR793" i="7"/>
  <c r="AR794" i="7"/>
  <c r="AR795" i="7"/>
  <c r="AR796" i="7"/>
  <c r="AR797" i="7"/>
  <c r="AR800" i="7"/>
  <c r="AR801" i="7"/>
  <c r="AR803" i="7"/>
  <c r="AR804" i="7"/>
  <c r="AR806" i="7"/>
  <c r="AR807" i="7"/>
  <c r="AR808" i="7"/>
  <c r="AR809" i="7"/>
  <c r="AR810" i="7"/>
  <c r="AR811" i="7"/>
  <c r="AR812" i="7"/>
  <c r="AR813" i="7"/>
  <c r="AR814" i="7"/>
  <c r="AR815" i="7"/>
  <c r="AR816" i="7"/>
  <c r="AR817" i="7"/>
  <c r="AR819" i="7"/>
  <c r="AR820" i="7"/>
  <c r="AR821" i="7"/>
  <c r="AR822" i="7"/>
  <c r="AR823" i="7"/>
  <c r="AR824" i="7"/>
  <c r="AR825" i="7"/>
  <c r="AR827" i="7"/>
  <c r="AR828" i="7"/>
  <c r="AR829" i="7"/>
  <c r="AR831" i="7"/>
  <c r="AR832" i="7"/>
  <c r="AR833" i="7"/>
  <c r="AR835" i="7"/>
  <c r="AR836" i="7"/>
  <c r="AR838" i="7"/>
  <c r="AR839" i="7"/>
  <c r="AR840" i="7"/>
  <c r="AR843" i="7"/>
  <c r="AR845" i="7"/>
  <c r="AR846" i="7"/>
  <c r="AR848" i="7"/>
  <c r="AR849" i="7"/>
  <c r="AR851" i="7"/>
  <c r="AR852" i="7"/>
  <c r="AR857" i="7"/>
  <c r="AR858" i="7"/>
  <c r="AR859" i="7"/>
  <c r="AR860" i="7"/>
  <c r="AR861" i="7"/>
  <c r="AR862" i="7"/>
  <c r="AR863" i="7"/>
  <c r="AR864" i="7"/>
  <c r="AR865" i="7"/>
  <c r="AR866" i="7"/>
  <c r="AR867" i="7"/>
  <c r="AR868" i="7"/>
  <c r="AR869" i="7"/>
  <c r="AR870" i="7"/>
  <c r="AR871" i="7"/>
  <c r="AR872" i="7"/>
  <c r="AR873" i="7"/>
  <c r="AR874" i="7"/>
  <c r="AR875" i="7"/>
  <c r="AR877" i="7"/>
  <c r="AR879" i="7"/>
  <c r="AR882" i="7"/>
  <c r="AR883" i="7"/>
  <c r="AR885" i="7"/>
  <c r="AR886" i="7"/>
  <c r="AR887" i="7"/>
  <c r="AR888" i="7"/>
  <c r="AR889" i="7"/>
  <c r="AR890" i="7"/>
  <c r="AR891" i="7"/>
  <c r="AR892" i="7"/>
  <c r="AR893" i="7"/>
  <c r="AR894" i="7"/>
  <c r="AR895" i="7"/>
  <c r="AR897" i="7"/>
  <c r="AR898" i="7"/>
  <c r="AR899" i="7"/>
  <c r="AR900" i="7"/>
  <c r="AR901" i="7"/>
  <c r="AR902" i="7"/>
  <c r="AR903" i="7"/>
  <c r="AR904" i="7"/>
  <c r="AR905" i="7"/>
  <c r="AR906" i="7"/>
  <c r="AR907" i="7"/>
  <c r="AR908" i="7"/>
  <c r="AR909" i="7"/>
  <c r="AR910" i="7"/>
  <c r="AR911" i="7"/>
  <c r="AR912" i="7"/>
  <c r="AR913" i="7"/>
  <c r="AR914" i="7"/>
  <c r="AR915" i="7"/>
  <c r="AR916" i="7"/>
  <c r="AR919" i="7"/>
  <c r="AR920" i="7"/>
  <c r="AR921" i="7"/>
  <c r="AR922" i="7"/>
  <c r="AR923" i="7"/>
  <c r="AR924" i="7"/>
  <c r="AR925" i="7"/>
  <c r="AR926" i="7"/>
  <c r="AR927" i="7"/>
  <c r="AR931" i="7"/>
  <c r="AR932" i="7"/>
  <c r="AR933" i="7"/>
  <c r="AR934" i="7"/>
  <c r="AR935" i="7"/>
  <c r="AR936" i="7"/>
  <c r="AR937" i="7"/>
  <c r="AR938" i="7"/>
  <c r="AR939" i="7"/>
  <c r="AR940" i="7"/>
  <c r="AR941" i="7"/>
  <c r="AR942" i="7"/>
  <c r="AR943" i="7"/>
  <c r="AR944" i="7"/>
  <c r="AR945" i="7"/>
  <c r="AR946" i="7"/>
  <c r="AR947" i="7"/>
  <c r="AR948" i="7"/>
  <c r="AR949" i="7"/>
  <c r="AR951" i="7"/>
  <c r="AR952" i="7"/>
  <c r="AR953" i="7"/>
  <c r="AR954" i="7"/>
  <c r="AR956" i="7"/>
  <c r="AR957" i="7"/>
  <c r="AR958" i="7"/>
  <c r="AR959" i="7"/>
  <c r="AR960" i="7"/>
  <c r="AR961" i="7"/>
  <c r="AR962" i="7"/>
  <c r="AR963" i="7"/>
  <c r="AR964" i="7"/>
  <c r="AR965" i="7"/>
  <c r="AR966" i="7"/>
  <c r="AR967" i="7"/>
  <c r="AR968" i="7"/>
  <c r="AR972" i="7"/>
  <c r="AR973" i="7"/>
  <c r="AR975" i="7"/>
  <c r="AR977" i="7"/>
  <c r="AR978" i="7"/>
  <c r="AR979" i="7"/>
  <c r="AR980" i="7"/>
  <c r="AR981" i="7"/>
  <c r="AR982" i="7"/>
  <c r="AR984" i="7"/>
  <c r="AR985" i="7"/>
  <c r="AR988" i="7"/>
  <c r="AR989" i="7"/>
  <c r="AR990" i="7"/>
  <c r="AR991" i="7"/>
  <c r="AR992" i="7"/>
  <c r="AR993" i="7"/>
  <c r="AR994" i="7"/>
  <c r="AR996" i="7"/>
  <c r="AR997" i="7"/>
  <c r="AR998" i="7"/>
  <c r="AR999" i="7"/>
  <c r="AR1000" i="7"/>
  <c r="AR1001" i="7"/>
  <c r="AR1003" i="7"/>
  <c r="AR1005" i="7"/>
  <c r="AR1006" i="7"/>
  <c r="AR1007" i="7"/>
  <c r="AR1008" i="7"/>
  <c r="AR1009" i="7"/>
  <c r="AR1010" i="7"/>
  <c r="AR1011" i="7"/>
  <c r="AR1012" i="7"/>
  <c r="AR1013" i="7"/>
  <c r="AR1014" i="7"/>
  <c r="AR1015" i="7"/>
  <c r="AR1016" i="7"/>
  <c r="AR1017" i="7"/>
  <c r="AR1018" i="7"/>
  <c r="AR1019" i="7"/>
  <c r="AR1020" i="7"/>
  <c r="AR1021" i="7"/>
  <c r="AR1022" i="7"/>
  <c r="AR1023" i="7"/>
  <c r="AR1024" i="7"/>
  <c r="AR1025" i="7"/>
  <c r="AR1026" i="7"/>
  <c r="AR1027" i="7"/>
  <c r="AR1028" i="7"/>
  <c r="AR1029" i="7"/>
  <c r="AR1030" i="7"/>
  <c r="AR1031" i="7"/>
  <c r="AR1032" i="7"/>
  <c r="AR1033" i="7"/>
  <c r="AR1035" i="7"/>
  <c r="AR1036" i="7"/>
  <c r="AR1037" i="7"/>
  <c r="AR1038" i="7"/>
  <c r="AR1039" i="7"/>
  <c r="AR1040" i="7"/>
  <c r="AR1041" i="7"/>
  <c r="AR1042" i="7"/>
  <c r="AR1043" i="7"/>
  <c r="AR1044" i="7"/>
  <c r="AR1045" i="7"/>
  <c r="AR1046" i="7"/>
  <c r="AR1047" i="7"/>
  <c r="AR1048" i="7"/>
  <c r="AR1049" i="7"/>
  <c r="AR1050" i="7"/>
  <c r="AR1052" i="7"/>
  <c r="AR1053" i="7"/>
  <c r="AR1054" i="7"/>
  <c r="AR1055" i="7"/>
  <c r="AR1056" i="7"/>
  <c r="AR1057" i="7"/>
  <c r="AR1058" i="7"/>
  <c r="AR1061" i="7"/>
  <c r="AR1062" i="7"/>
  <c r="AR1063" i="7"/>
  <c r="AR1064" i="7"/>
  <c r="AR1067" i="7"/>
  <c r="AR1069" i="7"/>
  <c r="AR1070" i="7"/>
  <c r="AR1071" i="7"/>
  <c r="AR1072" i="7"/>
  <c r="AR1073" i="7"/>
  <c r="AR1074" i="7"/>
  <c r="AR1075" i="7"/>
  <c r="AR1076" i="7"/>
  <c r="AR1077" i="7"/>
  <c r="AR1078" i="7"/>
  <c r="AR1080" i="7"/>
  <c r="AR1081" i="7"/>
  <c r="AR1082" i="7"/>
  <c r="AR1083" i="7"/>
  <c r="AR1084" i="7"/>
  <c r="AR1085" i="7"/>
  <c r="AR1086" i="7"/>
  <c r="AR1087" i="7"/>
  <c r="AR1088" i="7"/>
  <c r="AR1089" i="7"/>
  <c r="AR1091" i="7"/>
  <c r="AR1092" i="7"/>
  <c r="AR1093" i="7"/>
  <c r="AR1094" i="7"/>
  <c r="AR1095" i="7"/>
  <c r="AR1096" i="7"/>
  <c r="AR1097" i="7"/>
  <c r="AR1098" i="7"/>
  <c r="AR1099" i="7"/>
  <c r="AR1100" i="7"/>
  <c r="AR1101" i="7"/>
  <c r="AR1103" i="7"/>
  <c r="AR1106" i="7"/>
  <c r="AR1107" i="7"/>
  <c r="AR1108" i="7"/>
  <c r="AR1109" i="7"/>
  <c r="AR1110" i="7"/>
  <c r="AR1111" i="7"/>
  <c r="AR1113" i="7"/>
  <c r="AR1116" i="7"/>
  <c r="AR1117" i="7"/>
  <c r="AR1118" i="7"/>
  <c r="AR1120" i="7"/>
  <c r="AR1121" i="7"/>
  <c r="AR1122" i="7"/>
  <c r="AR1124" i="7"/>
  <c r="AR1126" i="7"/>
  <c r="AR1127" i="7"/>
  <c r="AR1128" i="7"/>
  <c r="AR1132" i="7"/>
  <c r="AR1134" i="7"/>
  <c r="AR1135" i="7"/>
  <c r="AR1140" i="7"/>
  <c r="AR1141" i="7"/>
  <c r="AR1142" i="7"/>
  <c r="AR1143" i="7"/>
  <c r="AR1146" i="7"/>
  <c r="AR1148" i="7"/>
  <c r="AR1150" i="7"/>
  <c r="AR1152" i="7"/>
  <c r="AR1153" i="7"/>
  <c r="AR1154" i="7"/>
  <c r="AR1155" i="7"/>
  <c r="AR1156" i="7"/>
  <c r="AR1157" i="7"/>
  <c r="AR1158" i="7"/>
  <c r="AR1159" i="7"/>
  <c r="AR1160" i="7"/>
  <c r="AR1161" i="7"/>
  <c r="AR1162" i="7"/>
  <c r="AR1163" i="7"/>
  <c r="AR1164" i="7"/>
  <c r="AR1165" i="7"/>
  <c r="AR1166" i="7"/>
  <c r="AR1168" i="7"/>
  <c r="AR1169" i="7"/>
  <c r="AR1170" i="7"/>
  <c r="AR1171" i="7"/>
  <c r="AR1172" i="7"/>
  <c r="AR1173" i="7"/>
  <c r="AR1174" i="7"/>
  <c r="AR1175" i="7"/>
  <c r="AR1177" i="7"/>
  <c r="AR1178" i="7"/>
  <c r="AR1179" i="7"/>
  <c r="AR1180" i="7"/>
  <c r="AR1181" i="7"/>
  <c r="AR1182" i="7"/>
  <c r="AR1186" i="7"/>
  <c r="AR1188" i="7"/>
  <c r="AR1191" i="7"/>
  <c r="AR1192" i="7"/>
  <c r="AR1193" i="7"/>
  <c r="AR1194" i="7"/>
  <c r="AR1195" i="7"/>
  <c r="AR1196" i="7"/>
  <c r="AR1197" i="7"/>
  <c r="AR1198" i="7"/>
  <c r="AR1199" i="7"/>
  <c r="AR1200" i="7"/>
  <c r="AR1201" i="7"/>
  <c r="AR1203" i="7"/>
  <c r="AR1205" i="7"/>
  <c r="AR1206" i="7"/>
  <c r="AR1207" i="7"/>
  <c r="AR1210" i="7"/>
  <c r="AR1211" i="7"/>
  <c r="AR1212" i="7"/>
  <c r="AR1213" i="7"/>
  <c r="AR1214" i="7"/>
  <c r="AR1216" i="7"/>
  <c r="AR1217" i="7"/>
  <c r="AR1218" i="7"/>
  <c r="AR1219" i="7"/>
  <c r="AR1220" i="7"/>
  <c r="AR1221" i="7"/>
  <c r="AR1222" i="7"/>
  <c r="AR1223" i="7"/>
  <c r="AR1224" i="7"/>
  <c r="AR1225" i="7"/>
  <c r="AR1226" i="7"/>
  <c r="AR1227" i="7"/>
  <c r="AR1228" i="7"/>
  <c r="AR1229" i="7"/>
  <c r="AR1231" i="7"/>
  <c r="AR1232" i="7"/>
  <c r="AR1233" i="7"/>
  <c r="AR1234" i="7"/>
  <c r="AR1235" i="7"/>
  <c r="AR1236" i="7"/>
  <c r="AR1237" i="7"/>
  <c r="AR1238" i="7"/>
  <c r="AR1239" i="7"/>
  <c r="AR1240" i="7"/>
  <c r="AR1241" i="7"/>
  <c r="AR1242" i="7"/>
  <c r="AR1243" i="7"/>
  <c r="AR1244" i="7"/>
  <c r="AR1245" i="7"/>
  <c r="AR1247" i="7"/>
  <c r="AR1248" i="7"/>
  <c r="AR1249" i="7"/>
  <c r="AR1250" i="7"/>
  <c r="AR1251" i="7"/>
  <c r="AR1252" i="7"/>
  <c r="AR1253" i="7"/>
  <c r="AR1254" i="7"/>
  <c r="AR1256" i="7"/>
  <c r="AR1258" i="7"/>
  <c r="AR1259" i="7"/>
  <c r="AR1260" i="7"/>
  <c r="AR1261" i="7"/>
  <c r="AR1262" i="7"/>
  <c r="AR1263" i="7"/>
  <c r="AR1264" i="7"/>
  <c r="AR1266" i="7"/>
  <c r="AR1267" i="7"/>
  <c r="AR1268" i="7"/>
  <c r="AR1269" i="7"/>
  <c r="AR1270" i="7"/>
  <c r="AR1271" i="7"/>
  <c r="AR1273" i="7"/>
  <c r="AR1274" i="7"/>
  <c r="AR1275" i="7"/>
  <c r="AR1276" i="7"/>
  <c r="AR1277" i="7"/>
  <c r="AR1278" i="7"/>
  <c r="AR1279" i="7"/>
  <c r="AR1280" i="7"/>
  <c r="AR1281" i="7"/>
  <c r="AR1282" i="7"/>
  <c r="AR1283" i="7"/>
  <c r="AR1284" i="7"/>
  <c r="AR1285" i="7"/>
  <c r="AR1286" i="7"/>
  <c r="AR1293" i="7"/>
  <c r="AR1294" i="7"/>
  <c r="AR1295" i="7"/>
  <c r="AR1296" i="7"/>
  <c r="AR1297" i="7"/>
  <c r="AR1298" i="7"/>
  <c r="AR1299" i="7"/>
  <c r="AR1300" i="7"/>
  <c r="AR1302" i="7"/>
  <c r="AR1303" i="7"/>
  <c r="AR1304" i="7"/>
  <c r="AR1305" i="7"/>
  <c r="AR1306" i="7"/>
  <c r="AR1307" i="7"/>
  <c r="AR1308" i="7"/>
  <c r="AR1309" i="7"/>
  <c r="AR1310" i="7"/>
  <c r="AR1311" i="7"/>
  <c r="AR1313" i="7"/>
  <c r="AR1314" i="7"/>
  <c r="AR1316" i="7"/>
  <c r="AR1317" i="7"/>
  <c r="AR1319" i="7"/>
  <c r="AR1320" i="7"/>
  <c r="AR1321" i="7"/>
  <c r="AR1322" i="7"/>
  <c r="AR1323" i="7"/>
  <c r="AR1324" i="7"/>
  <c r="AR1325" i="7"/>
  <c r="AR1326" i="7"/>
  <c r="AR1327" i="7"/>
  <c r="AR1328" i="7"/>
  <c r="AR1329" i="7"/>
  <c r="AR1330" i="7"/>
  <c r="AR1331" i="7"/>
  <c r="AR1335" i="7"/>
  <c r="AR1337" i="7"/>
  <c r="AR1338" i="7"/>
  <c r="AR1339" i="7"/>
  <c r="AR1340" i="7"/>
  <c r="AR1341" i="7"/>
  <c r="AR1343" i="7"/>
  <c r="AR1344" i="7"/>
  <c r="AR1346" i="7"/>
  <c r="AR1347" i="7"/>
  <c r="AR1348" i="7"/>
  <c r="AR1349" i="7"/>
  <c r="AR1351" i="7"/>
  <c r="AR1352" i="7"/>
  <c r="AR1353" i="7"/>
  <c r="AR1354" i="7"/>
  <c r="AR1359" i="7"/>
  <c r="AR1360" i="7"/>
  <c r="AR1361" i="7"/>
  <c r="AR1362" i="7"/>
  <c r="AR1363" i="7"/>
  <c r="AR1364" i="7"/>
  <c r="AR1365" i="7"/>
  <c r="AR1366" i="7"/>
  <c r="AR1367" i="7"/>
  <c r="AR1368" i="7"/>
  <c r="AR1369" i="7"/>
  <c r="AR1370" i="7"/>
  <c r="AR1371" i="7"/>
  <c r="AR1372" i="7"/>
  <c r="AR1373" i="7"/>
  <c r="AR1374" i="7"/>
  <c r="AR1375" i="7"/>
  <c r="AR1378" i="7"/>
  <c r="AR1379" i="7"/>
  <c r="AR1380" i="7"/>
  <c r="AR1382" i="7"/>
  <c r="AR1383" i="7"/>
  <c r="AR1384" i="7"/>
  <c r="AR1385" i="7"/>
  <c r="AR1393" i="7"/>
  <c r="AR1394" i="7"/>
  <c r="AR1395" i="7"/>
  <c r="AR1396" i="7"/>
  <c r="AR1403" i="7"/>
  <c r="AR1404" i="7"/>
  <c r="AR1405" i="7"/>
  <c r="AR1406" i="7"/>
  <c r="AR1407" i="7"/>
  <c r="AR1411" i="7"/>
  <c r="AR1412" i="7"/>
  <c r="AR1413" i="7"/>
  <c r="AR1414" i="7"/>
  <c r="AR1415" i="7"/>
  <c r="AR1416" i="7"/>
  <c r="AR1418" i="7"/>
  <c r="AR1419" i="7"/>
  <c r="AR1421" i="7"/>
  <c r="AR1422" i="7"/>
  <c r="AR1423" i="7"/>
  <c r="AR1425" i="7"/>
  <c r="AR1426" i="7"/>
  <c r="AR1427" i="7"/>
  <c r="AR1428" i="7"/>
  <c r="AR1429" i="7"/>
  <c r="AR1430" i="7"/>
  <c r="AR1431" i="7"/>
  <c r="AR1432" i="7"/>
  <c r="AR1433" i="7"/>
  <c r="AR1434" i="7"/>
  <c r="AR1435" i="7"/>
  <c r="AR1436" i="7"/>
  <c r="AR1437" i="7"/>
  <c r="AR1438" i="7"/>
  <c r="AR1439" i="7"/>
  <c r="AR1440" i="7"/>
  <c r="AR1441" i="7"/>
  <c r="AR1442" i="7"/>
  <c r="AR1445" i="7"/>
  <c r="AR1448" i="7"/>
  <c r="AR1449" i="7"/>
  <c r="AR1450" i="7"/>
  <c r="AR1451" i="7"/>
  <c r="AR1453" i="7"/>
  <c r="AR1454" i="7"/>
  <c r="AR1455" i="7"/>
  <c r="AR1456" i="7"/>
  <c r="AR1457" i="7"/>
  <c r="AR1458" i="7"/>
  <c r="AR1459" i="7"/>
  <c r="AR1460" i="7"/>
  <c r="AR1461" i="7"/>
  <c r="AR1462" i="7"/>
  <c r="AR1464" i="7"/>
  <c r="AR1466" i="7"/>
  <c r="AR1467" i="7"/>
  <c r="AR1469" i="7"/>
  <c r="AR1470" i="7"/>
  <c r="AR1471" i="7"/>
  <c r="AR1473" i="7"/>
  <c r="AR1475" i="7"/>
  <c r="AR1476" i="7"/>
  <c r="AR1477" i="7"/>
  <c r="AR1480" i="7"/>
  <c r="AR1481" i="7"/>
  <c r="AR1483" i="7"/>
  <c r="AR1484" i="7"/>
  <c r="AR1485" i="7"/>
  <c r="AR1487" i="7"/>
  <c r="AR1488" i="7"/>
  <c r="AR1489" i="7"/>
  <c r="AR1490" i="7"/>
  <c r="AR1492" i="7"/>
  <c r="AR1493" i="7"/>
  <c r="AR1494" i="7"/>
  <c r="AR1495" i="7"/>
  <c r="AR1496" i="7"/>
  <c r="AR1497" i="7"/>
  <c r="AR1498" i="7"/>
  <c r="AR1499" i="7"/>
  <c r="AR1500" i="7"/>
  <c r="AR1501" i="7"/>
  <c r="AR1502" i="7"/>
  <c r="AR1503" i="7"/>
  <c r="AR1504" i="7"/>
  <c r="AR1505" i="7"/>
  <c r="AR1506" i="7"/>
  <c r="AR1508" i="7"/>
  <c r="AR1509" i="7"/>
  <c r="AR1510" i="7"/>
  <c r="AR1512" i="7"/>
  <c r="AR1513" i="7"/>
  <c r="AR1514" i="7"/>
  <c r="AR1515" i="7"/>
  <c r="AR1516" i="7"/>
  <c r="AR1518" i="7"/>
  <c r="AR1519" i="7"/>
  <c r="AR1520" i="7"/>
  <c r="AR1522" i="7"/>
  <c r="AR1523" i="7"/>
  <c r="AR1524" i="7"/>
  <c r="AR1525" i="7"/>
  <c r="AR1527" i="7"/>
  <c r="AR1528" i="7"/>
  <c r="AR1529" i="7"/>
  <c r="AR1530" i="7"/>
  <c r="AR1531" i="7"/>
  <c r="AR1532" i="7"/>
  <c r="AR1533" i="7"/>
  <c r="AR1534" i="7"/>
  <c r="AR1535" i="7"/>
  <c r="AR1539" i="7"/>
  <c r="AR1540" i="7"/>
  <c r="AR1541" i="7"/>
  <c r="AR1542" i="7"/>
  <c r="AR1543" i="7"/>
  <c r="AR1544" i="7"/>
  <c r="AR1546" i="7"/>
  <c r="AR1547" i="7"/>
  <c r="AR1548" i="7"/>
  <c r="AR1550" i="7"/>
  <c r="AR1551" i="7"/>
  <c r="AR1552" i="7"/>
  <c r="AR1554" i="7"/>
  <c r="AR1556" i="7"/>
  <c r="AR1557" i="7"/>
  <c r="AR1585" i="7"/>
  <c r="AR1586" i="7"/>
  <c r="AR1587" i="7"/>
  <c r="AR1588" i="7"/>
  <c r="AR1589" i="7"/>
  <c r="AR1590" i="7"/>
  <c r="AR1591" i="7"/>
  <c r="AR1592" i="7"/>
  <c r="AR1593" i="7"/>
  <c r="AR1594" i="7"/>
  <c r="AR1595" i="7"/>
  <c r="AR1596" i="7"/>
  <c r="AR1597" i="7"/>
  <c r="AR1598" i="7"/>
  <c r="AR1604" i="7"/>
  <c r="AR1605" i="7"/>
  <c r="AR1606" i="7"/>
  <c r="AR1607" i="7"/>
  <c r="AR1608" i="7"/>
  <c r="AR1609" i="7"/>
  <c r="AR1610" i="7"/>
  <c r="AR1611" i="7"/>
  <c r="AR1613" i="7"/>
  <c r="AR1614" i="7"/>
  <c r="AR1615" i="7"/>
  <c r="AR1616" i="7"/>
  <c r="AR1618" i="7"/>
  <c r="AR1619" i="7"/>
  <c r="AR1620" i="7"/>
  <c r="AR1621" i="7"/>
  <c r="AR1622" i="7"/>
  <c r="AR1623" i="7"/>
  <c r="AR1624" i="7"/>
  <c r="AR1625" i="7"/>
  <c r="AR1627" i="7"/>
  <c r="AR1628" i="7"/>
  <c r="AR1629" i="7"/>
  <c r="AR1630" i="7"/>
  <c r="AR1631" i="7"/>
  <c r="AR1632" i="7"/>
  <c r="AR1633" i="7"/>
  <c r="AR1634" i="7"/>
  <c r="AR1635" i="7"/>
  <c r="AR1636" i="7"/>
  <c r="AR1638" i="7"/>
  <c r="AR1640" i="7"/>
  <c r="AR1641" i="7"/>
  <c r="AR1642" i="7"/>
  <c r="AR1643" i="7"/>
  <c r="AR1644" i="7"/>
  <c r="AR1645" i="7"/>
  <c r="AR1646" i="7"/>
  <c r="AR1647" i="7"/>
  <c r="AR1648" i="7"/>
  <c r="AR1649" i="7"/>
  <c r="AR1650" i="7"/>
  <c r="AR1652" i="7"/>
  <c r="AR1653" i="7"/>
  <c r="AR1654" i="7"/>
  <c r="AR1655" i="7"/>
  <c r="AR1656" i="7"/>
  <c r="AR1657" i="7"/>
  <c r="AR1658" i="7"/>
  <c r="AR1659" i="7"/>
  <c r="AR1660" i="7"/>
  <c r="AR1662" i="7"/>
  <c r="AR1663" i="7"/>
  <c r="AR1665" i="7"/>
  <c r="AR1666" i="7"/>
  <c r="AR1667" i="7"/>
  <c r="AR1668" i="7"/>
  <c r="AR1669" i="7"/>
  <c r="AR1670" i="7"/>
  <c r="AR1671" i="7"/>
  <c r="AR1672" i="7"/>
  <c r="AR1673" i="7"/>
  <c r="AR1674" i="7"/>
  <c r="AR1677" i="7"/>
  <c r="AR1678" i="7"/>
  <c r="AR1680" i="7"/>
  <c r="AR1682" i="7"/>
  <c r="AR1683" i="7"/>
  <c r="AR1685" i="7"/>
  <c r="AR1686" i="7"/>
  <c r="AR1690" i="7"/>
  <c r="AR1691" i="7"/>
  <c r="AR1692" i="7"/>
  <c r="AR1693" i="7"/>
  <c r="AR1694" i="7"/>
  <c r="AR1695" i="7"/>
  <c r="AR1696" i="7"/>
  <c r="AR1698" i="7"/>
  <c r="AR1699" i="7"/>
  <c r="AR1700" i="7"/>
  <c r="AR1701" i="7"/>
  <c r="AR1703" i="7"/>
  <c r="AR1704" i="7"/>
  <c r="AR1705" i="7"/>
  <c r="AR1706" i="7"/>
  <c r="AR1707" i="7"/>
  <c r="AR1708" i="7"/>
  <c r="AR1709" i="7"/>
  <c r="AR1710" i="7"/>
  <c r="AR1711" i="7"/>
  <c r="AR1712" i="7"/>
  <c r="AR1713" i="7"/>
  <c r="AR1714" i="7"/>
  <c r="AR1715" i="7"/>
  <c r="AR1716" i="7"/>
  <c r="AR1717" i="7"/>
  <c r="AR1718" i="7"/>
  <c r="AR1719" i="7"/>
  <c r="AR1721" i="7"/>
  <c r="AR1722" i="7"/>
  <c r="AR1723" i="7"/>
  <c r="AR1725" i="7"/>
  <c r="AR1728" i="7"/>
  <c r="AR1729" i="7"/>
  <c r="AR1730" i="7"/>
  <c r="AR1731" i="7"/>
  <c r="AR1732" i="7"/>
  <c r="AR1734" i="7"/>
  <c r="AR1736" i="7"/>
  <c r="AR1738" i="7"/>
  <c r="AR1739" i="7"/>
  <c r="AR1740" i="7"/>
  <c r="AR1741" i="7"/>
  <c r="AR1744" i="7"/>
  <c r="AR1748" i="7"/>
  <c r="AR1749" i="7"/>
  <c r="AR1751" i="7"/>
  <c r="AR1753" i="7"/>
  <c r="AR1755" i="7"/>
  <c r="AR1756" i="7"/>
  <c r="AR1757" i="7"/>
  <c r="AR1762" i="7"/>
  <c r="AR1763" i="7"/>
  <c r="AR1764" i="7"/>
  <c r="AR1765" i="7"/>
  <c r="AR1767" i="7"/>
  <c r="AR1768" i="7"/>
  <c r="AR1769" i="7"/>
  <c r="AR1770" i="7"/>
  <c r="AR1771" i="7"/>
  <c r="AR1772" i="7"/>
  <c r="AR1773" i="7"/>
  <c r="AR1774" i="7"/>
  <c r="AR1775" i="7"/>
  <c r="AR1777" i="7"/>
  <c r="AR1778" i="7"/>
  <c r="AR1779" i="7"/>
  <c r="AR1780" i="7"/>
  <c r="AR1781" i="7"/>
  <c r="AR1783" i="7"/>
  <c r="AR1784" i="7"/>
  <c r="AR1785" i="7"/>
  <c r="AR1786" i="7"/>
  <c r="AR1787" i="7"/>
  <c r="AR1788" i="7"/>
  <c r="AR1792" i="7"/>
  <c r="AR1793" i="7"/>
  <c r="AR1794" i="7"/>
  <c r="AR1795" i="7"/>
  <c r="AR1797" i="7"/>
  <c r="AR1798" i="7"/>
  <c r="AR1799" i="7"/>
  <c r="AR1801" i="7"/>
  <c r="AR1802" i="7"/>
  <c r="AR1804" i="7"/>
  <c r="AR1805" i="7"/>
  <c r="AR1807" i="7"/>
  <c r="AR1809" i="7"/>
  <c r="AR1810" i="7"/>
  <c r="AR1812" i="7"/>
  <c r="AR1814" i="7"/>
  <c r="AR1815" i="7"/>
  <c r="AR1816" i="7"/>
  <c r="AR1817" i="7"/>
  <c r="AR1819" i="7"/>
  <c r="AR1820" i="7"/>
  <c r="AR1821" i="7"/>
  <c r="AR1823" i="7"/>
  <c r="AR1824" i="7"/>
  <c r="AR1825" i="7"/>
  <c r="AR1826" i="7"/>
  <c r="AR1827" i="7"/>
  <c r="AR1828" i="7"/>
  <c r="AR1829" i="7"/>
  <c r="AR1830" i="7"/>
  <c r="AR1831" i="7"/>
  <c r="AR1833" i="7"/>
  <c r="AR1834" i="7"/>
  <c r="AR1835" i="7"/>
  <c r="AR1836" i="7"/>
  <c r="AR1837" i="7"/>
  <c r="AR1838" i="7"/>
  <c r="AR1839" i="7"/>
  <c r="AR1840" i="7"/>
  <c r="AR1841" i="7"/>
  <c r="AR1843" i="7"/>
  <c r="AR1844" i="7"/>
  <c r="AR1846" i="7"/>
  <c r="AR1847" i="7"/>
  <c r="AR1848" i="7"/>
  <c r="AR1849" i="7"/>
  <c r="AR1850" i="7"/>
  <c r="AR1851" i="7"/>
  <c r="AR1852" i="7"/>
  <c r="AR1853" i="7"/>
  <c r="AR1855" i="7"/>
  <c r="AR1856" i="7"/>
  <c r="AR1857" i="7"/>
  <c r="AR1863" i="7"/>
  <c r="AR1864" i="7"/>
  <c r="AR1866" i="7"/>
  <c r="AR1867" i="7"/>
  <c r="AR1868" i="7"/>
  <c r="AR1869" i="7"/>
  <c r="AR1870" i="7"/>
  <c r="AR1871" i="7"/>
  <c r="AR1872" i="7"/>
  <c r="AR1873" i="7"/>
  <c r="AR1874" i="7"/>
  <c r="AR1875" i="7"/>
  <c r="AR1876" i="7"/>
  <c r="AR1877" i="7"/>
  <c r="AR1878" i="7"/>
  <c r="AR1879" i="7"/>
  <c r="AR1880" i="7"/>
  <c r="AR1881" i="7"/>
  <c r="AR1882" i="7"/>
  <c r="AR1883" i="7"/>
  <c r="AR1884" i="7"/>
  <c r="AR1885" i="7"/>
  <c r="AR1886" i="7"/>
  <c r="AR1887" i="7"/>
  <c r="AR1888" i="7"/>
  <c r="AR1889" i="7"/>
  <c r="AR1890" i="7"/>
  <c r="AR1891" i="7"/>
  <c r="AR1893" i="7"/>
  <c r="AR1895" i="7"/>
  <c r="AR1896" i="7"/>
  <c r="AR1897" i="7"/>
  <c r="AR1898" i="7"/>
  <c r="AR1900" i="7"/>
  <c r="AR1901" i="7"/>
  <c r="AR1902" i="7"/>
  <c r="AR1903" i="7"/>
  <c r="AR1904" i="7"/>
  <c r="AR1905" i="7"/>
  <c r="AR1906" i="7"/>
  <c r="AR1909" i="7"/>
  <c r="AR1910" i="7"/>
  <c r="AR1911" i="7"/>
  <c r="AR1912" i="7"/>
  <c r="AR1913" i="7"/>
  <c r="AR1914" i="7"/>
  <c r="AR1916" i="7"/>
  <c r="AR1917" i="7"/>
  <c r="AR1919" i="7"/>
  <c r="AR1920" i="7"/>
  <c r="AR1921" i="7"/>
  <c r="AR1923" i="7"/>
  <c r="AR1925" i="7"/>
  <c r="AR1927" i="7"/>
  <c r="AR1928" i="7"/>
  <c r="AR1930" i="7"/>
  <c r="AR1931" i="7"/>
  <c r="AR1932" i="7"/>
  <c r="AR1933" i="7"/>
  <c r="AR1934" i="7"/>
  <c r="AR1935" i="7"/>
  <c r="AR1936" i="7"/>
  <c r="AR1937" i="7"/>
  <c r="AR1938" i="7"/>
  <c r="AR1939" i="7"/>
  <c r="AR1940" i="7"/>
  <c r="AR1944" i="7"/>
  <c r="AR1946" i="7"/>
  <c r="AR1947" i="7"/>
  <c r="AR1948" i="7"/>
  <c r="AR1951" i="7"/>
  <c r="AR1952" i="7"/>
  <c r="AR1954" i="7"/>
  <c r="AR1955" i="7"/>
  <c r="AR1960" i="7"/>
  <c r="AR1961" i="7"/>
  <c r="AR1962" i="7"/>
  <c r="AR1963" i="7"/>
  <c r="AR1964" i="7"/>
  <c r="AR1965" i="7"/>
  <c r="AR1967" i="7"/>
  <c r="AR1968" i="7"/>
  <c r="AR1969" i="7"/>
  <c r="AR1970" i="7"/>
  <c r="AR1972" i="7"/>
  <c r="AR1973" i="7"/>
  <c r="AR1978" i="7"/>
  <c r="AR1980" i="7"/>
  <c r="AR1981" i="7"/>
  <c r="AR1982" i="7"/>
  <c r="AR1983" i="7"/>
  <c r="AR1984" i="7"/>
  <c r="AR1985" i="7"/>
  <c r="AR1986" i="7"/>
  <c r="AR1987" i="7"/>
  <c r="AR1988" i="7"/>
  <c r="AR1989" i="7"/>
  <c r="AR1992" i="7"/>
  <c r="AR1995" i="7"/>
  <c r="AR1996" i="7"/>
  <c r="AR1997" i="7"/>
  <c r="AR1998" i="7"/>
  <c r="AR2000" i="7"/>
  <c r="AR2001" i="7"/>
  <c r="AR2002" i="7"/>
  <c r="AR2003" i="7"/>
  <c r="AR2004" i="7"/>
  <c r="AR2006" i="7"/>
  <c r="AR2008" i="7"/>
  <c r="AR2009" i="7"/>
  <c r="AR2010" i="7"/>
  <c r="AR2011" i="7"/>
  <c r="AR2012" i="7"/>
  <c r="AR2013" i="7"/>
  <c r="AR2015" i="7"/>
  <c r="AR2016" i="7"/>
  <c r="AR2017" i="7"/>
  <c r="AR2018" i="7"/>
  <c r="AR2020" i="7"/>
  <c r="AR2021" i="7"/>
  <c r="AR2022" i="7"/>
  <c r="AR2023" i="7"/>
  <c r="AR2025" i="7"/>
  <c r="AR2026" i="7"/>
  <c r="AR2027" i="7"/>
  <c r="AR2028" i="7"/>
  <c r="AR2029" i="7"/>
  <c r="AR2030" i="7"/>
  <c r="AR2031" i="7"/>
  <c r="AR2033" i="7"/>
  <c r="AR2034" i="7"/>
  <c r="AR2035" i="7"/>
  <c r="AR2036" i="7"/>
  <c r="AR2038" i="7"/>
  <c r="AR2039" i="7"/>
  <c r="AR2042" i="7"/>
  <c r="AR2043" i="7"/>
  <c r="AR2044" i="7"/>
  <c r="AR2045" i="7"/>
  <c r="AR2046" i="7"/>
  <c r="AR2047" i="7"/>
  <c r="AR2048" i="7"/>
  <c r="AR2049" i="7"/>
  <c r="AR2050" i="7"/>
  <c r="AR2051" i="7"/>
  <c r="AR2053" i="7"/>
  <c r="AR2054" i="7"/>
  <c r="AR2055" i="7"/>
  <c r="AR2056" i="7"/>
  <c r="AR2057" i="7"/>
  <c r="AR2058" i="7"/>
  <c r="AR2059" i="7"/>
  <c r="AR2060" i="7"/>
  <c r="AR2061" i="7"/>
  <c r="AR2062" i="7"/>
  <c r="AR2063" i="7"/>
  <c r="AR2064" i="7"/>
  <c r="AR2065" i="7"/>
  <c r="AR2066" i="7"/>
  <c r="AR2067" i="7"/>
  <c r="AR2068" i="7"/>
  <c r="AR2069" i="7"/>
  <c r="AR2070" i="7"/>
  <c r="AR2071" i="7"/>
  <c r="AR2072" i="7"/>
  <c r="AR2073" i="7"/>
  <c r="AR2074" i="7"/>
  <c r="AR2075" i="7"/>
  <c r="AR2076" i="7"/>
  <c r="AR2077" i="7"/>
  <c r="AR2078" i="7"/>
  <c r="AR2079" i="7"/>
  <c r="AR2080" i="7"/>
  <c r="AR2081" i="7"/>
  <c r="AR2082" i="7"/>
  <c r="AR2083" i="7"/>
  <c r="AR2084" i="7"/>
  <c r="AR2085" i="7"/>
  <c r="AR2086" i="7"/>
  <c r="AR2087" i="7"/>
  <c r="AR2088" i="7"/>
  <c r="AR2090" i="7"/>
  <c r="AR2091" i="7"/>
  <c r="AR2092" i="7"/>
  <c r="AR2093" i="7"/>
  <c r="AR2094" i="7"/>
  <c r="AR2095" i="7"/>
  <c r="AR2096" i="7"/>
  <c r="AR2097" i="7"/>
  <c r="AR2098" i="7"/>
  <c r="AR2099" i="7"/>
  <c r="AR2100" i="7"/>
  <c r="AR2101" i="7"/>
  <c r="AR2102" i="7"/>
  <c r="AR2103" i="7"/>
  <c r="AR2104" i="7"/>
  <c r="AR2105" i="7"/>
  <c r="AR2106" i="7"/>
  <c r="AR2107" i="7"/>
  <c r="AR2108" i="7"/>
  <c r="AR2109" i="7"/>
  <c r="AR2113" i="7"/>
  <c r="AR2114" i="7"/>
  <c r="AR2115" i="7"/>
  <c r="AR2117" i="7"/>
  <c r="AR2118" i="7"/>
  <c r="AR2119" i="7"/>
  <c r="AR2120" i="7"/>
  <c r="AR2122" i="7"/>
  <c r="AR2123" i="7"/>
  <c r="AR2124" i="7"/>
  <c r="AR2125" i="7"/>
  <c r="AR2126" i="7"/>
  <c r="AR2127" i="7"/>
  <c r="AR2128" i="7"/>
  <c r="AR2133" i="7"/>
  <c r="AR2134" i="7"/>
  <c r="AR2135" i="7"/>
  <c r="AR2136" i="7"/>
  <c r="AR2137" i="7"/>
  <c r="AR2138" i="7"/>
  <c r="AR2139" i="7"/>
  <c r="AR2140" i="7"/>
  <c r="AR2141" i="7"/>
  <c r="AR2143" i="7"/>
  <c r="AR2144" i="7"/>
  <c r="AR2146" i="7"/>
  <c r="AR2147" i="7"/>
  <c r="AR2148" i="7"/>
  <c r="AR2149" i="7"/>
  <c r="AR2151" i="7"/>
  <c r="AR2152" i="7"/>
  <c r="AR2153" i="7"/>
  <c r="AR2154" i="7"/>
  <c r="AR2155" i="7"/>
  <c r="AR2156" i="7"/>
  <c r="AR2158" i="7"/>
  <c r="AR2160" i="7"/>
  <c r="AR2162" i="7"/>
  <c r="AR2163" i="7"/>
  <c r="AR2164" i="7"/>
  <c r="AR2166" i="7"/>
  <c r="AR2167" i="7"/>
  <c r="AR2169" i="7"/>
  <c r="AR2170" i="7"/>
  <c r="AR2171" i="7"/>
  <c r="AR2172" i="7"/>
  <c r="AR2173" i="7"/>
  <c r="AR2174" i="7"/>
  <c r="AR2175" i="7"/>
  <c r="AR2176" i="7"/>
  <c r="AR2177" i="7"/>
  <c r="AR2178" i="7"/>
  <c r="AR2182" i="7"/>
  <c r="AR2183" i="7"/>
  <c r="AR2184" i="7"/>
  <c r="AR2185" i="7"/>
  <c r="AR2186" i="7"/>
  <c r="AR2187" i="7"/>
  <c r="AR2189" i="7"/>
  <c r="AR2191" i="7"/>
  <c r="AR2192" i="7"/>
  <c r="AR2193" i="7"/>
  <c r="AR2194" i="7"/>
  <c r="AR2195" i="7"/>
  <c r="AR13" i="7"/>
  <c r="U21" i="2"/>
  <c r="U22" i="2"/>
  <c r="U24" i="2"/>
  <c r="U31" i="2"/>
  <c r="U37" i="2"/>
  <c r="U39" i="2"/>
  <c r="U46" i="2"/>
  <c r="U49" i="2"/>
  <c r="U50" i="2"/>
  <c r="U54" i="2"/>
  <c r="U58" i="2"/>
  <c r="U60" i="2"/>
  <c r="U65" i="2"/>
  <c r="U66" i="2"/>
  <c r="U72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8" i="2"/>
  <c r="U114" i="2"/>
  <c r="U119" i="2"/>
  <c r="U120" i="2"/>
  <c r="U123" i="2"/>
  <c r="U129" i="2"/>
  <c r="U137" i="2"/>
  <c r="U142" i="2"/>
  <c r="U143" i="2"/>
  <c r="U144" i="2"/>
  <c r="U145" i="2"/>
  <c r="U146" i="2"/>
  <c r="U147" i="2"/>
  <c r="U152" i="2"/>
  <c r="U153" i="2"/>
  <c r="U155" i="2"/>
  <c r="U158" i="2"/>
  <c r="U163" i="2"/>
  <c r="U164" i="2"/>
  <c r="U168" i="2"/>
  <c r="U171" i="2"/>
  <c r="U190" i="2"/>
  <c r="U196" i="2"/>
  <c r="U214" i="2"/>
  <c r="U217" i="2"/>
  <c r="U221" i="2"/>
  <c r="U223" i="2"/>
  <c r="U225" i="2"/>
  <c r="U231" i="2"/>
  <c r="U232" i="2"/>
  <c r="U242" i="2"/>
  <c r="U258" i="2"/>
  <c r="U264" i="2"/>
  <c r="U266" i="2"/>
  <c r="U267" i="2"/>
  <c r="U273" i="2"/>
  <c r="U274" i="2"/>
  <c r="U275" i="2"/>
  <c r="U276" i="2"/>
  <c r="U284" i="2"/>
  <c r="U298" i="2"/>
  <c r="U307" i="2"/>
  <c r="U314" i="2"/>
  <c r="U331" i="2"/>
  <c r="U335" i="2"/>
  <c r="U337" i="2"/>
  <c r="U347" i="2"/>
  <c r="U352" i="2"/>
  <c r="U357" i="2"/>
  <c r="U377" i="2"/>
  <c r="U379" i="2"/>
  <c r="U380" i="2"/>
  <c r="U382" i="2"/>
  <c r="U385" i="2"/>
  <c r="U386" i="2"/>
  <c r="U395" i="2"/>
  <c r="U407" i="2"/>
  <c r="U408" i="2"/>
  <c r="U409" i="2"/>
  <c r="U410" i="2"/>
  <c r="U414" i="2"/>
  <c r="U417" i="2"/>
  <c r="U419" i="2"/>
  <c r="U424" i="2"/>
  <c r="U425" i="2"/>
  <c r="U440" i="2"/>
  <c r="U446" i="2"/>
  <c r="U447" i="2"/>
  <c r="U449" i="2"/>
  <c r="U451" i="2"/>
  <c r="U453" i="2"/>
  <c r="U455" i="2"/>
  <c r="U456" i="2"/>
  <c r="U458" i="2"/>
  <c r="U459" i="2"/>
  <c r="U460" i="2"/>
  <c r="U461" i="2"/>
  <c r="U468" i="2"/>
  <c r="U469" i="2"/>
  <c r="U470" i="2"/>
  <c r="U504" i="2"/>
  <c r="U508" i="2"/>
  <c r="U522" i="2"/>
  <c r="U539" i="2"/>
  <c r="U540" i="2"/>
  <c r="U541" i="2"/>
  <c r="U542" i="2"/>
  <c r="U553" i="2"/>
  <c r="U554" i="2"/>
  <c r="U564" i="2"/>
  <c r="U566" i="2"/>
  <c r="U572" i="2"/>
  <c r="U573" i="2"/>
  <c r="U574" i="2"/>
  <c r="U575" i="2"/>
  <c r="U576" i="2"/>
  <c r="U604" i="2"/>
  <c r="U608" i="2"/>
  <c r="U613" i="2"/>
  <c r="U617" i="2"/>
  <c r="U621" i="2"/>
  <c r="U627" i="2"/>
  <c r="U639" i="2"/>
  <c r="U640" i="2"/>
  <c r="U645" i="2"/>
  <c r="U652" i="2"/>
  <c r="U654" i="2"/>
  <c r="U655" i="2"/>
  <c r="U656" i="2"/>
  <c r="U657" i="2"/>
  <c r="U663" i="2"/>
  <c r="U666" i="2"/>
  <c r="U680" i="2"/>
  <c r="U683" i="2"/>
  <c r="U687" i="2"/>
  <c r="U688" i="2"/>
  <c r="U689" i="2"/>
  <c r="U690" i="2"/>
  <c r="U694" i="2"/>
  <c r="U695" i="2"/>
  <c r="U697" i="2"/>
  <c r="U699" i="2"/>
  <c r="U704" i="2"/>
  <c r="U713" i="2"/>
  <c r="U727" i="2"/>
  <c r="U731" i="2"/>
  <c r="U734" i="2"/>
  <c r="U743" i="2"/>
  <c r="U744" i="2"/>
  <c r="U749" i="2"/>
  <c r="U750" i="2"/>
  <c r="U755" i="2"/>
  <c r="U756" i="2"/>
  <c r="U765" i="2"/>
  <c r="U766" i="2"/>
  <c r="U767" i="2"/>
  <c r="U789" i="2"/>
  <c r="U792" i="2"/>
  <c r="U798" i="2"/>
  <c r="U799" i="2"/>
  <c r="U802" i="2"/>
  <c r="U805" i="2"/>
  <c r="U818" i="2"/>
  <c r="U826" i="2"/>
  <c r="U830" i="2"/>
  <c r="U834" i="2"/>
  <c r="U835" i="2"/>
  <c r="U839" i="2"/>
  <c r="U840" i="2"/>
  <c r="U842" i="2"/>
  <c r="U845" i="2"/>
  <c r="U848" i="2"/>
  <c r="U851" i="2"/>
  <c r="U852" i="2"/>
  <c r="U853" i="2"/>
  <c r="U854" i="2"/>
  <c r="U874" i="2"/>
  <c r="U876" i="2"/>
  <c r="U878" i="2"/>
  <c r="U879" i="2"/>
  <c r="U882" i="2"/>
  <c r="U894" i="2"/>
  <c r="U915" i="2"/>
  <c r="U916" i="2"/>
  <c r="U926" i="2"/>
  <c r="U927" i="2"/>
  <c r="U928" i="2"/>
  <c r="U948" i="2"/>
  <c r="U953" i="2"/>
  <c r="U967" i="2"/>
  <c r="U968" i="2"/>
  <c r="U969" i="2"/>
  <c r="U972" i="2"/>
  <c r="U974" i="2"/>
  <c r="U981" i="2"/>
  <c r="U984" i="2"/>
  <c r="U985" i="2"/>
  <c r="U993" i="2"/>
  <c r="U1000" i="2"/>
  <c r="U1002" i="2"/>
  <c r="U1033" i="2"/>
  <c r="U1050" i="2"/>
  <c r="U1058" i="2"/>
  <c r="U1059" i="2"/>
  <c r="U1064" i="2"/>
  <c r="U1065" i="2"/>
  <c r="U1067" i="2"/>
  <c r="U1078" i="2"/>
  <c r="U1089" i="2"/>
  <c r="U1101" i="2"/>
  <c r="U1103" i="2"/>
  <c r="U1104" i="2"/>
  <c r="U1111" i="2"/>
  <c r="U1113" i="2"/>
  <c r="U1114" i="2"/>
  <c r="U1118" i="2"/>
  <c r="U1122" i="2"/>
  <c r="U1124" i="2"/>
  <c r="U1128" i="2"/>
  <c r="U1129" i="2"/>
  <c r="U1130" i="2"/>
  <c r="U1132" i="2"/>
  <c r="U1135" i="2"/>
  <c r="U1136" i="2"/>
  <c r="U1137" i="2"/>
  <c r="U1138" i="2"/>
  <c r="U1143" i="2"/>
  <c r="U1144" i="2"/>
  <c r="U1146" i="2"/>
  <c r="U1148" i="2"/>
  <c r="U1150" i="2"/>
  <c r="U1166" i="2"/>
  <c r="U1175" i="2"/>
  <c r="U1182" i="2"/>
  <c r="U1183" i="2"/>
  <c r="U1184" i="2"/>
  <c r="U1186" i="2"/>
  <c r="U1188" i="2"/>
  <c r="U1189" i="2"/>
  <c r="U1201" i="2"/>
  <c r="U1203" i="2"/>
  <c r="U1207" i="2"/>
  <c r="U1208" i="2"/>
  <c r="U1214" i="2"/>
  <c r="U1229" i="2"/>
  <c r="U1245" i="2"/>
  <c r="U1254" i="2"/>
  <c r="U1256" i="2"/>
  <c r="U1264" i="2"/>
  <c r="U1271" i="2"/>
  <c r="U1286" i="2"/>
  <c r="U1287" i="2"/>
  <c r="U1288" i="2"/>
  <c r="U1289" i="2"/>
  <c r="U1290" i="2"/>
  <c r="U1291" i="2"/>
  <c r="U1300" i="2"/>
  <c r="U1311" i="2"/>
  <c r="U1314" i="2"/>
  <c r="U1317" i="2"/>
  <c r="U1331" i="2"/>
  <c r="U1332" i="2"/>
  <c r="U1333" i="2"/>
  <c r="U1335" i="2"/>
  <c r="U1341" i="2"/>
  <c r="U1344" i="2"/>
  <c r="U1349" i="2"/>
  <c r="U1354" i="2"/>
  <c r="U1355" i="2"/>
  <c r="U1356" i="2"/>
  <c r="U1357" i="2"/>
  <c r="U1375" i="2"/>
  <c r="U1376" i="2"/>
  <c r="U1380" i="2"/>
  <c r="U1385" i="2"/>
  <c r="U1386" i="2"/>
  <c r="U1387" i="2"/>
  <c r="U1388" i="2"/>
  <c r="U1389" i="2"/>
  <c r="U1390" i="2"/>
  <c r="U1391" i="2"/>
  <c r="U1396" i="2"/>
  <c r="U1397" i="2"/>
  <c r="U1398" i="2"/>
  <c r="U1399" i="2"/>
  <c r="U1400" i="2"/>
  <c r="U1401" i="2"/>
  <c r="U1407" i="2"/>
  <c r="U1408" i="2"/>
  <c r="U1409" i="2"/>
  <c r="U1416" i="2"/>
  <c r="U1419" i="2"/>
  <c r="U1423" i="2"/>
  <c r="U1442" i="2"/>
  <c r="U1443" i="2"/>
  <c r="U1445" i="2"/>
  <c r="U1446" i="2"/>
  <c r="U1451" i="2"/>
  <c r="U1462" i="2"/>
  <c r="U1464" i="2"/>
  <c r="U1467" i="2"/>
  <c r="U1471" i="2"/>
  <c r="U1473" i="2"/>
  <c r="U1477" i="2"/>
  <c r="U1478" i="2"/>
  <c r="U1481" i="2"/>
  <c r="U1485" i="2"/>
  <c r="U1490" i="2"/>
  <c r="U1506" i="2"/>
  <c r="U1510" i="2"/>
  <c r="U1516" i="2"/>
  <c r="U1520" i="2"/>
  <c r="U1525" i="2"/>
  <c r="U1535" i="2"/>
  <c r="U1536" i="2"/>
  <c r="U1537" i="2"/>
  <c r="U1544" i="2"/>
  <c r="U1548" i="2"/>
  <c r="U1552" i="2"/>
  <c r="U1554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98" i="2"/>
  <c r="U1599" i="2"/>
  <c r="U1600" i="2"/>
  <c r="U1601" i="2"/>
  <c r="U1602" i="2"/>
  <c r="U1611" i="2"/>
  <c r="U1616" i="2"/>
  <c r="U1625" i="2"/>
  <c r="U1636" i="2"/>
  <c r="U1638" i="2"/>
  <c r="U1650" i="2"/>
  <c r="U1660" i="2"/>
  <c r="U1663" i="2"/>
  <c r="U1674" i="2"/>
  <c r="U1675" i="2"/>
  <c r="U1678" i="2"/>
  <c r="U1680" i="2"/>
  <c r="U1683" i="2"/>
  <c r="U1686" i="2"/>
  <c r="U1687" i="2"/>
  <c r="U1688" i="2"/>
  <c r="U1696" i="2"/>
  <c r="U1701" i="2"/>
  <c r="U1719" i="2"/>
  <c r="U1723" i="2"/>
  <c r="U1725" i="2"/>
  <c r="U1726" i="2"/>
  <c r="U1732" i="2"/>
  <c r="U1734" i="2"/>
  <c r="U1736" i="2"/>
  <c r="U1741" i="2"/>
  <c r="U1742" i="2"/>
  <c r="U1744" i="2"/>
  <c r="U1745" i="2"/>
  <c r="U1746" i="2"/>
  <c r="U1749" i="2"/>
  <c r="U1751" i="2"/>
  <c r="U1753" i="2"/>
  <c r="U1757" i="2"/>
  <c r="U1758" i="2"/>
  <c r="U1759" i="2"/>
  <c r="U1760" i="2"/>
  <c r="U1765" i="2"/>
  <c r="U1775" i="2"/>
  <c r="U1781" i="2"/>
  <c r="U1788" i="2"/>
  <c r="U1789" i="2"/>
  <c r="U1790" i="2"/>
  <c r="U1795" i="2"/>
  <c r="U1799" i="2"/>
  <c r="U1802" i="2"/>
  <c r="U1805" i="2"/>
  <c r="U1807" i="2"/>
  <c r="U1810" i="2"/>
  <c r="U1812" i="2"/>
  <c r="U1817" i="2"/>
  <c r="U1821" i="2"/>
  <c r="U1831" i="2"/>
  <c r="U1841" i="2"/>
  <c r="U1844" i="2"/>
  <c r="U1853" i="2"/>
  <c r="U1857" i="2"/>
  <c r="U1858" i="2"/>
  <c r="U1859" i="2"/>
  <c r="U1860" i="2"/>
  <c r="U1861" i="2"/>
  <c r="U1864" i="2"/>
  <c r="U1891" i="2"/>
  <c r="U1893" i="2"/>
  <c r="U1898" i="2"/>
  <c r="U1906" i="2"/>
  <c r="U1907" i="2"/>
  <c r="U1914" i="2"/>
  <c r="U1917" i="2"/>
  <c r="U1921" i="2"/>
  <c r="U1923" i="2"/>
  <c r="U1925" i="2"/>
  <c r="U1928" i="2"/>
  <c r="U1940" i="2"/>
  <c r="U1941" i="2"/>
  <c r="U1942" i="2"/>
  <c r="U1944" i="2"/>
  <c r="U1948" i="2"/>
  <c r="U1949" i="2"/>
  <c r="U1952" i="2"/>
  <c r="U1955" i="2"/>
  <c r="U1956" i="2"/>
  <c r="U1957" i="2"/>
  <c r="U1958" i="2"/>
  <c r="U1965" i="2"/>
  <c r="U1970" i="2"/>
  <c r="U1973" i="2"/>
  <c r="U1974" i="2"/>
  <c r="U1975" i="2"/>
  <c r="U1976" i="2"/>
  <c r="U1978" i="2"/>
  <c r="U1989" i="2"/>
  <c r="U1990" i="2"/>
  <c r="U1992" i="2"/>
  <c r="U1993" i="2"/>
  <c r="U1998" i="2"/>
  <c r="U2004" i="2"/>
  <c r="U2006" i="2"/>
  <c r="U2013" i="2"/>
  <c r="U2018" i="2"/>
  <c r="U2023" i="2"/>
  <c r="U2031" i="2"/>
  <c r="U2036" i="2"/>
  <c r="U2039" i="2"/>
  <c r="U2040" i="2"/>
  <c r="U2051" i="2"/>
  <c r="U2088" i="2"/>
  <c r="U2109" i="2"/>
  <c r="U2110" i="2"/>
  <c r="U2111" i="2"/>
  <c r="U2115" i="2"/>
  <c r="U2120" i="2"/>
  <c r="U2128" i="2"/>
  <c r="U2129" i="2"/>
  <c r="U2130" i="2"/>
  <c r="U2131" i="2"/>
  <c r="U2141" i="2"/>
  <c r="U2144" i="2"/>
  <c r="U2149" i="2"/>
  <c r="U2156" i="2"/>
  <c r="U2158" i="2"/>
  <c r="U2160" i="2"/>
  <c r="U2164" i="2"/>
  <c r="U2167" i="2"/>
  <c r="U2178" i="2"/>
  <c r="U2179" i="2"/>
  <c r="U2180" i="2"/>
  <c r="U2187" i="2"/>
  <c r="U2189" i="2"/>
  <c r="U3" i="2"/>
  <c r="U4" i="2"/>
  <c r="U5" i="2"/>
  <c r="U6" i="2"/>
  <c r="U7" i="2"/>
  <c r="U8" i="2"/>
  <c r="U9" i="2"/>
  <c r="U10" i="2"/>
  <c r="U11" i="2"/>
  <c r="U12" i="2"/>
  <c r="U14" i="2"/>
  <c r="U15" i="2"/>
  <c r="U16" i="2"/>
  <c r="U17" i="2"/>
  <c r="U18" i="2"/>
  <c r="U19" i="2"/>
  <c r="U20" i="2"/>
  <c r="U23" i="2"/>
  <c r="U25" i="2"/>
  <c r="U26" i="2"/>
  <c r="U27" i="2"/>
  <c r="U28" i="2"/>
  <c r="U29" i="2"/>
  <c r="U30" i="2"/>
  <c r="U32" i="2"/>
  <c r="U33" i="2"/>
  <c r="U34" i="2"/>
  <c r="U35" i="2"/>
  <c r="U36" i="2"/>
  <c r="U38" i="2"/>
  <c r="U40" i="2"/>
  <c r="U41" i="2"/>
  <c r="U42" i="2"/>
  <c r="U43" i="2"/>
  <c r="U44" i="2"/>
  <c r="U45" i="2"/>
  <c r="U47" i="2"/>
  <c r="U48" i="2"/>
  <c r="U51" i="2"/>
  <c r="U52" i="2"/>
  <c r="U53" i="2"/>
  <c r="U55" i="2"/>
  <c r="U56" i="2"/>
  <c r="U57" i="2"/>
  <c r="U59" i="2"/>
  <c r="U61" i="2"/>
  <c r="U62" i="2"/>
  <c r="U63" i="2"/>
  <c r="U64" i="2"/>
  <c r="U67" i="2"/>
  <c r="U68" i="2"/>
  <c r="U69" i="2"/>
  <c r="U70" i="2"/>
  <c r="U71" i="2"/>
  <c r="U73" i="2"/>
  <c r="U74" i="2"/>
  <c r="U75" i="2"/>
  <c r="U76" i="2"/>
  <c r="U77" i="2"/>
  <c r="U95" i="2"/>
  <c r="U96" i="2"/>
  <c r="U97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5" i="2"/>
  <c r="U116" i="2"/>
  <c r="U117" i="2"/>
  <c r="U118" i="2"/>
  <c r="U121" i="2"/>
  <c r="U122" i="2"/>
  <c r="U124" i="2"/>
  <c r="U125" i="2"/>
  <c r="U126" i="2"/>
  <c r="U127" i="2"/>
  <c r="U128" i="2"/>
  <c r="U130" i="2"/>
  <c r="U131" i="2"/>
  <c r="U132" i="2"/>
  <c r="U133" i="2"/>
  <c r="U134" i="2"/>
  <c r="U135" i="2"/>
  <c r="U136" i="2"/>
  <c r="U138" i="2"/>
  <c r="U139" i="2"/>
  <c r="U140" i="2"/>
  <c r="U141" i="2"/>
  <c r="U148" i="2"/>
  <c r="U149" i="2"/>
  <c r="U150" i="2"/>
  <c r="U151" i="2"/>
  <c r="U154" i="2"/>
  <c r="U156" i="2"/>
  <c r="U157" i="2"/>
  <c r="U159" i="2"/>
  <c r="U160" i="2"/>
  <c r="U161" i="2"/>
  <c r="U162" i="2"/>
  <c r="U165" i="2"/>
  <c r="U166" i="2"/>
  <c r="U167" i="2"/>
  <c r="U169" i="2"/>
  <c r="U170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1" i="2"/>
  <c r="U192" i="2"/>
  <c r="U193" i="2"/>
  <c r="U194" i="2"/>
  <c r="U195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5" i="2"/>
  <c r="U216" i="2"/>
  <c r="U218" i="2"/>
  <c r="U219" i="2"/>
  <c r="U220" i="2"/>
  <c r="U222" i="2"/>
  <c r="U224" i="2"/>
  <c r="U226" i="2"/>
  <c r="U227" i="2"/>
  <c r="U228" i="2"/>
  <c r="U229" i="2"/>
  <c r="U230" i="2"/>
  <c r="U233" i="2"/>
  <c r="U234" i="2"/>
  <c r="U235" i="2"/>
  <c r="U236" i="2"/>
  <c r="U237" i="2"/>
  <c r="U238" i="2"/>
  <c r="U239" i="2"/>
  <c r="U240" i="2"/>
  <c r="U241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9" i="2"/>
  <c r="U260" i="2"/>
  <c r="U261" i="2"/>
  <c r="U262" i="2"/>
  <c r="U263" i="2"/>
  <c r="U265" i="2"/>
  <c r="U268" i="2"/>
  <c r="U269" i="2"/>
  <c r="U270" i="2"/>
  <c r="U271" i="2"/>
  <c r="U272" i="2"/>
  <c r="U277" i="2"/>
  <c r="U278" i="2"/>
  <c r="U279" i="2"/>
  <c r="U280" i="2"/>
  <c r="U281" i="2"/>
  <c r="U282" i="2"/>
  <c r="U283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9" i="2"/>
  <c r="U300" i="2"/>
  <c r="U301" i="2"/>
  <c r="U302" i="2"/>
  <c r="U303" i="2"/>
  <c r="U304" i="2"/>
  <c r="U305" i="2"/>
  <c r="U306" i="2"/>
  <c r="U308" i="2"/>
  <c r="U309" i="2"/>
  <c r="U310" i="2"/>
  <c r="U311" i="2"/>
  <c r="U312" i="2"/>
  <c r="U313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2" i="2"/>
  <c r="U333" i="2"/>
  <c r="U334" i="2"/>
  <c r="U336" i="2"/>
  <c r="U338" i="2"/>
  <c r="U339" i="2"/>
  <c r="U340" i="2"/>
  <c r="U341" i="2"/>
  <c r="U342" i="2"/>
  <c r="U343" i="2"/>
  <c r="U344" i="2"/>
  <c r="U345" i="2"/>
  <c r="U346" i="2"/>
  <c r="U348" i="2"/>
  <c r="U349" i="2"/>
  <c r="U350" i="2"/>
  <c r="U351" i="2"/>
  <c r="U353" i="2"/>
  <c r="U354" i="2"/>
  <c r="U355" i="2"/>
  <c r="U356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8" i="2"/>
  <c r="U381" i="2"/>
  <c r="U383" i="2"/>
  <c r="U384" i="2"/>
  <c r="U387" i="2"/>
  <c r="U388" i="2"/>
  <c r="U389" i="2"/>
  <c r="U390" i="2"/>
  <c r="U391" i="2"/>
  <c r="U392" i="2"/>
  <c r="U393" i="2"/>
  <c r="U394" i="2"/>
  <c r="U396" i="2"/>
  <c r="U397" i="2"/>
  <c r="U398" i="2"/>
  <c r="U399" i="2"/>
  <c r="U400" i="2"/>
  <c r="U401" i="2"/>
  <c r="U402" i="2"/>
  <c r="U403" i="2"/>
  <c r="U404" i="2"/>
  <c r="U405" i="2"/>
  <c r="U406" i="2"/>
  <c r="U411" i="2"/>
  <c r="U412" i="2"/>
  <c r="U413" i="2"/>
  <c r="U415" i="2"/>
  <c r="U416" i="2"/>
  <c r="U418" i="2"/>
  <c r="U420" i="2"/>
  <c r="U421" i="2"/>
  <c r="U422" i="2"/>
  <c r="U423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1" i="2"/>
  <c r="U442" i="2"/>
  <c r="U443" i="2"/>
  <c r="U444" i="2"/>
  <c r="U445" i="2"/>
  <c r="U448" i="2"/>
  <c r="U450" i="2"/>
  <c r="U452" i="2"/>
  <c r="U454" i="2"/>
  <c r="U457" i="2"/>
  <c r="U462" i="2"/>
  <c r="U463" i="2"/>
  <c r="U464" i="2"/>
  <c r="U465" i="2"/>
  <c r="U466" i="2"/>
  <c r="U467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5" i="2"/>
  <c r="U506" i="2"/>
  <c r="U507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43" i="2"/>
  <c r="U544" i="2"/>
  <c r="U545" i="2"/>
  <c r="U546" i="2"/>
  <c r="U547" i="2"/>
  <c r="U548" i="2"/>
  <c r="U549" i="2"/>
  <c r="U550" i="2"/>
  <c r="U551" i="2"/>
  <c r="U552" i="2"/>
  <c r="U555" i="2"/>
  <c r="U556" i="2"/>
  <c r="U557" i="2"/>
  <c r="U558" i="2"/>
  <c r="U559" i="2"/>
  <c r="U560" i="2"/>
  <c r="U561" i="2"/>
  <c r="U562" i="2"/>
  <c r="U563" i="2"/>
  <c r="U565" i="2"/>
  <c r="U567" i="2"/>
  <c r="U568" i="2"/>
  <c r="U569" i="2"/>
  <c r="U570" i="2"/>
  <c r="U571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5" i="2"/>
  <c r="U606" i="2"/>
  <c r="U607" i="2"/>
  <c r="U609" i="2"/>
  <c r="U610" i="2"/>
  <c r="U611" i="2"/>
  <c r="U612" i="2"/>
  <c r="U614" i="2"/>
  <c r="U615" i="2"/>
  <c r="U616" i="2"/>
  <c r="U618" i="2"/>
  <c r="U619" i="2"/>
  <c r="U620" i="2"/>
  <c r="U622" i="2"/>
  <c r="U623" i="2"/>
  <c r="U624" i="2"/>
  <c r="U625" i="2"/>
  <c r="U626" i="2"/>
  <c r="U628" i="2"/>
  <c r="U629" i="2"/>
  <c r="U630" i="2"/>
  <c r="U631" i="2"/>
  <c r="U632" i="2"/>
  <c r="U633" i="2"/>
  <c r="U634" i="2"/>
  <c r="U635" i="2"/>
  <c r="U636" i="2"/>
  <c r="U637" i="2"/>
  <c r="U638" i="2"/>
  <c r="U641" i="2"/>
  <c r="U642" i="2"/>
  <c r="U643" i="2"/>
  <c r="U644" i="2"/>
  <c r="U646" i="2"/>
  <c r="U647" i="2"/>
  <c r="U648" i="2"/>
  <c r="U649" i="2"/>
  <c r="U650" i="2"/>
  <c r="U651" i="2"/>
  <c r="U653" i="2"/>
  <c r="U658" i="2"/>
  <c r="U659" i="2"/>
  <c r="U660" i="2"/>
  <c r="U661" i="2"/>
  <c r="U662" i="2"/>
  <c r="U664" i="2"/>
  <c r="U665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1" i="2"/>
  <c r="U682" i="2"/>
  <c r="U684" i="2"/>
  <c r="U685" i="2"/>
  <c r="U686" i="2"/>
  <c r="U691" i="2"/>
  <c r="U692" i="2"/>
  <c r="U693" i="2"/>
  <c r="U696" i="2"/>
  <c r="U698" i="2"/>
  <c r="U700" i="2"/>
  <c r="U701" i="2"/>
  <c r="U702" i="2"/>
  <c r="U703" i="2"/>
  <c r="U705" i="2"/>
  <c r="U706" i="2"/>
  <c r="U707" i="2"/>
  <c r="U708" i="2"/>
  <c r="U709" i="2"/>
  <c r="U710" i="2"/>
  <c r="U711" i="2"/>
  <c r="U712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8" i="2"/>
  <c r="U729" i="2"/>
  <c r="U730" i="2"/>
  <c r="U732" i="2"/>
  <c r="U733" i="2"/>
  <c r="U735" i="2"/>
  <c r="U736" i="2"/>
  <c r="U737" i="2"/>
  <c r="U738" i="2"/>
  <c r="U739" i="2"/>
  <c r="U740" i="2"/>
  <c r="U741" i="2"/>
  <c r="U742" i="2"/>
  <c r="U745" i="2"/>
  <c r="U746" i="2"/>
  <c r="U747" i="2"/>
  <c r="U748" i="2"/>
  <c r="U751" i="2"/>
  <c r="U752" i="2"/>
  <c r="U753" i="2"/>
  <c r="U754" i="2"/>
  <c r="U757" i="2"/>
  <c r="U758" i="2"/>
  <c r="U759" i="2"/>
  <c r="U760" i="2"/>
  <c r="U761" i="2"/>
  <c r="U762" i="2"/>
  <c r="U763" i="2"/>
  <c r="U764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90" i="2"/>
  <c r="U791" i="2"/>
  <c r="U793" i="2"/>
  <c r="U794" i="2"/>
  <c r="U795" i="2"/>
  <c r="U796" i="2"/>
  <c r="U797" i="2"/>
  <c r="U800" i="2"/>
  <c r="U801" i="2"/>
  <c r="U803" i="2"/>
  <c r="U804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9" i="2"/>
  <c r="U820" i="2"/>
  <c r="U821" i="2"/>
  <c r="U822" i="2"/>
  <c r="U823" i="2"/>
  <c r="U824" i="2"/>
  <c r="U825" i="2"/>
  <c r="U827" i="2"/>
  <c r="U828" i="2"/>
  <c r="U829" i="2"/>
  <c r="U831" i="2"/>
  <c r="U832" i="2"/>
  <c r="U833" i="2"/>
  <c r="U836" i="2"/>
  <c r="U837" i="2"/>
  <c r="U838" i="2"/>
  <c r="U841" i="2"/>
  <c r="U843" i="2"/>
  <c r="U844" i="2"/>
  <c r="U846" i="2"/>
  <c r="U847" i="2"/>
  <c r="U849" i="2"/>
  <c r="U850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5" i="2"/>
  <c r="U877" i="2"/>
  <c r="U880" i="2"/>
  <c r="U881" i="2"/>
  <c r="U883" i="2"/>
  <c r="U884" i="2"/>
  <c r="U885" i="2"/>
  <c r="U886" i="2"/>
  <c r="U887" i="2"/>
  <c r="U888" i="2"/>
  <c r="U889" i="2"/>
  <c r="U890" i="2"/>
  <c r="U891" i="2"/>
  <c r="U892" i="2"/>
  <c r="U893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7" i="2"/>
  <c r="U918" i="2"/>
  <c r="U919" i="2"/>
  <c r="U920" i="2"/>
  <c r="U921" i="2"/>
  <c r="U922" i="2"/>
  <c r="U923" i="2"/>
  <c r="U924" i="2"/>
  <c r="U925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9" i="2"/>
  <c r="U950" i="2"/>
  <c r="U951" i="2"/>
  <c r="U952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70" i="2"/>
  <c r="U971" i="2"/>
  <c r="U973" i="2"/>
  <c r="U975" i="2"/>
  <c r="U976" i="2"/>
  <c r="U977" i="2"/>
  <c r="U978" i="2"/>
  <c r="U979" i="2"/>
  <c r="U980" i="2"/>
  <c r="U982" i="2"/>
  <c r="U983" i="2"/>
  <c r="U986" i="2"/>
  <c r="U987" i="2"/>
  <c r="U988" i="2"/>
  <c r="U989" i="2"/>
  <c r="U990" i="2"/>
  <c r="U991" i="2"/>
  <c r="U992" i="2"/>
  <c r="U994" i="2"/>
  <c r="U995" i="2"/>
  <c r="U996" i="2"/>
  <c r="U997" i="2"/>
  <c r="U998" i="2"/>
  <c r="U999" i="2"/>
  <c r="U1001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1" i="2"/>
  <c r="U1052" i="2"/>
  <c r="U1053" i="2"/>
  <c r="U1054" i="2"/>
  <c r="U1055" i="2"/>
  <c r="U1056" i="2"/>
  <c r="U1057" i="2"/>
  <c r="U1060" i="2"/>
  <c r="U1061" i="2"/>
  <c r="U1062" i="2"/>
  <c r="U1063" i="2"/>
  <c r="U1066" i="2"/>
  <c r="U1068" i="2"/>
  <c r="U1069" i="2"/>
  <c r="U1070" i="2"/>
  <c r="U1071" i="2"/>
  <c r="U1072" i="2"/>
  <c r="U1073" i="2"/>
  <c r="U1074" i="2"/>
  <c r="U1075" i="2"/>
  <c r="U1076" i="2"/>
  <c r="U1077" i="2"/>
  <c r="U1079" i="2"/>
  <c r="U1080" i="2"/>
  <c r="U1081" i="2"/>
  <c r="U1082" i="2"/>
  <c r="U1083" i="2"/>
  <c r="U1084" i="2"/>
  <c r="U1085" i="2"/>
  <c r="U1086" i="2"/>
  <c r="U1087" i="2"/>
  <c r="U1088" i="2"/>
  <c r="U1090" i="2"/>
  <c r="U1091" i="2"/>
  <c r="U1092" i="2"/>
  <c r="U1093" i="2"/>
  <c r="U1094" i="2"/>
  <c r="U1095" i="2"/>
  <c r="U1096" i="2"/>
  <c r="U1097" i="2"/>
  <c r="U1098" i="2"/>
  <c r="U1099" i="2"/>
  <c r="U1100" i="2"/>
  <c r="U1102" i="2"/>
  <c r="U1105" i="2"/>
  <c r="U1106" i="2"/>
  <c r="U1107" i="2"/>
  <c r="U1108" i="2"/>
  <c r="U1109" i="2"/>
  <c r="U1110" i="2"/>
  <c r="U1112" i="2"/>
  <c r="U1115" i="2"/>
  <c r="U1116" i="2"/>
  <c r="U1117" i="2"/>
  <c r="U1119" i="2"/>
  <c r="U1120" i="2"/>
  <c r="U1121" i="2"/>
  <c r="U1123" i="2"/>
  <c r="U1125" i="2"/>
  <c r="U1126" i="2"/>
  <c r="U1127" i="2"/>
  <c r="U1131" i="2"/>
  <c r="U1133" i="2"/>
  <c r="U1134" i="2"/>
  <c r="U1139" i="2"/>
  <c r="U1140" i="2"/>
  <c r="U1141" i="2"/>
  <c r="U1142" i="2"/>
  <c r="U1145" i="2"/>
  <c r="U1147" i="2"/>
  <c r="U1149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7" i="2"/>
  <c r="U1168" i="2"/>
  <c r="U1169" i="2"/>
  <c r="U1170" i="2"/>
  <c r="U1171" i="2"/>
  <c r="U1172" i="2"/>
  <c r="U1173" i="2"/>
  <c r="U1174" i="2"/>
  <c r="U1176" i="2"/>
  <c r="U1177" i="2"/>
  <c r="U1178" i="2"/>
  <c r="U1179" i="2"/>
  <c r="U1180" i="2"/>
  <c r="U1181" i="2"/>
  <c r="U1185" i="2"/>
  <c r="U1187" i="2"/>
  <c r="U1190" i="2"/>
  <c r="U1191" i="2"/>
  <c r="U1192" i="2"/>
  <c r="U1193" i="2"/>
  <c r="U1194" i="2"/>
  <c r="U1195" i="2"/>
  <c r="U1196" i="2"/>
  <c r="U1197" i="2"/>
  <c r="U1198" i="2"/>
  <c r="U1199" i="2"/>
  <c r="U1200" i="2"/>
  <c r="U1202" i="2"/>
  <c r="U1204" i="2"/>
  <c r="U1205" i="2"/>
  <c r="U1206" i="2"/>
  <c r="U1209" i="2"/>
  <c r="U1210" i="2"/>
  <c r="U1211" i="2"/>
  <c r="U1212" i="2"/>
  <c r="U1213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6" i="2"/>
  <c r="U1247" i="2"/>
  <c r="U1248" i="2"/>
  <c r="U1249" i="2"/>
  <c r="U1250" i="2"/>
  <c r="U1251" i="2"/>
  <c r="U1252" i="2"/>
  <c r="U1253" i="2"/>
  <c r="U1255" i="2"/>
  <c r="U1257" i="2"/>
  <c r="U1258" i="2"/>
  <c r="U1259" i="2"/>
  <c r="U1260" i="2"/>
  <c r="U1261" i="2"/>
  <c r="U1262" i="2"/>
  <c r="U1263" i="2"/>
  <c r="U1265" i="2"/>
  <c r="U1266" i="2"/>
  <c r="U1267" i="2"/>
  <c r="U1268" i="2"/>
  <c r="U1269" i="2"/>
  <c r="U1270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92" i="2"/>
  <c r="U1293" i="2"/>
  <c r="U1294" i="2"/>
  <c r="U1295" i="2"/>
  <c r="U1296" i="2"/>
  <c r="U1297" i="2"/>
  <c r="U1298" i="2"/>
  <c r="U1299" i="2"/>
  <c r="U1301" i="2"/>
  <c r="U1302" i="2"/>
  <c r="U1303" i="2"/>
  <c r="U1304" i="2"/>
  <c r="U1305" i="2"/>
  <c r="U1306" i="2"/>
  <c r="U1307" i="2"/>
  <c r="U1308" i="2"/>
  <c r="U1309" i="2"/>
  <c r="U1310" i="2"/>
  <c r="U1312" i="2"/>
  <c r="U1313" i="2"/>
  <c r="U1315" i="2"/>
  <c r="U1316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4" i="2"/>
  <c r="U1336" i="2"/>
  <c r="U1337" i="2"/>
  <c r="U1338" i="2"/>
  <c r="U1339" i="2"/>
  <c r="U1340" i="2"/>
  <c r="U1342" i="2"/>
  <c r="U1343" i="2"/>
  <c r="U1345" i="2"/>
  <c r="U1346" i="2"/>
  <c r="U1347" i="2"/>
  <c r="U1348" i="2"/>
  <c r="U1350" i="2"/>
  <c r="U1351" i="2"/>
  <c r="U1352" i="2"/>
  <c r="U1353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7" i="2"/>
  <c r="U1378" i="2"/>
  <c r="U1379" i="2"/>
  <c r="U1381" i="2"/>
  <c r="U1382" i="2"/>
  <c r="U1383" i="2"/>
  <c r="U1384" i="2"/>
  <c r="U1392" i="2"/>
  <c r="U1393" i="2"/>
  <c r="U1394" i="2"/>
  <c r="U1395" i="2"/>
  <c r="U1402" i="2"/>
  <c r="U1403" i="2"/>
  <c r="U1404" i="2"/>
  <c r="U1405" i="2"/>
  <c r="U1406" i="2"/>
  <c r="U1410" i="2"/>
  <c r="U1411" i="2"/>
  <c r="U1412" i="2"/>
  <c r="U1413" i="2"/>
  <c r="U1414" i="2"/>
  <c r="U1415" i="2"/>
  <c r="U1417" i="2"/>
  <c r="U1418" i="2"/>
  <c r="U1420" i="2"/>
  <c r="U1421" i="2"/>
  <c r="U1422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4" i="2"/>
  <c r="U1447" i="2"/>
  <c r="U1448" i="2"/>
  <c r="U1449" i="2"/>
  <c r="U1450" i="2"/>
  <c r="U1452" i="2"/>
  <c r="U1453" i="2"/>
  <c r="U1454" i="2"/>
  <c r="U1455" i="2"/>
  <c r="U1456" i="2"/>
  <c r="U1457" i="2"/>
  <c r="U1458" i="2"/>
  <c r="U1459" i="2"/>
  <c r="U1460" i="2"/>
  <c r="U1461" i="2"/>
  <c r="U1463" i="2"/>
  <c r="U1465" i="2"/>
  <c r="U1466" i="2"/>
  <c r="U1468" i="2"/>
  <c r="U1469" i="2"/>
  <c r="U1470" i="2"/>
  <c r="U1472" i="2"/>
  <c r="U1474" i="2"/>
  <c r="U1475" i="2"/>
  <c r="U1476" i="2"/>
  <c r="U1479" i="2"/>
  <c r="U1480" i="2"/>
  <c r="U1482" i="2"/>
  <c r="U1483" i="2"/>
  <c r="U1484" i="2"/>
  <c r="U1486" i="2"/>
  <c r="U1487" i="2"/>
  <c r="U1488" i="2"/>
  <c r="U1489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7" i="2"/>
  <c r="U1508" i="2"/>
  <c r="U1509" i="2"/>
  <c r="U1511" i="2"/>
  <c r="U1512" i="2"/>
  <c r="U1513" i="2"/>
  <c r="U1514" i="2"/>
  <c r="U1515" i="2"/>
  <c r="U1517" i="2"/>
  <c r="U1518" i="2"/>
  <c r="U1519" i="2"/>
  <c r="U1521" i="2"/>
  <c r="U1522" i="2"/>
  <c r="U1523" i="2"/>
  <c r="U1524" i="2"/>
  <c r="U1526" i="2"/>
  <c r="U1527" i="2"/>
  <c r="U1528" i="2"/>
  <c r="U1529" i="2"/>
  <c r="U1530" i="2"/>
  <c r="U1531" i="2"/>
  <c r="U1532" i="2"/>
  <c r="U1533" i="2"/>
  <c r="U1534" i="2"/>
  <c r="U1538" i="2"/>
  <c r="U1539" i="2"/>
  <c r="U1540" i="2"/>
  <c r="U1541" i="2"/>
  <c r="U1542" i="2"/>
  <c r="U1543" i="2"/>
  <c r="U1545" i="2"/>
  <c r="U1546" i="2"/>
  <c r="U1547" i="2"/>
  <c r="U1549" i="2"/>
  <c r="U1550" i="2"/>
  <c r="U1551" i="2"/>
  <c r="U1553" i="2"/>
  <c r="U1555" i="2"/>
  <c r="U1556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603" i="2"/>
  <c r="U1604" i="2"/>
  <c r="U1605" i="2"/>
  <c r="U1606" i="2"/>
  <c r="U1607" i="2"/>
  <c r="U1608" i="2"/>
  <c r="U1609" i="2"/>
  <c r="U1610" i="2"/>
  <c r="U1612" i="2"/>
  <c r="U1613" i="2"/>
  <c r="U1614" i="2"/>
  <c r="U1615" i="2"/>
  <c r="U1617" i="2"/>
  <c r="U1618" i="2"/>
  <c r="U1619" i="2"/>
  <c r="U1620" i="2"/>
  <c r="U1621" i="2"/>
  <c r="U1622" i="2"/>
  <c r="U1623" i="2"/>
  <c r="U1624" i="2"/>
  <c r="U1626" i="2"/>
  <c r="U1627" i="2"/>
  <c r="U1628" i="2"/>
  <c r="U1629" i="2"/>
  <c r="U1630" i="2"/>
  <c r="U1631" i="2"/>
  <c r="U1632" i="2"/>
  <c r="U1633" i="2"/>
  <c r="U1634" i="2"/>
  <c r="U1635" i="2"/>
  <c r="U1637" i="2"/>
  <c r="U1639" i="2"/>
  <c r="U1640" i="2"/>
  <c r="U1641" i="2"/>
  <c r="U1642" i="2"/>
  <c r="U1643" i="2"/>
  <c r="U1644" i="2"/>
  <c r="U1645" i="2"/>
  <c r="U1646" i="2"/>
  <c r="U1647" i="2"/>
  <c r="U1648" i="2"/>
  <c r="U1649" i="2"/>
  <c r="U1651" i="2"/>
  <c r="U1652" i="2"/>
  <c r="U1653" i="2"/>
  <c r="U1654" i="2"/>
  <c r="U1655" i="2"/>
  <c r="U1656" i="2"/>
  <c r="U1657" i="2"/>
  <c r="U1658" i="2"/>
  <c r="U1659" i="2"/>
  <c r="U1661" i="2"/>
  <c r="U1662" i="2"/>
  <c r="U1664" i="2"/>
  <c r="U1665" i="2"/>
  <c r="U1666" i="2"/>
  <c r="U1667" i="2"/>
  <c r="U1668" i="2"/>
  <c r="U1669" i="2"/>
  <c r="U1670" i="2"/>
  <c r="U1671" i="2"/>
  <c r="U1672" i="2"/>
  <c r="U1673" i="2"/>
  <c r="U1676" i="2"/>
  <c r="U1677" i="2"/>
  <c r="U1679" i="2"/>
  <c r="U1681" i="2"/>
  <c r="U1682" i="2"/>
  <c r="U1684" i="2"/>
  <c r="U1685" i="2"/>
  <c r="U1689" i="2"/>
  <c r="U1690" i="2"/>
  <c r="U1691" i="2"/>
  <c r="U1692" i="2"/>
  <c r="U1693" i="2"/>
  <c r="U1694" i="2"/>
  <c r="U1695" i="2"/>
  <c r="U1697" i="2"/>
  <c r="U1698" i="2"/>
  <c r="U1699" i="2"/>
  <c r="U1700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20" i="2"/>
  <c r="U1721" i="2"/>
  <c r="U1722" i="2"/>
  <c r="U1724" i="2"/>
  <c r="U1727" i="2"/>
  <c r="U1728" i="2"/>
  <c r="U1729" i="2"/>
  <c r="U1730" i="2"/>
  <c r="U1731" i="2"/>
  <c r="U1733" i="2"/>
  <c r="U1735" i="2"/>
  <c r="U1737" i="2"/>
  <c r="U1738" i="2"/>
  <c r="U1739" i="2"/>
  <c r="U1740" i="2"/>
  <c r="U1743" i="2"/>
  <c r="U1747" i="2"/>
  <c r="U1748" i="2"/>
  <c r="U1750" i="2"/>
  <c r="U1752" i="2"/>
  <c r="U1754" i="2"/>
  <c r="U1755" i="2"/>
  <c r="U1756" i="2"/>
  <c r="U1761" i="2"/>
  <c r="U1762" i="2"/>
  <c r="U1763" i="2"/>
  <c r="U1764" i="2"/>
  <c r="U1766" i="2"/>
  <c r="U1767" i="2"/>
  <c r="U1768" i="2"/>
  <c r="U1769" i="2"/>
  <c r="U1770" i="2"/>
  <c r="U1771" i="2"/>
  <c r="U1772" i="2"/>
  <c r="U1773" i="2"/>
  <c r="U1774" i="2"/>
  <c r="U1776" i="2"/>
  <c r="U1777" i="2"/>
  <c r="U1778" i="2"/>
  <c r="U1779" i="2"/>
  <c r="U1780" i="2"/>
  <c r="U1782" i="2"/>
  <c r="U1783" i="2"/>
  <c r="U1784" i="2"/>
  <c r="U1785" i="2"/>
  <c r="U1786" i="2"/>
  <c r="U1787" i="2"/>
  <c r="U1791" i="2"/>
  <c r="U1792" i="2"/>
  <c r="U1793" i="2"/>
  <c r="U1794" i="2"/>
  <c r="U1796" i="2"/>
  <c r="U1797" i="2"/>
  <c r="U1798" i="2"/>
  <c r="U1800" i="2"/>
  <c r="U1801" i="2"/>
  <c r="U1803" i="2"/>
  <c r="U1804" i="2"/>
  <c r="U1806" i="2"/>
  <c r="U1808" i="2"/>
  <c r="U1809" i="2"/>
  <c r="U1811" i="2"/>
  <c r="U1813" i="2"/>
  <c r="U1814" i="2"/>
  <c r="U1815" i="2"/>
  <c r="U1816" i="2"/>
  <c r="U1818" i="2"/>
  <c r="U1819" i="2"/>
  <c r="U1820" i="2"/>
  <c r="U1822" i="2"/>
  <c r="U1823" i="2"/>
  <c r="U1824" i="2"/>
  <c r="U1825" i="2"/>
  <c r="U1826" i="2"/>
  <c r="U1827" i="2"/>
  <c r="U1828" i="2"/>
  <c r="U1829" i="2"/>
  <c r="U1830" i="2"/>
  <c r="U1832" i="2"/>
  <c r="U1833" i="2"/>
  <c r="U1834" i="2"/>
  <c r="U1835" i="2"/>
  <c r="U1836" i="2"/>
  <c r="U1837" i="2"/>
  <c r="U1838" i="2"/>
  <c r="U1839" i="2"/>
  <c r="U1840" i="2"/>
  <c r="U1842" i="2"/>
  <c r="U1843" i="2"/>
  <c r="U1845" i="2"/>
  <c r="U1846" i="2"/>
  <c r="U1847" i="2"/>
  <c r="U1848" i="2"/>
  <c r="U1849" i="2"/>
  <c r="U1850" i="2"/>
  <c r="U1851" i="2"/>
  <c r="U1852" i="2"/>
  <c r="U1854" i="2"/>
  <c r="U1855" i="2"/>
  <c r="U1856" i="2"/>
  <c r="U1862" i="2"/>
  <c r="U1863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2" i="2"/>
  <c r="U1894" i="2"/>
  <c r="U1895" i="2"/>
  <c r="U1896" i="2"/>
  <c r="U1897" i="2"/>
  <c r="U1899" i="2"/>
  <c r="U1900" i="2"/>
  <c r="U1901" i="2"/>
  <c r="U1902" i="2"/>
  <c r="U1903" i="2"/>
  <c r="U1904" i="2"/>
  <c r="U1905" i="2"/>
  <c r="U1908" i="2"/>
  <c r="U1909" i="2"/>
  <c r="U1910" i="2"/>
  <c r="U1911" i="2"/>
  <c r="U1912" i="2"/>
  <c r="U1913" i="2"/>
  <c r="U1915" i="2"/>
  <c r="U1916" i="2"/>
  <c r="U1918" i="2"/>
  <c r="U1919" i="2"/>
  <c r="U1920" i="2"/>
  <c r="U1922" i="2"/>
  <c r="U1924" i="2"/>
  <c r="U1926" i="2"/>
  <c r="U1927" i="2"/>
  <c r="U1929" i="2"/>
  <c r="U1930" i="2"/>
  <c r="U1931" i="2"/>
  <c r="U1932" i="2"/>
  <c r="U1933" i="2"/>
  <c r="U1934" i="2"/>
  <c r="U1935" i="2"/>
  <c r="U1936" i="2"/>
  <c r="U1937" i="2"/>
  <c r="U1938" i="2"/>
  <c r="U1939" i="2"/>
  <c r="U1943" i="2"/>
  <c r="U1945" i="2"/>
  <c r="U1946" i="2"/>
  <c r="U1947" i="2"/>
  <c r="U1950" i="2"/>
  <c r="U1951" i="2"/>
  <c r="U1953" i="2"/>
  <c r="U1954" i="2"/>
  <c r="U1959" i="2"/>
  <c r="U1960" i="2"/>
  <c r="U1961" i="2"/>
  <c r="U1962" i="2"/>
  <c r="U1963" i="2"/>
  <c r="U1964" i="2"/>
  <c r="U1966" i="2"/>
  <c r="U1967" i="2"/>
  <c r="U1968" i="2"/>
  <c r="U1969" i="2"/>
  <c r="U1971" i="2"/>
  <c r="U1972" i="2"/>
  <c r="U1977" i="2"/>
  <c r="U1979" i="2"/>
  <c r="U1980" i="2"/>
  <c r="U1981" i="2"/>
  <c r="U1982" i="2"/>
  <c r="U1983" i="2"/>
  <c r="U1984" i="2"/>
  <c r="U1985" i="2"/>
  <c r="U1986" i="2"/>
  <c r="U1987" i="2"/>
  <c r="U1988" i="2"/>
  <c r="U1991" i="2"/>
  <c r="U1994" i="2"/>
  <c r="U1995" i="2"/>
  <c r="U1996" i="2"/>
  <c r="U1997" i="2"/>
  <c r="U1999" i="2"/>
  <c r="U2000" i="2"/>
  <c r="U2001" i="2"/>
  <c r="U2002" i="2"/>
  <c r="U2003" i="2"/>
  <c r="U2005" i="2"/>
  <c r="U2007" i="2"/>
  <c r="U2008" i="2"/>
  <c r="U2009" i="2"/>
  <c r="U2010" i="2"/>
  <c r="U2011" i="2"/>
  <c r="U2012" i="2"/>
  <c r="U2014" i="2"/>
  <c r="U2015" i="2"/>
  <c r="U2016" i="2"/>
  <c r="U2017" i="2"/>
  <c r="U2019" i="2"/>
  <c r="U2020" i="2"/>
  <c r="U2021" i="2"/>
  <c r="U2022" i="2"/>
  <c r="U2024" i="2"/>
  <c r="U2025" i="2"/>
  <c r="U2026" i="2"/>
  <c r="U2027" i="2"/>
  <c r="U2028" i="2"/>
  <c r="U2029" i="2"/>
  <c r="U2030" i="2"/>
  <c r="U2032" i="2"/>
  <c r="U2033" i="2"/>
  <c r="U2034" i="2"/>
  <c r="U2035" i="2"/>
  <c r="U2037" i="2"/>
  <c r="U2038" i="2"/>
  <c r="U2041" i="2"/>
  <c r="U2042" i="2"/>
  <c r="U2043" i="2"/>
  <c r="U2044" i="2"/>
  <c r="U2045" i="2"/>
  <c r="U2046" i="2"/>
  <c r="U2047" i="2"/>
  <c r="U2048" i="2"/>
  <c r="U2049" i="2"/>
  <c r="U2050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12" i="2"/>
  <c r="U2113" i="2"/>
  <c r="U2114" i="2"/>
  <c r="U2116" i="2"/>
  <c r="U2117" i="2"/>
  <c r="U2118" i="2"/>
  <c r="U2119" i="2"/>
  <c r="U2121" i="2"/>
  <c r="U2122" i="2"/>
  <c r="U2123" i="2"/>
  <c r="U2124" i="2"/>
  <c r="U2125" i="2"/>
  <c r="U2126" i="2"/>
  <c r="U2127" i="2"/>
  <c r="U2132" i="2"/>
  <c r="U2133" i="2"/>
  <c r="U2134" i="2"/>
  <c r="U2135" i="2"/>
  <c r="U2136" i="2"/>
  <c r="U2137" i="2"/>
  <c r="U2138" i="2"/>
  <c r="U2139" i="2"/>
  <c r="U2140" i="2"/>
  <c r="U2142" i="2"/>
  <c r="U2143" i="2"/>
  <c r="U2145" i="2"/>
  <c r="U2146" i="2"/>
  <c r="U2147" i="2"/>
  <c r="U2148" i="2"/>
  <c r="U2150" i="2"/>
  <c r="U2151" i="2"/>
  <c r="U2152" i="2"/>
  <c r="U2153" i="2"/>
  <c r="U2154" i="2"/>
  <c r="U2155" i="2"/>
  <c r="U2157" i="2"/>
  <c r="U2159" i="2"/>
  <c r="U2161" i="2"/>
  <c r="U2162" i="2"/>
  <c r="U2163" i="2"/>
  <c r="U2165" i="2"/>
  <c r="U2166" i="2"/>
  <c r="U2168" i="2"/>
  <c r="U2169" i="2"/>
  <c r="U2170" i="2"/>
  <c r="U2171" i="2"/>
  <c r="U2172" i="2"/>
  <c r="U2173" i="2"/>
  <c r="U2174" i="2"/>
  <c r="U2175" i="2"/>
  <c r="U2176" i="2"/>
  <c r="U2177" i="2"/>
  <c r="U2181" i="2"/>
  <c r="U2182" i="2"/>
  <c r="U2183" i="2"/>
  <c r="U2184" i="2"/>
  <c r="U2185" i="2"/>
  <c r="U2186" i="2"/>
  <c r="U2188" i="2"/>
  <c r="U2190" i="2"/>
  <c r="U2191" i="2"/>
  <c r="U2192" i="2"/>
  <c r="U2193" i="2"/>
  <c r="U2194" i="2"/>
  <c r="U1718" i="2"/>
  <c r="U13" i="2"/>
  <c r="T1718" i="2"/>
  <c r="AU21" i="7"/>
  <c r="BF21" i="7" s="1"/>
  <c r="AU22" i="7"/>
  <c r="BF22" i="7" s="1"/>
  <c r="AU24" i="7"/>
  <c r="BF24" i="7" s="1"/>
  <c r="AU31" i="7"/>
  <c r="BF31" i="7" s="1"/>
  <c r="AU46" i="7"/>
  <c r="BF46" i="7" s="1"/>
  <c r="AU49" i="7"/>
  <c r="BF49" i="7" s="1"/>
  <c r="AU50" i="7"/>
  <c r="BF50" i="7" s="1"/>
  <c r="AU54" i="7"/>
  <c r="BF54" i="7" s="1"/>
  <c r="AU60" i="7"/>
  <c r="BF60" i="7" s="1"/>
  <c r="AU65" i="7"/>
  <c r="BF65" i="7" s="1"/>
  <c r="AU66" i="7"/>
  <c r="BF66" i="7" s="1"/>
  <c r="AU119" i="7"/>
  <c r="BF119" i="7" s="1"/>
  <c r="AU123" i="7"/>
  <c r="BF123" i="7" s="1"/>
  <c r="AU129" i="7"/>
  <c r="BF129" i="7" s="1"/>
  <c r="AU137" i="7"/>
  <c r="BF137" i="7" s="1"/>
  <c r="AU143" i="7"/>
  <c r="BF143" i="7" s="1"/>
  <c r="AU144" i="7"/>
  <c r="BF144" i="7" s="1"/>
  <c r="AU145" i="7"/>
  <c r="BF145" i="7" s="1"/>
  <c r="AU146" i="7"/>
  <c r="BF146" i="7" s="1"/>
  <c r="AU147" i="7"/>
  <c r="BF147" i="7" s="1"/>
  <c r="AU152" i="7"/>
  <c r="BF152" i="7" s="1"/>
  <c r="AU153" i="7"/>
  <c r="BF153" i="7" s="1"/>
  <c r="AU155" i="7"/>
  <c r="BF155" i="7" s="1"/>
  <c r="AU158" i="7"/>
  <c r="BF158" i="7" s="1"/>
  <c r="AU163" i="7"/>
  <c r="BF163" i="7" s="1"/>
  <c r="AU164" i="7"/>
  <c r="BF164" i="7" s="1"/>
  <c r="AU168" i="7"/>
  <c r="BF168" i="7" s="1"/>
  <c r="AU171" i="7"/>
  <c r="BF171" i="7" s="1"/>
  <c r="AU190" i="7"/>
  <c r="BF190" i="7" s="1"/>
  <c r="AU214" i="7"/>
  <c r="BF214" i="7" s="1"/>
  <c r="AU217" i="7"/>
  <c r="BF217" i="7" s="1"/>
  <c r="AU221" i="7"/>
  <c r="BF221" i="7" s="1"/>
  <c r="AU223" i="7"/>
  <c r="BF223" i="7" s="1"/>
  <c r="AU231" i="7"/>
  <c r="BF231" i="7" s="1"/>
  <c r="AU232" i="7"/>
  <c r="BF232" i="7" s="1"/>
  <c r="AU242" i="7"/>
  <c r="BF242" i="7" s="1"/>
  <c r="AU258" i="7"/>
  <c r="BF258" i="7" s="1"/>
  <c r="AU264" i="7"/>
  <c r="BF264" i="7" s="1"/>
  <c r="AU266" i="7"/>
  <c r="BF266" i="7" s="1"/>
  <c r="AU267" i="7"/>
  <c r="BF267" i="7" s="1"/>
  <c r="AU274" i="7"/>
  <c r="BF274" i="7" s="1"/>
  <c r="AU276" i="7"/>
  <c r="BF276" i="7" s="1"/>
  <c r="AU284" i="7"/>
  <c r="BF284" i="7" s="1"/>
  <c r="AU298" i="7"/>
  <c r="BF298" i="7" s="1"/>
  <c r="AU307" i="7"/>
  <c r="BF307" i="7" s="1"/>
  <c r="AU414" i="7"/>
  <c r="BF414" i="7" s="1"/>
  <c r="AU417" i="7"/>
  <c r="BF417" i="7" s="1"/>
  <c r="AU424" i="7"/>
  <c r="BF424" i="7" s="1"/>
  <c r="AU425" i="7"/>
  <c r="BF425" i="7" s="1"/>
  <c r="AU440" i="7"/>
  <c r="BF440" i="7" s="1"/>
  <c r="AU446" i="7"/>
  <c r="BF446" i="7" s="1"/>
  <c r="AU447" i="7"/>
  <c r="BF447" i="7" s="1"/>
  <c r="AU469" i="7"/>
  <c r="BF469" i="7" s="1"/>
  <c r="AU470" i="7"/>
  <c r="BF470" i="7" s="1"/>
  <c r="AU504" i="7"/>
  <c r="BF504" i="7" s="1"/>
  <c r="AU508" i="7"/>
  <c r="BF508" i="7" s="1"/>
  <c r="AU522" i="7"/>
  <c r="BF522" i="7" s="1"/>
  <c r="AU539" i="7"/>
  <c r="BF539" i="7" s="1"/>
  <c r="AU540" i="7"/>
  <c r="BF540" i="7" s="1"/>
  <c r="AU541" i="7"/>
  <c r="BF541" i="7" s="1"/>
  <c r="AU542" i="7"/>
  <c r="BF542" i="7" s="1"/>
  <c r="AU553" i="7"/>
  <c r="BF553" i="7" s="1"/>
  <c r="AU554" i="7"/>
  <c r="BF554" i="7" s="1"/>
  <c r="AU564" i="7"/>
  <c r="BF564" i="7" s="1"/>
  <c r="AU566" i="7"/>
  <c r="BF566" i="7" s="1"/>
  <c r="AU573" i="7"/>
  <c r="BF573" i="7" s="1"/>
  <c r="AU574" i="7"/>
  <c r="BF574" i="7" s="1"/>
  <c r="AU575" i="7"/>
  <c r="BF575" i="7" s="1"/>
  <c r="AU576" i="7"/>
  <c r="BF576" i="7" s="1"/>
  <c r="AU604" i="7"/>
  <c r="BF604" i="7" s="1"/>
  <c r="AU608" i="7"/>
  <c r="BF608" i="7" s="1"/>
  <c r="AU613" i="7"/>
  <c r="BF613" i="7" s="1"/>
  <c r="AU617" i="7"/>
  <c r="BF617" i="7" s="1"/>
  <c r="AU621" i="7"/>
  <c r="BF621" i="7" s="1"/>
  <c r="AU627" i="7"/>
  <c r="BF627" i="7" s="1"/>
  <c r="AU639" i="7"/>
  <c r="BF639" i="7" s="1"/>
  <c r="AU640" i="7"/>
  <c r="BF640" i="7" s="1"/>
  <c r="AU654" i="7"/>
  <c r="BF654" i="7" s="1"/>
  <c r="AU655" i="7"/>
  <c r="BF655" i="7" s="1"/>
  <c r="AU656" i="7"/>
  <c r="BF656" i="7" s="1"/>
  <c r="AU657" i="7"/>
  <c r="BF657" i="7" s="1"/>
  <c r="AU666" i="7"/>
  <c r="BF666" i="7" s="1"/>
  <c r="AU683" i="7"/>
  <c r="BF683" i="7" s="1"/>
  <c r="AU687" i="7"/>
  <c r="BF687" i="7" s="1"/>
  <c r="AU688" i="7"/>
  <c r="BF688" i="7" s="1"/>
  <c r="AU689" i="7"/>
  <c r="BF689" i="7" s="1"/>
  <c r="AU690" i="7"/>
  <c r="BF690" i="7" s="1"/>
  <c r="AU695" i="7"/>
  <c r="BF695" i="7" s="1"/>
  <c r="AU697" i="7"/>
  <c r="BF697" i="7" s="1"/>
  <c r="AU699" i="7"/>
  <c r="BF699" i="7" s="1"/>
  <c r="AU704" i="7"/>
  <c r="BF704" i="7" s="1"/>
  <c r="AU713" i="7"/>
  <c r="BF713" i="7" s="1"/>
  <c r="AU727" i="7"/>
  <c r="BF727" i="7" s="1"/>
  <c r="AU731" i="7"/>
  <c r="BF731" i="7" s="1"/>
  <c r="AU734" i="7"/>
  <c r="BF734" i="7" s="1"/>
  <c r="AU743" i="7"/>
  <c r="BF743" i="7" s="1"/>
  <c r="AU744" i="7"/>
  <c r="BF744" i="7" s="1"/>
  <c r="AU749" i="7"/>
  <c r="BF749" i="7" s="1"/>
  <c r="AU750" i="7"/>
  <c r="BF750" i="7" s="1"/>
  <c r="AU755" i="7"/>
  <c r="BF755" i="7" s="1"/>
  <c r="AU756" i="7"/>
  <c r="BF756" i="7" s="1"/>
  <c r="AU766" i="7"/>
  <c r="BF766" i="7" s="1"/>
  <c r="AU767" i="7"/>
  <c r="BF767" i="7" s="1"/>
  <c r="AU789" i="7"/>
  <c r="BF789" i="7" s="1"/>
  <c r="AU792" i="7"/>
  <c r="BF792" i="7" s="1"/>
  <c r="AU798" i="7"/>
  <c r="BF798" i="7" s="1"/>
  <c r="AU802" i="7"/>
  <c r="BF802" i="7" s="1"/>
  <c r="AU818" i="7"/>
  <c r="BF818" i="7" s="1"/>
  <c r="AU830" i="7"/>
  <c r="BF830" i="7" s="1"/>
  <c r="AU834" i="7"/>
  <c r="BF834" i="7" s="1"/>
  <c r="AU837" i="7"/>
  <c r="BF837" i="7" s="1"/>
  <c r="AU842" i="7"/>
  <c r="BF842" i="7" s="1"/>
  <c r="AU850" i="7"/>
  <c r="BF850" i="7" s="1"/>
  <c r="AU853" i="7"/>
  <c r="BF853" i="7" s="1"/>
  <c r="AU854" i="7"/>
  <c r="BF854" i="7" s="1"/>
  <c r="AU856" i="7"/>
  <c r="BF856" i="7" s="1"/>
  <c r="AU876" i="7"/>
  <c r="BF876" i="7" s="1"/>
  <c r="AU878" i="7"/>
  <c r="BF878" i="7" s="1"/>
  <c r="AU880" i="7"/>
  <c r="BF880" i="7" s="1"/>
  <c r="AU881" i="7"/>
  <c r="BF881" i="7" s="1"/>
  <c r="AU884" i="7"/>
  <c r="BF884" i="7" s="1"/>
  <c r="AU896" i="7"/>
  <c r="BF896" i="7" s="1"/>
  <c r="AU917" i="7"/>
  <c r="BF917" i="7" s="1"/>
  <c r="AU918" i="7"/>
  <c r="BF918" i="7" s="1"/>
  <c r="AU928" i="7"/>
  <c r="BF928" i="7" s="1"/>
  <c r="AU929" i="7"/>
  <c r="BF929" i="7" s="1"/>
  <c r="AU930" i="7"/>
  <c r="BF930" i="7" s="1"/>
  <c r="AU950" i="7"/>
  <c r="BF950" i="7" s="1"/>
  <c r="AU955" i="7"/>
  <c r="BF955" i="7" s="1"/>
  <c r="AU969" i="7"/>
  <c r="BF969" i="7" s="1"/>
  <c r="AU970" i="7"/>
  <c r="BF970" i="7" s="1"/>
  <c r="AU971" i="7"/>
  <c r="BF971" i="7" s="1"/>
  <c r="AU974" i="7"/>
  <c r="BF974" i="7" s="1"/>
  <c r="AU976" i="7"/>
  <c r="BF976" i="7" s="1"/>
  <c r="AU987" i="7"/>
  <c r="BF987" i="7" s="1"/>
  <c r="AU1002" i="7"/>
  <c r="BF1002" i="7" s="1"/>
  <c r="AU1051" i="7"/>
  <c r="BF1051" i="7" s="1"/>
  <c r="AU1065" i="7"/>
  <c r="BF1065" i="7" s="1"/>
  <c r="AU1066" i="7"/>
  <c r="BF1066" i="7" s="1"/>
  <c r="AU1068" i="7"/>
  <c r="BF1068" i="7" s="1"/>
  <c r="AU1079" i="7"/>
  <c r="BF1079" i="7" s="1"/>
  <c r="AU1105" i="7"/>
  <c r="BF1105" i="7" s="1"/>
  <c r="AU1112" i="7"/>
  <c r="BF1112" i="7" s="1"/>
  <c r="AU1114" i="7"/>
  <c r="BF1114" i="7" s="1"/>
  <c r="AU1115" i="7"/>
  <c r="BF1115" i="7" s="1"/>
  <c r="AU1119" i="7"/>
  <c r="BF1119" i="7" s="1"/>
  <c r="AU1123" i="7"/>
  <c r="BF1123" i="7" s="1"/>
  <c r="AU1125" i="7"/>
  <c r="BF1125" i="7" s="1"/>
  <c r="AU1129" i="7"/>
  <c r="BF1129" i="7" s="1"/>
  <c r="AU1130" i="7"/>
  <c r="BF1130" i="7" s="1"/>
  <c r="AU1131" i="7"/>
  <c r="BF1131" i="7" s="1"/>
  <c r="AU1133" i="7"/>
  <c r="BF1133" i="7" s="1"/>
  <c r="AU1136" i="7"/>
  <c r="BF1136" i="7" s="1"/>
  <c r="AU1137" i="7"/>
  <c r="BF1137" i="7" s="1"/>
  <c r="AU1138" i="7"/>
  <c r="BF1138" i="7" s="1"/>
  <c r="AU1139" i="7"/>
  <c r="BF1139" i="7" s="1"/>
  <c r="AU1183" i="7"/>
  <c r="BF1183" i="7" s="1"/>
  <c r="AU1202" i="7"/>
  <c r="BF1202" i="7" s="1"/>
  <c r="AU1209" i="7"/>
  <c r="BF1209" i="7" s="1"/>
  <c r="AU1215" i="7"/>
  <c r="BF1215" i="7" s="1"/>
  <c r="AU1230" i="7"/>
  <c r="BF1230" i="7" s="1"/>
  <c r="AU1255" i="7"/>
  <c r="BF1255" i="7" s="1"/>
  <c r="AU1257" i="7"/>
  <c r="BF1257" i="7" s="1"/>
  <c r="AU1265" i="7"/>
  <c r="BF1265" i="7" s="1"/>
  <c r="AU1272" i="7"/>
  <c r="BF1272" i="7" s="1"/>
  <c r="AU1287" i="7"/>
  <c r="BF1287" i="7" s="1"/>
  <c r="AU1288" i="7"/>
  <c r="BF1288" i="7" s="1"/>
  <c r="AU1289" i="7"/>
  <c r="BF1289" i="7" s="1"/>
  <c r="AU1290" i="7"/>
  <c r="BF1290" i="7" s="1"/>
  <c r="AU1291" i="7"/>
  <c r="BF1291" i="7" s="1"/>
  <c r="AU1292" i="7"/>
  <c r="BF1292" i="7" s="1"/>
  <c r="AU1301" i="7"/>
  <c r="BF1301" i="7" s="1"/>
  <c r="AU1315" i="7"/>
  <c r="BF1315" i="7" s="1"/>
  <c r="AU1332" i="7"/>
  <c r="BF1332" i="7" s="1"/>
  <c r="AU1333" i="7"/>
  <c r="BF1333" i="7" s="1"/>
  <c r="AU1334" i="7"/>
  <c r="BF1334" i="7" s="1"/>
  <c r="AU1336" i="7"/>
  <c r="BF1336" i="7" s="1"/>
  <c r="AU1342" i="7"/>
  <c r="BF1342" i="7" s="1"/>
  <c r="AU1345" i="7"/>
  <c r="BF1345" i="7" s="1"/>
  <c r="AU1350" i="7"/>
  <c r="BF1350" i="7" s="1"/>
  <c r="AU1355" i="7"/>
  <c r="BF1355" i="7" s="1"/>
  <c r="AU1356" i="7"/>
  <c r="BF1356" i="7" s="1"/>
  <c r="AU1357" i="7"/>
  <c r="BF1357" i="7" s="1"/>
  <c r="AU1358" i="7"/>
  <c r="BF1358" i="7" s="1"/>
  <c r="AU1376" i="7"/>
  <c r="BF1376" i="7" s="1"/>
  <c r="AU1377" i="7"/>
  <c r="BF1377" i="7" s="1"/>
  <c r="AU1381" i="7"/>
  <c r="BF1381" i="7" s="1"/>
  <c r="AU1386" i="7"/>
  <c r="BF1386" i="7" s="1"/>
  <c r="AU1388" i="7"/>
  <c r="BF1388" i="7" s="1"/>
  <c r="AU1389" i="7"/>
  <c r="BF1389" i="7" s="1"/>
  <c r="AU1390" i="7"/>
  <c r="BF1390" i="7" s="1"/>
  <c r="AU1391" i="7"/>
  <c r="BF1391" i="7" s="1"/>
  <c r="AU1392" i="7"/>
  <c r="BF1392" i="7" s="1"/>
  <c r="AU1397" i="7"/>
  <c r="BF1397" i="7" s="1"/>
  <c r="AU1398" i="7"/>
  <c r="BF1398" i="7" s="1"/>
  <c r="AU1399" i="7"/>
  <c r="BF1399" i="7" s="1"/>
  <c r="AU1400" i="7"/>
  <c r="BF1400" i="7" s="1"/>
  <c r="AU1401" i="7"/>
  <c r="BF1401" i="7" s="1"/>
  <c r="AU1402" i="7"/>
  <c r="BF1402" i="7" s="1"/>
  <c r="AU1409" i="7"/>
  <c r="BF1409" i="7" s="1"/>
  <c r="AU1424" i="7"/>
  <c r="BF1424" i="7" s="1"/>
  <c r="AU1443" i="7"/>
  <c r="BF1443" i="7" s="1"/>
  <c r="AU1444" i="7"/>
  <c r="BF1444" i="7" s="1"/>
  <c r="AU1446" i="7"/>
  <c r="BF1446" i="7" s="1"/>
  <c r="AU1447" i="7"/>
  <c r="BF1447" i="7" s="1"/>
  <c r="AU1452" i="7"/>
  <c r="BF1452" i="7" s="1"/>
  <c r="AU1468" i="7"/>
  <c r="BF1468" i="7" s="1"/>
  <c r="AU1474" i="7"/>
  <c r="BF1474" i="7" s="1"/>
  <c r="AU1479" i="7"/>
  <c r="BF1479" i="7" s="1"/>
  <c r="AU1482" i="7"/>
  <c r="BF1482" i="7" s="1"/>
  <c r="AU1486" i="7"/>
  <c r="BF1486" i="7" s="1"/>
  <c r="AU1491" i="7"/>
  <c r="BF1491" i="7" s="1"/>
  <c r="AU1507" i="7"/>
  <c r="BF1507" i="7" s="1"/>
  <c r="AU1511" i="7"/>
  <c r="BF1511" i="7" s="1"/>
  <c r="AU1517" i="7"/>
  <c r="BF1517" i="7" s="1"/>
  <c r="AU1526" i="7"/>
  <c r="BF1526" i="7" s="1"/>
  <c r="AU1538" i="7"/>
  <c r="BF1538" i="7" s="1"/>
  <c r="AU1545" i="7"/>
  <c r="BF1545" i="7" s="1"/>
  <c r="AU1553" i="7"/>
  <c r="BF1553" i="7" s="1"/>
  <c r="AU1555" i="7"/>
  <c r="BF1555" i="7" s="1"/>
  <c r="AU1601" i="7"/>
  <c r="BF1601" i="7" s="1"/>
  <c r="AU1602" i="7"/>
  <c r="BF1602" i="7" s="1"/>
  <c r="AU1617" i="7"/>
  <c r="BF1617" i="7" s="1"/>
  <c r="AU1626" i="7"/>
  <c r="BF1626" i="7" s="1"/>
  <c r="AU1637" i="7"/>
  <c r="BF1637" i="7" s="1"/>
  <c r="AU1639" i="7"/>
  <c r="BF1639" i="7" s="1"/>
  <c r="AU1651" i="7"/>
  <c r="BF1651" i="7" s="1"/>
  <c r="AU1661" i="7"/>
  <c r="BF1661" i="7" s="1"/>
  <c r="AU1664" i="7"/>
  <c r="BF1664" i="7" s="1"/>
  <c r="AU1675" i="7"/>
  <c r="BF1675" i="7" s="1"/>
  <c r="AU1676" i="7"/>
  <c r="BF1676" i="7" s="1"/>
  <c r="AU1681" i="7"/>
  <c r="BF1681" i="7" s="1"/>
  <c r="AU1687" i="7"/>
  <c r="BF1687" i="7" s="1"/>
  <c r="AU1688" i="7"/>
  <c r="BF1688" i="7" s="1"/>
  <c r="AU1689" i="7"/>
  <c r="BF1689" i="7" s="1"/>
  <c r="AU1702" i="7"/>
  <c r="BF1702" i="7" s="1"/>
  <c r="AU1720" i="7"/>
  <c r="BF1720" i="7" s="1"/>
  <c r="AU1724" i="7"/>
  <c r="BF1724" i="7" s="1"/>
  <c r="AU1726" i="7"/>
  <c r="BF1726" i="7" s="1"/>
  <c r="AU1727" i="7"/>
  <c r="BF1727" i="7" s="1"/>
  <c r="AU1733" i="7"/>
  <c r="BF1733" i="7" s="1"/>
  <c r="AU1735" i="7"/>
  <c r="BF1735" i="7" s="1"/>
  <c r="AU1737" i="7"/>
  <c r="BF1737" i="7" s="1"/>
  <c r="AU1742" i="7"/>
  <c r="BF1742" i="7" s="1"/>
  <c r="AU1743" i="7"/>
  <c r="BF1743" i="7" s="1"/>
  <c r="AU1745" i="7"/>
  <c r="BF1745" i="7" s="1"/>
  <c r="AU1761" i="7"/>
  <c r="BF1761" i="7" s="1"/>
  <c r="AU1776" i="7"/>
  <c r="BF1776" i="7" s="1"/>
  <c r="AU1789" i="7"/>
  <c r="BF1789" i="7" s="1"/>
  <c r="AU1790" i="7"/>
  <c r="BF1790" i="7" s="1"/>
  <c r="AU1791" i="7"/>
  <c r="BF1791" i="7" s="1"/>
  <c r="AU1803" i="7"/>
  <c r="BF1803" i="7" s="1"/>
  <c r="AU1806" i="7"/>
  <c r="BF1806" i="7" s="1"/>
  <c r="AU1808" i="7"/>
  <c r="BF1808" i="7" s="1"/>
  <c r="AU1811" i="7"/>
  <c r="BF1811" i="7" s="1"/>
  <c r="AU1832" i="7"/>
  <c r="BF1832" i="7" s="1"/>
  <c r="AU1845" i="7"/>
  <c r="BF1845" i="7" s="1"/>
  <c r="AU1854" i="7"/>
  <c r="BF1854" i="7" s="1"/>
  <c r="AU1858" i="7"/>
  <c r="BF1858" i="7" s="1"/>
  <c r="AU1859" i="7"/>
  <c r="BF1859" i="7" s="1"/>
  <c r="AU1860" i="7"/>
  <c r="BF1860" i="7" s="1"/>
  <c r="AU1861" i="7"/>
  <c r="BF1861" i="7" s="1"/>
  <c r="AU1862" i="7"/>
  <c r="BF1862" i="7" s="1"/>
  <c r="AU1865" i="7"/>
  <c r="BF1865" i="7" s="1"/>
  <c r="AU1892" i="7"/>
  <c r="BF1892" i="7" s="1"/>
  <c r="AU1894" i="7"/>
  <c r="BF1894" i="7" s="1"/>
  <c r="AU1899" i="7"/>
  <c r="BF1899" i="7" s="1"/>
  <c r="AU1907" i="7"/>
  <c r="BF1907" i="7" s="1"/>
  <c r="AU1908" i="7"/>
  <c r="BF1908" i="7" s="1"/>
  <c r="AU1915" i="7"/>
  <c r="BF1915" i="7" s="1"/>
  <c r="AU1918" i="7"/>
  <c r="BF1918" i="7" s="1"/>
  <c r="AU1924" i="7"/>
  <c r="BF1924" i="7" s="1"/>
  <c r="AU1941" i="7"/>
  <c r="BF1941" i="7" s="1"/>
  <c r="AU1942" i="7"/>
  <c r="BF1942" i="7" s="1"/>
  <c r="AU1949" i="7"/>
  <c r="BF1949" i="7" s="1"/>
  <c r="AU1953" i="7"/>
  <c r="BF1953" i="7" s="1"/>
  <c r="AU1956" i="7"/>
  <c r="BF1956" i="7" s="1"/>
  <c r="AU1957" i="7"/>
  <c r="BF1957" i="7" s="1"/>
  <c r="AU1958" i="7"/>
  <c r="BF1958" i="7" s="1"/>
  <c r="AU1959" i="7"/>
  <c r="BF1959" i="7" s="1"/>
  <c r="AU1966" i="7"/>
  <c r="BF1966" i="7" s="1"/>
  <c r="AU1971" i="7"/>
  <c r="BF1971" i="7" s="1"/>
  <c r="AU1975" i="7"/>
  <c r="BF1975" i="7" s="1"/>
  <c r="AU1976" i="7"/>
  <c r="BF1976" i="7" s="1"/>
  <c r="AU1977" i="7"/>
  <c r="BF1977" i="7" s="1"/>
  <c r="AU1979" i="7"/>
  <c r="BF1979" i="7" s="1"/>
  <c r="AU1991" i="7"/>
  <c r="BF1991" i="7" s="1"/>
  <c r="AU1993" i="7"/>
  <c r="BF1993" i="7" s="1"/>
  <c r="AU1994" i="7"/>
  <c r="BF1994" i="7" s="1"/>
  <c r="AU1999" i="7"/>
  <c r="BF1999" i="7" s="1"/>
  <c r="AU2007" i="7"/>
  <c r="BF2007" i="7" s="1"/>
  <c r="AU2014" i="7"/>
  <c r="BF2014" i="7" s="1"/>
  <c r="AU2019" i="7"/>
  <c r="BF2019" i="7" s="1"/>
  <c r="AU2024" i="7"/>
  <c r="BF2024" i="7" s="1"/>
  <c r="AU2032" i="7"/>
  <c r="BF2032" i="7" s="1"/>
  <c r="AU2037" i="7"/>
  <c r="BF2037" i="7" s="1"/>
  <c r="AU2041" i="7"/>
  <c r="BF2041" i="7" s="1"/>
  <c r="AU2110" i="7"/>
  <c r="BF2110" i="7" s="1"/>
  <c r="AU2112" i="7"/>
  <c r="BF2112" i="7" s="1"/>
  <c r="AU2116" i="7"/>
  <c r="BF2116" i="7" s="1"/>
  <c r="AU2121" i="7"/>
  <c r="BF2121" i="7" s="1"/>
  <c r="AU2129" i="7"/>
  <c r="BF2129" i="7" s="1"/>
  <c r="AU2130" i="7"/>
  <c r="BF2130" i="7" s="1"/>
  <c r="AU2131" i="7"/>
  <c r="BF2131" i="7" s="1"/>
  <c r="AU2132" i="7"/>
  <c r="BF2132" i="7" s="1"/>
  <c r="AU2142" i="7"/>
  <c r="BF2142" i="7" s="1"/>
  <c r="AU2145" i="7"/>
  <c r="BF2145" i="7" s="1"/>
  <c r="AU2150" i="7"/>
  <c r="BF2150" i="7" s="1"/>
  <c r="AU2157" i="7"/>
  <c r="BF2157" i="7" s="1"/>
  <c r="AU2159" i="7"/>
  <c r="BF2159" i="7" s="1"/>
  <c r="AU2165" i="7"/>
  <c r="BF2165" i="7" s="1"/>
  <c r="AU2168" i="7"/>
  <c r="BF2168" i="7" s="1"/>
  <c r="AU2179" i="7"/>
  <c r="BF2179" i="7" s="1"/>
  <c r="AU2180" i="7"/>
  <c r="BF2180" i="7" s="1"/>
  <c r="AU2181" i="7"/>
  <c r="BF2181" i="7" s="1"/>
  <c r="AU2188" i="7"/>
  <c r="BF2188" i="7" s="1"/>
  <c r="AU3" i="7"/>
  <c r="BF3" i="7" s="1"/>
  <c r="AU4" i="7"/>
  <c r="BF4" i="7" s="1"/>
  <c r="AU5" i="7"/>
  <c r="BF5" i="7" s="1"/>
  <c r="AU6" i="7"/>
  <c r="BF6" i="7" s="1"/>
  <c r="AU7" i="7"/>
  <c r="BF7" i="7" s="1"/>
  <c r="AU8" i="7"/>
  <c r="BF8" i="7" s="1"/>
  <c r="AU9" i="7"/>
  <c r="BF9" i="7" s="1"/>
  <c r="AU10" i="7"/>
  <c r="BF10" i="7" s="1"/>
  <c r="AU11" i="7"/>
  <c r="BF11" i="7" s="1"/>
  <c r="AU12" i="7"/>
  <c r="BF12" i="7" s="1"/>
  <c r="AU14" i="7"/>
  <c r="BF14" i="7" s="1"/>
  <c r="AU15" i="7"/>
  <c r="BF15" i="7" s="1"/>
  <c r="AU16" i="7"/>
  <c r="BF16" i="7" s="1"/>
  <c r="AU17" i="7"/>
  <c r="BF17" i="7" s="1"/>
  <c r="AU19" i="7"/>
  <c r="BF19" i="7" s="1"/>
  <c r="AU20" i="7"/>
  <c r="BF20" i="7" s="1"/>
  <c r="AU23" i="7"/>
  <c r="BF23" i="7" s="1"/>
  <c r="AU25" i="7"/>
  <c r="BF25" i="7" s="1"/>
  <c r="AU29" i="7"/>
  <c r="BF29" i="7" s="1"/>
  <c r="AU30" i="7"/>
  <c r="BF30" i="7" s="1"/>
  <c r="AU32" i="7"/>
  <c r="BF32" i="7" s="1"/>
  <c r="AU33" i="7"/>
  <c r="BF33" i="7" s="1"/>
  <c r="AU40" i="7"/>
  <c r="BF40" i="7" s="1"/>
  <c r="AU41" i="7"/>
  <c r="BF41" i="7" s="1"/>
  <c r="AU42" i="7"/>
  <c r="BF42" i="7" s="1"/>
  <c r="AU44" i="7"/>
  <c r="BF44" i="7" s="1"/>
  <c r="AU45" i="7"/>
  <c r="BF45" i="7" s="1"/>
  <c r="AU47" i="7"/>
  <c r="BF47" i="7" s="1"/>
  <c r="AU48" i="7"/>
  <c r="BF48" i="7" s="1"/>
  <c r="AU51" i="7"/>
  <c r="BF51" i="7" s="1"/>
  <c r="AU52" i="7"/>
  <c r="BF52" i="7" s="1"/>
  <c r="AU53" i="7"/>
  <c r="BF53" i="7" s="1"/>
  <c r="AU55" i="7"/>
  <c r="BF55" i="7" s="1"/>
  <c r="AU56" i="7"/>
  <c r="BF56" i="7" s="1"/>
  <c r="AU57" i="7"/>
  <c r="BF57" i="7" s="1"/>
  <c r="AU59" i="7"/>
  <c r="BF59" i="7" s="1"/>
  <c r="AU61" i="7"/>
  <c r="BF61" i="7" s="1"/>
  <c r="AU62" i="7"/>
  <c r="BF62" i="7" s="1"/>
  <c r="AU64" i="7"/>
  <c r="BF64" i="7" s="1"/>
  <c r="AU67" i="7"/>
  <c r="BF67" i="7" s="1"/>
  <c r="AU69" i="7"/>
  <c r="BF69" i="7" s="1"/>
  <c r="AU70" i="7"/>
  <c r="BF70" i="7" s="1"/>
  <c r="AU71" i="7"/>
  <c r="BF71" i="7" s="1"/>
  <c r="AU74" i="7"/>
  <c r="BF74" i="7" s="1"/>
  <c r="AU75" i="7"/>
  <c r="BF75" i="7" s="1"/>
  <c r="AU76" i="7"/>
  <c r="BF76" i="7" s="1"/>
  <c r="AU77" i="7"/>
  <c r="BF77" i="7" s="1"/>
  <c r="AU96" i="7"/>
  <c r="BF96" i="7" s="1"/>
  <c r="AU97" i="7"/>
  <c r="BF97" i="7" s="1"/>
  <c r="AU99" i="7"/>
  <c r="BF99" i="7" s="1"/>
  <c r="AU100" i="7"/>
  <c r="BF100" i="7" s="1"/>
  <c r="AU101" i="7"/>
  <c r="BF101" i="7" s="1"/>
  <c r="AU102" i="7"/>
  <c r="BF102" i="7" s="1"/>
  <c r="AU103" i="7"/>
  <c r="BF103" i="7" s="1"/>
  <c r="AU115" i="7"/>
  <c r="BF115" i="7" s="1"/>
  <c r="AU116" i="7"/>
  <c r="BF116" i="7" s="1"/>
  <c r="AU117" i="7"/>
  <c r="BF117" i="7" s="1"/>
  <c r="AU118" i="7"/>
  <c r="BF118" i="7" s="1"/>
  <c r="AU121" i="7"/>
  <c r="BF121" i="7" s="1"/>
  <c r="AU122" i="7"/>
  <c r="BF122" i="7" s="1"/>
  <c r="AU124" i="7"/>
  <c r="BF124" i="7" s="1"/>
  <c r="AU125" i="7"/>
  <c r="BF125" i="7" s="1"/>
  <c r="AU126" i="7"/>
  <c r="BF126" i="7" s="1"/>
  <c r="AU127" i="7"/>
  <c r="BF127" i="7" s="1"/>
  <c r="AU128" i="7"/>
  <c r="BF128" i="7" s="1"/>
  <c r="AU130" i="7"/>
  <c r="BF130" i="7" s="1"/>
  <c r="AU131" i="7"/>
  <c r="BF131" i="7" s="1"/>
  <c r="AU132" i="7"/>
  <c r="BF132" i="7" s="1"/>
  <c r="AU133" i="7"/>
  <c r="BF133" i="7" s="1"/>
  <c r="AU134" i="7"/>
  <c r="BF134" i="7" s="1"/>
  <c r="AU135" i="7"/>
  <c r="BF135" i="7" s="1"/>
  <c r="AU136" i="7"/>
  <c r="BF136" i="7" s="1"/>
  <c r="AU138" i="7"/>
  <c r="BF138" i="7" s="1"/>
  <c r="AU139" i="7"/>
  <c r="BF139" i="7" s="1"/>
  <c r="AU140" i="7"/>
  <c r="BF140" i="7" s="1"/>
  <c r="AU141" i="7"/>
  <c r="BF141" i="7" s="1"/>
  <c r="AU149" i="7"/>
  <c r="BF149" i="7" s="1"/>
  <c r="AU150" i="7"/>
  <c r="BF150" i="7" s="1"/>
  <c r="AU151" i="7"/>
  <c r="BF151" i="7" s="1"/>
  <c r="AU156" i="7"/>
  <c r="BF156" i="7" s="1"/>
  <c r="AU157" i="7"/>
  <c r="BF157" i="7" s="1"/>
  <c r="AU159" i="7"/>
  <c r="BF159" i="7" s="1"/>
  <c r="AU160" i="7"/>
  <c r="BF160" i="7" s="1"/>
  <c r="AU161" i="7"/>
  <c r="BF161" i="7" s="1"/>
  <c r="AU162" i="7"/>
  <c r="BF162" i="7" s="1"/>
  <c r="AU165" i="7"/>
  <c r="BF165" i="7" s="1"/>
  <c r="AU166" i="7"/>
  <c r="BF166" i="7" s="1"/>
  <c r="AU167" i="7"/>
  <c r="BF167" i="7" s="1"/>
  <c r="AU170" i="7"/>
  <c r="BF170" i="7" s="1"/>
  <c r="AU172" i="7"/>
  <c r="BF172" i="7" s="1"/>
  <c r="AU173" i="7"/>
  <c r="BF173" i="7" s="1"/>
  <c r="AU174" i="7"/>
  <c r="BF174" i="7" s="1"/>
  <c r="AU175" i="7"/>
  <c r="BF175" i="7" s="1"/>
  <c r="AU176" i="7"/>
  <c r="BF176" i="7" s="1"/>
  <c r="AU177" i="7"/>
  <c r="BF177" i="7" s="1"/>
  <c r="AU179" i="7"/>
  <c r="BF179" i="7" s="1"/>
  <c r="AU180" i="7"/>
  <c r="BF180" i="7" s="1"/>
  <c r="AU181" i="7"/>
  <c r="BF181" i="7" s="1"/>
  <c r="AU182" i="7"/>
  <c r="BF182" i="7" s="1"/>
  <c r="AU183" i="7"/>
  <c r="BF183" i="7" s="1"/>
  <c r="AU184" i="7"/>
  <c r="BF184" i="7" s="1"/>
  <c r="AU185" i="7"/>
  <c r="BF185" i="7" s="1"/>
  <c r="AU186" i="7"/>
  <c r="BF186" i="7" s="1"/>
  <c r="AU187" i="7"/>
  <c r="BF187" i="7" s="1"/>
  <c r="AU188" i="7"/>
  <c r="BF188" i="7" s="1"/>
  <c r="AU189" i="7"/>
  <c r="BF189" i="7" s="1"/>
  <c r="AU191" i="7"/>
  <c r="BF191" i="7" s="1"/>
  <c r="AU192" i="7"/>
  <c r="BF192" i="7" s="1"/>
  <c r="AU193" i="7"/>
  <c r="BF193" i="7" s="1"/>
  <c r="AU194" i="7"/>
  <c r="BF194" i="7" s="1"/>
  <c r="AU195" i="7"/>
  <c r="BF195" i="7" s="1"/>
  <c r="AU197" i="7"/>
  <c r="BF197" i="7" s="1"/>
  <c r="AU198" i="7"/>
  <c r="BF198" i="7" s="1"/>
  <c r="AU199" i="7"/>
  <c r="BF199" i="7" s="1"/>
  <c r="AU200" i="7"/>
  <c r="BF200" i="7" s="1"/>
  <c r="AU201" i="7"/>
  <c r="BF201" i="7" s="1"/>
  <c r="AU202" i="7"/>
  <c r="BF202" i="7" s="1"/>
  <c r="AU203" i="7"/>
  <c r="BF203" i="7" s="1"/>
  <c r="AU204" i="7"/>
  <c r="BF204" i="7" s="1"/>
  <c r="AU205" i="7"/>
  <c r="BF205" i="7" s="1"/>
  <c r="AU206" i="7"/>
  <c r="BF206" i="7" s="1"/>
  <c r="AU208" i="7"/>
  <c r="BF208" i="7" s="1"/>
  <c r="AU209" i="7"/>
  <c r="BF209" i="7" s="1"/>
  <c r="AU211" i="7"/>
  <c r="BF211" i="7" s="1"/>
  <c r="AU212" i="7"/>
  <c r="BF212" i="7" s="1"/>
  <c r="AU218" i="7"/>
  <c r="BF218" i="7" s="1"/>
  <c r="AU220" i="7"/>
  <c r="BF220" i="7" s="1"/>
  <c r="AU222" i="7"/>
  <c r="BF222" i="7" s="1"/>
  <c r="AU224" i="7"/>
  <c r="BF224" i="7" s="1"/>
  <c r="AU226" i="7"/>
  <c r="BF226" i="7" s="1"/>
  <c r="AU227" i="7"/>
  <c r="BF227" i="7" s="1"/>
  <c r="AU228" i="7"/>
  <c r="BF228" i="7" s="1"/>
  <c r="AU230" i="7"/>
  <c r="BF230" i="7" s="1"/>
  <c r="AU233" i="7"/>
  <c r="BF233" i="7" s="1"/>
  <c r="AU234" i="7"/>
  <c r="BF234" i="7" s="1"/>
  <c r="AU235" i="7"/>
  <c r="BF235" i="7" s="1"/>
  <c r="AU236" i="7"/>
  <c r="BF236" i="7" s="1"/>
  <c r="AU237" i="7"/>
  <c r="BF237" i="7" s="1"/>
  <c r="AU238" i="7"/>
  <c r="BF238" i="7" s="1"/>
  <c r="AU239" i="7"/>
  <c r="BF239" i="7" s="1"/>
  <c r="AU240" i="7"/>
  <c r="BF240" i="7" s="1"/>
  <c r="AU241" i="7"/>
  <c r="BF241" i="7" s="1"/>
  <c r="AU243" i="7"/>
  <c r="BF243" i="7" s="1"/>
  <c r="AU244" i="7"/>
  <c r="BF244" i="7" s="1"/>
  <c r="AU245" i="7"/>
  <c r="BF245" i="7" s="1"/>
  <c r="AU246" i="7"/>
  <c r="BF246" i="7" s="1"/>
  <c r="AU247" i="7"/>
  <c r="BF247" i="7" s="1"/>
  <c r="AU248" i="7"/>
  <c r="BF248" i="7" s="1"/>
  <c r="AU249" i="7"/>
  <c r="BF249" i="7" s="1"/>
  <c r="AU251" i="7"/>
  <c r="BF251" i="7" s="1"/>
  <c r="AU252" i="7"/>
  <c r="BF252" i="7" s="1"/>
  <c r="AU253" i="7"/>
  <c r="BF253" i="7" s="1"/>
  <c r="AU254" i="7"/>
  <c r="BF254" i="7" s="1"/>
  <c r="AU255" i="7"/>
  <c r="BF255" i="7" s="1"/>
  <c r="AU256" i="7"/>
  <c r="BF256" i="7" s="1"/>
  <c r="AU257" i="7"/>
  <c r="BF257" i="7" s="1"/>
  <c r="AU259" i="7"/>
  <c r="BF259" i="7" s="1"/>
  <c r="AU260" i="7"/>
  <c r="BF260" i="7" s="1"/>
  <c r="AU261" i="7"/>
  <c r="BF261" i="7" s="1"/>
  <c r="AU263" i="7"/>
  <c r="BF263" i="7" s="1"/>
  <c r="AU265" i="7"/>
  <c r="BF265" i="7" s="1"/>
  <c r="AU268" i="7"/>
  <c r="BF268" i="7" s="1"/>
  <c r="AU269" i="7"/>
  <c r="BF269" i="7" s="1"/>
  <c r="AU270" i="7"/>
  <c r="BF270" i="7" s="1"/>
  <c r="AU271" i="7"/>
  <c r="BF271" i="7" s="1"/>
  <c r="AU272" i="7"/>
  <c r="BF272" i="7" s="1"/>
  <c r="AU277" i="7"/>
  <c r="BF277" i="7" s="1"/>
  <c r="AU278" i="7"/>
  <c r="BF278" i="7" s="1"/>
  <c r="AU279" i="7"/>
  <c r="BF279" i="7" s="1"/>
  <c r="AU281" i="7"/>
  <c r="BF281" i="7" s="1"/>
  <c r="AU283" i="7"/>
  <c r="BF283" i="7" s="1"/>
  <c r="AU285" i="7"/>
  <c r="BF285" i="7" s="1"/>
  <c r="AU286" i="7"/>
  <c r="BF286" i="7" s="1"/>
  <c r="AU287" i="7"/>
  <c r="BF287" i="7" s="1"/>
  <c r="AU288" i="7"/>
  <c r="BF288" i="7" s="1"/>
  <c r="AU289" i="7"/>
  <c r="BF289" i="7" s="1"/>
  <c r="AU290" i="7"/>
  <c r="BF290" i="7" s="1"/>
  <c r="AU292" i="7"/>
  <c r="BF292" i="7" s="1"/>
  <c r="AU297" i="7"/>
  <c r="BF297" i="7" s="1"/>
  <c r="AU299" i="7"/>
  <c r="BF299" i="7" s="1"/>
  <c r="AU300" i="7"/>
  <c r="BF300" i="7" s="1"/>
  <c r="AU301" i="7"/>
  <c r="BF301" i="7" s="1"/>
  <c r="AU303" i="7"/>
  <c r="BF303" i="7" s="1"/>
  <c r="AU304" i="7"/>
  <c r="BF304" i="7" s="1"/>
  <c r="AU305" i="7"/>
  <c r="BF305" i="7" s="1"/>
  <c r="AU306" i="7"/>
  <c r="BF306" i="7" s="1"/>
  <c r="AU308" i="7"/>
  <c r="BF308" i="7" s="1"/>
  <c r="AU311" i="7"/>
  <c r="BF311" i="7" s="1"/>
  <c r="AU312" i="7"/>
  <c r="BF312" i="7" s="1"/>
  <c r="AU313" i="7"/>
  <c r="BF313" i="7" s="1"/>
  <c r="AU315" i="7"/>
  <c r="BF315" i="7" s="1"/>
  <c r="AU316" i="7"/>
  <c r="BF316" i="7" s="1"/>
  <c r="AU317" i="7"/>
  <c r="BF317" i="7" s="1"/>
  <c r="AU321" i="7"/>
  <c r="BF321" i="7" s="1"/>
  <c r="AU322" i="7"/>
  <c r="BF322" i="7" s="1"/>
  <c r="AU323" i="7"/>
  <c r="BF323" i="7" s="1"/>
  <c r="AU324" i="7"/>
  <c r="BF324" i="7" s="1"/>
  <c r="AU325" i="7"/>
  <c r="BF325" i="7" s="1"/>
  <c r="AU326" i="7"/>
  <c r="BF326" i="7" s="1"/>
  <c r="AU327" i="7"/>
  <c r="BF327" i="7" s="1"/>
  <c r="AU328" i="7"/>
  <c r="BF328" i="7" s="1"/>
  <c r="AU332" i="7"/>
  <c r="BF332" i="7" s="1"/>
  <c r="AU336" i="7"/>
  <c r="BF336" i="7" s="1"/>
  <c r="AU338" i="7"/>
  <c r="BF338" i="7" s="1"/>
  <c r="AU339" i="7"/>
  <c r="BF339" i="7" s="1"/>
  <c r="AU340" i="7"/>
  <c r="BF340" i="7" s="1"/>
  <c r="AU341" i="7"/>
  <c r="BF341" i="7" s="1"/>
  <c r="AU345" i="7"/>
  <c r="BF345" i="7" s="1"/>
  <c r="AU346" i="7"/>
  <c r="BF346" i="7" s="1"/>
  <c r="AU348" i="7"/>
  <c r="BF348" i="7" s="1"/>
  <c r="AU349" i="7"/>
  <c r="BF349" i="7" s="1"/>
  <c r="AU350" i="7"/>
  <c r="BF350" i="7" s="1"/>
  <c r="AU351" i="7"/>
  <c r="BF351" i="7" s="1"/>
  <c r="AU354" i="7"/>
  <c r="BF354" i="7" s="1"/>
  <c r="AU356" i="7"/>
  <c r="BF356" i="7" s="1"/>
  <c r="AU360" i="7"/>
  <c r="BF360" i="7" s="1"/>
  <c r="AU361" i="7"/>
  <c r="BF361" i="7" s="1"/>
  <c r="AU362" i="7"/>
  <c r="BF362" i="7" s="1"/>
  <c r="AU363" i="7"/>
  <c r="BF363" i="7" s="1"/>
  <c r="AU364" i="7"/>
  <c r="BF364" i="7" s="1"/>
  <c r="AU365" i="7"/>
  <c r="BF365" i="7" s="1"/>
  <c r="AU366" i="7"/>
  <c r="BF366" i="7" s="1"/>
  <c r="AU367" i="7"/>
  <c r="BF367" i="7" s="1"/>
  <c r="AU368" i="7"/>
  <c r="BF368" i="7" s="1"/>
  <c r="AU372" i="7"/>
  <c r="BF372" i="7" s="1"/>
  <c r="AU373" i="7"/>
  <c r="BF373" i="7" s="1"/>
  <c r="AU374" i="7"/>
  <c r="BF374" i="7" s="1"/>
  <c r="AU375" i="7"/>
  <c r="BF375" i="7" s="1"/>
  <c r="AU376" i="7"/>
  <c r="BF376" i="7" s="1"/>
  <c r="AU378" i="7"/>
  <c r="BF378" i="7" s="1"/>
  <c r="AU381" i="7"/>
  <c r="BF381" i="7" s="1"/>
  <c r="AU383" i="7"/>
  <c r="BF383" i="7" s="1"/>
  <c r="AU384" i="7"/>
  <c r="BF384" i="7" s="1"/>
  <c r="AU387" i="7"/>
  <c r="BF387" i="7" s="1"/>
  <c r="AU388" i="7"/>
  <c r="BF388" i="7" s="1"/>
  <c r="AU389" i="7"/>
  <c r="BF389" i="7" s="1"/>
  <c r="AU390" i="7"/>
  <c r="BF390" i="7" s="1"/>
  <c r="AU392" i="7"/>
  <c r="BF392" i="7" s="1"/>
  <c r="AU393" i="7"/>
  <c r="BF393" i="7" s="1"/>
  <c r="AU394" i="7"/>
  <c r="BF394" i="7" s="1"/>
  <c r="AU405" i="7"/>
  <c r="BF405" i="7" s="1"/>
  <c r="AU406" i="7"/>
  <c r="BF406" i="7" s="1"/>
  <c r="AU411" i="7"/>
  <c r="BF411" i="7" s="1"/>
  <c r="AU412" i="7"/>
  <c r="BF412" i="7" s="1"/>
  <c r="AU413" i="7"/>
  <c r="BF413" i="7" s="1"/>
  <c r="AU415" i="7"/>
  <c r="BF415" i="7" s="1"/>
  <c r="AU416" i="7"/>
  <c r="BF416" i="7" s="1"/>
  <c r="AU418" i="7"/>
  <c r="BF418" i="7" s="1"/>
  <c r="AU420" i="7"/>
  <c r="BF420" i="7" s="1"/>
  <c r="AU421" i="7"/>
  <c r="BF421" i="7" s="1"/>
  <c r="AU422" i="7"/>
  <c r="BF422" i="7" s="1"/>
  <c r="AU423" i="7"/>
  <c r="BF423" i="7" s="1"/>
  <c r="AU426" i="7"/>
  <c r="BF426" i="7" s="1"/>
  <c r="AU428" i="7"/>
  <c r="BF428" i="7" s="1"/>
  <c r="AU429" i="7"/>
  <c r="BF429" i="7" s="1"/>
  <c r="AU430" i="7"/>
  <c r="BF430" i="7" s="1"/>
  <c r="AU431" i="7"/>
  <c r="BF431" i="7" s="1"/>
  <c r="AU432" i="7"/>
  <c r="BF432" i="7" s="1"/>
  <c r="AU433" i="7"/>
  <c r="BF433" i="7" s="1"/>
  <c r="AU434" i="7"/>
  <c r="BF434" i="7" s="1"/>
  <c r="AU435" i="7"/>
  <c r="BF435" i="7" s="1"/>
  <c r="AU436" i="7"/>
  <c r="BF436" i="7" s="1"/>
  <c r="AU437" i="7"/>
  <c r="BF437" i="7" s="1"/>
  <c r="AU438" i="7"/>
  <c r="BF438" i="7" s="1"/>
  <c r="AU442" i="7"/>
  <c r="BF442" i="7" s="1"/>
  <c r="AU445" i="7"/>
  <c r="BF445" i="7" s="1"/>
  <c r="AU450" i="7"/>
  <c r="BF450" i="7" s="1"/>
  <c r="AU454" i="7"/>
  <c r="BF454" i="7" s="1"/>
  <c r="AU457" i="7"/>
  <c r="BF457" i="7" s="1"/>
  <c r="AU463" i="7"/>
  <c r="BF463" i="7" s="1"/>
  <c r="AU464" i="7"/>
  <c r="BF464" i="7" s="1"/>
  <c r="AU465" i="7"/>
  <c r="BF465" i="7" s="1"/>
  <c r="AU466" i="7"/>
  <c r="BF466" i="7" s="1"/>
  <c r="AU467" i="7"/>
  <c r="BF467" i="7" s="1"/>
  <c r="AU471" i="7"/>
  <c r="BF471" i="7" s="1"/>
  <c r="AU472" i="7"/>
  <c r="BF472" i="7" s="1"/>
  <c r="AU473" i="7"/>
  <c r="BF473" i="7" s="1"/>
  <c r="AU474" i="7"/>
  <c r="BF474" i="7" s="1"/>
  <c r="AU475" i="7"/>
  <c r="BF475" i="7" s="1"/>
  <c r="AU476" i="7"/>
  <c r="BF476" i="7" s="1"/>
  <c r="AU477" i="7"/>
  <c r="BF477" i="7" s="1"/>
  <c r="AU478" i="7"/>
  <c r="BF478" i="7" s="1"/>
  <c r="AU479" i="7"/>
  <c r="BF479" i="7" s="1"/>
  <c r="AU480" i="7"/>
  <c r="BF480" i="7" s="1"/>
  <c r="AU481" i="7"/>
  <c r="BF481" i="7" s="1"/>
  <c r="AU482" i="7"/>
  <c r="BF482" i="7" s="1"/>
  <c r="AU483" i="7"/>
  <c r="BF483" i="7" s="1"/>
  <c r="AU484" i="7"/>
  <c r="BF484" i="7" s="1"/>
  <c r="AU485" i="7"/>
  <c r="BF485" i="7" s="1"/>
  <c r="AU486" i="7"/>
  <c r="BF486" i="7" s="1"/>
  <c r="AU487" i="7"/>
  <c r="BF487" i="7" s="1"/>
  <c r="AU488" i="7"/>
  <c r="BF488" i="7" s="1"/>
  <c r="AU489" i="7"/>
  <c r="BF489" i="7" s="1"/>
  <c r="AU490" i="7"/>
  <c r="BF490" i="7" s="1"/>
  <c r="AU491" i="7"/>
  <c r="BF491" i="7" s="1"/>
  <c r="AU492" i="7"/>
  <c r="BF492" i="7" s="1"/>
  <c r="AU493" i="7"/>
  <c r="BF493" i="7" s="1"/>
  <c r="AU494" i="7"/>
  <c r="BF494" i="7" s="1"/>
  <c r="AU495" i="7"/>
  <c r="BF495" i="7" s="1"/>
  <c r="AU498" i="7"/>
  <c r="BF498" i="7" s="1"/>
  <c r="AU499" i="7"/>
  <c r="BF499" i="7" s="1"/>
  <c r="AU500" i="7"/>
  <c r="BF500" i="7" s="1"/>
  <c r="AU501" i="7"/>
  <c r="BF501" i="7" s="1"/>
  <c r="AU502" i="7"/>
  <c r="BF502" i="7" s="1"/>
  <c r="AU503" i="7"/>
  <c r="BF503" i="7" s="1"/>
  <c r="AU505" i="7"/>
  <c r="BF505" i="7" s="1"/>
  <c r="AU506" i="7"/>
  <c r="BF506" i="7" s="1"/>
  <c r="AU507" i="7"/>
  <c r="BF507" i="7" s="1"/>
  <c r="AU509" i="7"/>
  <c r="BF509" i="7" s="1"/>
  <c r="AU510" i="7"/>
  <c r="BF510" i="7" s="1"/>
  <c r="AU511" i="7"/>
  <c r="BF511" i="7" s="1"/>
  <c r="AU512" i="7"/>
  <c r="BF512" i="7" s="1"/>
  <c r="AU513" i="7"/>
  <c r="BF513" i="7" s="1"/>
  <c r="AU514" i="7"/>
  <c r="BF514" i="7" s="1"/>
  <c r="AU515" i="7"/>
  <c r="BF515" i="7" s="1"/>
  <c r="AU516" i="7"/>
  <c r="BF516" i="7" s="1"/>
  <c r="AU517" i="7"/>
  <c r="BF517" i="7" s="1"/>
  <c r="AU518" i="7"/>
  <c r="BF518" i="7" s="1"/>
  <c r="AU519" i="7"/>
  <c r="BF519" i="7" s="1"/>
  <c r="AU520" i="7"/>
  <c r="BF520" i="7" s="1"/>
  <c r="AU521" i="7"/>
  <c r="BF521" i="7" s="1"/>
  <c r="AU525" i="7"/>
  <c r="BF525" i="7" s="1"/>
  <c r="AU526" i="7"/>
  <c r="BF526" i="7" s="1"/>
  <c r="AU527" i="7"/>
  <c r="BF527" i="7" s="1"/>
  <c r="AU528" i="7"/>
  <c r="BF528" i="7" s="1"/>
  <c r="AU529" i="7"/>
  <c r="BF529" i="7" s="1"/>
  <c r="AU530" i="7"/>
  <c r="BF530" i="7" s="1"/>
  <c r="AU531" i="7"/>
  <c r="BF531" i="7" s="1"/>
  <c r="AU532" i="7"/>
  <c r="BF532" i="7" s="1"/>
  <c r="AU533" i="7"/>
  <c r="BF533" i="7" s="1"/>
  <c r="AU534" i="7"/>
  <c r="BF534" i="7" s="1"/>
  <c r="AU535" i="7"/>
  <c r="BF535" i="7" s="1"/>
  <c r="AU536" i="7"/>
  <c r="BF536" i="7" s="1"/>
  <c r="AU537" i="7"/>
  <c r="BF537" i="7" s="1"/>
  <c r="AU538" i="7"/>
  <c r="BF538" i="7" s="1"/>
  <c r="AU543" i="7"/>
  <c r="BF543" i="7" s="1"/>
  <c r="AU546" i="7"/>
  <c r="BF546" i="7" s="1"/>
  <c r="AU549" i="7"/>
  <c r="BF549" i="7" s="1"/>
  <c r="AU550" i="7"/>
  <c r="BF550" i="7" s="1"/>
  <c r="AU551" i="7"/>
  <c r="BF551" i="7" s="1"/>
  <c r="AU552" i="7"/>
  <c r="BF552" i="7" s="1"/>
  <c r="AU555" i="7"/>
  <c r="BF555" i="7" s="1"/>
  <c r="AU556" i="7"/>
  <c r="BF556" i="7" s="1"/>
  <c r="AU557" i="7"/>
  <c r="BF557" i="7" s="1"/>
  <c r="AU558" i="7"/>
  <c r="BF558" i="7" s="1"/>
  <c r="AU559" i="7"/>
  <c r="BF559" i="7" s="1"/>
  <c r="AU560" i="7"/>
  <c r="BF560" i="7" s="1"/>
  <c r="AU561" i="7"/>
  <c r="BF561" i="7" s="1"/>
  <c r="AU562" i="7"/>
  <c r="BF562" i="7" s="1"/>
  <c r="AU563" i="7"/>
  <c r="BF563" i="7" s="1"/>
  <c r="AU565" i="7"/>
  <c r="BF565" i="7" s="1"/>
  <c r="AU567" i="7"/>
  <c r="BF567" i="7" s="1"/>
  <c r="AU570" i="7"/>
  <c r="BF570" i="7" s="1"/>
  <c r="AU577" i="7"/>
  <c r="BF577" i="7" s="1"/>
  <c r="AU578" i="7"/>
  <c r="BF578" i="7" s="1"/>
  <c r="AU579" i="7"/>
  <c r="BF579" i="7" s="1"/>
  <c r="AU580" i="7"/>
  <c r="BF580" i="7" s="1"/>
  <c r="AU581" i="7"/>
  <c r="BF581" i="7" s="1"/>
  <c r="AU582" i="7"/>
  <c r="BF582" i="7" s="1"/>
  <c r="AU583" i="7"/>
  <c r="BF583" i="7" s="1"/>
  <c r="AU584" i="7"/>
  <c r="BF584" i="7" s="1"/>
  <c r="AU585" i="7"/>
  <c r="BF585" i="7" s="1"/>
  <c r="AU586" i="7"/>
  <c r="BF586" i="7" s="1"/>
  <c r="AU587" i="7"/>
  <c r="BF587" i="7" s="1"/>
  <c r="AU588" i="7"/>
  <c r="BF588" i="7" s="1"/>
  <c r="AU589" i="7"/>
  <c r="BF589" i="7" s="1"/>
  <c r="AU590" i="7"/>
  <c r="BF590" i="7" s="1"/>
  <c r="AU591" i="7"/>
  <c r="BF591" i="7" s="1"/>
  <c r="AU592" i="7"/>
  <c r="BF592" i="7" s="1"/>
  <c r="AU594" i="7"/>
  <c r="BF594" i="7" s="1"/>
  <c r="AU595" i="7"/>
  <c r="BF595" i="7" s="1"/>
  <c r="AU596" i="7"/>
  <c r="BF596" i="7" s="1"/>
  <c r="AU597" i="7"/>
  <c r="BF597" i="7" s="1"/>
  <c r="AU599" i="7"/>
  <c r="BF599" i="7" s="1"/>
  <c r="AU601" i="7"/>
  <c r="BF601" i="7" s="1"/>
  <c r="AU602" i="7"/>
  <c r="BF602" i="7" s="1"/>
  <c r="AU603" i="7"/>
  <c r="BF603" i="7" s="1"/>
  <c r="AU605" i="7"/>
  <c r="BF605" i="7" s="1"/>
  <c r="AU606" i="7"/>
  <c r="BF606" i="7" s="1"/>
  <c r="AU607" i="7"/>
  <c r="BF607" i="7" s="1"/>
  <c r="AU609" i="7"/>
  <c r="BF609" i="7" s="1"/>
  <c r="AU610" i="7"/>
  <c r="BF610" i="7" s="1"/>
  <c r="AU611" i="7"/>
  <c r="BF611" i="7" s="1"/>
  <c r="AU612" i="7"/>
  <c r="BF612" i="7" s="1"/>
  <c r="AU614" i="7"/>
  <c r="BF614" i="7" s="1"/>
  <c r="AU615" i="7"/>
  <c r="BF615" i="7" s="1"/>
  <c r="AU616" i="7"/>
  <c r="BF616" i="7" s="1"/>
  <c r="AU618" i="7"/>
  <c r="BF618" i="7" s="1"/>
  <c r="AU619" i="7"/>
  <c r="BF619" i="7" s="1"/>
  <c r="AU620" i="7"/>
  <c r="BF620" i="7" s="1"/>
  <c r="AU622" i="7"/>
  <c r="BF622" i="7" s="1"/>
  <c r="AU626" i="7"/>
  <c r="BF626" i="7" s="1"/>
  <c r="AU628" i="7"/>
  <c r="BF628" i="7" s="1"/>
  <c r="AU629" i="7"/>
  <c r="BF629" i="7" s="1"/>
  <c r="AU630" i="7"/>
  <c r="BF630" i="7" s="1"/>
  <c r="AU631" i="7"/>
  <c r="BF631" i="7" s="1"/>
  <c r="AU632" i="7"/>
  <c r="BF632" i="7" s="1"/>
  <c r="AU634" i="7"/>
  <c r="BF634" i="7" s="1"/>
  <c r="AU637" i="7"/>
  <c r="BF637" i="7" s="1"/>
  <c r="AU638" i="7"/>
  <c r="BF638" i="7" s="1"/>
  <c r="AU641" i="7"/>
  <c r="BF641" i="7" s="1"/>
  <c r="AU642" i="7"/>
  <c r="BF642" i="7" s="1"/>
  <c r="AU643" i="7"/>
  <c r="BF643" i="7" s="1"/>
  <c r="AU644" i="7"/>
  <c r="BF644" i="7" s="1"/>
  <c r="AU648" i="7"/>
  <c r="BF648" i="7" s="1"/>
  <c r="AU649" i="7"/>
  <c r="BF649" i="7" s="1"/>
  <c r="AU650" i="7"/>
  <c r="BF650" i="7" s="1"/>
  <c r="AU653" i="7"/>
  <c r="BF653" i="7" s="1"/>
  <c r="AU658" i="7"/>
  <c r="BF658" i="7" s="1"/>
  <c r="AU659" i="7"/>
  <c r="BF659" i="7" s="1"/>
  <c r="AU660" i="7"/>
  <c r="BF660" i="7" s="1"/>
  <c r="AU661" i="7"/>
  <c r="BF661" i="7" s="1"/>
  <c r="AU664" i="7"/>
  <c r="BF664" i="7" s="1"/>
  <c r="AU665" i="7"/>
  <c r="BF665" i="7" s="1"/>
  <c r="AU667" i="7"/>
  <c r="BF667" i="7" s="1"/>
  <c r="AU668" i="7"/>
  <c r="BF668" i="7" s="1"/>
  <c r="AU670" i="7"/>
  <c r="BF670" i="7" s="1"/>
  <c r="AU671" i="7"/>
  <c r="BF671" i="7" s="1"/>
  <c r="AU672" i="7"/>
  <c r="BF672" i="7" s="1"/>
  <c r="AU673" i="7"/>
  <c r="BF673" i="7" s="1"/>
  <c r="AU674" i="7"/>
  <c r="BF674" i="7" s="1"/>
  <c r="AU675" i="7"/>
  <c r="BF675" i="7" s="1"/>
  <c r="AU676" i="7"/>
  <c r="BF676" i="7" s="1"/>
  <c r="AU679" i="7"/>
  <c r="BF679" i="7" s="1"/>
  <c r="AU681" i="7"/>
  <c r="BF681" i="7" s="1"/>
  <c r="AU682" i="7"/>
  <c r="BF682" i="7" s="1"/>
  <c r="AU684" i="7"/>
  <c r="BF684" i="7" s="1"/>
  <c r="AU685" i="7"/>
  <c r="BF685" i="7" s="1"/>
  <c r="AU686" i="7"/>
  <c r="BF686" i="7" s="1"/>
  <c r="AU693" i="7"/>
  <c r="BF693" i="7" s="1"/>
  <c r="AU696" i="7"/>
  <c r="BF696" i="7" s="1"/>
  <c r="AU698" i="7"/>
  <c r="BF698" i="7" s="1"/>
  <c r="AU700" i="7"/>
  <c r="BF700" i="7" s="1"/>
  <c r="AU701" i="7"/>
  <c r="BF701" i="7" s="1"/>
  <c r="AU705" i="7"/>
  <c r="BF705" i="7" s="1"/>
  <c r="AU706" i="7"/>
  <c r="BF706" i="7" s="1"/>
  <c r="AU707" i="7"/>
  <c r="BF707" i="7" s="1"/>
  <c r="AU708" i="7"/>
  <c r="BF708" i="7" s="1"/>
  <c r="AU709" i="7"/>
  <c r="BF709" i="7" s="1"/>
  <c r="AU710" i="7"/>
  <c r="BF710" i="7" s="1"/>
  <c r="AU711" i="7"/>
  <c r="BF711" i="7" s="1"/>
  <c r="AU712" i="7"/>
  <c r="BF712" i="7" s="1"/>
  <c r="AU719" i="7"/>
  <c r="BF719" i="7" s="1"/>
  <c r="AU724" i="7"/>
  <c r="BF724" i="7" s="1"/>
  <c r="AU725" i="7"/>
  <c r="BF725" i="7" s="1"/>
  <c r="AU726" i="7"/>
  <c r="BF726" i="7" s="1"/>
  <c r="AU728" i="7"/>
  <c r="BF728" i="7" s="1"/>
  <c r="AU729" i="7"/>
  <c r="BF729" i="7" s="1"/>
  <c r="AU730" i="7"/>
  <c r="BF730" i="7" s="1"/>
  <c r="AU732" i="7"/>
  <c r="BF732" i="7" s="1"/>
  <c r="AU733" i="7"/>
  <c r="BF733" i="7" s="1"/>
  <c r="AU735" i="7"/>
  <c r="BF735" i="7" s="1"/>
  <c r="AU738" i="7"/>
  <c r="BF738" i="7" s="1"/>
  <c r="AU739" i="7"/>
  <c r="BF739" i="7" s="1"/>
  <c r="AU740" i="7"/>
  <c r="BF740" i="7" s="1"/>
  <c r="AU741" i="7"/>
  <c r="BF741" i="7" s="1"/>
  <c r="AU742" i="7"/>
  <c r="BF742" i="7" s="1"/>
  <c r="AU745" i="7"/>
  <c r="BF745" i="7" s="1"/>
  <c r="AU746" i="7"/>
  <c r="BF746" i="7" s="1"/>
  <c r="AU747" i="7"/>
  <c r="BF747" i="7" s="1"/>
  <c r="AU748" i="7"/>
  <c r="BF748" i="7" s="1"/>
  <c r="AU752" i="7"/>
  <c r="BF752" i="7" s="1"/>
  <c r="AU753" i="7"/>
  <c r="BF753" i="7" s="1"/>
  <c r="AU757" i="7"/>
  <c r="BF757" i="7" s="1"/>
  <c r="AU759" i="7"/>
  <c r="BF759" i="7" s="1"/>
  <c r="AU761" i="7"/>
  <c r="BF761" i="7" s="1"/>
  <c r="AU762" i="7"/>
  <c r="BF762" i="7" s="1"/>
  <c r="AU763" i="7"/>
  <c r="BF763" i="7" s="1"/>
  <c r="AU764" i="7"/>
  <c r="BF764" i="7" s="1"/>
  <c r="AU769" i="7"/>
  <c r="BF769" i="7" s="1"/>
  <c r="AU771" i="7"/>
  <c r="BF771" i="7" s="1"/>
  <c r="AU772" i="7"/>
  <c r="BF772" i="7" s="1"/>
  <c r="AU773" i="7"/>
  <c r="BF773" i="7" s="1"/>
  <c r="AU774" i="7"/>
  <c r="BF774" i="7" s="1"/>
  <c r="AU775" i="7"/>
  <c r="BF775" i="7" s="1"/>
  <c r="AU777" i="7"/>
  <c r="BF777" i="7" s="1"/>
  <c r="AU778" i="7"/>
  <c r="BF778" i="7" s="1"/>
  <c r="AU779" i="7"/>
  <c r="BF779" i="7" s="1"/>
  <c r="AU780" i="7"/>
  <c r="BF780" i="7" s="1"/>
  <c r="AU781" i="7"/>
  <c r="BF781" i="7" s="1"/>
  <c r="AU782" i="7"/>
  <c r="BF782" i="7" s="1"/>
  <c r="AU783" i="7"/>
  <c r="BF783" i="7" s="1"/>
  <c r="AU784" i="7"/>
  <c r="BF784" i="7" s="1"/>
  <c r="AU785" i="7"/>
  <c r="BF785" i="7" s="1"/>
  <c r="AU786" i="7"/>
  <c r="BF786" i="7" s="1"/>
  <c r="AU787" i="7"/>
  <c r="BF787" i="7" s="1"/>
  <c r="AU788" i="7"/>
  <c r="BF788" i="7" s="1"/>
  <c r="AU790" i="7"/>
  <c r="BF790" i="7" s="1"/>
  <c r="AU791" i="7"/>
  <c r="BF791" i="7" s="1"/>
  <c r="AU793" i="7"/>
  <c r="BF793" i="7" s="1"/>
  <c r="AU794" i="7"/>
  <c r="BF794" i="7" s="1"/>
  <c r="AU795" i="7"/>
  <c r="BF795" i="7" s="1"/>
  <c r="AU796" i="7"/>
  <c r="BF796" i="7" s="1"/>
  <c r="AU800" i="7"/>
  <c r="BF800" i="7" s="1"/>
  <c r="AU801" i="7"/>
  <c r="BF801" i="7" s="1"/>
  <c r="AU803" i="7"/>
  <c r="BF803" i="7" s="1"/>
  <c r="AU804" i="7"/>
  <c r="BF804" i="7" s="1"/>
  <c r="AU806" i="7"/>
  <c r="BF806" i="7" s="1"/>
  <c r="AU807" i="7"/>
  <c r="BF807" i="7" s="1"/>
  <c r="AU808" i="7"/>
  <c r="BF808" i="7" s="1"/>
  <c r="AU809" i="7"/>
  <c r="BF809" i="7" s="1"/>
  <c r="AU810" i="7"/>
  <c r="BF810" i="7" s="1"/>
  <c r="AU811" i="7"/>
  <c r="BF811" i="7" s="1"/>
  <c r="AU812" i="7"/>
  <c r="BF812" i="7" s="1"/>
  <c r="AU813" i="7"/>
  <c r="BF813" i="7" s="1"/>
  <c r="AU814" i="7"/>
  <c r="BF814" i="7" s="1"/>
  <c r="AU815" i="7"/>
  <c r="BF815" i="7" s="1"/>
  <c r="AU816" i="7"/>
  <c r="BF816" i="7" s="1"/>
  <c r="AU817" i="7"/>
  <c r="BF817" i="7" s="1"/>
  <c r="AU819" i="7"/>
  <c r="BF819" i="7" s="1"/>
  <c r="AU820" i="7"/>
  <c r="BF820" i="7" s="1"/>
  <c r="AU821" i="7"/>
  <c r="BF821" i="7" s="1"/>
  <c r="AU822" i="7"/>
  <c r="BF822" i="7" s="1"/>
  <c r="AU824" i="7"/>
  <c r="BF824" i="7" s="1"/>
  <c r="AU828" i="7"/>
  <c r="BF828" i="7" s="1"/>
  <c r="AU829" i="7"/>
  <c r="BF829" i="7" s="1"/>
  <c r="AU831" i="7"/>
  <c r="BF831" i="7" s="1"/>
  <c r="AU833" i="7"/>
  <c r="BF833" i="7" s="1"/>
  <c r="AU838" i="7"/>
  <c r="BF838" i="7" s="1"/>
  <c r="AU839" i="7"/>
  <c r="BF839" i="7" s="1"/>
  <c r="AU845" i="7"/>
  <c r="BF845" i="7" s="1"/>
  <c r="AU848" i="7"/>
  <c r="BF848" i="7" s="1"/>
  <c r="AU849" i="7"/>
  <c r="BF849" i="7" s="1"/>
  <c r="AU851" i="7"/>
  <c r="BF851" i="7" s="1"/>
  <c r="AU852" i="7"/>
  <c r="BF852" i="7" s="1"/>
  <c r="AU857" i="7"/>
  <c r="BF857" i="7" s="1"/>
  <c r="AU859" i="7"/>
  <c r="BF859" i="7" s="1"/>
  <c r="AU860" i="7"/>
  <c r="BF860" i="7" s="1"/>
  <c r="AU862" i="7"/>
  <c r="BF862" i="7" s="1"/>
  <c r="AU863" i="7"/>
  <c r="BF863" i="7" s="1"/>
  <c r="AU864" i="7"/>
  <c r="BF864" i="7" s="1"/>
  <c r="AU865" i="7"/>
  <c r="BF865" i="7" s="1"/>
  <c r="AU866" i="7"/>
  <c r="BF866" i="7" s="1"/>
  <c r="AU867" i="7"/>
  <c r="BF867" i="7" s="1"/>
  <c r="AU869" i="7"/>
  <c r="BF869" i="7" s="1"/>
  <c r="AU870" i="7"/>
  <c r="BF870" i="7" s="1"/>
  <c r="AU871" i="7"/>
  <c r="BF871" i="7" s="1"/>
  <c r="AU872" i="7"/>
  <c r="BF872" i="7" s="1"/>
  <c r="AU873" i="7"/>
  <c r="BF873" i="7" s="1"/>
  <c r="AU875" i="7"/>
  <c r="BF875" i="7" s="1"/>
  <c r="AU877" i="7"/>
  <c r="BF877" i="7" s="1"/>
  <c r="AU879" i="7"/>
  <c r="BF879" i="7" s="1"/>
  <c r="AU882" i="7"/>
  <c r="BF882" i="7" s="1"/>
  <c r="AU883" i="7"/>
  <c r="BF883" i="7" s="1"/>
  <c r="AU885" i="7"/>
  <c r="BF885" i="7" s="1"/>
  <c r="AU887" i="7"/>
  <c r="BF887" i="7" s="1"/>
  <c r="AU888" i="7"/>
  <c r="BF888" i="7" s="1"/>
  <c r="AU889" i="7"/>
  <c r="BF889" i="7" s="1"/>
  <c r="AU890" i="7"/>
  <c r="BF890" i="7" s="1"/>
  <c r="AU892" i="7"/>
  <c r="BF892" i="7" s="1"/>
  <c r="AU893" i="7"/>
  <c r="BF893" i="7" s="1"/>
  <c r="AU894" i="7"/>
  <c r="BF894" i="7" s="1"/>
  <c r="AU895" i="7"/>
  <c r="BF895" i="7" s="1"/>
  <c r="AU897" i="7"/>
  <c r="BF897" i="7" s="1"/>
  <c r="AU898" i="7"/>
  <c r="BF898" i="7" s="1"/>
  <c r="AU899" i="7"/>
  <c r="BF899" i="7" s="1"/>
  <c r="AU900" i="7"/>
  <c r="BF900" i="7" s="1"/>
  <c r="AU901" i="7"/>
  <c r="BF901" i="7" s="1"/>
  <c r="AU902" i="7"/>
  <c r="BF902" i="7" s="1"/>
  <c r="AU903" i="7"/>
  <c r="BF903" i="7" s="1"/>
  <c r="AU904" i="7"/>
  <c r="BF904" i="7" s="1"/>
  <c r="AU905" i="7"/>
  <c r="BF905" i="7" s="1"/>
  <c r="AU907" i="7"/>
  <c r="BF907" i="7" s="1"/>
  <c r="AU908" i="7"/>
  <c r="BF908" i="7" s="1"/>
  <c r="AU909" i="7"/>
  <c r="BF909" i="7" s="1"/>
  <c r="AU910" i="7"/>
  <c r="BF910" i="7" s="1"/>
  <c r="AU911" i="7"/>
  <c r="BF911" i="7" s="1"/>
  <c r="AU912" i="7"/>
  <c r="BF912" i="7" s="1"/>
  <c r="AU913" i="7"/>
  <c r="BF913" i="7" s="1"/>
  <c r="AU914" i="7"/>
  <c r="BF914" i="7" s="1"/>
  <c r="AU915" i="7"/>
  <c r="BF915" i="7" s="1"/>
  <c r="AU916" i="7"/>
  <c r="BF916" i="7" s="1"/>
  <c r="AU919" i="7"/>
  <c r="BF919" i="7" s="1"/>
  <c r="AU920" i="7"/>
  <c r="BF920" i="7" s="1"/>
  <c r="AU921" i="7"/>
  <c r="BF921" i="7" s="1"/>
  <c r="AU922" i="7"/>
  <c r="BF922" i="7" s="1"/>
  <c r="AU923" i="7"/>
  <c r="BF923" i="7" s="1"/>
  <c r="AU925" i="7"/>
  <c r="BF925" i="7" s="1"/>
  <c r="AU926" i="7"/>
  <c r="BF926" i="7" s="1"/>
  <c r="AU927" i="7"/>
  <c r="BF927" i="7" s="1"/>
  <c r="AU931" i="7"/>
  <c r="BF931" i="7" s="1"/>
  <c r="AU932" i="7"/>
  <c r="BF932" i="7" s="1"/>
  <c r="AU933" i="7"/>
  <c r="BF933" i="7" s="1"/>
  <c r="AU934" i="7"/>
  <c r="BF934" i="7" s="1"/>
  <c r="AU935" i="7"/>
  <c r="BF935" i="7" s="1"/>
  <c r="AU936" i="7"/>
  <c r="BF936" i="7" s="1"/>
  <c r="AU937" i="7"/>
  <c r="BF937" i="7" s="1"/>
  <c r="AU938" i="7"/>
  <c r="BF938" i="7" s="1"/>
  <c r="AU939" i="7"/>
  <c r="BF939" i="7" s="1"/>
  <c r="AU940" i="7"/>
  <c r="BF940" i="7" s="1"/>
  <c r="AU941" i="7"/>
  <c r="BF941" i="7" s="1"/>
  <c r="AU942" i="7"/>
  <c r="BF942" i="7" s="1"/>
  <c r="AU943" i="7"/>
  <c r="BF943" i="7" s="1"/>
  <c r="AU944" i="7"/>
  <c r="BF944" i="7" s="1"/>
  <c r="AU945" i="7"/>
  <c r="BF945" i="7" s="1"/>
  <c r="AU946" i="7"/>
  <c r="BF946" i="7" s="1"/>
  <c r="AU947" i="7"/>
  <c r="BF947" i="7" s="1"/>
  <c r="AU948" i="7"/>
  <c r="BF948" i="7" s="1"/>
  <c r="AU949" i="7"/>
  <c r="BF949" i="7" s="1"/>
  <c r="AU951" i="7"/>
  <c r="BF951" i="7" s="1"/>
  <c r="AU952" i="7"/>
  <c r="BF952" i="7" s="1"/>
  <c r="AU953" i="7"/>
  <c r="BF953" i="7" s="1"/>
  <c r="AU956" i="7"/>
  <c r="BF956" i="7" s="1"/>
  <c r="AU957" i="7"/>
  <c r="BF957" i="7" s="1"/>
  <c r="AU958" i="7"/>
  <c r="BF958" i="7" s="1"/>
  <c r="AU959" i="7"/>
  <c r="BF959" i="7" s="1"/>
  <c r="AU960" i="7"/>
  <c r="BF960" i="7" s="1"/>
  <c r="AU962" i="7"/>
  <c r="BF962" i="7" s="1"/>
  <c r="AU967" i="7"/>
  <c r="BF967" i="7" s="1"/>
  <c r="AU968" i="7"/>
  <c r="BF968" i="7" s="1"/>
  <c r="AU972" i="7"/>
  <c r="BF972" i="7" s="1"/>
  <c r="AU973" i="7"/>
  <c r="BF973" i="7" s="1"/>
  <c r="AU975" i="7"/>
  <c r="BF975" i="7" s="1"/>
  <c r="AU977" i="7"/>
  <c r="BF977" i="7" s="1"/>
  <c r="AU978" i="7"/>
  <c r="BF978" i="7" s="1"/>
  <c r="AU979" i="7"/>
  <c r="BF979" i="7" s="1"/>
  <c r="AU980" i="7"/>
  <c r="BF980" i="7" s="1"/>
  <c r="AU981" i="7"/>
  <c r="BF981" i="7" s="1"/>
  <c r="AU982" i="7"/>
  <c r="BF982" i="7" s="1"/>
  <c r="AU984" i="7"/>
  <c r="BF984" i="7" s="1"/>
  <c r="AU988" i="7"/>
  <c r="BF988" i="7" s="1"/>
  <c r="AU989" i="7"/>
  <c r="BF989" i="7" s="1"/>
  <c r="AU991" i="7"/>
  <c r="BF991" i="7" s="1"/>
  <c r="AU996" i="7"/>
  <c r="BF996" i="7" s="1"/>
  <c r="AU997" i="7"/>
  <c r="BF997" i="7" s="1"/>
  <c r="AU998" i="7"/>
  <c r="BF998" i="7" s="1"/>
  <c r="AU999" i="7"/>
  <c r="BF999" i="7" s="1"/>
  <c r="AU1000" i="7"/>
  <c r="BF1000" i="7" s="1"/>
  <c r="AU1001" i="7"/>
  <c r="BF1001" i="7" s="1"/>
  <c r="AU1003" i="7"/>
  <c r="BF1003" i="7" s="1"/>
  <c r="AU1005" i="7"/>
  <c r="BF1005" i="7" s="1"/>
  <c r="AU1006" i="7"/>
  <c r="BF1006" i="7" s="1"/>
  <c r="AU1007" i="7"/>
  <c r="BF1007" i="7" s="1"/>
  <c r="AU1008" i="7"/>
  <c r="BF1008" i="7" s="1"/>
  <c r="AU1009" i="7"/>
  <c r="BF1009" i="7" s="1"/>
  <c r="AU1010" i="7"/>
  <c r="BF1010" i="7" s="1"/>
  <c r="AU1011" i="7"/>
  <c r="BF1011" i="7" s="1"/>
  <c r="AU1012" i="7"/>
  <c r="BF1012" i="7" s="1"/>
  <c r="AU1013" i="7"/>
  <c r="BF1013" i="7" s="1"/>
  <c r="AU1014" i="7"/>
  <c r="BF1014" i="7" s="1"/>
  <c r="AU1015" i="7"/>
  <c r="BF1015" i="7" s="1"/>
  <c r="AU1017" i="7"/>
  <c r="BF1017" i="7" s="1"/>
  <c r="AU1020" i="7"/>
  <c r="BF1020" i="7" s="1"/>
  <c r="AU1021" i="7"/>
  <c r="BF1021" i="7" s="1"/>
  <c r="AU1022" i="7"/>
  <c r="BF1022" i="7" s="1"/>
  <c r="AU1023" i="7"/>
  <c r="BF1023" i="7" s="1"/>
  <c r="AU1024" i="7"/>
  <c r="BF1024" i="7" s="1"/>
  <c r="AU1025" i="7"/>
  <c r="BF1025" i="7" s="1"/>
  <c r="AU1026" i="7"/>
  <c r="BF1026" i="7" s="1"/>
  <c r="AU1027" i="7"/>
  <c r="BF1027" i="7" s="1"/>
  <c r="AU1028" i="7"/>
  <c r="BF1028" i="7" s="1"/>
  <c r="AU1029" i="7"/>
  <c r="BF1029" i="7" s="1"/>
  <c r="AU1030" i="7"/>
  <c r="BF1030" i="7" s="1"/>
  <c r="AU1031" i="7"/>
  <c r="BF1031" i="7" s="1"/>
  <c r="AU1032" i="7"/>
  <c r="BF1032" i="7" s="1"/>
  <c r="AU1033" i="7"/>
  <c r="BF1033" i="7" s="1"/>
  <c r="AU1038" i="7"/>
  <c r="BF1038" i="7" s="1"/>
  <c r="AU1039" i="7"/>
  <c r="BF1039" i="7" s="1"/>
  <c r="AU1040" i="7"/>
  <c r="BF1040" i="7" s="1"/>
  <c r="AU1041" i="7"/>
  <c r="BF1041" i="7" s="1"/>
  <c r="AU1042" i="7"/>
  <c r="BF1042" i="7" s="1"/>
  <c r="AU1043" i="7"/>
  <c r="BF1043" i="7" s="1"/>
  <c r="AU1044" i="7"/>
  <c r="BF1044" i="7" s="1"/>
  <c r="AU1045" i="7"/>
  <c r="BF1045" i="7" s="1"/>
  <c r="AU1046" i="7"/>
  <c r="BF1046" i="7" s="1"/>
  <c r="AU1048" i="7"/>
  <c r="BF1048" i="7" s="1"/>
  <c r="AU1049" i="7"/>
  <c r="BF1049" i="7" s="1"/>
  <c r="AU1050" i="7"/>
  <c r="BF1050" i="7" s="1"/>
  <c r="AU1052" i="7"/>
  <c r="BF1052" i="7" s="1"/>
  <c r="AU1053" i="7"/>
  <c r="BF1053" i="7" s="1"/>
  <c r="AU1054" i="7"/>
  <c r="BF1054" i="7" s="1"/>
  <c r="AU1055" i="7"/>
  <c r="BF1055" i="7" s="1"/>
  <c r="AU1061" i="7"/>
  <c r="BF1061" i="7" s="1"/>
  <c r="AU1062" i="7"/>
  <c r="BF1062" i="7" s="1"/>
  <c r="AU1063" i="7"/>
  <c r="BF1063" i="7" s="1"/>
  <c r="AU1064" i="7"/>
  <c r="BF1064" i="7" s="1"/>
  <c r="AU1067" i="7"/>
  <c r="BF1067" i="7" s="1"/>
  <c r="AU1069" i="7"/>
  <c r="BF1069" i="7" s="1"/>
  <c r="AU1070" i="7"/>
  <c r="BF1070" i="7" s="1"/>
  <c r="AU1071" i="7"/>
  <c r="BF1071" i="7" s="1"/>
  <c r="AU1072" i="7"/>
  <c r="BF1072" i="7" s="1"/>
  <c r="AU1073" i="7"/>
  <c r="BF1073" i="7" s="1"/>
  <c r="AU1074" i="7"/>
  <c r="BF1074" i="7" s="1"/>
  <c r="AU1075" i="7"/>
  <c r="BF1075" i="7" s="1"/>
  <c r="AU1076" i="7"/>
  <c r="BF1076" i="7" s="1"/>
  <c r="AU1077" i="7"/>
  <c r="BF1077" i="7" s="1"/>
  <c r="AU1078" i="7"/>
  <c r="BF1078" i="7" s="1"/>
  <c r="AU1091" i="7"/>
  <c r="BF1091" i="7" s="1"/>
  <c r="AU1092" i="7"/>
  <c r="BF1092" i="7" s="1"/>
  <c r="AU1093" i="7"/>
  <c r="BF1093" i="7" s="1"/>
  <c r="AU1094" i="7"/>
  <c r="BF1094" i="7" s="1"/>
  <c r="AU1095" i="7"/>
  <c r="BF1095" i="7" s="1"/>
  <c r="AU1096" i="7"/>
  <c r="BF1096" i="7" s="1"/>
  <c r="AU1097" i="7"/>
  <c r="BF1097" i="7" s="1"/>
  <c r="AU1098" i="7"/>
  <c r="BF1098" i="7" s="1"/>
  <c r="AU1099" i="7"/>
  <c r="BF1099" i="7" s="1"/>
  <c r="AU1103" i="7"/>
  <c r="BF1103" i="7" s="1"/>
  <c r="AU1106" i="7"/>
  <c r="BF1106" i="7" s="1"/>
  <c r="AU1107" i="7"/>
  <c r="BF1107" i="7" s="1"/>
  <c r="AU1108" i="7"/>
  <c r="BF1108" i="7" s="1"/>
  <c r="AU1109" i="7"/>
  <c r="BF1109" i="7" s="1"/>
  <c r="AU1111" i="7"/>
  <c r="BF1111" i="7" s="1"/>
  <c r="AU1113" i="7"/>
  <c r="BF1113" i="7" s="1"/>
  <c r="AU1116" i="7"/>
  <c r="BF1116" i="7" s="1"/>
  <c r="AU1117" i="7"/>
  <c r="BF1117" i="7" s="1"/>
  <c r="AU1118" i="7"/>
  <c r="BF1118" i="7" s="1"/>
  <c r="AU1120" i="7"/>
  <c r="BF1120" i="7" s="1"/>
  <c r="AU1121" i="7"/>
  <c r="BF1121" i="7" s="1"/>
  <c r="AU1122" i="7"/>
  <c r="BF1122" i="7" s="1"/>
  <c r="AU1124" i="7"/>
  <c r="BF1124" i="7" s="1"/>
  <c r="AU1126" i="7"/>
  <c r="BF1126" i="7" s="1"/>
  <c r="AU1127" i="7"/>
  <c r="BF1127" i="7" s="1"/>
  <c r="AU1128" i="7"/>
  <c r="BF1128" i="7" s="1"/>
  <c r="AU1132" i="7"/>
  <c r="BF1132" i="7" s="1"/>
  <c r="AU1134" i="7"/>
  <c r="BF1134" i="7" s="1"/>
  <c r="AU1135" i="7"/>
  <c r="BF1135" i="7" s="1"/>
  <c r="AU1140" i="7"/>
  <c r="BF1140" i="7" s="1"/>
  <c r="AU1141" i="7"/>
  <c r="BF1141" i="7" s="1"/>
  <c r="AU1150" i="7"/>
  <c r="BF1150" i="7" s="1"/>
  <c r="AU1152" i="7"/>
  <c r="BF1152" i="7" s="1"/>
  <c r="AU1159" i="7"/>
  <c r="BF1159" i="7" s="1"/>
  <c r="AU1160" i="7"/>
  <c r="BF1160" i="7" s="1"/>
  <c r="AU1161" i="7"/>
  <c r="BF1161" i="7" s="1"/>
  <c r="AU1168" i="7"/>
  <c r="BF1168" i="7" s="1"/>
  <c r="AU1170" i="7"/>
  <c r="BF1170" i="7" s="1"/>
  <c r="AU1171" i="7"/>
  <c r="BF1171" i="7" s="1"/>
  <c r="AU1177" i="7"/>
  <c r="BF1177" i="7" s="1"/>
  <c r="AU1181" i="7"/>
  <c r="BF1181" i="7" s="1"/>
  <c r="AU1193" i="7"/>
  <c r="BF1193" i="7" s="1"/>
  <c r="AU1195" i="7"/>
  <c r="BF1195" i="7" s="1"/>
  <c r="AU1196" i="7"/>
  <c r="BF1196" i="7" s="1"/>
  <c r="AU1197" i="7"/>
  <c r="BF1197" i="7" s="1"/>
  <c r="AU1198" i="7"/>
  <c r="BF1198" i="7" s="1"/>
  <c r="AU1199" i="7"/>
  <c r="BF1199" i="7" s="1"/>
  <c r="AU1200" i="7"/>
  <c r="BF1200" i="7" s="1"/>
  <c r="AU1201" i="7"/>
  <c r="BF1201" i="7" s="1"/>
  <c r="AU1203" i="7"/>
  <c r="BF1203" i="7" s="1"/>
  <c r="AU1207" i="7"/>
  <c r="BF1207" i="7" s="1"/>
  <c r="AU1210" i="7"/>
  <c r="BF1210" i="7" s="1"/>
  <c r="AU1211" i="7"/>
  <c r="BF1211" i="7" s="1"/>
  <c r="AU1225" i="7"/>
  <c r="BF1225" i="7" s="1"/>
  <c r="AU1226" i="7"/>
  <c r="BF1226" i="7" s="1"/>
  <c r="AU1227" i="7"/>
  <c r="BF1227" i="7" s="1"/>
  <c r="AU1228" i="7"/>
  <c r="BF1228" i="7" s="1"/>
  <c r="AU1229" i="7"/>
  <c r="BF1229" i="7" s="1"/>
  <c r="AU1231" i="7"/>
  <c r="BF1231" i="7" s="1"/>
  <c r="AU1232" i="7"/>
  <c r="BF1232" i="7" s="1"/>
  <c r="AU1233" i="7"/>
  <c r="BF1233" i="7" s="1"/>
  <c r="AU1234" i="7"/>
  <c r="BF1234" i="7" s="1"/>
  <c r="AU1236" i="7"/>
  <c r="BF1236" i="7" s="1"/>
  <c r="AU1237" i="7"/>
  <c r="BF1237" i="7" s="1"/>
  <c r="AU1238" i="7"/>
  <c r="BF1238" i="7" s="1"/>
  <c r="AU1239" i="7"/>
  <c r="BF1239" i="7" s="1"/>
  <c r="AU1240" i="7"/>
  <c r="BF1240" i="7" s="1"/>
  <c r="AU1241" i="7"/>
  <c r="BF1241" i="7" s="1"/>
  <c r="AU1242" i="7"/>
  <c r="BF1242" i="7" s="1"/>
  <c r="AU1243" i="7"/>
  <c r="BF1243" i="7" s="1"/>
  <c r="AU1244" i="7"/>
  <c r="BF1244" i="7" s="1"/>
  <c r="AU1245" i="7"/>
  <c r="BF1245" i="7" s="1"/>
  <c r="AU1249" i="7"/>
  <c r="BF1249" i="7" s="1"/>
  <c r="AU1251" i="7"/>
  <c r="BF1251" i="7" s="1"/>
  <c r="AU1252" i="7"/>
  <c r="BF1252" i="7" s="1"/>
  <c r="AU1253" i="7"/>
  <c r="BF1253" i="7" s="1"/>
  <c r="AU1254" i="7"/>
  <c r="BF1254" i="7" s="1"/>
  <c r="AU1256" i="7"/>
  <c r="BF1256" i="7" s="1"/>
  <c r="AU1258" i="7"/>
  <c r="BF1258" i="7" s="1"/>
  <c r="AU1259" i="7"/>
  <c r="BF1259" i="7" s="1"/>
  <c r="AU1260" i="7"/>
  <c r="BF1260" i="7" s="1"/>
  <c r="AU1261" i="7"/>
  <c r="BF1261" i="7" s="1"/>
  <c r="AU1262" i="7"/>
  <c r="BF1262" i="7" s="1"/>
  <c r="AU1263" i="7"/>
  <c r="BF1263" i="7" s="1"/>
  <c r="AU1264" i="7"/>
  <c r="BF1264" i="7" s="1"/>
  <c r="AU1266" i="7"/>
  <c r="BF1266" i="7" s="1"/>
  <c r="AU1267" i="7"/>
  <c r="BF1267" i="7" s="1"/>
  <c r="AU1268" i="7"/>
  <c r="BF1268" i="7" s="1"/>
  <c r="AU1269" i="7"/>
  <c r="BF1269" i="7" s="1"/>
  <c r="AU1270" i="7"/>
  <c r="BF1270" i="7" s="1"/>
  <c r="AU1271" i="7"/>
  <c r="BF1271" i="7" s="1"/>
  <c r="AU1273" i="7"/>
  <c r="BF1273" i="7" s="1"/>
  <c r="AU1274" i="7"/>
  <c r="BF1274" i="7" s="1"/>
  <c r="AU1275" i="7"/>
  <c r="BF1275" i="7" s="1"/>
  <c r="AU1276" i="7"/>
  <c r="BF1276" i="7" s="1"/>
  <c r="AU1277" i="7"/>
  <c r="BF1277" i="7" s="1"/>
  <c r="AU1278" i="7"/>
  <c r="BF1278" i="7" s="1"/>
  <c r="AU1279" i="7"/>
  <c r="BF1279" i="7" s="1"/>
  <c r="AU1280" i="7"/>
  <c r="BF1280" i="7" s="1"/>
  <c r="AU1281" i="7"/>
  <c r="BF1281" i="7" s="1"/>
  <c r="AU1282" i="7"/>
  <c r="BF1282" i="7" s="1"/>
  <c r="AU1283" i="7"/>
  <c r="BF1283" i="7" s="1"/>
  <c r="AU1284" i="7"/>
  <c r="BF1284" i="7" s="1"/>
  <c r="AU1285" i="7"/>
  <c r="BF1285" i="7" s="1"/>
  <c r="AU1286" i="7"/>
  <c r="BF1286" i="7" s="1"/>
  <c r="AU1293" i="7"/>
  <c r="BF1293" i="7" s="1"/>
  <c r="AU1294" i="7"/>
  <c r="BF1294" i="7" s="1"/>
  <c r="AU1295" i="7"/>
  <c r="BF1295" i="7" s="1"/>
  <c r="AU1296" i="7"/>
  <c r="BF1296" i="7" s="1"/>
  <c r="AU1297" i="7"/>
  <c r="BF1297" i="7" s="1"/>
  <c r="AU1298" i="7"/>
  <c r="BF1298" i="7" s="1"/>
  <c r="AU1299" i="7"/>
  <c r="BF1299" i="7" s="1"/>
  <c r="AU1300" i="7"/>
  <c r="BF1300" i="7" s="1"/>
  <c r="AU1302" i="7"/>
  <c r="BF1302" i="7" s="1"/>
  <c r="AU1303" i="7"/>
  <c r="BF1303" i="7" s="1"/>
  <c r="AU1304" i="7"/>
  <c r="BF1304" i="7" s="1"/>
  <c r="AU1305" i="7"/>
  <c r="BF1305" i="7" s="1"/>
  <c r="AU1306" i="7"/>
  <c r="BF1306" i="7" s="1"/>
  <c r="AU1308" i="7"/>
  <c r="BF1308" i="7" s="1"/>
  <c r="AU1309" i="7"/>
  <c r="BF1309" i="7" s="1"/>
  <c r="AU1310" i="7"/>
  <c r="BF1310" i="7" s="1"/>
  <c r="AU1311" i="7"/>
  <c r="BF1311" i="7" s="1"/>
  <c r="AU1313" i="7"/>
  <c r="BF1313" i="7" s="1"/>
  <c r="AU1314" i="7"/>
  <c r="BF1314" i="7" s="1"/>
  <c r="AU1319" i="7"/>
  <c r="BF1319" i="7" s="1"/>
  <c r="AU1321" i="7"/>
  <c r="BF1321" i="7" s="1"/>
  <c r="AU1322" i="7"/>
  <c r="BF1322" i="7" s="1"/>
  <c r="AU1323" i="7"/>
  <c r="BF1323" i="7" s="1"/>
  <c r="AU1324" i="7"/>
  <c r="BF1324" i="7" s="1"/>
  <c r="AU1329" i="7"/>
  <c r="BF1329" i="7" s="1"/>
  <c r="AU1331" i="7"/>
  <c r="BF1331" i="7" s="1"/>
  <c r="AU1335" i="7"/>
  <c r="BF1335" i="7" s="1"/>
  <c r="AU1337" i="7"/>
  <c r="BF1337" i="7" s="1"/>
  <c r="AU1338" i="7"/>
  <c r="BF1338" i="7" s="1"/>
  <c r="AU1339" i="7"/>
  <c r="BF1339" i="7" s="1"/>
  <c r="AU1340" i="7"/>
  <c r="BF1340" i="7" s="1"/>
  <c r="AU1361" i="7"/>
  <c r="BF1361" i="7" s="1"/>
  <c r="AU1367" i="7"/>
  <c r="BF1367" i="7" s="1"/>
  <c r="AU1368" i="7"/>
  <c r="BF1368" i="7" s="1"/>
  <c r="AU1375" i="7"/>
  <c r="BF1375" i="7" s="1"/>
  <c r="AU1378" i="7"/>
  <c r="BF1378" i="7" s="1"/>
  <c r="AU1382" i="7"/>
  <c r="BF1382" i="7" s="1"/>
  <c r="AU1384" i="7"/>
  <c r="BF1384" i="7" s="1"/>
  <c r="AU1385" i="7"/>
  <c r="BF1385" i="7" s="1"/>
  <c r="AU1393" i="7"/>
  <c r="BF1393" i="7" s="1"/>
  <c r="AU1394" i="7"/>
  <c r="BF1394" i="7" s="1"/>
  <c r="AU1395" i="7"/>
  <c r="BF1395" i="7" s="1"/>
  <c r="AU1396" i="7"/>
  <c r="BF1396" i="7" s="1"/>
  <c r="AU1403" i="7"/>
  <c r="BF1403" i="7" s="1"/>
  <c r="AU1411" i="7"/>
  <c r="BF1411" i="7" s="1"/>
  <c r="AU1412" i="7"/>
  <c r="BF1412" i="7" s="1"/>
  <c r="AU1413" i="7"/>
  <c r="BF1413" i="7" s="1"/>
  <c r="AU1414" i="7"/>
  <c r="BF1414" i="7" s="1"/>
  <c r="AU1415" i="7"/>
  <c r="BF1415" i="7" s="1"/>
  <c r="AU1418" i="7"/>
  <c r="BF1418" i="7" s="1"/>
  <c r="AU1419" i="7"/>
  <c r="BF1419" i="7" s="1"/>
  <c r="AU1421" i="7"/>
  <c r="BF1421" i="7" s="1"/>
  <c r="AU1423" i="7"/>
  <c r="BF1423" i="7" s="1"/>
  <c r="AU1425" i="7"/>
  <c r="BF1425" i="7" s="1"/>
  <c r="AU1426" i="7"/>
  <c r="BF1426" i="7" s="1"/>
  <c r="AU1428" i="7"/>
  <c r="BF1428" i="7" s="1"/>
  <c r="AU1429" i="7"/>
  <c r="BF1429" i="7" s="1"/>
  <c r="AU1430" i="7"/>
  <c r="BF1430" i="7" s="1"/>
  <c r="AU1434" i="7"/>
  <c r="BF1434" i="7" s="1"/>
  <c r="AU1437" i="7"/>
  <c r="BF1437" i="7" s="1"/>
  <c r="AU1438" i="7"/>
  <c r="BF1438" i="7" s="1"/>
  <c r="AU1440" i="7"/>
  <c r="BF1440" i="7" s="1"/>
  <c r="AU1441" i="7"/>
  <c r="BF1441" i="7" s="1"/>
  <c r="AU1442" i="7"/>
  <c r="BF1442" i="7" s="1"/>
  <c r="AU1445" i="7"/>
  <c r="BF1445" i="7" s="1"/>
  <c r="AU1448" i="7"/>
  <c r="BF1448" i="7" s="1"/>
  <c r="AU1449" i="7"/>
  <c r="BF1449" i="7" s="1"/>
  <c r="AU1450" i="7"/>
  <c r="BF1450" i="7" s="1"/>
  <c r="AU1466" i="7"/>
  <c r="BF1466" i="7" s="1"/>
  <c r="AU1467" i="7"/>
  <c r="BF1467" i="7" s="1"/>
  <c r="AU1469" i="7"/>
  <c r="BF1469" i="7" s="1"/>
  <c r="AU1470" i="7"/>
  <c r="BF1470" i="7" s="1"/>
  <c r="AU1473" i="7"/>
  <c r="BF1473" i="7" s="1"/>
  <c r="AU1476" i="7"/>
  <c r="BF1476" i="7" s="1"/>
  <c r="AU1477" i="7"/>
  <c r="BF1477" i="7" s="1"/>
  <c r="AU1480" i="7"/>
  <c r="BF1480" i="7" s="1"/>
  <c r="AU1483" i="7"/>
  <c r="BF1483" i="7" s="1"/>
  <c r="AU1484" i="7"/>
  <c r="BF1484" i="7" s="1"/>
  <c r="AU1485" i="7"/>
  <c r="BF1485" i="7" s="1"/>
  <c r="AU1487" i="7"/>
  <c r="BF1487" i="7" s="1"/>
  <c r="AU1488" i="7"/>
  <c r="BF1488" i="7" s="1"/>
  <c r="AU1489" i="7"/>
  <c r="BF1489" i="7" s="1"/>
  <c r="AU1490" i="7"/>
  <c r="BF1490" i="7" s="1"/>
  <c r="AU1492" i="7"/>
  <c r="BF1492" i="7" s="1"/>
  <c r="AU1494" i="7"/>
  <c r="BF1494" i="7" s="1"/>
  <c r="AU1495" i="7"/>
  <c r="BF1495" i="7" s="1"/>
  <c r="AU1496" i="7"/>
  <c r="BF1496" i="7" s="1"/>
  <c r="AU1497" i="7"/>
  <c r="BF1497" i="7" s="1"/>
  <c r="AU1498" i="7"/>
  <c r="BF1498" i="7" s="1"/>
  <c r="AU1499" i="7"/>
  <c r="BF1499" i="7" s="1"/>
  <c r="AU1500" i="7"/>
  <c r="BF1500" i="7" s="1"/>
  <c r="AU1501" i="7"/>
  <c r="BF1501" i="7" s="1"/>
  <c r="AU1502" i="7"/>
  <c r="BF1502" i="7" s="1"/>
  <c r="AU1503" i="7"/>
  <c r="BF1503" i="7" s="1"/>
  <c r="AU1504" i="7"/>
  <c r="BF1504" i="7" s="1"/>
  <c r="AU1505" i="7"/>
  <c r="BF1505" i="7" s="1"/>
  <c r="AU1508" i="7"/>
  <c r="BF1508" i="7" s="1"/>
  <c r="AU1509" i="7"/>
  <c r="BF1509" i="7" s="1"/>
  <c r="AU1510" i="7"/>
  <c r="BF1510" i="7" s="1"/>
  <c r="AU1512" i="7"/>
  <c r="BF1512" i="7" s="1"/>
  <c r="AU1513" i="7"/>
  <c r="BF1513" i="7" s="1"/>
  <c r="AU1514" i="7"/>
  <c r="BF1514" i="7" s="1"/>
  <c r="AU1515" i="7"/>
  <c r="BF1515" i="7" s="1"/>
  <c r="AU1516" i="7"/>
  <c r="BF1516" i="7" s="1"/>
  <c r="AU1518" i="7"/>
  <c r="BF1518" i="7" s="1"/>
  <c r="AU1519" i="7"/>
  <c r="BF1519" i="7" s="1"/>
  <c r="AU1522" i="7"/>
  <c r="BF1522" i="7" s="1"/>
  <c r="AU1524" i="7"/>
  <c r="BF1524" i="7" s="1"/>
  <c r="AU1527" i="7"/>
  <c r="BF1527" i="7" s="1"/>
  <c r="AU1528" i="7"/>
  <c r="BF1528" i="7" s="1"/>
  <c r="AU1529" i="7"/>
  <c r="BF1529" i="7" s="1"/>
  <c r="AU1530" i="7"/>
  <c r="BF1530" i="7" s="1"/>
  <c r="AU1534" i="7"/>
  <c r="BF1534" i="7" s="1"/>
  <c r="AU1535" i="7"/>
  <c r="BF1535" i="7" s="1"/>
  <c r="AU1539" i="7"/>
  <c r="BF1539" i="7" s="1"/>
  <c r="AU1540" i="7"/>
  <c r="BF1540" i="7" s="1"/>
  <c r="AU1541" i="7"/>
  <c r="BF1541" i="7" s="1"/>
  <c r="AU1542" i="7"/>
  <c r="BF1542" i="7" s="1"/>
  <c r="AU1543" i="7"/>
  <c r="BF1543" i="7" s="1"/>
  <c r="AU1544" i="7"/>
  <c r="BF1544" i="7" s="1"/>
  <c r="AU1548" i="7"/>
  <c r="BF1548" i="7" s="1"/>
  <c r="AU1550" i="7"/>
  <c r="BF1550" i="7" s="1"/>
  <c r="AU1552" i="7"/>
  <c r="BF1552" i="7" s="1"/>
  <c r="AU1554" i="7"/>
  <c r="BF1554" i="7" s="1"/>
  <c r="AU1556" i="7"/>
  <c r="BF1556" i="7" s="1"/>
  <c r="AU1557" i="7"/>
  <c r="BF1557" i="7" s="1"/>
  <c r="AU1590" i="7"/>
  <c r="BF1590" i="7" s="1"/>
  <c r="AU1591" i="7"/>
  <c r="BF1591" i="7" s="1"/>
  <c r="AU1592" i="7"/>
  <c r="BF1592" i="7" s="1"/>
  <c r="AU1593" i="7"/>
  <c r="BF1593" i="7" s="1"/>
  <c r="AU1594" i="7"/>
  <c r="BF1594" i="7" s="1"/>
  <c r="AU1595" i="7"/>
  <c r="BF1595" i="7" s="1"/>
  <c r="AU1596" i="7"/>
  <c r="BF1596" i="7" s="1"/>
  <c r="AU1597" i="7"/>
  <c r="BF1597" i="7" s="1"/>
  <c r="AU1605" i="7"/>
  <c r="BF1605" i="7" s="1"/>
  <c r="AU1606" i="7"/>
  <c r="BF1606" i="7" s="1"/>
  <c r="AU1607" i="7"/>
  <c r="BF1607" i="7" s="1"/>
  <c r="AU1608" i="7"/>
  <c r="BF1608" i="7" s="1"/>
  <c r="AU1609" i="7"/>
  <c r="BF1609" i="7" s="1"/>
  <c r="AU1610" i="7"/>
  <c r="BF1610" i="7" s="1"/>
  <c r="AU1613" i="7"/>
  <c r="BF1613" i="7" s="1"/>
  <c r="AU1614" i="7"/>
  <c r="BF1614" i="7" s="1"/>
  <c r="AU1618" i="7"/>
  <c r="BF1618" i="7" s="1"/>
  <c r="AU1619" i="7"/>
  <c r="BF1619" i="7" s="1"/>
  <c r="AU1623" i="7"/>
  <c r="BF1623" i="7" s="1"/>
  <c r="AU1624" i="7"/>
  <c r="BF1624" i="7" s="1"/>
  <c r="AU1629" i="7"/>
  <c r="BF1629" i="7" s="1"/>
  <c r="AU1630" i="7"/>
  <c r="BF1630" i="7" s="1"/>
  <c r="AU1631" i="7"/>
  <c r="BF1631" i="7" s="1"/>
  <c r="AU1633" i="7"/>
  <c r="BF1633" i="7" s="1"/>
  <c r="AU1634" i="7"/>
  <c r="BF1634" i="7" s="1"/>
  <c r="AU1638" i="7"/>
  <c r="BF1638" i="7" s="1"/>
  <c r="AU1642" i="7"/>
  <c r="BF1642" i="7" s="1"/>
  <c r="AU1643" i="7"/>
  <c r="BF1643" i="7" s="1"/>
  <c r="AU1645" i="7"/>
  <c r="BF1645" i="7" s="1"/>
  <c r="AU1646" i="7"/>
  <c r="BF1646" i="7" s="1"/>
  <c r="AU1647" i="7"/>
  <c r="BF1647" i="7" s="1"/>
  <c r="AU1649" i="7"/>
  <c r="BF1649" i="7" s="1"/>
  <c r="AU1650" i="7"/>
  <c r="BF1650" i="7" s="1"/>
  <c r="AU1652" i="7"/>
  <c r="BF1652" i="7" s="1"/>
  <c r="AU1653" i="7"/>
  <c r="BF1653" i="7" s="1"/>
  <c r="AU1655" i="7"/>
  <c r="BF1655" i="7" s="1"/>
  <c r="AU1656" i="7"/>
  <c r="BF1656" i="7" s="1"/>
  <c r="AU1659" i="7"/>
  <c r="BF1659" i="7" s="1"/>
  <c r="AU1660" i="7"/>
  <c r="BF1660" i="7" s="1"/>
  <c r="AU1663" i="7"/>
  <c r="BF1663" i="7" s="1"/>
  <c r="AU1665" i="7"/>
  <c r="BF1665" i="7" s="1"/>
  <c r="AU1668" i="7"/>
  <c r="BF1668" i="7" s="1"/>
  <c r="AU1669" i="7"/>
  <c r="BF1669" i="7" s="1"/>
  <c r="AU1670" i="7"/>
  <c r="BF1670" i="7" s="1"/>
  <c r="AU1677" i="7"/>
  <c r="BF1677" i="7" s="1"/>
  <c r="AU1678" i="7"/>
  <c r="BF1678" i="7" s="1"/>
  <c r="AU1682" i="7"/>
  <c r="BF1682" i="7" s="1"/>
  <c r="AU1683" i="7"/>
  <c r="BF1683" i="7" s="1"/>
  <c r="AU1685" i="7"/>
  <c r="BF1685" i="7" s="1"/>
  <c r="AU1686" i="7"/>
  <c r="BF1686" i="7" s="1"/>
  <c r="AU1690" i="7"/>
  <c r="BF1690" i="7" s="1"/>
  <c r="AU1691" i="7"/>
  <c r="BF1691" i="7" s="1"/>
  <c r="AU1694" i="7"/>
  <c r="BF1694" i="7" s="1"/>
  <c r="AU1695" i="7"/>
  <c r="BF1695" i="7" s="1"/>
  <c r="AU1696" i="7"/>
  <c r="BF1696" i="7" s="1"/>
  <c r="AU1698" i="7"/>
  <c r="BF1698" i="7" s="1"/>
  <c r="AU1699" i="7"/>
  <c r="BF1699" i="7" s="1"/>
  <c r="AU1700" i="7"/>
  <c r="BF1700" i="7" s="1"/>
  <c r="AU1701" i="7"/>
  <c r="BF1701" i="7" s="1"/>
  <c r="AU1703" i="7"/>
  <c r="BF1703" i="7" s="1"/>
  <c r="AU1704" i="7"/>
  <c r="BF1704" i="7" s="1"/>
  <c r="AU1706" i="7"/>
  <c r="BF1706" i="7" s="1"/>
  <c r="AU1707" i="7"/>
  <c r="BF1707" i="7" s="1"/>
  <c r="AU1708" i="7"/>
  <c r="BF1708" i="7" s="1"/>
  <c r="AU1709" i="7"/>
  <c r="BF1709" i="7" s="1"/>
  <c r="AU1710" i="7"/>
  <c r="BF1710" i="7" s="1"/>
  <c r="AU1711" i="7"/>
  <c r="BF1711" i="7" s="1"/>
  <c r="AU1712" i="7"/>
  <c r="BF1712" i="7" s="1"/>
  <c r="AU1713" i="7"/>
  <c r="BF1713" i="7" s="1"/>
  <c r="AU1714" i="7"/>
  <c r="BF1714" i="7" s="1"/>
  <c r="AU1715" i="7"/>
  <c r="BF1715" i="7" s="1"/>
  <c r="AU1716" i="7"/>
  <c r="BF1716" i="7" s="1"/>
  <c r="AU1717" i="7"/>
  <c r="BF1717" i="7" s="1"/>
  <c r="AU1718" i="7"/>
  <c r="BF1718" i="7" s="1"/>
  <c r="AU1721" i="7"/>
  <c r="BF1721" i="7" s="1"/>
  <c r="AU1722" i="7"/>
  <c r="BF1722" i="7" s="1"/>
  <c r="AU1723" i="7"/>
  <c r="BF1723" i="7" s="1"/>
  <c r="AU1725" i="7"/>
  <c r="BF1725" i="7" s="1"/>
  <c r="AU1728" i="7"/>
  <c r="BF1728" i="7" s="1"/>
  <c r="AU1730" i="7"/>
  <c r="BF1730" i="7" s="1"/>
  <c r="AU1731" i="7"/>
  <c r="BF1731" i="7" s="1"/>
  <c r="AU1732" i="7"/>
  <c r="BF1732" i="7" s="1"/>
  <c r="AU1736" i="7"/>
  <c r="BF1736" i="7" s="1"/>
  <c r="AU1738" i="7"/>
  <c r="BF1738" i="7" s="1"/>
  <c r="AU1739" i="7"/>
  <c r="BF1739" i="7" s="1"/>
  <c r="AU1740" i="7"/>
  <c r="BF1740" i="7" s="1"/>
  <c r="AU1741" i="7"/>
  <c r="BF1741" i="7" s="1"/>
  <c r="AU1744" i="7"/>
  <c r="BF1744" i="7" s="1"/>
  <c r="AU1748" i="7"/>
  <c r="BF1748" i="7" s="1"/>
  <c r="AU1749" i="7"/>
  <c r="BF1749" i="7" s="1"/>
  <c r="AU1751" i="7"/>
  <c r="BF1751" i="7" s="1"/>
  <c r="AU1753" i="7"/>
  <c r="BF1753" i="7" s="1"/>
  <c r="AU1755" i="7"/>
  <c r="BF1755" i="7" s="1"/>
  <c r="AU1756" i="7"/>
  <c r="BF1756" i="7" s="1"/>
  <c r="AU1757" i="7"/>
  <c r="BF1757" i="7" s="1"/>
  <c r="AU1762" i="7"/>
  <c r="BF1762" i="7" s="1"/>
  <c r="AU1763" i="7"/>
  <c r="BF1763" i="7" s="1"/>
  <c r="AU1764" i="7"/>
  <c r="BF1764" i="7" s="1"/>
  <c r="AU1767" i="7"/>
  <c r="BF1767" i="7" s="1"/>
  <c r="AU1771" i="7"/>
  <c r="BF1771" i="7" s="1"/>
  <c r="AU1774" i="7"/>
  <c r="BF1774" i="7" s="1"/>
  <c r="AU1775" i="7"/>
  <c r="BF1775" i="7" s="1"/>
  <c r="AU1779" i="7"/>
  <c r="BF1779" i="7" s="1"/>
  <c r="AU1780" i="7"/>
  <c r="BF1780" i="7" s="1"/>
  <c r="AU1783" i="7"/>
  <c r="BF1783" i="7" s="1"/>
  <c r="AU1784" i="7"/>
  <c r="BF1784" i="7" s="1"/>
  <c r="AU1785" i="7"/>
  <c r="BF1785" i="7" s="1"/>
  <c r="AU1786" i="7"/>
  <c r="BF1786" i="7" s="1"/>
  <c r="AU1787" i="7"/>
  <c r="BF1787" i="7" s="1"/>
  <c r="AU1788" i="7"/>
  <c r="BF1788" i="7" s="1"/>
  <c r="AU1801" i="7"/>
  <c r="BF1801" i="7" s="1"/>
  <c r="AU1802" i="7"/>
  <c r="BF1802" i="7" s="1"/>
  <c r="AU1804" i="7"/>
  <c r="BF1804" i="7" s="1"/>
  <c r="AU1805" i="7"/>
  <c r="BF1805" i="7" s="1"/>
  <c r="AU1807" i="7"/>
  <c r="BF1807" i="7" s="1"/>
  <c r="AU1809" i="7"/>
  <c r="BF1809" i="7" s="1"/>
  <c r="AU1810" i="7"/>
  <c r="BF1810" i="7" s="1"/>
  <c r="AU1814" i="7"/>
  <c r="BF1814" i="7" s="1"/>
  <c r="AU1815" i="7"/>
  <c r="BF1815" i="7" s="1"/>
  <c r="AU1819" i="7"/>
  <c r="BF1819" i="7" s="1"/>
  <c r="AU1820" i="7"/>
  <c r="BF1820" i="7" s="1"/>
  <c r="AU1821" i="7"/>
  <c r="BF1821" i="7" s="1"/>
  <c r="AU1823" i="7"/>
  <c r="BF1823" i="7" s="1"/>
  <c r="AU1824" i="7"/>
  <c r="BF1824" i="7" s="1"/>
  <c r="AU1825" i="7"/>
  <c r="BF1825" i="7" s="1"/>
  <c r="AU1827" i="7"/>
  <c r="BF1827" i="7" s="1"/>
  <c r="AU1828" i="7"/>
  <c r="BF1828" i="7" s="1"/>
  <c r="AU1829" i="7"/>
  <c r="BF1829" i="7" s="1"/>
  <c r="AU1833" i="7"/>
  <c r="BF1833" i="7" s="1"/>
  <c r="AU1834" i="7"/>
  <c r="BF1834" i="7" s="1"/>
  <c r="AU1835" i="7"/>
  <c r="BF1835" i="7" s="1"/>
  <c r="AU1838" i="7"/>
  <c r="BF1838" i="7" s="1"/>
  <c r="AU1839" i="7"/>
  <c r="BF1839" i="7" s="1"/>
  <c r="AU1843" i="7"/>
  <c r="BF1843" i="7" s="1"/>
  <c r="AU1844" i="7"/>
  <c r="BF1844" i="7" s="1"/>
  <c r="AU1848" i="7"/>
  <c r="BF1848" i="7" s="1"/>
  <c r="AU1849" i="7"/>
  <c r="BF1849" i="7" s="1"/>
  <c r="AU1850" i="7"/>
  <c r="BF1850" i="7" s="1"/>
  <c r="AU1851" i="7"/>
  <c r="BF1851" i="7" s="1"/>
  <c r="AU1852" i="7"/>
  <c r="BF1852" i="7" s="1"/>
  <c r="AU1853" i="7"/>
  <c r="BF1853" i="7" s="1"/>
  <c r="AU1856" i="7"/>
  <c r="BF1856" i="7" s="1"/>
  <c r="AU1857" i="7"/>
  <c r="BF1857" i="7" s="1"/>
  <c r="AU1864" i="7"/>
  <c r="BF1864" i="7" s="1"/>
  <c r="AU1867" i="7"/>
  <c r="BF1867" i="7" s="1"/>
  <c r="AU1868" i="7"/>
  <c r="BF1868" i="7" s="1"/>
  <c r="AU1869" i="7"/>
  <c r="BF1869" i="7" s="1"/>
  <c r="AU1873" i="7"/>
  <c r="BF1873" i="7" s="1"/>
  <c r="AU1874" i="7"/>
  <c r="BF1874" i="7" s="1"/>
  <c r="AU1875" i="7"/>
  <c r="BF1875" i="7" s="1"/>
  <c r="AU1878" i="7"/>
  <c r="BF1878" i="7" s="1"/>
  <c r="AU1880" i="7"/>
  <c r="BF1880" i="7" s="1"/>
  <c r="AU1881" i="7"/>
  <c r="BF1881" i="7" s="1"/>
  <c r="AU1882" i="7"/>
  <c r="BF1882" i="7" s="1"/>
  <c r="AU1883" i="7"/>
  <c r="BF1883" i="7" s="1"/>
  <c r="AU1884" i="7"/>
  <c r="BF1884" i="7" s="1"/>
  <c r="AU1886" i="7"/>
  <c r="BF1886" i="7" s="1"/>
  <c r="AU1887" i="7"/>
  <c r="BF1887" i="7" s="1"/>
  <c r="AU1888" i="7"/>
  <c r="BF1888" i="7" s="1"/>
  <c r="AU1889" i="7"/>
  <c r="BF1889" i="7" s="1"/>
  <c r="AU1890" i="7"/>
  <c r="BF1890" i="7" s="1"/>
  <c r="AU1891" i="7"/>
  <c r="BF1891" i="7" s="1"/>
  <c r="AU1893" i="7"/>
  <c r="BF1893" i="7" s="1"/>
  <c r="AU1895" i="7"/>
  <c r="BF1895" i="7" s="1"/>
  <c r="AU1896" i="7"/>
  <c r="BF1896" i="7" s="1"/>
  <c r="AU1897" i="7"/>
  <c r="BF1897" i="7" s="1"/>
  <c r="AU1898" i="7"/>
  <c r="BF1898" i="7" s="1"/>
  <c r="AU1900" i="7"/>
  <c r="BF1900" i="7" s="1"/>
  <c r="AU1901" i="7"/>
  <c r="BF1901" i="7" s="1"/>
  <c r="AU1902" i="7"/>
  <c r="BF1902" i="7" s="1"/>
  <c r="AU1905" i="7"/>
  <c r="BF1905" i="7" s="1"/>
  <c r="AU1906" i="7"/>
  <c r="BF1906" i="7" s="1"/>
  <c r="AU1910" i="7"/>
  <c r="BF1910" i="7" s="1"/>
  <c r="AU1911" i="7"/>
  <c r="BF1911" i="7" s="1"/>
  <c r="AU1912" i="7"/>
  <c r="BF1912" i="7" s="1"/>
  <c r="AU1913" i="7"/>
  <c r="BF1913" i="7" s="1"/>
  <c r="AU1914" i="7"/>
  <c r="BF1914" i="7" s="1"/>
  <c r="AU1916" i="7"/>
  <c r="BF1916" i="7" s="1"/>
  <c r="AU1917" i="7"/>
  <c r="BF1917" i="7" s="1"/>
  <c r="AU1919" i="7"/>
  <c r="BF1919" i="7" s="1"/>
  <c r="AU1923" i="7"/>
  <c r="BF1923" i="7" s="1"/>
  <c r="AU1925" i="7"/>
  <c r="BF1925" i="7" s="1"/>
  <c r="AU1930" i="7"/>
  <c r="BF1930" i="7" s="1"/>
  <c r="AU1935" i="7"/>
  <c r="BF1935" i="7" s="1"/>
  <c r="AU1936" i="7"/>
  <c r="BF1936" i="7" s="1"/>
  <c r="AU1938" i="7"/>
  <c r="BF1938" i="7" s="1"/>
  <c r="AU1946" i="7"/>
  <c r="BF1946" i="7" s="1"/>
  <c r="AU1947" i="7"/>
  <c r="BF1947" i="7" s="1"/>
  <c r="AU1948" i="7"/>
  <c r="BF1948" i="7" s="1"/>
  <c r="AU1951" i="7"/>
  <c r="BF1951" i="7" s="1"/>
  <c r="AU1952" i="7"/>
  <c r="BF1952" i="7" s="1"/>
  <c r="AU1954" i="7"/>
  <c r="BF1954" i="7" s="1"/>
  <c r="AU1960" i="7"/>
  <c r="BF1960" i="7" s="1"/>
  <c r="AU1961" i="7"/>
  <c r="BF1961" i="7" s="1"/>
  <c r="AU1962" i="7"/>
  <c r="BF1962" i="7" s="1"/>
  <c r="AU1963" i="7"/>
  <c r="BF1963" i="7" s="1"/>
  <c r="AU1964" i="7"/>
  <c r="BF1964" i="7" s="1"/>
  <c r="AU1965" i="7"/>
  <c r="BF1965" i="7" s="1"/>
  <c r="AU1967" i="7"/>
  <c r="BF1967" i="7" s="1"/>
  <c r="AU1970" i="7"/>
  <c r="BF1970" i="7" s="1"/>
  <c r="AU1972" i="7"/>
  <c r="BF1972" i="7" s="1"/>
  <c r="AU1973" i="7"/>
  <c r="BF1973" i="7" s="1"/>
  <c r="AU1978" i="7"/>
  <c r="BF1978" i="7" s="1"/>
  <c r="AU1980" i="7"/>
  <c r="BF1980" i="7" s="1"/>
  <c r="AU1981" i="7"/>
  <c r="BF1981" i="7" s="1"/>
  <c r="AU1983" i="7"/>
  <c r="BF1983" i="7" s="1"/>
  <c r="AU1986" i="7"/>
  <c r="BF1986" i="7" s="1"/>
  <c r="AU1987" i="7"/>
  <c r="BF1987" i="7" s="1"/>
  <c r="AU1988" i="7"/>
  <c r="BF1988" i="7" s="1"/>
  <c r="AU1989" i="7"/>
  <c r="BF1989" i="7" s="1"/>
  <c r="AU1992" i="7"/>
  <c r="BF1992" i="7" s="1"/>
  <c r="AU1995" i="7"/>
  <c r="BF1995" i="7" s="1"/>
  <c r="AU1997" i="7"/>
  <c r="BF1997" i="7" s="1"/>
  <c r="AU1998" i="7"/>
  <c r="BF1998" i="7" s="1"/>
  <c r="AU2000" i="7"/>
  <c r="BF2000" i="7" s="1"/>
  <c r="AU2001" i="7"/>
  <c r="BF2001" i="7" s="1"/>
  <c r="AU2002" i="7"/>
  <c r="BF2002" i="7" s="1"/>
  <c r="AU2003" i="7"/>
  <c r="BF2003" i="7" s="1"/>
  <c r="AU2009" i="7"/>
  <c r="BF2009" i="7" s="1"/>
  <c r="AU2011" i="7"/>
  <c r="BF2011" i="7" s="1"/>
  <c r="AU2012" i="7"/>
  <c r="BF2012" i="7" s="1"/>
  <c r="AU2013" i="7"/>
  <c r="BF2013" i="7" s="1"/>
  <c r="AU2015" i="7"/>
  <c r="BF2015" i="7" s="1"/>
  <c r="AU2016" i="7"/>
  <c r="BF2016" i="7" s="1"/>
  <c r="AU2018" i="7"/>
  <c r="BF2018" i="7" s="1"/>
  <c r="AU2023" i="7"/>
  <c r="BF2023" i="7" s="1"/>
  <c r="AU2025" i="7"/>
  <c r="BF2025" i="7" s="1"/>
  <c r="AU2027" i="7"/>
  <c r="BF2027" i="7" s="1"/>
  <c r="AU2029" i="7"/>
  <c r="BF2029" i="7" s="1"/>
  <c r="AU2030" i="7"/>
  <c r="BF2030" i="7" s="1"/>
  <c r="AU2031" i="7"/>
  <c r="BF2031" i="7" s="1"/>
  <c r="AU2033" i="7"/>
  <c r="BF2033" i="7" s="1"/>
  <c r="AU2034" i="7"/>
  <c r="BF2034" i="7" s="1"/>
  <c r="AU2036" i="7"/>
  <c r="BF2036" i="7" s="1"/>
  <c r="AU2049" i="7"/>
  <c r="BF2049" i="7" s="1"/>
  <c r="AU2050" i="7"/>
  <c r="BF2050" i="7" s="1"/>
  <c r="AU2054" i="7"/>
  <c r="BF2054" i="7" s="1"/>
  <c r="AU2055" i="7"/>
  <c r="BF2055" i="7" s="1"/>
  <c r="AU2080" i="7"/>
  <c r="BF2080" i="7" s="1"/>
  <c r="AU2092" i="7"/>
  <c r="BF2092" i="7" s="1"/>
  <c r="AU2095" i="7"/>
  <c r="BF2095" i="7" s="1"/>
  <c r="AU2096" i="7"/>
  <c r="BF2096" i="7" s="1"/>
  <c r="AU2097" i="7"/>
  <c r="BF2097" i="7" s="1"/>
  <c r="AU2098" i="7"/>
  <c r="BF2098" i="7" s="1"/>
  <c r="AU2101" i="7"/>
  <c r="BF2101" i="7" s="1"/>
  <c r="AU2104" i="7"/>
  <c r="BF2104" i="7" s="1"/>
  <c r="AU2107" i="7"/>
  <c r="BF2107" i="7" s="1"/>
  <c r="AU2109" i="7"/>
  <c r="BF2109" i="7" s="1"/>
  <c r="AU2113" i="7"/>
  <c r="BF2113" i="7" s="1"/>
  <c r="AU2114" i="7"/>
  <c r="BF2114" i="7" s="1"/>
  <c r="AU2115" i="7"/>
  <c r="BF2115" i="7" s="1"/>
  <c r="AU2117" i="7"/>
  <c r="BF2117" i="7" s="1"/>
  <c r="AU2118" i="7"/>
  <c r="BF2118" i="7" s="1"/>
  <c r="AU2119" i="7"/>
  <c r="BF2119" i="7" s="1"/>
  <c r="AU2124" i="7"/>
  <c r="BF2124" i="7" s="1"/>
  <c r="AU2125" i="7"/>
  <c r="BF2125" i="7" s="1"/>
  <c r="AU2126" i="7"/>
  <c r="BF2126" i="7" s="1"/>
  <c r="AU2127" i="7"/>
  <c r="BF2127" i="7" s="1"/>
  <c r="AU2133" i="7"/>
  <c r="BF2133" i="7" s="1"/>
  <c r="AU2134" i="7"/>
  <c r="BF2134" i="7" s="1"/>
  <c r="AU2135" i="7"/>
  <c r="BF2135" i="7" s="1"/>
  <c r="AU2136" i="7"/>
  <c r="BF2136" i="7" s="1"/>
  <c r="AU2137" i="7"/>
  <c r="BF2137" i="7" s="1"/>
  <c r="AU2146" i="7"/>
  <c r="BF2146" i="7" s="1"/>
  <c r="AU2147" i="7"/>
  <c r="BF2147" i="7" s="1"/>
  <c r="AU2148" i="7"/>
  <c r="BF2148" i="7" s="1"/>
  <c r="AU2149" i="7"/>
  <c r="BF2149" i="7" s="1"/>
  <c r="AU2152" i="7"/>
  <c r="BF2152" i="7" s="1"/>
  <c r="AU2158" i="7"/>
  <c r="BF2158" i="7" s="1"/>
  <c r="AU2166" i="7"/>
  <c r="BF2166" i="7" s="1"/>
  <c r="AU2167" i="7"/>
  <c r="BF2167" i="7" s="1"/>
  <c r="AU2170" i="7"/>
  <c r="BF2170" i="7" s="1"/>
  <c r="AU2172" i="7"/>
  <c r="BF2172" i="7" s="1"/>
  <c r="AU2173" i="7"/>
  <c r="BF2173" i="7" s="1"/>
  <c r="AU2174" i="7"/>
  <c r="BF2174" i="7" s="1"/>
  <c r="AU2175" i="7"/>
  <c r="BF2175" i="7" s="1"/>
  <c r="AU2176" i="7"/>
  <c r="BF2176" i="7" s="1"/>
  <c r="AU2177" i="7"/>
  <c r="BF2177" i="7" s="1"/>
  <c r="AU2178" i="7"/>
  <c r="BF2178" i="7" s="1"/>
  <c r="AU2182" i="7"/>
  <c r="BF2182" i="7" s="1"/>
  <c r="AU2183" i="7"/>
  <c r="BF2183" i="7" s="1"/>
  <c r="AU2184" i="7"/>
  <c r="BF2184" i="7" s="1"/>
  <c r="AU2185" i="7"/>
  <c r="BF2185" i="7" s="1"/>
  <c r="AU2186" i="7"/>
  <c r="BF2186" i="7" s="1"/>
  <c r="AU2187" i="7"/>
  <c r="BF2187" i="7" s="1"/>
  <c r="AU2189" i="7"/>
  <c r="BF2189" i="7" s="1"/>
  <c r="AU2191" i="7"/>
  <c r="BF2191" i="7" s="1"/>
  <c r="AU2192" i="7"/>
  <c r="BF2192" i="7" s="1"/>
  <c r="AU2193" i="7"/>
  <c r="BF2193" i="7" s="1"/>
  <c r="AU2194" i="7"/>
  <c r="BF2194" i="7" s="1"/>
  <c r="AU2195" i="7"/>
  <c r="BF2195" i="7" s="1"/>
  <c r="AU13" i="7"/>
  <c r="BF13" i="7" s="1"/>
  <c r="AZ21" i="7"/>
  <c r="AZ22" i="7"/>
  <c r="AZ24" i="7"/>
  <c r="AZ31" i="7"/>
  <c r="AZ37" i="7"/>
  <c r="AZ39" i="7"/>
  <c r="AZ46" i="7"/>
  <c r="AZ49" i="7"/>
  <c r="AZ50" i="7"/>
  <c r="AZ54" i="7"/>
  <c r="AZ58" i="7"/>
  <c r="AZ60" i="7"/>
  <c r="AZ65" i="7"/>
  <c r="AZ66" i="7"/>
  <c r="AZ72" i="7"/>
  <c r="AZ78" i="7"/>
  <c r="AZ79" i="7"/>
  <c r="AZ80" i="7"/>
  <c r="AZ81" i="7"/>
  <c r="AZ82" i="7"/>
  <c r="AZ83" i="7"/>
  <c r="AZ84" i="7"/>
  <c r="AZ85" i="7"/>
  <c r="AZ86" i="7"/>
  <c r="AZ87" i="7"/>
  <c r="AZ88" i="7"/>
  <c r="AZ89" i="7"/>
  <c r="AZ90" i="7"/>
  <c r="AZ91" i="7"/>
  <c r="AZ92" i="7"/>
  <c r="AZ93" i="7"/>
  <c r="AZ94" i="7"/>
  <c r="AZ98" i="7"/>
  <c r="AZ114" i="7"/>
  <c r="AZ119" i="7"/>
  <c r="AZ120" i="7"/>
  <c r="AZ123" i="7"/>
  <c r="AZ129" i="7"/>
  <c r="AZ137" i="7"/>
  <c r="AZ142" i="7"/>
  <c r="AZ143" i="7"/>
  <c r="AZ144" i="7"/>
  <c r="AZ145" i="7"/>
  <c r="AZ146" i="7"/>
  <c r="AZ147" i="7"/>
  <c r="AZ152" i="7"/>
  <c r="AZ153" i="7"/>
  <c r="AZ155" i="7"/>
  <c r="AZ158" i="7"/>
  <c r="AZ163" i="7"/>
  <c r="AZ164" i="7"/>
  <c r="AZ168" i="7"/>
  <c r="AZ171" i="7"/>
  <c r="AZ190" i="7"/>
  <c r="AZ196" i="7"/>
  <c r="AZ214" i="7"/>
  <c r="AZ217" i="7"/>
  <c r="AZ221" i="7"/>
  <c r="AZ223" i="7"/>
  <c r="AZ225" i="7"/>
  <c r="AZ231" i="7"/>
  <c r="AZ232" i="7"/>
  <c r="AZ242" i="7"/>
  <c r="AZ258" i="7"/>
  <c r="AZ264" i="7"/>
  <c r="AZ266" i="7"/>
  <c r="AZ267" i="7"/>
  <c r="AZ273" i="7"/>
  <c r="AZ274" i="7"/>
  <c r="AZ275" i="7"/>
  <c r="AZ276" i="7"/>
  <c r="AZ284" i="7"/>
  <c r="AZ298" i="7"/>
  <c r="AZ307" i="7"/>
  <c r="AZ314" i="7"/>
  <c r="AZ331" i="7"/>
  <c r="AZ335" i="7"/>
  <c r="AZ337" i="7"/>
  <c r="AZ347" i="7"/>
  <c r="AZ352" i="7"/>
  <c r="AZ357" i="7"/>
  <c r="AZ377" i="7"/>
  <c r="AZ379" i="7"/>
  <c r="AZ380" i="7"/>
  <c r="AZ382" i="7"/>
  <c r="AZ385" i="7"/>
  <c r="AZ386" i="7"/>
  <c r="AZ395" i="7"/>
  <c r="AZ407" i="7"/>
  <c r="AZ408" i="7"/>
  <c r="AZ409" i="7"/>
  <c r="AZ410" i="7"/>
  <c r="AZ414" i="7"/>
  <c r="AZ417" i="7"/>
  <c r="AZ419" i="7"/>
  <c r="AZ424" i="7"/>
  <c r="AZ425" i="7"/>
  <c r="AZ440" i="7"/>
  <c r="AZ446" i="7"/>
  <c r="AZ447" i="7"/>
  <c r="AZ449" i="7"/>
  <c r="AZ451" i="7"/>
  <c r="AZ453" i="7"/>
  <c r="AZ455" i="7"/>
  <c r="AZ456" i="7"/>
  <c r="AZ458" i="7"/>
  <c r="AZ459" i="7"/>
  <c r="AZ460" i="7"/>
  <c r="AZ461" i="7"/>
  <c r="AZ468" i="7"/>
  <c r="AZ469" i="7"/>
  <c r="AZ470" i="7"/>
  <c r="AZ504" i="7"/>
  <c r="AZ508" i="7"/>
  <c r="AZ522" i="7"/>
  <c r="AZ539" i="7"/>
  <c r="AZ540" i="7"/>
  <c r="AZ541" i="7"/>
  <c r="AZ542" i="7"/>
  <c r="AZ553" i="7"/>
  <c r="AZ554" i="7"/>
  <c r="AZ564" i="7"/>
  <c r="AZ566" i="7"/>
  <c r="AZ572" i="7"/>
  <c r="AZ573" i="7"/>
  <c r="AZ574" i="7"/>
  <c r="AZ575" i="7"/>
  <c r="AZ576" i="7"/>
  <c r="AZ604" i="7"/>
  <c r="AZ608" i="7"/>
  <c r="AZ613" i="7"/>
  <c r="AZ617" i="7"/>
  <c r="AZ621" i="7"/>
  <c r="AZ627" i="7"/>
  <c r="AZ639" i="7"/>
  <c r="AZ640" i="7"/>
  <c r="AZ645" i="7"/>
  <c r="AZ652" i="7"/>
  <c r="AZ654" i="7"/>
  <c r="AZ655" i="7"/>
  <c r="AZ656" i="7"/>
  <c r="AZ657" i="7"/>
  <c r="AZ663" i="7"/>
  <c r="AZ666" i="7"/>
  <c r="AZ680" i="7"/>
  <c r="AZ683" i="7"/>
  <c r="AZ687" i="7"/>
  <c r="AZ688" i="7"/>
  <c r="AZ689" i="7"/>
  <c r="AZ690" i="7"/>
  <c r="AZ694" i="7"/>
  <c r="AZ695" i="7"/>
  <c r="AZ697" i="7"/>
  <c r="AZ699" i="7"/>
  <c r="AZ704" i="7"/>
  <c r="AZ713" i="7"/>
  <c r="AZ727" i="7"/>
  <c r="AZ731" i="7"/>
  <c r="AZ734" i="7"/>
  <c r="AZ743" i="7"/>
  <c r="AZ744" i="7"/>
  <c r="AZ749" i="7"/>
  <c r="AZ750" i="7"/>
  <c r="AZ755" i="7"/>
  <c r="AZ756" i="7"/>
  <c r="AZ765" i="7"/>
  <c r="AZ766" i="7"/>
  <c r="AZ767" i="7"/>
  <c r="AZ789" i="7"/>
  <c r="AZ792" i="7"/>
  <c r="AZ798" i="7"/>
  <c r="AZ799" i="7"/>
  <c r="AZ802" i="7"/>
  <c r="AZ805" i="7"/>
  <c r="AZ818" i="7"/>
  <c r="AZ826" i="7"/>
  <c r="AZ830" i="7"/>
  <c r="AZ834" i="7"/>
  <c r="AZ837" i="7"/>
  <c r="AZ841" i="7"/>
  <c r="AZ842" i="7"/>
  <c r="AZ844" i="7"/>
  <c r="AZ847" i="7"/>
  <c r="AZ850" i="7"/>
  <c r="AZ853" i="7"/>
  <c r="AZ854" i="7"/>
  <c r="AZ855" i="7"/>
  <c r="AZ856" i="7"/>
  <c r="AZ876" i="7"/>
  <c r="AZ878" i="7"/>
  <c r="AZ880" i="7"/>
  <c r="AZ881" i="7"/>
  <c r="AZ884" i="7"/>
  <c r="AZ896" i="7"/>
  <c r="AZ917" i="7"/>
  <c r="AZ918" i="7"/>
  <c r="AZ928" i="7"/>
  <c r="AZ929" i="7"/>
  <c r="AZ930" i="7"/>
  <c r="AZ950" i="7"/>
  <c r="AZ955" i="7"/>
  <c r="AZ969" i="7"/>
  <c r="AZ970" i="7"/>
  <c r="AZ971" i="7"/>
  <c r="AZ974" i="7"/>
  <c r="AZ976" i="7"/>
  <c r="AZ983" i="7"/>
  <c r="AZ986" i="7"/>
  <c r="AZ987" i="7"/>
  <c r="AZ995" i="7"/>
  <c r="AZ1002" i="7"/>
  <c r="AZ1004" i="7"/>
  <c r="AZ1034" i="7"/>
  <c r="AZ1051" i="7"/>
  <c r="AZ1059" i="7"/>
  <c r="AZ1060" i="7"/>
  <c r="AZ1065" i="7"/>
  <c r="AZ1066" i="7"/>
  <c r="AZ1068" i="7"/>
  <c r="AZ1079" i="7"/>
  <c r="AZ1090" i="7"/>
  <c r="AZ1102" i="7"/>
  <c r="AZ1104" i="7"/>
  <c r="AZ1105" i="7"/>
  <c r="AZ1112" i="7"/>
  <c r="AZ1114" i="7"/>
  <c r="AZ1115" i="7"/>
  <c r="AZ1119" i="7"/>
  <c r="AZ1123" i="7"/>
  <c r="AZ1125" i="7"/>
  <c r="AZ1129" i="7"/>
  <c r="AZ1130" i="7"/>
  <c r="AZ1131" i="7"/>
  <c r="AZ1133" i="7"/>
  <c r="AZ1136" i="7"/>
  <c r="AZ1137" i="7"/>
  <c r="AZ1138" i="7"/>
  <c r="AZ1139" i="7"/>
  <c r="AZ1144" i="7"/>
  <c r="AZ1145" i="7"/>
  <c r="AZ1147" i="7"/>
  <c r="AZ1149" i="7"/>
  <c r="AZ1151" i="7"/>
  <c r="AZ1167" i="7"/>
  <c r="AZ1176" i="7"/>
  <c r="AZ1183" i="7"/>
  <c r="AZ1184" i="7"/>
  <c r="AZ1185" i="7"/>
  <c r="AZ1187" i="7"/>
  <c r="AZ1189" i="7"/>
  <c r="AZ1190" i="7"/>
  <c r="AZ1202" i="7"/>
  <c r="AZ1204" i="7"/>
  <c r="AZ1208" i="7"/>
  <c r="AZ1209" i="7"/>
  <c r="AZ1215" i="7"/>
  <c r="AZ1230" i="7"/>
  <c r="AZ1246" i="7"/>
  <c r="AZ1255" i="7"/>
  <c r="AZ1257" i="7"/>
  <c r="AZ1265" i="7"/>
  <c r="AZ1272" i="7"/>
  <c r="AZ1287" i="7"/>
  <c r="AZ1288" i="7"/>
  <c r="AZ1289" i="7"/>
  <c r="AZ1290" i="7"/>
  <c r="AZ1291" i="7"/>
  <c r="AZ1292" i="7"/>
  <c r="AZ1301" i="7"/>
  <c r="AZ1312" i="7"/>
  <c r="AZ1315" i="7"/>
  <c r="AZ1318" i="7"/>
  <c r="AZ1332" i="7"/>
  <c r="AZ1333" i="7"/>
  <c r="AZ1334" i="7"/>
  <c r="AZ1336" i="7"/>
  <c r="AZ1342" i="7"/>
  <c r="AZ1345" i="7"/>
  <c r="AZ1350" i="7"/>
  <c r="AZ1355" i="7"/>
  <c r="AZ1356" i="7"/>
  <c r="AZ1357" i="7"/>
  <c r="AZ1358" i="7"/>
  <c r="AZ1376" i="7"/>
  <c r="AZ1377" i="7"/>
  <c r="AZ1381" i="7"/>
  <c r="AZ1386" i="7"/>
  <c r="AZ1387" i="7"/>
  <c r="AZ1388" i="7"/>
  <c r="AZ1389" i="7"/>
  <c r="AZ1390" i="7"/>
  <c r="AZ1391" i="7"/>
  <c r="AZ1392" i="7"/>
  <c r="AZ1397" i="7"/>
  <c r="AZ1398" i="7"/>
  <c r="AZ1399" i="7"/>
  <c r="AZ1400" i="7"/>
  <c r="AZ1401" i="7"/>
  <c r="AZ1402" i="7"/>
  <c r="AZ1408" i="7"/>
  <c r="AZ1409" i="7"/>
  <c r="AZ1410" i="7"/>
  <c r="AZ1417" i="7"/>
  <c r="AZ1420" i="7"/>
  <c r="AZ1424" i="7"/>
  <c r="AZ1443" i="7"/>
  <c r="AZ1444" i="7"/>
  <c r="AZ1446" i="7"/>
  <c r="AZ1447" i="7"/>
  <c r="AZ1452" i="7"/>
  <c r="AZ1463" i="7"/>
  <c r="AZ1465" i="7"/>
  <c r="AZ1468" i="7"/>
  <c r="AZ1472" i="7"/>
  <c r="AZ1474" i="7"/>
  <c r="AZ1478" i="7"/>
  <c r="AZ1479" i="7"/>
  <c r="AZ1482" i="7"/>
  <c r="AZ1486" i="7"/>
  <c r="AZ1491" i="7"/>
  <c r="AZ1507" i="7"/>
  <c r="AZ1511" i="7"/>
  <c r="AZ1517" i="7"/>
  <c r="AZ1521" i="7"/>
  <c r="AZ1526" i="7"/>
  <c r="AZ1536" i="7"/>
  <c r="AZ1537" i="7"/>
  <c r="AZ1538" i="7"/>
  <c r="AZ1545" i="7"/>
  <c r="AZ1549" i="7"/>
  <c r="AZ1553" i="7"/>
  <c r="AZ1555" i="7"/>
  <c r="AZ1558" i="7"/>
  <c r="AZ1559" i="7"/>
  <c r="AZ1560" i="7"/>
  <c r="AZ1561" i="7"/>
  <c r="AZ1562" i="7"/>
  <c r="AZ1563" i="7"/>
  <c r="AZ1564" i="7"/>
  <c r="AZ1565" i="7"/>
  <c r="AZ1566" i="7"/>
  <c r="AZ1567" i="7"/>
  <c r="AZ1568" i="7"/>
  <c r="AZ1569" i="7"/>
  <c r="AZ1570" i="7"/>
  <c r="AZ1571" i="7"/>
  <c r="AZ1572" i="7"/>
  <c r="AZ1573" i="7"/>
  <c r="AZ1574" i="7"/>
  <c r="AZ1575" i="7"/>
  <c r="AZ1576" i="7"/>
  <c r="AZ1577" i="7"/>
  <c r="AZ1578" i="7"/>
  <c r="AZ1579" i="7"/>
  <c r="AZ1580" i="7"/>
  <c r="AZ1581" i="7"/>
  <c r="AZ1582" i="7"/>
  <c r="AZ1583" i="7"/>
  <c r="AZ1584" i="7"/>
  <c r="AZ1599" i="7"/>
  <c r="AZ1600" i="7"/>
  <c r="AZ1601" i="7"/>
  <c r="AZ1602" i="7"/>
  <c r="AZ1603" i="7"/>
  <c r="AZ1612" i="7"/>
  <c r="AZ1617" i="7"/>
  <c r="AZ1626" i="7"/>
  <c r="AZ1637" i="7"/>
  <c r="AZ1639" i="7"/>
  <c r="AZ1651" i="7"/>
  <c r="AZ1661" i="7"/>
  <c r="AZ1664" i="7"/>
  <c r="AZ1675" i="7"/>
  <c r="AZ1676" i="7"/>
  <c r="AZ1679" i="7"/>
  <c r="AZ1681" i="7"/>
  <c r="AZ1684" i="7"/>
  <c r="AZ1687" i="7"/>
  <c r="AZ1688" i="7"/>
  <c r="AZ1689" i="7"/>
  <c r="AZ1697" i="7"/>
  <c r="AZ1702" i="7"/>
  <c r="AZ1720" i="7"/>
  <c r="AZ1724" i="7"/>
  <c r="AZ1726" i="7"/>
  <c r="AZ1727" i="7"/>
  <c r="AZ1733" i="7"/>
  <c r="AZ1735" i="7"/>
  <c r="AZ1737" i="7"/>
  <c r="AZ1742" i="7"/>
  <c r="AZ1743" i="7"/>
  <c r="AZ1745" i="7"/>
  <c r="AZ1746" i="7"/>
  <c r="AZ1747" i="7"/>
  <c r="AZ1750" i="7"/>
  <c r="AZ1752" i="7"/>
  <c r="AZ1754" i="7"/>
  <c r="AZ1758" i="7"/>
  <c r="AZ1759" i="7"/>
  <c r="AZ1760" i="7"/>
  <c r="AZ1761" i="7"/>
  <c r="AZ1766" i="7"/>
  <c r="AZ1776" i="7"/>
  <c r="AZ1782" i="7"/>
  <c r="AZ1789" i="7"/>
  <c r="AZ1790" i="7"/>
  <c r="AZ1791" i="7"/>
  <c r="AZ1796" i="7"/>
  <c r="AZ1800" i="7"/>
  <c r="AZ1803" i="7"/>
  <c r="AZ1806" i="7"/>
  <c r="AZ1808" i="7"/>
  <c r="AZ1811" i="7"/>
  <c r="AZ1813" i="7"/>
  <c r="AZ1818" i="7"/>
  <c r="AZ1822" i="7"/>
  <c r="AZ1832" i="7"/>
  <c r="AZ1842" i="7"/>
  <c r="AZ1845" i="7"/>
  <c r="AZ1854" i="7"/>
  <c r="AZ1858" i="7"/>
  <c r="AZ1859" i="7"/>
  <c r="AZ1860" i="7"/>
  <c r="AZ1861" i="7"/>
  <c r="AZ1862" i="7"/>
  <c r="AZ1865" i="7"/>
  <c r="AZ1892" i="7"/>
  <c r="AZ1894" i="7"/>
  <c r="AZ1899" i="7"/>
  <c r="AZ1907" i="7"/>
  <c r="AZ1908" i="7"/>
  <c r="AZ1915" i="7"/>
  <c r="AZ1918" i="7"/>
  <c r="AZ1922" i="7"/>
  <c r="AZ1924" i="7"/>
  <c r="AZ1926" i="7"/>
  <c r="AZ1929" i="7"/>
  <c r="AZ1941" i="7"/>
  <c r="AZ1942" i="7"/>
  <c r="AZ1943" i="7"/>
  <c r="AZ1945" i="7"/>
  <c r="AZ1949" i="7"/>
  <c r="AZ1950" i="7"/>
  <c r="AZ1953" i="7"/>
  <c r="AZ1956" i="7"/>
  <c r="AZ1957" i="7"/>
  <c r="AZ1958" i="7"/>
  <c r="AZ1959" i="7"/>
  <c r="AZ1966" i="7"/>
  <c r="AZ1971" i="7"/>
  <c r="AZ1974" i="7"/>
  <c r="AZ1975" i="7"/>
  <c r="AZ1976" i="7"/>
  <c r="AZ1977" i="7"/>
  <c r="AZ1979" i="7"/>
  <c r="AZ1990" i="7"/>
  <c r="AZ1991" i="7"/>
  <c r="AZ1993" i="7"/>
  <c r="AZ1994" i="7"/>
  <c r="AZ1999" i="7"/>
  <c r="AZ2005" i="7"/>
  <c r="AZ2007" i="7"/>
  <c r="AZ2014" i="7"/>
  <c r="AZ2019" i="7"/>
  <c r="AZ2024" i="7"/>
  <c r="AZ2032" i="7"/>
  <c r="AZ2037" i="7"/>
  <c r="AZ2040" i="7"/>
  <c r="AZ2041" i="7"/>
  <c r="AZ2052" i="7"/>
  <c r="AZ2089" i="7"/>
  <c r="AZ2110" i="7"/>
  <c r="AZ2111" i="7"/>
  <c r="AZ2112" i="7"/>
  <c r="AZ2116" i="7"/>
  <c r="AZ2121" i="7"/>
  <c r="AZ2129" i="7"/>
  <c r="AZ2130" i="7"/>
  <c r="AZ2131" i="7"/>
  <c r="AZ2132" i="7"/>
  <c r="AZ2142" i="7"/>
  <c r="AZ2145" i="7"/>
  <c r="AZ2150" i="7"/>
  <c r="AZ2157" i="7"/>
  <c r="AZ2159" i="7"/>
  <c r="AZ2161" i="7"/>
  <c r="AZ2165" i="7"/>
  <c r="AZ2168" i="7"/>
  <c r="AZ2179" i="7"/>
  <c r="AZ2180" i="7"/>
  <c r="AZ2181" i="7"/>
  <c r="AZ2188" i="7"/>
  <c r="AZ2190" i="7"/>
  <c r="AZ3" i="7"/>
  <c r="AZ4" i="7"/>
  <c r="AZ5" i="7"/>
  <c r="AZ6" i="7"/>
  <c r="AZ7" i="7"/>
  <c r="AZ8" i="7"/>
  <c r="AZ9" i="7"/>
  <c r="AZ10" i="7"/>
  <c r="AZ11" i="7"/>
  <c r="AZ12" i="7"/>
  <c r="AZ14" i="7"/>
  <c r="AZ15" i="7"/>
  <c r="AZ16" i="7"/>
  <c r="AZ17" i="7"/>
  <c r="AZ18" i="7"/>
  <c r="AZ19" i="7"/>
  <c r="AZ20" i="7"/>
  <c r="AZ23" i="7"/>
  <c r="AZ25" i="7"/>
  <c r="AZ26" i="7"/>
  <c r="AZ27" i="7"/>
  <c r="AZ28" i="7"/>
  <c r="AZ29" i="7"/>
  <c r="AZ30" i="7"/>
  <c r="AZ32" i="7"/>
  <c r="AZ33" i="7"/>
  <c r="AZ34" i="7"/>
  <c r="AZ35" i="7"/>
  <c r="AZ36" i="7"/>
  <c r="AZ38" i="7"/>
  <c r="AZ40" i="7"/>
  <c r="AZ41" i="7"/>
  <c r="AZ42" i="7"/>
  <c r="AZ43" i="7"/>
  <c r="AZ44" i="7"/>
  <c r="AZ45" i="7"/>
  <c r="AZ47" i="7"/>
  <c r="AZ48" i="7"/>
  <c r="AZ51" i="7"/>
  <c r="AZ52" i="7"/>
  <c r="AZ53" i="7"/>
  <c r="AZ55" i="7"/>
  <c r="AZ56" i="7"/>
  <c r="AZ57" i="7"/>
  <c r="AZ59" i="7"/>
  <c r="AZ61" i="7"/>
  <c r="AZ62" i="7"/>
  <c r="AZ63" i="7"/>
  <c r="AZ64" i="7"/>
  <c r="AZ67" i="7"/>
  <c r="AZ68" i="7"/>
  <c r="AZ69" i="7"/>
  <c r="AZ70" i="7"/>
  <c r="AZ71" i="7"/>
  <c r="AZ73" i="7"/>
  <c r="AZ74" i="7"/>
  <c r="AZ75" i="7"/>
  <c r="AZ76" i="7"/>
  <c r="AZ77" i="7"/>
  <c r="AZ95" i="7"/>
  <c r="AZ96" i="7"/>
  <c r="AZ97" i="7"/>
  <c r="AZ99" i="7"/>
  <c r="AZ100" i="7"/>
  <c r="AZ101" i="7"/>
  <c r="AZ102" i="7"/>
  <c r="AZ103" i="7"/>
  <c r="AZ104" i="7"/>
  <c r="AZ105" i="7"/>
  <c r="AZ106" i="7"/>
  <c r="AZ107" i="7"/>
  <c r="AZ108" i="7"/>
  <c r="AZ109" i="7"/>
  <c r="AZ110" i="7"/>
  <c r="AZ111" i="7"/>
  <c r="AZ112" i="7"/>
  <c r="AZ113" i="7"/>
  <c r="AZ115" i="7"/>
  <c r="AZ116" i="7"/>
  <c r="AZ117" i="7"/>
  <c r="AZ118" i="7"/>
  <c r="AZ121" i="7"/>
  <c r="AZ122" i="7"/>
  <c r="AZ124" i="7"/>
  <c r="AZ125" i="7"/>
  <c r="AZ126" i="7"/>
  <c r="AZ127" i="7"/>
  <c r="AZ128" i="7"/>
  <c r="AZ130" i="7"/>
  <c r="AZ131" i="7"/>
  <c r="AZ132" i="7"/>
  <c r="AZ133" i="7"/>
  <c r="AZ134" i="7"/>
  <c r="AZ135" i="7"/>
  <c r="AZ136" i="7"/>
  <c r="AZ138" i="7"/>
  <c r="AZ139" i="7"/>
  <c r="AZ140" i="7"/>
  <c r="AZ141" i="7"/>
  <c r="AZ148" i="7"/>
  <c r="AZ149" i="7"/>
  <c r="AZ150" i="7"/>
  <c r="AZ151" i="7"/>
  <c r="AZ154" i="7"/>
  <c r="AZ156" i="7"/>
  <c r="AZ157" i="7"/>
  <c r="AZ159" i="7"/>
  <c r="AZ160" i="7"/>
  <c r="AZ161" i="7"/>
  <c r="AZ162" i="7"/>
  <c r="AZ165" i="7"/>
  <c r="AZ166" i="7"/>
  <c r="AZ167" i="7"/>
  <c r="AZ169" i="7"/>
  <c r="AZ170" i="7"/>
  <c r="AZ172" i="7"/>
  <c r="AZ173" i="7"/>
  <c r="AZ174" i="7"/>
  <c r="AZ175" i="7"/>
  <c r="AZ176" i="7"/>
  <c r="AZ177" i="7"/>
  <c r="AZ178" i="7"/>
  <c r="AZ179" i="7"/>
  <c r="AZ180" i="7"/>
  <c r="AZ181" i="7"/>
  <c r="AZ182" i="7"/>
  <c r="AZ183" i="7"/>
  <c r="AZ184" i="7"/>
  <c r="AZ185" i="7"/>
  <c r="AZ186" i="7"/>
  <c r="AZ187" i="7"/>
  <c r="AZ188" i="7"/>
  <c r="AZ189" i="7"/>
  <c r="AZ191" i="7"/>
  <c r="AZ192" i="7"/>
  <c r="AZ193" i="7"/>
  <c r="AZ194" i="7"/>
  <c r="AZ195" i="7"/>
  <c r="AZ197" i="7"/>
  <c r="AZ198" i="7"/>
  <c r="AZ199" i="7"/>
  <c r="AZ200" i="7"/>
  <c r="AZ201" i="7"/>
  <c r="AZ202" i="7"/>
  <c r="AZ203" i="7"/>
  <c r="AZ204" i="7"/>
  <c r="AZ205" i="7"/>
  <c r="AZ206" i="7"/>
  <c r="AZ207" i="7"/>
  <c r="AZ208" i="7"/>
  <c r="AZ209" i="7"/>
  <c r="AZ210" i="7"/>
  <c r="AZ211" i="7"/>
  <c r="AZ212" i="7"/>
  <c r="AZ213" i="7"/>
  <c r="AZ215" i="7"/>
  <c r="AZ216" i="7"/>
  <c r="AZ218" i="7"/>
  <c r="AZ219" i="7"/>
  <c r="AZ220" i="7"/>
  <c r="AZ222" i="7"/>
  <c r="AZ224" i="7"/>
  <c r="AZ226" i="7"/>
  <c r="AZ227" i="7"/>
  <c r="AZ228" i="7"/>
  <c r="AZ229" i="7"/>
  <c r="AZ230" i="7"/>
  <c r="AZ233" i="7"/>
  <c r="AZ234" i="7"/>
  <c r="AZ235" i="7"/>
  <c r="AZ236" i="7"/>
  <c r="AZ237" i="7"/>
  <c r="AZ238" i="7"/>
  <c r="AZ239" i="7"/>
  <c r="AZ240" i="7"/>
  <c r="AZ241" i="7"/>
  <c r="AZ243" i="7"/>
  <c r="AZ244" i="7"/>
  <c r="AZ245" i="7"/>
  <c r="AZ246" i="7"/>
  <c r="AZ247" i="7"/>
  <c r="AZ248" i="7"/>
  <c r="AZ249" i="7"/>
  <c r="AZ250" i="7"/>
  <c r="AZ251" i="7"/>
  <c r="AZ252" i="7"/>
  <c r="AZ253" i="7"/>
  <c r="AZ254" i="7"/>
  <c r="AZ255" i="7"/>
  <c r="AZ256" i="7"/>
  <c r="AZ257" i="7"/>
  <c r="AZ259" i="7"/>
  <c r="AZ260" i="7"/>
  <c r="AZ261" i="7"/>
  <c r="AZ262" i="7"/>
  <c r="AZ263" i="7"/>
  <c r="AZ265" i="7"/>
  <c r="AZ268" i="7"/>
  <c r="AZ269" i="7"/>
  <c r="AZ270" i="7"/>
  <c r="AZ271" i="7"/>
  <c r="AZ272" i="7"/>
  <c r="AZ277" i="7"/>
  <c r="AZ278" i="7"/>
  <c r="AZ279" i="7"/>
  <c r="AZ280" i="7"/>
  <c r="AZ281" i="7"/>
  <c r="AZ282" i="7"/>
  <c r="AZ283" i="7"/>
  <c r="AZ285" i="7"/>
  <c r="AZ286" i="7"/>
  <c r="AZ287" i="7"/>
  <c r="AZ288" i="7"/>
  <c r="AZ289" i="7"/>
  <c r="AZ290" i="7"/>
  <c r="AZ291" i="7"/>
  <c r="AZ292" i="7"/>
  <c r="AZ293" i="7"/>
  <c r="AZ294" i="7"/>
  <c r="AZ295" i="7"/>
  <c r="AZ296" i="7"/>
  <c r="AZ297" i="7"/>
  <c r="AZ299" i="7"/>
  <c r="AZ300" i="7"/>
  <c r="AZ301" i="7"/>
  <c r="AZ302" i="7"/>
  <c r="AZ303" i="7"/>
  <c r="AZ304" i="7"/>
  <c r="AZ305" i="7"/>
  <c r="AZ306" i="7"/>
  <c r="AZ308" i="7"/>
  <c r="AZ309" i="7"/>
  <c r="AZ310" i="7"/>
  <c r="AZ311" i="7"/>
  <c r="AZ312" i="7"/>
  <c r="AZ313" i="7"/>
  <c r="AZ315" i="7"/>
  <c r="AZ316" i="7"/>
  <c r="AZ317" i="7"/>
  <c r="AZ318" i="7"/>
  <c r="AZ319" i="7"/>
  <c r="AZ320" i="7"/>
  <c r="AZ321" i="7"/>
  <c r="AZ322" i="7"/>
  <c r="AZ323" i="7"/>
  <c r="AZ324" i="7"/>
  <c r="AZ325" i="7"/>
  <c r="AZ326" i="7"/>
  <c r="AZ327" i="7"/>
  <c r="AZ328" i="7"/>
  <c r="AZ329" i="7"/>
  <c r="AZ330" i="7"/>
  <c r="AZ332" i="7"/>
  <c r="AZ333" i="7"/>
  <c r="AZ334" i="7"/>
  <c r="AZ336" i="7"/>
  <c r="AZ338" i="7"/>
  <c r="AZ339" i="7"/>
  <c r="AZ340" i="7"/>
  <c r="AZ341" i="7"/>
  <c r="AZ342" i="7"/>
  <c r="AZ343" i="7"/>
  <c r="AZ344" i="7"/>
  <c r="AZ345" i="7"/>
  <c r="AZ346" i="7"/>
  <c r="AZ348" i="7"/>
  <c r="AZ349" i="7"/>
  <c r="AZ350" i="7"/>
  <c r="AZ351" i="7"/>
  <c r="AZ353" i="7"/>
  <c r="AZ354" i="7"/>
  <c r="AZ355" i="7"/>
  <c r="AZ356" i="7"/>
  <c r="AZ358" i="7"/>
  <c r="AZ359" i="7"/>
  <c r="AZ360" i="7"/>
  <c r="AZ361" i="7"/>
  <c r="AZ362" i="7"/>
  <c r="AZ363" i="7"/>
  <c r="AZ364" i="7"/>
  <c r="AZ365" i="7"/>
  <c r="AZ366" i="7"/>
  <c r="AZ367" i="7"/>
  <c r="AZ368" i="7"/>
  <c r="AZ369" i="7"/>
  <c r="AZ370" i="7"/>
  <c r="AZ371" i="7"/>
  <c r="AZ372" i="7"/>
  <c r="AZ373" i="7"/>
  <c r="AZ374" i="7"/>
  <c r="AZ375" i="7"/>
  <c r="AZ376" i="7"/>
  <c r="AZ378" i="7"/>
  <c r="AZ381" i="7"/>
  <c r="AZ383" i="7"/>
  <c r="AZ384" i="7"/>
  <c r="AZ387" i="7"/>
  <c r="AZ388" i="7"/>
  <c r="AZ389" i="7"/>
  <c r="AZ390" i="7"/>
  <c r="AZ391" i="7"/>
  <c r="AZ392" i="7"/>
  <c r="AZ393" i="7"/>
  <c r="AZ394" i="7"/>
  <c r="AZ396" i="7"/>
  <c r="AZ397" i="7"/>
  <c r="AZ398" i="7"/>
  <c r="AZ399" i="7"/>
  <c r="AZ400" i="7"/>
  <c r="AZ401" i="7"/>
  <c r="AZ402" i="7"/>
  <c r="AZ403" i="7"/>
  <c r="AZ404" i="7"/>
  <c r="AZ405" i="7"/>
  <c r="AZ406" i="7"/>
  <c r="AZ411" i="7"/>
  <c r="AZ412" i="7"/>
  <c r="AZ413" i="7"/>
  <c r="AZ415" i="7"/>
  <c r="AZ416" i="7"/>
  <c r="AZ418" i="7"/>
  <c r="AZ420" i="7"/>
  <c r="AZ421" i="7"/>
  <c r="AZ422" i="7"/>
  <c r="AZ423" i="7"/>
  <c r="AZ426" i="7"/>
  <c r="AZ427" i="7"/>
  <c r="AZ428" i="7"/>
  <c r="AZ429" i="7"/>
  <c r="AZ430" i="7"/>
  <c r="AZ431" i="7"/>
  <c r="AZ432" i="7"/>
  <c r="AZ433" i="7"/>
  <c r="AZ434" i="7"/>
  <c r="AZ435" i="7"/>
  <c r="AZ436" i="7"/>
  <c r="AZ437" i="7"/>
  <c r="AZ438" i="7"/>
  <c r="AZ439" i="7"/>
  <c r="AZ441" i="7"/>
  <c r="AZ442" i="7"/>
  <c r="AZ443" i="7"/>
  <c r="AZ444" i="7"/>
  <c r="AZ445" i="7"/>
  <c r="AZ448" i="7"/>
  <c r="AZ450" i="7"/>
  <c r="AZ452" i="7"/>
  <c r="AZ454" i="7"/>
  <c r="AZ457" i="7"/>
  <c r="AZ462" i="7"/>
  <c r="AZ463" i="7"/>
  <c r="AZ464" i="7"/>
  <c r="AZ465" i="7"/>
  <c r="AZ466" i="7"/>
  <c r="AZ467" i="7"/>
  <c r="AZ471" i="7"/>
  <c r="AZ472" i="7"/>
  <c r="AZ473" i="7"/>
  <c r="AZ474" i="7"/>
  <c r="AZ475" i="7"/>
  <c r="AZ476" i="7"/>
  <c r="AZ477" i="7"/>
  <c r="AZ478" i="7"/>
  <c r="AZ479" i="7"/>
  <c r="AZ480" i="7"/>
  <c r="AZ481" i="7"/>
  <c r="AZ482" i="7"/>
  <c r="AZ483" i="7"/>
  <c r="AZ484" i="7"/>
  <c r="AZ485" i="7"/>
  <c r="AZ486" i="7"/>
  <c r="AZ487" i="7"/>
  <c r="AZ488" i="7"/>
  <c r="AZ489" i="7"/>
  <c r="AZ490" i="7"/>
  <c r="AZ491" i="7"/>
  <c r="AZ492" i="7"/>
  <c r="AZ493" i="7"/>
  <c r="AZ494" i="7"/>
  <c r="AZ495" i="7"/>
  <c r="AZ496" i="7"/>
  <c r="AZ497" i="7"/>
  <c r="AZ498" i="7"/>
  <c r="AZ499" i="7"/>
  <c r="AZ500" i="7"/>
  <c r="AZ501" i="7"/>
  <c r="AZ502" i="7"/>
  <c r="AZ503" i="7"/>
  <c r="AZ505" i="7"/>
  <c r="AZ506" i="7"/>
  <c r="AZ507" i="7"/>
  <c r="AZ509" i="7"/>
  <c r="AZ510" i="7"/>
  <c r="AZ511" i="7"/>
  <c r="AZ512" i="7"/>
  <c r="AZ513" i="7"/>
  <c r="AZ514" i="7"/>
  <c r="AZ515" i="7"/>
  <c r="AZ516" i="7"/>
  <c r="AZ517" i="7"/>
  <c r="AZ518" i="7"/>
  <c r="AZ519" i="7"/>
  <c r="AZ520" i="7"/>
  <c r="AZ521" i="7"/>
  <c r="AZ523" i="7"/>
  <c r="AZ524" i="7"/>
  <c r="AZ525" i="7"/>
  <c r="AZ526" i="7"/>
  <c r="AZ527" i="7"/>
  <c r="AZ528" i="7"/>
  <c r="AZ529" i="7"/>
  <c r="AZ530" i="7"/>
  <c r="AZ531" i="7"/>
  <c r="AZ532" i="7"/>
  <c r="AZ533" i="7"/>
  <c r="AZ534" i="7"/>
  <c r="AZ535" i="7"/>
  <c r="AZ536" i="7"/>
  <c r="AZ537" i="7"/>
  <c r="AZ538" i="7"/>
  <c r="AZ543" i="7"/>
  <c r="AZ544" i="7"/>
  <c r="AZ545" i="7"/>
  <c r="AZ546" i="7"/>
  <c r="AZ547" i="7"/>
  <c r="AZ548" i="7"/>
  <c r="AZ549" i="7"/>
  <c r="AZ550" i="7"/>
  <c r="AZ551" i="7"/>
  <c r="AZ552" i="7"/>
  <c r="AZ555" i="7"/>
  <c r="AZ556" i="7"/>
  <c r="AZ557" i="7"/>
  <c r="AZ558" i="7"/>
  <c r="AZ559" i="7"/>
  <c r="AZ560" i="7"/>
  <c r="AZ561" i="7"/>
  <c r="AZ562" i="7"/>
  <c r="AZ563" i="7"/>
  <c r="AZ565" i="7"/>
  <c r="AZ567" i="7"/>
  <c r="AZ568" i="7"/>
  <c r="AZ569" i="7"/>
  <c r="AZ570" i="7"/>
  <c r="AZ571" i="7"/>
  <c r="AZ577" i="7"/>
  <c r="AZ578" i="7"/>
  <c r="AZ579" i="7"/>
  <c r="AZ580" i="7"/>
  <c r="AZ581" i="7"/>
  <c r="AZ582" i="7"/>
  <c r="AZ583" i="7"/>
  <c r="AZ584" i="7"/>
  <c r="AZ585" i="7"/>
  <c r="AZ586" i="7"/>
  <c r="AZ587" i="7"/>
  <c r="AZ588" i="7"/>
  <c r="AZ589" i="7"/>
  <c r="AZ590" i="7"/>
  <c r="AZ591" i="7"/>
  <c r="AZ592" i="7"/>
  <c r="AZ593" i="7"/>
  <c r="AZ594" i="7"/>
  <c r="AZ595" i="7"/>
  <c r="AZ596" i="7"/>
  <c r="AZ597" i="7"/>
  <c r="AZ598" i="7"/>
  <c r="AZ599" i="7"/>
  <c r="AZ600" i="7"/>
  <c r="AZ601" i="7"/>
  <c r="AZ602" i="7"/>
  <c r="AZ603" i="7"/>
  <c r="AZ605" i="7"/>
  <c r="AZ606" i="7"/>
  <c r="AZ607" i="7"/>
  <c r="AZ609" i="7"/>
  <c r="AZ610" i="7"/>
  <c r="AZ611" i="7"/>
  <c r="AZ612" i="7"/>
  <c r="AZ614" i="7"/>
  <c r="AZ615" i="7"/>
  <c r="AZ616" i="7"/>
  <c r="AZ618" i="7"/>
  <c r="AZ619" i="7"/>
  <c r="AZ620" i="7"/>
  <c r="AZ622" i="7"/>
  <c r="AZ623" i="7"/>
  <c r="AZ624" i="7"/>
  <c r="AZ625" i="7"/>
  <c r="AZ626" i="7"/>
  <c r="AZ628" i="7"/>
  <c r="AZ629" i="7"/>
  <c r="AZ630" i="7"/>
  <c r="AZ631" i="7"/>
  <c r="AZ632" i="7"/>
  <c r="AZ633" i="7"/>
  <c r="AZ634" i="7"/>
  <c r="AZ635" i="7"/>
  <c r="AZ636" i="7"/>
  <c r="AZ637" i="7"/>
  <c r="AZ638" i="7"/>
  <c r="AZ641" i="7"/>
  <c r="AZ642" i="7"/>
  <c r="AZ643" i="7"/>
  <c r="AZ644" i="7"/>
  <c r="AZ646" i="7"/>
  <c r="AZ647" i="7"/>
  <c r="AZ648" i="7"/>
  <c r="AZ649" i="7"/>
  <c r="AZ650" i="7"/>
  <c r="AZ651" i="7"/>
  <c r="AZ653" i="7"/>
  <c r="AZ658" i="7"/>
  <c r="AZ659" i="7"/>
  <c r="AZ660" i="7"/>
  <c r="AZ661" i="7"/>
  <c r="AZ662" i="7"/>
  <c r="AZ664" i="7"/>
  <c r="AZ665" i="7"/>
  <c r="AZ667" i="7"/>
  <c r="AZ668" i="7"/>
  <c r="AZ669" i="7"/>
  <c r="AZ670" i="7"/>
  <c r="AZ671" i="7"/>
  <c r="AZ672" i="7"/>
  <c r="AZ673" i="7"/>
  <c r="AZ674" i="7"/>
  <c r="AZ675" i="7"/>
  <c r="AZ676" i="7"/>
  <c r="AZ677" i="7"/>
  <c r="AZ678" i="7"/>
  <c r="AZ679" i="7"/>
  <c r="AZ681" i="7"/>
  <c r="AZ682" i="7"/>
  <c r="AZ684" i="7"/>
  <c r="AZ685" i="7"/>
  <c r="AZ686" i="7"/>
  <c r="AZ691" i="7"/>
  <c r="AZ692" i="7"/>
  <c r="AZ693" i="7"/>
  <c r="AZ696" i="7"/>
  <c r="AZ698" i="7"/>
  <c r="AZ700" i="7"/>
  <c r="AZ701" i="7"/>
  <c r="AZ702" i="7"/>
  <c r="AZ703" i="7"/>
  <c r="AZ705" i="7"/>
  <c r="AZ706" i="7"/>
  <c r="AZ707" i="7"/>
  <c r="AZ708" i="7"/>
  <c r="AZ709" i="7"/>
  <c r="AZ710" i="7"/>
  <c r="AZ711" i="7"/>
  <c r="AZ712" i="7"/>
  <c r="AZ714" i="7"/>
  <c r="AZ715" i="7"/>
  <c r="AZ716" i="7"/>
  <c r="AZ717" i="7"/>
  <c r="AZ718" i="7"/>
  <c r="AZ719" i="7"/>
  <c r="AZ720" i="7"/>
  <c r="AZ721" i="7"/>
  <c r="AZ722" i="7"/>
  <c r="AZ723" i="7"/>
  <c r="AZ724" i="7"/>
  <c r="AZ725" i="7"/>
  <c r="AZ726" i="7"/>
  <c r="AZ728" i="7"/>
  <c r="AZ729" i="7"/>
  <c r="AZ730" i="7"/>
  <c r="AZ732" i="7"/>
  <c r="AZ733" i="7"/>
  <c r="AZ735" i="7"/>
  <c r="AZ736" i="7"/>
  <c r="AZ737" i="7"/>
  <c r="AZ738" i="7"/>
  <c r="AZ739" i="7"/>
  <c r="AZ740" i="7"/>
  <c r="AZ741" i="7"/>
  <c r="AZ742" i="7"/>
  <c r="AZ745" i="7"/>
  <c r="AZ746" i="7"/>
  <c r="AZ747" i="7"/>
  <c r="AZ748" i="7"/>
  <c r="AZ751" i="7"/>
  <c r="AZ752" i="7"/>
  <c r="AZ753" i="7"/>
  <c r="AZ754" i="7"/>
  <c r="AZ757" i="7"/>
  <c r="AZ758" i="7"/>
  <c r="AZ759" i="7"/>
  <c r="AZ760" i="7"/>
  <c r="AZ761" i="7"/>
  <c r="AZ762" i="7"/>
  <c r="AZ763" i="7"/>
  <c r="AZ764" i="7"/>
  <c r="AZ768" i="7"/>
  <c r="AZ769" i="7"/>
  <c r="AZ770" i="7"/>
  <c r="AZ771" i="7"/>
  <c r="AZ772" i="7"/>
  <c r="AZ773" i="7"/>
  <c r="AZ774" i="7"/>
  <c r="AZ775" i="7"/>
  <c r="AZ776" i="7"/>
  <c r="AZ777" i="7"/>
  <c r="AZ778" i="7"/>
  <c r="AZ779" i="7"/>
  <c r="AZ780" i="7"/>
  <c r="AZ781" i="7"/>
  <c r="AZ782" i="7"/>
  <c r="AZ783" i="7"/>
  <c r="AZ784" i="7"/>
  <c r="AZ785" i="7"/>
  <c r="AZ786" i="7"/>
  <c r="AZ787" i="7"/>
  <c r="AZ788" i="7"/>
  <c r="AZ790" i="7"/>
  <c r="AZ791" i="7"/>
  <c r="AZ793" i="7"/>
  <c r="AZ794" i="7"/>
  <c r="AZ795" i="7"/>
  <c r="AZ796" i="7"/>
  <c r="AZ797" i="7"/>
  <c r="AZ800" i="7"/>
  <c r="AZ801" i="7"/>
  <c r="AZ803" i="7"/>
  <c r="AZ804" i="7"/>
  <c r="AZ806" i="7"/>
  <c r="AZ807" i="7"/>
  <c r="AZ808" i="7"/>
  <c r="AZ809" i="7"/>
  <c r="AZ810" i="7"/>
  <c r="AZ811" i="7"/>
  <c r="AZ812" i="7"/>
  <c r="AZ813" i="7"/>
  <c r="AZ814" i="7"/>
  <c r="AZ815" i="7"/>
  <c r="AZ816" i="7"/>
  <c r="AZ817" i="7"/>
  <c r="AZ819" i="7"/>
  <c r="AZ820" i="7"/>
  <c r="AZ821" i="7"/>
  <c r="AZ822" i="7"/>
  <c r="AZ823" i="7"/>
  <c r="AZ824" i="7"/>
  <c r="AZ825" i="7"/>
  <c r="AZ827" i="7"/>
  <c r="AZ828" i="7"/>
  <c r="AZ829" i="7"/>
  <c r="AZ831" i="7"/>
  <c r="AZ832" i="7"/>
  <c r="AZ833" i="7"/>
  <c r="AZ835" i="7"/>
  <c r="AZ836" i="7"/>
  <c r="AZ838" i="7"/>
  <c r="AZ839" i="7"/>
  <c r="AZ840" i="7"/>
  <c r="AZ843" i="7"/>
  <c r="AZ845" i="7"/>
  <c r="AZ846" i="7"/>
  <c r="AZ848" i="7"/>
  <c r="AZ849" i="7"/>
  <c r="AZ851" i="7"/>
  <c r="AZ852" i="7"/>
  <c r="AZ857" i="7"/>
  <c r="AZ858" i="7"/>
  <c r="AZ859" i="7"/>
  <c r="AZ860" i="7"/>
  <c r="AZ861" i="7"/>
  <c r="AZ862" i="7"/>
  <c r="AZ863" i="7"/>
  <c r="AZ864" i="7"/>
  <c r="AZ865" i="7"/>
  <c r="AZ866" i="7"/>
  <c r="AZ867" i="7"/>
  <c r="AZ868" i="7"/>
  <c r="AZ869" i="7"/>
  <c r="AZ870" i="7"/>
  <c r="AZ871" i="7"/>
  <c r="AZ872" i="7"/>
  <c r="AZ873" i="7"/>
  <c r="AZ874" i="7"/>
  <c r="AZ875" i="7"/>
  <c r="AZ877" i="7"/>
  <c r="AZ879" i="7"/>
  <c r="AZ882" i="7"/>
  <c r="AZ883" i="7"/>
  <c r="AZ885" i="7"/>
  <c r="AZ886" i="7"/>
  <c r="AZ887" i="7"/>
  <c r="AZ888" i="7"/>
  <c r="AZ889" i="7"/>
  <c r="AZ890" i="7"/>
  <c r="AZ891" i="7"/>
  <c r="AZ892" i="7"/>
  <c r="AZ893" i="7"/>
  <c r="AZ894" i="7"/>
  <c r="AZ895" i="7"/>
  <c r="AZ897" i="7"/>
  <c r="AZ898" i="7"/>
  <c r="AZ899" i="7"/>
  <c r="AZ900" i="7"/>
  <c r="AZ901" i="7"/>
  <c r="AZ902" i="7"/>
  <c r="AZ903" i="7"/>
  <c r="AZ904" i="7"/>
  <c r="AZ905" i="7"/>
  <c r="AZ906" i="7"/>
  <c r="AZ907" i="7"/>
  <c r="AZ908" i="7"/>
  <c r="AZ909" i="7"/>
  <c r="AZ910" i="7"/>
  <c r="AZ911" i="7"/>
  <c r="AZ912" i="7"/>
  <c r="AZ913" i="7"/>
  <c r="AZ914" i="7"/>
  <c r="AZ915" i="7"/>
  <c r="AZ916" i="7"/>
  <c r="AZ919" i="7"/>
  <c r="AZ920" i="7"/>
  <c r="AZ921" i="7"/>
  <c r="AZ922" i="7"/>
  <c r="AZ923" i="7"/>
  <c r="AZ924" i="7"/>
  <c r="AZ925" i="7"/>
  <c r="AZ926" i="7"/>
  <c r="AZ927" i="7"/>
  <c r="AZ931" i="7"/>
  <c r="AZ932" i="7"/>
  <c r="AZ933" i="7"/>
  <c r="AZ934" i="7"/>
  <c r="AZ935" i="7"/>
  <c r="AZ936" i="7"/>
  <c r="AZ937" i="7"/>
  <c r="AZ938" i="7"/>
  <c r="AZ939" i="7"/>
  <c r="AZ940" i="7"/>
  <c r="AZ941" i="7"/>
  <c r="AZ942" i="7"/>
  <c r="AZ943" i="7"/>
  <c r="AZ944" i="7"/>
  <c r="AZ945" i="7"/>
  <c r="AZ946" i="7"/>
  <c r="AZ947" i="7"/>
  <c r="AZ948" i="7"/>
  <c r="AZ949" i="7"/>
  <c r="AZ951" i="7"/>
  <c r="AZ952" i="7"/>
  <c r="AZ953" i="7"/>
  <c r="AZ954" i="7"/>
  <c r="AZ956" i="7"/>
  <c r="AZ957" i="7"/>
  <c r="AZ958" i="7"/>
  <c r="AZ959" i="7"/>
  <c r="AZ960" i="7"/>
  <c r="AZ961" i="7"/>
  <c r="AZ962" i="7"/>
  <c r="AZ963" i="7"/>
  <c r="AZ964" i="7"/>
  <c r="AZ965" i="7"/>
  <c r="AZ966" i="7"/>
  <c r="AZ967" i="7"/>
  <c r="AZ968" i="7"/>
  <c r="AZ972" i="7"/>
  <c r="AZ973" i="7"/>
  <c r="AZ975" i="7"/>
  <c r="AZ977" i="7"/>
  <c r="AZ978" i="7"/>
  <c r="AZ979" i="7"/>
  <c r="AZ980" i="7"/>
  <c r="AZ981" i="7"/>
  <c r="AZ982" i="7"/>
  <c r="AZ984" i="7"/>
  <c r="AZ985" i="7"/>
  <c r="AZ988" i="7"/>
  <c r="AZ989" i="7"/>
  <c r="AZ990" i="7"/>
  <c r="AZ991" i="7"/>
  <c r="AZ992" i="7"/>
  <c r="AZ993" i="7"/>
  <c r="AZ994" i="7"/>
  <c r="AZ996" i="7"/>
  <c r="AZ997" i="7"/>
  <c r="AZ998" i="7"/>
  <c r="AZ999" i="7"/>
  <c r="AZ1000" i="7"/>
  <c r="AZ1001" i="7"/>
  <c r="AZ1003" i="7"/>
  <c r="AZ1005" i="7"/>
  <c r="AZ1006" i="7"/>
  <c r="AZ1007" i="7"/>
  <c r="AZ1008" i="7"/>
  <c r="AZ1009" i="7"/>
  <c r="AZ1010" i="7"/>
  <c r="AZ1011" i="7"/>
  <c r="AZ1012" i="7"/>
  <c r="AZ1013" i="7"/>
  <c r="AZ1014" i="7"/>
  <c r="AZ1015" i="7"/>
  <c r="AZ1016" i="7"/>
  <c r="AZ1017" i="7"/>
  <c r="AZ1018" i="7"/>
  <c r="AZ1019" i="7"/>
  <c r="AZ1020" i="7"/>
  <c r="AZ1021" i="7"/>
  <c r="AZ1022" i="7"/>
  <c r="AZ1023" i="7"/>
  <c r="AZ1024" i="7"/>
  <c r="AZ1025" i="7"/>
  <c r="AZ1026" i="7"/>
  <c r="AZ1027" i="7"/>
  <c r="AZ1028" i="7"/>
  <c r="AZ1029" i="7"/>
  <c r="AZ1030" i="7"/>
  <c r="AZ1031" i="7"/>
  <c r="AZ1032" i="7"/>
  <c r="AZ1033" i="7"/>
  <c r="AZ1035" i="7"/>
  <c r="AZ1036" i="7"/>
  <c r="AZ1037" i="7"/>
  <c r="AZ1038" i="7"/>
  <c r="AZ1039" i="7"/>
  <c r="AZ1040" i="7"/>
  <c r="AZ1041" i="7"/>
  <c r="AZ1042" i="7"/>
  <c r="AZ1043" i="7"/>
  <c r="AZ1044" i="7"/>
  <c r="AZ1045" i="7"/>
  <c r="AZ1046" i="7"/>
  <c r="AZ1047" i="7"/>
  <c r="AZ1048" i="7"/>
  <c r="AZ1049" i="7"/>
  <c r="AZ1050" i="7"/>
  <c r="AZ1052" i="7"/>
  <c r="AZ1053" i="7"/>
  <c r="AZ1054" i="7"/>
  <c r="AZ1055" i="7"/>
  <c r="AZ1056" i="7"/>
  <c r="AZ1057" i="7"/>
  <c r="AZ1058" i="7"/>
  <c r="AZ1061" i="7"/>
  <c r="AZ1062" i="7"/>
  <c r="AZ1063" i="7"/>
  <c r="AZ1064" i="7"/>
  <c r="AZ1067" i="7"/>
  <c r="AZ1069" i="7"/>
  <c r="AZ1070" i="7"/>
  <c r="AZ1071" i="7"/>
  <c r="AZ1072" i="7"/>
  <c r="AZ1073" i="7"/>
  <c r="AZ1074" i="7"/>
  <c r="AZ1075" i="7"/>
  <c r="AZ1076" i="7"/>
  <c r="AZ1077" i="7"/>
  <c r="AZ1078" i="7"/>
  <c r="AZ1080" i="7"/>
  <c r="AZ1081" i="7"/>
  <c r="AZ1082" i="7"/>
  <c r="AZ1083" i="7"/>
  <c r="AZ1084" i="7"/>
  <c r="AZ1085" i="7"/>
  <c r="AZ1086" i="7"/>
  <c r="AZ1087" i="7"/>
  <c r="AZ1088" i="7"/>
  <c r="AZ1089" i="7"/>
  <c r="AZ1091" i="7"/>
  <c r="AZ1092" i="7"/>
  <c r="AZ1093" i="7"/>
  <c r="AZ1094" i="7"/>
  <c r="AZ1095" i="7"/>
  <c r="AZ1096" i="7"/>
  <c r="AZ1097" i="7"/>
  <c r="AZ1098" i="7"/>
  <c r="AZ1099" i="7"/>
  <c r="AZ1100" i="7"/>
  <c r="AZ1101" i="7"/>
  <c r="AZ1103" i="7"/>
  <c r="AZ1106" i="7"/>
  <c r="AZ1107" i="7"/>
  <c r="AZ1108" i="7"/>
  <c r="AZ1109" i="7"/>
  <c r="AZ1110" i="7"/>
  <c r="AZ1111" i="7"/>
  <c r="AZ1113" i="7"/>
  <c r="AZ1116" i="7"/>
  <c r="AZ1117" i="7"/>
  <c r="AZ1118" i="7"/>
  <c r="AZ1120" i="7"/>
  <c r="AZ1121" i="7"/>
  <c r="AZ1122" i="7"/>
  <c r="AZ1124" i="7"/>
  <c r="AZ1126" i="7"/>
  <c r="AZ1127" i="7"/>
  <c r="AZ1128" i="7"/>
  <c r="AZ1132" i="7"/>
  <c r="AZ1134" i="7"/>
  <c r="AZ1135" i="7"/>
  <c r="AZ1140" i="7"/>
  <c r="AZ1141" i="7"/>
  <c r="AZ1142" i="7"/>
  <c r="AZ1143" i="7"/>
  <c r="AZ1146" i="7"/>
  <c r="AZ1148" i="7"/>
  <c r="AZ1150" i="7"/>
  <c r="AZ1152" i="7"/>
  <c r="AZ1153" i="7"/>
  <c r="AZ1154" i="7"/>
  <c r="AZ1155" i="7"/>
  <c r="AZ1156" i="7"/>
  <c r="AZ1157" i="7"/>
  <c r="AZ1158" i="7"/>
  <c r="AZ1159" i="7"/>
  <c r="AZ1160" i="7"/>
  <c r="AZ1161" i="7"/>
  <c r="AZ1162" i="7"/>
  <c r="AZ1163" i="7"/>
  <c r="AZ1164" i="7"/>
  <c r="AZ1165" i="7"/>
  <c r="AZ1166" i="7"/>
  <c r="AZ1168" i="7"/>
  <c r="AZ1169" i="7"/>
  <c r="AZ1170" i="7"/>
  <c r="AZ1171" i="7"/>
  <c r="AZ1172" i="7"/>
  <c r="AZ1173" i="7"/>
  <c r="AZ1174" i="7"/>
  <c r="AZ1175" i="7"/>
  <c r="AZ1177" i="7"/>
  <c r="AZ1178" i="7"/>
  <c r="AZ1179" i="7"/>
  <c r="AZ1180" i="7"/>
  <c r="AZ1181" i="7"/>
  <c r="AZ1182" i="7"/>
  <c r="AZ1186" i="7"/>
  <c r="AZ1188" i="7"/>
  <c r="AZ1191" i="7"/>
  <c r="AZ1192" i="7"/>
  <c r="AZ1193" i="7"/>
  <c r="AZ1194" i="7"/>
  <c r="AZ1195" i="7"/>
  <c r="AZ1196" i="7"/>
  <c r="AZ1197" i="7"/>
  <c r="AZ1198" i="7"/>
  <c r="AZ1199" i="7"/>
  <c r="AZ1200" i="7"/>
  <c r="AZ1201" i="7"/>
  <c r="AZ1203" i="7"/>
  <c r="AZ1205" i="7"/>
  <c r="AZ1206" i="7"/>
  <c r="AZ1207" i="7"/>
  <c r="AZ1210" i="7"/>
  <c r="AZ1211" i="7"/>
  <c r="AZ1212" i="7"/>
  <c r="AZ1213" i="7"/>
  <c r="AZ1214" i="7"/>
  <c r="AZ1216" i="7"/>
  <c r="AZ1217" i="7"/>
  <c r="AZ1218" i="7"/>
  <c r="AZ1219" i="7"/>
  <c r="AZ1220" i="7"/>
  <c r="AZ1221" i="7"/>
  <c r="AZ1222" i="7"/>
  <c r="AZ1223" i="7"/>
  <c r="AZ1224" i="7"/>
  <c r="AZ1225" i="7"/>
  <c r="AZ1226" i="7"/>
  <c r="AZ1227" i="7"/>
  <c r="AZ1228" i="7"/>
  <c r="AZ1229" i="7"/>
  <c r="AZ1231" i="7"/>
  <c r="AZ1232" i="7"/>
  <c r="AZ1233" i="7"/>
  <c r="AZ1234" i="7"/>
  <c r="AZ1235" i="7"/>
  <c r="AZ1236" i="7"/>
  <c r="AZ1237" i="7"/>
  <c r="AZ1238" i="7"/>
  <c r="AZ1239" i="7"/>
  <c r="AZ1240" i="7"/>
  <c r="AZ1241" i="7"/>
  <c r="AZ1242" i="7"/>
  <c r="AZ1243" i="7"/>
  <c r="AZ1244" i="7"/>
  <c r="AZ1245" i="7"/>
  <c r="AZ1247" i="7"/>
  <c r="AZ1248" i="7"/>
  <c r="AZ1249" i="7"/>
  <c r="AZ1250" i="7"/>
  <c r="AZ1251" i="7"/>
  <c r="AZ1252" i="7"/>
  <c r="AZ1253" i="7"/>
  <c r="AZ1254" i="7"/>
  <c r="AZ1256" i="7"/>
  <c r="AZ1258" i="7"/>
  <c r="AZ1259" i="7"/>
  <c r="AZ1260" i="7"/>
  <c r="AZ1261" i="7"/>
  <c r="AZ1262" i="7"/>
  <c r="AZ1263" i="7"/>
  <c r="AZ1264" i="7"/>
  <c r="AZ1266" i="7"/>
  <c r="AZ1267" i="7"/>
  <c r="AZ1268" i="7"/>
  <c r="AZ1269" i="7"/>
  <c r="AZ1270" i="7"/>
  <c r="AZ1271" i="7"/>
  <c r="AZ1273" i="7"/>
  <c r="AZ1274" i="7"/>
  <c r="AZ1275" i="7"/>
  <c r="AZ1276" i="7"/>
  <c r="AZ1277" i="7"/>
  <c r="AZ1278" i="7"/>
  <c r="AZ1279" i="7"/>
  <c r="AZ1280" i="7"/>
  <c r="AZ1281" i="7"/>
  <c r="AZ1282" i="7"/>
  <c r="AZ1283" i="7"/>
  <c r="AZ1284" i="7"/>
  <c r="AZ1285" i="7"/>
  <c r="AZ1286" i="7"/>
  <c r="AZ1293" i="7"/>
  <c r="AZ1294" i="7"/>
  <c r="AZ1295" i="7"/>
  <c r="AZ1296" i="7"/>
  <c r="AZ1297" i="7"/>
  <c r="AZ1298" i="7"/>
  <c r="AZ1299" i="7"/>
  <c r="AZ1300" i="7"/>
  <c r="AZ1302" i="7"/>
  <c r="AZ1303" i="7"/>
  <c r="AZ1304" i="7"/>
  <c r="AZ1305" i="7"/>
  <c r="AZ1306" i="7"/>
  <c r="AZ1307" i="7"/>
  <c r="AZ1308" i="7"/>
  <c r="AZ1309" i="7"/>
  <c r="AZ1310" i="7"/>
  <c r="AZ1311" i="7"/>
  <c r="AZ1313" i="7"/>
  <c r="AZ1314" i="7"/>
  <c r="AZ1316" i="7"/>
  <c r="AZ1317" i="7"/>
  <c r="AZ1319" i="7"/>
  <c r="AZ1320" i="7"/>
  <c r="AZ1321" i="7"/>
  <c r="AZ1322" i="7"/>
  <c r="AZ1323" i="7"/>
  <c r="AZ1324" i="7"/>
  <c r="AZ1325" i="7"/>
  <c r="AZ1326" i="7"/>
  <c r="AZ1327" i="7"/>
  <c r="AZ1328" i="7"/>
  <c r="AZ1329" i="7"/>
  <c r="AZ1330" i="7"/>
  <c r="AZ1331" i="7"/>
  <c r="AZ1335" i="7"/>
  <c r="AZ1337" i="7"/>
  <c r="AZ1338" i="7"/>
  <c r="AZ1339" i="7"/>
  <c r="AZ1340" i="7"/>
  <c r="AZ1341" i="7"/>
  <c r="AZ1343" i="7"/>
  <c r="AZ1344" i="7"/>
  <c r="AZ1346" i="7"/>
  <c r="AZ1347" i="7"/>
  <c r="AZ1348" i="7"/>
  <c r="AZ1349" i="7"/>
  <c r="AZ1351" i="7"/>
  <c r="AZ1352" i="7"/>
  <c r="AZ1353" i="7"/>
  <c r="AZ1354" i="7"/>
  <c r="AZ1359" i="7"/>
  <c r="AZ1360" i="7"/>
  <c r="AZ1361" i="7"/>
  <c r="AZ1362" i="7"/>
  <c r="AZ1363" i="7"/>
  <c r="AZ1364" i="7"/>
  <c r="AZ1365" i="7"/>
  <c r="AZ1366" i="7"/>
  <c r="AZ1367" i="7"/>
  <c r="AZ1368" i="7"/>
  <c r="AZ1369" i="7"/>
  <c r="AZ1370" i="7"/>
  <c r="AZ1371" i="7"/>
  <c r="AZ1372" i="7"/>
  <c r="AZ1373" i="7"/>
  <c r="AZ1374" i="7"/>
  <c r="AZ1375" i="7"/>
  <c r="AZ1378" i="7"/>
  <c r="AZ1379" i="7"/>
  <c r="AZ1380" i="7"/>
  <c r="AZ1382" i="7"/>
  <c r="AZ1383" i="7"/>
  <c r="AZ1384" i="7"/>
  <c r="AZ1385" i="7"/>
  <c r="AZ1393" i="7"/>
  <c r="AZ1394" i="7"/>
  <c r="AZ1395" i="7"/>
  <c r="AZ1396" i="7"/>
  <c r="AZ1403" i="7"/>
  <c r="AZ1404" i="7"/>
  <c r="AZ1405" i="7"/>
  <c r="AZ1406" i="7"/>
  <c r="AZ1407" i="7"/>
  <c r="AZ1411" i="7"/>
  <c r="AZ1412" i="7"/>
  <c r="AZ1413" i="7"/>
  <c r="AZ1414" i="7"/>
  <c r="AZ1415" i="7"/>
  <c r="AZ1416" i="7"/>
  <c r="AZ1418" i="7"/>
  <c r="AZ1419" i="7"/>
  <c r="AZ1421" i="7"/>
  <c r="AZ1422" i="7"/>
  <c r="AZ1423" i="7"/>
  <c r="AZ1425" i="7"/>
  <c r="AZ1426" i="7"/>
  <c r="AZ1427" i="7"/>
  <c r="AZ1428" i="7"/>
  <c r="AZ1429" i="7"/>
  <c r="AZ1430" i="7"/>
  <c r="AZ1431" i="7"/>
  <c r="AZ1432" i="7"/>
  <c r="AZ1433" i="7"/>
  <c r="AZ1434" i="7"/>
  <c r="AZ1435" i="7"/>
  <c r="AZ1436" i="7"/>
  <c r="AZ1437" i="7"/>
  <c r="AZ1438" i="7"/>
  <c r="AZ1439" i="7"/>
  <c r="AZ1440" i="7"/>
  <c r="AZ1441" i="7"/>
  <c r="AZ1442" i="7"/>
  <c r="AZ1445" i="7"/>
  <c r="AZ1448" i="7"/>
  <c r="AZ1449" i="7"/>
  <c r="AZ1450" i="7"/>
  <c r="AZ1451" i="7"/>
  <c r="AZ1453" i="7"/>
  <c r="AZ1454" i="7"/>
  <c r="AZ1455" i="7"/>
  <c r="AZ1456" i="7"/>
  <c r="AZ1457" i="7"/>
  <c r="AZ1458" i="7"/>
  <c r="AZ1459" i="7"/>
  <c r="AZ1460" i="7"/>
  <c r="AZ1461" i="7"/>
  <c r="AZ1462" i="7"/>
  <c r="AZ1464" i="7"/>
  <c r="AZ1466" i="7"/>
  <c r="AZ1467" i="7"/>
  <c r="AZ1469" i="7"/>
  <c r="AZ1470" i="7"/>
  <c r="AZ1471" i="7"/>
  <c r="AZ1473" i="7"/>
  <c r="AZ1475" i="7"/>
  <c r="AZ1476" i="7"/>
  <c r="AZ1477" i="7"/>
  <c r="AZ1480" i="7"/>
  <c r="AZ1481" i="7"/>
  <c r="AZ1483" i="7"/>
  <c r="AZ1484" i="7"/>
  <c r="AZ1485" i="7"/>
  <c r="AZ1487" i="7"/>
  <c r="AZ1488" i="7"/>
  <c r="AZ1489" i="7"/>
  <c r="AZ1490" i="7"/>
  <c r="AZ1492" i="7"/>
  <c r="AZ1493" i="7"/>
  <c r="AZ1494" i="7"/>
  <c r="AZ1495" i="7"/>
  <c r="AZ1496" i="7"/>
  <c r="AZ1497" i="7"/>
  <c r="AZ1498" i="7"/>
  <c r="AZ1499" i="7"/>
  <c r="AZ1500" i="7"/>
  <c r="AZ1501" i="7"/>
  <c r="AZ1502" i="7"/>
  <c r="AZ1503" i="7"/>
  <c r="AZ1504" i="7"/>
  <c r="AZ1505" i="7"/>
  <c r="AZ1506" i="7"/>
  <c r="AZ1508" i="7"/>
  <c r="AZ1509" i="7"/>
  <c r="AZ1510" i="7"/>
  <c r="AZ1512" i="7"/>
  <c r="AZ1513" i="7"/>
  <c r="AZ1514" i="7"/>
  <c r="AZ1515" i="7"/>
  <c r="AZ1516" i="7"/>
  <c r="AZ1518" i="7"/>
  <c r="AZ1519" i="7"/>
  <c r="AZ1520" i="7"/>
  <c r="AZ1522" i="7"/>
  <c r="AZ1523" i="7"/>
  <c r="AZ1524" i="7"/>
  <c r="AZ1525" i="7"/>
  <c r="AZ1527" i="7"/>
  <c r="AZ1528" i="7"/>
  <c r="AZ1529" i="7"/>
  <c r="AZ1530" i="7"/>
  <c r="AZ1531" i="7"/>
  <c r="AZ1532" i="7"/>
  <c r="AZ1533" i="7"/>
  <c r="AZ1534" i="7"/>
  <c r="AZ1535" i="7"/>
  <c r="AZ1539" i="7"/>
  <c r="AZ1540" i="7"/>
  <c r="AZ1541" i="7"/>
  <c r="AZ1542" i="7"/>
  <c r="AZ1543" i="7"/>
  <c r="AZ1544" i="7"/>
  <c r="AZ1546" i="7"/>
  <c r="AZ1547" i="7"/>
  <c r="AZ1548" i="7"/>
  <c r="AZ1550" i="7"/>
  <c r="AZ1551" i="7"/>
  <c r="AZ1552" i="7"/>
  <c r="AZ1554" i="7"/>
  <c r="AZ1556" i="7"/>
  <c r="AZ1557" i="7"/>
  <c r="AZ1585" i="7"/>
  <c r="AZ1586" i="7"/>
  <c r="AZ1587" i="7"/>
  <c r="AZ1588" i="7"/>
  <c r="AZ1589" i="7"/>
  <c r="AZ1590" i="7"/>
  <c r="AZ1591" i="7"/>
  <c r="AZ1592" i="7"/>
  <c r="AZ1593" i="7"/>
  <c r="AZ1594" i="7"/>
  <c r="AZ1595" i="7"/>
  <c r="AZ1596" i="7"/>
  <c r="AZ1597" i="7"/>
  <c r="AZ1598" i="7"/>
  <c r="AZ1604" i="7"/>
  <c r="AZ1605" i="7"/>
  <c r="AZ1606" i="7"/>
  <c r="AZ1607" i="7"/>
  <c r="AZ1608" i="7"/>
  <c r="AZ1609" i="7"/>
  <c r="AZ1610" i="7"/>
  <c r="AZ1611" i="7"/>
  <c r="AZ1613" i="7"/>
  <c r="AZ1614" i="7"/>
  <c r="AZ1615" i="7"/>
  <c r="AZ1616" i="7"/>
  <c r="AZ1618" i="7"/>
  <c r="AZ1619" i="7"/>
  <c r="AZ1620" i="7"/>
  <c r="AZ1621" i="7"/>
  <c r="AZ1622" i="7"/>
  <c r="AZ1623" i="7"/>
  <c r="AZ1624" i="7"/>
  <c r="AZ1625" i="7"/>
  <c r="AZ1627" i="7"/>
  <c r="AZ1628" i="7"/>
  <c r="AZ1629" i="7"/>
  <c r="AZ1630" i="7"/>
  <c r="AZ1631" i="7"/>
  <c r="AZ1632" i="7"/>
  <c r="AZ1633" i="7"/>
  <c r="AZ1634" i="7"/>
  <c r="AZ1635" i="7"/>
  <c r="AZ1636" i="7"/>
  <c r="AZ1638" i="7"/>
  <c r="AZ1640" i="7"/>
  <c r="AZ1641" i="7"/>
  <c r="AZ1642" i="7"/>
  <c r="AZ1643" i="7"/>
  <c r="AZ1644" i="7"/>
  <c r="AZ1645" i="7"/>
  <c r="AZ1646" i="7"/>
  <c r="AZ1647" i="7"/>
  <c r="AZ1648" i="7"/>
  <c r="AZ1649" i="7"/>
  <c r="AZ1650" i="7"/>
  <c r="AZ1652" i="7"/>
  <c r="AZ1653" i="7"/>
  <c r="AZ1654" i="7"/>
  <c r="AZ1655" i="7"/>
  <c r="AZ1656" i="7"/>
  <c r="AZ1657" i="7"/>
  <c r="AZ1658" i="7"/>
  <c r="AZ1659" i="7"/>
  <c r="AZ1660" i="7"/>
  <c r="AZ1662" i="7"/>
  <c r="AZ1663" i="7"/>
  <c r="AZ1665" i="7"/>
  <c r="AZ1666" i="7"/>
  <c r="AZ1667" i="7"/>
  <c r="AZ1668" i="7"/>
  <c r="AZ1669" i="7"/>
  <c r="AZ1670" i="7"/>
  <c r="AZ1671" i="7"/>
  <c r="AZ1672" i="7"/>
  <c r="AZ1673" i="7"/>
  <c r="AZ1674" i="7"/>
  <c r="AZ1677" i="7"/>
  <c r="AZ1678" i="7"/>
  <c r="AZ1680" i="7"/>
  <c r="AZ1682" i="7"/>
  <c r="AZ1683" i="7"/>
  <c r="AZ1685" i="7"/>
  <c r="AZ1686" i="7"/>
  <c r="AZ1690" i="7"/>
  <c r="AZ1691" i="7"/>
  <c r="AZ1692" i="7"/>
  <c r="AZ1693" i="7"/>
  <c r="AZ1694" i="7"/>
  <c r="AZ1695" i="7"/>
  <c r="AZ1696" i="7"/>
  <c r="AZ1698" i="7"/>
  <c r="AZ1699" i="7"/>
  <c r="AZ1700" i="7"/>
  <c r="AZ1701" i="7"/>
  <c r="AZ1703" i="7"/>
  <c r="AZ1704" i="7"/>
  <c r="AZ1705" i="7"/>
  <c r="AZ1706" i="7"/>
  <c r="AZ1707" i="7"/>
  <c r="AZ1708" i="7"/>
  <c r="AZ1709" i="7"/>
  <c r="AZ1710" i="7"/>
  <c r="AZ1711" i="7"/>
  <c r="AZ1712" i="7"/>
  <c r="AZ1713" i="7"/>
  <c r="AZ1714" i="7"/>
  <c r="AZ1715" i="7"/>
  <c r="AZ1716" i="7"/>
  <c r="AZ1717" i="7"/>
  <c r="AZ1718" i="7"/>
  <c r="AZ1719" i="7"/>
  <c r="AZ1721" i="7"/>
  <c r="AZ1722" i="7"/>
  <c r="AZ1723" i="7"/>
  <c r="AZ1725" i="7"/>
  <c r="AZ1728" i="7"/>
  <c r="AZ1729" i="7"/>
  <c r="AZ1730" i="7"/>
  <c r="AZ1731" i="7"/>
  <c r="AZ1732" i="7"/>
  <c r="AZ1734" i="7"/>
  <c r="AZ1736" i="7"/>
  <c r="AZ1738" i="7"/>
  <c r="AZ1739" i="7"/>
  <c r="AZ1740" i="7"/>
  <c r="AZ1741" i="7"/>
  <c r="AZ1744" i="7"/>
  <c r="AZ1748" i="7"/>
  <c r="AZ1749" i="7"/>
  <c r="AZ1751" i="7"/>
  <c r="AZ1753" i="7"/>
  <c r="AZ1755" i="7"/>
  <c r="AZ1756" i="7"/>
  <c r="AZ1757" i="7"/>
  <c r="AZ1762" i="7"/>
  <c r="AZ1763" i="7"/>
  <c r="AZ1764" i="7"/>
  <c r="AZ1765" i="7"/>
  <c r="AZ1767" i="7"/>
  <c r="AZ1768" i="7"/>
  <c r="AZ1769" i="7"/>
  <c r="AZ1770" i="7"/>
  <c r="AZ1771" i="7"/>
  <c r="AZ1772" i="7"/>
  <c r="AZ1773" i="7"/>
  <c r="AZ1774" i="7"/>
  <c r="AZ1775" i="7"/>
  <c r="AZ1777" i="7"/>
  <c r="AZ1778" i="7"/>
  <c r="AZ1779" i="7"/>
  <c r="AZ1780" i="7"/>
  <c r="AZ1781" i="7"/>
  <c r="AZ1783" i="7"/>
  <c r="AZ1784" i="7"/>
  <c r="AZ1785" i="7"/>
  <c r="AZ1786" i="7"/>
  <c r="AZ1787" i="7"/>
  <c r="AZ1788" i="7"/>
  <c r="AZ1792" i="7"/>
  <c r="AZ1793" i="7"/>
  <c r="AZ1794" i="7"/>
  <c r="AZ1795" i="7"/>
  <c r="AZ1797" i="7"/>
  <c r="AZ1798" i="7"/>
  <c r="AZ1799" i="7"/>
  <c r="AZ1801" i="7"/>
  <c r="AZ1802" i="7"/>
  <c r="AZ1804" i="7"/>
  <c r="AZ1805" i="7"/>
  <c r="AZ1807" i="7"/>
  <c r="AZ1809" i="7"/>
  <c r="AZ1810" i="7"/>
  <c r="AZ1812" i="7"/>
  <c r="AZ1814" i="7"/>
  <c r="AZ1815" i="7"/>
  <c r="AZ1816" i="7"/>
  <c r="AZ1817" i="7"/>
  <c r="AZ1819" i="7"/>
  <c r="AZ1820" i="7"/>
  <c r="AZ1821" i="7"/>
  <c r="AZ1823" i="7"/>
  <c r="AZ1824" i="7"/>
  <c r="AZ1825" i="7"/>
  <c r="AZ1826" i="7"/>
  <c r="AZ1827" i="7"/>
  <c r="AZ1828" i="7"/>
  <c r="AZ1829" i="7"/>
  <c r="AZ1830" i="7"/>
  <c r="AZ1831" i="7"/>
  <c r="AZ1833" i="7"/>
  <c r="AZ1834" i="7"/>
  <c r="AZ1835" i="7"/>
  <c r="AZ1836" i="7"/>
  <c r="AZ1837" i="7"/>
  <c r="AZ1838" i="7"/>
  <c r="AZ1839" i="7"/>
  <c r="AZ1840" i="7"/>
  <c r="AZ1841" i="7"/>
  <c r="AZ1843" i="7"/>
  <c r="AZ1844" i="7"/>
  <c r="AZ1846" i="7"/>
  <c r="AZ1847" i="7"/>
  <c r="AZ1848" i="7"/>
  <c r="AZ1849" i="7"/>
  <c r="AZ1850" i="7"/>
  <c r="AZ1851" i="7"/>
  <c r="AZ1852" i="7"/>
  <c r="AZ1853" i="7"/>
  <c r="AZ1855" i="7"/>
  <c r="AZ1856" i="7"/>
  <c r="AZ1857" i="7"/>
  <c r="AZ1863" i="7"/>
  <c r="AZ1864" i="7"/>
  <c r="AZ1866" i="7"/>
  <c r="AZ1867" i="7"/>
  <c r="AZ1868" i="7"/>
  <c r="AZ1869" i="7"/>
  <c r="AZ1870" i="7"/>
  <c r="AZ1871" i="7"/>
  <c r="AZ1872" i="7"/>
  <c r="AZ1873" i="7"/>
  <c r="AZ1874" i="7"/>
  <c r="AZ1875" i="7"/>
  <c r="AZ1876" i="7"/>
  <c r="AZ1877" i="7"/>
  <c r="AZ1878" i="7"/>
  <c r="AZ1879" i="7"/>
  <c r="AZ1880" i="7"/>
  <c r="AZ1881" i="7"/>
  <c r="AZ1882" i="7"/>
  <c r="AZ1883" i="7"/>
  <c r="AZ1884" i="7"/>
  <c r="AZ1885" i="7"/>
  <c r="AZ1886" i="7"/>
  <c r="AZ1887" i="7"/>
  <c r="AZ1888" i="7"/>
  <c r="AZ1889" i="7"/>
  <c r="AZ1890" i="7"/>
  <c r="AZ1891" i="7"/>
  <c r="AZ1893" i="7"/>
  <c r="AZ1895" i="7"/>
  <c r="AZ1896" i="7"/>
  <c r="AZ1897" i="7"/>
  <c r="AZ1898" i="7"/>
  <c r="AZ1900" i="7"/>
  <c r="AZ1901" i="7"/>
  <c r="AZ1902" i="7"/>
  <c r="AZ1903" i="7"/>
  <c r="AZ1904" i="7"/>
  <c r="AZ1905" i="7"/>
  <c r="AZ1906" i="7"/>
  <c r="AZ1909" i="7"/>
  <c r="AZ1910" i="7"/>
  <c r="AZ1911" i="7"/>
  <c r="AZ1912" i="7"/>
  <c r="AZ1913" i="7"/>
  <c r="AZ1914" i="7"/>
  <c r="AZ1916" i="7"/>
  <c r="AZ1917" i="7"/>
  <c r="AZ1919" i="7"/>
  <c r="AZ1920" i="7"/>
  <c r="AZ1921" i="7"/>
  <c r="AZ1923" i="7"/>
  <c r="AZ1925" i="7"/>
  <c r="AZ1927" i="7"/>
  <c r="AZ1928" i="7"/>
  <c r="AZ1930" i="7"/>
  <c r="AZ1931" i="7"/>
  <c r="AZ1932" i="7"/>
  <c r="AZ1933" i="7"/>
  <c r="AZ1934" i="7"/>
  <c r="AZ1935" i="7"/>
  <c r="AZ1936" i="7"/>
  <c r="AZ1937" i="7"/>
  <c r="AZ1938" i="7"/>
  <c r="AZ1939" i="7"/>
  <c r="AZ1940" i="7"/>
  <c r="AZ1944" i="7"/>
  <c r="AZ1946" i="7"/>
  <c r="AZ1947" i="7"/>
  <c r="AZ1948" i="7"/>
  <c r="AZ1951" i="7"/>
  <c r="AZ1952" i="7"/>
  <c r="AZ1954" i="7"/>
  <c r="AZ1955" i="7"/>
  <c r="AZ1960" i="7"/>
  <c r="AZ1961" i="7"/>
  <c r="AZ1962" i="7"/>
  <c r="AZ1963" i="7"/>
  <c r="AZ1964" i="7"/>
  <c r="AZ1965" i="7"/>
  <c r="AZ1967" i="7"/>
  <c r="AZ1968" i="7"/>
  <c r="AZ1969" i="7"/>
  <c r="AZ1970" i="7"/>
  <c r="AZ1972" i="7"/>
  <c r="AZ1973" i="7"/>
  <c r="AZ1978" i="7"/>
  <c r="AZ1980" i="7"/>
  <c r="AZ1981" i="7"/>
  <c r="AZ1982" i="7"/>
  <c r="AZ1983" i="7"/>
  <c r="AZ1984" i="7"/>
  <c r="AZ1985" i="7"/>
  <c r="AZ1986" i="7"/>
  <c r="AZ1987" i="7"/>
  <c r="AZ1988" i="7"/>
  <c r="AZ1989" i="7"/>
  <c r="AZ1992" i="7"/>
  <c r="AZ1995" i="7"/>
  <c r="AZ1996" i="7"/>
  <c r="AZ1997" i="7"/>
  <c r="AZ1998" i="7"/>
  <c r="AZ2000" i="7"/>
  <c r="AZ2001" i="7"/>
  <c r="AZ2002" i="7"/>
  <c r="AZ2003" i="7"/>
  <c r="AZ2004" i="7"/>
  <c r="AZ2006" i="7"/>
  <c r="AZ2008" i="7"/>
  <c r="AZ2009" i="7"/>
  <c r="AZ2010" i="7"/>
  <c r="AZ2011" i="7"/>
  <c r="AZ2012" i="7"/>
  <c r="AZ2013" i="7"/>
  <c r="AZ2015" i="7"/>
  <c r="AZ2016" i="7"/>
  <c r="AZ2017" i="7"/>
  <c r="AZ2018" i="7"/>
  <c r="AZ2020" i="7"/>
  <c r="AZ2021" i="7"/>
  <c r="AZ2022" i="7"/>
  <c r="AZ2023" i="7"/>
  <c r="AZ2025" i="7"/>
  <c r="AZ2026" i="7"/>
  <c r="AZ2027" i="7"/>
  <c r="AZ2028" i="7"/>
  <c r="AZ2029" i="7"/>
  <c r="AZ2030" i="7"/>
  <c r="AZ2031" i="7"/>
  <c r="AZ2033" i="7"/>
  <c r="AZ2034" i="7"/>
  <c r="AZ2035" i="7"/>
  <c r="AZ2036" i="7"/>
  <c r="AZ2038" i="7"/>
  <c r="AZ2039" i="7"/>
  <c r="AZ2042" i="7"/>
  <c r="AZ2043" i="7"/>
  <c r="AZ2044" i="7"/>
  <c r="AZ2045" i="7"/>
  <c r="AZ2046" i="7"/>
  <c r="AZ2047" i="7"/>
  <c r="AZ2048" i="7"/>
  <c r="AZ2049" i="7"/>
  <c r="AZ2050" i="7"/>
  <c r="AZ2051" i="7"/>
  <c r="AZ2053" i="7"/>
  <c r="AZ2054" i="7"/>
  <c r="AZ2055" i="7"/>
  <c r="AZ2056" i="7"/>
  <c r="AZ2057" i="7"/>
  <c r="AZ2058" i="7"/>
  <c r="AZ2059" i="7"/>
  <c r="AZ2060" i="7"/>
  <c r="AZ2061" i="7"/>
  <c r="AZ2062" i="7"/>
  <c r="AZ2063" i="7"/>
  <c r="AZ2064" i="7"/>
  <c r="AZ2065" i="7"/>
  <c r="AZ2066" i="7"/>
  <c r="AZ2067" i="7"/>
  <c r="AZ2068" i="7"/>
  <c r="AZ2069" i="7"/>
  <c r="AZ2070" i="7"/>
  <c r="AZ2071" i="7"/>
  <c r="AZ2072" i="7"/>
  <c r="AZ2073" i="7"/>
  <c r="AZ2074" i="7"/>
  <c r="AZ2075" i="7"/>
  <c r="AZ2076" i="7"/>
  <c r="AZ2077" i="7"/>
  <c r="AZ2078" i="7"/>
  <c r="AZ2079" i="7"/>
  <c r="AZ2080" i="7"/>
  <c r="AZ2081" i="7"/>
  <c r="AZ2082" i="7"/>
  <c r="AZ2083" i="7"/>
  <c r="AZ2084" i="7"/>
  <c r="AZ2085" i="7"/>
  <c r="AZ2086" i="7"/>
  <c r="AZ2087" i="7"/>
  <c r="AZ2088" i="7"/>
  <c r="AZ2090" i="7"/>
  <c r="AZ2091" i="7"/>
  <c r="AZ2092" i="7"/>
  <c r="AZ2093" i="7"/>
  <c r="AZ2094" i="7"/>
  <c r="AZ2095" i="7"/>
  <c r="AZ2096" i="7"/>
  <c r="AZ2097" i="7"/>
  <c r="AZ2098" i="7"/>
  <c r="AZ2099" i="7"/>
  <c r="AZ2100" i="7"/>
  <c r="AZ2101" i="7"/>
  <c r="AZ2102" i="7"/>
  <c r="AZ2103" i="7"/>
  <c r="AZ2104" i="7"/>
  <c r="AZ2105" i="7"/>
  <c r="AZ2106" i="7"/>
  <c r="AZ2107" i="7"/>
  <c r="AZ2108" i="7"/>
  <c r="AZ2109" i="7"/>
  <c r="AZ2113" i="7"/>
  <c r="AZ2114" i="7"/>
  <c r="AZ2115" i="7"/>
  <c r="AZ2117" i="7"/>
  <c r="AZ2118" i="7"/>
  <c r="AZ2119" i="7"/>
  <c r="AZ2120" i="7"/>
  <c r="AZ2122" i="7"/>
  <c r="AZ2123" i="7"/>
  <c r="AZ2124" i="7"/>
  <c r="AZ2125" i="7"/>
  <c r="AZ2126" i="7"/>
  <c r="AZ2127" i="7"/>
  <c r="AZ2128" i="7"/>
  <c r="AZ2133" i="7"/>
  <c r="AZ2134" i="7"/>
  <c r="AZ2135" i="7"/>
  <c r="AZ2136" i="7"/>
  <c r="AZ2137" i="7"/>
  <c r="AZ2138" i="7"/>
  <c r="AZ2139" i="7"/>
  <c r="AZ2140" i="7"/>
  <c r="AZ2141" i="7"/>
  <c r="AZ2143" i="7"/>
  <c r="AZ2144" i="7"/>
  <c r="AZ2146" i="7"/>
  <c r="AZ2147" i="7"/>
  <c r="AZ2148" i="7"/>
  <c r="AZ2149" i="7"/>
  <c r="AZ2151" i="7"/>
  <c r="AZ2152" i="7"/>
  <c r="AZ2153" i="7"/>
  <c r="AZ2154" i="7"/>
  <c r="AZ2155" i="7"/>
  <c r="AZ2156" i="7"/>
  <c r="AZ2158" i="7"/>
  <c r="AZ2160" i="7"/>
  <c r="AZ2162" i="7"/>
  <c r="AZ2163" i="7"/>
  <c r="AZ2164" i="7"/>
  <c r="AZ2166" i="7"/>
  <c r="AZ2167" i="7"/>
  <c r="AZ2169" i="7"/>
  <c r="AZ2170" i="7"/>
  <c r="AZ2171" i="7"/>
  <c r="AZ2172" i="7"/>
  <c r="AZ2173" i="7"/>
  <c r="AZ2174" i="7"/>
  <c r="AZ2175" i="7"/>
  <c r="AZ2176" i="7"/>
  <c r="AZ2177" i="7"/>
  <c r="AZ2178" i="7"/>
  <c r="AZ2182" i="7"/>
  <c r="AZ2183" i="7"/>
  <c r="AZ2184" i="7"/>
  <c r="AZ2185" i="7"/>
  <c r="AZ2186" i="7"/>
  <c r="AZ2187" i="7"/>
  <c r="AZ2189" i="7"/>
  <c r="AZ2191" i="7"/>
  <c r="AZ2192" i="7"/>
  <c r="AZ2193" i="7"/>
  <c r="AZ2194" i="7"/>
  <c r="AZ2195" i="7"/>
  <c r="AX21" i="7"/>
  <c r="BE21" i="7" s="1"/>
  <c r="AX22" i="7"/>
  <c r="BE22" i="7" s="1"/>
  <c r="AX24" i="7"/>
  <c r="BE24" i="7" s="1"/>
  <c r="AX31" i="7"/>
  <c r="BE31" i="7" s="1"/>
  <c r="AX46" i="7"/>
  <c r="BE46" i="7" s="1"/>
  <c r="AX49" i="7"/>
  <c r="BE49" i="7" s="1"/>
  <c r="AX50" i="7"/>
  <c r="BE50" i="7" s="1"/>
  <c r="AX54" i="7"/>
  <c r="BE54" i="7" s="1"/>
  <c r="AX60" i="7"/>
  <c r="BE60" i="7" s="1"/>
  <c r="AX65" i="7"/>
  <c r="BE65" i="7" s="1"/>
  <c r="AX66" i="7"/>
  <c r="BE66" i="7" s="1"/>
  <c r="AX93" i="7"/>
  <c r="BE93" i="7" s="1"/>
  <c r="AX114" i="7"/>
  <c r="AX119" i="7"/>
  <c r="BE119" i="7" s="1"/>
  <c r="AX120" i="7"/>
  <c r="AX123" i="7"/>
  <c r="BE123" i="7" s="1"/>
  <c r="AX129" i="7"/>
  <c r="BE129" i="7" s="1"/>
  <c r="AX137" i="7"/>
  <c r="BE137" i="7" s="1"/>
  <c r="AX143" i="7"/>
  <c r="BE143" i="7" s="1"/>
  <c r="AX144" i="7"/>
  <c r="BE144" i="7" s="1"/>
  <c r="AX145" i="7"/>
  <c r="BE145" i="7" s="1"/>
  <c r="AX146" i="7"/>
  <c r="BE146" i="7" s="1"/>
  <c r="AX147" i="7"/>
  <c r="BE147" i="7" s="1"/>
  <c r="AX152" i="7"/>
  <c r="BE152" i="7" s="1"/>
  <c r="AX153" i="7"/>
  <c r="BE153" i="7" s="1"/>
  <c r="AX155" i="7"/>
  <c r="BE155" i="7" s="1"/>
  <c r="AX158" i="7"/>
  <c r="BE158" i="7" s="1"/>
  <c r="AX163" i="7"/>
  <c r="BE163" i="7" s="1"/>
  <c r="AX164" i="7"/>
  <c r="BE164" i="7" s="1"/>
  <c r="AX168" i="7"/>
  <c r="BE168" i="7" s="1"/>
  <c r="AX171" i="7"/>
  <c r="BE171" i="7" s="1"/>
  <c r="AX190" i="7"/>
  <c r="BE190" i="7" s="1"/>
  <c r="AX196" i="7"/>
  <c r="AX214" i="7"/>
  <c r="BE214" i="7" s="1"/>
  <c r="AX217" i="7"/>
  <c r="BE217" i="7" s="1"/>
  <c r="AX221" i="7"/>
  <c r="BE221" i="7" s="1"/>
  <c r="AX223" i="7"/>
  <c r="BE223" i="7" s="1"/>
  <c r="AX231" i="7"/>
  <c r="BE231" i="7" s="1"/>
  <c r="AX232" i="7"/>
  <c r="BE232" i="7" s="1"/>
  <c r="AX242" i="7"/>
  <c r="BE242" i="7" s="1"/>
  <c r="AX258" i="7"/>
  <c r="BE258" i="7" s="1"/>
  <c r="AX264" i="7"/>
  <c r="BE264" i="7" s="1"/>
  <c r="AX266" i="7"/>
  <c r="BE266" i="7" s="1"/>
  <c r="AX267" i="7"/>
  <c r="BE267" i="7" s="1"/>
  <c r="AX274" i="7"/>
  <c r="BE274" i="7" s="1"/>
  <c r="AX276" i="7"/>
  <c r="BE276" i="7" s="1"/>
  <c r="AX284" i="7"/>
  <c r="BE284" i="7" s="1"/>
  <c r="AX298" i="7"/>
  <c r="BE298" i="7" s="1"/>
  <c r="AX307" i="7"/>
  <c r="BE307" i="7" s="1"/>
  <c r="AX314" i="7"/>
  <c r="AX331" i="7"/>
  <c r="AX335" i="7"/>
  <c r="AX337" i="7"/>
  <c r="AX347" i="7"/>
  <c r="AX352" i="7"/>
  <c r="AX357" i="7"/>
  <c r="AX377" i="7"/>
  <c r="AX379" i="7"/>
  <c r="AX380" i="7"/>
  <c r="AX382" i="7"/>
  <c r="AX385" i="7"/>
  <c r="AX386" i="7"/>
  <c r="AX395" i="7"/>
  <c r="AX407" i="7"/>
  <c r="AX408" i="7"/>
  <c r="AX409" i="7"/>
  <c r="AX414" i="7"/>
  <c r="BE414" i="7" s="1"/>
  <c r="AX417" i="7"/>
  <c r="BE417" i="7" s="1"/>
  <c r="AX419" i="7"/>
  <c r="AX424" i="7"/>
  <c r="BE424" i="7" s="1"/>
  <c r="AX425" i="7"/>
  <c r="BE425" i="7" s="1"/>
  <c r="AX440" i="7"/>
  <c r="BE440" i="7" s="1"/>
  <c r="AX446" i="7"/>
  <c r="BE446" i="7" s="1"/>
  <c r="AX447" i="7"/>
  <c r="BE447" i="7" s="1"/>
  <c r="AX469" i="7"/>
  <c r="BE469" i="7" s="1"/>
  <c r="AX470" i="7"/>
  <c r="BE470" i="7" s="1"/>
  <c r="AX504" i="7"/>
  <c r="BE504" i="7" s="1"/>
  <c r="AX508" i="7"/>
  <c r="BE508" i="7" s="1"/>
  <c r="AX522" i="7"/>
  <c r="BE522" i="7" s="1"/>
  <c r="AX539" i="7"/>
  <c r="BE539" i="7" s="1"/>
  <c r="AX540" i="7"/>
  <c r="BE540" i="7" s="1"/>
  <c r="AX541" i="7"/>
  <c r="BE541" i="7" s="1"/>
  <c r="AX542" i="7"/>
  <c r="BE542" i="7" s="1"/>
  <c r="AX553" i="7"/>
  <c r="BE553" i="7" s="1"/>
  <c r="AX554" i="7"/>
  <c r="BE554" i="7" s="1"/>
  <c r="AX564" i="7"/>
  <c r="BE564" i="7" s="1"/>
  <c r="AX566" i="7"/>
  <c r="BE566" i="7" s="1"/>
  <c r="AX573" i="7"/>
  <c r="BE573" i="7" s="1"/>
  <c r="AX574" i="7"/>
  <c r="BE574" i="7" s="1"/>
  <c r="AX575" i="7"/>
  <c r="BE575" i="7" s="1"/>
  <c r="AX576" i="7"/>
  <c r="BE576" i="7" s="1"/>
  <c r="AX604" i="7"/>
  <c r="BE604" i="7" s="1"/>
  <c r="AX608" i="7"/>
  <c r="BE608" i="7" s="1"/>
  <c r="AX613" i="7"/>
  <c r="BE613" i="7" s="1"/>
  <c r="AX617" i="7"/>
  <c r="BE617" i="7" s="1"/>
  <c r="AX621" i="7"/>
  <c r="BE621" i="7" s="1"/>
  <c r="AX627" i="7"/>
  <c r="BE627" i="7" s="1"/>
  <c r="AX639" i="7"/>
  <c r="BE639" i="7" s="1"/>
  <c r="AX640" i="7"/>
  <c r="BE640" i="7" s="1"/>
  <c r="AX654" i="7"/>
  <c r="BE654" i="7" s="1"/>
  <c r="AX655" i="7"/>
  <c r="BE655" i="7" s="1"/>
  <c r="AX656" i="7"/>
  <c r="BE656" i="7" s="1"/>
  <c r="AX657" i="7"/>
  <c r="BE657" i="7" s="1"/>
  <c r="AX666" i="7"/>
  <c r="BE666" i="7" s="1"/>
  <c r="AX683" i="7"/>
  <c r="BE683" i="7" s="1"/>
  <c r="AX687" i="7"/>
  <c r="BE687" i="7" s="1"/>
  <c r="AX688" i="7"/>
  <c r="BE688" i="7" s="1"/>
  <c r="AX689" i="7"/>
  <c r="BE689" i="7" s="1"/>
  <c r="AX690" i="7"/>
  <c r="BE690" i="7" s="1"/>
  <c r="AX695" i="7"/>
  <c r="BE695" i="7" s="1"/>
  <c r="AX697" i="7"/>
  <c r="BE697" i="7" s="1"/>
  <c r="AX699" i="7"/>
  <c r="BE699" i="7" s="1"/>
  <c r="AX704" i="7"/>
  <c r="BE704" i="7" s="1"/>
  <c r="AX713" i="7"/>
  <c r="BE713" i="7" s="1"/>
  <c r="AX727" i="7"/>
  <c r="BE727" i="7" s="1"/>
  <c r="AX731" i="7"/>
  <c r="BE731" i="7" s="1"/>
  <c r="AX734" i="7"/>
  <c r="BE734" i="7" s="1"/>
  <c r="AX743" i="7"/>
  <c r="BE743" i="7" s="1"/>
  <c r="AX744" i="7"/>
  <c r="BE744" i="7" s="1"/>
  <c r="AX749" i="7"/>
  <c r="BE749" i="7" s="1"/>
  <c r="AX750" i="7"/>
  <c r="BE750" i="7" s="1"/>
  <c r="AX755" i="7"/>
  <c r="BE755" i="7" s="1"/>
  <c r="AX756" i="7"/>
  <c r="BE756" i="7" s="1"/>
  <c r="AX766" i="7"/>
  <c r="BE766" i="7" s="1"/>
  <c r="AX767" i="7"/>
  <c r="BE767" i="7" s="1"/>
  <c r="AX789" i="7"/>
  <c r="BE789" i="7" s="1"/>
  <c r="AX792" i="7"/>
  <c r="BE792" i="7" s="1"/>
  <c r="AX798" i="7"/>
  <c r="BE798" i="7" s="1"/>
  <c r="AX802" i="7"/>
  <c r="BE802" i="7" s="1"/>
  <c r="AX818" i="7"/>
  <c r="BE818" i="7" s="1"/>
  <c r="AX830" i="7"/>
  <c r="BE830" i="7" s="1"/>
  <c r="AX834" i="7"/>
  <c r="BE834" i="7" s="1"/>
  <c r="AX837" i="7"/>
  <c r="BE837" i="7" s="1"/>
  <c r="AX841" i="7"/>
  <c r="BE841" i="7" s="1"/>
  <c r="AX842" i="7"/>
  <c r="BE842" i="7" s="1"/>
  <c r="AX850" i="7"/>
  <c r="BE850" i="7" s="1"/>
  <c r="AX853" i="7"/>
  <c r="BE853" i="7" s="1"/>
  <c r="AX854" i="7"/>
  <c r="BE854" i="7" s="1"/>
  <c r="AX856" i="7"/>
  <c r="BE856" i="7" s="1"/>
  <c r="AX876" i="7"/>
  <c r="BE876" i="7" s="1"/>
  <c r="AX878" i="7"/>
  <c r="BE878" i="7" s="1"/>
  <c r="AX880" i="7"/>
  <c r="BE880" i="7" s="1"/>
  <c r="AX881" i="7"/>
  <c r="BE881" i="7" s="1"/>
  <c r="AX884" i="7"/>
  <c r="BE884" i="7" s="1"/>
  <c r="AX896" i="7"/>
  <c r="BE896" i="7" s="1"/>
  <c r="AX917" i="7"/>
  <c r="BE917" i="7" s="1"/>
  <c r="AX918" i="7"/>
  <c r="BE918" i="7" s="1"/>
  <c r="AX928" i="7"/>
  <c r="BE928" i="7" s="1"/>
  <c r="AX929" i="7"/>
  <c r="BE929" i="7" s="1"/>
  <c r="AX930" i="7"/>
  <c r="BE930" i="7" s="1"/>
  <c r="AX950" i="7"/>
  <c r="BE950" i="7" s="1"/>
  <c r="AX955" i="7"/>
  <c r="BE955" i="7" s="1"/>
  <c r="AX969" i="7"/>
  <c r="BE969" i="7" s="1"/>
  <c r="AX970" i="7"/>
  <c r="BE970" i="7" s="1"/>
  <c r="AX971" i="7"/>
  <c r="BE971" i="7" s="1"/>
  <c r="AX974" i="7"/>
  <c r="BE974" i="7" s="1"/>
  <c r="AX976" i="7"/>
  <c r="BE976" i="7" s="1"/>
  <c r="AX987" i="7"/>
  <c r="BE987" i="7" s="1"/>
  <c r="AX1002" i="7"/>
  <c r="BE1002" i="7" s="1"/>
  <c r="AX1004" i="7"/>
  <c r="AX1051" i="7"/>
  <c r="BE1051" i="7" s="1"/>
  <c r="AX1059" i="7"/>
  <c r="BE1059" i="7" s="1"/>
  <c r="AX1060" i="7"/>
  <c r="AX1065" i="7"/>
  <c r="BE1065" i="7" s="1"/>
  <c r="AX1066" i="7"/>
  <c r="BE1066" i="7" s="1"/>
  <c r="AX1068" i="7"/>
  <c r="BE1068" i="7" s="1"/>
  <c r="AX1079" i="7"/>
  <c r="BE1079" i="7" s="1"/>
  <c r="AX1105" i="7"/>
  <c r="BE1105" i="7" s="1"/>
  <c r="AX1112" i="7"/>
  <c r="BE1112" i="7" s="1"/>
  <c r="AX1114" i="7"/>
  <c r="BE1114" i="7" s="1"/>
  <c r="AX1115" i="7"/>
  <c r="BE1115" i="7" s="1"/>
  <c r="AX1119" i="7"/>
  <c r="BE1119" i="7" s="1"/>
  <c r="AX1123" i="7"/>
  <c r="BE1123" i="7" s="1"/>
  <c r="AX1125" i="7"/>
  <c r="BE1125" i="7" s="1"/>
  <c r="AX1129" i="7"/>
  <c r="BE1129" i="7" s="1"/>
  <c r="AX1130" i="7"/>
  <c r="BE1130" i="7" s="1"/>
  <c r="AX1131" i="7"/>
  <c r="BE1131" i="7" s="1"/>
  <c r="AX1133" i="7"/>
  <c r="BE1133" i="7" s="1"/>
  <c r="AX1136" i="7"/>
  <c r="BE1136" i="7" s="1"/>
  <c r="AX1137" i="7"/>
  <c r="BE1137" i="7" s="1"/>
  <c r="AX1138" i="7"/>
  <c r="BE1138" i="7" s="1"/>
  <c r="AX1139" i="7"/>
  <c r="BE1139" i="7" s="1"/>
  <c r="AX1144" i="7"/>
  <c r="BE1144" i="7" s="1"/>
  <c r="AX1145" i="7"/>
  <c r="BE1145" i="7" s="1"/>
  <c r="AX1147" i="7"/>
  <c r="BE1147" i="7" s="1"/>
  <c r="AX1149" i="7"/>
  <c r="BE1149" i="7" s="1"/>
  <c r="AX1151" i="7"/>
  <c r="BE1151" i="7" s="1"/>
  <c r="AX1183" i="7"/>
  <c r="BE1183" i="7" s="1"/>
  <c r="AX1190" i="7"/>
  <c r="BE1190" i="7" s="1"/>
  <c r="AX1202" i="7"/>
  <c r="BE1202" i="7" s="1"/>
  <c r="AX1209" i="7"/>
  <c r="BE1209" i="7" s="1"/>
  <c r="AX1215" i="7"/>
  <c r="BE1215" i="7" s="1"/>
  <c r="AX1230" i="7"/>
  <c r="BE1230" i="7" s="1"/>
  <c r="AX1255" i="7"/>
  <c r="BE1255" i="7" s="1"/>
  <c r="AX1257" i="7"/>
  <c r="BE1257" i="7" s="1"/>
  <c r="AX1265" i="7"/>
  <c r="BE1265" i="7" s="1"/>
  <c r="AX1272" i="7"/>
  <c r="BE1272" i="7" s="1"/>
  <c r="AX1287" i="7"/>
  <c r="BE1287" i="7" s="1"/>
  <c r="AX1288" i="7"/>
  <c r="BE1288" i="7" s="1"/>
  <c r="AX1289" i="7"/>
  <c r="BE1289" i="7" s="1"/>
  <c r="AX1290" i="7"/>
  <c r="BE1290" i="7" s="1"/>
  <c r="AX1291" i="7"/>
  <c r="BE1291" i="7" s="1"/>
  <c r="AX1292" i="7"/>
  <c r="BE1292" i="7" s="1"/>
  <c r="AX1301" i="7"/>
  <c r="BE1301" i="7" s="1"/>
  <c r="AX1312" i="7"/>
  <c r="AX1315" i="7"/>
  <c r="BE1315" i="7" s="1"/>
  <c r="AX1332" i="7"/>
  <c r="BE1332" i="7" s="1"/>
  <c r="AX1333" i="7"/>
  <c r="BE1333" i="7" s="1"/>
  <c r="AX1334" i="7"/>
  <c r="BE1334" i="7" s="1"/>
  <c r="AX1336" i="7"/>
  <c r="BE1336" i="7" s="1"/>
  <c r="AX1342" i="7"/>
  <c r="BE1342" i="7" s="1"/>
  <c r="AX1345" i="7"/>
  <c r="BE1345" i="7" s="1"/>
  <c r="AX1350" i="7"/>
  <c r="BE1350" i="7" s="1"/>
  <c r="AX1355" i="7"/>
  <c r="BE1355" i="7" s="1"/>
  <c r="AX1356" i="7"/>
  <c r="BE1356" i="7" s="1"/>
  <c r="AX1357" i="7"/>
  <c r="BE1357" i="7" s="1"/>
  <c r="AX1358" i="7"/>
  <c r="BE1358" i="7" s="1"/>
  <c r="AX1376" i="7"/>
  <c r="BE1376" i="7" s="1"/>
  <c r="AX1377" i="7"/>
  <c r="BE1377" i="7" s="1"/>
  <c r="AX1381" i="7"/>
  <c r="BE1381" i="7" s="1"/>
  <c r="AX1386" i="7"/>
  <c r="BE1386" i="7" s="1"/>
  <c r="AX1388" i="7"/>
  <c r="BE1388" i="7" s="1"/>
  <c r="AX1389" i="7"/>
  <c r="BE1389" i="7" s="1"/>
  <c r="AX1390" i="7"/>
  <c r="BE1390" i="7" s="1"/>
  <c r="AX1391" i="7"/>
  <c r="BE1391" i="7" s="1"/>
  <c r="AX1392" i="7"/>
  <c r="BE1392" i="7" s="1"/>
  <c r="AX1397" i="7"/>
  <c r="BE1397" i="7" s="1"/>
  <c r="AX1398" i="7"/>
  <c r="BE1398" i="7" s="1"/>
  <c r="AX1399" i="7"/>
  <c r="BE1399" i="7" s="1"/>
  <c r="AX1400" i="7"/>
  <c r="BE1400" i="7" s="1"/>
  <c r="AX1401" i="7"/>
  <c r="BE1401" i="7" s="1"/>
  <c r="AX1402" i="7"/>
  <c r="BE1402" i="7" s="1"/>
  <c r="AX1409" i="7"/>
  <c r="BE1409" i="7" s="1"/>
  <c r="AX1424" i="7"/>
  <c r="BE1424" i="7" s="1"/>
  <c r="AX1443" i="7"/>
  <c r="BE1443" i="7" s="1"/>
  <c r="AX1444" i="7"/>
  <c r="BE1444" i="7" s="1"/>
  <c r="AX1446" i="7"/>
  <c r="BE1446" i="7" s="1"/>
  <c r="AX1447" i="7"/>
  <c r="BE1447" i="7" s="1"/>
  <c r="AX1452" i="7"/>
  <c r="BE1452" i="7" s="1"/>
  <c r="AX1468" i="7"/>
  <c r="BE1468" i="7" s="1"/>
  <c r="AX1472" i="7"/>
  <c r="BE1472" i="7" s="1"/>
  <c r="AX1474" i="7"/>
  <c r="BE1474" i="7" s="1"/>
  <c r="AX1479" i="7"/>
  <c r="BE1479" i="7" s="1"/>
  <c r="AX1482" i="7"/>
  <c r="BE1482" i="7" s="1"/>
  <c r="AX1486" i="7"/>
  <c r="BE1486" i="7" s="1"/>
  <c r="AX1491" i="7"/>
  <c r="BE1491" i="7" s="1"/>
  <c r="AX1507" i="7"/>
  <c r="BE1507" i="7" s="1"/>
  <c r="AX1511" i="7"/>
  <c r="BE1511" i="7" s="1"/>
  <c r="AX1517" i="7"/>
  <c r="BE1517" i="7" s="1"/>
  <c r="AX1526" i="7"/>
  <c r="BE1526" i="7" s="1"/>
  <c r="AX1536" i="7"/>
  <c r="AX1538" i="7"/>
  <c r="BE1538" i="7" s="1"/>
  <c r="AX1545" i="7"/>
  <c r="BE1545" i="7" s="1"/>
  <c r="AX1553" i="7"/>
  <c r="BE1553" i="7" s="1"/>
  <c r="AX1555" i="7"/>
  <c r="BE1555" i="7" s="1"/>
  <c r="AX1571" i="7"/>
  <c r="BE1571" i="7" s="1"/>
  <c r="AX1577" i="7"/>
  <c r="BE1577" i="7" s="1"/>
  <c r="AX1578" i="7"/>
  <c r="BE1578" i="7" s="1"/>
  <c r="AX1600" i="7"/>
  <c r="BE1600" i="7" s="1"/>
  <c r="AX1601" i="7"/>
  <c r="BE1601" i="7" s="1"/>
  <c r="AX1602" i="7"/>
  <c r="BE1602" i="7" s="1"/>
  <c r="AX1617" i="7"/>
  <c r="BE1617" i="7" s="1"/>
  <c r="AX1626" i="7"/>
  <c r="BE1626" i="7" s="1"/>
  <c r="AX1637" i="7"/>
  <c r="BE1637" i="7" s="1"/>
  <c r="AX1639" i="7"/>
  <c r="BE1639" i="7" s="1"/>
  <c r="AX1651" i="7"/>
  <c r="BE1651" i="7" s="1"/>
  <c r="AX1661" i="7"/>
  <c r="BE1661" i="7" s="1"/>
  <c r="AX1664" i="7"/>
  <c r="BE1664" i="7" s="1"/>
  <c r="AX1675" i="7"/>
  <c r="BE1675" i="7" s="1"/>
  <c r="AX1676" i="7"/>
  <c r="BE1676" i="7" s="1"/>
  <c r="AX1679" i="7"/>
  <c r="BE1679" i="7" s="1"/>
  <c r="AX1681" i="7"/>
  <c r="BE1681" i="7" s="1"/>
  <c r="AX1684" i="7"/>
  <c r="BE1684" i="7" s="1"/>
  <c r="AX1687" i="7"/>
  <c r="BE1687" i="7" s="1"/>
  <c r="AX1688" i="7"/>
  <c r="BE1688" i="7" s="1"/>
  <c r="AX1689" i="7"/>
  <c r="BE1689" i="7" s="1"/>
  <c r="AX1702" i="7"/>
  <c r="BE1702" i="7" s="1"/>
  <c r="AX1720" i="7"/>
  <c r="BE1720" i="7" s="1"/>
  <c r="AX1724" i="7"/>
  <c r="BE1724" i="7" s="1"/>
  <c r="AX1726" i="7"/>
  <c r="BE1726" i="7" s="1"/>
  <c r="AX1727" i="7"/>
  <c r="BE1727" i="7" s="1"/>
  <c r="AX1733" i="7"/>
  <c r="BE1733" i="7" s="1"/>
  <c r="AX1735" i="7"/>
  <c r="BE1735" i="7" s="1"/>
  <c r="AX1737" i="7"/>
  <c r="BE1737" i="7" s="1"/>
  <c r="AX1742" i="7"/>
  <c r="BE1742" i="7" s="1"/>
  <c r="AX1743" i="7"/>
  <c r="BE1743" i="7" s="1"/>
  <c r="AX1745" i="7"/>
  <c r="BE1745" i="7" s="1"/>
  <c r="AX1761" i="7"/>
  <c r="BE1761" i="7" s="1"/>
  <c r="AX1766" i="7"/>
  <c r="BE1766" i="7" s="1"/>
  <c r="AX1776" i="7"/>
  <c r="BE1776" i="7" s="1"/>
  <c r="AX1789" i="7"/>
  <c r="BE1789" i="7" s="1"/>
  <c r="AX1790" i="7"/>
  <c r="BE1790" i="7" s="1"/>
  <c r="AX1791" i="7"/>
  <c r="BE1791" i="7" s="1"/>
  <c r="AX1796" i="7"/>
  <c r="BE1796" i="7" s="1"/>
  <c r="AX1800" i="7"/>
  <c r="BE1800" i="7" s="1"/>
  <c r="AX1803" i="7"/>
  <c r="BE1803" i="7" s="1"/>
  <c r="AX1806" i="7"/>
  <c r="BE1806" i="7" s="1"/>
  <c r="AX1808" i="7"/>
  <c r="BE1808" i="7" s="1"/>
  <c r="AX1811" i="7"/>
  <c r="BE1811" i="7" s="1"/>
  <c r="AX1832" i="7"/>
  <c r="BE1832" i="7" s="1"/>
  <c r="AX1845" i="7"/>
  <c r="BE1845" i="7" s="1"/>
  <c r="AX1854" i="7"/>
  <c r="BE1854" i="7" s="1"/>
  <c r="AX1858" i="7"/>
  <c r="BE1858" i="7" s="1"/>
  <c r="AX1859" i="7"/>
  <c r="BE1859" i="7" s="1"/>
  <c r="AX1860" i="7"/>
  <c r="BE1860" i="7" s="1"/>
  <c r="AX1861" i="7"/>
  <c r="BE1861" i="7" s="1"/>
  <c r="AX1862" i="7"/>
  <c r="BE1862" i="7" s="1"/>
  <c r="AX1865" i="7"/>
  <c r="BE1865" i="7" s="1"/>
  <c r="AX1892" i="7"/>
  <c r="BE1892" i="7" s="1"/>
  <c r="AX1894" i="7"/>
  <c r="BE1894" i="7" s="1"/>
  <c r="AX1899" i="7"/>
  <c r="BE1899" i="7" s="1"/>
  <c r="AX1907" i="7"/>
  <c r="BE1907" i="7" s="1"/>
  <c r="AX1908" i="7"/>
  <c r="BE1908" i="7" s="1"/>
  <c r="AX1915" i="7"/>
  <c r="BE1915" i="7" s="1"/>
  <c r="AX1918" i="7"/>
  <c r="BE1918" i="7" s="1"/>
  <c r="AX1922" i="7"/>
  <c r="BE1922" i="7" s="1"/>
  <c r="AX1924" i="7"/>
  <c r="BE1924" i="7" s="1"/>
  <c r="AX1941" i="7"/>
  <c r="BE1941" i="7" s="1"/>
  <c r="AX1942" i="7"/>
  <c r="BE1942" i="7" s="1"/>
  <c r="AX1943" i="7"/>
  <c r="AX1949" i="7"/>
  <c r="BE1949" i="7" s="1"/>
  <c r="AX1953" i="7"/>
  <c r="BE1953" i="7" s="1"/>
  <c r="AX1956" i="7"/>
  <c r="BE1956" i="7" s="1"/>
  <c r="AX1957" i="7"/>
  <c r="BE1957" i="7" s="1"/>
  <c r="AX1958" i="7"/>
  <c r="BE1958" i="7" s="1"/>
  <c r="AX1959" i="7"/>
  <c r="BE1959" i="7" s="1"/>
  <c r="AX1966" i="7"/>
  <c r="BE1966" i="7" s="1"/>
  <c r="AX1971" i="7"/>
  <c r="BE1971" i="7" s="1"/>
  <c r="AX1975" i="7"/>
  <c r="BE1975" i="7" s="1"/>
  <c r="AX1976" i="7"/>
  <c r="BE1976" i="7" s="1"/>
  <c r="AX1977" i="7"/>
  <c r="BE1977" i="7" s="1"/>
  <c r="AX1979" i="7"/>
  <c r="BE1979" i="7" s="1"/>
  <c r="AX1991" i="7"/>
  <c r="BE1991" i="7" s="1"/>
  <c r="AX1993" i="7"/>
  <c r="BE1993" i="7" s="1"/>
  <c r="AX1994" i="7"/>
  <c r="BE1994" i="7" s="1"/>
  <c r="AX1999" i="7"/>
  <c r="BE1999" i="7" s="1"/>
  <c r="AX2007" i="7"/>
  <c r="BE2007" i="7" s="1"/>
  <c r="AX2014" i="7"/>
  <c r="BE2014" i="7" s="1"/>
  <c r="AX2019" i="7"/>
  <c r="BE2019" i="7" s="1"/>
  <c r="AX2024" i="7"/>
  <c r="BE2024" i="7" s="1"/>
  <c r="AX2032" i="7"/>
  <c r="BE2032" i="7" s="1"/>
  <c r="AX2037" i="7"/>
  <c r="BE2037" i="7" s="1"/>
  <c r="AX2040" i="7"/>
  <c r="BE2040" i="7" s="1"/>
  <c r="AX2041" i="7"/>
  <c r="BE2041" i="7" s="1"/>
  <c r="AX2089" i="7"/>
  <c r="BE2089" i="7" s="1"/>
  <c r="AX2110" i="7"/>
  <c r="BE2110" i="7" s="1"/>
  <c r="AX2112" i="7"/>
  <c r="BE2112" i="7" s="1"/>
  <c r="AX2116" i="7"/>
  <c r="BE2116" i="7" s="1"/>
  <c r="AX2121" i="7"/>
  <c r="BE2121" i="7" s="1"/>
  <c r="AX2129" i="7"/>
  <c r="BE2129" i="7" s="1"/>
  <c r="AX2130" i="7"/>
  <c r="BE2130" i="7" s="1"/>
  <c r="AX2131" i="7"/>
  <c r="BE2131" i="7" s="1"/>
  <c r="AX2132" i="7"/>
  <c r="BE2132" i="7" s="1"/>
  <c r="AX2142" i="7"/>
  <c r="BE2142" i="7" s="1"/>
  <c r="AX2145" i="7"/>
  <c r="BE2145" i="7" s="1"/>
  <c r="AX2150" i="7"/>
  <c r="BE2150" i="7" s="1"/>
  <c r="AX2157" i="7"/>
  <c r="BE2157" i="7" s="1"/>
  <c r="AX2159" i="7"/>
  <c r="BE2159" i="7" s="1"/>
  <c r="AX2165" i="7"/>
  <c r="BE2165" i="7" s="1"/>
  <c r="AX2168" i="7"/>
  <c r="BE2168" i="7" s="1"/>
  <c r="AX2179" i="7"/>
  <c r="BE2179" i="7" s="1"/>
  <c r="AX2180" i="7"/>
  <c r="BE2180" i="7" s="1"/>
  <c r="AX2181" i="7"/>
  <c r="BE2181" i="7" s="1"/>
  <c r="AX2188" i="7"/>
  <c r="BE2188" i="7" s="1"/>
  <c r="AX3" i="7"/>
  <c r="BE3" i="7" s="1"/>
  <c r="AX4" i="7"/>
  <c r="BE4" i="7" s="1"/>
  <c r="AX5" i="7"/>
  <c r="BE5" i="7" s="1"/>
  <c r="AX6" i="7"/>
  <c r="BE6" i="7" s="1"/>
  <c r="AX7" i="7"/>
  <c r="BE7" i="7" s="1"/>
  <c r="AX8" i="7"/>
  <c r="BE8" i="7" s="1"/>
  <c r="AX9" i="7"/>
  <c r="BE9" i="7" s="1"/>
  <c r="AX10" i="7"/>
  <c r="BE10" i="7" s="1"/>
  <c r="AX11" i="7"/>
  <c r="BE11" i="7" s="1"/>
  <c r="AX12" i="7"/>
  <c r="BE12" i="7" s="1"/>
  <c r="AX14" i="7"/>
  <c r="BE14" i="7" s="1"/>
  <c r="AX15" i="7"/>
  <c r="BE15" i="7" s="1"/>
  <c r="AX16" i="7"/>
  <c r="BE16" i="7" s="1"/>
  <c r="AX17" i="7"/>
  <c r="BE17" i="7" s="1"/>
  <c r="AX19" i="7"/>
  <c r="BE19" i="7" s="1"/>
  <c r="AX20" i="7"/>
  <c r="BE20" i="7" s="1"/>
  <c r="AX23" i="7"/>
  <c r="BE23" i="7" s="1"/>
  <c r="AX25" i="7"/>
  <c r="BE25" i="7" s="1"/>
  <c r="AX26" i="7"/>
  <c r="BE26" i="7" s="1"/>
  <c r="AX27" i="7"/>
  <c r="BE27" i="7" s="1"/>
  <c r="AX28" i="7"/>
  <c r="BE28" i="7" s="1"/>
  <c r="AX29" i="7"/>
  <c r="BE29" i="7" s="1"/>
  <c r="AX30" i="7"/>
  <c r="BE30" i="7" s="1"/>
  <c r="AX32" i="7"/>
  <c r="BE32" i="7" s="1"/>
  <c r="AX33" i="7"/>
  <c r="BE33" i="7" s="1"/>
  <c r="AX34" i="7"/>
  <c r="AX40" i="7"/>
  <c r="BE40" i="7" s="1"/>
  <c r="AX41" i="7"/>
  <c r="BE41" i="7" s="1"/>
  <c r="AX42" i="7"/>
  <c r="BE42" i="7" s="1"/>
  <c r="AX44" i="7"/>
  <c r="BE44" i="7" s="1"/>
  <c r="AX45" i="7"/>
  <c r="BE45" i="7" s="1"/>
  <c r="AX47" i="7"/>
  <c r="BE47" i="7" s="1"/>
  <c r="AX48" i="7"/>
  <c r="BE48" i="7" s="1"/>
  <c r="AX51" i="7"/>
  <c r="BE51" i="7" s="1"/>
  <c r="AX52" i="7"/>
  <c r="BE52" i="7" s="1"/>
  <c r="AX53" i="7"/>
  <c r="BE53" i="7" s="1"/>
  <c r="AX55" i="7"/>
  <c r="BE55" i="7" s="1"/>
  <c r="AX56" i="7"/>
  <c r="BE56" i="7" s="1"/>
  <c r="AX57" i="7"/>
  <c r="BE57" i="7" s="1"/>
  <c r="AX59" i="7"/>
  <c r="BE59" i="7" s="1"/>
  <c r="AX61" i="7"/>
  <c r="BE61" i="7" s="1"/>
  <c r="AX62" i="7"/>
  <c r="BE62" i="7" s="1"/>
  <c r="AX64" i="7"/>
  <c r="BE64" i="7" s="1"/>
  <c r="AX67" i="7"/>
  <c r="BE67" i="7" s="1"/>
  <c r="AX69" i="7"/>
  <c r="BE69" i="7" s="1"/>
  <c r="AX70" i="7"/>
  <c r="BE70" i="7" s="1"/>
  <c r="AX71" i="7"/>
  <c r="BE71" i="7" s="1"/>
  <c r="AX74" i="7"/>
  <c r="BE74" i="7" s="1"/>
  <c r="AX75" i="7"/>
  <c r="BE75" i="7" s="1"/>
  <c r="AX76" i="7"/>
  <c r="BE76" i="7" s="1"/>
  <c r="AX77" i="7"/>
  <c r="BE77" i="7" s="1"/>
  <c r="AX96" i="7"/>
  <c r="BE96" i="7" s="1"/>
  <c r="AX97" i="7"/>
  <c r="BE97" i="7" s="1"/>
  <c r="AX99" i="7"/>
  <c r="BE99" i="7" s="1"/>
  <c r="AX100" i="7"/>
  <c r="BE100" i="7" s="1"/>
  <c r="AX101" i="7"/>
  <c r="BE101" i="7" s="1"/>
  <c r="AX102" i="7"/>
  <c r="BE102" i="7" s="1"/>
  <c r="AX103" i="7"/>
  <c r="BE103" i="7" s="1"/>
  <c r="AX115" i="7"/>
  <c r="BE115" i="7" s="1"/>
  <c r="AX116" i="7"/>
  <c r="BE116" i="7" s="1"/>
  <c r="AX117" i="7"/>
  <c r="BE117" i="7" s="1"/>
  <c r="AX118" i="7"/>
  <c r="BE118" i="7" s="1"/>
  <c r="AX121" i="7"/>
  <c r="BE121" i="7" s="1"/>
  <c r="AX122" i="7"/>
  <c r="BE122" i="7" s="1"/>
  <c r="AX124" i="7"/>
  <c r="BE124" i="7" s="1"/>
  <c r="AX125" i="7"/>
  <c r="BE125" i="7" s="1"/>
  <c r="AX126" i="7"/>
  <c r="BE126" i="7" s="1"/>
  <c r="AX127" i="7"/>
  <c r="BE127" i="7" s="1"/>
  <c r="AX128" i="7"/>
  <c r="BE128" i="7" s="1"/>
  <c r="AX130" i="7"/>
  <c r="BE130" i="7" s="1"/>
  <c r="AX131" i="7"/>
  <c r="BE131" i="7" s="1"/>
  <c r="AX132" i="7"/>
  <c r="BE132" i="7" s="1"/>
  <c r="AX133" i="7"/>
  <c r="BE133" i="7" s="1"/>
  <c r="AX134" i="7"/>
  <c r="BE134" i="7" s="1"/>
  <c r="AX135" i="7"/>
  <c r="BE135" i="7" s="1"/>
  <c r="AX136" i="7"/>
  <c r="BE136" i="7" s="1"/>
  <c r="AX138" i="7"/>
  <c r="BE138" i="7" s="1"/>
  <c r="AX139" i="7"/>
  <c r="BE139" i="7" s="1"/>
  <c r="AX140" i="7"/>
  <c r="BE140" i="7" s="1"/>
  <c r="AX141" i="7"/>
  <c r="BE141" i="7" s="1"/>
  <c r="AX149" i="7"/>
  <c r="BE149" i="7" s="1"/>
  <c r="AX150" i="7"/>
  <c r="BE150" i="7" s="1"/>
  <c r="AX151" i="7"/>
  <c r="BE151" i="7" s="1"/>
  <c r="AX156" i="7"/>
  <c r="BE156" i="7" s="1"/>
  <c r="AX157" i="7"/>
  <c r="BE157" i="7" s="1"/>
  <c r="AX159" i="7"/>
  <c r="BE159" i="7" s="1"/>
  <c r="AX160" i="7"/>
  <c r="BE160" i="7" s="1"/>
  <c r="AX161" i="7"/>
  <c r="BE161" i="7" s="1"/>
  <c r="AX162" i="7"/>
  <c r="BE162" i="7" s="1"/>
  <c r="AX165" i="7"/>
  <c r="BE165" i="7" s="1"/>
  <c r="AX166" i="7"/>
  <c r="BE166" i="7" s="1"/>
  <c r="AX167" i="7"/>
  <c r="BE167" i="7" s="1"/>
  <c r="AX170" i="7"/>
  <c r="BE170" i="7" s="1"/>
  <c r="AX172" i="7"/>
  <c r="BE172" i="7" s="1"/>
  <c r="AX173" i="7"/>
  <c r="BE173" i="7" s="1"/>
  <c r="AX174" i="7"/>
  <c r="BE174" i="7" s="1"/>
  <c r="AX175" i="7"/>
  <c r="BE175" i="7" s="1"/>
  <c r="AX176" i="7"/>
  <c r="BE176" i="7" s="1"/>
  <c r="AX177" i="7"/>
  <c r="BE177" i="7" s="1"/>
  <c r="AX179" i="7"/>
  <c r="BE179" i="7" s="1"/>
  <c r="AX180" i="7"/>
  <c r="BE180" i="7" s="1"/>
  <c r="AX181" i="7"/>
  <c r="BE181" i="7" s="1"/>
  <c r="AX182" i="7"/>
  <c r="BE182" i="7" s="1"/>
  <c r="AX183" i="7"/>
  <c r="BE183" i="7" s="1"/>
  <c r="AX184" i="7"/>
  <c r="BE184" i="7" s="1"/>
  <c r="AX185" i="7"/>
  <c r="BE185" i="7" s="1"/>
  <c r="AX186" i="7"/>
  <c r="BE186" i="7" s="1"/>
  <c r="AX187" i="7"/>
  <c r="BE187" i="7" s="1"/>
  <c r="AX188" i="7"/>
  <c r="BE188" i="7" s="1"/>
  <c r="AX189" i="7"/>
  <c r="BE189" i="7" s="1"/>
  <c r="AX191" i="7"/>
  <c r="BE191" i="7" s="1"/>
  <c r="AX192" i="7"/>
  <c r="BE192" i="7" s="1"/>
  <c r="AX193" i="7"/>
  <c r="BE193" i="7" s="1"/>
  <c r="AX194" i="7"/>
  <c r="BE194" i="7" s="1"/>
  <c r="AX195" i="7"/>
  <c r="BE195" i="7" s="1"/>
  <c r="AX197" i="7"/>
  <c r="BE197" i="7" s="1"/>
  <c r="AX198" i="7"/>
  <c r="BE198" i="7" s="1"/>
  <c r="AX199" i="7"/>
  <c r="BE199" i="7" s="1"/>
  <c r="AX200" i="7"/>
  <c r="BE200" i="7" s="1"/>
  <c r="AX201" i="7"/>
  <c r="BE201" i="7" s="1"/>
  <c r="AX202" i="7"/>
  <c r="BE202" i="7" s="1"/>
  <c r="AX203" i="7"/>
  <c r="BE203" i="7" s="1"/>
  <c r="AX204" i="7"/>
  <c r="BE204" i="7" s="1"/>
  <c r="AX205" i="7"/>
  <c r="BE205" i="7" s="1"/>
  <c r="AX206" i="7"/>
  <c r="BE206" i="7" s="1"/>
  <c r="AX207" i="7"/>
  <c r="AX208" i="7"/>
  <c r="BE208" i="7" s="1"/>
  <c r="AX209" i="7"/>
  <c r="BE209" i="7" s="1"/>
  <c r="AX211" i="7"/>
  <c r="BE211" i="7" s="1"/>
  <c r="AX212" i="7"/>
  <c r="BE212" i="7" s="1"/>
  <c r="AX215" i="7"/>
  <c r="BE215" i="7" s="1"/>
  <c r="AX216" i="7"/>
  <c r="BE216" i="7" s="1"/>
  <c r="AX218" i="7"/>
  <c r="BE218" i="7" s="1"/>
  <c r="AX219" i="7"/>
  <c r="BE219" i="7" s="1"/>
  <c r="AX220" i="7"/>
  <c r="BE220" i="7" s="1"/>
  <c r="AX222" i="7"/>
  <c r="BE222" i="7" s="1"/>
  <c r="AX224" i="7"/>
  <c r="BE224" i="7" s="1"/>
  <c r="AX226" i="7"/>
  <c r="BE226" i="7" s="1"/>
  <c r="AX227" i="7"/>
  <c r="BE227" i="7" s="1"/>
  <c r="AX228" i="7"/>
  <c r="BE228" i="7" s="1"/>
  <c r="AX230" i="7"/>
  <c r="BE230" i="7" s="1"/>
  <c r="AX233" i="7"/>
  <c r="BE233" i="7" s="1"/>
  <c r="AX234" i="7"/>
  <c r="BE234" i="7" s="1"/>
  <c r="AX235" i="7"/>
  <c r="BE235" i="7" s="1"/>
  <c r="AX236" i="7"/>
  <c r="BE236" i="7" s="1"/>
  <c r="AX237" i="7"/>
  <c r="BE237" i="7" s="1"/>
  <c r="AX238" i="7"/>
  <c r="BE238" i="7" s="1"/>
  <c r="AX239" i="7"/>
  <c r="BE239" i="7" s="1"/>
  <c r="AX240" i="7"/>
  <c r="BE240" i="7" s="1"/>
  <c r="AX241" i="7"/>
  <c r="BE241" i="7" s="1"/>
  <c r="AX243" i="7"/>
  <c r="BE243" i="7" s="1"/>
  <c r="AX244" i="7"/>
  <c r="BE244" i="7" s="1"/>
  <c r="AX245" i="7"/>
  <c r="BE245" i="7" s="1"/>
  <c r="AX246" i="7"/>
  <c r="BE246" i="7" s="1"/>
  <c r="AX247" i="7"/>
  <c r="BE247" i="7" s="1"/>
  <c r="AX248" i="7"/>
  <c r="BE248" i="7" s="1"/>
  <c r="AX249" i="7"/>
  <c r="BE249" i="7" s="1"/>
  <c r="AX251" i="7"/>
  <c r="BE251" i="7" s="1"/>
  <c r="AX252" i="7"/>
  <c r="BE252" i="7" s="1"/>
  <c r="AX253" i="7"/>
  <c r="BE253" i="7" s="1"/>
  <c r="AX254" i="7"/>
  <c r="BE254" i="7" s="1"/>
  <c r="AX255" i="7"/>
  <c r="BE255" i="7" s="1"/>
  <c r="AX256" i="7"/>
  <c r="BE256" i="7" s="1"/>
  <c r="AX257" i="7"/>
  <c r="BE257" i="7" s="1"/>
  <c r="AX259" i="7"/>
  <c r="BE259" i="7" s="1"/>
  <c r="AX260" i="7"/>
  <c r="BE260" i="7" s="1"/>
  <c r="AX261" i="7"/>
  <c r="BE261" i="7" s="1"/>
  <c r="AX262" i="7"/>
  <c r="AX263" i="7"/>
  <c r="BE263" i="7" s="1"/>
  <c r="AX265" i="7"/>
  <c r="BE265" i="7" s="1"/>
  <c r="AX268" i="7"/>
  <c r="BE268" i="7" s="1"/>
  <c r="AX269" i="7"/>
  <c r="BE269" i="7" s="1"/>
  <c r="AX270" i="7"/>
  <c r="BE270" i="7" s="1"/>
  <c r="AX271" i="7"/>
  <c r="BE271" i="7" s="1"/>
  <c r="AX272" i="7"/>
  <c r="BE272" i="7" s="1"/>
  <c r="AX277" i="7"/>
  <c r="BE277" i="7" s="1"/>
  <c r="AX278" i="7"/>
  <c r="BE278" i="7" s="1"/>
  <c r="AX279" i="7"/>
  <c r="BE279" i="7" s="1"/>
  <c r="AX281" i="7"/>
  <c r="BE281" i="7" s="1"/>
  <c r="AX283" i="7"/>
  <c r="BE283" i="7" s="1"/>
  <c r="AX285" i="7"/>
  <c r="BE285" i="7" s="1"/>
  <c r="AX286" i="7"/>
  <c r="BE286" i="7" s="1"/>
  <c r="AX287" i="7"/>
  <c r="BE287" i="7" s="1"/>
  <c r="AX288" i="7"/>
  <c r="BE288" i="7" s="1"/>
  <c r="AX289" i="7"/>
  <c r="BE289" i="7" s="1"/>
  <c r="AX290" i="7"/>
  <c r="BE290" i="7" s="1"/>
  <c r="AX292" i="7"/>
  <c r="BE292" i="7" s="1"/>
  <c r="AX293" i="7"/>
  <c r="AX294" i="7"/>
  <c r="AX295" i="7"/>
  <c r="AX296" i="7"/>
  <c r="AX297" i="7"/>
  <c r="BE297" i="7" s="1"/>
  <c r="AX299" i="7"/>
  <c r="BE299" i="7" s="1"/>
  <c r="AX300" i="7"/>
  <c r="BE300" i="7" s="1"/>
  <c r="AX301" i="7"/>
  <c r="BE301" i="7" s="1"/>
  <c r="AX303" i="7"/>
  <c r="BE303" i="7" s="1"/>
  <c r="AX304" i="7"/>
  <c r="BE304" i="7" s="1"/>
  <c r="AX305" i="7"/>
  <c r="BE305" i="7" s="1"/>
  <c r="AX306" i="7"/>
  <c r="BE306" i="7" s="1"/>
  <c r="AX308" i="7"/>
  <c r="BE308" i="7" s="1"/>
  <c r="AX311" i="7"/>
  <c r="BE311" i="7" s="1"/>
  <c r="AX312" i="7"/>
  <c r="BE312" i="7" s="1"/>
  <c r="AX313" i="7"/>
  <c r="BE313" i="7" s="1"/>
  <c r="AX315" i="7"/>
  <c r="BE315" i="7" s="1"/>
  <c r="AX316" i="7"/>
  <c r="BE316" i="7" s="1"/>
  <c r="AX317" i="7"/>
  <c r="BE317" i="7" s="1"/>
  <c r="AX321" i="7"/>
  <c r="BE321" i="7" s="1"/>
  <c r="AX322" i="7"/>
  <c r="BE322" i="7" s="1"/>
  <c r="AX323" i="7"/>
  <c r="BE323" i="7" s="1"/>
  <c r="AX324" i="7"/>
  <c r="BE324" i="7" s="1"/>
  <c r="AX325" i="7"/>
  <c r="BE325" i="7" s="1"/>
  <c r="AX326" i="7"/>
  <c r="BE326" i="7" s="1"/>
  <c r="AX327" i="7"/>
  <c r="BE327" i="7" s="1"/>
  <c r="AX328" i="7"/>
  <c r="BE328" i="7" s="1"/>
  <c r="AX329" i="7"/>
  <c r="BE329" i="7" s="1"/>
  <c r="AX330" i="7"/>
  <c r="BE330" i="7" s="1"/>
  <c r="AX332" i="7"/>
  <c r="BE332" i="7" s="1"/>
  <c r="AX336" i="7"/>
  <c r="BE336" i="7" s="1"/>
  <c r="AX338" i="7"/>
  <c r="BE338" i="7" s="1"/>
  <c r="AX339" i="7"/>
  <c r="BE339" i="7" s="1"/>
  <c r="AX340" i="7"/>
  <c r="BE340" i="7" s="1"/>
  <c r="AX341" i="7"/>
  <c r="BE341" i="7" s="1"/>
  <c r="AX345" i="7"/>
  <c r="BE345" i="7" s="1"/>
  <c r="AX346" i="7"/>
  <c r="BE346" i="7" s="1"/>
  <c r="AX348" i="7"/>
  <c r="BE348" i="7" s="1"/>
  <c r="AX349" i="7"/>
  <c r="BE349" i="7" s="1"/>
  <c r="AX350" i="7"/>
  <c r="BE350" i="7" s="1"/>
  <c r="AX351" i="7"/>
  <c r="BE351" i="7" s="1"/>
  <c r="AX354" i="7"/>
  <c r="BE354" i="7" s="1"/>
  <c r="AX356" i="7"/>
  <c r="BE356" i="7" s="1"/>
  <c r="AX360" i="7"/>
  <c r="BE360" i="7" s="1"/>
  <c r="AX361" i="7"/>
  <c r="BE361" i="7" s="1"/>
  <c r="AX362" i="7"/>
  <c r="BE362" i="7" s="1"/>
  <c r="AX363" i="7"/>
  <c r="BE363" i="7" s="1"/>
  <c r="AX364" i="7"/>
  <c r="BE364" i="7" s="1"/>
  <c r="AX365" i="7"/>
  <c r="BE365" i="7" s="1"/>
  <c r="AX366" i="7"/>
  <c r="BE366" i="7" s="1"/>
  <c r="AX367" i="7"/>
  <c r="BE367" i="7" s="1"/>
  <c r="AX368" i="7"/>
  <c r="BE368" i="7" s="1"/>
  <c r="AX372" i="7"/>
  <c r="BE372" i="7" s="1"/>
  <c r="AX373" i="7"/>
  <c r="BE373" i="7" s="1"/>
  <c r="AX374" i="7"/>
  <c r="BE374" i="7" s="1"/>
  <c r="AX375" i="7"/>
  <c r="BE375" i="7" s="1"/>
  <c r="AX376" i="7"/>
  <c r="BE376" i="7" s="1"/>
  <c r="AX378" i="7"/>
  <c r="BE378" i="7" s="1"/>
  <c r="AX381" i="7"/>
  <c r="BE381" i="7" s="1"/>
  <c r="AX383" i="7"/>
  <c r="BE383" i="7" s="1"/>
  <c r="AX384" i="7"/>
  <c r="BE384" i="7" s="1"/>
  <c r="AX387" i="7"/>
  <c r="BE387" i="7" s="1"/>
  <c r="AX388" i="7"/>
  <c r="BE388" i="7" s="1"/>
  <c r="AX389" i="7"/>
  <c r="BE389" i="7" s="1"/>
  <c r="AX390" i="7"/>
  <c r="BE390" i="7" s="1"/>
  <c r="AX392" i="7"/>
  <c r="BE392" i="7" s="1"/>
  <c r="AX393" i="7"/>
  <c r="BE393" i="7" s="1"/>
  <c r="AX394" i="7"/>
  <c r="BE394" i="7" s="1"/>
  <c r="AX405" i="7"/>
  <c r="BE405" i="7" s="1"/>
  <c r="AX406" i="7"/>
  <c r="BE406" i="7" s="1"/>
  <c r="AX411" i="7"/>
  <c r="BE411" i="7" s="1"/>
  <c r="AX412" i="7"/>
  <c r="BE412" i="7" s="1"/>
  <c r="AX413" i="7"/>
  <c r="BE413" i="7" s="1"/>
  <c r="AX415" i="7"/>
  <c r="BE415" i="7" s="1"/>
  <c r="AX416" i="7"/>
  <c r="BE416" i="7" s="1"/>
  <c r="AX418" i="7"/>
  <c r="BE418" i="7" s="1"/>
  <c r="AX420" i="7"/>
  <c r="BE420" i="7" s="1"/>
  <c r="AX421" i="7"/>
  <c r="BE421" i="7" s="1"/>
  <c r="AX422" i="7"/>
  <c r="BE422" i="7" s="1"/>
  <c r="AX423" i="7"/>
  <c r="BE423" i="7" s="1"/>
  <c r="AX426" i="7"/>
  <c r="BE426" i="7" s="1"/>
  <c r="AX428" i="7"/>
  <c r="BE428" i="7" s="1"/>
  <c r="AX429" i="7"/>
  <c r="BE429" i="7" s="1"/>
  <c r="AX430" i="7"/>
  <c r="BE430" i="7" s="1"/>
  <c r="AX431" i="7"/>
  <c r="BE431" i="7" s="1"/>
  <c r="AX432" i="7"/>
  <c r="BE432" i="7" s="1"/>
  <c r="AX433" i="7"/>
  <c r="BE433" i="7" s="1"/>
  <c r="AX434" i="7"/>
  <c r="BE434" i="7" s="1"/>
  <c r="AX435" i="7"/>
  <c r="BE435" i="7" s="1"/>
  <c r="AX436" i="7"/>
  <c r="BE436" i="7" s="1"/>
  <c r="AX437" i="7"/>
  <c r="BE437" i="7" s="1"/>
  <c r="AX438" i="7"/>
  <c r="BE438" i="7" s="1"/>
  <c r="AX442" i="7"/>
  <c r="BE442" i="7" s="1"/>
  <c r="AX443" i="7"/>
  <c r="BE443" i="7" s="1"/>
  <c r="AX444" i="7"/>
  <c r="BE444" i="7" s="1"/>
  <c r="AX445" i="7"/>
  <c r="BE445" i="7" s="1"/>
  <c r="AX450" i="7"/>
  <c r="BE450" i="7" s="1"/>
  <c r="AX452" i="7"/>
  <c r="AX454" i="7"/>
  <c r="BE454" i="7" s="1"/>
  <c r="AX457" i="7"/>
  <c r="BE457" i="7" s="1"/>
  <c r="AX463" i="7"/>
  <c r="BE463" i="7" s="1"/>
  <c r="AX464" i="7"/>
  <c r="BE464" i="7" s="1"/>
  <c r="AX465" i="7"/>
  <c r="BE465" i="7" s="1"/>
  <c r="AX466" i="7"/>
  <c r="BE466" i="7" s="1"/>
  <c r="AX467" i="7"/>
  <c r="BE467" i="7" s="1"/>
  <c r="AX471" i="7"/>
  <c r="BE471" i="7" s="1"/>
  <c r="AX472" i="7"/>
  <c r="BE472" i="7" s="1"/>
  <c r="AX473" i="7"/>
  <c r="BE473" i="7" s="1"/>
  <c r="AX474" i="7"/>
  <c r="BE474" i="7" s="1"/>
  <c r="AX475" i="7"/>
  <c r="BE475" i="7" s="1"/>
  <c r="AX476" i="7"/>
  <c r="BE476" i="7" s="1"/>
  <c r="AX477" i="7"/>
  <c r="BE477" i="7" s="1"/>
  <c r="AX478" i="7"/>
  <c r="BE478" i="7" s="1"/>
  <c r="AX479" i="7"/>
  <c r="BE479" i="7" s="1"/>
  <c r="AX480" i="7"/>
  <c r="BE480" i="7" s="1"/>
  <c r="AX481" i="7"/>
  <c r="BE481" i="7" s="1"/>
  <c r="AX482" i="7"/>
  <c r="BE482" i="7" s="1"/>
  <c r="AX483" i="7"/>
  <c r="BE483" i="7" s="1"/>
  <c r="AX484" i="7"/>
  <c r="BE484" i="7" s="1"/>
  <c r="AX485" i="7"/>
  <c r="BE485" i="7" s="1"/>
  <c r="AX486" i="7"/>
  <c r="BE486" i="7" s="1"/>
  <c r="AX487" i="7"/>
  <c r="BE487" i="7" s="1"/>
  <c r="AX488" i="7"/>
  <c r="BE488" i="7" s="1"/>
  <c r="AX489" i="7"/>
  <c r="BE489" i="7" s="1"/>
  <c r="AX490" i="7"/>
  <c r="BE490" i="7" s="1"/>
  <c r="AX491" i="7"/>
  <c r="BE491" i="7" s="1"/>
  <c r="AX492" i="7"/>
  <c r="BE492" i="7" s="1"/>
  <c r="AX493" i="7"/>
  <c r="BE493" i="7" s="1"/>
  <c r="AX494" i="7"/>
  <c r="BE494" i="7" s="1"/>
  <c r="AX495" i="7"/>
  <c r="BE495" i="7" s="1"/>
  <c r="AX498" i="7"/>
  <c r="BE498" i="7" s="1"/>
  <c r="AX499" i="7"/>
  <c r="BE499" i="7" s="1"/>
  <c r="AX500" i="7"/>
  <c r="BE500" i="7" s="1"/>
  <c r="AX501" i="7"/>
  <c r="BE501" i="7" s="1"/>
  <c r="AX502" i="7"/>
  <c r="BE502" i="7" s="1"/>
  <c r="AX503" i="7"/>
  <c r="BE503" i="7" s="1"/>
  <c r="AX505" i="7"/>
  <c r="BE505" i="7" s="1"/>
  <c r="AX506" i="7"/>
  <c r="BE506" i="7" s="1"/>
  <c r="AX507" i="7"/>
  <c r="BE507" i="7" s="1"/>
  <c r="AX509" i="7"/>
  <c r="BE509" i="7" s="1"/>
  <c r="AX510" i="7"/>
  <c r="BE510" i="7" s="1"/>
  <c r="AX511" i="7"/>
  <c r="BE511" i="7" s="1"/>
  <c r="AX512" i="7"/>
  <c r="BE512" i="7" s="1"/>
  <c r="AX513" i="7"/>
  <c r="BE513" i="7" s="1"/>
  <c r="AX514" i="7"/>
  <c r="BE514" i="7" s="1"/>
  <c r="AX515" i="7"/>
  <c r="BE515" i="7" s="1"/>
  <c r="AX516" i="7"/>
  <c r="BE516" i="7" s="1"/>
  <c r="AX517" i="7"/>
  <c r="BE517" i="7" s="1"/>
  <c r="AX518" i="7"/>
  <c r="BE518" i="7" s="1"/>
  <c r="AX519" i="7"/>
  <c r="BE519" i="7" s="1"/>
  <c r="AX520" i="7"/>
  <c r="BE520" i="7" s="1"/>
  <c r="AX521" i="7"/>
  <c r="BE521" i="7" s="1"/>
  <c r="AX523" i="7"/>
  <c r="BE523" i="7" s="1"/>
  <c r="AX524" i="7"/>
  <c r="BE524" i="7" s="1"/>
  <c r="AX525" i="7"/>
  <c r="BE525" i="7" s="1"/>
  <c r="AX526" i="7"/>
  <c r="BE526" i="7" s="1"/>
  <c r="AX527" i="7"/>
  <c r="BE527" i="7" s="1"/>
  <c r="AX528" i="7"/>
  <c r="BE528" i="7" s="1"/>
  <c r="AX529" i="7"/>
  <c r="BE529" i="7" s="1"/>
  <c r="AX530" i="7"/>
  <c r="BE530" i="7" s="1"/>
  <c r="AX531" i="7"/>
  <c r="BE531" i="7" s="1"/>
  <c r="AX532" i="7"/>
  <c r="BE532" i="7" s="1"/>
  <c r="AX533" i="7"/>
  <c r="BE533" i="7" s="1"/>
  <c r="AX534" i="7"/>
  <c r="BE534" i="7" s="1"/>
  <c r="AX535" i="7"/>
  <c r="BE535" i="7" s="1"/>
  <c r="AX536" i="7"/>
  <c r="BE536" i="7" s="1"/>
  <c r="AX537" i="7"/>
  <c r="BE537" i="7" s="1"/>
  <c r="AX538" i="7"/>
  <c r="BE538" i="7" s="1"/>
  <c r="AX543" i="7"/>
  <c r="BE543" i="7" s="1"/>
  <c r="AX546" i="7"/>
  <c r="BE546" i="7" s="1"/>
  <c r="AX549" i="7"/>
  <c r="BE549" i="7" s="1"/>
  <c r="AX550" i="7"/>
  <c r="BE550" i="7" s="1"/>
  <c r="AX551" i="7"/>
  <c r="BE551" i="7" s="1"/>
  <c r="AX552" i="7"/>
  <c r="BE552" i="7" s="1"/>
  <c r="AX555" i="7"/>
  <c r="BE555" i="7" s="1"/>
  <c r="AX556" i="7"/>
  <c r="BE556" i="7" s="1"/>
  <c r="AX557" i="7"/>
  <c r="BE557" i="7" s="1"/>
  <c r="AX558" i="7"/>
  <c r="BE558" i="7" s="1"/>
  <c r="AX559" i="7"/>
  <c r="BE559" i="7" s="1"/>
  <c r="AX560" i="7"/>
  <c r="BE560" i="7" s="1"/>
  <c r="AX561" i="7"/>
  <c r="BE561" i="7" s="1"/>
  <c r="AX562" i="7"/>
  <c r="BE562" i="7" s="1"/>
  <c r="AX563" i="7"/>
  <c r="BE563" i="7" s="1"/>
  <c r="AX565" i="7"/>
  <c r="BE565" i="7" s="1"/>
  <c r="AX567" i="7"/>
  <c r="BE567" i="7" s="1"/>
  <c r="AX570" i="7"/>
  <c r="BE570" i="7" s="1"/>
  <c r="AX577" i="7"/>
  <c r="BE577" i="7" s="1"/>
  <c r="AX578" i="7"/>
  <c r="BE578" i="7" s="1"/>
  <c r="AX579" i="7"/>
  <c r="BE579" i="7" s="1"/>
  <c r="AX580" i="7"/>
  <c r="BE580" i="7" s="1"/>
  <c r="AX581" i="7"/>
  <c r="BE581" i="7" s="1"/>
  <c r="AX582" i="7"/>
  <c r="BE582" i="7" s="1"/>
  <c r="AX583" i="7"/>
  <c r="BE583" i="7" s="1"/>
  <c r="AX584" i="7"/>
  <c r="BE584" i="7" s="1"/>
  <c r="AX585" i="7"/>
  <c r="BE585" i="7" s="1"/>
  <c r="AX586" i="7"/>
  <c r="BE586" i="7" s="1"/>
  <c r="AX587" i="7"/>
  <c r="BE587" i="7" s="1"/>
  <c r="AX588" i="7"/>
  <c r="BE588" i="7" s="1"/>
  <c r="AX589" i="7"/>
  <c r="BE589" i="7" s="1"/>
  <c r="AX590" i="7"/>
  <c r="BE590" i="7" s="1"/>
  <c r="AX591" i="7"/>
  <c r="BE591" i="7" s="1"/>
  <c r="AX592" i="7"/>
  <c r="BE592" i="7" s="1"/>
  <c r="AX594" i="7"/>
  <c r="BE594" i="7" s="1"/>
  <c r="AX595" i="7"/>
  <c r="BE595" i="7" s="1"/>
  <c r="AX596" i="7"/>
  <c r="BE596" i="7" s="1"/>
  <c r="AX597" i="7"/>
  <c r="BE597" i="7" s="1"/>
  <c r="AX599" i="7"/>
  <c r="BE599" i="7" s="1"/>
  <c r="AX601" i="7"/>
  <c r="BE601" i="7" s="1"/>
  <c r="AX602" i="7"/>
  <c r="BE602" i="7" s="1"/>
  <c r="AX603" i="7"/>
  <c r="BE603" i="7" s="1"/>
  <c r="AX605" i="7"/>
  <c r="BE605" i="7" s="1"/>
  <c r="AX606" i="7"/>
  <c r="BE606" i="7" s="1"/>
  <c r="AX607" i="7"/>
  <c r="BE607" i="7" s="1"/>
  <c r="AX609" i="7"/>
  <c r="BE609" i="7" s="1"/>
  <c r="AX610" i="7"/>
  <c r="BE610" i="7" s="1"/>
  <c r="AX611" i="7"/>
  <c r="BE611" i="7" s="1"/>
  <c r="AX612" i="7"/>
  <c r="BE612" i="7" s="1"/>
  <c r="AX614" i="7"/>
  <c r="BE614" i="7" s="1"/>
  <c r="AX615" i="7"/>
  <c r="BE615" i="7" s="1"/>
  <c r="AX616" i="7"/>
  <c r="BE616" i="7" s="1"/>
  <c r="AX618" i="7"/>
  <c r="BE618" i="7" s="1"/>
  <c r="AX619" i="7"/>
  <c r="BE619" i="7" s="1"/>
  <c r="AX620" i="7"/>
  <c r="BE620" i="7" s="1"/>
  <c r="AX622" i="7"/>
  <c r="BE622" i="7" s="1"/>
  <c r="AX626" i="7"/>
  <c r="BE626" i="7" s="1"/>
  <c r="AX628" i="7"/>
  <c r="BE628" i="7" s="1"/>
  <c r="AX629" i="7"/>
  <c r="BE629" i="7" s="1"/>
  <c r="AX630" i="7"/>
  <c r="BE630" i="7" s="1"/>
  <c r="AX631" i="7"/>
  <c r="BE631" i="7" s="1"/>
  <c r="AX632" i="7"/>
  <c r="BE632" i="7" s="1"/>
  <c r="AX634" i="7"/>
  <c r="BE634" i="7" s="1"/>
  <c r="AX637" i="7"/>
  <c r="BE637" i="7" s="1"/>
  <c r="AX638" i="7"/>
  <c r="BE638" i="7" s="1"/>
  <c r="AX641" i="7"/>
  <c r="BE641" i="7" s="1"/>
  <c r="AX642" i="7"/>
  <c r="BE642" i="7" s="1"/>
  <c r="AX643" i="7"/>
  <c r="BE643" i="7" s="1"/>
  <c r="AX644" i="7"/>
  <c r="BE644" i="7" s="1"/>
  <c r="AX648" i="7"/>
  <c r="BE648" i="7" s="1"/>
  <c r="AX649" i="7"/>
  <c r="BE649" i="7" s="1"/>
  <c r="AX650" i="7"/>
  <c r="BE650" i="7" s="1"/>
  <c r="AX653" i="7"/>
  <c r="BE653" i="7" s="1"/>
  <c r="AX658" i="7"/>
  <c r="BE658" i="7" s="1"/>
  <c r="AX659" i="7"/>
  <c r="BE659" i="7" s="1"/>
  <c r="AX660" i="7"/>
  <c r="BE660" i="7" s="1"/>
  <c r="AX661" i="7"/>
  <c r="BE661" i="7" s="1"/>
  <c r="AX664" i="7"/>
  <c r="BE664" i="7" s="1"/>
  <c r="AX665" i="7"/>
  <c r="BE665" i="7" s="1"/>
  <c r="AX667" i="7"/>
  <c r="BE667" i="7" s="1"/>
  <c r="AX668" i="7"/>
  <c r="BE668" i="7" s="1"/>
  <c r="AX670" i="7"/>
  <c r="BE670" i="7" s="1"/>
  <c r="AX671" i="7"/>
  <c r="BE671" i="7" s="1"/>
  <c r="AX672" i="7"/>
  <c r="BE672" i="7" s="1"/>
  <c r="AX673" i="7"/>
  <c r="BE673" i="7" s="1"/>
  <c r="AX674" i="7"/>
  <c r="BE674" i="7" s="1"/>
  <c r="AX675" i="7"/>
  <c r="BE675" i="7" s="1"/>
  <c r="AX676" i="7"/>
  <c r="BE676" i="7" s="1"/>
  <c r="AX679" i="7"/>
  <c r="BE679" i="7" s="1"/>
  <c r="AX681" i="7"/>
  <c r="BE681" i="7" s="1"/>
  <c r="AX682" i="7"/>
  <c r="BE682" i="7" s="1"/>
  <c r="AX684" i="7"/>
  <c r="BE684" i="7" s="1"/>
  <c r="AX685" i="7"/>
  <c r="BE685" i="7" s="1"/>
  <c r="AX686" i="7"/>
  <c r="BE686" i="7" s="1"/>
  <c r="AX692" i="7"/>
  <c r="BE692" i="7" s="1"/>
  <c r="AX693" i="7"/>
  <c r="BE693" i="7" s="1"/>
  <c r="AX696" i="7"/>
  <c r="BE696" i="7" s="1"/>
  <c r="AX698" i="7"/>
  <c r="BE698" i="7" s="1"/>
  <c r="AX700" i="7"/>
  <c r="BE700" i="7" s="1"/>
  <c r="AX701" i="7"/>
  <c r="BE701" i="7" s="1"/>
  <c r="AX705" i="7"/>
  <c r="BE705" i="7" s="1"/>
  <c r="AX706" i="7"/>
  <c r="BE706" i="7" s="1"/>
  <c r="AX707" i="7"/>
  <c r="BE707" i="7" s="1"/>
  <c r="AX708" i="7"/>
  <c r="BE708" i="7" s="1"/>
  <c r="AX709" i="7"/>
  <c r="BE709" i="7" s="1"/>
  <c r="AX710" i="7"/>
  <c r="BE710" i="7" s="1"/>
  <c r="AX711" i="7"/>
  <c r="BE711" i="7" s="1"/>
  <c r="AX712" i="7"/>
  <c r="BE712" i="7" s="1"/>
  <c r="AX714" i="7"/>
  <c r="BE714" i="7" s="1"/>
  <c r="AX715" i="7"/>
  <c r="BE715" i="7" s="1"/>
  <c r="AX716" i="7"/>
  <c r="BE716" i="7" s="1"/>
  <c r="AX717" i="7"/>
  <c r="BE717" i="7" s="1"/>
  <c r="AX718" i="7"/>
  <c r="BE718" i="7" s="1"/>
  <c r="AX719" i="7"/>
  <c r="BE719" i="7" s="1"/>
  <c r="AX720" i="7"/>
  <c r="AX721" i="7"/>
  <c r="AX724" i="7"/>
  <c r="BE724" i="7" s="1"/>
  <c r="AX725" i="7"/>
  <c r="BE725" i="7" s="1"/>
  <c r="AX726" i="7"/>
  <c r="BE726" i="7" s="1"/>
  <c r="AX728" i="7"/>
  <c r="BE728" i="7" s="1"/>
  <c r="AX729" i="7"/>
  <c r="BE729" i="7" s="1"/>
  <c r="AX730" i="7"/>
  <c r="BE730" i="7" s="1"/>
  <c r="AX732" i="7"/>
  <c r="BE732" i="7" s="1"/>
  <c r="AX733" i="7"/>
  <c r="BE733" i="7" s="1"/>
  <c r="AX735" i="7"/>
  <c r="BE735" i="7" s="1"/>
  <c r="AX738" i="7"/>
  <c r="BE738" i="7" s="1"/>
  <c r="AX739" i="7"/>
  <c r="BE739" i="7" s="1"/>
  <c r="AX740" i="7"/>
  <c r="BE740" i="7" s="1"/>
  <c r="AX741" i="7"/>
  <c r="BE741" i="7" s="1"/>
  <c r="AX742" i="7"/>
  <c r="BE742" i="7" s="1"/>
  <c r="AX745" i="7"/>
  <c r="BE745" i="7" s="1"/>
  <c r="AX746" i="7"/>
  <c r="BE746" i="7" s="1"/>
  <c r="AX747" i="7"/>
  <c r="BE747" i="7" s="1"/>
  <c r="AX748" i="7"/>
  <c r="BE748" i="7" s="1"/>
  <c r="AX752" i="7"/>
  <c r="BE752" i="7" s="1"/>
  <c r="AX753" i="7"/>
  <c r="BE753" i="7" s="1"/>
  <c r="AX757" i="7"/>
  <c r="BE757" i="7" s="1"/>
  <c r="AX759" i="7"/>
  <c r="BE759" i="7" s="1"/>
  <c r="AX761" i="7"/>
  <c r="BE761" i="7" s="1"/>
  <c r="AX762" i="7"/>
  <c r="BE762" i="7" s="1"/>
  <c r="AX763" i="7"/>
  <c r="BE763" i="7" s="1"/>
  <c r="AX764" i="7"/>
  <c r="BE764" i="7" s="1"/>
  <c r="AX769" i="7"/>
  <c r="BE769" i="7" s="1"/>
  <c r="AX771" i="7"/>
  <c r="BE771" i="7" s="1"/>
  <c r="AX772" i="7"/>
  <c r="BE772" i="7" s="1"/>
  <c r="AX773" i="7"/>
  <c r="BE773" i="7" s="1"/>
  <c r="AX774" i="7"/>
  <c r="BE774" i="7" s="1"/>
  <c r="AX775" i="7"/>
  <c r="BE775" i="7" s="1"/>
  <c r="AX777" i="7"/>
  <c r="BE777" i="7" s="1"/>
  <c r="AX778" i="7"/>
  <c r="BE778" i="7" s="1"/>
  <c r="AX779" i="7"/>
  <c r="BE779" i="7" s="1"/>
  <c r="AX780" i="7"/>
  <c r="BE780" i="7" s="1"/>
  <c r="AX781" i="7"/>
  <c r="BE781" i="7" s="1"/>
  <c r="AX782" i="7"/>
  <c r="BE782" i="7" s="1"/>
  <c r="AX783" i="7"/>
  <c r="BE783" i="7" s="1"/>
  <c r="AX784" i="7"/>
  <c r="BE784" i="7" s="1"/>
  <c r="AX785" i="7"/>
  <c r="BE785" i="7" s="1"/>
  <c r="AX786" i="7"/>
  <c r="BE786" i="7" s="1"/>
  <c r="AX787" i="7"/>
  <c r="BE787" i="7" s="1"/>
  <c r="AX788" i="7"/>
  <c r="BE788" i="7" s="1"/>
  <c r="AX790" i="7"/>
  <c r="BE790" i="7" s="1"/>
  <c r="AX791" i="7"/>
  <c r="BE791" i="7" s="1"/>
  <c r="AX793" i="7"/>
  <c r="BE793" i="7" s="1"/>
  <c r="AX794" i="7"/>
  <c r="BE794" i="7" s="1"/>
  <c r="AX795" i="7"/>
  <c r="BE795" i="7" s="1"/>
  <c r="AX796" i="7"/>
  <c r="BE796" i="7" s="1"/>
  <c r="AX800" i="7"/>
  <c r="BE800" i="7" s="1"/>
  <c r="AX801" i="7"/>
  <c r="BE801" i="7" s="1"/>
  <c r="AX803" i="7"/>
  <c r="BE803" i="7" s="1"/>
  <c r="AX804" i="7"/>
  <c r="BE804" i="7" s="1"/>
  <c r="AX806" i="7"/>
  <c r="BE806" i="7" s="1"/>
  <c r="AX807" i="7"/>
  <c r="BE807" i="7" s="1"/>
  <c r="AX808" i="7"/>
  <c r="BE808" i="7" s="1"/>
  <c r="AX809" i="7"/>
  <c r="BE809" i="7" s="1"/>
  <c r="AX810" i="7"/>
  <c r="BE810" i="7" s="1"/>
  <c r="AX811" i="7"/>
  <c r="BE811" i="7" s="1"/>
  <c r="AX812" i="7"/>
  <c r="BE812" i="7" s="1"/>
  <c r="AX813" i="7"/>
  <c r="BE813" i="7" s="1"/>
  <c r="AX814" i="7"/>
  <c r="BE814" i="7" s="1"/>
  <c r="AX815" i="7"/>
  <c r="BE815" i="7" s="1"/>
  <c r="AX816" i="7"/>
  <c r="BE816" i="7" s="1"/>
  <c r="AX817" i="7"/>
  <c r="BE817" i="7" s="1"/>
  <c r="AX819" i="7"/>
  <c r="BE819" i="7" s="1"/>
  <c r="AX820" i="7"/>
  <c r="BE820" i="7" s="1"/>
  <c r="AX821" i="7"/>
  <c r="BE821" i="7" s="1"/>
  <c r="AX822" i="7"/>
  <c r="BE822" i="7" s="1"/>
  <c r="AX824" i="7"/>
  <c r="BE824" i="7" s="1"/>
  <c r="AX825" i="7"/>
  <c r="AX827" i="7"/>
  <c r="AX828" i="7"/>
  <c r="BE828" i="7" s="1"/>
  <c r="AX829" i="7"/>
  <c r="BE829" i="7" s="1"/>
  <c r="AX831" i="7"/>
  <c r="BE831" i="7" s="1"/>
  <c r="AX832" i="7"/>
  <c r="AX833" i="7"/>
  <c r="BE833" i="7" s="1"/>
  <c r="AX838" i="7"/>
  <c r="BE838" i="7" s="1"/>
  <c r="AX839" i="7"/>
  <c r="BE839" i="7" s="1"/>
  <c r="AX845" i="7"/>
  <c r="BE845" i="7" s="1"/>
  <c r="AX848" i="7"/>
  <c r="BE848" i="7" s="1"/>
  <c r="AX849" i="7"/>
  <c r="BE849" i="7" s="1"/>
  <c r="AX851" i="7"/>
  <c r="BE851" i="7" s="1"/>
  <c r="AX852" i="7"/>
  <c r="BE852" i="7" s="1"/>
  <c r="AX857" i="7"/>
  <c r="BE857" i="7" s="1"/>
  <c r="AX859" i="7"/>
  <c r="BE859" i="7" s="1"/>
  <c r="AX860" i="7"/>
  <c r="BE860" i="7" s="1"/>
  <c r="AX862" i="7"/>
  <c r="BE862" i="7" s="1"/>
  <c r="AX863" i="7"/>
  <c r="BE863" i="7" s="1"/>
  <c r="AX864" i="7"/>
  <c r="BE864" i="7" s="1"/>
  <c r="AX865" i="7"/>
  <c r="BE865" i="7" s="1"/>
  <c r="AX866" i="7"/>
  <c r="BE866" i="7" s="1"/>
  <c r="AX867" i="7"/>
  <c r="BE867" i="7" s="1"/>
  <c r="AX869" i="7"/>
  <c r="BE869" i="7" s="1"/>
  <c r="AX870" i="7"/>
  <c r="BE870" i="7" s="1"/>
  <c r="AX871" i="7"/>
  <c r="BE871" i="7" s="1"/>
  <c r="AX872" i="7"/>
  <c r="BE872" i="7" s="1"/>
  <c r="AX873" i="7"/>
  <c r="BE873" i="7" s="1"/>
  <c r="AX874" i="7"/>
  <c r="AX875" i="7"/>
  <c r="BE875" i="7" s="1"/>
  <c r="AX877" i="7"/>
  <c r="BE877" i="7" s="1"/>
  <c r="AX879" i="7"/>
  <c r="BE879" i="7" s="1"/>
  <c r="AX882" i="7"/>
  <c r="BE882" i="7" s="1"/>
  <c r="AX883" i="7"/>
  <c r="BE883" i="7" s="1"/>
  <c r="AX885" i="7"/>
  <c r="BE885" i="7" s="1"/>
  <c r="AX887" i="7"/>
  <c r="BE887" i="7" s="1"/>
  <c r="AX888" i="7"/>
  <c r="BE888" i="7" s="1"/>
  <c r="AX889" i="7"/>
  <c r="BE889" i="7" s="1"/>
  <c r="AX890" i="7"/>
  <c r="BE890" i="7" s="1"/>
  <c r="AX891" i="7"/>
  <c r="AX892" i="7"/>
  <c r="BE892" i="7" s="1"/>
  <c r="AX893" i="7"/>
  <c r="BE893" i="7" s="1"/>
  <c r="AX894" i="7"/>
  <c r="BE894" i="7" s="1"/>
  <c r="AX895" i="7"/>
  <c r="BE895" i="7" s="1"/>
  <c r="AX897" i="7"/>
  <c r="BE897" i="7" s="1"/>
  <c r="AX898" i="7"/>
  <c r="BE898" i="7" s="1"/>
  <c r="AX899" i="7"/>
  <c r="BE899" i="7" s="1"/>
  <c r="AX900" i="7"/>
  <c r="BE900" i="7" s="1"/>
  <c r="AX901" i="7"/>
  <c r="BE901" i="7" s="1"/>
  <c r="AX902" i="7"/>
  <c r="BE902" i="7" s="1"/>
  <c r="AX903" i="7"/>
  <c r="BE903" i="7" s="1"/>
  <c r="AX904" i="7"/>
  <c r="BE904" i="7" s="1"/>
  <c r="AX905" i="7"/>
  <c r="BE905" i="7" s="1"/>
  <c r="AX907" i="7"/>
  <c r="BE907" i="7" s="1"/>
  <c r="AX908" i="7"/>
  <c r="BE908" i="7" s="1"/>
  <c r="AX909" i="7"/>
  <c r="BE909" i="7" s="1"/>
  <c r="AX910" i="7"/>
  <c r="BE910" i="7" s="1"/>
  <c r="AX911" i="7"/>
  <c r="BE911" i="7" s="1"/>
  <c r="AX912" i="7"/>
  <c r="BE912" i="7" s="1"/>
  <c r="AX913" i="7"/>
  <c r="BE913" i="7" s="1"/>
  <c r="AX914" i="7"/>
  <c r="BE914" i="7" s="1"/>
  <c r="AX915" i="7"/>
  <c r="BE915" i="7" s="1"/>
  <c r="AX916" i="7"/>
  <c r="BE916" i="7" s="1"/>
  <c r="AX919" i="7"/>
  <c r="BE919" i="7" s="1"/>
  <c r="AX920" i="7"/>
  <c r="BE920" i="7" s="1"/>
  <c r="AX921" i="7"/>
  <c r="BE921" i="7" s="1"/>
  <c r="AX922" i="7"/>
  <c r="BE922" i="7" s="1"/>
  <c r="AX923" i="7"/>
  <c r="BE923" i="7" s="1"/>
  <c r="AX925" i="7"/>
  <c r="BE925" i="7" s="1"/>
  <c r="AX926" i="7"/>
  <c r="BE926" i="7" s="1"/>
  <c r="AX927" i="7"/>
  <c r="BE927" i="7" s="1"/>
  <c r="AX931" i="7"/>
  <c r="BE931" i="7" s="1"/>
  <c r="AX932" i="7"/>
  <c r="BE932" i="7" s="1"/>
  <c r="AX933" i="7"/>
  <c r="BE933" i="7" s="1"/>
  <c r="AX934" i="7"/>
  <c r="BE934" i="7" s="1"/>
  <c r="AX935" i="7"/>
  <c r="BE935" i="7" s="1"/>
  <c r="AX936" i="7"/>
  <c r="BE936" i="7" s="1"/>
  <c r="AX937" i="7"/>
  <c r="BE937" i="7" s="1"/>
  <c r="AX938" i="7"/>
  <c r="BE938" i="7" s="1"/>
  <c r="AX939" i="7"/>
  <c r="BE939" i="7" s="1"/>
  <c r="AX940" i="7"/>
  <c r="BE940" i="7" s="1"/>
  <c r="AX941" i="7"/>
  <c r="BE941" i="7" s="1"/>
  <c r="AX942" i="7"/>
  <c r="BE942" i="7" s="1"/>
  <c r="AX943" i="7"/>
  <c r="BE943" i="7" s="1"/>
  <c r="AX944" i="7"/>
  <c r="BE944" i="7" s="1"/>
  <c r="AX945" i="7"/>
  <c r="BE945" i="7" s="1"/>
  <c r="AX946" i="7"/>
  <c r="BE946" i="7" s="1"/>
  <c r="AX947" i="7"/>
  <c r="BE947" i="7" s="1"/>
  <c r="AX948" i="7"/>
  <c r="BE948" i="7" s="1"/>
  <c r="AX949" i="7"/>
  <c r="BE949" i="7" s="1"/>
  <c r="AX951" i="7"/>
  <c r="BE951" i="7" s="1"/>
  <c r="AX952" i="7"/>
  <c r="BE952" i="7" s="1"/>
  <c r="AX953" i="7"/>
  <c r="BE953" i="7" s="1"/>
  <c r="AX956" i="7"/>
  <c r="BE956" i="7" s="1"/>
  <c r="AX957" i="7"/>
  <c r="BE957" i="7" s="1"/>
  <c r="AX958" i="7"/>
  <c r="BE958" i="7" s="1"/>
  <c r="AX959" i="7"/>
  <c r="BE959" i="7" s="1"/>
  <c r="AX960" i="7"/>
  <c r="BE960" i="7" s="1"/>
  <c r="AX962" i="7"/>
  <c r="BE962" i="7" s="1"/>
  <c r="AX967" i="7"/>
  <c r="BE967" i="7" s="1"/>
  <c r="AX968" i="7"/>
  <c r="BE968" i="7" s="1"/>
  <c r="AX972" i="7"/>
  <c r="BE972" i="7" s="1"/>
  <c r="AX973" i="7"/>
  <c r="BE973" i="7" s="1"/>
  <c r="AX975" i="7"/>
  <c r="BE975" i="7" s="1"/>
  <c r="AX977" i="7"/>
  <c r="BE977" i="7" s="1"/>
  <c r="AX978" i="7"/>
  <c r="BE978" i="7" s="1"/>
  <c r="AX979" i="7"/>
  <c r="BE979" i="7" s="1"/>
  <c r="AX980" i="7"/>
  <c r="BE980" i="7" s="1"/>
  <c r="AX981" i="7"/>
  <c r="BE981" i="7" s="1"/>
  <c r="AX982" i="7"/>
  <c r="BE982" i="7" s="1"/>
  <c r="AX984" i="7"/>
  <c r="BE984" i="7" s="1"/>
  <c r="AX988" i="7"/>
  <c r="BE988" i="7" s="1"/>
  <c r="AX989" i="7"/>
  <c r="BE989" i="7" s="1"/>
  <c r="AX991" i="7"/>
  <c r="BE991" i="7" s="1"/>
  <c r="AX996" i="7"/>
  <c r="BE996" i="7" s="1"/>
  <c r="AX997" i="7"/>
  <c r="BE997" i="7" s="1"/>
  <c r="AX998" i="7"/>
  <c r="BE998" i="7" s="1"/>
  <c r="AX999" i="7"/>
  <c r="BE999" i="7" s="1"/>
  <c r="AX1000" i="7"/>
  <c r="BE1000" i="7" s="1"/>
  <c r="AX1001" i="7"/>
  <c r="BE1001" i="7" s="1"/>
  <c r="AX1003" i="7"/>
  <c r="BE1003" i="7" s="1"/>
  <c r="AX1005" i="7"/>
  <c r="BE1005" i="7" s="1"/>
  <c r="AX1006" i="7"/>
  <c r="BE1006" i="7" s="1"/>
  <c r="AX1007" i="7"/>
  <c r="BE1007" i="7" s="1"/>
  <c r="AX1008" i="7"/>
  <c r="BE1008" i="7" s="1"/>
  <c r="AX1009" i="7"/>
  <c r="BE1009" i="7" s="1"/>
  <c r="AX1010" i="7"/>
  <c r="BE1010" i="7" s="1"/>
  <c r="AX1011" i="7"/>
  <c r="BE1011" i="7" s="1"/>
  <c r="AX1012" i="7"/>
  <c r="BE1012" i="7" s="1"/>
  <c r="AX1013" i="7"/>
  <c r="BE1013" i="7" s="1"/>
  <c r="AX1014" i="7"/>
  <c r="BE1014" i="7" s="1"/>
  <c r="AX1015" i="7"/>
  <c r="BE1015" i="7" s="1"/>
  <c r="AX1017" i="7"/>
  <c r="BE1017" i="7" s="1"/>
  <c r="AX1020" i="7"/>
  <c r="BE1020" i="7" s="1"/>
  <c r="AX1021" i="7"/>
  <c r="BE1021" i="7" s="1"/>
  <c r="AX1022" i="7"/>
  <c r="BE1022" i="7" s="1"/>
  <c r="AX1023" i="7"/>
  <c r="BE1023" i="7" s="1"/>
  <c r="AX1024" i="7"/>
  <c r="BE1024" i="7" s="1"/>
  <c r="AX1025" i="7"/>
  <c r="BE1025" i="7" s="1"/>
  <c r="AX1026" i="7"/>
  <c r="BE1026" i="7" s="1"/>
  <c r="AX1027" i="7"/>
  <c r="BE1027" i="7" s="1"/>
  <c r="AX1028" i="7"/>
  <c r="BE1028" i="7" s="1"/>
  <c r="AX1029" i="7"/>
  <c r="BE1029" i="7" s="1"/>
  <c r="AX1030" i="7"/>
  <c r="BE1030" i="7" s="1"/>
  <c r="AX1031" i="7"/>
  <c r="BE1031" i="7" s="1"/>
  <c r="AX1032" i="7"/>
  <c r="BE1032" i="7" s="1"/>
  <c r="AX1033" i="7"/>
  <c r="BE1033" i="7" s="1"/>
  <c r="AX1038" i="7"/>
  <c r="BE1038" i="7" s="1"/>
  <c r="AX1039" i="7"/>
  <c r="BE1039" i="7" s="1"/>
  <c r="AX1040" i="7"/>
  <c r="BE1040" i="7" s="1"/>
  <c r="AX1041" i="7"/>
  <c r="BE1041" i="7" s="1"/>
  <c r="AX1042" i="7"/>
  <c r="BE1042" i="7" s="1"/>
  <c r="AX1043" i="7"/>
  <c r="BE1043" i="7" s="1"/>
  <c r="AX1044" i="7"/>
  <c r="BE1044" i="7" s="1"/>
  <c r="AX1045" i="7"/>
  <c r="BE1045" i="7" s="1"/>
  <c r="AX1046" i="7"/>
  <c r="BE1046" i="7" s="1"/>
  <c r="AX1048" i="7"/>
  <c r="BE1048" i="7" s="1"/>
  <c r="AX1049" i="7"/>
  <c r="BE1049" i="7" s="1"/>
  <c r="AX1050" i="7"/>
  <c r="BE1050" i="7" s="1"/>
  <c r="AX1052" i="7"/>
  <c r="BE1052" i="7" s="1"/>
  <c r="AX1053" i="7"/>
  <c r="BE1053" i="7" s="1"/>
  <c r="AX1054" i="7"/>
  <c r="BE1054" i="7" s="1"/>
  <c r="AX1055" i="7"/>
  <c r="BE1055" i="7" s="1"/>
  <c r="AX1056" i="7"/>
  <c r="BE1056" i="7" s="1"/>
  <c r="AX1057" i="7"/>
  <c r="BE1057" i="7" s="1"/>
  <c r="AX1058" i="7"/>
  <c r="BE1058" i="7" s="1"/>
  <c r="AX1061" i="7"/>
  <c r="BE1061" i="7" s="1"/>
  <c r="AX1062" i="7"/>
  <c r="BE1062" i="7" s="1"/>
  <c r="AX1063" i="7"/>
  <c r="BE1063" i="7" s="1"/>
  <c r="AX1064" i="7"/>
  <c r="BE1064" i="7" s="1"/>
  <c r="AX1067" i="7"/>
  <c r="BE1067" i="7" s="1"/>
  <c r="AX1069" i="7"/>
  <c r="BE1069" i="7" s="1"/>
  <c r="AX1070" i="7"/>
  <c r="BE1070" i="7" s="1"/>
  <c r="AX1071" i="7"/>
  <c r="BE1071" i="7" s="1"/>
  <c r="AX1072" i="7"/>
  <c r="BE1072" i="7" s="1"/>
  <c r="AX1073" i="7"/>
  <c r="BE1073" i="7" s="1"/>
  <c r="AX1074" i="7"/>
  <c r="BE1074" i="7" s="1"/>
  <c r="AX1075" i="7"/>
  <c r="BE1075" i="7" s="1"/>
  <c r="AX1076" i="7"/>
  <c r="BE1076" i="7" s="1"/>
  <c r="AX1077" i="7"/>
  <c r="BE1077" i="7" s="1"/>
  <c r="AX1078" i="7"/>
  <c r="BE1078" i="7" s="1"/>
  <c r="AX1091" i="7"/>
  <c r="BE1091" i="7" s="1"/>
  <c r="AX1092" i="7"/>
  <c r="BE1092" i="7" s="1"/>
  <c r="AX1093" i="7"/>
  <c r="BE1093" i="7" s="1"/>
  <c r="AX1094" i="7"/>
  <c r="BE1094" i="7" s="1"/>
  <c r="AX1095" i="7"/>
  <c r="BE1095" i="7" s="1"/>
  <c r="AX1096" i="7"/>
  <c r="BE1096" i="7" s="1"/>
  <c r="AX1097" i="7"/>
  <c r="BE1097" i="7" s="1"/>
  <c r="AX1098" i="7"/>
  <c r="BE1098" i="7" s="1"/>
  <c r="AX1099" i="7"/>
  <c r="BE1099" i="7" s="1"/>
  <c r="AX1103" i="7"/>
  <c r="BE1103" i="7" s="1"/>
  <c r="AX1106" i="7"/>
  <c r="BE1106" i="7" s="1"/>
  <c r="AX1107" i="7"/>
  <c r="BE1107" i="7" s="1"/>
  <c r="AX1108" i="7"/>
  <c r="BE1108" i="7" s="1"/>
  <c r="AX1109" i="7"/>
  <c r="BE1109" i="7" s="1"/>
  <c r="AX1111" i="7"/>
  <c r="BE1111" i="7" s="1"/>
  <c r="AX1113" i="7"/>
  <c r="BE1113" i="7" s="1"/>
  <c r="AX1116" i="7"/>
  <c r="BE1116" i="7" s="1"/>
  <c r="AX1117" i="7"/>
  <c r="BE1117" i="7" s="1"/>
  <c r="AX1118" i="7"/>
  <c r="BE1118" i="7" s="1"/>
  <c r="AX1120" i="7"/>
  <c r="BE1120" i="7" s="1"/>
  <c r="AX1121" i="7"/>
  <c r="BE1121" i="7" s="1"/>
  <c r="AX1122" i="7"/>
  <c r="BE1122" i="7" s="1"/>
  <c r="AX1124" i="7"/>
  <c r="BE1124" i="7" s="1"/>
  <c r="AX1126" i="7"/>
  <c r="BE1126" i="7" s="1"/>
  <c r="AX1127" i="7"/>
  <c r="BE1127" i="7" s="1"/>
  <c r="AX1128" i="7"/>
  <c r="BE1128" i="7" s="1"/>
  <c r="AX1132" i="7"/>
  <c r="BE1132" i="7" s="1"/>
  <c r="AX1134" i="7"/>
  <c r="BE1134" i="7" s="1"/>
  <c r="AX1135" i="7"/>
  <c r="BE1135" i="7" s="1"/>
  <c r="AX1140" i="7"/>
  <c r="BE1140" i="7" s="1"/>
  <c r="AX1141" i="7"/>
  <c r="BE1141" i="7" s="1"/>
  <c r="AX1142" i="7"/>
  <c r="BE1142" i="7" s="1"/>
  <c r="AX1143" i="7"/>
  <c r="BE1143" i="7" s="1"/>
  <c r="AX1146" i="7"/>
  <c r="BE1146" i="7" s="1"/>
  <c r="AX1148" i="7"/>
  <c r="BE1148" i="7" s="1"/>
  <c r="AX1150" i="7"/>
  <c r="BE1150" i="7" s="1"/>
  <c r="AX1152" i="7"/>
  <c r="BE1152" i="7" s="1"/>
  <c r="AX1159" i="7"/>
  <c r="BE1159" i="7" s="1"/>
  <c r="AX1160" i="7"/>
  <c r="BE1160" i="7" s="1"/>
  <c r="AX1161" i="7"/>
  <c r="BE1161" i="7" s="1"/>
  <c r="AX1168" i="7"/>
  <c r="BE1168" i="7" s="1"/>
  <c r="AX1170" i="7"/>
  <c r="BE1170" i="7" s="1"/>
  <c r="AX1171" i="7"/>
  <c r="BE1171" i="7" s="1"/>
  <c r="AX1177" i="7"/>
  <c r="BE1177" i="7" s="1"/>
  <c r="AX1179" i="7"/>
  <c r="BE1179" i="7" s="1"/>
  <c r="AX1180" i="7"/>
  <c r="BE1180" i="7" s="1"/>
  <c r="AX1181" i="7"/>
  <c r="BE1181" i="7" s="1"/>
  <c r="AX1182" i="7"/>
  <c r="BE1182" i="7" s="1"/>
  <c r="AX1188" i="7"/>
  <c r="AX1191" i="7"/>
  <c r="BE1191" i="7" s="1"/>
  <c r="AX1192" i="7"/>
  <c r="BE1192" i="7" s="1"/>
  <c r="AX1193" i="7"/>
  <c r="BE1193" i="7" s="1"/>
  <c r="AX1194" i="7"/>
  <c r="BE1194" i="7" s="1"/>
  <c r="AX1195" i="7"/>
  <c r="BE1195" i="7" s="1"/>
  <c r="AX1196" i="7"/>
  <c r="BE1196" i="7" s="1"/>
  <c r="AX1197" i="7"/>
  <c r="BE1197" i="7" s="1"/>
  <c r="AX1198" i="7"/>
  <c r="BE1198" i="7" s="1"/>
  <c r="AX1199" i="7"/>
  <c r="BE1199" i="7" s="1"/>
  <c r="AX1200" i="7"/>
  <c r="BE1200" i="7" s="1"/>
  <c r="AX1201" i="7"/>
  <c r="BE1201" i="7" s="1"/>
  <c r="AX1203" i="7"/>
  <c r="BE1203" i="7" s="1"/>
  <c r="AX1207" i="7"/>
  <c r="BE1207" i="7" s="1"/>
  <c r="AX1210" i="7"/>
  <c r="BE1210" i="7" s="1"/>
  <c r="AX1211" i="7"/>
  <c r="BE1211" i="7" s="1"/>
  <c r="AX1225" i="7"/>
  <c r="BE1225" i="7" s="1"/>
  <c r="AX1226" i="7"/>
  <c r="BE1226" i="7" s="1"/>
  <c r="AX1227" i="7"/>
  <c r="BE1227" i="7" s="1"/>
  <c r="AX1228" i="7"/>
  <c r="BE1228" i="7" s="1"/>
  <c r="AX1229" i="7"/>
  <c r="BE1229" i="7" s="1"/>
  <c r="AX1231" i="7"/>
  <c r="BE1231" i="7" s="1"/>
  <c r="AX1232" i="7"/>
  <c r="BE1232" i="7" s="1"/>
  <c r="AX1233" i="7"/>
  <c r="BE1233" i="7" s="1"/>
  <c r="AX1234" i="7"/>
  <c r="BE1234" i="7" s="1"/>
  <c r="AX1235" i="7"/>
  <c r="AX1236" i="7"/>
  <c r="BE1236" i="7" s="1"/>
  <c r="AX1237" i="7"/>
  <c r="BE1237" i="7" s="1"/>
  <c r="AX1238" i="7"/>
  <c r="BE1238" i="7" s="1"/>
  <c r="AX1239" i="7"/>
  <c r="BE1239" i="7" s="1"/>
  <c r="AX1240" i="7"/>
  <c r="BE1240" i="7" s="1"/>
  <c r="AX1241" i="7"/>
  <c r="BE1241" i="7" s="1"/>
  <c r="AX1242" i="7"/>
  <c r="BE1242" i="7" s="1"/>
  <c r="AX1243" i="7"/>
  <c r="BE1243" i="7" s="1"/>
  <c r="AX1244" i="7"/>
  <c r="BE1244" i="7" s="1"/>
  <c r="AX1245" i="7"/>
  <c r="BE1245" i="7" s="1"/>
  <c r="AX1249" i="7"/>
  <c r="BE1249" i="7" s="1"/>
  <c r="AX1251" i="7"/>
  <c r="BE1251" i="7" s="1"/>
  <c r="AX1252" i="7"/>
  <c r="BE1252" i="7" s="1"/>
  <c r="AX1253" i="7"/>
  <c r="BE1253" i="7" s="1"/>
  <c r="AX1254" i="7"/>
  <c r="BE1254" i="7" s="1"/>
  <c r="AX1256" i="7"/>
  <c r="BE1256" i="7" s="1"/>
  <c r="AX1258" i="7"/>
  <c r="BE1258" i="7" s="1"/>
  <c r="AX1259" i="7"/>
  <c r="BE1259" i="7" s="1"/>
  <c r="AX1260" i="7"/>
  <c r="BE1260" i="7" s="1"/>
  <c r="AX1261" i="7"/>
  <c r="BE1261" i="7" s="1"/>
  <c r="AX1262" i="7"/>
  <c r="BE1262" i="7" s="1"/>
  <c r="AX1263" i="7"/>
  <c r="BE1263" i="7" s="1"/>
  <c r="AX1264" i="7"/>
  <c r="BE1264" i="7" s="1"/>
  <c r="AX1266" i="7"/>
  <c r="BE1266" i="7" s="1"/>
  <c r="AX1267" i="7"/>
  <c r="BE1267" i="7" s="1"/>
  <c r="AX1268" i="7"/>
  <c r="BE1268" i="7" s="1"/>
  <c r="AX1269" i="7"/>
  <c r="BE1269" i="7" s="1"/>
  <c r="AX1270" i="7"/>
  <c r="BE1270" i="7" s="1"/>
  <c r="AX1271" i="7"/>
  <c r="BE1271" i="7" s="1"/>
  <c r="AX1273" i="7"/>
  <c r="BE1273" i="7" s="1"/>
  <c r="AX1274" i="7"/>
  <c r="BE1274" i="7" s="1"/>
  <c r="AX1275" i="7"/>
  <c r="BE1275" i="7" s="1"/>
  <c r="AX1276" i="7"/>
  <c r="BE1276" i="7" s="1"/>
  <c r="AX1277" i="7"/>
  <c r="BE1277" i="7" s="1"/>
  <c r="AX1278" i="7"/>
  <c r="BE1278" i="7" s="1"/>
  <c r="AX1279" i="7"/>
  <c r="BE1279" i="7" s="1"/>
  <c r="AX1280" i="7"/>
  <c r="BE1280" i="7" s="1"/>
  <c r="AX1281" i="7"/>
  <c r="BE1281" i="7" s="1"/>
  <c r="AX1282" i="7"/>
  <c r="BE1282" i="7" s="1"/>
  <c r="AX1283" i="7"/>
  <c r="BE1283" i="7" s="1"/>
  <c r="AX1284" i="7"/>
  <c r="BE1284" i="7" s="1"/>
  <c r="AX1285" i="7"/>
  <c r="BE1285" i="7" s="1"/>
  <c r="AX1286" i="7"/>
  <c r="BE1286" i="7" s="1"/>
  <c r="AX1293" i="7"/>
  <c r="BE1293" i="7" s="1"/>
  <c r="AX1294" i="7"/>
  <c r="BE1294" i="7" s="1"/>
  <c r="AX1295" i="7"/>
  <c r="BE1295" i="7" s="1"/>
  <c r="AX1296" i="7"/>
  <c r="BE1296" i="7" s="1"/>
  <c r="AX1297" i="7"/>
  <c r="BE1297" i="7" s="1"/>
  <c r="AX1298" i="7"/>
  <c r="BE1298" i="7" s="1"/>
  <c r="AX1299" i="7"/>
  <c r="BE1299" i="7" s="1"/>
  <c r="AX1300" i="7"/>
  <c r="BE1300" i="7" s="1"/>
  <c r="AX1302" i="7"/>
  <c r="BE1302" i="7" s="1"/>
  <c r="AX1303" i="7"/>
  <c r="BE1303" i="7" s="1"/>
  <c r="AX1304" i="7"/>
  <c r="BE1304" i="7" s="1"/>
  <c r="AX1305" i="7"/>
  <c r="BE1305" i="7" s="1"/>
  <c r="AX1306" i="7"/>
  <c r="BE1306" i="7" s="1"/>
  <c r="AX1307" i="7"/>
  <c r="AX1308" i="7"/>
  <c r="BE1308" i="7" s="1"/>
  <c r="AX1309" i="7"/>
  <c r="BE1309" i="7" s="1"/>
  <c r="AX1310" i="7"/>
  <c r="BE1310" i="7" s="1"/>
  <c r="AX1311" i="7"/>
  <c r="BE1311" i="7" s="1"/>
  <c r="AX1313" i="7"/>
  <c r="BE1313" i="7" s="1"/>
  <c r="AX1314" i="7"/>
  <c r="BE1314" i="7" s="1"/>
  <c r="AX1319" i="7"/>
  <c r="BE1319" i="7" s="1"/>
  <c r="AX1321" i="7"/>
  <c r="BE1321" i="7" s="1"/>
  <c r="AX1322" i="7"/>
  <c r="BE1322" i="7" s="1"/>
  <c r="AX1323" i="7"/>
  <c r="BE1323" i="7" s="1"/>
  <c r="AX1324" i="7"/>
  <c r="BE1324" i="7" s="1"/>
  <c r="AX1329" i="7"/>
  <c r="BE1329" i="7" s="1"/>
  <c r="AX1331" i="7"/>
  <c r="BE1331" i="7" s="1"/>
  <c r="AX1335" i="7"/>
  <c r="BE1335" i="7" s="1"/>
  <c r="AX1337" i="7"/>
  <c r="BE1337" i="7" s="1"/>
  <c r="AX1338" i="7"/>
  <c r="BE1338" i="7" s="1"/>
  <c r="AX1339" i="7"/>
  <c r="BE1339" i="7" s="1"/>
  <c r="AX1340" i="7"/>
  <c r="BE1340" i="7" s="1"/>
  <c r="AX1341" i="7"/>
  <c r="AX1343" i="7"/>
  <c r="AX1344" i="7"/>
  <c r="AX1346" i="7"/>
  <c r="AX1347" i="7"/>
  <c r="AX1348" i="7"/>
  <c r="AX1349" i="7"/>
  <c r="AX1351" i="7"/>
  <c r="AX1352" i="7"/>
  <c r="AX1353" i="7"/>
  <c r="AX1354" i="7"/>
  <c r="AX1359" i="7"/>
  <c r="AX1360" i="7"/>
  <c r="AX1361" i="7"/>
  <c r="BE1361" i="7" s="1"/>
  <c r="AX1362" i="7"/>
  <c r="AX1363" i="7"/>
  <c r="AX1364" i="7"/>
  <c r="AX1365" i="7"/>
  <c r="AX1366" i="7"/>
  <c r="AX1367" i="7"/>
  <c r="BE1367" i="7" s="1"/>
  <c r="AX1368" i="7"/>
  <c r="BE1368" i="7" s="1"/>
  <c r="AX1369" i="7"/>
  <c r="AX1370" i="7"/>
  <c r="AX1371" i="7"/>
  <c r="AX1372" i="7"/>
  <c r="AX1373" i="7"/>
  <c r="AX1374" i="7"/>
  <c r="AX1375" i="7"/>
  <c r="BE1375" i="7" s="1"/>
  <c r="AX1378" i="7"/>
  <c r="BE1378" i="7" s="1"/>
  <c r="AX1382" i="7"/>
  <c r="BE1382" i="7" s="1"/>
  <c r="AX1384" i="7"/>
  <c r="BE1384" i="7" s="1"/>
  <c r="AX1385" i="7"/>
  <c r="BE1385" i="7" s="1"/>
  <c r="AX1393" i="7"/>
  <c r="BE1393" i="7" s="1"/>
  <c r="AX1394" i="7"/>
  <c r="BE1394" i="7" s="1"/>
  <c r="AX1395" i="7"/>
  <c r="BE1395" i="7" s="1"/>
  <c r="AX1396" i="7"/>
  <c r="BE1396" i="7" s="1"/>
  <c r="AX1403" i="7"/>
  <c r="BE1403" i="7" s="1"/>
  <c r="AX1405" i="7"/>
  <c r="AX1411" i="7"/>
  <c r="BE1411" i="7" s="1"/>
  <c r="AX1412" i="7"/>
  <c r="BE1412" i="7" s="1"/>
  <c r="AX1413" i="7"/>
  <c r="BE1413" i="7" s="1"/>
  <c r="AX1414" i="7"/>
  <c r="BE1414" i="7" s="1"/>
  <c r="AX1415" i="7"/>
  <c r="BE1415" i="7" s="1"/>
  <c r="AX1418" i="7"/>
  <c r="BE1418" i="7" s="1"/>
  <c r="AX1419" i="7"/>
  <c r="BE1419" i="7" s="1"/>
  <c r="AX1421" i="7"/>
  <c r="BE1421" i="7" s="1"/>
  <c r="AX1423" i="7"/>
  <c r="BE1423" i="7" s="1"/>
  <c r="AX1425" i="7"/>
  <c r="BE1425" i="7" s="1"/>
  <c r="AX1426" i="7"/>
  <c r="BE1426" i="7" s="1"/>
  <c r="AX1427" i="7"/>
  <c r="AX1428" i="7"/>
  <c r="BE1428" i="7" s="1"/>
  <c r="AX1429" i="7"/>
  <c r="BE1429" i="7" s="1"/>
  <c r="AX1430" i="7"/>
  <c r="BE1430" i="7" s="1"/>
  <c r="AX1433" i="7"/>
  <c r="BE1433" i="7" s="1"/>
  <c r="AX1434" i="7"/>
  <c r="BE1434" i="7" s="1"/>
  <c r="AX1436" i="7"/>
  <c r="BE1436" i="7" s="1"/>
  <c r="AX1437" i="7"/>
  <c r="BE1437" i="7" s="1"/>
  <c r="AX1438" i="7"/>
  <c r="BE1438" i="7" s="1"/>
  <c r="AX1440" i="7"/>
  <c r="BE1440" i="7" s="1"/>
  <c r="AX1441" i="7"/>
  <c r="BE1441" i="7" s="1"/>
  <c r="AX1442" i="7"/>
  <c r="BE1442" i="7" s="1"/>
  <c r="AX1445" i="7"/>
  <c r="BE1445" i="7" s="1"/>
  <c r="AX1448" i="7"/>
  <c r="BE1448" i="7" s="1"/>
  <c r="AX1449" i="7"/>
  <c r="BE1449" i="7" s="1"/>
  <c r="AX1450" i="7"/>
  <c r="BE1450" i="7" s="1"/>
  <c r="AX1453" i="7"/>
  <c r="BE1453" i="7" s="1"/>
  <c r="AX1466" i="7"/>
  <c r="BE1466" i="7" s="1"/>
  <c r="AX1467" i="7"/>
  <c r="BE1467" i="7" s="1"/>
  <c r="AX1469" i="7"/>
  <c r="BE1469" i="7" s="1"/>
  <c r="AX1470" i="7"/>
  <c r="BE1470" i="7" s="1"/>
  <c r="AX1471" i="7"/>
  <c r="BE1471" i="7" s="1"/>
  <c r="AX1473" i="7"/>
  <c r="BE1473" i="7" s="1"/>
  <c r="AX1475" i="7"/>
  <c r="BE1475" i="7" s="1"/>
  <c r="AX1476" i="7"/>
  <c r="BE1476" i="7" s="1"/>
  <c r="AX1477" i="7"/>
  <c r="BE1477" i="7" s="1"/>
  <c r="AX1480" i="7"/>
  <c r="BE1480" i="7" s="1"/>
  <c r="AX1483" i="7"/>
  <c r="BE1483" i="7" s="1"/>
  <c r="AX1484" i="7"/>
  <c r="BE1484" i="7" s="1"/>
  <c r="AX1485" i="7"/>
  <c r="BE1485" i="7" s="1"/>
  <c r="AX1487" i="7"/>
  <c r="BE1487" i="7" s="1"/>
  <c r="AX1488" i="7"/>
  <c r="BE1488" i="7" s="1"/>
  <c r="AX1489" i="7"/>
  <c r="BE1489" i="7" s="1"/>
  <c r="AX1490" i="7"/>
  <c r="BE1490" i="7" s="1"/>
  <c r="AX1492" i="7"/>
  <c r="BE1492" i="7" s="1"/>
  <c r="AX1494" i="7"/>
  <c r="BE1494" i="7" s="1"/>
  <c r="AX1495" i="7"/>
  <c r="BE1495" i="7" s="1"/>
  <c r="AX1496" i="7"/>
  <c r="BE1496" i="7" s="1"/>
  <c r="AX1497" i="7"/>
  <c r="BE1497" i="7" s="1"/>
  <c r="AX1498" i="7"/>
  <c r="BE1498" i="7" s="1"/>
  <c r="AX1499" i="7"/>
  <c r="BE1499" i="7" s="1"/>
  <c r="AX1500" i="7"/>
  <c r="BE1500" i="7" s="1"/>
  <c r="AX1501" i="7"/>
  <c r="BE1501" i="7" s="1"/>
  <c r="AX1502" i="7"/>
  <c r="BE1502" i="7" s="1"/>
  <c r="AX1503" i="7"/>
  <c r="BE1503" i="7" s="1"/>
  <c r="AX1504" i="7"/>
  <c r="BE1504" i="7" s="1"/>
  <c r="AX1505" i="7"/>
  <c r="BE1505" i="7" s="1"/>
  <c r="AX1506" i="7"/>
  <c r="AX1508" i="7"/>
  <c r="BE1508" i="7" s="1"/>
  <c r="AX1509" i="7"/>
  <c r="BE1509" i="7" s="1"/>
  <c r="AX1510" i="7"/>
  <c r="BE1510" i="7" s="1"/>
  <c r="AX1512" i="7"/>
  <c r="BE1512" i="7" s="1"/>
  <c r="AX1513" i="7"/>
  <c r="BE1513" i="7" s="1"/>
  <c r="AX1514" i="7"/>
  <c r="BE1514" i="7" s="1"/>
  <c r="AX1515" i="7"/>
  <c r="BE1515" i="7" s="1"/>
  <c r="AX1516" i="7"/>
  <c r="BE1516" i="7" s="1"/>
  <c r="AX1518" i="7"/>
  <c r="BE1518" i="7" s="1"/>
  <c r="AX1519" i="7"/>
  <c r="BE1519" i="7" s="1"/>
  <c r="AX1522" i="7"/>
  <c r="BE1522" i="7" s="1"/>
  <c r="AX1524" i="7"/>
  <c r="BE1524" i="7" s="1"/>
  <c r="AX1527" i="7"/>
  <c r="BE1527" i="7" s="1"/>
  <c r="AX1528" i="7"/>
  <c r="BE1528" i="7" s="1"/>
  <c r="AX1529" i="7"/>
  <c r="BE1529" i="7" s="1"/>
  <c r="AX1530" i="7"/>
  <c r="BE1530" i="7" s="1"/>
  <c r="AX1531" i="7"/>
  <c r="BE1531" i="7" s="1"/>
  <c r="AX1534" i="7"/>
  <c r="BE1534" i="7" s="1"/>
  <c r="AX1535" i="7"/>
  <c r="BE1535" i="7" s="1"/>
  <c r="AX1539" i="7"/>
  <c r="BE1539" i="7" s="1"/>
  <c r="AX1540" i="7"/>
  <c r="BE1540" i="7" s="1"/>
  <c r="AX1541" i="7"/>
  <c r="BE1541" i="7" s="1"/>
  <c r="AX1542" i="7"/>
  <c r="BE1542" i="7" s="1"/>
  <c r="AX1543" i="7"/>
  <c r="BE1543" i="7" s="1"/>
  <c r="AX1544" i="7"/>
  <c r="BE1544" i="7" s="1"/>
  <c r="AX1548" i="7"/>
  <c r="BE1548" i="7" s="1"/>
  <c r="AX1550" i="7"/>
  <c r="BE1550" i="7" s="1"/>
  <c r="AX1552" i="7"/>
  <c r="BE1552" i="7" s="1"/>
  <c r="AX1554" i="7"/>
  <c r="BE1554" i="7" s="1"/>
  <c r="AX1556" i="7"/>
  <c r="BE1556" i="7" s="1"/>
  <c r="AX1557" i="7"/>
  <c r="BE1557" i="7" s="1"/>
  <c r="AX1585" i="7"/>
  <c r="BE1585" i="7" s="1"/>
  <c r="AX1586" i="7"/>
  <c r="BE1586" i="7" s="1"/>
  <c r="AX1587" i="7"/>
  <c r="BE1587" i="7" s="1"/>
  <c r="AX1588" i="7"/>
  <c r="BE1588" i="7" s="1"/>
  <c r="AX1589" i="7"/>
  <c r="BE1589" i="7" s="1"/>
  <c r="AX1590" i="7"/>
  <c r="BE1590" i="7" s="1"/>
  <c r="AX1591" i="7"/>
  <c r="BE1591" i="7" s="1"/>
  <c r="AX1592" i="7"/>
  <c r="BE1592" i="7" s="1"/>
  <c r="AX1593" i="7"/>
  <c r="BE1593" i="7" s="1"/>
  <c r="AX1594" i="7"/>
  <c r="BE1594" i="7" s="1"/>
  <c r="AX1595" i="7"/>
  <c r="BE1595" i="7" s="1"/>
  <c r="AX1596" i="7"/>
  <c r="BE1596" i="7" s="1"/>
  <c r="AX1597" i="7"/>
  <c r="BE1597" i="7" s="1"/>
  <c r="AX1604" i="7"/>
  <c r="BE1604" i="7" s="1"/>
  <c r="AX1605" i="7"/>
  <c r="BE1605" i="7" s="1"/>
  <c r="AX1606" i="7"/>
  <c r="BE1606" i="7" s="1"/>
  <c r="AX1607" i="7"/>
  <c r="BE1607" i="7" s="1"/>
  <c r="AX1608" i="7"/>
  <c r="BE1608" i="7" s="1"/>
  <c r="AX1609" i="7"/>
  <c r="BE1609" i="7" s="1"/>
  <c r="AX1610" i="7"/>
  <c r="BE1610" i="7" s="1"/>
  <c r="AX1613" i="7"/>
  <c r="BE1613" i="7" s="1"/>
  <c r="AX1614" i="7"/>
  <c r="BE1614" i="7" s="1"/>
  <c r="AX1615" i="7"/>
  <c r="BE1615" i="7" s="1"/>
  <c r="AX1618" i="7"/>
  <c r="BE1618" i="7" s="1"/>
  <c r="AX1619" i="7"/>
  <c r="BE1619" i="7" s="1"/>
  <c r="AX1623" i="7"/>
  <c r="BE1623" i="7" s="1"/>
  <c r="AX1624" i="7"/>
  <c r="BE1624" i="7" s="1"/>
  <c r="AX1629" i="7"/>
  <c r="BE1629" i="7" s="1"/>
  <c r="AX1630" i="7"/>
  <c r="BE1630" i="7" s="1"/>
  <c r="AX1631" i="7"/>
  <c r="BE1631" i="7" s="1"/>
  <c r="AX1633" i="7"/>
  <c r="BE1633" i="7" s="1"/>
  <c r="AX1634" i="7"/>
  <c r="BE1634" i="7" s="1"/>
  <c r="AX1638" i="7"/>
  <c r="BE1638" i="7" s="1"/>
  <c r="AX1641" i="7"/>
  <c r="AX1642" i="7"/>
  <c r="BE1642" i="7" s="1"/>
  <c r="AX1643" i="7"/>
  <c r="BE1643" i="7" s="1"/>
  <c r="AX1645" i="7"/>
  <c r="BE1645" i="7" s="1"/>
  <c r="AX1646" i="7"/>
  <c r="BE1646" i="7" s="1"/>
  <c r="AX1647" i="7"/>
  <c r="BE1647" i="7" s="1"/>
  <c r="AX1648" i="7"/>
  <c r="AX1649" i="7"/>
  <c r="BE1649" i="7" s="1"/>
  <c r="AX1650" i="7"/>
  <c r="BE1650" i="7" s="1"/>
  <c r="AX1652" i="7"/>
  <c r="BE1652" i="7" s="1"/>
  <c r="AX1653" i="7"/>
  <c r="BE1653" i="7" s="1"/>
  <c r="AX1655" i="7"/>
  <c r="BE1655" i="7" s="1"/>
  <c r="AX1656" i="7"/>
  <c r="BE1656" i="7" s="1"/>
  <c r="AX1659" i="7"/>
  <c r="BE1659" i="7" s="1"/>
  <c r="AX1660" i="7"/>
  <c r="BE1660" i="7" s="1"/>
  <c r="AX1663" i="7"/>
  <c r="BE1663" i="7" s="1"/>
  <c r="AX1665" i="7"/>
  <c r="BE1665" i="7" s="1"/>
  <c r="AX1668" i="7"/>
  <c r="BE1668" i="7" s="1"/>
  <c r="AX1669" i="7"/>
  <c r="BE1669" i="7" s="1"/>
  <c r="AX1670" i="7"/>
  <c r="BE1670" i="7" s="1"/>
  <c r="AX1672" i="7"/>
  <c r="AX1673" i="7"/>
  <c r="AX1674" i="7"/>
  <c r="AX1677" i="7"/>
  <c r="BE1677" i="7" s="1"/>
  <c r="AX1678" i="7"/>
  <c r="BE1678" i="7" s="1"/>
  <c r="AX1680" i="7"/>
  <c r="BE1680" i="7" s="1"/>
  <c r="AX1682" i="7"/>
  <c r="BE1682" i="7" s="1"/>
  <c r="AX1683" i="7"/>
  <c r="BE1683" i="7" s="1"/>
  <c r="AX1685" i="7"/>
  <c r="BE1685" i="7" s="1"/>
  <c r="AX1686" i="7"/>
  <c r="BE1686" i="7" s="1"/>
  <c r="AX1690" i="7"/>
  <c r="BE1690" i="7" s="1"/>
  <c r="AX1691" i="7"/>
  <c r="BE1691" i="7" s="1"/>
  <c r="AX1694" i="7"/>
  <c r="BE1694" i="7" s="1"/>
  <c r="AX1695" i="7"/>
  <c r="BE1695" i="7" s="1"/>
  <c r="AX1696" i="7"/>
  <c r="BE1696" i="7" s="1"/>
  <c r="AX1698" i="7"/>
  <c r="BE1698" i="7" s="1"/>
  <c r="AX1699" i="7"/>
  <c r="BE1699" i="7" s="1"/>
  <c r="AX1700" i="7"/>
  <c r="BE1700" i="7" s="1"/>
  <c r="AX1701" i="7"/>
  <c r="BE1701" i="7" s="1"/>
  <c r="AX1703" i="7"/>
  <c r="BE1703" i="7" s="1"/>
  <c r="AX1704" i="7"/>
  <c r="BE1704" i="7" s="1"/>
  <c r="AX1706" i="7"/>
  <c r="BE1706" i="7" s="1"/>
  <c r="AX1707" i="7"/>
  <c r="BE1707" i="7" s="1"/>
  <c r="AX1708" i="7"/>
  <c r="BE1708" i="7" s="1"/>
  <c r="AX1709" i="7"/>
  <c r="BE1709" i="7" s="1"/>
  <c r="AX1710" i="7"/>
  <c r="BE1710" i="7" s="1"/>
  <c r="AX1711" i="7"/>
  <c r="BE1711" i="7" s="1"/>
  <c r="AX1712" i="7"/>
  <c r="BE1712" i="7" s="1"/>
  <c r="AX1713" i="7"/>
  <c r="BE1713" i="7" s="1"/>
  <c r="AX1714" i="7"/>
  <c r="BE1714" i="7" s="1"/>
  <c r="AX1715" i="7"/>
  <c r="BE1715" i="7" s="1"/>
  <c r="AX1716" i="7"/>
  <c r="BE1716" i="7" s="1"/>
  <c r="AX1717" i="7"/>
  <c r="BE1717" i="7" s="1"/>
  <c r="AX1718" i="7"/>
  <c r="BE1718" i="7" s="1"/>
  <c r="AX1721" i="7"/>
  <c r="BE1721" i="7" s="1"/>
  <c r="AX1722" i="7"/>
  <c r="BE1722" i="7" s="1"/>
  <c r="AX1723" i="7"/>
  <c r="BE1723" i="7" s="1"/>
  <c r="AX1725" i="7"/>
  <c r="BE1725" i="7" s="1"/>
  <c r="AX1728" i="7"/>
  <c r="BE1728" i="7" s="1"/>
  <c r="AX1730" i="7"/>
  <c r="BE1730" i="7" s="1"/>
  <c r="AX1731" i="7"/>
  <c r="BE1731" i="7" s="1"/>
  <c r="AX1732" i="7"/>
  <c r="BE1732" i="7" s="1"/>
  <c r="AX1736" i="7"/>
  <c r="BE1736" i="7" s="1"/>
  <c r="AX1738" i="7"/>
  <c r="BE1738" i="7" s="1"/>
  <c r="AX1739" i="7"/>
  <c r="BE1739" i="7" s="1"/>
  <c r="AX1740" i="7"/>
  <c r="BE1740" i="7" s="1"/>
  <c r="AX1741" i="7"/>
  <c r="BE1741" i="7" s="1"/>
  <c r="AX1744" i="7"/>
  <c r="BE1744" i="7" s="1"/>
  <c r="AX1748" i="7"/>
  <c r="BE1748" i="7" s="1"/>
  <c r="AX1749" i="7"/>
  <c r="BE1749" i="7" s="1"/>
  <c r="AX1751" i="7"/>
  <c r="BE1751" i="7" s="1"/>
  <c r="AX1753" i="7"/>
  <c r="BE1753" i="7" s="1"/>
  <c r="AX1755" i="7"/>
  <c r="BE1755" i="7" s="1"/>
  <c r="AX1756" i="7"/>
  <c r="BE1756" i="7" s="1"/>
  <c r="AX1757" i="7"/>
  <c r="BE1757" i="7" s="1"/>
  <c r="AX1762" i="7"/>
  <c r="BE1762" i="7" s="1"/>
  <c r="AX1763" i="7"/>
  <c r="BE1763" i="7" s="1"/>
  <c r="AX1764" i="7"/>
  <c r="BE1764" i="7" s="1"/>
  <c r="AX1765" i="7"/>
  <c r="BE1765" i="7" s="1"/>
  <c r="AX1767" i="7"/>
  <c r="BE1767" i="7" s="1"/>
  <c r="AX1770" i="7"/>
  <c r="BE1770" i="7" s="1"/>
  <c r="AX1771" i="7"/>
  <c r="BE1771" i="7" s="1"/>
  <c r="AX1772" i="7"/>
  <c r="BE1772" i="7" s="1"/>
  <c r="AX1774" i="7"/>
  <c r="BE1774" i="7" s="1"/>
  <c r="AX1775" i="7"/>
  <c r="BE1775" i="7" s="1"/>
  <c r="AX1779" i="7"/>
  <c r="BE1779" i="7" s="1"/>
  <c r="AX1780" i="7"/>
  <c r="BE1780" i="7" s="1"/>
  <c r="AX1783" i="7"/>
  <c r="BE1783" i="7" s="1"/>
  <c r="AX1784" i="7"/>
  <c r="BE1784" i="7" s="1"/>
  <c r="AX1785" i="7"/>
  <c r="BE1785" i="7" s="1"/>
  <c r="AX1786" i="7"/>
  <c r="BE1786" i="7" s="1"/>
  <c r="AX1787" i="7"/>
  <c r="BE1787" i="7" s="1"/>
  <c r="AX1788" i="7"/>
  <c r="BE1788" i="7" s="1"/>
  <c r="AX1792" i="7"/>
  <c r="BE1792" i="7" s="1"/>
  <c r="AX1793" i="7"/>
  <c r="BE1793" i="7" s="1"/>
  <c r="AX1794" i="7"/>
  <c r="BE1794" i="7" s="1"/>
  <c r="AX1795" i="7"/>
  <c r="BE1795" i="7" s="1"/>
  <c r="AX1797" i="7"/>
  <c r="BE1797" i="7" s="1"/>
  <c r="AX1798" i="7"/>
  <c r="BE1798" i="7" s="1"/>
  <c r="AX1799" i="7"/>
  <c r="BE1799" i="7" s="1"/>
  <c r="AX1801" i="7"/>
  <c r="BE1801" i="7" s="1"/>
  <c r="AX1802" i="7"/>
  <c r="BE1802" i="7" s="1"/>
  <c r="AX1804" i="7"/>
  <c r="BE1804" i="7" s="1"/>
  <c r="AX1805" i="7"/>
  <c r="BE1805" i="7" s="1"/>
  <c r="AX1807" i="7"/>
  <c r="BE1807" i="7" s="1"/>
  <c r="AX1809" i="7"/>
  <c r="BE1809" i="7" s="1"/>
  <c r="AX1810" i="7"/>
  <c r="BE1810" i="7" s="1"/>
  <c r="AX1814" i="7"/>
  <c r="BE1814" i="7" s="1"/>
  <c r="AX1815" i="7"/>
  <c r="BE1815" i="7" s="1"/>
  <c r="AX1819" i="7"/>
  <c r="BE1819" i="7" s="1"/>
  <c r="AX1820" i="7"/>
  <c r="BE1820" i="7" s="1"/>
  <c r="AX1821" i="7"/>
  <c r="BE1821" i="7" s="1"/>
  <c r="AX1823" i="7"/>
  <c r="BE1823" i="7" s="1"/>
  <c r="AX1824" i="7"/>
  <c r="BE1824" i="7" s="1"/>
  <c r="AX1825" i="7"/>
  <c r="BE1825" i="7" s="1"/>
  <c r="AX1827" i="7"/>
  <c r="BE1827" i="7" s="1"/>
  <c r="AX1828" i="7"/>
  <c r="BE1828" i="7" s="1"/>
  <c r="AX1829" i="7"/>
  <c r="BE1829" i="7" s="1"/>
  <c r="AX1833" i="7"/>
  <c r="BE1833" i="7" s="1"/>
  <c r="AX1834" i="7"/>
  <c r="BE1834" i="7" s="1"/>
  <c r="AX1835" i="7"/>
  <c r="BE1835" i="7" s="1"/>
  <c r="AX1838" i="7"/>
  <c r="BE1838" i="7" s="1"/>
  <c r="AX1839" i="7"/>
  <c r="BE1839" i="7" s="1"/>
  <c r="AX1843" i="7"/>
  <c r="BE1843" i="7" s="1"/>
  <c r="AX1844" i="7"/>
  <c r="BE1844" i="7" s="1"/>
  <c r="AX1847" i="7"/>
  <c r="AX1848" i="7"/>
  <c r="BE1848" i="7" s="1"/>
  <c r="AX1849" i="7"/>
  <c r="BE1849" i="7" s="1"/>
  <c r="AX1850" i="7"/>
  <c r="BE1850" i="7" s="1"/>
  <c r="AX1851" i="7"/>
  <c r="BE1851" i="7" s="1"/>
  <c r="AX1852" i="7"/>
  <c r="BE1852" i="7" s="1"/>
  <c r="AX1853" i="7"/>
  <c r="BE1853" i="7" s="1"/>
  <c r="AX1856" i="7"/>
  <c r="BE1856" i="7" s="1"/>
  <c r="AX1857" i="7"/>
  <c r="BE1857" i="7" s="1"/>
  <c r="AX1864" i="7"/>
  <c r="BE1864" i="7" s="1"/>
  <c r="AX1866" i="7"/>
  <c r="AX1867" i="7"/>
  <c r="BE1867" i="7" s="1"/>
  <c r="AX1868" i="7"/>
  <c r="BE1868" i="7" s="1"/>
  <c r="AX1869" i="7"/>
  <c r="BE1869" i="7" s="1"/>
  <c r="AX1873" i="7"/>
  <c r="BE1873" i="7" s="1"/>
  <c r="AX1874" i="7"/>
  <c r="BE1874" i="7" s="1"/>
  <c r="AX1875" i="7"/>
  <c r="BE1875" i="7" s="1"/>
  <c r="AX1878" i="7"/>
  <c r="BE1878" i="7" s="1"/>
  <c r="AX1880" i="7"/>
  <c r="BE1880" i="7" s="1"/>
  <c r="AX1881" i="7"/>
  <c r="BE1881" i="7" s="1"/>
  <c r="AX1882" i="7"/>
  <c r="BE1882" i="7" s="1"/>
  <c r="AX1883" i="7"/>
  <c r="BE1883" i="7" s="1"/>
  <c r="AX1884" i="7"/>
  <c r="BE1884" i="7" s="1"/>
  <c r="AX1886" i="7"/>
  <c r="BE1886" i="7" s="1"/>
  <c r="AX1887" i="7"/>
  <c r="BE1887" i="7" s="1"/>
  <c r="AX1888" i="7"/>
  <c r="BE1888" i="7" s="1"/>
  <c r="AX1889" i="7"/>
  <c r="BE1889" i="7" s="1"/>
  <c r="AX1890" i="7"/>
  <c r="BE1890" i="7" s="1"/>
  <c r="AX1891" i="7"/>
  <c r="BE1891" i="7" s="1"/>
  <c r="AX1893" i="7"/>
  <c r="BE1893" i="7" s="1"/>
  <c r="AX1895" i="7"/>
  <c r="BE1895" i="7" s="1"/>
  <c r="AX1896" i="7"/>
  <c r="BE1896" i="7" s="1"/>
  <c r="AX1897" i="7"/>
  <c r="BE1897" i="7" s="1"/>
  <c r="AX1898" i="7"/>
  <c r="BE1898" i="7" s="1"/>
  <c r="AX1900" i="7"/>
  <c r="BE1900" i="7" s="1"/>
  <c r="AX1901" i="7"/>
  <c r="BE1901" i="7" s="1"/>
  <c r="AX1902" i="7"/>
  <c r="BE1902" i="7" s="1"/>
  <c r="AX1905" i="7"/>
  <c r="BE1905" i="7" s="1"/>
  <c r="AX1906" i="7"/>
  <c r="BE1906" i="7" s="1"/>
  <c r="AX1910" i="7"/>
  <c r="BE1910" i="7" s="1"/>
  <c r="AX1911" i="7"/>
  <c r="BE1911" i="7" s="1"/>
  <c r="AX1912" i="7"/>
  <c r="BE1912" i="7" s="1"/>
  <c r="AX1913" i="7"/>
  <c r="BE1913" i="7" s="1"/>
  <c r="AX1914" i="7"/>
  <c r="BE1914" i="7" s="1"/>
  <c r="AX1916" i="7"/>
  <c r="BE1916" i="7" s="1"/>
  <c r="AX1917" i="7"/>
  <c r="BE1917" i="7" s="1"/>
  <c r="AX1919" i="7"/>
  <c r="BE1919" i="7" s="1"/>
  <c r="AX1923" i="7"/>
  <c r="BE1923" i="7" s="1"/>
  <c r="AX1925" i="7"/>
  <c r="BE1925" i="7" s="1"/>
  <c r="AX1930" i="7"/>
  <c r="BE1930" i="7" s="1"/>
  <c r="AX1933" i="7"/>
  <c r="BE1933" i="7" s="1"/>
  <c r="AX1935" i="7"/>
  <c r="BE1935" i="7" s="1"/>
  <c r="AX1936" i="7"/>
  <c r="BE1936" i="7" s="1"/>
  <c r="AX1938" i="7"/>
  <c r="BE1938" i="7" s="1"/>
  <c r="AX1939" i="7"/>
  <c r="BE1939" i="7" s="1"/>
  <c r="AX1946" i="7"/>
  <c r="BE1946" i="7" s="1"/>
  <c r="AX1947" i="7"/>
  <c r="BE1947" i="7" s="1"/>
  <c r="AX1948" i="7"/>
  <c r="BE1948" i="7" s="1"/>
  <c r="AX1951" i="7"/>
  <c r="BE1951" i="7" s="1"/>
  <c r="AX1952" i="7"/>
  <c r="BE1952" i="7" s="1"/>
  <c r="AX1954" i="7"/>
  <c r="BE1954" i="7" s="1"/>
  <c r="AX1960" i="7"/>
  <c r="BE1960" i="7" s="1"/>
  <c r="AX1961" i="7"/>
  <c r="BE1961" i="7" s="1"/>
  <c r="AX1962" i="7"/>
  <c r="BE1962" i="7" s="1"/>
  <c r="AX1963" i="7"/>
  <c r="BE1963" i="7" s="1"/>
  <c r="AX1964" i="7"/>
  <c r="BE1964" i="7" s="1"/>
  <c r="AX1965" i="7"/>
  <c r="BE1965" i="7" s="1"/>
  <c r="AX1967" i="7"/>
  <c r="BE1967" i="7" s="1"/>
  <c r="AX1970" i="7"/>
  <c r="BE1970" i="7" s="1"/>
  <c r="AX1972" i="7"/>
  <c r="BE1972" i="7" s="1"/>
  <c r="AX1973" i="7"/>
  <c r="BE1973" i="7" s="1"/>
  <c r="AX1978" i="7"/>
  <c r="BE1978" i="7" s="1"/>
  <c r="AX1980" i="7"/>
  <c r="BE1980" i="7" s="1"/>
  <c r="AX1981" i="7"/>
  <c r="BE1981" i="7" s="1"/>
  <c r="AX1983" i="7"/>
  <c r="BE1983" i="7" s="1"/>
  <c r="AX1986" i="7"/>
  <c r="BE1986" i="7" s="1"/>
  <c r="AX1987" i="7"/>
  <c r="BE1987" i="7" s="1"/>
  <c r="AX1988" i="7"/>
  <c r="BE1988" i="7" s="1"/>
  <c r="AX1989" i="7"/>
  <c r="BE1989" i="7" s="1"/>
  <c r="AX1992" i="7"/>
  <c r="BE1992" i="7" s="1"/>
  <c r="AX1995" i="7"/>
  <c r="BE1995" i="7" s="1"/>
  <c r="AX1997" i="7"/>
  <c r="BE1997" i="7" s="1"/>
  <c r="AX1998" i="7"/>
  <c r="BE1998" i="7" s="1"/>
  <c r="AX2000" i="7"/>
  <c r="BE2000" i="7" s="1"/>
  <c r="AX2001" i="7"/>
  <c r="BE2001" i="7" s="1"/>
  <c r="AX2002" i="7"/>
  <c r="BE2002" i="7" s="1"/>
  <c r="AX2003" i="7"/>
  <c r="BE2003" i="7" s="1"/>
  <c r="AX2008" i="7"/>
  <c r="AX2009" i="7"/>
  <c r="BE2009" i="7" s="1"/>
  <c r="AX2011" i="7"/>
  <c r="BE2011" i="7" s="1"/>
  <c r="AX2012" i="7"/>
  <c r="BE2012" i="7" s="1"/>
  <c r="AX2013" i="7"/>
  <c r="BE2013" i="7" s="1"/>
  <c r="AX2015" i="7"/>
  <c r="BE2015" i="7" s="1"/>
  <c r="AX2016" i="7"/>
  <c r="BE2016" i="7" s="1"/>
  <c r="AX2018" i="7"/>
  <c r="BE2018" i="7" s="1"/>
  <c r="AX2023" i="7"/>
  <c r="BE2023" i="7" s="1"/>
  <c r="AX2025" i="7"/>
  <c r="BE2025" i="7" s="1"/>
  <c r="AX2027" i="7"/>
  <c r="BE2027" i="7" s="1"/>
  <c r="AX2029" i="7"/>
  <c r="BE2029" i="7" s="1"/>
  <c r="AX2030" i="7"/>
  <c r="BE2030" i="7" s="1"/>
  <c r="AX2031" i="7"/>
  <c r="BE2031" i="7" s="1"/>
  <c r="AX2033" i="7"/>
  <c r="BE2033" i="7" s="1"/>
  <c r="AX2034" i="7"/>
  <c r="BE2034" i="7" s="1"/>
  <c r="AX2036" i="7"/>
  <c r="BE2036" i="7" s="1"/>
  <c r="AX2049" i="7"/>
  <c r="BE2049" i="7" s="1"/>
  <c r="AX2050" i="7"/>
  <c r="BE2050" i="7" s="1"/>
  <c r="AX2054" i="7"/>
  <c r="BE2054" i="7" s="1"/>
  <c r="AX2055" i="7"/>
  <c r="BE2055" i="7" s="1"/>
  <c r="AX2059" i="7"/>
  <c r="AX2060" i="7"/>
  <c r="AX2061" i="7"/>
  <c r="AX2079" i="7"/>
  <c r="AX2080" i="7"/>
  <c r="BE2080" i="7" s="1"/>
  <c r="AX2083" i="7"/>
  <c r="BE2083" i="7" s="1"/>
  <c r="AX2084" i="7"/>
  <c r="BE2084" i="7" s="1"/>
  <c r="AX2085" i="7"/>
  <c r="BE2085" i="7" s="1"/>
  <c r="AX2086" i="7"/>
  <c r="BE2086" i="7" s="1"/>
  <c r="AX2088" i="7"/>
  <c r="BE2088" i="7" s="1"/>
  <c r="AX2090" i="7"/>
  <c r="BE2090" i="7" s="1"/>
  <c r="AX2091" i="7"/>
  <c r="BE2091" i="7" s="1"/>
  <c r="AX2092" i="7"/>
  <c r="BE2092" i="7" s="1"/>
  <c r="AX2095" i="7"/>
  <c r="BE2095" i="7" s="1"/>
  <c r="AX2096" i="7"/>
  <c r="BE2096" i="7" s="1"/>
  <c r="AX2097" i="7"/>
  <c r="BE2097" i="7" s="1"/>
  <c r="AX2098" i="7"/>
  <c r="BE2098" i="7" s="1"/>
  <c r="AX2101" i="7"/>
  <c r="BE2101" i="7" s="1"/>
  <c r="AX2102" i="7"/>
  <c r="BE2102" i="7" s="1"/>
  <c r="AX2103" i="7"/>
  <c r="BE2103" i="7" s="1"/>
  <c r="AX2104" i="7"/>
  <c r="BE2104" i="7" s="1"/>
  <c r="AX2107" i="7"/>
  <c r="BE2107" i="7" s="1"/>
  <c r="AX2108" i="7"/>
  <c r="BE2108" i="7" s="1"/>
  <c r="AX2109" i="7"/>
  <c r="BE2109" i="7" s="1"/>
  <c r="AX2113" i="7"/>
  <c r="BE2113" i="7" s="1"/>
  <c r="AX2114" i="7"/>
  <c r="BE2114" i="7" s="1"/>
  <c r="AX2115" i="7"/>
  <c r="BE2115" i="7" s="1"/>
  <c r="AX2117" i="7"/>
  <c r="BE2117" i="7" s="1"/>
  <c r="AX2118" i="7"/>
  <c r="BE2118" i="7" s="1"/>
  <c r="AX2119" i="7"/>
  <c r="BE2119" i="7" s="1"/>
  <c r="AX2124" i="7"/>
  <c r="BE2124" i="7" s="1"/>
  <c r="AX2125" i="7"/>
  <c r="BE2125" i="7" s="1"/>
  <c r="AX2126" i="7"/>
  <c r="BE2126" i="7" s="1"/>
  <c r="AX2127" i="7"/>
  <c r="BE2127" i="7" s="1"/>
  <c r="AX2133" i="7"/>
  <c r="BE2133" i="7" s="1"/>
  <c r="AX2134" i="7"/>
  <c r="BE2134" i="7" s="1"/>
  <c r="AX2135" i="7"/>
  <c r="BE2135" i="7" s="1"/>
  <c r="AX2136" i="7"/>
  <c r="BE2136" i="7" s="1"/>
  <c r="AX2137" i="7"/>
  <c r="BE2137" i="7" s="1"/>
  <c r="AX2146" i="7"/>
  <c r="BE2146" i="7" s="1"/>
  <c r="AX2147" i="7"/>
  <c r="BE2147" i="7" s="1"/>
  <c r="AX2148" i="7"/>
  <c r="BE2148" i="7" s="1"/>
  <c r="AX2149" i="7"/>
  <c r="BE2149" i="7" s="1"/>
  <c r="AX2151" i="7"/>
  <c r="AX2152" i="7"/>
  <c r="BE2152" i="7" s="1"/>
  <c r="AX2158" i="7"/>
  <c r="BE2158" i="7" s="1"/>
  <c r="AX2166" i="7"/>
  <c r="BE2166" i="7" s="1"/>
  <c r="AX2167" i="7"/>
  <c r="BE2167" i="7" s="1"/>
  <c r="AX2169" i="7"/>
  <c r="BE2169" i="7" s="1"/>
  <c r="AX2170" i="7"/>
  <c r="BE2170" i="7" s="1"/>
  <c r="AX2172" i="7"/>
  <c r="BE2172" i="7" s="1"/>
  <c r="AX2173" i="7"/>
  <c r="BE2173" i="7" s="1"/>
  <c r="AX2174" i="7"/>
  <c r="BE2174" i="7" s="1"/>
  <c r="AX2175" i="7"/>
  <c r="BE2175" i="7" s="1"/>
  <c r="AX2176" i="7"/>
  <c r="BE2176" i="7" s="1"/>
  <c r="AX2177" i="7"/>
  <c r="BE2177" i="7" s="1"/>
  <c r="AX2178" i="7"/>
  <c r="BE2178" i="7" s="1"/>
  <c r="AX2182" i="7"/>
  <c r="BE2182" i="7" s="1"/>
  <c r="AX2183" i="7"/>
  <c r="BE2183" i="7" s="1"/>
  <c r="AX2184" i="7"/>
  <c r="BE2184" i="7" s="1"/>
  <c r="AX2185" i="7"/>
  <c r="BE2185" i="7" s="1"/>
  <c r="AX2186" i="7"/>
  <c r="BE2186" i="7" s="1"/>
  <c r="AX2187" i="7"/>
  <c r="BE2187" i="7" s="1"/>
  <c r="AX2189" i="7"/>
  <c r="BE2189" i="7" s="1"/>
  <c r="AX2191" i="7"/>
  <c r="BE2191" i="7" s="1"/>
  <c r="AX2192" i="7"/>
  <c r="BE2192" i="7" s="1"/>
  <c r="AX2193" i="7"/>
  <c r="BE2193" i="7" s="1"/>
  <c r="AX2194" i="7"/>
  <c r="BE2194" i="7" s="1"/>
  <c r="AX2195" i="7"/>
  <c r="BE2195" i="7" s="1"/>
  <c r="AX13" i="7"/>
  <c r="BE13" i="7" s="1"/>
  <c r="AZ13" i="7"/>
  <c r="AP21" i="7"/>
  <c r="AQ21" i="7"/>
  <c r="AP22" i="7"/>
  <c r="AQ22" i="7"/>
  <c r="AP24" i="7"/>
  <c r="AQ24" i="7"/>
  <c r="AP31" i="7"/>
  <c r="AQ31" i="7"/>
  <c r="AP37" i="7"/>
  <c r="AQ37" i="7"/>
  <c r="AP39" i="7"/>
  <c r="AQ39" i="7"/>
  <c r="AP46" i="7"/>
  <c r="AQ46" i="7"/>
  <c r="AP49" i="7"/>
  <c r="AQ49" i="7"/>
  <c r="AP50" i="7"/>
  <c r="AQ50" i="7"/>
  <c r="AP54" i="7"/>
  <c r="AQ54" i="7"/>
  <c r="AP58" i="7"/>
  <c r="AQ58" i="7"/>
  <c r="AP60" i="7"/>
  <c r="AQ60" i="7"/>
  <c r="AP65" i="7"/>
  <c r="AQ65" i="7"/>
  <c r="AP66" i="7"/>
  <c r="AQ66" i="7"/>
  <c r="AP72" i="7"/>
  <c r="AQ72" i="7"/>
  <c r="AP78" i="7"/>
  <c r="AQ78" i="7"/>
  <c r="AP79" i="7"/>
  <c r="AQ79" i="7"/>
  <c r="AP80" i="7"/>
  <c r="AQ80" i="7"/>
  <c r="AP81" i="7"/>
  <c r="AQ81" i="7"/>
  <c r="AP82" i="7"/>
  <c r="AQ82" i="7"/>
  <c r="AP83" i="7"/>
  <c r="AQ83" i="7"/>
  <c r="AP84" i="7"/>
  <c r="AQ84" i="7"/>
  <c r="AP85" i="7"/>
  <c r="AQ85" i="7"/>
  <c r="AP86" i="7"/>
  <c r="AQ86" i="7"/>
  <c r="AP87" i="7"/>
  <c r="AQ87" i="7"/>
  <c r="AP88" i="7"/>
  <c r="AQ88" i="7"/>
  <c r="AP89" i="7"/>
  <c r="AQ89" i="7"/>
  <c r="AP90" i="7"/>
  <c r="AQ90" i="7"/>
  <c r="AP91" i="7"/>
  <c r="AQ91" i="7"/>
  <c r="AP92" i="7"/>
  <c r="AQ92" i="7"/>
  <c r="AP93" i="7"/>
  <c r="AQ93" i="7"/>
  <c r="AP94" i="7"/>
  <c r="AQ94" i="7"/>
  <c r="AP98" i="7"/>
  <c r="AQ98" i="7"/>
  <c r="AP114" i="7"/>
  <c r="AQ114" i="7"/>
  <c r="AP119" i="7"/>
  <c r="AQ119" i="7"/>
  <c r="AP120" i="7"/>
  <c r="AQ120" i="7"/>
  <c r="AP123" i="7"/>
  <c r="AQ123" i="7"/>
  <c r="AP129" i="7"/>
  <c r="AQ129" i="7"/>
  <c r="AP137" i="7"/>
  <c r="AQ137" i="7"/>
  <c r="AP142" i="7"/>
  <c r="AQ142" i="7"/>
  <c r="AP143" i="7"/>
  <c r="AQ143" i="7"/>
  <c r="AP144" i="7"/>
  <c r="AQ144" i="7"/>
  <c r="AP145" i="7"/>
  <c r="AQ145" i="7"/>
  <c r="AP146" i="7"/>
  <c r="AQ146" i="7"/>
  <c r="AP147" i="7"/>
  <c r="AQ147" i="7"/>
  <c r="AP152" i="7"/>
  <c r="AQ152" i="7"/>
  <c r="AP153" i="7"/>
  <c r="AQ153" i="7"/>
  <c r="AP155" i="7"/>
  <c r="AQ155" i="7"/>
  <c r="AP158" i="7"/>
  <c r="AQ158" i="7"/>
  <c r="AP163" i="7"/>
  <c r="AQ163" i="7"/>
  <c r="AP164" i="7"/>
  <c r="AQ164" i="7"/>
  <c r="AP168" i="7"/>
  <c r="AQ168" i="7"/>
  <c r="AP171" i="7"/>
  <c r="AQ171" i="7"/>
  <c r="AP190" i="7"/>
  <c r="AQ190" i="7"/>
  <c r="AP196" i="7"/>
  <c r="AQ196" i="7"/>
  <c r="AP214" i="7"/>
  <c r="AQ214" i="7"/>
  <c r="AP217" i="7"/>
  <c r="AQ217" i="7"/>
  <c r="AP221" i="7"/>
  <c r="AQ221" i="7"/>
  <c r="AP223" i="7"/>
  <c r="AQ223" i="7"/>
  <c r="AP225" i="7"/>
  <c r="AQ225" i="7"/>
  <c r="AP231" i="7"/>
  <c r="AQ231" i="7"/>
  <c r="AP232" i="7"/>
  <c r="AQ232" i="7"/>
  <c r="AP242" i="7"/>
  <c r="AQ242" i="7"/>
  <c r="AP258" i="7"/>
  <c r="AQ258" i="7"/>
  <c r="AP264" i="7"/>
  <c r="AQ264" i="7"/>
  <c r="AP266" i="7"/>
  <c r="AQ266" i="7"/>
  <c r="AP267" i="7"/>
  <c r="AQ267" i="7"/>
  <c r="AP273" i="7"/>
  <c r="AQ273" i="7"/>
  <c r="AP274" i="7"/>
  <c r="AQ274" i="7"/>
  <c r="AP275" i="7"/>
  <c r="AQ275" i="7"/>
  <c r="AP276" i="7"/>
  <c r="AQ276" i="7"/>
  <c r="AP284" i="7"/>
  <c r="AQ284" i="7"/>
  <c r="AP298" i="7"/>
  <c r="AQ298" i="7"/>
  <c r="AP307" i="7"/>
  <c r="AQ307" i="7"/>
  <c r="AP314" i="7"/>
  <c r="AQ314" i="7"/>
  <c r="AP331" i="7"/>
  <c r="AQ331" i="7"/>
  <c r="AP335" i="7"/>
  <c r="AQ335" i="7"/>
  <c r="AP337" i="7"/>
  <c r="AQ337" i="7"/>
  <c r="AP347" i="7"/>
  <c r="AQ347" i="7"/>
  <c r="AP352" i="7"/>
  <c r="AQ352" i="7"/>
  <c r="AP357" i="7"/>
  <c r="AQ357" i="7"/>
  <c r="AP377" i="7"/>
  <c r="AQ377" i="7"/>
  <c r="AP379" i="7"/>
  <c r="AQ379" i="7"/>
  <c r="AP380" i="7"/>
  <c r="AQ380" i="7"/>
  <c r="AP382" i="7"/>
  <c r="AQ382" i="7"/>
  <c r="AP385" i="7"/>
  <c r="AQ385" i="7"/>
  <c r="AP386" i="7"/>
  <c r="AQ386" i="7"/>
  <c r="AP395" i="7"/>
  <c r="AQ395" i="7"/>
  <c r="AP407" i="7"/>
  <c r="AQ407" i="7"/>
  <c r="AP408" i="7"/>
  <c r="AQ408" i="7"/>
  <c r="AP409" i="7"/>
  <c r="AQ409" i="7"/>
  <c r="AP410" i="7"/>
  <c r="AQ410" i="7"/>
  <c r="AP414" i="7"/>
  <c r="AQ414" i="7"/>
  <c r="AP417" i="7"/>
  <c r="AQ417" i="7"/>
  <c r="AP419" i="7"/>
  <c r="AQ419" i="7"/>
  <c r="AP424" i="7"/>
  <c r="AQ424" i="7"/>
  <c r="AP425" i="7"/>
  <c r="AQ425" i="7"/>
  <c r="AP440" i="7"/>
  <c r="AQ440" i="7"/>
  <c r="AP446" i="7"/>
  <c r="AQ446" i="7"/>
  <c r="AP447" i="7"/>
  <c r="AQ447" i="7"/>
  <c r="AP449" i="7"/>
  <c r="AQ449" i="7"/>
  <c r="AP451" i="7"/>
  <c r="AQ451" i="7"/>
  <c r="AP453" i="7"/>
  <c r="AQ453" i="7"/>
  <c r="AP455" i="7"/>
  <c r="AQ455" i="7"/>
  <c r="AP456" i="7"/>
  <c r="AQ456" i="7"/>
  <c r="AP458" i="7"/>
  <c r="AQ458" i="7"/>
  <c r="AP459" i="7"/>
  <c r="AQ459" i="7"/>
  <c r="AP460" i="7"/>
  <c r="AQ460" i="7"/>
  <c r="AP461" i="7"/>
  <c r="AQ461" i="7"/>
  <c r="AP468" i="7"/>
  <c r="AQ468" i="7"/>
  <c r="AP469" i="7"/>
  <c r="AQ469" i="7"/>
  <c r="AP470" i="7"/>
  <c r="AQ470" i="7"/>
  <c r="AP504" i="7"/>
  <c r="AQ504" i="7"/>
  <c r="AP508" i="7"/>
  <c r="AQ508" i="7"/>
  <c r="AP522" i="7"/>
  <c r="AQ522" i="7"/>
  <c r="AP539" i="7"/>
  <c r="AQ539" i="7"/>
  <c r="AP540" i="7"/>
  <c r="AQ540" i="7"/>
  <c r="AP541" i="7"/>
  <c r="AQ541" i="7"/>
  <c r="AP542" i="7"/>
  <c r="AQ542" i="7"/>
  <c r="AP553" i="7"/>
  <c r="AQ553" i="7"/>
  <c r="AP554" i="7"/>
  <c r="AQ554" i="7"/>
  <c r="AP564" i="7"/>
  <c r="AQ564" i="7"/>
  <c r="AP566" i="7"/>
  <c r="AQ566" i="7"/>
  <c r="AP572" i="7"/>
  <c r="AQ572" i="7"/>
  <c r="AP573" i="7"/>
  <c r="AQ573" i="7"/>
  <c r="AP574" i="7"/>
  <c r="AQ574" i="7"/>
  <c r="AP575" i="7"/>
  <c r="AQ575" i="7"/>
  <c r="AP576" i="7"/>
  <c r="AQ576" i="7"/>
  <c r="AP604" i="7"/>
  <c r="AQ604" i="7"/>
  <c r="AP608" i="7"/>
  <c r="AQ608" i="7"/>
  <c r="AP613" i="7"/>
  <c r="AQ613" i="7"/>
  <c r="AP617" i="7"/>
  <c r="AQ617" i="7"/>
  <c r="AP621" i="7"/>
  <c r="AQ621" i="7"/>
  <c r="AP627" i="7"/>
  <c r="AQ627" i="7"/>
  <c r="AP639" i="7"/>
  <c r="AQ639" i="7"/>
  <c r="AP640" i="7"/>
  <c r="AQ640" i="7"/>
  <c r="AP645" i="7"/>
  <c r="AQ645" i="7"/>
  <c r="AP652" i="7"/>
  <c r="AQ652" i="7"/>
  <c r="AP654" i="7"/>
  <c r="AQ654" i="7"/>
  <c r="AP655" i="7"/>
  <c r="AQ655" i="7"/>
  <c r="AP656" i="7"/>
  <c r="AQ656" i="7"/>
  <c r="AP657" i="7"/>
  <c r="AQ657" i="7"/>
  <c r="AP663" i="7"/>
  <c r="AQ663" i="7"/>
  <c r="AP666" i="7"/>
  <c r="AQ666" i="7"/>
  <c r="AP680" i="7"/>
  <c r="AQ680" i="7"/>
  <c r="AP683" i="7"/>
  <c r="AQ683" i="7"/>
  <c r="AP687" i="7"/>
  <c r="AQ687" i="7"/>
  <c r="AP688" i="7"/>
  <c r="AQ688" i="7"/>
  <c r="AP689" i="7"/>
  <c r="AQ689" i="7"/>
  <c r="AP690" i="7"/>
  <c r="AQ690" i="7"/>
  <c r="AP694" i="7"/>
  <c r="AQ694" i="7"/>
  <c r="AP695" i="7"/>
  <c r="AQ695" i="7"/>
  <c r="AP697" i="7"/>
  <c r="AQ697" i="7"/>
  <c r="AP699" i="7"/>
  <c r="AQ699" i="7"/>
  <c r="AP704" i="7"/>
  <c r="AQ704" i="7"/>
  <c r="AP713" i="7"/>
  <c r="AQ713" i="7"/>
  <c r="AP727" i="7"/>
  <c r="AQ727" i="7"/>
  <c r="AP731" i="7"/>
  <c r="AQ731" i="7"/>
  <c r="AP734" i="7"/>
  <c r="AQ734" i="7"/>
  <c r="AP743" i="7"/>
  <c r="AQ743" i="7"/>
  <c r="AP744" i="7"/>
  <c r="AQ744" i="7"/>
  <c r="AP749" i="7"/>
  <c r="AQ749" i="7"/>
  <c r="AP750" i="7"/>
  <c r="AQ750" i="7"/>
  <c r="AP755" i="7"/>
  <c r="AQ755" i="7"/>
  <c r="AP756" i="7"/>
  <c r="AQ756" i="7"/>
  <c r="AP765" i="7"/>
  <c r="AQ765" i="7"/>
  <c r="AP766" i="7"/>
  <c r="AQ766" i="7"/>
  <c r="AP767" i="7"/>
  <c r="AQ767" i="7"/>
  <c r="AP789" i="7"/>
  <c r="AQ789" i="7"/>
  <c r="AP792" i="7"/>
  <c r="AQ792" i="7"/>
  <c r="AP798" i="7"/>
  <c r="AQ798" i="7"/>
  <c r="AP799" i="7"/>
  <c r="AQ799" i="7"/>
  <c r="AP802" i="7"/>
  <c r="AQ802" i="7"/>
  <c r="AP805" i="7"/>
  <c r="AQ805" i="7"/>
  <c r="AP818" i="7"/>
  <c r="AQ818" i="7"/>
  <c r="AP826" i="7"/>
  <c r="AQ826" i="7"/>
  <c r="AP830" i="7"/>
  <c r="AQ830" i="7"/>
  <c r="AP834" i="7"/>
  <c r="AQ834" i="7"/>
  <c r="AP837" i="7"/>
  <c r="AQ837" i="7"/>
  <c r="AP841" i="7"/>
  <c r="AQ841" i="7"/>
  <c r="AP842" i="7"/>
  <c r="AQ842" i="7"/>
  <c r="AP844" i="7"/>
  <c r="AQ844" i="7"/>
  <c r="AP847" i="7"/>
  <c r="AQ847" i="7"/>
  <c r="AP850" i="7"/>
  <c r="AQ850" i="7"/>
  <c r="AP853" i="7"/>
  <c r="AQ853" i="7"/>
  <c r="AP854" i="7"/>
  <c r="AQ854" i="7"/>
  <c r="AP855" i="7"/>
  <c r="AQ855" i="7"/>
  <c r="AP856" i="7"/>
  <c r="AQ856" i="7"/>
  <c r="AP876" i="7"/>
  <c r="AQ876" i="7"/>
  <c r="AP878" i="7"/>
  <c r="AQ878" i="7"/>
  <c r="AP880" i="7"/>
  <c r="AQ880" i="7"/>
  <c r="AP881" i="7"/>
  <c r="AQ881" i="7"/>
  <c r="AP884" i="7"/>
  <c r="AQ884" i="7"/>
  <c r="AP896" i="7"/>
  <c r="AQ896" i="7"/>
  <c r="AP917" i="7"/>
  <c r="AQ917" i="7"/>
  <c r="AP918" i="7"/>
  <c r="AQ918" i="7"/>
  <c r="AP928" i="7"/>
  <c r="AQ928" i="7"/>
  <c r="AP929" i="7"/>
  <c r="AQ929" i="7"/>
  <c r="AP930" i="7"/>
  <c r="AQ930" i="7"/>
  <c r="AP950" i="7"/>
  <c r="AQ950" i="7"/>
  <c r="AP955" i="7"/>
  <c r="AQ955" i="7"/>
  <c r="AP969" i="7"/>
  <c r="AQ969" i="7"/>
  <c r="AP970" i="7"/>
  <c r="AQ970" i="7"/>
  <c r="AP971" i="7"/>
  <c r="AQ971" i="7"/>
  <c r="AP974" i="7"/>
  <c r="AQ974" i="7"/>
  <c r="AP976" i="7"/>
  <c r="AQ976" i="7"/>
  <c r="AP983" i="7"/>
  <c r="AQ983" i="7"/>
  <c r="AP986" i="7"/>
  <c r="AQ986" i="7"/>
  <c r="AP987" i="7"/>
  <c r="AQ987" i="7"/>
  <c r="AP995" i="7"/>
  <c r="AQ995" i="7"/>
  <c r="AP1002" i="7"/>
  <c r="AQ1002" i="7"/>
  <c r="AP1004" i="7"/>
  <c r="AQ1004" i="7"/>
  <c r="AP1034" i="7"/>
  <c r="AQ1034" i="7"/>
  <c r="AP1051" i="7"/>
  <c r="AQ1051" i="7"/>
  <c r="AP1059" i="7"/>
  <c r="AQ1059" i="7"/>
  <c r="AP1060" i="7"/>
  <c r="AQ1060" i="7"/>
  <c r="AP1065" i="7"/>
  <c r="AQ1065" i="7"/>
  <c r="AP1066" i="7"/>
  <c r="AQ1066" i="7"/>
  <c r="AP1068" i="7"/>
  <c r="AQ1068" i="7"/>
  <c r="AP1079" i="7"/>
  <c r="AQ1079" i="7"/>
  <c r="AP1090" i="7"/>
  <c r="AQ1090" i="7"/>
  <c r="AP1102" i="7"/>
  <c r="AQ1102" i="7"/>
  <c r="AP1104" i="7"/>
  <c r="AQ1104" i="7"/>
  <c r="AP1105" i="7"/>
  <c r="AQ1105" i="7"/>
  <c r="AP1112" i="7"/>
  <c r="AQ1112" i="7"/>
  <c r="AP1114" i="7"/>
  <c r="AQ1114" i="7"/>
  <c r="AP1115" i="7"/>
  <c r="AQ1115" i="7"/>
  <c r="AP1119" i="7"/>
  <c r="AQ1119" i="7"/>
  <c r="AP1123" i="7"/>
  <c r="AQ1123" i="7"/>
  <c r="AP1125" i="7"/>
  <c r="AQ1125" i="7"/>
  <c r="AP1129" i="7"/>
  <c r="AQ1129" i="7"/>
  <c r="AP1130" i="7"/>
  <c r="AQ1130" i="7"/>
  <c r="AP1131" i="7"/>
  <c r="AQ1131" i="7"/>
  <c r="AP1133" i="7"/>
  <c r="AQ1133" i="7"/>
  <c r="AP1136" i="7"/>
  <c r="AQ1136" i="7"/>
  <c r="AP1137" i="7"/>
  <c r="AQ1137" i="7"/>
  <c r="AP1138" i="7"/>
  <c r="AQ1138" i="7"/>
  <c r="AP1139" i="7"/>
  <c r="AQ1139" i="7"/>
  <c r="AP1144" i="7"/>
  <c r="AQ1144" i="7"/>
  <c r="AP1145" i="7"/>
  <c r="AQ1145" i="7"/>
  <c r="AP1147" i="7"/>
  <c r="AQ1147" i="7"/>
  <c r="AP1149" i="7"/>
  <c r="AQ1149" i="7"/>
  <c r="AP1151" i="7"/>
  <c r="AQ1151" i="7"/>
  <c r="AP1167" i="7"/>
  <c r="AQ1167" i="7"/>
  <c r="AP1176" i="7"/>
  <c r="AQ1176" i="7"/>
  <c r="AP1183" i="7"/>
  <c r="AQ1183" i="7"/>
  <c r="AP1184" i="7"/>
  <c r="AQ1184" i="7"/>
  <c r="AP1185" i="7"/>
  <c r="AQ1185" i="7"/>
  <c r="AP1187" i="7"/>
  <c r="AQ1187" i="7"/>
  <c r="AP1189" i="7"/>
  <c r="AQ1189" i="7"/>
  <c r="AP1190" i="7"/>
  <c r="AQ1190" i="7"/>
  <c r="AP1202" i="7"/>
  <c r="AQ1202" i="7"/>
  <c r="AP1204" i="7"/>
  <c r="AQ1204" i="7"/>
  <c r="AP1208" i="7"/>
  <c r="AQ1208" i="7"/>
  <c r="AP1209" i="7"/>
  <c r="AQ1209" i="7"/>
  <c r="AP1215" i="7"/>
  <c r="AQ1215" i="7"/>
  <c r="AP1230" i="7"/>
  <c r="AQ1230" i="7"/>
  <c r="AP1246" i="7"/>
  <c r="AQ1246" i="7"/>
  <c r="AP1255" i="7"/>
  <c r="AQ1255" i="7"/>
  <c r="AP1257" i="7"/>
  <c r="AQ1257" i="7"/>
  <c r="AP1265" i="7"/>
  <c r="AQ1265" i="7"/>
  <c r="AP1272" i="7"/>
  <c r="AQ1272" i="7"/>
  <c r="AP1287" i="7"/>
  <c r="AQ1287" i="7"/>
  <c r="AP1288" i="7"/>
  <c r="AQ1288" i="7"/>
  <c r="AP1289" i="7"/>
  <c r="AQ1289" i="7"/>
  <c r="AP1290" i="7"/>
  <c r="AQ1290" i="7"/>
  <c r="AP1291" i="7"/>
  <c r="AQ1291" i="7"/>
  <c r="AP1292" i="7"/>
  <c r="AQ1292" i="7"/>
  <c r="AP1301" i="7"/>
  <c r="AQ1301" i="7"/>
  <c r="AP1312" i="7"/>
  <c r="AQ1312" i="7"/>
  <c r="AP1315" i="7"/>
  <c r="AQ1315" i="7"/>
  <c r="AP1318" i="7"/>
  <c r="AQ1318" i="7"/>
  <c r="AP1332" i="7"/>
  <c r="AQ1332" i="7"/>
  <c r="AP1333" i="7"/>
  <c r="AQ1333" i="7"/>
  <c r="AP1334" i="7"/>
  <c r="AQ1334" i="7"/>
  <c r="AP1336" i="7"/>
  <c r="AQ1336" i="7"/>
  <c r="AP1342" i="7"/>
  <c r="AQ1342" i="7"/>
  <c r="AP1345" i="7"/>
  <c r="AQ1345" i="7"/>
  <c r="AP1350" i="7"/>
  <c r="AQ1350" i="7"/>
  <c r="AP1355" i="7"/>
  <c r="AQ1355" i="7"/>
  <c r="AP1356" i="7"/>
  <c r="AQ1356" i="7"/>
  <c r="AP1357" i="7"/>
  <c r="AQ1357" i="7"/>
  <c r="AP1358" i="7"/>
  <c r="AQ1358" i="7"/>
  <c r="AP1376" i="7"/>
  <c r="AQ1376" i="7"/>
  <c r="AP1377" i="7"/>
  <c r="AQ1377" i="7"/>
  <c r="AP1381" i="7"/>
  <c r="AQ1381" i="7"/>
  <c r="AP1386" i="7"/>
  <c r="AQ1386" i="7"/>
  <c r="AP1387" i="7"/>
  <c r="AQ1387" i="7"/>
  <c r="AP1388" i="7"/>
  <c r="AQ1388" i="7"/>
  <c r="AP1389" i="7"/>
  <c r="AQ1389" i="7"/>
  <c r="AP1390" i="7"/>
  <c r="AQ1390" i="7"/>
  <c r="AP1391" i="7"/>
  <c r="AQ1391" i="7"/>
  <c r="AP1392" i="7"/>
  <c r="AQ1392" i="7"/>
  <c r="AP1397" i="7"/>
  <c r="AQ1397" i="7"/>
  <c r="AP1398" i="7"/>
  <c r="AQ1398" i="7"/>
  <c r="AP1399" i="7"/>
  <c r="AQ1399" i="7"/>
  <c r="AP1400" i="7"/>
  <c r="AQ1400" i="7"/>
  <c r="AP1401" i="7"/>
  <c r="AQ1401" i="7"/>
  <c r="AP1402" i="7"/>
  <c r="AQ1402" i="7"/>
  <c r="AP1408" i="7"/>
  <c r="AQ1408" i="7"/>
  <c r="AP1409" i="7"/>
  <c r="AQ1409" i="7"/>
  <c r="AP1410" i="7"/>
  <c r="AQ1410" i="7"/>
  <c r="AP1417" i="7"/>
  <c r="AQ1417" i="7"/>
  <c r="AP1420" i="7"/>
  <c r="AQ1420" i="7"/>
  <c r="AP1424" i="7"/>
  <c r="AQ1424" i="7"/>
  <c r="AP1443" i="7"/>
  <c r="AQ1443" i="7"/>
  <c r="AP1444" i="7"/>
  <c r="AQ1444" i="7"/>
  <c r="AP1446" i="7"/>
  <c r="AQ1446" i="7"/>
  <c r="AP1447" i="7"/>
  <c r="AQ1447" i="7"/>
  <c r="AP1452" i="7"/>
  <c r="AQ1452" i="7"/>
  <c r="AP1463" i="7"/>
  <c r="AQ1463" i="7"/>
  <c r="AP1465" i="7"/>
  <c r="AQ1465" i="7"/>
  <c r="AP1468" i="7"/>
  <c r="AQ1468" i="7"/>
  <c r="AP1472" i="7"/>
  <c r="AQ1472" i="7"/>
  <c r="AP1474" i="7"/>
  <c r="AQ1474" i="7"/>
  <c r="AP1478" i="7"/>
  <c r="AQ1478" i="7"/>
  <c r="AP1479" i="7"/>
  <c r="AQ1479" i="7"/>
  <c r="AP1482" i="7"/>
  <c r="AQ1482" i="7"/>
  <c r="AP1486" i="7"/>
  <c r="AQ1486" i="7"/>
  <c r="AP1491" i="7"/>
  <c r="AQ1491" i="7"/>
  <c r="AP1507" i="7"/>
  <c r="AQ1507" i="7"/>
  <c r="AP1511" i="7"/>
  <c r="AQ1511" i="7"/>
  <c r="AP1517" i="7"/>
  <c r="AQ1517" i="7"/>
  <c r="AP1521" i="7"/>
  <c r="AQ1521" i="7"/>
  <c r="AP1526" i="7"/>
  <c r="AQ1526" i="7"/>
  <c r="AP1536" i="7"/>
  <c r="AQ1536" i="7"/>
  <c r="AP1537" i="7"/>
  <c r="AQ1537" i="7"/>
  <c r="AP1538" i="7"/>
  <c r="AQ1538" i="7"/>
  <c r="AP1545" i="7"/>
  <c r="AQ1545" i="7"/>
  <c r="AP1549" i="7"/>
  <c r="AQ1549" i="7"/>
  <c r="AP1553" i="7"/>
  <c r="AQ1553" i="7"/>
  <c r="AP1555" i="7"/>
  <c r="AQ1555" i="7"/>
  <c r="AP1558" i="7"/>
  <c r="AQ1558" i="7"/>
  <c r="AP1559" i="7"/>
  <c r="AQ1559" i="7"/>
  <c r="AP1560" i="7"/>
  <c r="AQ1560" i="7"/>
  <c r="AP1561" i="7"/>
  <c r="AQ1561" i="7"/>
  <c r="AP1562" i="7"/>
  <c r="AQ1562" i="7"/>
  <c r="AP1563" i="7"/>
  <c r="AQ1563" i="7"/>
  <c r="AP1564" i="7"/>
  <c r="AQ1564" i="7"/>
  <c r="AP1565" i="7"/>
  <c r="AQ1565" i="7"/>
  <c r="AP1566" i="7"/>
  <c r="AQ1566" i="7"/>
  <c r="AP1567" i="7"/>
  <c r="AQ1567" i="7"/>
  <c r="AP1568" i="7"/>
  <c r="AQ1568" i="7"/>
  <c r="AP1569" i="7"/>
  <c r="AQ1569" i="7"/>
  <c r="AP1570" i="7"/>
  <c r="AQ1570" i="7"/>
  <c r="AP1571" i="7"/>
  <c r="AQ1571" i="7"/>
  <c r="AP1572" i="7"/>
  <c r="AQ1572" i="7"/>
  <c r="AP1573" i="7"/>
  <c r="AQ1573" i="7"/>
  <c r="AP1574" i="7"/>
  <c r="AQ1574" i="7"/>
  <c r="AP1575" i="7"/>
  <c r="AQ1575" i="7"/>
  <c r="AP1576" i="7"/>
  <c r="AQ1576" i="7"/>
  <c r="AP1577" i="7"/>
  <c r="AQ1577" i="7"/>
  <c r="AP1578" i="7"/>
  <c r="AQ1578" i="7"/>
  <c r="AP1579" i="7"/>
  <c r="AQ1579" i="7"/>
  <c r="AP1580" i="7"/>
  <c r="AQ1580" i="7"/>
  <c r="AP1581" i="7"/>
  <c r="AQ1581" i="7"/>
  <c r="AP1582" i="7"/>
  <c r="AQ1582" i="7"/>
  <c r="AP1583" i="7"/>
  <c r="AQ1583" i="7"/>
  <c r="AP1584" i="7"/>
  <c r="AQ1584" i="7"/>
  <c r="AP1599" i="7"/>
  <c r="AQ1599" i="7"/>
  <c r="AP1600" i="7"/>
  <c r="AQ1600" i="7"/>
  <c r="AP1601" i="7"/>
  <c r="AQ1601" i="7"/>
  <c r="AP1602" i="7"/>
  <c r="AQ1602" i="7"/>
  <c r="AP1603" i="7"/>
  <c r="AQ1603" i="7"/>
  <c r="AP1612" i="7"/>
  <c r="AQ1612" i="7"/>
  <c r="AP1617" i="7"/>
  <c r="AQ1617" i="7"/>
  <c r="AP1626" i="7"/>
  <c r="AQ1626" i="7"/>
  <c r="AP1637" i="7"/>
  <c r="AQ1637" i="7"/>
  <c r="AP1639" i="7"/>
  <c r="AQ1639" i="7"/>
  <c r="AP1651" i="7"/>
  <c r="AQ1651" i="7"/>
  <c r="AP1661" i="7"/>
  <c r="AQ1661" i="7"/>
  <c r="AP1664" i="7"/>
  <c r="AQ1664" i="7"/>
  <c r="AP1675" i="7"/>
  <c r="AQ1675" i="7"/>
  <c r="AP1676" i="7"/>
  <c r="AQ1676" i="7"/>
  <c r="AP1679" i="7"/>
  <c r="AQ1679" i="7"/>
  <c r="AP1681" i="7"/>
  <c r="AQ1681" i="7"/>
  <c r="AP1684" i="7"/>
  <c r="AQ1684" i="7"/>
  <c r="AP1687" i="7"/>
  <c r="AQ1687" i="7"/>
  <c r="AP1688" i="7"/>
  <c r="AQ1688" i="7"/>
  <c r="AP1689" i="7"/>
  <c r="AQ1689" i="7"/>
  <c r="AP1697" i="7"/>
  <c r="AQ1697" i="7"/>
  <c r="AP1702" i="7"/>
  <c r="AQ1702" i="7"/>
  <c r="AP1720" i="7"/>
  <c r="AQ1720" i="7"/>
  <c r="AP1724" i="7"/>
  <c r="AQ1724" i="7"/>
  <c r="AP1726" i="7"/>
  <c r="AQ1726" i="7"/>
  <c r="AP1727" i="7"/>
  <c r="AQ1727" i="7"/>
  <c r="AP1733" i="7"/>
  <c r="AQ1733" i="7"/>
  <c r="AP1735" i="7"/>
  <c r="AQ1735" i="7"/>
  <c r="AP1737" i="7"/>
  <c r="AQ1737" i="7"/>
  <c r="AP1742" i="7"/>
  <c r="AQ1742" i="7"/>
  <c r="AP1743" i="7"/>
  <c r="AQ1743" i="7"/>
  <c r="AP1745" i="7"/>
  <c r="AQ1745" i="7"/>
  <c r="AP1746" i="7"/>
  <c r="AQ1746" i="7"/>
  <c r="AP1747" i="7"/>
  <c r="AQ1747" i="7"/>
  <c r="AP1750" i="7"/>
  <c r="AQ1750" i="7"/>
  <c r="AP1752" i="7"/>
  <c r="AQ1752" i="7"/>
  <c r="AP1754" i="7"/>
  <c r="AQ1754" i="7"/>
  <c r="AP1758" i="7"/>
  <c r="AQ1758" i="7"/>
  <c r="AP1759" i="7"/>
  <c r="AQ1759" i="7"/>
  <c r="AP1760" i="7"/>
  <c r="AQ1760" i="7"/>
  <c r="AP1761" i="7"/>
  <c r="AQ1761" i="7"/>
  <c r="AP1766" i="7"/>
  <c r="AQ1766" i="7"/>
  <c r="AP1776" i="7"/>
  <c r="AQ1776" i="7"/>
  <c r="AP1782" i="7"/>
  <c r="AQ1782" i="7"/>
  <c r="AP1789" i="7"/>
  <c r="AQ1789" i="7"/>
  <c r="AP1790" i="7"/>
  <c r="AQ1790" i="7"/>
  <c r="AP1791" i="7"/>
  <c r="AQ1791" i="7"/>
  <c r="AP1796" i="7"/>
  <c r="AQ1796" i="7"/>
  <c r="AP1800" i="7"/>
  <c r="AQ1800" i="7"/>
  <c r="AP1803" i="7"/>
  <c r="AQ1803" i="7"/>
  <c r="AP1806" i="7"/>
  <c r="AQ1806" i="7"/>
  <c r="AP1808" i="7"/>
  <c r="AQ1808" i="7"/>
  <c r="AP1811" i="7"/>
  <c r="AQ1811" i="7"/>
  <c r="AP1813" i="7"/>
  <c r="AQ1813" i="7"/>
  <c r="AP1818" i="7"/>
  <c r="AQ1818" i="7"/>
  <c r="AP1822" i="7"/>
  <c r="AQ1822" i="7"/>
  <c r="AP1832" i="7"/>
  <c r="AQ1832" i="7"/>
  <c r="AP1842" i="7"/>
  <c r="AQ1842" i="7"/>
  <c r="AP1845" i="7"/>
  <c r="AQ1845" i="7"/>
  <c r="AP1854" i="7"/>
  <c r="AQ1854" i="7"/>
  <c r="AP1858" i="7"/>
  <c r="AQ1858" i="7"/>
  <c r="AP1859" i="7"/>
  <c r="AQ1859" i="7"/>
  <c r="AP1860" i="7"/>
  <c r="AQ1860" i="7"/>
  <c r="AP1861" i="7"/>
  <c r="AQ1861" i="7"/>
  <c r="AP1862" i="7"/>
  <c r="AQ1862" i="7"/>
  <c r="AP1865" i="7"/>
  <c r="AQ1865" i="7"/>
  <c r="AP1892" i="7"/>
  <c r="AQ1892" i="7"/>
  <c r="AP1894" i="7"/>
  <c r="AQ1894" i="7"/>
  <c r="AP1899" i="7"/>
  <c r="AQ1899" i="7"/>
  <c r="AP1907" i="7"/>
  <c r="AQ1907" i="7"/>
  <c r="AP1908" i="7"/>
  <c r="AQ1908" i="7"/>
  <c r="AP1915" i="7"/>
  <c r="AQ1915" i="7"/>
  <c r="AP1918" i="7"/>
  <c r="AQ1918" i="7"/>
  <c r="AP1922" i="7"/>
  <c r="AQ1922" i="7"/>
  <c r="AP1924" i="7"/>
  <c r="AQ1924" i="7"/>
  <c r="AP1926" i="7"/>
  <c r="AQ1926" i="7"/>
  <c r="AP1929" i="7"/>
  <c r="AQ1929" i="7"/>
  <c r="AP1941" i="7"/>
  <c r="AQ1941" i="7"/>
  <c r="AP1942" i="7"/>
  <c r="AQ1942" i="7"/>
  <c r="AP1943" i="7"/>
  <c r="AQ1943" i="7"/>
  <c r="AP1945" i="7"/>
  <c r="AQ1945" i="7"/>
  <c r="AP1949" i="7"/>
  <c r="AQ1949" i="7"/>
  <c r="AP1950" i="7"/>
  <c r="AQ1950" i="7"/>
  <c r="AP1953" i="7"/>
  <c r="AQ1953" i="7"/>
  <c r="AP1956" i="7"/>
  <c r="AQ1956" i="7"/>
  <c r="AP1957" i="7"/>
  <c r="AQ1957" i="7"/>
  <c r="AP1958" i="7"/>
  <c r="AQ1958" i="7"/>
  <c r="AP1959" i="7"/>
  <c r="AQ1959" i="7"/>
  <c r="AP1966" i="7"/>
  <c r="AQ1966" i="7"/>
  <c r="AP1971" i="7"/>
  <c r="AQ1971" i="7"/>
  <c r="AP1974" i="7"/>
  <c r="AQ1974" i="7"/>
  <c r="AP1975" i="7"/>
  <c r="AQ1975" i="7"/>
  <c r="AP1976" i="7"/>
  <c r="AQ1976" i="7"/>
  <c r="AP1977" i="7"/>
  <c r="AQ1977" i="7"/>
  <c r="AP1979" i="7"/>
  <c r="AQ1979" i="7"/>
  <c r="AP1990" i="7"/>
  <c r="AQ1990" i="7"/>
  <c r="AP1991" i="7"/>
  <c r="AQ1991" i="7"/>
  <c r="AP1993" i="7"/>
  <c r="AQ1993" i="7"/>
  <c r="AP1994" i="7"/>
  <c r="AQ1994" i="7"/>
  <c r="AP1999" i="7"/>
  <c r="AQ1999" i="7"/>
  <c r="AP2005" i="7"/>
  <c r="AQ2005" i="7"/>
  <c r="AP2007" i="7"/>
  <c r="AQ2007" i="7"/>
  <c r="AP2014" i="7"/>
  <c r="AQ2014" i="7"/>
  <c r="AP2019" i="7"/>
  <c r="AQ2019" i="7"/>
  <c r="AP2024" i="7"/>
  <c r="AQ2024" i="7"/>
  <c r="AP2032" i="7"/>
  <c r="AQ2032" i="7"/>
  <c r="AP2037" i="7"/>
  <c r="AQ2037" i="7"/>
  <c r="AP2040" i="7"/>
  <c r="AQ2040" i="7"/>
  <c r="AP2041" i="7"/>
  <c r="AQ2041" i="7"/>
  <c r="AP2052" i="7"/>
  <c r="AQ2052" i="7"/>
  <c r="AP2089" i="7"/>
  <c r="AQ2089" i="7"/>
  <c r="AP2110" i="7"/>
  <c r="AQ2110" i="7"/>
  <c r="AP2111" i="7"/>
  <c r="AQ2111" i="7"/>
  <c r="AP2112" i="7"/>
  <c r="AQ2112" i="7"/>
  <c r="AP2116" i="7"/>
  <c r="AQ2116" i="7"/>
  <c r="AP2121" i="7"/>
  <c r="AQ2121" i="7"/>
  <c r="AP2129" i="7"/>
  <c r="AQ2129" i="7"/>
  <c r="AP2130" i="7"/>
  <c r="AQ2130" i="7"/>
  <c r="AP2131" i="7"/>
  <c r="AQ2131" i="7"/>
  <c r="AP2132" i="7"/>
  <c r="AQ2132" i="7"/>
  <c r="AP2142" i="7"/>
  <c r="AQ2142" i="7"/>
  <c r="AP2145" i="7"/>
  <c r="AQ2145" i="7"/>
  <c r="AP2150" i="7"/>
  <c r="AQ2150" i="7"/>
  <c r="AP2157" i="7"/>
  <c r="AQ2157" i="7"/>
  <c r="AP2159" i="7"/>
  <c r="AQ2159" i="7"/>
  <c r="AP2161" i="7"/>
  <c r="AQ2161" i="7"/>
  <c r="AP2165" i="7"/>
  <c r="AQ2165" i="7"/>
  <c r="AP2168" i="7"/>
  <c r="AQ2168" i="7"/>
  <c r="AP2179" i="7"/>
  <c r="AQ2179" i="7"/>
  <c r="AP2180" i="7"/>
  <c r="AQ2180" i="7"/>
  <c r="AP2181" i="7"/>
  <c r="AQ2181" i="7"/>
  <c r="AP2188" i="7"/>
  <c r="AQ2188" i="7"/>
  <c r="AP2190" i="7"/>
  <c r="AQ2190" i="7"/>
  <c r="AP3" i="7"/>
  <c r="AQ3" i="7"/>
  <c r="AP4" i="7"/>
  <c r="AQ4" i="7"/>
  <c r="AP5" i="7"/>
  <c r="AQ5" i="7"/>
  <c r="AP6" i="7"/>
  <c r="AQ6" i="7"/>
  <c r="AP7" i="7"/>
  <c r="AQ7" i="7"/>
  <c r="AP8" i="7"/>
  <c r="AQ8" i="7"/>
  <c r="AP9" i="7"/>
  <c r="AQ9" i="7"/>
  <c r="AP10" i="7"/>
  <c r="AQ10" i="7"/>
  <c r="AP11" i="7"/>
  <c r="AQ11" i="7"/>
  <c r="AP12" i="7"/>
  <c r="AQ12" i="7"/>
  <c r="AP14" i="7"/>
  <c r="AQ14" i="7"/>
  <c r="AP15" i="7"/>
  <c r="AQ15" i="7"/>
  <c r="AP16" i="7"/>
  <c r="AQ16" i="7"/>
  <c r="AP17" i="7"/>
  <c r="AQ17" i="7"/>
  <c r="AP18" i="7"/>
  <c r="AQ18" i="7"/>
  <c r="AP19" i="7"/>
  <c r="AQ19" i="7"/>
  <c r="AP20" i="7"/>
  <c r="AQ20" i="7"/>
  <c r="AP23" i="7"/>
  <c r="AQ23" i="7"/>
  <c r="AP25" i="7"/>
  <c r="AQ25" i="7"/>
  <c r="AP26" i="7"/>
  <c r="AQ26" i="7"/>
  <c r="AP27" i="7"/>
  <c r="AQ27" i="7"/>
  <c r="AP28" i="7"/>
  <c r="AQ28" i="7"/>
  <c r="AP29" i="7"/>
  <c r="AQ29" i="7"/>
  <c r="AP30" i="7"/>
  <c r="AQ30" i="7"/>
  <c r="AP32" i="7"/>
  <c r="AQ32" i="7"/>
  <c r="AP33" i="7"/>
  <c r="AQ33" i="7"/>
  <c r="AP34" i="7"/>
  <c r="AQ34" i="7"/>
  <c r="AP35" i="7"/>
  <c r="AQ35" i="7"/>
  <c r="AP36" i="7"/>
  <c r="AQ36" i="7"/>
  <c r="AP38" i="7"/>
  <c r="AQ38" i="7"/>
  <c r="AP40" i="7"/>
  <c r="AQ40" i="7"/>
  <c r="AP41" i="7"/>
  <c r="AQ41" i="7"/>
  <c r="AP42" i="7"/>
  <c r="AQ42" i="7"/>
  <c r="AP43" i="7"/>
  <c r="AQ43" i="7"/>
  <c r="AP44" i="7"/>
  <c r="AQ44" i="7"/>
  <c r="AP45" i="7"/>
  <c r="AQ45" i="7"/>
  <c r="AP47" i="7"/>
  <c r="AQ47" i="7"/>
  <c r="AP48" i="7"/>
  <c r="AQ48" i="7"/>
  <c r="AP51" i="7"/>
  <c r="AQ51" i="7"/>
  <c r="AP52" i="7"/>
  <c r="AQ52" i="7"/>
  <c r="AP53" i="7"/>
  <c r="AQ53" i="7"/>
  <c r="AP55" i="7"/>
  <c r="AQ55" i="7"/>
  <c r="AP56" i="7"/>
  <c r="AQ56" i="7"/>
  <c r="AP57" i="7"/>
  <c r="AQ57" i="7"/>
  <c r="AP59" i="7"/>
  <c r="AQ59" i="7"/>
  <c r="AP61" i="7"/>
  <c r="AQ61" i="7"/>
  <c r="AP62" i="7"/>
  <c r="AQ62" i="7"/>
  <c r="AP63" i="7"/>
  <c r="AQ63" i="7"/>
  <c r="AP64" i="7"/>
  <c r="AQ64" i="7"/>
  <c r="AP67" i="7"/>
  <c r="AQ67" i="7"/>
  <c r="AP68" i="7"/>
  <c r="AQ68" i="7"/>
  <c r="AP69" i="7"/>
  <c r="AQ69" i="7"/>
  <c r="AP70" i="7"/>
  <c r="AQ70" i="7"/>
  <c r="AP71" i="7"/>
  <c r="AQ71" i="7"/>
  <c r="AP73" i="7"/>
  <c r="AQ73" i="7"/>
  <c r="AP74" i="7"/>
  <c r="AQ74" i="7"/>
  <c r="AP75" i="7"/>
  <c r="AQ75" i="7"/>
  <c r="AP76" i="7"/>
  <c r="AQ76" i="7"/>
  <c r="AP77" i="7"/>
  <c r="AQ77" i="7"/>
  <c r="AP95" i="7"/>
  <c r="AQ95" i="7"/>
  <c r="AP96" i="7"/>
  <c r="AQ96" i="7"/>
  <c r="AP97" i="7"/>
  <c r="AQ97" i="7"/>
  <c r="AP99" i="7"/>
  <c r="AQ99" i="7"/>
  <c r="AP100" i="7"/>
  <c r="AQ100" i="7"/>
  <c r="AP101" i="7"/>
  <c r="AQ101" i="7"/>
  <c r="AP102" i="7"/>
  <c r="AQ102" i="7"/>
  <c r="AP103" i="7"/>
  <c r="AQ103" i="7"/>
  <c r="AP104" i="7"/>
  <c r="AQ104" i="7"/>
  <c r="AP105" i="7"/>
  <c r="AQ105" i="7"/>
  <c r="AP106" i="7"/>
  <c r="AQ106" i="7"/>
  <c r="AP107" i="7"/>
  <c r="AQ107" i="7"/>
  <c r="AP108" i="7"/>
  <c r="AQ108" i="7"/>
  <c r="AP109" i="7"/>
  <c r="AQ109" i="7"/>
  <c r="AP110" i="7"/>
  <c r="AQ110" i="7"/>
  <c r="AP111" i="7"/>
  <c r="AQ111" i="7"/>
  <c r="AP112" i="7"/>
  <c r="AQ112" i="7"/>
  <c r="AP113" i="7"/>
  <c r="AQ113" i="7"/>
  <c r="AP115" i="7"/>
  <c r="AQ115" i="7"/>
  <c r="AP116" i="7"/>
  <c r="AQ116" i="7"/>
  <c r="AP117" i="7"/>
  <c r="AQ117" i="7"/>
  <c r="AP118" i="7"/>
  <c r="AQ118" i="7"/>
  <c r="AP121" i="7"/>
  <c r="AQ121" i="7"/>
  <c r="AP122" i="7"/>
  <c r="AQ122" i="7"/>
  <c r="AP124" i="7"/>
  <c r="AQ124" i="7"/>
  <c r="AP125" i="7"/>
  <c r="AQ125" i="7"/>
  <c r="AP126" i="7"/>
  <c r="AQ126" i="7"/>
  <c r="AP127" i="7"/>
  <c r="AQ127" i="7"/>
  <c r="AP128" i="7"/>
  <c r="AQ128" i="7"/>
  <c r="AP130" i="7"/>
  <c r="AQ130" i="7"/>
  <c r="AP131" i="7"/>
  <c r="AQ131" i="7"/>
  <c r="AP132" i="7"/>
  <c r="AQ132" i="7"/>
  <c r="AP133" i="7"/>
  <c r="AQ133" i="7"/>
  <c r="AP134" i="7"/>
  <c r="AQ134" i="7"/>
  <c r="AP135" i="7"/>
  <c r="AQ135" i="7"/>
  <c r="AP136" i="7"/>
  <c r="AQ136" i="7"/>
  <c r="AP138" i="7"/>
  <c r="AQ138" i="7"/>
  <c r="AP139" i="7"/>
  <c r="AQ139" i="7"/>
  <c r="AP140" i="7"/>
  <c r="AQ140" i="7"/>
  <c r="AP141" i="7"/>
  <c r="AQ141" i="7"/>
  <c r="AP148" i="7"/>
  <c r="AQ148" i="7"/>
  <c r="AP149" i="7"/>
  <c r="AQ149" i="7"/>
  <c r="AP150" i="7"/>
  <c r="AQ150" i="7"/>
  <c r="AP151" i="7"/>
  <c r="AQ151" i="7"/>
  <c r="AP154" i="7"/>
  <c r="AQ154" i="7"/>
  <c r="AP156" i="7"/>
  <c r="AQ156" i="7"/>
  <c r="AP157" i="7"/>
  <c r="AQ157" i="7"/>
  <c r="AP159" i="7"/>
  <c r="AQ159" i="7"/>
  <c r="AP160" i="7"/>
  <c r="AQ160" i="7"/>
  <c r="AP161" i="7"/>
  <c r="AQ161" i="7"/>
  <c r="AP162" i="7"/>
  <c r="AQ162" i="7"/>
  <c r="AP165" i="7"/>
  <c r="AQ165" i="7"/>
  <c r="AP166" i="7"/>
  <c r="AQ166" i="7"/>
  <c r="AP167" i="7"/>
  <c r="AQ167" i="7"/>
  <c r="AP169" i="7"/>
  <c r="AQ169" i="7"/>
  <c r="AP170" i="7"/>
  <c r="AQ170" i="7"/>
  <c r="AP172" i="7"/>
  <c r="AQ172" i="7"/>
  <c r="AP173" i="7"/>
  <c r="AQ173" i="7"/>
  <c r="AP174" i="7"/>
  <c r="AQ174" i="7"/>
  <c r="AP175" i="7"/>
  <c r="AQ175" i="7"/>
  <c r="AP176" i="7"/>
  <c r="AQ176" i="7"/>
  <c r="AP177" i="7"/>
  <c r="AQ177" i="7"/>
  <c r="AP178" i="7"/>
  <c r="AQ178" i="7"/>
  <c r="AP179" i="7"/>
  <c r="AQ179" i="7"/>
  <c r="AP180" i="7"/>
  <c r="AQ180" i="7"/>
  <c r="AP181" i="7"/>
  <c r="AQ181" i="7"/>
  <c r="AP182" i="7"/>
  <c r="AQ182" i="7"/>
  <c r="AP183" i="7"/>
  <c r="AQ183" i="7"/>
  <c r="AP184" i="7"/>
  <c r="AQ184" i="7"/>
  <c r="AP185" i="7"/>
  <c r="AQ185" i="7"/>
  <c r="AP186" i="7"/>
  <c r="AQ186" i="7"/>
  <c r="AP187" i="7"/>
  <c r="AQ187" i="7"/>
  <c r="AP188" i="7"/>
  <c r="AQ188" i="7"/>
  <c r="AP189" i="7"/>
  <c r="AQ189" i="7"/>
  <c r="AP191" i="7"/>
  <c r="AQ191" i="7"/>
  <c r="AP192" i="7"/>
  <c r="AQ192" i="7"/>
  <c r="AP193" i="7"/>
  <c r="AQ193" i="7"/>
  <c r="AP194" i="7"/>
  <c r="AQ194" i="7"/>
  <c r="AP195" i="7"/>
  <c r="AQ195" i="7"/>
  <c r="AP197" i="7"/>
  <c r="AQ197" i="7"/>
  <c r="AP198" i="7"/>
  <c r="AQ198" i="7"/>
  <c r="AP199" i="7"/>
  <c r="AQ199" i="7"/>
  <c r="AP200" i="7"/>
  <c r="AQ200" i="7"/>
  <c r="AP201" i="7"/>
  <c r="AQ201" i="7"/>
  <c r="AP202" i="7"/>
  <c r="AQ202" i="7"/>
  <c r="AP203" i="7"/>
  <c r="AQ203" i="7"/>
  <c r="AP204" i="7"/>
  <c r="AQ204" i="7"/>
  <c r="AP205" i="7"/>
  <c r="AQ205" i="7"/>
  <c r="AP206" i="7"/>
  <c r="AQ206" i="7"/>
  <c r="AP207" i="7"/>
  <c r="AQ207" i="7"/>
  <c r="AP208" i="7"/>
  <c r="AQ208" i="7"/>
  <c r="AP209" i="7"/>
  <c r="AQ209" i="7"/>
  <c r="AP210" i="7"/>
  <c r="AQ210" i="7"/>
  <c r="AP211" i="7"/>
  <c r="AQ211" i="7"/>
  <c r="AP212" i="7"/>
  <c r="AQ212" i="7"/>
  <c r="AP213" i="7"/>
  <c r="AQ213" i="7"/>
  <c r="AP215" i="7"/>
  <c r="AQ215" i="7"/>
  <c r="AP216" i="7"/>
  <c r="AQ216" i="7"/>
  <c r="AP218" i="7"/>
  <c r="AQ218" i="7"/>
  <c r="AP219" i="7"/>
  <c r="AQ219" i="7"/>
  <c r="AP220" i="7"/>
  <c r="AQ220" i="7"/>
  <c r="AP222" i="7"/>
  <c r="AQ222" i="7"/>
  <c r="AP224" i="7"/>
  <c r="AQ224" i="7"/>
  <c r="AP226" i="7"/>
  <c r="AQ226" i="7"/>
  <c r="AP227" i="7"/>
  <c r="AQ227" i="7"/>
  <c r="AP228" i="7"/>
  <c r="AQ228" i="7"/>
  <c r="AP229" i="7"/>
  <c r="AQ229" i="7"/>
  <c r="AP230" i="7"/>
  <c r="AQ230" i="7"/>
  <c r="AP233" i="7"/>
  <c r="AQ233" i="7"/>
  <c r="AP234" i="7"/>
  <c r="AQ234" i="7"/>
  <c r="AP235" i="7"/>
  <c r="AQ235" i="7"/>
  <c r="AP236" i="7"/>
  <c r="AQ236" i="7"/>
  <c r="AP237" i="7"/>
  <c r="AQ237" i="7"/>
  <c r="AP238" i="7"/>
  <c r="AQ238" i="7"/>
  <c r="AP239" i="7"/>
  <c r="AQ239" i="7"/>
  <c r="AP240" i="7"/>
  <c r="AQ240" i="7"/>
  <c r="AP241" i="7"/>
  <c r="AQ241" i="7"/>
  <c r="AP243" i="7"/>
  <c r="AQ243" i="7"/>
  <c r="AP244" i="7"/>
  <c r="AQ244" i="7"/>
  <c r="AP245" i="7"/>
  <c r="AQ245" i="7"/>
  <c r="AP246" i="7"/>
  <c r="AQ246" i="7"/>
  <c r="AP247" i="7"/>
  <c r="AQ247" i="7"/>
  <c r="AP248" i="7"/>
  <c r="AQ248" i="7"/>
  <c r="AP249" i="7"/>
  <c r="AQ249" i="7"/>
  <c r="AP250" i="7"/>
  <c r="AQ250" i="7"/>
  <c r="AP251" i="7"/>
  <c r="AQ251" i="7"/>
  <c r="AP252" i="7"/>
  <c r="AQ252" i="7"/>
  <c r="AP253" i="7"/>
  <c r="AQ253" i="7"/>
  <c r="AP254" i="7"/>
  <c r="AQ254" i="7"/>
  <c r="AP255" i="7"/>
  <c r="AQ255" i="7"/>
  <c r="AP256" i="7"/>
  <c r="AQ256" i="7"/>
  <c r="AP257" i="7"/>
  <c r="AQ257" i="7"/>
  <c r="AP259" i="7"/>
  <c r="AQ259" i="7"/>
  <c r="AP260" i="7"/>
  <c r="AQ260" i="7"/>
  <c r="AP261" i="7"/>
  <c r="AQ261" i="7"/>
  <c r="AP262" i="7"/>
  <c r="AQ262" i="7"/>
  <c r="AP263" i="7"/>
  <c r="AQ263" i="7"/>
  <c r="AP265" i="7"/>
  <c r="AQ265" i="7"/>
  <c r="AP268" i="7"/>
  <c r="AQ268" i="7"/>
  <c r="AP269" i="7"/>
  <c r="AQ269" i="7"/>
  <c r="AP270" i="7"/>
  <c r="AQ270" i="7"/>
  <c r="AP271" i="7"/>
  <c r="AQ271" i="7"/>
  <c r="AP272" i="7"/>
  <c r="AQ272" i="7"/>
  <c r="AP277" i="7"/>
  <c r="AQ277" i="7"/>
  <c r="AP278" i="7"/>
  <c r="AQ278" i="7"/>
  <c r="AP279" i="7"/>
  <c r="AQ279" i="7"/>
  <c r="AP280" i="7"/>
  <c r="AQ280" i="7"/>
  <c r="AP281" i="7"/>
  <c r="AQ281" i="7"/>
  <c r="AP282" i="7"/>
  <c r="AQ282" i="7"/>
  <c r="AP283" i="7"/>
  <c r="AQ283" i="7"/>
  <c r="AP285" i="7"/>
  <c r="AQ285" i="7"/>
  <c r="AP286" i="7"/>
  <c r="AQ286" i="7"/>
  <c r="AP287" i="7"/>
  <c r="AQ287" i="7"/>
  <c r="AP288" i="7"/>
  <c r="AQ288" i="7"/>
  <c r="AP289" i="7"/>
  <c r="AQ289" i="7"/>
  <c r="AP290" i="7"/>
  <c r="AQ290" i="7"/>
  <c r="AP291" i="7"/>
  <c r="AQ291" i="7"/>
  <c r="AP292" i="7"/>
  <c r="AQ292" i="7"/>
  <c r="AP293" i="7"/>
  <c r="AQ293" i="7"/>
  <c r="AP294" i="7"/>
  <c r="AQ294" i="7"/>
  <c r="AP295" i="7"/>
  <c r="AQ295" i="7"/>
  <c r="AP296" i="7"/>
  <c r="AQ296" i="7"/>
  <c r="AP297" i="7"/>
  <c r="AQ297" i="7"/>
  <c r="AP299" i="7"/>
  <c r="AQ299" i="7"/>
  <c r="AP300" i="7"/>
  <c r="AQ300" i="7"/>
  <c r="AP301" i="7"/>
  <c r="AQ301" i="7"/>
  <c r="AP302" i="7"/>
  <c r="AQ302" i="7"/>
  <c r="AP303" i="7"/>
  <c r="AQ303" i="7"/>
  <c r="AP304" i="7"/>
  <c r="AQ304" i="7"/>
  <c r="AP305" i="7"/>
  <c r="AQ305" i="7"/>
  <c r="AP306" i="7"/>
  <c r="AQ306" i="7"/>
  <c r="AP308" i="7"/>
  <c r="AQ308" i="7"/>
  <c r="AP309" i="7"/>
  <c r="AQ309" i="7"/>
  <c r="AP310" i="7"/>
  <c r="AQ310" i="7"/>
  <c r="AP311" i="7"/>
  <c r="AQ311" i="7"/>
  <c r="AP312" i="7"/>
  <c r="AQ312" i="7"/>
  <c r="AP313" i="7"/>
  <c r="AQ313" i="7"/>
  <c r="AP315" i="7"/>
  <c r="AQ315" i="7"/>
  <c r="AP316" i="7"/>
  <c r="AQ316" i="7"/>
  <c r="AP317" i="7"/>
  <c r="AQ317" i="7"/>
  <c r="AP318" i="7"/>
  <c r="AQ318" i="7"/>
  <c r="AP319" i="7"/>
  <c r="AQ319" i="7"/>
  <c r="AP320" i="7"/>
  <c r="AQ320" i="7"/>
  <c r="AP321" i="7"/>
  <c r="AQ321" i="7"/>
  <c r="AP322" i="7"/>
  <c r="AQ322" i="7"/>
  <c r="AP323" i="7"/>
  <c r="AQ323" i="7"/>
  <c r="AP324" i="7"/>
  <c r="AQ324" i="7"/>
  <c r="AP325" i="7"/>
  <c r="AQ325" i="7"/>
  <c r="AP326" i="7"/>
  <c r="AQ326" i="7"/>
  <c r="AP327" i="7"/>
  <c r="AQ327" i="7"/>
  <c r="AP328" i="7"/>
  <c r="AQ328" i="7"/>
  <c r="AP329" i="7"/>
  <c r="AQ329" i="7"/>
  <c r="AP330" i="7"/>
  <c r="AQ330" i="7"/>
  <c r="AP332" i="7"/>
  <c r="AQ332" i="7"/>
  <c r="AP333" i="7"/>
  <c r="AQ333" i="7"/>
  <c r="AP334" i="7"/>
  <c r="AQ334" i="7"/>
  <c r="AP336" i="7"/>
  <c r="AQ336" i="7"/>
  <c r="AP338" i="7"/>
  <c r="AQ338" i="7"/>
  <c r="AP339" i="7"/>
  <c r="AQ339" i="7"/>
  <c r="AP340" i="7"/>
  <c r="AQ340" i="7"/>
  <c r="AP341" i="7"/>
  <c r="AQ341" i="7"/>
  <c r="AP342" i="7"/>
  <c r="AQ342" i="7"/>
  <c r="AP343" i="7"/>
  <c r="AQ343" i="7"/>
  <c r="AP344" i="7"/>
  <c r="AQ344" i="7"/>
  <c r="AP345" i="7"/>
  <c r="AQ345" i="7"/>
  <c r="AP346" i="7"/>
  <c r="AQ346" i="7"/>
  <c r="AP348" i="7"/>
  <c r="AQ348" i="7"/>
  <c r="AP349" i="7"/>
  <c r="AQ349" i="7"/>
  <c r="AP350" i="7"/>
  <c r="AQ350" i="7"/>
  <c r="AP351" i="7"/>
  <c r="AQ351" i="7"/>
  <c r="AP353" i="7"/>
  <c r="AQ353" i="7"/>
  <c r="AP354" i="7"/>
  <c r="AQ354" i="7"/>
  <c r="AP355" i="7"/>
  <c r="AQ355" i="7"/>
  <c r="AP356" i="7"/>
  <c r="AQ356" i="7"/>
  <c r="AP358" i="7"/>
  <c r="AQ358" i="7"/>
  <c r="AP359" i="7"/>
  <c r="AQ359" i="7"/>
  <c r="AP360" i="7"/>
  <c r="AQ360" i="7"/>
  <c r="AP361" i="7"/>
  <c r="AQ361" i="7"/>
  <c r="AP362" i="7"/>
  <c r="AQ362" i="7"/>
  <c r="AP363" i="7"/>
  <c r="AQ363" i="7"/>
  <c r="AP364" i="7"/>
  <c r="AQ364" i="7"/>
  <c r="AP365" i="7"/>
  <c r="AQ365" i="7"/>
  <c r="AP366" i="7"/>
  <c r="AQ366" i="7"/>
  <c r="AP367" i="7"/>
  <c r="AQ367" i="7"/>
  <c r="AP368" i="7"/>
  <c r="AQ368" i="7"/>
  <c r="AP369" i="7"/>
  <c r="AQ369" i="7"/>
  <c r="AP370" i="7"/>
  <c r="AQ370" i="7"/>
  <c r="AP371" i="7"/>
  <c r="AQ371" i="7"/>
  <c r="AP372" i="7"/>
  <c r="AQ372" i="7"/>
  <c r="AP373" i="7"/>
  <c r="AQ373" i="7"/>
  <c r="AP374" i="7"/>
  <c r="AQ374" i="7"/>
  <c r="AP375" i="7"/>
  <c r="AQ375" i="7"/>
  <c r="AP376" i="7"/>
  <c r="AQ376" i="7"/>
  <c r="AP378" i="7"/>
  <c r="AQ378" i="7"/>
  <c r="AP381" i="7"/>
  <c r="AQ381" i="7"/>
  <c r="AP383" i="7"/>
  <c r="AQ383" i="7"/>
  <c r="AP384" i="7"/>
  <c r="AQ384" i="7"/>
  <c r="AP387" i="7"/>
  <c r="AQ387" i="7"/>
  <c r="AP388" i="7"/>
  <c r="AQ388" i="7"/>
  <c r="AP389" i="7"/>
  <c r="AQ389" i="7"/>
  <c r="AP390" i="7"/>
  <c r="AQ390" i="7"/>
  <c r="AP391" i="7"/>
  <c r="AQ391" i="7"/>
  <c r="AP392" i="7"/>
  <c r="AQ392" i="7"/>
  <c r="AP393" i="7"/>
  <c r="AQ393" i="7"/>
  <c r="AP394" i="7"/>
  <c r="AQ394" i="7"/>
  <c r="AP396" i="7"/>
  <c r="AQ396" i="7"/>
  <c r="AP397" i="7"/>
  <c r="AQ397" i="7"/>
  <c r="AP398" i="7"/>
  <c r="AQ398" i="7"/>
  <c r="AP399" i="7"/>
  <c r="AQ399" i="7"/>
  <c r="AP400" i="7"/>
  <c r="AQ400" i="7"/>
  <c r="AP401" i="7"/>
  <c r="AQ401" i="7"/>
  <c r="AP402" i="7"/>
  <c r="AQ402" i="7"/>
  <c r="AP403" i="7"/>
  <c r="AQ403" i="7"/>
  <c r="AP404" i="7"/>
  <c r="AQ404" i="7"/>
  <c r="AP405" i="7"/>
  <c r="AQ405" i="7"/>
  <c r="AP406" i="7"/>
  <c r="AQ406" i="7"/>
  <c r="AP411" i="7"/>
  <c r="AQ411" i="7"/>
  <c r="AP412" i="7"/>
  <c r="AQ412" i="7"/>
  <c r="AP413" i="7"/>
  <c r="AQ413" i="7"/>
  <c r="AP415" i="7"/>
  <c r="AQ415" i="7"/>
  <c r="AP416" i="7"/>
  <c r="AQ416" i="7"/>
  <c r="AP418" i="7"/>
  <c r="AQ418" i="7"/>
  <c r="AP420" i="7"/>
  <c r="AQ420" i="7"/>
  <c r="AP421" i="7"/>
  <c r="AQ421" i="7"/>
  <c r="AP422" i="7"/>
  <c r="AQ422" i="7"/>
  <c r="AP423" i="7"/>
  <c r="AQ423" i="7"/>
  <c r="AP426" i="7"/>
  <c r="AQ426" i="7"/>
  <c r="AP427" i="7"/>
  <c r="AQ427" i="7"/>
  <c r="AP428" i="7"/>
  <c r="AQ428" i="7"/>
  <c r="AP429" i="7"/>
  <c r="AQ429" i="7"/>
  <c r="AP430" i="7"/>
  <c r="AQ430" i="7"/>
  <c r="AP431" i="7"/>
  <c r="AQ431" i="7"/>
  <c r="AP432" i="7"/>
  <c r="AQ432" i="7"/>
  <c r="AP433" i="7"/>
  <c r="AQ433" i="7"/>
  <c r="AP434" i="7"/>
  <c r="AQ434" i="7"/>
  <c r="AP435" i="7"/>
  <c r="AQ435" i="7"/>
  <c r="AP436" i="7"/>
  <c r="AQ436" i="7"/>
  <c r="AP437" i="7"/>
  <c r="AQ437" i="7"/>
  <c r="AP438" i="7"/>
  <c r="AQ438" i="7"/>
  <c r="AP439" i="7"/>
  <c r="AQ439" i="7"/>
  <c r="AP441" i="7"/>
  <c r="AQ441" i="7"/>
  <c r="AP442" i="7"/>
  <c r="AQ442" i="7"/>
  <c r="AP443" i="7"/>
  <c r="AQ443" i="7"/>
  <c r="AP444" i="7"/>
  <c r="AQ444" i="7"/>
  <c r="AP445" i="7"/>
  <c r="AQ445" i="7"/>
  <c r="AP448" i="7"/>
  <c r="AQ448" i="7"/>
  <c r="AP450" i="7"/>
  <c r="AQ450" i="7"/>
  <c r="AP452" i="7"/>
  <c r="AQ452" i="7"/>
  <c r="AP454" i="7"/>
  <c r="AQ454" i="7"/>
  <c r="AP457" i="7"/>
  <c r="AQ457" i="7"/>
  <c r="AP462" i="7"/>
  <c r="AQ462" i="7"/>
  <c r="AP463" i="7"/>
  <c r="AQ463" i="7"/>
  <c r="AP464" i="7"/>
  <c r="AQ464" i="7"/>
  <c r="AP465" i="7"/>
  <c r="AQ465" i="7"/>
  <c r="AP466" i="7"/>
  <c r="AQ466" i="7"/>
  <c r="AP467" i="7"/>
  <c r="AQ467" i="7"/>
  <c r="AP471" i="7"/>
  <c r="AQ471" i="7"/>
  <c r="AP472" i="7"/>
  <c r="AQ472" i="7"/>
  <c r="AP473" i="7"/>
  <c r="AQ473" i="7"/>
  <c r="AP474" i="7"/>
  <c r="AQ474" i="7"/>
  <c r="AP475" i="7"/>
  <c r="AQ475" i="7"/>
  <c r="AP476" i="7"/>
  <c r="AQ476" i="7"/>
  <c r="AP477" i="7"/>
  <c r="AQ477" i="7"/>
  <c r="AP478" i="7"/>
  <c r="AQ478" i="7"/>
  <c r="AP479" i="7"/>
  <c r="AQ479" i="7"/>
  <c r="AP480" i="7"/>
  <c r="AQ480" i="7"/>
  <c r="AP481" i="7"/>
  <c r="AQ481" i="7"/>
  <c r="AP482" i="7"/>
  <c r="AQ482" i="7"/>
  <c r="AP483" i="7"/>
  <c r="AQ483" i="7"/>
  <c r="AP484" i="7"/>
  <c r="AQ484" i="7"/>
  <c r="AP485" i="7"/>
  <c r="AQ485" i="7"/>
  <c r="AP486" i="7"/>
  <c r="AQ486" i="7"/>
  <c r="AP487" i="7"/>
  <c r="AQ487" i="7"/>
  <c r="AP488" i="7"/>
  <c r="AQ488" i="7"/>
  <c r="AP489" i="7"/>
  <c r="AQ489" i="7"/>
  <c r="AP490" i="7"/>
  <c r="AQ490" i="7"/>
  <c r="AP491" i="7"/>
  <c r="AQ491" i="7"/>
  <c r="AP492" i="7"/>
  <c r="AQ492" i="7"/>
  <c r="AP493" i="7"/>
  <c r="AQ493" i="7"/>
  <c r="AP494" i="7"/>
  <c r="AQ494" i="7"/>
  <c r="AP495" i="7"/>
  <c r="AQ495" i="7"/>
  <c r="AP496" i="7"/>
  <c r="AQ496" i="7"/>
  <c r="AP497" i="7"/>
  <c r="AQ497" i="7"/>
  <c r="AP498" i="7"/>
  <c r="AQ498" i="7"/>
  <c r="AP499" i="7"/>
  <c r="AQ499" i="7"/>
  <c r="AP500" i="7"/>
  <c r="AQ500" i="7"/>
  <c r="AP501" i="7"/>
  <c r="AQ501" i="7"/>
  <c r="AP502" i="7"/>
  <c r="AQ502" i="7"/>
  <c r="AP503" i="7"/>
  <c r="AQ503" i="7"/>
  <c r="AP505" i="7"/>
  <c r="AQ505" i="7"/>
  <c r="AP506" i="7"/>
  <c r="AQ506" i="7"/>
  <c r="AP507" i="7"/>
  <c r="AQ507" i="7"/>
  <c r="AP509" i="7"/>
  <c r="AQ509" i="7"/>
  <c r="AP510" i="7"/>
  <c r="AQ510" i="7"/>
  <c r="AP511" i="7"/>
  <c r="AQ511" i="7"/>
  <c r="AP512" i="7"/>
  <c r="AQ512" i="7"/>
  <c r="AP513" i="7"/>
  <c r="AQ513" i="7"/>
  <c r="AP514" i="7"/>
  <c r="AQ514" i="7"/>
  <c r="AP515" i="7"/>
  <c r="AQ515" i="7"/>
  <c r="AP516" i="7"/>
  <c r="AQ516" i="7"/>
  <c r="AP517" i="7"/>
  <c r="AQ517" i="7"/>
  <c r="AP518" i="7"/>
  <c r="AQ518" i="7"/>
  <c r="AP519" i="7"/>
  <c r="AQ519" i="7"/>
  <c r="AP520" i="7"/>
  <c r="AQ520" i="7"/>
  <c r="AP521" i="7"/>
  <c r="AQ521" i="7"/>
  <c r="AP523" i="7"/>
  <c r="AQ523" i="7"/>
  <c r="AP524" i="7"/>
  <c r="AQ524" i="7"/>
  <c r="AP525" i="7"/>
  <c r="AQ525" i="7"/>
  <c r="AP526" i="7"/>
  <c r="AQ526" i="7"/>
  <c r="AP527" i="7"/>
  <c r="AQ527" i="7"/>
  <c r="AP528" i="7"/>
  <c r="AQ528" i="7"/>
  <c r="AP529" i="7"/>
  <c r="AQ529" i="7"/>
  <c r="AP530" i="7"/>
  <c r="AQ530" i="7"/>
  <c r="AP531" i="7"/>
  <c r="AQ531" i="7"/>
  <c r="AP532" i="7"/>
  <c r="AQ532" i="7"/>
  <c r="AP533" i="7"/>
  <c r="AQ533" i="7"/>
  <c r="AP534" i="7"/>
  <c r="AQ534" i="7"/>
  <c r="AP535" i="7"/>
  <c r="AQ535" i="7"/>
  <c r="AP536" i="7"/>
  <c r="AQ536" i="7"/>
  <c r="AP537" i="7"/>
  <c r="AQ537" i="7"/>
  <c r="AP538" i="7"/>
  <c r="AQ538" i="7"/>
  <c r="AP543" i="7"/>
  <c r="AQ543" i="7"/>
  <c r="AP544" i="7"/>
  <c r="AQ544" i="7"/>
  <c r="AP545" i="7"/>
  <c r="AQ545" i="7"/>
  <c r="AP546" i="7"/>
  <c r="AQ546" i="7"/>
  <c r="AP547" i="7"/>
  <c r="AQ547" i="7"/>
  <c r="AP548" i="7"/>
  <c r="AQ548" i="7"/>
  <c r="AP549" i="7"/>
  <c r="AQ549" i="7"/>
  <c r="AP550" i="7"/>
  <c r="AQ550" i="7"/>
  <c r="AP551" i="7"/>
  <c r="AQ551" i="7"/>
  <c r="AP552" i="7"/>
  <c r="AQ552" i="7"/>
  <c r="AP555" i="7"/>
  <c r="AQ555" i="7"/>
  <c r="AP556" i="7"/>
  <c r="AQ556" i="7"/>
  <c r="AP557" i="7"/>
  <c r="AQ557" i="7"/>
  <c r="AP558" i="7"/>
  <c r="AQ558" i="7"/>
  <c r="AP559" i="7"/>
  <c r="AQ559" i="7"/>
  <c r="AP560" i="7"/>
  <c r="AQ560" i="7"/>
  <c r="AP561" i="7"/>
  <c r="AQ561" i="7"/>
  <c r="AP562" i="7"/>
  <c r="AQ562" i="7"/>
  <c r="AP563" i="7"/>
  <c r="AQ563" i="7"/>
  <c r="AP565" i="7"/>
  <c r="AQ565" i="7"/>
  <c r="AP567" i="7"/>
  <c r="AQ567" i="7"/>
  <c r="AP568" i="7"/>
  <c r="AQ568" i="7"/>
  <c r="AP569" i="7"/>
  <c r="AQ569" i="7"/>
  <c r="AP570" i="7"/>
  <c r="AQ570" i="7"/>
  <c r="AP571" i="7"/>
  <c r="AQ571" i="7"/>
  <c r="AP577" i="7"/>
  <c r="AQ577" i="7"/>
  <c r="AP578" i="7"/>
  <c r="AQ578" i="7"/>
  <c r="AP579" i="7"/>
  <c r="AQ579" i="7"/>
  <c r="AP580" i="7"/>
  <c r="AQ580" i="7"/>
  <c r="AP581" i="7"/>
  <c r="AQ581" i="7"/>
  <c r="AP582" i="7"/>
  <c r="AQ582" i="7"/>
  <c r="AP583" i="7"/>
  <c r="AQ583" i="7"/>
  <c r="AP584" i="7"/>
  <c r="AQ584" i="7"/>
  <c r="AP585" i="7"/>
  <c r="AQ585" i="7"/>
  <c r="AP586" i="7"/>
  <c r="AQ586" i="7"/>
  <c r="AP587" i="7"/>
  <c r="AQ587" i="7"/>
  <c r="AP588" i="7"/>
  <c r="AQ588" i="7"/>
  <c r="AP589" i="7"/>
  <c r="AQ589" i="7"/>
  <c r="AP590" i="7"/>
  <c r="AQ590" i="7"/>
  <c r="AP591" i="7"/>
  <c r="AQ591" i="7"/>
  <c r="AP592" i="7"/>
  <c r="AQ592" i="7"/>
  <c r="AP593" i="7"/>
  <c r="AQ593" i="7"/>
  <c r="AP594" i="7"/>
  <c r="AQ594" i="7"/>
  <c r="AP595" i="7"/>
  <c r="AQ595" i="7"/>
  <c r="AP596" i="7"/>
  <c r="AQ596" i="7"/>
  <c r="AP597" i="7"/>
  <c r="AQ597" i="7"/>
  <c r="AP598" i="7"/>
  <c r="AQ598" i="7"/>
  <c r="AP599" i="7"/>
  <c r="AQ599" i="7"/>
  <c r="AP600" i="7"/>
  <c r="AQ600" i="7"/>
  <c r="AP601" i="7"/>
  <c r="AQ601" i="7"/>
  <c r="AP602" i="7"/>
  <c r="AQ602" i="7"/>
  <c r="AP603" i="7"/>
  <c r="AQ603" i="7"/>
  <c r="AP605" i="7"/>
  <c r="AQ605" i="7"/>
  <c r="AP606" i="7"/>
  <c r="AQ606" i="7"/>
  <c r="AP607" i="7"/>
  <c r="AQ607" i="7"/>
  <c r="AP609" i="7"/>
  <c r="AQ609" i="7"/>
  <c r="AP610" i="7"/>
  <c r="AQ610" i="7"/>
  <c r="AP611" i="7"/>
  <c r="AQ611" i="7"/>
  <c r="AP612" i="7"/>
  <c r="AQ612" i="7"/>
  <c r="AP614" i="7"/>
  <c r="AQ614" i="7"/>
  <c r="AP615" i="7"/>
  <c r="AQ615" i="7"/>
  <c r="AP616" i="7"/>
  <c r="AQ616" i="7"/>
  <c r="AP618" i="7"/>
  <c r="AQ618" i="7"/>
  <c r="AP619" i="7"/>
  <c r="AQ619" i="7"/>
  <c r="AP620" i="7"/>
  <c r="AQ620" i="7"/>
  <c r="AP622" i="7"/>
  <c r="AQ622" i="7"/>
  <c r="AP623" i="7"/>
  <c r="AQ623" i="7"/>
  <c r="AP624" i="7"/>
  <c r="AQ624" i="7"/>
  <c r="AP625" i="7"/>
  <c r="AQ625" i="7"/>
  <c r="AP626" i="7"/>
  <c r="AQ626" i="7"/>
  <c r="AP628" i="7"/>
  <c r="AQ628" i="7"/>
  <c r="AP629" i="7"/>
  <c r="AQ629" i="7"/>
  <c r="AP630" i="7"/>
  <c r="AQ630" i="7"/>
  <c r="AP631" i="7"/>
  <c r="AQ631" i="7"/>
  <c r="AP632" i="7"/>
  <c r="AQ632" i="7"/>
  <c r="AP633" i="7"/>
  <c r="AQ633" i="7"/>
  <c r="AP634" i="7"/>
  <c r="AQ634" i="7"/>
  <c r="AP635" i="7"/>
  <c r="AQ635" i="7"/>
  <c r="AP636" i="7"/>
  <c r="AQ636" i="7"/>
  <c r="AP637" i="7"/>
  <c r="AQ637" i="7"/>
  <c r="AP638" i="7"/>
  <c r="AQ638" i="7"/>
  <c r="AP641" i="7"/>
  <c r="AQ641" i="7"/>
  <c r="AP642" i="7"/>
  <c r="AQ642" i="7"/>
  <c r="AP643" i="7"/>
  <c r="AQ643" i="7"/>
  <c r="AP644" i="7"/>
  <c r="AQ644" i="7"/>
  <c r="AP646" i="7"/>
  <c r="AQ646" i="7"/>
  <c r="AP647" i="7"/>
  <c r="AQ647" i="7"/>
  <c r="AP648" i="7"/>
  <c r="AQ648" i="7"/>
  <c r="AP649" i="7"/>
  <c r="AQ649" i="7"/>
  <c r="AP650" i="7"/>
  <c r="AQ650" i="7"/>
  <c r="AP651" i="7"/>
  <c r="AQ651" i="7"/>
  <c r="AP653" i="7"/>
  <c r="AQ653" i="7"/>
  <c r="AP658" i="7"/>
  <c r="AQ658" i="7"/>
  <c r="AP659" i="7"/>
  <c r="AQ659" i="7"/>
  <c r="AP660" i="7"/>
  <c r="AQ660" i="7"/>
  <c r="AP661" i="7"/>
  <c r="AQ661" i="7"/>
  <c r="AP662" i="7"/>
  <c r="AQ662" i="7"/>
  <c r="AP664" i="7"/>
  <c r="AQ664" i="7"/>
  <c r="AP665" i="7"/>
  <c r="AQ665" i="7"/>
  <c r="AP667" i="7"/>
  <c r="AQ667" i="7"/>
  <c r="AP668" i="7"/>
  <c r="AQ668" i="7"/>
  <c r="AP669" i="7"/>
  <c r="AQ669" i="7"/>
  <c r="AP670" i="7"/>
  <c r="AQ670" i="7"/>
  <c r="AP671" i="7"/>
  <c r="AQ671" i="7"/>
  <c r="AP672" i="7"/>
  <c r="AQ672" i="7"/>
  <c r="AP673" i="7"/>
  <c r="AQ673" i="7"/>
  <c r="AP674" i="7"/>
  <c r="AQ674" i="7"/>
  <c r="AP675" i="7"/>
  <c r="AQ675" i="7"/>
  <c r="AP676" i="7"/>
  <c r="AQ676" i="7"/>
  <c r="AP677" i="7"/>
  <c r="AQ677" i="7"/>
  <c r="AP678" i="7"/>
  <c r="AQ678" i="7"/>
  <c r="AP679" i="7"/>
  <c r="AQ679" i="7"/>
  <c r="AP681" i="7"/>
  <c r="AQ681" i="7"/>
  <c r="AP682" i="7"/>
  <c r="AQ682" i="7"/>
  <c r="AP684" i="7"/>
  <c r="AQ684" i="7"/>
  <c r="AP685" i="7"/>
  <c r="AQ685" i="7"/>
  <c r="AP686" i="7"/>
  <c r="AQ686" i="7"/>
  <c r="AP691" i="7"/>
  <c r="AQ691" i="7"/>
  <c r="AP692" i="7"/>
  <c r="AQ692" i="7"/>
  <c r="AP693" i="7"/>
  <c r="AQ693" i="7"/>
  <c r="AP696" i="7"/>
  <c r="AQ696" i="7"/>
  <c r="AP698" i="7"/>
  <c r="AQ698" i="7"/>
  <c r="AP700" i="7"/>
  <c r="AQ700" i="7"/>
  <c r="AP701" i="7"/>
  <c r="AQ701" i="7"/>
  <c r="AP702" i="7"/>
  <c r="AQ702" i="7"/>
  <c r="AP703" i="7"/>
  <c r="AQ703" i="7"/>
  <c r="AP705" i="7"/>
  <c r="AQ705" i="7"/>
  <c r="AP706" i="7"/>
  <c r="AQ706" i="7"/>
  <c r="AP707" i="7"/>
  <c r="AQ707" i="7"/>
  <c r="AP708" i="7"/>
  <c r="AQ708" i="7"/>
  <c r="AP709" i="7"/>
  <c r="AQ709" i="7"/>
  <c r="AP710" i="7"/>
  <c r="AQ710" i="7"/>
  <c r="AP711" i="7"/>
  <c r="AQ711" i="7"/>
  <c r="AP712" i="7"/>
  <c r="AQ712" i="7"/>
  <c r="AP714" i="7"/>
  <c r="AQ714" i="7"/>
  <c r="AP715" i="7"/>
  <c r="AQ715" i="7"/>
  <c r="AP716" i="7"/>
  <c r="AQ716" i="7"/>
  <c r="AP717" i="7"/>
  <c r="AQ717" i="7"/>
  <c r="AP718" i="7"/>
  <c r="AQ718" i="7"/>
  <c r="AP719" i="7"/>
  <c r="AQ719" i="7"/>
  <c r="AP720" i="7"/>
  <c r="AQ720" i="7"/>
  <c r="AP721" i="7"/>
  <c r="AQ721" i="7"/>
  <c r="AP722" i="7"/>
  <c r="AQ722" i="7"/>
  <c r="AP723" i="7"/>
  <c r="AQ723" i="7"/>
  <c r="AP724" i="7"/>
  <c r="AQ724" i="7"/>
  <c r="AP725" i="7"/>
  <c r="AQ725" i="7"/>
  <c r="AP726" i="7"/>
  <c r="AQ726" i="7"/>
  <c r="AP728" i="7"/>
  <c r="AQ728" i="7"/>
  <c r="AP729" i="7"/>
  <c r="AQ729" i="7"/>
  <c r="AP730" i="7"/>
  <c r="AQ730" i="7"/>
  <c r="AP732" i="7"/>
  <c r="AQ732" i="7"/>
  <c r="AP733" i="7"/>
  <c r="AQ733" i="7"/>
  <c r="AP735" i="7"/>
  <c r="AQ735" i="7"/>
  <c r="AP736" i="7"/>
  <c r="AQ736" i="7"/>
  <c r="AP737" i="7"/>
  <c r="AQ737" i="7"/>
  <c r="AP738" i="7"/>
  <c r="AQ738" i="7"/>
  <c r="AP739" i="7"/>
  <c r="AQ739" i="7"/>
  <c r="AP740" i="7"/>
  <c r="AQ740" i="7"/>
  <c r="AP741" i="7"/>
  <c r="AQ741" i="7"/>
  <c r="AP742" i="7"/>
  <c r="AQ742" i="7"/>
  <c r="AP745" i="7"/>
  <c r="AQ745" i="7"/>
  <c r="AP746" i="7"/>
  <c r="AQ746" i="7"/>
  <c r="AP747" i="7"/>
  <c r="AQ747" i="7"/>
  <c r="AP748" i="7"/>
  <c r="AQ748" i="7"/>
  <c r="AP751" i="7"/>
  <c r="AQ751" i="7"/>
  <c r="AP752" i="7"/>
  <c r="AQ752" i="7"/>
  <c r="AP753" i="7"/>
  <c r="AQ753" i="7"/>
  <c r="AP754" i="7"/>
  <c r="AQ754" i="7"/>
  <c r="AP757" i="7"/>
  <c r="AQ757" i="7"/>
  <c r="AP758" i="7"/>
  <c r="AQ758" i="7"/>
  <c r="AP759" i="7"/>
  <c r="AQ759" i="7"/>
  <c r="AP760" i="7"/>
  <c r="AQ760" i="7"/>
  <c r="AP761" i="7"/>
  <c r="AQ761" i="7"/>
  <c r="AP762" i="7"/>
  <c r="AQ762" i="7"/>
  <c r="AP763" i="7"/>
  <c r="AQ763" i="7"/>
  <c r="AP764" i="7"/>
  <c r="AQ764" i="7"/>
  <c r="AP768" i="7"/>
  <c r="AQ768" i="7"/>
  <c r="AP769" i="7"/>
  <c r="AQ769" i="7"/>
  <c r="AP770" i="7"/>
  <c r="AQ770" i="7"/>
  <c r="AP771" i="7"/>
  <c r="AQ771" i="7"/>
  <c r="AP772" i="7"/>
  <c r="AQ772" i="7"/>
  <c r="AP773" i="7"/>
  <c r="AQ773" i="7"/>
  <c r="AP774" i="7"/>
  <c r="AQ774" i="7"/>
  <c r="AP775" i="7"/>
  <c r="AQ775" i="7"/>
  <c r="AP776" i="7"/>
  <c r="AQ776" i="7"/>
  <c r="AP777" i="7"/>
  <c r="AQ777" i="7"/>
  <c r="AP778" i="7"/>
  <c r="AQ778" i="7"/>
  <c r="AP779" i="7"/>
  <c r="AQ779" i="7"/>
  <c r="AP780" i="7"/>
  <c r="AQ780" i="7"/>
  <c r="AP781" i="7"/>
  <c r="AQ781" i="7"/>
  <c r="AP782" i="7"/>
  <c r="AQ782" i="7"/>
  <c r="AP783" i="7"/>
  <c r="AQ783" i="7"/>
  <c r="AP784" i="7"/>
  <c r="AQ784" i="7"/>
  <c r="AP785" i="7"/>
  <c r="AQ785" i="7"/>
  <c r="AP786" i="7"/>
  <c r="AQ786" i="7"/>
  <c r="AP787" i="7"/>
  <c r="AQ787" i="7"/>
  <c r="AP788" i="7"/>
  <c r="AQ788" i="7"/>
  <c r="AP790" i="7"/>
  <c r="AQ790" i="7"/>
  <c r="AP791" i="7"/>
  <c r="AQ791" i="7"/>
  <c r="AP793" i="7"/>
  <c r="AQ793" i="7"/>
  <c r="AP794" i="7"/>
  <c r="AQ794" i="7"/>
  <c r="AP795" i="7"/>
  <c r="AQ795" i="7"/>
  <c r="AP796" i="7"/>
  <c r="AQ796" i="7"/>
  <c r="AP797" i="7"/>
  <c r="AQ797" i="7"/>
  <c r="AP800" i="7"/>
  <c r="AQ800" i="7"/>
  <c r="AP801" i="7"/>
  <c r="AQ801" i="7"/>
  <c r="AP803" i="7"/>
  <c r="AQ803" i="7"/>
  <c r="AP804" i="7"/>
  <c r="AQ804" i="7"/>
  <c r="AP806" i="7"/>
  <c r="AQ806" i="7"/>
  <c r="AP807" i="7"/>
  <c r="AQ807" i="7"/>
  <c r="AP808" i="7"/>
  <c r="AQ808" i="7"/>
  <c r="AP809" i="7"/>
  <c r="AQ809" i="7"/>
  <c r="AP810" i="7"/>
  <c r="AQ810" i="7"/>
  <c r="AP811" i="7"/>
  <c r="AQ811" i="7"/>
  <c r="AP812" i="7"/>
  <c r="AQ812" i="7"/>
  <c r="AP813" i="7"/>
  <c r="AQ813" i="7"/>
  <c r="AP814" i="7"/>
  <c r="AQ814" i="7"/>
  <c r="AP815" i="7"/>
  <c r="AQ815" i="7"/>
  <c r="AP816" i="7"/>
  <c r="AQ816" i="7"/>
  <c r="AP817" i="7"/>
  <c r="AQ817" i="7"/>
  <c r="AP819" i="7"/>
  <c r="AQ819" i="7"/>
  <c r="AP820" i="7"/>
  <c r="AQ820" i="7"/>
  <c r="AP821" i="7"/>
  <c r="AQ821" i="7"/>
  <c r="AP822" i="7"/>
  <c r="AQ822" i="7"/>
  <c r="AP823" i="7"/>
  <c r="AQ823" i="7"/>
  <c r="AP824" i="7"/>
  <c r="AQ824" i="7"/>
  <c r="AP825" i="7"/>
  <c r="AQ825" i="7"/>
  <c r="AP827" i="7"/>
  <c r="AQ827" i="7"/>
  <c r="AP828" i="7"/>
  <c r="AQ828" i="7"/>
  <c r="AP829" i="7"/>
  <c r="AQ829" i="7"/>
  <c r="AP831" i="7"/>
  <c r="AQ831" i="7"/>
  <c r="AP832" i="7"/>
  <c r="AQ832" i="7"/>
  <c r="AP833" i="7"/>
  <c r="AQ833" i="7"/>
  <c r="AP835" i="7"/>
  <c r="AQ835" i="7"/>
  <c r="AP836" i="7"/>
  <c r="AQ836" i="7"/>
  <c r="AP838" i="7"/>
  <c r="AQ838" i="7"/>
  <c r="AP839" i="7"/>
  <c r="AQ839" i="7"/>
  <c r="AP840" i="7"/>
  <c r="AQ840" i="7"/>
  <c r="AP843" i="7"/>
  <c r="AQ843" i="7"/>
  <c r="AP845" i="7"/>
  <c r="AQ845" i="7"/>
  <c r="AP846" i="7"/>
  <c r="AQ846" i="7"/>
  <c r="AP848" i="7"/>
  <c r="AQ848" i="7"/>
  <c r="AP849" i="7"/>
  <c r="AQ849" i="7"/>
  <c r="AP851" i="7"/>
  <c r="AQ851" i="7"/>
  <c r="AP852" i="7"/>
  <c r="AQ852" i="7"/>
  <c r="AP857" i="7"/>
  <c r="AQ857" i="7"/>
  <c r="AP858" i="7"/>
  <c r="AQ858" i="7"/>
  <c r="AP859" i="7"/>
  <c r="AQ859" i="7"/>
  <c r="AP860" i="7"/>
  <c r="AQ860" i="7"/>
  <c r="AP861" i="7"/>
  <c r="AQ861" i="7"/>
  <c r="AP862" i="7"/>
  <c r="AQ862" i="7"/>
  <c r="AP863" i="7"/>
  <c r="AQ863" i="7"/>
  <c r="AP864" i="7"/>
  <c r="AQ864" i="7"/>
  <c r="AP865" i="7"/>
  <c r="AQ865" i="7"/>
  <c r="AP866" i="7"/>
  <c r="AQ866" i="7"/>
  <c r="AP867" i="7"/>
  <c r="AQ867" i="7"/>
  <c r="AP868" i="7"/>
  <c r="AQ868" i="7"/>
  <c r="AP869" i="7"/>
  <c r="AQ869" i="7"/>
  <c r="AP870" i="7"/>
  <c r="AQ870" i="7"/>
  <c r="AP871" i="7"/>
  <c r="AQ871" i="7"/>
  <c r="AP872" i="7"/>
  <c r="AQ872" i="7"/>
  <c r="AP873" i="7"/>
  <c r="AQ873" i="7"/>
  <c r="AP874" i="7"/>
  <c r="AQ874" i="7"/>
  <c r="AP875" i="7"/>
  <c r="AQ875" i="7"/>
  <c r="AP877" i="7"/>
  <c r="AQ877" i="7"/>
  <c r="AP879" i="7"/>
  <c r="AQ879" i="7"/>
  <c r="AP882" i="7"/>
  <c r="AQ882" i="7"/>
  <c r="AP883" i="7"/>
  <c r="AQ883" i="7"/>
  <c r="AP885" i="7"/>
  <c r="AQ885" i="7"/>
  <c r="AP886" i="7"/>
  <c r="AQ886" i="7"/>
  <c r="AP887" i="7"/>
  <c r="AQ887" i="7"/>
  <c r="AP888" i="7"/>
  <c r="AQ888" i="7"/>
  <c r="AP889" i="7"/>
  <c r="AQ889" i="7"/>
  <c r="AP890" i="7"/>
  <c r="AQ890" i="7"/>
  <c r="AP891" i="7"/>
  <c r="AQ891" i="7"/>
  <c r="AP892" i="7"/>
  <c r="AQ892" i="7"/>
  <c r="AP893" i="7"/>
  <c r="AQ893" i="7"/>
  <c r="AP894" i="7"/>
  <c r="AQ894" i="7"/>
  <c r="AP895" i="7"/>
  <c r="AQ895" i="7"/>
  <c r="AP897" i="7"/>
  <c r="AQ897" i="7"/>
  <c r="AP898" i="7"/>
  <c r="AQ898" i="7"/>
  <c r="AP899" i="7"/>
  <c r="AQ899" i="7"/>
  <c r="AP900" i="7"/>
  <c r="AQ900" i="7"/>
  <c r="AP901" i="7"/>
  <c r="AQ901" i="7"/>
  <c r="AP902" i="7"/>
  <c r="AQ902" i="7"/>
  <c r="AP903" i="7"/>
  <c r="AQ903" i="7"/>
  <c r="AP904" i="7"/>
  <c r="AQ904" i="7"/>
  <c r="AP905" i="7"/>
  <c r="AQ905" i="7"/>
  <c r="AP906" i="7"/>
  <c r="AQ906" i="7"/>
  <c r="AP907" i="7"/>
  <c r="AQ907" i="7"/>
  <c r="AP908" i="7"/>
  <c r="AQ908" i="7"/>
  <c r="AP909" i="7"/>
  <c r="AQ909" i="7"/>
  <c r="AP910" i="7"/>
  <c r="AQ910" i="7"/>
  <c r="AP911" i="7"/>
  <c r="AQ911" i="7"/>
  <c r="AP912" i="7"/>
  <c r="AQ912" i="7"/>
  <c r="AP913" i="7"/>
  <c r="AQ913" i="7"/>
  <c r="AP914" i="7"/>
  <c r="AQ914" i="7"/>
  <c r="AP915" i="7"/>
  <c r="AQ915" i="7"/>
  <c r="AP916" i="7"/>
  <c r="AQ916" i="7"/>
  <c r="AP919" i="7"/>
  <c r="AQ919" i="7"/>
  <c r="AP920" i="7"/>
  <c r="AQ920" i="7"/>
  <c r="AP921" i="7"/>
  <c r="AQ921" i="7"/>
  <c r="AP922" i="7"/>
  <c r="AQ922" i="7"/>
  <c r="AP923" i="7"/>
  <c r="AQ923" i="7"/>
  <c r="AP924" i="7"/>
  <c r="AQ924" i="7"/>
  <c r="AP925" i="7"/>
  <c r="AQ925" i="7"/>
  <c r="AP926" i="7"/>
  <c r="AQ926" i="7"/>
  <c r="AP927" i="7"/>
  <c r="AQ927" i="7"/>
  <c r="AP931" i="7"/>
  <c r="AQ931" i="7"/>
  <c r="AP932" i="7"/>
  <c r="AQ932" i="7"/>
  <c r="AP933" i="7"/>
  <c r="AQ933" i="7"/>
  <c r="AP934" i="7"/>
  <c r="AQ934" i="7"/>
  <c r="AP935" i="7"/>
  <c r="AQ935" i="7"/>
  <c r="AP936" i="7"/>
  <c r="AQ936" i="7"/>
  <c r="AP937" i="7"/>
  <c r="AQ937" i="7"/>
  <c r="AP938" i="7"/>
  <c r="AQ938" i="7"/>
  <c r="AP939" i="7"/>
  <c r="AQ939" i="7"/>
  <c r="AP940" i="7"/>
  <c r="AQ940" i="7"/>
  <c r="AP941" i="7"/>
  <c r="AQ941" i="7"/>
  <c r="AP942" i="7"/>
  <c r="AQ942" i="7"/>
  <c r="AP943" i="7"/>
  <c r="AQ943" i="7"/>
  <c r="AP944" i="7"/>
  <c r="AQ944" i="7"/>
  <c r="AP945" i="7"/>
  <c r="AQ945" i="7"/>
  <c r="AP946" i="7"/>
  <c r="AQ946" i="7"/>
  <c r="AP947" i="7"/>
  <c r="AQ947" i="7"/>
  <c r="AP948" i="7"/>
  <c r="AQ948" i="7"/>
  <c r="AP949" i="7"/>
  <c r="AQ949" i="7"/>
  <c r="AP951" i="7"/>
  <c r="AQ951" i="7"/>
  <c r="AP952" i="7"/>
  <c r="AQ952" i="7"/>
  <c r="AP953" i="7"/>
  <c r="AQ953" i="7"/>
  <c r="AP954" i="7"/>
  <c r="AQ954" i="7"/>
  <c r="AP956" i="7"/>
  <c r="AQ956" i="7"/>
  <c r="AP957" i="7"/>
  <c r="AQ957" i="7"/>
  <c r="AP958" i="7"/>
  <c r="AQ958" i="7"/>
  <c r="AP959" i="7"/>
  <c r="AQ959" i="7"/>
  <c r="AP960" i="7"/>
  <c r="AQ960" i="7"/>
  <c r="AP961" i="7"/>
  <c r="AQ961" i="7"/>
  <c r="AP962" i="7"/>
  <c r="AQ962" i="7"/>
  <c r="AP963" i="7"/>
  <c r="AQ963" i="7"/>
  <c r="AP964" i="7"/>
  <c r="AQ964" i="7"/>
  <c r="AP965" i="7"/>
  <c r="AQ965" i="7"/>
  <c r="AP966" i="7"/>
  <c r="AQ966" i="7"/>
  <c r="AP967" i="7"/>
  <c r="AQ967" i="7"/>
  <c r="AP968" i="7"/>
  <c r="AQ968" i="7"/>
  <c r="AP972" i="7"/>
  <c r="AQ972" i="7"/>
  <c r="AP973" i="7"/>
  <c r="AQ973" i="7"/>
  <c r="AP975" i="7"/>
  <c r="AQ975" i="7"/>
  <c r="AP977" i="7"/>
  <c r="AQ977" i="7"/>
  <c r="AP978" i="7"/>
  <c r="AQ978" i="7"/>
  <c r="AP979" i="7"/>
  <c r="AQ979" i="7"/>
  <c r="AP980" i="7"/>
  <c r="AQ980" i="7"/>
  <c r="AP981" i="7"/>
  <c r="AQ981" i="7"/>
  <c r="AP982" i="7"/>
  <c r="AQ982" i="7"/>
  <c r="AP984" i="7"/>
  <c r="AQ984" i="7"/>
  <c r="AP985" i="7"/>
  <c r="AQ985" i="7"/>
  <c r="AP988" i="7"/>
  <c r="AQ988" i="7"/>
  <c r="AP989" i="7"/>
  <c r="AQ989" i="7"/>
  <c r="AP990" i="7"/>
  <c r="AQ990" i="7"/>
  <c r="AP991" i="7"/>
  <c r="AQ991" i="7"/>
  <c r="AP992" i="7"/>
  <c r="AQ992" i="7"/>
  <c r="AP993" i="7"/>
  <c r="AQ993" i="7"/>
  <c r="AP994" i="7"/>
  <c r="AQ994" i="7"/>
  <c r="AP996" i="7"/>
  <c r="AQ996" i="7"/>
  <c r="AP997" i="7"/>
  <c r="AQ997" i="7"/>
  <c r="AP998" i="7"/>
  <c r="AQ998" i="7"/>
  <c r="AP999" i="7"/>
  <c r="AQ999" i="7"/>
  <c r="AP1000" i="7"/>
  <c r="AQ1000" i="7"/>
  <c r="AP1001" i="7"/>
  <c r="AQ1001" i="7"/>
  <c r="AP1003" i="7"/>
  <c r="AQ1003" i="7"/>
  <c r="AP1005" i="7"/>
  <c r="AQ1005" i="7"/>
  <c r="AP1006" i="7"/>
  <c r="AQ1006" i="7"/>
  <c r="AP1007" i="7"/>
  <c r="AQ1007" i="7"/>
  <c r="AP1008" i="7"/>
  <c r="AQ1008" i="7"/>
  <c r="AP1009" i="7"/>
  <c r="AQ1009" i="7"/>
  <c r="AP1010" i="7"/>
  <c r="AQ1010" i="7"/>
  <c r="AP1011" i="7"/>
  <c r="AQ1011" i="7"/>
  <c r="AP1012" i="7"/>
  <c r="AQ1012" i="7"/>
  <c r="AP1013" i="7"/>
  <c r="AQ1013" i="7"/>
  <c r="AP1014" i="7"/>
  <c r="AQ1014" i="7"/>
  <c r="AP1015" i="7"/>
  <c r="AQ1015" i="7"/>
  <c r="AP1016" i="7"/>
  <c r="AQ1016" i="7"/>
  <c r="AP1017" i="7"/>
  <c r="AQ1017" i="7"/>
  <c r="AP1018" i="7"/>
  <c r="AQ1018" i="7"/>
  <c r="AP1019" i="7"/>
  <c r="AQ1019" i="7"/>
  <c r="AP1020" i="7"/>
  <c r="AQ1020" i="7"/>
  <c r="AP1021" i="7"/>
  <c r="AQ1021" i="7"/>
  <c r="AP1022" i="7"/>
  <c r="AQ1022" i="7"/>
  <c r="AP1023" i="7"/>
  <c r="AQ1023" i="7"/>
  <c r="AP1024" i="7"/>
  <c r="AQ1024" i="7"/>
  <c r="AP1025" i="7"/>
  <c r="AQ1025" i="7"/>
  <c r="AP1026" i="7"/>
  <c r="AQ1026" i="7"/>
  <c r="AP1027" i="7"/>
  <c r="AQ1027" i="7"/>
  <c r="AP1028" i="7"/>
  <c r="AQ1028" i="7"/>
  <c r="AP1029" i="7"/>
  <c r="AQ1029" i="7"/>
  <c r="AP1030" i="7"/>
  <c r="AQ1030" i="7"/>
  <c r="AP1031" i="7"/>
  <c r="AQ1031" i="7"/>
  <c r="AP1032" i="7"/>
  <c r="AQ1032" i="7"/>
  <c r="AP1033" i="7"/>
  <c r="AQ1033" i="7"/>
  <c r="AP1035" i="7"/>
  <c r="AQ1035" i="7"/>
  <c r="AP1036" i="7"/>
  <c r="AQ1036" i="7"/>
  <c r="AP1037" i="7"/>
  <c r="AQ1037" i="7"/>
  <c r="AP1038" i="7"/>
  <c r="AQ1038" i="7"/>
  <c r="AP1039" i="7"/>
  <c r="AQ1039" i="7"/>
  <c r="AP1040" i="7"/>
  <c r="AQ1040" i="7"/>
  <c r="AP1041" i="7"/>
  <c r="AQ1041" i="7"/>
  <c r="AP1042" i="7"/>
  <c r="AQ1042" i="7"/>
  <c r="AP1043" i="7"/>
  <c r="AQ1043" i="7"/>
  <c r="AP1044" i="7"/>
  <c r="AQ1044" i="7"/>
  <c r="AP1045" i="7"/>
  <c r="AQ1045" i="7"/>
  <c r="AP1046" i="7"/>
  <c r="AQ1046" i="7"/>
  <c r="AP1047" i="7"/>
  <c r="AQ1047" i="7"/>
  <c r="AP1048" i="7"/>
  <c r="AQ1048" i="7"/>
  <c r="AP1049" i="7"/>
  <c r="AQ1049" i="7"/>
  <c r="AP1050" i="7"/>
  <c r="AQ1050" i="7"/>
  <c r="AP1052" i="7"/>
  <c r="AQ1052" i="7"/>
  <c r="AP1053" i="7"/>
  <c r="AQ1053" i="7"/>
  <c r="AP1054" i="7"/>
  <c r="AQ1054" i="7"/>
  <c r="AP1055" i="7"/>
  <c r="AQ1055" i="7"/>
  <c r="AP1056" i="7"/>
  <c r="AQ1056" i="7"/>
  <c r="AP1057" i="7"/>
  <c r="AQ1057" i="7"/>
  <c r="AP1058" i="7"/>
  <c r="AQ1058" i="7"/>
  <c r="AP1061" i="7"/>
  <c r="AQ1061" i="7"/>
  <c r="AP1062" i="7"/>
  <c r="AQ1062" i="7"/>
  <c r="AP1063" i="7"/>
  <c r="AQ1063" i="7"/>
  <c r="AP1064" i="7"/>
  <c r="AQ1064" i="7"/>
  <c r="AP1067" i="7"/>
  <c r="AQ1067" i="7"/>
  <c r="AP1069" i="7"/>
  <c r="AQ1069" i="7"/>
  <c r="AP1070" i="7"/>
  <c r="AQ1070" i="7"/>
  <c r="AP1071" i="7"/>
  <c r="AQ1071" i="7"/>
  <c r="AP1072" i="7"/>
  <c r="AQ1072" i="7"/>
  <c r="AP1073" i="7"/>
  <c r="AQ1073" i="7"/>
  <c r="AP1074" i="7"/>
  <c r="AQ1074" i="7"/>
  <c r="AP1075" i="7"/>
  <c r="AQ1075" i="7"/>
  <c r="AP1076" i="7"/>
  <c r="AQ1076" i="7"/>
  <c r="AP1077" i="7"/>
  <c r="AQ1077" i="7"/>
  <c r="AP1078" i="7"/>
  <c r="AQ1078" i="7"/>
  <c r="AP1080" i="7"/>
  <c r="AQ1080" i="7"/>
  <c r="AP1081" i="7"/>
  <c r="AQ1081" i="7"/>
  <c r="AP1082" i="7"/>
  <c r="AQ1082" i="7"/>
  <c r="AP1083" i="7"/>
  <c r="AQ1083" i="7"/>
  <c r="AP1084" i="7"/>
  <c r="AQ1084" i="7"/>
  <c r="AP1085" i="7"/>
  <c r="AQ1085" i="7"/>
  <c r="AP1086" i="7"/>
  <c r="AQ1086" i="7"/>
  <c r="AP1087" i="7"/>
  <c r="AQ1087" i="7"/>
  <c r="AP1088" i="7"/>
  <c r="AQ1088" i="7"/>
  <c r="AP1089" i="7"/>
  <c r="AQ1089" i="7"/>
  <c r="AP1091" i="7"/>
  <c r="AQ1091" i="7"/>
  <c r="AP1092" i="7"/>
  <c r="AQ1092" i="7"/>
  <c r="AP1093" i="7"/>
  <c r="AQ1093" i="7"/>
  <c r="AP1094" i="7"/>
  <c r="AQ1094" i="7"/>
  <c r="AP1095" i="7"/>
  <c r="AQ1095" i="7"/>
  <c r="AP1096" i="7"/>
  <c r="AQ1096" i="7"/>
  <c r="AP1097" i="7"/>
  <c r="AQ1097" i="7"/>
  <c r="AP1098" i="7"/>
  <c r="AQ1098" i="7"/>
  <c r="AP1099" i="7"/>
  <c r="AQ1099" i="7"/>
  <c r="AP1100" i="7"/>
  <c r="AQ1100" i="7"/>
  <c r="AP1101" i="7"/>
  <c r="AQ1101" i="7"/>
  <c r="AP1103" i="7"/>
  <c r="AQ1103" i="7"/>
  <c r="AP1106" i="7"/>
  <c r="AQ1106" i="7"/>
  <c r="AP1107" i="7"/>
  <c r="AQ1107" i="7"/>
  <c r="AP1108" i="7"/>
  <c r="AQ1108" i="7"/>
  <c r="AP1109" i="7"/>
  <c r="AQ1109" i="7"/>
  <c r="AP1110" i="7"/>
  <c r="AQ1110" i="7"/>
  <c r="AP1111" i="7"/>
  <c r="AQ1111" i="7"/>
  <c r="AP1113" i="7"/>
  <c r="AQ1113" i="7"/>
  <c r="AP1116" i="7"/>
  <c r="AQ1116" i="7"/>
  <c r="AP1117" i="7"/>
  <c r="AQ1117" i="7"/>
  <c r="AP1118" i="7"/>
  <c r="AQ1118" i="7"/>
  <c r="AP1120" i="7"/>
  <c r="AQ1120" i="7"/>
  <c r="AP1121" i="7"/>
  <c r="AQ1121" i="7"/>
  <c r="AP1122" i="7"/>
  <c r="AQ1122" i="7"/>
  <c r="AP1124" i="7"/>
  <c r="AQ1124" i="7"/>
  <c r="AP1126" i="7"/>
  <c r="AQ1126" i="7"/>
  <c r="AP1127" i="7"/>
  <c r="AQ1127" i="7"/>
  <c r="AP1128" i="7"/>
  <c r="AQ1128" i="7"/>
  <c r="AP1132" i="7"/>
  <c r="AQ1132" i="7"/>
  <c r="AP1134" i="7"/>
  <c r="AQ1134" i="7"/>
  <c r="AP1135" i="7"/>
  <c r="AQ1135" i="7"/>
  <c r="AP1140" i="7"/>
  <c r="AQ1140" i="7"/>
  <c r="AP1141" i="7"/>
  <c r="AQ1141" i="7"/>
  <c r="AP1142" i="7"/>
  <c r="AQ1142" i="7"/>
  <c r="AP1143" i="7"/>
  <c r="AQ1143" i="7"/>
  <c r="AP1146" i="7"/>
  <c r="AQ1146" i="7"/>
  <c r="AP1148" i="7"/>
  <c r="AQ1148" i="7"/>
  <c r="AP1150" i="7"/>
  <c r="AQ1150" i="7"/>
  <c r="AP1152" i="7"/>
  <c r="AQ1152" i="7"/>
  <c r="AP1153" i="7"/>
  <c r="AQ1153" i="7"/>
  <c r="AP1154" i="7"/>
  <c r="AQ1154" i="7"/>
  <c r="AP1155" i="7"/>
  <c r="AQ1155" i="7"/>
  <c r="AP1156" i="7"/>
  <c r="AQ1156" i="7"/>
  <c r="AP1157" i="7"/>
  <c r="AQ1157" i="7"/>
  <c r="AP1158" i="7"/>
  <c r="AQ1158" i="7"/>
  <c r="AP1159" i="7"/>
  <c r="AQ1159" i="7"/>
  <c r="AP1160" i="7"/>
  <c r="AQ1160" i="7"/>
  <c r="AP1161" i="7"/>
  <c r="AQ1161" i="7"/>
  <c r="AP1162" i="7"/>
  <c r="AQ1162" i="7"/>
  <c r="AP1163" i="7"/>
  <c r="AQ1163" i="7"/>
  <c r="AP1164" i="7"/>
  <c r="AQ1164" i="7"/>
  <c r="AP1165" i="7"/>
  <c r="AQ1165" i="7"/>
  <c r="AP1166" i="7"/>
  <c r="AQ1166" i="7"/>
  <c r="AP1168" i="7"/>
  <c r="AQ1168" i="7"/>
  <c r="AP1169" i="7"/>
  <c r="AQ1169" i="7"/>
  <c r="AP1170" i="7"/>
  <c r="AQ1170" i="7"/>
  <c r="AP1171" i="7"/>
  <c r="AQ1171" i="7"/>
  <c r="AP1172" i="7"/>
  <c r="AQ1172" i="7"/>
  <c r="AP1173" i="7"/>
  <c r="AQ1173" i="7"/>
  <c r="AP1174" i="7"/>
  <c r="AQ1174" i="7"/>
  <c r="AP1175" i="7"/>
  <c r="AQ1175" i="7"/>
  <c r="AP1177" i="7"/>
  <c r="AQ1177" i="7"/>
  <c r="AP1178" i="7"/>
  <c r="AQ1178" i="7"/>
  <c r="AP1179" i="7"/>
  <c r="AQ1179" i="7"/>
  <c r="AP1180" i="7"/>
  <c r="AQ1180" i="7"/>
  <c r="AP1181" i="7"/>
  <c r="AQ1181" i="7"/>
  <c r="AP1182" i="7"/>
  <c r="AQ1182" i="7"/>
  <c r="AP1186" i="7"/>
  <c r="AQ1186" i="7"/>
  <c r="AP1188" i="7"/>
  <c r="AQ1188" i="7"/>
  <c r="AP1191" i="7"/>
  <c r="AQ1191" i="7"/>
  <c r="AP1192" i="7"/>
  <c r="AQ1192" i="7"/>
  <c r="AP1193" i="7"/>
  <c r="AQ1193" i="7"/>
  <c r="AP1194" i="7"/>
  <c r="AQ1194" i="7"/>
  <c r="AP1195" i="7"/>
  <c r="AQ1195" i="7"/>
  <c r="AP1196" i="7"/>
  <c r="AQ1196" i="7"/>
  <c r="AP1197" i="7"/>
  <c r="AQ1197" i="7"/>
  <c r="AP1198" i="7"/>
  <c r="AQ1198" i="7"/>
  <c r="AP1199" i="7"/>
  <c r="AQ1199" i="7"/>
  <c r="AP1200" i="7"/>
  <c r="AQ1200" i="7"/>
  <c r="AP1201" i="7"/>
  <c r="AQ1201" i="7"/>
  <c r="AP1203" i="7"/>
  <c r="AQ1203" i="7"/>
  <c r="AP1205" i="7"/>
  <c r="AQ1205" i="7"/>
  <c r="AP1206" i="7"/>
  <c r="AQ1206" i="7"/>
  <c r="AP1207" i="7"/>
  <c r="AQ1207" i="7"/>
  <c r="AP1210" i="7"/>
  <c r="AQ1210" i="7"/>
  <c r="AP1211" i="7"/>
  <c r="AQ1211" i="7"/>
  <c r="AP1212" i="7"/>
  <c r="AQ1212" i="7"/>
  <c r="AP1213" i="7"/>
  <c r="AQ1213" i="7"/>
  <c r="AP1214" i="7"/>
  <c r="AQ1214" i="7"/>
  <c r="AP1216" i="7"/>
  <c r="AQ1216" i="7"/>
  <c r="AP1217" i="7"/>
  <c r="AQ1217" i="7"/>
  <c r="AP1218" i="7"/>
  <c r="AQ1218" i="7"/>
  <c r="AP1219" i="7"/>
  <c r="AQ1219" i="7"/>
  <c r="AP1220" i="7"/>
  <c r="AQ1220" i="7"/>
  <c r="AP1221" i="7"/>
  <c r="AQ1221" i="7"/>
  <c r="AP1222" i="7"/>
  <c r="AQ1222" i="7"/>
  <c r="AP1223" i="7"/>
  <c r="AQ1223" i="7"/>
  <c r="AP1224" i="7"/>
  <c r="AQ1224" i="7"/>
  <c r="AP1225" i="7"/>
  <c r="AQ1225" i="7"/>
  <c r="AP1226" i="7"/>
  <c r="AQ1226" i="7"/>
  <c r="AP1227" i="7"/>
  <c r="AQ1227" i="7"/>
  <c r="AP1228" i="7"/>
  <c r="AQ1228" i="7"/>
  <c r="AP1229" i="7"/>
  <c r="AQ1229" i="7"/>
  <c r="AP1231" i="7"/>
  <c r="AQ1231" i="7"/>
  <c r="AP1232" i="7"/>
  <c r="AQ1232" i="7"/>
  <c r="AP1233" i="7"/>
  <c r="AQ1233" i="7"/>
  <c r="AP1234" i="7"/>
  <c r="AQ1234" i="7"/>
  <c r="AP1235" i="7"/>
  <c r="AQ1235" i="7"/>
  <c r="AP1236" i="7"/>
  <c r="AQ1236" i="7"/>
  <c r="AP1237" i="7"/>
  <c r="AQ1237" i="7"/>
  <c r="AP1238" i="7"/>
  <c r="AQ1238" i="7"/>
  <c r="AP1239" i="7"/>
  <c r="AQ1239" i="7"/>
  <c r="AP1240" i="7"/>
  <c r="AQ1240" i="7"/>
  <c r="AP1241" i="7"/>
  <c r="AQ1241" i="7"/>
  <c r="AP1242" i="7"/>
  <c r="AQ1242" i="7"/>
  <c r="AP1243" i="7"/>
  <c r="AQ1243" i="7"/>
  <c r="AP1244" i="7"/>
  <c r="AQ1244" i="7"/>
  <c r="AP1245" i="7"/>
  <c r="AQ1245" i="7"/>
  <c r="AP1247" i="7"/>
  <c r="AQ1247" i="7"/>
  <c r="AP1248" i="7"/>
  <c r="AQ1248" i="7"/>
  <c r="AP1249" i="7"/>
  <c r="AQ1249" i="7"/>
  <c r="AP1250" i="7"/>
  <c r="AQ1250" i="7"/>
  <c r="AP1251" i="7"/>
  <c r="AQ1251" i="7"/>
  <c r="AP1252" i="7"/>
  <c r="AQ1252" i="7"/>
  <c r="AP1253" i="7"/>
  <c r="AQ1253" i="7"/>
  <c r="AP1254" i="7"/>
  <c r="AQ1254" i="7"/>
  <c r="AP1256" i="7"/>
  <c r="AQ1256" i="7"/>
  <c r="AP1258" i="7"/>
  <c r="AQ1258" i="7"/>
  <c r="AP1259" i="7"/>
  <c r="AQ1259" i="7"/>
  <c r="AP1260" i="7"/>
  <c r="AQ1260" i="7"/>
  <c r="AP1261" i="7"/>
  <c r="AQ1261" i="7"/>
  <c r="AP1262" i="7"/>
  <c r="AQ1262" i="7"/>
  <c r="AP1263" i="7"/>
  <c r="AQ1263" i="7"/>
  <c r="AP1264" i="7"/>
  <c r="AQ1264" i="7"/>
  <c r="AP1266" i="7"/>
  <c r="AQ1266" i="7"/>
  <c r="AP1267" i="7"/>
  <c r="AQ1267" i="7"/>
  <c r="AP1268" i="7"/>
  <c r="AQ1268" i="7"/>
  <c r="AP1269" i="7"/>
  <c r="AQ1269" i="7"/>
  <c r="AP1270" i="7"/>
  <c r="AQ1270" i="7"/>
  <c r="AP1271" i="7"/>
  <c r="AQ1271" i="7"/>
  <c r="AP1273" i="7"/>
  <c r="AQ1273" i="7"/>
  <c r="AP1274" i="7"/>
  <c r="AQ1274" i="7"/>
  <c r="AP1275" i="7"/>
  <c r="AQ1275" i="7"/>
  <c r="AP1276" i="7"/>
  <c r="AQ1276" i="7"/>
  <c r="AP1277" i="7"/>
  <c r="AQ1277" i="7"/>
  <c r="AP1278" i="7"/>
  <c r="AQ1278" i="7"/>
  <c r="AP1279" i="7"/>
  <c r="AQ1279" i="7"/>
  <c r="AP1280" i="7"/>
  <c r="AQ1280" i="7"/>
  <c r="AP1281" i="7"/>
  <c r="AQ1281" i="7"/>
  <c r="AP1282" i="7"/>
  <c r="AQ1282" i="7"/>
  <c r="AP1283" i="7"/>
  <c r="AQ1283" i="7"/>
  <c r="AP1284" i="7"/>
  <c r="AQ1284" i="7"/>
  <c r="AP1285" i="7"/>
  <c r="AQ1285" i="7"/>
  <c r="AP1286" i="7"/>
  <c r="AQ1286" i="7"/>
  <c r="AP1293" i="7"/>
  <c r="AQ1293" i="7"/>
  <c r="AP1294" i="7"/>
  <c r="AQ1294" i="7"/>
  <c r="AP1295" i="7"/>
  <c r="AQ1295" i="7"/>
  <c r="AP1296" i="7"/>
  <c r="AQ1296" i="7"/>
  <c r="AP1297" i="7"/>
  <c r="AQ1297" i="7"/>
  <c r="AP1298" i="7"/>
  <c r="AQ1298" i="7"/>
  <c r="AP1299" i="7"/>
  <c r="AQ1299" i="7"/>
  <c r="AP1300" i="7"/>
  <c r="AQ1300" i="7"/>
  <c r="AP1302" i="7"/>
  <c r="AQ1302" i="7"/>
  <c r="AP1303" i="7"/>
  <c r="AQ1303" i="7"/>
  <c r="AP1304" i="7"/>
  <c r="AQ1304" i="7"/>
  <c r="AP1305" i="7"/>
  <c r="AQ1305" i="7"/>
  <c r="AP1306" i="7"/>
  <c r="AQ1306" i="7"/>
  <c r="AP1307" i="7"/>
  <c r="AQ1307" i="7"/>
  <c r="AP1308" i="7"/>
  <c r="AQ1308" i="7"/>
  <c r="AP1309" i="7"/>
  <c r="AQ1309" i="7"/>
  <c r="AP1310" i="7"/>
  <c r="AQ1310" i="7"/>
  <c r="AP1311" i="7"/>
  <c r="AQ1311" i="7"/>
  <c r="AP1313" i="7"/>
  <c r="AQ1313" i="7"/>
  <c r="AP1314" i="7"/>
  <c r="AQ1314" i="7"/>
  <c r="AP1316" i="7"/>
  <c r="AQ1316" i="7"/>
  <c r="AP1317" i="7"/>
  <c r="AQ1317" i="7"/>
  <c r="AP1319" i="7"/>
  <c r="AQ1319" i="7"/>
  <c r="AP1320" i="7"/>
  <c r="AQ1320" i="7"/>
  <c r="AP1321" i="7"/>
  <c r="AQ1321" i="7"/>
  <c r="AP1322" i="7"/>
  <c r="AQ1322" i="7"/>
  <c r="AP1323" i="7"/>
  <c r="AQ1323" i="7"/>
  <c r="AP1324" i="7"/>
  <c r="AQ1324" i="7"/>
  <c r="AP1325" i="7"/>
  <c r="AQ1325" i="7"/>
  <c r="AP1326" i="7"/>
  <c r="AQ1326" i="7"/>
  <c r="AP1327" i="7"/>
  <c r="AQ1327" i="7"/>
  <c r="AP1328" i="7"/>
  <c r="AQ1328" i="7"/>
  <c r="AP1329" i="7"/>
  <c r="AQ1329" i="7"/>
  <c r="AP1330" i="7"/>
  <c r="AQ1330" i="7"/>
  <c r="AP1331" i="7"/>
  <c r="AQ1331" i="7"/>
  <c r="AP1335" i="7"/>
  <c r="AQ1335" i="7"/>
  <c r="AP1337" i="7"/>
  <c r="AQ1337" i="7"/>
  <c r="AP1338" i="7"/>
  <c r="AQ1338" i="7"/>
  <c r="AP1339" i="7"/>
  <c r="AQ1339" i="7"/>
  <c r="AP1340" i="7"/>
  <c r="AQ1340" i="7"/>
  <c r="AP1341" i="7"/>
  <c r="AQ1341" i="7"/>
  <c r="AP1343" i="7"/>
  <c r="AQ1343" i="7"/>
  <c r="AP1344" i="7"/>
  <c r="AQ1344" i="7"/>
  <c r="AP1346" i="7"/>
  <c r="AQ1346" i="7"/>
  <c r="AP1347" i="7"/>
  <c r="AQ1347" i="7"/>
  <c r="AP1348" i="7"/>
  <c r="AQ1348" i="7"/>
  <c r="AP1349" i="7"/>
  <c r="AQ1349" i="7"/>
  <c r="AP1351" i="7"/>
  <c r="AQ1351" i="7"/>
  <c r="AP1352" i="7"/>
  <c r="AQ1352" i="7"/>
  <c r="AP1353" i="7"/>
  <c r="AQ1353" i="7"/>
  <c r="AP1354" i="7"/>
  <c r="AQ1354" i="7"/>
  <c r="AP1359" i="7"/>
  <c r="AQ1359" i="7"/>
  <c r="AP1360" i="7"/>
  <c r="AQ1360" i="7"/>
  <c r="AP1361" i="7"/>
  <c r="AQ1361" i="7"/>
  <c r="AP1362" i="7"/>
  <c r="AQ1362" i="7"/>
  <c r="AP1363" i="7"/>
  <c r="AQ1363" i="7"/>
  <c r="AP1364" i="7"/>
  <c r="AQ1364" i="7"/>
  <c r="AP1365" i="7"/>
  <c r="AQ1365" i="7"/>
  <c r="AP1366" i="7"/>
  <c r="AQ1366" i="7"/>
  <c r="AP1367" i="7"/>
  <c r="AQ1367" i="7"/>
  <c r="AP1368" i="7"/>
  <c r="AQ1368" i="7"/>
  <c r="AP1369" i="7"/>
  <c r="AQ1369" i="7"/>
  <c r="AP1370" i="7"/>
  <c r="AQ1370" i="7"/>
  <c r="AP1371" i="7"/>
  <c r="AQ1371" i="7"/>
  <c r="AP1372" i="7"/>
  <c r="AQ1372" i="7"/>
  <c r="AP1373" i="7"/>
  <c r="AQ1373" i="7"/>
  <c r="AP1374" i="7"/>
  <c r="AQ1374" i="7"/>
  <c r="AP1375" i="7"/>
  <c r="AQ1375" i="7"/>
  <c r="AP1378" i="7"/>
  <c r="AQ1378" i="7"/>
  <c r="AP1379" i="7"/>
  <c r="AQ1379" i="7"/>
  <c r="AP1380" i="7"/>
  <c r="AQ1380" i="7"/>
  <c r="AP1382" i="7"/>
  <c r="AQ1382" i="7"/>
  <c r="AP1383" i="7"/>
  <c r="AQ1383" i="7"/>
  <c r="AP1384" i="7"/>
  <c r="AQ1384" i="7"/>
  <c r="AP1385" i="7"/>
  <c r="AQ1385" i="7"/>
  <c r="AP1393" i="7"/>
  <c r="AQ1393" i="7"/>
  <c r="AP1394" i="7"/>
  <c r="AQ1394" i="7"/>
  <c r="AP1395" i="7"/>
  <c r="AQ1395" i="7"/>
  <c r="AP1396" i="7"/>
  <c r="AQ1396" i="7"/>
  <c r="AP1403" i="7"/>
  <c r="AQ1403" i="7"/>
  <c r="AP1404" i="7"/>
  <c r="AQ1404" i="7"/>
  <c r="AP1405" i="7"/>
  <c r="AQ1405" i="7"/>
  <c r="AP1406" i="7"/>
  <c r="AQ1406" i="7"/>
  <c r="AP1407" i="7"/>
  <c r="AQ1407" i="7"/>
  <c r="AP1411" i="7"/>
  <c r="AQ1411" i="7"/>
  <c r="AP1412" i="7"/>
  <c r="AQ1412" i="7"/>
  <c r="AP1413" i="7"/>
  <c r="AQ1413" i="7"/>
  <c r="AP1414" i="7"/>
  <c r="AQ1414" i="7"/>
  <c r="AP1415" i="7"/>
  <c r="AQ1415" i="7"/>
  <c r="AP1416" i="7"/>
  <c r="AQ1416" i="7"/>
  <c r="AP1418" i="7"/>
  <c r="AQ1418" i="7"/>
  <c r="AP1419" i="7"/>
  <c r="AQ1419" i="7"/>
  <c r="AP1421" i="7"/>
  <c r="AQ1421" i="7"/>
  <c r="AP1422" i="7"/>
  <c r="AQ1422" i="7"/>
  <c r="AP1423" i="7"/>
  <c r="AQ1423" i="7"/>
  <c r="AP1425" i="7"/>
  <c r="AQ1425" i="7"/>
  <c r="AP1426" i="7"/>
  <c r="AQ1426" i="7"/>
  <c r="AP1427" i="7"/>
  <c r="AQ1427" i="7"/>
  <c r="AP1428" i="7"/>
  <c r="AQ1428" i="7"/>
  <c r="AP1429" i="7"/>
  <c r="AQ1429" i="7"/>
  <c r="AP1430" i="7"/>
  <c r="AQ1430" i="7"/>
  <c r="AP1431" i="7"/>
  <c r="AQ1431" i="7"/>
  <c r="AP1432" i="7"/>
  <c r="AQ1432" i="7"/>
  <c r="AP1433" i="7"/>
  <c r="AQ1433" i="7"/>
  <c r="AP1434" i="7"/>
  <c r="AQ1434" i="7"/>
  <c r="AP1435" i="7"/>
  <c r="AQ1435" i="7"/>
  <c r="AP1436" i="7"/>
  <c r="AQ1436" i="7"/>
  <c r="AP1437" i="7"/>
  <c r="AQ1437" i="7"/>
  <c r="AP1438" i="7"/>
  <c r="AQ1438" i="7"/>
  <c r="AP1439" i="7"/>
  <c r="AQ1439" i="7"/>
  <c r="AP1440" i="7"/>
  <c r="AQ1440" i="7"/>
  <c r="AP1441" i="7"/>
  <c r="AQ1441" i="7"/>
  <c r="AP1442" i="7"/>
  <c r="AQ1442" i="7"/>
  <c r="AP1445" i="7"/>
  <c r="AQ1445" i="7"/>
  <c r="AP1448" i="7"/>
  <c r="AQ1448" i="7"/>
  <c r="AP1449" i="7"/>
  <c r="AQ1449" i="7"/>
  <c r="AP1450" i="7"/>
  <c r="AQ1450" i="7"/>
  <c r="AP1451" i="7"/>
  <c r="AQ1451" i="7"/>
  <c r="AP1453" i="7"/>
  <c r="AQ1453" i="7"/>
  <c r="AP1454" i="7"/>
  <c r="AQ1454" i="7"/>
  <c r="AP1455" i="7"/>
  <c r="AQ1455" i="7"/>
  <c r="AP1456" i="7"/>
  <c r="AQ1456" i="7"/>
  <c r="AP1457" i="7"/>
  <c r="AQ1457" i="7"/>
  <c r="AP1458" i="7"/>
  <c r="AQ1458" i="7"/>
  <c r="AP1459" i="7"/>
  <c r="AQ1459" i="7"/>
  <c r="AP1460" i="7"/>
  <c r="AQ1460" i="7"/>
  <c r="AP1461" i="7"/>
  <c r="AQ1461" i="7"/>
  <c r="AP1462" i="7"/>
  <c r="AQ1462" i="7"/>
  <c r="AP1464" i="7"/>
  <c r="AQ1464" i="7"/>
  <c r="AP1466" i="7"/>
  <c r="AQ1466" i="7"/>
  <c r="AP1467" i="7"/>
  <c r="AQ1467" i="7"/>
  <c r="AP1469" i="7"/>
  <c r="AQ1469" i="7"/>
  <c r="AP1470" i="7"/>
  <c r="AQ1470" i="7"/>
  <c r="AP1471" i="7"/>
  <c r="AQ1471" i="7"/>
  <c r="AP1473" i="7"/>
  <c r="AQ1473" i="7"/>
  <c r="AP1475" i="7"/>
  <c r="AQ1475" i="7"/>
  <c r="AP1476" i="7"/>
  <c r="AQ1476" i="7"/>
  <c r="AP1477" i="7"/>
  <c r="AQ1477" i="7"/>
  <c r="AP1480" i="7"/>
  <c r="AQ1480" i="7"/>
  <c r="AP1481" i="7"/>
  <c r="AQ1481" i="7"/>
  <c r="AP1483" i="7"/>
  <c r="AQ1483" i="7"/>
  <c r="AP1484" i="7"/>
  <c r="AQ1484" i="7"/>
  <c r="AP1485" i="7"/>
  <c r="AQ1485" i="7"/>
  <c r="AP1487" i="7"/>
  <c r="AQ1487" i="7"/>
  <c r="AP1488" i="7"/>
  <c r="AQ1488" i="7"/>
  <c r="AP1489" i="7"/>
  <c r="AQ1489" i="7"/>
  <c r="AP1490" i="7"/>
  <c r="AQ1490" i="7"/>
  <c r="AP1492" i="7"/>
  <c r="AQ1492" i="7"/>
  <c r="AP1493" i="7"/>
  <c r="AQ1493" i="7"/>
  <c r="AP1494" i="7"/>
  <c r="AQ1494" i="7"/>
  <c r="AP1495" i="7"/>
  <c r="AQ1495" i="7"/>
  <c r="AP1496" i="7"/>
  <c r="AQ1496" i="7"/>
  <c r="AP1497" i="7"/>
  <c r="AQ1497" i="7"/>
  <c r="AP1498" i="7"/>
  <c r="AQ1498" i="7"/>
  <c r="AP1499" i="7"/>
  <c r="AQ1499" i="7"/>
  <c r="AP1500" i="7"/>
  <c r="AQ1500" i="7"/>
  <c r="AP1501" i="7"/>
  <c r="AQ1501" i="7"/>
  <c r="AP1502" i="7"/>
  <c r="AQ1502" i="7"/>
  <c r="AP1503" i="7"/>
  <c r="AQ1503" i="7"/>
  <c r="AP1504" i="7"/>
  <c r="AQ1504" i="7"/>
  <c r="AP1505" i="7"/>
  <c r="AQ1505" i="7"/>
  <c r="AP1506" i="7"/>
  <c r="AQ1506" i="7"/>
  <c r="AP1508" i="7"/>
  <c r="AQ1508" i="7"/>
  <c r="AP1509" i="7"/>
  <c r="AQ1509" i="7"/>
  <c r="AP1510" i="7"/>
  <c r="AQ1510" i="7"/>
  <c r="AP1512" i="7"/>
  <c r="AQ1512" i="7"/>
  <c r="AP1513" i="7"/>
  <c r="AQ1513" i="7"/>
  <c r="AP1514" i="7"/>
  <c r="AQ1514" i="7"/>
  <c r="AP1515" i="7"/>
  <c r="AQ1515" i="7"/>
  <c r="AP1516" i="7"/>
  <c r="AQ1516" i="7"/>
  <c r="AP1518" i="7"/>
  <c r="AQ1518" i="7"/>
  <c r="AP1519" i="7"/>
  <c r="AQ1519" i="7"/>
  <c r="AP1520" i="7"/>
  <c r="AQ1520" i="7"/>
  <c r="AP1522" i="7"/>
  <c r="AQ1522" i="7"/>
  <c r="AP1523" i="7"/>
  <c r="AQ1523" i="7"/>
  <c r="AP1524" i="7"/>
  <c r="AQ1524" i="7"/>
  <c r="AP1525" i="7"/>
  <c r="AQ1525" i="7"/>
  <c r="AP1527" i="7"/>
  <c r="AQ1527" i="7"/>
  <c r="AP1528" i="7"/>
  <c r="AQ1528" i="7"/>
  <c r="AP1529" i="7"/>
  <c r="AQ1529" i="7"/>
  <c r="AP1530" i="7"/>
  <c r="AQ1530" i="7"/>
  <c r="AP1531" i="7"/>
  <c r="AQ1531" i="7"/>
  <c r="AP1532" i="7"/>
  <c r="AQ1532" i="7"/>
  <c r="AP1533" i="7"/>
  <c r="AQ1533" i="7"/>
  <c r="AP1534" i="7"/>
  <c r="AQ1534" i="7"/>
  <c r="AP1535" i="7"/>
  <c r="AQ1535" i="7"/>
  <c r="AP1539" i="7"/>
  <c r="AQ1539" i="7"/>
  <c r="AP1540" i="7"/>
  <c r="AQ1540" i="7"/>
  <c r="AP1541" i="7"/>
  <c r="AQ1541" i="7"/>
  <c r="AP1542" i="7"/>
  <c r="AQ1542" i="7"/>
  <c r="AP1543" i="7"/>
  <c r="AQ1543" i="7"/>
  <c r="AP1544" i="7"/>
  <c r="AQ1544" i="7"/>
  <c r="AP1546" i="7"/>
  <c r="AQ1546" i="7"/>
  <c r="AP1547" i="7"/>
  <c r="AQ1547" i="7"/>
  <c r="AP1548" i="7"/>
  <c r="AQ1548" i="7"/>
  <c r="AP1550" i="7"/>
  <c r="AQ1550" i="7"/>
  <c r="AP1551" i="7"/>
  <c r="AQ1551" i="7"/>
  <c r="AP1552" i="7"/>
  <c r="AQ1552" i="7"/>
  <c r="AP1554" i="7"/>
  <c r="AQ1554" i="7"/>
  <c r="AP1556" i="7"/>
  <c r="AQ1556" i="7"/>
  <c r="AP1557" i="7"/>
  <c r="AQ1557" i="7"/>
  <c r="AP1585" i="7"/>
  <c r="AQ1585" i="7"/>
  <c r="AP1586" i="7"/>
  <c r="AQ1586" i="7"/>
  <c r="AP1587" i="7"/>
  <c r="AQ1587" i="7"/>
  <c r="AP1588" i="7"/>
  <c r="AQ1588" i="7"/>
  <c r="AP1589" i="7"/>
  <c r="AQ1589" i="7"/>
  <c r="AP1590" i="7"/>
  <c r="AQ1590" i="7"/>
  <c r="AP1591" i="7"/>
  <c r="AQ1591" i="7"/>
  <c r="AP1592" i="7"/>
  <c r="AQ1592" i="7"/>
  <c r="AP1593" i="7"/>
  <c r="AQ1593" i="7"/>
  <c r="AP1594" i="7"/>
  <c r="AQ1594" i="7"/>
  <c r="AP1595" i="7"/>
  <c r="AQ1595" i="7"/>
  <c r="AP1596" i="7"/>
  <c r="AQ1596" i="7"/>
  <c r="AP1597" i="7"/>
  <c r="AQ1597" i="7"/>
  <c r="AP1598" i="7"/>
  <c r="AQ1598" i="7"/>
  <c r="AP1604" i="7"/>
  <c r="AQ1604" i="7"/>
  <c r="AP1605" i="7"/>
  <c r="AQ1605" i="7"/>
  <c r="AP1606" i="7"/>
  <c r="AQ1606" i="7"/>
  <c r="AP1607" i="7"/>
  <c r="AQ1607" i="7"/>
  <c r="AP1608" i="7"/>
  <c r="AQ1608" i="7"/>
  <c r="AP1609" i="7"/>
  <c r="AQ1609" i="7"/>
  <c r="AP1610" i="7"/>
  <c r="AQ1610" i="7"/>
  <c r="AP1611" i="7"/>
  <c r="AQ1611" i="7"/>
  <c r="AP1613" i="7"/>
  <c r="AQ1613" i="7"/>
  <c r="AP1614" i="7"/>
  <c r="AQ1614" i="7"/>
  <c r="AP1615" i="7"/>
  <c r="AQ1615" i="7"/>
  <c r="AP1616" i="7"/>
  <c r="AQ1616" i="7"/>
  <c r="AP1618" i="7"/>
  <c r="AQ1618" i="7"/>
  <c r="AP1619" i="7"/>
  <c r="AQ1619" i="7"/>
  <c r="AP1620" i="7"/>
  <c r="AQ1620" i="7"/>
  <c r="AP1621" i="7"/>
  <c r="AQ1621" i="7"/>
  <c r="AP1622" i="7"/>
  <c r="AQ1622" i="7"/>
  <c r="AP1623" i="7"/>
  <c r="AQ1623" i="7"/>
  <c r="AP1624" i="7"/>
  <c r="AQ1624" i="7"/>
  <c r="AP1625" i="7"/>
  <c r="AQ1625" i="7"/>
  <c r="AP1627" i="7"/>
  <c r="AQ1627" i="7"/>
  <c r="AP1628" i="7"/>
  <c r="AQ1628" i="7"/>
  <c r="AP1629" i="7"/>
  <c r="AQ1629" i="7"/>
  <c r="AP1630" i="7"/>
  <c r="AQ1630" i="7"/>
  <c r="AP1631" i="7"/>
  <c r="AQ1631" i="7"/>
  <c r="AP1632" i="7"/>
  <c r="AQ1632" i="7"/>
  <c r="AP1633" i="7"/>
  <c r="AQ1633" i="7"/>
  <c r="AP1634" i="7"/>
  <c r="AQ1634" i="7"/>
  <c r="AP1635" i="7"/>
  <c r="AQ1635" i="7"/>
  <c r="AP1636" i="7"/>
  <c r="AQ1636" i="7"/>
  <c r="AP1638" i="7"/>
  <c r="AQ1638" i="7"/>
  <c r="AP1640" i="7"/>
  <c r="AQ1640" i="7"/>
  <c r="AP1641" i="7"/>
  <c r="AQ1641" i="7"/>
  <c r="AP1642" i="7"/>
  <c r="AQ1642" i="7"/>
  <c r="AP1643" i="7"/>
  <c r="AQ1643" i="7"/>
  <c r="AP1644" i="7"/>
  <c r="AQ1644" i="7"/>
  <c r="AP1645" i="7"/>
  <c r="AQ1645" i="7"/>
  <c r="AP1646" i="7"/>
  <c r="AQ1646" i="7"/>
  <c r="AP1647" i="7"/>
  <c r="AQ1647" i="7"/>
  <c r="AP1648" i="7"/>
  <c r="AQ1648" i="7"/>
  <c r="AP1649" i="7"/>
  <c r="AQ1649" i="7"/>
  <c r="AP1650" i="7"/>
  <c r="AQ1650" i="7"/>
  <c r="AP1652" i="7"/>
  <c r="AQ1652" i="7"/>
  <c r="AP1653" i="7"/>
  <c r="AQ1653" i="7"/>
  <c r="AP1654" i="7"/>
  <c r="AQ1654" i="7"/>
  <c r="AP1655" i="7"/>
  <c r="AQ1655" i="7"/>
  <c r="AP1656" i="7"/>
  <c r="AQ1656" i="7"/>
  <c r="AP1657" i="7"/>
  <c r="AQ1657" i="7"/>
  <c r="AP1658" i="7"/>
  <c r="AQ1658" i="7"/>
  <c r="AP1659" i="7"/>
  <c r="AQ1659" i="7"/>
  <c r="AP1660" i="7"/>
  <c r="AQ1660" i="7"/>
  <c r="AP1662" i="7"/>
  <c r="AQ1662" i="7"/>
  <c r="AP1663" i="7"/>
  <c r="AQ1663" i="7"/>
  <c r="AP1665" i="7"/>
  <c r="AQ1665" i="7"/>
  <c r="AP1666" i="7"/>
  <c r="AQ1666" i="7"/>
  <c r="AP1667" i="7"/>
  <c r="AQ1667" i="7"/>
  <c r="AP1668" i="7"/>
  <c r="AQ1668" i="7"/>
  <c r="AP1669" i="7"/>
  <c r="AQ1669" i="7"/>
  <c r="AP1670" i="7"/>
  <c r="AQ1670" i="7"/>
  <c r="AP1671" i="7"/>
  <c r="AQ1671" i="7"/>
  <c r="AP1672" i="7"/>
  <c r="AQ1672" i="7"/>
  <c r="AP1673" i="7"/>
  <c r="AQ1673" i="7"/>
  <c r="AP1674" i="7"/>
  <c r="AQ1674" i="7"/>
  <c r="AP1677" i="7"/>
  <c r="AQ1677" i="7"/>
  <c r="AP1678" i="7"/>
  <c r="AQ1678" i="7"/>
  <c r="AP1680" i="7"/>
  <c r="AQ1680" i="7"/>
  <c r="AP1682" i="7"/>
  <c r="AQ1682" i="7"/>
  <c r="AP1683" i="7"/>
  <c r="AQ1683" i="7"/>
  <c r="AP1685" i="7"/>
  <c r="AQ1685" i="7"/>
  <c r="AP1686" i="7"/>
  <c r="AQ1686" i="7"/>
  <c r="AP1690" i="7"/>
  <c r="AQ1690" i="7"/>
  <c r="AP1691" i="7"/>
  <c r="AQ1691" i="7"/>
  <c r="AP1692" i="7"/>
  <c r="AQ1692" i="7"/>
  <c r="AP1693" i="7"/>
  <c r="AQ1693" i="7"/>
  <c r="AP1694" i="7"/>
  <c r="AQ1694" i="7"/>
  <c r="AP1695" i="7"/>
  <c r="AQ1695" i="7"/>
  <c r="AP1696" i="7"/>
  <c r="AQ1696" i="7"/>
  <c r="AP1698" i="7"/>
  <c r="AQ1698" i="7"/>
  <c r="AP1699" i="7"/>
  <c r="AQ1699" i="7"/>
  <c r="AP1700" i="7"/>
  <c r="AQ1700" i="7"/>
  <c r="AP1701" i="7"/>
  <c r="AQ1701" i="7"/>
  <c r="AP1703" i="7"/>
  <c r="AQ1703" i="7"/>
  <c r="AP1704" i="7"/>
  <c r="AQ1704" i="7"/>
  <c r="AP1705" i="7"/>
  <c r="AQ1705" i="7"/>
  <c r="AP1706" i="7"/>
  <c r="AQ1706" i="7"/>
  <c r="AP1707" i="7"/>
  <c r="AQ1707" i="7"/>
  <c r="AP1708" i="7"/>
  <c r="AQ1708" i="7"/>
  <c r="AP1709" i="7"/>
  <c r="AQ1709" i="7"/>
  <c r="AP1710" i="7"/>
  <c r="AQ1710" i="7"/>
  <c r="AP1711" i="7"/>
  <c r="AQ1711" i="7"/>
  <c r="AP1712" i="7"/>
  <c r="AQ1712" i="7"/>
  <c r="AP1713" i="7"/>
  <c r="AQ1713" i="7"/>
  <c r="AP1714" i="7"/>
  <c r="AQ1714" i="7"/>
  <c r="AP1715" i="7"/>
  <c r="AQ1715" i="7"/>
  <c r="AP1716" i="7"/>
  <c r="AQ1716" i="7"/>
  <c r="AP1717" i="7"/>
  <c r="AQ1717" i="7"/>
  <c r="AP1718" i="7"/>
  <c r="AQ1718" i="7"/>
  <c r="AP1719" i="7"/>
  <c r="AQ1719" i="7"/>
  <c r="AP1721" i="7"/>
  <c r="AQ1721" i="7"/>
  <c r="AP1722" i="7"/>
  <c r="AQ1722" i="7"/>
  <c r="AP1723" i="7"/>
  <c r="AQ1723" i="7"/>
  <c r="AP1725" i="7"/>
  <c r="AQ1725" i="7"/>
  <c r="AP1728" i="7"/>
  <c r="AQ1728" i="7"/>
  <c r="AP1729" i="7"/>
  <c r="AQ1729" i="7"/>
  <c r="AP1730" i="7"/>
  <c r="AQ1730" i="7"/>
  <c r="AP1731" i="7"/>
  <c r="AQ1731" i="7"/>
  <c r="AP1732" i="7"/>
  <c r="AQ1732" i="7"/>
  <c r="AP1734" i="7"/>
  <c r="AQ1734" i="7"/>
  <c r="AP1736" i="7"/>
  <c r="AQ1736" i="7"/>
  <c r="AP1738" i="7"/>
  <c r="AQ1738" i="7"/>
  <c r="AP1739" i="7"/>
  <c r="AQ1739" i="7"/>
  <c r="AP1740" i="7"/>
  <c r="AQ1740" i="7"/>
  <c r="AP1741" i="7"/>
  <c r="AQ1741" i="7"/>
  <c r="AP1744" i="7"/>
  <c r="AQ1744" i="7"/>
  <c r="AP1748" i="7"/>
  <c r="AQ1748" i="7"/>
  <c r="AP1749" i="7"/>
  <c r="AQ1749" i="7"/>
  <c r="AP1751" i="7"/>
  <c r="AQ1751" i="7"/>
  <c r="AP1753" i="7"/>
  <c r="AQ1753" i="7"/>
  <c r="AP1755" i="7"/>
  <c r="AQ1755" i="7"/>
  <c r="AP1756" i="7"/>
  <c r="AQ1756" i="7"/>
  <c r="AP1757" i="7"/>
  <c r="AQ1757" i="7"/>
  <c r="AP1762" i="7"/>
  <c r="AQ1762" i="7"/>
  <c r="AP1763" i="7"/>
  <c r="AQ1763" i="7"/>
  <c r="AP1764" i="7"/>
  <c r="AQ1764" i="7"/>
  <c r="AP1765" i="7"/>
  <c r="AQ1765" i="7"/>
  <c r="AP1767" i="7"/>
  <c r="AQ1767" i="7"/>
  <c r="AP1768" i="7"/>
  <c r="AQ1768" i="7"/>
  <c r="AP1769" i="7"/>
  <c r="AQ1769" i="7"/>
  <c r="AP1770" i="7"/>
  <c r="AQ1770" i="7"/>
  <c r="AP1771" i="7"/>
  <c r="AQ1771" i="7"/>
  <c r="AP1772" i="7"/>
  <c r="AQ1772" i="7"/>
  <c r="AP1773" i="7"/>
  <c r="AQ1773" i="7"/>
  <c r="AP1774" i="7"/>
  <c r="AQ1774" i="7"/>
  <c r="AP1775" i="7"/>
  <c r="AQ1775" i="7"/>
  <c r="AP1777" i="7"/>
  <c r="AQ1777" i="7"/>
  <c r="AP1778" i="7"/>
  <c r="AQ1778" i="7"/>
  <c r="AP1779" i="7"/>
  <c r="AQ1779" i="7"/>
  <c r="AP1780" i="7"/>
  <c r="AQ1780" i="7"/>
  <c r="AP1781" i="7"/>
  <c r="AQ1781" i="7"/>
  <c r="AP1783" i="7"/>
  <c r="AQ1783" i="7"/>
  <c r="AP1784" i="7"/>
  <c r="AQ1784" i="7"/>
  <c r="AP1785" i="7"/>
  <c r="AQ1785" i="7"/>
  <c r="AP1786" i="7"/>
  <c r="AQ1786" i="7"/>
  <c r="AP1787" i="7"/>
  <c r="AQ1787" i="7"/>
  <c r="AP1788" i="7"/>
  <c r="AQ1788" i="7"/>
  <c r="AP1792" i="7"/>
  <c r="AQ1792" i="7"/>
  <c r="AP1793" i="7"/>
  <c r="AQ1793" i="7"/>
  <c r="AP1794" i="7"/>
  <c r="AQ1794" i="7"/>
  <c r="AP1795" i="7"/>
  <c r="AQ1795" i="7"/>
  <c r="AP1797" i="7"/>
  <c r="AQ1797" i="7"/>
  <c r="AP1798" i="7"/>
  <c r="AQ1798" i="7"/>
  <c r="AP1799" i="7"/>
  <c r="AQ1799" i="7"/>
  <c r="AP1801" i="7"/>
  <c r="AQ1801" i="7"/>
  <c r="AP1802" i="7"/>
  <c r="AQ1802" i="7"/>
  <c r="AP1804" i="7"/>
  <c r="AQ1804" i="7"/>
  <c r="AP1805" i="7"/>
  <c r="AQ1805" i="7"/>
  <c r="AP1807" i="7"/>
  <c r="AQ1807" i="7"/>
  <c r="AP1809" i="7"/>
  <c r="AQ1809" i="7"/>
  <c r="AP1810" i="7"/>
  <c r="AQ1810" i="7"/>
  <c r="AP1812" i="7"/>
  <c r="AQ1812" i="7"/>
  <c r="AP1814" i="7"/>
  <c r="AQ1814" i="7"/>
  <c r="AP1815" i="7"/>
  <c r="AQ1815" i="7"/>
  <c r="AP1816" i="7"/>
  <c r="AQ1816" i="7"/>
  <c r="AP1817" i="7"/>
  <c r="AQ1817" i="7"/>
  <c r="AP1819" i="7"/>
  <c r="AQ1819" i="7"/>
  <c r="AP1820" i="7"/>
  <c r="AQ1820" i="7"/>
  <c r="AP1821" i="7"/>
  <c r="AQ1821" i="7"/>
  <c r="AP1823" i="7"/>
  <c r="AQ1823" i="7"/>
  <c r="AP1824" i="7"/>
  <c r="AQ1824" i="7"/>
  <c r="AP1825" i="7"/>
  <c r="AQ1825" i="7"/>
  <c r="AP1826" i="7"/>
  <c r="AQ1826" i="7"/>
  <c r="AP1827" i="7"/>
  <c r="AQ1827" i="7"/>
  <c r="AP1828" i="7"/>
  <c r="AQ1828" i="7"/>
  <c r="AP1829" i="7"/>
  <c r="AQ1829" i="7"/>
  <c r="AP1830" i="7"/>
  <c r="AQ1830" i="7"/>
  <c r="AP1831" i="7"/>
  <c r="AQ1831" i="7"/>
  <c r="AP1833" i="7"/>
  <c r="AQ1833" i="7"/>
  <c r="AP1834" i="7"/>
  <c r="AQ1834" i="7"/>
  <c r="AP1835" i="7"/>
  <c r="AQ1835" i="7"/>
  <c r="AP1836" i="7"/>
  <c r="AQ1836" i="7"/>
  <c r="AP1837" i="7"/>
  <c r="AQ1837" i="7"/>
  <c r="AP1838" i="7"/>
  <c r="AQ1838" i="7"/>
  <c r="AP1839" i="7"/>
  <c r="AQ1839" i="7"/>
  <c r="AP1840" i="7"/>
  <c r="AQ1840" i="7"/>
  <c r="AP1841" i="7"/>
  <c r="AQ1841" i="7"/>
  <c r="AP1843" i="7"/>
  <c r="AQ1843" i="7"/>
  <c r="AP1844" i="7"/>
  <c r="AQ1844" i="7"/>
  <c r="AP1846" i="7"/>
  <c r="AQ1846" i="7"/>
  <c r="AP1847" i="7"/>
  <c r="AQ1847" i="7"/>
  <c r="AP1848" i="7"/>
  <c r="AQ1848" i="7"/>
  <c r="AP1849" i="7"/>
  <c r="AQ1849" i="7"/>
  <c r="AP1850" i="7"/>
  <c r="AQ1850" i="7"/>
  <c r="AP1851" i="7"/>
  <c r="AQ1851" i="7"/>
  <c r="AP1852" i="7"/>
  <c r="AQ1852" i="7"/>
  <c r="AP1853" i="7"/>
  <c r="AQ1853" i="7"/>
  <c r="AP1855" i="7"/>
  <c r="AQ1855" i="7"/>
  <c r="AP1856" i="7"/>
  <c r="AQ1856" i="7"/>
  <c r="AP1857" i="7"/>
  <c r="AQ1857" i="7"/>
  <c r="AP1863" i="7"/>
  <c r="AQ1863" i="7"/>
  <c r="AP1864" i="7"/>
  <c r="AQ1864" i="7"/>
  <c r="AP1866" i="7"/>
  <c r="AQ1866" i="7"/>
  <c r="AP1867" i="7"/>
  <c r="AQ1867" i="7"/>
  <c r="AP1868" i="7"/>
  <c r="AQ1868" i="7"/>
  <c r="AP1869" i="7"/>
  <c r="AQ1869" i="7"/>
  <c r="AP1870" i="7"/>
  <c r="AQ1870" i="7"/>
  <c r="AP1871" i="7"/>
  <c r="AQ1871" i="7"/>
  <c r="AP1872" i="7"/>
  <c r="AQ1872" i="7"/>
  <c r="AP1873" i="7"/>
  <c r="AQ1873" i="7"/>
  <c r="AP1874" i="7"/>
  <c r="AQ1874" i="7"/>
  <c r="AP1875" i="7"/>
  <c r="AQ1875" i="7"/>
  <c r="AP1876" i="7"/>
  <c r="AQ1876" i="7"/>
  <c r="AP1877" i="7"/>
  <c r="AQ1877" i="7"/>
  <c r="AP1878" i="7"/>
  <c r="AQ1878" i="7"/>
  <c r="AP1879" i="7"/>
  <c r="AQ1879" i="7"/>
  <c r="AP1880" i="7"/>
  <c r="AQ1880" i="7"/>
  <c r="AP1881" i="7"/>
  <c r="AQ1881" i="7"/>
  <c r="AP1882" i="7"/>
  <c r="AQ1882" i="7"/>
  <c r="AP1883" i="7"/>
  <c r="AQ1883" i="7"/>
  <c r="AP1884" i="7"/>
  <c r="AQ1884" i="7"/>
  <c r="AP1885" i="7"/>
  <c r="AQ1885" i="7"/>
  <c r="AP1886" i="7"/>
  <c r="AQ1886" i="7"/>
  <c r="AP1887" i="7"/>
  <c r="AQ1887" i="7"/>
  <c r="AP1888" i="7"/>
  <c r="AQ1888" i="7"/>
  <c r="AP1889" i="7"/>
  <c r="AQ1889" i="7"/>
  <c r="AP1890" i="7"/>
  <c r="AQ1890" i="7"/>
  <c r="AP1891" i="7"/>
  <c r="AQ1891" i="7"/>
  <c r="AP1893" i="7"/>
  <c r="AQ1893" i="7"/>
  <c r="AP1895" i="7"/>
  <c r="AQ1895" i="7"/>
  <c r="AP1896" i="7"/>
  <c r="AQ1896" i="7"/>
  <c r="AP1897" i="7"/>
  <c r="AQ1897" i="7"/>
  <c r="AP1898" i="7"/>
  <c r="AQ1898" i="7"/>
  <c r="AP1900" i="7"/>
  <c r="AQ1900" i="7"/>
  <c r="AP1901" i="7"/>
  <c r="AQ1901" i="7"/>
  <c r="AP1902" i="7"/>
  <c r="AQ1902" i="7"/>
  <c r="AP1903" i="7"/>
  <c r="AQ1903" i="7"/>
  <c r="AP1904" i="7"/>
  <c r="AQ1904" i="7"/>
  <c r="AP1905" i="7"/>
  <c r="AQ1905" i="7"/>
  <c r="AP1906" i="7"/>
  <c r="AQ1906" i="7"/>
  <c r="AP1909" i="7"/>
  <c r="AQ1909" i="7"/>
  <c r="AP1910" i="7"/>
  <c r="AQ1910" i="7"/>
  <c r="AP1911" i="7"/>
  <c r="AQ1911" i="7"/>
  <c r="AP1912" i="7"/>
  <c r="AQ1912" i="7"/>
  <c r="AP1913" i="7"/>
  <c r="AQ1913" i="7"/>
  <c r="AP1914" i="7"/>
  <c r="AQ1914" i="7"/>
  <c r="AP1916" i="7"/>
  <c r="AQ1916" i="7"/>
  <c r="AP1917" i="7"/>
  <c r="AQ1917" i="7"/>
  <c r="AP1919" i="7"/>
  <c r="AQ1919" i="7"/>
  <c r="AP1920" i="7"/>
  <c r="AQ1920" i="7"/>
  <c r="AP1921" i="7"/>
  <c r="AQ1921" i="7"/>
  <c r="AP1923" i="7"/>
  <c r="AQ1923" i="7"/>
  <c r="AP1925" i="7"/>
  <c r="AQ1925" i="7"/>
  <c r="AP1927" i="7"/>
  <c r="AQ1927" i="7"/>
  <c r="AP1928" i="7"/>
  <c r="AQ1928" i="7"/>
  <c r="AP1930" i="7"/>
  <c r="AQ1930" i="7"/>
  <c r="AP1931" i="7"/>
  <c r="AQ1931" i="7"/>
  <c r="AP1932" i="7"/>
  <c r="AQ1932" i="7"/>
  <c r="AP1933" i="7"/>
  <c r="AQ1933" i="7"/>
  <c r="AP1934" i="7"/>
  <c r="AQ1934" i="7"/>
  <c r="AP1935" i="7"/>
  <c r="AQ1935" i="7"/>
  <c r="AP1936" i="7"/>
  <c r="AQ1936" i="7"/>
  <c r="AP1937" i="7"/>
  <c r="AQ1937" i="7"/>
  <c r="AP1938" i="7"/>
  <c r="AQ1938" i="7"/>
  <c r="AP1939" i="7"/>
  <c r="AQ1939" i="7"/>
  <c r="AP1940" i="7"/>
  <c r="AQ1940" i="7"/>
  <c r="AP1944" i="7"/>
  <c r="AQ1944" i="7"/>
  <c r="AP1946" i="7"/>
  <c r="AQ1946" i="7"/>
  <c r="AP1947" i="7"/>
  <c r="AQ1947" i="7"/>
  <c r="AP1948" i="7"/>
  <c r="AQ1948" i="7"/>
  <c r="AP1951" i="7"/>
  <c r="AQ1951" i="7"/>
  <c r="AP1952" i="7"/>
  <c r="AQ1952" i="7"/>
  <c r="AP1954" i="7"/>
  <c r="AQ1954" i="7"/>
  <c r="AP1955" i="7"/>
  <c r="AQ1955" i="7"/>
  <c r="AP1960" i="7"/>
  <c r="AQ1960" i="7"/>
  <c r="AP1961" i="7"/>
  <c r="AQ1961" i="7"/>
  <c r="AP1962" i="7"/>
  <c r="AQ1962" i="7"/>
  <c r="AP1963" i="7"/>
  <c r="AQ1963" i="7"/>
  <c r="AP1964" i="7"/>
  <c r="AQ1964" i="7"/>
  <c r="AP1965" i="7"/>
  <c r="AQ1965" i="7"/>
  <c r="AP1967" i="7"/>
  <c r="AQ1967" i="7"/>
  <c r="AP1968" i="7"/>
  <c r="AQ1968" i="7"/>
  <c r="AP1969" i="7"/>
  <c r="AQ1969" i="7"/>
  <c r="AP1970" i="7"/>
  <c r="AQ1970" i="7"/>
  <c r="AP1972" i="7"/>
  <c r="AQ1972" i="7"/>
  <c r="AP1973" i="7"/>
  <c r="AQ1973" i="7"/>
  <c r="AP1978" i="7"/>
  <c r="AQ1978" i="7"/>
  <c r="AP1980" i="7"/>
  <c r="AQ1980" i="7"/>
  <c r="AP1981" i="7"/>
  <c r="AQ1981" i="7"/>
  <c r="AP1982" i="7"/>
  <c r="AQ1982" i="7"/>
  <c r="AP1983" i="7"/>
  <c r="AQ1983" i="7"/>
  <c r="AP1984" i="7"/>
  <c r="AQ1984" i="7"/>
  <c r="AP1985" i="7"/>
  <c r="AQ1985" i="7"/>
  <c r="AP1986" i="7"/>
  <c r="AQ1986" i="7"/>
  <c r="AP1987" i="7"/>
  <c r="AQ1987" i="7"/>
  <c r="AP1988" i="7"/>
  <c r="AQ1988" i="7"/>
  <c r="AP1989" i="7"/>
  <c r="AQ1989" i="7"/>
  <c r="AP1992" i="7"/>
  <c r="AQ1992" i="7"/>
  <c r="AP1995" i="7"/>
  <c r="AQ1995" i="7"/>
  <c r="AP1996" i="7"/>
  <c r="AQ1996" i="7"/>
  <c r="AP1997" i="7"/>
  <c r="AQ1997" i="7"/>
  <c r="AP1998" i="7"/>
  <c r="AQ1998" i="7"/>
  <c r="AP2000" i="7"/>
  <c r="AQ2000" i="7"/>
  <c r="AP2001" i="7"/>
  <c r="AQ2001" i="7"/>
  <c r="AP2002" i="7"/>
  <c r="AQ2002" i="7"/>
  <c r="AP2003" i="7"/>
  <c r="AQ2003" i="7"/>
  <c r="AP2004" i="7"/>
  <c r="AQ2004" i="7"/>
  <c r="AP2006" i="7"/>
  <c r="AQ2006" i="7"/>
  <c r="AP2008" i="7"/>
  <c r="AQ2008" i="7"/>
  <c r="AP2009" i="7"/>
  <c r="AQ2009" i="7"/>
  <c r="AP2010" i="7"/>
  <c r="AQ2010" i="7"/>
  <c r="AP2011" i="7"/>
  <c r="AQ2011" i="7"/>
  <c r="AP2012" i="7"/>
  <c r="AQ2012" i="7"/>
  <c r="AP2013" i="7"/>
  <c r="AQ2013" i="7"/>
  <c r="AP2015" i="7"/>
  <c r="AQ2015" i="7"/>
  <c r="AP2016" i="7"/>
  <c r="AQ2016" i="7"/>
  <c r="AP2017" i="7"/>
  <c r="AQ2017" i="7"/>
  <c r="AP2018" i="7"/>
  <c r="AQ2018" i="7"/>
  <c r="AP2020" i="7"/>
  <c r="AQ2020" i="7"/>
  <c r="AP2021" i="7"/>
  <c r="AQ2021" i="7"/>
  <c r="AP2022" i="7"/>
  <c r="AQ2022" i="7"/>
  <c r="AP2023" i="7"/>
  <c r="AQ2023" i="7"/>
  <c r="AP2025" i="7"/>
  <c r="AQ2025" i="7"/>
  <c r="AP2026" i="7"/>
  <c r="AQ2026" i="7"/>
  <c r="AP2027" i="7"/>
  <c r="AQ2027" i="7"/>
  <c r="AP2028" i="7"/>
  <c r="AQ2028" i="7"/>
  <c r="AP2029" i="7"/>
  <c r="AQ2029" i="7"/>
  <c r="AP2030" i="7"/>
  <c r="AQ2030" i="7"/>
  <c r="AP2031" i="7"/>
  <c r="AQ2031" i="7"/>
  <c r="AP2033" i="7"/>
  <c r="AQ2033" i="7"/>
  <c r="AP2034" i="7"/>
  <c r="AQ2034" i="7"/>
  <c r="AP2035" i="7"/>
  <c r="AQ2035" i="7"/>
  <c r="AP2036" i="7"/>
  <c r="AQ2036" i="7"/>
  <c r="AP2038" i="7"/>
  <c r="AQ2038" i="7"/>
  <c r="AP2039" i="7"/>
  <c r="AQ2039" i="7"/>
  <c r="AP2042" i="7"/>
  <c r="AQ2042" i="7"/>
  <c r="AP2043" i="7"/>
  <c r="AQ2043" i="7"/>
  <c r="AP2044" i="7"/>
  <c r="AQ2044" i="7"/>
  <c r="AP2045" i="7"/>
  <c r="AQ2045" i="7"/>
  <c r="AP2046" i="7"/>
  <c r="AQ2046" i="7"/>
  <c r="AP2047" i="7"/>
  <c r="AQ2047" i="7"/>
  <c r="AP2048" i="7"/>
  <c r="AQ2048" i="7"/>
  <c r="AP2049" i="7"/>
  <c r="AQ2049" i="7"/>
  <c r="AP2050" i="7"/>
  <c r="AQ2050" i="7"/>
  <c r="AP2051" i="7"/>
  <c r="AQ2051" i="7"/>
  <c r="AP2053" i="7"/>
  <c r="AQ2053" i="7"/>
  <c r="AP2054" i="7"/>
  <c r="AQ2054" i="7"/>
  <c r="AP2055" i="7"/>
  <c r="AQ2055" i="7"/>
  <c r="AP2056" i="7"/>
  <c r="AQ2056" i="7"/>
  <c r="AP2057" i="7"/>
  <c r="AQ2057" i="7"/>
  <c r="AP2058" i="7"/>
  <c r="AQ2058" i="7"/>
  <c r="AP2059" i="7"/>
  <c r="AQ2059" i="7"/>
  <c r="AP2060" i="7"/>
  <c r="AQ2060" i="7"/>
  <c r="AP2061" i="7"/>
  <c r="AQ2061" i="7"/>
  <c r="AP2062" i="7"/>
  <c r="AQ2062" i="7"/>
  <c r="AP2063" i="7"/>
  <c r="AQ2063" i="7"/>
  <c r="AP2064" i="7"/>
  <c r="AQ2064" i="7"/>
  <c r="AP2065" i="7"/>
  <c r="AQ2065" i="7"/>
  <c r="AP2066" i="7"/>
  <c r="AQ2066" i="7"/>
  <c r="AP2067" i="7"/>
  <c r="AQ2067" i="7"/>
  <c r="AP2068" i="7"/>
  <c r="AQ2068" i="7"/>
  <c r="AP2069" i="7"/>
  <c r="AQ2069" i="7"/>
  <c r="AP2070" i="7"/>
  <c r="AQ2070" i="7"/>
  <c r="AP2071" i="7"/>
  <c r="AQ2071" i="7"/>
  <c r="AP2072" i="7"/>
  <c r="AQ2072" i="7"/>
  <c r="AP2073" i="7"/>
  <c r="AQ2073" i="7"/>
  <c r="AP2074" i="7"/>
  <c r="AQ2074" i="7"/>
  <c r="AP2075" i="7"/>
  <c r="AQ2075" i="7"/>
  <c r="AP2076" i="7"/>
  <c r="AQ2076" i="7"/>
  <c r="AP2077" i="7"/>
  <c r="AQ2077" i="7"/>
  <c r="AP2078" i="7"/>
  <c r="AQ2078" i="7"/>
  <c r="AP2079" i="7"/>
  <c r="AQ2079" i="7"/>
  <c r="AP2080" i="7"/>
  <c r="AQ2080" i="7"/>
  <c r="AP2081" i="7"/>
  <c r="AQ2081" i="7"/>
  <c r="AP2082" i="7"/>
  <c r="AQ2082" i="7"/>
  <c r="AP2083" i="7"/>
  <c r="AQ2083" i="7"/>
  <c r="AP2084" i="7"/>
  <c r="AQ2084" i="7"/>
  <c r="AP2085" i="7"/>
  <c r="AQ2085" i="7"/>
  <c r="AP2086" i="7"/>
  <c r="AQ2086" i="7"/>
  <c r="AP2087" i="7"/>
  <c r="AQ2087" i="7"/>
  <c r="AP2088" i="7"/>
  <c r="AQ2088" i="7"/>
  <c r="AP2090" i="7"/>
  <c r="AQ2090" i="7"/>
  <c r="AP2091" i="7"/>
  <c r="AQ2091" i="7"/>
  <c r="AP2092" i="7"/>
  <c r="AQ2092" i="7"/>
  <c r="AP2093" i="7"/>
  <c r="AQ2093" i="7"/>
  <c r="AP2094" i="7"/>
  <c r="AQ2094" i="7"/>
  <c r="AP2095" i="7"/>
  <c r="AQ2095" i="7"/>
  <c r="AP2096" i="7"/>
  <c r="AQ2096" i="7"/>
  <c r="AP2097" i="7"/>
  <c r="AQ2097" i="7"/>
  <c r="AP2098" i="7"/>
  <c r="AQ2098" i="7"/>
  <c r="AP2099" i="7"/>
  <c r="AQ2099" i="7"/>
  <c r="AP2100" i="7"/>
  <c r="AQ2100" i="7"/>
  <c r="AP2101" i="7"/>
  <c r="AQ2101" i="7"/>
  <c r="AP2102" i="7"/>
  <c r="AQ2102" i="7"/>
  <c r="AP2103" i="7"/>
  <c r="AQ2103" i="7"/>
  <c r="AP2104" i="7"/>
  <c r="AQ2104" i="7"/>
  <c r="AP2105" i="7"/>
  <c r="AQ2105" i="7"/>
  <c r="AP2106" i="7"/>
  <c r="AQ2106" i="7"/>
  <c r="AP2107" i="7"/>
  <c r="AQ2107" i="7"/>
  <c r="AP2108" i="7"/>
  <c r="AQ2108" i="7"/>
  <c r="AP2109" i="7"/>
  <c r="AQ2109" i="7"/>
  <c r="AP2113" i="7"/>
  <c r="AQ2113" i="7"/>
  <c r="AP2114" i="7"/>
  <c r="AQ2114" i="7"/>
  <c r="AP2115" i="7"/>
  <c r="AQ2115" i="7"/>
  <c r="AP2117" i="7"/>
  <c r="AQ2117" i="7"/>
  <c r="AP2118" i="7"/>
  <c r="AQ2118" i="7"/>
  <c r="AP2119" i="7"/>
  <c r="AQ2119" i="7"/>
  <c r="AP2120" i="7"/>
  <c r="AQ2120" i="7"/>
  <c r="AP2122" i="7"/>
  <c r="AQ2122" i="7"/>
  <c r="AP2123" i="7"/>
  <c r="AQ2123" i="7"/>
  <c r="AP2124" i="7"/>
  <c r="AQ2124" i="7"/>
  <c r="AP2125" i="7"/>
  <c r="AQ2125" i="7"/>
  <c r="AP2126" i="7"/>
  <c r="AQ2126" i="7"/>
  <c r="AP2127" i="7"/>
  <c r="AQ2127" i="7"/>
  <c r="AP2128" i="7"/>
  <c r="AQ2128" i="7"/>
  <c r="AP2133" i="7"/>
  <c r="AQ2133" i="7"/>
  <c r="AP2134" i="7"/>
  <c r="AQ2134" i="7"/>
  <c r="AP2135" i="7"/>
  <c r="AQ2135" i="7"/>
  <c r="AP2136" i="7"/>
  <c r="AQ2136" i="7"/>
  <c r="AP2137" i="7"/>
  <c r="AQ2137" i="7"/>
  <c r="AP2138" i="7"/>
  <c r="AQ2138" i="7"/>
  <c r="AP2139" i="7"/>
  <c r="AQ2139" i="7"/>
  <c r="AP2140" i="7"/>
  <c r="AQ2140" i="7"/>
  <c r="AP2141" i="7"/>
  <c r="AQ2141" i="7"/>
  <c r="AP2143" i="7"/>
  <c r="AQ2143" i="7"/>
  <c r="AP2144" i="7"/>
  <c r="AQ2144" i="7"/>
  <c r="AP2146" i="7"/>
  <c r="AQ2146" i="7"/>
  <c r="AP2147" i="7"/>
  <c r="AQ2147" i="7"/>
  <c r="AP2148" i="7"/>
  <c r="AQ2148" i="7"/>
  <c r="AP2149" i="7"/>
  <c r="AQ2149" i="7"/>
  <c r="AP2151" i="7"/>
  <c r="AQ2151" i="7"/>
  <c r="AP2152" i="7"/>
  <c r="AQ2152" i="7"/>
  <c r="AP2153" i="7"/>
  <c r="AQ2153" i="7"/>
  <c r="AP2154" i="7"/>
  <c r="AQ2154" i="7"/>
  <c r="AP2155" i="7"/>
  <c r="AQ2155" i="7"/>
  <c r="AP2156" i="7"/>
  <c r="AQ2156" i="7"/>
  <c r="AP2158" i="7"/>
  <c r="AQ2158" i="7"/>
  <c r="AP2160" i="7"/>
  <c r="AQ2160" i="7"/>
  <c r="AP2162" i="7"/>
  <c r="AQ2162" i="7"/>
  <c r="AP2163" i="7"/>
  <c r="AQ2163" i="7"/>
  <c r="AP2164" i="7"/>
  <c r="AQ2164" i="7"/>
  <c r="AP2166" i="7"/>
  <c r="AQ2166" i="7"/>
  <c r="AP2167" i="7"/>
  <c r="AQ2167" i="7"/>
  <c r="AP2169" i="7"/>
  <c r="AQ2169" i="7"/>
  <c r="AP2170" i="7"/>
  <c r="AQ2170" i="7"/>
  <c r="AP2171" i="7"/>
  <c r="AQ2171" i="7"/>
  <c r="AP2172" i="7"/>
  <c r="AQ2172" i="7"/>
  <c r="AP2173" i="7"/>
  <c r="AQ2173" i="7"/>
  <c r="AP2174" i="7"/>
  <c r="AQ2174" i="7"/>
  <c r="AP2175" i="7"/>
  <c r="AQ2175" i="7"/>
  <c r="AP2176" i="7"/>
  <c r="AQ2176" i="7"/>
  <c r="AP2177" i="7"/>
  <c r="AQ2177" i="7"/>
  <c r="AP2178" i="7"/>
  <c r="AQ2178" i="7"/>
  <c r="AP2182" i="7"/>
  <c r="AQ2182" i="7"/>
  <c r="AP2183" i="7"/>
  <c r="AQ2183" i="7"/>
  <c r="AP2184" i="7"/>
  <c r="AQ2184" i="7"/>
  <c r="AP2185" i="7"/>
  <c r="AQ2185" i="7"/>
  <c r="AP2186" i="7"/>
  <c r="AQ2186" i="7"/>
  <c r="AP2187" i="7"/>
  <c r="AQ2187" i="7"/>
  <c r="AP2189" i="7"/>
  <c r="AQ2189" i="7"/>
  <c r="AP2191" i="7"/>
  <c r="AQ2191" i="7"/>
  <c r="AP2192" i="7"/>
  <c r="AQ2192" i="7"/>
  <c r="AP2193" i="7"/>
  <c r="AQ2193" i="7"/>
  <c r="AP2194" i="7"/>
  <c r="AQ2194" i="7"/>
  <c r="AP2195" i="7"/>
  <c r="AQ2195" i="7"/>
  <c r="AQ13" i="7"/>
  <c r="AP13" i="7"/>
  <c r="AU2090" i="7" l="1"/>
  <c r="BF2090" i="7" s="1"/>
  <c r="AU1799" i="7"/>
  <c r="BF1799" i="7" s="1"/>
  <c r="AU1797" i="7"/>
  <c r="BF1797" i="7" s="1"/>
  <c r="AU1770" i="7"/>
  <c r="BF1770" i="7" s="1"/>
  <c r="AU1589" i="7"/>
  <c r="BF1589" i="7" s="1"/>
  <c r="AU1587" i="7"/>
  <c r="BF1587" i="7" s="1"/>
  <c r="AU692" i="7"/>
  <c r="BF692" i="7" s="1"/>
  <c r="AU524" i="7"/>
  <c r="BF524" i="7" s="1"/>
  <c r="AU444" i="7"/>
  <c r="BF444" i="7" s="1"/>
  <c r="AU330" i="7"/>
  <c r="BF330" i="7" s="1"/>
  <c r="AU2089" i="7"/>
  <c r="BF2089" i="7" s="1"/>
  <c r="AU1151" i="7"/>
  <c r="BF1151" i="7" s="1"/>
  <c r="AU2169" i="7"/>
  <c r="BF2169" i="7" s="1"/>
  <c r="AU2108" i="7"/>
  <c r="BF2108" i="7" s="1"/>
  <c r="AU2091" i="7"/>
  <c r="BF2091" i="7" s="1"/>
  <c r="AU2088" i="7"/>
  <c r="BF2088" i="7" s="1"/>
  <c r="AU1939" i="7"/>
  <c r="BF1939" i="7" s="1"/>
  <c r="AU1798" i="7"/>
  <c r="BF1798" i="7" s="1"/>
  <c r="AU1604" i="7"/>
  <c r="BF1604" i="7" s="1"/>
  <c r="AU1588" i="7"/>
  <c r="BF1588" i="7" s="1"/>
  <c r="AU1586" i="7"/>
  <c r="BF1586" i="7" s="1"/>
  <c r="AU1475" i="7"/>
  <c r="BF1475" i="7" s="1"/>
  <c r="AU1436" i="7"/>
  <c r="BF1436" i="7" s="1"/>
  <c r="AU1194" i="7"/>
  <c r="BF1194" i="7" s="1"/>
  <c r="AU1182" i="7"/>
  <c r="BF1182" i="7" s="1"/>
  <c r="AU1146" i="7"/>
  <c r="BF1146" i="7" s="1"/>
  <c r="AU718" i="7"/>
  <c r="BF718" i="7" s="1"/>
  <c r="AU1800" i="7"/>
  <c r="BF1800" i="7" s="1"/>
  <c r="AU1684" i="7"/>
  <c r="BF1684" i="7" s="1"/>
  <c r="AU1578" i="7"/>
  <c r="BF1578" i="7" s="1"/>
  <c r="AU841" i="7"/>
  <c r="BF841" i="7" s="1"/>
  <c r="AU1142" i="7"/>
  <c r="BF1142" i="7" s="1"/>
  <c r="AU1147" i="7"/>
  <c r="BF1147" i="7" s="1"/>
  <c r="AU1056" i="7"/>
  <c r="BF1056" i="7" s="1"/>
  <c r="AU1190" i="7"/>
  <c r="BF1190" i="7" s="1"/>
  <c r="AU2086" i="7"/>
  <c r="BF2086" i="7" s="1"/>
  <c r="AU1796" i="7"/>
  <c r="BF1796" i="7" s="1"/>
  <c r="AU1577" i="7"/>
  <c r="BF1577" i="7" s="1"/>
  <c r="AU1680" i="7"/>
  <c r="BF1680" i="7" s="1"/>
  <c r="AU1766" i="7"/>
  <c r="BF1766" i="7" s="1"/>
  <c r="AU1571" i="7"/>
  <c r="BF1571" i="7" s="1"/>
  <c r="AU1149" i="7"/>
  <c r="BF1149" i="7" s="1"/>
  <c r="AU1059" i="7"/>
  <c r="BF1059" i="7" s="1"/>
  <c r="AU2103" i="7"/>
  <c r="BF2103" i="7" s="1"/>
  <c r="AU1433" i="7"/>
  <c r="BF1433" i="7" s="1"/>
  <c r="AU1180" i="7"/>
  <c r="BF1180" i="7" s="1"/>
  <c r="AU2040" i="7"/>
  <c r="BF2040" i="7" s="1"/>
  <c r="AU1472" i="7"/>
  <c r="BF1472" i="7" s="1"/>
  <c r="AU1600" i="7"/>
  <c r="BF1600" i="7" s="1"/>
  <c r="AU1145" i="7"/>
  <c r="BF1145" i="7" s="1"/>
  <c r="AU1585" i="7"/>
  <c r="BF1585" i="7" s="1"/>
  <c r="AU1192" i="7"/>
  <c r="BF1192" i="7" s="1"/>
  <c r="AU1922" i="7"/>
  <c r="BF1922" i="7" s="1"/>
  <c r="AU2085" i="7"/>
  <c r="BF2085" i="7" s="1"/>
  <c r="AU1471" i="7"/>
  <c r="BF1471" i="7" s="1"/>
  <c r="AU1179" i="7"/>
  <c r="BF1179" i="7" s="1"/>
  <c r="AU219" i="7"/>
  <c r="BF219" i="7" s="1"/>
  <c r="AU93" i="7"/>
  <c r="BF93" i="7" s="1"/>
  <c r="AU1148" i="7"/>
  <c r="BF1148" i="7" s="1"/>
  <c r="AU1793" i="7"/>
  <c r="BF1793" i="7" s="1"/>
  <c r="AU443" i="7"/>
  <c r="BF443" i="7" s="1"/>
  <c r="AU1144" i="7"/>
  <c r="BF1144" i="7" s="1"/>
  <c r="AU1057" i="7"/>
  <c r="BF1057" i="7" s="1"/>
  <c r="AU1792" i="7"/>
  <c r="BF1792" i="7" s="1"/>
  <c r="AU329" i="7"/>
  <c r="BF329" i="7" s="1"/>
  <c r="AU2102" i="7"/>
  <c r="BF2102" i="7" s="1"/>
  <c r="AU2084" i="7"/>
  <c r="BF2084" i="7" s="1"/>
  <c r="AU1143" i="7"/>
  <c r="BF1143" i="7" s="1"/>
  <c r="AU717" i="7"/>
  <c r="BF717" i="7" s="1"/>
  <c r="AU2083" i="7"/>
  <c r="BF2083" i="7" s="1"/>
  <c r="AU1453" i="7"/>
  <c r="BF1453" i="7" s="1"/>
  <c r="AU1191" i="7"/>
  <c r="BF1191" i="7" s="1"/>
  <c r="AU716" i="7"/>
  <c r="BF716" i="7" s="1"/>
  <c r="AU715" i="7"/>
  <c r="BF715" i="7" s="1"/>
  <c r="AU28" i="7"/>
  <c r="BF28" i="7" s="1"/>
  <c r="AU714" i="7"/>
  <c r="BF714" i="7" s="1"/>
  <c r="AU523" i="7"/>
  <c r="BF523" i="7" s="1"/>
  <c r="AU215" i="7"/>
  <c r="BF215" i="7" s="1"/>
  <c r="AU1933" i="7"/>
  <c r="BF1933" i="7" s="1"/>
  <c r="AU1615" i="7"/>
  <c r="BF1615" i="7" s="1"/>
  <c r="AU27" i="7"/>
  <c r="BF27" i="7" s="1"/>
  <c r="AU1765" i="7"/>
  <c r="BF1765" i="7" s="1"/>
  <c r="AU1058" i="7"/>
  <c r="BF1058" i="7" s="1"/>
  <c r="AU26" i="7"/>
  <c r="BF26" i="7" s="1"/>
  <c r="AU1679" i="7"/>
  <c r="BF1679" i="7" s="1"/>
  <c r="AU216" i="7"/>
  <c r="BF216" i="7" s="1"/>
  <c r="AU1795" i="7"/>
  <c r="BF1795" i="7" s="1"/>
  <c r="AU1794" i="7"/>
  <c r="BF1794" i="7" s="1"/>
  <c r="AU1772" i="7"/>
  <c r="BF1772" i="7" s="1"/>
  <c r="AU1531" i="7"/>
  <c r="BF1531" i="7" s="1"/>
  <c r="AU1674" i="7"/>
  <c r="BF1674" i="7" s="1"/>
  <c r="BE1674" i="7"/>
  <c r="AU1673" i="7"/>
  <c r="BF1673" i="7" s="1"/>
  <c r="BE1673" i="7"/>
  <c r="AU1354" i="7"/>
  <c r="BF1354" i="7" s="1"/>
  <c r="BE1354" i="7"/>
  <c r="AU295" i="7"/>
  <c r="BF295" i="7" s="1"/>
  <c r="BE295" i="7"/>
  <c r="AU379" i="7"/>
  <c r="BF379" i="7" s="1"/>
  <c r="BE379" i="7"/>
  <c r="AU1672" i="7"/>
  <c r="BF1672" i="7" s="1"/>
  <c r="BE1672" i="7"/>
  <c r="AU1365" i="7"/>
  <c r="BF1365" i="7" s="1"/>
  <c r="BE1365" i="7"/>
  <c r="AU314" i="7"/>
  <c r="BF314" i="7" s="1"/>
  <c r="BE314" i="7"/>
  <c r="AU2008" i="7"/>
  <c r="BF2008" i="7" s="1"/>
  <c r="BE2008" i="7"/>
  <c r="AU1364" i="7"/>
  <c r="BF1364" i="7" s="1"/>
  <c r="BE1364" i="7"/>
  <c r="AU1341" i="7"/>
  <c r="BF1341" i="7" s="1"/>
  <c r="BE1341" i="7"/>
  <c r="AU407" i="7"/>
  <c r="BF407" i="7" s="1"/>
  <c r="BE407" i="7"/>
  <c r="AU891" i="7"/>
  <c r="BF891" i="7" s="1"/>
  <c r="BE891" i="7"/>
  <c r="AU296" i="7"/>
  <c r="BF296" i="7" s="1"/>
  <c r="BE296" i="7"/>
  <c r="AU1366" i="7"/>
  <c r="BF1366" i="7" s="1"/>
  <c r="BE1366" i="7"/>
  <c r="AU409" i="7"/>
  <c r="BF409" i="7" s="1"/>
  <c r="BE409" i="7"/>
  <c r="AU1373" i="7"/>
  <c r="BF1373" i="7" s="1"/>
  <c r="BE1373" i="7"/>
  <c r="AU1405" i="7"/>
  <c r="BF1405" i="7" s="1"/>
  <c r="BE1405" i="7"/>
  <c r="AU1372" i="7"/>
  <c r="BF1372" i="7" s="1"/>
  <c r="BE1372" i="7"/>
  <c r="AU1352" i="7"/>
  <c r="BF1352" i="7" s="1"/>
  <c r="BE1352" i="7"/>
  <c r="AU874" i="7"/>
  <c r="BF874" i="7" s="1"/>
  <c r="BE874" i="7"/>
  <c r="AU720" i="7"/>
  <c r="BF720" i="7" s="1"/>
  <c r="BE720" i="7"/>
  <c r="AU293" i="7"/>
  <c r="BF293" i="7" s="1"/>
  <c r="BE293" i="7"/>
  <c r="AU34" i="7"/>
  <c r="BF34" i="7" s="1"/>
  <c r="BE34" i="7"/>
  <c r="AU1060" i="7"/>
  <c r="BF1060" i="7" s="1"/>
  <c r="BE1060" i="7"/>
  <c r="AU357" i="7"/>
  <c r="BF357" i="7" s="1"/>
  <c r="BE357" i="7"/>
  <c r="AU196" i="7"/>
  <c r="BF196" i="7" s="1"/>
  <c r="BE196" i="7"/>
  <c r="AU2079" i="7"/>
  <c r="BF2079" i="7" s="1"/>
  <c r="BE2079" i="7"/>
  <c r="AU1641" i="7"/>
  <c r="BF1641" i="7" s="1"/>
  <c r="BE1641" i="7"/>
  <c r="AU1427" i="7"/>
  <c r="BF1427" i="7" s="1"/>
  <c r="BE1427" i="7"/>
  <c r="AU1371" i="7"/>
  <c r="BF1371" i="7" s="1"/>
  <c r="BE1371" i="7"/>
  <c r="AU1363" i="7"/>
  <c r="BF1363" i="7" s="1"/>
  <c r="BE1363" i="7"/>
  <c r="AU1351" i="7"/>
  <c r="BF1351" i="7" s="1"/>
  <c r="BE1351" i="7"/>
  <c r="AU207" i="7"/>
  <c r="BF207" i="7" s="1"/>
  <c r="BE207" i="7"/>
  <c r="AU395" i="7"/>
  <c r="BF395" i="7" s="1"/>
  <c r="BE395" i="7"/>
  <c r="AU352" i="7"/>
  <c r="BF352" i="7" s="1"/>
  <c r="BE352" i="7"/>
  <c r="AU1235" i="7"/>
  <c r="BF1235" i="7" s="1"/>
  <c r="BE1235" i="7"/>
  <c r="AU827" i="7"/>
  <c r="BF827" i="7" s="1"/>
  <c r="BE827" i="7"/>
  <c r="AU1343" i="7"/>
  <c r="BF1343" i="7" s="1"/>
  <c r="BE1343" i="7"/>
  <c r="AU294" i="7"/>
  <c r="BF294" i="7" s="1"/>
  <c r="BE294" i="7"/>
  <c r="AU2061" i="7"/>
  <c r="BF2061" i="7" s="1"/>
  <c r="BE2061" i="7"/>
  <c r="AU1362" i="7"/>
  <c r="BF1362" i="7" s="1"/>
  <c r="BE1362" i="7"/>
  <c r="AU1346" i="7"/>
  <c r="BF1346" i="7" s="1"/>
  <c r="BE1346" i="7"/>
  <c r="AU380" i="7"/>
  <c r="BF380" i="7" s="1"/>
  <c r="BE380" i="7"/>
  <c r="AU1344" i="7"/>
  <c r="BF1344" i="7" s="1"/>
  <c r="BE1344" i="7"/>
  <c r="AU825" i="7"/>
  <c r="BF825" i="7" s="1"/>
  <c r="BE825" i="7"/>
  <c r="AU721" i="7"/>
  <c r="BF721" i="7" s="1"/>
  <c r="BE721" i="7"/>
  <c r="AU452" i="7"/>
  <c r="BF452" i="7" s="1"/>
  <c r="BE452" i="7"/>
  <c r="AU408" i="7"/>
  <c r="BF408" i="7" s="1"/>
  <c r="BE408" i="7"/>
  <c r="AU1370" i="7"/>
  <c r="BF1370" i="7" s="1"/>
  <c r="BE1370" i="7"/>
  <c r="AU1307" i="7"/>
  <c r="BF1307" i="7" s="1"/>
  <c r="BE1307" i="7"/>
  <c r="AU386" i="7"/>
  <c r="BF386" i="7" s="1"/>
  <c r="BE386" i="7"/>
  <c r="AU120" i="7"/>
  <c r="BF120" i="7" s="1"/>
  <c r="BE120" i="7"/>
  <c r="AU2060" i="7"/>
  <c r="BF2060" i="7" s="1"/>
  <c r="BE2060" i="7"/>
  <c r="AU1648" i="7"/>
  <c r="BF1648" i="7" s="1"/>
  <c r="BE1648" i="7"/>
  <c r="AU1369" i="7"/>
  <c r="BF1369" i="7" s="1"/>
  <c r="BE1369" i="7"/>
  <c r="AU385" i="7"/>
  <c r="BF385" i="7" s="1"/>
  <c r="BE385" i="7"/>
  <c r="AU1847" i="7"/>
  <c r="BF1847" i="7" s="1"/>
  <c r="BE1847" i="7"/>
  <c r="AU1188" i="7"/>
  <c r="BF1188" i="7" s="1"/>
  <c r="BE1188" i="7"/>
  <c r="AU1506" i="7"/>
  <c r="BF1506" i="7" s="1"/>
  <c r="BE1506" i="7"/>
  <c r="AU1374" i="7"/>
  <c r="BF1374" i="7" s="1"/>
  <c r="BE1374" i="7"/>
  <c r="AU262" i="7"/>
  <c r="BF262" i="7" s="1"/>
  <c r="BE262" i="7"/>
  <c r="AU1353" i="7"/>
  <c r="BF1353" i="7" s="1"/>
  <c r="BE1353" i="7"/>
  <c r="AU1943" i="7"/>
  <c r="BF1943" i="7" s="1"/>
  <c r="BE1943" i="7"/>
  <c r="AU377" i="7"/>
  <c r="BF377" i="7" s="1"/>
  <c r="BE377" i="7"/>
  <c r="AU1349" i="7"/>
  <c r="BF1349" i="7" s="1"/>
  <c r="BE1349" i="7"/>
  <c r="AU832" i="7"/>
  <c r="BF832" i="7" s="1"/>
  <c r="BE832" i="7"/>
  <c r="AU347" i="7"/>
  <c r="BF347" i="7" s="1"/>
  <c r="BE347" i="7"/>
  <c r="AU1866" i="7"/>
  <c r="BF1866" i="7" s="1"/>
  <c r="BE1866" i="7"/>
  <c r="AU1348" i="7"/>
  <c r="BF1348" i="7" s="1"/>
  <c r="BE1348" i="7"/>
  <c r="AU1312" i="7"/>
  <c r="BF1312" i="7" s="1"/>
  <c r="BE1312" i="7"/>
  <c r="AU419" i="7"/>
  <c r="BF419" i="7" s="1"/>
  <c r="BE419" i="7"/>
  <c r="AU337" i="7"/>
  <c r="BF337" i="7" s="1"/>
  <c r="BE337" i="7"/>
  <c r="AU2151" i="7"/>
  <c r="BF2151" i="7" s="1"/>
  <c r="BE2151" i="7"/>
  <c r="AU2059" i="7"/>
  <c r="BF2059" i="7" s="1"/>
  <c r="BE2059" i="7"/>
  <c r="AU1360" i="7"/>
  <c r="BF1360" i="7" s="1"/>
  <c r="BE1360" i="7"/>
  <c r="AU1347" i="7"/>
  <c r="BF1347" i="7" s="1"/>
  <c r="BE1347" i="7"/>
  <c r="AU1004" i="7"/>
  <c r="BF1004" i="7" s="1"/>
  <c r="BE1004" i="7"/>
  <c r="AU382" i="7"/>
  <c r="BF382" i="7" s="1"/>
  <c r="BE382" i="7"/>
  <c r="AU335" i="7"/>
  <c r="BF335" i="7" s="1"/>
  <c r="BE335" i="7"/>
  <c r="AU114" i="7"/>
  <c r="BF114" i="7" s="1"/>
  <c r="BE114" i="7"/>
  <c r="AU331" i="7"/>
  <c r="BF331" i="7" s="1"/>
  <c r="BE331" i="7"/>
  <c r="AU1359" i="7"/>
  <c r="BF1359" i="7" s="1"/>
  <c r="BE1359" i="7"/>
  <c r="AU1536" i="7"/>
  <c r="BF1536" i="7" s="1"/>
  <c r="BE1536" i="7"/>
  <c r="T80" i="2" l="1"/>
  <c r="T81" i="2"/>
  <c r="T83" i="2"/>
  <c r="T90" i="2"/>
  <c r="T114" i="2"/>
  <c r="T120" i="2"/>
  <c r="T145" i="2"/>
  <c r="T152" i="2"/>
  <c r="T153" i="2"/>
  <c r="T164" i="2"/>
  <c r="T196" i="2"/>
  <c r="T217" i="2"/>
  <c r="T232" i="2"/>
  <c r="T242" i="2"/>
  <c r="T274" i="2"/>
  <c r="T314" i="2"/>
  <c r="T331" i="2"/>
  <c r="T335" i="2"/>
  <c r="T337" i="2"/>
  <c r="T347" i="2"/>
  <c r="T352" i="2"/>
  <c r="T357" i="2"/>
  <c r="T377" i="2"/>
  <c r="T379" i="2"/>
  <c r="T380" i="2"/>
  <c r="T382" i="2"/>
  <c r="T385" i="2"/>
  <c r="T386" i="2"/>
  <c r="T395" i="2"/>
  <c r="T407" i="2"/>
  <c r="T408" i="2"/>
  <c r="T409" i="2"/>
  <c r="T419" i="2"/>
  <c r="T469" i="2"/>
  <c r="T539" i="2"/>
  <c r="T540" i="2"/>
  <c r="T553" i="2"/>
  <c r="T574" i="2"/>
  <c r="T627" i="2"/>
  <c r="T654" i="2"/>
  <c r="T655" i="2"/>
  <c r="T656" i="2"/>
  <c r="T657" i="2"/>
  <c r="T663" i="2"/>
  <c r="T666" i="2"/>
  <c r="T680" i="2"/>
  <c r="T689" i="2"/>
  <c r="T690" i="2"/>
  <c r="T694" i="2"/>
  <c r="T695" i="2"/>
  <c r="T704" i="2"/>
  <c r="T743" i="2"/>
  <c r="T744" i="2"/>
  <c r="T756" i="2"/>
  <c r="T767" i="2"/>
  <c r="T853" i="2"/>
  <c r="T882" i="2"/>
  <c r="T1000" i="2"/>
  <c r="T1050" i="2"/>
  <c r="T1065" i="2"/>
  <c r="T1078" i="2"/>
  <c r="T1101" i="2"/>
  <c r="T1118" i="2"/>
  <c r="T1122" i="2"/>
  <c r="T1143" i="2"/>
  <c r="T1208" i="2"/>
  <c r="T1264" i="2"/>
  <c r="T1286" i="2"/>
  <c r="T1287" i="2"/>
  <c r="T1311" i="2"/>
  <c r="T1314" i="2"/>
  <c r="T1317" i="2"/>
  <c r="T1331" i="2"/>
  <c r="T1355" i="2"/>
  <c r="T1397" i="2"/>
  <c r="T1419" i="2"/>
  <c r="T1462" i="2"/>
  <c r="T1537" i="2"/>
  <c r="T1554" i="2"/>
  <c r="T1558" i="2"/>
  <c r="T1568" i="2"/>
  <c r="T1573" i="2"/>
  <c r="T1578" i="2"/>
  <c r="T1675" i="2"/>
  <c r="T1680" i="2"/>
  <c r="T1683" i="2"/>
  <c r="T1687" i="2"/>
  <c r="T1701" i="2"/>
  <c r="T1719" i="2"/>
  <c r="T1744" i="2"/>
  <c r="T1781" i="2"/>
  <c r="T1788" i="2"/>
  <c r="T1789" i="2"/>
  <c r="T1790" i="2"/>
  <c r="T1805" i="2"/>
  <c r="T1812" i="2"/>
  <c r="T1821" i="2"/>
  <c r="T1857" i="2"/>
  <c r="T1858" i="2"/>
  <c r="T1928" i="2"/>
  <c r="T1949" i="2"/>
  <c r="T1952" i="2"/>
  <c r="T1956" i="2"/>
  <c r="T1958" i="2"/>
  <c r="T1970" i="2"/>
  <c r="T1974" i="2"/>
  <c r="T1975" i="2"/>
  <c r="T1978" i="2"/>
  <c r="T1989" i="2"/>
  <c r="T1990" i="2"/>
  <c r="T1992" i="2"/>
  <c r="T2023" i="2"/>
  <c r="T2031" i="2"/>
  <c r="T2036" i="2"/>
  <c r="T10" i="2"/>
  <c r="T15" i="2"/>
  <c r="T33" i="2"/>
  <c r="T56" i="2"/>
  <c r="T57" i="2"/>
  <c r="T59" i="2"/>
  <c r="T61" i="2"/>
  <c r="T75" i="2"/>
  <c r="T76" i="2"/>
  <c r="T104" i="2"/>
  <c r="T106" i="2"/>
  <c r="T112" i="2"/>
  <c r="T113" i="2"/>
  <c r="T115" i="2"/>
  <c r="T116" i="2"/>
  <c r="T117" i="2"/>
  <c r="T160" i="2"/>
  <c r="T166" i="2"/>
  <c r="T173" i="2"/>
  <c r="T177" i="2"/>
  <c r="T181" i="2"/>
  <c r="T187" i="2"/>
  <c r="T201" i="2"/>
  <c r="T202" i="2"/>
  <c r="T207" i="2"/>
  <c r="T215" i="2"/>
  <c r="T218" i="2"/>
  <c r="T219" i="2"/>
  <c r="T220" i="2"/>
  <c r="T222" i="2"/>
  <c r="T230" i="2"/>
  <c r="T235" i="2"/>
  <c r="T250" i="2"/>
  <c r="T253" i="2"/>
  <c r="T257" i="2"/>
  <c r="T259" i="2"/>
  <c r="T260" i="2"/>
  <c r="T261" i="2"/>
  <c r="T269" i="2"/>
  <c r="T271" i="2"/>
  <c r="T277" i="2"/>
  <c r="T282" i="2"/>
  <c r="T292" i="2"/>
  <c r="T308" i="2"/>
  <c r="T312" i="2"/>
  <c r="T316" i="2"/>
  <c r="T325" i="2"/>
  <c r="T326" i="2"/>
  <c r="T332" i="2"/>
  <c r="T333" i="2"/>
  <c r="T340" i="2"/>
  <c r="T341" i="2"/>
  <c r="T351" i="2"/>
  <c r="T353" i="2"/>
  <c r="T354" i="2"/>
  <c r="T378" i="2"/>
  <c r="T384" i="2"/>
  <c r="T392" i="2"/>
  <c r="T393" i="2"/>
  <c r="T397" i="2"/>
  <c r="T400" i="2"/>
  <c r="T420" i="2"/>
  <c r="T430" i="2"/>
  <c r="T434" i="2"/>
  <c r="T439" i="2"/>
  <c r="T441" i="2"/>
  <c r="T442" i="2"/>
  <c r="T448" i="2"/>
  <c r="T450" i="2"/>
  <c r="T454" i="2"/>
  <c r="T463" i="2"/>
  <c r="T466" i="2"/>
  <c r="T472" i="2"/>
  <c r="T473" i="2"/>
  <c r="T474" i="2"/>
  <c r="T475" i="2"/>
  <c r="T495" i="2"/>
  <c r="T497" i="2"/>
  <c r="T499" i="2"/>
  <c r="T500" i="2"/>
  <c r="T503" i="2"/>
  <c r="T517" i="2"/>
  <c r="T543" i="2"/>
  <c r="T544" i="2"/>
  <c r="T556" i="2"/>
  <c r="T557" i="2"/>
  <c r="T558" i="2"/>
  <c r="T585" i="2"/>
  <c r="T590" i="2"/>
  <c r="T605" i="2"/>
  <c r="T606" i="2"/>
  <c r="T607" i="2"/>
  <c r="T611" i="2"/>
  <c r="T614" i="2"/>
  <c r="T623" i="2"/>
  <c r="T626" i="2"/>
  <c r="T628" i="2"/>
  <c r="T636" i="2"/>
  <c r="T646" i="2"/>
  <c r="T648" i="2"/>
  <c r="T691" i="2"/>
  <c r="T714" i="2"/>
  <c r="T722" i="2"/>
  <c r="T723" i="2"/>
  <c r="T729" i="2"/>
  <c r="T730" i="2"/>
  <c r="T733" i="2"/>
  <c r="T747" i="2"/>
  <c r="T762" i="2"/>
  <c r="T777" i="2"/>
  <c r="T779" i="2"/>
  <c r="T780" i="2"/>
  <c r="T787" i="2"/>
  <c r="T790" i="2"/>
  <c r="T791" i="2"/>
  <c r="T796" i="2"/>
  <c r="T803" i="2"/>
  <c r="T806" i="2"/>
  <c r="T810" i="2"/>
  <c r="T811" i="2"/>
  <c r="T812" i="2"/>
  <c r="T814" i="2"/>
  <c r="T817" i="2"/>
  <c r="T819" i="2"/>
  <c r="T820" i="2"/>
  <c r="T821" i="2"/>
  <c r="T827" i="2"/>
  <c r="T828" i="2"/>
  <c r="T831" i="2"/>
  <c r="T833" i="2"/>
  <c r="T860" i="2"/>
  <c r="T869" i="2"/>
  <c r="T880" i="2"/>
  <c r="T881" i="2"/>
  <c r="T883" i="2"/>
  <c r="T885" i="2"/>
  <c r="T887" i="2"/>
  <c r="T888" i="2"/>
  <c r="T901" i="2"/>
  <c r="T903" i="2"/>
  <c r="T907" i="2"/>
  <c r="T908" i="2"/>
  <c r="T914" i="2"/>
  <c r="T934" i="2"/>
  <c r="T951" i="2"/>
  <c r="T961" i="2"/>
  <c r="T963" i="2"/>
  <c r="T976" i="2"/>
  <c r="T986" i="2"/>
  <c r="T1004" i="2"/>
  <c r="T1005" i="2"/>
  <c r="T1006" i="2"/>
  <c r="T1007" i="2"/>
  <c r="T1008" i="2"/>
  <c r="T1009" i="2"/>
  <c r="T1019" i="2"/>
  <c r="T1030" i="2"/>
  <c r="T1034" i="2"/>
  <c r="T1037" i="2"/>
  <c r="T1052" i="2"/>
  <c r="T1053" i="2"/>
  <c r="T1054" i="2"/>
  <c r="T1056" i="2"/>
  <c r="T1066" i="2"/>
  <c r="T1070" i="2"/>
  <c r="T1075" i="2"/>
  <c r="T1081" i="2"/>
  <c r="T1082" i="2"/>
  <c r="T1083" i="2"/>
  <c r="T1084" i="2"/>
  <c r="T1106" i="2"/>
  <c r="T1107" i="2"/>
  <c r="T1112" i="2"/>
  <c r="T1120" i="2"/>
  <c r="T1121" i="2"/>
  <c r="T1123" i="2"/>
  <c r="T1125" i="2"/>
  <c r="T1126" i="2"/>
  <c r="T1127" i="2"/>
  <c r="T1131" i="2"/>
  <c r="T1141" i="2"/>
  <c r="T1142" i="2"/>
  <c r="T1145" i="2"/>
  <c r="T1147" i="2"/>
  <c r="T1149" i="2"/>
  <c r="T1151" i="2"/>
  <c r="T1157" i="2"/>
  <c r="T1158" i="2"/>
  <c r="T1159" i="2"/>
  <c r="T1167" i="2"/>
  <c r="T1170" i="2"/>
  <c r="T1174" i="2"/>
  <c r="T1200" i="2"/>
  <c r="T1202" i="2"/>
  <c r="T1205" i="2"/>
  <c r="T1206" i="2"/>
  <c r="T1213" i="2"/>
  <c r="T1225" i="2"/>
  <c r="T1227" i="2"/>
  <c r="T1231" i="2"/>
  <c r="T1235" i="2"/>
  <c r="T1237" i="2"/>
  <c r="T1241" i="2"/>
  <c r="T1242" i="2"/>
  <c r="T1246" i="2"/>
  <c r="T1250" i="2"/>
  <c r="T1257" i="2"/>
  <c r="T1275" i="2"/>
  <c r="T1279" i="2"/>
  <c r="T1285" i="2"/>
  <c r="T1295" i="2"/>
  <c r="T1301" i="2"/>
  <c r="T1312" i="2"/>
  <c r="T1313" i="2"/>
  <c r="T1315" i="2"/>
  <c r="T1323" i="2"/>
  <c r="T1327" i="2"/>
  <c r="T1334" i="2"/>
  <c r="T1337" i="2"/>
  <c r="T1340" i="2"/>
  <c r="T1342" i="2"/>
  <c r="T1343" i="2"/>
  <c r="T1345" i="2"/>
  <c r="T1346" i="2"/>
  <c r="T1347" i="2"/>
  <c r="T1348" i="2"/>
  <c r="T1350" i="2"/>
  <c r="T1351" i="2"/>
  <c r="T1352" i="2"/>
  <c r="T1353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404" i="2"/>
  <c r="T1405" i="2"/>
  <c r="T1406" i="2"/>
  <c r="T1410" i="2"/>
  <c r="T1411" i="2"/>
  <c r="T1422" i="2"/>
  <c r="T1428" i="2"/>
  <c r="T1437" i="2"/>
  <c r="T1453" i="2"/>
  <c r="T1455" i="2"/>
  <c r="T1470" i="2"/>
  <c r="T1486" i="2"/>
  <c r="T1489" i="2"/>
  <c r="T1501" i="2"/>
  <c r="T1502" i="2"/>
  <c r="T1505" i="2"/>
  <c r="T1508" i="2"/>
  <c r="T1512" i="2"/>
  <c r="T1515" i="2"/>
  <c r="T1517" i="2"/>
  <c r="T1518" i="2"/>
  <c r="T1528" i="2"/>
  <c r="T1585" i="2"/>
  <c r="T1589" i="2"/>
  <c r="T1591" i="2"/>
  <c r="T1592" i="2"/>
  <c r="T1603" i="2"/>
  <c r="T1605" i="2"/>
  <c r="T1607" i="2"/>
  <c r="T1613" i="2"/>
  <c r="T1614" i="2"/>
  <c r="T1617" i="2"/>
  <c r="T1618" i="2"/>
  <c r="T1619" i="2"/>
  <c r="T1622" i="2"/>
  <c r="T1627" i="2"/>
  <c r="T1631" i="2"/>
  <c r="T1632" i="2"/>
  <c r="T1633" i="2"/>
  <c r="T1634" i="2"/>
  <c r="T1641" i="2"/>
  <c r="T1652" i="2"/>
  <c r="T1658" i="2"/>
  <c r="T1667" i="2"/>
  <c r="T1668" i="2"/>
  <c r="T1669" i="2"/>
  <c r="T1676" i="2"/>
  <c r="T1682" i="2"/>
  <c r="T1689" i="2"/>
  <c r="T1692" i="2"/>
  <c r="T1694" i="2"/>
  <c r="T1698" i="2"/>
  <c r="T1700" i="2"/>
  <c r="T1706" i="2"/>
  <c r="T1710" i="2"/>
  <c r="T1721" i="2"/>
  <c r="T1737" i="2"/>
  <c r="T1740" i="2"/>
  <c r="T1761" i="2"/>
  <c r="T1766" i="2"/>
  <c r="T1767" i="2"/>
  <c r="T1768" i="2"/>
  <c r="T1769" i="2"/>
  <c r="T1770" i="2"/>
  <c r="T1773" i="2"/>
  <c r="T1811" i="2"/>
  <c r="T1814" i="2"/>
  <c r="T1820" i="2"/>
  <c r="T1829" i="2"/>
  <c r="T1830" i="2"/>
  <c r="T1838" i="2"/>
  <c r="T1842" i="2"/>
  <c r="T1847" i="2"/>
  <c r="T1849" i="2"/>
  <c r="T1851" i="2"/>
  <c r="T1855" i="2"/>
  <c r="T1873" i="2"/>
  <c r="T1874" i="2"/>
  <c r="T1875" i="2"/>
  <c r="T1877" i="2"/>
  <c r="T1881" i="2"/>
  <c r="T1882" i="2"/>
  <c r="T1885" i="2"/>
  <c r="T1888" i="2"/>
  <c r="T1889" i="2"/>
  <c r="T1890" i="2"/>
  <c r="T1892" i="2"/>
  <c r="T1901" i="2"/>
  <c r="T1908" i="2"/>
  <c r="T1911" i="2"/>
  <c r="T1912" i="2"/>
  <c r="T1913" i="2"/>
  <c r="T1915" i="2"/>
  <c r="T1918" i="2"/>
  <c r="T1933" i="2"/>
  <c r="T1934" i="2"/>
  <c r="T1936" i="2"/>
  <c r="T1937" i="2"/>
  <c r="T1946" i="2"/>
  <c r="T1959" i="2"/>
  <c r="T1969" i="2"/>
  <c r="T1980" i="2"/>
  <c r="T1985" i="2"/>
  <c r="T1997" i="2"/>
  <c r="T2003" i="2"/>
  <c r="T2008" i="2"/>
  <c r="T2009" i="2"/>
  <c r="T2022" i="2"/>
  <c r="T2065" i="2"/>
  <c r="T2086" i="2"/>
  <c r="T2087" i="2"/>
  <c r="T2089" i="2"/>
  <c r="T2093" i="2"/>
  <c r="T2098" i="2"/>
  <c r="T2106" i="2"/>
  <c r="T2107" i="2"/>
  <c r="T2108" i="2"/>
  <c r="T2112" i="2"/>
  <c r="T2124" i="2"/>
  <c r="T2127" i="2"/>
  <c r="T2136" i="2"/>
  <c r="T2145" i="2"/>
  <c r="T2147" i="2"/>
  <c r="T2150" i="2"/>
  <c r="T2154" i="2"/>
  <c r="T2159" i="2"/>
  <c r="T2173" i="2"/>
  <c r="T2174" i="2"/>
  <c r="T2175" i="2"/>
  <c r="T2185" i="2"/>
  <c r="T2188" i="2"/>
  <c r="T13" i="2"/>
  <c r="T21" i="2"/>
  <c r="T22" i="2"/>
  <c r="T24" i="2"/>
  <c r="T31" i="2"/>
  <c r="T37" i="2"/>
  <c r="T39" i="2"/>
  <c r="T46" i="2"/>
  <c r="T49" i="2"/>
  <c r="T50" i="2"/>
  <c r="T58" i="2"/>
  <c r="T60" i="2"/>
  <c r="T65" i="2"/>
  <c r="T66" i="2"/>
  <c r="T72" i="2"/>
  <c r="T78" i="2"/>
  <c r="T79" i="2"/>
  <c r="T82" i="2"/>
  <c r="T84" i="2"/>
  <c r="T85" i="2"/>
  <c r="T86" i="2"/>
  <c r="T87" i="2"/>
  <c r="T88" i="2"/>
  <c r="T89" i="2"/>
  <c r="T91" i="2"/>
  <c r="T92" i="2"/>
  <c r="T93" i="2"/>
  <c r="T94" i="2"/>
  <c r="T98" i="2"/>
  <c r="T119" i="2"/>
  <c r="T123" i="2"/>
  <c r="T129" i="2"/>
  <c r="T137" i="2"/>
  <c r="T142" i="2"/>
  <c r="T143" i="2"/>
  <c r="T144" i="2"/>
  <c r="T146" i="2"/>
  <c r="T147" i="2"/>
  <c r="T155" i="2"/>
  <c r="T158" i="2"/>
  <c r="T163" i="2"/>
  <c r="T168" i="2"/>
  <c r="T171" i="2"/>
  <c r="T190" i="2"/>
  <c r="T214" i="2"/>
  <c r="T221" i="2"/>
  <c r="T223" i="2"/>
  <c r="T225" i="2"/>
  <c r="T231" i="2"/>
  <c r="T258" i="2"/>
  <c r="T264" i="2"/>
  <c r="T266" i="2"/>
  <c r="T267" i="2"/>
  <c r="T273" i="2"/>
  <c r="T275" i="2"/>
  <c r="T276" i="2"/>
  <c r="T284" i="2"/>
  <c r="T298" i="2"/>
  <c r="T307" i="2"/>
  <c r="T410" i="2"/>
  <c r="T414" i="2"/>
  <c r="T417" i="2"/>
  <c r="T424" i="2"/>
  <c r="T425" i="2"/>
  <c r="T440" i="2"/>
  <c r="T446" i="2"/>
  <c r="T447" i="2"/>
  <c r="T449" i="2"/>
  <c r="T451" i="2"/>
  <c r="T453" i="2"/>
  <c r="T455" i="2"/>
  <c r="T456" i="2"/>
  <c r="T458" i="2"/>
  <c r="T459" i="2"/>
  <c r="T460" i="2"/>
  <c r="T461" i="2"/>
  <c r="T468" i="2"/>
  <c r="T470" i="2"/>
  <c r="T504" i="2"/>
  <c r="T508" i="2"/>
  <c r="T522" i="2"/>
  <c r="T541" i="2"/>
  <c r="T542" i="2"/>
  <c r="T554" i="2"/>
  <c r="T564" i="2"/>
  <c r="T566" i="2"/>
  <c r="T572" i="2"/>
  <c r="T573" i="2"/>
  <c r="T575" i="2"/>
  <c r="T576" i="2"/>
  <c r="T604" i="2"/>
  <c r="T608" i="2"/>
  <c r="T613" i="2"/>
  <c r="T617" i="2"/>
  <c r="T621" i="2"/>
  <c r="T639" i="2"/>
  <c r="T640" i="2"/>
  <c r="T645" i="2"/>
  <c r="T652" i="2"/>
  <c r="T683" i="2"/>
  <c r="T687" i="2"/>
  <c r="T688" i="2"/>
  <c r="T697" i="2"/>
  <c r="T713" i="2"/>
  <c r="T727" i="2"/>
  <c r="T731" i="2"/>
  <c r="T734" i="2"/>
  <c r="T749" i="2"/>
  <c r="T750" i="2"/>
  <c r="T755" i="2"/>
  <c r="T765" i="2"/>
  <c r="T766" i="2"/>
  <c r="T789" i="2"/>
  <c r="T792" i="2"/>
  <c r="T798" i="2"/>
  <c r="T799" i="2"/>
  <c r="T802" i="2"/>
  <c r="T805" i="2"/>
  <c r="T818" i="2"/>
  <c r="T826" i="2"/>
  <c r="T830" i="2"/>
  <c r="T834" i="2"/>
  <c r="T835" i="2"/>
  <c r="T839" i="2"/>
  <c r="T840" i="2"/>
  <c r="T842" i="2"/>
  <c r="T845" i="2"/>
  <c r="T848" i="2"/>
  <c r="T851" i="2"/>
  <c r="T852" i="2"/>
  <c r="T854" i="2"/>
  <c r="T874" i="2"/>
  <c r="T876" i="2"/>
  <c r="T878" i="2"/>
  <c r="T879" i="2"/>
  <c r="T894" i="2"/>
  <c r="T915" i="2"/>
  <c r="T916" i="2"/>
  <c r="T926" i="2"/>
  <c r="T927" i="2"/>
  <c r="T928" i="2"/>
  <c r="T948" i="2"/>
  <c r="T953" i="2"/>
  <c r="T967" i="2"/>
  <c r="T968" i="2"/>
  <c r="T969" i="2"/>
  <c r="T972" i="2"/>
  <c r="T974" i="2"/>
  <c r="T981" i="2"/>
  <c r="T984" i="2"/>
  <c r="T985" i="2"/>
  <c r="T993" i="2"/>
  <c r="T1002" i="2"/>
  <c r="T1033" i="2"/>
  <c r="T1058" i="2"/>
  <c r="T1059" i="2"/>
  <c r="T1064" i="2"/>
  <c r="T1067" i="2"/>
  <c r="T1089" i="2"/>
  <c r="T1103" i="2"/>
  <c r="T1104" i="2"/>
  <c r="T1111" i="2"/>
  <c r="T1113" i="2"/>
  <c r="T1114" i="2"/>
  <c r="T1124" i="2"/>
  <c r="T1128" i="2"/>
  <c r="T1129" i="2"/>
  <c r="T1130" i="2"/>
  <c r="T1132" i="2"/>
  <c r="T1135" i="2"/>
  <c r="T1136" i="2"/>
  <c r="T1137" i="2"/>
  <c r="T1138" i="2"/>
  <c r="T1144" i="2"/>
  <c r="T1146" i="2"/>
  <c r="T1148" i="2"/>
  <c r="T1150" i="2"/>
  <c r="T1166" i="2"/>
  <c r="T1175" i="2"/>
  <c r="T1182" i="2"/>
  <c r="T1183" i="2"/>
  <c r="T1184" i="2"/>
  <c r="T1186" i="2"/>
  <c r="T1188" i="2"/>
  <c r="T1189" i="2"/>
  <c r="T1201" i="2"/>
  <c r="T1203" i="2"/>
  <c r="T1207" i="2"/>
  <c r="T1214" i="2"/>
  <c r="T1229" i="2"/>
  <c r="T1245" i="2"/>
  <c r="T1254" i="2"/>
  <c r="T1256" i="2"/>
  <c r="T1271" i="2"/>
  <c r="T1288" i="2"/>
  <c r="T1289" i="2"/>
  <c r="T1290" i="2"/>
  <c r="T1291" i="2"/>
  <c r="T1300" i="2"/>
  <c r="T1332" i="2"/>
  <c r="T1333" i="2"/>
  <c r="T1335" i="2"/>
  <c r="T1341" i="2"/>
  <c r="T1344" i="2"/>
  <c r="T1349" i="2"/>
  <c r="T1354" i="2"/>
  <c r="T1356" i="2"/>
  <c r="T1357" i="2"/>
  <c r="T1375" i="2"/>
  <c r="T1376" i="2"/>
  <c r="T1380" i="2"/>
  <c r="T1385" i="2"/>
  <c r="T1386" i="2"/>
  <c r="T1387" i="2"/>
  <c r="T1388" i="2"/>
  <c r="T1389" i="2"/>
  <c r="T1390" i="2"/>
  <c r="T1391" i="2"/>
  <c r="T1396" i="2"/>
  <c r="T1398" i="2"/>
  <c r="T1399" i="2"/>
  <c r="T1400" i="2"/>
  <c r="T1401" i="2"/>
  <c r="T1407" i="2"/>
  <c r="T1408" i="2"/>
  <c r="T1409" i="2"/>
  <c r="T1416" i="2"/>
  <c r="T1423" i="2"/>
  <c r="T1442" i="2"/>
  <c r="T1443" i="2"/>
  <c r="T1445" i="2"/>
  <c r="T1446" i="2"/>
  <c r="T1451" i="2"/>
  <c r="T1464" i="2"/>
  <c r="T1467" i="2"/>
  <c r="T1471" i="2"/>
  <c r="T1473" i="2"/>
  <c r="T1477" i="2"/>
  <c r="T1478" i="2"/>
  <c r="T1481" i="2"/>
  <c r="T1485" i="2"/>
  <c r="T1490" i="2"/>
  <c r="T1506" i="2"/>
  <c r="T1510" i="2"/>
  <c r="T1516" i="2"/>
  <c r="T1520" i="2"/>
  <c r="T1525" i="2"/>
  <c r="T1535" i="2"/>
  <c r="T1536" i="2"/>
  <c r="T1544" i="2"/>
  <c r="T1548" i="2"/>
  <c r="T1552" i="2"/>
  <c r="T1557" i="2"/>
  <c r="T1559" i="2"/>
  <c r="T1560" i="2"/>
  <c r="T1561" i="2"/>
  <c r="T1562" i="2"/>
  <c r="T1563" i="2"/>
  <c r="T1564" i="2"/>
  <c r="T1565" i="2"/>
  <c r="T1566" i="2"/>
  <c r="T1567" i="2"/>
  <c r="T1569" i="2"/>
  <c r="T1570" i="2"/>
  <c r="T1571" i="2"/>
  <c r="T1572" i="2"/>
  <c r="T1574" i="2"/>
  <c r="T1575" i="2"/>
  <c r="T1576" i="2"/>
  <c r="T1577" i="2"/>
  <c r="T1579" i="2"/>
  <c r="T1580" i="2"/>
  <c r="T1581" i="2"/>
  <c r="T1582" i="2"/>
  <c r="T1583" i="2"/>
  <c r="T1598" i="2"/>
  <c r="T1599" i="2"/>
  <c r="T1600" i="2"/>
  <c r="T1601" i="2"/>
  <c r="T1602" i="2"/>
  <c r="T1611" i="2"/>
  <c r="T1616" i="2"/>
  <c r="T1625" i="2"/>
  <c r="T1636" i="2"/>
  <c r="T1638" i="2"/>
  <c r="T1650" i="2"/>
  <c r="T1660" i="2"/>
  <c r="T1663" i="2"/>
  <c r="T1674" i="2"/>
  <c r="T1678" i="2"/>
  <c r="T1686" i="2"/>
  <c r="T1688" i="2"/>
  <c r="T1696" i="2"/>
  <c r="T1723" i="2"/>
  <c r="T1725" i="2"/>
  <c r="T1726" i="2"/>
  <c r="T1732" i="2"/>
  <c r="T1734" i="2"/>
  <c r="T1736" i="2"/>
  <c r="T1741" i="2"/>
  <c r="T1742" i="2"/>
  <c r="T1745" i="2"/>
  <c r="T1746" i="2"/>
  <c r="T1749" i="2"/>
  <c r="T1751" i="2"/>
  <c r="T1753" i="2"/>
  <c r="T1757" i="2"/>
  <c r="T1758" i="2"/>
  <c r="T1759" i="2"/>
  <c r="T1760" i="2"/>
  <c r="T1765" i="2"/>
  <c r="T1775" i="2"/>
  <c r="T1799" i="2"/>
  <c r="T1807" i="2"/>
  <c r="T1810" i="2"/>
  <c r="T1817" i="2"/>
  <c r="T1831" i="2"/>
  <c r="T1841" i="2"/>
  <c r="T1844" i="2"/>
  <c r="T1853" i="2"/>
  <c r="T1859" i="2"/>
  <c r="T1860" i="2"/>
  <c r="T1861" i="2"/>
  <c r="T1893" i="2"/>
  <c r="T1898" i="2"/>
  <c r="T1906" i="2"/>
  <c r="T1907" i="2"/>
  <c r="T1914" i="2"/>
  <c r="T1917" i="2"/>
  <c r="T1921" i="2"/>
  <c r="T1923" i="2"/>
  <c r="T1925" i="2"/>
  <c r="T1940" i="2"/>
  <c r="T1941" i="2"/>
  <c r="T1942" i="2"/>
  <c r="T1944" i="2"/>
  <c r="T1948" i="2"/>
  <c r="T1955" i="2"/>
  <c r="T1957" i="2"/>
  <c r="T1965" i="2"/>
  <c r="T1973" i="2"/>
  <c r="T1976" i="2"/>
  <c r="T1993" i="2"/>
  <c r="T1998" i="2"/>
  <c r="T2004" i="2"/>
  <c r="T2006" i="2"/>
  <c r="T2013" i="2"/>
  <c r="T2018" i="2"/>
  <c r="T2039" i="2"/>
  <c r="T2040" i="2"/>
  <c r="T2051" i="2"/>
  <c r="T2088" i="2"/>
  <c r="T2109" i="2"/>
  <c r="T2110" i="2"/>
  <c r="T2111" i="2"/>
  <c r="T2115" i="2"/>
  <c r="T2120" i="2"/>
  <c r="T2128" i="2"/>
  <c r="T2129" i="2"/>
  <c r="T2130" i="2"/>
  <c r="T2131" i="2"/>
  <c r="T2141" i="2"/>
  <c r="T2144" i="2"/>
  <c r="T2149" i="2"/>
  <c r="T2156" i="2"/>
  <c r="T2158" i="2"/>
  <c r="T2160" i="2"/>
  <c r="T2164" i="2"/>
  <c r="T2167" i="2"/>
  <c r="T2178" i="2"/>
  <c r="T2179" i="2"/>
  <c r="T2180" i="2"/>
  <c r="T2187" i="2"/>
  <c r="T2189" i="2"/>
  <c r="T3" i="2"/>
  <c r="T4" i="2"/>
  <c r="T5" i="2"/>
  <c r="T6" i="2"/>
  <c r="T7" i="2"/>
  <c r="T8" i="2"/>
  <c r="T9" i="2"/>
  <c r="T11" i="2"/>
  <c r="T12" i="2"/>
  <c r="T14" i="2"/>
  <c r="T16" i="2"/>
  <c r="T17" i="2"/>
  <c r="T18" i="2"/>
  <c r="T19" i="2"/>
  <c r="T20" i="2"/>
  <c r="T23" i="2"/>
  <c r="T25" i="2"/>
  <c r="T26" i="2"/>
  <c r="T27" i="2"/>
  <c r="T28" i="2"/>
  <c r="T29" i="2"/>
  <c r="T30" i="2"/>
  <c r="T32" i="2"/>
  <c r="T34" i="2"/>
  <c r="T35" i="2"/>
  <c r="T36" i="2"/>
  <c r="T38" i="2"/>
  <c r="T41" i="2"/>
  <c r="T42" i="2"/>
  <c r="T43" i="2"/>
  <c r="T44" i="2"/>
  <c r="T45" i="2"/>
  <c r="T47" i="2"/>
  <c r="T48" i="2"/>
  <c r="T51" i="2"/>
  <c r="T52" i="2"/>
  <c r="T53" i="2"/>
  <c r="T55" i="2"/>
  <c r="T62" i="2"/>
  <c r="T63" i="2"/>
  <c r="T64" i="2"/>
  <c r="T67" i="2"/>
  <c r="T68" i="2"/>
  <c r="T69" i="2"/>
  <c r="T70" i="2"/>
  <c r="T71" i="2"/>
  <c r="T73" i="2"/>
  <c r="T74" i="2"/>
  <c r="T77" i="2"/>
  <c r="T95" i="2"/>
  <c r="T96" i="2"/>
  <c r="T97" i="2"/>
  <c r="T99" i="2"/>
  <c r="T100" i="2"/>
  <c r="T101" i="2"/>
  <c r="T102" i="2"/>
  <c r="T103" i="2"/>
  <c r="T105" i="2"/>
  <c r="T107" i="2"/>
  <c r="T108" i="2"/>
  <c r="T109" i="2"/>
  <c r="T110" i="2"/>
  <c r="T111" i="2"/>
  <c r="T118" i="2"/>
  <c r="T121" i="2"/>
  <c r="T122" i="2"/>
  <c r="T124" i="2"/>
  <c r="T125" i="2"/>
  <c r="T126" i="2"/>
  <c r="T127" i="2"/>
  <c r="T128" i="2"/>
  <c r="T130" i="2"/>
  <c r="T131" i="2"/>
  <c r="T132" i="2"/>
  <c r="T133" i="2"/>
  <c r="T134" i="2"/>
  <c r="T135" i="2"/>
  <c r="T136" i="2"/>
  <c r="T138" i="2"/>
  <c r="T139" i="2"/>
  <c r="T140" i="2"/>
  <c r="T141" i="2"/>
  <c r="T148" i="2"/>
  <c r="T149" i="2"/>
  <c r="T150" i="2"/>
  <c r="T151" i="2"/>
  <c r="T154" i="2"/>
  <c r="T156" i="2"/>
  <c r="T157" i="2"/>
  <c r="T159" i="2"/>
  <c r="T161" i="2"/>
  <c r="T162" i="2"/>
  <c r="T165" i="2"/>
  <c r="T167" i="2"/>
  <c r="T169" i="2"/>
  <c r="T170" i="2"/>
  <c r="T172" i="2"/>
  <c r="T174" i="2"/>
  <c r="T175" i="2"/>
  <c r="T176" i="2"/>
  <c r="T178" i="2"/>
  <c r="T179" i="2"/>
  <c r="T180" i="2"/>
  <c r="T182" i="2"/>
  <c r="T183" i="2"/>
  <c r="T184" i="2"/>
  <c r="T185" i="2"/>
  <c r="T186" i="2"/>
  <c r="T188" i="2"/>
  <c r="T189" i="2"/>
  <c r="T191" i="2"/>
  <c r="T192" i="2"/>
  <c r="T193" i="2"/>
  <c r="T194" i="2"/>
  <c r="T195" i="2"/>
  <c r="T197" i="2"/>
  <c r="T198" i="2"/>
  <c r="T199" i="2"/>
  <c r="T200" i="2"/>
  <c r="T203" i="2"/>
  <c r="T204" i="2"/>
  <c r="T205" i="2"/>
  <c r="T206" i="2"/>
  <c r="T208" i="2"/>
  <c r="T209" i="2"/>
  <c r="T210" i="2"/>
  <c r="T211" i="2"/>
  <c r="T212" i="2"/>
  <c r="T213" i="2"/>
  <c r="T216" i="2"/>
  <c r="T224" i="2"/>
  <c r="T226" i="2"/>
  <c r="T227" i="2"/>
  <c r="T228" i="2"/>
  <c r="T229" i="2"/>
  <c r="T233" i="2"/>
  <c r="T234" i="2"/>
  <c r="T236" i="2"/>
  <c r="T237" i="2"/>
  <c r="T238" i="2"/>
  <c r="T239" i="2"/>
  <c r="T240" i="2"/>
  <c r="T241" i="2"/>
  <c r="T243" i="2"/>
  <c r="T244" i="2"/>
  <c r="T245" i="2"/>
  <c r="T246" i="2"/>
  <c r="T247" i="2"/>
  <c r="T248" i="2"/>
  <c r="T249" i="2"/>
  <c r="T251" i="2"/>
  <c r="T252" i="2"/>
  <c r="T254" i="2"/>
  <c r="T255" i="2"/>
  <c r="T256" i="2"/>
  <c r="T262" i="2"/>
  <c r="T263" i="2"/>
  <c r="T265" i="2"/>
  <c r="T270" i="2"/>
  <c r="T272" i="2"/>
  <c r="T278" i="2"/>
  <c r="T279" i="2"/>
  <c r="T280" i="2"/>
  <c r="T281" i="2"/>
  <c r="T283" i="2"/>
  <c r="T285" i="2"/>
  <c r="T286" i="2"/>
  <c r="T287" i="2"/>
  <c r="T288" i="2"/>
  <c r="T289" i="2"/>
  <c r="T290" i="2"/>
  <c r="T291" i="2"/>
  <c r="T293" i="2"/>
  <c r="T294" i="2"/>
  <c r="T295" i="2"/>
  <c r="T296" i="2"/>
  <c r="T297" i="2"/>
  <c r="T299" i="2"/>
  <c r="T300" i="2"/>
  <c r="T301" i="2"/>
  <c r="T302" i="2"/>
  <c r="T303" i="2"/>
  <c r="T304" i="2"/>
  <c r="T305" i="2"/>
  <c r="T306" i="2"/>
  <c r="T309" i="2"/>
  <c r="T310" i="2"/>
  <c r="T311" i="2"/>
  <c r="T313" i="2"/>
  <c r="T315" i="2"/>
  <c r="T317" i="2"/>
  <c r="T318" i="2"/>
  <c r="T319" i="2"/>
  <c r="T320" i="2"/>
  <c r="T321" i="2"/>
  <c r="T322" i="2"/>
  <c r="T323" i="2"/>
  <c r="T324" i="2"/>
  <c r="T327" i="2"/>
  <c r="T328" i="2"/>
  <c r="T329" i="2"/>
  <c r="T330" i="2"/>
  <c r="T334" i="2"/>
  <c r="T336" i="2"/>
  <c r="T338" i="2"/>
  <c r="T339" i="2"/>
  <c r="T342" i="2"/>
  <c r="T343" i="2"/>
  <c r="T344" i="2"/>
  <c r="T345" i="2"/>
  <c r="T346" i="2"/>
  <c r="T348" i="2"/>
  <c r="T349" i="2"/>
  <c r="T350" i="2"/>
  <c r="T355" i="2"/>
  <c r="T356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81" i="2"/>
  <c r="T383" i="2"/>
  <c r="T387" i="2"/>
  <c r="T388" i="2"/>
  <c r="T389" i="2"/>
  <c r="T390" i="2"/>
  <c r="T391" i="2"/>
  <c r="T394" i="2"/>
  <c r="T396" i="2"/>
  <c r="T398" i="2"/>
  <c r="T399" i="2"/>
  <c r="T401" i="2"/>
  <c r="T402" i="2"/>
  <c r="T403" i="2"/>
  <c r="T404" i="2"/>
  <c r="T405" i="2"/>
  <c r="T406" i="2"/>
  <c r="T411" i="2"/>
  <c r="T412" i="2"/>
  <c r="T413" i="2"/>
  <c r="T415" i="2"/>
  <c r="T416" i="2"/>
  <c r="T418" i="2"/>
  <c r="T421" i="2"/>
  <c r="T422" i="2"/>
  <c r="T423" i="2"/>
  <c r="T426" i="2"/>
  <c r="T427" i="2"/>
  <c r="T428" i="2"/>
  <c r="T429" i="2"/>
  <c r="T431" i="2"/>
  <c r="T432" i="2"/>
  <c r="T433" i="2"/>
  <c r="T435" i="2"/>
  <c r="T436" i="2"/>
  <c r="T437" i="2"/>
  <c r="T443" i="2"/>
  <c r="T444" i="2"/>
  <c r="T445" i="2"/>
  <c r="T452" i="2"/>
  <c r="T457" i="2"/>
  <c r="T462" i="2"/>
  <c r="T464" i="2"/>
  <c r="T465" i="2"/>
  <c r="T467" i="2"/>
  <c r="T471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6" i="2"/>
  <c r="T498" i="2"/>
  <c r="T501" i="2"/>
  <c r="T502" i="2"/>
  <c r="T505" i="2"/>
  <c r="T506" i="2"/>
  <c r="T507" i="2"/>
  <c r="T509" i="2"/>
  <c r="T510" i="2"/>
  <c r="T511" i="2"/>
  <c r="T512" i="2"/>
  <c r="T513" i="2"/>
  <c r="T514" i="2"/>
  <c r="T515" i="2"/>
  <c r="T516" i="2"/>
  <c r="T518" i="2"/>
  <c r="T519" i="2"/>
  <c r="T520" i="2"/>
  <c r="T521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45" i="2"/>
  <c r="T546" i="2"/>
  <c r="T547" i="2"/>
  <c r="T548" i="2"/>
  <c r="T549" i="2"/>
  <c r="T550" i="2"/>
  <c r="T551" i="2"/>
  <c r="T552" i="2"/>
  <c r="T555" i="2"/>
  <c r="T559" i="2"/>
  <c r="T560" i="2"/>
  <c r="T561" i="2"/>
  <c r="T562" i="2"/>
  <c r="T563" i="2"/>
  <c r="T565" i="2"/>
  <c r="T567" i="2"/>
  <c r="T568" i="2"/>
  <c r="T569" i="2"/>
  <c r="T570" i="2"/>
  <c r="T571" i="2"/>
  <c r="T577" i="2"/>
  <c r="T578" i="2"/>
  <c r="T579" i="2"/>
  <c r="T580" i="2"/>
  <c r="T581" i="2"/>
  <c r="T582" i="2"/>
  <c r="T583" i="2"/>
  <c r="T584" i="2"/>
  <c r="T586" i="2"/>
  <c r="T587" i="2"/>
  <c r="T588" i="2"/>
  <c r="T589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9" i="2"/>
  <c r="T610" i="2"/>
  <c r="T612" i="2"/>
  <c r="T615" i="2"/>
  <c r="T616" i="2"/>
  <c r="T618" i="2"/>
  <c r="T619" i="2"/>
  <c r="T620" i="2"/>
  <c r="T622" i="2"/>
  <c r="T624" i="2"/>
  <c r="T625" i="2"/>
  <c r="T629" i="2"/>
  <c r="T630" i="2"/>
  <c r="T631" i="2"/>
  <c r="T632" i="2"/>
  <c r="T633" i="2"/>
  <c r="T634" i="2"/>
  <c r="T635" i="2"/>
  <c r="T637" i="2"/>
  <c r="T638" i="2"/>
  <c r="T641" i="2"/>
  <c r="T642" i="2"/>
  <c r="T643" i="2"/>
  <c r="T644" i="2"/>
  <c r="T647" i="2"/>
  <c r="T649" i="2"/>
  <c r="T650" i="2"/>
  <c r="T651" i="2"/>
  <c r="T653" i="2"/>
  <c r="T658" i="2"/>
  <c r="T659" i="2"/>
  <c r="T660" i="2"/>
  <c r="T661" i="2"/>
  <c r="T662" i="2"/>
  <c r="T664" i="2"/>
  <c r="T665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1" i="2"/>
  <c r="T682" i="2"/>
  <c r="T684" i="2"/>
  <c r="T685" i="2"/>
  <c r="T686" i="2"/>
  <c r="T692" i="2"/>
  <c r="T693" i="2"/>
  <c r="T696" i="2"/>
  <c r="T698" i="2"/>
  <c r="T700" i="2"/>
  <c r="T701" i="2"/>
  <c r="T702" i="2"/>
  <c r="T703" i="2"/>
  <c r="T705" i="2"/>
  <c r="T706" i="2"/>
  <c r="T707" i="2"/>
  <c r="T708" i="2"/>
  <c r="T709" i="2"/>
  <c r="T710" i="2"/>
  <c r="T711" i="2"/>
  <c r="T712" i="2"/>
  <c r="T715" i="2"/>
  <c r="T716" i="2"/>
  <c r="T717" i="2"/>
  <c r="T718" i="2"/>
  <c r="T719" i="2"/>
  <c r="T720" i="2"/>
  <c r="T721" i="2"/>
  <c r="T725" i="2"/>
  <c r="T726" i="2"/>
  <c r="T728" i="2"/>
  <c r="T732" i="2"/>
  <c r="T735" i="2"/>
  <c r="T736" i="2"/>
  <c r="T737" i="2"/>
  <c r="T738" i="2"/>
  <c r="T739" i="2"/>
  <c r="T740" i="2"/>
  <c r="T741" i="2"/>
  <c r="T742" i="2"/>
  <c r="T745" i="2"/>
  <c r="T746" i="2"/>
  <c r="T748" i="2"/>
  <c r="T751" i="2"/>
  <c r="T752" i="2"/>
  <c r="T753" i="2"/>
  <c r="T754" i="2"/>
  <c r="T757" i="2"/>
  <c r="T758" i="2"/>
  <c r="T759" i="2"/>
  <c r="T760" i="2"/>
  <c r="T761" i="2"/>
  <c r="T763" i="2"/>
  <c r="T764" i="2"/>
  <c r="T768" i="2"/>
  <c r="T769" i="2"/>
  <c r="T770" i="2"/>
  <c r="T771" i="2"/>
  <c r="T772" i="2"/>
  <c r="T773" i="2"/>
  <c r="T774" i="2"/>
  <c r="T775" i="2"/>
  <c r="T776" i="2"/>
  <c r="T778" i="2"/>
  <c r="T781" i="2"/>
  <c r="T782" i="2"/>
  <c r="T783" i="2"/>
  <c r="T784" i="2"/>
  <c r="T785" i="2"/>
  <c r="T786" i="2"/>
  <c r="T788" i="2"/>
  <c r="T793" i="2"/>
  <c r="T794" i="2"/>
  <c r="T795" i="2"/>
  <c r="T797" i="2"/>
  <c r="T800" i="2"/>
  <c r="T801" i="2"/>
  <c r="T804" i="2"/>
  <c r="T807" i="2"/>
  <c r="T808" i="2"/>
  <c r="T809" i="2"/>
  <c r="T813" i="2"/>
  <c r="T815" i="2"/>
  <c r="T816" i="2"/>
  <c r="T822" i="2"/>
  <c r="T823" i="2"/>
  <c r="T824" i="2"/>
  <c r="T825" i="2"/>
  <c r="T829" i="2"/>
  <c r="T832" i="2"/>
  <c r="T836" i="2"/>
  <c r="T837" i="2"/>
  <c r="T838" i="2"/>
  <c r="T841" i="2"/>
  <c r="T843" i="2"/>
  <c r="T844" i="2"/>
  <c r="T846" i="2"/>
  <c r="T847" i="2"/>
  <c r="T849" i="2"/>
  <c r="T850" i="2"/>
  <c r="T855" i="2"/>
  <c r="T856" i="2"/>
  <c r="T857" i="2"/>
  <c r="T858" i="2"/>
  <c r="T859" i="2"/>
  <c r="T861" i="2"/>
  <c r="T863" i="2"/>
  <c r="T864" i="2"/>
  <c r="T865" i="2"/>
  <c r="T866" i="2"/>
  <c r="T867" i="2"/>
  <c r="T868" i="2"/>
  <c r="T870" i="2"/>
  <c r="T871" i="2"/>
  <c r="T872" i="2"/>
  <c r="T873" i="2"/>
  <c r="T875" i="2"/>
  <c r="T877" i="2"/>
  <c r="T886" i="2"/>
  <c r="T889" i="2"/>
  <c r="T890" i="2"/>
  <c r="T891" i="2"/>
  <c r="T892" i="2"/>
  <c r="T893" i="2"/>
  <c r="T895" i="2"/>
  <c r="T896" i="2"/>
  <c r="T897" i="2"/>
  <c r="T898" i="2"/>
  <c r="T899" i="2"/>
  <c r="T900" i="2"/>
  <c r="T902" i="2"/>
  <c r="T904" i="2"/>
  <c r="T905" i="2"/>
  <c r="T906" i="2"/>
  <c r="T909" i="2"/>
  <c r="T910" i="2"/>
  <c r="T911" i="2"/>
  <c r="T912" i="2"/>
  <c r="T913" i="2"/>
  <c r="T917" i="2"/>
  <c r="T918" i="2"/>
  <c r="T919" i="2"/>
  <c r="T920" i="2"/>
  <c r="T921" i="2"/>
  <c r="T922" i="2"/>
  <c r="T923" i="2"/>
  <c r="T924" i="2"/>
  <c r="T925" i="2"/>
  <c r="T929" i="2"/>
  <c r="T930" i="2"/>
  <c r="T931" i="2"/>
  <c r="T932" i="2"/>
  <c r="T933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9" i="2"/>
  <c r="T950" i="2"/>
  <c r="T952" i="2"/>
  <c r="T954" i="2"/>
  <c r="T955" i="2"/>
  <c r="T956" i="2"/>
  <c r="T957" i="2"/>
  <c r="T958" i="2"/>
  <c r="T959" i="2"/>
  <c r="T960" i="2"/>
  <c r="T962" i="2"/>
  <c r="T964" i="2"/>
  <c r="T965" i="2"/>
  <c r="T966" i="2"/>
  <c r="T970" i="2"/>
  <c r="T971" i="2"/>
  <c r="T973" i="2"/>
  <c r="T975" i="2"/>
  <c r="T977" i="2"/>
  <c r="T978" i="2"/>
  <c r="T979" i="2"/>
  <c r="T980" i="2"/>
  <c r="T982" i="2"/>
  <c r="T983" i="2"/>
  <c r="T987" i="2"/>
  <c r="T988" i="2"/>
  <c r="T989" i="2"/>
  <c r="T990" i="2"/>
  <c r="T991" i="2"/>
  <c r="T992" i="2"/>
  <c r="T994" i="2"/>
  <c r="T995" i="2"/>
  <c r="T996" i="2"/>
  <c r="T997" i="2"/>
  <c r="T998" i="2"/>
  <c r="T999" i="2"/>
  <c r="T1001" i="2"/>
  <c r="T1003" i="2"/>
  <c r="T1010" i="2"/>
  <c r="T1011" i="2"/>
  <c r="T1012" i="2"/>
  <c r="T1013" i="2"/>
  <c r="T1014" i="2"/>
  <c r="T1015" i="2"/>
  <c r="T1016" i="2"/>
  <c r="T1018" i="2"/>
  <c r="T1020" i="2"/>
  <c r="T1021" i="2"/>
  <c r="T1022" i="2"/>
  <c r="T1023" i="2"/>
  <c r="T1024" i="2"/>
  <c r="T1025" i="2"/>
  <c r="T1026" i="2"/>
  <c r="T1027" i="2"/>
  <c r="T1028" i="2"/>
  <c r="T1029" i="2"/>
  <c r="T1031" i="2"/>
  <c r="T1032" i="2"/>
  <c r="T1035" i="2"/>
  <c r="T1036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1" i="2"/>
  <c r="T1055" i="2"/>
  <c r="T1057" i="2"/>
  <c r="T1060" i="2"/>
  <c r="T1061" i="2"/>
  <c r="T1062" i="2"/>
  <c r="T1063" i="2"/>
  <c r="T1068" i="2"/>
  <c r="T1069" i="2"/>
  <c r="T1071" i="2"/>
  <c r="T1072" i="2"/>
  <c r="T1074" i="2"/>
  <c r="T1076" i="2"/>
  <c r="T1077" i="2"/>
  <c r="T1079" i="2"/>
  <c r="T1080" i="2"/>
  <c r="T1085" i="2"/>
  <c r="T1086" i="2"/>
  <c r="T1087" i="2"/>
  <c r="T1088" i="2"/>
  <c r="T1090" i="2"/>
  <c r="T1091" i="2"/>
  <c r="T1092" i="2"/>
  <c r="T1093" i="2"/>
  <c r="T1094" i="2"/>
  <c r="T1095" i="2"/>
  <c r="T1096" i="2"/>
  <c r="T1097" i="2"/>
  <c r="T1098" i="2"/>
  <c r="T1099" i="2"/>
  <c r="T1100" i="2"/>
  <c r="T1102" i="2"/>
  <c r="T1105" i="2"/>
  <c r="T1108" i="2"/>
  <c r="T1109" i="2"/>
  <c r="T1110" i="2"/>
  <c r="T1115" i="2"/>
  <c r="T1116" i="2"/>
  <c r="T1117" i="2"/>
  <c r="T1119" i="2"/>
  <c r="T1133" i="2"/>
  <c r="T1134" i="2"/>
  <c r="T1139" i="2"/>
  <c r="T1140" i="2"/>
  <c r="T1152" i="2"/>
  <c r="T1153" i="2"/>
  <c r="T1154" i="2"/>
  <c r="T1155" i="2"/>
  <c r="T1156" i="2"/>
  <c r="T1160" i="2"/>
  <c r="T1161" i="2"/>
  <c r="T1162" i="2"/>
  <c r="T1163" i="2"/>
  <c r="T1164" i="2"/>
  <c r="T1165" i="2"/>
  <c r="T1168" i="2"/>
  <c r="T1169" i="2"/>
  <c r="T1171" i="2"/>
  <c r="T1172" i="2"/>
  <c r="T1173" i="2"/>
  <c r="T1176" i="2"/>
  <c r="T1177" i="2"/>
  <c r="T1178" i="2"/>
  <c r="T1179" i="2"/>
  <c r="T1180" i="2"/>
  <c r="T1181" i="2"/>
  <c r="T1185" i="2"/>
  <c r="T1187" i="2"/>
  <c r="T1190" i="2"/>
  <c r="T1191" i="2"/>
  <c r="T1192" i="2"/>
  <c r="T1197" i="2"/>
  <c r="T1198" i="2"/>
  <c r="T1199" i="2"/>
  <c r="T1204" i="2"/>
  <c r="T1209" i="2"/>
  <c r="T1210" i="2"/>
  <c r="T1211" i="2"/>
  <c r="T1212" i="2"/>
  <c r="T1215" i="2"/>
  <c r="T1216" i="2"/>
  <c r="T1217" i="2"/>
  <c r="T1218" i="2"/>
  <c r="T1219" i="2"/>
  <c r="T1220" i="2"/>
  <c r="T1221" i="2"/>
  <c r="T1222" i="2"/>
  <c r="T1223" i="2"/>
  <c r="T1224" i="2"/>
  <c r="T1226" i="2"/>
  <c r="T1228" i="2"/>
  <c r="T1230" i="2"/>
  <c r="T1232" i="2"/>
  <c r="T1233" i="2"/>
  <c r="T1234" i="2"/>
  <c r="T1236" i="2"/>
  <c r="T1238" i="2"/>
  <c r="T1239" i="2"/>
  <c r="T1240" i="2"/>
  <c r="T1243" i="2"/>
  <c r="T1244" i="2"/>
  <c r="T1247" i="2"/>
  <c r="T1248" i="2"/>
  <c r="T1249" i="2"/>
  <c r="T1251" i="2"/>
  <c r="T1252" i="2"/>
  <c r="T1253" i="2"/>
  <c r="T1255" i="2"/>
  <c r="T1258" i="2"/>
  <c r="T1259" i="2"/>
  <c r="T1260" i="2"/>
  <c r="T1261" i="2"/>
  <c r="T1262" i="2"/>
  <c r="T1263" i="2"/>
  <c r="T1265" i="2"/>
  <c r="T1266" i="2"/>
  <c r="T1267" i="2"/>
  <c r="T1268" i="2"/>
  <c r="T1269" i="2"/>
  <c r="T1270" i="2"/>
  <c r="T1272" i="2"/>
  <c r="T1273" i="2"/>
  <c r="T1274" i="2"/>
  <c r="T1276" i="2"/>
  <c r="T1277" i="2"/>
  <c r="T1278" i="2"/>
  <c r="T1280" i="2"/>
  <c r="T1281" i="2"/>
  <c r="T1282" i="2"/>
  <c r="T1283" i="2"/>
  <c r="T1284" i="2"/>
  <c r="T1292" i="2"/>
  <c r="T1293" i="2"/>
  <c r="T1294" i="2"/>
  <c r="T1296" i="2"/>
  <c r="T1297" i="2"/>
  <c r="T1298" i="2"/>
  <c r="T1299" i="2"/>
  <c r="T1302" i="2"/>
  <c r="T1303" i="2"/>
  <c r="T1304" i="2"/>
  <c r="T1305" i="2"/>
  <c r="T1306" i="2"/>
  <c r="T1307" i="2"/>
  <c r="T1308" i="2"/>
  <c r="T1309" i="2"/>
  <c r="T1310" i="2"/>
  <c r="T1316" i="2"/>
  <c r="T1318" i="2"/>
  <c r="T1319" i="2"/>
  <c r="T1320" i="2"/>
  <c r="T1321" i="2"/>
  <c r="T1322" i="2"/>
  <c r="T1324" i="2"/>
  <c r="T1325" i="2"/>
  <c r="T1326" i="2"/>
  <c r="T1328" i="2"/>
  <c r="T1329" i="2"/>
  <c r="T1330" i="2"/>
  <c r="T1336" i="2"/>
  <c r="T1338" i="2"/>
  <c r="T1339" i="2"/>
  <c r="T1374" i="2"/>
  <c r="T1377" i="2"/>
  <c r="T1378" i="2"/>
  <c r="T1379" i="2"/>
  <c r="T1381" i="2"/>
  <c r="T1382" i="2"/>
  <c r="T1383" i="2"/>
  <c r="T1384" i="2"/>
  <c r="T1392" i="2"/>
  <c r="T1393" i="2"/>
  <c r="T1394" i="2"/>
  <c r="T1395" i="2"/>
  <c r="T1402" i="2"/>
  <c r="T1403" i="2"/>
  <c r="T1412" i="2"/>
  <c r="T1413" i="2"/>
  <c r="T1414" i="2"/>
  <c r="T1415" i="2"/>
  <c r="T1417" i="2"/>
  <c r="T1418" i="2"/>
  <c r="T1420" i="2"/>
  <c r="T1421" i="2"/>
  <c r="T1424" i="2"/>
  <c r="T1425" i="2"/>
  <c r="T1426" i="2"/>
  <c r="T1427" i="2"/>
  <c r="T1429" i="2"/>
  <c r="T1430" i="2"/>
  <c r="T1431" i="2"/>
  <c r="T1432" i="2"/>
  <c r="T1433" i="2"/>
  <c r="T1434" i="2"/>
  <c r="T1435" i="2"/>
  <c r="T1436" i="2"/>
  <c r="T1438" i="2"/>
  <c r="T1439" i="2"/>
  <c r="T1440" i="2"/>
  <c r="T1441" i="2"/>
  <c r="T1444" i="2"/>
  <c r="T1447" i="2"/>
  <c r="T1448" i="2"/>
  <c r="T1449" i="2"/>
  <c r="T1450" i="2"/>
  <c r="T1452" i="2"/>
  <c r="T1454" i="2"/>
  <c r="T1456" i="2"/>
  <c r="T1457" i="2"/>
  <c r="T1458" i="2"/>
  <c r="T1459" i="2"/>
  <c r="T1460" i="2"/>
  <c r="T1461" i="2"/>
  <c r="T1463" i="2"/>
  <c r="T1465" i="2"/>
  <c r="T1466" i="2"/>
  <c r="T1468" i="2"/>
  <c r="T1469" i="2"/>
  <c r="T1472" i="2"/>
  <c r="T1474" i="2"/>
  <c r="T1475" i="2"/>
  <c r="T1476" i="2"/>
  <c r="T1479" i="2"/>
  <c r="T1480" i="2"/>
  <c r="T1482" i="2"/>
  <c r="T1483" i="2"/>
  <c r="T1484" i="2"/>
  <c r="T1487" i="2"/>
  <c r="T1488" i="2"/>
  <c r="T1491" i="2"/>
  <c r="T1492" i="2"/>
  <c r="T1493" i="2"/>
  <c r="T1494" i="2"/>
  <c r="T1495" i="2"/>
  <c r="T1496" i="2"/>
  <c r="T1497" i="2"/>
  <c r="T1498" i="2"/>
  <c r="T1499" i="2"/>
  <c r="T1500" i="2"/>
  <c r="T1503" i="2"/>
  <c r="T1504" i="2"/>
  <c r="T1507" i="2"/>
  <c r="T1509" i="2"/>
  <c r="T1511" i="2"/>
  <c r="T1513" i="2"/>
  <c r="T1514" i="2"/>
  <c r="T1522" i="2"/>
  <c r="T1523" i="2"/>
  <c r="T1524" i="2"/>
  <c r="T1526" i="2"/>
  <c r="T1527" i="2"/>
  <c r="T1529" i="2"/>
  <c r="T1530" i="2"/>
  <c r="T1531" i="2"/>
  <c r="T1532" i="2"/>
  <c r="T1534" i="2"/>
  <c r="T1538" i="2"/>
  <c r="T1539" i="2"/>
  <c r="T1540" i="2"/>
  <c r="T1541" i="2"/>
  <c r="T1542" i="2"/>
  <c r="T1543" i="2"/>
  <c r="T1545" i="2"/>
  <c r="T1546" i="2"/>
  <c r="T1547" i="2"/>
  <c r="T1549" i="2"/>
  <c r="T1550" i="2"/>
  <c r="T1551" i="2"/>
  <c r="T1553" i="2"/>
  <c r="T1555" i="2"/>
  <c r="T1556" i="2"/>
  <c r="T1584" i="2"/>
  <c r="T1586" i="2"/>
  <c r="T1587" i="2"/>
  <c r="T1588" i="2"/>
  <c r="T1590" i="2"/>
  <c r="T1593" i="2"/>
  <c r="T1594" i="2"/>
  <c r="T1595" i="2"/>
  <c r="T1596" i="2"/>
  <c r="T1597" i="2"/>
  <c r="T1604" i="2"/>
  <c r="T1606" i="2"/>
  <c r="T1608" i="2"/>
  <c r="T1609" i="2"/>
  <c r="T1610" i="2"/>
  <c r="T1612" i="2"/>
  <c r="T1615" i="2"/>
  <c r="T1620" i="2"/>
  <c r="T1621" i="2"/>
  <c r="T1623" i="2"/>
  <c r="T1626" i="2"/>
  <c r="T1628" i="2"/>
  <c r="T1629" i="2"/>
  <c r="T1630" i="2"/>
  <c r="T1635" i="2"/>
  <c r="T1637" i="2"/>
  <c r="T1639" i="2"/>
  <c r="T1640" i="2"/>
  <c r="T1642" i="2"/>
  <c r="T1643" i="2"/>
  <c r="T1644" i="2"/>
  <c r="T1645" i="2"/>
  <c r="T1646" i="2"/>
  <c r="T1647" i="2"/>
  <c r="T1648" i="2"/>
  <c r="T1649" i="2"/>
  <c r="T1651" i="2"/>
  <c r="T1653" i="2"/>
  <c r="T1654" i="2"/>
  <c r="T1655" i="2"/>
  <c r="T1656" i="2"/>
  <c r="T1657" i="2"/>
  <c r="T1659" i="2"/>
  <c r="T1661" i="2"/>
  <c r="T1662" i="2"/>
  <c r="T1664" i="2"/>
  <c r="T1665" i="2"/>
  <c r="T1666" i="2"/>
  <c r="T1670" i="2"/>
  <c r="T1671" i="2"/>
  <c r="T1672" i="2"/>
  <c r="T1673" i="2"/>
  <c r="T1677" i="2"/>
  <c r="T1679" i="2"/>
  <c r="T1681" i="2"/>
  <c r="T1684" i="2"/>
  <c r="T1685" i="2"/>
  <c r="T1690" i="2"/>
  <c r="T1691" i="2"/>
  <c r="T1693" i="2"/>
  <c r="T1695" i="2"/>
  <c r="T1697" i="2"/>
  <c r="T1699" i="2"/>
  <c r="T1702" i="2"/>
  <c r="T1703" i="2"/>
  <c r="T1704" i="2"/>
  <c r="T1705" i="2"/>
  <c r="T1707" i="2"/>
  <c r="T1708" i="2"/>
  <c r="T1709" i="2"/>
  <c r="T1711" i="2"/>
  <c r="T1712" i="2"/>
  <c r="T1713" i="2"/>
  <c r="T1714" i="2"/>
  <c r="T1715" i="2"/>
  <c r="T1716" i="2"/>
  <c r="T1717" i="2"/>
  <c r="T1720" i="2"/>
  <c r="T1722" i="2"/>
  <c r="T1724" i="2"/>
  <c r="T1727" i="2"/>
  <c r="T1728" i="2"/>
  <c r="T1729" i="2"/>
  <c r="T1730" i="2"/>
  <c r="T1731" i="2"/>
  <c r="T1733" i="2"/>
  <c r="T1735" i="2"/>
  <c r="T1738" i="2"/>
  <c r="T1739" i="2"/>
  <c r="T1743" i="2"/>
  <c r="T1747" i="2"/>
  <c r="T1748" i="2"/>
  <c r="T1750" i="2"/>
  <c r="T1752" i="2"/>
  <c r="T1754" i="2"/>
  <c r="T1755" i="2"/>
  <c r="T1756" i="2"/>
  <c r="T1762" i="2"/>
  <c r="T1763" i="2"/>
  <c r="T1764" i="2"/>
  <c r="T1771" i="2"/>
  <c r="T1772" i="2"/>
  <c r="T1774" i="2"/>
  <c r="T1776" i="2"/>
  <c r="T1777" i="2"/>
  <c r="T1778" i="2"/>
  <c r="T1779" i="2"/>
  <c r="T1780" i="2"/>
  <c r="T1782" i="2"/>
  <c r="T1783" i="2"/>
  <c r="T1784" i="2"/>
  <c r="T1785" i="2"/>
  <c r="T1786" i="2"/>
  <c r="T1787" i="2"/>
  <c r="T1791" i="2"/>
  <c r="T1792" i="2"/>
  <c r="T1793" i="2"/>
  <c r="T1794" i="2"/>
  <c r="T1796" i="2"/>
  <c r="T1797" i="2"/>
  <c r="T1798" i="2"/>
  <c r="T1800" i="2"/>
  <c r="T1801" i="2"/>
  <c r="T1803" i="2"/>
  <c r="T1804" i="2"/>
  <c r="T1806" i="2"/>
  <c r="T1808" i="2"/>
  <c r="T1809" i="2"/>
  <c r="T1813" i="2"/>
  <c r="T1815" i="2"/>
  <c r="T1816" i="2"/>
  <c r="T1818" i="2"/>
  <c r="T1819" i="2"/>
  <c r="T1822" i="2"/>
  <c r="T1823" i="2"/>
  <c r="T1824" i="2"/>
  <c r="T1825" i="2"/>
  <c r="T1826" i="2"/>
  <c r="T1827" i="2"/>
  <c r="T1828" i="2"/>
  <c r="T1832" i="2"/>
  <c r="T1833" i="2"/>
  <c r="T1834" i="2"/>
  <c r="T1835" i="2"/>
  <c r="T1836" i="2"/>
  <c r="T1837" i="2"/>
  <c r="T1839" i="2"/>
  <c r="T1840" i="2"/>
  <c r="T1843" i="2"/>
  <c r="T1845" i="2"/>
  <c r="T1846" i="2"/>
  <c r="T1848" i="2"/>
  <c r="T1850" i="2"/>
  <c r="T1854" i="2"/>
  <c r="T1856" i="2"/>
  <c r="T1862" i="2"/>
  <c r="T1863" i="2"/>
  <c r="T1865" i="2"/>
  <c r="T1866" i="2"/>
  <c r="T1867" i="2"/>
  <c r="T1868" i="2"/>
  <c r="T1869" i="2"/>
  <c r="T1870" i="2"/>
  <c r="T1871" i="2"/>
  <c r="T1872" i="2"/>
  <c r="T1876" i="2"/>
  <c r="T1878" i="2"/>
  <c r="T1879" i="2"/>
  <c r="T1880" i="2"/>
  <c r="T1883" i="2"/>
  <c r="T1884" i="2"/>
  <c r="T1886" i="2"/>
  <c r="T1887" i="2"/>
  <c r="T1894" i="2"/>
  <c r="T1895" i="2"/>
  <c r="T1896" i="2"/>
  <c r="T1897" i="2"/>
  <c r="T1899" i="2"/>
  <c r="T1900" i="2"/>
  <c r="T1902" i="2"/>
  <c r="T1903" i="2"/>
  <c r="T1904" i="2"/>
  <c r="T1905" i="2"/>
  <c r="T1909" i="2"/>
  <c r="T1910" i="2"/>
  <c r="T1916" i="2"/>
  <c r="T1919" i="2"/>
  <c r="T1920" i="2"/>
  <c r="T1922" i="2"/>
  <c r="T1924" i="2"/>
  <c r="T1926" i="2"/>
  <c r="T1927" i="2"/>
  <c r="T1929" i="2"/>
  <c r="T1930" i="2"/>
  <c r="T1931" i="2"/>
  <c r="T1932" i="2"/>
  <c r="T1935" i="2"/>
  <c r="T1938" i="2"/>
  <c r="T1939" i="2"/>
  <c r="T1943" i="2"/>
  <c r="T1945" i="2"/>
  <c r="T1947" i="2"/>
  <c r="T1950" i="2"/>
  <c r="T1951" i="2"/>
  <c r="T1953" i="2"/>
  <c r="T1954" i="2"/>
  <c r="T1960" i="2"/>
  <c r="T1962" i="2"/>
  <c r="T1963" i="2"/>
  <c r="T1964" i="2"/>
  <c r="T1966" i="2"/>
  <c r="T1967" i="2"/>
  <c r="T1968" i="2"/>
  <c r="T1971" i="2"/>
  <c r="T1972" i="2"/>
  <c r="T1977" i="2"/>
  <c r="T1979" i="2"/>
  <c r="T1981" i="2"/>
  <c r="T1982" i="2"/>
  <c r="T1983" i="2"/>
  <c r="T1984" i="2"/>
  <c r="T1986" i="2"/>
  <c r="T1987" i="2"/>
  <c r="T1988" i="2"/>
  <c r="T1991" i="2"/>
  <c r="T1994" i="2"/>
  <c r="T1995" i="2"/>
  <c r="T1996" i="2"/>
  <c r="T1999" i="2"/>
  <c r="T2000" i="2"/>
  <c r="T2001" i="2"/>
  <c r="T2002" i="2"/>
  <c r="T2005" i="2"/>
  <c r="T2007" i="2"/>
  <c r="T2010" i="2"/>
  <c r="T2011" i="2"/>
  <c r="T2012" i="2"/>
  <c r="T2014" i="2"/>
  <c r="T2015" i="2"/>
  <c r="T2016" i="2"/>
  <c r="T2017" i="2"/>
  <c r="T2019" i="2"/>
  <c r="T2020" i="2"/>
  <c r="T2021" i="2"/>
  <c r="T2024" i="2"/>
  <c r="T2025" i="2"/>
  <c r="T2026" i="2"/>
  <c r="T2027" i="2"/>
  <c r="T2028" i="2"/>
  <c r="T2029" i="2"/>
  <c r="T2030" i="2"/>
  <c r="T2032" i="2"/>
  <c r="T2033" i="2"/>
  <c r="T2034" i="2"/>
  <c r="T2035" i="2"/>
  <c r="T2037" i="2"/>
  <c r="T2038" i="2"/>
  <c r="T2041" i="2"/>
  <c r="T2042" i="2"/>
  <c r="T2043" i="2"/>
  <c r="T2044" i="2"/>
  <c r="T2045" i="2"/>
  <c r="T2046" i="2"/>
  <c r="T2047" i="2"/>
  <c r="T2048" i="2"/>
  <c r="T2049" i="2"/>
  <c r="T2050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90" i="2"/>
  <c r="T2091" i="2"/>
  <c r="T2092" i="2"/>
  <c r="T2094" i="2"/>
  <c r="T2095" i="2"/>
  <c r="T2096" i="2"/>
  <c r="T2097" i="2"/>
  <c r="T2099" i="2"/>
  <c r="T2100" i="2"/>
  <c r="T2101" i="2"/>
  <c r="T2102" i="2"/>
  <c r="T2103" i="2"/>
  <c r="T2104" i="2"/>
  <c r="T2105" i="2"/>
  <c r="T2113" i="2"/>
  <c r="T2114" i="2"/>
  <c r="T2116" i="2"/>
  <c r="T2117" i="2"/>
  <c r="T2118" i="2"/>
  <c r="T2119" i="2"/>
  <c r="T2121" i="2"/>
  <c r="T2122" i="2"/>
  <c r="T2123" i="2"/>
  <c r="T2125" i="2"/>
  <c r="T2126" i="2"/>
  <c r="T2132" i="2"/>
  <c r="T2133" i="2"/>
  <c r="T2134" i="2"/>
  <c r="T2135" i="2"/>
  <c r="T2137" i="2"/>
  <c r="T2138" i="2"/>
  <c r="T2139" i="2"/>
  <c r="T2140" i="2"/>
  <c r="T2142" i="2"/>
  <c r="T2143" i="2"/>
  <c r="T2146" i="2"/>
  <c r="T2148" i="2"/>
  <c r="T2151" i="2"/>
  <c r="T2152" i="2"/>
  <c r="T2153" i="2"/>
  <c r="T2155" i="2"/>
  <c r="T2157" i="2"/>
  <c r="T2161" i="2"/>
  <c r="T2162" i="2"/>
  <c r="T2163" i="2"/>
  <c r="T2165" i="2"/>
  <c r="T2166" i="2"/>
  <c r="T2168" i="2"/>
  <c r="T2169" i="2"/>
  <c r="T2170" i="2"/>
  <c r="T2171" i="2"/>
  <c r="T2172" i="2"/>
  <c r="T2176" i="2"/>
  <c r="T2177" i="2"/>
  <c r="T2181" i="2"/>
  <c r="T2182" i="2"/>
  <c r="T2183" i="2"/>
  <c r="T2184" i="2"/>
  <c r="T2186" i="2"/>
  <c r="T2190" i="2"/>
  <c r="T2191" i="2"/>
  <c r="T2192" i="2"/>
  <c r="T2193" i="2"/>
  <c r="T2194" i="2"/>
  <c r="T699" i="2"/>
  <c r="T1795" i="2"/>
  <c r="T1802" i="2"/>
  <c r="T1864" i="2"/>
  <c r="T1891" i="2"/>
  <c r="T40" i="2"/>
  <c r="T268" i="2"/>
  <c r="T438" i="2"/>
  <c r="T724" i="2"/>
  <c r="T862" i="2"/>
  <c r="T884" i="2"/>
  <c r="T1073" i="2"/>
  <c r="T1193" i="2"/>
  <c r="T1194" i="2"/>
  <c r="T1195" i="2"/>
  <c r="T1196" i="2"/>
  <c r="T1519" i="2"/>
  <c r="T1521" i="2"/>
  <c r="T1533" i="2"/>
  <c r="T1624" i="2"/>
  <c r="T1852" i="2"/>
  <c r="T1961" i="2"/>
  <c r="T54" i="2"/>
  <c r="AU1719" i="7" l="1"/>
  <c r="BF1719" i="7" s="1"/>
  <c r="H9" i="9"/>
  <c r="H10" i="9"/>
  <c r="H11" i="9"/>
  <c r="H12" i="9"/>
  <c r="H14" i="9"/>
  <c r="H15" i="9"/>
  <c r="H16" i="9"/>
  <c r="H17" i="9"/>
  <c r="H18" i="9"/>
  <c r="H13" i="9"/>
  <c r="H19" i="9"/>
  <c r="H20" i="9"/>
  <c r="H23" i="9"/>
  <c r="H25" i="9"/>
  <c r="H26" i="9"/>
  <c r="H27" i="9"/>
  <c r="H28" i="9"/>
  <c r="H21" i="9"/>
  <c r="H22" i="9"/>
  <c r="H29" i="9"/>
  <c r="H24" i="9"/>
  <c r="H30" i="9"/>
  <c r="H32" i="9"/>
  <c r="H33" i="9"/>
  <c r="H34" i="9"/>
  <c r="H35" i="9"/>
  <c r="H36" i="9"/>
  <c r="H31" i="9"/>
  <c r="H38" i="9"/>
  <c r="H40" i="9"/>
  <c r="H41" i="9"/>
  <c r="H42" i="9"/>
  <c r="H43" i="9"/>
  <c r="H37" i="9"/>
  <c r="H44" i="9"/>
  <c r="H39" i="9"/>
  <c r="H45" i="9"/>
  <c r="H47" i="9"/>
  <c r="H48" i="9"/>
  <c r="H51" i="9"/>
  <c r="H52" i="9"/>
  <c r="H53" i="9"/>
  <c r="H46" i="9"/>
  <c r="H55" i="9"/>
  <c r="H56" i="9"/>
  <c r="H49" i="9"/>
  <c r="H50" i="9"/>
  <c r="H57" i="9"/>
  <c r="H59" i="9"/>
  <c r="H61" i="9"/>
  <c r="H54" i="9"/>
  <c r="H62" i="9"/>
  <c r="H63" i="9"/>
  <c r="H64" i="9"/>
  <c r="H58" i="9"/>
  <c r="H67" i="9"/>
  <c r="H60" i="9"/>
  <c r="H68" i="9"/>
  <c r="H69" i="9"/>
  <c r="H70" i="9"/>
  <c r="H71" i="9"/>
  <c r="H65" i="9"/>
  <c r="H66" i="9"/>
  <c r="H73" i="9"/>
  <c r="H74" i="9"/>
  <c r="H75" i="9"/>
  <c r="H76" i="9"/>
  <c r="H77" i="9"/>
  <c r="H72" i="9"/>
  <c r="H95" i="9"/>
  <c r="H96" i="9"/>
  <c r="H97" i="9"/>
  <c r="H99" i="9"/>
  <c r="H100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2156" i="9"/>
  <c r="H101" i="9"/>
  <c r="H102" i="9"/>
  <c r="H98" i="9"/>
  <c r="H103" i="9"/>
  <c r="H104" i="9"/>
  <c r="H105" i="9"/>
  <c r="H106" i="9"/>
  <c r="H107" i="9"/>
  <c r="H2158" i="9"/>
  <c r="H2160" i="9"/>
  <c r="H2162" i="9"/>
  <c r="H2163" i="9"/>
  <c r="H2164" i="9"/>
  <c r="H2166" i="9"/>
  <c r="H2167" i="9"/>
  <c r="H2169" i="9"/>
  <c r="H2170" i="9"/>
  <c r="H2171" i="9"/>
  <c r="H114" i="9"/>
  <c r="H108" i="9"/>
  <c r="H109" i="9"/>
  <c r="H110" i="9"/>
  <c r="H111" i="9"/>
  <c r="H119" i="9"/>
  <c r="H120" i="9"/>
  <c r="H112" i="9"/>
  <c r="H113" i="9"/>
  <c r="H123" i="9"/>
  <c r="H115" i="9"/>
  <c r="H116" i="9"/>
  <c r="H117" i="9"/>
  <c r="H118" i="9"/>
  <c r="H121" i="9"/>
  <c r="H129" i="9"/>
  <c r="H122" i="9"/>
  <c r="H124" i="9"/>
  <c r="H125" i="9"/>
  <c r="H126" i="9"/>
  <c r="H127" i="9"/>
  <c r="H128" i="9"/>
  <c r="H130" i="9"/>
  <c r="H137" i="9"/>
  <c r="H131" i="9"/>
  <c r="H132" i="9"/>
  <c r="H133" i="9"/>
  <c r="H134" i="9"/>
  <c r="H142" i="9"/>
  <c r="H143" i="9"/>
  <c r="H144" i="9"/>
  <c r="H145" i="9"/>
  <c r="H146" i="9"/>
  <c r="H147" i="9"/>
  <c r="H3" i="9"/>
  <c r="H135" i="9"/>
  <c r="H136" i="9"/>
  <c r="H138" i="9"/>
  <c r="H152" i="9"/>
  <c r="H153" i="9"/>
  <c r="H4" i="9"/>
  <c r="H155" i="9"/>
  <c r="H139" i="9"/>
  <c r="H140" i="9"/>
  <c r="H158" i="9"/>
  <c r="H141" i="9"/>
  <c r="H148" i="9"/>
  <c r="H149" i="9"/>
  <c r="H150" i="9"/>
  <c r="H163" i="9"/>
  <c r="H164" i="9"/>
  <c r="H151" i="9"/>
  <c r="H154" i="9"/>
  <c r="H156" i="9"/>
  <c r="H168" i="9"/>
  <c r="H157" i="9"/>
  <c r="H159" i="9"/>
  <c r="H171" i="9"/>
  <c r="H160" i="9"/>
  <c r="H161" i="9"/>
  <c r="H162" i="9"/>
  <c r="H165" i="9"/>
  <c r="H166" i="9"/>
  <c r="H167" i="9"/>
  <c r="H169" i="9"/>
  <c r="H170" i="9"/>
  <c r="H172" i="9"/>
  <c r="H173" i="9"/>
  <c r="H174" i="9"/>
  <c r="H175" i="9"/>
  <c r="H176" i="9"/>
  <c r="H177" i="9"/>
  <c r="H178" i="9"/>
  <c r="H179" i="9"/>
  <c r="H180" i="9"/>
  <c r="H181" i="9"/>
  <c r="H190" i="9"/>
  <c r="H182" i="9"/>
  <c r="H183" i="9"/>
  <c r="H184" i="9"/>
  <c r="H185" i="9"/>
  <c r="H186" i="9"/>
  <c r="H196" i="9"/>
  <c r="H187" i="9"/>
  <c r="H188" i="9"/>
  <c r="H189" i="9"/>
  <c r="H191" i="9"/>
  <c r="H192" i="9"/>
  <c r="H193" i="9"/>
  <c r="H194" i="9"/>
  <c r="H195" i="9"/>
  <c r="H197" i="9"/>
  <c r="H198" i="9"/>
  <c r="H199" i="9"/>
  <c r="H200" i="9"/>
  <c r="H201" i="9"/>
  <c r="H202" i="9"/>
  <c r="H203" i="9"/>
  <c r="H204" i="9"/>
  <c r="H205" i="9"/>
  <c r="H214" i="9"/>
  <c r="H206" i="9"/>
  <c r="H207" i="9"/>
  <c r="H217" i="9"/>
  <c r="H208" i="9"/>
  <c r="H209" i="9"/>
  <c r="H210" i="9"/>
  <c r="H221" i="9"/>
  <c r="H211" i="9"/>
  <c r="H223" i="9"/>
  <c r="H212" i="9"/>
  <c r="H225" i="9"/>
  <c r="H213" i="9"/>
  <c r="H215" i="9"/>
  <c r="H216" i="9"/>
  <c r="H218" i="9"/>
  <c r="H219" i="9"/>
  <c r="H231" i="9"/>
  <c r="H232" i="9"/>
  <c r="H220" i="9"/>
  <c r="H222" i="9"/>
  <c r="H224" i="9"/>
  <c r="H226" i="9"/>
  <c r="H227" i="9"/>
  <c r="H228" i="9"/>
  <c r="H229" i="9"/>
  <c r="H230" i="9"/>
  <c r="H233" i="9"/>
  <c r="H242" i="9"/>
  <c r="H234" i="9"/>
  <c r="H235" i="9"/>
  <c r="H236" i="9"/>
  <c r="H237" i="9"/>
  <c r="H238" i="9"/>
  <c r="H239" i="9"/>
  <c r="H240" i="9"/>
  <c r="H241" i="9"/>
  <c r="H243" i="9"/>
  <c r="H244" i="9"/>
  <c r="H245" i="9"/>
  <c r="H246" i="9"/>
  <c r="H247" i="9"/>
  <c r="H248" i="9"/>
  <c r="H249" i="9"/>
  <c r="H258" i="9"/>
  <c r="H250" i="9"/>
  <c r="H251" i="9"/>
  <c r="H252" i="9"/>
  <c r="H253" i="9"/>
  <c r="H254" i="9"/>
  <c r="H264" i="9"/>
  <c r="H255" i="9"/>
  <c r="H266" i="9"/>
  <c r="H267" i="9"/>
  <c r="H256" i="9"/>
  <c r="H257" i="9"/>
  <c r="H259" i="9"/>
  <c r="H260" i="9"/>
  <c r="H261" i="9"/>
  <c r="H273" i="9"/>
  <c r="H274" i="9"/>
  <c r="H275" i="9"/>
  <c r="H276" i="9"/>
  <c r="H262" i="9"/>
  <c r="H263" i="9"/>
  <c r="H265" i="9"/>
  <c r="H268" i="9"/>
  <c r="H269" i="9"/>
  <c r="H270" i="9"/>
  <c r="H271" i="9"/>
  <c r="H284" i="9"/>
  <c r="H272" i="9"/>
  <c r="H277" i="9"/>
  <c r="H278" i="9"/>
  <c r="H279" i="9"/>
  <c r="H280" i="9"/>
  <c r="H281" i="9"/>
  <c r="H282" i="9"/>
  <c r="H283" i="9"/>
  <c r="H285" i="9"/>
  <c r="H286" i="9"/>
  <c r="H287" i="9"/>
  <c r="H288" i="9"/>
  <c r="H289" i="9"/>
  <c r="H298" i="9"/>
  <c r="H290" i="9"/>
  <c r="H291" i="9"/>
  <c r="H292" i="9"/>
  <c r="H293" i="9"/>
  <c r="H294" i="9"/>
  <c r="H295" i="9"/>
  <c r="H296" i="9"/>
  <c r="H297" i="9"/>
  <c r="H307" i="9"/>
  <c r="H299" i="9"/>
  <c r="H300" i="9"/>
  <c r="H301" i="9"/>
  <c r="H302" i="9"/>
  <c r="H303" i="9"/>
  <c r="H304" i="9"/>
  <c r="H314" i="9"/>
  <c r="H305" i="9"/>
  <c r="H306" i="9"/>
  <c r="H308" i="9"/>
  <c r="H309" i="9"/>
  <c r="H310" i="9"/>
  <c r="H311" i="9"/>
  <c r="H312" i="9"/>
  <c r="H313" i="9"/>
  <c r="H315" i="9"/>
  <c r="H316" i="9"/>
  <c r="H317" i="9"/>
  <c r="H318" i="9"/>
  <c r="H319" i="9"/>
  <c r="H320" i="9"/>
  <c r="H321" i="9"/>
  <c r="H322" i="9"/>
  <c r="H331" i="9"/>
  <c r="H323" i="9"/>
  <c r="H324" i="9"/>
  <c r="H325" i="9"/>
  <c r="H335" i="9"/>
  <c r="H326" i="9"/>
  <c r="H337" i="9"/>
  <c r="H327" i="9"/>
  <c r="H328" i="9"/>
  <c r="H329" i="9"/>
  <c r="H330" i="9"/>
  <c r="H332" i="9"/>
  <c r="H333" i="9"/>
  <c r="H334" i="9"/>
  <c r="H336" i="9"/>
  <c r="H338" i="9"/>
  <c r="H347" i="9"/>
  <c r="H339" i="9"/>
  <c r="H340" i="9"/>
  <c r="H341" i="9"/>
  <c r="H342" i="9"/>
  <c r="H352" i="9"/>
  <c r="H343" i="9"/>
  <c r="H344" i="9"/>
  <c r="H345" i="9"/>
  <c r="H346" i="9"/>
  <c r="H357" i="9"/>
  <c r="H348" i="9"/>
  <c r="H349" i="9"/>
  <c r="H350" i="9"/>
  <c r="H351" i="9"/>
  <c r="H353" i="9"/>
  <c r="H354" i="9"/>
  <c r="H355" i="9"/>
  <c r="H356" i="9"/>
  <c r="H358" i="9"/>
  <c r="H359" i="9"/>
  <c r="H360" i="9"/>
  <c r="H361" i="9"/>
  <c r="H362" i="9"/>
  <c r="H363" i="9"/>
  <c r="H364" i="9"/>
  <c r="H365" i="9"/>
  <c r="H366" i="9"/>
  <c r="H367" i="9"/>
  <c r="H368" i="9"/>
  <c r="H377" i="9"/>
  <c r="H369" i="9"/>
  <c r="H379" i="9"/>
  <c r="H380" i="9"/>
  <c r="H370" i="9"/>
  <c r="H382" i="9"/>
  <c r="H371" i="9"/>
  <c r="H372" i="9"/>
  <c r="H385" i="9"/>
  <c r="H386" i="9"/>
  <c r="H373" i="9"/>
  <c r="H374" i="9"/>
  <c r="H375" i="9"/>
  <c r="H376" i="9"/>
  <c r="H378" i="9"/>
  <c r="H381" i="9"/>
  <c r="H383" i="9"/>
  <c r="H384" i="9"/>
  <c r="H395" i="9"/>
  <c r="H2172" i="9"/>
  <c r="H2173" i="9"/>
  <c r="H2174" i="9"/>
  <c r="H2175" i="9"/>
  <c r="H2176" i="9"/>
  <c r="H2177" i="9"/>
  <c r="H2178" i="9"/>
  <c r="H2182" i="9"/>
  <c r="H387" i="9"/>
  <c r="H388" i="9"/>
  <c r="H389" i="9"/>
  <c r="H407" i="9"/>
  <c r="H408" i="9"/>
  <c r="H409" i="9"/>
  <c r="H410" i="9"/>
  <c r="H390" i="9"/>
  <c r="H391" i="9"/>
  <c r="H392" i="9"/>
  <c r="H414" i="9"/>
  <c r="H393" i="9"/>
  <c r="H394" i="9"/>
  <c r="H417" i="9"/>
  <c r="H396" i="9"/>
  <c r="H419" i="9"/>
  <c r="H397" i="9"/>
  <c r="H398" i="9"/>
  <c r="H399" i="9"/>
  <c r="H400" i="9"/>
  <c r="H424" i="9"/>
  <c r="H425" i="9"/>
  <c r="H401" i="9"/>
  <c r="H402" i="9"/>
  <c r="H403" i="9"/>
  <c r="H404" i="9"/>
  <c r="H405" i="9"/>
  <c r="H406" i="9"/>
  <c r="H411" i="9"/>
  <c r="H412" i="9"/>
  <c r="H413" i="9"/>
  <c r="H415" i="9"/>
  <c r="H416" i="9"/>
  <c r="H418" i="9"/>
  <c r="H420" i="9"/>
  <c r="H421" i="9"/>
  <c r="H440" i="9"/>
  <c r="H422" i="9"/>
  <c r="H423" i="9"/>
  <c r="H426" i="9"/>
  <c r="H427" i="9"/>
  <c r="H428" i="9"/>
  <c r="H446" i="9"/>
  <c r="H447" i="9"/>
  <c r="H429" i="9"/>
  <c r="H449" i="9"/>
  <c r="H430" i="9"/>
  <c r="H451" i="9"/>
  <c r="H431" i="9"/>
  <c r="H453" i="9"/>
  <c r="H432" i="9"/>
  <c r="H455" i="9"/>
  <c r="H456" i="9"/>
  <c r="H433" i="9"/>
  <c r="H458" i="9"/>
  <c r="H459" i="9"/>
  <c r="H460" i="9"/>
  <c r="H461" i="9"/>
  <c r="H434" i="9"/>
  <c r="H435" i="9"/>
  <c r="H436" i="9"/>
  <c r="H437" i="9"/>
  <c r="H438" i="9"/>
  <c r="H439" i="9"/>
  <c r="H468" i="9"/>
  <c r="H469" i="9"/>
  <c r="H470" i="9"/>
  <c r="H441" i="9"/>
  <c r="H442" i="9"/>
  <c r="H443" i="9"/>
  <c r="H444" i="9"/>
  <c r="H445" i="9"/>
  <c r="H448" i="9"/>
  <c r="H450" i="9"/>
  <c r="H452" i="9"/>
  <c r="H454" i="9"/>
  <c r="H457" i="9"/>
  <c r="H462" i="9"/>
  <c r="H463" i="9"/>
  <c r="H464" i="9"/>
  <c r="H465" i="9"/>
  <c r="H466" i="9"/>
  <c r="H467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504" i="9"/>
  <c r="H488" i="9"/>
  <c r="H489" i="9"/>
  <c r="H490" i="9"/>
  <c r="H508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22" i="9"/>
  <c r="H505" i="9"/>
  <c r="H506" i="9"/>
  <c r="H507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39" i="9"/>
  <c r="H540" i="9"/>
  <c r="H541" i="9"/>
  <c r="H542" i="9"/>
  <c r="H523" i="9"/>
  <c r="H524" i="9"/>
  <c r="H525" i="9"/>
  <c r="H526" i="9"/>
  <c r="H527" i="9"/>
  <c r="H528" i="9"/>
  <c r="H529" i="9"/>
  <c r="H530" i="9"/>
  <c r="H531" i="9"/>
  <c r="H532" i="9"/>
  <c r="H553" i="9"/>
  <c r="H554" i="9"/>
  <c r="H533" i="9"/>
  <c r="H534" i="9"/>
  <c r="H535" i="9"/>
  <c r="H536" i="9"/>
  <c r="H537" i="9"/>
  <c r="H538" i="9"/>
  <c r="H543" i="9"/>
  <c r="H544" i="9"/>
  <c r="H545" i="9"/>
  <c r="H564" i="9"/>
  <c r="H546" i="9"/>
  <c r="H566" i="9"/>
  <c r="H547" i="9"/>
  <c r="H548" i="9"/>
  <c r="H549" i="9"/>
  <c r="H550" i="9"/>
  <c r="H551" i="9"/>
  <c r="H572" i="9"/>
  <c r="H573" i="9"/>
  <c r="H574" i="9"/>
  <c r="H575" i="9"/>
  <c r="H576" i="9"/>
  <c r="H552" i="9"/>
  <c r="H555" i="9"/>
  <c r="H556" i="9"/>
  <c r="H557" i="9"/>
  <c r="H558" i="9"/>
  <c r="H559" i="9"/>
  <c r="H560" i="9"/>
  <c r="H561" i="9"/>
  <c r="H562" i="9"/>
  <c r="H563" i="9"/>
  <c r="H565" i="9"/>
  <c r="H567" i="9"/>
  <c r="H568" i="9"/>
  <c r="H569" i="9"/>
  <c r="H570" i="9"/>
  <c r="H571" i="9"/>
  <c r="H577" i="9"/>
  <c r="H578" i="9"/>
  <c r="H579" i="9"/>
  <c r="H580" i="9"/>
  <c r="H581" i="9"/>
  <c r="H582" i="9"/>
  <c r="H583" i="9"/>
  <c r="H584" i="9"/>
  <c r="H585" i="9"/>
  <c r="H586" i="9"/>
  <c r="H587" i="9"/>
  <c r="H604" i="9"/>
  <c r="H588" i="9"/>
  <c r="H589" i="9"/>
  <c r="H590" i="9"/>
  <c r="H608" i="9"/>
  <c r="H591" i="9"/>
  <c r="H592" i="9"/>
  <c r="H593" i="9"/>
  <c r="H594" i="9"/>
  <c r="H613" i="9"/>
  <c r="H595" i="9"/>
  <c r="H596" i="9"/>
  <c r="H597" i="9"/>
  <c r="H617" i="9"/>
  <c r="H598" i="9"/>
  <c r="H599" i="9"/>
  <c r="H600" i="9"/>
  <c r="H621" i="9"/>
  <c r="H601" i="9"/>
  <c r="H602" i="9"/>
  <c r="H603" i="9"/>
  <c r="H605" i="9"/>
  <c r="H606" i="9"/>
  <c r="H627" i="9"/>
  <c r="H607" i="9"/>
  <c r="H609" i="9"/>
  <c r="H610" i="9"/>
  <c r="H611" i="9"/>
  <c r="H612" i="9"/>
  <c r="H614" i="9"/>
  <c r="H615" i="9"/>
  <c r="H616" i="9"/>
  <c r="H618" i="9"/>
  <c r="H619" i="9"/>
  <c r="H620" i="9"/>
  <c r="H639" i="9"/>
  <c r="H640" i="9"/>
  <c r="H622" i="9"/>
  <c r="H623" i="9"/>
  <c r="H624" i="9"/>
  <c r="H625" i="9"/>
  <c r="H645" i="9"/>
  <c r="H626" i="9"/>
  <c r="H628" i="9"/>
  <c r="H629" i="9"/>
  <c r="H630" i="9"/>
  <c r="H631" i="9"/>
  <c r="H632" i="9"/>
  <c r="H652" i="9"/>
  <c r="H633" i="9"/>
  <c r="H654" i="9"/>
  <c r="H655" i="9"/>
  <c r="H656" i="9"/>
  <c r="H657" i="9"/>
  <c r="H634" i="9"/>
  <c r="H635" i="9"/>
  <c r="H636" i="9"/>
  <c r="H637" i="9"/>
  <c r="H638" i="9"/>
  <c r="H663" i="9"/>
  <c r="H641" i="9"/>
  <c r="H642" i="9"/>
  <c r="H666" i="9"/>
  <c r="H643" i="9"/>
  <c r="H644" i="9"/>
  <c r="H646" i="9"/>
  <c r="H647" i="9"/>
  <c r="H648" i="9"/>
  <c r="H649" i="9"/>
  <c r="H650" i="9"/>
  <c r="H651" i="9"/>
  <c r="H653" i="9"/>
  <c r="H658" i="9"/>
  <c r="H659" i="9"/>
  <c r="H660" i="9"/>
  <c r="H661" i="9"/>
  <c r="H680" i="9"/>
  <c r="H662" i="9"/>
  <c r="H664" i="9"/>
  <c r="H683" i="9"/>
  <c r="H665" i="9"/>
  <c r="H667" i="9"/>
  <c r="H668" i="9"/>
  <c r="H687" i="9"/>
  <c r="H688" i="9"/>
  <c r="H689" i="9"/>
  <c r="H690" i="9"/>
  <c r="H669" i="9"/>
  <c r="H670" i="9"/>
  <c r="H671" i="9"/>
  <c r="H694" i="9"/>
  <c r="H695" i="9"/>
  <c r="H672" i="9"/>
  <c r="H697" i="9"/>
  <c r="H673" i="9"/>
  <c r="H699" i="9"/>
  <c r="H674" i="9"/>
  <c r="H675" i="9"/>
  <c r="H676" i="9"/>
  <c r="H677" i="9"/>
  <c r="H704" i="9"/>
  <c r="H678" i="9"/>
  <c r="H679" i="9"/>
  <c r="H681" i="9"/>
  <c r="H682" i="9"/>
  <c r="H684" i="9"/>
  <c r="H685" i="9"/>
  <c r="H686" i="9"/>
  <c r="H691" i="9"/>
  <c r="H713" i="9"/>
  <c r="H692" i="9"/>
  <c r="H693" i="9"/>
  <c r="H696" i="9"/>
  <c r="H698" i="9"/>
  <c r="H700" i="9"/>
  <c r="H701" i="9"/>
  <c r="H702" i="9"/>
  <c r="H703" i="9"/>
  <c r="H705" i="9"/>
  <c r="H706" i="9"/>
  <c r="H707" i="9"/>
  <c r="H708" i="9"/>
  <c r="H709" i="9"/>
  <c r="H727" i="9"/>
  <c r="H710" i="9"/>
  <c r="H711" i="9"/>
  <c r="H712" i="9"/>
  <c r="H731" i="9"/>
  <c r="H714" i="9"/>
  <c r="H715" i="9"/>
  <c r="H734" i="9"/>
  <c r="H716" i="9"/>
  <c r="H717" i="9"/>
  <c r="H718" i="9"/>
  <c r="H719" i="9"/>
  <c r="H720" i="9"/>
  <c r="H721" i="9"/>
  <c r="H722" i="9"/>
  <c r="H723" i="9"/>
  <c r="H743" i="9"/>
  <c r="H744" i="9"/>
  <c r="H724" i="9"/>
  <c r="H725" i="9"/>
  <c r="H726" i="9"/>
  <c r="H728" i="9"/>
  <c r="H749" i="9"/>
  <c r="H750" i="9"/>
  <c r="H729" i="9"/>
  <c r="H730" i="9"/>
  <c r="H732" i="9"/>
  <c r="H733" i="9"/>
  <c r="H755" i="9"/>
  <c r="H756" i="9"/>
  <c r="H735" i="9"/>
  <c r="H736" i="9"/>
  <c r="H737" i="9"/>
  <c r="H738" i="9"/>
  <c r="H739" i="9"/>
  <c r="H740" i="9"/>
  <c r="H741" i="9"/>
  <c r="H742" i="9"/>
  <c r="H765" i="9"/>
  <c r="H766" i="9"/>
  <c r="H767" i="9"/>
  <c r="H745" i="9"/>
  <c r="H746" i="9"/>
  <c r="H747" i="9"/>
  <c r="H748" i="9"/>
  <c r="H751" i="9"/>
  <c r="H752" i="9"/>
  <c r="H753" i="9"/>
  <c r="H754" i="9"/>
  <c r="H757" i="9"/>
  <c r="H758" i="9"/>
  <c r="H759" i="9"/>
  <c r="H760" i="9"/>
  <c r="H761" i="9"/>
  <c r="H762" i="9"/>
  <c r="H763" i="9"/>
  <c r="H764" i="9"/>
  <c r="H768" i="9"/>
  <c r="H769" i="9"/>
  <c r="H770" i="9"/>
  <c r="H771" i="9"/>
  <c r="H772" i="9"/>
  <c r="H789" i="9"/>
  <c r="H773" i="9"/>
  <c r="H774" i="9"/>
  <c r="H792" i="9"/>
  <c r="H775" i="9"/>
  <c r="H776" i="9"/>
  <c r="H777" i="9"/>
  <c r="H778" i="9"/>
  <c r="H779" i="9"/>
  <c r="H798" i="9"/>
  <c r="H799" i="9"/>
  <c r="H780" i="9"/>
  <c r="H781" i="9"/>
  <c r="H802" i="9"/>
  <c r="H782" i="9"/>
  <c r="H783" i="9"/>
  <c r="H805" i="9"/>
  <c r="H784" i="9"/>
  <c r="H785" i="9"/>
  <c r="H786" i="9"/>
  <c r="H787" i="9"/>
  <c r="H788" i="9"/>
  <c r="H790" i="9"/>
  <c r="H791" i="9"/>
  <c r="H793" i="9"/>
  <c r="H794" i="9"/>
  <c r="H795" i="9"/>
  <c r="H796" i="9"/>
  <c r="H797" i="9"/>
  <c r="H818" i="9"/>
  <c r="H800" i="9"/>
  <c r="H801" i="9"/>
  <c r="H803" i="9"/>
  <c r="H804" i="9"/>
  <c r="H806" i="9"/>
  <c r="H807" i="9"/>
  <c r="H808" i="9"/>
  <c r="H826" i="9"/>
  <c r="H809" i="9"/>
  <c r="H810" i="9"/>
  <c r="H811" i="9"/>
  <c r="H830" i="9"/>
  <c r="H812" i="9"/>
  <c r="H813" i="9"/>
  <c r="H814" i="9"/>
  <c r="H834" i="9"/>
  <c r="H5" i="9"/>
  <c r="H6" i="9"/>
  <c r="H837" i="9"/>
  <c r="H815" i="9"/>
  <c r="H816" i="9"/>
  <c r="H817" i="9"/>
  <c r="H841" i="9"/>
  <c r="H842" i="9"/>
  <c r="H819" i="9"/>
  <c r="H844" i="9"/>
  <c r="H820" i="9"/>
  <c r="H821" i="9"/>
  <c r="H847" i="9"/>
  <c r="H822" i="9"/>
  <c r="H823" i="9"/>
  <c r="H850" i="9"/>
  <c r="H824" i="9"/>
  <c r="H825" i="9"/>
  <c r="H853" i="9"/>
  <c r="H854" i="9"/>
  <c r="H855" i="9"/>
  <c r="H856" i="9"/>
  <c r="H827" i="9"/>
  <c r="H828" i="9"/>
  <c r="H829" i="9"/>
  <c r="H831" i="9"/>
  <c r="H832" i="9"/>
  <c r="H833" i="9"/>
  <c r="H835" i="9"/>
  <c r="H836" i="9"/>
  <c r="H838" i="9"/>
  <c r="H839" i="9"/>
  <c r="H840" i="9"/>
  <c r="H843" i="9"/>
  <c r="H845" i="9"/>
  <c r="H846" i="9"/>
  <c r="H848" i="9"/>
  <c r="H849" i="9"/>
  <c r="H851" i="9"/>
  <c r="H852" i="9"/>
  <c r="H857" i="9"/>
  <c r="H876" i="9"/>
  <c r="H858" i="9"/>
  <c r="H878" i="9"/>
  <c r="H859" i="9"/>
  <c r="H880" i="9"/>
  <c r="H881" i="9"/>
  <c r="H860" i="9"/>
  <c r="H861" i="9"/>
  <c r="H884" i="9"/>
  <c r="H862" i="9"/>
  <c r="H863" i="9"/>
  <c r="H864" i="9"/>
  <c r="H865" i="9"/>
  <c r="H866" i="9"/>
  <c r="H867" i="9"/>
  <c r="H868" i="9"/>
  <c r="H869" i="9"/>
  <c r="H870" i="9"/>
  <c r="H871" i="9"/>
  <c r="H872" i="9"/>
  <c r="H896" i="9"/>
  <c r="H873" i="9"/>
  <c r="H874" i="9"/>
  <c r="H875" i="9"/>
  <c r="H877" i="9"/>
  <c r="H879" i="9"/>
  <c r="H882" i="9"/>
  <c r="H883" i="9"/>
  <c r="H885" i="9"/>
  <c r="H886" i="9"/>
  <c r="H887" i="9"/>
  <c r="H888" i="9"/>
  <c r="H889" i="9"/>
  <c r="H890" i="9"/>
  <c r="H891" i="9"/>
  <c r="H892" i="9"/>
  <c r="H893" i="9"/>
  <c r="H894" i="9"/>
  <c r="H895" i="9"/>
  <c r="H897" i="9"/>
  <c r="H898" i="9"/>
  <c r="H917" i="9"/>
  <c r="H918" i="9"/>
  <c r="H899" i="9"/>
  <c r="H900" i="9"/>
  <c r="H901" i="9"/>
  <c r="H902" i="9"/>
  <c r="H903" i="9"/>
  <c r="H904" i="9"/>
  <c r="H905" i="9"/>
  <c r="H906" i="9"/>
  <c r="H907" i="9"/>
  <c r="H928" i="9"/>
  <c r="H929" i="9"/>
  <c r="H930" i="9"/>
  <c r="H908" i="9"/>
  <c r="H909" i="9"/>
  <c r="H910" i="9"/>
  <c r="H911" i="9"/>
  <c r="H912" i="9"/>
  <c r="H913" i="9"/>
  <c r="H914" i="9"/>
  <c r="H915" i="9"/>
  <c r="H916" i="9"/>
  <c r="H919" i="9"/>
  <c r="H920" i="9"/>
  <c r="H921" i="9"/>
  <c r="H922" i="9"/>
  <c r="H923" i="9"/>
  <c r="H924" i="9"/>
  <c r="H925" i="9"/>
  <c r="H926" i="9"/>
  <c r="H927" i="9"/>
  <c r="H931" i="9"/>
  <c r="H950" i="9"/>
  <c r="H932" i="9"/>
  <c r="H933" i="9"/>
  <c r="H934" i="9"/>
  <c r="H935" i="9"/>
  <c r="H955" i="9"/>
  <c r="H936" i="9"/>
  <c r="H937" i="9"/>
  <c r="H938" i="9"/>
  <c r="H939" i="9"/>
  <c r="H940" i="9"/>
  <c r="H941" i="9"/>
  <c r="H942" i="9"/>
  <c r="H2183" i="9"/>
  <c r="H943" i="9"/>
  <c r="H944" i="9"/>
  <c r="H945" i="9"/>
  <c r="H946" i="9"/>
  <c r="H947" i="9"/>
  <c r="H969" i="9"/>
  <c r="H970" i="9"/>
  <c r="H971" i="9"/>
  <c r="H948" i="9"/>
  <c r="H949" i="9"/>
  <c r="H974" i="9"/>
  <c r="H951" i="9"/>
  <c r="H976" i="9"/>
  <c r="H952" i="9"/>
  <c r="H953" i="9"/>
  <c r="H954" i="9"/>
  <c r="H956" i="9"/>
  <c r="H957" i="9"/>
  <c r="H958" i="9"/>
  <c r="H983" i="9"/>
  <c r="H959" i="9"/>
  <c r="H960" i="9"/>
  <c r="H986" i="9"/>
  <c r="H987" i="9"/>
  <c r="H961" i="9"/>
  <c r="H962" i="9"/>
  <c r="H963" i="9"/>
  <c r="H964" i="9"/>
  <c r="H965" i="9"/>
  <c r="H966" i="9"/>
  <c r="H967" i="9"/>
  <c r="H995" i="9"/>
  <c r="H968" i="9"/>
  <c r="H972" i="9"/>
  <c r="H973" i="9"/>
  <c r="H975" i="9"/>
  <c r="H977" i="9"/>
  <c r="H978" i="9"/>
  <c r="H1002" i="9"/>
  <c r="H979" i="9"/>
  <c r="H1004" i="9"/>
  <c r="H980" i="9"/>
  <c r="H981" i="9"/>
  <c r="H982" i="9"/>
  <c r="H984" i="9"/>
  <c r="H985" i="9"/>
  <c r="H988" i="9"/>
  <c r="H989" i="9"/>
  <c r="H990" i="9"/>
  <c r="H991" i="9"/>
  <c r="H992" i="9"/>
  <c r="H993" i="9"/>
  <c r="H994" i="9"/>
  <c r="H996" i="9"/>
  <c r="H997" i="9"/>
  <c r="H998" i="9"/>
  <c r="H999" i="9"/>
  <c r="H1000" i="9"/>
  <c r="H1001" i="9"/>
  <c r="H1003" i="9"/>
  <c r="H1005" i="9"/>
  <c r="H1006" i="9"/>
  <c r="H1007" i="9"/>
  <c r="H1008" i="9"/>
  <c r="H1009" i="9"/>
  <c r="H1010" i="9"/>
  <c r="H1011" i="9"/>
  <c r="H1012" i="9"/>
  <c r="H1013" i="9"/>
  <c r="H1014" i="9"/>
  <c r="H103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51" i="9"/>
  <c r="H1031" i="9"/>
  <c r="H1032" i="9"/>
  <c r="H1033" i="9"/>
  <c r="H1035" i="9"/>
  <c r="H1036" i="9"/>
  <c r="H1037" i="9"/>
  <c r="H1038" i="9"/>
  <c r="H1059" i="9"/>
  <c r="H1060" i="9"/>
  <c r="H1039" i="9"/>
  <c r="H1040" i="9"/>
  <c r="H1041" i="9"/>
  <c r="H1042" i="9"/>
  <c r="H1065" i="9"/>
  <c r="H1066" i="9"/>
  <c r="H1043" i="9"/>
  <c r="H1068" i="9"/>
  <c r="H1044" i="9"/>
  <c r="H1045" i="9"/>
  <c r="H1046" i="9"/>
  <c r="H1047" i="9"/>
  <c r="H1048" i="9"/>
  <c r="H1049" i="9"/>
  <c r="H1050" i="9"/>
  <c r="H1052" i="9"/>
  <c r="H1053" i="9"/>
  <c r="H1054" i="9"/>
  <c r="H1079" i="9"/>
  <c r="H1055" i="9"/>
  <c r="H1056" i="9"/>
  <c r="H1057" i="9"/>
  <c r="H1058" i="9"/>
  <c r="H1061" i="9"/>
  <c r="H1062" i="9"/>
  <c r="H1063" i="9"/>
  <c r="H1064" i="9"/>
  <c r="H1067" i="9"/>
  <c r="H1069" i="9"/>
  <c r="H1090" i="9"/>
  <c r="H1070" i="9"/>
  <c r="H1071" i="9"/>
  <c r="H1072" i="9"/>
  <c r="H1073" i="9"/>
  <c r="H1074" i="9"/>
  <c r="H1075" i="9"/>
  <c r="H1076" i="9"/>
  <c r="H1077" i="9"/>
  <c r="H1078" i="9"/>
  <c r="H1080" i="9"/>
  <c r="H1081" i="9"/>
  <c r="H1102" i="9"/>
  <c r="H1082" i="9"/>
  <c r="H1104" i="9"/>
  <c r="H1105" i="9"/>
  <c r="H1083" i="9"/>
  <c r="H1084" i="9"/>
  <c r="H1085" i="9"/>
  <c r="H1086" i="9"/>
  <c r="H1087" i="9"/>
  <c r="H1088" i="9"/>
  <c r="H1112" i="9"/>
  <c r="H1089" i="9"/>
  <c r="H1114" i="9"/>
  <c r="H1115" i="9"/>
  <c r="H1091" i="9"/>
  <c r="H1092" i="9"/>
  <c r="H1093" i="9"/>
  <c r="H1119" i="9"/>
  <c r="H1094" i="9"/>
  <c r="H1095" i="9"/>
  <c r="H1096" i="9"/>
  <c r="H1123" i="9"/>
  <c r="H1097" i="9"/>
  <c r="H1125" i="9"/>
  <c r="H1098" i="9"/>
  <c r="H1099" i="9"/>
  <c r="H1100" i="9"/>
  <c r="H1129" i="9"/>
  <c r="H1130" i="9"/>
  <c r="H1131" i="9"/>
  <c r="H1101" i="9"/>
  <c r="H1133" i="9"/>
  <c r="H1103" i="9"/>
  <c r="H1106" i="9"/>
  <c r="H1136" i="9"/>
  <c r="H1137" i="9"/>
  <c r="H1138" i="9"/>
  <c r="H1139" i="9"/>
  <c r="H1107" i="9"/>
  <c r="H1108" i="9"/>
  <c r="H1109" i="9"/>
  <c r="H1110" i="9"/>
  <c r="H1144" i="9"/>
  <c r="H1145" i="9"/>
  <c r="H1111" i="9"/>
  <c r="H1147" i="9"/>
  <c r="H1113" i="9"/>
  <c r="H1149" i="9"/>
  <c r="H1116" i="9"/>
  <c r="H1151" i="9"/>
  <c r="H1117" i="9"/>
  <c r="H1118" i="9"/>
  <c r="H1120" i="9"/>
  <c r="H1121" i="9"/>
  <c r="H1122" i="9"/>
  <c r="H1124" i="9"/>
  <c r="H1126" i="9"/>
  <c r="H1127" i="9"/>
  <c r="H1128" i="9"/>
  <c r="H1132" i="9"/>
  <c r="H1134" i="9"/>
  <c r="H1135" i="9"/>
  <c r="H1140" i="9"/>
  <c r="H1141" i="9"/>
  <c r="H1142" i="9"/>
  <c r="H1167" i="9"/>
  <c r="H1143" i="9"/>
  <c r="H1146" i="9"/>
  <c r="H1148" i="9"/>
  <c r="H1150" i="9"/>
  <c r="H1152" i="9"/>
  <c r="H1153" i="9"/>
  <c r="H1154" i="9"/>
  <c r="H1155" i="9"/>
  <c r="H1176" i="9"/>
  <c r="H1156" i="9"/>
  <c r="H1157" i="9"/>
  <c r="H1158" i="9"/>
  <c r="H1159" i="9"/>
  <c r="H1160" i="9"/>
  <c r="H1161" i="9"/>
  <c r="H1183" i="9"/>
  <c r="H1184" i="9"/>
  <c r="H1185" i="9"/>
  <c r="H7" i="9"/>
  <c r="H1187" i="9"/>
  <c r="H1162" i="9"/>
  <c r="H1189" i="9"/>
  <c r="H1190" i="9"/>
  <c r="H1163" i="9"/>
  <c r="H1164" i="9"/>
  <c r="H1165" i="9"/>
  <c r="H1166" i="9"/>
  <c r="H1168" i="9"/>
  <c r="H1169" i="9"/>
  <c r="H1170" i="9"/>
  <c r="H1171" i="9"/>
  <c r="H1172" i="9"/>
  <c r="H1173" i="9"/>
  <c r="H1174" i="9"/>
  <c r="H1202" i="9"/>
  <c r="H1175" i="9"/>
  <c r="H1204" i="9"/>
  <c r="H1177" i="9"/>
  <c r="H1178" i="9"/>
  <c r="H1179" i="9"/>
  <c r="H1208" i="9"/>
  <c r="H1209" i="9"/>
  <c r="H1180" i="9"/>
  <c r="H1181" i="9"/>
  <c r="H1182" i="9"/>
  <c r="H1186" i="9"/>
  <c r="H1188" i="9"/>
  <c r="H1215" i="9"/>
  <c r="H1191" i="9"/>
  <c r="H1192" i="9"/>
  <c r="H1193" i="9"/>
  <c r="H1194" i="9"/>
  <c r="H1195" i="9"/>
  <c r="H1196" i="9"/>
  <c r="H1197" i="9"/>
  <c r="H1198" i="9"/>
  <c r="H1199" i="9"/>
  <c r="H1200" i="9"/>
  <c r="H1201" i="9"/>
  <c r="H1203" i="9"/>
  <c r="H1205" i="9"/>
  <c r="H1206" i="9"/>
  <c r="H1230" i="9"/>
  <c r="H1207" i="9"/>
  <c r="H1210" i="9"/>
  <c r="H1211" i="9"/>
  <c r="H1212" i="9"/>
  <c r="H1213" i="9"/>
  <c r="H1214" i="9"/>
  <c r="H1216" i="9"/>
  <c r="H1217" i="9"/>
  <c r="H1218" i="9"/>
  <c r="H1219" i="9"/>
  <c r="H1220" i="9"/>
  <c r="H1221" i="9"/>
  <c r="H1222" i="9"/>
  <c r="H1223" i="9"/>
  <c r="H1224" i="9"/>
  <c r="H1246" i="9"/>
  <c r="H1225" i="9"/>
  <c r="H1226" i="9"/>
  <c r="H1227" i="9"/>
  <c r="H1228" i="9"/>
  <c r="H1229" i="9"/>
  <c r="H1231" i="9"/>
  <c r="H1232" i="9"/>
  <c r="H1233" i="9"/>
  <c r="H1255" i="9"/>
  <c r="H1234" i="9"/>
  <c r="H1257" i="9"/>
  <c r="H1235" i="9"/>
  <c r="H1236" i="9"/>
  <c r="H1237" i="9"/>
  <c r="H1238" i="9"/>
  <c r="H1239" i="9"/>
  <c r="H1240" i="9"/>
  <c r="H1241" i="9"/>
  <c r="H1265" i="9"/>
  <c r="H1242" i="9"/>
  <c r="H1243" i="9"/>
  <c r="H1244" i="9"/>
  <c r="H1245" i="9"/>
  <c r="H1247" i="9"/>
  <c r="H1248" i="9"/>
  <c r="H1272" i="9"/>
  <c r="H1249" i="9"/>
  <c r="H1250" i="9"/>
  <c r="H1251" i="9"/>
  <c r="H1252" i="9"/>
  <c r="H1253" i="9"/>
  <c r="H1254" i="9"/>
  <c r="H1256" i="9"/>
  <c r="H1258" i="9"/>
  <c r="H1259" i="9"/>
  <c r="H1260" i="9"/>
  <c r="H1261" i="9"/>
  <c r="H1262" i="9"/>
  <c r="H1263" i="9"/>
  <c r="H1264" i="9"/>
  <c r="H1287" i="9"/>
  <c r="H1288" i="9"/>
  <c r="H1289" i="9"/>
  <c r="H1290" i="9"/>
  <c r="H1291" i="9"/>
  <c r="H1292" i="9"/>
  <c r="H1266" i="9"/>
  <c r="H1267" i="9"/>
  <c r="H1268" i="9"/>
  <c r="H1269" i="9"/>
  <c r="H1270" i="9"/>
  <c r="H1271" i="9"/>
  <c r="H1273" i="9"/>
  <c r="H1274" i="9"/>
  <c r="H1301" i="9"/>
  <c r="H1275" i="9"/>
  <c r="H1276" i="9"/>
  <c r="H1277" i="9"/>
  <c r="H1278" i="9"/>
  <c r="H1279" i="9"/>
  <c r="H1280" i="9"/>
  <c r="H1281" i="9"/>
  <c r="H1282" i="9"/>
  <c r="H1283" i="9"/>
  <c r="H1284" i="9"/>
  <c r="H1312" i="9"/>
  <c r="H1285" i="9"/>
  <c r="H1286" i="9"/>
  <c r="H1315" i="9"/>
  <c r="H1293" i="9"/>
  <c r="H1294" i="9"/>
  <c r="H1318" i="9"/>
  <c r="H1295" i="9"/>
  <c r="H1296" i="9"/>
  <c r="H1297" i="9"/>
  <c r="H1298" i="9"/>
  <c r="H1299" i="9"/>
  <c r="H1300" i="9"/>
  <c r="H1302" i="9"/>
  <c r="H1303" i="9"/>
  <c r="H1304" i="9"/>
  <c r="H1305" i="9"/>
  <c r="H1306" i="9"/>
  <c r="H1307" i="9"/>
  <c r="H1308" i="9"/>
  <c r="H1332" i="9"/>
  <c r="H1333" i="9"/>
  <c r="H1334" i="9"/>
  <c r="H1309" i="9"/>
  <c r="H1336" i="9"/>
  <c r="H1310" i="9"/>
  <c r="H1311" i="9"/>
  <c r="H1313" i="9"/>
  <c r="H1314" i="9"/>
  <c r="H1316" i="9"/>
  <c r="H1342" i="9"/>
  <c r="H1317" i="9"/>
  <c r="H1319" i="9"/>
  <c r="H1345" i="9"/>
  <c r="H1320" i="9"/>
  <c r="H1321" i="9"/>
  <c r="H1322" i="9"/>
  <c r="H1323" i="9"/>
  <c r="H1350" i="9"/>
  <c r="H1324" i="9"/>
  <c r="H1325" i="9"/>
  <c r="H1326" i="9"/>
  <c r="H1327" i="9"/>
  <c r="H1355" i="9"/>
  <c r="H1356" i="9"/>
  <c r="H1357" i="9"/>
  <c r="H1358" i="9"/>
  <c r="H1328" i="9"/>
  <c r="H1329" i="9"/>
  <c r="H1330" i="9"/>
  <c r="H1331" i="9"/>
  <c r="H1335" i="9"/>
  <c r="H1337" i="9"/>
  <c r="H1338" i="9"/>
  <c r="H1339" i="9"/>
  <c r="H1340" i="9"/>
  <c r="H1341" i="9"/>
  <c r="H1343" i="9"/>
  <c r="H1344" i="9"/>
  <c r="H1346" i="9"/>
  <c r="H1347" i="9"/>
  <c r="H1348" i="9"/>
  <c r="H1349" i="9"/>
  <c r="H1351" i="9"/>
  <c r="H1376" i="9"/>
  <c r="H1377" i="9"/>
  <c r="H1352" i="9"/>
  <c r="H1353" i="9"/>
  <c r="H1354" i="9"/>
  <c r="H1381" i="9"/>
  <c r="H1359" i="9"/>
  <c r="H1360" i="9"/>
  <c r="H1361" i="9"/>
  <c r="H1362" i="9"/>
  <c r="H1386" i="9"/>
  <c r="H1387" i="9"/>
  <c r="H1388" i="9"/>
  <c r="H1389" i="9"/>
  <c r="H1390" i="9"/>
  <c r="H1391" i="9"/>
  <c r="H1392" i="9"/>
  <c r="H1363" i="9"/>
  <c r="H1364" i="9"/>
  <c r="H1365" i="9"/>
  <c r="H1366" i="9"/>
  <c r="H1397" i="9"/>
  <c r="H1398" i="9"/>
  <c r="H1399" i="9"/>
  <c r="H1400" i="9"/>
  <c r="H1401" i="9"/>
  <c r="H1402" i="9"/>
  <c r="H1367" i="9"/>
  <c r="H1368" i="9"/>
  <c r="H1369" i="9"/>
  <c r="H1370" i="9"/>
  <c r="H1371" i="9"/>
  <c r="H1408" i="9"/>
  <c r="H1409" i="9"/>
  <c r="H1410" i="9"/>
  <c r="H1372" i="9"/>
  <c r="H1373" i="9"/>
  <c r="H1374" i="9"/>
  <c r="H1375" i="9"/>
  <c r="H1378" i="9"/>
  <c r="H1379" i="9"/>
  <c r="H1417" i="9"/>
  <c r="H1380" i="9"/>
  <c r="H1382" i="9"/>
  <c r="H1420" i="9"/>
  <c r="H1383" i="9"/>
  <c r="H1384" i="9"/>
  <c r="H1385" i="9"/>
  <c r="H1424" i="9"/>
  <c r="H1393" i="9"/>
  <c r="H1394" i="9"/>
  <c r="H1395" i="9"/>
  <c r="H1396" i="9"/>
  <c r="H1403" i="9"/>
  <c r="H1404" i="9"/>
  <c r="H1405" i="9"/>
  <c r="H1406" i="9"/>
  <c r="H1407" i="9"/>
  <c r="H1411" i="9"/>
  <c r="H1412" i="9"/>
  <c r="H1413" i="9"/>
  <c r="H1414" i="9"/>
  <c r="H1415" i="9"/>
  <c r="H1416" i="9"/>
  <c r="H1418" i="9"/>
  <c r="H1419" i="9"/>
  <c r="H1421" i="9"/>
  <c r="H1443" i="9"/>
  <c r="H1444" i="9"/>
  <c r="H1422" i="9"/>
  <c r="H1446" i="9"/>
  <c r="H1447" i="9"/>
  <c r="H1423" i="9"/>
  <c r="H1425" i="9"/>
  <c r="H1426" i="9"/>
  <c r="H1427" i="9"/>
  <c r="H1452" i="9"/>
  <c r="H1428" i="9"/>
  <c r="H2184" i="9"/>
  <c r="H2185" i="9"/>
  <c r="H2186" i="9"/>
  <c r="H2187" i="9"/>
  <c r="H2189" i="9"/>
  <c r="H2191" i="9"/>
  <c r="H2192" i="9"/>
  <c r="H2193" i="9"/>
  <c r="H1429" i="9"/>
  <c r="H1463" i="9"/>
  <c r="H1430" i="9"/>
  <c r="H1465" i="9"/>
  <c r="H1431" i="9"/>
  <c r="H1432" i="9"/>
  <c r="H1468" i="9"/>
  <c r="H1433" i="9"/>
  <c r="H1434" i="9"/>
  <c r="H1435" i="9"/>
  <c r="H1472" i="9"/>
  <c r="H1436" i="9"/>
  <c r="H1474" i="9"/>
  <c r="H1437" i="9"/>
  <c r="H1438" i="9"/>
  <c r="H1439" i="9"/>
  <c r="H1478" i="9"/>
  <c r="H1479" i="9"/>
  <c r="H1440" i="9"/>
  <c r="H1441" i="9"/>
  <c r="H1482" i="9"/>
  <c r="H1442" i="9"/>
  <c r="H1445" i="9"/>
  <c r="H1448" i="9"/>
  <c r="H1486" i="9"/>
  <c r="H1449" i="9"/>
  <c r="H1450" i="9"/>
  <c r="H1451" i="9"/>
  <c r="H1453" i="9"/>
  <c r="H1491" i="9"/>
  <c r="H1454" i="9"/>
  <c r="H1455" i="9"/>
  <c r="H1456" i="9"/>
  <c r="H1457" i="9"/>
  <c r="H1458" i="9"/>
  <c r="H1459" i="9"/>
  <c r="H1460" i="9"/>
  <c r="H1461" i="9"/>
  <c r="H1462" i="9"/>
  <c r="H1464" i="9"/>
  <c r="H1466" i="9"/>
  <c r="H1467" i="9"/>
  <c r="H1469" i="9"/>
  <c r="H1470" i="9"/>
  <c r="H1471" i="9"/>
  <c r="H1507" i="9"/>
  <c r="H1473" i="9"/>
  <c r="H1475" i="9"/>
  <c r="H1476" i="9"/>
  <c r="H1511" i="9"/>
  <c r="H1477" i="9"/>
  <c r="H1480" i="9"/>
  <c r="H1481" i="9"/>
  <c r="H1483" i="9"/>
  <c r="H1484" i="9"/>
  <c r="H1517" i="9"/>
  <c r="H1485" i="9"/>
  <c r="H1487" i="9"/>
  <c r="H1488" i="9"/>
  <c r="H1521" i="9"/>
  <c r="H1489" i="9"/>
  <c r="H1490" i="9"/>
  <c r="H1492" i="9"/>
  <c r="H1493" i="9"/>
  <c r="H1526" i="9"/>
  <c r="H1494" i="9"/>
  <c r="H1495" i="9"/>
  <c r="H1496" i="9"/>
  <c r="H1497" i="9"/>
  <c r="H1498" i="9"/>
  <c r="H1499" i="9"/>
  <c r="H1500" i="9"/>
  <c r="H1501" i="9"/>
  <c r="H1502" i="9"/>
  <c r="H1536" i="9"/>
  <c r="H1537" i="9"/>
  <c r="H1538" i="9"/>
  <c r="H1503" i="9"/>
  <c r="H1504" i="9"/>
  <c r="H1505" i="9"/>
  <c r="H1506" i="9"/>
  <c r="H1508" i="9"/>
  <c r="H1509" i="9"/>
  <c r="H1545" i="9"/>
  <c r="H1510" i="9"/>
  <c r="H1512" i="9"/>
  <c r="H1513" i="9"/>
  <c r="H1549" i="9"/>
  <c r="H1514" i="9"/>
  <c r="H1515" i="9"/>
  <c r="H1516" i="9"/>
  <c r="H1553" i="9"/>
  <c r="H1518" i="9"/>
  <c r="H1555" i="9"/>
  <c r="H1519" i="9"/>
  <c r="H1520" i="9"/>
  <c r="H1558" i="9"/>
  <c r="H1559" i="9"/>
  <c r="H1560" i="9"/>
  <c r="H1561" i="9"/>
  <c r="H1562" i="9"/>
  <c r="H1563" i="9"/>
  <c r="H1564" i="9"/>
  <c r="H1565" i="9"/>
  <c r="H1566" i="9"/>
  <c r="H1567" i="9"/>
  <c r="H1568" i="9"/>
  <c r="H1569" i="9"/>
  <c r="H1570" i="9"/>
  <c r="H1571" i="9"/>
  <c r="H1572" i="9"/>
  <c r="H1573" i="9"/>
  <c r="H1574" i="9"/>
  <c r="H1575" i="9"/>
  <c r="H1576" i="9"/>
  <c r="H1577" i="9"/>
  <c r="H1578" i="9"/>
  <c r="H1579" i="9"/>
  <c r="H1580" i="9"/>
  <c r="H1581" i="9"/>
  <c r="H1582" i="9"/>
  <c r="H1583" i="9"/>
  <c r="H1584" i="9"/>
  <c r="H1522" i="9"/>
  <c r="H1523" i="9"/>
  <c r="H1524" i="9"/>
  <c r="H1525" i="9"/>
  <c r="H1527" i="9"/>
  <c r="H1528" i="9"/>
  <c r="H1529" i="9"/>
  <c r="H1530" i="9"/>
  <c r="H1531" i="9"/>
  <c r="H1532" i="9"/>
  <c r="H1533" i="9"/>
  <c r="H1534" i="9"/>
  <c r="H1535" i="9"/>
  <c r="H1539" i="9"/>
  <c r="H1599" i="9"/>
  <c r="H1600" i="9"/>
  <c r="H1601" i="9"/>
  <c r="H1602" i="9"/>
  <c r="H1603" i="9"/>
  <c r="H1540" i="9"/>
  <c r="H1541" i="9"/>
  <c r="H1542" i="9"/>
  <c r="H1543" i="9"/>
  <c r="H1544" i="9"/>
  <c r="H1546" i="9"/>
  <c r="H1547" i="9"/>
  <c r="H1548" i="9"/>
  <c r="H1612" i="9"/>
  <c r="H1550" i="9"/>
  <c r="H1551" i="9"/>
  <c r="H1552" i="9"/>
  <c r="H1554" i="9"/>
  <c r="H1617" i="9"/>
  <c r="H1556" i="9"/>
  <c r="H1557" i="9"/>
  <c r="H1585" i="9"/>
  <c r="H1586" i="9"/>
  <c r="H1587" i="9"/>
  <c r="H1588" i="9"/>
  <c r="H1589" i="9"/>
  <c r="H1590" i="9"/>
  <c r="H1626" i="9"/>
  <c r="H1591" i="9"/>
  <c r="H1592" i="9"/>
  <c r="H1593" i="9"/>
  <c r="H1594" i="9"/>
  <c r="H1595" i="9"/>
  <c r="H1596" i="9"/>
  <c r="H1597" i="9"/>
  <c r="H1598" i="9"/>
  <c r="H1604" i="9"/>
  <c r="H1605" i="9"/>
  <c r="H1637" i="9"/>
  <c r="H1606" i="9"/>
  <c r="H1639" i="9"/>
  <c r="H1607" i="9"/>
  <c r="H1608" i="9"/>
  <c r="H1609" i="9"/>
  <c r="H1610" i="9"/>
  <c r="H1611" i="9"/>
  <c r="H1613" i="9"/>
  <c r="H1614" i="9"/>
  <c r="H1615" i="9"/>
  <c r="H1616" i="9"/>
  <c r="H1618" i="9"/>
  <c r="H1619" i="9"/>
  <c r="H1651" i="9"/>
  <c r="H1620" i="9"/>
  <c r="H1621" i="9"/>
  <c r="H1622" i="9"/>
  <c r="H1623" i="9"/>
  <c r="H1624" i="9"/>
  <c r="H1625" i="9"/>
  <c r="H1627" i="9"/>
  <c r="H1628" i="9"/>
  <c r="H1629" i="9"/>
  <c r="H1661" i="9"/>
  <c r="H1630" i="9"/>
  <c r="H1631" i="9"/>
  <c r="H1664" i="9"/>
  <c r="H1632" i="9"/>
  <c r="H1633" i="9"/>
  <c r="H1634" i="9"/>
  <c r="H1635" i="9"/>
  <c r="H1636" i="9"/>
  <c r="H1638" i="9"/>
  <c r="H1640" i="9"/>
  <c r="H1641" i="9"/>
  <c r="H1642" i="9"/>
  <c r="H1643" i="9"/>
  <c r="H1675" i="9"/>
  <c r="H1676" i="9"/>
  <c r="H1644" i="9"/>
  <c r="H1645" i="9"/>
  <c r="H1679" i="9"/>
  <c r="H1646" i="9"/>
  <c r="H1681" i="9"/>
  <c r="H1647" i="9"/>
  <c r="H1648" i="9"/>
  <c r="H1684" i="9"/>
  <c r="H1649" i="9"/>
  <c r="H1650" i="9"/>
  <c r="H1687" i="9"/>
  <c r="H1688" i="9"/>
  <c r="H1689" i="9"/>
  <c r="H1652" i="9"/>
  <c r="H1653" i="9"/>
  <c r="H1654" i="9"/>
  <c r="H1655" i="9"/>
  <c r="H1656" i="9"/>
  <c r="H1657" i="9"/>
  <c r="H1658" i="9"/>
  <c r="H1697" i="9"/>
  <c r="H1659" i="9"/>
  <c r="H1660" i="9"/>
  <c r="H1662" i="9"/>
  <c r="H1663" i="9"/>
  <c r="H1702" i="9"/>
  <c r="H1665" i="9"/>
  <c r="H1666" i="9"/>
  <c r="H1667" i="9"/>
  <c r="H1668" i="9"/>
  <c r="H1669" i="9"/>
  <c r="H1670" i="9"/>
  <c r="H1671" i="9"/>
  <c r="H1672" i="9"/>
  <c r="H1673" i="9"/>
  <c r="H1674" i="9"/>
  <c r="H1677" i="9"/>
  <c r="H1678" i="9"/>
  <c r="H1680" i="9"/>
  <c r="H1682" i="9"/>
  <c r="H1683" i="9"/>
  <c r="H1685" i="9"/>
  <c r="H1686" i="9"/>
  <c r="H1720" i="9"/>
  <c r="H1690" i="9"/>
  <c r="H1691" i="9"/>
  <c r="H1692" i="9"/>
  <c r="H1724" i="9"/>
  <c r="H1693" i="9"/>
  <c r="H1726" i="9"/>
  <c r="H1727" i="9"/>
  <c r="H1694" i="9"/>
  <c r="H1695" i="9"/>
  <c r="H1696" i="9"/>
  <c r="H1698" i="9"/>
  <c r="H1699" i="9"/>
  <c r="H1733" i="9"/>
  <c r="H1700" i="9"/>
  <c r="H1735" i="9"/>
  <c r="H1701" i="9"/>
  <c r="H1737" i="9"/>
  <c r="H1703" i="9"/>
  <c r="H1704" i="9"/>
  <c r="H1705" i="9"/>
  <c r="H1706" i="9"/>
  <c r="H1742" i="9"/>
  <c r="H1743" i="9"/>
  <c r="H1707" i="9"/>
  <c r="H1745" i="9"/>
  <c r="H1746" i="9"/>
  <c r="H1747" i="9"/>
  <c r="H1708" i="9"/>
  <c r="H1709" i="9"/>
  <c r="H1750" i="9"/>
  <c r="H1710" i="9"/>
  <c r="H1752" i="9"/>
  <c r="H1711" i="9"/>
  <c r="H1754" i="9"/>
  <c r="H1712" i="9"/>
  <c r="H1713" i="9"/>
  <c r="H1714" i="9"/>
  <c r="H1758" i="9"/>
  <c r="H1759" i="9"/>
  <c r="H1760" i="9"/>
  <c r="H1761" i="9"/>
  <c r="H1715" i="9"/>
  <c r="H1716" i="9"/>
  <c r="H1717" i="9"/>
  <c r="H1718" i="9"/>
  <c r="H1766" i="9"/>
  <c r="H1719" i="9"/>
  <c r="H1721" i="9"/>
  <c r="H1722" i="9"/>
  <c r="H1723" i="9"/>
  <c r="H1725" i="9"/>
  <c r="H1728" i="9"/>
  <c r="H1729" i="9"/>
  <c r="H1730" i="9"/>
  <c r="H1731" i="9"/>
  <c r="H1776" i="9"/>
  <c r="H1732" i="9"/>
  <c r="H1734" i="9"/>
  <c r="H1736" i="9"/>
  <c r="H1738" i="9"/>
  <c r="H1739" i="9"/>
  <c r="H1782" i="9"/>
  <c r="H1740" i="9"/>
  <c r="H1741" i="9"/>
  <c r="H1744" i="9"/>
  <c r="H1748" i="9"/>
  <c r="H1749" i="9"/>
  <c r="H1751" i="9"/>
  <c r="H1789" i="9"/>
  <c r="H1790" i="9"/>
  <c r="H1791" i="9"/>
  <c r="H1753" i="9"/>
  <c r="H1755" i="9"/>
  <c r="H1756" i="9"/>
  <c r="H1757" i="9"/>
  <c r="H1796" i="9"/>
  <c r="H1762" i="9"/>
  <c r="H1763" i="9"/>
  <c r="H1764" i="9"/>
  <c r="H1800" i="9"/>
  <c r="H1765" i="9"/>
  <c r="H1767" i="9"/>
  <c r="H1803" i="9"/>
  <c r="H1768" i="9"/>
  <c r="H1769" i="9"/>
  <c r="H1806" i="9"/>
  <c r="H1770" i="9"/>
  <c r="H1808" i="9"/>
  <c r="H1771" i="9"/>
  <c r="H1772" i="9"/>
  <c r="H1811" i="9"/>
  <c r="H1773" i="9"/>
  <c r="H1813" i="9"/>
  <c r="H1774" i="9"/>
  <c r="H1775" i="9"/>
  <c r="H1777" i="9"/>
  <c r="H1778" i="9"/>
  <c r="H1818" i="9"/>
  <c r="H1779" i="9"/>
  <c r="H1780" i="9"/>
  <c r="H1781" i="9"/>
  <c r="H1822" i="9"/>
  <c r="H1783" i="9"/>
  <c r="H1784" i="9"/>
  <c r="H1785" i="9"/>
  <c r="H1786" i="9"/>
  <c r="H1787" i="9"/>
  <c r="H1788" i="9"/>
  <c r="H1792" i="9"/>
  <c r="H1793" i="9"/>
  <c r="H1832" i="9"/>
  <c r="H1794" i="9"/>
  <c r="H1795" i="9"/>
  <c r="H1797" i="9"/>
  <c r="H1798" i="9"/>
  <c r="H1799" i="9"/>
  <c r="H1801" i="9"/>
  <c r="H1802" i="9"/>
  <c r="H1804" i="9"/>
  <c r="H1805" i="9"/>
  <c r="H1842" i="9"/>
  <c r="H1807" i="9"/>
  <c r="H1809" i="9"/>
  <c r="H1845" i="9"/>
  <c r="H1810" i="9"/>
  <c r="H1812" i="9"/>
  <c r="H1814" i="9"/>
  <c r="H1815" i="9"/>
  <c r="H1816" i="9"/>
  <c r="H1817" i="9"/>
  <c r="H1819" i="9"/>
  <c r="H1820" i="9"/>
  <c r="H1854" i="9"/>
  <c r="H1821" i="9"/>
  <c r="H1823" i="9"/>
  <c r="H1824" i="9"/>
  <c r="H1858" i="9"/>
  <c r="H1859" i="9"/>
  <c r="H1860" i="9"/>
  <c r="H1861" i="9"/>
  <c r="H1862" i="9"/>
  <c r="H1825" i="9"/>
  <c r="H1826" i="9"/>
  <c r="H1865" i="9"/>
  <c r="H1827" i="9"/>
  <c r="H1828" i="9"/>
  <c r="H1829" i="9"/>
  <c r="H1830" i="9"/>
  <c r="H1831" i="9"/>
  <c r="H1833" i="9"/>
  <c r="H1834" i="9"/>
  <c r="H1835" i="9"/>
  <c r="H1836" i="9"/>
  <c r="H1837" i="9"/>
  <c r="H1838" i="9"/>
  <c r="H1839" i="9"/>
  <c r="H1840" i="9"/>
  <c r="H1841" i="9"/>
  <c r="H1843" i="9"/>
  <c r="H1844" i="9"/>
  <c r="H1846" i="9"/>
  <c r="H1847" i="9"/>
  <c r="H1848" i="9"/>
  <c r="H1849" i="9"/>
  <c r="H1850" i="9"/>
  <c r="H1851" i="9"/>
  <c r="H1852" i="9"/>
  <c r="H1853" i="9"/>
  <c r="H1855" i="9"/>
  <c r="H1856" i="9"/>
  <c r="H1892" i="9"/>
  <c r="H1857" i="9"/>
  <c r="H1894" i="9"/>
  <c r="H1863" i="9"/>
  <c r="H1864" i="9"/>
  <c r="H1866" i="9"/>
  <c r="H1867" i="9"/>
  <c r="H1899" i="9"/>
  <c r="H1868" i="9"/>
  <c r="H1869" i="9"/>
  <c r="H1870" i="9"/>
  <c r="H1871" i="9"/>
  <c r="H1872" i="9"/>
  <c r="H1873" i="9"/>
  <c r="H1874" i="9"/>
  <c r="H1907" i="9"/>
  <c r="H1908" i="9"/>
  <c r="H1875" i="9"/>
  <c r="H1876" i="9"/>
  <c r="H1877" i="9"/>
  <c r="H1878" i="9"/>
  <c r="H1879" i="9"/>
  <c r="H1880" i="9"/>
  <c r="H1915" i="9"/>
  <c r="H1881" i="9"/>
  <c r="H1882" i="9"/>
  <c r="H1918" i="9"/>
  <c r="H1883" i="9"/>
  <c r="H1884" i="9"/>
  <c r="H1885" i="9"/>
  <c r="H1922" i="9"/>
  <c r="H1886" i="9"/>
  <c r="H1924" i="9"/>
  <c r="H1887" i="9"/>
  <c r="H1926" i="9"/>
  <c r="H1888" i="9"/>
  <c r="H1889" i="9"/>
  <c r="H1929" i="9"/>
  <c r="H1890" i="9"/>
  <c r="H1891" i="9"/>
  <c r="H1893" i="9"/>
  <c r="H1895" i="9"/>
  <c r="H1896" i="9"/>
  <c r="H1897" i="9"/>
  <c r="H1898" i="9"/>
  <c r="H1900" i="9"/>
  <c r="H1901" i="9"/>
  <c r="H1902" i="9"/>
  <c r="H1903" i="9"/>
  <c r="H1941" i="9"/>
  <c r="H1942" i="9"/>
  <c r="H1943" i="9"/>
  <c r="H1904" i="9"/>
  <c r="H1945" i="9"/>
  <c r="H1905" i="9"/>
  <c r="H1906" i="9"/>
  <c r="H1909" i="9"/>
  <c r="H1949" i="9"/>
  <c r="H1950" i="9"/>
  <c r="H1910" i="9"/>
  <c r="H1911" i="9"/>
  <c r="H1953" i="9"/>
  <c r="H1912" i="9"/>
  <c r="H1913" i="9"/>
  <c r="H1956" i="9"/>
  <c r="H1957" i="9"/>
  <c r="H1958" i="9"/>
  <c r="H1959" i="9"/>
  <c r="H1914" i="9"/>
  <c r="H1916" i="9"/>
  <c r="H1917" i="9"/>
  <c r="H1919" i="9"/>
  <c r="H1920" i="9"/>
  <c r="H1921" i="9"/>
  <c r="H1966" i="9"/>
  <c r="H1923" i="9"/>
  <c r="H1925" i="9"/>
  <c r="H1927" i="9"/>
  <c r="H1928" i="9"/>
  <c r="H1971" i="9"/>
  <c r="H1930" i="9"/>
  <c r="H1931" i="9"/>
  <c r="H1974" i="9"/>
  <c r="H1975" i="9"/>
  <c r="H1976" i="9"/>
  <c r="H1977" i="9"/>
  <c r="H1932" i="9"/>
  <c r="H1979" i="9"/>
  <c r="H1933" i="9"/>
  <c r="H1934" i="9"/>
  <c r="H1935" i="9"/>
  <c r="H1936" i="9"/>
  <c r="H1937" i="9"/>
  <c r="H1938" i="9"/>
  <c r="H1939" i="9"/>
  <c r="H1940" i="9"/>
  <c r="H1944" i="9"/>
  <c r="H1946" i="9"/>
  <c r="H1990" i="9"/>
  <c r="H1991" i="9"/>
  <c r="H1947" i="9"/>
  <c r="H1993" i="9"/>
  <c r="H1994" i="9"/>
  <c r="H1948" i="9"/>
  <c r="H1951" i="9"/>
  <c r="H1952" i="9"/>
  <c r="H1954" i="9"/>
  <c r="H1999" i="9"/>
  <c r="H1955" i="9"/>
  <c r="H1960" i="9"/>
  <c r="H1961" i="9"/>
  <c r="H1962" i="9"/>
  <c r="H1963" i="9"/>
  <c r="H2005" i="9"/>
  <c r="H1964" i="9"/>
  <c r="H2007" i="9"/>
  <c r="H1965" i="9"/>
  <c r="H1967" i="9"/>
  <c r="H1968" i="9"/>
  <c r="H1969" i="9"/>
  <c r="H1970" i="9"/>
  <c r="H1972" i="9"/>
  <c r="H2014" i="9"/>
  <c r="H1973" i="9"/>
  <c r="H1978" i="9"/>
  <c r="H1980" i="9"/>
  <c r="H1981" i="9"/>
  <c r="H2019" i="9"/>
  <c r="H1982" i="9"/>
  <c r="H1983" i="9"/>
  <c r="H1984" i="9"/>
  <c r="H1985" i="9"/>
  <c r="H2024" i="9"/>
  <c r="H1986" i="9"/>
  <c r="H1987" i="9"/>
  <c r="H1988" i="9"/>
  <c r="H1989" i="9"/>
  <c r="H1992" i="9"/>
  <c r="H1995" i="9"/>
  <c r="H1996" i="9"/>
  <c r="H2032" i="9"/>
  <c r="H1997" i="9"/>
  <c r="H1998" i="9"/>
  <c r="H2000" i="9"/>
  <c r="H2001" i="9"/>
  <c r="H2037" i="9"/>
  <c r="H2002" i="9"/>
  <c r="H2003" i="9"/>
  <c r="H2040" i="9"/>
  <c r="H2041" i="9"/>
  <c r="H2004" i="9"/>
  <c r="H2006" i="9"/>
  <c r="H2008" i="9"/>
  <c r="H2009" i="9"/>
  <c r="H2010" i="9"/>
  <c r="H2011" i="9"/>
  <c r="H2012" i="9"/>
  <c r="H2013" i="9"/>
  <c r="H2015" i="9"/>
  <c r="H2016" i="9"/>
  <c r="H2052" i="9"/>
  <c r="H2017" i="9"/>
  <c r="H2018" i="9"/>
  <c r="H2020" i="9"/>
  <c r="H2021" i="9"/>
  <c r="H2022" i="9"/>
  <c r="H2023" i="9"/>
  <c r="H2025" i="9"/>
  <c r="H2026" i="9"/>
  <c r="H2027" i="9"/>
  <c r="H2028" i="9"/>
  <c r="H2029" i="9"/>
  <c r="H2030" i="9"/>
  <c r="H2031" i="9"/>
  <c r="H2033" i="9"/>
  <c r="H2034" i="9"/>
  <c r="H2035" i="9"/>
  <c r="H2036" i="9"/>
  <c r="H2038" i="9"/>
  <c r="H2039" i="9"/>
  <c r="H2042" i="9"/>
  <c r="H2043" i="9"/>
  <c r="H2044" i="9"/>
  <c r="H2045" i="9"/>
  <c r="H2046" i="9"/>
  <c r="H2047" i="9"/>
  <c r="H2048" i="9"/>
  <c r="H2049" i="9"/>
  <c r="H2050" i="9"/>
  <c r="H2051" i="9"/>
  <c r="H2053" i="9"/>
  <c r="H2054" i="9"/>
  <c r="H2055" i="9"/>
  <c r="H2056" i="9"/>
  <c r="H2057" i="9"/>
  <c r="H2058" i="9"/>
  <c r="H2059" i="9"/>
  <c r="H2089" i="9"/>
  <c r="H2060" i="9"/>
  <c r="H2061" i="9"/>
  <c r="H2062" i="9"/>
  <c r="H2063" i="9"/>
  <c r="H2064" i="9"/>
  <c r="H2065" i="9"/>
  <c r="H2066" i="9"/>
  <c r="H2067" i="9"/>
  <c r="H2068" i="9"/>
  <c r="H2069" i="9"/>
  <c r="H2070" i="9"/>
  <c r="H2071" i="9"/>
  <c r="H2072" i="9"/>
  <c r="H2073" i="9"/>
  <c r="H2074" i="9"/>
  <c r="H2075" i="9"/>
  <c r="H2076" i="9"/>
  <c r="H2077" i="9"/>
  <c r="H2078" i="9"/>
  <c r="H2079" i="9"/>
  <c r="H2110" i="9"/>
  <c r="H2111" i="9"/>
  <c r="H2112" i="9"/>
  <c r="H2080" i="9"/>
  <c r="H2081" i="9"/>
  <c r="H2082" i="9"/>
  <c r="H2116" i="9"/>
  <c r="H2083" i="9"/>
  <c r="H2084" i="9"/>
  <c r="H2085" i="9"/>
  <c r="H2086" i="9"/>
  <c r="H2121" i="9"/>
  <c r="H2087" i="9"/>
  <c r="H2088" i="9"/>
  <c r="H2090" i="9"/>
  <c r="H2091" i="9"/>
  <c r="H2092" i="9"/>
  <c r="H2093" i="9"/>
  <c r="H2094" i="9"/>
  <c r="H2129" i="9"/>
  <c r="H2130" i="9"/>
  <c r="H2131" i="9"/>
  <c r="H2132" i="9"/>
  <c r="H2095" i="9"/>
  <c r="H2096" i="9"/>
  <c r="H2097" i="9"/>
  <c r="H2098" i="9"/>
  <c r="H2099" i="9"/>
  <c r="H2194" i="9"/>
  <c r="H2100" i="9"/>
  <c r="H2101" i="9"/>
  <c r="H2102" i="9"/>
  <c r="H2142" i="9"/>
  <c r="H2103" i="9"/>
  <c r="H2104" i="9"/>
  <c r="H2145" i="9"/>
  <c r="H2105" i="9"/>
  <c r="H2106" i="9"/>
  <c r="H2107" i="9"/>
  <c r="H2108" i="9"/>
  <c r="H2150" i="9"/>
  <c r="H2109" i="9"/>
  <c r="H2113" i="9"/>
  <c r="H2114" i="9"/>
  <c r="H2115" i="9"/>
  <c r="H2117" i="9"/>
  <c r="H2118" i="9"/>
  <c r="H2157" i="9"/>
  <c r="H2119" i="9"/>
  <c r="H2159" i="9"/>
  <c r="H2120" i="9"/>
  <c r="H2161" i="9"/>
  <c r="H2122" i="9"/>
  <c r="H2123" i="9"/>
  <c r="H2124" i="9"/>
  <c r="H2165" i="9"/>
  <c r="H2125" i="9"/>
  <c r="H2126" i="9"/>
  <c r="H2168" i="9"/>
  <c r="H2127" i="9"/>
  <c r="H2128" i="9"/>
  <c r="H2133" i="9"/>
  <c r="H2134" i="9"/>
  <c r="H2135" i="9"/>
  <c r="H2136" i="9"/>
  <c r="H2137" i="9"/>
  <c r="H2138" i="9"/>
  <c r="H2139" i="9"/>
  <c r="H2140" i="9"/>
  <c r="H2179" i="9"/>
  <c r="H2180" i="9"/>
  <c r="H2181" i="9"/>
  <c r="H2141" i="9"/>
  <c r="H2143" i="9"/>
  <c r="H2144" i="9"/>
  <c r="H2146" i="9"/>
  <c r="H2147" i="9"/>
  <c r="H2148" i="9"/>
  <c r="H2188" i="9"/>
  <c r="H2149" i="9"/>
  <c r="H2190" i="9"/>
  <c r="H2151" i="9"/>
  <c r="H2152" i="9"/>
  <c r="H2153" i="9"/>
  <c r="H2154" i="9"/>
  <c r="H2155" i="9"/>
  <c r="H8" i="9"/>
  <c r="AU1996" i="7" l="1"/>
  <c r="BF1996" i="7" s="1"/>
  <c r="AU410" i="7"/>
  <c r="BF410" i="7" s="1"/>
  <c r="AU229" i="7"/>
  <c r="BF229" i="7" s="1"/>
  <c r="AU427" i="7"/>
  <c r="BF427" i="7" s="1"/>
  <c r="AU625" i="7"/>
  <c r="BF625" i="7" s="1"/>
  <c r="AU1863" i="7"/>
  <c r="BF1863" i="7" s="1"/>
  <c r="AU453" i="7"/>
  <c r="BF453" i="7" s="1"/>
  <c r="AU275" i="7"/>
  <c r="BF275" i="7" s="1"/>
  <c r="AU213" i="7"/>
  <c r="BF213" i="7" s="1"/>
  <c r="AU1439" i="7"/>
  <c r="BF1439" i="7" s="1"/>
  <c r="AU1734" i="7"/>
  <c r="BF1734" i="7" s="1"/>
  <c r="AU441" i="7"/>
  <c r="BF441" i="7" s="1"/>
  <c r="AU456" i="7"/>
  <c r="BF456" i="7" s="1"/>
  <c r="AU391" i="7"/>
  <c r="BF391" i="7" s="1"/>
  <c r="AU906" i="7"/>
  <c r="BF906" i="7" s="1"/>
  <c r="AU68" i="7"/>
  <c r="BF68" i="7" s="1"/>
  <c r="AU840" i="7"/>
  <c r="BF840" i="7" s="1"/>
  <c r="AU680" i="7"/>
  <c r="BF680" i="7" s="1"/>
  <c r="AU142" i="7"/>
  <c r="BF142" i="7" s="1"/>
  <c r="AU633" i="7"/>
  <c r="BF633" i="7" s="1"/>
  <c r="AU776" i="7"/>
  <c r="BF776" i="7" s="1"/>
  <c r="AU1758" i="7"/>
  <c r="BF1758" i="7" s="1"/>
  <c r="AU1729" i="7"/>
  <c r="BF1729" i="7" s="1"/>
  <c r="AU2046" i="7"/>
  <c r="BF2046" i="7" s="1"/>
  <c r="AU2017" i="7"/>
  <c r="BF2017" i="7" s="1"/>
  <c r="AU449" i="7"/>
  <c r="BF449" i="7" s="1"/>
  <c r="AU1218" i="7"/>
  <c r="BF1218" i="7" s="1"/>
  <c r="AU694" i="7"/>
  <c r="BF694" i="7" s="1"/>
  <c r="AU451" i="7"/>
  <c r="BF451" i="7" s="1"/>
  <c r="AU1219" i="7"/>
  <c r="BF1219" i="7" s="1"/>
  <c r="AU1478" i="7"/>
  <c r="BF1478" i="7" s="1"/>
  <c r="AU1746" i="7"/>
  <c r="BF1746" i="7" s="1"/>
  <c r="AU1451" i="7"/>
  <c r="BF1451" i="7" s="1"/>
  <c r="AU1644" i="7"/>
  <c r="BF1644" i="7" s="1"/>
  <c r="AU225" i="7"/>
  <c r="BF225" i="7" s="1"/>
  <c r="AU1750" i="7"/>
  <c r="BF1750" i="7" s="1"/>
  <c r="AU458" i="7"/>
  <c r="BF458" i="7" s="1"/>
  <c r="AU1223" i="7"/>
  <c r="BF1223" i="7" s="1"/>
  <c r="AU1523" i="7"/>
  <c r="BF1523" i="7" s="1"/>
  <c r="AU448" i="7"/>
  <c r="BF448" i="7" s="1"/>
  <c r="AU459" i="7"/>
  <c r="BF459" i="7" s="1"/>
  <c r="AU1422" i="7"/>
  <c r="BF1422" i="7" s="1"/>
  <c r="AU1826" i="7"/>
  <c r="BF1826" i="7" s="1"/>
  <c r="AU1549" i="7"/>
  <c r="BF1549" i="7" s="1"/>
  <c r="AU1855" i="7"/>
  <c r="BF1855" i="7" s="1"/>
  <c r="AU886" i="7"/>
  <c r="BF886" i="7" s="1"/>
  <c r="AU1955" i="7"/>
  <c r="BF1955" i="7" s="1"/>
  <c r="AU2143" i="7"/>
  <c r="BF2143" i="7" s="1"/>
  <c r="AU2028" i="7"/>
  <c r="BF2028" i="7" s="1"/>
  <c r="AU2006" i="7"/>
  <c r="BF2006" i="7" s="1"/>
  <c r="AU1982" i="7"/>
  <c r="BF1982" i="7" s="1"/>
  <c r="AU461" i="7"/>
  <c r="BF461" i="7" s="1"/>
  <c r="AU1325" i="7"/>
  <c r="BF1325" i="7" s="1"/>
  <c r="AU468" i="7"/>
  <c r="BF468" i="7" s="1"/>
  <c r="AU355" i="7"/>
  <c r="BF355" i="7" s="1"/>
  <c r="AU598" i="7"/>
  <c r="BF598" i="7" s="1"/>
  <c r="AU861" i="7"/>
  <c r="BF861" i="7" s="1"/>
  <c r="AU954" i="7"/>
  <c r="BF954" i="7" s="1"/>
  <c r="AU1781" i="7"/>
  <c r="BF1781" i="7" s="1"/>
  <c r="AU805" i="7"/>
  <c r="BF805" i="7" s="1"/>
  <c r="AU2190" i="7"/>
  <c r="BF2190" i="7" s="1"/>
  <c r="AU318" i="7"/>
  <c r="BF318" i="7" s="1"/>
  <c r="AU760" i="7"/>
  <c r="BF760" i="7" s="1"/>
  <c r="AU439" i="7"/>
  <c r="BF439" i="7" s="1"/>
  <c r="AU455" i="7"/>
  <c r="BF455" i="7" s="1"/>
  <c r="AU1654" i="7"/>
  <c r="BF1654" i="7" s="1"/>
  <c r="AU1752" i="7"/>
  <c r="BF1752" i="7" s="1"/>
  <c r="AU1754" i="7"/>
  <c r="BF1754" i="7" s="1"/>
  <c r="AU754" i="7"/>
  <c r="BF754" i="7" s="1"/>
  <c r="AU868" i="7"/>
  <c r="BF868" i="7" s="1"/>
  <c r="AU1481" i="7"/>
  <c r="BF1481" i="7" s="1"/>
  <c r="AU1217" i="7"/>
  <c r="BF1217" i="7" s="1"/>
  <c r="AU1705" i="7"/>
  <c r="BF1705" i="7" s="1"/>
  <c r="AU2043" i="7"/>
  <c r="BF2043" i="7" s="1"/>
  <c r="AU2140" i="7"/>
  <c r="BF2140" i="7" s="1"/>
  <c r="AU2120" i="7"/>
  <c r="BF2120" i="7" s="1"/>
  <c r="AU2058" i="7"/>
  <c r="BF2058" i="7" s="1"/>
  <c r="AU2042" i="7"/>
  <c r="BF2042" i="7" s="1"/>
  <c r="AU1759" i="7"/>
  <c r="BF1759" i="7" s="1"/>
  <c r="AU210" i="7"/>
  <c r="BF210" i="7" s="1"/>
  <c r="AU758" i="7"/>
  <c r="BF758" i="7" s="1"/>
  <c r="AU1184" i="7"/>
  <c r="BF1184" i="7" s="1"/>
  <c r="AU1387" i="7"/>
  <c r="BF1387" i="7" s="1"/>
  <c r="AU1760" i="7"/>
  <c r="BF1760" i="7" s="1"/>
  <c r="AU924" i="7"/>
  <c r="BF924" i="7" s="1"/>
  <c r="AU1110" i="7"/>
  <c r="BF1110" i="7" s="1"/>
  <c r="AU72" i="7"/>
  <c r="BF72" i="7" s="1"/>
  <c r="AU765" i="7"/>
  <c r="BF765" i="7" s="1"/>
  <c r="AU1747" i="7"/>
  <c r="BF1747" i="7" s="1"/>
  <c r="AU600" i="7"/>
  <c r="BF600" i="7" s="1"/>
  <c r="AU751" i="7"/>
  <c r="BF751" i="7" s="1"/>
  <c r="AU1047" i="7"/>
  <c r="BF1047" i="7" s="1"/>
  <c r="AU280" i="7"/>
  <c r="BF280" i="7" s="1"/>
  <c r="AU669" i="7"/>
  <c r="BF669" i="7" s="1"/>
  <c r="AU1493" i="7"/>
  <c r="BF1493" i="7" s="1"/>
  <c r="AU460" i="7"/>
  <c r="BF460" i="7" s="1"/>
  <c r="AU302" i="7"/>
  <c r="BF302" i="7" s="1"/>
  <c r="AU462" i="7"/>
  <c r="BF462" i="7" s="1"/>
  <c r="AU2022" i="7"/>
  <c r="BF2022" i="7" s="1"/>
  <c r="AU2100" i="7"/>
  <c r="BF2100" i="7" s="1"/>
  <c r="AU2141" i="7"/>
  <c r="BF2141" i="7" s="1"/>
  <c r="AU1940" i="7"/>
  <c r="BF1940" i="7" s="1"/>
  <c r="AU2035" i="7"/>
  <c r="BF2035" i="7" s="1"/>
  <c r="K1" i="5" l="1"/>
  <c r="K69" i="5"/>
  <c r="K68" i="5"/>
  <c r="Q1" i="2" l="1"/>
  <c r="R1" i="2"/>
  <c r="B1" i="2" l="1"/>
  <c r="C1" i="2"/>
  <c r="D1" i="2"/>
  <c r="E1" i="2"/>
  <c r="F1" i="2"/>
  <c r="G1" i="2"/>
  <c r="H1" i="2"/>
  <c r="I1" i="2"/>
  <c r="J1" i="2"/>
  <c r="K1" i="2"/>
  <c r="L1" i="2"/>
  <c r="M1" i="2"/>
  <c r="N1" i="2"/>
  <c r="O1" i="2"/>
  <c r="A1" i="2"/>
  <c r="BA2193" i="7" l="1"/>
  <c r="BA1937" i="7"/>
  <c r="BA2182" i="7"/>
  <c r="BA2097" i="7"/>
  <c r="BA2050" i="7"/>
  <c r="BA1947" i="7"/>
  <c r="BA1893" i="7"/>
  <c r="BA1815" i="7"/>
  <c r="BA1690" i="7"/>
  <c r="BA1518" i="7"/>
  <c r="BA1363" i="7"/>
  <c r="BA1316" i="7"/>
  <c r="BA1201" i="7"/>
  <c r="BA1054" i="7"/>
  <c r="BA623" i="7"/>
  <c r="BA392" i="7"/>
  <c r="BA173" i="7"/>
  <c r="BA1789" i="7"/>
  <c r="BA756" i="7"/>
  <c r="BA382" i="7"/>
  <c r="BA2030" i="7"/>
  <c r="BA1843" i="7"/>
  <c r="BA1659" i="7"/>
  <c r="BA1534" i="7"/>
  <c r="BA1429" i="7"/>
  <c r="BA1347" i="7"/>
  <c r="BA1270" i="7"/>
  <c r="BA1132" i="7"/>
  <c r="BA1006" i="7"/>
  <c r="BA862" i="7"/>
  <c r="BA628" i="7"/>
  <c r="BA354" i="7"/>
  <c r="BA177" i="7"/>
  <c r="BA1782" i="7"/>
  <c r="BA1420" i="7"/>
  <c r="BA347" i="7"/>
  <c r="BA2158" i="7"/>
  <c r="BA2125" i="7"/>
  <c r="BA2059" i="7"/>
  <c r="BA1936" i="7"/>
  <c r="BA1830" i="7"/>
  <c r="BA1748" i="7"/>
  <c r="BA1670" i="7"/>
  <c r="BA1592" i="7"/>
  <c r="BA1407" i="7"/>
  <c r="BA1346" i="7"/>
  <c r="BA1251" i="7"/>
  <c r="BA1107" i="7"/>
  <c r="BA953" i="7"/>
  <c r="BA730" i="7"/>
  <c r="BA475" i="7"/>
  <c r="BA117" i="7"/>
  <c r="BA1538" i="7"/>
  <c r="BA90" i="7"/>
  <c r="BA2151" i="7"/>
  <c r="BA2094" i="7"/>
  <c r="BA2010" i="7"/>
  <c r="BA1909" i="7"/>
  <c r="BA1852" i="7"/>
  <c r="BA1683" i="7"/>
  <c r="BA1606" i="7"/>
  <c r="BA1360" i="7"/>
  <c r="BA1228" i="7"/>
  <c r="BA1076" i="7"/>
  <c r="BA936" i="7"/>
  <c r="BA811" i="7"/>
  <c r="BA636" i="7"/>
  <c r="BA499" i="7"/>
  <c r="BA333" i="7"/>
  <c r="BA202" i="7"/>
  <c r="BA1859" i="7"/>
  <c r="BA1102" i="7"/>
  <c r="BA335" i="7"/>
  <c r="BA2175" i="7"/>
  <c r="BA2137" i="7"/>
  <c r="BA2087" i="7"/>
  <c r="BA1913" i="7"/>
  <c r="BA1786" i="7"/>
  <c r="BA1633" i="7"/>
  <c r="BA1490" i="7"/>
  <c r="BA1364" i="7"/>
  <c r="BA1238" i="7"/>
  <c r="BA1055" i="7"/>
  <c r="BA833" i="7"/>
  <c r="BA779" i="7"/>
  <c r="BA557" i="7"/>
  <c r="BA378" i="7"/>
  <c r="BA218" i="7"/>
  <c r="BA10" i="7"/>
  <c r="BA1463" i="7"/>
  <c r="BA656" i="7"/>
  <c r="BA331" i="7"/>
  <c r="BA1108" i="7"/>
  <c r="BA1156" i="7"/>
  <c r="BA824" i="7"/>
  <c r="BA1668" i="7"/>
  <c r="BA2186" i="7"/>
  <c r="BA1849" i="7"/>
  <c r="BA2174" i="7"/>
  <c r="BA2081" i="7"/>
  <c r="BA2008" i="7"/>
  <c r="BA1938" i="7"/>
  <c r="BA1882" i="7"/>
  <c r="BA1793" i="7"/>
  <c r="BA1632" i="7"/>
  <c r="BA1505" i="7"/>
  <c r="BA1354" i="7"/>
  <c r="BA1293" i="7"/>
  <c r="BA1158" i="7"/>
  <c r="BA1038" i="7"/>
  <c r="BA556" i="7"/>
  <c r="BA325" i="7"/>
  <c r="BA166" i="7"/>
  <c r="BA1398" i="7"/>
  <c r="BA743" i="7"/>
  <c r="BA196" i="7"/>
  <c r="BA1985" i="7"/>
  <c r="BA1831" i="7"/>
  <c r="BA1625" i="7"/>
  <c r="BA1529" i="7"/>
  <c r="BA1411" i="7"/>
  <c r="BA1321" i="7"/>
  <c r="BA1236" i="7"/>
  <c r="BA1122" i="7"/>
  <c r="BA965" i="7"/>
  <c r="BA831" i="7"/>
  <c r="BA543" i="7"/>
  <c r="BA271" i="7"/>
  <c r="BA112" i="7"/>
  <c r="BA1676" i="7"/>
  <c r="BA1288" i="7"/>
  <c r="BA81" i="7"/>
  <c r="BA2152" i="7"/>
  <c r="BA2113" i="7"/>
  <c r="BA2023" i="7"/>
  <c r="BA1890" i="7"/>
  <c r="BA1812" i="7"/>
  <c r="BA1738" i="7"/>
  <c r="BA1653" i="7"/>
  <c r="BA1509" i="7"/>
  <c r="BA1371" i="7"/>
  <c r="BA1302" i="7"/>
  <c r="BA1206" i="7"/>
  <c r="BA1083" i="7"/>
  <c r="BA871" i="7"/>
  <c r="BA626" i="7"/>
  <c r="BA448" i="7"/>
  <c r="BA106" i="7"/>
  <c r="BA1287" i="7"/>
  <c r="BA80" i="7"/>
  <c r="BA2138" i="7"/>
  <c r="BA2088" i="7"/>
  <c r="BA1988" i="7"/>
  <c r="BA1902" i="7"/>
  <c r="BA1810" i="7"/>
  <c r="BA1669" i="7"/>
  <c r="BA1586" i="7"/>
  <c r="BA1351" i="7"/>
  <c r="BA1171" i="7"/>
  <c r="BA1071" i="7"/>
  <c r="BA916" i="7"/>
  <c r="BA791" i="7"/>
  <c r="BA606" i="7"/>
  <c r="BA474" i="7"/>
  <c r="BA269" i="7"/>
  <c r="BA2037" i="7"/>
  <c r="BA1791" i="7"/>
  <c r="BA695" i="7"/>
  <c r="BA217" i="7"/>
  <c r="BA2170" i="7"/>
  <c r="BA2128" i="7"/>
  <c r="BA2027" i="7"/>
  <c r="BA1906" i="7"/>
  <c r="BA1774" i="7"/>
  <c r="BA1590" i="7"/>
  <c r="BA1456" i="7"/>
  <c r="BA1359" i="7"/>
  <c r="BA1203" i="7"/>
  <c r="BA1008" i="7"/>
  <c r="BA827" i="7"/>
  <c r="BA747" i="7"/>
  <c r="BA503" i="7"/>
  <c r="BA332" i="7"/>
  <c r="BA160" i="7"/>
  <c r="BA1990" i="7"/>
  <c r="BA1356" i="7"/>
  <c r="BA574" i="7"/>
  <c r="BA164" i="7"/>
  <c r="BA978" i="7"/>
  <c r="BA1103" i="7"/>
  <c r="BA353" i="7"/>
  <c r="BA2103" i="7"/>
  <c r="BA1699" i="7"/>
  <c r="BA691" i="7"/>
  <c r="BA2065" i="7"/>
  <c r="BA1817" i="7"/>
  <c r="BA308" i="7"/>
  <c r="BA795" i="7"/>
  <c r="BA611" i="7"/>
  <c r="BA8" i="7"/>
  <c r="BA181" i="7"/>
  <c r="BA2114" i="7"/>
  <c r="BA495" i="7"/>
  <c r="BA803" i="7"/>
  <c r="BA352" i="7"/>
  <c r="BA2031" i="7"/>
  <c r="BA1315" i="7"/>
  <c r="BA1313" i="7"/>
  <c r="BA1123" i="7"/>
  <c r="BA1963" i="7"/>
  <c r="BA1712" i="7"/>
  <c r="BA1365" i="7"/>
  <c r="BA201" i="7"/>
  <c r="BA115" i="7"/>
  <c r="BA855" i="7"/>
  <c r="BA2156" i="7"/>
  <c r="BA1113" i="7"/>
  <c r="BA2032" i="7"/>
  <c r="BA2045" i="7"/>
  <c r="BA1944" i="7"/>
  <c r="BA1611" i="7"/>
  <c r="BA454" i="7"/>
  <c r="BA187" i="7"/>
  <c r="BA1954" i="7"/>
  <c r="BA1247" i="7"/>
  <c r="BA2173" i="7"/>
  <c r="BA2067" i="7"/>
  <c r="BA1952" i="7"/>
  <c r="BA2106" i="7"/>
  <c r="BA2194" i="7"/>
  <c r="BA2127" i="7"/>
  <c r="BA2066" i="7"/>
  <c r="BA1981" i="7"/>
  <c r="BA1919" i="7"/>
  <c r="BA1850" i="7"/>
  <c r="BA1707" i="7"/>
  <c r="BA1604" i="7"/>
  <c r="BA1412" i="7"/>
  <c r="BA1341" i="7"/>
  <c r="BA1232" i="7"/>
  <c r="BA1124" i="7"/>
  <c r="BA814" i="7"/>
  <c r="BA472" i="7"/>
  <c r="BA259" i="7"/>
  <c r="BA15" i="7"/>
  <c r="BA1209" i="7"/>
  <c r="BA655" i="7"/>
  <c r="BA2153" i="7"/>
  <c r="BA1886" i="7"/>
  <c r="BA1767" i="7"/>
  <c r="BA1608" i="7"/>
  <c r="BA1488" i="7"/>
  <c r="BA1367" i="7"/>
  <c r="BA1286" i="7"/>
  <c r="BA1168" i="7"/>
  <c r="BA1053" i="7"/>
  <c r="BA903" i="7"/>
  <c r="BA787" i="7"/>
  <c r="BA442" i="7"/>
  <c r="BA222" i="7"/>
  <c r="BA1953" i="7"/>
  <c r="BA1574" i="7"/>
  <c r="BA1051" i="7"/>
  <c r="BA2192" i="7"/>
  <c r="BA2139" i="7"/>
  <c r="BA2084" i="7"/>
  <c r="BA1998" i="7"/>
  <c r="BA1848" i="7"/>
  <c r="BA1777" i="7"/>
  <c r="BA1693" i="7"/>
  <c r="BA1635" i="7"/>
  <c r="BA1471" i="7"/>
  <c r="BA1361" i="7"/>
  <c r="BA1280" i="7"/>
  <c r="BA1128" i="7"/>
  <c r="BA1046" i="7"/>
  <c r="BA817" i="7"/>
  <c r="BA517" i="7"/>
  <c r="BA235" i="7"/>
  <c r="BA1950" i="7"/>
  <c r="BA663" i="7"/>
  <c r="BA2176" i="7"/>
  <c r="BA2109" i="7"/>
  <c r="BA2047" i="7"/>
  <c r="BA1935" i="7"/>
  <c r="BA1879" i="7"/>
  <c r="BA1770" i="7"/>
  <c r="BA1623" i="7"/>
  <c r="BA1406" i="7"/>
  <c r="BA1338" i="7"/>
  <c r="BA1127" i="7"/>
  <c r="BA1009" i="7"/>
  <c r="BA885" i="7"/>
  <c r="BA729" i="7"/>
  <c r="BA585" i="7"/>
  <c r="BA434" i="7"/>
  <c r="BA219" i="7"/>
  <c r="BA1975" i="7"/>
  <c r="BA1702" i="7"/>
  <c r="BA540" i="7"/>
  <c r="BA2195" i="7"/>
  <c r="BA2149" i="7"/>
  <c r="BA2108" i="7"/>
  <c r="BA2002" i="7"/>
  <c r="BA1878" i="7"/>
  <c r="BA1741" i="7"/>
  <c r="BA1513" i="7"/>
  <c r="BA1374" i="7"/>
  <c r="BA1328" i="7"/>
  <c r="BA1146" i="7"/>
  <c r="BA889" i="7"/>
  <c r="BA796" i="7"/>
  <c r="BA648" i="7"/>
  <c r="BA438" i="7"/>
  <c r="BA282" i="7"/>
  <c r="BA76" i="7"/>
  <c r="BA1790" i="7"/>
  <c r="BA1002" i="7"/>
  <c r="BA469" i="7"/>
  <c r="BA93" i="7"/>
  <c r="BA1965" i="7"/>
  <c r="BA1243" i="7"/>
  <c r="BA1067" i="7"/>
  <c r="BA268" i="7"/>
  <c r="BA1423" i="7"/>
  <c r="BA1628" i="7"/>
  <c r="BA260" i="7"/>
  <c r="BA2048" i="7"/>
  <c r="BA1694" i="7"/>
  <c r="BA1119" i="7"/>
  <c r="BA746" i="7"/>
  <c r="BA362" i="7"/>
  <c r="BA1806" i="7"/>
  <c r="BA1993" i="7"/>
  <c r="BA1730" i="7"/>
  <c r="BA57" i="7"/>
  <c r="BA666" i="7"/>
  <c r="BA2060" i="7"/>
  <c r="BA1931" i="7"/>
  <c r="BA2141" i="7"/>
  <c r="BA988" i="7"/>
  <c r="BA2038" i="7"/>
  <c r="BA1846" i="7"/>
  <c r="BA1498" i="7"/>
  <c r="BA1343" i="7"/>
  <c r="BA835" i="7"/>
  <c r="BA2116" i="7"/>
  <c r="BA409" i="7"/>
  <c r="BA1834" i="7"/>
  <c r="BA400" i="7"/>
  <c r="BA2095" i="7"/>
  <c r="BA2025" i="7"/>
  <c r="BA1841" i="7"/>
  <c r="BA1543" i="7"/>
  <c r="BA821" i="7"/>
  <c r="BA1318" i="7"/>
  <c r="BA1880" i="7"/>
  <c r="BA261" i="7"/>
  <c r="BA2100" i="7"/>
  <c r="BA2011" i="7"/>
  <c r="BA1897" i="7"/>
  <c r="BA1829" i="7"/>
  <c r="BA1775" i="7"/>
  <c r="BA1685" i="7"/>
  <c r="BA1627" i="7"/>
  <c r="BA1500" i="7"/>
  <c r="BA1449" i="7"/>
  <c r="BA1305" i="7"/>
  <c r="BA2163" i="7"/>
  <c r="BA2162" i="7"/>
  <c r="BA2074" i="7"/>
  <c r="BA2020" i="7"/>
  <c r="BA1951" i="7"/>
  <c r="BA1847" i="7"/>
  <c r="BA1795" i="7"/>
  <c r="BA1723" i="7"/>
  <c r="BA1644" i="7"/>
  <c r="BA1539" i="7"/>
  <c r="BA1467" i="7"/>
  <c r="BA1895" i="7"/>
  <c r="BA1805" i="7"/>
  <c r="BA1660" i="7"/>
  <c r="BA1535" i="7"/>
  <c r="BA1427" i="7"/>
  <c r="BA1311" i="7"/>
  <c r="BA1252" i="7"/>
  <c r="BA2126" i="7"/>
  <c r="BA1997" i="7"/>
  <c r="BA1853" i="7"/>
  <c r="BA1772" i="7"/>
  <c r="BA1605" i="7"/>
  <c r="BA1464" i="7"/>
  <c r="BA1404" i="7"/>
  <c r="BA1234" i="7"/>
  <c r="BA1164" i="7"/>
  <c r="BA2115" i="7"/>
  <c r="BA2055" i="7"/>
  <c r="BA2006" i="7"/>
  <c r="BA2160" i="7"/>
  <c r="BA2107" i="7"/>
  <c r="BA1927" i="7"/>
  <c r="BA1695" i="7"/>
  <c r="BA1348" i="7"/>
  <c r="BA1085" i="7"/>
  <c r="BA292" i="7"/>
  <c r="BA1079" i="7"/>
  <c r="BA1891" i="7"/>
  <c r="BA1593" i="7"/>
  <c r="BA1314" i="7"/>
  <c r="BA1011" i="7"/>
  <c r="BA463" i="7"/>
  <c r="BA1813" i="7"/>
  <c r="BA13" i="7"/>
  <c r="BA2064" i="7"/>
  <c r="BA1804" i="7"/>
  <c r="BA1619" i="7"/>
  <c r="BA1296" i="7"/>
  <c r="BA1010" i="7"/>
  <c r="BA430" i="7"/>
  <c r="BA337" i="7"/>
  <c r="BA2073" i="7"/>
  <c r="BA1874" i="7"/>
  <c r="BA1546" i="7"/>
  <c r="BA1082" i="7"/>
  <c r="BA780" i="7"/>
  <c r="BA340" i="7"/>
  <c r="BA1745" i="7"/>
  <c r="BA2189" i="7"/>
  <c r="BA2009" i="7"/>
  <c r="BA1650" i="7"/>
  <c r="BA1349" i="7"/>
  <c r="BA883" i="7"/>
  <c r="BA473" i="7"/>
  <c r="BA56" i="7"/>
  <c r="BA539" i="7"/>
  <c r="BA1094" i="7"/>
  <c r="BA1719" i="7"/>
  <c r="BA1917" i="7"/>
  <c r="BA1855" i="7"/>
  <c r="BA861" i="7"/>
  <c r="BA370" i="7"/>
  <c r="BA1020" i="7"/>
  <c r="BA1717" i="7"/>
  <c r="BA767" i="7"/>
  <c r="BA2043" i="7"/>
  <c r="BA1753" i="7"/>
  <c r="BA689" i="7"/>
  <c r="BA1734" i="7"/>
  <c r="BA882" i="7"/>
  <c r="BA2150" i="7"/>
  <c r="BA314" i="7"/>
  <c r="BA351" i="7"/>
  <c r="BA2034" i="7"/>
  <c r="BA1630" i="7"/>
  <c r="BA714" i="7"/>
  <c r="BA1888" i="7"/>
  <c r="BA2164" i="7"/>
  <c r="BA2001" i="7"/>
  <c r="BA1857" i="7"/>
  <c r="BA1785" i="7"/>
  <c r="BA1672" i="7"/>
  <c r="BA1587" i="7"/>
  <c r="BA1469" i="7"/>
  <c r="BA1375" i="7"/>
  <c r="BA2120" i="7"/>
  <c r="BA2119" i="7"/>
  <c r="BA2039" i="7"/>
  <c r="BA1964" i="7"/>
  <c r="BA1837" i="7"/>
  <c r="BA1765" i="7"/>
  <c r="BA1671" i="7"/>
  <c r="BA1548" i="7"/>
  <c r="BA1457" i="7"/>
  <c r="BA1877" i="7"/>
  <c r="BA1749" i="7"/>
  <c r="BA1547" i="7"/>
  <c r="BA1416" i="7"/>
  <c r="BA1294" i="7"/>
  <c r="BA1197" i="7"/>
  <c r="BA2017" i="7"/>
  <c r="BA1844" i="7"/>
  <c r="BA1732" i="7"/>
  <c r="BA1497" i="7"/>
  <c r="BA1415" i="7"/>
  <c r="BA1225" i="7"/>
  <c r="BA2177" i="7"/>
  <c r="BA2071" i="7"/>
  <c r="BA2016" i="7"/>
  <c r="BA1923" i="7"/>
  <c r="BA1780" i="7"/>
  <c r="BA1692" i="7"/>
  <c r="BA1631" i="7"/>
  <c r="BA1544" i="7"/>
  <c r="BA1496" i="7"/>
  <c r="BA1425" i="7"/>
  <c r="BA1320" i="7"/>
  <c r="BA2070" i="7"/>
  <c r="BA1866" i="7"/>
  <c r="BA1801" i="7"/>
  <c r="BA1691" i="7"/>
  <c r="BA1621" i="7"/>
  <c r="BA1485" i="7"/>
  <c r="BA1432" i="7"/>
  <c r="BA1327" i="7"/>
  <c r="BA1277" i="7"/>
  <c r="BA2136" i="7"/>
  <c r="BA2102" i="7"/>
  <c r="BA2053" i="7"/>
  <c r="BA1992" i="7"/>
  <c r="BA1932" i="7"/>
  <c r="BA1873" i="7"/>
  <c r="BA1787" i="7"/>
  <c r="BA1716" i="7"/>
  <c r="BA1647" i="7"/>
  <c r="BA1589" i="7"/>
  <c r="BA1512" i="7"/>
  <c r="BA1439" i="7"/>
  <c r="BA2012" i="7"/>
  <c r="BA1755" i="7"/>
  <c r="BA1686" i="7"/>
  <c r="BA1609" i="7"/>
  <c r="BA1530" i="7"/>
  <c r="BA1483" i="7"/>
  <c r="BA1421" i="7"/>
  <c r="BA1306" i="7"/>
  <c r="BA1256" i="7"/>
  <c r="BA1211" i="7"/>
  <c r="BA1120" i="7"/>
  <c r="BA1049" i="7"/>
  <c r="BA998" i="7"/>
  <c r="BA931" i="7"/>
  <c r="BA864" i="7"/>
  <c r="BA772" i="7"/>
  <c r="BA711" i="7"/>
  <c r="BA658" i="7"/>
  <c r="BA596" i="7"/>
  <c r="BA535" i="7"/>
  <c r="BA484" i="7"/>
  <c r="BA418" i="7"/>
  <c r="BA365" i="7"/>
  <c r="BA1304" i="7"/>
  <c r="BA1253" i="7"/>
  <c r="BA1198" i="7"/>
  <c r="BA1087" i="7"/>
  <c r="BA1023" i="7"/>
  <c r="BA956" i="7"/>
  <c r="BA901" i="7"/>
  <c r="BA809" i="7"/>
  <c r="BA738" i="7"/>
  <c r="BA685" i="7"/>
  <c r="BA633" i="7"/>
  <c r="BA579" i="7"/>
  <c r="BA509" i="7"/>
  <c r="BA436" i="7"/>
  <c r="BA372" i="7"/>
  <c r="BA1157" i="7"/>
  <c r="BA1077" i="7"/>
  <c r="BA1030" i="7"/>
  <c r="BA975" i="7"/>
  <c r="BA908" i="7"/>
  <c r="BA825" i="7"/>
  <c r="BA770" i="7"/>
  <c r="BA709" i="7"/>
  <c r="BA651" i="7"/>
  <c r="BA594" i="7"/>
  <c r="BA545" i="7"/>
  <c r="BA498" i="7"/>
  <c r="BA427" i="7"/>
  <c r="BA2036" i="7"/>
  <c r="BA2076" i="7"/>
  <c r="BA1912" i="7"/>
  <c r="BA1615" i="7"/>
  <c r="BA1335" i="7"/>
  <c r="BA1007" i="7"/>
  <c r="BA253" i="7"/>
  <c r="BA704" i="7"/>
  <c r="BA1876" i="7"/>
  <c r="BA1516" i="7"/>
  <c r="BA1276" i="7"/>
  <c r="BA925" i="7"/>
  <c r="BA384" i="7"/>
  <c r="BA1579" i="7"/>
  <c r="BA2185" i="7"/>
  <c r="BA2004" i="7"/>
  <c r="BA1771" i="7"/>
  <c r="BA1487" i="7"/>
  <c r="BA1258" i="7"/>
  <c r="BA836" i="7"/>
  <c r="BA220" i="7"/>
  <c r="BA2191" i="7"/>
  <c r="BA2042" i="7"/>
  <c r="BA1781" i="7"/>
  <c r="BA1370" i="7"/>
  <c r="BA1035" i="7"/>
  <c r="BA723" i="7"/>
  <c r="BA250" i="7"/>
  <c r="BA1684" i="7"/>
  <c r="BA2155" i="7"/>
  <c r="BA1934" i="7"/>
  <c r="BA1519" i="7"/>
  <c r="BA1261" i="7"/>
  <c r="BA810" i="7"/>
  <c r="BA393" i="7"/>
  <c r="BA1858" i="7"/>
  <c r="BA385" i="7"/>
  <c r="BA899" i="7"/>
  <c r="BA1889" i="7"/>
  <c r="BA1957" i="7"/>
  <c r="BA1764" i="7"/>
  <c r="BA848" i="7"/>
  <c r="BA248" i="7"/>
  <c r="BA113" i="7"/>
  <c r="BA905" i="7"/>
  <c r="BA553" i="7"/>
  <c r="BA1967" i="7"/>
  <c r="BA1916" i="7"/>
  <c r="BA2028" i="7"/>
  <c r="BA1682" i="7"/>
  <c r="BA230" i="7"/>
  <c r="BA1776" i="7"/>
  <c r="BA2079" i="7"/>
  <c r="BA59" i="7"/>
  <c r="BA1983" i="7"/>
  <c r="BA1554" i="7"/>
  <c r="BA312" i="7"/>
  <c r="BA1768" i="7"/>
  <c r="BA2133" i="7"/>
  <c r="BA1980" i="7"/>
  <c r="BA1838" i="7"/>
  <c r="BA1725" i="7"/>
  <c r="BA1663" i="7"/>
  <c r="BA1550" i="7"/>
  <c r="BA1458" i="7"/>
  <c r="BA1282" i="7"/>
  <c r="BA2083" i="7"/>
  <c r="BA2091" i="7"/>
  <c r="BA2029" i="7"/>
  <c r="BA1928" i="7"/>
  <c r="BA1828" i="7"/>
  <c r="BA1751" i="7"/>
  <c r="BA1662" i="7"/>
  <c r="BA1528" i="7"/>
  <c r="BA1448" i="7"/>
  <c r="BA1869" i="7"/>
  <c r="BA1704" i="7"/>
  <c r="BA1489" i="7"/>
  <c r="BA1384" i="7"/>
  <c r="BA1271" i="7"/>
  <c r="BA1186" i="7"/>
  <c r="BA1972" i="7"/>
  <c r="BA1835" i="7"/>
  <c r="BA1703" i="7"/>
  <c r="BA1476" i="7"/>
  <c r="BA1383" i="7"/>
  <c r="BA1217" i="7"/>
  <c r="BA2169" i="7"/>
  <c r="BA2063" i="7"/>
  <c r="BA1996" i="7"/>
  <c r="BA1867" i="7"/>
  <c r="BA1744" i="7"/>
  <c r="BA1678" i="7"/>
  <c r="BA1622" i="7"/>
  <c r="BA1533" i="7"/>
  <c r="BA1475" i="7"/>
  <c r="BA1414" i="7"/>
  <c r="BA1309" i="7"/>
  <c r="BA2015" i="7"/>
  <c r="BA1851" i="7"/>
  <c r="BA1788" i="7"/>
  <c r="BA1667" i="7"/>
  <c r="BA1598" i="7"/>
  <c r="BA1473" i="7"/>
  <c r="BA1413" i="7"/>
  <c r="BA1319" i="7"/>
  <c r="BA1268" i="7"/>
  <c r="BA2078" i="7"/>
  <c r="BA2085" i="7"/>
  <c r="BA2044" i="7"/>
  <c r="BA1982" i="7"/>
  <c r="BA1920" i="7"/>
  <c r="BA1864" i="7"/>
  <c r="BA1778" i="7"/>
  <c r="BA1708" i="7"/>
  <c r="BA1638" i="7"/>
  <c r="BA1552" i="7"/>
  <c r="BA1494" i="7"/>
  <c r="BA1431" i="7"/>
  <c r="BA1939" i="7"/>
  <c r="BA1739" i="7"/>
  <c r="BA1673" i="7"/>
  <c r="BA1620" i="7"/>
  <c r="BA2056" i="7"/>
  <c r="BA1856" i="7"/>
  <c r="BA1557" i="7"/>
  <c r="BA1242" i="7"/>
  <c r="BA733" i="7"/>
  <c r="BA75" i="7"/>
  <c r="BA419" i="7"/>
  <c r="BA1798" i="7"/>
  <c r="BA1454" i="7"/>
  <c r="BA1173" i="7"/>
  <c r="BA887" i="7"/>
  <c r="BA257" i="7"/>
  <c r="BA1559" i="7"/>
  <c r="BA2146" i="7"/>
  <c r="BA1962" i="7"/>
  <c r="BA1722" i="7"/>
  <c r="BA1438" i="7"/>
  <c r="BA1150" i="7"/>
  <c r="BA812" i="7"/>
  <c r="BA1976" i="7"/>
  <c r="BA2171" i="7"/>
  <c r="BA1973" i="7"/>
  <c r="BA1721" i="7"/>
  <c r="BA1344" i="7"/>
  <c r="BA963" i="7"/>
  <c r="BA590" i="7"/>
  <c r="BA207" i="7"/>
  <c r="BA657" i="7"/>
  <c r="BA2143" i="7"/>
  <c r="BA1883" i="7"/>
  <c r="BA1506" i="7"/>
  <c r="BA1175" i="7"/>
  <c r="BA790" i="7"/>
  <c r="BA326" i="7"/>
  <c r="BA1681" i="7"/>
  <c r="BA152" i="7"/>
  <c r="BA1159" i="7"/>
  <c r="BA316" i="7"/>
  <c r="BA1502" i="7"/>
  <c r="BA232" i="7"/>
  <c r="BA1624" i="7"/>
  <c r="BA785" i="7"/>
  <c r="BA239" i="7"/>
  <c r="BA2167" i="7"/>
  <c r="BA341" i="7"/>
  <c r="BA395" i="7"/>
  <c r="BA450" i="7"/>
  <c r="BA1031" i="7"/>
  <c r="BA2018" i="7"/>
  <c r="BA1466" i="7"/>
  <c r="BA116" i="7"/>
  <c r="BA1750" i="7"/>
  <c r="BA1701" i="7"/>
  <c r="BA1971" i="7"/>
  <c r="BA1969" i="7"/>
  <c r="BA1503" i="7"/>
  <c r="BA1959" i="7"/>
  <c r="BA1655" i="7"/>
  <c r="BA2092" i="7"/>
  <c r="BA1930" i="7"/>
  <c r="BA1820" i="7"/>
  <c r="BA1714" i="7"/>
  <c r="BA1654" i="7"/>
  <c r="BA1540" i="7"/>
  <c r="BA1437" i="7"/>
  <c r="BA1274" i="7"/>
  <c r="BA2183" i="7"/>
  <c r="BA2082" i="7"/>
  <c r="BA2000" i="7"/>
  <c r="BA1905" i="7"/>
  <c r="BA1819" i="7"/>
  <c r="BA1736" i="7"/>
  <c r="BA1616" i="7"/>
  <c r="BA1508" i="7"/>
  <c r="BA1436" i="7"/>
  <c r="BA1827" i="7"/>
  <c r="BA1652" i="7"/>
  <c r="BA1477" i="7"/>
  <c r="BA1330" i="7"/>
  <c r="BA1262" i="7"/>
  <c r="BA2105" i="7"/>
  <c r="BA1925" i="7"/>
  <c r="BA1826" i="7"/>
  <c r="BA1680" i="7"/>
  <c r="BA1442" i="7"/>
  <c r="BA1329" i="7"/>
  <c r="BA1196" i="7"/>
  <c r="BA2147" i="7"/>
  <c r="BA2046" i="7"/>
  <c r="BA1984" i="7"/>
  <c r="BA1825" i="7"/>
  <c r="BA1731" i="7"/>
  <c r="BA1658" i="7"/>
  <c r="BA1613" i="7"/>
  <c r="BA1524" i="7"/>
  <c r="BA1462" i="7"/>
  <c r="BA1403" i="7"/>
  <c r="BA1300" i="7"/>
  <c r="BA1933" i="7"/>
  <c r="BA1833" i="7"/>
  <c r="BA1779" i="7"/>
  <c r="BA1657" i="7"/>
  <c r="BA1532" i="7"/>
  <c r="BA1461" i="7"/>
  <c r="BA1396" i="7"/>
  <c r="BA1308" i="7"/>
  <c r="BA1259" i="7"/>
  <c r="BA2154" i="7"/>
  <c r="BA2077" i="7"/>
  <c r="BA2033" i="7"/>
  <c r="BA1968" i="7"/>
  <c r="BA1910" i="7"/>
  <c r="BA1840" i="7"/>
  <c r="BA1756" i="7"/>
  <c r="BA1674" i="7"/>
  <c r="BA1629" i="7"/>
  <c r="BA1542" i="7"/>
  <c r="BA1484" i="7"/>
  <c r="BA1422" i="7"/>
  <c r="BA1898" i="7"/>
  <c r="BA1728" i="7"/>
  <c r="BA1665" i="7"/>
  <c r="BA1588" i="7"/>
  <c r="BA1510" i="7"/>
  <c r="BA1459" i="7"/>
  <c r="BA1378" i="7"/>
  <c r="BA1283" i="7"/>
  <c r="BA1245" i="7"/>
  <c r="BA1191" i="7"/>
  <c r="BA1088" i="7"/>
  <c r="BA1032" i="7"/>
  <c r="BA957" i="7"/>
  <c r="BA902" i="7"/>
  <c r="BA839" i="7"/>
  <c r="BA751" i="7"/>
  <c r="BA686" i="7"/>
  <c r="BA634" i="7"/>
  <c r="BA580" i="7"/>
  <c r="BA518" i="7"/>
  <c r="BA465" i="7"/>
  <c r="BA396" i="7"/>
  <c r="BA1385" i="7"/>
  <c r="BA1281" i="7"/>
  <c r="BA1227" i="7"/>
  <c r="BA1166" i="7"/>
  <c r="BA1070" i="7"/>
  <c r="BA997" i="7"/>
  <c r="BA938" i="7"/>
  <c r="BA863" i="7"/>
  <c r="BA771" i="7"/>
  <c r="BA719" i="7"/>
  <c r="BA667" i="7"/>
  <c r="BA603" i="7"/>
  <c r="BA546" i="7"/>
  <c r="BA483" i="7"/>
  <c r="BA416" i="7"/>
  <c r="BA355" i="7"/>
  <c r="BA1106" i="7"/>
  <c r="BA2187" i="7"/>
  <c r="BA1762" i="7"/>
  <c r="BA544" i="7"/>
  <c r="BA2101" i="7"/>
  <c r="BA1152" i="7"/>
  <c r="BA33" i="7"/>
  <c r="BA1875" i="7"/>
  <c r="BA1352" i="7"/>
  <c r="BA1720" i="7"/>
  <c r="BA1884" i="7"/>
  <c r="BA890" i="7"/>
  <c r="BA1929" i="7"/>
  <c r="BA1839" i="7"/>
  <c r="BA910" i="7"/>
  <c r="BA1265" i="7"/>
  <c r="BA820" i="7"/>
  <c r="BA1555" i="7"/>
  <c r="BA2124" i="7"/>
  <c r="BA2051" i="7"/>
  <c r="BA1904" i="7"/>
  <c r="BA497" i="7"/>
  <c r="BA2062" i="7"/>
  <c r="BA2024" i="7"/>
  <c r="BA2075" i="7"/>
  <c r="BA1797" i="7"/>
  <c r="BA1492" i="7"/>
  <c r="BA1254" i="7"/>
  <c r="BA1987" i="7"/>
  <c r="BA1784" i="7"/>
  <c r="BA1499" i="7"/>
  <c r="BA1783" i="7"/>
  <c r="BA1322" i="7"/>
  <c r="BA2072" i="7"/>
  <c r="BA1525" i="7"/>
  <c r="BA1279" i="7"/>
  <c r="BA2035" i="7"/>
  <c r="BA1792" i="7"/>
  <c r="BA1591" i="7"/>
  <c r="BA1433" i="7"/>
  <c r="BA1921" i="7"/>
  <c r="BA1709" i="7"/>
  <c r="BA1453" i="7"/>
  <c r="BA1285" i="7"/>
  <c r="BA2069" i="7"/>
  <c r="BA1940" i="7"/>
  <c r="BA1740" i="7"/>
  <c r="BA1597" i="7"/>
  <c r="BA1395" i="7"/>
  <c r="BA1698" i="7"/>
  <c r="BA1541" i="7"/>
  <c r="BA1450" i="7"/>
  <c r="BA1297" i="7"/>
  <c r="BA1220" i="7"/>
  <c r="BA1080" i="7"/>
  <c r="BA989" i="7"/>
  <c r="BA872" i="7"/>
  <c r="BA739" i="7"/>
  <c r="BA644" i="7"/>
  <c r="BA547" i="7"/>
  <c r="BA437" i="7"/>
  <c r="BA1418" i="7"/>
  <c r="BA1263" i="7"/>
  <c r="BA1118" i="7"/>
  <c r="BA1015" i="7"/>
  <c r="BA919" i="7"/>
  <c r="BA760" i="7"/>
  <c r="BA675" i="7"/>
  <c r="BA587" i="7"/>
  <c r="BA464" i="7"/>
  <c r="BA364" i="7"/>
  <c r="BA1086" i="7"/>
  <c r="BA1022" i="7"/>
  <c r="BA945" i="7"/>
  <c r="BA870" i="7"/>
  <c r="BA778" i="7"/>
  <c r="BA700" i="7"/>
  <c r="BA632" i="7"/>
  <c r="BA563" i="7"/>
  <c r="BA507" i="7"/>
  <c r="BA415" i="7"/>
  <c r="BA344" i="7"/>
  <c r="BA281" i="7"/>
  <c r="BA183" i="7"/>
  <c r="BA1029" i="7"/>
  <c r="BA984" i="7"/>
  <c r="BA907" i="7"/>
  <c r="BA769" i="7"/>
  <c r="BA682" i="7"/>
  <c r="BA631" i="7"/>
  <c r="BA562" i="7"/>
  <c r="BA506" i="7"/>
  <c r="BA426" i="7"/>
  <c r="BA324" i="7"/>
  <c r="BA256" i="7"/>
  <c r="BA182" i="7"/>
  <c r="BA126" i="7"/>
  <c r="BA28" i="7"/>
  <c r="BA1892" i="7"/>
  <c r="BA1233" i="7"/>
  <c r="BA1181" i="7"/>
  <c r="BA1093" i="7"/>
  <c r="BA1028" i="7"/>
  <c r="BA972" i="7"/>
  <c r="BA924" i="7"/>
  <c r="BA868" i="7"/>
  <c r="BA784" i="7"/>
  <c r="BA735" i="7"/>
  <c r="BA681" i="7"/>
  <c r="BA630" i="7"/>
  <c r="BA584" i="7"/>
  <c r="BA523" i="7"/>
  <c r="BA480" i="7"/>
  <c r="BA391" i="7"/>
  <c r="BA1154" i="7"/>
  <c r="BA1074" i="7"/>
  <c r="BA1019" i="7"/>
  <c r="BA960" i="7"/>
  <c r="BA913" i="7"/>
  <c r="BA859" i="7"/>
  <c r="BA804" i="7"/>
  <c r="BA754" i="7"/>
  <c r="BA679" i="7"/>
  <c r="BA619" i="7"/>
  <c r="BA570" i="7"/>
  <c r="BA521" i="7"/>
  <c r="BA441" i="7"/>
  <c r="BA390" i="7"/>
  <c r="BA1326" i="7"/>
  <c r="BA1267" i="7"/>
  <c r="BA1213" i="7"/>
  <c r="BA1153" i="7"/>
  <c r="BA1073" i="7"/>
  <c r="BA1018" i="7"/>
  <c r="BA959" i="7"/>
  <c r="BA912" i="7"/>
  <c r="BA858" i="7"/>
  <c r="BA753" i="7"/>
  <c r="BA678" i="7"/>
  <c r="BA598" i="7"/>
  <c r="BA537" i="7"/>
  <c r="BA494" i="7"/>
  <c r="BA439" i="7"/>
  <c r="BA1178" i="7"/>
  <c r="BA1089" i="7"/>
  <c r="BA1042" i="7"/>
  <c r="BA990" i="7"/>
  <c r="BA940" i="7"/>
  <c r="BA886" i="7"/>
  <c r="BA829" i="7"/>
  <c r="BA740" i="7"/>
  <c r="BA669" i="7"/>
  <c r="BA589" i="7"/>
  <c r="BA528" i="7"/>
  <c r="BA485" i="7"/>
  <c r="BA366" i="7"/>
  <c r="BA320" i="7"/>
  <c r="BA272" i="7"/>
  <c r="BA204" i="7"/>
  <c r="BA157" i="7"/>
  <c r="BA319" i="7"/>
  <c r="BA243" i="7"/>
  <c r="BA185" i="7"/>
  <c r="BA118" i="7"/>
  <c r="BA42" i="7"/>
  <c r="BA2161" i="7"/>
  <c r="BA1941" i="7"/>
  <c r="BA1583" i="7"/>
  <c r="BA1452" i="7"/>
  <c r="BA1272" i="7"/>
  <c r="BA976" i="7"/>
  <c r="BA765" i="7"/>
  <c r="BA468" i="7"/>
  <c r="BA129" i="7"/>
  <c r="BA345" i="7"/>
  <c r="BA291" i="7"/>
  <c r="BA193" i="7"/>
  <c r="BA128" i="7"/>
  <c r="BA52" i="7"/>
  <c r="BA2159" i="7"/>
  <c r="BA1899" i="7"/>
  <c r="BA1675" i="7"/>
  <c r="BA1526" i="7"/>
  <c r="BA1377" i="7"/>
  <c r="BA1138" i="7"/>
  <c r="BA876" i="7"/>
  <c r="BA573" i="7"/>
  <c r="BA231" i="7"/>
  <c r="BA65" i="7"/>
  <c r="BA73" i="7"/>
  <c r="BA18" i="7"/>
  <c r="BA2040" i="7"/>
  <c r="BA2148" i="7"/>
  <c r="BA1455" i="7"/>
  <c r="BA420" i="7"/>
  <c r="BA1711" i="7"/>
  <c r="BA1084" i="7"/>
  <c r="BA1144" i="7"/>
  <c r="BA1836" i="7"/>
  <c r="BA1121" i="7"/>
  <c r="BA1066" i="7"/>
  <c r="BA1634" i="7"/>
  <c r="BA828" i="7"/>
  <c r="BA386" i="7"/>
  <c r="BA1769" i="7"/>
  <c r="BA722" i="7"/>
  <c r="BA744" i="7"/>
  <c r="BA2098" i="7"/>
  <c r="BA762" i="7"/>
  <c r="BA736" i="7"/>
  <c r="BA1995" i="7"/>
  <c r="BA397" i="7"/>
  <c r="BA1773" i="7"/>
  <c r="BA654" i="7"/>
  <c r="BA2054" i="7"/>
  <c r="BA2122" i="7"/>
  <c r="BA2021" i="7"/>
  <c r="BA1706" i="7"/>
  <c r="BA1481" i="7"/>
  <c r="BA2172" i="7"/>
  <c r="BA1978" i="7"/>
  <c r="BA1713" i="7"/>
  <c r="BA1480" i="7"/>
  <c r="BA1643" i="7"/>
  <c r="BA1303" i="7"/>
  <c r="BA1903" i="7"/>
  <c r="BA1515" i="7"/>
  <c r="BA1182" i="7"/>
  <c r="BA2026" i="7"/>
  <c r="BA1718" i="7"/>
  <c r="BA1556" i="7"/>
  <c r="BA1382" i="7"/>
  <c r="BA1911" i="7"/>
  <c r="BA1648" i="7"/>
  <c r="BA1440" i="7"/>
  <c r="BA1249" i="7"/>
  <c r="BA2061" i="7"/>
  <c r="BA1900" i="7"/>
  <c r="BA1729" i="7"/>
  <c r="BA1531" i="7"/>
  <c r="BA2022" i="7"/>
  <c r="BA1646" i="7"/>
  <c r="BA1520" i="7"/>
  <c r="BA1430" i="7"/>
  <c r="BA1275" i="7"/>
  <c r="BA1199" i="7"/>
  <c r="BA1058" i="7"/>
  <c r="BA947" i="7"/>
  <c r="BA852" i="7"/>
  <c r="BA720" i="7"/>
  <c r="BA625" i="7"/>
  <c r="BA527" i="7"/>
  <c r="BA429" i="7"/>
  <c r="BA1331" i="7"/>
  <c r="BA1244" i="7"/>
  <c r="BA1096" i="7"/>
  <c r="BA977" i="7"/>
  <c r="BA892" i="7"/>
  <c r="BA748" i="7"/>
  <c r="BA653" i="7"/>
  <c r="BA565" i="7"/>
  <c r="BA445" i="7"/>
  <c r="BA1174" i="7"/>
  <c r="BA1069" i="7"/>
  <c r="BA1014" i="7"/>
  <c r="BA937" i="7"/>
  <c r="BA849" i="7"/>
  <c r="BA759" i="7"/>
  <c r="BA684" i="7"/>
  <c r="BA612" i="7"/>
  <c r="BA555" i="7"/>
  <c r="BA490" i="7"/>
  <c r="BA402" i="7"/>
  <c r="BA334" i="7"/>
  <c r="BA249" i="7"/>
  <c r="BA175" i="7"/>
  <c r="BA1021" i="7"/>
  <c r="BA973" i="7"/>
  <c r="BA879" i="7"/>
  <c r="BA758" i="7"/>
  <c r="BA673" i="7"/>
  <c r="BA622" i="7"/>
  <c r="BA552" i="7"/>
  <c r="BA489" i="7"/>
  <c r="BA413" i="7"/>
  <c r="BA306" i="7"/>
  <c r="BA229" i="7"/>
  <c r="BA174" i="7"/>
  <c r="BA97" i="7"/>
  <c r="BA17" i="7"/>
  <c r="BA1269" i="7"/>
  <c r="BA1224" i="7"/>
  <c r="BA1172" i="7"/>
  <c r="BA1075" i="7"/>
  <c r="BA1012" i="7"/>
  <c r="BA961" i="7"/>
  <c r="BA914" i="7"/>
  <c r="BA860" i="7"/>
  <c r="BA776" i="7"/>
  <c r="BA724" i="7"/>
  <c r="BA672" i="7"/>
  <c r="BA620" i="7"/>
  <c r="BA571" i="7"/>
  <c r="BA514" i="7"/>
  <c r="BA457" i="7"/>
  <c r="BA1223" i="7"/>
  <c r="BA1141" i="7"/>
  <c r="BA1063" i="7"/>
  <c r="BA1001" i="7"/>
  <c r="BA951" i="7"/>
  <c r="BA897" i="7"/>
  <c r="BA845" i="7"/>
  <c r="BA793" i="7"/>
  <c r="BA742" i="7"/>
  <c r="BA671" i="7"/>
  <c r="BA609" i="7"/>
  <c r="BA560" i="7"/>
  <c r="BA513" i="7"/>
  <c r="BA432" i="7"/>
  <c r="BA376" i="7"/>
  <c r="BA1317" i="7"/>
  <c r="BA1248" i="7"/>
  <c r="BA1193" i="7"/>
  <c r="BA1140" i="7"/>
  <c r="BA1062" i="7"/>
  <c r="BA1000" i="7"/>
  <c r="BA949" i="7"/>
  <c r="BA904" i="7"/>
  <c r="BA843" i="7"/>
  <c r="BA741" i="7"/>
  <c r="BA670" i="7"/>
  <c r="BA582" i="7"/>
  <c r="BA529" i="7"/>
  <c r="BA486" i="7"/>
  <c r="BA1221" i="7"/>
  <c r="BA1169" i="7"/>
  <c r="BA1081" i="7"/>
  <c r="BA1033" i="7"/>
  <c r="BA979" i="7"/>
  <c r="BA932" i="7"/>
  <c r="BA873" i="7"/>
  <c r="BA801" i="7"/>
  <c r="BA721" i="7"/>
  <c r="BA659" i="7"/>
  <c r="BA581" i="7"/>
  <c r="BA519" i="7"/>
  <c r="BA477" i="7"/>
  <c r="BA358" i="7"/>
  <c r="BA311" i="7"/>
  <c r="BA252" i="7"/>
  <c r="BA195" i="7"/>
  <c r="BA356" i="7"/>
  <c r="BA310" i="7"/>
  <c r="BA234" i="7"/>
  <c r="BA167" i="7"/>
  <c r="BA109" i="7"/>
  <c r="BA32" i="7"/>
  <c r="BA2130" i="7"/>
  <c r="BA1907" i="7"/>
  <c r="BA1575" i="7"/>
  <c r="BA1410" i="7"/>
  <c r="BA1208" i="7"/>
  <c r="BA1986" i="7"/>
  <c r="BA1368" i="7"/>
  <c r="BA1979" i="7"/>
  <c r="BA1614" i="7"/>
  <c r="BA819" i="7"/>
  <c r="BA380" i="7"/>
  <c r="BA1677" i="7"/>
  <c r="BA1057" i="7"/>
  <c r="BA2118" i="7"/>
  <c r="BA1618" i="7"/>
  <c r="BA558" i="7"/>
  <c r="BA153" i="7"/>
  <c r="BA1405" i="7"/>
  <c r="BA605" i="7"/>
  <c r="BA83" i="7"/>
  <c r="BA1207" i="7"/>
  <c r="BA2057" i="7"/>
  <c r="BA725" i="7"/>
  <c r="BA2166" i="7"/>
  <c r="BA2184" i="7"/>
  <c r="BA1373" i="7"/>
  <c r="BA379" i="7"/>
  <c r="BA1901" i="7"/>
  <c r="BA1989" i="7"/>
  <c r="BA1887" i="7"/>
  <c r="BA1696" i="7"/>
  <c r="BA1419" i="7"/>
  <c r="BA2140" i="7"/>
  <c r="BA1896" i="7"/>
  <c r="BA1705" i="7"/>
  <c r="BA1428" i="7"/>
  <c r="BA1585" i="7"/>
  <c r="BA1235" i="7"/>
  <c r="BA1868" i="7"/>
  <c r="BA1434" i="7"/>
  <c r="BA1116" i="7"/>
  <c r="BA1961" i="7"/>
  <c r="BA1710" i="7"/>
  <c r="BA1514" i="7"/>
  <c r="BA1340" i="7"/>
  <c r="BA1824" i="7"/>
  <c r="BA1640" i="7"/>
  <c r="BA1380" i="7"/>
  <c r="BA1240" i="7"/>
  <c r="BA2013" i="7"/>
  <c r="BA1881" i="7"/>
  <c r="BA1666" i="7"/>
  <c r="BA1522" i="7"/>
  <c r="BA1872" i="7"/>
  <c r="BA1636" i="7"/>
  <c r="BA1501" i="7"/>
  <c r="BA1394" i="7"/>
  <c r="BA1266" i="7"/>
  <c r="BA1177" i="7"/>
  <c r="BA1041" i="7"/>
  <c r="BA939" i="7"/>
  <c r="BA800" i="7"/>
  <c r="BA702" i="7"/>
  <c r="BA615" i="7"/>
  <c r="BA510" i="7"/>
  <c r="BA404" i="7"/>
  <c r="BA1323" i="7"/>
  <c r="BA1219" i="7"/>
  <c r="BA1078" i="7"/>
  <c r="BA964" i="7"/>
  <c r="BA851" i="7"/>
  <c r="BA728" i="7"/>
  <c r="BA643" i="7"/>
  <c r="BA534" i="7"/>
  <c r="BA428" i="7"/>
  <c r="BA1165" i="7"/>
  <c r="BA1056" i="7"/>
  <c r="BA996" i="7"/>
  <c r="BA926" i="7"/>
  <c r="BA816" i="7"/>
  <c r="BA737" i="7"/>
  <c r="BA674" i="7"/>
  <c r="BA602" i="7"/>
  <c r="BA533" i="7"/>
  <c r="BA482" i="7"/>
  <c r="BA383" i="7"/>
  <c r="BA317" i="7"/>
  <c r="BA240" i="7"/>
  <c r="BA165" i="7"/>
  <c r="BA1013" i="7"/>
  <c r="BA962" i="7"/>
  <c r="BA869" i="7"/>
  <c r="BA717" i="7"/>
  <c r="BA664" i="7"/>
  <c r="BA601" i="7"/>
  <c r="BA532" i="7"/>
  <c r="BA481" i="7"/>
  <c r="BA401" i="7"/>
  <c r="BA297" i="7"/>
  <c r="BA208" i="7"/>
  <c r="BA162" i="7"/>
  <c r="BA71" i="7"/>
  <c r="BA1994" i="7"/>
  <c r="BA1260" i="7"/>
  <c r="BA1216" i="7"/>
  <c r="BA1163" i="7"/>
  <c r="BA1064" i="7"/>
  <c r="BA1003" i="7"/>
  <c r="BA952" i="7"/>
  <c r="BA906" i="7"/>
  <c r="BA846" i="7"/>
  <c r="BA768" i="7"/>
  <c r="BA716" i="7"/>
  <c r="BA662" i="7"/>
  <c r="BA610" i="7"/>
  <c r="BA561" i="7"/>
  <c r="BA505" i="7"/>
  <c r="BA433" i="7"/>
  <c r="BA1194" i="7"/>
  <c r="BA1111" i="7"/>
  <c r="BA1044" i="7"/>
  <c r="BA992" i="7"/>
  <c r="BA942" i="7"/>
  <c r="BA888" i="7"/>
  <c r="BA832" i="7"/>
  <c r="BA783" i="7"/>
  <c r="BA715" i="7"/>
  <c r="BA661" i="7"/>
  <c r="BA599" i="7"/>
  <c r="BA550" i="7"/>
  <c r="BA487" i="7"/>
  <c r="BA422" i="7"/>
  <c r="BA368" i="7"/>
  <c r="BA1307" i="7"/>
  <c r="BA1239" i="7"/>
  <c r="BA1179" i="7"/>
  <c r="BA1110" i="7"/>
  <c r="BA1052" i="7"/>
  <c r="BA991" i="7"/>
  <c r="BA941" i="7"/>
  <c r="BA895" i="7"/>
  <c r="BA782" i="7"/>
  <c r="BA732" i="7"/>
  <c r="BA660" i="7"/>
  <c r="BA569" i="7"/>
  <c r="BA1970" i="7"/>
  <c r="BA1226" i="7"/>
  <c r="BA1312" i="7"/>
  <c r="BA1372" i="7"/>
  <c r="BA646" i="7"/>
  <c r="BA2134" i="7"/>
  <c r="BA1642" i="7"/>
  <c r="BA607" i="7"/>
  <c r="BA2099" i="7"/>
  <c r="BA1324" i="7"/>
  <c r="BA466" i="7"/>
  <c r="BA2117" i="7"/>
  <c r="BA1369" i="7"/>
  <c r="BA277" i="7"/>
  <c r="BA61" i="7"/>
  <c r="BA1948" i="7"/>
  <c r="BA2181" i="7"/>
  <c r="BA2123" i="7"/>
  <c r="BA909" i="7"/>
  <c r="BA1353" i="7"/>
  <c r="BA1142" i="7"/>
  <c r="BA1700" i="7"/>
  <c r="BA1160" i="7"/>
  <c r="BA1871" i="7"/>
  <c r="BA1645" i="7"/>
  <c r="BA1393" i="7"/>
  <c r="BA2058" i="7"/>
  <c r="BA1870" i="7"/>
  <c r="BA1607" i="7"/>
  <c r="BA1885" i="7"/>
  <c r="BA1445" i="7"/>
  <c r="BA1218" i="7"/>
  <c r="BA1816" i="7"/>
  <c r="BA1426" i="7"/>
  <c r="BA2104" i="7"/>
  <c r="BA1946" i="7"/>
  <c r="BA1649" i="7"/>
  <c r="BA1504" i="7"/>
  <c r="BA1278" i="7"/>
  <c r="BA1814" i="7"/>
  <c r="BA1523" i="7"/>
  <c r="BA1339" i="7"/>
  <c r="BA2144" i="7"/>
  <c r="BA2003" i="7"/>
  <c r="BA1823" i="7"/>
  <c r="BA1656" i="7"/>
  <c r="BA1460" i="7"/>
  <c r="BA1863" i="7"/>
  <c r="BA1596" i="7"/>
  <c r="BA1493" i="7"/>
  <c r="BA1337" i="7"/>
  <c r="BA1229" i="7"/>
  <c r="BA1134" i="7"/>
  <c r="BA1024" i="7"/>
  <c r="BA920" i="7"/>
  <c r="BA788" i="7"/>
  <c r="BA676" i="7"/>
  <c r="BA588" i="7"/>
  <c r="BA492" i="7"/>
  <c r="BA387" i="7"/>
  <c r="BA1295" i="7"/>
  <c r="BA1210" i="7"/>
  <c r="BA1048" i="7"/>
  <c r="BA946" i="7"/>
  <c r="BA838" i="7"/>
  <c r="BA710" i="7"/>
  <c r="BA624" i="7"/>
  <c r="BA526" i="7"/>
  <c r="BA403" i="7"/>
  <c r="BA1117" i="7"/>
  <c r="BA1047" i="7"/>
  <c r="BA985" i="7"/>
  <c r="BA900" i="7"/>
  <c r="BA808" i="7"/>
  <c r="BA726" i="7"/>
  <c r="BA665" i="7"/>
  <c r="BA586" i="7"/>
  <c r="BA525" i="7"/>
  <c r="BA444" i="7"/>
  <c r="BA371" i="7"/>
  <c r="BA299" i="7"/>
  <c r="BA209" i="7"/>
  <c r="BA151" i="7"/>
  <c r="BA1005" i="7"/>
  <c r="BA944" i="7"/>
  <c r="BA815" i="7"/>
  <c r="BA708" i="7"/>
  <c r="BA650" i="7"/>
  <c r="BA593" i="7"/>
  <c r="BA524" i="7"/>
  <c r="BA462" i="7"/>
  <c r="BA381" i="7"/>
  <c r="BA289" i="7"/>
  <c r="BA200" i="7"/>
  <c r="BA150" i="7"/>
  <c r="BA48" i="7"/>
  <c r="BA1974" i="7"/>
  <c r="BA1250" i="7"/>
  <c r="BA1205" i="7"/>
  <c r="BA1155" i="7"/>
  <c r="BA1045" i="7"/>
  <c r="BA993" i="7"/>
  <c r="BA943" i="7"/>
  <c r="BA898" i="7"/>
  <c r="BA823" i="7"/>
  <c r="BA757" i="7"/>
  <c r="BA707" i="7"/>
  <c r="BA649" i="7"/>
  <c r="BA600" i="7"/>
  <c r="BA551" i="7"/>
  <c r="BA496" i="7"/>
  <c r="BA423" i="7"/>
  <c r="BA1180" i="7"/>
  <c r="BA1100" i="7"/>
  <c r="BA1036" i="7"/>
  <c r="BA981" i="7"/>
  <c r="BA934" i="7"/>
  <c r="BA875" i="7"/>
  <c r="BA822" i="7"/>
  <c r="BA775" i="7"/>
  <c r="BA706" i="7"/>
  <c r="BA637" i="7"/>
  <c r="BA591" i="7"/>
  <c r="BA538" i="7"/>
  <c r="BA479" i="7"/>
  <c r="BA411" i="7"/>
  <c r="BA360" i="7"/>
  <c r="BA1298" i="7"/>
  <c r="BA1231" i="7"/>
  <c r="BA1170" i="7"/>
  <c r="BA1099" i="7"/>
  <c r="BA1043" i="7"/>
  <c r="BA980" i="7"/>
  <c r="BA933" i="7"/>
  <c r="BA874" i="7"/>
  <c r="BA774" i="7"/>
  <c r="BA705" i="7"/>
  <c r="BA647" i="7"/>
  <c r="BA559" i="7"/>
  <c r="BA512" i="7"/>
  <c r="BA467" i="7"/>
  <c r="BA1200" i="7"/>
  <c r="BA1109" i="7"/>
  <c r="BA1061" i="7"/>
  <c r="BA1017" i="7"/>
  <c r="BA958" i="7"/>
  <c r="BA911" i="7"/>
  <c r="BA857" i="7"/>
  <c r="BA773" i="7"/>
  <c r="BA703" i="7"/>
  <c r="BA616" i="7"/>
  <c r="BA548" i="7"/>
  <c r="BA501" i="7"/>
  <c r="BA388" i="7"/>
  <c r="BA339" i="7"/>
  <c r="BA293" i="7"/>
  <c r="BA224" i="7"/>
  <c r="BA178" i="7"/>
  <c r="BA338" i="7"/>
  <c r="BA283" i="7"/>
  <c r="BA203" i="7"/>
  <c r="BA139" i="7"/>
  <c r="BA64" i="7"/>
  <c r="BA11" i="7"/>
  <c r="BA2007" i="7"/>
  <c r="BA1742" i="7"/>
  <c r="BA1536" i="7"/>
  <c r="BA1381" i="7"/>
  <c r="BA1139" i="7"/>
  <c r="BA844" i="7"/>
  <c r="BA627" i="7"/>
  <c r="BA275" i="7"/>
  <c r="BA66" i="7"/>
  <c r="BA309" i="7"/>
  <c r="BA233" i="7"/>
  <c r="BA154" i="7"/>
  <c r="BA74" i="7"/>
  <c r="BA19" i="7"/>
  <c r="BA1821" i="7"/>
  <c r="BA2090" i="7"/>
  <c r="BA1991" i="7"/>
  <c r="BA2068" i="7"/>
  <c r="BA242" i="7"/>
  <c r="BA1807" i="7"/>
  <c r="BA1763" i="7"/>
  <c r="BA1441" i="7"/>
  <c r="BA2135" i="7"/>
  <c r="BA1715" i="7"/>
  <c r="BA1097" i="7"/>
  <c r="BA567" i="7"/>
  <c r="BA1040" i="7"/>
  <c r="BA491" i="7"/>
  <c r="BA891" i="7"/>
  <c r="BA516" i="7"/>
  <c r="BA136" i="7"/>
  <c r="BA641" i="7"/>
  <c r="BA280" i="7"/>
  <c r="BA1241" i="7"/>
  <c r="BA935" i="7"/>
  <c r="BA638" i="7"/>
  <c r="BA1162" i="7"/>
  <c r="BA867" i="7"/>
  <c r="BA583" i="7"/>
  <c r="BA1284" i="7"/>
  <c r="BA967" i="7"/>
  <c r="BA618" i="7"/>
  <c r="BA452" i="7"/>
  <c r="BA1072" i="7"/>
  <c r="BA948" i="7"/>
  <c r="BA781" i="7"/>
  <c r="BA597" i="7"/>
  <c r="BA405" i="7"/>
  <c r="BA285" i="7"/>
  <c r="BA346" i="7"/>
  <c r="BA194" i="7"/>
  <c r="BA20" i="7"/>
  <c r="BA1617" i="7"/>
  <c r="BA1183" i="7"/>
  <c r="BA731" i="7"/>
  <c r="BA190" i="7"/>
  <c r="BA318" i="7"/>
  <c r="BA184" i="7"/>
  <c r="BA63" i="7"/>
  <c r="BA2041" i="7"/>
  <c r="BA1737" i="7"/>
  <c r="BA1558" i="7"/>
  <c r="BA1342" i="7"/>
  <c r="BA1034" i="7"/>
  <c r="BA727" i="7"/>
  <c r="BA274" i="7"/>
  <c r="BA37" i="7"/>
  <c r="BA51" i="7"/>
  <c r="BA2157" i="7"/>
  <c r="BA1854" i="7"/>
  <c r="BA1664" i="7"/>
  <c r="BA1521" i="7"/>
  <c r="BA1376" i="7"/>
  <c r="BA1167" i="7"/>
  <c r="BA856" i="7"/>
  <c r="BA688" i="7"/>
  <c r="BA410" i="7"/>
  <c r="BA120" i="7"/>
  <c r="BA1733" i="7"/>
  <c r="BA1564" i="7"/>
  <c r="BA1402" i="7"/>
  <c r="BA1255" i="7"/>
  <c r="BA1068" i="7"/>
  <c r="BA750" i="7"/>
  <c r="BA459" i="7"/>
  <c r="BA119" i="7"/>
  <c r="BA361" i="7"/>
  <c r="BA296" i="7"/>
  <c r="BA247" i="7"/>
  <c r="BA189" i="7"/>
  <c r="BA105" i="7"/>
  <c r="BA27" i="7"/>
  <c r="BA2112" i="7"/>
  <c r="BA1803" i="7"/>
  <c r="BA1651" i="7"/>
  <c r="BA1511" i="7"/>
  <c r="BA1357" i="7"/>
  <c r="BA1149" i="7"/>
  <c r="BA896" i="7"/>
  <c r="BA699" i="7"/>
  <c r="BA508" i="7"/>
  <c r="BA307" i="7"/>
  <c r="BA114" i="7"/>
  <c r="BA330" i="7"/>
  <c r="BA287" i="7"/>
  <c r="BA237" i="7"/>
  <c r="BA180" i="7"/>
  <c r="BA95" i="7"/>
  <c r="BA6" i="7"/>
  <c r="BA1945" i="7"/>
  <c r="BA1761" i="7"/>
  <c r="BA1578" i="7"/>
  <c r="BA1468" i="7"/>
  <c r="BA1289" i="7"/>
  <c r="BA1112" i="7"/>
  <c r="BA853" i="7"/>
  <c r="BA645" i="7"/>
  <c r="BA425" i="7"/>
  <c r="BA158" i="7"/>
  <c r="BA50" i="7"/>
  <c r="BA398" i="7"/>
  <c r="BA349" i="7"/>
  <c r="BA286" i="7"/>
  <c r="BA213" i="7"/>
  <c r="BA159" i="7"/>
  <c r="BA103" i="7"/>
  <c r="BA25" i="7"/>
  <c r="BA2110" i="7"/>
  <c r="BA1822" i="7"/>
  <c r="BA1599" i="7"/>
  <c r="BA1465" i="7"/>
  <c r="BA1185" i="7"/>
  <c r="BA986" i="7"/>
  <c r="BA640" i="7"/>
  <c r="BA284" i="7"/>
  <c r="BA94" i="7"/>
  <c r="BA131" i="7"/>
  <c r="BA55" i="7"/>
  <c r="BA2165" i="7"/>
  <c r="BA1942" i="7"/>
  <c r="BA1743" i="7"/>
  <c r="BA1568" i="7"/>
  <c r="BA1386" i="7"/>
  <c r="BA1059" i="7"/>
  <c r="BA818" i="7"/>
  <c r="BA575" i="7"/>
  <c r="BA85" i="7"/>
  <c r="BA2178" i="7"/>
  <c r="BA1126" i="7"/>
  <c r="BA777" i="7"/>
  <c r="BA1595" i="7"/>
  <c r="BA2096" i="7"/>
  <c r="BA1799" i="7"/>
  <c r="BA893" i="7"/>
  <c r="BA797" i="7"/>
  <c r="BA718" i="7"/>
  <c r="BA915" i="7"/>
  <c r="BA135" i="7"/>
  <c r="BA794" i="7"/>
  <c r="BA764" i="7"/>
  <c r="BA1161" i="7"/>
  <c r="BA520" i="7"/>
  <c r="BA1192" i="7"/>
  <c r="BA894" i="7"/>
  <c r="BA536" i="7"/>
  <c r="BA212" i="7"/>
  <c r="BA2052" i="7"/>
  <c r="BA541" i="7"/>
  <c r="BA270" i="7"/>
  <c r="BA1956" i="7"/>
  <c r="BA1612" i="7"/>
  <c r="BA1204" i="7"/>
  <c r="BA461" i="7"/>
  <c r="BA107" i="7"/>
  <c r="BA1999" i="7"/>
  <c r="BA1581" i="7"/>
  <c r="BA1292" i="7"/>
  <c r="BA799" i="7"/>
  <c r="BA1602" i="7"/>
  <c r="BA1358" i="7"/>
  <c r="BA917" i="7"/>
  <c r="BA323" i="7"/>
  <c r="BA149" i="7"/>
  <c r="BA1747" i="7"/>
  <c r="BA834" i="7"/>
  <c r="BA54" i="7"/>
  <c r="BA148" i="7"/>
  <c r="BA1726" i="7"/>
  <c r="BA987" i="7"/>
  <c r="BA357" i="7"/>
  <c r="BA321" i="7"/>
  <c r="BA68" i="7"/>
  <c r="BA1760" i="7"/>
  <c r="BA470" i="7"/>
  <c r="BA23" i="7"/>
  <c r="BA1537" i="7"/>
  <c r="BA453" i="7"/>
  <c r="BA1143" i="7"/>
  <c r="BA1366" i="7"/>
  <c r="BA2093" i="7"/>
  <c r="BA614" i="7"/>
  <c r="BA1809" i="7"/>
  <c r="BA1594" i="7"/>
  <c r="BA1310" i="7"/>
  <c r="BA2086" i="7"/>
  <c r="BA1955" i="7"/>
  <c r="BA1551" i="7"/>
  <c r="BA1016" i="7"/>
  <c r="BA476" i="7"/>
  <c r="BA927" i="7"/>
  <c r="BA394" i="7"/>
  <c r="BA786" i="7"/>
  <c r="BA435" i="7"/>
  <c r="BA994" i="7"/>
  <c r="BA577" i="7"/>
  <c r="BA191" i="7"/>
  <c r="BA1195" i="7"/>
  <c r="BA877" i="7"/>
  <c r="BA592" i="7"/>
  <c r="BA1092" i="7"/>
  <c r="BA813" i="7"/>
  <c r="BA530" i="7"/>
  <c r="BA1222" i="7"/>
  <c r="BA922" i="7"/>
  <c r="BA549" i="7"/>
  <c r="BA1212" i="7"/>
  <c r="BA1050" i="7"/>
  <c r="BA921" i="7"/>
  <c r="BA752" i="7"/>
  <c r="BA568" i="7"/>
  <c r="BA374" i="7"/>
  <c r="BA244" i="7"/>
  <c r="BA327" i="7"/>
  <c r="BA156" i="7"/>
  <c r="BA3" i="7"/>
  <c r="BA1567" i="7"/>
  <c r="BA1125" i="7"/>
  <c r="BA690" i="7"/>
  <c r="BA92" i="7"/>
  <c r="BA300" i="7"/>
  <c r="BA176" i="7"/>
  <c r="BA41" i="7"/>
  <c r="BA2005" i="7"/>
  <c r="BA1697" i="7"/>
  <c r="BA1479" i="7"/>
  <c r="BA1301" i="7"/>
  <c r="BA974" i="7"/>
  <c r="BA621" i="7"/>
  <c r="BA171" i="7"/>
  <c r="BA127" i="7"/>
  <c r="BA40" i="7"/>
  <c r="BA2121" i="7"/>
  <c r="BA1808" i="7"/>
  <c r="BA1603" i="7"/>
  <c r="BA1478" i="7"/>
  <c r="BA1336" i="7"/>
  <c r="BA1137" i="7"/>
  <c r="BA841" i="7"/>
  <c r="BA617" i="7"/>
  <c r="BA273" i="7"/>
  <c r="BA82" i="7"/>
  <c r="BA1661" i="7"/>
  <c r="BA1553" i="7"/>
  <c r="BA1390" i="7"/>
  <c r="BA1190" i="7"/>
  <c r="BA970" i="7"/>
  <c r="BA687" i="7"/>
  <c r="BA446" i="7"/>
  <c r="BA89" i="7"/>
  <c r="BA342" i="7"/>
  <c r="BA288" i="7"/>
  <c r="BA238" i="7"/>
  <c r="BA161" i="7"/>
  <c r="BA96" i="7"/>
  <c r="BA16" i="7"/>
  <c r="BA1949" i="7"/>
  <c r="BA1766" i="7"/>
  <c r="BA1601" i="7"/>
  <c r="BA1472" i="7"/>
  <c r="BA1333" i="7"/>
  <c r="BA1133" i="7"/>
  <c r="BA854" i="7"/>
  <c r="BA683" i="7"/>
  <c r="BA458" i="7"/>
  <c r="BA266" i="7"/>
  <c r="BA88" i="7"/>
  <c r="BA322" i="7"/>
  <c r="BA278" i="7"/>
  <c r="BA227" i="7"/>
  <c r="BA172" i="7"/>
  <c r="BA69" i="7"/>
  <c r="BA2179" i="7"/>
  <c r="BA1918" i="7"/>
  <c r="BA1746" i="7"/>
  <c r="BA1570" i="7"/>
  <c r="BA1424" i="7"/>
  <c r="BA1230" i="7"/>
  <c r="BA1065" i="7"/>
  <c r="BA830" i="7"/>
  <c r="BA604" i="7"/>
  <c r="BA407" i="7"/>
  <c r="BA143" i="7"/>
  <c r="BA21" i="7"/>
  <c r="BA389" i="7"/>
  <c r="BA329" i="7"/>
  <c r="BA262" i="7"/>
  <c r="BA205" i="7"/>
  <c r="BA141" i="7"/>
  <c r="BA77" i="7"/>
  <c r="BA14" i="7"/>
  <c r="BA2019" i="7"/>
  <c r="BA1796" i="7"/>
  <c r="BA1577" i="7"/>
  <c r="BA1399" i="7"/>
  <c r="BA1145" i="7"/>
  <c r="BA950" i="7"/>
  <c r="BA576" i="7"/>
  <c r="BA258" i="7"/>
  <c r="BA86" i="7"/>
  <c r="BA121" i="7"/>
  <c r="BA43" i="7"/>
  <c r="BA2131" i="7"/>
  <c r="BA1908" i="7"/>
  <c r="BA1679" i="7"/>
  <c r="BA1560" i="7"/>
  <c r="BA1350" i="7"/>
  <c r="BA983" i="7"/>
  <c r="BA766" i="7"/>
  <c r="BA542" i="7"/>
  <c r="BA72" i="7"/>
  <c r="BA500" i="7"/>
  <c r="BA1960" i="7"/>
  <c r="BA1794" i="7"/>
  <c r="BA1757" i="7"/>
  <c r="BA1470" i="7"/>
  <c r="BA373" i="7"/>
  <c r="BA1095" i="7"/>
  <c r="BA363" i="7"/>
  <c r="BA515" i="7"/>
  <c r="BA1101" i="7"/>
  <c r="BA531" i="7"/>
  <c r="BA1027" i="7"/>
  <c r="BA471" i="7"/>
  <c r="BA866" i="7"/>
  <c r="BA1025" i="7"/>
  <c r="BA712" i="7"/>
  <c r="BA348" i="7"/>
  <c r="BA301" i="7"/>
  <c r="BA1482" i="7"/>
  <c r="BA84" i="7"/>
  <c r="BA138" i="7"/>
  <c r="BA30" i="7"/>
  <c r="BA1447" i="7"/>
  <c r="BA928" i="7"/>
  <c r="BA147" i="7"/>
  <c r="BA29" i="7"/>
  <c r="BA1752" i="7"/>
  <c r="BA1446" i="7"/>
  <c r="BA1004" i="7"/>
  <c r="BA572" i="7"/>
  <c r="BA60" i="7"/>
  <c r="BA1517" i="7"/>
  <c r="BA267" i="7"/>
  <c r="BA279" i="7"/>
  <c r="BA70" i="7"/>
  <c r="BA1443" i="7"/>
  <c r="BA652" i="7"/>
  <c r="BA313" i="7"/>
  <c r="BA45" i="7"/>
  <c r="BA1562" i="7"/>
  <c r="BA789" i="7"/>
  <c r="BA431" i="7"/>
  <c r="BA197" i="7"/>
  <c r="BA1943" i="7"/>
  <c r="BA1130" i="7"/>
  <c r="BA78" i="7"/>
  <c r="BA1860" i="7"/>
  <c r="BA734" i="7"/>
  <c r="BA1362" i="7"/>
  <c r="BA1914" i="7"/>
  <c r="BA104" i="7"/>
  <c r="BA1527" i="7"/>
  <c r="BA806" i="7"/>
  <c r="BA1264" i="7"/>
  <c r="BA1435" i="7"/>
  <c r="BA1802" i="7"/>
  <c r="BA1495" i="7"/>
  <c r="BA1610" i="7"/>
  <c r="BA1325" i="7"/>
  <c r="BA761" i="7"/>
  <c r="BA1273" i="7"/>
  <c r="BA701" i="7"/>
  <c r="BA1039" i="7"/>
  <c r="BA642" i="7"/>
  <c r="BA290" i="7"/>
  <c r="BA807" i="7"/>
  <c r="BA443" i="7"/>
  <c r="BA38" i="7"/>
  <c r="BA1037" i="7"/>
  <c r="BA745" i="7"/>
  <c r="BA488" i="7"/>
  <c r="BA968" i="7"/>
  <c r="BA693" i="7"/>
  <c r="BA399" i="7"/>
  <c r="BA1091" i="7"/>
  <c r="BA763" i="7"/>
  <c r="BA502" i="7"/>
  <c r="BA1135" i="7"/>
  <c r="BA999" i="7"/>
  <c r="BA865" i="7"/>
  <c r="BA677" i="7"/>
  <c r="BA511" i="7"/>
  <c r="BA328" i="7"/>
  <c r="BA186" i="7"/>
  <c r="BA251" i="7"/>
  <c r="BA101" i="7"/>
  <c r="BA1977" i="7"/>
  <c r="BA1397" i="7"/>
  <c r="BA878" i="7"/>
  <c r="BA451" i="7"/>
  <c r="BA39" i="7"/>
  <c r="BA241" i="7"/>
  <c r="BA108" i="7"/>
  <c r="BA2190" i="7"/>
  <c r="BA1811" i="7"/>
  <c r="BA1582" i="7"/>
  <c r="BA1409" i="7"/>
  <c r="BA1176" i="7"/>
  <c r="BA842" i="7"/>
  <c r="BA449" i="7"/>
  <c r="BA123" i="7"/>
  <c r="BA99" i="7"/>
  <c r="BA9" i="7"/>
  <c r="BA1926" i="7"/>
  <c r="BA1735" i="7"/>
  <c r="BA1573" i="7"/>
  <c r="BA1408" i="7"/>
  <c r="BA1257" i="7"/>
  <c r="BA971" i="7"/>
  <c r="BA755" i="7"/>
  <c r="BA460" i="7"/>
  <c r="BA168" i="7"/>
  <c r="BA31" i="7"/>
  <c r="BA1580" i="7"/>
  <c r="BA1474" i="7"/>
  <c r="BA1334" i="7"/>
  <c r="BA1136" i="7"/>
  <c r="BA837" i="7"/>
  <c r="BA566" i="7"/>
  <c r="BA223" i="7"/>
  <c r="BA24" i="7"/>
  <c r="BA315" i="7"/>
  <c r="BA265" i="7"/>
  <c r="BA216" i="7"/>
  <c r="BA134" i="7"/>
  <c r="BA47" i="7"/>
  <c r="BA2180" i="7"/>
  <c r="BA1865" i="7"/>
  <c r="BA1727" i="7"/>
  <c r="BA1563" i="7"/>
  <c r="BA1401" i="7"/>
  <c r="BA1246" i="7"/>
  <c r="BA995" i="7"/>
  <c r="BA792" i="7"/>
  <c r="BA608" i="7"/>
  <c r="BA408" i="7"/>
  <c r="BA163" i="7"/>
  <c r="BA22" i="7"/>
  <c r="BA304" i="7"/>
  <c r="BA254" i="7"/>
  <c r="BA198" i="7"/>
  <c r="BA133" i="7"/>
  <c r="BA35" i="7"/>
  <c r="BA2111" i="7"/>
  <c r="BA1832" i="7"/>
  <c r="BA1639" i="7"/>
  <c r="BA1545" i="7"/>
  <c r="BA1388" i="7"/>
  <c r="BA1147" i="7"/>
  <c r="BA955" i="7"/>
  <c r="BA697" i="7"/>
  <c r="BA504" i="7"/>
  <c r="BA298" i="7"/>
  <c r="BA87" i="7"/>
  <c r="BA421" i="7"/>
  <c r="BA367" i="7"/>
  <c r="BA303" i="7"/>
  <c r="BA236" i="7"/>
  <c r="BA179" i="7"/>
  <c r="BA122" i="7"/>
  <c r="BA44" i="7"/>
  <c r="BA2168" i="7"/>
  <c r="BA1915" i="7"/>
  <c r="BA1724" i="7"/>
  <c r="BA1561" i="7"/>
  <c r="BA1355" i="7"/>
  <c r="BA1105" i="7"/>
  <c r="BA850" i="7"/>
  <c r="BA455" i="7"/>
  <c r="BA155" i="7"/>
  <c r="BA49" i="7"/>
  <c r="BA102" i="7"/>
  <c r="BA12" i="7"/>
  <c r="BA2014" i="7"/>
  <c r="BA1818" i="7"/>
  <c r="BA1584" i="7"/>
  <c r="BA1486" i="7"/>
  <c r="BA1129" i="7"/>
  <c r="BA880" i="7"/>
  <c r="BA694" i="7"/>
  <c r="BA276" i="7"/>
  <c r="BA377" i="7"/>
  <c r="BA1131" i="7"/>
  <c r="BA456" i="7"/>
  <c r="BA79" i="7"/>
  <c r="BA359" i="7"/>
  <c r="BA226" i="7"/>
  <c r="BA111" i="7"/>
  <c r="BA2132" i="7"/>
  <c r="BA1637" i="7"/>
  <c r="BA1491" i="7"/>
  <c r="BA1060" i="7"/>
  <c r="BA826" i="7"/>
  <c r="BA142" i="7"/>
  <c r="BA67" i="7"/>
  <c r="BA1958" i="7"/>
  <c r="BA1759" i="7"/>
  <c r="BA1417" i="7"/>
  <c r="BA847" i="7"/>
  <c r="BA137" i="7"/>
  <c r="BA130" i="7"/>
  <c r="BA613" i="7"/>
  <c r="BA1922" i="7"/>
  <c r="BA1290" i="7"/>
  <c r="BA221" i="7"/>
  <c r="BA206" i="7"/>
  <c r="BA2142" i="7"/>
  <c r="BA1400" i="7"/>
  <c r="BA554" i="7"/>
  <c r="BA375" i="7"/>
  <c r="BA132" i="7"/>
  <c r="BA1387" i="7"/>
  <c r="BA214" i="7"/>
  <c r="BA2089" i="7"/>
  <c r="BA1184" i="7"/>
  <c r="BA215" i="7"/>
  <c r="BA1148" i="7"/>
  <c r="BA1688" i="7"/>
  <c r="BA1214" i="7"/>
  <c r="BA2049" i="7"/>
  <c r="BA2080" i="7"/>
  <c r="BA1641" i="7"/>
  <c r="BA1299" i="7"/>
  <c r="BA1451" i="7"/>
  <c r="BA1237" i="7"/>
  <c r="BA668" i="7"/>
  <c r="BA1188" i="7"/>
  <c r="BA595" i="7"/>
  <c r="BA954" i="7"/>
  <c r="BA578" i="7"/>
  <c r="BA192" i="7"/>
  <c r="BA698" i="7"/>
  <c r="BA343" i="7"/>
  <c r="BA1924" i="7"/>
  <c r="BA982" i="7"/>
  <c r="BA696" i="7"/>
  <c r="BA412" i="7"/>
  <c r="BA923" i="7"/>
  <c r="BA629" i="7"/>
  <c r="BA1379" i="7"/>
  <c r="BA1026" i="7"/>
  <c r="BA692" i="7"/>
  <c r="BA478" i="7"/>
  <c r="BA1098" i="7"/>
  <c r="BA966" i="7"/>
  <c r="BA840" i="7"/>
  <c r="BA635" i="7"/>
  <c r="BA493" i="7"/>
  <c r="BA302" i="7"/>
  <c r="BA169" i="7"/>
  <c r="BA211" i="7"/>
  <c r="BA53" i="7"/>
  <c r="BA1758" i="7"/>
  <c r="BA1345" i="7"/>
  <c r="BA805" i="7"/>
  <c r="BA417" i="7"/>
  <c r="BA336" i="7"/>
  <c r="BA210" i="7"/>
  <c r="BA100" i="7"/>
  <c r="BA2129" i="7"/>
  <c r="BA1754" i="7"/>
  <c r="BA1566" i="7"/>
  <c r="BA1392" i="7"/>
  <c r="BA1090" i="7"/>
  <c r="BA802" i="7"/>
  <c r="BA414" i="7"/>
  <c r="BA91" i="7"/>
  <c r="BA62" i="7"/>
  <c r="BA2188" i="7"/>
  <c r="BA1894" i="7"/>
  <c r="BA1689" i="7"/>
  <c r="BA1565" i="7"/>
  <c r="BA1391" i="7"/>
  <c r="BA1202" i="7"/>
  <c r="BA918" i="7"/>
  <c r="BA713" i="7"/>
  <c r="BA447" i="7"/>
  <c r="BA146" i="7"/>
  <c r="BA1845" i="7"/>
  <c r="BA1572" i="7"/>
  <c r="BA1444" i="7"/>
  <c r="BA1291" i="7"/>
  <c r="BA1115" i="7"/>
  <c r="BA798" i="7"/>
  <c r="BA522" i="7"/>
  <c r="BA145" i="7"/>
  <c r="BA369" i="7"/>
  <c r="BA305" i="7"/>
  <c r="BA255" i="7"/>
  <c r="BA199" i="7"/>
  <c r="BA125" i="7"/>
  <c r="BA36" i="7"/>
  <c r="BA2145" i="7"/>
  <c r="BA1842" i="7"/>
  <c r="BA1687" i="7"/>
  <c r="BA1549" i="7"/>
  <c r="BA1389" i="7"/>
  <c r="BA1189" i="7"/>
  <c r="BA969" i="7"/>
  <c r="BA749" i="7"/>
  <c r="BA564" i="7"/>
  <c r="BA144" i="7"/>
  <c r="BA350" i="7"/>
  <c r="BA295" i="7"/>
  <c r="BA246" i="7"/>
  <c r="BA188" i="7"/>
  <c r="BA124" i="7"/>
  <c r="BA26" i="7"/>
  <c r="BA1966" i="7"/>
  <c r="BA1800" i="7"/>
  <c r="BA1600" i="7"/>
  <c r="BA1507" i="7"/>
  <c r="BA1332" i="7"/>
  <c r="BA884" i="7"/>
  <c r="BA680" i="7"/>
  <c r="BA264" i="7"/>
  <c r="BA406" i="7"/>
  <c r="BA294" i="7"/>
  <c r="BA170" i="7"/>
  <c r="BA34" i="7"/>
  <c r="BA1861" i="7"/>
  <c r="BA1215" i="7"/>
  <c r="BA424" i="7"/>
  <c r="BA140" i="7"/>
  <c r="BA4" i="7"/>
  <c r="BA1576" i="7"/>
  <c r="BA1104" i="7"/>
  <c r="BA639" i="7"/>
  <c r="BA929" i="7"/>
  <c r="BA225" i="7"/>
  <c r="BA1151" i="7"/>
  <c r="BA58" i="7"/>
  <c r="BA228" i="7"/>
  <c r="BA7" i="7"/>
  <c r="BA1571" i="7"/>
  <c r="BA1114" i="7"/>
  <c r="BA440" i="7"/>
  <c r="BA263" i="7"/>
  <c r="BA1862" i="7"/>
  <c r="BA1187" i="7"/>
  <c r="BA98" i="7"/>
  <c r="BA245" i="7"/>
  <c r="BA5" i="7"/>
  <c r="BA1569" i="7"/>
  <c r="BA881" i="7"/>
  <c r="BA110" i="7"/>
  <c r="BA1626" i="7"/>
  <c r="BA930" i="7"/>
  <c r="BA46" i="7"/>
  <c r="O5" i="9"/>
  <c r="O10" i="9"/>
  <c r="O15" i="9"/>
  <c r="O20" i="9"/>
  <c r="O25" i="9"/>
  <c r="O30" i="9"/>
  <c r="O35" i="9"/>
  <c r="O40" i="9"/>
  <c r="O45" i="9"/>
  <c r="O50" i="9"/>
  <c r="O55" i="9"/>
  <c r="O60" i="9"/>
  <c r="O65" i="9"/>
  <c r="O70" i="9"/>
  <c r="O75" i="9"/>
  <c r="O80" i="9"/>
  <c r="O85" i="9"/>
  <c r="O90" i="9"/>
  <c r="O95" i="9"/>
  <c r="O100" i="9"/>
  <c r="O105" i="9"/>
  <c r="O110" i="9"/>
  <c r="O115" i="9"/>
  <c r="O120" i="9"/>
  <c r="O125" i="9"/>
  <c r="O130" i="9"/>
  <c r="O135" i="9"/>
  <c r="O140" i="9"/>
  <c r="O145" i="9"/>
  <c r="O150" i="9"/>
  <c r="O155" i="9"/>
  <c r="O160" i="9"/>
  <c r="O165" i="9"/>
  <c r="O170" i="9"/>
  <c r="O175" i="9"/>
  <c r="O180" i="9"/>
  <c r="O185" i="9"/>
  <c r="O190" i="9"/>
  <c r="O195" i="9"/>
  <c r="O200" i="9"/>
  <c r="O205" i="9"/>
  <c r="O210" i="9"/>
  <c r="O215" i="9"/>
  <c r="O220" i="9"/>
  <c r="O225" i="9"/>
  <c r="O230" i="9"/>
  <c r="O235" i="9"/>
  <c r="O240" i="9"/>
  <c r="O245" i="9"/>
  <c r="O250" i="9"/>
  <c r="O255" i="9"/>
  <c r="O260" i="9"/>
  <c r="O265" i="9"/>
  <c r="O270" i="9"/>
  <c r="O275" i="9"/>
  <c r="O280" i="9"/>
  <c r="O285" i="9"/>
  <c r="O290" i="9"/>
  <c r="O295" i="9"/>
  <c r="O300" i="9"/>
  <c r="O305" i="9"/>
  <c r="O310" i="9"/>
  <c r="O315" i="9"/>
  <c r="O320" i="9"/>
  <c r="O325" i="9"/>
  <c r="O330" i="9"/>
  <c r="O335" i="9"/>
  <c r="O340" i="9"/>
  <c r="O345" i="9"/>
  <c r="O350" i="9"/>
  <c r="O355" i="9"/>
  <c r="O360" i="9"/>
  <c r="O365" i="9"/>
  <c r="O370" i="9"/>
  <c r="O375" i="9"/>
  <c r="O380" i="9"/>
  <c r="O385" i="9"/>
  <c r="O390" i="9"/>
  <c r="O395" i="9"/>
  <c r="O400" i="9"/>
  <c r="O405" i="9"/>
  <c r="O410" i="9"/>
  <c r="O415" i="9"/>
  <c r="O420" i="9"/>
  <c r="O425" i="9"/>
  <c r="O6" i="9"/>
  <c r="O11" i="9"/>
  <c r="O16" i="9"/>
  <c r="O21" i="9"/>
  <c r="O26" i="9"/>
  <c r="O31" i="9"/>
  <c r="O36" i="9"/>
  <c r="O41" i="9"/>
  <c r="O46" i="9"/>
  <c r="O51" i="9"/>
  <c r="O56" i="9"/>
  <c r="O61" i="9"/>
  <c r="O66" i="9"/>
  <c r="O71" i="9"/>
  <c r="O76" i="9"/>
  <c r="O81" i="9"/>
  <c r="O86" i="9"/>
  <c r="O91" i="9"/>
  <c r="O96" i="9"/>
  <c r="O101" i="9"/>
  <c r="O106" i="9"/>
  <c r="O111" i="9"/>
  <c r="O116" i="9"/>
  <c r="O121" i="9"/>
  <c r="O126" i="9"/>
  <c r="O131" i="9"/>
  <c r="O136" i="9"/>
  <c r="O141" i="9"/>
  <c r="O146" i="9"/>
  <c r="O151" i="9"/>
  <c r="O156" i="9"/>
  <c r="O161" i="9"/>
  <c r="O166" i="9"/>
  <c r="O171" i="9"/>
  <c r="O176" i="9"/>
  <c r="O181" i="9"/>
  <c r="O186" i="9"/>
  <c r="O191" i="9"/>
  <c r="O196" i="9"/>
  <c r="O201" i="9"/>
  <c r="O206" i="9"/>
  <c r="O211" i="9"/>
  <c r="O216" i="9"/>
  <c r="O221" i="9"/>
  <c r="O226" i="9"/>
  <c r="O231" i="9"/>
  <c r="O236" i="9"/>
  <c r="O241" i="9"/>
  <c r="O246" i="9"/>
  <c r="O251" i="9"/>
  <c r="O256" i="9"/>
  <c r="O261" i="9"/>
  <c r="O266" i="9"/>
  <c r="O271" i="9"/>
  <c r="O276" i="9"/>
  <c r="O281" i="9"/>
  <c r="O286" i="9"/>
  <c r="O291" i="9"/>
  <c r="O296" i="9"/>
  <c r="O301" i="9"/>
  <c r="O306" i="9"/>
  <c r="O311" i="9"/>
  <c r="O316" i="9"/>
  <c r="O321" i="9"/>
  <c r="O326" i="9"/>
  <c r="O331" i="9"/>
  <c r="O336" i="9"/>
  <c r="O341" i="9"/>
  <c r="O346" i="9"/>
  <c r="O351" i="9"/>
  <c r="O356" i="9"/>
  <c r="O361" i="9"/>
  <c r="O366" i="9"/>
  <c r="O371" i="9"/>
  <c r="O376" i="9"/>
  <c r="O381" i="9"/>
  <c r="O386" i="9"/>
  <c r="O391" i="9"/>
  <c r="O396" i="9"/>
  <c r="O401" i="9"/>
  <c r="O406" i="9"/>
  <c r="O411" i="9"/>
  <c r="O416" i="9"/>
  <c r="O421" i="9"/>
  <c r="O426" i="9"/>
  <c r="O8" i="9"/>
  <c r="O13" i="9"/>
  <c r="O18" i="9"/>
  <c r="O23" i="9"/>
  <c r="O28" i="9"/>
  <c r="O33" i="9"/>
  <c r="O38" i="9"/>
  <c r="O43" i="9"/>
  <c r="O48" i="9"/>
  <c r="O53" i="9"/>
  <c r="O58" i="9"/>
  <c r="O63" i="9"/>
  <c r="O68" i="9"/>
  <c r="O73" i="9"/>
  <c r="O78" i="9"/>
  <c r="O83" i="9"/>
  <c r="O88" i="9"/>
  <c r="O93" i="9"/>
  <c r="O98" i="9"/>
  <c r="O103" i="9"/>
  <c r="O108" i="9"/>
  <c r="O113" i="9"/>
  <c r="O118" i="9"/>
  <c r="O123" i="9"/>
  <c r="O128" i="9"/>
  <c r="O133" i="9"/>
  <c r="O138" i="9"/>
  <c r="O143" i="9"/>
  <c r="O148" i="9"/>
  <c r="O153" i="9"/>
  <c r="O158" i="9"/>
  <c r="O163" i="9"/>
  <c r="O168" i="9"/>
  <c r="O173" i="9"/>
  <c r="O178" i="9"/>
  <c r="O183" i="9"/>
  <c r="O188" i="9"/>
  <c r="O193" i="9"/>
  <c r="O198" i="9"/>
  <c r="O203" i="9"/>
  <c r="O208" i="9"/>
  <c r="O213" i="9"/>
  <c r="O218" i="9"/>
  <c r="O223" i="9"/>
  <c r="O228" i="9"/>
  <c r="O233" i="9"/>
  <c r="O238" i="9"/>
  <c r="O243" i="9"/>
  <c r="O248" i="9"/>
  <c r="O253" i="9"/>
  <c r="O258" i="9"/>
  <c r="O263" i="9"/>
  <c r="O268" i="9"/>
  <c r="O273" i="9"/>
  <c r="O278" i="9"/>
  <c r="O283" i="9"/>
  <c r="O288" i="9"/>
  <c r="O293" i="9"/>
  <c r="O298" i="9"/>
  <c r="O303" i="9"/>
  <c r="O308" i="9"/>
  <c r="O313" i="9"/>
  <c r="O318" i="9"/>
  <c r="O323" i="9"/>
  <c r="O328" i="9"/>
  <c r="O333" i="9"/>
  <c r="O338" i="9"/>
  <c r="O343" i="9"/>
  <c r="O348" i="9"/>
  <c r="O353" i="9"/>
  <c r="O358" i="9"/>
  <c r="O363" i="9"/>
  <c r="O368" i="9"/>
  <c r="O373" i="9"/>
  <c r="O378" i="9"/>
  <c r="O383" i="9"/>
  <c r="O388" i="9"/>
  <c r="O393" i="9"/>
  <c r="O398" i="9"/>
  <c r="O403" i="9"/>
  <c r="O408" i="9"/>
  <c r="O413" i="9"/>
  <c r="O418" i="9"/>
  <c r="O423" i="9"/>
  <c r="O428" i="9"/>
  <c r="O7" i="9"/>
  <c r="O19" i="9"/>
  <c r="O32" i="9"/>
  <c r="O44" i="9"/>
  <c r="O57" i="9"/>
  <c r="O69" i="9"/>
  <c r="O82" i="9"/>
  <c r="O94" i="9"/>
  <c r="O107" i="9"/>
  <c r="O119" i="9"/>
  <c r="O132" i="9"/>
  <c r="O144" i="9"/>
  <c r="O157" i="9"/>
  <c r="O169" i="9"/>
  <c r="O182" i="9"/>
  <c r="O194" i="9"/>
  <c r="O207" i="9"/>
  <c r="O219" i="9"/>
  <c r="O232" i="9"/>
  <c r="O244" i="9"/>
  <c r="O257" i="9"/>
  <c r="O269" i="9"/>
  <c r="O282" i="9"/>
  <c r="O294" i="9"/>
  <c r="O307" i="9"/>
  <c r="O319" i="9"/>
  <c r="O332" i="9"/>
  <c r="O344" i="9"/>
  <c r="O357" i="9"/>
  <c r="O369" i="9"/>
  <c r="O382" i="9"/>
  <c r="O394" i="9"/>
  <c r="O407" i="9"/>
  <c r="O419" i="9"/>
  <c r="O430" i="9"/>
  <c r="O435" i="9"/>
  <c r="O440" i="9"/>
  <c r="O445" i="9"/>
  <c r="O450" i="9"/>
  <c r="O455" i="9"/>
  <c r="O460" i="9"/>
  <c r="O465" i="9"/>
  <c r="O470" i="9"/>
  <c r="O475" i="9"/>
  <c r="O480" i="9"/>
  <c r="O485" i="9"/>
  <c r="O490" i="9"/>
  <c r="O495" i="9"/>
  <c r="O500" i="9"/>
  <c r="O505" i="9"/>
  <c r="O510" i="9"/>
  <c r="O515" i="9"/>
  <c r="O520" i="9"/>
  <c r="O525" i="9"/>
  <c r="O530" i="9"/>
  <c r="O535" i="9"/>
  <c r="O540" i="9"/>
  <c r="O545" i="9"/>
  <c r="O550" i="9"/>
  <c r="O555" i="9"/>
  <c r="O560" i="9"/>
  <c r="O565" i="9"/>
  <c r="O570" i="9"/>
  <c r="O575" i="9"/>
  <c r="O580" i="9"/>
  <c r="O585" i="9"/>
  <c r="O590" i="9"/>
  <c r="O595" i="9"/>
  <c r="O600" i="9"/>
  <c r="O605" i="9"/>
  <c r="O610" i="9"/>
  <c r="O615" i="9"/>
  <c r="O620" i="9"/>
  <c r="O625" i="9"/>
  <c r="O630" i="9"/>
  <c r="O635" i="9"/>
  <c r="O640" i="9"/>
  <c r="O645" i="9"/>
  <c r="O650" i="9"/>
  <c r="O655" i="9"/>
  <c r="O660" i="9"/>
  <c r="O665" i="9"/>
  <c r="O670" i="9"/>
  <c r="O675" i="9"/>
  <c r="O680" i="9"/>
  <c r="O685" i="9"/>
  <c r="O690" i="9"/>
  <c r="O9" i="9"/>
  <c r="O22" i="9"/>
  <c r="O34" i="9"/>
  <c r="O47" i="9"/>
  <c r="O59" i="9"/>
  <c r="O72" i="9"/>
  <c r="O84" i="9"/>
  <c r="O97" i="9"/>
  <c r="O109" i="9"/>
  <c r="O122" i="9"/>
  <c r="O134" i="9"/>
  <c r="O147" i="9"/>
  <c r="O159" i="9"/>
  <c r="O172" i="9"/>
  <c r="O184" i="9"/>
  <c r="O197" i="9"/>
  <c r="O209" i="9"/>
  <c r="O222" i="9"/>
  <c r="O234" i="9"/>
  <c r="O247" i="9"/>
  <c r="O259" i="9"/>
  <c r="O272" i="9"/>
  <c r="O284" i="9"/>
  <c r="O297" i="9"/>
  <c r="O309" i="9"/>
  <c r="O322" i="9"/>
  <c r="O334" i="9"/>
  <c r="O347" i="9"/>
  <c r="O359" i="9"/>
  <c r="O372" i="9"/>
  <c r="O384" i="9"/>
  <c r="O397" i="9"/>
  <c r="O409" i="9"/>
  <c r="O422" i="9"/>
  <c r="O431" i="9"/>
  <c r="O436" i="9"/>
  <c r="O441" i="9"/>
  <c r="O446" i="9"/>
  <c r="O451" i="9"/>
  <c r="O456" i="9"/>
  <c r="O461" i="9"/>
  <c r="O466" i="9"/>
  <c r="O471" i="9"/>
  <c r="O476" i="9"/>
  <c r="O481" i="9"/>
  <c r="O486" i="9"/>
  <c r="O491" i="9"/>
  <c r="O496" i="9"/>
  <c r="O501" i="9"/>
  <c r="O506" i="9"/>
  <c r="O511" i="9"/>
  <c r="O516" i="9"/>
  <c r="O521" i="9"/>
  <c r="O526" i="9"/>
  <c r="O531" i="9"/>
  <c r="O536" i="9"/>
  <c r="O541" i="9"/>
  <c r="O546" i="9"/>
  <c r="O551" i="9"/>
  <c r="O556" i="9"/>
  <c r="O561" i="9"/>
  <c r="O566" i="9"/>
  <c r="O571" i="9"/>
  <c r="O576" i="9"/>
  <c r="O581" i="9"/>
  <c r="O586" i="9"/>
  <c r="O591" i="9"/>
  <c r="O596" i="9"/>
  <c r="O601" i="9"/>
  <c r="O606" i="9"/>
  <c r="O611" i="9"/>
  <c r="O616" i="9"/>
  <c r="O621" i="9"/>
  <c r="O626" i="9"/>
  <c r="O631" i="9"/>
  <c r="O636" i="9"/>
  <c r="O641" i="9"/>
  <c r="O646" i="9"/>
  <c r="O651" i="9"/>
  <c r="O656" i="9"/>
  <c r="O661" i="9"/>
  <c r="O666" i="9"/>
  <c r="O671" i="9"/>
  <c r="O676" i="9"/>
  <c r="O681" i="9"/>
  <c r="O12" i="9"/>
  <c r="O24" i="9"/>
  <c r="O37" i="9"/>
  <c r="O49" i="9"/>
  <c r="O62" i="9"/>
  <c r="O74" i="9"/>
  <c r="O87" i="9"/>
  <c r="O99" i="9"/>
  <c r="O112" i="9"/>
  <c r="O124" i="9"/>
  <c r="O137" i="9"/>
  <c r="O149" i="9"/>
  <c r="O162" i="9"/>
  <c r="O174" i="9"/>
  <c r="O187" i="9"/>
  <c r="O199" i="9"/>
  <c r="O212" i="9"/>
  <c r="O224" i="9"/>
  <c r="O237" i="9"/>
  <c r="O249" i="9"/>
  <c r="O262" i="9"/>
  <c r="O274" i="9"/>
  <c r="O287" i="9"/>
  <c r="O299" i="9"/>
  <c r="O312" i="9"/>
  <c r="O324" i="9"/>
  <c r="O337" i="9"/>
  <c r="O349" i="9"/>
  <c r="O362" i="9"/>
  <c r="O374" i="9"/>
  <c r="O387" i="9"/>
  <c r="O399" i="9"/>
  <c r="O412" i="9"/>
  <c r="O424" i="9"/>
  <c r="O432" i="9"/>
  <c r="O437" i="9"/>
  <c r="O442" i="9"/>
  <c r="O447" i="9"/>
  <c r="O452" i="9"/>
  <c r="O457" i="9"/>
  <c r="O462" i="9"/>
  <c r="O467" i="9"/>
  <c r="O472" i="9"/>
  <c r="O477" i="9"/>
  <c r="O482" i="9"/>
  <c r="O487" i="9"/>
  <c r="O492" i="9"/>
  <c r="O497" i="9"/>
  <c r="O502" i="9"/>
  <c r="O507" i="9"/>
  <c r="O512" i="9"/>
  <c r="O517" i="9"/>
  <c r="O522" i="9"/>
  <c r="O527" i="9"/>
  <c r="O532" i="9"/>
  <c r="O537" i="9"/>
  <c r="O542" i="9"/>
  <c r="O547" i="9"/>
  <c r="O552" i="9"/>
  <c r="O557" i="9"/>
  <c r="O562" i="9"/>
  <c r="O567" i="9"/>
  <c r="O572" i="9"/>
  <c r="O577" i="9"/>
  <c r="O582" i="9"/>
  <c r="O587" i="9"/>
  <c r="O592" i="9"/>
  <c r="O597" i="9"/>
  <c r="O602" i="9"/>
  <c r="O607" i="9"/>
  <c r="O612" i="9"/>
  <c r="O617" i="9"/>
  <c r="O622" i="9"/>
  <c r="O627" i="9"/>
  <c r="O632" i="9"/>
  <c r="O637" i="9"/>
  <c r="O642" i="9"/>
  <c r="O647" i="9"/>
  <c r="O652" i="9"/>
  <c r="O657" i="9"/>
  <c r="O662" i="9"/>
  <c r="O667" i="9"/>
  <c r="O14" i="9"/>
  <c r="O27" i="9"/>
  <c r="O39" i="9"/>
  <c r="O52" i="9"/>
  <c r="O64" i="9"/>
  <c r="O77" i="9"/>
  <c r="O89" i="9"/>
  <c r="O102" i="9"/>
  <c r="O114" i="9"/>
  <c r="O127" i="9"/>
  <c r="O139" i="9"/>
  <c r="O152" i="9"/>
  <c r="O164" i="9"/>
  <c r="O177" i="9"/>
  <c r="O189" i="9"/>
  <c r="O202" i="9"/>
  <c r="O214" i="9"/>
  <c r="O227" i="9"/>
  <c r="O239" i="9"/>
  <c r="O252" i="9"/>
  <c r="O264" i="9"/>
  <c r="O277" i="9"/>
  <c r="O289" i="9"/>
  <c r="O302" i="9"/>
  <c r="O314" i="9"/>
  <c r="O327" i="9"/>
  <c r="O339" i="9"/>
  <c r="O352" i="9"/>
  <c r="O364" i="9"/>
  <c r="O377" i="9"/>
  <c r="O389" i="9"/>
  <c r="O402" i="9"/>
  <c r="O414" i="9"/>
  <c r="O427" i="9"/>
  <c r="O433" i="9"/>
  <c r="O438" i="9"/>
  <c r="O443" i="9"/>
  <c r="O448" i="9"/>
  <c r="O453" i="9"/>
  <c r="O458" i="9"/>
  <c r="O463" i="9"/>
  <c r="O468" i="9"/>
  <c r="O473" i="9"/>
  <c r="O478" i="9"/>
  <c r="O483" i="9"/>
  <c r="O488" i="9"/>
  <c r="O493" i="9"/>
  <c r="O498" i="9"/>
  <c r="O503" i="9"/>
  <c r="O508" i="9"/>
  <c r="O513" i="9"/>
  <c r="O518" i="9"/>
  <c r="O523" i="9"/>
  <c r="O528" i="9"/>
  <c r="O533" i="9"/>
  <c r="O538" i="9"/>
  <c r="O543" i="9"/>
  <c r="O548" i="9"/>
  <c r="O553" i="9"/>
  <c r="O558" i="9"/>
  <c r="O563" i="9"/>
  <c r="O568" i="9"/>
  <c r="O573" i="9"/>
  <c r="O578" i="9"/>
  <c r="O583" i="9"/>
  <c r="O588" i="9"/>
  <c r="O593" i="9"/>
  <c r="O598" i="9"/>
  <c r="O603" i="9"/>
  <c r="O608" i="9"/>
  <c r="O613" i="9"/>
  <c r="O618" i="9"/>
  <c r="O623" i="9"/>
  <c r="O628" i="9"/>
  <c r="O633" i="9"/>
  <c r="O638" i="9"/>
  <c r="O643" i="9"/>
  <c r="O648" i="9"/>
  <c r="O653" i="9"/>
  <c r="O658" i="9"/>
  <c r="O663" i="9"/>
  <c r="O668" i="9"/>
  <c r="O673" i="9"/>
  <c r="O678" i="9"/>
  <c r="O683" i="9"/>
  <c r="O17" i="9"/>
  <c r="O79" i="9"/>
  <c r="O142" i="9"/>
  <c r="O204" i="9"/>
  <c r="O267" i="9"/>
  <c r="O329" i="9"/>
  <c r="O392" i="9"/>
  <c r="O439" i="9"/>
  <c r="O464" i="9"/>
  <c r="O489" i="9"/>
  <c r="O514" i="9"/>
  <c r="O539" i="9"/>
  <c r="O564" i="9"/>
  <c r="O589" i="9"/>
  <c r="O614" i="9"/>
  <c r="O639" i="9"/>
  <c r="O664" i="9"/>
  <c r="O679" i="9"/>
  <c r="O688" i="9"/>
  <c r="O694" i="9"/>
  <c r="O699" i="9"/>
  <c r="O704" i="9"/>
  <c r="O709" i="9"/>
  <c r="O714" i="9"/>
  <c r="O719" i="9"/>
  <c r="O724" i="9"/>
  <c r="O729" i="9"/>
  <c r="O734" i="9"/>
  <c r="O739" i="9"/>
  <c r="O744" i="9"/>
  <c r="O749" i="9"/>
  <c r="O754" i="9"/>
  <c r="O759" i="9"/>
  <c r="O764" i="9"/>
  <c r="O769" i="9"/>
  <c r="O774" i="9"/>
  <c r="O779" i="9"/>
  <c r="O784" i="9"/>
  <c r="O789" i="9"/>
  <c r="O794" i="9"/>
  <c r="O799" i="9"/>
  <c r="O804" i="9"/>
  <c r="O809" i="9"/>
  <c r="O814" i="9"/>
  <c r="O819" i="9"/>
  <c r="O824" i="9"/>
  <c r="O829" i="9"/>
  <c r="O834" i="9"/>
  <c r="O839" i="9"/>
  <c r="O844" i="9"/>
  <c r="O849" i="9"/>
  <c r="O854" i="9"/>
  <c r="O859" i="9"/>
  <c r="O864" i="9"/>
  <c r="O869" i="9"/>
  <c r="O874" i="9"/>
  <c r="O879" i="9"/>
  <c r="O884" i="9"/>
  <c r="O889" i="9"/>
  <c r="O894" i="9"/>
  <c r="O899" i="9"/>
  <c r="O904" i="9"/>
  <c r="O909" i="9"/>
  <c r="O914" i="9"/>
  <c r="O919" i="9"/>
  <c r="O924" i="9"/>
  <c r="O929" i="9"/>
  <c r="O934" i="9"/>
  <c r="O939" i="9"/>
  <c r="O944" i="9"/>
  <c r="O949" i="9"/>
  <c r="O954" i="9"/>
  <c r="O959" i="9"/>
  <c r="O964" i="9"/>
  <c r="O969" i="9"/>
  <c r="O974" i="9"/>
  <c r="O979" i="9"/>
  <c r="O984" i="9"/>
  <c r="O989" i="9"/>
  <c r="O994" i="9"/>
  <c r="O999" i="9"/>
  <c r="O1004" i="9"/>
  <c r="O1009" i="9"/>
  <c r="O1014" i="9"/>
  <c r="O1019" i="9"/>
  <c r="O1024" i="9"/>
  <c r="O1029" i="9"/>
  <c r="O42" i="9"/>
  <c r="O104" i="9"/>
  <c r="O167" i="9"/>
  <c r="O229" i="9"/>
  <c r="O292" i="9"/>
  <c r="O354" i="9"/>
  <c r="O417" i="9"/>
  <c r="O449" i="9"/>
  <c r="O474" i="9"/>
  <c r="O499" i="9"/>
  <c r="O524" i="9"/>
  <c r="O549" i="9"/>
  <c r="O574" i="9"/>
  <c r="O599" i="9"/>
  <c r="O624" i="9"/>
  <c r="O649" i="9"/>
  <c r="O672" i="9"/>
  <c r="O684" i="9"/>
  <c r="O691" i="9"/>
  <c r="O696" i="9"/>
  <c r="O701" i="9"/>
  <c r="O706" i="9"/>
  <c r="O711" i="9"/>
  <c r="O716" i="9"/>
  <c r="O721" i="9"/>
  <c r="O726" i="9"/>
  <c r="O731" i="9"/>
  <c r="O736" i="9"/>
  <c r="O741" i="9"/>
  <c r="O746" i="9"/>
  <c r="O751" i="9"/>
  <c r="O756" i="9"/>
  <c r="O761" i="9"/>
  <c r="O766" i="9"/>
  <c r="O771" i="9"/>
  <c r="O776" i="9"/>
  <c r="O781" i="9"/>
  <c r="O786" i="9"/>
  <c r="O791" i="9"/>
  <c r="O796" i="9"/>
  <c r="O801" i="9"/>
  <c r="O806" i="9"/>
  <c r="O811" i="9"/>
  <c r="O816" i="9"/>
  <c r="O821" i="9"/>
  <c r="O826" i="9"/>
  <c r="O831" i="9"/>
  <c r="O836" i="9"/>
  <c r="O841" i="9"/>
  <c r="O846" i="9"/>
  <c r="O851" i="9"/>
  <c r="O856" i="9"/>
  <c r="O861" i="9"/>
  <c r="O866" i="9"/>
  <c r="O871" i="9"/>
  <c r="O876" i="9"/>
  <c r="O881" i="9"/>
  <c r="O886" i="9"/>
  <c r="O891" i="9"/>
  <c r="O896" i="9"/>
  <c r="O901" i="9"/>
  <c r="O906" i="9"/>
  <c r="O911" i="9"/>
  <c r="O916" i="9"/>
  <c r="O921" i="9"/>
  <c r="O926" i="9"/>
  <c r="O931" i="9"/>
  <c r="O936" i="9"/>
  <c r="O941" i="9"/>
  <c r="O946" i="9"/>
  <c r="O951" i="9"/>
  <c r="O956" i="9"/>
  <c r="O961" i="9"/>
  <c r="O966" i="9"/>
  <c r="O971" i="9"/>
  <c r="O976" i="9"/>
  <c r="O981" i="9"/>
  <c r="O986" i="9"/>
  <c r="O991" i="9"/>
  <c r="O996" i="9"/>
  <c r="O1001" i="9"/>
  <c r="O1006" i="9"/>
  <c r="O1011" i="9"/>
  <c r="O1016" i="9"/>
  <c r="O1021" i="9"/>
  <c r="O54" i="9"/>
  <c r="O117" i="9"/>
  <c r="O179" i="9"/>
  <c r="O242" i="9"/>
  <c r="O304" i="9"/>
  <c r="O367" i="9"/>
  <c r="O429" i="9"/>
  <c r="O454" i="9"/>
  <c r="O479" i="9"/>
  <c r="O504" i="9"/>
  <c r="O529" i="9"/>
  <c r="O554" i="9"/>
  <c r="O579" i="9"/>
  <c r="O604" i="9"/>
  <c r="O629" i="9"/>
  <c r="O654" i="9"/>
  <c r="O674" i="9"/>
  <c r="O686" i="9"/>
  <c r="O692" i="9"/>
  <c r="O697" i="9"/>
  <c r="O702" i="9"/>
  <c r="O707" i="9"/>
  <c r="O712" i="9"/>
  <c r="O717" i="9"/>
  <c r="O722" i="9"/>
  <c r="O727" i="9"/>
  <c r="O732" i="9"/>
  <c r="O737" i="9"/>
  <c r="O742" i="9"/>
  <c r="O747" i="9"/>
  <c r="O752" i="9"/>
  <c r="O757" i="9"/>
  <c r="O762" i="9"/>
  <c r="O767" i="9"/>
  <c r="O772" i="9"/>
  <c r="O777" i="9"/>
  <c r="O782" i="9"/>
  <c r="O787" i="9"/>
  <c r="O792" i="9"/>
  <c r="O797" i="9"/>
  <c r="O802" i="9"/>
  <c r="O807" i="9"/>
  <c r="O812" i="9"/>
  <c r="O817" i="9"/>
  <c r="O822" i="9"/>
  <c r="O827" i="9"/>
  <c r="O832" i="9"/>
  <c r="O837" i="9"/>
  <c r="O842" i="9"/>
  <c r="O847" i="9"/>
  <c r="O852" i="9"/>
  <c r="O857" i="9"/>
  <c r="O862" i="9"/>
  <c r="O867" i="9"/>
  <c r="O872" i="9"/>
  <c r="O877" i="9"/>
  <c r="O882" i="9"/>
  <c r="O887" i="9"/>
  <c r="O892" i="9"/>
  <c r="O897" i="9"/>
  <c r="O902" i="9"/>
  <c r="O907" i="9"/>
  <c r="O912" i="9"/>
  <c r="O917" i="9"/>
  <c r="O922" i="9"/>
  <c r="O927" i="9"/>
  <c r="O932" i="9"/>
  <c r="O937" i="9"/>
  <c r="O942" i="9"/>
  <c r="O947" i="9"/>
  <c r="O952" i="9"/>
  <c r="O957" i="9"/>
  <c r="O962" i="9"/>
  <c r="O967" i="9"/>
  <c r="O972" i="9"/>
  <c r="O977" i="9"/>
  <c r="O982" i="9"/>
  <c r="O987" i="9"/>
  <c r="O992" i="9"/>
  <c r="O997" i="9"/>
  <c r="O1002" i="9"/>
  <c r="O1007" i="9"/>
  <c r="O1012" i="9"/>
  <c r="O1017" i="9"/>
  <c r="O1022" i="9"/>
  <c r="O1027" i="9"/>
  <c r="O29" i="9"/>
  <c r="O192" i="9"/>
  <c r="O342" i="9"/>
  <c r="O459" i="9"/>
  <c r="O519" i="9"/>
  <c r="O584" i="9"/>
  <c r="O644" i="9"/>
  <c r="O687" i="9"/>
  <c r="O700" i="9"/>
  <c r="O713" i="9"/>
  <c r="O725" i="9"/>
  <c r="O738" i="9"/>
  <c r="O750" i="9"/>
  <c r="O763" i="9"/>
  <c r="O775" i="9"/>
  <c r="O788" i="9"/>
  <c r="O800" i="9"/>
  <c r="O813" i="9"/>
  <c r="O825" i="9"/>
  <c r="O838" i="9"/>
  <c r="O850" i="9"/>
  <c r="O863" i="9"/>
  <c r="O875" i="9"/>
  <c r="O888" i="9"/>
  <c r="O900" i="9"/>
  <c r="O913" i="9"/>
  <c r="O925" i="9"/>
  <c r="O938" i="9"/>
  <c r="O950" i="9"/>
  <c r="O963" i="9"/>
  <c r="O975" i="9"/>
  <c r="O988" i="9"/>
  <c r="O1000" i="9"/>
  <c r="O1013" i="9"/>
  <c r="O1025" i="9"/>
  <c r="O1032" i="9"/>
  <c r="O1037" i="9"/>
  <c r="O1042" i="9"/>
  <c r="O1047" i="9"/>
  <c r="O1052" i="9"/>
  <c r="O1057" i="9"/>
  <c r="O1062" i="9"/>
  <c r="O1067" i="9"/>
  <c r="O1072" i="9"/>
  <c r="O1077" i="9"/>
  <c r="O1082" i="9"/>
  <c r="O1087" i="9"/>
  <c r="O1092" i="9"/>
  <c r="O1097" i="9"/>
  <c r="O1102" i="9"/>
  <c r="O1107" i="9"/>
  <c r="O1112" i="9"/>
  <c r="O1117" i="9"/>
  <c r="O1122" i="9"/>
  <c r="O1127" i="9"/>
  <c r="O1132" i="9"/>
  <c r="O1137" i="9"/>
  <c r="O1142" i="9"/>
  <c r="O1147" i="9"/>
  <c r="O1152" i="9"/>
  <c r="O1157" i="9"/>
  <c r="O1162" i="9"/>
  <c r="O1167" i="9"/>
  <c r="O1172" i="9"/>
  <c r="O1177" i="9"/>
  <c r="O1182" i="9"/>
  <c r="O1187" i="9"/>
  <c r="O1192" i="9"/>
  <c r="O1197" i="9"/>
  <c r="O1202" i="9"/>
  <c r="O1207" i="9"/>
  <c r="O1212" i="9"/>
  <c r="O1217" i="9"/>
  <c r="O1222" i="9"/>
  <c r="O1227" i="9"/>
  <c r="O1232" i="9"/>
  <c r="O1237" i="9"/>
  <c r="O1242" i="9"/>
  <c r="O1247" i="9"/>
  <c r="O1252" i="9"/>
  <c r="O1257" i="9"/>
  <c r="O1262" i="9"/>
  <c r="O1267" i="9"/>
  <c r="O1272" i="9"/>
  <c r="O1277" i="9"/>
  <c r="O1282" i="9"/>
  <c r="O1287" i="9"/>
  <c r="O1292" i="9"/>
  <c r="O1297" i="9"/>
  <c r="O1302" i="9"/>
  <c r="O1307" i="9"/>
  <c r="O1312" i="9"/>
  <c r="O1317" i="9"/>
  <c r="O1322" i="9"/>
  <c r="O1327" i="9"/>
  <c r="O1332" i="9"/>
  <c r="O1337" i="9"/>
  <c r="O1342" i="9"/>
  <c r="O1347" i="9"/>
  <c r="O1352" i="9"/>
  <c r="O1357" i="9"/>
  <c r="O1362" i="9"/>
  <c r="O1367" i="9"/>
  <c r="O1372" i="9"/>
  <c r="O1377" i="9"/>
  <c r="O67" i="9"/>
  <c r="O217" i="9"/>
  <c r="O379" i="9"/>
  <c r="O469" i="9"/>
  <c r="O534" i="9"/>
  <c r="O594" i="9"/>
  <c r="O659" i="9"/>
  <c r="O689" i="9"/>
  <c r="O703" i="9"/>
  <c r="O715" i="9"/>
  <c r="O728" i="9"/>
  <c r="O740" i="9"/>
  <c r="O753" i="9"/>
  <c r="O765" i="9"/>
  <c r="O778" i="9"/>
  <c r="O790" i="9"/>
  <c r="O803" i="9"/>
  <c r="O815" i="9"/>
  <c r="O828" i="9"/>
  <c r="O840" i="9"/>
  <c r="O853" i="9"/>
  <c r="O865" i="9"/>
  <c r="O878" i="9"/>
  <c r="O890" i="9"/>
  <c r="O903" i="9"/>
  <c r="O915" i="9"/>
  <c r="O928" i="9"/>
  <c r="O940" i="9"/>
  <c r="O953" i="9"/>
  <c r="O965" i="9"/>
  <c r="O978" i="9"/>
  <c r="O990" i="9"/>
  <c r="O1003" i="9"/>
  <c r="O1015" i="9"/>
  <c r="O1026" i="9"/>
  <c r="O1033" i="9"/>
  <c r="O1038" i="9"/>
  <c r="O1043" i="9"/>
  <c r="O1048" i="9"/>
  <c r="O1053" i="9"/>
  <c r="O1058" i="9"/>
  <c r="O1063" i="9"/>
  <c r="O1068" i="9"/>
  <c r="O1073" i="9"/>
  <c r="O1078" i="9"/>
  <c r="O1083" i="9"/>
  <c r="O1088" i="9"/>
  <c r="O1093" i="9"/>
  <c r="O1098" i="9"/>
  <c r="O1103" i="9"/>
  <c r="O1108" i="9"/>
  <c r="O1113" i="9"/>
  <c r="O1118" i="9"/>
  <c r="O1123" i="9"/>
  <c r="O1128" i="9"/>
  <c r="O1133" i="9"/>
  <c r="O1138" i="9"/>
  <c r="O1143" i="9"/>
  <c r="O1148" i="9"/>
  <c r="O1153" i="9"/>
  <c r="O1158" i="9"/>
  <c r="O1163" i="9"/>
  <c r="O1168" i="9"/>
  <c r="O1173" i="9"/>
  <c r="O1178" i="9"/>
  <c r="O1183" i="9"/>
  <c r="O1188" i="9"/>
  <c r="O1193" i="9"/>
  <c r="O1198" i="9"/>
  <c r="O1203" i="9"/>
  <c r="O1208" i="9"/>
  <c r="O1213" i="9"/>
  <c r="O1218" i="9"/>
  <c r="O1223" i="9"/>
  <c r="O1228" i="9"/>
  <c r="O1233" i="9"/>
  <c r="O1238" i="9"/>
  <c r="O1243" i="9"/>
  <c r="O1248" i="9"/>
  <c r="O1253" i="9"/>
  <c r="O1258" i="9"/>
  <c r="O1263" i="9"/>
  <c r="O1268" i="9"/>
  <c r="O1273" i="9"/>
  <c r="O1278" i="9"/>
  <c r="O92" i="9"/>
  <c r="O254" i="9"/>
  <c r="O404" i="9"/>
  <c r="O484" i="9"/>
  <c r="O544" i="9"/>
  <c r="O609" i="9"/>
  <c r="O669" i="9"/>
  <c r="O693" i="9"/>
  <c r="O705" i="9"/>
  <c r="O718" i="9"/>
  <c r="O730" i="9"/>
  <c r="O743" i="9"/>
  <c r="O755" i="9"/>
  <c r="O768" i="9"/>
  <c r="O780" i="9"/>
  <c r="O793" i="9"/>
  <c r="O805" i="9"/>
  <c r="O818" i="9"/>
  <c r="O830" i="9"/>
  <c r="O843" i="9"/>
  <c r="O855" i="9"/>
  <c r="O868" i="9"/>
  <c r="O880" i="9"/>
  <c r="O893" i="9"/>
  <c r="O905" i="9"/>
  <c r="O918" i="9"/>
  <c r="O930" i="9"/>
  <c r="O943" i="9"/>
  <c r="O955" i="9"/>
  <c r="O968" i="9"/>
  <c r="O980" i="9"/>
  <c r="O993" i="9"/>
  <c r="O1005" i="9"/>
  <c r="O1018" i="9"/>
  <c r="O1028" i="9"/>
  <c r="O1034" i="9"/>
  <c r="O1039" i="9"/>
  <c r="O1044" i="9"/>
  <c r="O1049" i="9"/>
  <c r="O1054" i="9"/>
  <c r="O1059" i="9"/>
  <c r="O1064" i="9"/>
  <c r="O1069" i="9"/>
  <c r="O1074" i="9"/>
  <c r="O1079" i="9"/>
  <c r="O1084" i="9"/>
  <c r="O1089" i="9"/>
  <c r="O1094" i="9"/>
  <c r="O1099" i="9"/>
  <c r="O1104" i="9"/>
  <c r="O1109" i="9"/>
  <c r="O1114" i="9"/>
  <c r="O1119" i="9"/>
  <c r="O1124" i="9"/>
  <c r="O1129" i="9"/>
  <c r="O1134" i="9"/>
  <c r="O1139" i="9"/>
  <c r="O1144" i="9"/>
  <c r="O1149" i="9"/>
  <c r="O1154" i="9"/>
  <c r="O1159" i="9"/>
  <c r="O1164" i="9"/>
  <c r="O1169" i="9"/>
  <c r="O1174" i="9"/>
  <c r="O1179" i="9"/>
  <c r="O1184" i="9"/>
  <c r="O1189" i="9"/>
  <c r="O1194" i="9"/>
  <c r="O1199" i="9"/>
  <c r="O1204" i="9"/>
  <c r="O1209" i="9"/>
  <c r="O1214" i="9"/>
  <c r="O1219" i="9"/>
  <c r="O1224" i="9"/>
  <c r="O1229" i="9"/>
  <c r="O1234" i="9"/>
  <c r="O1239" i="9"/>
  <c r="O1244" i="9"/>
  <c r="O1249" i="9"/>
  <c r="O1254" i="9"/>
  <c r="O1259" i="9"/>
  <c r="O1264" i="9"/>
  <c r="O1269" i="9"/>
  <c r="O1274" i="9"/>
  <c r="O1279" i="9"/>
  <c r="O1284" i="9"/>
  <c r="O1289" i="9"/>
  <c r="O1294" i="9"/>
  <c r="O1299" i="9"/>
  <c r="O1304" i="9"/>
  <c r="O1309" i="9"/>
  <c r="O1314" i="9"/>
  <c r="O1319" i="9"/>
  <c r="O1324" i="9"/>
  <c r="O1329" i="9"/>
  <c r="O1334" i="9"/>
  <c r="O1339" i="9"/>
  <c r="O1344" i="9"/>
  <c r="O1349" i="9"/>
  <c r="O1354" i="9"/>
  <c r="O129" i="9"/>
  <c r="O279" i="9"/>
  <c r="O434" i="9"/>
  <c r="O494" i="9"/>
  <c r="O559" i="9"/>
  <c r="O619" i="9"/>
  <c r="O677" i="9"/>
  <c r="O695" i="9"/>
  <c r="O708" i="9"/>
  <c r="O720" i="9"/>
  <c r="O733" i="9"/>
  <c r="O745" i="9"/>
  <c r="O758" i="9"/>
  <c r="O770" i="9"/>
  <c r="O783" i="9"/>
  <c r="O795" i="9"/>
  <c r="O808" i="9"/>
  <c r="O820" i="9"/>
  <c r="O833" i="9"/>
  <c r="O845" i="9"/>
  <c r="O858" i="9"/>
  <c r="O870" i="9"/>
  <c r="O883" i="9"/>
  <c r="O895" i="9"/>
  <c r="O908" i="9"/>
  <c r="O920" i="9"/>
  <c r="O933" i="9"/>
  <c r="O945" i="9"/>
  <c r="O958" i="9"/>
  <c r="O970" i="9"/>
  <c r="O983" i="9"/>
  <c r="O995" i="9"/>
  <c r="O1008" i="9"/>
  <c r="O1020" i="9"/>
  <c r="O1030" i="9"/>
  <c r="O1035" i="9"/>
  <c r="O1040" i="9"/>
  <c r="O1045" i="9"/>
  <c r="O1050" i="9"/>
  <c r="O1055" i="9"/>
  <c r="O1060" i="9"/>
  <c r="O1065" i="9"/>
  <c r="O1070" i="9"/>
  <c r="O1075" i="9"/>
  <c r="O1080" i="9"/>
  <c r="O1085" i="9"/>
  <c r="O1090" i="9"/>
  <c r="O1095" i="9"/>
  <c r="O1100" i="9"/>
  <c r="O1105" i="9"/>
  <c r="O1110" i="9"/>
  <c r="O1115" i="9"/>
  <c r="O1120" i="9"/>
  <c r="O1125" i="9"/>
  <c r="O1130" i="9"/>
  <c r="O1135" i="9"/>
  <c r="O1140" i="9"/>
  <c r="O1145" i="9"/>
  <c r="O1150" i="9"/>
  <c r="O1155" i="9"/>
  <c r="O1160" i="9"/>
  <c r="O1165" i="9"/>
  <c r="O1170" i="9"/>
  <c r="O1175" i="9"/>
  <c r="O1180" i="9"/>
  <c r="O1185" i="9"/>
  <c r="O1190" i="9"/>
  <c r="O1195" i="9"/>
  <c r="O1200" i="9"/>
  <c r="O1205" i="9"/>
  <c r="O1210" i="9"/>
  <c r="O1215" i="9"/>
  <c r="O1220" i="9"/>
  <c r="O1225" i="9"/>
  <c r="O1230" i="9"/>
  <c r="O1235" i="9"/>
  <c r="O1240" i="9"/>
  <c r="O1245" i="9"/>
  <c r="O1250" i="9"/>
  <c r="O1255" i="9"/>
  <c r="O1260" i="9"/>
  <c r="O1265" i="9"/>
  <c r="O1270" i="9"/>
  <c r="O1275" i="9"/>
  <c r="O1280" i="9"/>
  <c r="O1285" i="9"/>
  <c r="O1290" i="9"/>
  <c r="O1295" i="9"/>
  <c r="O1300" i="9"/>
  <c r="O1305" i="9"/>
  <c r="O1310" i="9"/>
  <c r="O1315" i="9"/>
  <c r="O1320" i="9"/>
  <c r="O1325" i="9"/>
  <c r="O1330" i="9"/>
  <c r="O1335" i="9"/>
  <c r="O1340" i="9"/>
  <c r="O1345" i="9"/>
  <c r="O1350" i="9"/>
  <c r="O1355" i="9"/>
  <c r="O1360" i="9"/>
  <c r="O1365" i="9"/>
  <c r="O1370" i="9"/>
  <c r="O4" i="9"/>
  <c r="O154" i="9"/>
  <c r="O317" i="9"/>
  <c r="O444" i="9"/>
  <c r="O509" i="9"/>
  <c r="O569" i="9"/>
  <c r="O634" i="9"/>
  <c r="O682" i="9"/>
  <c r="O698" i="9"/>
  <c r="O710" i="9"/>
  <c r="O723" i="9"/>
  <c r="O735" i="9"/>
  <c r="O748" i="9"/>
  <c r="O760" i="9"/>
  <c r="O773" i="9"/>
  <c r="O785" i="9"/>
  <c r="O798" i="9"/>
  <c r="O810" i="9"/>
  <c r="O823" i="9"/>
  <c r="O835" i="9"/>
  <c r="O848" i="9"/>
  <c r="O860" i="9"/>
  <c r="O873" i="9"/>
  <c r="O885" i="9"/>
  <c r="O898" i="9"/>
  <c r="O910" i="9"/>
  <c r="O923" i="9"/>
  <c r="O935" i="9"/>
  <c r="O948" i="9"/>
  <c r="O960" i="9"/>
  <c r="O973" i="9"/>
  <c r="O985" i="9"/>
  <c r="O998" i="9"/>
  <c r="O1010" i="9"/>
  <c r="O1023" i="9"/>
  <c r="O1031" i="9"/>
  <c r="O1036" i="9"/>
  <c r="O1041" i="9"/>
  <c r="O1046" i="9"/>
  <c r="O1051" i="9"/>
  <c r="O1056" i="9"/>
  <c r="O1061" i="9"/>
  <c r="O1066" i="9"/>
  <c r="O1071" i="9"/>
  <c r="O1076" i="9"/>
  <c r="O1081" i="9"/>
  <c r="O1086" i="9"/>
  <c r="O1091" i="9"/>
  <c r="O1096" i="9"/>
  <c r="O1101" i="9"/>
  <c r="O1106" i="9"/>
  <c r="O1111" i="9"/>
  <c r="O1116" i="9"/>
  <c r="O1121" i="9"/>
  <c r="O1131" i="9"/>
  <c r="O1156" i="9"/>
  <c r="O1181" i="9"/>
  <c r="O1206" i="9"/>
  <c r="O1231" i="9"/>
  <c r="O1256" i="9"/>
  <c r="O1281" i="9"/>
  <c r="O1293" i="9"/>
  <c r="O1306" i="9"/>
  <c r="O1318" i="9"/>
  <c r="O1331" i="9"/>
  <c r="O1343" i="9"/>
  <c r="O1356" i="9"/>
  <c r="O1364" i="9"/>
  <c r="O1373" i="9"/>
  <c r="O1379" i="9"/>
  <c r="O1384" i="9"/>
  <c r="O1389" i="9"/>
  <c r="O1394" i="9"/>
  <c r="O1399" i="9"/>
  <c r="O1404" i="9"/>
  <c r="O1409" i="9"/>
  <c r="O1414" i="9"/>
  <c r="O1419" i="9"/>
  <c r="O1424" i="9"/>
  <c r="O1429" i="9"/>
  <c r="O1434" i="9"/>
  <c r="O1439" i="9"/>
  <c r="O1444" i="9"/>
  <c r="O1449" i="9"/>
  <c r="O1454" i="9"/>
  <c r="O1459" i="9"/>
  <c r="O1464" i="9"/>
  <c r="O1469" i="9"/>
  <c r="O1474" i="9"/>
  <c r="O1479" i="9"/>
  <c r="O1484" i="9"/>
  <c r="O1489" i="9"/>
  <c r="O1494" i="9"/>
  <c r="O1499" i="9"/>
  <c r="O1504" i="9"/>
  <c r="O1509" i="9"/>
  <c r="O1514" i="9"/>
  <c r="O1519" i="9"/>
  <c r="O1524" i="9"/>
  <c r="O1529" i="9"/>
  <c r="O1534" i="9"/>
  <c r="O1539" i="9"/>
  <c r="O1544" i="9"/>
  <c r="O1549" i="9"/>
  <c r="O1554" i="9"/>
  <c r="O1559" i="9"/>
  <c r="O1564" i="9"/>
  <c r="O1569" i="9"/>
  <c r="O1574" i="9"/>
  <c r="O1579" i="9"/>
  <c r="O1584" i="9"/>
  <c r="O1589" i="9"/>
  <c r="O1594" i="9"/>
  <c r="O1599" i="9"/>
  <c r="O1604" i="9"/>
  <c r="O1609" i="9"/>
  <c r="O1614" i="9"/>
  <c r="O1619" i="9"/>
  <c r="O1624" i="9"/>
  <c r="O1629" i="9"/>
  <c r="O1634" i="9"/>
  <c r="O1639" i="9"/>
  <c r="O1644" i="9"/>
  <c r="O1649" i="9"/>
  <c r="O1654" i="9"/>
  <c r="O1659" i="9"/>
  <c r="O1664" i="9"/>
  <c r="O1669" i="9"/>
  <c r="O1674" i="9"/>
  <c r="O1679" i="9"/>
  <c r="O1684" i="9"/>
  <c r="O1689" i="9"/>
  <c r="O1694" i="9"/>
  <c r="O1699" i="9"/>
  <c r="O1704" i="9"/>
  <c r="O1709" i="9"/>
  <c r="O1714" i="9"/>
  <c r="O1719" i="9"/>
  <c r="O1724" i="9"/>
  <c r="O1136" i="9"/>
  <c r="O1161" i="9"/>
  <c r="O1186" i="9"/>
  <c r="O1211" i="9"/>
  <c r="O1236" i="9"/>
  <c r="O1261" i="9"/>
  <c r="O1283" i="9"/>
  <c r="O1296" i="9"/>
  <c r="O1308" i="9"/>
  <c r="O1321" i="9"/>
  <c r="O1333" i="9"/>
  <c r="O1346" i="9"/>
  <c r="O1358" i="9"/>
  <c r="O1366" i="9"/>
  <c r="O1374" i="9"/>
  <c r="O1380" i="9"/>
  <c r="O1385" i="9"/>
  <c r="O1390" i="9"/>
  <c r="O1395" i="9"/>
  <c r="O1400" i="9"/>
  <c r="O1405" i="9"/>
  <c r="O1410" i="9"/>
  <c r="O1415" i="9"/>
  <c r="O1420" i="9"/>
  <c r="O1425" i="9"/>
  <c r="O1430" i="9"/>
  <c r="O1435" i="9"/>
  <c r="O1440" i="9"/>
  <c r="O1445" i="9"/>
  <c r="O1450" i="9"/>
  <c r="O1455" i="9"/>
  <c r="O1460" i="9"/>
  <c r="O1465" i="9"/>
  <c r="O1470" i="9"/>
  <c r="O1475" i="9"/>
  <c r="O1480" i="9"/>
  <c r="O1485" i="9"/>
  <c r="O1490" i="9"/>
  <c r="O1495" i="9"/>
  <c r="O1500" i="9"/>
  <c r="O1505" i="9"/>
  <c r="O1510" i="9"/>
  <c r="O1515" i="9"/>
  <c r="O1520" i="9"/>
  <c r="O1525" i="9"/>
  <c r="O1530" i="9"/>
  <c r="O1535" i="9"/>
  <c r="O1540" i="9"/>
  <c r="O1545" i="9"/>
  <c r="O1550" i="9"/>
  <c r="O1555" i="9"/>
  <c r="O1560" i="9"/>
  <c r="O1565" i="9"/>
  <c r="O1570" i="9"/>
  <c r="O1575" i="9"/>
  <c r="O1580" i="9"/>
  <c r="O1585" i="9"/>
  <c r="O1590" i="9"/>
  <c r="O1595" i="9"/>
  <c r="O1600" i="9"/>
  <c r="O1605" i="9"/>
  <c r="O1610" i="9"/>
  <c r="O1615" i="9"/>
  <c r="O1620" i="9"/>
  <c r="O1625" i="9"/>
  <c r="O1630" i="9"/>
  <c r="O1635" i="9"/>
  <c r="O1640" i="9"/>
  <c r="O1645" i="9"/>
  <c r="O1650" i="9"/>
  <c r="O1655" i="9"/>
  <c r="O1660" i="9"/>
  <c r="O1665" i="9"/>
  <c r="O1670" i="9"/>
  <c r="O1675" i="9"/>
  <c r="O1680" i="9"/>
  <c r="O1685" i="9"/>
  <c r="O1690" i="9"/>
  <c r="O1695" i="9"/>
  <c r="O1700" i="9"/>
  <c r="O1705" i="9"/>
  <c r="O1710" i="9"/>
  <c r="O1715" i="9"/>
  <c r="O1720" i="9"/>
  <c r="O1725" i="9"/>
  <c r="O1141" i="9"/>
  <c r="O1166" i="9"/>
  <c r="O1191" i="9"/>
  <c r="O1216" i="9"/>
  <c r="O1241" i="9"/>
  <c r="O1266" i="9"/>
  <c r="O1286" i="9"/>
  <c r="O1298" i="9"/>
  <c r="O1311" i="9"/>
  <c r="O1323" i="9"/>
  <c r="O1336" i="9"/>
  <c r="O1348" i="9"/>
  <c r="O1359" i="9"/>
  <c r="O1368" i="9"/>
  <c r="O1375" i="9"/>
  <c r="O1381" i="9"/>
  <c r="O1386" i="9"/>
  <c r="O1391" i="9"/>
  <c r="O1396" i="9"/>
  <c r="O1401" i="9"/>
  <c r="O1406" i="9"/>
  <c r="O1411" i="9"/>
  <c r="O1416" i="9"/>
  <c r="O1421" i="9"/>
  <c r="O1426" i="9"/>
  <c r="O1431" i="9"/>
  <c r="O1436" i="9"/>
  <c r="O1441" i="9"/>
  <c r="O1446" i="9"/>
  <c r="O1451" i="9"/>
  <c r="O1456" i="9"/>
  <c r="O1461" i="9"/>
  <c r="O1466" i="9"/>
  <c r="O1471" i="9"/>
  <c r="O1476" i="9"/>
  <c r="O1481" i="9"/>
  <c r="O1486" i="9"/>
  <c r="O1491" i="9"/>
  <c r="O1496" i="9"/>
  <c r="O1501" i="9"/>
  <c r="O1506" i="9"/>
  <c r="O1511" i="9"/>
  <c r="O1516" i="9"/>
  <c r="O1521" i="9"/>
  <c r="O1526" i="9"/>
  <c r="O1531" i="9"/>
  <c r="O1536" i="9"/>
  <c r="O1541" i="9"/>
  <c r="O1546" i="9"/>
  <c r="O1551" i="9"/>
  <c r="O1556" i="9"/>
  <c r="O1561" i="9"/>
  <c r="O1566" i="9"/>
  <c r="O1571" i="9"/>
  <c r="O1576" i="9"/>
  <c r="O1581" i="9"/>
  <c r="O1586" i="9"/>
  <c r="O1591" i="9"/>
  <c r="O1596" i="9"/>
  <c r="O1601" i="9"/>
  <c r="O1606" i="9"/>
  <c r="O1611" i="9"/>
  <c r="O1616" i="9"/>
  <c r="O1621" i="9"/>
  <c r="O1626" i="9"/>
  <c r="O1631" i="9"/>
  <c r="O1636" i="9"/>
  <c r="O1641" i="9"/>
  <c r="O1646" i="9"/>
  <c r="O1651" i="9"/>
  <c r="O1656" i="9"/>
  <c r="O1661" i="9"/>
  <c r="O1666" i="9"/>
  <c r="O1671" i="9"/>
  <c r="O1676" i="9"/>
  <c r="O1681" i="9"/>
  <c r="O1686" i="9"/>
  <c r="O1146" i="9"/>
  <c r="O1171" i="9"/>
  <c r="O1196" i="9"/>
  <c r="O1221" i="9"/>
  <c r="O1246" i="9"/>
  <c r="O1271" i="9"/>
  <c r="O1288" i="9"/>
  <c r="O1301" i="9"/>
  <c r="O1313" i="9"/>
  <c r="O1326" i="9"/>
  <c r="O1338" i="9"/>
  <c r="O1351" i="9"/>
  <c r="O1361" i="9"/>
  <c r="O1369" i="9"/>
  <c r="O1376" i="9"/>
  <c r="O1382" i="9"/>
  <c r="O1387" i="9"/>
  <c r="O1392" i="9"/>
  <c r="O1397" i="9"/>
  <c r="O1402" i="9"/>
  <c r="O1407" i="9"/>
  <c r="O1412" i="9"/>
  <c r="O1417" i="9"/>
  <c r="O1422" i="9"/>
  <c r="O1427" i="9"/>
  <c r="O1432" i="9"/>
  <c r="O1437" i="9"/>
  <c r="O1442" i="9"/>
  <c r="O1447" i="9"/>
  <c r="O1452" i="9"/>
  <c r="O1457" i="9"/>
  <c r="O1462" i="9"/>
  <c r="O1467" i="9"/>
  <c r="O1472" i="9"/>
  <c r="O1477" i="9"/>
  <c r="O1482" i="9"/>
  <c r="O1487" i="9"/>
  <c r="O1492" i="9"/>
  <c r="O1497" i="9"/>
  <c r="O1502" i="9"/>
  <c r="O1507" i="9"/>
  <c r="O1512" i="9"/>
  <c r="O1517" i="9"/>
  <c r="O1522" i="9"/>
  <c r="O1527" i="9"/>
  <c r="O1532" i="9"/>
  <c r="O1537" i="9"/>
  <c r="O1542" i="9"/>
  <c r="O1547" i="9"/>
  <c r="O1552" i="9"/>
  <c r="O1557" i="9"/>
  <c r="O1562" i="9"/>
  <c r="O1567" i="9"/>
  <c r="O1572" i="9"/>
  <c r="O1577" i="9"/>
  <c r="O1582" i="9"/>
  <c r="O1587" i="9"/>
  <c r="O1592" i="9"/>
  <c r="O1597" i="9"/>
  <c r="O1602" i="9"/>
  <c r="O1607" i="9"/>
  <c r="O1612" i="9"/>
  <c r="O1617" i="9"/>
  <c r="O1622" i="9"/>
  <c r="O1627" i="9"/>
  <c r="O1632" i="9"/>
  <c r="O1637" i="9"/>
  <c r="O1642" i="9"/>
  <c r="O1647" i="9"/>
  <c r="O1652" i="9"/>
  <c r="O1657" i="9"/>
  <c r="O1662" i="9"/>
  <c r="O1667" i="9"/>
  <c r="O1672" i="9"/>
  <c r="O1677" i="9"/>
  <c r="O1682" i="9"/>
  <c r="O1687" i="9"/>
  <c r="O1126" i="9"/>
  <c r="O1151" i="9"/>
  <c r="O1176" i="9"/>
  <c r="O1201" i="9"/>
  <c r="O1226" i="9"/>
  <c r="O1251" i="9"/>
  <c r="O1276" i="9"/>
  <c r="O1291" i="9"/>
  <c r="O1303" i="9"/>
  <c r="O1316" i="9"/>
  <c r="O1328" i="9"/>
  <c r="O1341" i="9"/>
  <c r="O1353" i="9"/>
  <c r="O1363" i="9"/>
  <c r="O1371" i="9"/>
  <c r="O1378" i="9"/>
  <c r="O1383" i="9"/>
  <c r="O1388" i="9"/>
  <c r="O1393" i="9"/>
  <c r="O1398" i="9"/>
  <c r="O1403" i="9"/>
  <c r="O1408" i="9"/>
  <c r="O1413" i="9"/>
  <c r="O1418" i="9"/>
  <c r="O1423" i="9"/>
  <c r="O1428" i="9"/>
  <c r="O1433" i="9"/>
  <c r="O1438" i="9"/>
  <c r="O1443" i="9"/>
  <c r="O1448" i="9"/>
  <c r="O1453" i="9"/>
  <c r="O1458" i="9"/>
  <c r="O1463" i="9"/>
  <c r="O1468" i="9"/>
  <c r="O1473" i="9"/>
  <c r="O1478" i="9"/>
  <c r="O1483" i="9"/>
  <c r="O1488" i="9"/>
  <c r="O1493" i="9"/>
  <c r="O1498" i="9"/>
  <c r="O1503" i="9"/>
  <c r="O1508" i="9"/>
  <c r="O1513" i="9"/>
  <c r="O1518" i="9"/>
  <c r="O1523" i="9"/>
  <c r="O1528" i="9"/>
  <c r="O1533" i="9"/>
  <c r="O1538" i="9"/>
  <c r="O1543" i="9"/>
  <c r="O1548" i="9"/>
  <c r="O1553" i="9"/>
  <c r="O1558" i="9"/>
  <c r="O1563" i="9"/>
  <c r="O1568" i="9"/>
  <c r="O1573" i="9"/>
  <c r="O1578" i="9"/>
  <c r="O1583" i="9"/>
  <c r="O1588" i="9"/>
  <c r="O1593" i="9"/>
  <c r="O1598" i="9"/>
  <c r="O1603" i="9"/>
  <c r="O1608" i="9"/>
  <c r="O1613" i="9"/>
  <c r="O1618" i="9"/>
  <c r="O1623" i="9"/>
  <c r="O1628" i="9"/>
  <c r="O1633" i="9"/>
  <c r="O1638" i="9"/>
  <c r="O1643" i="9"/>
  <c r="O1648" i="9"/>
  <c r="O1653" i="9"/>
  <c r="O1658" i="9"/>
  <c r="O1663" i="9"/>
  <c r="O1668" i="9"/>
  <c r="O1673" i="9"/>
  <c r="O1678" i="9"/>
  <c r="O1683" i="9"/>
  <c r="O1688" i="9"/>
  <c r="O1693" i="9"/>
  <c r="O1698" i="9"/>
  <c r="O1703" i="9"/>
  <c r="O1708" i="9"/>
  <c r="O1713" i="9"/>
  <c r="O1718" i="9"/>
  <c r="O1723" i="9"/>
  <c r="O1692" i="9"/>
  <c r="O1706" i="9"/>
  <c r="O1717" i="9"/>
  <c r="O1728" i="9"/>
  <c r="O1733" i="9"/>
  <c r="O1738" i="9"/>
  <c r="O1743" i="9"/>
  <c r="O1748" i="9"/>
  <c r="O1753" i="9"/>
  <c r="O1758" i="9"/>
  <c r="O1763" i="9"/>
  <c r="O1768" i="9"/>
  <c r="O1773" i="9"/>
  <c r="O1778" i="9"/>
  <c r="O1783" i="9"/>
  <c r="O1788" i="9"/>
  <c r="O1793" i="9"/>
  <c r="O1798" i="9"/>
  <c r="O1803" i="9"/>
  <c r="O1808" i="9"/>
  <c r="O1813" i="9"/>
  <c r="O1818" i="9"/>
  <c r="O1823" i="9"/>
  <c r="O1828" i="9"/>
  <c r="O1833" i="9"/>
  <c r="O1838" i="9"/>
  <c r="O1843" i="9"/>
  <c r="O1848" i="9"/>
  <c r="O1853" i="9"/>
  <c r="O1858" i="9"/>
  <c r="O1863" i="9"/>
  <c r="O1868" i="9"/>
  <c r="O1873" i="9"/>
  <c r="O1878" i="9"/>
  <c r="O1883" i="9"/>
  <c r="O1888" i="9"/>
  <c r="O1893" i="9"/>
  <c r="O1898" i="9"/>
  <c r="O1903" i="9"/>
  <c r="O1908" i="9"/>
  <c r="O1913" i="9"/>
  <c r="O1918" i="9"/>
  <c r="O1923" i="9"/>
  <c r="O1928" i="9"/>
  <c r="O1933" i="9"/>
  <c r="O1938" i="9"/>
  <c r="O1943" i="9"/>
  <c r="O1948" i="9"/>
  <c r="O1953" i="9"/>
  <c r="O1958" i="9"/>
  <c r="O1963" i="9"/>
  <c r="O1968" i="9"/>
  <c r="O1973" i="9"/>
  <c r="O1978" i="9"/>
  <c r="O1983" i="9"/>
  <c r="O1988" i="9"/>
  <c r="O1993" i="9"/>
  <c r="O1998" i="9"/>
  <c r="O2003" i="9"/>
  <c r="O2008" i="9"/>
  <c r="O2013" i="9"/>
  <c r="O2018" i="9"/>
  <c r="O2023" i="9"/>
  <c r="O2028" i="9"/>
  <c r="O2033" i="9"/>
  <c r="O2038" i="9"/>
  <c r="O2043" i="9"/>
  <c r="O2048" i="9"/>
  <c r="O2053" i="9"/>
  <c r="O2058" i="9"/>
  <c r="O2063" i="9"/>
  <c r="O2068" i="9"/>
  <c r="O2073" i="9"/>
  <c r="O2078" i="9"/>
  <c r="O2083" i="9"/>
  <c r="O2088" i="9"/>
  <c r="O2093" i="9"/>
  <c r="O2098" i="9"/>
  <c r="O2103" i="9"/>
  <c r="O2108" i="9"/>
  <c r="O2113" i="9"/>
  <c r="O2118" i="9"/>
  <c r="O2123" i="9"/>
  <c r="O2128" i="9"/>
  <c r="O2133" i="9"/>
  <c r="O2138" i="9"/>
  <c r="O2143" i="9"/>
  <c r="O2148" i="9"/>
  <c r="O2153" i="9"/>
  <c r="O2158" i="9"/>
  <c r="O2163" i="9"/>
  <c r="O2168" i="9"/>
  <c r="O2173" i="9"/>
  <c r="O2178" i="9"/>
  <c r="O2183" i="9"/>
  <c r="O2188" i="9"/>
  <c r="O2193" i="9"/>
  <c r="O1696" i="9"/>
  <c r="O1707" i="9"/>
  <c r="O1721" i="9"/>
  <c r="O1729" i="9"/>
  <c r="O1734" i="9"/>
  <c r="O1739" i="9"/>
  <c r="O1744" i="9"/>
  <c r="O1749" i="9"/>
  <c r="O1754" i="9"/>
  <c r="O1759" i="9"/>
  <c r="O1764" i="9"/>
  <c r="O1769" i="9"/>
  <c r="O1774" i="9"/>
  <c r="O1779" i="9"/>
  <c r="O1784" i="9"/>
  <c r="O1789" i="9"/>
  <c r="O1794" i="9"/>
  <c r="O1799" i="9"/>
  <c r="O1804" i="9"/>
  <c r="O1809" i="9"/>
  <c r="O1814" i="9"/>
  <c r="O1819" i="9"/>
  <c r="O1824" i="9"/>
  <c r="O1829" i="9"/>
  <c r="O1834" i="9"/>
  <c r="O1839" i="9"/>
  <c r="O1844" i="9"/>
  <c r="O1849" i="9"/>
  <c r="O1854" i="9"/>
  <c r="O1859" i="9"/>
  <c r="O1864" i="9"/>
  <c r="O1869" i="9"/>
  <c r="O1874" i="9"/>
  <c r="O1879" i="9"/>
  <c r="O1884" i="9"/>
  <c r="O1889" i="9"/>
  <c r="O1894" i="9"/>
  <c r="O1899" i="9"/>
  <c r="O1904" i="9"/>
  <c r="O1909" i="9"/>
  <c r="O1914" i="9"/>
  <c r="O1919" i="9"/>
  <c r="O1924" i="9"/>
  <c r="O1929" i="9"/>
  <c r="O1934" i="9"/>
  <c r="O1939" i="9"/>
  <c r="O1944" i="9"/>
  <c r="O1949" i="9"/>
  <c r="O1954" i="9"/>
  <c r="O1959" i="9"/>
  <c r="O1964" i="9"/>
  <c r="O1969" i="9"/>
  <c r="O1974" i="9"/>
  <c r="O1979" i="9"/>
  <c r="O1984" i="9"/>
  <c r="O1989" i="9"/>
  <c r="O1994" i="9"/>
  <c r="O1999" i="9"/>
  <c r="O2004" i="9"/>
  <c r="O2009" i="9"/>
  <c r="O2014" i="9"/>
  <c r="O2019" i="9"/>
  <c r="O2024" i="9"/>
  <c r="O2029" i="9"/>
  <c r="O2034" i="9"/>
  <c r="O2039" i="9"/>
  <c r="O2044" i="9"/>
  <c r="O2049" i="9"/>
  <c r="O2054" i="9"/>
  <c r="O2059" i="9"/>
  <c r="O2064" i="9"/>
  <c r="O2069" i="9"/>
  <c r="O2074" i="9"/>
  <c r="O2079" i="9"/>
  <c r="O2084" i="9"/>
  <c r="O2089" i="9"/>
  <c r="O2094" i="9"/>
  <c r="O2099" i="9"/>
  <c r="O2104" i="9"/>
  <c r="O2109" i="9"/>
  <c r="O2114" i="9"/>
  <c r="O2119" i="9"/>
  <c r="O2124" i="9"/>
  <c r="O2129" i="9"/>
  <c r="O2134" i="9"/>
  <c r="O2139" i="9"/>
  <c r="O2144" i="9"/>
  <c r="O2149" i="9"/>
  <c r="O2154" i="9"/>
  <c r="O2159" i="9"/>
  <c r="O2164" i="9"/>
  <c r="O2169" i="9"/>
  <c r="O2174" i="9"/>
  <c r="O2179" i="9"/>
  <c r="O2184" i="9"/>
  <c r="O2189" i="9"/>
  <c r="O2194" i="9"/>
  <c r="O1697" i="9"/>
  <c r="O1711" i="9"/>
  <c r="O1722" i="9"/>
  <c r="O1730" i="9"/>
  <c r="O1735" i="9"/>
  <c r="O1740" i="9"/>
  <c r="O1745" i="9"/>
  <c r="O1750" i="9"/>
  <c r="O1755" i="9"/>
  <c r="O1760" i="9"/>
  <c r="O1765" i="9"/>
  <c r="O1770" i="9"/>
  <c r="O1775" i="9"/>
  <c r="O1780" i="9"/>
  <c r="O1785" i="9"/>
  <c r="O1790" i="9"/>
  <c r="O1795" i="9"/>
  <c r="O1800" i="9"/>
  <c r="O1805" i="9"/>
  <c r="O1810" i="9"/>
  <c r="O1815" i="9"/>
  <c r="O1820" i="9"/>
  <c r="O1825" i="9"/>
  <c r="O1830" i="9"/>
  <c r="O1835" i="9"/>
  <c r="O1840" i="9"/>
  <c r="O1845" i="9"/>
  <c r="O1850" i="9"/>
  <c r="O1855" i="9"/>
  <c r="O1860" i="9"/>
  <c r="O1865" i="9"/>
  <c r="O1870" i="9"/>
  <c r="O1875" i="9"/>
  <c r="O1880" i="9"/>
  <c r="O1885" i="9"/>
  <c r="O1890" i="9"/>
  <c r="O1895" i="9"/>
  <c r="O1900" i="9"/>
  <c r="O1905" i="9"/>
  <c r="O1910" i="9"/>
  <c r="O1915" i="9"/>
  <c r="O1920" i="9"/>
  <c r="O1925" i="9"/>
  <c r="O1930" i="9"/>
  <c r="O1935" i="9"/>
  <c r="O1940" i="9"/>
  <c r="O1945" i="9"/>
  <c r="O1950" i="9"/>
  <c r="O1955" i="9"/>
  <c r="O1960" i="9"/>
  <c r="O1965" i="9"/>
  <c r="O1970" i="9"/>
  <c r="O1975" i="9"/>
  <c r="O1980" i="9"/>
  <c r="O1985" i="9"/>
  <c r="O1990" i="9"/>
  <c r="O1995" i="9"/>
  <c r="O2000" i="9"/>
  <c r="O2005" i="9"/>
  <c r="O2010" i="9"/>
  <c r="O2015" i="9"/>
  <c r="O2020" i="9"/>
  <c r="O2025" i="9"/>
  <c r="O2030" i="9"/>
  <c r="O2035" i="9"/>
  <c r="O2040" i="9"/>
  <c r="O2045" i="9"/>
  <c r="O2050" i="9"/>
  <c r="O2055" i="9"/>
  <c r="O2060" i="9"/>
  <c r="O2065" i="9"/>
  <c r="O2070" i="9"/>
  <c r="O2075" i="9"/>
  <c r="O2080" i="9"/>
  <c r="O2085" i="9"/>
  <c r="O2090" i="9"/>
  <c r="O2095" i="9"/>
  <c r="O2100" i="9"/>
  <c r="O2105" i="9"/>
  <c r="O2110" i="9"/>
  <c r="O2115" i="9"/>
  <c r="O2120" i="9"/>
  <c r="O2125" i="9"/>
  <c r="O2130" i="9"/>
  <c r="O2135" i="9"/>
  <c r="O2140" i="9"/>
  <c r="O2145" i="9"/>
  <c r="O2150" i="9"/>
  <c r="O2155" i="9"/>
  <c r="O2160" i="9"/>
  <c r="O2165" i="9"/>
  <c r="O2170" i="9"/>
  <c r="O2175" i="9"/>
  <c r="O2180" i="9"/>
  <c r="O2185" i="9"/>
  <c r="O2190" i="9"/>
  <c r="O2195" i="9"/>
  <c r="O1701" i="9"/>
  <c r="O1712" i="9"/>
  <c r="O1726" i="9"/>
  <c r="O1731" i="9"/>
  <c r="O1736" i="9"/>
  <c r="O1741" i="9"/>
  <c r="O1746" i="9"/>
  <c r="O1751" i="9"/>
  <c r="O1756" i="9"/>
  <c r="O1761" i="9"/>
  <c r="O1766" i="9"/>
  <c r="O1771" i="9"/>
  <c r="O1776" i="9"/>
  <c r="O1781" i="9"/>
  <c r="O1786" i="9"/>
  <c r="O1791" i="9"/>
  <c r="O1796" i="9"/>
  <c r="O1801" i="9"/>
  <c r="O1806" i="9"/>
  <c r="O1811" i="9"/>
  <c r="O1816" i="9"/>
  <c r="O1821" i="9"/>
  <c r="O1826" i="9"/>
  <c r="O1831" i="9"/>
  <c r="O1836" i="9"/>
  <c r="O1841" i="9"/>
  <c r="O1846" i="9"/>
  <c r="O1851" i="9"/>
  <c r="O1856" i="9"/>
  <c r="O1861" i="9"/>
  <c r="O1866" i="9"/>
  <c r="O1871" i="9"/>
  <c r="O1876" i="9"/>
  <c r="O1881" i="9"/>
  <c r="O1886" i="9"/>
  <c r="O1891" i="9"/>
  <c r="O1896" i="9"/>
  <c r="O1901" i="9"/>
  <c r="O1906" i="9"/>
  <c r="O1911" i="9"/>
  <c r="O1916" i="9"/>
  <c r="O1921" i="9"/>
  <c r="O1926" i="9"/>
  <c r="O1931" i="9"/>
  <c r="O1936" i="9"/>
  <c r="O1941" i="9"/>
  <c r="O1946" i="9"/>
  <c r="O1951" i="9"/>
  <c r="O1956" i="9"/>
  <c r="O1961" i="9"/>
  <c r="O1966" i="9"/>
  <c r="O1971" i="9"/>
  <c r="O1976" i="9"/>
  <c r="O1981" i="9"/>
  <c r="O1986" i="9"/>
  <c r="O1991" i="9"/>
  <c r="O1996" i="9"/>
  <c r="O2001" i="9"/>
  <c r="O2006" i="9"/>
  <c r="O2011" i="9"/>
  <c r="O2016" i="9"/>
  <c r="O2021" i="9"/>
  <c r="O2026" i="9"/>
  <c r="O2031" i="9"/>
  <c r="O2036" i="9"/>
  <c r="O2041" i="9"/>
  <c r="O2046" i="9"/>
  <c r="O2051" i="9"/>
  <c r="O2056" i="9"/>
  <c r="O2061" i="9"/>
  <c r="O2066" i="9"/>
  <c r="O2071" i="9"/>
  <c r="O2076" i="9"/>
  <c r="O2081" i="9"/>
  <c r="O2086" i="9"/>
  <c r="O2091" i="9"/>
  <c r="O2096" i="9"/>
  <c r="O2101" i="9"/>
  <c r="O2106" i="9"/>
  <c r="O2111" i="9"/>
  <c r="O2116" i="9"/>
  <c r="O2121" i="9"/>
  <c r="O2126" i="9"/>
  <c r="O2131" i="9"/>
  <c r="O2136" i="9"/>
  <c r="O2141" i="9"/>
  <c r="O2146" i="9"/>
  <c r="O2151" i="9"/>
  <c r="O2156" i="9"/>
  <c r="O2161" i="9"/>
  <c r="O2166" i="9"/>
  <c r="O2171" i="9"/>
  <c r="O2176" i="9"/>
  <c r="O2181" i="9"/>
  <c r="O2186" i="9"/>
  <c r="O2191" i="9"/>
  <c r="O3" i="9"/>
  <c r="O1691" i="9"/>
  <c r="O1702" i="9"/>
  <c r="O1716" i="9"/>
  <c r="O1727" i="9"/>
  <c r="O1732" i="9"/>
  <c r="O1737" i="9"/>
  <c r="O1742" i="9"/>
  <c r="O1747" i="9"/>
  <c r="O1752" i="9"/>
  <c r="O1757" i="9"/>
  <c r="O1762" i="9"/>
  <c r="O1767" i="9"/>
  <c r="O1772" i="9"/>
  <c r="O1777" i="9"/>
  <c r="O1782" i="9"/>
  <c r="O1787" i="9"/>
  <c r="O1792" i="9"/>
  <c r="O1797" i="9"/>
  <c r="O1802" i="9"/>
  <c r="O1807" i="9"/>
  <c r="O1812" i="9"/>
  <c r="O1817" i="9"/>
  <c r="O1822" i="9"/>
  <c r="O1827" i="9"/>
  <c r="O1832" i="9"/>
  <c r="O1837" i="9"/>
  <c r="O1842" i="9"/>
  <c r="O1847" i="9"/>
  <c r="O1852" i="9"/>
  <c r="O1857" i="9"/>
  <c r="O1862" i="9"/>
  <c r="O1867" i="9"/>
  <c r="O1872" i="9"/>
  <c r="O1877" i="9"/>
  <c r="O1882" i="9"/>
  <c r="O1887" i="9"/>
  <c r="O1892" i="9"/>
  <c r="O1897" i="9"/>
  <c r="O1902" i="9"/>
  <c r="O1907" i="9"/>
  <c r="O1912" i="9"/>
  <c r="O1917" i="9"/>
  <c r="O1922" i="9"/>
  <c r="O1927" i="9"/>
  <c r="O1932" i="9"/>
  <c r="O1937" i="9"/>
  <c r="O1942" i="9"/>
  <c r="O1947" i="9"/>
  <c r="O1952" i="9"/>
  <c r="O1957" i="9"/>
  <c r="O1962" i="9"/>
  <c r="O1967" i="9"/>
  <c r="O1972" i="9"/>
  <c r="O1977" i="9"/>
  <c r="O1982" i="9"/>
  <c r="O1987" i="9"/>
  <c r="O1992" i="9"/>
  <c r="O1997" i="9"/>
  <c r="O2002" i="9"/>
  <c r="O2007" i="9"/>
  <c r="O2012" i="9"/>
  <c r="O2017" i="9"/>
  <c r="O2022" i="9"/>
  <c r="O2027" i="9"/>
  <c r="O2032" i="9"/>
  <c r="O2037" i="9"/>
  <c r="O2042" i="9"/>
  <c r="O2047" i="9"/>
  <c r="O2052" i="9"/>
  <c r="O2057" i="9"/>
  <c r="O2062" i="9"/>
  <c r="O2067" i="9"/>
  <c r="O2072" i="9"/>
  <c r="O2077" i="9"/>
  <c r="O2082" i="9"/>
  <c r="O2087" i="9"/>
  <c r="O2092" i="9"/>
  <c r="O2097" i="9"/>
  <c r="O2102" i="9"/>
  <c r="O2107" i="9"/>
  <c r="O2112" i="9"/>
  <c r="O2117" i="9"/>
  <c r="O2122" i="9"/>
  <c r="O2127" i="9"/>
  <c r="O2132" i="9"/>
  <c r="O2137" i="9"/>
  <c r="O2142" i="9"/>
  <c r="O2147" i="9"/>
  <c r="O2152" i="9"/>
  <c r="O2157" i="9"/>
  <c r="O2162" i="9"/>
  <c r="O2167" i="9"/>
  <c r="O2172" i="9"/>
  <c r="O2177" i="9"/>
  <c r="O2182" i="9"/>
  <c r="O2187" i="9"/>
  <c r="O2192" i="9"/>
  <c r="I2195" i="9"/>
  <c r="AO2084" i="7"/>
  <c r="I2053" i="9"/>
  <c r="AO2042" i="7"/>
  <c r="AX2042" i="7" s="1"/>
  <c r="BE2042" i="7" s="1"/>
  <c r="I2003" i="9"/>
  <c r="AO1982" i="7"/>
  <c r="AX1982" i="7" s="1"/>
  <c r="BE1982" i="7" s="1"/>
  <c r="I2108" i="9"/>
  <c r="AO2075" i="7"/>
  <c r="AX2075" i="7" s="1"/>
  <c r="I2043" i="9"/>
  <c r="AO2029" i="7"/>
  <c r="I2007" i="9"/>
  <c r="AO1892" i="7"/>
  <c r="I2151" i="9"/>
  <c r="AO2163" i="7"/>
  <c r="AX2163" i="7" s="1"/>
  <c r="I2194" i="9"/>
  <c r="AO2095" i="7"/>
  <c r="I2059" i="9"/>
  <c r="AO2048" i="7"/>
  <c r="AX2048" i="7" s="1"/>
  <c r="I2011" i="9"/>
  <c r="AO1989" i="7"/>
  <c r="I1952" i="9"/>
  <c r="AO1910" i="7"/>
  <c r="I2152" i="9"/>
  <c r="AO1803" i="7"/>
  <c r="I2029" i="9"/>
  <c r="AO1906" i="7"/>
  <c r="I1877" i="9"/>
  <c r="AO1809" i="7"/>
  <c r="I1827" i="9"/>
  <c r="AO1736" i="7"/>
  <c r="I1773" i="9"/>
  <c r="AO1666" i="7"/>
  <c r="AX1666" i="7" s="1"/>
  <c r="I1713" i="9"/>
  <c r="AO1595" i="7"/>
  <c r="I1662" i="9"/>
  <c r="AO1500" i="7"/>
  <c r="I2133" i="9"/>
  <c r="AO2187" i="7"/>
  <c r="I2010" i="9"/>
  <c r="AO1879" i="7"/>
  <c r="AX1879" i="7" s="1"/>
  <c r="I390" i="9"/>
  <c r="AO2171" i="7"/>
  <c r="AX2171" i="7" s="1"/>
  <c r="I2105" i="9"/>
  <c r="AO2102" i="7"/>
  <c r="I2065" i="9"/>
  <c r="AO2055" i="7"/>
  <c r="I2018" i="9"/>
  <c r="AO2001" i="7"/>
  <c r="I1963" i="9"/>
  <c r="AO2166" i="7"/>
  <c r="I1702" i="9"/>
  <c r="AO2103" i="7"/>
  <c r="I1951" i="9"/>
  <c r="AO1520" i="7"/>
  <c r="AX1520" i="7" s="1"/>
  <c r="I2147" i="9"/>
  <c r="AO2156" i="7"/>
  <c r="AX2156" i="7" s="1"/>
  <c r="I2097" i="9"/>
  <c r="AO2091" i="7"/>
  <c r="I2056" i="9"/>
  <c r="AO2045" i="7"/>
  <c r="AX2045" i="7" s="1"/>
  <c r="I2008" i="9"/>
  <c r="AO1195" i="7"/>
  <c r="I2093" i="9"/>
  <c r="AO2144" i="7"/>
  <c r="AX2144" i="7" s="1"/>
  <c r="I1978" i="9"/>
  <c r="AO438" i="7"/>
  <c r="I2136" i="9"/>
  <c r="AO2140" i="7"/>
  <c r="AX2140" i="7" s="1"/>
  <c r="BE2140" i="7" s="1"/>
  <c r="I2087" i="9"/>
  <c r="AO2078" i="7"/>
  <c r="AX2078" i="7" s="1"/>
  <c r="I2046" i="9"/>
  <c r="AO2033" i="7"/>
  <c r="I1996" i="9"/>
  <c r="AO1968" i="7"/>
  <c r="AX1968" i="7" s="1"/>
  <c r="I1413" i="9"/>
  <c r="AO2162" i="7"/>
  <c r="AX2162" i="7" s="1"/>
  <c r="I1937" i="9"/>
  <c r="AO1196" i="7"/>
  <c r="I2144" i="9"/>
  <c r="AO2153" i="7"/>
  <c r="AX2153" i="7" s="1"/>
  <c r="I2095" i="9"/>
  <c r="AO2085" i="7"/>
  <c r="I2054" i="9"/>
  <c r="AO2043" i="7"/>
  <c r="AX2043" i="7" s="1"/>
  <c r="BE2043" i="7" s="1"/>
  <c r="I2004" i="9"/>
  <c r="AO1983" i="7"/>
  <c r="I1940" i="9"/>
  <c r="AO1900" i="7"/>
  <c r="I1889" i="9"/>
  <c r="AO1827" i="7"/>
  <c r="I1839" i="9"/>
  <c r="AO1763" i="7"/>
  <c r="I1786" i="9"/>
  <c r="AO1691" i="7"/>
  <c r="I1728" i="9"/>
  <c r="AO1621" i="7"/>
  <c r="AX1621" i="7" s="1"/>
  <c r="I1674" i="9"/>
  <c r="AO1525" i="7"/>
  <c r="AX1525" i="7" s="1"/>
  <c r="I1627" i="9"/>
  <c r="AO1458" i="7"/>
  <c r="AX1458" i="7" s="1"/>
  <c r="I1550" i="9"/>
  <c r="AO1384" i="7"/>
  <c r="I1500" i="9"/>
  <c r="AO1283" i="7"/>
  <c r="I1449" i="9"/>
  <c r="AO1225" i="7"/>
  <c r="I1403" i="9"/>
  <c r="AO1157" i="7"/>
  <c r="AX1157" i="7" s="1"/>
  <c r="I1340" i="9"/>
  <c r="AO1070" i="7"/>
  <c r="I1285" i="9"/>
  <c r="AO1014" i="7"/>
  <c r="I1240" i="9"/>
  <c r="AO951" i="7"/>
  <c r="I1194" i="9"/>
  <c r="AO899" i="7"/>
  <c r="I1140" i="9"/>
  <c r="AO825" i="7"/>
  <c r="I1082" i="9"/>
  <c r="AO757" i="7"/>
  <c r="I1033" i="9"/>
  <c r="AO696" i="7"/>
  <c r="I990" i="9"/>
  <c r="AO634" i="7"/>
  <c r="I941" i="9"/>
  <c r="AO578" i="7"/>
  <c r="I895" i="9"/>
  <c r="AO519" i="7"/>
  <c r="I843" i="9"/>
  <c r="AO462" i="7"/>
  <c r="AX462" i="7" s="1"/>
  <c r="BE462" i="7" s="1"/>
  <c r="I791" i="9"/>
  <c r="AO383" i="7"/>
  <c r="I741" i="9"/>
  <c r="AO323" i="7"/>
  <c r="I692" i="9"/>
  <c r="AO263" i="7"/>
  <c r="I636" i="9"/>
  <c r="AO198" i="7"/>
  <c r="I590" i="9"/>
  <c r="AO135" i="7"/>
  <c r="I537" i="9"/>
  <c r="AO53" i="7"/>
  <c r="I493" i="9"/>
  <c r="AO2180" i="7"/>
  <c r="I438" i="9"/>
  <c r="AO1924" i="7"/>
  <c r="I2177" i="9"/>
  <c r="AO1687" i="7"/>
  <c r="I343" i="9"/>
  <c r="AO1549" i="7"/>
  <c r="AX1549" i="7" s="1"/>
  <c r="BE1549" i="7" s="1"/>
  <c r="I297" i="9"/>
  <c r="AO1381" i="7"/>
  <c r="I248" i="9"/>
  <c r="AO1137" i="7"/>
  <c r="I200" i="9"/>
  <c r="AO856" i="7"/>
  <c r="I150" i="9"/>
  <c r="AO604" i="7"/>
  <c r="I107" i="9"/>
  <c r="AO264" i="7"/>
  <c r="I41" i="9"/>
  <c r="AO58" i="7"/>
  <c r="AX58" i="7" s="1"/>
  <c r="I2132" i="9"/>
  <c r="AO1981" i="7"/>
  <c r="I1942" i="9"/>
  <c r="AO1769" i="7"/>
  <c r="AX1769" i="7" s="1"/>
  <c r="I1759" i="9"/>
  <c r="AO1529" i="7"/>
  <c r="I1582" i="9"/>
  <c r="AO1352" i="7"/>
  <c r="I1479" i="9"/>
  <c r="AO1159" i="7"/>
  <c r="I1342" i="9"/>
  <c r="AO978" i="7"/>
  <c r="I1138" i="9"/>
  <c r="AO762" i="7"/>
  <c r="I928" i="9"/>
  <c r="AO450" i="7"/>
  <c r="I731" i="9"/>
  <c r="AO220" i="7"/>
  <c r="I540" i="9"/>
  <c r="AO1957" i="7"/>
  <c r="I335" i="9"/>
  <c r="AO1119" i="7"/>
  <c r="I137" i="9"/>
  <c r="AO377" i="7"/>
  <c r="I1989" i="9"/>
  <c r="AO1964" i="7"/>
  <c r="I1931" i="9"/>
  <c r="AO1881" i="7"/>
  <c r="I1879" i="9"/>
  <c r="AO1814" i="7"/>
  <c r="I1829" i="9"/>
  <c r="AO1740" i="7"/>
  <c r="I1775" i="9"/>
  <c r="AO1671" i="7"/>
  <c r="AX1671" i="7" s="1"/>
  <c r="I1715" i="9"/>
  <c r="AO1597" i="7"/>
  <c r="I1665" i="9"/>
  <c r="AO1504" i="7"/>
  <c r="I1616" i="9"/>
  <c r="AO1442" i="7"/>
  <c r="I1539" i="9"/>
  <c r="AO1337" i="7"/>
  <c r="I1490" i="9"/>
  <c r="AO1271" i="7"/>
  <c r="I1436" i="9"/>
  <c r="AO1216" i="7"/>
  <c r="AX1216" i="7" s="1"/>
  <c r="I1380" i="9"/>
  <c r="AO1120" i="7"/>
  <c r="I1327" i="9"/>
  <c r="AO1050" i="7"/>
  <c r="I1276" i="9"/>
  <c r="AO997" i="7"/>
  <c r="I1231" i="9"/>
  <c r="AO941" i="7"/>
  <c r="I1179" i="9"/>
  <c r="AO879" i="7"/>
  <c r="I1121" i="9"/>
  <c r="AO807" i="7"/>
  <c r="I1072" i="9"/>
  <c r="AO741" i="7"/>
  <c r="I1024" i="9"/>
  <c r="AO678" i="7"/>
  <c r="AX678" i="7" s="1"/>
  <c r="I978" i="9"/>
  <c r="AO620" i="7"/>
  <c r="I932" i="9"/>
  <c r="AO562" i="7"/>
  <c r="I886" i="9"/>
  <c r="AO509" i="7"/>
  <c r="I829" i="9"/>
  <c r="AO433" i="7"/>
  <c r="I781" i="9"/>
  <c r="AO369" i="7"/>
  <c r="AX369" i="7" s="1"/>
  <c r="I730" i="9"/>
  <c r="AO311" i="7"/>
  <c r="I677" i="9"/>
  <c r="AO247" i="7"/>
  <c r="I626" i="9"/>
  <c r="AO186" i="7"/>
  <c r="I581" i="9"/>
  <c r="AO125" i="7"/>
  <c r="I528" i="9"/>
  <c r="AO41" i="7"/>
  <c r="I484" i="9"/>
  <c r="AO2142" i="7"/>
  <c r="I429" i="9"/>
  <c r="AO1861" i="7"/>
  <c r="I378" i="9"/>
  <c r="AO1617" i="7"/>
  <c r="I332" i="9"/>
  <c r="AO1491" i="7"/>
  <c r="I288" i="9"/>
  <c r="AO1336" i="7"/>
  <c r="I238" i="9"/>
  <c r="AO1112" i="7"/>
  <c r="I189" i="9"/>
  <c r="AO834" i="7"/>
  <c r="I133" i="9"/>
  <c r="AO541" i="7"/>
  <c r="I99" i="9"/>
  <c r="AO168" i="7"/>
  <c r="I29" i="9"/>
  <c r="AO21" i="7"/>
  <c r="I2089" i="9"/>
  <c r="AO1916" i="7"/>
  <c r="I1907" i="9"/>
  <c r="AO1701" i="7"/>
  <c r="I1737" i="9"/>
  <c r="AO1490" i="7"/>
  <c r="I1573" i="9"/>
  <c r="AO1338" i="7"/>
  <c r="I1446" i="9"/>
  <c r="AO1128" i="7"/>
  <c r="I1292" i="9"/>
  <c r="AO903" i="7"/>
  <c r="I1119" i="9"/>
  <c r="AO648" i="7"/>
  <c r="I856" i="9"/>
  <c r="AO397" i="7"/>
  <c r="AX397" i="7" s="1"/>
  <c r="I688" i="9"/>
  <c r="AO177" i="7"/>
  <c r="I460" i="9"/>
  <c r="AO1791" i="7"/>
  <c r="I273" i="9"/>
  <c r="AO756" i="7"/>
  <c r="I92" i="9"/>
  <c r="AO242" i="7"/>
  <c r="I1906" i="9"/>
  <c r="AO1849" i="7"/>
  <c r="I1856" i="9"/>
  <c r="AO1786" i="7"/>
  <c r="I1807" i="9"/>
  <c r="AO1713" i="7"/>
  <c r="I1751" i="9"/>
  <c r="AO1646" i="7"/>
  <c r="I1696" i="9"/>
  <c r="AO1546" i="7"/>
  <c r="AX1546" i="7" s="1"/>
  <c r="I1643" i="9"/>
  <c r="AO1480" i="7"/>
  <c r="I1593" i="9"/>
  <c r="AO1421" i="7"/>
  <c r="I1516" i="9"/>
  <c r="AO1307" i="7"/>
  <c r="I1466" i="9"/>
  <c r="AO1249" i="7"/>
  <c r="I1427" i="9"/>
  <c r="AO1179" i="7"/>
  <c r="I1361" i="9"/>
  <c r="AO1093" i="7"/>
  <c r="I1306" i="9"/>
  <c r="AO1029" i="7"/>
  <c r="I1256" i="9"/>
  <c r="AO972" i="7"/>
  <c r="I1212" i="9"/>
  <c r="AO920" i="7"/>
  <c r="I1160" i="9"/>
  <c r="AO857" i="7"/>
  <c r="I1097" i="9"/>
  <c r="AO775" i="7"/>
  <c r="I1049" i="9"/>
  <c r="AO715" i="7"/>
  <c r="I1007" i="9"/>
  <c r="AO659" i="7"/>
  <c r="I956" i="9"/>
  <c r="AO594" i="7"/>
  <c r="I910" i="9"/>
  <c r="AO534" i="7"/>
  <c r="I864" i="9"/>
  <c r="AO485" i="7"/>
  <c r="I810" i="9"/>
  <c r="AO405" i="7"/>
  <c r="I761" i="9"/>
  <c r="AO346" i="7"/>
  <c r="I711" i="9"/>
  <c r="AO290" i="7"/>
  <c r="I658" i="9"/>
  <c r="AO224" i="7"/>
  <c r="I605" i="9"/>
  <c r="AO161" i="7"/>
  <c r="I557" i="9"/>
  <c r="AO1719" i="7"/>
  <c r="AX1719" i="7" s="1"/>
  <c r="BE1719" i="7" s="1"/>
  <c r="I2069" i="9"/>
  <c r="AO2059" i="7"/>
  <c r="I2023" i="9"/>
  <c r="AO2008" i="7"/>
  <c r="I1968" i="9"/>
  <c r="AO2136" i="7"/>
  <c r="I2060" i="9"/>
  <c r="AO2049" i="7"/>
  <c r="I2012" i="9"/>
  <c r="AO1962" i="7"/>
  <c r="I2100" i="9"/>
  <c r="AO2191" i="7"/>
  <c r="I2119" i="9"/>
  <c r="AO2120" i="7"/>
  <c r="AX2120" i="7" s="1"/>
  <c r="BE2120" i="7" s="1"/>
  <c r="I2075" i="9"/>
  <c r="AO2065" i="7"/>
  <c r="AX2065" i="7" s="1"/>
  <c r="I2030" i="9"/>
  <c r="AO2017" i="7"/>
  <c r="AX2017" i="7" s="1"/>
  <c r="BE2017" i="7" s="1"/>
  <c r="I1980" i="9"/>
  <c r="AO1944" i="7"/>
  <c r="AX1944" i="7" s="1"/>
  <c r="I510" i="9"/>
  <c r="AO2192" i="7"/>
  <c r="I2106" i="9"/>
  <c r="AO2036" i="7"/>
  <c r="I1896" i="9"/>
  <c r="AO1835" i="7"/>
  <c r="I1846" i="9"/>
  <c r="AO1775" i="7"/>
  <c r="I1794" i="9"/>
  <c r="AO1700" i="7"/>
  <c r="I1734" i="9"/>
  <c r="AO1630" i="7"/>
  <c r="I1683" i="9"/>
  <c r="AO1532" i="7"/>
  <c r="AX1532" i="7" s="1"/>
  <c r="I2143" i="9"/>
  <c r="AO2164" i="7"/>
  <c r="AX2164" i="7" s="1"/>
  <c r="I2099" i="9"/>
  <c r="AO2016" i="7"/>
  <c r="I1653" i="9"/>
  <c r="AO1796" i="7"/>
  <c r="I2126" i="9"/>
  <c r="AO2133" i="7"/>
  <c r="I2081" i="9"/>
  <c r="AO2072" i="7"/>
  <c r="AX2072" i="7" s="1"/>
  <c r="I2038" i="9"/>
  <c r="AO2026" i="7"/>
  <c r="AX2026" i="7" s="1"/>
  <c r="I1986" i="9"/>
  <c r="AO1955" i="7"/>
  <c r="AX1955" i="7" s="1"/>
  <c r="BE1955" i="7" s="1"/>
  <c r="I2085" i="9"/>
  <c r="AO1534" i="7"/>
  <c r="I2049" i="9"/>
  <c r="AO1940" i="7"/>
  <c r="AX1940" i="7" s="1"/>
  <c r="BE1940" i="7" s="1"/>
  <c r="I1039" i="9"/>
  <c r="AO2184" i="7"/>
  <c r="I2115" i="9"/>
  <c r="AO2117" i="7"/>
  <c r="I2072" i="9"/>
  <c r="AO2062" i="7"/>
  <c r="AX2062" i="7" s="1"/>
  <c r="I2027" i="9"/>
  <c r="AO2013" i="7"/>
  <c r="I2109" i="9"/>
  <c r="AO2105" i="7"/>
  <c r="AX2105" i="7" s="1"/>
  <c r="I2074" i="9"/>
  <c r="AO1973" i="7"/>
  <c r="I2155" i="9"/>
  <c r="AO2169" i="7"/>
  <c r="I2103" i="9"/>
  <c r="AO2100" i="7"/>
  <c r="AX2100" i="7" s="1"/>
  <c r="BE2100" i="7" s="1"/>
  <c r="I2063" i="9"/>
  <c r="AO2053" i="7"/>
  <c r="AX2053" i="7" s="1"/>
  <c r="I2016" i="9"/>
  <c r="AO1997" i="7"/>
  <c r="I1961" i="9"/>
  <c r="AO1194" i="7"/>
  <c r="I2082" i="9"/>
  <c r="AO1927" i="7"/>
  <c r="AX1927" i="7" s="1"/>
  <c r="I694" i="9"/>
  <c r="AO2182" i="7"/>
  <c r="I2113" i="9"/>
  <c r="AO2114" i="7"/>
  <c r="I2070" i="9"/>
  <c r="AO2060" i="7"/>
  <c r="I2025" i="9"/>
  <c r="AO2011" i="7"/>
  <c r="I1969" i="9"/>
  <c r="AO1931" i="7"/>
  <c r="AX1931" i="7" s="1"/>
  <c r="I1910" i="9"/>
  <c r="AO1855" i="7"/>
  <c r="AX1855" i="7" s="1"/>
  <c r="BE1855" i="7" s="1"/>
  <c r="I1863" i="9"/>
  <c r="AO1788" i="7"/>
  <c r="I1810" i="9"/>
  <c r="AO1715" i="7"/>
  <c r="I1755" i="9"/>
  <c r="AO1648" i="7"/>
  <c r="I1699" i="9"/>
  <c r="AO1548" i="7"/>
  <c r="I1645" i="9"/>
  <c r="AO1483" i="7"/>
  <c r="I1595" i="9"/>
  <c r="AO1425" i="7"/>
  <c r="I1519" i="9"/>
  <c r="AO1309" i="7"/>
  <c r="I1469" i="9"/>
  <c r="AO1252" i="7"/>
  <c r="I2184" i="9"/>
  <c r="AO1181" i="7"/>
  <c r="I1363" i="9"/>
  <c r="AO1095" i="7"/>
  <c r="I1308" i="9"/>
  <c r="AO1032" i="7"/>
  <c r="I1259" i="9"/>
  <c r="AO975" i="7"/>
  <c r="I1214" i="9"/>
  <c r="AO922" i="7"/>
  <c r="I1162" i="9"/>
  <c r="AO859" i="7"/>
  <c r="I1099" i="9"/>
  <c r="AO778" i="7"/>
  <c r="I1052" i="9"/>
  <c r="AO717" i="7"/>
  <c r="I1009" i="9"/>
  <c r="AO661" i="7"/>
  <c r="I958" i="9"/>
  <c r="AO596" i="7"/>
  <c r="I912" i="9"/>
  <c r="AO536" i="7"/>
  <c r="I866" i="9"/>
  <c r="AO487" i="7"/>
  <c r="I812" i="9"/>
  <c r="AO411" i="7"/>
  <c r="I763" i="9"/>
  <c r="AO349" i="7"/>
  <c r="I714" i="9"/>
  <c r="AO293" i="7"/>
  <c r="I660" i="9"/>
  <c r="AO227" i="7"/>
  <c r="I607" i="9"/>
  <c r="AO165" i="7"/>
  <c r="I559" i="9"/>
  <c r="AO99" i="7"/>
  <c r="I512" i="9"/>
  <c r="AO18" i="7"/>
  <c r="AX18" i="7" s="1"/>
  <c r="I466" i="9"/>
  <c r="AO2014" i="7"/>
  <c r="I403" i="9"/>
  <c r="AO1758" i="7"/>
  <c r="AX1758" i="7" s="1"/>
  <c r="BE1758" i="7" s="1"/>
  <c r="I362" i="9"/>
  <c r="AO1575" i="7"/>
  <c r="AX1575" i="7" s="1"/>
  <c r="I316" i="9"/>
  <c r="AO1417" i="7"/>
  <c r="AX1417" i="7" s="1"/>
  <c r="I268" i="9"/>
  <c r="AO1204" i="7"/>
  <c r="AX1204" i="7" s="1"/>
  <c r="I218" i="9"/>
  <c r="AO974" i="7"/>
  <c r="I174" i="9"/>
  <c r="AO734" i="7"/>
  <c r="I113" i="9"/>
  <c r="AO447" i="7"/>
  <c r="I63" i="9"/>
  <c r="AO93" i="7"/>
  <c r="I10" i="9"/>
  <c r="AO2113" i="7"/>
  <c r="I1979" i="9"/>
  <c r="AO1875" i="7"/>
  <c r="I1818" i="9"/>
  <c r="AO1633" i="7"/>
  <c r="I1675" i="9"/>
  <c r="AO1372" i="7"/>
  <c r="I1558" i="9"/>
  <c r="AO1243" i="7"/>
  <c r="I1392" i="9"/>
  <c r="AO1067" i="7"/>
  <c r="I1204" i="9"/>
  <c r="AO820" i="7"/>
  <c r="I1034" i="9"/>
  <c r="AO556" i="7"/>
  <c r="I805" i="9"/>
  <c r="AO312" i="7"/>
  <c r="I621" i="9"/>
  <c r="AO57" i="7"/>
  <c r="I414" i="9"/>
  <c r="AO1555" i="7"/>
  <c r="I171" i="9"/>
  <c r="AO627" i="7"/>
  <c r="I72" i="9"/>
  <c r="AO1992" i="7"/>
  <c r="I1954" i="9"/>
  <c r="AO1911" i="7"/>
  <c r="I1898" i="9"/>
  <c r="AO1837" i="7"/>
  <c r="AX1837" i="7" s="1"/>
  <c r="I1848" i="9"/>
  <c r="AO1778" i="7"/>
  <c r="AX1778" i="7" s="1"/>
  <c r="I1797" i="9"/>
  <c r="AO1704" i="7"/>
  <c r="I1738" i="9"/>
  <c r="AO1636" i="7"/>
  <c r="AX1636" i="7" s="1"/>
  <c r="I1686" i="9"/>
  <c r="AO1535" i="7"/>
  <c r="I1634" i="9"/>
  <c r="AO1467" i="7"/>
  <c r="I1586" i="9"/>
  <c r="AO1404" i="7"/>
  <c r="AX1404" i="7" s="1"/>
  <c r="I1508" i="9"/>
  <c r="AO1298" i="7"/>
  <c r="I1457" i="9"/>
  <c r="AO1237" i="7"/>
  <c r="I1418" i="9"/>
  <c r="AO1169" i="7"/>
  <c r="AX1169" i="7" s="1"/>
  <c r="I1349" i="9"/>
  <c r="AO1081" i="7"/>
  <c r="AX1081" i="7" s="1"/>
  <c r="I1298" i="9"/>
  <c r="AO1022" i="7"/>
  <c r="I1248" i="9"/>
  <c r="AO960" i="7"/>
  <c r="I1201" i="9"/>
  <c r="AO908" i="7"/>
  <c r="I1153" i="9"/>
  <c r="AO843" i="7"/>
  <c r="AX843" i="7" s="1"/>
  <c r="I1089" i="9"/>
  <c r="AO768" i="7"/>
  <c r="AX768" i="7" s="1"/>
  <c r="I1042" i="9"/>
  <c r="AO706" i="7"/>
  <c r="I998" i="9"/>
  <c r="AO644" i="7"/>
  <c r="I947" i="9"/>
  <c r="AO586" i="7"/>
  <c r="I903" i="9"/>
  <c r="AO527" i="7"/>
  <c r="I857" i="9"/>
  <c r="AO478" i="7"/>
  <c r="I801" i="9"/>
  <c r="AO396" i="7"/>
  <c r="AX396" i="7" s="1"/>
  <c r="I752" i="9"/>
  <c r="AO336" i="7"/>
  <c r="I703" i="9"/>
  <c r="AO281" i="7"/>
  <c r="I646" i="9"/>
  <c r="AO208" i="7"/>
  <c r="I597" i="9"/>
  <c r="AO149" i="7"/>
  <c r="I548" i="9"/>
  <c r="AO69" i="7"/>
  <c r="I500" i="9"/>
  <c r="AO6" i="7"/>
  <c r="I448" i="9"/>
  <c r="AO1956" i="7"/>
  <c r="I393" i="9"/>
  <c r="AO1735" i="7"/>
  <c r="I351" i="9"/>
  <c r="AO1564" i="7"/>
  <c r="AX1564" i="7" s="1"/>
  <c r="I305" i="9"/>
  <c r="AO1392" i="7"/>
  <c r="I255" i="9"/>
  <c r="AO1167" i="7"/>
  <c r="AX1167" i="7" s="1"/>
  <c r="I207" i="9"/>
  <c r="AO918" i="7"/>
  <c r="I161" i="9"/>
  <c r="AO645" i="7"/>
  <c r="AX645" i="7" s="1"/>
  <c r="I2167" i="9"/>
  <c r="AO298" i="7"/>
  <c r="I51" i="9"/>
  <c r="AO82" i="7"/>
  <c r="AX82" i="7" s="1"/>
  <c r="I2165" i="9"/>
  <c r="AO2066" i="7"/>
  <c r="AX2066" i="7" s="1"/>
  <c r="I1957" i="9"/>
  <c r="AO1830" i="7"/>
  <c r="AX1830" i="7" s="1"/>
  <c r="I1790" i="9"/>
  <c r="AO1608" i="7"/>
  <c r="I1603" i="9"/>
  <c r="AO1363" i="7"/>
  <c r="I1521" i="9"/>
  <c r="AO1206" i="7"/>
  <c r="AX1206" i="7" s="1"/>
  <c r="I1376" i="9"/>
  <c r="AO2076" i="7"/>
  <c r="AX2076" i="7" s="1"/>
  <c r="I2044" i="9"/>
  <c r="AO2030" i="7"/>
  <c r="I1992" i="9"/>
  <c r="AO1965" i="7"/>
  <c r="I2076" i="9"/>
  <c r="AO2067" i="7"/>
  <c r="AX2067" i="7" s="1"/>
  <c r="I2031" i="9"/>
  <c r="AO2018" i="7"/>
  <c r="I2122" i="9"/>
  <c r="AO2122" i="7"/>
  <c r="AX2122" i="7" s="1"/>
  <c r="I2140" i="9"/>
  <c r="AO2147" i="7"/>
  <c r="I2092" i="9"/>
  <c r="AO2082" i="7"/>
  <c r="AX2082" i="7" s="1"/>
  <c r="I2050" i="9"/>
  <c r="AO2038" i="7"/>
  <c r="AX2038" i="7" s="1"/>
  <c r="I2001" i="9"/>
  <c r="AO1978" i="7"/>
  <c r="I1938" i="9"/>
  <c r="AO40" i="7"/>
  <c r="I2084" i="9"/>
  <c r="AO2134" i="7"/>
  <c r="I1987" i="9"/>
  <c r="AO1867" i="7"/>
  <c r="I1869" i="9"/>
  <c r="AO1797" i="7"/>
  <c r="I1817" i="9"/>
  <c r="AO1723" i="7"/>
  <c r="I1764" i="9"/>
  <c r="AO1655" i="7"/>
  <c r="I1705" i="9"/>
  <c r="AO1556" i="7"/>
  <c r="I1650" i="9"/>
  <c r="AO2178" i="7"/>
  <c r="I1322" i="9"/>
  <c r="AO2119" i="7"/>
  <c r="I1964" i="9"/>
  <c r="AO1522" i="7"/>
  <c r="I2148" i="9"/>
  <c r="AO2158" i="7"/>
  <c r="I2098" i="9"/>
  <c r="AO2092" i="7"/>
  <c r="I2057" i="9"/>
  <c r="AO2046" i="7"/>
  <c r="AX2046" i="7" s="1"/>
  <c r="BE2046" i="7" s="1"/>
  <c r="I2009" i="9"/>
  <c r="AO1987" i="7"/>
  <c r="I1948" i="9"/>
  <c r="AO2097" i="7"/>
  <c r="I2139" i="9"/>
  <c r="AO2056" i="7"/>
  <c r="AX2056" i="7" s="1"/>
  <c r="I1916" i="9"/>
  <c r="AO724" i="7"/>
  <c r="I2137" i="9"/>
  <c r="AO2141" i="7"/>
  <c r="AX2141" i="7" s="1"/>
  <c r="BE2141" i="7" s="1"/>
  <c r="I2088" i="9"/>
  <c r="AO2079" i="7"/>
  <c r="I2047" i="9"/>
  <c r="AO2034" i="7"/>
  <c r="I1997" i="9"/>
  <c r="AO2138" i="7"/>
  <c r="AX2138" i="7" s="1"/>
  <c r="I7" i="9"/>
  <c r="AO2081" i="7"/>
  <c r="AX2081" i="7" s="1"/>
  <c r="I1416" i="9"/>
  <c r="AO2195" i="7"/>
  <c r="I2124" i="9"/>
  <c r="AO2126" i="7"/>
  <c r="I2079" i="9"/>
  <c r="AO2070" i="7"/>
  <c r="AX2070" i="7" s="1"/>
  <c r="I2035" i="9"/>
  <c r="AO2022" i="7"/>
  <c r="AX2022" i="7" s="1"/>
  <c r="BE2022" i="7" s="1"/>
  <c r="I1984" i="9"/>
  <c r="AO1952" i="7"/>
  <c r="I1752" i="9"/>
  <c r="AO2093" i="7"/>
  <c r="AX2093" i="7" s="1"/>
  <c r="I13" i="9"/>
  <c r="AO268" i="7"/>
  <c r="I2135" i="9"/>
  <c r="AO2139" i="7"/>
  <c r="AX2139" i="7" s="1"/>
  <c r="I2086" i="9"/>
  <c r="AO2077" i="7"/>
  <c r="AX2077" i="7" s="1"/>
  <c r="I2045" i="9"/>
  <c r="AO2031" i="7"/>
  <c r="I1995" i="9"/>
  <c r="AO1967" i="7"/>
  <c r="I1932" i="9"/>
  <c r="AO1884" i="7"/>
  <c r="I1880" i="9"/>
  <c r="AO1816" i="7"/>
  <c r="AX1816" i="7" s="1"/>
  <c r="I1830" i="9"/>
  <c r="AO1744" i="7"/>
  <c r="I1777" i="9"/>
  <c r="AO1672" i="7"/>
  <c r="I1716" i="9"/>
  <c r="AO1598" i="7"/>
  <c r="AX1598" i="7" s="1"/>
  <c r="I1666" i="9"/>
  <c r="AO1505" i="7"/>
  <c r="I1618" i="9"/>
  <c r="AO1445" i="7"/>
  <c r="I1540" i="9"/>
  <c r="AO1339" i="7"/>
  <c r="I1492" i="9"/>
  <c r="AO1273" i="7"/>
  <c r="I1437" i="9"/>
  <c r="AO1217" i="7"/>
  <c r="AX1217" i="7" s="1"/>
  <c r="BE1217" i="7" s="1"/>
  <c r="I1382" i="9"/>
  <c r="AO1134" i="7"/>
  <c r="I1328" i="9"/>
  <c r="AO1052" i="7"/>
  <c r="I1277" i="9"/>
  <c r="AO998" i="7"/>
  <c r="I1232" i="9"/>
  <c r="AO942" i="7"/>
  <c r="I1180" i="9"/>
  <c r="AO888" i="7"/>
  <c r="I1122" i="9"/>
  <c r="AO808" i="7"/>
  <c r="I1073" i="9"/>
  <c r="AO742" i="7"/>
  <c r="I1025" i="9"/>
  <c r="AO679" i="7"/>
  <c r="I979" i="9"/>
  <c r="AO622" i="7"/>
  <c r="I933" i="9"/>
  <c r="AO563" i="7"/>
  <c r="I887" i="9"/>
  <c r="AO510" i="7"/>
  <c r="I831" i="9"/>
  <c r="AO435" i="7"/>
  <c r="I782" i="9"/>
  <c r="AO370" i="7"/>
  <c r="AX370" i="7" s="1"/>
  <c r="I732" i="9"/>
  <c r="AO313" i="7"/>
  <c r="I678" i="9"/>
  <c r="AO248" i="7"/>
  <c r="I628" i="9"/>
  <c r="AO188" i="7"/>
  <c r="I582" i="9"/>
  <c r="AO126" i="7"/>
  <c r="I529" i="9"/>
  <c r="AO42" i="7"/>
  <c r="I485" i="9"/>
  <c r="AO2145" i="7"/>
  <c r="I430" i="9"/>
  <c r="AO1862" i="7"/>
  <c r="I381" i="9"/>
  <c r="AO1626" i="7"/>
  <c r="I333" i="9"/>
  <c r="AO1507" i="7"/>
  <c r="I289" i="9"/>
  <c r="AO1342" i="7"/>
  <c r="I239" i="9"/>
  <c r="AO1114" i="7"/>
  <c r="I191" i="9"/>
  <c r="AO837" i="7"/>
  <c r="I134" i="9"/>
  <c r="AO542" i="7"/>
  <c r="I100" i="9"/>
  <c r="AO171" i="7"/>
  <c r="I30" i="9"/>
  <c r="AO22" i="7"/>
  <c r="I2110" i="9"/>
  <c r="AO1919" i="7"/>
  <c r="I1908" i="9"/>
  <c r="AO1707" i="7"/>
  <c r="I1742" i="9"/>
  <c r="AO1502" i="7"/>
  <c r="I1574" i="9"/>
  <c r="AO1341" i="7"/>
  <c r="I1447" i="9"/>
  <c r="AO1132" i="7"/>
  <c r="I1301" i="9"/>
  <c r="AO905" i="7"/>
  <c r="I1123" i="9"/>
  <c r="AO691" i="7"/>
  <c r="AX691" i="7" s="1"/>
  <c r="I876" i="9"/>
  <c r="AO400" i="7"/>
  <c r="AX400" i="7" s="1"/>
  <c r="I689" i="9"/>
  <c r="AO181" i="7"/>
  <c r="I461" i="9"/>
  <c r="AO1806" i="7"/>
  <c r="I274" i="9"/>
  <c r="AO767" i="7"/>
  <c r="I93" i="9"/>
  <c r="AO274" i="7"/>
  <c r="I1981" i="9"/>
  <c r="AO1946" i="7"/>
  <c r="I1919" i="9"/>
  <c r="AO1869" i="7"/>
  <c r="I1871" i="9"/>
  <c r="AO1799" i="7"/>
  <c r="I1820" i="9"/>
  <c r="AO1728" i="7"/>
  <c r="I1767" i="9"/>
  <c r="AO1657" i="7"/>
  <c r="AX1657" i="7" s="1"/>
  <c r="I1707" i="9"/>
  <c r="AO1585" i="7"/>
  <c r="I1655" i="9"/>
  <c r="AO1494" i="7"/>
  <c r="I1607" i="9"/>
  <c r="AO1433" i="7"/>
  <c r="I1528" i="9"/>
  <c r="AO1322" i="7"/>
  <c r="I1480" i="9"/>
  <c r="AO1262" i="7"/>
  <c r="I2193" i="9"/>
  <c r="AO1198" i="7"/>
  <c r="I1370" i="9"/>
  <c r="AO1103" i="7"/>
  <c r="I1317" i="9"/>
  <c r="AO1042" i="7"/>
  <c r="I1267" i="9"/>
  <c r="AO985" i="7"/>
  <c r="AX985" i="7" s="1"/>
  <c r="I1222" i="9"/>
  <c r="AO932" i="7"/>
  <c r="I1170" i="9"/>
  <c r="AO868" i="7"/>
  <c r="AX868" i="7" s="1"/>
  <c r="BE868" i="7" s="1"/>
  <c r="I1109" i="9"/>
  <c r="AO788" i="7"/>
  <c r="I1061" i="9"/>
  <c r="AO728" i="7"/>
  <c r="I1016" i="9"/>
  <c r="AO670" i="7"/>
  <c r="I965" i="9"/>
  <c r="AO603" i="7"/>
  <c r="I921" i="9"/>
  <c r="AO549" i="7"/>
  <c r="I873" i="9"/>
  <c r="AO494" i="7"/>
  <c r="I820" i="9"/>
  <c r="AO422" i="7"/>
  <c r="I773" i="9"/>
  <c r="AO361" i="7"/>
  <c r="I721" i="9"/>
  <c r="AO301" i="7"/>
  <c r="I669" i="9"/>
  <c r="AO238" i="7"/>
  <c r="I616" i="9"/>
  <c r="AO176" i="7"/>
  <c r="I568" i="9"/>
  <c r="AO108" i="7"/>
  <c r="AX108" i="7" s="1"/>
  <c r="I519" i="9"/>
  <c r="AO28" i="7"/>
  <c r="I476" i="9"/>
  <c r="AO2111" i="7"/>
  <c r="AX2111" i="7" s="1"/>
  <c r="I418" i="9"/>
  <c r="AO1808" i="7"/>
  <c r="I369" i="9"/>
  <c r="AO1583" i="7"/>
  <c r="AX1583" i="7" s="1"/>
  <c r="I323" i="9"/>
  <c r="AO1465" i="7"/>
  <c r="AX1465" i="7" s="1"/>
  <c r="I279" i="9"/>
  <c r="AO1272" i="7"/>
  <c r="I228" i="9"/>
  <c r="I2061" i="9"/>
  <c r="AO2050" i="7"/>
  <c r="I2013" i="9"/>
  <c r="AO1995" i="7"/>
  <c r="I1888" i="9"/>
  <c r="AO2083" i="7"/>
  <c r="I2051" i="9"/>
  <c r="AO2039" i="7"/>
  <c r="AX2039" i="7" s="1"/>
  <c r="I2002" i="9"/>
  <c r="AO2152" i="7"/>
  <c r="I404" i="9"/>
  <c r="AO2173" i="7"/>
  <c r="I2107" i="9"/>
  <c r="AO2104" i="7"/>
  <c r="I2067" i="9"/>
  <c r="AO2057" i="7"/>
  <c r="AX2057" i="7" s="1"/>
  <c r="I2021" i="9"/>
  <c r="AO2003" i="7"/>
  <c r="I1965" i="9"/>
  <c r="AO1928" i="7"/>
  <c r="AX1928" i="7" s="1"/>
  <c r="I2101" i="9"/>
  <c r="AO2096" i="7"/>
  <c r="I2066" i="9"/>
  <c r="AO1988" i="7"/>
  <c r="I1885" i="9"/>
  <c r="AO1824" i="7"/>
  <c r="I1836" i="9"/>
  <c r="AO1755" i="7"/>
  <c r="I1783" i="9"/>
  <c r="AO1682" i="7"/>
  <c r="I1722" i="9"/>
  <c r="AO1611" i="7"/>
  <c r="AX1611" i="7" s="1"/>
  <c r="I1671" i="9"/>
  <c r="AO1515" i="7"/>
  <c r="I2094" i="9"/>
  <c r="AO1074" i="7"/>
  <c r="I2058" i="9"/>
  <c r="AO1961" i="7"/>
  <c r="I1146" i="9"/>
  <c r="AO2185" i="7"/>
  <c r="I2117" i="9"/>
  <c r="AO2118" i="7"/>
  <c r="I2073" i="9"/>
  <c r="AO2063" i="7"/>
  <c r="AX2063" i="7" s="1"/>
  <c r="I2028" i="9"/>
  <c r="AO2015" i="7"/>
  <c r="I1973" i="9"/>
  <c r="AO1939" i="7"/>
  <c r="I2120" i="9"/>
  <c r="AO2172" i="7"/>
  <c r="I2000" i="9"/>
  <c r="AO1896" i="7"/>
  <c r="I140" i="9"/>
  <c r="AO2170" i="7"/>
  <c r="I2104" i="9"/>
  <c r="AO2101" i="7"/>
  <c r="I2064" i="9"/>
  <c r="AO2054" i="7"/>
  <c r="I2017" i="9"/>
  <c r="AO2000" i="7"/>
  <c r="I2141" i="9"/>
  <c r="AO886" i="7"/>
  <c r="AX886" i="7" s="1"/>
  <c r="BE886" i="7" s="1"/>
  <c r="I2039" i="9"/>
  <c r="AO1197" i="7"/>
  <c r="I2146" i="9"/>
  <c r="AO2154" i="7"/>
  <c r="AX2154" i="7" s="1"/>
  <c r="I2096" i="9"/>
  <c r="AO2086" i="7"/>
  <c r="I2055" i="9"/>
  <c r="AO2044" i="7"/>
  <c r="AX2044" i="7" s="1"/>
  <c r="I2006" i="9"/>
  <c r="AO1984" i="7"/>
  <c r="AX1984" i="7" s="1"/>
  <c r="I2153" i="9"/>
  <c r="AO1625" i="7"/>
  <c r="AX1625" i="7" s="1"/>
  <c r="I2020" i="9"/>
  <c r="AO54" i="7"/>
  <c r="I2154" i="9"/>
  <c r="AO2167" i="7"/>
  <c r="I2102" i="9"/>
  <c r="AO2098" i="7"/>
  <c r="I2062" i="9"/>
  <c r="AO2051" i="7"/>
  <c r="AX2051" i="7" s="1"/>
  <c r="I2015" i="9"/>
  <c r="AO1996" i="7"/>
  <c r="AX1996" i="7" s="1"/>
  <c r="BE1996" i="7" s="1"/>
  <c r="I1955" i="9"/>
  <c r="AO1917" i="7"/>
  <c r="I1900" i="9"/>
  <c r="AO1838" i="7"/>
  <c r="I1849" i="9"/>
  <c r="AO1779" i="7"/>
  <c r="I1798" i="9"/>
  <c r="AO1705" i="7"/>
  <c r="AX1705" i="7" s="1"/>
  <c r="BE1705" i="7" s="1"/>
  <c r="I1739" i="9"/>
  <c r="AO1638" i="7"/>
  <c r="I1690" i="9"/>
  <c r="AO1539" i="7"/>
  <c r="I1635" i="9"/>
  <c r="AO1469" i="7"/>
  <c r="I1587" i="9"/>
  <c r="AO1413" i="7"/>
  <c r="I1509" i="9"/>
  <c r="AO1299" i="7"/>
  <c r="I1458" i="9"/>
  <c r="AO1239" i="7"/>
  <c r="I1419" i="9"/>
  <c r="AO1170" i="7"/>
  <c r="I1351" i="9"/>
  <c r="AO1086" i="7"/>
  <c r="AX1086" i="7" s="1"/>
  <c r="I1299" i="9"/>
  <c r="AO1023" i="7"/>
  <c r="I1249" i="9"/>
  <c r="AO961" i="7"/>
  <c r="AX961" i="7" s="1"/>
  <c r="I1203" i="9"/>
  <c r="AO911" i="7"/>
  <c r="I1154" i="9"/>
  <c r="AO845" i="7"/>
  <c r="I1091" i="9"/>
  <c r="AO769" i="7"/>
  <c r="I1043" i="9"/>
  <c r="AO707" i="7"/>
  <c r="I999" i="9"/>
  <c r="AO647" i="7"/>
  <c r="AX647" i="7" s="1"/>
  <c r="I948" i="9"/>
  <c r="AO587" i="7"/>
  <c r="I904" i="9"/>
  <c r="AO528" i="7"/>
  <c r="I858" i="9"/>
  <c r="AO479" i="7"/>
  <c r="I803" i="9"/>
  <c r="AO398" i="7"/>
  <c r="AX398" i="7" s="1"/>
  <c r="I753" i="9"/>
  <c r="AO338" i="7"/>
  <c r="I705" i="9"/>
  <c r="AO283" i="7"/>
  <c r="I647" i="9"/>
  <c r="AO209" i="7"/>
  <c r="I598" i="9"/>
  <c r="AO150" i="7"/>
  <c r="I549" i="9"/>
  <c r="AO70" i="7"/>
  <c r="I501" i="9"/>
  <c r="AO7" i="7"/>
  <c r="I450" i="9"/>
  <c r="AO1958" i="7"/>
  <c r="I394" i="9"/>
  <c r="AO1737" i="7"/>
  <c r="I353" i="9"/>
  <c r="AO1565" i="7"/>
  <c r="AX1565" i="7" s="1"/>
  <c r="I306" i="9"/>
  <c r="AO1397" i="7"/>
  <c r="I256" i="9"/>
  <c r="AO1176" i="7"/>
  <c r="AX1176" i="7" s="1"/>
  <c r="I208" i="9"/>
  <c r="AO928" i="7"/>
  <c r="I162" i="9"/>
  <c r="AO652" i="7"/>
  <c r="AX652" i="7" s="1"/>
  <c r="I2169" i="9"/>
  <c r="AO307" i="7"/>
  <c r="I52" i="9"/>
  <c r="AO84" i="7"/>
  <c r="AX84" i="7" s="1"/>
  <c r="I2168" i="9"/>
  <c r="AO2087" i="7"/>
  <c r="AX2087" i="7" s="1"/>
  <c r="I1958" i="9"/>
  <c r="AO1831" i="7"/>
  <c r="AX1831" i="7" s="1"/>
  <c r="I1791" i="9"/>
  <c r="AO1614" i="7"/>
  <c r="I1612" i="9"/>
  <c r="AO1364" i="7"/>
  <c r="I1526" i="9"/>
  <c r="AO1207" i="7"/>
  <c r="I1377" i="9"/>
  <c r="AO1020" i="7"/>
  <c r="I1176" i="9"/>
  <c r="AO803" i="7"/>
  <c r="I974" i="9"/>
  <c r="AO495" i="7"/>
  <c r="I765" i="9"/>
  <c r="AO260" i="7"/>
  <c r="I573" i="9"/>
  <c r="AO1993" i="7"/>
  <c r="I382" i="9"/>
  <c r="AO1315" i="7"/>
  <c r="I152" i="9"/>
  <c r="AO408" i="7"/>
  <c r="I46" i="9"/>
  <c r="AO1980" i="7"/>
  <c r="I1939" i="9"/>
  <c r="AO1898" i="7"/>
  <c r="I1887" i="9"/>
  <c r="AO1826" i="7"/>
  <c r="AX1826" i="7" s="1"/>
  <c r="BE1826" i="7" s="1"/>
  <c r="I1838" i="9"/>
  <c r="AO1757" i="7"/>
  <c r="I1785" i="9"/>
  <c r="AO1686" i="7"/>
  <c r="I1725" i="9"/>
  <c r="AO1616" i="7"/>
  <c r="AX1616" i="7" s="1"/>
  <c r="I1673" i="9"/>
  <c r="AO1524" i="7"/>
  <c r="I1625" i="9"/>
  <c r="AO1457" i="7"/>
  <c r="AX1457" i="7" s="1"/>
  <c r="I1548" i="9"/>
  <c r="AO1383" i="7"/>
  <c r="AX1383" i="7" s="1"/>
  <c r="I1499" i="9"/>
  <c r="AO1282" i="7"/>
  <c r="I1448" i="9"/>
  <c r="AO1224" i="7"/>
  <c r="AX1224" i="7" s="1"/>
  <c r="I1396" i="9"/>
  <c r="AO1156" i="7"/>
  <c r="AX1156" i="7" s="1"/>
  <c r="I1339" i="9"/>
  <c r="AO1069" i="7"/>
  <c r="I1284" i="9"/>
  <c r="AO1013" i="7"/>
  <c r="I1239" i="9"/>
  <c r="AO949" i="7"/>
  <c r="I1193" i="9"/>
  <c r="AO898" i="7"/>
  <c r="I1135" i="9"/>
  <c r="AO824" i="7"/>
  <c r="I1081" i="9"/>
  <c r="AO754" i="7"/>
  <c r="AX754" i="7" s="1"/>
  <c r="BE754" i="7" s="1"/>
  <c r="I1032" i="9"/>
  <c r="AO693" i="7"/>
  <c r="I989" i="9"/>
  <c r="AO633" i="7"/>
  <c r="AX633" i="7" s="1"/>
  <c r="BE633" i="7" s="1"/>
  <c r="I940" i="9"/>
  <c r="AO577" i="7"/>
  <c r="I894" i="9"/>
  <c r="AO518" i="7"/>
  <c r="I840" i="9"/>
  <c r="AO457" i="7"/>
  <c r="I790" i="9"/>
  <c r="AO381" i="7"/>
  <c r="I740" i="9"/>
  <c r="AO322" i="7"/>
  <c r="I691" i="9"/>
  <c r="AO262" i="7"/>
  <c r="I635" i="9"/>
  <c r="AO197" i="7"/>
  <c r="I589" i="9"/>
  <c r="AO134" i="7"/>
  <c r="I536" i="9"/>
  <c r="AO52" i="7"/>
  <c r="I492" i="9"/>
  <c r="AO2179" i="7"/>
  <c r="I437" i="9"/>
  <c r="AO1922" i="7"/>
  <c r="I2176" i="9"/>
  <c r="AO1679" i="7"/>
  <c r="I342" i="9"/>
  <c r="AO1545" i="7"/>
  <c r="I296" i="9"/>
  <c r="AO1377" i="7"/>
  <c r="I247" i="9"/>
  <c r="AO1136" i="7"/>
  <c r="I199" i="9"/>
  <c r="AO854" i="7"/>
  <c r="I149" i="9"/>
  <c r="AO576" i="7"/>
  <c r="I106" i="9"/>
  <c r="AO258" i="7"/>
  <c r="I40" i="9"/>
  <c r="AO50" i="7"/>
  <c r="I2131" i="9"/>
  <c r="AO1970" i="7"/>
  <c r="I1941" i="9"/>
  <c r="AO1768" i="7"/>
  <c r="AX1768" i="7" s="1"/>
  <c r="I1758" i="9"/>
  <c r="AO1519" i="7"/>
  <c r="I1581" i="9"/>
  <c r="AO1351" i="7"/>
  <c r="I1478" i="9"/>
  <c r="I1982" i="9"/>
  <c r="AO2006" i="7"/>
  <c r="AX2006" i="7" s="1"/>
  <c r="BE2006" i="7" s="1"/>
  <c r="I2083" i="9"/>
  <c r="AO1963" i="7"/>
  <c r="I1928" i="9"/>
  <c r="AO1712" i="7"/>
  <c r="I1642" i="9"/>
  <c r="AO864" i="7"/>
  <c r="I2048" i="9"/>
  <c r="AO2149" i="7"/>
  <c r="I2125" i="9"/>
  <c r="AO2025" i="7"/>
  <c r="I834" i="9"/>
  <c r="AO2061" i="7"/>
  <c r="I2127" i="9"/>
  <c r="AO2124" i="7"/>
  <c r="I1983" i="9"/>
  <c r="AO1801" i="7"/>
  <c r="I1708" i="9"/>
  <c r="AO1434" i="7"/>
  <c r="I1429" i="9"/>
  <c r="AO1043" i="7"/>
  <c r="I1171" i="9"/>
  <c r="AO732" i="7"/>
  <c r="I922" i="9"/>
  <c r="AO423" i="7"/>
  <c r="I670" i="9"/>
  <c r="AO109" i="7"/>
  <c r="AX109" i="7" s="1"/>
  <c r="I420" i="9"/>
  <c r="AO1468" i="7"/>
  <c r="I182" i="9"/>
  <c r="AO143" i="7"/>
  <c r="I1860" i="9"/>
  <c r="AO1302" i="7"/>
  <c r="I1090" i="9"/>
  <c r="AO113" i="7"/>
  <c r="AX113" i="7" s="1"/>
  <c r="I85" i="9"/>
  <c r="AO1851" i="7"/>
  <c r="I1753" i="9"/>
  <c r="AO1481" i="7"/>
  <c r="AX1481" i="7" s="1"/>
  <c r="BE1481" i="7" s="1"/>
  <c r="I1467" i="9"/>
  <c r="AO1094" i="7"/>
  <c r="I1213" i="9"/>
  <c r="AO776" i="7"/>
  <c r="AX776" i="7" s="1"/>
  <c r="BE776" i="7" s="1"/>
  <c r="I957" i="9"/>
  <c r="AO486" i="7"/>
  <c r="I712" i="9"/>
  <c r="AO162" i="7"/>
  <c r="I465" i="9"/>
  <c r="AO1573" i="7"/>
  <c r="AX1573" i="7" s="1"/>
  <c r="I216" i="9"/>
  <c r="AO792" i="7"/>
  <c r="AO446" i="7"/>
  <c r="I18" i="9"/>
  <c r="I1977" i="9"/>
  <c r="AO1669" i="7"/>
  <c r="AO1371" i="7"/>
  <c r="I1408" i="9"/>
  <c r="AO1057" i="7"/>
  <c r="I1167" i="9"/>
  <c r="I1079" i="9"/>
  <c r="I918" i="9"/>
  <c r="I802" i="9"/>
  <c r="AO259" i="7"/>
  <c r="AO112" i="7"/>
  <c r="AX112" i="7" s="1"/>
  <c r="AO1953" i="7"/>
  <c r="AO1538" i="7"/>
  <c r="I3" i="9"/>
  <c r="I84" i="9"/>
  <c r="I1917" i="9"/>
  <c r="I1886" i="9"/>
  <c r="AO1810" i="7"/>
  <c r="AO1777" i="7"/>
  <c r="AX1777" i="7" s="1"/>
  <c r="AO1725" i="7"/>
  <c r="AO1685" i="7"/>
  <c r="I1714" i="9"/>
  <c r="I1685" i="9"/>
  <c r="I1654" i="9"/>
  <c r="I1624" i="9"/>
  <c r="AO1441" i="7"/>
  <c r="AO1403" i="7"/>
  <c r="AO1321" i="7"/>
  <c r="AO1281" i="7"/>
  <c r="I1435" i="9"/>
  <c r="I1412" i="9"/>
  <c r="I1369" i="9"/>
  <c r="I1338" i="9"/>
  <c r="AO1049" i="7"/>
  <c r="AO1021" i="7"/>
  <c r="AO984" i="7"/>
  <c r="AO948" i="7"/>
  <c r="I1178" i="9"/>
  <c r="I1152" i="9"/>
  <c r="I1108" i="9"/>
  <c r="I1080" i="9"/>
  <c r="AO740" i="7"/>
  <c r="AO705" i="7"/>
  <c r="AO669" i="7"/>
  <c r="AX669" i="7" s="1"/>
  <c r="BE669" i="7" s="1"/>
  <c r="AO632" i="7"/>
  <c r="I931" i="9"/>
  <c r="I902" i="9"/>
  <c r="I872" i="9"/>
  <c r="I839" i="9"/>
  <c r="AO432" i="7"/>
  <c r="AO394" i="7"/>
  <c r="AO360" i="7"/>
  <c r="AO321" i="7"/>
  <c r="I676" i="9"/>
  <c r="I644" i="9"/>
  <c r="I615" i="9"/>
  <c r="I588" i="9"/>
  <c r="AO124" i="7"/>
  <c r="I527" i="9"/>
  <c r="AO38" i="7"/>
  <c r="AX38" i="7" s="1"/>
  <c r="I483" i="9"/>
  <c r="AO2132" i="7"/>
  <c r="I428" i="9"/>
  <c r="AO1860" i="7"/>
  <c r="I376" i="9"/>
  <c r="AO1612" i="7"/>
  <c r="AX1612" i="7" s="1"/>
  <c r="I330" i="9"/>
  <c r="AO1486" i="7"/>
  <c r="I287" i="9"/>
  <c r="AO1334" i="7"/>
  <c r="I237" i="9"/>
  <c r="AO1105" i="7"/>
  <c r="I188" i="9"/>
  <c r="AO830" i="7"/>
  <c r="I132" i="9"/>
  <c r="AO522" i="7"/>
  <c r="I97" i="9"/>
  <c r="AO163" i="7"/>
  <c r="I28" i="9"/>
  <c r="AO13" i="7"/>
  <c r="I2052" i="9"/>
  <c r="AO1914" i="7"/>
  <c r="I1899" i="9"/>
  <c r="AO1699" i="7"/>
  <c r="I1735" i="9"/>
  <c r="AO1487" i="7"/>
  <c r="I1572" i="9"/>
  <c r="AO1335" i="7"/>
  <c r="I1444" i="9"/>
  <c r="AO1127" i="7"/>
  <c r="I1291" i="9"/>
  <c r="AO890" i="7"/>
  <c r="I1115" i="9"/>
  <c r="AO646" i="7"/>
  <c r="AX646" i="7" s="1"/>
  <c r="I855" i="9"/>
  <c r="AO393" i="7"/>
  <c r="I687" i="9"/>
  <c r="I2077" i="9"/>
  <c r="AO1853" i="7"/>
  <c r="I405" i="9"/>
  <c r="AO2074" i="7"/>
  <c r="AX2074" i="7" s="1"/>
  <c r="I1930" i="9"/>
  <c r="AO1847" i="7"/>
  <c r="I1749" i="9"/>
  <c r="AO2106" i="7"/>
  <c r="AX2106" i="7" s="1"/>
  <c r="I2138" i="9"/>
  <c r="AO2035" i="7"/>
  <c r="AX2035" i="7" s="1"/>
  <c r="BE2035" i="7" s="1"/>
  <c r="I2091" i="9"/>
  <c r="AO2127" i="7"/>
  <c r="I1414" i="9"/>
  <c r="AO2183" i="7"/>
  <c r="I2026" i="9"/>
  <c r="AO2027" i="7"/>
  <c r="I2078" i="9"/>
  <c r="AO1948" i="7"/>
  <c r="I1821" i="9"/>
  <c r="AO1587" i="7"/>
  <c r="I1529" i="9"/>
  <c r="AO1199" i="7"/>
  <c r="I1268" i="9"/>
  <c r="AO869" i="7"/>
  <c r="I1017" i="9"/>
  <c r="AO550" i="7"/>
  <c r="I774" i="9"/>
  <c r="AO239" i="7"/>
  <c r="I520" i="9"/>
  <c r="AO1811" i="7"/>
  <c r="I280" i="9"/>
  <c r="AO798" i="7"/>
  <c r="I19" i="9"/>
  <c r="AO1670" i="7"/>
  <c r="I1409" i="9"/>
  <c r="AO611" i="7"/>
  <c r="I449" i="9"/>
  <c r="AO145" i="7"/>
  <c r="I1857" i="9"/>
  <c r="AO1647" i="7"/>
  <c r="I1594" i="9"/>
  <c r="AO1250" i="7"/>
  <c r="AX1250" i="7" s="1"/>
  <c r="I1307" i="9"/>
  <c r="AO921" i="7"/>
  <c r="I1050" i="9"/>
  <c r="AO595" i="7"/>
  <c r="I811" i="9"/>
  <c r="AO291" i="7"/>
  <c r="AX291" i="7" s="1"/>
  <c r="I558" i="9"/>
  <c r="AO2007" i="7"/>
  <c r="I315" i="9"/>
  <c r="AO1034" i="7"/>
  <c r="AX1034" i="7" s="1"/>
  <c r="AO731" i="7"/>
  <c r="I73" i="9"/>
  <c r="I9" i="9"/>
  <c r="AO1890" i="7"/>
  <c r="AO1632" i="7"/>
  <c r="AX1632" i="7" s="1"/>
  <c r="I1565" i="9"/>
  <c r="AO1158" i="7"/>
  <c r="AX1158" i="7" s="1"/>
  <c r="AO1011" i="7"/>
  <c r="AO862" i="7"/>
  <c r="AO747" i="7"/>
  <c r="AO544" i="7"/>
  <c r="AX544" i="7" s="1"/>
  <c r="I756" i="9"/>
  <c r="I655" i="9"/>
  <c r="I539" i="9"/>
  <c r="I410" i="9"/>
  <c r="AO1312" i="7"/>
  <c r="AO680" i="7"/>
  <c r="AX680" i="7" s="1"/>
  <c r="BE680" i="7" s="1"/>
  <c r="AO357" i="7"/>
  <c r="AO1897" i="7"/>
  <c r="I1878" i="9"/>
  <c r="I1847" i="9"/>
  <c r="I1819" i="9"/>
  <c r="I1784" i="9"/>
  <c r="AO1667" i="7"/>
  <c r="AX1667" i="7" s="1"/>
  <c r="AO1631" i="7"/>
  <c r="AO1557" i="7"/>
  <c r="AO1523" i="7"/>
  <c r="AX1523" i="7" s="1"/>
  <c r="BE1523" i="7" s="1"/>
  <c r="I1615" i="9"/>
  <c r="I1585" i="9"/>
  <c r="I1527" i="9"/>
  <c r="I1498" i="9"/>
  <c r="AO1270" i="7"/>
  <c r="AO1235" i="7"/>
  <c r="AO1193" i="7"/>
  <c r="AO1155" i="7"/>
  <c r="AX1155" i="7" s="1"/>
  <c r="I1326" i="9"/>
  <c r="I1297" i="9"/>
  <c r="I1266" i="9"/>
  <c r="I1238" i="9"/>
  <c r="AO940" i="7"/>
  <c r="AO907" i="7"/>
  <c r="AO867" i="7"/>
  <c r="AO823" i="7"/>
  <c r="AX823" i="7" s="1"/>
  <c r="I1071" i="9"/>
  <c r="I1041" i="9"/>
  <c r="I1015" i="9"/>
  <c r="I988" i="9"/>
  <c r="AO619" i="7"/>
  <c r="AO584" i="7"/>
  <c r="AO548" i="7"/>
  <c r="AX548" i="7" s="1"/>
  <c r="AO516" i="7"/>
  <c r="I828" i="9"/>
  <c r="I800" i="9"/>
  <c r="I772" i="9"/>
  <c r="I739" i="9"/>
  <c r="AO310" i="7"/>
  <c r="AX310" i="7" s="1"/>
  <c r="AO280" i="7"/>
  <c r="AX280" i="7" s="1"/>
  <c r="BE280" i="7" s="1"/>
  <c r="AO237" i="7"/>
  <c r="AO195" i="7"/>
  <c r="I580" i="9"/>
  <c r="I547" i="9"/>
  <c r="AO68" i="7"/>
  <c r="AX68" i="7" s="1"/>
  <c r="BE68" i="7" s="1"/>
  <c r="I499" i="9"/>
  <c r="AO5" i="7"/>
  <c r="I445" i="9"/>
  <c r="AO1949" i="7"/>
  <c r="I391" i="9"/>
  <c r="AO1733" i="7"/>
  <c r="I350" i="9"/>
  <c r="AO1563" i="7"/>
  <c r="AX1563" i="7" s="1"/>
  <c r="I304" i="9"/>
  <c r="AO1391" i="7"/>
  <c r="I254" i="9"/>
  <c r="AO1151" i="7"/>
  <c r="I206" i="9"/>
  <c r="AO917" i="7"/>
  <c r="I160" i="9"/>
  <c r="AO640" i="7"/>
  <c r="I2166" i="9"/>
  <c r="AO284" i="7"/>
  <c r="I48" i="9"/>
  <c r="AO79" i="7"/>
  <c r="AX79" i="7" s="1"/>
  <c r="I2161" i="9"/>
  <c r="AO2023" i="7"/>
  <c r="I1956" i="9"/>
  <c r="AO2068" i="7"/>
  <c r="AX2068" i="7" s="1"/>
  <c r="I2068" i="9"/>
  <c r="AO1865" i="7"/>
  <c r="I2042" i="9"/>
  <c r="AO2123" i="7"/>
  <c r="AX2123" i="7" s="1"/>
  <c r="I1855" i="9"/>
  <c r="AO1645" i="7"/>
  <c r="I2149" i="9"/>
  <c r="AO2143" i="7"/>
  <c r="AX2143" i="7" s="1"/>
  <c r="BE2143" i="7" s="1"/>
  <c r="I1998" i="9"/>
  <c r="AO2002" i="7"/>
  <c r="I2080" i="9"/>
  <c r="AO2177" i="7"/>
  <c r="I2114" i="9"/>
  <c r="AO2012" i="7"/>
  <c r="I1415" i="9"/>
  <c r="AO2069" i="7"/>
  <c r="AX2069" i="7" s="1"/>
  <c r="I1920" i="9"/>
  <c r="AO1729" i="7"/>
  <c r="AX1729" i="7" s="1"/>
  <c r="BE1729" i="7" s="1"/>
  <c r="I1656" i="9"/>
  <c r="AO1323" i="7"/>
  <c r="I1371" i="9"/>
  <c r="AO989" i="7"/>
  <c r="I1110" i="9"/>
  <c r="AO671" i="7"/>
  <c r="I874" i="9"/>
  <c r="AO362" i="7"/>
  <c r="I618" i="9"/>
  <c r="AO29" i="7"/>
  <c r="I370" i="9"/>
  <c r="AO1289" i="7"/>
  <c r="I125" i="9"/>
  <c r="AO2160" i="7"/>
  <c r="AX2160" i="7" s="1"/>
  <c r="I1697" i="9"/>
  <c r="AO1108" i="7"/>
  <c r="I842" i="9"/>
  <c r="AO1688" i="7"/>
  <c r="I1967" i="9"/>
  <c r="AO1787" i="7"/>
  <c r="I1698" i="9"/>
  <c r="AO1422" i="7"/>
  <c r="AX1422" i="7" s="1"/>
  <c r="BE1422" i="7" s="1"/>
  <c r="I1428" i="9"/>
  <c r="AO1030" i="7"/>
  <c r="I1161" i="9"/>
  <c r="AO716" i="7"/>
  <c r="I911" i="9"/>
  <c r="AO406" i="7"/>
  <c r="I659" i="9"/>
  <c r="AO97" i="7"/>
  <c r="I402" i="9"/>
  <c r="AO1410" i="7"/>
  <c r="AX1410" i="7" s="1"/>
  <c r="AO971" i="7"/>
  <c r="I124" i="9"/>
  <c r="I62" i="9"/>
  <c r="AO2155" i="7"/>
  <c r="AX2155" i="7" s="1"/>
  <c r="AO1874" i="7"/>
  <c r="I1689" i="9"/>
  <c r="I1555" i="9"/>
  <c r="I1391" i="9"/>
  <c r="I1257" i="9"/>
  <c r="I1137" i="9"/>
  <c r="I1004" i="9"/>
  <c r="AO475" i="7"/>
  <c r="AO341" i="7"/>
  <c r="AO219" i="7"/>
  <c r="AO56" i="7"/>
  <c r="I380" i="9"/>
  <c r="I225" i="9"/>
  <c r="I129" i="9"/>
  <c r="I66" i="9"/>
  <c r="AO1880" i="7"/>
  <c r="AO1836" i="7"/>
  <c r="AX1836" i="7" s="1"/>
  <c r="AO1798" i="7"/>
  <c r="AO1756" i="7"/>
  <c r="I1774" i="9"/>
  <c r="I1736" i="9"/>
  <c r="I1706" i="9"/>
  <c r="I1672" i="9"/>
  <c r="AO1501" i="7"/>
  <c r="AO1466" i="7"/>
  <c r="AO1432" i="7"/>
  <c r="AX1432" i="7" s="1"/>
  <c r="AO1382" i="7"/>
  <c r="I1489" i="9"/>
  <c r="I1456" i="9"/>
  <c r="I2192" i="9"/>
  <c r="I1395" i="9"/>
  <c r="AO1118" i="7"/>
  <c r="AO1080" i="7"/>
  <c r="AX1080" i="7" s="1"/>
  <c r="AO1041" i="7"/>
  <c r="AO1012" i="7"/>
  <c r="I1229" i="9"/>
  <c r="I1200" i="9"/>
  <c r="I1169" i="9"/>
  <c r="I1134" i="9"/>
  <c r="AO804" i="7"/>
  <c r="AO764" i="7"/>
  <c r="AO726" i="7"/>
  <c r="AO692" i="7"/>
  <c r="I977" i="9"/>
  <c r="I946" i="9"/>
  <c r="I920" i="9"/>
  <c r="I893" i="9"/>
  <c r="AO507" i="7"/>
  <c r="AO477" i="7"/>
  <c r="AO421" i="7"/>
  <c r="AO376" i="7"/>
  <c r="I729" i="9"/>
  <c r="I702" i="9"/>
  <c r="I668" i="9"/>
  <c r="I634" i="9"/>
  <c r="AO185" i="7"/>
  <c r="AO148" i="7"/>
  <c r="AX148" i="7" s="1"/>
  <c r="AO107" i="7"/>
  <c r="AX107" i="7" s="1"/>
  <c r="I518" i="9"/>
  <c r="AO27" i="7"/>
  <c r="I475" i="9"/>
  <c r="AO2110" i="7"/>
  <c r="I416" i="9"/>
  <c r="AO1800" i="7"/>
  <c r="I368" i="9"/>
  <c r="AO1582" i="7"/>
  <c r="AX1582" i="7" s="1"/>
  <c r="I322" i="9"/>
  <c r="AO1452" i="7"/>
  <c r="I278" i="9"/>
  <c r="AO1257" i="7"/>
  <c r="I227" i="9"/>
  <c r="AO1004" i="7"/>
  <c r="I180" i="9"/>
  <c r="AO789" i="7"/>
  <c r="I122" i="9"/>
  <c r="AO458" i="7"/>
  <c r="AX458" i="7" s="1"/>
  <c r="BE458" i="7" s="1"/>
  <c r="I71" i="9"/>
  <c r="AO137" i="7"/>
  <c r="AO2020" i="7"/>
  <c r="AX2020" i="7" s="1"/>
  <c r="I2022" i="9"/>
  <c r="AO2135" i="7"/>
  <c r="I1988" i="9"/>
  <c r="AO2073" i="7"/>
  <c r="AX2073" i="7" s="1"/>
  <c r="I1805" i="9"/>
  <c r="AO1544" i="7"/>
  <c r="I1905" i="9"/>
  <c r="AO2080" i="7"/>
  <c r="I2134" i="9"/>
  <c r="AO699" i="7"/>
  <c r="I2036" i="9"/>
  <c r="AO2047" i="7"/>
  <c r="AX2047" i="7" s="1"/>
  <c r="I2071" i="9"/>
  <c r="AO2193" i="7"/>
  <c r="I2123" i="9"/>
  <c r="AO2021" i="7"/>
  <c r="AX2021" i="7" s="1"/>
  <c r="I1872" i="9"/>
  <c r="AO1658" i="7"/>
  <c r="AX1658" i="7" s="1"/>
  <c r="I1608" i="9"/>
  <c r="AO1263" i="7"/>
  <c r="I1319" i="9"/>
  <c r="AO933" i="7"/>
  <c r="I1062" i="9"/>
  <c r="AO609" i="7"/>
  <c r="I821" i="9"/>
  <c r="AO302" i="7"/>
  <c r="AX302" i="7" s="1"/>
  <c r="BE302" i="7" s="1"/>
  <c r="I569" i="9"/>
  <c r="AO2112" i="7"/>
  <c r="I324" i="9"/>
  <c r="AO1059" i="7"/>
  <c r="I74" i="9"/>
  <c r="AO1891" i="7"/>
  <c r="I1566" i="9"/>
  <c r="AO871" i="7"/>
  <c r="I656" i="9"/>
  <c r="AO689" i="7"/>
  <c r="I1909" i="9"/>
  <c r="AO1714" i="7"/>
  <c r="I1644" i="9"/>
  <c r="AO1308" i="7"/>
  <c r="I1362" i="9"/>
  <c r="AO973" i="7"/>
  <c r="I1098" i="9"/>
  <c r="AO660" i="7"/>
  <c r="I865" i="9"/>
  <c r="AO348" i="7"/>
  <c r="I606" i="9"/>
  <c r="AO17" i="7"/>
  <c r="I361" i="9"/>
  <c r="AO1202" i="7"/>
  <c r="I173" i="9"/>
  <c r="AO459" i="7"/>
  <c r="AX459" i="7" s="1"/>
  <c r="BE459" i="7" s="1"/>
  <c r="AO92" i="7"/>
  <c r="AX92" i="7" s="1"/>
  <c r="I2014" i="9"/>
  <c r="I1813" i="9"/>
  <c r="AO1412" i="7"/>
  <c r="AO1242" i="7"/>
  <c r="I1336" i="9"/>
  <c r="I1202" i="9"/>
  <c r="AO796" i="7"/>
  <c r="AO607" i="7"/>
  <c r="AO448" i="7"/>
  <c r="AX448" i="7" s="1"/>
  <c r="BE448" i="7" s="1"/>
  <c r="AO308" i="7"/>
  <c r="I572" i="9"/>
  <c r="I447" i="9"/>
  <c r="I331" i="9"/>
  <c r="I168" i="9"/>
  <c r="AO407" i="7"/>
  <c r="AO120" i="7"/>
  <c r="AO1868" i="7"/>
  <c r="AO1825" i="7"/>
  <c r="I1828" i="9"/>
  <c r="I1795" i="9"/>
  <c r="I1765" i="9"/>
  <c r="I1723" i="9"/>
  <c r="AO1596" i="7"/>
  <c r="AO1533" i="7"/>
  <c r="AX1533" i="7" s="1"/>
  <c r="AO1493" i="7"/>
  <c r="AX1493" i="7" s="1"/>
  <c r="BE1493" i="7" s="1"/>
  <c r="AO1455" i="7"/>
  <c r="AX1455" i="7" s="1"/>
  <c r="I1535" i="9"/>
  <c r="I1506" i="9"/>
  <c r="I1477" i="9"/>
  <c r="I1445" i="9"/>
  <c r="AO1213" i="7"/>
  <c r="AX1213" i="7" s="1"/>
  <c r="AO1166" i="7"/>
  <c r="AX1166" i="7" s="1"/>
  <c r="AO1101" i="7"/>
  <c r="AX1101" i="7" s="1"/>
  <c r="AO1064" i="7"/>
  <c r="I1275" i="9"/>
  <c r="I1247" i="9"/>
  <c r="I1221" i="9"/>
  <c r="I1192" i="9"/>
  <c r="AO877" i="7"/>
  <c r="AO840" i="7"/>
  <c r="AX840" i="7" s="1"/>
  <c r="BE840" i="7" s="1"/>
  <c r="AO786" i="7"/>
  <c r="AO753" i="7"/>
  <c r="I1023" i="9"/>
  <c r="I997" i="9"/>
  <c r="I964" i="9"/>
  <c r="I939" i="9"/>
  <c r="AO561" i="7"/>
  <c r="AO526" i="7"/>
  <c r="AO493" i="7"/>
  <c r="AO452" i="7"/>
  <c r="I780" i="9"/>
  <c r="I751" i="9"/>
  <c r="I720" i="9"/>
  <c r="I686" i="9"/>
  <c r="AO246" i="7"/>
  <c r="AO206" i="7"/>
  <c r="AO175" i="7"/>
  <c r="AO133" i="7"/>
  <c r="AO96" i="7"/>
  <c r="I509" i="9"/>
  <c r="AO16" i="7"/>
  <c r="I464" i="9"/>
  <c r="AO2005" i="7"/>
  <c r="AX2005" i="7" s="1"/>
  <c r="I401" i="9"/>
  <c r="AO1752" i="7"/>
  <c r="AX1752" i="7" s="1"/>
  <c r="BE1752" i="7" s="1"/>
  <c r="I360" i="9"/>
  <c r="AO1572" i="7"/>
  <c r="AX1572" i="7" s="1"/>
  <c r="I313" i="9"/>
  <c r="AO1409" i="7"/>
  <c r="I263" i="9"/>
  <c r="AO1190" i="7"/>
  <c r="I215" i="9"/>
  <c r="AO970" i="7"/>
  <c r="I172" i="9"/>
  <c r="AO727" i="7"/>
  <c r="I111" i="9"/>
  <c r="AO440" i="7"/>
  <c r="I61" i="9"/>
  <c r="AO91" i="7"/>
  <c r="AX91" i="7" s="1"/>
  <c r="I8" i="9"/>
  <c r="AO2108" i="7"/>
  <c r="I1976" i="9"/>
  <c r="AO1856" i="7"/>
  <c r="I1811" i="9"/>
  <c r="AO1628" i="7"/>
  <c r="AX1628" i="7" s="1"/>
  <c r="I1661" i="9"/>
  <c r="AO1370" i="7"/>
  <c r="I1553" i="9"/>
  <c r="AO1238" i="7"/>
  <c r="I1390" i="9"/>
  <c r="AO1055" i="7"/>
  <c r="I1190" i="9"/>
  <c r="AO817" i="7"/>
  <c r="I1002" i="9"/>
  <c r="AO543" i="7"/>
  <c r="I799" i="9"/>
  <c r="AO292" i="7"/>
  <c r="I613" i="9"/>
  <c r="AO33" i="7"/>
  <c r="I409" i="9"/>
  <c r="AO1463" i="7"/>
  <c r="AX1463" i="7" s="1"/>
  <c r="I164" i="9"/>
  <c r="AO553" i="7"/>
  <c r="I65" i="9"/>
  <c r="AO1492" i="7"/>
  <c r="I1605" i="9"/>
  <c r="AO1431" i="7"/>
  <c r="AX1431" i="7" s="1"/>
  <c r="I1525" i="9"/>
  <c r="AO1320" i="7"/>
  <c r="AX1320" i="7" s="1"/>
  <c r="I1476" i="9"/>
  <c r="AO1260" i="7"/>
  <c r="I2191" i="9"/>
  <c r="AO1192" i="7"/>
  <c r="I1368" i="9"/>
  <c r="AO1100" i="7"/>
  <c r="AX1100" i="7" s="1"/>
  <c r="I1314" i="9"/>
  <c r="I392" i="9"/>
  <c r="AO1972" i="7"/>
  <c r="I1970" i="9"/>
  <c r="AO1495" i="7"/>
  <c r="I966" i="9"/>
  <c r="AO1584" i="7"/>
  <c r="AX1584" i="7" s="1"/>
  <c r="I1265" i="9"/>
  <c r="AO1547" i="7"/>
  <c r="AX1547" i="7" s="1"/>
  <c r="I1008" i="9"/>
  <c r="AO1754" i="7"/>
  <c r="AX1754" i="7" s="1"/>
  <c r="BE1754" i="7" s="1"/>
  <c r="AO2109" i="7"/>
  <c r="AO965" i="7"/>
  <c r="AX965" i="7" s="1"/>
  <c r="I617" i="9"/>
  <c r="I39" i="9"/>
  <c r="AO1703" i="7"/>
  <c r="I1606" i="9"/>
  <c r="AO1223" i="7"/>
  <c r="AX1223" i="7" s="1"/>
  <c r="BE1223" i="7" s="1"/>
  <c r="AO996" i="7"/>
  <c r="I1088" i="9"/>
  <c r="AO602" i="7"/>
  <c r="I788" i="9"/>
  <c r="I625" i="9"/>
  <c r="I491" i="9"/>
  <c r="AO1675" i="7"/>
  <c r="I246" i="9"/>
  <c r="AO575" i="7"/>
  <c r="AO49" i="7"/>
  <c r="AO1889" i="7"/>
  <c r="I1789" i="9"/>
  <c r="AO1518" i="7"/>
  <c r="I1564" i="9"/>
  <c r="AO1203" i="7"/>
  <c r="I1334" i="9"/>
  <c r="AO836" i="7"/>
  <c r="AX836" i="7" s="1"/>
  <c r="I970" i="9"/>
  <c r="AO442" i="7"/>
  <c r="I654" i="9"/>
  <c r="I522" i="9"/>
  <c r="AO1790" i="7"/>
  <c r="AO1288" i="7"/>
  <c r="AO666" i="7"/>
  <c r="AO352" i="7"/>
  <c r="I1623" i="9"/>
  <c r="I1592" i="9"/>
  <c r="I1534" i="9"/>
  <c r="I1505" i="9"/>
  <c r="AO1279" i="7"/>
  <c r="AO1248" i="7"/>
  <c r="AX1248" i="7" s="1"/>
  <c r="AO1212" i="7"/>
  <c r="AX1212" i="7" s="1"/>
  <c r="AO1165" i="7"/>
  <c r="AX1165" i="7" s="1"/>
  <c r="I1337" i="9"/>
  <c r="I1305" i="9"/>
  <c r="AO1028" i="7"/>
  <c r="I1254" i="9"/>
  <c r="AO968" i="7"/>
  <c r="I1211" i="9"/>
  <c r="AO919" i="7"/>
  <c r="I1159" i="9"/>
  <c r="AO852" i="7"/>
  <c r="I1096" i="9"/>
  <c r="AO774" i="7"/>
  <c r="I1048" i="9"/>
  <c r="AO712" i="7"/>
  <c r="I1006" i="9"/>
  <c r="AO658" i="7"/>
  <c r="I954" i="9"/>
  <c r="AO593" i="7"/>
  <c r="AX593" i="7" s="1"/>
  <c r="I909" i="9"/>
  <c r="AO533" i="7"/>
  <c r="I863" i="9"/>
  <c r="AO484" i="7"/>
  <c r="I809" i="9"/>
  <c r="AO404" i="7"/>
  <c r="AX404" i="7" s="1"/>
  <c r="I760" i="9"/>
  <c r="AO345" i="7"/>
  <c r="I710" i="9"/>
  <c r="AO289" i="7"/>
  <c r="I653" i="9"/>
  <c r="AO216" i="7"/>
  <c r="I603" i="9"/>
  <c r="AO159" i="7"/>
  <c r="I556" i="9"/>
  <c r="AO95" i="7"/>
  <c r="AX95" i="7" s="1"/>
  <c r="I507" i="9"/>
  <c r="AO14" i="7"/>
  <c r="I463" i="9"/>
  <c r="AO1999" i="7"/>
  <c r="I400" i="9"/>
  <c r="AO1750" i="7"/>
  <c r="AX1750" i="7" s="1"/>
  <c r="BE1750" i="7" s="1"/>
  <c r="I359" i="9"/>
  <c r="AO1571" i="7"/>
  <c r="I312" i="9"/>
  <c r="AO1408" i="7"/>
  <c r="AX1408" i="7" s="1"/>
  <c r="I262" i="9"/>
  <c r="AO1189" i="7"/>
  <c r="AX1189" i="7" s="1"/>
  <c r="I213" i="9"/>
  <c r="AO969" i="7"/>
  <c r="I170" i="9"/>
  <c r="AO713" i="7"/>
  <c r="I110" i="9"/>
  <c r="AO425" i="7"/>
  <c r="I59" i="9"/>
  <c r="AO89" i="7"/>
  <c r="AX89" i="7" s="1"/>
  <c r="I2190" i="9"/>
  <c r="AO2107" i="7"/>
  <c r="I1975" i="9"/>
  <c r="AO1852" i="7"/>
  <c r="I1808" i="9"/>
  <c r="AO1623" i="7"/>
  <c r="I1651" i="9"/>
  <c r="AO1369" i="7"/>
  <c r="I1549" i="9"/>
  <c r="AO1236" i="7"/>
  <c r="I1389" i="9"/>
  <c r="AO1054" i="7"/>
  <c r="I1189" i="9"/>
  <c r="AO814" i="7"/>
  <c r="I995" i="9"/>
  <c r="AO517" i="7"/>
  <c r="I798" i="9"/>
  <c r="AO282" i="7"/>
  <c r="AX282" i="7" s="1"/>
  <c r="I608" i="9"/>
  <c r="AO15" i="7"/>
  <c r="I408" i="9"/>
  <c r="AO1420" i="7"/>
  <c r="AX1420" i="7" s="1"/>
  <c r="I163" i="9"/>
  <c r="AO540" i="7"/>
  <c r="I60" i="9"/>
  <c r="AO1925" i="7"/>
  <c r="I1904" i="9"/>
  <c r="AO1846" i="7"/>
  <c r="AX1846" i="7" s="1"/>
  <c r="I1853" i="9"/>
  <c r="AO1784" i="7"/>
  <c r="I1804" i="9"/>
  <c r="AO1710" i="7"/>
  <c r="I1748" i="9"/>
  <c r="AO1644" i="7"/>
  <c r="AX1644" i="7" s="1"/>
  <c r="BE1644" i="7" s="1"/>
  <c r="I1694" i="9"/>
  <c r="AO1543" i="7"/>
  <c r="I1641" i="9"/>
  <c r="AO1476" i="7"/>
  <c r="I1591" i="9"/>
  <c r="AO1418" i="7"/>
  <c r="I1514" i="9"/>
  <c r="AO1305" i="7"/>
  <c r="I1462" i="9"/>
  <c r="AO1245" i="7"/>
  <c r="I1425" i="9"/>
  <c r="AO1177" i="7"/>
  <c r="I1359" i="9"/>
  <c r="AO1091" i="7"/>
  <c r="I1304" i="9"/>
  <c r="AO1027" i="7"/>
  <c r="I1253" i="9"/>
  <c r="AO967" i="7"/>
  <c r="I1210" i="9"/>
  <c r="AO915" i="7"/>
  <c r="I1158" i="9"/>
  <c r="AO851" i="7"/>
  <c r="I1095" i="9"/>
  <c r="AO773" i="7"/>
  <c r="I1047" i="9"/>
  <c r="AO711" i="7"/>
  <c r="I1005" i="9"/>
  <c r="AO653" i="7"/>
  <c r="I953" i="9"/>
  <c r="AO592" i="7"/>
  <c r="I908" i="9"/>
  <c r="AO532" i="7"/>
  <c r="I862" i="9"/>
  <c r="AO483" i="7"/>
  <c r="I808" i="9"/>
  <c r="AO403" i="7"/>
  <c r="AX403" i="7" s="1"/>
  <c r="I759" i="9"/>
  <c r="AO344" i="7"/>
  <c r="AX344" i="7" s="1"/>
  <c r="I709" i="9"/>
  <c r="AO288" i="7"/>
  <c r="I651" i="9"/>
  <c r="AO213" i="7"/>
  <c r="AX213" i="7" s="1"/>
  <c r="BE213" i="7" s="1"/>
  <c r="I602" i="9"/>
  <c r="AO157" i="7"/>
  <c r="I555" i="9"/>
  <c r="AO77" i="7"/>
  <c r="I506" i="9"/>
  <c r="AO12" i="7"/>
  <c r="I462" i="9"/>
  <c r="AO1994" i="7"/>
  <c r="I399" i="9"/>
  <c r="AO1747" i="7"/>
  <c r="AX1747" i="7" s="1"/>
  <c r="BE1747" i="7" s="1"/>
  <c r="I358" i="9"/>
  <c r="AO1570" i="7"/>
  <c r="AX1570" i="7" s="1"/>
  <c r="I311" i="9"/>
  <c r="AO1402" i="7"/>
  <c r="I261" i="9"/>
  <c r="AO1187" i="7"/>
  <c r="AX1187" i="7" s="1"/>
  <c r="I212" i="9"/>
  <c r="AO955" i="7"/>
  <c r="I169" i="9"/>
  <c r="AO697" i="7"/>
  <c r="I109" i="9"/>
  <c r="AO424" i="7"/>
  <c r="I57" i="9"/>
  <c r="AO88" i="7"/>
  <c r="AX88" i="7" s="1"/>
  <c r="I2188" i="9"/>
  <c r="AO2099" i="7"/>
  <c r="AX2099" i="7" s="1"/>
  <c r="I1974" i="9"/>
  <c r="AO1850" i="7"/>
  <c r="I1806" i="9"/>
  <c r="AO1620" i="7"/>
  <c r="AX1620" i="7" s="1"/>
  <c r="I1639" i="9"/>
  <c r="AO1368" i="7"/>
  <c r="I1545" i="9"/>
  <c r="AO1232" i="7"/>
  <c r="I1388" i="9"/>
  <c r="AO1053" i="7"/>
  <c r="I1187" i="9"/>
  <c r="AO812" i="7"/>
  <c r="I987" i="9"/>
  <c r="AO503" i="7"/>
  <c r="I792" i="9"/>
  <c r="AO277" i="7"/>
  <c r="I604" i="9"/>
  <c r="AO10" i="7"/>
  <c r="I407" i="9"/>
  <c r="AO1398" i="7"/>
  <c r="I158" i="9"/>
  <c r="AO539" i="7"/>
  <c r="I58" i="9"/>
  <c r="AO1985" i="7"/>
  <c r="AX1985" i="7" s="1"/>
  <c r="I1947" i="9"/>
  <c r="AO1904" i="7"/>
  <c r="AX1904" i="7" s="1"/>
  <c r="I1893" i="9"/>
  <c r="AO1833" i="7"/>
  <c r="I1843" i="9"/>
  <c r="AO1772" i="7"/>
  <c r="I1792" i="9"/>
  <c r="AO1696" i="7"/>
  <c r="I1731" i="9"/>
  <c r="AO1627" i="7"/>
  <c r="AX1627" i="7" s="1"/>
  <c r="I1680" i="9"/>
  <c r="AO1530" i="7"/>
  <c r="I1630" i="9"/>
  <c r="AO1461" i="7"/>
  <c r="AX1461" i="7" s="1"/>
  <c r="I1554" i="9"/>
  <c r="AO1394" i="7"/>
  <c r="I1503" i="9"/>
  <c r="AO1293" i="7"/>
  <c r="I1453" i="9"/>
  <c r="AO1231" i="7"/>
  <c r="I1406" i="9"/>
  <c r="AO1163" i="7"/>
  <c r="AX1163" i="7" s="1"/>
  <c r="I1344" i="9"/>
  <c r="AO1075" i="7"/>
  <c r="I1294" i="9"/>
  <c r="AO1017" i="7"/>
  <c r="I1243" i="9"/>
  <c r="AO956" i="7"/>
  <c r="I1197" i="9"/>
  <c r="AO902" i="7"/>
  <c r="I1143" i="9"/>
  <c r="AO835" i="7"/>
  <c r="AX835" i="7" s="1"/>
  <c r="I1085" i="9"/>
  <c r="AO760" i="7"/>
  <c r="AX760" i="7" s="1"/>
  <c r="BE760" i="7" s="1"/>
  <c r="I1037" i="9"/>
  <c r="AO701" i="7"/>
  <c r="I993" i="9"/>
  <c r="AO638" i="7"/>
  <c r="I943" i="9"/>
  <c r="AO581" i="7"/>
  <c r="I899" i="9"/>
  <c r="AO523" i="7"/>
  <c r="I848" i="9"/>
  <c r="AO467" i="7"/>
  <c r="I795" i="9"/>
  <c r="AO389" i="7"/>
  <c r="I746" i="9"/>
  <c r="AO328" i="7"/>
  <c r="I698" i="9"/>
  <c r="AO272" i="7"/>
  <c r="I641" i="9"/>
  <c r="AO203" i="7"/>
  <c r="I593" i="9"/>
  <c r="AO139" i="7"/>
  <c r="I544" i="9"/>
  <c r="AO63" i="7"/>
  <c r="AX63" i="7" s="1"/>
  <c r="I496" i="9"/>
  <c r="AO2190" i="7"/>
  <c r="AX2190" i="7" s="1"/>
  <c r="BE2190" i="7" s="1"/>
  <c r="I442" i="9"/>
  <c r="AO1942" i="7"/>
  <c r="I387" i="9"/>
  <c r="AO1724" i="7"/>
  <c r="I346" i="9"/>
  <c r="AO1560" i="7"/>
  <c r="AX1560" i="7" s="1"/>
  <c r="I301" i="9"/>
  <c r="AO1388" i="7"/>
  <c r="I251" i="9"/>
  <c r="AO1145" i="7"/>
  <c r="I203" i="9"/>
  <c r="AO880" i="7"/>
  <c r="I156" i="9"/>
  <c r="AO617" i="7"/>
  <c r="I2162" i="9"/>
  <c r="AO273" i="7"/>
  <c r="AX273" i="7" s="1"/>
  <c r="I44" i="9"/>
  <c r="AO66" i="7"/>
  <c r="I2150" i="9"/>
  <c r="AO2004" i="7"/>
  <c r="AX2004" i="7" s="1"/>
  <c r="I1949" i="9"/>
  <c r="AO1774" i="7"/>
  <c r="I1766" i="9"/>
  <c r="AO1592" i="7"/>
  <c r="I1599" i="9"/>
  <c r="AO1359" i="7"/>
  <c r="I1491" i="9"/>
  <c r="AO1171" i="7"/>
  <c r="I1355" i="9"/>
  <c r="AO1007" i="7"/>
  <c r="I1145" i="9"/>
  <c r="AO780" i="7"/>
  <c r="I950" i="9"/>
  <c r="AO466" i="7"/>
  <c r="I744" i="9"/>
  <c r="AO235" i="7"/>
  <c r="I553" i="9"/>
  <c r="AO1975" i="7"/>
  <c r="I352" i="9"/>
  <c r="AO1209" i="7"/>
  <c r="I144" i="9"/>
  <c r="AO382" i="7"/>
  <c r="I22" i="9"/>
  <c r="AO1921" i="7"/>
  <c r="AX1921" i="7" s="1"/>
  <c r="I1902" i="9"/>
  <c r="AO1841" i="7"/>
  <c r="AX1841" i="7" s="1"/>
  <c r="I2033" i="9"/>
  <c r="AO1785" i="7"/>
  <c r="I1652" i="9"/>
  <c r="AO2194" i="7"/>
  <c r="I1481" i="9"/>
  <c r="AO496" i="7"/>
  <c r="AX496" i="7" s="1"/>
  <c r="I229" i="9"/>
  <c r="AO351" i="7"/>
  <c r="I1518" i="9"/>
  <c r="AO535" i="7"/>
  <c r="I265" i="9"/>
  <c r="I1859" i="9"/>
  <c r="AO819" i="7"/>
  <c r="AO1991" i="7"/>
  <c r="I1897" i="9"/>
  <c r="AO1656" i="7"/>
  <c r="I1547" i="9"/>
  <c r="I1379" i="9"/>
  <c r="AO959" i="7"/>
  <c r="I1058" i="9"/>
  <c r="AO571" i="7"/>
  <c r="AX571" i="7" s="1"/>
  <c r="AO368" i="7"/>
  <c r="I596" i="9"/>
  <c r="AO2168" i="7"/>
  <c r="I341" i="9"/>
  <c r="AO1133" i="7"/>
  <c r="I105" i="9"/>
  <c r="AO2151" i="7"/>
  <c r="I1929" i="9"/>
  <c r="AO1668" i="7"/>
  <c r="I1602" i="9"/>
  <c r="AO1349" i="7"/>
  <c r="I1402" i="9"/>
  <c r="AO1010" i="7"/>
  <c r="I1136" i="9"/>
  <c r="AO606" i="7"/>
  <c r="I755" i="9"/>
  <c r="AO218" i="7"/>
  <c r="I459" i="9"/>
  <c r="I379" i="9"/>
  <c r="I223" i="9"/>
  <c r="I123" i="9"/>
  <c r="AO232" i="7"/>
  <c r="AO1477" i="7"/>
  <c r="AO1440" i="7"/>
  <c r="AO1396" i="7"/>
  <c r="I1497" i="9"/>
  <c r="I1464" i="9"/>
  <c r="I1434" i="9"/>
  <c r="I1411" i="9"/>
  <c r="AO1154" i="7"/>
  <c r="AX1154" i="7" s="1"/>
  <c r="AO1092" i="7"/>
  <c r="AO1048" i="7"/>
  <c r="I1274" i="9"/>
  <c r="AO994" i="7"/>
  <c r="AX994" i="7" s="1"/>
  <c r="I1228" i="9"/>
  <c r="AO939" i="7"/>
  <c r="I1177" i="9"/>
  <c r="AO875" i="7"/>
  <c r="I1118" i="9"/>
  <c r="AO801" i="7"/>
  <c r="I1070" i="9"/>
  <c r="AO739" i="7"/>
  <c r="I1022" i="9"/>
  <c r="AO676" i="7"/>
  <c r="I975" i="9"/>
  <c r="AO618" i="7"/>
  <c r="I927" i="9"/>
  <c r="AO560" i="7"/>
  <c r="I883" i="9"/>
  <c r="AO506" i="7"/>
  <c r="I827" i="9"/>
  <c r="AO431" i="7"/>
  <c r="I779" i="9"/>
  <c r="AO367" i="7"/>
  <c r="I728" i="9"/>
  <c r="AO309" i="7"/>
  <c r="AX309" i="7" s="1"/>
  <c r="I675" i="9"/>
  <c r="AO245" i="7"/>
  <c r="I624" i="9"/>
  <c r="AO184" i="7"/>
  <c r="I579" i="9"/>
  <c r="AO122" i="7"/>
  <c r="I526" i="9"/>
  <c r="AO36" i="7"/>
  <c r="AX36" i="7" s="1"/>
  <c r="I482" i="9"/>
  <c r="AO2131" i="7"/>
  <c r="I427" i="9"/>
  <c r="AO1854" i="7"/>
  <c r="I375" i="9"/>
  <c r="AO1603" i="7"/>
  <c r="AX1603" i="7" s="1"/>
  <c r="I329" i="9"/>
  <c r="AO1482" i="7"/>
  <c r="I286" i="9"/>
  <c r="AO1333" i="7"/>
  <c r="I236" i="9"/>
  <c r="AO1104" i="7"/>
  <c r="AX1104" i="7" s="1"/>
  <c r="I187" i="9"/>
  <c r="AO826" i="7"/>
  <c r="AX826" i="7" s="1"/>
  <c r="I131" i="9"/>
  <c r="AO508" i="7"/>
  <c r="I96" i="9"/>
  <c r="AO158" i="7"/>
  <c r="I27" i="9"/>
  <c r="AO2189" i="7"/>
  <c r="I2041" i="9"/>
  <c r="AO1913" i="7"/>
  <c r="I1894" i="9"/>
  <c r="AO1695" i="7"/>
  <c r="I1733" i="9"/>
  <c r="AO1471" i="7"/>
  <c r="I1571" i="9"/>
  <c r="AO1328" i="7"/>
  <c r="AX1328" i="7" s="1"/>
  <c r="I1443" i="9"/>
  <c r="AO1126" i="7"/>
  <c r="I1290" i="9"/>
  <c r="AO889" i="7"/>
  <c r="I1114" i="9"/>
  <c r="AO636" i="7"/>
  <c r="AX636" i="7" s="1"/>
  <c r="I854" i="9"/>
  <c r="AO392" i="7"/>
  <c r="I683" i="9"/>
  <c r="AO166" i="7"/>
  <c r="I458" i="9"/>
  <c r="AO1789" i="7"/>
  <c r="I266" i="9"/>
  <c r="AO743" i="7"/>
  <c r="I90" i="9"/>
  <c r="AO217" i="7"/>
  <c r="I1927" i="9"/>
  <c r="AO1877" i="7"/>
  <c r="AX1877" i="7" s="1"/>
  <c r="I1876" i="9"/>
  <c r="AO1807" i="7"/>
  <c r="I1826" i="9"/>
  <c r="AO1734" i="7"/>
  <c r="AX1734" i="7" s="1"/>
  <c r="BE1734" i="7" s="1"/>
  <c r="I1772" i="9"/>
  <c r="AO1665" i="7"/>
  <c r="I1712" i="9"/>
  <c r="AO1594" i="7"/>
  <c r="I1660" i="9"/>
  <c r="AO1499" i="7"/>
  <c r="I1613" i="9"/>
  <c r="AO1439" i="7"/>
  <c r="AX1439" i="7" s="1"/>
  <c r="BE1439" i="7" s="1"/>
  <c r="I1533" i="9"/>
  <c r="AO1329" i="7"/>
  <c r="I1487" i="9"/>
  <c r="AO1268" i="7"/>
  <c r="I1433" i="9"/>
  <c r="AO1211" i="7"/>
  <c r="I1375" i="9"/>
  <c r="AO1116" i="7"/>
  <c r="I1324" i="9"/>
  <c r="AO1047" i="7"/>
  <c r="AX1047" i="7" s="1"/>
  <c r="BE1047" i="7" s="1"/>
  <c r="I1273" i="9"/>
  <c r="AO993" i="7"/>
  <c r="AX993" i="7" s="1"/>
  <c r="I1227" i="9"/>
  <c r="AO938" i="7"/>
  <c r="I1175" i="9"/>
  <c r="AO874" i="7"/>
  <c r="I1117" i="9"/>
  <c r="AO800" i="7"/>
  <c r="I1069" i="9"/>
  <c r="AO738" i="7"/>
  <c r="I1021" i="9"/>
  <c r="AO675" i="7"/>
  <c r="I973" i="9"/>
  <c r="AO616" i="7"/>
  <c r="I926" i="9"/>
  <c r="AO559" i="7"/>
  <c r="I882" i="9"/>
  <c r="AO505" i="7"/>
  <c r="I825" i="9"/>
  <c r="AO429" i="7"/>
  <c r="I778" i="9"/>
  <c r="AO366" i="7"/>
  <c r="I726" i="9"/>
  <c r="AO306" i="7"/>
  <c r="I674" i="9"/>
  <c r="AO244" i="7"/>
  <c r="I623" i="9"/>
  <c r="AO183" i="7"/>
  <c r="I578" i="9"/>
  <c r="AO121" i="7"/>
  <c r="I525" i="9"/>
  <c r="AO35" i="7"/>
  <c r="AX35" i="7" s="1"/>
  <c r="I481" i="9"/>
  <c r="AO2130" i="7"/>
  <c r="I426" i="9"/>
  <c r="AO1845" i="7"/>
  <c r="I374" i="9"/>
  <c r="AO1602" i="7"/>
  <c r="I328" i="9"/>
  <c r="AO1479" i="7"/>
  <c r="I285" i="9"/>
  <c r="AO1301" i="7"/>
  <c r="I235" i="9"/>
  <c r="AO1090" i="7"/>
  <c r="AX1090" i="7" s="1"/>
  <c r="I186" i="9"/>
  <c r="AO818" i="7"/>
  <c r="I130" i="9"/>
  <c r="AO504" i="7"/>
  <c r="I95" i="9"/>
  <c r="AO155" i="7"/>
  <c r="I26" i="9"/>
  <c r="AO2186" i="7"/>
  <c r="I2040" i="9"/>
  <c r="AO1912" i="7"/>
  <c r="I1892" i="9"/>
  <c r="AO1693" i="7"/>
  <c r="AX1693" i="7" s="1"/>
  <c r="I1727" i="9"/>
  <c r="AO1456" i="7"/>
  <c r="AX1456" i="7" s="1"/>
  <c r="I1570" i="9"/>
  <c r="AO1324" i="7"/>
  <c r="I1424" i="9"/>
  <c r="AO1124" i="7"/>
  <c r="I1289" i="9"/>
  <c r="AO887" i="7"/>
  <c r="I1112" i="9"/>
  <c r="AO628" i="7"/>
  <c r="I853" i="9"/>
  <c r="AO384" i="7"/>
  <c r="I680" i="9"/>
  <c r="AO160" i="7"/>
  <c r="I456" i="9"/>
  <c r="AO1782" i="7"/>
  <c r="AX1782" i="7" s="1"/>
  <c r="I264" i="9"/>
  <c r="AO704" i="7"/>
  <c r="I89" i="9"/>
  <c r="AO196" i="7"/>
  <c r="I1972" i="9"/>
  <c r="AO1936" i="7"/>
  <c r="I1913" i="9"/>
  <c r="AO1864" i="7"/>
  <c r="I1867" i="9"/>
  <c r="AO1794" i="7"/>
  <c r="I1815" i="9"/>
  <c r="AO1718" i="7"/>
  <c r="I1762" i="9"/>
  <c r="AO1652" i="7"/>
  <c r="I1703" i="9"/>
  <c r="AO1552" i="7"/>
  <c r="I1648" i="9"/>
  <c r="AO1488" i="7"/>
  <c r="I1598" i="9"/>
  <c r="AO1428" i="7"/>
  <c r="I1523" i="9"/>
  <c r="AO1317" i="7"/>
  <c r="AX1317" i="7" s="1"/>
  <c r="I1473" i="9"/>
  <c r="AO1256" i="7"/>
  <c r="I2187" i="9"/>
  <c r="AO1188" i="7"/>
  <c r="I1366" i="9"/>
  <c r="AO1098" i="7"/>
  <c r="I1311" i="9"/>
  <c r="AO2058" i="7"/>
  <c r="AX2058" i="7" s="1"/>
  <c r="BE2058" i="7" s="1"/>
  <c r="I1695" i="9"/>
  <c r="AO2071" i="7"/>
  <c r="AX2071" i="7" s="1"/>
  <c r="I2034" i="9"/>
  <c r="AO1106" i="7"/>
  <c r="I722" i="9"/>
  <c r="AO460" i="7"/>
  <c r="AX460" i="7" s="1"/>
  <c r="BE460" i="7" s="1"/>
  <c r="I231" i="9"/>
  <c r="AO1180" i="7"/>
  <c r="I762" i="9"/>
  <c r="I181" i="9"/>
  <c r="I1664" i="9"/>
  <c r="I971" i="9"/>
  <c r="AO1684" i="7"/>
  <c r="I1870" i="9"/>
  <c r="AO1613" i="7"/>
  <c r="AO1331" i="7"/>
  <c r="I1348" i="9"/>
  <c r="AO931" i="7"/>
  <c r="I1031" i="9"/>
  <c r="I885" i="9"/>
  <c r="AO334" i="7"/>
  <c r="AX334" i="7" s="1"/>
  <c r="I567" i="9"/>
  <c r="I436" i="9"/>
  <c r="AO1537" i="7"/>
  <c r="AX1537" i="7" s="1"/>
  <c r="I198" i="9"/>
  <c r="AO231" i="7"/>
  <c r="I2130" i="9"/>
  <c r="AO1821" i="7"/>
  <c r="I1754" i="9"/>
  <c r="AO1411" i="7"/>
  <c r="I1517" i="9"/>
  <c r="AO1152" i="7"/>
  <c r="I1255" i="9"/>
  <c r="AO791" i="7"/>
  <c r="I917" i="9"/>
  <c r="AO340" i="7"/>
  <c r="AO173" i="7"/>
  <c r="AO1990" i="7"/>
  <c r="AX1990" i="7" s="1"/>
  <c r="AO1681" i="7"/>
  <c r="AO1079" i="7"/>
  <c r="I91" i="9"/>
  <c r="I37" i="9"/>
  <c r="I1614" i="9"/>
  <c r="I1557" i="9"/>
  <c r="AO1380" i="7"/>
  <c r="AX1380" i="7" s="1"/>
  <c r="AO1306" i="7"/>
  <c r="AO1269" i="7"/>
  <c r="AO1234" i="7"/>
  <c r="I1394" i="9"/>
  <c r="I1360" i="9"/>
  <c r="I1325" i="9"/>
  <c r="I1296" i="9"/>
  <c r="AO1019" i="7"/>
  <c r="AX1019" i="7" s="1"/>
  <c r="I1245" i="9"/>
  <c r="AO958" i="7"/>
  <c r="I1199" i="9"/>
  <c r="AO906" i="7"/>
  <c r="AX906" i="7" s="1"/>
  <c r="BE906" i="7" s="1"/>
  <c r="I1150" i="9"/>
  <c r="AO839" i="7"/>
  <c r="I1087" i="9"/>
  <c r="AO763" i="7"/>
  <c r="I1040" i="9"/>
  <c r="AO703" i="7"/>
  <c r="AX703" i="7" s="1"/>
  <c r="I996" i="9"/>
  <c r="AO642" i="7"/>
  <c r="I945" i="9"/>
  <c r="AO583" i="7"/>
  <c r="I901" i="9"/>
  <c r="AO525" i="7"/>
  <c r="I851" i="9"/>
  <c r="AO476" i="7"/>
  <c r="I797" i="9"/>
  <c r="AO391" i="7"/>
  <c r="AX391" i="7" s="1"/>
  <c r="BE391" i="7" s="1"/>
  <c r="I748" i="9"/>
  <c r="AO330" i="7"/>
  <c r="I701" i="9"/>
  <c r="AO279" i="7"/>
  <c r="I643" i="9"/>
  <c r="AO205" i="7"/>
  <c r="I595" i="9"/>
  <c r="AO141" i="7"/>
  <c r="I546" i="9"/>
  <c r="AO67" i="7"/>
  <c r="I498" i="9"/>
  <c r="AO4" i="7"/>
  <c r="I444" i="9"/>
  <c r="AO1945" i="7"/>
  <c r="AX1945" i="7" s="1"/>
  <c r="I389" i="9"/>
  <c r="AO1727" i="7"/>
  <c r="I349" i="9"/>
  <c r="AO1562" i="7"/>
  <c r="AX1562" i="7" s="1"/>
  <c r="I303" i="9"/>
  <c r="AO1390" i="7"/>
  <c r="I253" i="9"/>
  <c r="AO1149" i="7"/>
  <c r="I205" i="9"/>
  <c r="AO896" i="7"/>
  <c r="I159" i="9"/>
  <c r="AO639" i="7"/>
  <c r="I2164" i="9"/>
  <c r="AO276" i="7"/>
  <c r="I47" i="9"/>
  <c r="AO78" i="7"/>
  <c r="AX78" i="7" s="1"/>
  <c r="I2159" i="9"/>
  <c r="AO2010" i="7"/>
  <c r="AX2010" i="7" s="1"/>
  <c r="I1953" i="9"/>
  <c r="AO1815" i="7"/>
  <c r="I1782" i="9"/>
  <c r="AO1604" i="7"/>
  <c r="I1601" i="9"/>
  <c r="AO1361" i="7"/>
  <c r="I1511" i="9"/>
  <c r="AO1201" i="7"/>
  <c r="I1357" i="9"/>
  <c r="AO1009" i="7"/>
  <c r="I1149" i="9"/>
  <c r="AO790" i="7"/>
  <c r="I969" i="9"/>
  <c r="AO473" i="7"/>
  <c r="I750" i="9"/>
  <c r="AO253" i="7"/>
  <c r="I564" i="9"/>
  <c r="AO1979" i="7"/>
  <c r="I377" i="9"/>
  <c r="AO1287" i="7"/>
  <c r="I146" i="9"/>
  <c r="AO386" i="7"/>
  <c r="I31" i="9"/>
  <c r="AO1905" i="7"/>
  <c r="I1895" i="9"/>
  <c r="AO1834" i="7"/>
  <c r="I1844" i="9"/>
  <c r="AO1773" i="7"/>
  <c r="AX1773" i="7" s="1"/>
  <c r="I1793" i="9"/>
  <c r="AO1698" i="7"/>
  <c r="I1732" i="9"/>
  <c r="AO1629" i="7"/>
  <c r="I1682" i="9"/>
  <c r="AO1531" i="7"/>
  <c r="I1631" i="9"/>
  <c r="AO1462" i="7"/>
  <c r="AX1462" i="7" s="1"/>
  <c r="I1556" i="9"/>
  <c r="AO1395" i="7"/>
  <c r="I1504" i="9"/>
  <c r="AO1294" i="7"/>
  <c r="I1454" i="9"/>
  <c r="AO1233" i="7"/>
  <c r="I1407" i="9"/>
  <c r="AO1164" i="7"/>
  <c r="AX1164" i="7" s="1"/>
  <c r="I1346" i="9"/>
  <c r="AO1077" i="7"/>
  <c r="I1295" i="9"/>
  <c r="AO1018" i="7"/>
  <c r="AX1018" i="7" s="1"/>
  <c r="I1244" i="9"/>
  <c r="AO957" i="7"/>
  <c r="I1198" i="9"/>
  <c r="AO904" i="7"/>
  <c r="I1148" i="9"/>
  <c r="AO838" i="7"/>
  <c r="I1086" i="9"/>
  <c r="AO761" i="7"/>
  <c r="I1038" i="9"/>
  <c r="AO702" i="7"/>
  <c r="AX702" i="7" s="1"/>
  <c r="I994" i="9"/>
  <c r="AO641" i="7"/>
  <c r="I944" i="9"/>
  <c r="AO582" i="7"/>
  <c r="I900" i="9"/>
  <c r="AO524" i="7"/>
  <c r="I849" i="9"/>
  <c r="AO471" i="7"/>
  <c r="I796" i="9"/>
  <c r="AO390" i="7"/>
  <c r="I747" i="9"/>
  <c r="AO329" i="7"/>
  <c r="I700" i="9"/>
  <c r="AO278" i="7"/>
  <c r="I642" i="9"/>
  <c r="AO204" i="7"/>
  <c r="I594" i="9"/>
  <c r="AO140" i="7"/>
  <c r="I545" i="9"/>
  <c r="AO64" i="7"/>
  <c r="I497" i="9"/>
  <c r="AO3" i="7"/>
  <c r="I443" i="9"/>
  <c r="AO1943" i="7"/>
  <c r="I388" i="9"/>
  <c r="AO1726" i="7"/>
  <c r="I348" i="9"/>
  <c r="AO1561" i="7"/>
  <c r="AX1561" i="7" s="1"/>
  <c r="I302" i="9"/>
  <c r="AO1389" i="7"/>
  <c r="I252" i="9"/>
  <c r="AO1147" i="7"/>
  <c r="I204" i="9"/>
  <c r="AO881" i="7"/>
  <c r="I157" i="9"/>
  <c r="AO621" i="7"/>
  <c r="I2163" i="9"/>
  <c r="AO275" i="7"/>
  <c r="AX275" i="7" s="1"/>
  <c r="BE275" i="7" s="1"/>
  <c r="I45" i="9"/>
  <c r="AO72" i="7"/>
  <c r="AX72" i="7" s="1"/>
  <c r="BE72" i="7" s="1"/>
  <c r="I2157" i="9"/>
  <c r="AO2009" i="7"/>
  <c r="I1950" i="9"/>
  <c r="AO1812" i="7"/>
  <c r="AX1812" i="7" s="1"/>
  <c r="I1776" i="9"/>
  <c r="AO1593" i="7"/>
  <c r="I1600" i="9"/>
  <c r="AO1360" i="7"/>
  <c r="I1507" i="9"/>
  <c r="AO1175" i="7"/>
  <c r="AX1175" i="7" s="1"/>
  <c r="I1356" i="9"/>
  <c r="AO1008" i="7"/>
  <c r="I1147" i="9"/>
  <c r="AO787" i="7"/>
  <c r="I955" i="9"/>
  <c r="AO472" i="7"/>
  <c r="I749" i="9"/>
  <c r="AO250" i="7"/>
  <c r="AX250" i="7" s="1"/>
  <c r="I554" i="9"/>
  <c r="AO1976" i="7"/>
  <c r="I357" i="9"/>
  <c r="AO1265" i="7"/>
  <c r="I145" i="9"/>
  <c r="AO385" i="7"/>
  <c r="I24" i="9"/>
  <c r="AO1969" i="7"/>
  <c r="AX1969" i="7" s="1"/>
  <c r="I1935" i="9"/>
  <c r="AO1888" i="7"/>
  <c r="I1883" i="9"/>
  <c r="AO1820" i="7"/>
  <c r="I1834" i="9"/>
  <c r="AO1751" i="7"/>
  <c r="I1780" i="9"/>
  <c r="AO1678" i="7"/>
  <c r="I1719" i="9"/>
  <c r="AO1609" i="7"/>
  <c r="I1669" i="9"/>
  <c r="AO1512" i="7"/>
  <c r="I1621" i="9"/>
  <c r="AO1450" i="7"/>
  <c r="I1543" i="9"/>
  <c r="AO1378" i="7"/>
  <c r="I1495" i="9"/>
  <c r="AO1277" i="7"/>
  <c r="I1440" i="9"/>
  <c r="AO1220" i="7"/>
  <c r="AX1220" i="7" s="1"/>
  <c r="I1385" i="9"/>
  <c r="AO1141" i="7"/>
  <c r="I1331" i="9"/>
  <c r="AO1061" i="7"/>
  <c r="I1280" i="9"/>
  <c r="AO1001" i="7"/>
  <c r="I1235" i="9"/>
  <c r="AO945" i="7"/>
  <c r="I1186" i="9"/>
  <c r="AO893" i="7"/>
  <c r="I1127" i="9"/>
  <c r="AO815" i="7"/>
  <c r="I1076" i="9"/>
  <c r="AO748" i="7"/>
  <c r="I1028" i="9"/>
  <c r="AO684" i="7"/>
  <c r="I982" i="9"/>
  <c r="AO629" i="7"/>
  <c r="I936" i="9"/>
  <c r="AO568" i="7"/>
  <c r="AX568" i="7" s="1"/>
  <c r="I890" i="9"/>
  <c r="AO513" i="7"/>
  <c r="I835" i="9"/>
  <c r="AO443" i="7"/>
  <c r="I785" i="9"/>
  <c r="AO373" i="7"/>
  <c r="I736" i="9"/>
  <c r="AO318" i="7"/>
  <c r="AX318" i="7" s="1"/>
  <c r="BE318" i="7" s="1"/>
  <c r="I682" i="9"/>
  <c r="AO252" i="7"/>
  <c r="I631" i="9"/>
  <c r="AO192" i="7"/>
  <c r="I585" i="9"/>
  <c r="AO130" i="7"/>
  <c r="I532" i="9"/>
  <c r="AO45" i="7"/>
  <c r="AO2028" i="7"/>
  <c r="AX2028" i="7" s="1"/>
  <c r="BE2028" i="7" s="1"/>
  <c r="I2090" i="9"/>
  <c r="AO2115" i="7"/>
  <c r="I1768" i="9"/>
  <c r="AO793" i="7"/>
  <c r="I477" i="9"/>
  <c r="AO1423" i="7"/>
  <c r="I1809" i="9"/>
  <c r="AO858" i="7"/>
  <c r="AX858" i="7" s="1"/>
  <c r="I511" i="9"/>
  <c r="AO142" i="7"/>
  <c r="AX142" i="7" s="1"/>
  <c r="BE142" i="7" s="1"/>
  <c r="AO1107" i="7"/>
  <c r="I727" i="9"/>
  <c r="AO574" i="7"/>
  <c r="AO1739" i="7"/>
  <c r="I1633" i="9"/>
  <c r="AO1261" i="7"/>
  <c r="I1283" i="9"/>
  <c r="I1120" i="9"/>
  <c r="AO643" i="7"/>
  <c r="I819" i="9"/>
  <c r="AO256" i="7"/>
  <c r="AO51" i="7"/>
  <c r="I2175" i="9"/>
  <c r="AO1376" i="7"/>
  <c r="I148" i="9"/>
  <c r="I17" i="9"/>
  <c r="AO1960" i="7"/>
  <c r="AO1767" i="7"/>
  <c r="I1688" i="9"/>
  <c r="AO1362" i="7"/>
  <c r="I1474" i="9"/>
  <c r="AO1085" i="7"/>
  <c r="AX1085" i="7" s="1"/>
  <c r="I1151" i="9"/>
  <c r="AO733" i="7"/>
  <c r="I837" i="9"/>
  <c r="AO257" i="7"/>
  <c r="AO106" i="7"/>
  <c r="AX106" i="7" s="1"/>
  <c r="AO1950" i="7"/>
  <c r="AX1950" i="7" s="1"/>
  <c r="I267" i="9"/>
  <c r="I147" i="9"/>
  <c r="I83" i="9"/>
  <c r="I1632" i="9"/>
  <c r="AO1453" i="7"/>
  <c r="AO1419" i="7"/>
  <c r="AO1330" i="7"/>
  <c r="AX1330" i="7" s="1"/>
  <c r="AO1295" i="7"/>
  <c r="I1442" i="9"/>
  <c r="I1426" i="9"/>
  <c r="I1378" i="9"/>
  <c r="I1347" i="9"/>
  <c r="AO1063" i="7"/>
  <c r="I1282" i="9"/>
  <c r="AO1005" i="7"/>
  <c r="I1237" i="9"/>
  <c r="AO947" i="7"/>
  <c r="I1191" i="9"/>
  <c r="AO895" i="7"/>
  <c r="I1132" i="9"/>
  <c r="AO822" i="7"/>
  <c r="I1078" i="9"/>
  <c r="AO752" i="7"/>
  <c r="I1030" i="9"/>
  <c r="AO686" i="7"/>
  <c r="I985" i="9"/>
  <c r="AO631" i="7"/>
  <c r="I938" i="9"/>
  <c r="AO570" i="7"/>
  <c r="I892" i="9"/>
  <c r="AO515" i="7"/>
  <c r="I838" i="9"/>
  <c r="AO445" i="7"/>
  <c r="I787" i="9"/>
  <c r="AO375" i="7"/>
  <c r="I738" i="9"/>
  <c r="AO320" i="7"/>
  <c r="AX320" i="7" s="1"/>
  <c r="I685" i="9"/>
  <c r="AO255" i="7"/>
  <c r="I633" i="9"/>
  <c r="AO194" i="7"/>
  <c r="I587" i="9"/>
  <c r="AO132" i="7"/>
  <c r="I534" i="9"/>
  <c r="AO48" i="7"/>
  <c r="I490" i="9"/>
  <c r="AO2165" i="7"/>
  <c r="I435" i="9"/>
  <c r="AO1915" i="7"/>
  <c r="I2174" i="9"/>
  <c r="AO1664" i="7"/>
  <c r="I340" i="9"/>
  <c r="AO1536" i="7"/>
  <c r="I294" i="9"/>
  <c r="AO1358" i="7"/>
  <c r="I245" i="9"/>
  <c r="AO1131" i="7"/>
  <c r="I197" i="9"/>
  <c r="AO850" i="7"/>
  <c r="I141" i="9"/>
  <c r="AO573" i="7"/>
  <c r="I104" i="9"/>
  <c r="AO225" i="7"/>
  <c r="AX225" i="7" s="1"/>
  <c r="BE225" i="7" s="1"/>
  <c r="I36" i="9"/>
  <c r="AO46" i="7"/>
  <c r="I2129" i="9"/>
  <c r="AO1947" i="7"/>
  <c r="I1926" i="9"/>
  <c r="AO1762" i="7"/>
  <c r="I1750" i="9"/>
  <c r="AO1516" i="7"/>
  <c r="I1579" i="9"/>
  <c r="AO1348" i="7"/>
  <c r="I1472" i="9"/>
  <c r="AO1150" i="7"/>
  <c r="I1333" i="9"/>
  <c r="AO953" i="7"/>
  <c r="I1133" i="9"/>
  <c r="AO730" i="7"/>
  <c r="I896" i="9"/>
  <c r="AO441" i="7"/>
  <c r="AX441" i="7" s="1"/>
  <c r="BE441" i="7" s="1"/>
  <c r="I704" i="9"/>
  <c r="AO215" i="7"/>
  <c r="I508" i="9"/>
  <c r="AO1929" i="7"/>
  <c r="AX1929" i="7" s="1"/>
  <c r="I307" i="9"/>
  <c r="AO1066" i="7"/>
  <c r="I120" i="9"/>
  <c r="AO347" i="7"/>
  <c r="I1936" i="9"/>
  <c r="AO1895" i="7"/>
  <c r="I1884" i="9"/>
  <c r="AO1823" i="7"/>
  <c r="I1835" i="9"/>
  <c r="AO1753" i="7"/>
  <c r="I1781" i="9"/>
  <c r="AO1680" i="7"/>
  <c r="I1721" i="9"/>
  <c r="AO1610" i="7"/>
  <c r="I1670" i="9"/>
  <c r="AO1514" i="7"/>
  <c r="I1622" i="9"/>
  <c r="AO1451" i="7"/>
  <c r="AX1451" i="7" s="1"/>
  <c r="BE1451" i="7" s="1"/>
  <c r="I1544" i="9"/>
  <c r="AO1379" i="7"/>
  <c r="AX1379" i="7" s="1"/>
  <c r="I1496" i="9"/>
  <c r="AO1278" i="7"/>
  <c r="I1441" i="9"/>
  <c r="AO1221" i="7"/>
  <c r="AX1221" i="7" s="1"/>
  <c r="I1393" i="9"/>
  <c r="AO1153" i="7"/>
  <c r="AX1153" i="7" s="1"/>
  <c r="I1335" i="9"/>
  <c r="AO1062" i="7"/>
  <c r="I1281" i="9"/>
  <c r="AO1003" i="7"/>
  <c r="I1236" i="9"/>
  <c r="AO946" i="7"/>
  <c r="I1188" i="9"/>
  <c r="AO894" i="7"/>
  <c r="I1128" i="9"/>
  <c r="AO816" i="7"/>
  <c r="I1077" i="9"/>
  <c r="AO751" i="7"/>
  <c r="AX751" i="7" s="1"/>
  <c r="BE751" i="7" s="1"/>
  <c r="I1029" i="9"/>
  <c r="AO685" i="7"/>
  <c r="I984" i="9"/>
  <c r="AO630" i="7"/>
  <c r="I937" i="9"/>
  <c r="AO569" i="7"/>
  <c r="AX569" i="7" s="1"/>
  <c r="I891" i="9"/>
  <c r="AO514" i="7"/>
  <c r="I836" i="9"/>
  <c r="AO444" i="7"/>
  <c r="I786" i="9"/>
  <c r="AO374" i="7"/>
  <c r="I737" i="9"/>
  <c r="AO319" i="7"/>
  <c r="AX319" i="7" s="1"/>
  <c r="I684" i="9"/>
  <c r="AO254" i="7"/>
  <c r="I632" i="9"/>
  <c r="AO193" i="7"/>
  <c r="I586" i="9"/>
  <c r="AO131" i="7"/>
  <c r="I533" i="9"/>
  <c r="AO47" i="7"/>
  <c r="I489" i="9"/>
  <c r="AO2161" i="7"/>
  <c r="AX2161" i="7" s="1"/>
  <c r="I434" i="9"/>
  <c r="AO1908" i="7"/>
  <c r="I2173" i="9"/>
  <c r="AO1661" i="7"/>
  <c r="I339" i="9"/>
  <c r="AO1526" i="7"/>
  <c r="I293" i="9"/>
  <c r="AO1357" i="7"/>
  <c r="I244" i="9"/>
  <c r="AO1130" i="7"/>
  <c r="I195" i="9"/>
  <c r="AO847" i="7"/>
  <c r="AX847" i="7" s="1"/>
  <c r="I139" i="9"/>
  <c r="AO572" i="7"/>
  <c r="AX572" i="7" s="1"/>
  <c r="I103" i="9"/>
  <c r="AO223" i="7"/>
  <c r="I35" i="9"/>
  <c r="AO39" i="7"/>
  <c r="AX39" i="7" s="1"/>
  <c r="I2121" i="9"/>
  <c r="AO1938" i="7"/>
  <c r="I1924" i="9"/>
  <c r="AO1741" i="7"/>
  <c r="I1747" i="9"/>
  <c r="AO1513" i="7"/>
  <c r="I1578" i="9"/>
  <c r="AO1347" i="7"/>
  <c r="I1468" i="9"/>
  <c r="AO1148" i="7"/>
  <c r="I1332" i="9"/>
  <c r="AO936" i="7"/>
  <c r="I1131" i="9"/>
  <c r="AO729" i="7"/>
  <c r="I884" i="9"/>
  <c r="AO439" i="7"/>
  <c r="AX439" i="7" s="1"/>
  <c r="BE439" i="7" s="1"/>
  <c r="I699" i="9"/>
  <c r="AO207" i="7"/>
  <c r="I504" i="9"/>
  <c r="AO1859" i="7"/>
  <c r="I298" i="9"/>
  <c r="AO1051" i="7"/>
  <c r="I119" i="9"/>
  <c r="AO337" i="7"/>
  <c r="I1985" i="9"/>
  <c r="AO1954" i="7"/>
  <c r="I1925" i="9"/>
  <c r="AO1873" i="7"/>
  <c r="I1875" i="9"/>
  <c r="AO1805" i="7"/>
  <c r="I1825" i="9"/>
  <c r="AO1732" i="7"/>
  <c r="I1771" i="9"/>
  <c r="AO1663" i="7"/>
  <c r="I1711" i="9"/>
  <c r="AO1591" i="7"/>
  <c r="I1659" i="9"/>
  <c r="AO1498" i="7"/>
  <c r="I1611" i="9"/>
  <c r="AO1437" i="7"/>
  <c r="I1532" i="9"/>
  <c r="AO1327" i="7"/>
  <c r="AX1327" i="7" s="1"/>
  <c r="I1485" i="9"/>
  <c r="AO1267" i="7"/>
  <c r="I1432" i="9"/>
  <c r="AO1210" i="7"/>
  <c r="I1374" i="9"/>
  <c r="AO1111" i="7"/>
  <c r="I1323" i="9"/>
  <c r="AO1046" i="7"/>
  <c r="I1271" i="9"/>
  <c r="AO992" i="7"/>
  <c r="AX992" i="7" s="1"/>
  <c r="I1226" i="9"/>
  <c r="AO937" i="7"/>
  <c r="I1174" i="9"/>
  <c r="AO873" i="7"/>
  <c r="I1116" i="9"/>
  <c r="AO797" i="7"/>
  <c r="AX797" i="7" s="1"/>
  <c r="I1067" i="9"/>
  <c r="AO737" i="7"/>
  <c r="AX737" i="7" s="1"/>
  <c r="I1020" i="9"/>
  <c r="AO674" i="7"/>
  <c r="I972" i="9"/>
  <c r="AO615" i="7"/>
  <c r="I925" i="9"/>
  <c r="AO555" i="7"/>
  <c r="I879" i="9"/>
  <c r="AO502" i="7"/>
  <c r="I824" i="9"/>
  <c r="AO428" i="7"/>
  <c r="I777" i="9"/>
  <c r="AO365" i="7"/>
  <c r="I725" i="9"/>
  <c r="AO305" i="7"/>
  <c r="I673" i="9"/>
  <c r="AO243" i="7"/>
  <c r="I622" i="9"/>
  <c r="AO182" i="7"/>
  <c r="I577" i="9"/>
  <c r="AO118" i="7"/>
  <c r="I524" i="9"/>
  <c r="AO34" i="7"/>
  <c r="I480" i="9"/>
  <c r="AO2129" i="7"/>
  <c r="I423" i="9"/>
  <c r="AO1842" i="7"/>
  <c r="AX1842" i="7" s="1"/>
  <c r="I373" i="9"/>
  <c r="AO1601" i="7"/>
  <c r="I327" i="9"/>
  <c r="AO1478" i="7"/>
  <c r="AX1478" i="7" s="1"/>
  <c r="BE1478" i="7" s="1"/>
  <c r="I283" i="9"/>
  <c r="AO1292" i="7"/>
  <c r="I234" i="9"/>
  <c r="AO1068" i="7"/>
  <c r="I185" i="9"/>
  <c r="AO805" i="7"/>
  <c r="AX805" i="7" s="1"/>
  <c r="BE805" i="7" s="1"/>
  <c r="I128" i="9"/>
  <c r="AO470" i="7"/>
  <c r="I77" i="9"/>
  <c r="AO147" i="7"/>
  <c r="I25" i="9"/>
  <c r="AO2176" i="7"/>
  <c r="I2037" i="9"/>
  <c r="AO1909" i="7"/>
  <c r="AX1909" i="7" s="1"/>
  <c r="I1865" i="9"/>
  <c r="AO1690" i="7"/>
  <c r="I1726" i="9"/>
  <c r="AO1454" i="7"/>
  <c r="AX1454" i="7" s="1"/>
  <c r="I1569" i="9"/>
  <c r="AO1316" i="7"/>
  <c r="AX1316" i="7" s="1"/>
  <c r="I1420" i="9"/>
  <c r="AO1122" i="7"/>
  <c r="I1288" i="9"/>
  <c r="AO885" i="7"/>
  <c r="I1105" i="9"/>
  <c r="AO626" i="7"/>
  <c r="I850" i="9"/>
  <c r="AO378" i="7"/>
  <c r="I666" i="9"/>
  <c r="AO117" i="7"/>
  <c r="I455" i="9"/>
  <c r="AO1745" i="7"/>
  <c r="I258" i="9"/>
  <c r="AO695" i="7"/>
  <c r="I88" i="9"/>
  <c r="AO164" i="7"/>
  <c r="I1934" i="9"/>
  <c r="AO1887" i="7"/>
  <c r="I1882" i="9"/>
  <c r="AO1819" i="7"/>
  <c r="I1833" i="9"/>
  <c r="AO1749" i="7"/>
  <c r="I1779" i="9"/>
  <c r="AO1674" i="7"/>
  <c r="I1718" i="9"/>
  <c r="AO1607" i="7"/>
  <c r="I1668" i="9"/>
  <c r="I1223" i="9"/>
  <c r="AO226" i="7"/>
  <c r="I1837" i="9"/>
  <c r="AO677" i="7"/>
  <c r="AX677" i="7" s="1"/>
  <c r="I295" i="9"/>
  <c r="AO1606" i="7"/>
  <c r="I1068" i="9"/>
  <c r="I314" i="9"/>
  <c r="I1546" i="9"/>
  <c r="AO1178" i="7"/>
  <c r="AX1178" i="7" s="1"/>
  <c r="AO982" i="7"/>
  <c r="I1107" i="9"/>
  <c r="AO668" i="7"/>
  <c r="I871" i="9"/>
  <c r="AO359" i="7"/>
  <c r="AX359" i="7" s="1"/>
  <c r="I614" i="9"/>
  <c r="AO26" i="7"/>
  <c r="I367" i="9"/>
  <c r="AO1255" i="7"/>
  <c r="I121" i="9"/>
  <c r="AO2148" i="7"/>
  <c r="I1687" i="9"/>
  <c r="AO1084" i="7"/>
  <c r="AX1084" i="7" s="1"/>
  <c r="I6" i="9"/>
  <c r="AO1676" i="7"/>
  <c r="I1914" i="9"/>
  <c r="AO1721" i="7"/>
  <c r="I1649" i="9"/>
  <c r="AO1319" i="7"/>
  <c r="I1367" i="9"/>
  <c r="AO981" i="7"/>
  <c r="I1106" i="9"/>
  <c r="AO667" i="7"/>
  <c r="I870" i="9"/>
  <c r="AO358" i="7"/>
  <c r="AX358" i="7" s="1"/>
  <c r="I612" i="9"/>
  <c r="AO25" i="7"/>
  <c r="I366" i="9"/>
  <c r="AO1246" i="7"/>
  <c r="AX1246" i="7" s="1"/>
  <c r="I118" i="9"/>
  <c r="AO2146" i="7"/>
  <c r="I1684" i="9"/>
  <c r="AO1083" i="7"/>
  <c r="AX1083" i="7" s="1"/>
  <c r="I5" i="9"/>
  <c r="AO1579" i="7"/>
  <c r="AX1579" i="7" s="1"/>
  <c r="I1962" i="9"/>
  <c r="AO1783" i="7"/>
  <c r="I1693" i="9"/>
  <c r="AO1416" i="7"/>
  <c r="AX1416" i="7" s="1"/>
  <c r="I1423" i="9"/>
  <c r="AO1037" i="7"/>
  <c r="AX1037" i="7" s="1"/>
  <c r="AO966" i="7"/>
  <c r="AX966" i="7" s="1"/>
  <c r="I1165" i="9"/>
  <c r="I1094" i="9"/>
  <c r="AO720" i="7"/>
  <c r="AO651" i="7"/>
  <c r="AX651" i="7" s="1"/>
  <c r="I915" i="9"/>
  <c r="I861" i="9"/>
  <c r="AO415" i="7"/>
  <c r="AO343" i="7"/>
  <c r="AX343" i="7" s="1"/>
  <c r="I664" i="9"/>
  <c r="I601" i="9"/>
  <c r="AO102" i="7"/>
  <c r="I488" i="9"/>
  <c r="AO2041" i="7"/>
  <c r="I398" i="9"/>
  <c r="AO1651" i="7"/>
  <c r="I319" i="9"/>
  <c r="AO1401" i="7"/>
  <c r="I243" i="9"/>
  <c r="AO986" i="7"/>
  <c r="AX986" i="7" s="1"/>
  <c r="I167" i="9"/>
  <c r="AO566" i="7"/>
  <c r="I68" i="9"/>
  <c r="AO87" i="7"/>
  <c r="AX87" i="7" s="1"/>
  <c r="I2116" i="9"/>
  <c r="AO1882" i="7"/>
  <c r="I1803" i="9"/>
  <c r="AO1509" i="7"/>
  <c r="I1561" i="9"/>
  <c r="AO1228" i="7"/>
  <c r="I1318" i="9"/>
  <c r="AO828" i="7"/>
  <c r="I986" i="9"/>
  <c r="AO434" i="7"/>
  <c r="I640" i="9"/>
  <c r="AO2037" i="7"/>
  <c r="I284" i="9"/>
  <c r="AO656" i="7"/>
  <c r="I54" i="9"/>
  <c r="AO1903" i="7"/>
  <c r="AX1903" i="7" s="1"/>
  <c r="I1874" i="9"/>
  <c r="I1841" i="9"/>
  <c r="I1814" i="9"/>
  <c r="AO1708" i="7"/>
  <c r="AO1662" i="7"/>
  <c r="AX1662" i="7" s="1"/>
  <c r="AO1624" i="7"/>
  <c r="AO1551" i="7"/>
  <c r="AX1551" i="7" s="1"/>
  <c r="AO1510" i="7"/>
  <c r="I1620" i="9"/>
  <c r="AO1449" i="7"/>
  <c r="I1542" i="9"/>
  <c r="AO1375" i="7"/>
  <c r="I1494" i="9"/>
  <c r="AO1275" i="7"/>
  <c r="I1439" i="9"/>
  <c r="AO1219" i="7"/>
  <c r="AX1219" i="7" s="1"/>
  <c r="BE1219" i="7" s="1"/>
  <c r="I1384" i="9"/>
  <c r="AO1140" i="7"/>
  <c r="I1330" i="9"/>
  <c r="AO1058" i="7"/>
  <c r="I1279" i="9"/>
  <c r="AO1000" i="7"/>
  <c r="I1234" i="9"/>
  <c r="AO944" i="7"/>
  <c r="I1182" i="9"/>
  <c r="AO892" i="7"/>
  <c r="I1126" i="9"/>
  <c r="AO813" i="7"/>
  <c r="I1075" i="9"/>
  <c r="AO746" i="7"/>
  <c r="I1027" i="9"/>
  <c r="AO682" i="7"/>
  <c r="I981" i="9"/>
  <c r="AO625" i="7"/>
  <c r="AX625" i="7" s="1"/>
  <c r="BE625" i="7" s="1"/>
  <c r="I935" i="9"/>
  <c r="AO567" i="7"/>
  <c r="I889" i="9"/>
  <c r="AO512" i="7"/>
  <c r="I833" i="9"/>
  <c r="AO437" i="7"/>
  <c r="I784" i="9"/>
  <c r="AO372" i="7"/>
  <c r="I735" i="9"/>
  <c r="AO317" i="7"/>
  <c r="I681" i="9"/>
  <c r="AO251" i="7"/>
  <c r="I630" i="9"/>
  <c r="AO191" i="7"/>
  <c r="I584" i="9"/>
  <c r="AO128" i="7"/>
  <c r="I531" i="9"/>
  <c r="AO44" i="7"/>
  <c r="I487" i="9"/>
  <c r="AO2157" i="7"/>
  <c r="I432" i="9"/>
  <c r="AO1899" i="7"/>
  <c r="I384" i="9"/>
  <c r="AO1639" i="7"/>
  <c r="I336" i="9"/>
  <c r="AO1517" i="7"/>
  <c r="I291" i="9"/>
  <c r="AO1350" i="7"/>
  <c r="I241" i="9"/>
  <c r="AO1125" i="7"/>
  <c r="I193" i="9"/>
  <c r="AO842" i="7"/>
  <c r="I136" i="9"/>
  <c r="AO564" i="7"/>
  <c r="I101" i="9"/>
  <c r="AO214" i="7"/>
  <c r="I33" i="9"/>
  <c r="AO31" i="7"/>
  <c r="I2112" i="9"/>
  <c r="AO1935" i="7"/>
  <c r="I1918" i="9"/>
  <c r="AO1722" i="7"/>
  <c r="I1745" i="9"/>
  <c r="AO1506" i="7"/>
  <c r="I1576" i="9"/>
  <c r="AO1344" i="7"/>
  <c r="I1463" i="9"/>
  <c r="AO1143" i="7"/>
  <c r="I1315" i="9"/>
  <c r="AO910" i="7"/>
  <c r="I1129" i="9"/>
  <c r="AO722" i="7"/>
  <c r="AX722" i="7" s="1"/>
  <c r="I880" i="9"/>
  <c r="AO430" i="7"/>
  <c r="I695" i="9"/>
  <c r="AO201" i="7"/>
  <c r="I469" i="9"/>
  <c r="AO1822" i="7"/>
  <c r="AX1822" i="7" s="1"/>
  <c r="I276" i="9"/>
  <c r="AO884" i="7"/>
  <c r="I98" i="9"/>
  <c r="AO331" i="7"/>
  <c r="I1960" i="9"/>
  <c r="AO1920" i="7"/>
  <c r="AX1920" i="7" s="1"/>
  <c r="I1901" i="9"/>
  <c r="AO1840" i="7"/>
  <c r="AX1840" i="7" s="1"/>
  <c r="I1850" i="9"/>
  <c r="AO1780" i="7"/>
  <c r="I1799" i="9"/>
  <c r="AO1706" i="7"/>
  <c r="I1740" i="9"/>
  <c r="AO1640" i="7"/>
  <c r="AX1640" i="7" s="1"/>
  <c r="I1691" i="9"/>
  <c r="AO1540" i="7"/>
  <c r="I1636" i="9"/>
  <c r="AO1470" i="7"/>
  <c r="I1588" i="9"/>
  <c r="AO1414" i="7"/>
  <c r="I1510" i="9"/>
  <c r="AO1300" i="7"/>
  <c r="I1459" i="9"/>
  <c r="AO1240" i="7"/>
  <c r="I1421" i="9"/>
  <c r="AO1172" i="7"/>
  <c r="AX1172" i="7" s="1"/>
  <c r="I1352" i="9"/>
  <c r="AO1087" i="7"/>
  <c r="AX1087" i="7" s="1"/>
  <c r="I1300" i="9"/>
  <c r="AO1024" i="7"/>
  <c r="I1250" i="9"/>
  <c r="AO962" i="7"/>
  <c r="I1205" i="9"/>
  <c r="AO912" i="7"/>
  <c r="I1155" i="9"/>
  <c r="AO846" i="7"/>
  <c r="AX846" i="7" s="1"/>
  <c r="I1092" i="9"/>
  <c r="AO770" i="7"/>
  <c r="AX770" i="7" s="1"/>
  <c r="I1044" i="9"/>
  <c r="AO708" i="7"/>
  <c r="I1000" i="9"/>
  <c r="AO649" i="7"/>
  <c r="I949" i="9"/>
  <c r="AO588" i="7"/>
  <c r="I905" i="9"/>
  <c r="AO529" i="7"/>
  <c r="I859" i="9"/>
  <c r="AO480" i="7"/>
  <c r="I804" i="9"/>
  <c r="AO399" i="7"/>
  <c r="AX399" i="7" s="1"/>
  <c r="I754" i="9"/>
  <c r="AO339" i="7"/>
  <c r="I706" i="9"/>
  <c r="AO285" i="7"/>
  <c r="I648" i="9"/>
  <c r="AO210" i="7"/>
  <c r="AX210" i="7" s="1"/>
  <c r="BE210" i="7" s="1"/>
  <c r="I599" i="9"/>
  <c r="AO151" i="7"/>
  <c r="I550" i="9"/>
  <c r="AO71" i="7"/>
  <c r="I502" i="9"/>
  <c r="AO8" i="7"/>
  <c r="I452" i="9"/>
  <c r="AO1966" i="7"/>
  <c r="I396" i="9"/>
  <c r="AO1742" i="7"/>
  <c r="I354" i="9"/>
  <c r="AO1566" i="7"/>
  <c r="AX1566" i="7" s="1"/>
  <c r="I308" i="9"/>
  <c r="AO1399" i="7"/>
  <c r="I257" i="9"/>
  <c r="AO1183" i="7"/>
  <c r="I209" i="9"/>
  <c r="AO929" i="7"/>
  <c r="I165" i="9"/>
  <c r="AO683" i="7"/>
  <c r="I2170" i="9"/>
  <c r="AO410" i="7"/>
  <c r="AX410" i="7" s="1"/>
  <c r="BE410" i="7" s="1"/>
  <c r="I53" i="9"/>
  <c r="AO85" i="7"/>
  <c r="AX85" i="7" s="1"/>
  <c r="I2179" i="9"/>
  <c r="AO2088" i="7"/>
  <c r="I1959" i="9"/>
  <c r="AO1839" i="7"/>
  <c r="I1796" i="9"/>
  <c r="AO1615" i="7"/>
  <c r="I1617" i="9"/>
  <c r="AO1365" i="7"/>
  <c r="I1536" i="9"/>
  <c r="AO1214" i="7"/>
  <c r="AX1214" i="7" s="1"/>
  <c r="I1381" i="9"/>
  <c r="AO1031" i="7"/>
  <c r="I1183" i="9"/>
  <c r="AO806" i="7"/>
  <c r="I976" i="9"/>
  <c r="AO497" i="7"/>
  <c r="AX497" i="7" s="1"/>
  <c r="I766" i="9"/>
  <c r="AO261" i="7"/>
  <c r="I574" i="9"/>
  <c r="AO2024" i="7"/>
  <c r="I385" i="9"/>
  <c r="AO1318" i="7"/>
  <c r="AX1318" i="7" s="1"/>
  <c r="I153" i="9"/>
  <c r="AO409" i="7"/>
  <c r="I49" i="9"/>
  <c r="AO1102" i="7"/>
  <c r="AX1102" i="7" s="1"/>
  <c r="AO1191" i="7"/>
  <c r="I770" i="9"/>
  <c r="I272" i="9"/>
  <c r="AO1653" i="7"/>
  <c r="I425" i="9"/>
  <c r="AO1643" i="7"/>
  <c r="I1303" i="9"/>
  <c r="I1103" i="9"/>
  <c r="AO591" i="7"/>
  <c r="AO356" i="7"/>
  <c r="I611" i="9"/>
  <c r="AO1907" i="7"/>
  <c r="I292" i="9"/>
  <c r="AO844" i="7"/>
  <c r="AX844" i="7" s="1"/>
  <c r="I34" i="9"/>
  <c r="I1681" i="9"/>
  <c r="AO1082" i="7"/>
  <c r="AX1082" i="7" s="1"/>
  <c r="I830" i="9"/>
  <c r="AO1574" i="7"/>
  <c r="AX1574" i="7" s="1"/>
  <c r="AO1804" i="7"/>
  <c r="I1741" i="9"/>
  <c r="AO1485" i="7"/>
  <c r="AO1427" i="7"/>
  <c r="I1471" i="9"/>
  <c r="AO1186" i="7"/>
  <c r="AX1186" i="7" s="1"/>
  <c r="I2128" i="9"/>
  <c r="AO178" i="7"/>
  <c r="AX178" i="7" s="1"/>
  <c r="I112" i="9"/>
  <c r="I1663" i="9"/>
  <c r="I852" i="9"/>
  <c r="AO853" i="7"/>
  <c r="I1580" i="9"/>
  <c r="AO474" i="7"/>
  <c r="AO744" i="7"/>
  <c r="I1515" i="9"/>
  <c r="AO1117" i="7"/>
  <c r="I1220" i="9"/>
  <c r="AO785" i="7"/>
  <c r="I963" i="9"/>
  <c r="AO492" i="7"/>
  <c r="I719" i="9"/>
  <c r="AO174" i="7"/>
  <c r="I474" i="9"/>
  <c r="AO1581" i="7"/>
  <c r="AX1581" i="7" s="1"/>
  <c r="I226" i="9"/>
  <c r="AO456" i="7"/>
  <c r="AX456" i="7" s="1"/>
  <c r="BE456" i="7" s="1"/>
  <c r="I1999" i="9"/>
  <c r="AO1407" i="7"/>
  <c r="AX1407" i="7" s="1"/>
  <c r="I1246" i="9"/>
  <c r="AO333" i="7"/>
  <c r="AX333" i="7" s="1"/>
  <c r="I221" i="9"/>
  <c r="AO1866" i="7"/>
  <c r="I1763" i="9"/>
  <c r="AO1489" i="7"/>
  <c r="I1475" i="9"/>
  <c r="AO1099" i="7"/>
  <c r="I1219" i="9"/>
  <c r="AO784" i="7"/>
  <c r="I962" i="9"/>
  <c r="AO491" i="7"/>
  <c r="I718" i="9"/>
  <c r="AO172" i="7"/>
  <c r="I473" i="9"/>
  <c r="AO1580" i="7"/>
  <c r="AX1580" i="7" s="1"/>
  <c r="I224" i="9"/>
  <c r="AO455" i="7"/>
  <c r="AX455" i="7" s="1"/>
  <c r="BE455" i="7" s="1"/>
  <c r="I1994" i="9"/>
  <c r="AO1406" i="7"/>
  <c r="AX1406" i="7" s="1"/>
  <c r="I1230" i="9"/>
  <c r="AO332" i="7"/>
  <c r="I217" i="9"/>
  <c r="AO1923" i="7"/>
  <c r="I1802" i="9"/>
  <c r="AO1542" i="7"/>
  <c r="I1513" i="9"/>
  <c r="AO1174" i="7"/>
  <c r="AX1174" i="7" s="1"/>
  <c r="AO1026" i="7"/>
  <c r="I1218" i="9"/>
  <c r="I1157" i="9"/>
  <c r="AO783" i="7"/>
  <c r="AO710" i="7"/>
  <c r="I961" i="9"/>
  <c r="I907" i="9"/>
  <c r="AO490" i="7"/>
  <c r="AO402" i="7"/>
  <c r="AX402" i="7" s="1"/>
  <c r="I717" i="9"/>
  <c r="I650" i="9"/>
  <c r="AO170" i="7"/>
  <c r="AO74" i="7"/>
  <c r="AO11" i="7"/>
  <c r="I433" i="9"/>
  <c r="AO1761" i="7"/>
  <c r="I356" i="9"/>
  <c r="AO1521" i="7"/>
  <c r="AX1521" i="7" s="1"/>
  <c r="I271" i="9"/>
  <c r="AO1185" i="7"/>
  <c r="AX1185" i="7" s="1"/>
  <c r="I194" i="9"/>
  <c r="AO755" i="7"/>
  <c r="I108" i="9"/>
  <c r="AO221" i="7"/>
  <c r="I14" i="9"/>
  <c r="AO2094" i="7"/>
  <c r="AX2094" i="7" s="1"/>
  <c r="I1922" i="9"/>
  <c r="AO1642" i="7"/>
  <c r="I1637" i="9"/>
  <c r="AO1346" i="7"/>
  <c r="I1399" i="9"/>
  <c r="AO1038" i="7"/>
  <c r="I1130" i="9"/>
  <c r="AO585" i="7"/>
  <c r="I789" i="9"/>
  <c r="AO202" i="7"/>
  <c r="I424" i="9"/>
  <c r="AO1356" i="7"/>
  <c r="I114" i="9"/>
  <c r="AO81" i="7"/>
  <c r="AX81" i="7" s="1"/>
  <c r="I1912" i="9"/>
  <c r="AO1829" i="7"/>
  <c r="AO1793" i="7"/>
  <c r="I1801" i="9"/>
  <c r="I1770" i="9"/>
  <c r="I1730" i="9"/>
  <c r="I1701" i="9"/>
  <c r="AO1541" i="7"/>
  <c r="I1638" i="9"/>
  <c r="AO1473" i="7"/>
  <c r="I1589" i="9"/>
  <c r="AO1415" i="7"/>
  <c r="I1512" i="9"/>
  <c r="AO1303" i="7"/>
  <c r="I1460" i="9"/>
  <c r="AO1241" i="7"/>
  <c r="I1422" i="9"/>
  <c r="AO1173" i="7"/>
  <c r="AX1173" i="7" s="1"/>
  <c r="I1353" i="9"/>
  <c r="AO1088" i="7"/>
  <c r="AX1088" i="7" s="1"/>
  <c r="I1302" i="9"/>
  <c r="AO1025" i="7"/>
  <c r="I1251" i="9"/>
  <c r="AO964" i="7"/>
  <c r="AX964" i="7" s="1"/>
  <c r="I1206" i="9"/>
  <c r="AO913" i="7"/>
  <c r="I1156" i="9"/>
  <c r="AO848" i="7"/>
  <c r="I1093" i="9"/>
  <c r="AO771" i="7"/>
  <c r="I1045" i="9"/>
  <c r="AO709" i="7"/>
  <c r="I1001" i="9"/>
  <c r="AO650" i="7"/>
  <c r="I951" i="9"/>
  <c r="AO589" i="7"/>
  <c r="I906" i="9"/>
  <c r="AO530" i="7"/>
  <c r="I860" i="9"/>
  <c r="AO481" i="7"/>
  <c r="I806" i="9"/>
  <c r="AO401" i="7"/>
  <c r="AX401" i="7" s="1"/>
  <c r="I757" i="9"/>
  <c r="AO342" i="7"/>
  <c r="AX342" i="7" s="1"/>
  <c r="I707" i="9"/>
  <c r="AO286" i="7"/>
  <c r="I649" i="9"/>
  <c r="AO211" i="7"/>
  <c r="I600" i="9"/>
  <c r="AO154" i="7"/>
  <c r="AX154" i="7" s="1"/>
  <c r="I551" i="9"/>
  <c r="AO73" i="7"/>
  <c r="AX73" i="7" s="1"/>
  <c r="I503" i="9"/>
  <c r="AO9" i="7"/>
  <c r="I454" i="9"/>
  <c r="AO1974" i="7"/>
  <c r="AX1974" i="7" s="1"/>
  <c r="I397" i="9"/>
  <c r="AO1743" i="7"/>
  <c r="I355" i="9"/>
  <c r="AO1567" i="7"/>
  <c r="AX1567" i="7" s="1"/>
  <c r="I309" i="9"/>
  <c r="AO1400" i="7"/>
  <c r="I259" i="9"/>
  <c r="AO1184" i="7"/>
  <c r="AX1184" i="7" s="1"/>
  <c r="BE1184" i="7" s="1"/>
  <c r="I210" i="9"/>
  <c r="AO930" i="7"/>
  <c r="I166" i="9"/>
  <c r="AO687" i="7"/>
  <c r="I2171" i="9"/>
  <c r="AO414" i="7"/>
  <c r="I55" i="9"/>
  <c r="AO86" i="7"/>
  <c r="AX86" i="7" s="1"/>
  <c r="I2180" i="9"/>
  <c r="AO2090" i="7"/>
  <c r="I1966" i="9"/>
  <c r="AO1843" i="7"/>
  <c r="I1800" i="9"/>
  <c r="AO1618" i="7"/>
  <c r="I1626" i="9"/>
  <c r="AO1366" i="7"/>
  <c r="I1537" i="9"/>
  <c r="AO1226" i="7"/>
  <c r="I1386" i="9"/>
  <c r="AO1035" i="7"/>
  <c r="AX1035" i="7" s="1"/>
  <c r="I1184" i="9"/>
  <c r="AO810" i="7"/>
  <c r="I983" i="9"/>
  <c r="AO499" i="7"/>
  <c r="I767" i="9"/>
  <c r="AO269" i="7"/>
  <c r="I575" i="9"/>
  <c r="AO2032" i="7"/>
  <c r="I386" i="9"/>
  <c r="AO1332" i="7"/>
  <c r="I4" i="9"/>
  <c r="AO419" i="7"/>
  <c r="I50" i="9"/>
  <c r="AO1951" i="7"/>
  <c r="I1921" i="9"/>
  <c r="AO1871" i="7"/>
  <c r="AX1871" i="7" s="1"/>
  <c r="I1873" i="9"/>
  <c r="AO1802" i="7"/>
  <c r="I1823" i="9"/>
  <c r="AO1730" i="7"/>
  <c r="I1769" i="9"/>
  <c r="AO1660" i="7"/>
  <c r="I1709" i="9"/>
  <c r="AO1588" i="7"/>
  <c r="I1657" i="9"/>
  <c r="AO1496" i="7"/>
  <c r="I1609" i="9"/>
  <c r="AO1435" i="7"/>
  <c r="AX1435" i="7" s="1"/>
  <c r="I1530" i="9"/>
  <c r="AO1325" i="7"/>
  <c r="AX1325" i="7" s="1"/>
  <c r="BE1325" i="7" s="1"/>
  <c r="I1483" i="9"/>
  <c r="AO1264" i="7"/>
  <c r="I1430" i="9"/>
  <c r="AO1200" i="7"/>
  <c r="I1372" i="9"/>
  <c r="AO1109" i="7"/>
  <c r="I1320" i="9"/>
  <c r="AO1044" i="7"/>
  <c r="I1269" i="9"/>
  <c r="AO990" i="7"/>
  <c r="AX990" i="7" s="1"/>
  <c r="I1224" i="9"/>
  <c r="AO934" i="7"/>
  <c r="I1172" i="9"/>
  <c r="AO870" i="7"/>
  <c r="I1111" i="9"/>
  <c r="AO794" i="7"/>
  <c r="I1063" i="9"/>
  <c r="AO735" i="7"/>
  <c r="I1018" i="9"/>
  <c r="AO672" i="7"/>
  <c r="I967" i="9"/>
  <c r="AO610" i="7"/>
  <c r="I923" i="9"/>
  <c r="AO551" i="7"/>
  <c r="I875" i="9"/>
  <c r="AO498" i="7"/>
  <c r="I822" i="9"/>
  <c r="AO426" i="7"/>
  <c r="I775" i="9"/>
  <c r="AO363" i="7"/>
  <c r="I723" i="9"/>
  <c r="AO303" i="7"/>
  <c r="I671" i="9"/>
  <c r="AO240" i="7"/>
  <c r="I619" i="9"/>
  <c r="AO179" i="7"/>
  <c r="I570" i="9"/>
  <c r="AO110" i="7"/>
  <c r="AX110" i="7" s="1"/>
  <c r="I521" i="9"/>
  <c r="AO30" i="7"/>
  <c r="I478" i="9"/>
  <c r="AO2116" i="7"/>
  <c r="I421" i="9"/>
  <c r="AO1818" i="7"/>
  <c r="AX1818" i="7" s="1"/>
  <c r="I371" i="9"/>
  <c r="AO1599" i="7"/>
  <c r="AX1599" i="7" s="1"/>
  <c r="I325" i="9"/>
  <c r="AO1472" i="7"/>
  <c r="I281" i="9"/>
  <c r="AO1290" i="7"/>
  <c r="I230" i="9"/>
  <c r="AO1060" i="7"/>
  <c r="I183" i="9"/>
  <c r="AO799" i="7"/>
  <c r="AX799" i="7" s="1"/>
  <c r="I126" i="9"/>
  <c r="AO461" i="7"/>
  <c r="AX461" i="7" s="1"/>
  <c r="BE461" i="7" s="1"/>
  <c r="I75" i="9"/>
  <c r="AO144" i="7"/>
  <c r="I20" i="9"/>
  <c r="AO2174" i="7"/>
  <c r="I2024" i="9"/>
  <c r="AO1893" i="7"/>
  <c r="I1861" i="9"/>
  <c r="AO1677" i="7"/>
  <c r="I1720" i="9"/>
  <c r="AO1429" i="7"/>
  <c r="I1567" i="9"/>
  <c r="AO1313" i="7"/>
  <c r="I1410" i="9"/>
  <c r="AO1113" i="7"/>
  <c r="I1272" i="9"/>
  <c r="AO882" i="7"/>
  <c r="I1102" i="9"/>
  <c r="AO614" i="7"/>
  <c r="I844" i="9"/>
  <c r="AO353" i="7"/>
  <c r="AX353" i="7" s="1"/>
  <c r="I657" i="9"/>
  <c r="AO115" i="7"/>
  <c r="I451" i="9"/>
  <c r="AO1702" i="7"/>
  <c r="I232" i="9"/>
  <c r="AO690" i="7"/>
  <c r="I86" i="9"/>
  <c r="AO152" i="7"/>
  <c r="I1258" i="9"/>
  <c r="AO865" i="7"/>
  <c r="I516" i="9"/>
  <c r="I15" i="9"/>
  <c r="AO590" i="7"/>
  <c r="I1852" i="9"/>
  <c r="AO1244" i="7"/>
  <c r="AO914" i="7"/>
  <c r="AO665" i="7"/>
  <c r="I807" i="9"/>
  <c r="I552" i="9"/>
  <c r="I457" i="9"/>
  <c r="AO1568" i="7"/>
  <c r="AX1568" i="7" s="1"/>
  <c r="I211" i="9"/>
  <c r="AO417" i="7"/>
  <c r="I1971" i="9"/>
  <c r="I1465" i="9"/>
  <c r="I1185" i="9"/>
  <c r="AO271" i="7"/>
  <c r="I155" i="9"/>
  <c r="I1923" i="9"/>
  <c r="AO1765" i="7"/>
  <c r="I1678" i="9"/>
  <c r="I1597" i="9"/>
  <c r="AO1311" i="7"/>
  <c r="I1365" i="9"/>
  <c r="AO2064" i="7"/>
  <c r="AX2064" i="7" s="1"/>
  <c r="I2019" i="9"/>
  <c r="AO1296" i="7"/>
  <c r="AO1297" i="7"/>
  <c r="AO300" i="7"/>
  <c r="I38" i="9"/>
  <c r="AO1286" i="7"/>
  <c r="I713" i="9"/>
  <c r="AO395" i="7"/>
  <c r="I1488" i="9"/>
  <c r="AO1078" i="7"/>
  <c r="AO927" i="7"/>
  <c r="I1057" i="9"/>
  <c r="AO601" i="7"/>
  <c r="I817" i="9"/>
  <c r="AO299" i="7"/>
  <c r="I565" i="9"/>
  <c r="AO2089" i="7"/>
  <c r="I321" i="9"/>
  <c r="AO995" i="7"/>
  <c r="AX995" i="7" s="1"/>
  <c r="I70" i="9"/>
  <c r="AO1886" i="7"/>
  <c r="I1563" i="9"/>
  <c r="AO833" i="7"/>
  <c r="I652" i="9"/>
  <c r="AO663" i="7"/>
  <c r="AX663" i="7" s="1"/>
  <c r="I1868" i="9"/>
  <c r="AO1654" i="7"/>
  <c r="AX1654" i="7" s="1"/>
  <c r="BE1654" i="7" s="1"/>
  <c r="I1604" i="9"/>
  <c r="AO1259" i="7"/>
  <c r="I1313" i="9"/>
  <c r="AO926" i="7"/>
  <c r="I1056" i="9"/>
  <c r="AO600" i="7"/>
  <c r="AX600" i="7" s="1"/>
  <c r="BE600" i="7" s="1"/>
  <c r="I816" i="9"/>
  <c r="AO297" i="7"/>
  <c r="I563" i="9"/>
  <c r="AO2052" i="7"/>
  <c r="AX2052" i="7" s="1"/>
  <c r="I320" i="9"/>
  <c r="AO987" i="7"/>
  <c r="I69" i="9"/>
  <c r="AO1883" i="7"/>
  <c r="I1562" i="9"/>
  <c r="AO831" i="7"/>
  <c r="I645" i="9"/>
  <c r="AO657" i="7"/>
  <c r="I1903" i="9"/>
  <c r="AO1709" i="7"/>
  <c r="I1640" i="9"/>
  <c r="AO1304" i="7"/>
  <c r="I1354" i="9"/>
  <c r="I1262" i="9"/>
  <c r="I1207" i="9"/>
  <c r="AO863" i="7"/>
  <c r="AO772" i="7"/>
  <c r="I1012" i="9"/>
  <c r="I952" i="9"/>
  <c r="AO545" i="7"/>
  <c r="AX545" i="7" s="1"/>
  <c r="AO482" i="7"/>
  <c r="I769" i="9"/>
  <c r="I708" i="9"/>
  <c r="AO233" i="7"/>
  <c r="AO156" i="7"/>
  <c r="I515" i="9"/>
  <c r="I472" i="9"/>
  <c r="AO1977" i="7"/>
  <c r="I2172" i="9"/>
  <c r="AO1578" i="7"/>
  <c r="I310" i="9"/>
  <c r="AO1355" i="7"/>
  <c r="I222" i="9"/>
  <c r="AO950" i="7"/>
  <c r="I138" i="9"/>
  <c r="AO453" i="7"/>
  <c r="AX453" i="7" s="1"/>
  <c r="BE453" i="7" s="1"/>
  <c r="I56" i="9"/>
  <c r="AO37" i="7"/>
  <c r="AX37" i="7" s="1"/>
  <c r="I1993" i="9"/>
  <c r="AO1848" i="7"/>
  <c r="I1746" i="9"/>
  <c r="AO1405" i="7"/>
  <c r="I1538" i="9"/>
  <c r="AO1146" i="7"/>
  <c r="I1215" i="9"/>
  <c r="AO811" i="7"/>
  <c r="I881" i="9"/>
  <c r="AO326" i="7"/>
  <c r="I576" i="9"/>
  <c r="AO1858" i="7"/>
  <c r="I214" i="9"/>
  <c r="AO469" i="7"/>
  <c r="I1946" i="9"/>
  <c r="AO1872" i="7"/>
  <c r="AX1872" i="7" s="1"/>
  <c r="I1866" i="9"/>
  <c r="AO1781" i="7"/>
  <c r="AX1781" i="7" s="1"/>
  <c r="BE1781" i="7" s="1"/>
  <c r="AO1731" i="7"/>
  <c r="AO1694" i="7"/>
  <c r="AO1650" i="7"/>
  <c r="I1692" i="9"/>
  <c r="I1658" i="9"/>
  <c r="AO1497" i="7"/>
  <c r="I1610" i="9"/>
  <c r="AO1436" i="7"/>
  <c r="I1531" i="9"/>
  <c r="AO1326" i="7"/>
  <c r="AX1326" i="7" s="1"/>
  <c r="I1484" i="9"/>
  <c r="AO1266" i="7"/>
  <c r="I1431" i="9"/>
  <c r="AO1205" i="7"/>
  <c r="AX1205" i="7" s="1"/>
  <c r="I1373" i="9"/>
  <c r="AO1110" i="7"/>
  <c r="AX1110" i="7" s="1"/>
  <c r="BE1110" i="7" s="1"/>
  <c r="I1321" i="9"/>
  <c r="AO1045" i="7"/>
  <c r="I1270" i="9"/>
  <c r="AO991" i="7"/>
  <c r="I1225" i="9"/>
  <c r="AO935" i="7"/>
  <c r="I1173" i="9"/>
  <c r="AO872" i="7"/>
  <c r="I1113" i="9"/>
  <c r="AO795" i="7"/>
  <c r="I1064" i="9"/>
  <c r="AO736" i="7"/>
  <c r="AX736" i="7" s="1"/>
  <c r="I1019" i="9"/>
  <c r="AO673" i="7"/>
  <c r="I968" i="9"/>
  <c r="AO612" i="7"/>
  <c r="I924" i="9"/>
  <c r="AO552" i="7"/>
  <c r="I877" i="9"/>
  <c r="AO501" i="7"/>
  <c r="I823" i="9"/>
  <c r="AO427" i="7"/>
  <c r="AX427" i="7" s="1"/>
  <c r="BE427" i="7" s="1"/>
  <c r="I776" i="9"/>
  <c r="AO364" i="7"/>
  <c r="I724" i="9"/>
  <c r="AO304" i="7"/>
  <c r="I672" i="9"/>
  <c r="AO241" i="7"/>
  <c r="I620" i="9"/>
  <c r="AO180" i="7"/>
  <c r="I571" i="9"/>
  <c r="AO111" i="7"/>
  <c r="AX111" i="7" s="1"/>
  <c r="I523" i="9"/>
  <c r="AO32" i="7"/>
  <c r="I479" i="9"/>
  <c r="AO2121" i="7"/>
  <c r="I422" i="9"/>
  <c r="AO1832" i="7"/>
  <c r="I372" i="9"/>
  <c r="AO1600" i="7"/>
  <c r="I326" i="9"/>
  <c r="AO1474" i="7"/>
  <c r="I282" i="9"/>
  <c r="AO1291" i="7"/>
  <c r="I233" i="9"/>
  <c r="AO1065" i="7"/>
  <c r="I184" i="9"/>
  <c r="AO802" i="7"/>
  <c r="I127" i="9"/>
  <c r="AO468" i="7"/>
  <c r="AX468" i="7" s="1"/>
  <c r="BE468" i="7" s="1"/>
  <c r="I76" i="9"/>
  <c r="AO146" i="7"/>
  <c r="I23" i="9"/>
  <c r="AO2175" i="7"/>
  <c r="I2032" i="9"/>
  <c r="AO1902" i="7"/>
  <c r="I1862" i="9"/>
  <c r="AO1683" i="7"/>
  <c r="I1724" i="9"/>
  <c r="AO1438" i="7"/>
  <c r="I1568" i="9"/>
  <c r="AO1314" i="7"/>
  <c r="I1417" i="9"/>
  <c r="AO1121" i="7"/>
  <c r="I1287" i="9"/>
  <c r="AO883" i="7"/>
  <c r="I1104" i="9"/>
  <c r="AO623" i="7"/>
  <c r="AX623" i="7" s="1"/>
  <c r="I847" i="9"/>
  <c r="AO354" i="7"/>
  <c r="I663" i="9"/>
  <c r="AO116" i="7"/>
  <c r="I453" i="9"/>
  <c r="AO1720" i="7"/>
  <c r="I242" i="9"/>
  <c r="AO694" i="7"/>
  <c r="AX694" i="7" s="1"/>
  <c r="BE694" i="7" s="1"/>
  <c r="I87" i="9"/>
  <c r="AO153" i="7"/>
  <c r="I1944" i="9"/>
  <c r="AO1901" i="7"/>
  <c r="I1890" i="9"/>
  <c r="AO1828" i="7"/>
  <c r="I1840" i="9"/>
  <c r="AO1764" i="7"/>
  <c r="I1787" i="9"/>
  <c r="AO1692" i="7"/>
  <c r="AX1692" i="7" s="1"/>
  <c r="I1729" i="9"/>
  <c r="AO1622" i="7"/>
  <c r="AX1622" i="7" s="1"/>
  <c r="I1677" i="9"/>
  <c r="AO1527" i="7"/>
  <c r="I1628" i="9"/>
  <c r="AO1459" i="7"/>
  <c r="AX1459" i="7" s="1"/>
  <c r="I1551" i="9"/>
  <c r="AO1385" i="7"/>
  <c r="I1501" i="9"/>
  <c r="AO1284" i="7"/>
  <c r="I1450" i="9"/>
  <c r="AO1227" i="7"/>
  <c r="I1404" i="9"/>
  <c r="AO1161" i="7"/>
  <c r="I1341" i="9"/>
  <c r="AO1072" i="7"/>
  <c r="I1286" i="9"/>
  <c r="AO1015" i="7"/>
  <c r="I1241" i="9"/>
  <c r="AO952" i="7"/>
  <c r="I1195" i="9"/>
  <c r="AO900" i="7"/>
  <c r="I1141" i="9"/>
  <c r="AO829" i="7"/>
  <c r="I1083" i="9"/>
  <c r="AO758" i="7"/>
  <c r="AX758" i="7" s="1"/>
  <c r="BE758" i="7" s="1"/>
  <c r="I1035" i="9"/>
  <c r="AO698" i="7"/>
  <c r="I991" i="9"/>
  <c r="AO635" i="7"/>
  <c r="AX635" i="7" s="1"/>
  <c r="I942" i="9"/>
  <c r="AO579" i="7"/>
  <c r="I897" i="9"/>
  <c r="AO520" i="7"/>
  <c r="I845" i="9"/>
  <c r="AO464" i="7"/>
  <c r="I793" i="9"/>
  <c r="AO387" i="7"/>
  <c r="I742" i="9"/>
  <c r="AO324" i="7"/>
  <c r="I693" i="9"/>
  <c r="AO265" i="7"/>
  <c r="I637" i="9"/>
  <c r="AO199" i="7"/>
  <c r="I591" i="9"/>
  <c r="AO136" i="7"/>
  <c r="I538" i="9"/>
  <c r="AO55" i="7"/>
  <c r="I494" i="9"/>
  <c r="AO2181" i="7"/>
  <c r="I439" i="9"/>
  <c r="AO1926" i="7"/>
  <c r="AX1926" i="7" s="1"/>
  <c r="I2178" i="9"/>
  <c r="AO1689" i="7"/>
  <c r="I344" i="9"/>
  <c r="AO1553" i="7"/>
  <c r="I299" i="9"/>
  <c r="AO1386" i="7"/>
  <c r="I249" i="9"/>
  <c r="AO1138" i="7"/>
  <c r="I201" i="9"/>
  <c r="AO876" i="7"/>
  <c r="I151" i="9"/>
  <c r="AO608" i="7"/>
  <c r="I2158" i="9"/>
  <c r="AO266" i="7"/>
  <c r="I42" i="9"/>
  <c r="AO60" i="7"/>
  <c r="I2142" i="9"/>
  <c r="AO1986" i="7"/>
  <c r="I1943" i="9"/>
  <c r="AO1770" i="7"/>
  <c r="I1760" i="9"/>
  <c r="AO1586" i="7"/>
  <c r="I1583" i="9"/>
  <c r="AO1353" i="7"/>
  <c r="I1482" i="9"/>
  <c r="AO1160" i="7"/>
  <c r="I1345" i="9"/>
  <c r="AO988" i="7"/>
  <c r="I1139" i="9"/>
  <c r="AO777" i="7"/>
  <c r="I929" i="9"/>
  <c r="AO454" i="7"/>
  <c r="I734" i="9"/>
  <c r="AO222" i="7"/>
  <c r="I541" i="9"/>
  <c r="AO1959" i="7"/>
  <c r="I337" i="9"/>
  <c r="AO1123" i="7"/>
  <c r="I142" i="9"/>
  <c r="AO379" i="7"/>
  <c r="AO897" i="7"/>
  <c r="AO1738" i="7"/>
  <c r="I1710" i="9"/>
  <c r="I2118" i="9"/>
  <c r="AO1930" i="7"/>
  <c r="I841" i="9"/>
  <c r="I1316" i="9"/>
  <c r="I535" i="9"/>
  <c r="I2005" i="9"/>
  <c r="I1358" i="9"/>
  <c r="I566" i="9"/>
  <c r="AO114" i="7"/>
  <c r="I1455" i="9"/>
  <c r="AO1040" i="7"/>
  <c r="I1168" i="9"/>
  <c r="AO725" i="7"/>
  <c r="I919" i="9"/>
  <c r="AO418" i="7"/>
  <c r="I667" i="9"/>
  <c r="AO105" i="7"/>
  <c r="AX105" i="7" s="1"/>
  <c r="I415" i="9"/>
  <c r="AO1447" i="7"/>
  <c r="I179" i="9"/>
  <c r="AO129" i="7"/>
  <c r="I1854" i="9"/>
  <c r="AO1280" i="7"/>
  <c r="I1066" i="9"/>
  <c r="AO104" i="7"/>
  <c r="AX104" i="7" s="1"/>
  <c r="I82" i="9"/>
  <c r="AO1795" i="7"/>
  <c r="I1704" i="9"/>
  <c r="AO1430" i="7"/>
  <c r="I2189" i="9"/>
  <c r="AO1039" i="7"/>
  <c r="I1166" i="9"/>
  <c r="AO721" i="7"/>
  <c r="I916" i="9"/>
  <c r="AO416" i="7"/>
  <c r="I665" i="9"/>
  <c r="AO103" i="7"/>
  <c r="I413" i="9"/>
  <c r="AO1446" i="7"/>
  <c r="I178" i="9"/>
  <c r="AO123" i="7"/>
  <c r="I1845" i="9"/>
  <c r="AO1276" i="7"/>
  <c r="I1065" i="9"/>
  <c r="AO76" i="7"/>
  <c r="I81" i="9"/>
  <c r="AO1844" i="7"/>
  <c r="I1744" i="9"/>
  <c r="AO1475" i="7"/>
  <c r="I1461" i="9"/>
  <c r="AO1089" i="7"/>
  <c r="AX1089" i="7" s="1"/>
  <c r="I1252" i="9"/>
  <c r="AO925" i="7"/>
  <c r="AO849" i="7"/>
  <c r="I1055" i="9"/>
  <c r="I1003" i="9"/>
  <c r="AO599" i="7"/>
  <c r="AO531" i="7"/>
  <c r="I815" i="9"/>
  <c r="I758" i="9"/>
  <c r="AO296" i="7"/>
  <c r="AO212" i="7"/>
  <c r="I562" i="9"/>
  <c r="I505" i="9"/>
  <c r="AO2159" i="7"/>
  <c r="I412" i="9"/>
  <c r="AO1746" i="7"/>
  <c r="AX1746" i="7" s="1"/>
  <c r="BE1746" i="7" s="1"/>
  <c r="I338" i="9"/>
  <c r="AO1444" i="7"/>
  <c r="I260" i="9"/>
  <c r="AO1129" i="7"/>
  <c r="I177" i="9"/>
  <c r="AO688" i="7"/>
  <c r="I102" i="9"/>
  <c r="AO119" i="7"/>
  <c r="I2181" i="9"/>
  <c r="AO1937" i="7"/>
  <c r="AX1937" i="7" s="1"/>
  <c r="I1842" i="9"/>
  <c r="AO1619" i="7"/>
  <c r="I1577" i="9"/>
  <c r="AO1258" i="7"/>
  <c r="I1387" i="9"/>
  <c r="AO916" i="7"/>
  <c r="I1060" i="9"/>
  <c r="AO500" i="7"/>
  <c r="I697" i="9"/>
  <c r="AO75" i="7"/>
  <c r="I395" i="9"/>
  <c r="AO1002" i="7"/>
  <c r="I80" i="9"/>
  <c r="AO1933" i="7"/>
  <c r="I1891" i="9"/>
  <c r="I1851" i="9"/>
  <c r="I1824" i="9"/>
  <c r="I1788" i="9"/>
  <c r="I1757" i="9"/>
  <c r="AO1641" i="7"/>
  <c r="AO1589" i="7"/>
  <c r="AO1528" i="7"/>
  <c r="I1629" i="9"/>
  <c r="AO1460" i="7"/>
  <c r="AX1460" i="7" s="1"/>
  <c r="I1552" i="9"/>
  <c r="AO1393" i="7"/>
  <c r="I1502" i="9"/>
  <c r="AO1285" i="7"/>
  <c r="I1451" i="9"/>
  <c r="AO1229" i="7"/>
  <c r="I1405" i="9"/>
  <c r="AO1162" i="7"/>
  <c r="AX1162" i="7" s="1"/>
  <c r="I1343" i="9"/>
  <c r="AO1073" i="7"/>
  <c r="I1293" i="9"/>
  <c r="AO1016" i="7"/>
  <c r="AX1016" i="7" s="1"/>
  <c r="I1242" i="9"/>
  <c r="AO954" i="7"/>
  <c r="AX954" i="7" s="1"/>
  <c r="BE954" i="7" s="1"/>
  <c r="I1196" i="9"/>
  <c r="AO901" i="7"/>
  <c r="I1142" i="9"/>
  <c r="AO832" i="7"/>
  <c r="I1084" i="9"/>
  <c r="AO759" i="7"/>
  <c r="I1036" i="9"/>
  <c r="AO700" i="7"/>
  <c r="I992" i="9"/>
  <c r="AO637" i="7"/>
  <c r="I2183" i="9"/>
  <c r="AO580" i="7"/>
  <c r="I898" i="9"/>
  <c r="AO521" i="7"/>
  <c r="I846" i="9"/>
  <c r="AO465" i="7"/>
  <c r="I794" i="9"/>
  <c r="AO388" i="7"/>
  <c r="I745" i="9"/>
  <c r="AO327" i="7"/>
  <c r="I696" i="9"/>
  <c r="AO270" i="7"/>
  <c r="I638" i="9"/>
  <c r="AO200" i="7"/>
  <c r="I592" i="9"/>
  <c r="AO138" i="7"/>
  <c r="I543" i="9"/>
  <c r="AO62" i="7"/>
  <c r="I495" i="9"/>
  <c r="AO2188" i="7"/>
  <c r="I441" i="9"/>
  <c r="AO1941" i="7"/>
  <c r="I2182" i="9"/>
  <c r="AO1697" i="7"/>
  <c r="AX1697" i="7" s="1"/>
  <c r="I345" i="9"/>
  <c r="AO1558" i="7"/>
  <c r="AX1558" i="7" s="1"/>
  <c r="I300" i="9"/>
  <c r="AO1387" i="7"/>
  <c r="AX1387" i="7" s="1"/>
  <c r="BE1387" i="7" s="1"/>
  <c r="I250" i="9"/>
  <c r="AO1139" i="7"/>
  <c r="I202" i="9"/>
  <c r="AO878" i="7"/>
  <c r="I154" i="9"/>
  <c r="AO613" i="7"/>
  <c r="I2160" i="9"/>
  <c r="AO267" i="7"/>
  <c r="I43" i="9"/>
  <c r="AO65" i="7"/>
  <c r="I2145" i="9"/>
  <c r="AO1998" i="7"/>
  <c r="I1945" i="9"/>
  <c r="AO1771" i="7"/>
  <c r="I1761" i="9"/>
  <c r="AO1590" i="7"/>
  <c r="I1584" i="9"/>
  <c r="AO1354" i="7"/>
  <c r="I1486" i="9"/>
  <c r="AO1168" i="7"/>
  <c r="I1350" i="9"/>
  <c r="AO1006" i="7"/>
  <c r="I1144" i="9"/>
  <c r="AO779" i="7"/>
  <c r="I930" i="9"/>
  <c r="AO463" i="7"/>
  <c r="I743" i="9"/>
  <c r="AO230" i="7"/>
  <c r="I542" i="9"/>
  <c r="AO1971" i="7"/>
  <c r="I347" i="9"/>
  <c r="AO1144" i="7"/>
  <c r="I143" i="9"/>
  <c r="AO380" i="7"/>
  <c r="I21" i="9"/>
  <c r="AO1932" i="7"/>
  <c r="AX1932" i="7" s="1"/>
  <c r="I1911" i="9"/>
  <c r="AO1857" i="7"/>
  <c r="I1864" i="9"/>
  <c r="AO1792" i="7"/>
  <c r="I1812" i="9"/>
  <c r="AO1716" i="7"/>
  <c r="I1756" i="9"/>
  <c r="AO1649" i="7"/>
  <c r="I1700" i="9"/>
  <c r="AO1550" i="7"/>
  <c r="I1646" i="9"/>
  <c r="AO1484" i="7"/>
  <c r="I1596" i="9"/>
  <c r="AO1426" i="7"/>
  <c r="I1520" i="9"/>
  <c r="AO1310" i="7"/>
  <c r="I1470" i="9"/>
  <c r="AO1253" i="7"/>
  <c r="I2185" i="9"/>
  <c r="AO1182" i="7"/>
  <c r="I1364" i="9"/>
  <c r="AO1096" i="7"/>
  <c r="I1309" i="9"/>
  <c r="AO1033" i="7"/>
  <c r="I1260" i="9"/>
  <c r="AO977" i="7"/>
  <c r="I1216" i="9"/>
  <c r="AO923" i="7"/>
  <c r="I1163" i="9"/>
  <c r="AO860" i="7"/>
  <c r="I1100" i="9"/>
  <c r="AO781" i="7"/>
  <c r="I1053" i="9"/>
  <c r="AO718" i="7"/>
  <c r="I1010" i="9"/>
  <c r="AO662" i="7"/>
  <c r="AX662" i="7" s="1"/>
  <c r="I959" i="9"/>
  <c r="AO597" i="7"/>
  <c r="I913" i="9"/>
  <c r="AO537" i="7"/>
  <c r="I867" i="9"/>
  <c r="AO488" i="7"/>
  <c r="I813" i="9"/>
  <c r="AO412" i="7"/>
  <c r="I764" i="9"/>
  <c r="AO350" i="7"/>
  <c r="I715" i="9"/>
  <c r="AO294" i="7"/>
  <c r="I661" i="9"/>
  <c r="AO228" i="7"/>
  <c r="I609" i="9"/>
  <c r="AO167" i="7"/>
  <c r="I560" i="9"/>
  <c r="AO100" i="7"/>
  <c r="I513" i="9"/>
  <c r="AO19" i="7"/>
  <c r="I467" i="9"/>
  <c r="AO2019" i="7"/>
  <c r="I406" i="9"/>
  <c r="AO1759" i="7"/>
  <c r="AX1759" i="7" s="1"/>
  <c r="BE1759" i="7" s="1"/>
  <c r="I363" i="9"/>
  <c r="AO1576" i="7"/>
  <c r="AX1576" i="7" s="1"/>
  <c r="I317" i="9"/>
  <c r="AO1424" i="7"/>
  <c r="I269" i="9"/>
  <c r="AO1208" i="7"/>
  <c r="AX1208" i="7" s="1"/>
  <c r="I219" i="9"/>
  <c r="AO976" i="7"/>
  <c r="I175" i="9"/>
  <c r="AO749" i="7"/>
  <c r="I115" i="9"/>
  <c r="AO449" i="7"/>
  <c r="AX449" i="7" s="1"/>
  <c r="BE449" i="7" s="1"/>
  <c r="I64" i="9"/>
  <c r="AO94" i="7"/>
  <c r="AX94" i="7" s="1"/>
  <c r="I11" i="9"/>
  <c r="AO2125" i="7"/>
  <c r="I1990" i="9"/>
  <c r="AO1876" i="7"/>
  <c r="AX1876" i="7" s="1"/>
  <c r="I1822" i="9"/>
  <c r="AO1634" i="7"/>
  <c r="I1676" i="9"/>
  <c r="AO1373" i="7"/>
  <c r="I1559" i="9"/>
  <c r="AO1247" i="7"/>
  <c r="AX1247" i="7" s="1"/>
  <c r="I1397" i="9"/>
  <c r="AO1071" i="7"/>
  <c r="I1208" i="9"/>
  <c r="AO821" i="7"/>
  <c r="I1051" i="9"/>
  <c r="AO557" i="7"/>
  <c r="I818" i="9"/>
  <c r="AO316" i="7"/>
  <c r="I627" i="9"/>
  <c r="AO59" i="7"/>
  <c r="I417" i="9"/>
  <c r="AO1559" i="7"/>
  <c r="AX1559" i="7" s="1"/>
  <c r="I190" i="9"/>
  <c r="AO654" i="7"/>
  <c r="I78" i="9"/>
  <c r="AO1870" i="7"/>
  <c r="AX1870" i="7" s="1"/>
  <c r="AO1918" i="7"/>
  <c r="I1858" i="9"/>
  <c r="AO963" i="7"/>
  <c r="AX963" i="7" s="1"/>
  <c r="I446" i="9"/>
  <c r="AO1464" i="7"/>
  <c r="AX1464" i="7" s="1"/>
  <c r="AO1222" i="7"/>
  <c r="AX1222" i="7" s="1"/>
  <c r="I1264" i="9"/>
  <c r="AO866" i="7"/>
  <c r="I1014" i="9"/>
  <c r="AO547" i="7"/>
  <c r="AX547" i="7" s="1"/>
  <c r="I771" i="9"/>
  <c r="AO236" i="7"/>
  <c r="I517" i="9"/>
  <c r="AO1776" i="7"/>
  <c r="I277" i="9"/>
  <c r="AO766" i="7"/>
  <c r="I16" i="9"/>
  <c r="AO1659" i="7"/>
  <c r="I1401" i="9"/>
  <c r="AO605" i="7"/>
  <c r="I440" i="9"/>
  <c r="AO90" i="7"/>
  <c r="AX90" i="7" s="1"/>
  <c r="I1816" i="9"/>
  <c r="AO1554" i="7"/>
  <c r="I1524" i="9"/>
  <c r="I1263" i="9"/>
  <c r="I1013" i="9"/>
  <c r="AO546" i="7"/>
  <c r="AO234" i="7"/>
  <c r="AO1766" i="7"/>
  <c r="AO765" i="7"/>
  <c r="AX765" i="7" s="1"/>
  <c r="BE765" i="7" s="1"/>
  <c r="I1400" i="9"/>
  <c r="AO83" i="7"/>
  <c r="AX83" i="7" s="1"/>
  <c r="I1590" i="9"/>
  <c r="AO980" i="7"/>
  <c r="I1046" i="9"/>
  <c r="I869" i="9"/>
  <c r="AO287" i="7"/>
  <c r="AO23" i="7"/>
  <c r="I365" i="9"/>
  <c r="AO1230" i="7"/>
  <c r="I117" i="9"/>
  <c r="AO2137" i="7"/>
  <c r="AO1367" i="7"/>
  <c r="AO723" i="7"/>
  <c r="AX723" i="7" s="1"/>
  <c r="I470" i="9"/>
  <c r="AO335" i="7"/>
  <c r="AO1863" i="7"/>
  <c r="AX1863" i="7" s="1"/>
  <c r="BE1863" i="7" s="1"/>
  <c r="AO1717" i="7"/>
  <c r="I1647" i="9"/>
  <c r="I1522" i="9"/>
  <c r="AO1254" i="7"/>
  <c r="I2186" i="9"/>
  <c r="AO979" i="7"/>
  <c r="I1101" i="9"/>
  <c r="AO664" i="7"/>
  <c r="I868" i="9"/>
  <c r="AO355" i="7"/>
  <c r="AX355" i="7" s="1"/>
  <c r="BE355" i="7" s="1"/>
  <c r="I610" i="9"/>
  <c r="AO20" i="7"/>
  <c r="I364" i="9"/>
  <c r="AO1215" i="7"/>
  <c r="I116" i="9"/>
  <c r="AO2128" i="7"/>
  <c r="AX2128" i="7" s="1"/>
  <c r="I1679" i="9"/>
  <c r="AO1076" i="7"/>
  <c r="I826" i="9"/>
  <c r="AO1569" i="7"/>
  <c r="AX1569" i="7" s="1"/>
  <c r="I1933" i="9"/>
  <c r="AO1748" i="7"/>
  <c r="I1667" i="9"/>
  <c r="AO1340" i="7"/>
  <c r="I1383" i="9"/>
  <c r="AO999" i="7"/>
  <c r="I1124" i="9"/>
  <c r="AO681" i="7"/>
  <c r="I888" i="9"/>
  <c r="AO371" i="7"/>
  <c r="AX371" i="7" s="1"/>
  <c r="I629" i="9"/>
  <c r="AO43" i="7"/>
  <c r="AX43" i="7" s="1"/>
  <c r="I383" i="9"/>
  <c r="AO1345" i="7"/>
  <c r="I135" i="9"/>
  <c r="AO24" i="7"/>
  <c r="I1743" i="9"/>
  <c r="AO1142" i="7"/>
  <c r="I878" i="9"/>
  <c r="AO1813" i="7"/>
  <c r="AX1813" i="7" s="1"/>
  <c r="I1164" i="9"/>
  <c r="AO861" i="7"/>
  <c r="AX861" i="7" s="1"/>
  <c r="BE861" i="7" s="1"/>
  <c r="AO1097" i="7"/>
  <c r="I1217" i="9"/>
  <c r="AO782" i="7"/>
  <c r="I960" i="9"/>
  <c r="AO489" i="7"/>
  <c r="I716" i="9"/>
  <c r="AO169" i="7"/>
  <c r="AX169" i="7" s="1"/>
  <c r="I471" i="9"/>
  <c r="AO1577" i="7"/>
  <c r="I220" i="9"/>
  <c r="AO451" i="7"/>
  <c r="AX451" i="7" s="1"/>
  <c r="BE451" i="7" s="1"/>
  <c r="I1991" i="9"/>
  <c r="AO1374" i="7"/>
  <c r="I1209" i="9"/>
  <c r="AO325" i="7"/>
  <c r="I196" i="9"/>
  <c r="AO1885" i="7"/>
  <c r="AX1885" i="7" s="1"/>
  <c r="I1778" i="9"/>
  <c r="AO1508" i="7"/>
  <c r="I1493" i="9"/>
  <c r="AO1135" i="7"/>
  <c r="I1233" i="9"/>
  <c r="AO809" i="7"/>
  <c r="I980" i="9"/>
  <c r="AO511" i="7"/>
  <c r="I733" i="9"/>
  <c r="AO189" i="7"/>
  <c r="I486" i="9"/>
  <c r="AO1637" i="7"/>
  <c r="I240" i="9"/>
  <c r="AO554" i="7"/>
  <c r="I2111" i="9"/>
  <c r="AO1503" i="7"/>
  <c r="I1312" i="9"/>
  <c r="AO420" i="7"/>
  <c r="I275" i="9"/>
  <c r="AO719" i="7"/>
  <c r="I192" i="9"/>
  <c r="I1011" i="9"/>
  <c r="AO538" i="7"/>
  <c r="I514" i="9"/>
  <c r="I270" i="9"/>
  <c r="I12" i="9"/>
  <c r="I1398" i="9"/>
  <c r="I419" i="9"/>
  <c r="I1831" i="9"/>
  <c r="I1541" i="9"/>
  <c r="I1278" i="9"/>
  <c r="AO891" i="7"/>
  <c r="I783" i="9"/>
  <c r="I530" i="9"/>
  <c r="I290" i="9"/>
  <c r="I32" i="9"/>
  <c r="I1452" i="9"/>
  <c r="I468" i="9"/>
  <c r="I1310" i="9"/>
  <c r="AO924" i="7"/>
  <c r="AX924" i="7" s="1"/>
  <c r="BE924" i="7" s="1"/>
  <c r="I1054" i="9"/>
  <c r="AO598" i="7"/>
  <c r="AX598" i="7" s="1"/>
  <c r="BE598" i="7" s="1"/>
  <c r="I814" i="9"/>
  <c r="AO295" i="7"/>
  <c r="I561" i="9"/>
  <c r="AO2040" i="7"/>
  <c r="I318" i="9"/>
  <c r="AO983" i="7"/>
  <c r="AX983" i="7" s="1"/>
  <c r="I67" i="9"/>
  <c r="AO1878" i="7"/>
  <c r="I1560" i="9"/>
  <c r="AO827" i="7"/>
  <c r="I639" i="9"/>
  <c r="AO655" i="7"/>
  <c r="I1881" i="9"/>
  <c r="AO1673" i="7"/>
  <c r="I1619" i="9"/>
  <c r="AO1274" i="7"/>
  <c r="I1329" i="9"/>
  <c r="AO943" i="7"/>
  <c r="I1074" i="9"/>
  <c r="AO624" i="7"/>
  <c r="AX624" i="7" s="1"/>
  <c r="I832" i="9"/>
  <c r="AO315" i="7"/>
  <c r="I583" i="9"/>
  <c r="AO2150" i="7"/>
  <c r="I334" i="9"/>
  <c r="AO1115" i="7"/>
  <c r="I2156" i="9"/>
  <c r="AO1934" i="7"/>
  <c r="AX1934" i="7" s="1"/>
  <c r="I1575" i="9"/>
  <c r="AO909" i="7"/>
  <c r="I690" i="9"/>
  <c r="AO855" i="7"/>
  <c r="AX855" i="7" s="1"/>
  <c r="AO1036" i="7"/>
  <c r="AX1036" i="7" s="1"/>
  <c r="I914" i="9"/>
  <c r="AO413" i="7"/>
  <c r="I662" i="9"/>
  <c r="AO101" i="7"/>
  <c r="I411" i="9"/>
  <c r="AO1443" i="7"/>
  <c r="I176" i="9"/>
  <c r="AO98" i="7"/>
  <c r="AX98" i="7" s="1"/>
  <c r="I1832" i="9"/>
  <c r="AO1251" i="7"/>
  <c r="I1059" i="9"/>
  <c r="AO61" i="7"/>
  <c r="I79" i="9"/>
  <c r="AO1817" i="7"/>
  <c r="AX1817" i="7" s="1"/>
  <c r="I1717" i="9"/>
  <c r="AO1448" i="7"/>
  <c r="I1438" i="9"/>
  <c r="AO1056" i="7"/>
  <c r="I1181" i="9"/>
  <c r="AO745" i="7"/>
  <c r="I934" i="9"/>
  <c r="AO436" i="7"/>
  <c r="I679" i="9"/>
  <c r="AO127" i="7"/>
  <c r="I431" i="9"/>
  <c r="AO1511" i="7"/>
  <c r="AO190" i="7"/>
  <c r="I1915" i="9"/>
  <c r="AO1343" i="7"/>
  <c r="I1125" i="9"/>
  <c r="AO187" i="7"/>
  <c r="I94" i="9"/>
  <c r="I1261" i="9"/>
  <c r="I768" i="9"/>
  <c r="AO229" i="7"/>
  <c r="AX229" i="7" s="1"/>
  <c r="BE229" i="7" s="1"/>
  <c r="AO1760" i="7"/>
  <c r="AX1760" i="7" s="1"/>
  <c r="BE1760" i="7" s="1"/>
  <c r="AO750" i="7"/>
  <c r="AO1635" i="7"/>
  <c r="AX1635" i="7" s="1"/>
  <c r="AO558" i="7"/>
  <c r="AO80" i="7"/>
  <c r="AX80" i="7" s="1"/>
  <c r="AO1605" i="7"/>
  <c r="AO1218" i="7"/>
  <c r="AX1218" i="7" s="1"/>
  <c r="BE1218" i="7" s="1"/>
  <c r="I1026" i="9"/>
  <c r="AO565" i="7"/>
  <c r="AO249" i="7"/>
  <c r="AO1894" i="7"/>
  <c r="AO841" i="7"/>
  <c r="AO1711" i="7"/>
  <c r="AO714" i="7"/>
  <c r="AO314" i="7"/>
  <c r="F61" i="5"/>
  <c r="F6" i="5"/>
  <c r="F43" i="5"/>
  <c r="F15" i="5"/>
  <c r="F66" i="5"/>
  <c r="F49" i="5"/>
  <c r="F46" i="5"/>
  <c r="K70" i="5"/>
  <c r="K71" i="5" s="1"/>
  <c r="F31" i="5"/>
  <c r="F52" i="5"/>
  <c r="F20" i="5"/>
  <c r="F22" i="5"/>
  <c r="BE371" i="7" l="1"/>
  <c r="AU371" i="7"/>
  <c r="BF371" i="7" s="1"/>
  <c r="BE2128" i="7"/>
  <c r="AU2128" i="7"/>
  <c r="BF2128" i="7" s="1"/>
  <c r="BE1876" i="7"/>
  <c r="AU1876" i="7"/>
  <c r="BF1876" i="7" s="1"/>
  <c r="BE1208" i="7"/>
  <c r="AU1208" i="7"/>
  <c r="BF1208" i="7" s="1"/>
  <c r="BE1926" i="7"/>
  <c r="AU1926" i="7"/>
  <c r="BF1926" i="7" s="1"/>
  <c r="BE1622" i="7"/>
  <c r="AU1622" i="7"/>
  <c r="BF1622" i="7" s="1"/>
  <c r="BE545" i="7"/>
  <c r="AU545" i="7"/>
  <c r="BF545" i="7" s="1"/>
  <c r="BE663" i="7"/>
  <c r="AU663" i="7"/>
  <c r="BF663" i="7" s="1"/>
  <c r="BE995" i="7"/>
  <c r="AU995" i="7"/>
  <c r="BF995" i="7" s="1"/>
  <c r="BE799" i="7"/>
  <c r="AU799" i="7"/>
  <c r="BF799" i="7" s="1"/>
  <c r="BE1818" i="7"/>
  <c r="AU1818" i="7"/>
  <c r="BF1818" i="7" s="1"/>
  <c r="BE1435" i="7"/>
  <c r="AU1435" i="7"/>
  <c r="BF1435" i="7" s="1"/>
  <c r="BE1974" i="7"/>
  <c r="AU1974" i="7"/>
  <c r="BF1974" i="7" s="1"/>
  <c r="BE964" i="7"/>
  <c r="AU964" i="7"/>
  <c r="BF964" i="7" s="1"/>
  <c r="BE497" i="7"/>
  <c r="AU497" i="7"/>
  <c r="BF497" i="7" s="1"/>
  <c r="BE770" i="7"/>
  <c r="AU770" i="7"/>
  <c r="BF770" i="7" s="1"/>
  <c r="BE1640" i="7"/>
  <c r="AU1640" i="7"/>
  <c r="BF1640" i="7" s="1"/>
  <c r="BE1822" i="7"/>
  <c r="AU1822" i="7"/>
  <c r="BF1822" i="7" s="1"/>
  <c r="BE986" i="7"/>
  <c r="AU986" i="7"/>
  <c r="BF986" i="7" s="1"/>
  <c r="BE1037" i="7"/>
  <c r="AU1037" i="7"/>
  <c r="BF1037" i="7" s="1"/>
  <c r="BE359" i="7"/>
  <c r="AU359" i="7"/>
  <c r="BF359" i="7" s="1"/>
  <c r="BE1909" i="7"/>
  <c r="AU1909" i="7"/>
  <c r="BF1909" i="7" s="1"/>
  <c r="BE1842" i="7"/>
  <c r="AU1842" i="7"/>
  <c r="BF1842" i="7" s="1"/>
  <c r="BE737" i="7"/>
  <c r="AU737" i="7"/>
  <c r="BF737" i="7" s="1"/>
  <c r="BE572" i="7"/>
  <c r="AU572" i="7"/>
  <c r="BF572" i="7" s="1"/>
  <c r="BE847" i="7"/>
  <c r="AU847" i="7"/>
  <c r="BF847" i="7" s="1"/>
  <c r="BE569" i="7"/>
  <c r="AU569" i="7"/>
  <c r="BF569" i="7" s="1"/>
  <c r="BE320" i="7"/>
  <c r="AU320" i="7"/>
  <c r="BF320" i="7" s="1"/>
  <c r="BE1330" i="7"/>
  <c r="AU1330" i="7"/>
  <c r="BF1330" i="7" s="1"/>
  <c r="BE1773" i="7"/>
  <c r="AU1773" i="7"/>
  <c r="BF1773" i="7" s="1"/>
  <c r="BE2010" i="7"/>
  <c r="AU2010" i="7"/>
  <c r="BF2010" i="7" s="1"/>
  <c r="BE703" i="7"/>
  <c r="AU703" i="7"/>
  <c r="BF703" i="7" s="1"/>
  <c r="BE1019" i="7"/>
  <c r="AU1019" i="7"/>
  <c r="BF1019" i="7" s="1"/>
  <c r="BE334" i="7"/>
  <c r="AU334" i="7"/>
  <c r="BF334" i="7" s="1"/>
  <c r="BE2099" i="7"/>
  <c r="AU2099" i="7"/>
  <c r="BF2099" i="7" s="1"/>
  <c r="BE344" i="7"/>
  <c r="AU344" i="7"/>
  <c r="BF344" i="7" s="1"/>
  <c r="BE1846" i="7"/>
  <c r="AU1846" i="7"/>
  <c r="BF1846" i="7" s="1"/>
  <c r="BE1420" i="7"/>
  <c r="AU1420" i="7"/>
  <c r="BF1420" i="7" s="1"/>
  <c r="BE1189" i="7"/>
  <c r="AU1189" i="7"/>
  <c r="BF1189" i="7" s="1"/>
  <c r="BE1408" i="7"/>
  <c r="AU1408" i="7"/>
  <c r="BF1408" i="7" s="1"/>
  <c r="BE404" i="7"/>
  <c r="AU404" i="7"/>
  <c r="BF404" i="7" s="1"/>
  <c r="BE1320" i="7"/>
  <c r="AU1320" i="7"/>
  <c r="BF1320" i="7" s="1"/>
  <c r="BE1463" i="7"/>
  <c r="AU1463" i="7"/>
  <c r="BF1463" i="7" s="1"/>
  <c r="BE1158" i="7"/>
  <c r="AU1158" i="7"/>
  <c r="BF1158" i="7" s="1"/>
  <c r="BE1632" i="7"/>
  <c r="AU1632" i="7"/>
  <c r="BF1632" i="7" s="1"/>
  <c r="BE1465" i="7"/>
  <c r="AU1465" i="7"/>
  <c r="BF1465" i="7" s="1"/>
  <c r="BE2111" i="7"/>
  <c r="AU2111" i="7"/>
  <c r="BF2111" i="7" s="1"/>
  <c r="BE1169" i="7"/>
  <c r="AU1169" i="7"/>
  <c r="BF1169" i="7" s="1"/>
  <c r="BE1927" i="7"/>
  <c r="AU1927" i="7"/>
  <c r="BF1927" i="7" s="1"/>
  <c r="BE2053" i="7"/>
  <c r="AU2053" i="7"/>
  <c r="BF2053" i="7" s="1"/>
  <c r="BE2026" i="7"/>
  <c r="AU2026" i="7"/>
  <c r="BF2026" i="7" s="1"/>
  <c r="BE678" i="7"/>
  <c r="AU678" i="7"/>
  <c r="BF678" i="7" s="1"/>
  <c r="AU1216" i="7"/>
  <c r="BF1216" i="7" s="1"/>
  <c r="BE1216" i="7"/>
  <c r="AU1671" i="7"/>
  <c r="BF1671" i="7" s="1"/>
  <c r="BE1671" i="7"/>
  <c r="BE1157" i="7"/>
  <c r="AU1157" i="7"/>
  <c r="BF1157" i="7" s="1"/>
  <c r="BE1525" i="7"/>
  <c r="AU1525" i="7"/>
  <c r="BF1525" i="7" s="1"/>
  <c r="BE2162" i="7"/>
  <c r="AU2162" i="7"/>
  <c r="BF2162" i="7" s="1"/>
  <c r="BE2078" i="7"/>
  <c r="AU2078" i="7"/>
  <c r="BF2078" i="7" s="1"/>
  <c r="BE2144" i="7"/>
  <c r="AU2144" i="7"/>
  <c r="BF2144" i="7" s="1"/>
  <c r="BE2045" i="7"/>
  <c r="AU2045" i="7"/>
  <c r="BF2045" i="7" s="1"/>
  <c r="BE2171" i="7"/>
  <c r="AU2171" i="7"/>
  <c r="BF2171" i="7" s="1"/>
  <c r="BE2075" i="7"/>
  <c r="AU2075" i="7"/>
  <c r="BF2075" i="7" s="1"/>
  <c r="BE1697" i="7"/>
  <c r="AU1697" i="7"/>
  <c r="BF1697" i="7" s="1"/>
  <c r="BE1937" i="7"/>
  <c r="AU1937" i="7"/>
  <c r="BF1937" i="7" s="1"/>
  <c r="AU1934" i="7"/>
  <c r="BF1934" i="7" s="1"/>
  <c r="BE1934" i="7"/>
  <c r="BE624" i="7"/>
  <c r="AU624" i="7"/>
  <c r="BF624" i="7" s="1"/>
  <c r="BE1885" i="7"/>
  <c r="AU1885" i="7"/>
  <c r="BF1885" i="7" s="1"/>
  <c r="BE723" i="7"/>
  <c r="AU723" i="7"/>
  <c r="BF723" i="7" s="1"/>
  <c r="BE1464" i="7"/>
  <c r="AU1464" i="7"/>
  <c r="BF1464" i="7" s="1"/>
  <c r="BE1551" i="7"/>
  <c r="AU1551" i="7"/>
  <c r="BF1551" i="7" s="1"/>
  <c r="BE1662" i="7"/>
  <c r="AU1662" i="7"/>
  <c r="BF1662" i="7" s="1"/>
  <c r="BE966" i="7"/>
  <c r="AU966" i="7"/>
  <c r="BF966" i="7" s="1"/>
  <c r="BE1178" i="7"/>
  <c r="AU1178" i="7"/>
  <c r="BF1178" i="7" s="1"/>
  <c r="BE1950" i="7"/>
  <c r="AU1950" i="7"/>
  <c r="BF1950" i="7" s="1"/>
  <c r="BE858" i="7"/>
  <c r="AU858" i="7"/>
  <c r="BF858" i="7" s="1"/>
  <c r="BE1990" i="7"/>
  <c r="AU1990" i="7"/>
  <c r="BF1990" i="7" s="1"/>
  <c r="BE1537" i="7"/>
  <c r="AU1537" i="7"/>
  <c r="BF1537" i="7" s="1"/>
  <c r="BE1782" i="7"/>
  <c r="AU1782" i="7"/>
  <c r="BF1782" i="7" s="1"/>
  <c r="BE1090" i="7"/>
  <c r="AU1090" i="7"/>
  <c r="BF1090" i="7" s="1"/>
  <c r="BE993" i="7"/>
  <c r="AU993" i="7"/>
  <c r="BF993" i="7" s="1"/>
  <c r="BE1877" i="7"/>
  <c r="AU1877" i="7"/>
  <c r="BF1877" i="7" s="1"/>
  <c r="BE636" i="7"/>
  <c r="AU636" i="7"/>
  <c r="BF636" i="7" s="1"/>
  <c r="BE826" i="7"/>
  <c r="AU826" i="7"/>
  <c r="BF826" i="7" s="1"/>
  <c r="BE1104" i="7"/>
  <c r="AU1104" i="7"/>
  <c r="BF1104" i="7" s="1"/>
  <c r="BE1603" i="7"/>
  <c r="AU1603" i="7"/>
  <c r="BF1603" i="7" s="1"/>
  <c r="BE1410" i="7"/>
  <c r="AU1410" i="7"/>
  <c r="BF1410" i="7" s="1"/>
  <c r="BE2160" i="7"/>
  <c r="AU2160" i="7"/>
  <c r="BF2160" i="7" s="1"/>
  <c r="BE310" i="7"/>
  <c r="AU310" i="7"/>
  <c r="BF310" i="7" s="1"/>
  <c r="BE548" i="7"/>
  <c r="AU548" i="7"/>
  <c r="BF548" i="7" s="1"/>
  <c r="BE1250" i="7"/>
  <c r="AU1250" i="7"/>
  <c r="BF1250" i="7" s="1"/>
  <c r="BE2074" i="7"/>
  <c r="AU2074" i="7"/>
  <c r="BF2074" i="7" s="1"/>
  <c r="BE1224" i="7"/>
  <c r="AU1224" i="7"/>
  <c r="BF1224" i="7" s="1"/>
  <c r="BE1383" i="7"/>
  <c r="AU1383" i="7"/>
  <c r="BF1383" i="7" s="1"/>
  <c r="BE1616" i="7"/>
  <c r="AU1616" i="7"/>
  <c r="BF1616" i="7" s="1"/>
  <c r="BE2087" i="7"/>
  <c r="AU2087" i="7"/>
  <c r="BF2087" i="7" s="1"/>
  <c r="BE652" i="7"/>
  <c r="AU652" i="7"/>
  <c r="BF652" i="7" s="1"/>
  <c r="BE647" i="7"/>
  <c r="AU647" i="7"/>
  <c r="BF647" i="7" s="1"/>
  <c r="BE1625" i="7"/>
  <c r="AU1625" i="7"/>
  <c r="BF1625" i="7" s="1"/>
  <c r="BE2044" i="7"/>
  <c r="AU2044" i="7"/>
  <c r="BF2044" i="7" s="1"/>
  <c r="BE1162" i="7"/>
  <c r="AU1162" i="7"/>
  <c r="BF1162" i="7" s="1"/>
  <c r="BE1326" i="7"/>
  <c r="AU1326" i="7"/>
  <c r="BF1326" i="7" s="1"/>
  <c r="BE1316" i="7"/>
  <c r="AU1316" i="7"/>
  <c r="BF1316" i="7" s="1"/>
  <c r="BE1204" i="7"/>
  <c r="AU1204" i="7"/>
  <c r="BF1204" i="7" s="1"/>
  <c r="BE1246" i="7"/>
  <c r="AU1246" i="7"/>
  <c r="BF1246" i="7" s="1"/>
  <c r="BE1220" i="7"/>
  <c r="AU1220" i="7"/>
  <c r="BF1220" i="7" s="1"/>
  <c r="BE855" i="7"/>
  <c r="AU855" i="7"/>
  <c r="BF855" i="7" s="1"/>
  <c r="BE983" i="7"/>
  <c r="AU983" i="7"/>
  <c r="BF983" i="7" s="1"/>
  <c r="BE1165" i="7"/>
  <c r="AU1165" i="7"/>
  <c r="BF1165" i="7" s="1"/>
  <c r="BE961" i="7"/>
  <c r="AU961" i="7"/>
  <c r="BF961" i="7" s="1"/>
  <c r="BE1212" i="7"/>
  <c r="AU1212" i="7"/>
  <c r="BF1212" i="7" s="1"/>
  <c r="BE1080" i="7"/>
  <c r="AU1080" i="7"/>
  <c r="BF1080" i="7" s="1"/>
  <c r="BE1016" i="7"/>
  <c r="AU1016" i="7"/>
  <c r="BF1016" i="7" s="1"/>
  <c r="BE990" i="7"/>
  <c r="AU990" i="7"/>
  <c r="BF990" i="7" s="1"/>
  <c r="BE1185" i="7"/>
  <c r="AU1185" i="7"/>
  <c r="BF1185" i="7" s="1"/>
  <c r="BE1172" i="7"/>
  <c r="AU1172" i="7"/>
  <c r="BF1172" i="7" s="1"/>
  <c r="BE1153" i="7"/>
  <c r="AU1153" i="7"/>
  <c r="BF1153" i="7" s="1"/>
  <c r="BE1100" i="7"/>
  <c r="AU1100" i="7"/>
  <c r="BF1100" i="7" s="1"/>
  <c r="BE544" i="7"/>
  <c r="AU544" i="7"/>
  <c r="BF544" i="7" s="1"/>
  <c r="BE370" i="7"/>
  <c r="AU370" i="7"/>
  <c r="BF370" i="7" s="1"/>
  <c r="BE369" i="7"/>
  <c r="AU369" i="7"/>
  <c r="BF369" i="7" s="1"/>
  <c r="BE1083" i="7"/>
  <c r="AU1083" i="7"/>
  <c r="BF1083" i="7" s="1"/>
  <c r="BE844" i="7"/>
  <c r="AU844" i="7"/>
  <c r="BF844" i="7" s="1"/>
  <c r="BE1404" i="7"/>
  <c r="AU1404" i="7"/>
  <c r="BF1404" i="7" s="1"/>
  <c r="BE1879" i="7"/>
  <c r="AU1879" i="7"/>
  <c r="BF1879" i="7" s="1"/>
  <c r="BE1034" i="7"/>
  <c r="AU1034" i="7"/>
  <c r="BF1034" i="7" s="1"/>
  <c r="F35" i="5"/>
  <c r="F38" i="5"/>
  <c r="BE1222" i="7"/>
  <c r="AU1222" i="7"/>
  <c r="BF1222" i="7" s="1"/>
  <c r="BE1932" i="7"/>
  <c r="AU1932" i="7"/>
  <c r="BF1932" i="7" s="1"/>
  <c r="BE1102" i="7"/>
  <c r="AU1102" i="7"/>
  <c r="BF1102" i="7" s="1"/>
  <c r="BE1380" i="7"/>
  <c r="AU1380" i="7"/>
  <c r="BF1380" i="7" s="1"/>
  <c r="BE1841" i="7"/>
  <c r="AU1841" i="7"/>
  <c r="BF1841" i="7" s="1"/>
  <c r="BE1248" i="7"/>
  <c r="AU1248" i="7"/>
  <c r="BF1248" i="7" s="1"/>
  <c r="BE1547" i="7"/>
  <c r="AU1547" i="7"/>
  <c r="BF1547" i="7" s="1"/>
  <c r="BE1533" i="7"/>
  <c r="AU1533" i="7"/>
  <c r="BF1533" i="7" s="1"/>
  <c r="BE2106" i="7"/>
  <c r="AU2106" i="7"/>
  <c r="BF2106" i="7" s="1"/>
  <c r="BE2139" i="7"/>
  <c r="AU2139" i="7"/>
  <c r="BF2139" i="7" s="1"/>
  <c r="BE1206" i="7"/>
  <c r="AU1206" i="7"/>
  <c r="BF1206" i="7" s="1"/>
  <c r="BE1778" i="7"/>
  <c r="AU1778" i="7"/>
  <c r="BF1778" i="7" s="1"/>
  <c r="BE1521" i="7"/>
  <c r="AU1521" i="7"/>
  <c r="BF1521" i="7" s="1"/>
  <c r="BE1214" i="7"/>
  <c r="AU1214" i="7"/>
  <c r="BF1214" i="7" s="1"/>
  <c r="BE1929" i="7"/>
  <c r="AU1929" i="7"/>
  <c r="BF1929" i="7" s="1"/>
  <c r="BE1969" i="7"/>
  <c r="AU1969" i="7"/>
  <c r="BF1969" i="7" s="1"/>
  <c r="BE1164" i="7"/>
  <c r="AU1164" i="7"/>
  <c r="BF1164" i="7" s="1"/>
  <c r="BE1693" i="7"/>
  <c r="AU1693" i="7"/>
  <c r="BF1693" i="7" s="1"/>
  <c r="BE2005" i="7"/>
  <c r="AU2005" i="7"/>
  <c r="BF2005" i="7" s="1"/>
  <c r="BE2021" i="7"/>
  <c r="AU2021" i="7"/>
  <c r="BF2021" i="7" s="1"/>
  <c r="BE2123" i="7"/>
  <c r="AU2123" i="7"/>
  <c r="BF2123" i="7" s="1"/>
  <c r="BE1831" i="7"/>
  <c r="AU1831" i="7"/>
  <c r="BF1831" i="7" s="1"/>
  <c r="BE2063" i="7"/>
  <c r="AU2063" i="7"/>
  <c r="BF2063" i="7" s="1"/>
  <c r="BE1636" i="7"/>
  <c r="AU1636" i="7"/>
  <c r="BF1636" i="7" s="1"/>
  <c r="BE2164" i="7"/>
  <c r="AU2164" i="7"/>
  <c r="BF2164" i="7" s="1"/>
  <c r="BE2048" i="7"/>
  <c r="AU2048" i="7"/>
  <c r="BF2048" i="7" s="1"/>
  <c r="BE1813" i="7"/>
  <c r="AU1813" i="7"/>
  <c r="BF1813" i="7" s="1"/>
  <c r="BE2052" i="7"/>
  <c r="AU2052" i="7"/>
  <c r="BF2052" i="7" s="1"/>
  <c r="BE1407" i="7"/>
  <c r="AU1407" i="7"/>
  <c r="BF1407" i="7" s="1"/>
  <c r="BE1085" i="7"/>
  <c r="AU1085" i="7"/>
  <c r="BF1085" i="7" s="1"/>
  <c r="BE1328" i="7"/>
  <c r="AU1328" i="7"/>
  <c r="BF1328" i="7" s="1"/>
  <c r="BE1921" i="7"/>
  <c r="AU1921" i="7"/>
  <c r="BF1921" i="7" s="1"/>
  <c r="BE1904" i="7"/>
  <c r="AU1904" i="7"/>
  <c r="BF1904" i="7" s="1"/>
  <c r="BE1667" i="7"/>
  <c r="AU1667" i="7"/>
  <c r="BF1667" i="7" s="1"/>
  <c r="BE1156" i="7"/>
  <c r="AU1156" i="7"/>
  <c r="BF1156" i="7" s="1"/>
  <c r="BE1837" i="7"/>
  <c r="AU1837" i="7"/>
  <c r="BF1837" i="7" s="1"/>
  <c r="BE1417" i="7"/>
  <c r="AU1417" i="7"/>
  <c r="BF1417" i="7" s="1"/>
  <c r="BE1872" i="7"/>
  <c r="AU1872" i="7"/>
  <c r="BF1872" i="7" s="1"/>
  <c r="BE2094" i="7"/>
  <c r="AU2094" i="7"/>
  <c r="BF2094" i="7" s="1"/>
  <c r="BE1082" i="7"/>
  <c r="AU1082" i="7"/>
  <c r="BF1082" i="7" s="1"/>
  <c r="BE1945" i="7"/>
  <c r="AU1945" i="7"/>
  <c r="BF1945" i="7" s="1"/>
  <c r="BE1187" i="7"/>
  <c r="AU1187" i="7"/>
  <c r="BF1187" i="7" s="1"/>
  <c r="BE2073" i="7"/>
  <c r="AU2073" i="7"/>
  <c r="BF2073" i="7" s="1"/>
  <c r="BE1176" i="7"/>
  <c r="AU1176" i="7"/>
  <c r="BF1176" i="7" s="1"/>
  <c r="BE2077" i="7"/>
  <c r="AU2077" i="7"/>
  <c r="BF2077" i="7" s="1"/>
  <c r="BE1167" i="7"/>
  <c r="AU1167" i="7"/>
  <c r="BF1167" i="7" s="1"/>
  <c r="BE1769" i="7"/>
  <c r="AU1769" i="7"/>
  <c r="BF1769" i="7" s="1"/>
  <c r="BE1621" i="7"/>
  <c r="AU1621" i="7"/>
  <c r="BF1621" i="7" s="1"/>
  <c r="BE2156" i="7"/>
  <c r="AU2156" i="7"/>
  <c r="BF2156" i="7" s="1"/>
  <c r="BE1036" i="7"/>
  <c r="AU1036" i="7"/>
  <c r="BF1036" i="7" s="1"/>
  <c r="BE1089" i="7"/>
  <c r="AU1089" i="7"/>
  <c r="BF1089" i="7" s="1"/>
  <c r="BE1817" i="7"/>
  <c r="AU1817" i="7"/>
  <c r="BF1817" i="7" s="1"/>
  <c r="BE1174" i="7"/>
  <c r="AU1174" i="7"/>
  <c r="BF1174" i="7" s="1"/>
  <c r="BE1318" i="7"/>
  <c r="AU1318" i="7"/>
  <c r="BF1318" i="7" s="1"/>
  <c r="BE1462" i="7"/>
  <c r="AU1462" i="7"/>
  <c r="BF1462" i="7" s="1"/>
  <c r="BE1985" i="7"/>
  <c r="AU1985" i="7"/>
  <c r="BF1985" i="7" s="1"/>
  <c r="BE1628" i="7"/>
  <c r="AU1628" i="7"/>
  <c r="BF1628" i="7" s="1"/>
  <c r="BE1658" i="7"/>
  <c r="AU1658" i="7"/>
  <c r="BF1658" i="7" s="1"/>
  <c r="BE1612" i="7"/>
  <c r="AU1612" i="7"/>
  <c r="BF1612" i="7" s="1"/>
  <c r="BE2057" i="7"/>
  <c r="AU2057" i="7"/>
  <c r="BF2057" i="7" s="1"/>
  <c r="BE1584" i="7"/>
  <c r="AU1584" i="7"/>
  <c r="BF1584" i="7" s="1"/>
  <c r="AU1166" i="7"/>
  <c r="BF1166" i="7" s="1"/>
  <c r="BE1166" i="7"/>
  <c r="BE1086" i="7"/>
  <c r="AU1086" i="7"/>
  <c r="BF1086" i="7" s="1"/>
  <c r="BE1459" i="7"/>
  <c r="AU1459" i="7"/>
  <c r="BF1459" i="7" s="1"/>
  <c r="BE736" i="7"/>
  <c r="AU736" i="7"/>
  <c r="BF736" i="7" s="1"/>
  <c r="AU662" i="7"/>
  <c r="BF662" i="7" s="1"/>
  <c r="BE662" i="7"/>
  <c r="AU1870" i="7"/>
  <c r="BF1870" i="7" s="1"/>
  <c r="BE1870" i="7"/>
  <c r="BE342" i="7"/>
  <c r="AU342" i="7"/>
  <c r="BF342" i="7" s="1"/>
  <c r="BE402" i="7"/>
  <c r="AU402" i="7"/>
  <c r="BF402" i="7" s="1"/>
  <c r="BE333" i="7"/>
  <c r="AU333" i="7"/>
  <c r="BF333" i="7" s="1"/>
  <c r="AU1186" i="7"/>
  <c r="BF1186" i="7" s="1"/>
  <c r="BE1186" i="7"/>
  <c r="BE846" i="7"/>
  <c r="AU846" i="7"/>
  <c r="BF846" i="7" s="1"/>
  <c r="BE1920" i="7"/>
  <c r="AU1920" i="7"/>
  <c r="BF1920" i="7" s="1"/>
  <c r="AU1416" i="7"/>
  <c r="BF1416" i="7" s="1"/>
  <c r="BE1416" i="7"/>
  <c r="AU677" i="7"/>
  <c r="BF677" i="7" s="1"/>
  <c r="BE677" i="7"/>
  <c r="BE35" i="7"/>
  <c r="AU35" i="7"/>
  <c r="BF35" i="7" s="1"/>
  <c r="BE36" i="7"/>
  <c r="AU36" i="7"/>
  <c r="BF36" i="7" s="1"/>
  <c r="BE994" i="7"/>
  <c r="AU994" i="7"/>
  <c r="BF994" i="7" s="1"/>
  <c r="BE273" i="7"/>
  <c r="AU273" i="7"/>
  <c r="BF273" i="7" s="1"/>
  <c r="BE1560" i="7"/>
  <c r="AU1560" i="7"/>
  <c r="BF1560" i="7" s="1"/>
  <c r="BE1461" i="7"/>
  <c r="AU1461" i="7"/>
  <c r="BF1461" i="7" s="1"/>
  <c r="AU88" i="7"/>
  <c r="BF88" i="7" s="1"/>
  <c r="BE88" i="7"/>
  <c r="AU403" i="7"/>
  <c r="BF403" i="7" s="1"/>
  <c r="BE403" i="7"/>
  <c r="BE89" i="7"/>
  <c r="AU89" i="7"/>
  <c r="BF89" i="7" s="1"/>
  <c r="AU95" i="7"/>
  <c r="BF95" i="7" s="1"/>
  <c r="BE95" i="7"/>
  <c r="BE91" i="7"/>
  <c r="AU91" i="7"/>
  <c r="BF91" i="7" s="1"/>
  <c r="AU2047" i="7"/>
  <c r="BF2047" i="7" s="1"/>
  <c r="BE2047" i="7"/>
  <c r="BE1582" i="7"/>
  <c r="AU1582" i="7"/>
  <c r="BF1582" i="7" s="1"/>
  <c r="BE1432" i="7"/>
  <c r="AU1432" i="7"/>
  <c r="BF1432" i="7" s="1"/>
  <c r="BE2068" i="7"/>
  <c r="AU2068" i="7"/>
  <c r="BF2068" i="7" s="1"/>
  <c r="BE291" i="7"/>
  <c r="AU291" i="7"/>
  <c r="BF291" i="7" s="1"/>
  <c r="AU38" i="7"/>
  <c r="BF38" i="7" s="1"/>
  <c r="BE38" i="7"/>
  <c r="BE1457" i="7"/>
  <c r="AU1457" i="7"/>
  <c r="BF1457" i="7" s="1"/>
  <c r="BE84" i="7"/>
  <c r="AU84" i="7"/>
  <c r="BF84" i="7" s="1"/>
  <c r="AU398" i="7"/>
  <c r="BF398" i="7" s="1"/>
  <c r="BE398" i="7"/>
  <c r="AU1928" i="7"/>
  <c r="BF1928" i="7" s="1"/>
  <c r="BE1928" i="7"/>
  <c r="BE1583" i="7"/>
  <c r="AU1583" i="7"/>
  <c r="BF1583" i="7" s="1"/>
  <c r="BE1816" i="7"/>
  <c r="AU1816" i="7"/>
  <c r="BF1816" i="7" s="1"/>
  <c r="AU2070" i="7"/>
  <c r="BF2070" i="7" s="1"/>
  <c r="BE2070" i="7"/>
  <c r="AU82" i="7"/>
  <c r="BF82" i="7" s="1"/>
  <c r="BE82" i="7"/>
  <c r="BE396" i="7"/>
  <c r="AU396" i="7"/>
  <c r="BF396" i="7" s="1"/>
  <c r="BE18" i="7"/>
  <c r="AU18" i="7"/>
  <c r="BF18" i="7" s="1"/>
  <c r="BE2105" i="7"/>
  <c r="AU2105" i="7"/>
  <c r="BF2105" i="7" s="1"/>
  <c r="BE1968" i="7"/>
  <c r="AU1968" i="7"/>
  <c r="BF1968" i="7" s="1"/>
  <c r="BE1520" i="7"/>
  <c r="AU1520" i="7"/>
  <c r="BF1520" i="7" s="1"/>
  <c r="BE2163" i="7"/>
  <c r="AU2163" i="7"/>
  <c r="BF2163" i="7" s="1"/>
  <c r="BE963" i="7"/>
  <c r="AU963" i="7"/>
  <c r="BF963" i="7" s="1"/>
  <c r="BE105" i="7"/>
  <c r="AU105" i="7"/>
  <c r="BF105" i="7" s="1"/>
  <c r="AU1205" i="7"/>
  <c r="BF1205" i="7" s="1"/>
  <c r="BE1205" i="7"/>
  <c r="AU86" i="7"/>
  <c r="BF86" i="7" s="1"/>
  <c r="BE86" i="7"/>
  <c r="AU73" i="7"/>
  <c r="BF73" i="7" s="1"/>
  <c r="BE73" i="7"/>
  <c r="BE722" i="7"/>
  <c r="AU722" i="7"/>
  <c r="BF722" i="7" s="1"/>
  <c r="AU1221" i="7"/>
  <c r="BF1221" i="7" s="1"/>
  <c r="BE1221" i="7"/>
  <c r="BE702" i="7"/>
  <c r="AU702" i="7"/>
  <c r="BF702" i="7" s="1"/>
  <c r="BE835" i="7"/>
  <c r="AU835" i="7"/>
  <c r="BF835" i="7" s="1"/>
  <c r="BE282" i="7"/>
  <c r="AU282" i="7"/>
  <c r="BF282" i="7" s="1"/>
  <c r="BE1431" i="7"/>
  <c r="AU1431" i="7"/>
  <c r="BF1431" i="7" s="1"/>
  <c r="BE169" i="7"/>
  <c r="AU169" i="7"/>
  <c r="BF169" i="7" s="1"/>
  <c r="BE1576" i="7"/>
  <c r="AU1576" i="7"/>
  <c r="BF1576" i="7" s="1"/>
  <c r="AU111" i="7"/>
  <c r="BF111" i="7" s="1"/>
  <c r="BE111" i="7"/>
  <c r="AU1635" i="7"/>
  <c r="BF1635" i="7" s="1"/>
  <c r="BE1635" i="7"/>
  <c r="AU98" i="7"/>
  <c r="BF98" i="7" s="1"/>
  <c r="BE98" i="7"/>
  <c r="BE43" i="7"/>
  <c r="AU43" i="7"/>
  <c r="BF43" i="7" s="1"/>
  <c r="BE547" i="7"/>
  <c r="AU547" i="7"/>
  <c r="BF547" i="7" s="1"/>
  <c r="AU1035" i="7"/>
  <c r="BF1035" i="7" s="1"/>
  <c r="BE1035" i="7"/>
  <c r="AU1247" i="7"/>
  <c r="BF1247" i="7" s="1"/>
  <c r="BE1247" i="7"/>
  <c r="BE94" i="7"/>
  <c r="AU94" i="7"/>
  <c r="BF94" i="7" s="1"/>
  <c r="AU1173" i="7"/>
  <c r="BF1173" i="7" s="1"/>
  <c r="BE1173" i="7"/>
  <c r="BE1580" i="7"/>
  <c r="AU1580" i="7"/>
  <c r="BF1580" i="7" s="1"/>
  <c r="AU1581" i="7"/>
  <c r="BF1581" i="7" s="1"/>
  <c r="BE1581" i="7"/>
  <c r="BE1574" i="7"/>
  <c r="AU1574" i="7"/>
  <c r="BF1574" i="7" s="1"/>
  <c r="AU85" i="7"/>
  <c r="BF85" i="7" s="1"/>
  <c r="BE85" i="7"/>
  <c r="BE399" i="7"/>
  <c r="AU399" i="7"/>
  <c r="BF399" i="7" s="1"/>
  <c r="AU1084" i="7"/>
  <c r="BF1084" i="7" s="1"/>
  <c r="BE1084" i="7"/>
  <c r="BE39" i="7"/>
  <c r="AU39" i="7"/>
  <c r="BF39" i="7" s="1"/>
  <c r="BE1379" i="7"/>
  <c r="AU1379" i="7"/>
  <c r="BF1379" i="7" s="1"/>
  <c r="BE568" i="7"/>
  <c r="AU568" i="7"/>
  <c r="BF568" i="7" s="1"/>
  <c r="BE2004" i="7"/>
  <c r="AU2004" i="7"/>
  <c r="BF2004" i="7" s="1"/>
  <c r="BE593" i="7"/>
  <c r="AU593" i="7"/>
  <c r="BF593" i="7" s="1"/>
  <c r="AU965" i="7"/>
  <c r="BF965" i="7" s="1"/>
  <c r="BE965" i="7"/>
  <c r="BE1101" i="7"/>
  <c r="AU1101" i="7"/>
  <c r="BF1101" i="7" s="1"/>
  <c r="BE2155" i="7"/>
  <c r="AU2155" i="7"/>
  <c r="BF2155" i="7" s="1"/>
  <c r="BE1563" i="7"/>
  <c r="AU1563" i="7"/>
  <c r="BF1563" i="7" s="1"/>
  <c r="AU1155" i="7"/>
  <c r="BF1155" i="7" s="1"/>
  <c r="BE1155" i="7"/>
  <c r="AU646" i="7"/>
  <c r="BF646" i="7" s="1"/>
  <c r="BE646" i="7"/>
  <c r="BE1777" i="7"/>
  <c r="AU1777" i="7"/>
  <c r="BF1777" i="7" s="1"/>
  <c r="BE109" i="7"/>
  <c r="AU109" i="7"/>
  <c r="BF109" i="7" s="1"/>
  <c r="BE985" i="7"/>
  <c r="AU985" i="7"/>
  <c r="BF985" i="7" s="1"/>
  <c r="BE2081" i="7"/>
  <c r="AU2081" i="7"/>
  <c r="BF2081" i="7" s="1"/>
  <c r="BE1830" i="7"/>
  <c r="AU1830" i="7"/>
  <c r="BF1830" i="7" s="1"/>
  <c r="AU1931" i="7"/>
  <c r="BF1931" i="7" s="1"/>
  <c r="BE1931" i="7"/>
  <c r="BE2065" i="7"/>
  <c r="AU2065" i="7"/>
  <c r="BF2065" i="7" s="1"/>
  <c r="BE1546" i="7"/>
  <c r="AU1546" i="7"/>
  <c r="BF1546" i="7" s="1"/>
  <c r="AU83" i="7"/>
  <c r="BF83" i="7" s="1"/>
  <c r="BE83" i="7"/>
  <c r="BE110" i="7"/>
  <c r="AU110" i="7"/>
  <c r="BF110" i="7" s="1"/>
  <c r="BE1406" i="7"/>
  <c r="AU1406" i="7"/>
  <c r="BF1406" i="7" s="1"/>
  <c r="BE106" i="7"/>
  <c r="AU106" i="7"/>
  <c r="BF106" i="7" s="1"/>
  <c r="BE1018" i="7"/>
  <c r="AU1018" i="7"/>
  <c r="BF1018" i="7" s="1"/>
  <c r="BE400" i="7"/>
  <c r="AU400" i="7"/>
  <c r="BF400" i="7" s="1"/>
  <c r="BE2038" i="7"/>
  <c r="AU2038" i="7"/>
  <c r="BF2038" i="7" s="1"/>
  <c r="AU2067" i="7"/>
  <c r="BF2067" i="7" s="1"/>
  <c r="BE2067" i="7"/>
  <c r="AU1564" i="7"/>
  <c r="BF1564" i="7" s="1"/>
  <c r="BE1564" i="7"/>
  <c r="BE768" i="7"/>
  <c r="AU768" i="7"/>
  <c r="BF768" i="7" s="1"/>
  <c r="AU1081" i="7"/>
  <c r="BF1081" i="7" s="1"/>
  <c r="BE1081" i="7"/>
  <c r="BE1944" i="7"/>
  <c r="AU1944" i="7"/>
  <c r="BF1944" i="7" s="1"/>
  <c r="BE58" i="7"/>
  <c r="AU58" i="7"/>
  <c r="BF58" i="7" s="1"/>
  <c r="BE1666" i="7"/>
  <c r="AU1666" i="7"/>
  <c r="BF1666" i="7" s="1"/>
  <c r="BE1569" i="7"/>
  <c r="AU1569" i="7"/>
  <c r="BF1569" i="7" s="1"/>
  <c r="BE623" i="7"/>
  <c r="AU623" i="7"/>
  <c r="BF623" i="7" s="1"/>
  <c r="BE401" i="7"/>
  <c r="AU401" i="7"/>
  <c r="BF401" i="7" s="1"/>
  <c r="AU1163" i="7"/>
  <c r="BF1163" i="7" s="1"/>
  <c r="BE1163" i="7"/>
  <c r="BE1570" i="7"/>
  <c r="AU1570" i="7"/>
  <c r="BF1570" i="7" s="1"/>
  <c r="AU1572" i="7"/>
  <c r="BF1572" i="7" s="1"/>
  <c r="BE1572" i="7"/>
  <c r="BE2020" i="7"/>
  <c r="AU2020" i="7"/>
  <c r="BF2020" i="7" s="1"/>
  <c r="AU1565" i="7"/>
  <c r="BF1565" i="7" s="1"/>
  <c r="BE1565" i="7"/>
  <c r="BE2039" i="7"/>
  <c r="AU2039" i="7"/>
  <c r="BF2039" i="7" s="1"/>
  <c r="AU80" i="7"/>
  <c r="BF80" i="7" s="1"/>
  <c r="BE80" i="7"/>
  <c r="AU90" i="7"/>
  <c r="BF90" i="7" s="1"/>
  <c r="BE90" i="7"/>
  <c r="BE1568" i="7"/>
  <c r="AU1568" i="7"/>
  <c r="BF1568" i="7" s="1"/>
  <c r="AU178" i="7"/>
  <c r="BF178" i="7" s="1"/>
  <c r="BE178" i="7"/>
  <c r="BE1566" i="7"/>
  <c r="AU1566" i="7"/>
  <c r="BF1566" i="7" s="1"/>
  <c r="BE1087" i="7"/>
  <c r="AU1087" i="7"/>
  <c r="BF1087" i="7" s="1"/>
  <c r="BE1840" i="7"/>
  <c r="AU1840" i="7"/>
  <c r="BF1840" i="7" s="1"/>
  <c r="BE1903" i="7"/>
  <c r="AU1903" i="7"/>
  <c r="BF1903" i="7" s="1"/>
  <c r="BE651" i="7"/>
  <c r="AU651" i="7"/>
  <c r="BF651" i="7" s="1"/>
  <c r="BE1454" i="7"/>
  <c r="AU1454" i="7"/>
  <c r="BF1454" i="7" s="1"/>
  <c r="AU797" i="7"/>
  <c r="BF797" i="7" s="1"/>
  <c r="BE797" i="7"/>
  <c r="BE1812" i="7"/>
  <c r="AU1812" i="7"/>
  <c r="BF1812" i="7" s="1"/>
  <c r="BE2071" i="7"/>
  <c r="AU2071" i="7"/>
  <c r="BF2071" i="7" s="1"/>
  <c r="AU1317" i="7"/>
  <c r="BF1317" i="7" s="1"/>
  <c r="BE1317" i="7"/>
  <c r="BE309" i="7"/>
  <c r="AU309" i="7"/>
  <c r="BF309" i="7" s="1"/>
  <c r="BE63" i="7"/>
  <c r="AU63" i="7"/>
  <c r="BF63" i="7" s="1"/>
  <c r="BE1213" i="7"/>
  <c r="AU1213" i="7"/>
  <c r="BF1213" i="7" s="1"/>
  <c r="AU1455" i="7"/>
  <c r="BF1455" i="7" s="1"/>
  <c r="BE1455" i="7"/>
  <c r="BE107" i="7"/>
  <c r="AU107" i="7"/>
  <c r="BF107" i="7" s="1"/>
  <c r="AU823" i="7"/>
  <c r="BF823" i="7" s="1"/>
  <c r="BE823" i="7"/>
  <c r="BE113" i="7"/>
  <c r="AU113" i="7"/>
  <c r="BF113" i="7" s="1"/>
  <c r="BE2051" i="7"/>
  <c r="AU2051" i="7"/>
  <c r="BF2051" i="7" s="1"/>
  <c r="AU1984" i="7"/>
  <c r="BF1984" i="7" s="1"/>
  <c r="BE1984" i="7"/>
  <c r="AU1611" i="7"/>
  <c r="BF1611" i="7" s="1"/>
  <c r="BE1611" i="7"/>
  <c r="AU108" i="7"/>
  <c r="BF108" i="7" s="1"/>
  <c r="BE108" i="7"/>
  <c r="AU2138" i="7"/>
  <c r="BF2138" i="7" s="1"/>
  <c r="BE2138" i="7"/>
  <c r="AU2056" i="7"/>
  <c r="BF2056" i="7" s="1"/>
  <c r="BE2056" i="7"/>
  <c r="BE2122" i="7"/>
  <c r="AU2122" i="7"/>
  <c r="BF2122" i="7" s="1"/>
  <c r="BE2076" i="7"/>
  <c r="AU2076" i="7"/>
  <c r="BF2076" i="7" s="1"/>
  <c r="AU2066" i="7"/>
  <c r="BF2066" i="7" s="1"/>
  <c r="BE2066" i="7"/>
  <c r="AU2072" i="7"/>
  <c r="BF2072" i="7" s="1"/>
  <c r="BE2072" i="7"/>
  <c r="BE1532" i="7"/>
  <c r="AU1532" i="7"/>
  <c r="BF1532" i="7" s="1"/>
  <c r="AU1175" i="7"/>
  <c r="BF1175" i="7" s="1"/>
  <c r="BE1175" i="7"/>
  <c r="BE78" i="7"/>
  <c r="AU78" i="7"/>
  <c r="BF78" i="7" s="1"/>
  <c r="BE1558" i="7"/>
  <c r="AU1558" i="7"/>
  <c r="BF1558" i="7" s="1"/>
  <c r="BE1460" i="7"/>
  <c r="AU1460" i="7"/>
  <c r="BF1460" i="7" s="1"/>
  <c r="BE1559" i="7"/>
  <c r="AU1559" i="7"/>
  <c r="BF1559" i="7" s="1"/>
  <c r="BE104" i="7"/>
  <c r="AU104" i="7"/>
  <c r="BF104" i="7" s="1"/>
  <c r="BE635" i="7"/>
  <c r="AU635" i="7"/>
  <c r="BF635" i="7" s="1"/>
  <c r="BE1692" i="7"/>
  <c r="AU1692" i="7"/>
  <c r="BF1692" i="7" s="1"/>
  <c r="BE37" i="7"/>
  <c r="AU37" i="7"/>
  <c r="BF37" i="7" s="1"/>
  <c r="AU2064" i="7"/>
  <c r="BF2064" i="7" s="1"/>
  <c r="BE2064" i="7"/>
  <c r="AU353" i="7"/>
  <c r="BF353" i="7" s="1"/>
  <c r="BE353" i="7"/>
  <c r="BE1599" i="7"/>
  <c r="AU1599" i="7"/>
  <c r="BF1599" i="7" s="1"/>
  <c r="BE1871" i="7"/>
  <c r="AU1871" i="7"/>
  <c r="BF1871" i="7" s="1"/>
  <c r="BE1567" i="7"/>
  <c r="AU1567" i="7"/>
  <c r="BF1567" i="7" s="1"/>
  <c r="AU154" i="7"/>
  <c r="BF154" i="7" s="1"/>
  <c r="BE154" i="7"/>
  <c r="BE1088" i="7"/>
  <c r="AU1088" i="7"/>
  <c r="BF1088" i="7" s="1"/>
  <c r="AU81" i="7"/>
  <c r="BF81" i="7" s="1"/>
  <c r="BE81" i="7"/>
  <c r="AU87" i="7"/>
  <c r="BF87" i="7" s="1"/>
  <c r="BE87" i="7"/>
  <c r="BE343" i="7"/>
  <c r="AU343" i="7"/>
  <c r="BF343" i="7" s="1"/>
  <c r="AU1579" i="7"/>
  <c r="BF1579" i="7" s="1"/>
  <c r="BE1579" i="7"/>
  <c r="AU358" i="7"/>
  <c r="BF358" i="7" s="1"/>
  <c r="BE358" i="7"/>
  <c r="BE992" i="7"/>
  <c r="AU992" i="7"/>
  <c r="BF992" i="7" s="1"/>
  <c r="AU1327" i="7"/>
  <c r="BF1327" i="7" s="1"/>
  <c r="BE1327" i="7"/>
  <c r="AU2161" i="7"/>
  <c r="BF2161" i="7" s="1"/>
  <c r="BE2161" i="7"/>
  <c r="BE319" i="7"/>
  <c r="AU319" i="7"/>
  <c r="BF319" i="7" s="1"/>
  <c r="BE250" i="7"/>
  <c r="AU250" i="7"/>
  <c r="BF250" i="7" s="1"/>
  <c r="BE1561" i="7"/>
  <c r="AU1561" i="7"/>
  <c r="BF1561" i="7" s="1"/>
  <c r="AU1562" i="7"/>
  <c r="BF1562" i="7" s="1"/>
  <c r="BE1562" i="7"/>
  <c r="BE1456" i="7"/>
  <c r="AU1456" i="7"/>
  <c r="BF1456" i="7" s="1"/>
  <c r="BE1154" i="7"/>
  <c r="AU1154" i="7"/>
  <c r="BF1154" i="7" s="1"/>
  <c r="BE571" i="7"/>
  <c r="AU571" i="7"/>
  <c r="BF571" i="7" s="1"/>
  <c r="AU496" i="7"/>
  <c r="BF496" i="7" s="1"/>
  <c r="BE496" i="7"/>
  <c r="AU1627" i="7"/>
  <c r="BF1627" i="7" s="1"/>
  <c r="BE1627" i="7"/>
  <c r="BE1620" i="7"/>
  <c r="AU1620" i="7"/>
  <c r="BF1620" i="7" s="1"/>
  <c r="BE836" i="7"/>
  <c r="AU836" i="7"/>
  <c r="BF836" i="7" s="1"/>
  <c r="BE92" i="7"/>
  <c r="AU92" i="7"/>
  <c r="BF92" i="7" s="1"/>
  <c r="BE148" i="7"/>
  <c r="AU148" i="7"/>
  <c r="BF148" i="7" s="1"/>
  <c r="BE1836" i="7"/>
  <c r="AU1836" i="7"/>
  <c r="BF1836" i="7" s="1"/>
  <c r="BE2069" i="7"/>
  <c r="AU2069" i="7"/>
  <c r="BF2069" i="7" s="1"/>
  <c r="BE79" i="7"/>
  <c r="AU79" i="7"/>
  <c r="BF79" i="7" s="1"/>
  <c r="AU112" i="7"/>
  <c r="BF112" i="7" s="1"/>
  <c r="BE112" i="7"/>
  <c r="BE1573" i="7"/>
  <c r="AU1573" i="7"/>
  <c r="BF1573" i="7" s="1"/>
  <c r="BE1768" i="7"/>
  <c r="AU1768" i="7"/>
  <c r="BF1768" i="7" s="1"/>
  <c r="BE2154" i="7"/>
  <c r="AU2154" i="7"/>
  <c r="BF2154" i="7" s="1"/>
  <c r="AU1657" i="7"/>
  <c r="BF1657" i="7" s="1"/>
  <c r="BE1657" i="7"/>
  <c r="BE691" i="7"/>
  <c r="AU691" i="7"/>
  <c r="BF691" i="7" s="1"/>
  <c r="BE1598" i="7"/>
  <c r="AU1598" i="7"/>
  <c r="BF1598" i="7" s="1"/>
  <c r="BE2093" i="7"/>
  <c r="AU2093" i="7"/>
  <c r="BF2093" i="7" s="1"/>
  <c r="BE2082" i="7"/>
  <c r="AU2082" i="7"/>
  <c r="BF2082" i="7" s="1"/>
  <c r="AU645" i="7"/>
  <c r="BF645" i="7" s="1"/>
  <c r="BE645" i="7"/>
  <c r="BE843" i="7"/>
  <c r="AU843" i="7"/>
  <c r="BF843" i="7" s="1"/>
  <c r="BE1575" i="7"/>
  <c r="AU1575" i="7"/>
  <c r="BF1575" i="7" s="1"/>
  <c r="BE2062" i="7"/>
  <c r="AU2062" i="7"/>
  <c r="BF2062" i="7" s="1"/>
  <c r="BE397" i="7"/>
  <c r="AU397" i="7"/>
  <c r="BF397" i="7" s="1"/>
  <c r="BE1458" i="7"/>
  <c r="AU1458" i="7"/>
  <c r="BF1458" i="7" s="1"/>
  <c r="BE2153" i="7"/>
  <c r="AU2153" i="7"/>
  <c r="BF2153" i="7" s="1"/>
  <c r="A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 PC</author>
  </authors>
  <commentList>
    <comment ref="B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Seefried, 26.02.09:</t>
        </r>
        <r>
          <rPr>
            <sz val="8"/>
            <color indexed="81"/>
            <rFont val="Tahoma"/>
            <family val="2"/>
          </rPr>
          <t xml:space="preserve">
also Basis-RS mit Immobilien-RS,
Ideal-RS oder Optimal-RS mit Immobilien-RS
</t>
        </r>
      </text>
    </comment>
    <comment ref="C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Seefried, 26.02.09:</t>
        </r>
        <r>
          <rPr>
            <sz val="8"/>
            <color indexed="81"/>
            <rFont val="Tahoma"/>
            <family val="2"/>
          </rPr>
          <t xml:space="preserve">
nicht im Optimal-RS, weil dort die Vorsorgeklausel gilt, dass automatisch immer alle Gewerbeeinheiten mitversichert sind. Im Ideal-RS versicherbar, wenn bestehenende Annahmerichtlinien berücksichtigt werden (z.B. dass kein Brauereivertrag abgeschlossen sein darf etc.</t>
        </r>
      </text>
    </comment>
    <comment ref="B4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Seefried, 26.02.09:</t>
        </r>
        <r>
          <rPr>
            <sz val="8"/>
            <color indexed="81"/>
            <rFont val="Tahoma"/>
            <family val="2"/>
          </rPr>
          <t xml:space="preserve">
also § 28 Basis-RS mit Immobilien-RS oder Ideal-RS oder Optimal-RS inkl.  Immobilien-RS oder § 29 Immobilien-RS </t>
        </r>
      </text>
    </comment>
  </commentList>
</comments>
</file>

<file path=xl/sharedStrings.xml><?xml version="1.0" encoding="utf-8"?>
<sst xmlns="http://schemas.openxmlformats.org/spreadsheetml/2006/main" count="86077" uniqueCount="4625">
  <si>
    <t>Bandagist</t>
  </si>
  <si>
    <t>5460</t>
  </si>
  <si>
    <t>nein</t>
  </si>
  <si>
    <t>ja</t>
  </si>
  <si>
    <t>keine</t>
  </si>
  <si>
    <t>Gymnastiklehrer</t>
  </si>
  <si>
    <t>5109</t>
  </si>
  <si>
    <t>Sportler</t>
  </si>
  <si>
    <t>5140</t>
  </si>
  <si>
    <t>Bekleidungs- und Wäscheverleih</t>
  </si>
  <si>
    <t>6324</t>
  </si>
  <si>
    <t>Automatenwäscherei</t>
  </si>
  <si>
    <t>6006</t>
  </si>
  <si>
    <t>Bettfedernreinigung</t>
  </si>
  <si>
    <t>6009</t>
  </si>
  <si>
    <t>Lederreinigung</t>
  </si>
  <si>
    <t>6030</t>
  </si>
  <si>
    <t>Wäscherei</t>
  </si>
  <si>
    <t>6042</t>
  </si>
  <si>
    <t>Graphologe</t>
  </si>
  <si>
    <t>6960</t>
  </si>
  <si>
    <t>Transportunternehmen</t>
  </si>
  <si>
    <t>6603</t>
  </si>
  <si>
    <t>Gartenbau und Saatzüchterei</t>
  </si>
  <si>
    <t>0315</t>
  </si>
  <si>
    <t>Binnenschiffer und Lotse</t>
  </si>
  <si>
    <t>6978</t>
  </si>
  <si>
    <t>Beherbergungsbetrieb</t>
  </si>
  <si>
    <t>Nähmaschinenreparatur</t>
  </si>
  <si>
    <t>Veranstaltungsservice</t>
  </si>
  <si>
    <t>Warenhandelsmakler</t>
  </si>
  <si>
    <t>6961</t>
  </si>
  <si>
    <t>Warenhandelsvertreter</t>
  </si>
  <si>
    <t>6962</t>
  </si>
  <si>
    <t>Chiropraktiker</t>
  </si>
  <si>
    <t>5469</t>
  </si>
  <si>
    <t>Onlinehandel</t>
  </si>
  <si>
    <t>Imbiss</t>
  </si>
  <si>
    <t>Bauhauptgewerbe</t>
  </si>
  <si>
    <t>7200</t>
  </si>
  <si>
    <t>Baunebengewerbe</t>
  </si>
  <si>
    <t>1202</t>
  </si>
  <si>
    <t>Gummiverarbeitung</t>
  </si>
  <si>
    <t>2418</t>
  </si>
  <si>
    <t>Musikproduzent</t>
  </si>
  <si>
    <t>3058</t>
  </si>
  <si>
    <t>Raumausstatter</t>
  </si>
  <si>
    <t>1201</t>
  </si>
  <si>
    <t>Therapeut</t>
  </si>
  <si>
    <t>5490</t>
  </si>
  <si>
    <t>Modeatelier</t>
  </si>
  <si>
    <t>3339</t>
  </si>
  <si>
    <t>Fischerei</t>
  </si>
  <si>
    <t>0306</t>
  </si>
  <si>
    <t>1192/1192a</t>
  </si>
  <si>
    <t>Obst- und Gemüseverwertung</t>
  </si>
  <si>
    <t>0363</t>
  </si>
  <si>
    <t>1193/1207</t>
  </si>
  <si>
    <t>1194/1199</t>
  </si>
  <si>
    <t>nicht FK (Vereins-RS)</t>
  </si>
  <si>
    <t>Aufzugsbaubetrieb</t>
  </si>
  <si>
    <t>Aufzugstechnik (Montage, Reparatur, Wartung)</t>
  </si>
  <si>
    <t>Andenkengeschäft</t>
  </si>
  <si>
    <t>Abfallbeseitigungsunternehmen</t>
  </si>
  <si>
    <t>Abfalllagerungsunternehmen</t>
  </si>
  <si>
    <t>Abfallverwertungsunternehmen</t>
  </si>
  <si>
    <t>Abwasserbeseitigungsunternehmen</t>
  </si>
  <si>
    <t>Asbestentsorgungsbetrieb</t>
  </si>
  <si>
    <t>Betrieb der Abfallwirtschaft</t>
  </si>
  <si>
    <t>Deponie</t>
  </si>
  <si>
    <t>Entsorgungsunternehmen (ohne Verbrennung)</t>
  </si>
  <si>
    <t>Klärschlammentsorgung</t>
  </si>
  <si>
    <t>Mülldeponie</t>
  </si>
  <si>
    <t>Müllverbrennungsanlage</t>
  </si>
  <si>
    <t>Sondermülldeponie</t>
  </si>
  <si>
    <t>Abflussreinigungsbetrieb</t>
  </si>
  <si>
    <t>Kanal- und Rohrreinigungsbetrieb</t>
  </si>
  <si>
    <t>Sonstiger Reinigungsbetrieb</t>
  </si>
  <si>
    <t>Akustikbaubetrieb</t>
  </si>
  <si>
    <t>Anstreicherbetrieb</t>
  </si>
  <si>
    <t>Gipsereibetrieb</t>
  </si>
  <si>
    <t>Industrieanstrichbetrieb</t>
  </si>
  <si>
    <t>Industrielackierung und Korrosionsschutz</t>
  </si>
  <si>
    <t>Lackiererei</t>
  </si>
  <si>
    <t>Maler- und Stuckateurbetrieb</t>
  </si>
  <si>
    <t>Malerbetrieb</t>
  </si>
  <si>
    <t>Putzerbetrieb</t>
  </si>
  <si>
    <t>Stuckateurbetrieb</t>
  </si>
  <si>
    <t>Antiquariat</t>
  </si>
  <si>
    <t>Auktionator</t>
  </si>
  <si>
    <t>Kunstauktionshaus</t>
  </si>
  <si>
    <t>Bobbahn</t>
  </si>
  <si>
    <t>Rodelbahn</t>
  </si>
  <si>
    <t>Arbeitsbühnenvermietung</t>
  </si>
  <si>
    <t>Arbeitshebebühnenvermietung</t>
  </si>
  <si>
    <t>Bühnenbaubetrieb</t>
  </si>
  <si>
    <t>Bühnenvermietung</t>
  </si>
  <si>
    <t>Tribünenbaubetrieb</t>
  </si>
  <si>
    <t>Tribünenvermietung</t>
  </si>
  <si>
    <t>Asphaltierungsbetrieb</t>
  </si>
  <si>
    <t>Augenoptiker</t>
  </si>
  <si>
    <t>Feinoptiker</t>
  </si>
  <si>
    <t>Hörgeräteakustiker</t>
  </si>
  <si>
    <t>Optiker</t>
  </si>
  <si>
    <t>Augenoptiker und Hörgeräteakustiker</t>
  </si>
  <si>
    <t>Optischer Handwerksbetrieb (Feinmechanik)</t>
  </si>
  <si>
    <t>Auskunftei</t>
  </si>
  <si>
    <t>Kfz-Auspuffservice</t>
  </si>
  <si>
    <t>Kfz-Handels- und -Handwerksbetrieb</t>
  </si>
  <si>
    <t>Heim</t>
  </si>
  <si>
    <t>Kfz-Elektrikbetrieb</t>
  </si>
  <si>
    <t>Kfz-Glaserei</t>
  </si>
  <si>
    <t>Kfz-Sattlerei</t>
  </si>
  <si>
    <t>Kfz-Vermietung</t>
  </si>
  <si>
    <t>Baby- und Kinderausstattungseinzelhandel</t>
  </si>
  <si>
    <t>Babybekleidungseinzelhandel</t>
  </si>
  <si>
    <t>Kinderbekleidungseinzelhandel</t>
  </si>
  <si>
    <t>Badmintonhalle</t>
  </si>
  <si>
    <t>Squashhalle</t>
  </si>
  <si>
    <t>Tennisanlage</t>
  </si>
  <si>
    <t>Tennishalle</t>
  </si>
  <si>
    <t>Orthopädietechnik-Mechaniker</t>
  </si>
  <si>
    <t>Aerobicstudio</t>
  </si>
  <si>
    <t>Aerobictrainer ohne eigene Schule/Sportanlage</t>
  </si>
  <si>
    <t>Ballettlehrer ohne eigene Schule/Sportanlage</t>
  </si>
  <si>
    <t>Ballettschule</t>
  </si>
  <si>
    <t>Bodybuildingstudio</t>
  </si>
  <si>
    <t>Fitnesscenter</t>
  </si>
  <si>
    <t>Fitnessstudio</t>
  </si>
  <si>
    <t>Gymnastikstudio</t>
  </si>
  <si>
    <t>Judoschule</t>
  </si>
  <si>
    <t>Kampfsportlehrer</t>
  </si>
  <si>
    <t>Kampfsportschule</t>
  </si>
  <si>
    <t>Selbstverteidigungslehrer</t>
  </si>
  <si>
    <t>Skilehrer, freiberuflich</t>
  </si>
  <si>
    <t>Sportlehrer</t>
  </si>
  <si>
    <t>Sportstudio</t>
  </si>
  <si>
    <t>Tanzlehrer</t>
  </si>
  <si>
    <t>Tanzschule</t>
  </si>
  <si>
    <t>Tennislehrer</t>
  </si>
  <si>
    <t>Tennisschule</t>
  </si>
  <si>
    <t>Anglerbedarfshandel</t>
  </si>
  <si>
    <t>Bauernhof</t>
  </si>
  <si>
    <t>Brüterei</t>
  </si>
  <si>
    <t>Kälber- und Bullenmästerei</t>
  </si>
  <si>
    <t>Forstwirtschaftsbetrieb</t>
  </si>
  <si>
    <t>Geflügelfarm</t>
  </si>
  <si>
    <t>Gemüseanbaubetrieb</t>
  </si>
  <si>
    <t>Hopfenanbaubetrieb</t>
  </si>
  <si>
    <t>Landwirtschaftlicher Betrieb</t>
  </si>
  <si>
    <t>Legehennenbetrieb</t>
  </si>
  <si>
    <t>Obstanbaubetrieb</t>
  </si>
  <si>
    <t>Pelztierfarm</t>
  </si>
  <si>
    <t>Schäferei</t>
  </si>
  <si>
    <t>Schweinemästerei</t>
  </si>
  <si>
    <t>Wanderschäferei</t>
  </si>
  <si>
    <t>Bastelbedarfshandel (kein Baumarkt)</t>
  </si>
  <si>
    <t>Baumaschinenvermietung</t>
  </si>
  <si>
    <t>Bauträger</t>
  </si>
  <si>
    <t>Beleuchtungskörperhersteller</t>
  </si>
  <si>
    <t>Bild-/Nachrichtenagentur (nur Büro)</t>
  </si>
  <si>
    <t>Billardsalon</t>
  </si>
  <si>
    <t>Bioladen</t>
  </si>
  <si>
    <t>Naturkosthandel</t>
  </si>
  <si>
    <t>Reformhaus, Reformwarenhandel</t>
  </si>
  <si>
    <t>Brautmoden-, Abendmodenverleih</t>
  </si>
  <si>
    <t>Brautmoden-, Abendmodeneinzelhandel</t>
  </si>
  <si>
    <t>Garderobenverleih</t>
  </si>
  <si>
    <t>Kostümverleih</t>
  </si>
  <si>
    <t>Metallprägeanstalt</t>
  </si>
  <si>
    <t>Papierprägeanstalt</t>
  </si>
  <si>
    <t>Prägeanstalt</t>
  </si>
  <si>
    <t>Annahmestelle für chemische Reinigung, Wäscherei</t>
  </si>
  <si>
    <t>Chemische Reinigung (einschließlich Färberei)</t>
  </si>
  <si>
    <t>Expressreinigung</t>
  </si>
  <si>
    <t>Textilreinigung (ohne chemische Reinigung)</t>
  </si>
  <si>
    <t>Textilreinigung (mit chemischer Reinigung)</t>
  </si>
  <si>
    <t>Wäscherei mit Heißmangelbetrieb</t>
  </si>
  <si>
    <t>Arzneimittelhersteller</t>
  </si>
  <si>
    <t>Biologischer Laborbetrieb</t>
  </si>
  <si>
    <t>Chemischer Laborbetrieb</t>
  </si>
  <si>
    <t>Chemischer oder physikalischer Forschungslaborbetrieb</t>
  </si>
  <si>
    <t>Hersteller von kosmetischen, pharmazeutischen Essenzen</t>
  </si>
  <si>
    <t>Medizinischer Forschungslaborbetrieb</t>
  </si>
  <si>
    <t>Medizinisch-diagnostischer Laborbetrieb</t>
  </si>
  <si>
    <t>Pharmazeutikahersteller</t>
  </si>
  <si>
    <t>Pharmazeutischer Laborbetrieb</t>
  </si>
  <si>
    <t>Dachdeckerbetrieb</t>
  </si>
  <si>
    <t>Fahrradreparatur</t>
  </si>
  <si>
    <t>1524</t>
  </si>
  <si>
    <t>Herstellung und Verarbeitung von Mineralfarben</t>
  </si>
  <si>
    <t>Farbenhersteller</t>
  </si>
  <si>
    <t>Herstellung und Verarbeitung von Tinten/Druckerfarben</t>
  </si>
  <si>
    <t>Herstellung und Verarbeitung von Farbmitteln (Pigmenten, Farbstoffen)</t>
  </si>
  <si>
    <t>Fischereibedarfshandel</t>
  </si>
  <si>
    <t>Fotoapparatehersteller</t>
  </si>
  <si>
    <t>Projektionsgerätehersteller</t>
  </si>
  <si>
    <t>Videokamerahersteller</t>
  </si>
  <si>
    <t>Büromaschinenreparatur</t>
  </si>
  <si>
    <t>Fernsehgerätereparatur</t>
  </si>
  <si>
    <t>Fotoapparatereparatur</t>
  </si>
  <si>
    <t>Installation und Reparatur von Kommunikationstechnik</t>
  </si>
  <si>
    <t>Unterhaltungselektronikreparatur</t>
  </si>
  <si>
    <t>Digitalkamerahandel</t>
  </si>
  <si>
    <t>Fotoatelier</t>
  </si>
  <si>
    <t>Fotohandel mit/ohne optische Artikel</t>
  </si>
  <si>
    <t>Frisörsalon</t>
  </si>
  <si>
    <t>Haarstudio</t>
  </si>
  <si>
    <t>Bodenlegebetrieb (ohne Parkett)</t>
  </si>
  <si>
    <t>Fußbodenverlegebetrieb</t>
  </si>
  <si>
    <t>Teppichverlegebetrieb</t>
  </si>
  <si>
    <t>Biolifting</t>
  </si>
  <si>
    <t>Farbberater</t>
  </si>
  <si>
    <t>Fingernagelstudio</t>
  </si>
  <si>
    <t>Haarentfernungsstudio</t>
  </si>
  <si>
    <t>Imageberater</t>
  </si>
  <si>
    <t>Kosmetik-, Nagel- und Fußpflegestudio</t>
  </si>
  <si>
    <t>Nagelstudio</t>
  </si>
  <si>
    <t>Podologische Praxis</t>
  </si>
  <si>
    <t>Praxis für Pediküre</t>
  </si>
  <si>
    <t>Stilberater</t>
  </si>
  <si>
    <t>Düngemittelhersteller</t>
  </si>
  <si>
    <t>Futtermittelhersteller</t>
  </si>
  <si>
    <t>Glaswareneinzelhandel</t>
  </si>
  <si>
    <t>Großanstrichbetrieb</t>
  </si>
  <si>
    <t>Großküche</t>
  </si>
  <si>
    <t>Kantine</t>
  </si>
  <si>
    <t>Hersteller von elektrischen Haushaltsgeräten</t>
  </si>
  <si>
    <t>Haushaltswarengeschäft</t>
  </si>
  <si>
    <t>Porzellanwareneinzelhandel</t>
  </si>
  <si>
    <t>Heizkostenableser</t>
  </si>
  <si>
    <t>Handel und Montage von Anlagen zur Gewinnung elektr. Energie u. Wärme (Erneuerbare Energie)</t>
  </si>
  <si>
    <t>Handel und Montage von Blockheizkraftwerken</t>
  </si>
  <si>
    <t>Handel und Montage von Fotovoltaik-Anlagen</t>
  </si>
  <si>
    <t>Handel und Montage von Geothermie-Anlagen</t>
  </si>
  <si>
    <t>Handel und Montage von Photovoltaik-Anlagen</t>
  </si>
  <si>
    <t>Handel und Montage von Solaranlagen</t>
  </si>
  <si>
    <t>Handel und Montage von Solarthermie-Anlagen</t>
  </si>
  <si>
    <t>Installationsbetrieb (Heizung, Lüftung, Klima, Sanitär)</t>
  </si>
  <si>
    <t>Klimaanlageninstallationsbetrieb</t>
  </si>
  <si>
    <t>Sanitärinstallationsbetrieb</t>
  </si>
  <si>
    <t>Solarheizungsbaubetrieb</t>
  </si>
  <si>
    <t>Holzbildhauer und -schnitzer</t>
  </si>
  <si>
    <t>Campingplatz</t>
  </si>
  <si>
    <t>Hundezucht und -dressur</t>
  </si>
  <si>
    <t>Hut- und Mützenhandel</t>
  </si>
  <si>
    <t>Immobilienmakler</t>
  </si>
  <si>
    <t>Jagdartikelgeschäft</t>
  </si>
  <si>
    <t>Edelmetallhandel</t>
  </si>
  <si>
    <t>Edelsteinhandel</t>
  </si>
  <si>
    <t>Goldwarenhandel</t>
  </si>
  <si>
    <t>Juwelier</t>
  </si>
  <si>
    <t>Modeschmuckhandel mit Juwelierwaren</t>
  </si>
  <si>
    <t>Perlenhandel</t>
  </si>
  <si>
    <t>Schmuckwarengeschäft</t>
  </si>
  <si>
    <t>Silberwarenhandel</t>
  </si>
  <si>
    <t>Backofenbau</t>
  </si>
  <si>
    <t>Kachelofenbau</t>
  </si>
  <si>
    <t>Kaminbaubetrieb ohne Handel</t>
  </si>
  <si>
    <t>Luftheizungsbau</t>
  </si>
  <si>
    <t>Ofenbau</t>
  </si>
  <si>
    <t>Ofensetzerbetrieb</t>
  </si>
  <si>
    <t>Feuerungs- und Schornsteinbaubetrieb</t>
  </si>
  <si>
    <t>Arbeitsbekleidungseinzelhandel</t>
  </si>
  <si>
    <t>Berufsbekleidungshandel</t>
  </si>
  <si>
    <t>Molkereiprodukte-/Käseeinzelhandel</t>
  </si>
  <si>
    <t>Dressman</t>
  </si>
  <si>
    <t>Künstleragenturbüro</t>
  </si>
  <si>
    <t>Mannequin</t>
  </si>
  <si>
    <t>Bügelhilfe</t>
  </si>
  <si>
    <t>Bügelservice</t>
  </si>
  <si>
    <t>Datennetzbetreiberbüro</t>
  </si>
  <si>
    <t>Datenverarbeitungsbetrieb</t>
  </si>
  <si>
    <t>EDV-Berater</t>
  </si>
  <si>
    <t>EDV-Dienstleistungsunternehmen</t>
  </si>
  <si>
    <t>Entwicklungsunternehmen für Computerprogramme (Software)</t>
  </si>
  <si>
    <t>Entwicklungsunternehmen für Datenprogramme (Software)</t>
  </si>
  <si>
    <t>Internetdienstleister, -provider</t>
  </si>
  <si>
    <t>IT-Berater</t>
  </si>
  <si>
    <t>IT-Dienstleistungsunternehmen</t>
  </si>
  <si>
    <t>IT-Softwarehaus</t>
  </si>
  <si>
    <t>IT-Systemhaus</t>
  </si>
  <si>
    <t>IT-Unternehmen (Softwareentwicklung)</t>
  </si>
  <si>
    <t>Onlinedienstleister</t>
  </si>
  <si>
    <t>Rechenzentrum</t>
  </si>
  <si>
    <t>Software- und Systemhaus</t>
  </si>
  <si>
    <t>Telekommunikationsnetzbetreiber</t>
  </si>
  <si>
    <t>Webdesigner</t>
  </si>
  <si>
    <t>Künstlerbedarfshandel</t>
  </si>
  <si>
    <t>Malbedarfshandel</t>
  </si>
  <si>
    <t>Zeichenbedarfshandel</t>
  </si>
  <si>
    <t>Bewachung auf Flughäfen</t>
  </si>
  <si>
    <t>Bewachungsunternehmen</t>
  </si>
  <si>
    <t>Landfahrzeugbewachung</t>
  </si>
  <si>
    <t>Leibwächter</t>
  </si>
  <si>
    <t>Personenbewachung</t>
  </si>
  <si>
    <t>Tierarztpraxis</t>
  </si>
  <si>
    <t>Tierklinik</t>
  </si>
  <si>
    <t>Steinzeughersteller</t>
  </si>
  <si>
    <t>Go-Kart-Bahn (stationär)</t>
  </si>
  <si>
    <t>Indoorbahn</t>
  </si>
  <si>
    <t>Indoor-Fußballplatz</t>
  </si>
  <si>
    <t>Indoor-Spielplatz</t>
  </si>
  <si>
    <t>Skatebahn</t>
  </si>
  <si>
    <t>Stationäre Kartbahn</t>
  </si>
  <si>
    <t>Fabrikation von Glas- und Keramikwaren</t>
  </si>
  <si>
    <t>Keramikwarenhersteller</t>
  </si>
  <si>
    <t>Fliesen- und Tonwarenhersteller</t>
  </si>
  <si>
    <t>Glasapparatebau</t>
  </si>
  <si>
    <t>Glasbläserei</t>
  </si>
  <si>
    <t>Glaswarenhersteller</t>
  </si>
  <si>
    <t>Herstellung und Verarbeitung von Glasfasern</t>
  </si>
  <si>
    <t>Herstellung und Verarbeitung von Glaswatte, -wolle</t>
  </si>
  <si>
    <t>Hersteller von optischen Gläsern</t>
  </si>
  <si>
    <t>Porzellanwarenhersteller</t>
  </si>
  <si>
    <t>Porzellanpuppenhersteller</t>
  </si>
  <si>
    <t>Schamottewarenhersteller</t>
  </si>
  <si>
    <t>Arbeitgeberverband</t>
  </si>
  <si>
    <t>Bauernverband</t>
  </si>
  <si>
    <t>Beratungsbüro</t>
  </si>
  <si>
    <t>Büro einer Krankenkasse</t>
  </si>
  <si>
    <t>Büro einer Pflegekasse</t>
  </si>
  <si>
    <t>Consultingbüro</t>
  </si>
  <si>
    <t>Eheberatungsbüro</t>
  </si>
  <si>
    <t>Fachverband</t>
  </si>
  <si>
    <t>Industrieverband</t>
  </si>
  <si>
    <t>Inkassobüro</t>
  </si>
  <si>
    <t>Medienberatungsbüro</t>
  </si>
  <si>
    <t>Mieterverein</t>
  </si>
  <si>
    <t>Nachhilfeinstitut</t>
  </si>
  <si>
    <t>Relocation-/Departure-Service</t>
  </si>
  <si>
    <t>Rentenberatungsbüro</t>
  </si>
  <si>
    <t>Schuldnerberatungsstelle</t>
  </si>
  <si>
    <t>Stiftung</t>
  </si>
  <si>
    <t>Unternehmerverband</t>
  </si>
  <si>
    <t>Verband</t>
  </si>
  <si>
    <t>Verbraucherberatungsbüro</t>
  </si>
  <si>
    <t>Verkehrsverein</t>
  </si>
  <si>
    <t>Zertifizierungsberater</t>
  </si>
  <si>
    <t>Zweckverband</t>
  </si>
  <si>
    <t>Werft (Reparatur und Wartung, kein Neubau)</t>
  </si>
  <si>
    <t>Werftindustrie</t>
  </si>
  <si>
    <t>Firnishersteller</t>
  </si>
  <si>
    <t>Herstellung und Verarbeitung von Klebelack</t>
  </si>
  <si>
    <t>Klebstoff-, Farben-, Lack- und Firnishersteller</t>
  </si>
  <si>
    <t>Klebstoffhersteller</t>
  </si>
  <si>
    <t>Perückengeschäft (auch Haarteile, Toupets)</t>
  </si>
  <si>
    <t>Baumfäller-Betrieb</t>
  </si>
  <si>
    <t>Hersteller von Bautenschutzerzeugnissen</t>
  </si>
  <si>
    <t>Holzbe- und -verarbeitung (Industrie)</t>
  </si>
  <si>
    <t>Holzbearbeitungsbetrieb (nicht Sägewerk, nicht Bearbeitung von Holzmöbeln)</t>
  </si>
  <si>
    <t>Holzfällerbetrieb</t>
  </si>
  <si>
    <t>Holzhandel (ohne Holzbearbeitung)</t>
  </si>
  <si>
    <t>Holzhandel mit Holzbearbeitung (nicht Sägewerk)</t>
  </si>
  <si>
    <t>Holzrückebetrieb</t>
  </si>
  <si>
    <t>Sägewerk</t>
  </si>
  <si>
    <t>Generalübernehmer</t>
  </si>
  <si>
    <t>Ingenieur für Ingenieurbauwerke und Verkehrsanlagen</t>
  </si>
  <si>
    <t>Ingenieurbaubetrieb</t>
  </si>
  <si>
    <t>Umweltingenieurbüro</t>
  </si>
  <si>
    <t>Kautschukhersteller</t>
  </si>
  <si>
    <t>Erdengewinnungsbetrieb</t>
  </si>
  <si>
    <t>Gewinnung von natürlichen Gesteinen</t>
  </si>
  <si>
    <t>Kalkhersteller</t>
  </si>
  <si>
    <t>Kiesgrube</t>
  </si>
  <si>
    <t>Kieswerk</t>
  </si>
  <si>
    <t>Sandgrube</t>
  </si>
  <si>
    <t>Tongrube</t>
  </si>
  <si>
    <t>Zementhersteller</t>
  </si>
  <si>
    <t>Autokino</t>
  </si>
  <si>
    <t>Lichtspielhaus</t>
  </si>
  <si>
    <t>Keramikwareneinzelhandel</t>
  </si>
  <si>
    <t>Töpferwareneinzelhandel</t>
  </si>
  <si>
    <t>Backaromenhersteller</t>
  </si>
  <si>
    <t>Hersteller von flüssigen Gewürzen</t>
  </si>
  <si>
    <t>Molkerei, Käserei</t>
  </si>
  <si>
    <t>Milchverarbeitung</t>
  </si>
  <si>
    <t>Nährmittelhersteller</t>
  </si>
  <si>
    <t>Herstellung und Verarbeitung von Trockenpulver (Nahrungsmittel)</t>
  </si>
  <si>
    <t>Maschinenbauindustrie</t>
  </si>
  <si>
    <t>Maschinenbaubetrieb</t>
  </si>
  <si>
    <t>Lackhersteller</t>
  </si>
  <si>
    <t>Filmverleih, Videothek</t>
  </si>
  <si>
    <t>Ambulantes Reha-Zentrum</t>
  </si>
  <si>
    <t>Bitumenmischanlagenbetrieb</t>
  </si>
  <si>
    <t>Getreidemühle</t>
  </si>
  <si>
    <t>Mühlenbetrieb</t>
  </si>
  <si>
    <t>Gewürzmühle</t>
  </si>
  <si>
    <t>Ölmühle</t>
  </si>
  <si>
    <t>Schälmühle</t>
  </si>
  <si>
    <t>Schrotmühle</t>
  </si>
  <si>
    <t>Bestattungsunternehmen</t>
  </si>
  <si>
    <t>Bienenhaltung</t>
  </si>
  <si>
    <t>Imkerei</t>
  </si>
  <si>
    <t>Copyshop</t>
  </si>
  <si>
    <t>Druckerfarbenbefüllung und -verkauf</t>
  </si>
  <si>
    <t>Kopiershop</t>
  </si>
  <si>
    <t>Lettershop</t>
  </si>
  <si>
    <t>Schwimmlehrer</t>
  </si>
  <si>
    <t>Segellehrer, Segelschule</t>
  </si>
  <si>
    <t>Surfschule</t>
  </si>
  <si>
    <t>Tauchlehrer</t>
  </si>
  <si>
    <t>Tauchschule</t>
  </si>
  <si>
    <t>Windsurflehrer, Windsurfschule</t>
  </si>
  <si>
    <t>Eiscafé, Eisdiele</t>
  </si>
  <si>
    <t>Café</t>
  </si>
  <si>
    <t>CD- und DVD-Hersteller</t>
  </si>
  <si>
    <t>Achterbahn</t>
  </si>
  <si>
    <t>Autoscooter</t>
  </si>
  <si>
    <t>Caféhaus (Schausteller)</t>
  </si>
  <si>
    <t>Fahrgeschäft (Schausteller)</t>
  </si>
  <si>
    <t>Festhalle</t>
  </si>
  <si>
    <t>Freizeitpark</t>
  </si>
  <si>
    <t>Geisterbahn (ebenerdig)</t>
  </si>
  <si>
    <t>Geisterbahn (mehrstöckig)</t>
  </si>
  <si>
    <t>Getränkewagen (Schausteller)</t>
  </si>
  <si>
    <t>Gokart-Bahn (Schausteller)</t>
  </si>
  <si>
    <t>Hochfahrgeschäft mit Überschlag</t>
  </si>
  <si>
    <t>Hochfahrgeschäft ohne Überschlag</t>
  </si>
  <si>
    <t>Imbisswagen (Schausteller)</t>
  </si>
  <si>
    <t>Irrgarten (Schausteller)</t>
  </si>
  <si>
    <t>Karussell</t>
  </si>
  <si>
    <t>Kinderfahrgeschäft (Schausteller)</t>
  </si>
  <si>
    <t>Kinderkarussell am Boden (Schausteller)</t>
  </si>
  <si>
    <t>Kletterwände</t>
  </si>
  <si>
    <t>Laufgeschäft (Schausteller)</t>
  </si>
  <si>
    <t>Luftkissen (Schausteller)</t>
  </si>
  <si>
    <t>Luftschaukel (Schausteller)</t>
  </si>
  <si>
    <t>Panoptikum (Schausteller)</t>
  </si>
  <si>
    <t>Pferdereiten (Schausteller)</t>
  </si>
  <si>
    <t>Ponyreiten (Schausteller)</t>
  </si>
  <si>
    <t>Riesenrad bis 15 Gondeln</t>
  </si>
  <si>
    <t>Riesenrad über 15 Gondeln</t>
  </si>
  <si>
    <t>Rundfahrgeschäft (Schausteller)</t>
  </si>
  <si>
    <t>Schaubude (Schausteller)</t>
  </si>
  <si>
    <t>Schaukampf (Schausteller)</t>
  </si>
  <si>
    <t>Schießbude (Schausteller)</t>
  </si>
  <si>
    <t>Schiffschaukel mit Überschlag</t>
  </si>
  <si>
    <t>Schiffschaukel ohne Überschlag</t>
  </si>
  <si>
    <t>Schlaghammer (Schausteller)</t>
  </si>
  <si>
    <t>Spiegelpalast (Schausteller)</t>
  </si>
  <si>
    <t>Spielwagen (Schausteller)</t>
  </si>
  <si>
    <t>Stationäre Fahrgeschäfte eines Erlebnisparks</t>
  </si>
  <si>
    <t>Stationäre Fahrgeschäfte eines Freizeitparks</t>
  </si>
  <si>
    <t>Verkaufswagen (Schausteller)</t>
  </si>
  <si>
    <t>Wasserrutschbahn (Schausteller)</t>
  </si>
  <si>
    <t>Wildwasserbahn (Schausteller)</t>
  </si>
  <si>
    <t>Zirkus</t>
  </si>
  <si>
    <t>Steinguthersteller</t>
  </si>
  <si>
    <t>Handel mit technischen Ölen und Fetten</t>
  </si>
  <si>
    <t>Pfeifenhandel</t>
  </si>
  <si>
    <t>Zigarettenhandel (kein Kiosk)</t>
  </si>
  <si>
    <t>Zigarrenhandel (kein Kiosk)</t>
  </si>
  <si>
    <t>Feuerwerkshersteller</t>
  </si>
  <si>
    <t>Pyrotechniker, freiberuflich</t>
  </si>
  <si>
    <t>Blechnerei</t>
  </si>
  <si>
    <t>Flaschnerei</t>
  </si>
  <si>
    <t>Kfz-Spenglerei</t>
  </si>
  <si>
    <t>Klempnerei</t>
  </si>
  <si>
    <t>Spenglerei, Bauspenglerei</t>
  </si>
  <si>
    <t>Schrotthandel</t>
  </si>
  <si>
    <t>Futtermittelhandel</t>
  </si>
  <si>
    <t>Getreidehandel</t>
  </si>
  <si>
    <t>Hopfenhandel</t>
  </si>
  <si>
    <t>Landproduktehandel</t>
  </si>
  <si>
    <t>Rohtabakhandel</t>
  </si>
  <si>
    <t>Küchenbau</t>
  </si>
  <si>
    <t>Küchenmontagebetrieb</t>
  </si>
  <si>
    <t>Montage von Küchen, Möbeln, Fenstern, Türen u.ä.</t>
  </si>
  <si>
    <t>Küchenstudio</t>
  </si>
  <si>
    <t>Küchenstudio ohne Aufbau/Montage/Installation</t>
  </si>
  <si>
    <t>Gastronomiebedarfshandel</t>
  </si>
  <si>
    <t>Gastronomiebedarfsvermietung</t>
  </si>
  <si>
    <t>Großkücheneinrichtungshandel</t>
  </si>
  <si>
    <t>Haushaltsgerätehandel</t>
  </si>
  <si>
    <t>Küchengeräteeinzelhandel</t>
  </si>
  <si>
    <t>Möbelschreinerei</t>
  </si>
  <si>
    <t>Möbeltischlerei</t>
  </si>
  <si>
    <t>Dentallabor</t>
  </si>
  <si>
    <t>Arbeitsvermittlungsbüro</t>
  </si>
  <si>
    <t>Personalberaterbüro</t>
  </si>
  <si>
    <t>Arbeitsbekleidungshersteller</t>
  </si>
  <si>
    <t>Bekleidungshandwerk</t>
  </si>
  <si>
    <t>Bekleidungshersteller</t>
  </si>
  <si>
    <t>Berufsbekleidungshersteller</t>
  </si>
  <si>
    <t>Hersteller von Textilwaren (Bekleidung, ohne Pelz-, Leder-, Alcantarawaren)</t>
  </si>
  <si>
    <t>Kleiderfabrik</t>
  </si>
  <si>
    <t>Näherei von Bekleidung (keine Änderungsnäherei, ohne Pelz-, Leder-, Alcantarawaren)</t>
  </si>
  <si>
    <t>Schneiderei (keine Änderungsschneiderei, ohne Pelz-, Leder-, Alcantarawaren)</t>
  </si>
  <si>
    <t>Schutzbekleidungshersteller</t>
  </si>
  <si>
    <t>Betrieb der Textilindustrie</t>
  </si>
  <si>
    <t>Färberei, Lackiererei, Zurichterei von Lederausrüstung</t>
  </si>
  <si>
    <t>Betrieb des Bekleidungs- und Textilhandwerks</t>
  </si>
  <si>
    <t>Fabrikation von Bekleidung, Heim- und Haustextilien</t>
  </si>
  <si>
    <t>Heim- und Haustextilienhersteller</t>
  </si>
  <si>
    <t>Hersteller von Textilwaren (ohne Bekleidungsherstellung)</t>
  </si>
  <si>
    <t>Näherei (ohne Bekleidungsnäherei, keine Änderungsnäherei)</t>
  </si>
  <si>
    <t>Segelmacherei</t>
  </si>
  <si>
    <t>Textilgewerbe</t>
  </si>
  <si>
    <t>Textilhandwerk</t>
  </si>
  <si>
    <t>Zelthersteller</t>
  </si>
  <si>
    <t>Beleuchtungskörperhandel</t>
  </si>
  <si>
    <t>Lampenhandel</t>
  </si>
  <si>
    <t>Fachingenieur für Haustechnik</t>
  </si>
  <si>
    <t>Ingenieur für Schallschutz und Raumakustik</t>
  </si>
  <si>
    <t>Gießerei</t>
  </si>
  <si>
    <t>Metall- und Glockengießer</t>
  </si>
  <si>
    <t>Fuhrbetrieb, Frachtführer</t>
  </si>
  <si>
    <t>Gefahrguttransporte</t>
  </si>
  <si>
    <t>Güternah- und -fernverkehr</t>
  </si>
  <si>
    <t>Hafenbetrieb</t>
  </si>
  <si>
    <t>Kleintransporte (ohne Lager, ohne Abfallentsorgung)</t>
  </si>
  <si>
    <t>Lagerei- und Speditionsbetrieb</t>
  </si>
  <si>
    <t>Lagerei- und Stauereibetrieb (Hafenbetrieb)</t>
  </si>
  <si>
    <t>Lagereibetrieb</t>
  </si>
  <si>
    <t>Logistik-Unternehmen</t>
  </si>
  <si>
    <t>Möbelspedition</t>
  </si>
  <si>
    <t>Möbeltransporte</t>
  </si>
  <si>
    <t>Werttransporte</t>
  </si>
  <si>
    <t>Fliesenlegebetrieb</t>
  </si>
  <si>
    <t>Fliesen-, Platten- und Mosaikleger</t>
  </si>
  <si>
    <t>Laminatverlegebetrieb</t>
  </si>
  <si>
    <t>Plattenlegebetrieb</t>
  </si>
  <si>
    <t>Büro einer Konzertagentur</t>
  </si>
  <si>
    <t>Cateringbetrieb mit Veranstaltungstechnik</t>
  </si>
  <si>
    <t>Cateringbetrieb</t>
  </si>
  <si>
    <t>Event-Manager</t>
  </si>
  <si>
    <t>Computer-Hersteller</t>
  </si>
  <si>
    <t>EDV-Anlagenhersteller</t>
  </si>
  <si>
    <t>Hardware-Hersteller</t>
  </si>
  <si>
    <t>Hersteller von Datenverarbeitungsanlagen</t>
  </si>
  <si>
    <t>PC-Hersteller</t>
  </si>
  <si>
    <t>Fellehandel</t>
  </si>
  <si>
    <t>Lederbekleidungshandel mit Pelzwaren</t>
  </si>
  <si>
    <t>Pelzhandel</t>
  </si>
  <si>
    <t>3952</t>
  </si>
  <si>
    <t>Pelzwarenhandel</t>
  </si>
  <si>
    <t>Rauchwarenhandel</t>
  </si>
  <si>
    <t>Praxis für ambulantes Operieren</t>
  </si>
  <si>
    <t>Kunstatelier (nicht Film- oder Fotoatelier)</t>
  </si>
  <si>
    <t>Kunstgewerblicher Betrieb</t>
  </si>
  <si>
    <t>Forstbeamter</t>
  </si>
  <si>
    <t>Lautsprecherhersteller</t>
  </si>
  <si>
    <t>Saatguthandel</t>
  </si>
  <si>
    <t>Saatguthersteller</t>
  </si>
  <si>
    <t>Samenhandel</t>
  </si>
  <si>
    <t>Polsterei</t>
  </si>
  <si>
    <t>Sattlerei (nicht Kfz)</t>
  </si>
  <si>
    <t>Sattlerei (Pferdebedarf)</t>
  </si>
  <si>
    <t>Seilbahn (Standseilbahn, Luftseilbahn)</t>
  </si>
  <si>
    <t>Sessellift</t>
  </si>
  <si>
    <t>Zahnradbahn</t>
  </si>
  <si>
    <t>Automatenspielhalle</t>
  </si>
  <si>
    <t>Spielbank</t>
  </si>
  <si>
    <t>Spielhalle</t>
  </si>
  <si>
    <t>Spielkasino</t>
  </si>
  <si>
    <t>Spielothek</t>
  </si>
  <si>
    <t>Herstellung und Verarbeitung von ätherischen Ölen</t>
  </si>
  <si>
    <t>Herstellung und Verarbeitung von pflanzlichen Fetten und Ölen (ohne Speisefette, -öle)</t>
  </si>
  <si>
    <t>Herstellung und Verarbeitung von tierischen Fetten und Ölen</t>
  </si>
  <si>
    <t>Margarine-, Speisefett- und Speiseölhersteller</t>
  </si>
  <si>
    <t>Winterdienst</t>
  </si>
  <si>
    <t>Steinbildhauer</t>
  </si>
  <si>
    <t>Bergbau</t>
  </si>
  <si>
    <t>Betrieb der Bergbauindustrie</t>
  </si>
  <si>
    <t>Briketthersteller</t>
  </si>
  <si>
    <t>Brikettierung von Kohle und Kokerei</t>
  </si>
  <si>
    <t>Gewinnung und Aufbereitung von Kaolin</t>
  </si>
  <si>
    <t>Gewinnung und Aufbereitung von Kohle</t>
  </si>
  <si>
    <t>Gewinnung und Aufbereitung von Ton</t>
  </si>
  <si>
    <t>Gewinnung und Aufbereitung von Schiefer</t>
  </si>
  <si>
    <t>Tabakwarenhersteller</t>
  </si>
  <si>
    <t>Zigaretten-, Zigarrenhersteller</t>
  </si>
  <si>
    <t>Alcantarawareneinzelhandel</t>
  </si>
  <si>
    <t>Alcantarawarenhandel (ohne Bekleidung)</t>
  </si>
  <si>
    <t>Bekleidungseinzelhandel</t>
  </si>
  <si>
    <t>Boutique</t>
  </si>
  <si>
    <t>Herrenausstattungseinzelhandel</t>
  </si>
  <si>
    <t>Jeanseinzelhandel</t>
  </si>
  <si>
    <t>Strickwareneinzelhandel</t>
  </si>
  <si>
    <t>Textilienhandel</t>
  </si>
  <si>
    <t>Textiliengroßhandel</t>
  </si>
  <si>
    <t>Trachtenmodenhandel</t>
  </si>
  <si>
    <t>Zubehörhandel für Bekleidung</t>
  </si>
  <si>
    <t>Zubehörhandel für Strickwaren</t>
  </si>
  <si>
    <t>Zubehörhandel für Wäsche</t>
  </si>
  <si>
    <t>Galerie</t>
  </si>
  <si>
    <t>Gemäldegalerie</t>
  </si>
  <si>
    <t>Kunstgewerbehandel</t>
  </si>
  <si>
    <t>Kunsthandel</t>
  </si>
  <si>
    <t>Adressbuchverlag</t>
  </si>
  <si>
    <t>Verlag</t>
  </si>
  <si>
    <t>Anzeigenblatt (ohne Druckerei)</t>
  </si>
  <si>
    <t>Anzeigenexpedition (ohne Druckerei)</t>
  </si>
  <si>
    <t>Buchbinderei</t>
  </si>
  <si>
    <t>Buchdruckerei</t>
  </si>
  <si>
    <t>Druckerei</t>
  </si>
  <si>
    <t>Buchverlag (ohne Druckerei)</t>
  </si>
  <si>
    <t>Druck- und grafische Industrie</t>
  </si>
  <si>
    <t>Druckerei, grafischer Betrieb</t>
  </si>
  <si>
    <t>Lithografischer Betrieb</t>
  </si>
  <si>
    <t>Offsetdruckerei</t>
  </si>
  <si>
    <t>Reproduktionstechnischer Betrieb</t>
  </si>
  <si>
    <t>Reprografischer Betrieb</t>
  </si>
  <si>
    <t>Siebdruckerei</t>
  </si>
  <si>
    <t>Tonträgerverlag</t>
  </si>
  <si>
    <t>Zeitschriftenverlag (ohne Druckerei)</t>
  </si>
  <si>
    <t>Zeitungsverlag, Buchverlag, Tonträgerverlag</t>
  </si>
  <si>
    <t>Flughafenbetrieb</t>
  </si>
  <si>
    <t>Flugplatzbetrieb</t>
  </si>
  <si>
    <t>Landeplatz, Fluggelände</t>
  </si>
  <si>
    <t>Arzt für Zahnheilkunde</t>
  </si>
  <si>
    <t>Ankerwickelei</t>
  </si>
  <si>
    <t>Pfahlgründungsbaubetrieb</t>
  </si>
  <si>
    <t>Glas- und Porzellanmalereibetrieb</t>
  </si>
  <si>
    <t>Industrieanlagenreinigungsbetrieb</t>
  </si>
  <si>
    <t>Industriereinigungsbetrieb</t>
  </si>
  <si>
    <t>Antennenanlageninstallationsbetrieb</t>
  </si>
  <si>
    <t>Blitzschutzanlageninstallationsbetrieb</t>
  </si>
  <si>
    <t>Satellitenanlageninstallationsbetrieb</t>
  </si>
  <si>
    <t>Kartenvorverkaufsstelle</t>
  </si>
  <si>
    <t>Baumaterialienhandel</t>
  </si>
  <si>
    <t>Fliesenhandel</t>
  </si>
  <si>
    <t>Erholungsheim</t>
  </si>
  <si>
    <t>Jugendheim (mit Übernachtung)</t>
  </si>
  <si>
    <t>Kinder- und Jugendheim</t>
  </si>
  <si>
    <t>Kinderheim</t>
  </si>
  <si>
    <t>Mutter- und Kindheim</t>
  </si>
  <si>
    <t>Schwesternwohnheim</t>
  </si>
  <si>
    <t>Studentenwohnheim</t>
  </si>
  <si>
    <t>Waisenhaus</t>
  </si>
  <si>
    <t>Bauschreinerei</t>
  </si>
  <si>
    <t>Bautischlerei</t>
  </si>
  <si>
    <t>Bauzimmerei</t>
  </si>
  <si>
    <t>Schiffszimmereibetrieb</t>
  </si>
  <si>
    <t>Zimmerei</t>
  </si>
  <si>
    <t>Tierheilpraktiker</t>
  </si>
  <si>
    <t>Ausstellungsbau</t>
  </si>
  <si>
    <t>Messebau</t>
  </si>
  <si>
    <t>Apotheke</t>
  </si>
  <si>
    <t>Medikamentengroßhandel</t>
  </si>
  <si>
    <t>Internet-Café</t>
  </si>
  <si>
    <t>Teestube</t>
  </si>
  <si>
    <t>Handarbeitsgeschäft</t>
  </si>
  <si>
    <t>Stoffhandel</t>
  </si>
  <si>
    <t>Hebamme</t>
  </si>
  <si>
    <t>Akut-Krankenhaus</t>
  </si>
  <si>
    <t>Druckkammer-Zentrum</t>
  </si>
  <si>
    <t>Fachklinik</t>
  </si>
  <si>
    <t>Hospiz</t>
  </si>
  <si>
    <t>Klinik</t>
  </si>
  <si>
    <t>Krankenhaus</t>
  </si>
  <si>
    <t>Kurklinik</t>
  </si>
  <si>
    <t>Psychiatrische Klinik</t>
  </si>
  <si>
    <t>Reha-Klinik</t>
  </si>
  <si>
    <t>Sanatorium</t>
  </si>
  <si>
    <t>Tagesklinik</t>
  </si>
  <si>
    <t>Universitäts-/Privatklinik für kosmetische Chirurgie</t>
  </si>
  <si>
    <t>Zahnklinik</t>
  </si>
  <si>
    <t>Baugerätehandel und -reparatur</t>
  </si>
  <si>
    <t>Baumaschinenhandel und -reparatur</t>
  </si>
  <si>
    <t>Baumaschinenreparatur</t>
  </si>
  <si>
    <t>Elektromaschinenhandel</t>
  </si>
  <si>
    <t>Elektromotorenhandel</t>
  </si>
  <si>
    <t>Landgerätehandel und -reparatur</t>
  </si>
  <si>
    <t>Landmaschinenhandel und -reparatur</t>
  </si>
  <si>
    <t>Landmaschinenreparatur</t>
  </si>
  <si>
    <t>Betrieb der Energiewirtschaft</t>
  </si>
  <si>
    <t>Bioethanol - und Holzheizkraftwerk</t>
  </si>
  <si>
    <t>Biogasanlagen</t>
  </si>
  <si>
    <t>Blockheizkraftwerk</t>
  </si>
  <si>
    <t>Elektrische Kraftstation</t>
  </si>
  <si>
    <t>Elektrizitätserzeugungsbetrieb</t>
  </si>
  <si>
    <t>Elektrizitätswerk mit Wasserantrieb</t>
  </si>
  <si>
    <t>Entsalzungsanlage</t>
  </si>
  <si>
    <t>Fernheizwerk</t>
  </si>
  <si>
    <t>Gaserzeugungs- und -verteilungsunternehmen</t>
  </si>
  <si>
    <t>Gaswerk</t>
  </si>
  <si>
    <t>Geothermieanlage</t>
  </si>
  <si>
    <t>Gewinnung von Kohlensäure aus natürlichen Vorkommnissen</t>
  </si>
  <si>
    <t>Heizwerk</t>
  </si>
  <si>
    <t>Holzhackschnitzel-Blockheizkraftwerk</t>
  </si>
  <si>
    <t>Kesselhaus</t>
  </si>
  <si>
    <t>Pflanzenölblockheizkraftwerk</t>
  </si>
  <si>
    <t>Pumpstation</t>
  </si>
  <si>
    <t>Thermische Solaranlage</t>
  </si>
  <si>
    <t>Transformator</t>
  </si>
  <si>
    <t>Umformer-, Umspannstation</t>
  </si>
  <si>
    <t>Wasserkraftanlage</t>
  </si>
  <si>
    <t>Wasserversorgungsbetrieb</t>
  </si>
  <si>
    <t>Wasserwerk (Gewinnung von Wasser)</t>
  </si>
  <si>
    <t>Windkraftanlage</t>
  </si>
  <si>
    <t>Handwerkzeughersteller (Metall)</t>
  </si>
  <si>
    <t>Werkzeughersteller</t>
  </si>
  <si>
    <t>Innenausbau</t>
  </si>
  <si>
    <t>Ladenbau, Innenausbau</t>
  </si>
  <si>
    <t>Fähre</t>
  </si>
  <si>
    <t>Fahrgastschiff, Fähre</t>
  </si>
  <si>
    <t>Fischereifahrzeug</t>
  </si>
  <si>
    <t>Frachtkahn</t>
  </si>
  <si>
    <t>Frachtschiff</t>
  </si>
  <si>
    <t>Gleitsegel</t>
  </si>
  <si>
    <t>Hängegleiter / Gleitsegel</t>
  </si>
  <si>
    <t>Hochseeverkehr gewerblich</t>
  </si>
  <si>
    <t>Jollen mit gewerblicher Personenbeförderung</t>
  </si>
  <si>
    <t>Jollen ohne gewerbliche Personenbeförderung</t>
  </si>
  <si>
    <t>Jollenführerschiff ohne gewerbliche Personenbeförderung</t>
  </si>
  <si>
    <t>Küstenverkehr</t>
  </si>
  <si>
    <t>Lotsenführerschiff mit gewerblicher Personenbeförderung</t>
  </si>
  <si>
    <t>Lotsenführerschiff ohne gewerbliche Personenbeförderung</t>
  </si>
  <si>
    <t>Luftschiff</t>
  </si>
  <si>
    <t>Motorboot, Barkasse mit gewerblicher Personenbeförderung</t>
  </si>
  <si>
    <t>Motorboot, Barkasse ohne gewerbliche Personenbeförderung</t>
  </si>
  <si>
    <t>Schlepper</t>
  </si>
  <si>
    <t>Schubschiff</t>
  </si>
  <si>
    <t>Schwimmbagger</t>
  </si>
  <si>
    <t>Schwimmkran</t>
  </si>
  <si>
    <t>Segelboot zur gewerblichen Personenbeförderung</t>
  </si>
  <si>
    <t>Segelflugzeug</t>
  </si>
  <si>
    <t>Segelyacht zur gewerblichen Personenbeförderung</t>
  </si>
  <si>
    <t>Tanker</t>
  </si>
  <si>
    <t>Tankschiff</t>
  </si>
  <si>
    <t>Tauchschiff</t>
  </si>
  <si>
    <t>Wasserfahrzeug ohne gewerbliche Personenbeförderung</t>
  </si>
  <si>
    <t>Kabarett, Kleinkunstbühne</t>
  </si>
  <si>
    <t>Musiker, freiberuflich</t>
  </si>
  <si>
    <t>Opernhaus</t>
  </si>
  <si>
    <t>Orchester/Kapelle/Band</t>
  </si>
  <si>
    <t>Schauspieler</t>
  </si>
  <si>
    <t>Schauspielhaus</t>
  </si>
  <si>
    <t>Theater</t>
  </si>
  <si>
    <t>Varieté</t>
  </si>
  <si>
    <t>Hersteller von Fahrzeugteilen</t>
  </si>
  <si>
    <t>Hersteller von glasfaserverstärkten Formteilen aus Polyester</t>
  </si>
  <si>
    <t>Hersteller von Lichtbahnen, -kuppeln, -platten</t>
  </si>
  <si>
    <t>Hersteller von Maschinen- und Anlagenteilen</t>
  </si>
  <si>
    <t>Hersteller von Metallschablonen</t>
  </si>
  <si>
    <t>Eisenbau</t>
  </si>
  <si>
    <t>Stahlbau</t>
  </si>
  <si>
    <t>Appartementhotel (ohne Restaurant)</t>
  </si>
  <si>
    <t>Frühstückspension</t>
  </si>
  <si>
    <t>Gästehaus</t>
  </si>
  <si>
    <t>Hotel</t>
  </si>
  <si>
    <t>Hotel Garni</t>
  </si>
  <si>
    <t>Jugendherberge</t>
  </si>
  <si>
    <t>Motel</t>
  </si>
  <si>
    <t>Pension</t>
  </si>
  <si>
    <t>Schullandheim</t>
  </si>
  <si>
    <t>Bar</t>
  </si>
  <si>
    <t>Betrieb des Gaststättengewerbes (ohne Beherbergung)</t>
  </si>
  <si>
    <t>Gastwirtschaft</t>
  </si>
  <si>
    <t>Biergarten</t>
  </si>
  <si>
    <t>Bodega</t>
  </si>
  <si>
    <t>Gasthof (mit Fremdenzimmern)</t>
  </si>
  <si>
    <t>Gasthof (ohne Beherbergung)</t>
  </si>
  <si>
    <t>Gasthof mit Beherbergung</t>
  </si>
  <si>
    <t>Gaststätte (ohne Fremdenzimmer)</t>
  </si>
  <si>
    <t>Lokal</t>
  </si>
  <si>
    <t>Restaurant</t>
  </si>
  <si>
    <t>Steakhaus (kein Imbiss)</t>
  </si>
  <si>
    <t>Gummiwarenhandel (ohne Waren aus Schaumgummi)</t>
  </si>
  <si>
    <t>Handel mit Gummi- und Schaumgummiwaren</t>
  </si>
  <si>
    <t>Kunststofffolienhandel</t>
  </si>
  <si>
    <t>Kunststoffwarenhandel (ohne Schaumstoffe)</t>
  </si>
  <si>
    <t>Kunststoffwarenhandel mit Schaumstoffen</t>
  </si>
  <si>
    <t>Schaumstoffhandel</t>
  </si>
  <si>
    <t>Piercing-Studio</t>
  </si>
  <si>
    <t>Tätowierungsstudio</t>
  </si>
  <si>
    <t>Tattoo-Studio</t>
  </si>
  <si>
    <t>Baguetterie</t>
  </si>
  <si>
    <t>Bistro</t>
  </si>
  <si>
    <t>Crêperie</t>
  </si>
  <si>
    <t>Croque-Laden</t>
  </si>
  <si>
    <t>Milchbar</t>
  </si>
  <si>
    <t>Saftbar</t>
  </si>
  <si>
    <t>Snackbar</t>
  </si>
  <si>
    <t>Fleisch- und Wurstwarenfabrik</t>
  </si>
  <si>
    <t>Wollhandel</t>
  </si>
  <si>
    <t>Wollwarengeschäft</t>
  </si>
  <si>
    <t>Kfz-Elektrikhersteller</t>
  </si>
  <si>
    <t>Autohaus</t>
  </si>
  <si>
    <t>Kfz-Handel und -reparatur</t>
  </si>
  <si>
    <t>Kfz-Handel</t>
  </si>
  <si>
    <t>Backshop</t>
  </si>
  <si>
    <t>Backwarenhersteller</t>
  </si>
  <si>
    <t>Brotwarenhersteller</t>
  </si>
  <si>
    <t>Gebäckwarenhersteller</t>
  </si>
  <si>
    <t>Lebkuchenhersteller</t>
  </si>
  <si>
    <t>Nudelhersteller</t>
  </si>
  <si>
    <t>Teigwarenhersteller</t>
  </si>
  <si>
    <t>Hersteller von Fenstern und Türen</t>
  </si>
  <si>
    <t>Fenstermontagebetrieb</t>
  </si>
  <si>
    <t>Fensterhandel mit Montage</t>
  </si>
  <si>
    <t>Türenmontagebetrieb</t>
  </si>
  <si>
    <t>Aufbereitung und Verarbeitung von Korund</t>
  </si>
  <si>
    <t>Fahrradhersteller</t>
  </si>
  <si>
    <t>Betrieb der feinmechanischen und optischen Industrie</t>
  </si>
  <si>
    <t>Fabrikation feinmechanischer/optischer Gebrauchsgegenstände</t>
  </si>
  <si>
    <t>Fabrikation elektrischer Gebrauchs-/Einrichtungsgegenstände</t>
  </si>
  <si>
    <t>Feinmechanischer Betrieb (Metallbe- und -verarbeitung)</t>
  </si>
  <si>
    <t>Feinwerkmechaniker</t>
  </si>
  <si>
    <t>Hersteller von elektrotechnischen Geräten und Apparaten der Mess- und Regeltechnik</t>
  </si>
  <si>
    <t>Hersteller von feinmechanischen Geräten der Mess- und Regeltechnik</t>
  </si>
  <si>
    <t>Hersteller von optischen und fotografischen Produkten</t>
  </si>
  <si>
    <t>Laborgerätehersteller</t>
  </si>
  <si>
    <t>Messerschleiferei</t>
  </si>
  <si>
    <t>Messinstrumentehersteller</t>
  </si>
  <si>
    <t>Mikroskophersteller</t>
  </si>
  <si>
    <t>Optisches Gewerbe</t>
  </si>
  <si>
    <t>Präzisionsmetallbe- und -verarbeitung</t>
  </si>
  <si>
    <t>Schleiferei</t>
  </si>
  <si>
    <t>Zylinderschleiferei</t>
  </si>
  <si>
    <t>Garagenbetrieb (ohne Tankstelle, Reparatur)</t>
  </si>
  <si>
    <t>Garagenbetrieb (nur Vermietung, keine Bewachung)</t>
  </si>
  <si>
    <t>Kfz-Garagenbetrieb (ohne Tankstelle, Reparatur)</t>
  </si>
  <si>
    <t>Kfz-Garagenbetrieb (nur Vermietung, keine Bewachung)</t>
  </si>
  <si>
    <t>Parkhaus (ohne Tankstelle, Reparatur)</t>
  </si>
  <si>
    <t>Parkhaus (nur Vermietung, keine Bewachung)</t>
  </si>
  <si>
    <t>Innenarchitekt</t>
  </si>
  <si>
    <t>Insolvenzverwalter</t>
  </si>
  <si>
    <t>Sequester</t>
  </si>
  <si>
    <t>Treuhänder nach Insolvenzordnung</t>
  </si>
  <si>
    <t>Zwangsverwalter</t>
  </si>
  <si>
    <t>Kesselbaubetrieb</t>
  </si>
  <si>
    <t>Kesselreparaturbetrieb</t>
  </si>
  <si>
    <t>Silo- und Tankhersteller</t>
  </si>
  <si>
    <t>Pflanzenschutzbetrieb</t>
  </si>
  <si>
    <t>Schädlingsbekämpfungsbetrieb in der Landwirtschaft</t>
  </si>
  <si>
    <t>5454</t>
  </si>
  <si>
    <t>Schädlingsbekämpfungsbetrieb</t>
  </si>
  <si>
    <t>Ungezieferbekämpfung</t>
  </si>
  <si>
    <t>Journalist, freiberuflich</t>
  </si>
  <si>
    <t>Blutproduktehersteller</t>
  </si>
  <si>
    <t>Blutproduktevertrieb</t>
  </si>
  <si>
    <t>Hersteller von medizinischen Anlagen/Geräten</t>
  </si>
  <si>
    <t>Hersteller von medizinischen Hilfsmitteln/Instrumenten</t>
  </si>
  <si>
    <t>Hersteller von medizinischen, orthopädischen und/oder zahntechnischen Hilfsmitteln</t>
  </si>
  <si>
    <t>Herstellung/Vertrieb von Präparaten und Implantaten zur Empfängnisverhütung</t>
  </si>
  <si>
    <t>Fassadenbaubetrieb</t>
  </si>
  <si>
    <t>Feuchtigkeitsisolierungs-/-abdichtungsbetrieb</t>
  </si>
  <si>
    <t>Kälteschutzisolierungsbetrieb</t>
  </si>
  <si>
    <t>Metallfassadenbaubetrieb</t>
  </si>
  <si>
    <t>Schallschutzisolierungsbetrieb</t>
  </si>
  <si>
    <t>Wärmeschutzisolierungsbetrieb</t>
  </si>
  <si>
    <t>Kaffeehandel</t>
  </si>
  <si>
    <t>Teehandel</t>
  </si>
  <si>
    <t>Fabrikation von Süßwaren, Marmelade, Speiseeis</t>
  </si>
  <si>
    <t>Konfitürehersteller</t>
  </si>
  <si>
    <t>Kunsthonighersteller</t>
  </si>
  <si>
    <t>Marmeladenhersteller</t>
  </si>
  <si>
    <t>Schokoladenwarenhersteller</t>
  </si>
  <si>
    <t>Zucker- und Süßwarenhersteller</t>
  </si>
  <si>
    <t>Kontor (Schifffahrt)</t>
  </si>
  <si>
    <t>Reederei</t>
  </si>
  <si>
    <t>Schifffahrtsbetrieb</t>
  </si>
  <si>
    <t>Brillenhersteller</t>
  </si>
  <si>
    <t>Kontaktlinsenhersteller</t>
  </si>
  <si>
    <t>Bauschlosserei</t>
  </si>
  <si>
    <t>Hufschmiede</t>
  </si>
  <si>
    <t>Schmiede (mit Hufbeschlag)</t>
  </si>
  <si>
    <t>Kunstschlosserei</t>
  </si>
  <si>
    <t>Kunstschmiede</t>
  </si>
  <si>
    <t>Schmiede (ohne Hufbeschlag)</t>
  </si>
  <si>
    <t>Korbwarenhandel</t>
  </si>
  <si>
    <t>Kosmetikahersteller</t>
  </si>
  <si>
    <t>Kosmetikgeschäft</t>
  </si>
  <si>
    <t>Parfümerie</t>
  </si>
  <si>
    <t>Seifenhandel</t>
  </si>
  <si>
    <t>Haushaltsauflösung, Entrümpelung</t>
  </si>
  <si>
    <t>Kurzwarenhandel</t>
  </si>
  <si>
    <t>Computerspielehandel</t>
  </si>
  <si>
    <t>Computerwerkstatt und -service</t>
  </si>
  <si>
    <t>Computerzubehörhandel</t>
  </si>
  <si>
    <t>EDV-Servicebetrieb</t>
  </si>
  <si>
    <t>IT-Handel</t>
  </si>
  <si>
    <t>IT-Servicebetrieb</t>
  </si>
  <si>
    <t>Haushüter-Agentur</t>
  </si>
  <si>
    <t>Homesitter-Agentur</t>
  </si>
  <si>
    <t>Lebensmitteleinzelhandel (kein Kiosk)</t>
  </si>
  <si>
    <t>Nahrungsmitteleinzelhandel (kein Kiosk)</t>
  </si>
  <si>
    <t>Supermarkt</t>
  </si>
  <si>
    <t>Schlittschuhhersteller</t>
  </si>
  <si>
    <t>Schuhhersteller</t>
  </si>
  <si>
    <t>Alcantarawarenhersteller</t>
  </si>
  <si>
    <t>Leihhaus</t>
  </si>
  <si>
    <t>Pfandhaus</t>
  </si>
  <si>
    <t>Bett- und Haushaltswäschehandel</t>
  </si>
  <si>
    <t>Betten-/Bettwarenhandel</t>
  </si>
  <si>
    <t>Bettenhandel (ohne Bettfedernreinigung)</t>
  </si>
  <si>
    <t>Wasserbettenhandel</t>
  </si>
  <si>
    <t>Markt- und Meinungsforschungsinstitut</t>
  </si>
  <si>
    <t>Maschinenschlosserei</t>
  </si>
  <si>
    <t>Dessous-/Miederwarenhandel</t>
  </si>
  <si>
    <t>Strumpfhandel</t>
  </si>
  <si>
    <t>Wäschehandel (Bekleidung)</t>
  </si>
  <si>
    <t>Klavierhandel</t>
  </si>
  <si>
    <t>Musikalienhandel</t>
  </si>
  <si>
    <t>Musikinstrumentenhandel</t>
  </si>
  <si>
    <t>Blumenkorso</t>
  </si>
  <si>
    <t>Kleintierausstellung</t>
  </si>
  <si>
    <t>Kutsch-, Schlitten- und Planwagenfahrten</t>
  </si>
  <si>
    <t>Luftfahrtveranstalter</t>
  </si>
  <si>
    <t>Marktveranstaltung</t>
  </si>
  <si>
    <t>Planwagenfahrten</t>
  </si>
  <si>
    <t>Popveranstaltung</t>
  </si>
  <si>
    <t>Schlittenfahrten</t>
  </si>
  <si>
    <t>Skilauf</t>
  </si>
  <si>
    <t>Sportveranstaltung</t>
  </si>
  <si>
    <t>Trödelmarkt</t>
  </si>
  <si>
    <t>Wahlkampfveranstaltung</t>
  </si>
  <si>
    <t>Amtsvormund</t>
  </si>
  <si>
    <t>Betreuungs-/Vormundschaftsbüro</t>
  </si>
  <si>
    <t>Anwaltsnotar</t>
  </si>
  <si>
    <t>Betreuer</t>
  </si>
  <si>
    <t>Betreuer/Vormund</t>
  </si>
  <si>
    <t>Erbenermittler</t>
  </si>
  <si>
    <t>Liquidatorbüro</t>
  </si>
  <si>
    <t>Nachlasspflegerbüro</t>
  </si>
  <si>
    <t>Nachlassverwalterbüro</t>
  </si>
  <si>
    <t>Notar</t>
  </si>
  <si>
    <t xml:space="preserve">100/1193/1207
</t>
  </si>
  <si>
    <t>Patentanwalt</t>
  </si>
  <si>
    <t>Pfleger/Nachlasspfleger</t>
  </si>
  <si>
    <t>Rechts-, Wirtschaftsberatung (Rechtsanwalt, Steuerberater, Notar)</t>
  </si>
  <si>
    <t>Rechtsanwalt</t>
  </si>
  <si>
    <t>Rechtsberaterbüro</t>
  </si>
  <si>
    <t>Betreuungs-/Vormundschaftsverein</t>
  </si>
  <si>
    <t>Amtsarzt</t>
  </si>
  <si>
    <t>Amtszahnarzt</t>
  </si>
  <si>
    <t>Arzt an öffentlicher Einrichtung</t>
  </si>
  <si>
    <t>Arzt/Zahnarzt (im Ruhezustand)</t>
  </si>
  <si>
    <t>Assistenzarzt (sonstige Gebietsbezeichnung)</t>
  </si>
  <si>
    <t>Assistenzarzt für Anästhesiologie</t>
  </si>
  <si>
    <t>Assistenzarzt für Chirurgie</t>
  </si>
  <si>
    <t>Assistenzarzt für Gynäkologie</t>
  </si>
  <si>
    <t>Assistenzarzt für Mund/Kiefer/Gesicht</t>
  </si>
  <si>
    <t>Assistenzarzt für Orthopädie</t>
  </si>
  <si>
    <t>Assistenzarzt für Urologie</t>
  </si>
  <si>
    <t>Assistenzarzt mit Nebentätigkeit</t>
  </si>
  <si>
    <t>Assistenzarzt ohne Gebietsbezeichnung</t>
  </si>
  <si>
    <t>Assistenzzahnarzt</t>
  </si>
  <si>
    <t>Betriebs-/Verbands-/Vereinsarzt</t>
  </si>
  <si>
    <t>Chefarzt für Anästhesiologie</t>
  </si>
  <si>
    <t>Chefarzt für Chirurgie</t>
  </si>
  <si>
    <t>Chefarzt für Gynäkologie</t>
  </si>
  <si>
    <t>Chefarzt für Orthopädie</t>
  </si>
  <si>
    <t>Chefarzt für Urologie</t>
  </si>
  <si>
    <t>Chefarzt für Mund/Kiefer/Gesicht</t>
  </si>
  <si>
    <t>Chefarzt (sonstige Gebietsbezeichnung)</t>
  </si>
  <si>
    <t>Oberarzt für Mund/Kiefer/Gesicht</t>
  </si>
  <si>
    <t>Oberarzt für Anästhesiologie</t>
  </si>
  <si>
    <t>Oberarzt für Chirurgie</t>
  </si>
  <si>
    <t>Oberarzt für Gynäkologie</t>
  </si>
  <si>
    <t>Oberarzt für Orthopädie</t>
  </si>
  <si>
    <t>Oberarzt für Urologie</t>
  </si>
  <si>
    <t>Oberarzt mit Nebentätigkeit</t>
  </si>
  <si>
    <t>Oberarzt (sonstige Gebietsbezeichnung)</t>
  </si>
  <si>
    <t>Zahnarzt (Dauerassistent)</t>
  </si>
  <si>
    <t>Feinkostgeschäft</t>
  </si>
  <si>
    <t>Obst- und Gemüsegroßhandel</t>
  </si>
  <si>
    <t>Gewürzeinzelhandel</t>
  </si>
  <si>
    <t>Kräutereinzelhandel</t>
  </si>
  <si>
    <t>Obst- und Gemüseeinzelhandel</t>
  </si>
  <si>
    <t>Lederhersteller</t>
  </si>
  <si>
    <t>Werkzeugeinzelhandel</t>
  </si>
  <si>
    <t>Werkzeugmaschinenhandel</t>
  </si>
  <si>
    <t>Wirtschaftsprüfer</t>
  </si>
  <si>
    <t>Zeitschriftenhandel</t>
  </si>
  <si>
    <t>Zeltvermietungsbetrieb</t>
  </si>
  <si>
    <t>Büro einer Fluggesellschaft</t>
  </si>
  <si>
    <t>Flugvermittlungsbüro</t>
  </si>
  <si>
    <t>Reisebüro (nur Vermittlung)</t>
  </si>
  <si>
    <t>Reiseveranstalter</t>
  </si>
  <si>
    <t>Bibliothek</t>
  </si>
  <si>
    <t>Bücherei</t>
  </si>
  <si>
    <t>Bilder-/-rahmenhandel</t>
  </si>
  <si>
    <t>Hersteller von Bilderrahmen</t>
  </si>
  <si>
    <t>Akkumulatorenhersteller</t>
  </si>
  <si>
    <t>Brennstoffzellenhersteller</t>
  </si>
  <si>
    <t>Glühlampen-, Röhren- und Batteriehersteller</t>
  </si>
  <si>
    <t>Hersteller von elektrischen/elektronischen Bauteilen/Bauelementen (ohne Kunststoffverarb.)</t>
  </si>
  <si>
    <t>Hersteller von elektrotechnischen Bauteilen</t>
  </si>
  <si>
    <t>Hersteller von elektrischen/elektronischen Bauteilen/Bauelementen mit Kunststoffverarb.</t>
  </si>
  <si>
    <t>Kfz-Waschplatzbetrieb</t>
  </si>
  <si>
    <t>Kfz-Vollreinigung</t>
  </si>
  <si>
    <t>Automatische Kfz-Waschstraße</t>
  </si>
  <si>
    <t>Entrostungsbetrieb</t>
  </si>
  <si>
    <t>Tankauskleidungsbetrieb</t>
  </si>
  <si>
    <t>Tankbeschichtungs- und Tankschutzbetrieb</t>
  </si>
  <si>
    <t>Dolmetscher</t>
  </si>
  <si>
    <t>Übersetzer, Dolmetscher</t>
  </si>
  <si>
    <t>Übersetzungsbüro</t>
  </si>
  <si>
    <t>Hersteller von Basalt-, Mineral-, Steinwolle</t>
  </si>
  <si>
    <t>Jalousiemechatronik</t>
  </si>
  <si>
    <t>Jalousienhandel einschließlich -einbau</t>
  </si>
  <si>
    <t>Markisenhandel einschließlich -einbau</t>
  </si>
  <si>
    <t>Markisenhersteller</t>
  </si>
  <si>
    <t>Rollladenhandel einschließlich -einbau</t>
  </si>
  <si>
    <t>Rollladenmechatronik</t>
  </si>
  <si>
    <t>Sonnenschutzmechatronik</t>
  </si>
  <si>
    <t>Mineralienbe- und -verarbeitung (keine Edelsteinschleiferei)</t>
  </si>
  <si>
    <t>Natursteinbearbeitungsbetrieb</t>
  </si>
  <si>
    <t>Steinbe- und -verarbeitung (ohne Edelsteine)</t>
  </si>
  <si>
    <t>Steinmetz</t>
  </si>
  <si>
    <t>Arzt für Innere Medizin</t>
  </si>
  <si>
    <t>Bauglaserei</t>
  </si>
  <si>
    <t>Glas- und keramisches Handwerk</t>
  </si>
  <si>
    <t>Glaserei</t>
  </si>
  <si>
    <t>Glasschleiferei</t>
  </si>
  <si>
    <t>Keramischer Handwerksbetrieb</t>
  </si>
  <si>
    <t>Kunstglaserei</t>
  </si>
  <si>
    <t>Kunstkeramikhersteller</t>
  </si>
  <si>
    <t>Bürobedarfseinzelhandel (ohne Büromaschinen, -einrichtung)</t>
  </si>
  <si>
    <t>Schreibwarengroßhandel</t>
  </si>
  <si>
    <t>Architekt</t>
  </si>
  <si>
    <t>Bauingenieurbüro</t>
  </si>
  <si>
    <t>Betrieb der papier- und pappeverarbeitenden Industrie</t>
  </si>
  <si>
    <t>Hersteller von Halbstoffen (Holzfaser, Papier, Pappe, Strohfaser)</t>
  </si>
  <si>
    <t>Hersteller von kunststoffbeschichtetem Papier</t>
  </si>
  <si>
    <t>Papier- und Pappewarenhersteller</t>
  </si>
  <si>
    <t>Hygienepapierhersteller</t>
  </si>
  <si>
    <t>Kartonagenverarbeitungsbetrieb</t>
  </si>
  <si>
    <t>Kartonverarbeitungsbetrieb</t>
  </si>
  <si>
    <t>Spezialpapierhersteller</t>
  </si>
  <si>
    <t>Ambulanter Alten- und Krankenpflegedienst</t>
  </si>
  <si>
    <t>Dienstleistung für Senioren/Pflegebedürftige</t>
  </si>
  <si>
    <t>Häuslicher Krankenpflegedienst</t>
  </si>
  <si>
    <t>Arztpraxis mit Dialysezentrum</t>
  </si>
  <si>
    <t>Dialysezentrum</t>
  </si>
  <si>
    <t>Automatenaufsteller</t>
  </si>
  <si>
    <t>Automatenhandel</t>
  </si>
  <si>
    <t>Automatenhersteller</t>
  </si>
  <si>
    <t>Bau- und Heimwerkermarkt</t>
  </si>
  <si>
    <t>Blumengroßhandel</t>
  </si>
  <si>
    <t>Pflanzeneinzelhandel (ohne Gärtnerei)</t>
  </si>
  <si>
    <t>Bowlingcenter mit Gastronomie</t>
  </si>
  <si>
    <t>Kegelsportcenter mit Gastronomie</t>
  </si>
  <si>
    <t>Buchführungsbüro</t>
  </si>
  <si>
    <t>Buchhalter freiberuflich und Büroserviceunternehmen</t>
  </si>
  <si>
    <t>Buchhaltungsbüro</t>
  </si>
  <si>
    <t>Buchprüfungsbüro</t>
  </si>
  <si>
    <t>Büro- und Telefonservicebetrieb</t>
  </si>
  <si>
    <t>Büro zur Organisation von Tagungen und Kongressen (ohne Veranstaltungstechnik)</t>
  </si>
  <si>
    <t>Bürobetrieb</t>
  </si>
  <si>
    <t>Schreibbüro</t>
  </si>
  <si>
    <t>Telefonmarketingbüro</t>
  </si>
  <si>
    <t>Sportwaffenhersteller</t>
  </si>
  <si>
    <t>Waffenhersteller</t>
  </si>
  <si>
    <t>Gewehre-, Waffenhandel</t>
  </si>
  <si>
    <t>Handel mit Waffen und Munition</t>
  </si>
  <si>
    <t>Sportwaffeneinzelhandel</t>
  </si>
  <si>
    <t>Waffeneinzelhandel (nur Sport-/Jagdwaffen)</t>
  </si>
  <si>
    <t>Confiserie</t>
  </si>
  <si>
    <t>Süßwarenhandel</t>
  </si>
  <si>
    <t>Praxis für Hautkrankheiten</t>
  </si>
  <si>
    <t>Praxis für Dermatologie</t>
  </si>
  <si>
    <t>Herstellung und Verarbeitung von Stärke</t>
  </si>
  <si>
    <t>Motorradhandel und -reparatur</t>
  </si>
  <si>
    <t>Zweiradhandel (nicht Fahrrad)</t>
  </si>
  <si>
    <t>Börsenmaklerbüro</t>
  </si>
  <si>
    <t>Grundstücksmaklerbüro</t>
  </si>
  <si>
    <t>Makler</t>
  </si>
  <si>
    <t>Schiffsmaklerbüro</t>
  </si>
  <si>
    <t>Vermittler von Finanzdienstleistungen</t>
  </si>
  <si>
    <t>Versicherungsagentur</t>
  </si>
  <si>
    <t>Versicherungsberater</t>
  </si>
  <si>
    <t>Versicherungsmakler</t>
  </si>
  <si>
    <t>Versicherungsvermittler mit eigenem Büro</t>
  </si>
  <si>
    <t>Heilpraktiker</t>
  </si>
  <si>
    <t>Praxis für Naturheilverfahren</t>
  </si>
  <si>
    <t>Facility-Management</t>
  </si>
  <si>
    <t>Kiosk</t>
  </si>
  <si>
    <t>Trinkhalle</t>
  </si>
  <si>
    <t>Kläranlage</t>
  </si>
  <si>
    <t>Hundepension</t>
  </si>
  <si>
    <t>Hundesalon</t>
  </si>
  <si>
    <t>Katzenpension</t>
  </si>
  <si>
    <t>Kleintierpension</t>
  </si>
  <si>
    <t>Pferdepension</t>
  </si>
  <si>
    <t>Gestüt</t>
  </si>
  <si>
    <t>Reiterhof</t>
  </si>
  <si>
    <t>Reitlehrer</t>
  </si>
  <si>
    <t>Reitschule</t>
  </si>
  <si>
    <t>Reitstall</t>
  </si>
  <si>
    <t>Großschlachterei</t>
  </si>
  <si>
    <t>Hausschlachterei</t>
  </si>
  <si>
    <t>Notschlachtungsbetrieb</t>
  </si>
  <si>
    <t>Schlachthausbetrieb</t>
  </si>
  <si>
    <t>Schlachthof</t>
  </si>
  <si>
    <t>Geflügelhandel</t>
  </si>
  <si>
    <t>Wildhandel</t>
  </si>
  <si>
    <t>Alarmanlagenerrichter</t>
  </si>
  <si>
    <t>Errichterbetrieb für Einbruchmeldeanlagen</t>
  </si>
  <si>
    <t>Berufsschule</t>
  </si>
  <si>
    <t>Computerschule</t>
  </si>
  <si>
    <t>Dolmetscherschule</t>
  </si>
  <si>
    <t>Fachhochschule</t>
  </si>
  <si>
    <t>Hochschule</t>
  </si>
  <si>
    <t>Hochschullehrer</t>
  </si>
  <si>
    <t>Internat</t>
  </si>
  <si>
    <t>Kosmetikschule</t>
  </si>
  <si>
    <t>Lehrer, freiberuflich (ohne eigenen Schulbetrieb)</t>
  </si>
  <si>
    <t>Musikschule</t>
  </si>
  <si>
    <t>Privatschule</t>
  </si>
  <si>
    <t>Schauspielschule</t>
  </si>
  <si>
    <t>Schule der allgemeinen/beruflichen Aus- und Fortbildung</t>
  </si>
  <si>
    <t>Sportschule</t>
  </si>
  <si>
    <t>Sprachenschule</t>
  </si>
  <si>
    <t>Eisenflecht- und Monierbetrieb</t>
  </si>
  <si>
    <t>Edelstahlhandel</t>
  </si>
  <si>
    <t>Eisenwareneinzelhandel (nur Kleinteile, ohne Altmetall)</t>
  </si>
  <si>
    <t>Handel mit Eisen-, Stahl- und Metallwaren</t>
  </si>
  <si>
    <t>Landmesser-/Geometerbüro</t>
  </si>
  <si>
    <t>Vermessungsingenieurbüro</t>
  </si>
  <si>
    <t>Bootshandel</t>
  </si>
  <si>
    <t>Bootszubehörhandel</t>
  </si>
  <si>
    <t>Eislaufflächen</t>
  </si>
  <si>
    <t>Eissporthalle</t>
  </si>
  <si>
    <t>Bahnbetrieb</t>
  </si>
  <si>
    <t>Eisenbahnbetrieb</t>
  </si>
  <si>
    <t>Eisenbahninfrastrukturunternehmen</t>
  </si>
  <si>
    <t>Eisenbahnverkehrsunternehmen</t>
  </si>
  <si>
    <t>Straßenbahnbetrieb</t>
  </si>
  <si>
    <t>Erdgasgewinnung (ohne offshore)</t>
  </si>
  <si>
    <t>Erdölgewinnung (ohne offshore)</t>
  </si>
  <si>
    <t>Ernährungsberater</t>
  </si>
  <si>
    <t>Bäckereibedarfshandel</t>
  </si>
  <si>
    <t>Fleischereibedarfshandel</t>
  </si>
  <si>
    <t>Großhandel mit Nahrungsmitteln</t>
  </si>
  <si>
    <t>Bedarfshandel für Betriebe des Lebensmittelgewerbes (keine Lebensmittel)</t>
  </si>
  <si>
    <t>Großhandel mit Lebensmitteln</t>
  </si>
  <si>
    <t>Metzgereibedarfshandel</t>
  </si>
  <si>
    <t>Bedarfshandel für Betriebe des Nahrungsmittelgewerbes (keine Nahrungsmittel)</t>
  </si>
  <si>
    <t>Schlachtereibedarfshandel</t>
  </si>
  <si>
    <t>Kfz-Bedarfshandel</t>
  </si>
  <si>
    <t>Kfz-Zubehörhandel</t>
  </si>
  <si>
    <t>Motorradzubehörhandel</t>
  </si>
  <si>
    <t>Modeaccessoires</t>
  </si>
  <si>
    <t>Modeschmuckhandel (ohne Juwelierwaren)</t>
  </si>
  <si>
    <t>Kfz-Reifenservicebetrieb</t>
  </si>
  <si>
    <t>Kfz-Reifen- und Felgenhandel</t>
  </si>
  <si>
    <t>Altreifenverwertungsbetrieb</t>
  </si>
  <si>
    <t>Reifenrunderneuerungsbetrieb</t>
  </si>
  <si>
    <t>Kfz-Handwerksbetrieb</t>
  </si>
  <si>
    <t>Kfz-Radiohandel</t>
  </si>
  <si>
    <t>Motorradreparaturwerkstatt</t>
  </si>
  <si>
    <t>Versandhandel</t>
  </si>
  <si>
    <t>Getränkevertrieb</t>
  </si>
  <si>
    <t>Spirituoseneinzelhandel (nicht Kiosk, Trinkhalle)</t>
  </si>
  <si>
    <t>Weineinzelhandel (nicht Kiosk, Trinkhalle)</t>
  </si>
  <si>
    <t>Kfz-Prüfingenieur</t>
  </si>
  <si>
    <t>Sachverständige, Prüfingenieure und Schätzer im Kfz- und Maschinenwesen</t>
  </si>
  <si>
    <t>Kfz-Beschriftungen</t>
  </si>
  <si>
    <t>Büro eines Brief-/Paket-Zustelldienstes (keine Postagentur)</t>
  </si>
  <si>
    <t>Büro eines privaten Postunternehmens (keine Postagentur)</t>
  </si>
  <si>
    <t>Kurierdienst</t>
  </si>
  <si>
    <t>Partnerfiliale der Deutschen Post AG (Postagentur)</t>
  </si>
  <si>
    <t>Sortierzentrum für Briefe/Pakete</t>
  </si>
  <si>
    <t>Ersatzkaffeehersteller</t>
  </si>
  <si>
    <t>Kaffeerösterei</t>
  </si>
  <si>
    <t>Kakaohersteller</t>
  </si>
  <si>
    <t>Teehersteller</t>
  </si>
  <si>
    <t>Anhängerbaubetrieb</t>
  </si>
  <si>
    <t>Baumaschinenhersteller</t>
  </si>
  <si>
    <t>Betrieb der Automobil-, Motorrad- und Zweiradindustrie</t>
  </si>
  <si>
    <t>Hersteller von selbstfahrenden Arbeitsmaschinen</t>
  </si>
  <si>
    <t>Kfz-Karosseriebau</t>
  </si>
  <si>
    <t>Landmaschinenhersteller</t>
  </si>
  <si>
    <t>Arzt für Gynäkologie</t>
  </si>
  <si>
    <t>Praxis für Frauenheilkunde und Geburtshilfe</t>
  </si>
  <si>
    <t>Frauenarzt-Praxis</t>
  </si>
  <si>
    <t>Sonstiger Kfz-Servicebetrieb</t>
  </si>
  <si>
    <t>Alarmanlagenhersteller</t>
  </si>
  <si>
    <t>Brandmeldeanlagenhersteller</t>
  </si>
  <si>
    <t>Satellitenanlagenhersteller</t>
  </si>
  <si>
    <t>Hersteller von Lampengestellen und -schirmen aus Holz</t>
  </si>
  <si>
    <t>Hersteller von Lampengestellen und -schirmen aus Metall</t>
  </si>
  <si>
    <t>Praxis für Allergologie</t>
  </si>
  <si>
    <t>Praxis für Lungenheilkunde</t>
  </si>
  <si>
    <t>Arzt für HNO-Heilkunde</t>
  </si>
  <si>
    <t>Callcenter</t>
  </si>
  <si>
    <t>Weinbaubetrieb</t>
  </si>
  <si>
    <t>Aufbereitung und Verarbeitung von Quecksilber</t>
  </si>
  <si>
    <t>Bauxitverarbeitungsbetrieb</t>
  </si>
  <si>
    <t>Betrieb zur Sinterung von Erzen</t>
  </si>
  <si>
    <t>Erzaufbereitung</t>
  </si>
  <si>
    <t>Erzbergbau, Erzgewinnungsbetrieb</t>
  </si>
  <si>
    <t>Erzverhüttung (außer Eisen)</t>
  </si>
  <si>
    <t>Hütten-, Stahl- und Walzwerk</t>
  </si>
  <si>
    <t>Ferrosiliziumhersteller</t>
  </si>
  <si>
    <t>Herstellung und Verarbeitung von Aluminiumoxid</t>
  </si>
  <si>
    <t>Herstellung und Verarbeitung von Selen</t>
  </si>
  <si>
    <t>Herstellung und Verarbeitung von Strontiummetall</t>
  </si>
  <si>
    <t>Herstellung und Verarbeitung von Tonerde</t>
  </si>
  <si>
    <t>Hersteller von Metalllegierungen</t>
  </si>
  <si>
    <t>Hütte (außer Eisen)</t>
  </si>
  <si>
    <t>Hütte (Eisen)</t>
  </si>
  <si>
    <t>Leichtmetallhersteller</t>
  </si>
  <si>
    <t>Roheisenerzeugung</t>
  </si>
  <si>
    <t>Siliziumhersteller</t>
  </si>
  <si>
    <t>Stahlverarbeitungsbetrieb (kein Stahl-, Walz- und Hammerwerk)</t>
  </si>
  <si>
    <t>Stahlwarenhersteller</t>
  </si>
  <si>
    <t>Stahlwerk</t>
  </si>
  <si>
    <t>Walzwerk</t>
  </si>
  <si>
    <t>Arzt für Kinder-/Jugendmedizin</t>
  </si>
  <si>
    <t>Kinderarzt</t>
  </si>
  <si>
    <t>Uhrenhandel</t>
  </si>
  <si>
    <t>Uhrmacher (Handel)</t>
  </si>
  <si>
    <t>Uhrenhersteller</t>
  </si>
  <si>
    <t>Uhrmacher (Handwerk)</t>
  </si>
  <si>
    <t>Bewerter von Immobilien</t>
  </si>
  <si>
    <t>EDV-Sachverständiger</t>
  </si>
  <si>
    <t>Gutachter</t>
  </si>
  <si>
    <t>Tierärztlicher Gutachter</t>
  </si>
  <si>
    <t>Gutachter, Pflegesachverständiger</t>
  </si>
  <si>
    <t>Sachverständiger</t>
  </si>
  <si>
    <t>Gutachter, Sachverständiger</t>
  </si>
  <si>
    <t>Privater Sachverständiger in der Wasserwirtschaft</t>
  </si>
  <si>
    <t>Staatlich anerkannte Sachverständige</t>
  </si>
  <si>
    <t>Betrieb der Elektroindustrie</t>
  </si>
  <si>
    <t>Elektrogerätehersteller</t>
  </si>
  <si>
    <t>Hersteller von Büromaschinen</t>
  </si>
  <si>
    <t>Elektromaschinenbau</t>
  </si>
  <si>
    <t>Hersteller von Elektromotoren ab 5 kW</t>
  </si>
  <si>
    <t>Hersteller von Elektromotoren bis 5 kW</t>
  </si>
  <si>
    <t>Hersteller von Büromaschinen und Unterhaltungselektronik</t>
  </si>
  <si>
    <t>Hersteller von elektrotechnischen Großmaschinen</t>
  </si>
  <si>
    <t>Hersteller von Elektrowaren (ohne Waren der Unterhaltungselektronik)</t>
  </si>
  <si>
    <t>Hersteller von Elektrowaren und Waren der Unterhaltungselektronik</t>
  </si>
  <si>
    <t>Hersteller von Unterhaltungselektronikteilen</t>
  </si>
  <si>
    <t>Farben- und Tapetenhandel</t>
  </si>
  <si>
    <t>Lackhandel</t>
  </si>
  <si>
    <t>Tapetendruckerei</t>
  </si>
  <si>
    <t>Tapetenhersteller</t>
  </si>
  <si>
    <t>Matratzeneinzelhandel</t>
  </si>
  <si>
    <t>Maurerbetrieb</t>
  </si>
  <si>
    <t>Gemeindehaus</t>
  </si>
  <si>
    <t>Gemeindeverwaltung</t>
  </si>
  <si>
    <t>Gemeindezentrum</t>
  </si>
  <si>
    <t>Kommunalverwaltung</t>
  </si>
  <si>
    <t>Öffentliche Verwaltung</t>
  </si>
  <si>
    <t>Pfarrheim</t>
  </si>
  <si>
    <t>Rathaus</t>
  </si>
  <si>
    <t>Dönerladen</t>
  </si>
  <si>
    <t>Fischbratstube</t>
  </si>
  <si>
    <t>Getränkestand</t>
  </si>
  <si>
    <t>Getränkestand im Freien</t>
  </si>
  <si>
    <t>Imbissstand</t>
  </si>
  <si>
    <t>Imbissstube</t>
  </si>
  <si>
    <t>Imbisswagen</t>
  </si>
  <si>
    <t>Marktstand</t>
  </si>
  <si>
    <t>Pizzaimbiss</t>
  </si>
  <si>
    <t>Schnellimbiss</t>
  </si>
  <si>
    <t>Schnellrestaurant (Fast Food)</t>
  </si>
  <si>
    <t>Verkaufsstand</t>
  </si>
  <si>
    <t>Verkaufswagen</t>
  </si>
  <si>
    <t>Parfümhersteller</t>
  </si>
  <si>
    <t>Pferdezuchtbetrieb</t>
  </si>
  <si>
    <t>Pflastereibetrieb</t>
  </si>
  <si>
    <t>Arzt für Anästhesiologie</t>
  </si>
  <si>
    <t>Praxis für Kardiologie</t>
  </si>
  <si>
    <t>Praxis für Neurologie</t>
  </si>
  <si>
    <t>Praxis für Nuklearmedizin</t>
  </si>
  <si>
    <t>Praxis für Rheumatologie</t>
  </si>
  <si>
    <t>Gastroenterologe</t>
  </si>
  <si>
    <t>Brennstoffhandel</t>
  </si>
  <si>
    <t>Energiestoffhandel (ohne Tankstelle)</t>
  </si>
  <si>
    <t>Gashandel</t>
  </si>
  <si>
    <t>Großhandel mit Mineralöl</t>
  </si>
  <si>
    <t>Heizölhandel</t>
  </si>
  <si>
    <t>Kohlenhandel</t>
  </si>
  <si>
    <t>Mineralölhandel (ohne Tankstelle)</t>
  </si>
  <si>
    <t>Treib- und Schmierstoffgroßhandel</t>
  </si>
  <si>
    <t>Treibstoffhandel (ohne Tankstelle)</t>
  </si>
  <si>
    <t>Pizza-Service</t>
  </si>
  <si>
    <t>Pizzeria (nicht Imbiss)</t>
  </si>
  <si>
    <t>Bildberichterstatter, Kameramann</t>
  </si>
  <si>
    <t>Presseagentur</t>
  </si>
  <si>
    <t>Pressefotograf</t>
  </si>
  <si>
    <t>Public-Relations-Agentur</t>
  </si>
  <si>
    <t>Radiogerätehersteller</t>
  </si>
  <si>
    <t>Reifenhersteller</t>
  </si>
  <si>
    <t>Schuhcremehersteller</t>
  </si>
  <si>
    <t>Betrieb der Luft- und Raumfahrtindustrie</t>
  </si>
  <si>
    <t>Betrieb der Schiffsbauindustrie</t>
  </si>
  <si>
    <t>Boots- und Schiffsbauer</t>
  </si>
  <si>
    <t>Bootsbau- und -reparaturbetrieb</t>
  </si>
  <si>
    <t>Bau von Eisenbahnen</t>
  </si>
  <si>
    <t>Fluggerätehersteller</t>
  </si>
  <si>
    <t>Landfahrzeugbau</t>
  </si>
  <si>
    <t>Reparatur und Wartung von Booten</t>
  </si>
  <si>
    <t>Reparatur und Wartung von Flugzeugen</t>
  </si>
  <si>
    <t>Reparatur und Wartung von Luftfahrzeugen</t>
  </si>
  <si>
    <t>Reparatur und Wartung von Schienenfahrzeugen</t>
  </si>
  <si>
    <t>Reparatur und Wartung von Wasserfahrzeugen</t>
  </si>
  <si>
    <t>Schiffsbauindustrie</t>
  </si>
  <si>
    <t>Wasserfahrzeugbau</t>
  </si>
  <si>
    <t>Hersteller von Spielwaren und Musikinstrumenten</t>
  </si>
  <si>
    <t>Musikinstrumentenhersteller</t>
  </si>
  <si>
    <t>Klavierbauer</t>
  </si>
  <si>
    <t>Musikinstrumentenbau (Handwerk)</t>
  </si>
  <si>
    <t>Autobahnraststätte (ohne Tankstelle)</t>
  </si>
  <si>
    <t>Kneipe</t>
  </si>
  <si>
    <t>Pub</t>
  </si>
  <si>
    <t>Ambulantes OP-Zentrum</t>
  </si>
  <si>
    <t>CD-Handel</t>
  </si>
  <si>
    <t>Schallplattenhandel</t>
  </si>
  <si>
    <t>Tonträgereinzelhandel</t>
  </si>
  <si>
    <t>Schirmhandel</t>
  </si>
  <si>
    <t>Elektrohandwerksbetrieb</t>
  </si>
  <si>
    <t>Notstromanlagenbau</t>
  </si>
  <si>
    <t>Siruphersteller</t>
  </si>
  <si>
    <t>Zuckerfabrik</t>
  </si>
  <si>
    <t>Arzt für Augenheilkunde</t>
  </si>
  <si>
    <t>Gebrauchtwarenhandel</t>
  </si>
  <si>
    <t>Secondhandshop</t>
  </si>
  <si>
    <t>Secondhandshop für Textilien</t>
  </si>
  <si>
    <t>Trödelhandel ohne Textilien</t>
  </si>
  <si>
    <t>Kunstlederwarenhersteller (ohne Sattlerei)</t>
  </si>
  <si>
    <t>Lederbekleidungshersteller</t>
  </si>
  <si>
    <t>Lederrestaurierung</t>
  </si>
  <si>
    <t>Lederverarbeitendes Gewerbe</t>
  </si>
  <si>
    <t>Lederverarbeitendes Handwerk</t>
  </si>
  <si>
    <t>Lederwarenhersteller (ohne Sattlerei)</t>
  </si>
  <si>
    <t>3336</t>
  </si>
  <si>
    <t>Ski-, Schlitten-, Materialaufzug</t>
  </si>
  <si>
    <t>Skilift</t>
  </si>
  <si>
    <t>Bergsteigerschule</t>
  </si>
  <si>
    <t>Skischule</t>
  </si>
  <si>
    <t>Souvenireinzelhandel (kein Kiosk)</t>
  </si>
  <si>
    <t>Praxis für Arbeitsmedizin</t>
  </si>
  <si>
    <t>Spielwarengroßhandel</t>
  </si>
  <si>
    <t>Spielwarengeschäft</t>
  </si>
  <si>
    <t>Arzt für Chirurgie</t>
  </si>
  <si>
    <t>Praxis für Neurochirurgie</t>
  </si>
  <si>
    <t>Arzt für Mund-, Kiefer-, Gesichtschirurgie</t>
  </si>
  <si>
    <t>Arzt für Oralchirurgie</t>
  </si>
  <si>
    <t>Arzt für plastisch-ästhetische Chirurgie</t>
  </si>
  <si>
    <t>Praxis für Kieferchirurgie</t>
  </si>
  <si>
    <t>Praxis für Kieferorthopädie</t>
  </si>
  <si>
    <t>Praxis für Schönheitschirurgie</t>
  </si>
  <si>
    <t>Campingartikelhandel</t>
  </si>
  <si>
    <t>Sportartikelhandel</t>
  </si>
  <si>
    <t>Wassersportartikelhandel</t>
  </si>
  <si>
    <t>Arzt für Orthopädie</t>
  </si>
  <si>
    <t>Besenwirtschaft</t>
  </si>
  <si>
    <t>Heckenwirtschaft</t>
  </si>
  <si>
    <t>Straußwirtschaft</t>
  </si>
  <si>
    <t>Weinstube</t>
  </si>
  <si>
    <t>Kerzenhersteller</t>
  </si>
  <si>
    <t>Stearinhersteller</t>
  </si>
  <si>
    <t>Wachshersteller</t>
  </si>
  <si>
    <t>Wachszieherei</t>
  </si>
  <si>
    <t>Arzt für Allgemeinmedizin</t>
  </si>
  <si>
    <t>Praxis eines Facharztes</t>
  </si>
  <si>
    <t>Ehehygieneartikelhandel</t>
  </si>
  <si>
    <t>Eroscenter</t>
  </si>
  <si>
    <t>Pornografiehandel</t>
  </si>
  <si>
    <t>Rotlichtbetrieb</t>
  </si>
  <si>
    <t>Sexartikelhandel</t>
  </si>
  <si>
    <t>Stripteaselokal</t>
  </si>
  <si>
    <t>Stundenhotel</t>
  </si>
  <si>
    <t>Lebensmanager, Coaching</t>
  </si>
  <si>
    <t>Mediator</t>
  </si>
  <si>
    <t>Motivationstrainer</t>
  </si>
  <si>
    <t>Hersteller von Fußbodenbelägen</t>
  </si>
  <si>
    <t>Hersteller von textilen Flächenbelägen (genadelt, gewebt, getuftet)</t>
  </si>
  <si>
    <t>Teppichhersteller</t>
  </si>
  <si>
    <t>Tierfuttereinzelhandel</t>
  </si>
  <si>
    <t>Tierhandlung (zoologischer Handel)</t>
  </si>
  <si>
    <t>Tiernahrungshandel</t>
  </si>
  <si>
    <t>Zoologische Handlung</t>
  </si>
  <si>
    <t>Abdeckerei</t>
  </si>
  <si>
    <t>Tierkörperbeseitigung</t>
  </si>
  <si>
    <t>Tierphysiotherapeut</t>
  </si>
  <si>
    <t>Tierpsychologe</t>
  </si>
  <si>
    <t>Fitnessgerätehersteller</t>
  </si>
  <si>
    <t>Schlittenhersteller</t>
  </si>
  <si>
    <t>Skateboardhersteller</t>
  </si>
  <si>
    <t>Skihersteller</t>
  </si>
  <si>
    <t>Sportgerätehersteller</t>
  </si>
  <si>
    <t>Surfbretthersteller</t>
  </si>
  <si>
    <t>Tauchgerätehersteller</t>
  </si>
  <si>
    <t>Turngerätehersteller</t>
  </si>
  <si>
    <t>Tresorhersteller</t>
  </si>
  <si>
    <t>Tiertransportunternehmen</t>
  </si>
  <si>
    <t>Viehhandel (mit Stall und Transport)</t>
  </si>
  <si>
    <t>Viehkommissionär (mit Stall und Transport)</t>
  </si>
  <si>
    <t>Viehtransportunternehmen</t>
  </si>
  <si>
    <t>Elektrowarenhandel</t>
  </si>
  <si>
    <t>Kaffeemaschinenhandel</t>
  </si>
  <si>
    <t>Unterhaltungselektronikhandel</t>
  </si>
  <si>
    <t>Landwirtschaftlicher Berater</t>
  </si>
  <si>
    <t>Waschmittelhersteller</t>
  </si>
  <si>
    <t>Medizinisches Massageinstitut</t>
  </si>
  <si>
    <t>Praxis für Krankengymnastik</t>
  </si>
  <si>
    <t>Praxis für Physiotherapie</t>
  </si>
  <si>
    <t>Bühnentechnik</t>
  </si>
  <si>
    <t>Lichtreklamehandel/-montage</t>
  </si>
  <si>
    <t>Lichtreklamehersteller</t>
  </si>
  <si>
    <t>Lichttechnik</t>
  </si>
  <si>
    <t>Plakatanschlag-Betrieb</t>
  </si>
  <si>
    <t>Projektionstechnik</t>
  </si>
  <si>
    <t>Schaltanlagenbaubetrieb</t>
  </si>
  <si>
    <t>Sprechanlagenbau</t>
  </si>
  <si>
    <t>Telefonanlagenbau</t>
  </si>
  <si>
    <t>Ton-/Lichttechnik (Montage Veranstaltungstechnik)</t>
  </si>
  <si>
    <t>Tontechnik</t>
  </si>
  <si>
    <t>Veranstaltungstechnik</t>
  </si>
  <si>
    <t>Blechschmiede</t>
  </si>
  <si>
    <t>Hammer-, Press- und Ziehwerk</t>
  </si>
  <si>
    <t>Metallschmiede</t>
  </si>
  <si>
    <t>Schmiedewerk</t>
  </si>
  <si>
    <t>Tankstelle mit Waschanlage</t>
  </si>
  <si>
    <t>Tankstellenbetrieb</t>
  </si>
  <si>
    <t>Alten- und Pflegeheim</t>
  </si>
  <si>
    <t>Altenwohnheim</t>
  </si>
  <si>
    <t>5103</t>
  </si>
  <si>
    <t>Behindertenpflegeeinrichtung</t>
  </si>
  <si>
    <t>Behindertenwohnheim</t>
  </si>
  <si>
    <t>Betreuungsstätte</t>
  </si>
  <si>
    <t>Diakonisches Heim</t>
  </si>
  <si>
    <t>Gemeindepflegestation</t>
  </si>
  <si>
    <t>Kurzzeitpflege</t>
  </si>
  <si>
    <t>Pflegeheim</t>
  </si>
  <si>
    <t>Seniorenheim</t>
  </si>
  <si>
    <t>Seniorenresidenz</t>
  </si>
  <si>
    <t>Seniorenstift</t>
  </si>
  <si>
    <t>Seniorentagesstätte</t>
  </si>
  <si>
    <t>Sozialstation</t>
  </si>
  <si>
    <t>Tagespflegeheim</t>
  </si>
  <si>
    <t>Baubetreuer, freiberuflich</t>
  </si>
  <si>
    <t>Baubetrieb</t>
  </si>
  <si>
    <t>Bauhandwerker (Sonstige)</t>
  </si>
  <si>
    <t>Bauhof</t>
  </si>
  <si>
    <t>Bauunternehmen</t>
  </si>
  <si>
    <t>Blockhausbau</t>
  </si>
  <si>
    <t>Bohrbetrieb</t>
  </si>
  <si>
    <t>Brückenbaubetrieb</t>
  </si>
  <si>
    <t>Brunnenbaubetrieb</t>
  </si>
  <si>
    <t>Büro einer Baugenossenschaft</t>
  </si>
  <si>
    <t>Büro für technische Beratung und Planung</t>
  </si>
  <si>
    <t>Gleisbaubetrieb</t>
  </si>
  <si>
    <t>Hoch- und Tiefbaubetrieb</t>
  </si>
  <si>
    <t>Hochbaubetrieb</t>
  </si>
  <si>
    <t>Kanalbaubetrieb</t>
  </si>
  <si>
    <t>Planungsbüro</t>
  </si>
  <si>
    <t>Projektcontrolling</t>
  </si>
  <si>
    <t>Projektentwickler (Bauunternehmen)</t>
  </si>
  <si>
    <t>Projektsteuerung</t>
  </si>
  <si>
    <t>Rohrleitungsbaubetrieb</t>
  </si>
  <si>
    <t>Spezialtiefbaubetrieb</t>
  </si>
  <si>
    <t>Tiefbaubetrieb</t>
  </si>
  <si>
    <t>Straßenbaubetrieb</t>
  </si>
  <si>
    <t>Tiefbohrungen</t>
  </si>
  <si>
    <t>Wasserbau</t>
  </si>
  <si>
    <t>Wohnungsbauunternehmen</t>
  </si>
  <si>
    <t>Gummi-Isolierwarenhersteller</t>
  </si>
  <si>
    <t>Bettwarenhersteller</t>
  </si>
  <si>
    <t>Hersteller von Feuerzeugen mit Kunststoffverarbeitung</t>
  </si>
  <si>
    <t>Hersteller von Feuerzeugen mit Metallverarbeitung (ohne Kunststoffverarbeitung)</t>
  </si>
  <si>
    <t>Hersteller von Kunststoffdachbahnen</t>
  </si>
  <si>
    <t>Hersteller von Kunststofffolien (nicht Schlauchfolien)</t>
  </si>
  <si>
    <t>Hersteller von Kunststoffschablonen</t>
  </si>
  <si>
    <t>Matratzenhersteller</t>
  </si>
  <si>
    <t>Polsterhersteller</t>
  </si>
  <si>
    <t>Hersteller von Profilen aus Kunststoff</t>
  </si>
  <si>
    <t>Hersteller von Schlauchfolien</t>
  </si>
  <si>
    <t>Kunststoff-Isolierwarenhersteller</t>
  </si>
  <si>
    <t>Schaumgummibe- und verarbeitungsbetrieb</t>
  </si>
  <si>
    <t>Schaumgummiwarenhersteller</t>
  </si>
  <si>
    <t>Vulkanisierbetrieb</t>
  </si>
  <si>
    <t>Fahrradvermietung</t>
  </si>
  <si>
    <t>Liegestuhlvermietung</t>
  </si>
  <si>
    <t>Schlittenvermietung</t>
  </si>
  <si>
    <t>Schlittschuhvermietung</t>
  </si>
  <si>
    <t>Skihandel mit -vermietung und -reparatur</t>
  </si>
  <si>
    <t>Skivermietung</t>
  </si>
  <si>
    <t>Snowboardvermietung</t>
  </si>
  <si>
    <t>Sonstiger Vermietungsbetrieb</t>
  </si>
  <si>
    <t>Strandkorbvermietung</t>
  </si>
  <si>
    <t>Toilettenvermietung</t>
  </si>
  <si>
    <t>Tretbootvermietung</t>
  </si>
  <si>
    <t>Windsurfbrettervermietung</t>
  </si>
  <si>
    <t>Wohnwagen-, Wohnmobilvermietung</t>
  </si>
  <si>
    <t>Busunternehmen</t>
  </si>
  <si>
    <t>Taxizentrale</t>
  </si>
  <si>
    <t>Fahrrad-Taxi, Velo-Taxi, Rikscha-Dienst</t>
  </si>
  <si>
    <t>Omnibusunternehmen</t>
  </si>
  <si>
    <t>Taxiunternehmen</t>
  </si>
  <si>
    <t>Aquarium (Zoo)</t>
  </si>
  <si>
    <t>Botanischer Garten</t>
  </si>
  <si>
    <t>Safaripark</t>
  </si>
  <si>
    <t>Tiergarten</t>
  </si>
  <si>
    <t>Tierheim</t>
  </si>
  <si>
    <t>Tierpark</t>
  </si>
  <si>
    <t>Vogelpark</t>
  </si>
  <si>
    <t>Wildpark</t>
  </si>
  <si>
    <t>Zoo</t>
  </si>
  <si>
    <t>Bildtechnikstudio</t>
  </si>
  <si>
    <t>Fernsehsender</t>
  </si>
  <si>
    <t>Fernsehstudio</t>
  </si>
  <si>
    <t>Film- und Tonstudio</t>
  </si>
  <si>
    <t>Filmstudio</t>
  </si>
  <si>
    <t>Produktion von Spielfilmen/Reportagen</t>
  </si>
  <si>
    <t>Radiosender</t>
  </si>
  <si>
    <t>Rundfunksender</t>
  </si>
  <si>
    <t>Rundfunkstudio</t>
  </si>
  <si>
    <t>Tonstudio</t>
  </si>
  <si>
    <t>Pelzverarbeitendes Gewerbe</t>
  </si>
  <si>
    <t>Pelzverarbeitendes Handwerk</t>
  </si>
  <si>
    <t>Pelz- und Rauchwarenhersteller</t>
  </si>
  <si>
    <t>Energieberater, freiberuflich</t>
  </si>
  <si>
    <t>Fernsehgerätehersteller</t>
  </si>
  <si>
    <t>Büroeinrichtungshandel (ohne elektronische Büromaschinen)</t>
  </si>
  <si>
    <t>Büromöbelhandel</t>
  </si>
  <si>
    <t>Dekorationsartikeleinzelhandel mit/ohne Montage</t>
  </si>
  <si>
    <t>Einrichtungshaus</t>
  </si>
  <si>
    <t>Gaststätteneinrichtungen (Handel)</t>
  </si>
  <si>
    <t>Heimtextilieneinzelhandel</t>
  </si>
  <si>
    <t>Fabrik für Gebrauchs- u. Einrichtungsgegenstände aus Metall</t>
  </si>
  <si>
    <t>Fabrikation von Möbeln, Holz- und Kunststoffwaren</t>
  </si>
  <si>
    <t>Polstermöbelhersteller</t>
  </si>
  <si>
    <t>Holzbau (Block- und Gartenhäuser, Marktstände)</t>
  </si>
  <si>
    <t>Holzmöbelhersteller</t>
  </si>
  <si>
    <t>Möbelfabrikation (Holz, Kunststoff)</t>
  </si>
  <si>
    <t>Möbelfabrikation (Metall)</t>
  </si>
  <si>
    <t>Garnhersteller</t>
  </si>
  <si>
    <t>Hersteller von Garnen und Tuchen</t>
  </si>
  <si>
    <t>Seilerei</t>
  </si>
  <si>
    <t>Zwirnerei</t>
  </si>
  <si>
    <t>Restaurator</t>
  </si>
  <si>
    <t>Furnierhersteller</t>
  </si>
  <si>
    <t>Hartfaserplattenhersteller</t>
  </si>
  <si>
    <t>Herstellung und Verarbeitung von Holzmehl, -spänen, -wolle, -zement</t>
  </si>
  <si>
    <t>Hersteller von Holzfaserplatten und -spanplatten</t>
  </si>
  <si>
    <t>Steinholzhersteller</t>
  </si>
  <si>
    <t>Orthopädieartikelhandel</t>
  </si>
  <si>
    <t>Orthopädieschuhmacherei</t>
  </si>
  <si>
    <t>Schlüsseldienst</t>
  </si>
  <si>
    <t>Schuh- und Schlüsseldienst</t>
  </si>
  <si>
    <t>Schuhmacherei</t>
  </si>
  <si>
    <t>Schuhreparatur</t>
  </si>
  <si>
    <t>Schuster</t>
  </si>
  <si>
    <t>Werkstatt für medizinische Artikel</t>
  </si>
  <si>
    <t>Kaminhandel</t>
  </si>
  <si>
    <t>Kaminofenhandel</t>
  </si>
  <si>
    <t>Statiker</t>
  </si>
  <si>
    <t>Tragwerksplaner</t>
  </si>
  <si>
    <t>Steuerberater</t>
  </si>
  <si>
    <t>Auslegewareneinzelhandel</t>
  </si>
  <si>
    <t>Auslegewarengroßhandel</t>
  </si>
  <si>
    <t>Bodenbelaghandel</t>
  </si>
  <si>
    <t>Fußbodenbelaghandel</t>
  </si>
  <si>
    <t>Orientteppichhandel</t>
  </si>
  <si>
    <t>Teppichhandel</t>
  </si>
  <si>
    <t>Teppichgroßhandel</t>
  </si>
  <si>
    <t>Praxis für Arbeitstherapie</t>
  </si>
  <si>
    <t>Atemtherapeut</t>
  </si>
  <si>
    <t>Ergotherapeut</t>
  </si>
  <si>
    <t>Heilgehilfe</t>
  </si>
  <si>
    <t>Motopäde</t>
  </si>
  <si>
    <t>Praxis für Beschäftigungstherapie</t>
  </si>
  <si>
    <t>Reittherapeut</t>
  </si>
  <si>
    <t>Sonstiger Heilgehilfe</t>
  </si>
  <si>
    <t>Sprachtherapeut</t>
  </si>
  <si>
    <t>Büro- und Hausreinigungsbetrieb (ohne Fassadenreinigung)</t>
  </si>
  <si>
    <t>Büroreinigungsbetrieb</t>
  </si>
  <si>
    <t>Dachrinnenreinigung</t>
  </si>
  <si>
    <t>Flughafenreinigungsbetrieb</t>
  </si>
  <si>
    <t>Flugzeugreinigungsbetrieb</t>
  </si>
  <si>
    <t>Gebäudeglasreinigungsbetrieb</t>
  </si>
  <si>
    <t>Hausreinigungsbetrieb</t>
  </si>
  <si>
    <t>Luftfahrzeugreinigungsbetrieb</t>
  </si>
  <si>
    <t>Putzfrau</t>
  </si>
  <si>
    <t>Reinigungshilfe</t>
  </si>
  <si>
    <t>Reitsportartikeleinzelhandel</t>
  </si>
  <si>
    <t>Radio- und Fernsehgerätehandel</t>
  </si>
  <si>
    <t>Arzt für Radiologie</t>
  </si>
  <si>
    <t>Bestrahlungsinstitut</t>
  </si>
  <si>
    <t>Chefarzt für Radiologie</t>
  </si>
  <si>
    <t>Röntgeninstitut</t>
  </si>
  <si>
    <t>Getränkeschankanlagenbau</t>
  </si>
  <si>
    <t>Kältetechnikinstallationsbetrieb</t>
  </si>
  <si>
    <t>Klimagerätehersteller</t>
  </si>
  <si>
    <t>Kühlthekenhersteller</t>
  </si>
  <si>
    <t>Handel mit Telefonen und Mobiltelefonen</t>
  </si>
  <si>
    <t>Parketthersteller</t>
  </si>
  <si>
    <t>Bekleidungsgroßhandel</t>
  </si>
  <si>
    <t>Lederwarengroßhandel</t>
  </si>
  <si>
    <t>Lederwareneinzelhandel (ohne Bekleidung)</t>
  </si>
  <si>
    <t>Sonderlager</t>
  </si>
  <si>
    <t>Pferderennbahn (Galopprennbahn, Trabrennbahn)</t>
  </si>
  <si>
    <t>Chemikaliengroßhandel</t>
  </si>
  <si>
    <t>Chemikalienhandel</t>
  </si>
  <si>
    <t>Alkoholhersteller</t>
  </si>
  <si>
    <t>Brauerei</t>
  </si>
  <si>
    <t>Brauerei mit Ausschank</t>
  </si>
  <si>
    <t>Fruchtsafthersteller</t>
  </si>
  <si>
    <t>Getränkeabfüllbetrieb</t>
  </si>
  <si>
    <t>Hersteller von alkoholischen Getränken</t>
  </si>
  <si>
    <t>Kelterei</t>
  </si>
  <si>
    <t>Landbrauerei</t>
  </si>
  <si>
    <t>Likörhersteller</t>
  </si>
  <si>
    <t>Mosterei</t>
  </si>
  <si>
    <t>Obstbrennerei</t>
  </si>
  <si>
    <t>Obstkelterei</t>
  </si>
  <si>
    <t>Sektkellerei</t>
  </si>
  <si>
    <t>Weinkellerei</t>
  </si>
  <si>
    <t>Weinkelterei</t>
  </si>
  <si>
    <t>Besamungsinstitut</t>
  </si>
  <si>
    <t>Besamungsstation</t>
  </si>
  <si>
    <t>Vliesstoffhersteller</t>
  </si>
  <si>
    <t>Wattehersteller</t>
  </si>
  <si>
    <t>Gold- und Silberschmiede</t>
  </si>
  <si>
    <t>Goldwarenhersteller</t>
  </si>
  <si>
    <t>Juwelierwarenhersteller</t>
  </si>
  <si>
    <t>Modeschmuckhersteller mit Juwelierwaren</t>
  </si>
  <si>
    <t>Gold- und Silberscheideanstalt</t>
  </si>
  <si>
    <t>Schmuckwarenhersteller</t>
  </si>
  <si>
    <t>Silberschmiede</t>
  </si>
  <si>
    <t>Silberwarenhersteller</t>
  </si>
  <si>
    <t>Verarbeitung von synthetischen Halbedelsteinen</t>
  </si>
  <si>
    <t>Modeschmuckhersteller (ohne Juwelierwaren)</t>
  </si>
  <si>
    <t>Änderungsnäherei</t>
  </si>
  <si>
    <t>Änderungsschneiderei</t>
  </si>
  <si>
    <t>Spinnerei</t>
  </si>
  <si>
    <t>Weberei</t>
  </si>
  <si>
    <t>Herstellung und Verarbeitung von vollsynthetischen Fasern</t>
  </si>
  <si>
    <t>Hersteller von Chemiefasern</t>
  </si>
  <si>
    <t>Detektiv, Detektei (ohne Bewachung)</t>
  </si>
  <si>
    <t>Kaufhausdetektiv, freiberuflich</t>
  </si>
  <si>
    <t>Bädereinrichtungshandel</t>
  </si>
  <si>
    <t>Sanitärartikelhandel</t>
  </si>
  <si>
    <t>Handel mit medizinischen Artikeln</t>
  </si>
  <si>
    <t>Sanitätsartikelhandel mit/ohne orthopädischer Werkstatt</t>
  </si>
  <si>
    <t>Sanitätshaus</t>
  </si>
  <si>
    <t>Feuerwehr, Werksfeuerwehr</t>
  </si>
  <si>
    <t>Anlageberatungsbüro</t>
  </si>
  <si>
    <t>Wirtschaftsberaterbüro</t>
  </si>
  <si>
    <t>Fischgeschäft</t>
  </si>
  <si>
    <t>Fischräucherei mit/ohne Imbiss</t>
  </si>
  <si>
    <t>Fischverarbeitungsbetrieb</t>
  </si>
  <si>
    <t>Räucherei</t>
  </si>
  <si>
    <t>Zudecken-, Bettdeckenhersteller</t>
  </si>
  <si>
    <t>Badeanstalt</t>
  </si>
  <si>
    <t>Erlebnisbad</t>
  </si>
  <si>
    <t>Freibad, Hallenbad</t>
  </si>
  <si>
    <t>Freizeitbad</t>
  </si>
  <si>
    <t>Heil-, Reinigungs- und Saunabad</t>
  </si>
  <si>
    <t>Heilbad</t>
  </si>
  <si>
    <t>Medizinischer Bademeister</t>
  </si>
  <si>
    <t>Schwimmbad</t>
  </si>
  <si>
    <t>Sporthalle</t>
  </si>
  <si>
    <t>Betrieb der Kunststoffindustrie</t>
  </si>
  <si>
    <t>Blockschäumerei</t>
  </si>
  <si>
    <t>Formschäumerei mit Polyurethan</t>
  </si>
  <si>
    <t>Herstellung und Verarbeitung von geschäumten Kunststoffen</t>
  </si>
  <si>
    <t>Hersteller von Kunststoffgießprodukten</t>
  </si>
  <si>
    <t>Hersteller von Kunststoffprodukten für die Bauindustrie</t>
  </si>
  <si>
    <t>Herstellung und Verarbeitung von Schaumkunststoff (Blockschaum)</t>
  </si>
  <si>
    <t>Hersteller von Spritzguss-, Strangpress-, Gieß- und Schleudergussprodukten</t>
  </si>
  <si>
    <t>Be- und Verarbeitung von Kunststoffen (ohne Schaumstoffe, Polyester)</t>
  </si>
  <si>
    <t>Be- und Verarbeitung von Kunststoffen mit Polyester (ohne Schaumstoffe)</t>
  </si>
  <si>
    <t>Kunststoffwarenhersteller</t>
  </si>
  <si>
    <t>Be- und Verarbeitung von geschäumten Kunststoffen</t>
  </si>
  <si>
    <t>Be- und Verarbeitung von Kunststoffen mit Schaumstoffen</t>
  </si>
  <si>
    <t>Bank</t>
  </si>
  <si>
    <t>Bank ohne Bargeldverkehr</t>
  </si>
  <si>
    <t>Bausparkassenvertreter</t>
  </si>
  <si>
    <t>Geldinstitut</t>
  </si>
  <si>
    <t>Kreditinstitut</t>
  </si>
  <si>
    <t>Kreditinstitut ohne Bargeldverkehr</t>
  </si>
  <si>
    <t>Kreditvermittlungsbüro</t>
  </si>
  <si>
    <t>Sparkasse</t>
  </si>
  <si>
    <t>Annahmestelle Lotterie/Lotto</t>
  </si>
  <si>
    <t>Wettannahmestelle</t>
  </si>
  <si>
    <t>Wettbüro</t>
  </si>
  <si>
    <t>Altglashandels- und -recyclingbetrieb</t>
  </si>
  <si>
    <t>Altkunststoffhandel</t>
  </si>
  <si>
    <t>Altmetallhandel</t>
  </si>
  <si>
    <t>Altpapierhandels- und -recyclingbetrieb</t>
  </si>
  <si>
    <t>Bauschuttrecyclingbetrieb</t>
  </si>
  <si>
    <t>Kunststoffsortier- und -recyclingbetrieb</t>
  </si>
  <si>
    <t>Metallrecyclingbetrieb</t>
  </si>
  <si>
    <t>Recyclingbetrieb gemischter Stoffe (Trennung, Sortierung, Aufbereitung)</t>
  </si>
  <si>
    <t>Sonstiger Recyclingbetrieb</t>
  </si>
  <si>
    <t>Recyclingbetrieb sortenreiner Stoffe</t>
  </si>
  <si>
    <t>Textilrecyclingbetrieb</t>
  </si>
  <si>
    <t>Betrieb der chemischen Industrie</t>
  </si>
  <si>
    <t>Betrieb des Lebensmittelhandwerks</t>
  </si>
  <si>
    <t>Feinkostwarenhersteller aus tierischen Grundstoffen</t>
  </si>
  <si>
    <t>Feinkostwarenhersteller aus vegetarischen Grundstoffen</t>
  </si>
  <si>
    <t>Hersteller von Essenzen für Nahrungsmittel</t>
  </si>
  <si>
    <t>Hersteller von Fertiggerichten aus tierischen Grundstoffen (Fleisch, Fisch)</t>
  </si>
  <si>
    <t>Hersteller von Fertiggerichten aus vegetarischen Grundstoffen (Obst, Gemüse)</t>
  </si>
  <si>
    <t>Hersteller von Konserven und Tiefkühlkost aus tierischen Grundstoffen (Fleisch, Fisch)</t>
  </si>
  <si>
    <t>Hersteller v. Konserven/Tiefkühlkost aus vegetar. Grundstoffen (Obst/Gemüse, o. Sauerkons.)</t>
  </si>
  <si>
    <t>Hersteller von Nahrungs- und Genussmitteln</t>
  </si>
  <si>
    <t>Hersteller von Nahrungsmittelzusatzstoffen</t>
  </si>
  <si>
    <t>Hersteller von Trockenfertiggerichten</t>
  </si>
  <si>
    <t>Kartoffelerzeugnishersteller</t>
  </si>
  <si>
    <t>Konserven- und Gefrierkostfabrik</t>
  </si>
  <si>
    <t>Konservenhersteller</t>
  </si>
  <si>
    <t>Sauerkonservenhersteller</t>
  </si>
  <si>
    <t>Senfhersteller</t>
  </si>
  <si>
    <t>Grafiker/Designer</t>
  </si>
  <si>
    <t>Werbegrafikatelier</t>
  </si>
  <si>
    <t>Modellbahn-, Modellbaubedarfshandel</t>
  </si>
  <si>
    <t>Appreturbetrieb</t>
  </si>
  <si>
    <t>Ausrüstung und Veredelung von Textilien</t>
  </si>
  <si>
    <t>Bleicherei</t>
  </si>
  <si>
    <t>Plissierbetrieb</t>
  </si>
  <si>
    <t>Stoffdruckerei</t>
  </si>
  <si>
    <t>Textildruckerei</t>
  </si>
  <si>
    <t>Betrieb der Textilveredelung</t>
  </si>
  <si>
    <t>Arzneimittelgroßhandel</t>
  </si>
  <si>
    <t>Arzneimittelhandel</t>
  </si>
  <si>
    <t>Ausstellungs- und Messebetrieb</t>
  </si>
  <si>
    <t>Automuseum</t>
  </si>
  <si>
    <t>Freilichtmuseum</t>
  </si>
  <si>
    <t>Heimatmuseum</t>
  </si>
  <si>
    <t>Kunstmuseum</t>
  </si>
  <si>
    <t>Messehostess, freiberuflich</t>
  </si>
  <si>
    <t>Museum</t>
  </si>
  <si>
    <t>Museumsbahn</t>
  </si>
  <si>
    <t>Spielzeugmuseum</t>
  </si>
  <si>
    <t>Untertage-Museum</t>
  </si>
  <si>
    <t>Waffenmuseum</t>
  </si>
  <si>
    <t>Einkaufscenter</t>
  </si>
  <si>
    <t>Einkaufszentrum</t>
  </si>
  <si>
    <t>Großmarkt</t>
  </si>
  <si>
    <t>Kaufhaus</t>
  </si>
  <si>
    <t>Warenhaus</t>
  </si>
  <si>
    <t>Armaturenhersteller</t>
  </si>
  <si>
    <t>Betrieb zur galvanischen Veredelung und Beschichtung von Metallen</t>
  </si>
  <si>
    <t>Betrieb zur keramischen Veredelung und Beschichtung von Metallen</t>
  </si>
  <si>
    <t>Betrieb zur Metallveredelung/-beschichtung mittels Kunststoff</t>
  </si>
  <si>
    <t>Druckformenhersteller</t>
  </si>
  <si>
    <t>Eloxierbetrieb</t>
  </si>
  <si>
    <t>Geldschrankhersteller</t>
  </si>
  <si>
    <t>Herstellung und Verarbeitung von Metallpulver</t>
  </si>
  <si>
    <t>Metallgehäusebaubetrieb</t>
  </si>
  <si>
    <t>Metallstanzerei</t>
  </si>
  <si>
    <t>Metallveredelungsbetrieb</t>
  </si>
  <si>
    <t>Metallwarenbearbeitungsbetrieb ohne Veredelung</t>
  </si>
  <si>
    <t>Metallwarenhersteller</t>
  </si>
  <si>
    <t>Pulverbeschichtungsbetrieb</t>
  </si>
  <si>
    <t>Baumpflegebetrieb</t>
  </si>
  <si>
    <t>Baumschule</t>
  </si>
  <si>
    <t>0303</t>
  </si>
  <si>
    <t>Düngemittelgroßhandel</t>
  </si>
  <si>
    <t>Düngemittelhandel</t>
  </si>
  <si>
    <t>Friedhofsgärtnerei</t>
  </si>
  <si>
    <t>Garten- und Landschaftsarchitekt</t>
  </si>
  <si>
    <t>Gartenarchitektenbüro</t>
  </si>
  <si>
    <t>Gartenartikelhandel</t>
  </si>
  <si>
    <t>Gartenbedarfshandel</t>
  </si>
  <si>
    <t>Gartencenter</t>
  </si>
  <si>
    <t>Gärtnerei</t>
  </si>
  <si>
    <t>Ingenieur für Städtebau und Landschaftsplanung</t>
  </si>
  <si>
    <t>Landschaftsarchitektenbüro</t>
  </si>
  <si>
    <t>Landschaftsgärtnerei</t>
  </si>
  <si>
    <t>Pflanzenhandel mit Gärtnerei</t>
  </si>
  <si>
    <t>Präparator</t>
  </si>
  <si>
    <t>Tierpräparator</t>
  </si>
  <si>
    <t>Landwirtschaftliche Maschinengenossenschaft</t>
  </si>
  <si>
    <t>Landwirtschaftlicher Lohnmaschinenbetrieb</t>
  </si>
  <si>
    <t>Praxis für Psychiatrie</t>
  </si>
  <si>
    <t>Praxis für Psychotherapie</t>
  </si>
  <si>
    <t>Praxis für Psychoanalyse</t>
  </si>
  <si>
    <t>Praxis für Psychologie</t>
  </si>
  <si>
    <t>Psychologe</t>
  </si>
  <si>
    <t>Psychologischer Psychotherapeut</t>
  </si>
  <si>
    <t>Psychologischer Therapeut</t>
  </si>
  <si>
    <t>Psychotherapeut</t>
  </si>
  <si>
    <t>Containerdienst</t>
  </si>
  <si>
    <t>Gardineneinzelhandel mit/ohne Montage</t>
  </si>
  <si>
    <t>Metallbe- und -verarbeitendes Gewerbe</t>
  </si>
  <si>
    <t>Metallbe- und -verarbeitendes Handwerk</t>
  </si>
  <si>
    <t>Architekt-/Ingenieur-Objektversicherung</t>
  </si>
  <si>
    <t>Flugzeugwart</t>
  </si>
  <si>
    <t>Ingenieur für Bodenmechanik, Erd- und Grundbau</t>
  </si>
  <si>
    <t>Ingenieur für technische Ausrüstung</t>
  </si>
  <si>
    <t>Ingenieur für thermische Bauphysik</t>
  </si>
  <si>
    <t>Prüfer (Luftfahrt)</t>
  </si>
  <si>
    <t>Prüfingenieurbüro</t>
  </si>
  <si>
    <t>Werkstattleiter (Luftfahrt)</t>
  </si>
  <si>
    <t>Gewinnung und Verarbeitung von Salz (Bergbau und artverwandte)</t>
  </si>
  <si>
    <t>Kalibergwerk</t>
  </si>
  <si>
    <t>Saline</t>
  </si>
  <si>
    <t>Töpferwarenhersteller</t>
  </si>
  <si>
    <t>Institut für Umweltberatung</t>
  </si>
  <si>
    <t>Angelverein</t>
  </si>
  <si>
    <t>Armbrustschützenverein</t>
  </si>
  <si>
    <t>Basketballverein</t>
  </si>
  <si>
    <t>Billardverein</t>
  </si>
  <si>
    <t>Bogenschützenverein</t>
  </si>
  <si>
    <t>Bowlingverein</t>
  </si>
  <si>
    <t>Briefmarkenverein</t>
  </si>
  <si>
    <t>Brieftaubenverein</t>
  </si>
  <si>
    <t>Clubhaus</t>
  </si>
  <si>
    <t>Eissportverein</t>
  </si>
  <si>
    <t>Faschingsverein</t>
  </si>
  <si>
    <t>Fechtverein</t>
  </si>
  <si>
    <t>Fußballverein</t>
  </si>
  <si>
    <t>Gebirgsverein</t>
  </si>
  <si>
    <t>Gesangsverein</t>
  </si>
  <si>
    <t>Gewerbeverein</t>
  </si>
  <si>
    <t>Golfverein</t>
  </si>
  <si>
    <t>Handballverein</t>
  </si>
  <si>
    <t>Heimatverein</t>
  </si>
  <si>
    <t>Hockeyverein</t>
  </si>
  <si>
    <t>Hundeverein</t>
  </si>
  <si>
    <t>Hundezuchtverein</t>
  </si>
  <si>
    <t>Kampfsportverein</t>
  </si>
  <si>
    <t>Kaninchenzuchtverein</t>
  </si>
  <si>
    <t>Kanuverein</t>
  </si>
  <si>
    <t>Karnevals-, Faschingsverein (auch Narrenzünfte)</t>
  </si>
  <si>
    <t>Kegelverein</t>
  </si>
  <si>
    <t>Kleingärtnerverein</t>
  </si>
  <si>
    <t>Kleintierzuchtverein</t>
  </si>
  <si>
    <t>Luftsportverein</t>
  </si>
  <si>
    <t>Motorsportverein</t>
  </si>
  <si>
    <t>Musikverein</t>
  </si>
  <si>
    <t>Radfahrverein</t>
  </si>
  <si>
    <t>Reit- und Fahrverein</t>
  </si>
  <si>
    <t>Rodelverein</t>
  </si>
  <si>
    <t>Ruderverein</t>
  </si>
  <si>
    <t>Schachverein</t>
  </si>
  <si>
    <t>Schützenverein</t>
  </si>
  <si>
    <t>Schwimmverein</t>
  </si>
  <si>
    <t>Skiverein</t>
  </si>
  <si>
    <t>Sportheim</t>
  </si>
  <si>
    <t>Sportverein</t>
  </si>
  <si>
    <t>Studentenverein</t>
  </si>
  <si>
    <t>Tanzsportverein</t>
  </si>
  <si>
    <t>Tennisverein</t>
  </si>
  <si>
    <t>Theaterverein</t>
  </si>
  <si>
    <t>Tierschutzverein</t>
  </si>
  <si>
    <t>Trachtenverein</t>
  </si>
  <si>
    <t>Turnverein</t>
  </si>
  <si>
    <t>Verein (ohne Vereinsheim)</t>
  </si>
  <si>
    <t>Sonstiger Verein</t>
  </si>
  <si>
    <t>Vereinsheim</t>
  </si>
  <si>
    <t>Verschönerungsverein</t>
  </si>
  <si>
    <t>Vogelzuchtverein</t>
  </si>
  <si>
    <t>Wanderverein</t>
  </si>
  <si>
    <t>Wassersportverein</t>
  </si>
  <si>
    <t>Darrbetrieb (Trockenobst, Backobst)</t>
  </si>
  <si>
    <t>Baustoffhersteller ohne Verarbeitung von Kunststoffen</t>
  </si>
  <si>
    <t>Betonbohr-, Betonsäge-, Betonschneidebetrieb</t>
  </si>
  <si>
    <t>Betontechnologe, Betonprüfstelle</t>
  </si>
  <si>
    <t>Betonwaren- und Betonsteinhersteller</t>
  </si>
  <si>
    <t>Gipswarenhersteller</t>
  </si>
  <si>
    <t>Kalksandsteinhersteller</t>
  </si>
  <si>
    <t>Transportbetonhersteller</t>
  </si>
  <si>
    <t>Zementwarenhersteller</t>
  </si>
  <si>
    <t>Hersteller von Großbehältern aus Holz</t>
  </si>
  <si>
    <t>Hersteller von Großbehältern aus Kunststoff</t>
  </si>
  <si>
    <t>Hersteller von Großbehältern aus Metall</t>
  </si>
  <si>
    <t>Hersteller von Lagerbehältern aus Holz</t>
  </si>
  <si>
    <t>Hersteller von Lagerbehältern aus Kunststoff</t>
  </si>
  <si>
    <t>Hersteller von Lagerbehältern aus Metall</t>
  </si>
  <si>
    <t>Botschaft</t>
  </si>
  <si>
    <t>Kapelle</t>
  </si>
  <si>
    <t>Kirche</t>
  </si>
  <si>
    <t>Kloster</t>
  </si>
  <si>
    <t>Konsulat</t>
  </si>
  <si>
    <t>Moschee</t>
  </si>
  <si>
    <t>Synagoge</t>
  </si>
  <si>
    <t>Behindertentransporte</t>
  </si>
  <si>
    <t>Krankentransporte</t>
  </si>
  <si>
    <t>Seniorentransporte</t>
  </si>
  <si>
    <t>Kindergarten</t>
  </si>
  <si>
    <t>Kinderhort</t>
  </si>
  <si>
    <t>Kindertagesstätte</t>
  </si>
  <si>
    <t>Tagesmutter</t>
  </si>
  <si>
    <t>Kompostierungsanlage</t>
  </si>
  <si>
    <t>Kompostwerk</t>
  </si>
  <si>
    <t>Aussiedlerheim</t>
  </si>
  <si>
    <t>Flüchtlingsheim</t>
  </si>
  <si>
    <t>Obdachlosenheim</t>
  </si>
  <si>
    <t>Übergangswohnheim</t>
  </si>
  <si>
    <t>Discothek</t>
  </si>
  <si>
    <t>Diskjockey, freiberuflich</t>
  </si>
  <si>
    <t>Diskothek</t>
  </si>
  <si>
    <t>Tanzlokal</t>
  </si>
  <si>
    <t>Solarium</t>
  </si>
  <si>
    <t>Sonnenstudio</t>
  </si>
  <si>
    <t>Stickerei</t>
  </si>
  <si>
    <t>Strickwarenhersteller, Strickerei</t>
  </si>
  <si>
    <t>Wirkerei</t>
  </si>
  <si>
    <t>Abbruchbetrieb</t>
  </si>
  <si>
    <t>Airbaghersteller</t>
  </si>
  <si>
    <t>Airbagmontagebetrieb</t>
  </si>
  <si>
    <t>Altbau-Sanierungsbetrieb</t>
  </si>
  <si>
    <t>Apothekerverrechnungsstelle</t>
  </si>
  <si>
    <t>Artist, freiberuflich</t>
  </si>
  <si>
    <t>Arzt (sonstige Gebietsbezeichnung)</t>
  </si>
  <si>
    <t>Ärztebedarfshandel</t>
  </si>
  <si>
    <t>Ärzteverrechnungsstelle</t>
  </si>
  <si>
    <t>Asbestsanierungsbetrieb</t>
  </si>
  <si>
    <t>Asphaltmischguthersteller</t>
  </si>
  <si>
    <t>Asphaltverarbeitungsbetrieb</t>
  </si>
  <si>
    <t>Baubetrieb für Kfz-Motoren</t>
  </si>
  <si>
    <t>Instandsetzungsbetrieb für Kfz-Motoren</t>
  </si>
  <si>
    <t>Autor von technischen Dokumentationen</t>
  </si>
  <si>
    <t>Autor, technischer Redakteur</t>
  </si>
  <si>
    <t>Baggerbetrieb</t>
  </si>
  <si>
    <t>Baubiologe</t>
  </si>
  <si>
    <t>Bauklempnerei</t>
  </si>
  <si>
    <t>Bautrocknungsbetrieb</t>
  </si>
  <si>
    <t>Be- und Verarbeitung von Kunstharzen</t>
  </si>
  <si>
    <t>Be- und Verarbeitung von Synthesekautschuk</t>
  </si>
  <si>
    <t>Behinderteneinrichtung</t>
  </si>
  <si>
    <t>Behindertenwerkstatt</t>
  </si>
  <si>
    <t>Berufsmusiker, freiberuflich</t>
  </si>
  <si>
    <t>Besamungstechniker</t>
  </si>
  <si>
    <t>Bestattungsbedarfshandel</t>
  </si>
  <si>
    <t>Betrieb der Mineralölindustrie</t>
  </si>
  <si>
    <t>Bierleitungsreinigungsbetrieb</t>
  </si>
  <si>
    <t>Bodensanierungsbetrieb</t>
  </si>
  <si>
    <t>Bodyguard</t>
  </si>
  <si>
    <t>Bootshaus</t>
  </si>
  <si>
    <t>Briefmarkenhandel</t>
  </si>
  <si>
    <t>Buchhandel</t>
  </si>
  <si>
    <t>Callshop (Telefongesprächsvermittlung)</t>
  </si>
  <si>
    <t>CSL-Deckung</t>
  </si>
  <si>
    <t>Devotionalienhandel</t>
  </si>
  <si>
    <t>Dogsitter</t>
  </si>
  <si>
    <t>Drahtwarenhersteller</t>
  </si>
  <si>
    <t>Drechslerei</t>
  </si>
  <si>
    <t>Dreherei</t>
  </si>
  <si>
    <t>Einkaufshilfe</t>
  </si>
  <si>
    <t>Einrichtung der freien Wohlfahrtspflege (Verband)</t>
  </si>
  <si>
    <t>Einweiser (Luftfahrt)</t>
  </si>
  <si>
    <t>Einzelhandelsgeschäft</t>
  </si>
  <si>
    <t>Eisenbiegerbetrieb</t>
  </si>
  <si>
    <t>Elektronische Bauelementehandel</t>
  </si>
  <si>
    <t>Essighersteller</t>
  </si>
  <si>
    <t>Estrichlegebetrieb</t>
  </si>
  <si>
    <t>Fabrikationsbetrieb (sonstiger)</t>
  </si>
  <si>
    <t>Fahrlehrer</t>
  </si>
  <si>
    <t>Fahrschule</t>
  </si>
  <si>
    <t>Fallschirmhersteller</t>
  </si>
  <si>
    <t>Fallschirmpacker (selbstständig)</t>
  </si>
  <si>
    <t>Fanartikelhandel</t>
  </si>
  <si>
    <t>Feldscheune</t>
  </si>
  <si>
    <t>Feuerlöscher-Servicebetrieb</t>
  </si>
  <si>
    <t>Feuerwerkskörpergroßhandel</t>
  </si>
  <si>
    <t>Fluglehrer</t>
  </si>
  <si>
    <t>Flugschule</t>
  </si>
  <si>
    <t>Fördertechnikhersteller</t>
  </si>
  <si>
    <t>Fotolabor</t>
  </si>
  <si>
    <t>Frauenhaus</t>
  </si>
  <si>
    <t>Friseurbedarfshandel</t>
  </si>
  <si>
    <t>Fugerbetrieb</t>
  </si>
  <si>
    <t>Garten, Parkanlage (Haus- und Grundbesitzerhaftpflichtversicherung)</t>
  </si>
  <si>
    <t>Geschenkartikelgeschäft</t>
  </si>
  <si>
    <t>Gleisbausicherungsunternehmen</t>
  </si>
  <si>
    <t>Hallenbau</t>
  </si>
  <si>
    <t>Handel mit Orden, Pokalen, Schildern</t>
  </si>
  <si>
    <t>Handel mit Sprengstoffen</t>
  </si>
  <si>
    <t>Handelsvertretung, auch mit Auslieferungslager</t>
  </si>
  <si>
    <t>Härterei</t>
  </si>
  <si>
    <t>Harzmühle, -schmelze</t>
  </si>
  <si>
    <t>Haus- und Grundbesitzerverein</t>
  </si>
  <si>
    <t>Haushaltshilfendienst</t>
  </si>
  <si>
    <t>Herstellung und Verarbeitung von Kitt</t>
  </si>
  <si>
    <t>Herstellung und Verarbeitung von Kunstharzpressmassen</t>
  </si>
  <si>
    <t>Herstellung und Verarbeitung von Olein</t>
  </si>
  <si>
    <t>Herstellung und Verarbeitung von Siliconöl</t>
  </si>
  <si>
    <t>Hersteller von Anlagen für die Industrie</t>
  </si>
  <si>
    <t>Hersteller von Haushaltswaren und -artikeln</t>
  </si>
  <si>
    <t>Hersteller von Holzbauelementen</t>
  </si>
  <si>
    <t>Hersteller von Metallfolien</t>
  </si>
  <si>
    <t>Hersteller von Verpackungen und Verpackungsmaterial</t>
  </si>
  <si>
    <t>Holz- und kunststoffverarbeitendes Handwerk</t>
  </si>
  <si>
    <t>Holzverarbeitendes Gewerbe</t>
  </si>
  <si>
    <t>Holzverarbeitendes Handwerk</t>
  </si>
  <si>
    <t>Holzwarenfabrik</t>
  </si>
  <si>
    <t>Industrieanlagenbau</t>
  </si>
  <si>
    <t>Industriemontage</t>
  </si>
  <si>
    <t>Kofferhersteller</t>
  </si>
  <si>
    <t>Kondensatorenhersteller</t>
  </si>
  <si>
    <t>Konservendosenhersteller</t>
  </si>
  <si>
    <t>Krankenpfleger</t>
  </si>
  <si>
    <t>Krankenschwester</t>
  </si>
  <si>
    <t>Krematorium</t>
  </si>
  <si>
    <t>Kühlhausbetrieb</t>
  </si>
  <si>
    <t>Kulturzentrum</t>
  </si>
  <si>
    <t>Kunststoffverarbeitendes Gewerbe</t>
  </si>
  <si>
    <t>Kunststoffverarbeitendes Handwerk</t>
  </si>
  <si>
    <t>Kutschfahrten</t>
  </si>
  <si>
    <t>Ladengeschäft</t>
  </si>
  <si>
    <t>Ladungskontrollbetrieb</t>
  </si>
  <si>
    <t>Lüftungstechnikhersteller</t>
  </si>
  <si>
    <t>Maschinenreinigungsbetrieb</t>
  </si>
  <si>
    <t>Metallverpackungsmittelhersteller</t>
  </si>
  <si>
    <t>Montagebetrieb</t>
  </si>
  <si>
    <t>Münzenhandel</t>
  </si>
  <si>
    <t>Münzwaschsalon</t>
  </si>
  <si>
    <t>Nähmaschinenhandel</t>
  </si>
  <si>
    <t>Party-/Mietkoch, freiberuflich</t>
  </si>
  <si>
    <t>Quelle-Shop</t>
  </si>
  <si>
    <t>Reiseleiter, selbstständig</t>
  </si>
  <si>
    <t>Rettungswache</t>
  </si>
  <si>
    <t>Röhren- und Rohrfittingshersteller</t>
  </si>
  <si>
    <t>Schiffsausrüstungshandel</t>
  </si>
  <si>
    <t>Schilderhandel</t>
  </si>
  <si>
    <t>Schilderhersteller</t>
  </si>
  <si>
    <t>Schildermalerei</t>
  </si>
  <si>
    <t>Schreib- und Zeichengerätehersteller</t>
  </si>
  <si>
    <t>Schweißerei</t>
  </si>
  <si>
    <t>Schweißgerätehersteller</t>
  </si>
  <si>
    <t>Sonderpostenmarkt (ohne Unterhaltungselektronik)</t>
  </si>
  <si>
    <t>Sonstiger Großhandelsbetrieb</t>
  </si>
  <si>
    <t>Sportstättenbaubetrieb</t>
  </si>
  <si>
    <t>Sprengbetrieb</t>
  </si>
  <si>
    <t>Sprüh- und Streuhaftpflicht, Luftfahrt</t>
  </si>
  <si>
    <t>Stadion</t>
  </si>
  <si>
    <t>Stadtführer, freiberuflich</t>
  </si>
  <si>
    <t>Streu- und Werbeartikelgroßhandel</t>
  </si>
  <si>
    <t>Technischer Redakteur</t>
  </si>
  <si>
    <t>Tischlerplattenhersteller</t>
  </si>
  <si>
    <t>Trockenbaubetrieb</t>
  </si>
  <si>
    <t>Unternehmen der Wohnungswirtschaft</t>
  </si>
  <si>
    <t>Waschsalon</t>
  </si>
  <si>
    <t>Streu- und Werbeartikeleinzelhandel</t>
  </si>
  <si>
    <t>Zahnärztebedarfshandel</t>
  </si>
  <si>
    <t>Zellstoff-, Zellulosehersteller</t>
  </si>
  <si>
    <t>Lieferservice</t>
  </si>
  <si>
    <t>Kfz-Abschleppdienst ohne Reparatur und ohne Verwertung von Kfz</t>
  </si>
  <si>
    <t>4221</t>
  </si>
  <si>
    <t>Antiquitätenhandel</t>
  </si>
  <si>
    <t>3930</t>
  </si>
  <si>
    <t>Geflügelmast- und -zuchtbetrieb</t>
  </si>
  <si>
    <t>0309</t>
  </si>
  <si>
    <t>Land- und forstwirtschaftlicher Betrieb</t>
  </si>
  <si>
    <t>0333</t>
  </si>
  <si>
    <t>Tierzucht und -mästerei</t>
  </si>
  <si>
    <t>0348</t>
  </si>
  <si>
    <t>Besenhersteller</t>
  </si>
  <si>
    <t>2703</t>
  </si>
  <si>
    <t>Teppich- und Polsterreinigung</t>
  </si>
  <si>
    <t>6036</t>
  </si>
  <si>
    <t>Chemischer und pharmazeutischer Laborbetrieb</t>
  </si>
  <si>
    <t>2406</t>
  </si>
  <si>
    <t>Fahrradhandel und -reparatur</t>
  </si>
  <si>
    <t>2409</t>
  </si>
  <si>
    <t>Kundendienst Büro-/Haushaltsgeräte</t>
  </si>
  <si>
    <t>6921</t>
  </si>
  <si>
    <t>Friseursalon</t>
  </si>
  <si>
    <t>Fußpflegepraxis</t>
  </si>
  <si>
    <t>5415</t>
  </si>
  <si>
    <t>Kosmetikstudio</t>
  </si>
  <si>
    <t>5433</t>
  </si>
  <si>
    <t>Visagist (ohne Piercing/Tattooing)</t>
  </si>
  <si>
    <t>5434</t>
  </si>
  <si>
    <t>Gerüstbau- und -vermietungsbetrieb</t>
  </si>
  <si>
    <t>1213</t>
  </si>
  <si>
    <t>Gasinstallationsbetrieb</t>
  </si>
  <si>
    <t>1290</t>
  </si>
  <si>
    <t>Heizungsinstallationsbetrieb</t>
  </si>
  <si>
    <t>1284</t>
  </si>
  <si>
    <t>Lüftungsanlageninstallationsbetrieb</t>
  </si>
  <si>
    <t>1293</t>
  </si>
  <si>
    <t>Hut- und Mützenhersteller</t>
  </si>
  <si>
    <t>3327</t>
  </si>
  <si>
    <t>Haus- und Grundstücksverwaltung</t>
  </si>
  <si>
    <t>Kabelhersteller</t>
  </si>
  <si>
    <t>1594</t>
  </si>
  <si>
    <t>Heißmangelbetrieb</t>
  </si>
  <si>
    <t>6024</t>
  </si>
  <si>
    <t>Softwareentwicklungsunternehmen</t>
  </si>
  <si>
    <t>Zeitarbeitsunternehmen</t>
  </si>
  <si>
    <t>Wach- und Sicherheitsunternehmen</t>
  </si>
  <si>
    <t>Ziegelei</t>
  </si>
  <si>
    <t>0642</t>
  </si>
  <si>
    <t>Perückenhersteller (auch Haarteile, Toupets)</t>
  </si>
  <si>
    <t>3345</t>
  </si>
  <si>
    <t>Holz- und Bautenschutzbetrieb</t>
  </si>
  <si>
    <t>1239</t>
  </si>
  <si>
    <t>Hersteller von Spielwaren</t>
  </si>
  <si>
    <t>3615</t>
  </si>
  <si>
    <t>Ingenieurbüro</t>
  </si>
  <si>
    <t>7220</t>
  </si>
  <si>
    <t>Kino</t>
  </si>
  <si>
    <t>6918</t>
  </si>
  <si>
    <t>Hersteller von Dachpappe</t>
  </si>
  <si>
    <t>3060</t>
  </si>
  <si>
    <t>Fotokopierbetrieb</t>
  </si>
  <si>
    <t>3027</t>
  </si>
  <si>
    <t>Schaustellerbetrieb</t>
  </si>
  <si>
    <t>6913</t>
  </si>
  <si>
    <t>Tabakwarenhandel (kein Kiosk)</t>
  </si>
  <si>
    <t>Sprengstoffhersteller</t>
  </si>
  <si>
    <t>2445</t>
  </si>
  <si>
    <t>Talghersteller</t>
  </si>
  <si>
    <t>2451</t>
  </si>
  <si>
    <t>Minigolfanlage</t>
  </si>
  <si>
    <t>6933</t>
  </si>
  <si>
    <t>Zahntechnischer Laborbetrieb</t>
  </si>
  <si>
    <t>5457</t>
  </si>
  <si>
    <t>Arbeitnehmerüberlassung nach AÜG</t>
  </si>
  <si>
    <t>Textilhersteller</t>
  </si>
  <si>
    <t>3378</t>
  </si>
  <si>
    <t>Korkwarenhersteller</t>
  </si>
  <si>
    <t>2730</t>
  </si>
  <si>
    <t>Fuhrunternehmen (ohne fremdes Lagergut)</t>
  </si>
  <si>
    <t>Spedition</t>
  </si>
  <si>
    <t>6636</t>
  </si>
  <si>
    <t>Umzugsunternehmen</t>
  </si>
  <si>
    <t>6919</t>
  </si>
  <si>
    <t>1221</t>
  </si>
  <si>
    <t>Mosaiklegebetrieb</t>
  </si>
  <si>
    <t>1251</t>
  </si>
  <si>
    <t>Parkettlegebetrieb</t>
  </si>
  <si>
    <t>1257</t>
  </si>
  <si>
    <t>Party-Servicebetrieb</t>
  </si>
  <si>
    <t>6907</t>
  </si>
  <si>
    <t>Bekleidungshandel mit Pelzwaren</t>
  </si>
  <si>
    <t>Künstler und künstlernahe Berufe</t>
  </si>
  <si>
    <t>6990</t>
  </si>
  <si>
    <t>Kessel- und Tankreinigungsbetrieb</t>
  </si>
  <si>
    <t>5721</t>
  </si>
  <si>
    <t>4860</t>
  </si>
  <si>
    <t>Bürgersteig- und Straßenreinigungsbetrieb</t>
  </si>
  <si>
    <t>5730</t>
  </si>
  <si>
    <t>Steinbruchbetrieb</t>
  </si>
  <si>
    <t>0615</t>
  </si>
  <si>
    <t>Torfbetrieb</t>
  </si>
  <si>
    <t>0357</t>
  </si>
  <si>
    <t>Wohnwagen-, Wohnmobilhandel</t>
  </si>
  <si>
    <t>3960</t>
  </si>
  <si>
    <t>Gemäldehandel</t>
  </si>
  <si>
    <t>3942</t>
  </si>
  <si>
    <t>Klischeehersteller</t>
  </si>
  <si>
    <t>3033</t>
  </si>
  <si>
    <t>Handel mit Baustoffen und Baubedarf</t>
  </si>
  <si>
    <t>3933</t>
  </si>
  <si>
    <t>Partnervermittlungsbüro</t>
  </si>
  <si>
    <t>Landmaschinenhandel</t>
  </si>
  <si>
    <t>3940</t>
  </si>
  <si>
    <t>Maschinenhandel und -reparatur</t>
  </si>
  <si>
    <t>3948</t>
  </si>
  <si>
    <t>1599</t>
  </si>
  <si>
    <t>Fleisch- und Wurstwarenhersteller</t>
  </si>
  <si>
    <t>2121</t>
  </si>
  <si>
    <t>Anhängerhandel</t>
  </si>
  <si>
    <t>3927</t>
  </si>
  <si>
    <t>3945</t>
  </si>
  <si>
    <t>Schleifmittelhersteller</t>
  </si>
  <si>
    <t>2457</t>
  </si>
  <si>
    <t>Böttcherei, Fassbinderei, Küferei</t>
  </si>
  <si>
    <t>2706</t>
  </si>
  <si>
    <t>Desinfektionsbetrieb</t>
  </si>
  <si>
    <t>5409</t>
  </si>
  <si>
    <t>Schädlings-, Unkrautbekämpfungsmittelhersteller</t>
  </si>
  <si>
    <t>2439</t>
  </si>
  <si>
    <t>Isolierbetrieb</t>
  </si>
  <si>
    <t>Speiseeishersteller</t>
  </si>
  <si>
    <t>2184</t>
  </si>
  <si>
    <t>Schlosserei</t>
  </si>
  <si>
    <t>1575</t>
  </si>
  <si>
    <t>Korbwarenhersteller</t>
  </si>
  <si>
    <t>2727</t>
  </si>
  <si>
    <t>Drogerie</t>
  </si>
  <si>
    <t>3911</t>
  </si>
  <si>
    <t>Computerhandel</t>
  </si>
  <si>
    <t>Hardware-Handel</t>
  </si>
  <si>
    <t>3980</t>
  </si>
  <si>
    <t>Softwarehandel</t>
  </si>
  <si>
    <t>3981</t>
  </si>
  <si>
    <t>Metallbaubetrieb</t>
  </si>
  <si>
    <t>Kfz-Waschanlage</t>
  </si>
  <si>
    <t>4209</t>
  </si>
  <si>
    <t>Hersteller von Jalousien und Rollläden</t>
  </si>
  <si>
    <t>2724</t>
  </si>
  <si>
    <t>Papier- und Schreibwarenhandel</t>
  </si>
  <si>
    <t>3915</t>
  </si>
  <si>
    <t>Kartonagenhersteller</t>
  </si>
  <si>
    <t>3030</t>
  </si>
  <si>
    <t>Papier- und Pappeverarbeitungsbetrieb</t>
  </si>
  <si>
    <t>3048</t>
  </si>
  <si>
    <t>Papier- und Pappehersteller</t>
  </si>
  <si>
    <t>3045</t>
  </si>
  <si>
    <t>Blumeneinzelhandel (ohne Gärtnerei)</t>
  </si>
  <si>
    <t>3910</t>
  </si>
  <si>
    <t>Kegelbahn mit Gastronomie</t>
  </si>
  <si>
    <t>6972</t>
  </si>
  <si>
    <t>Handelsmaklerbüro</t>
  </si>
  <si>
    <t>6993</t>
  </si>
  <si>
    <t>Hausmeister-Servicebetrieb</t>
  </si>
  <si>
    <t>5740</t>
  </si>
  <si>
    <t>Metzgerei/Fleischerei/Schlachterei mit/ohne Imbiss</t>
  </si>
  <si>
    <t>2118</t>
  </si>
  <si>
    <t>Schule</t>
  </si>
  <si>
    <t>5130</t>
  </si>
  <si>
    <t>Stellmacherei, Wagnerei</t>
  </si>
  <si>
    <t>2754</t>
  </si>
  <si>
    <t>Kfz-Pflegebetrieb</t>
  </si>
  <si>
    <t>4210</t>
  </si>
  <si>
    <t>Kfz-Reparaturwerkstatt</t>
  </si>
  <si>
    <t>4212</t>
  </si>
  <si>
    <t>Kfz-Lackiererei</t>
  </si>
  <si>
    <t>4206</t>
  </si>
  <si>
    <t>Getränkehandel (nicht Kiosk, Trinkhalle)</t>
  </si>
  <si>
    <t>Kfz-Sachverständiger</t>
  </si>
  <si>
    <t>4213</t>
  </si>
  <si>
    <t>Kfz-Verwertungsbetrieb</t>
  </si>
  <si>
    <t>4245</t>
  </si>
  <si>
    <t>Arzt für Urologie</t>
  </si>
  <si>
    <t>5467</t>
  </si>
  <si>
    <t>Parfümeriewarenhersteller</t>
  </si>
  <si>
    <t>2430</t>
  </si>
  <si>
    <t>Bürsten- und Pinselhersteller</t>
  </si>
  <si>
    <t>2712</t>
  </si>
  <si>
    <t>Reinigungsmittelhersteller</t>
  </si>
  <si>
    <t>2436</t>
  </si>
  <si>
    <t>1572</t>
  </si>
  <si>
    <t>Elektroinstallationsbetrieb</t>
  </si>
  <si>
    <t>1278</t>
  </si>
  <si>
    <t>Elektrotechnischer Betrieb</t>
  </si>
  <si>
    <t>Schornsteinfeger</t>
  </si>
  <si>
    <t>5718</t>
  </si>
  <si>
    <t>Schuhhandel</t>
  </si>
  <si>
    <t>3916</t>
  </si>
  <si>
    <t>Seifenmittelhersteller</t>
  </si>
  <si>
    <t>2442</t>
  </si>
  <si>
    <t>Leder- und pelzverarbeitendes Handwerk</t>
  </si>
  <si>
    <t>Stempelhersteller</t>
  </si>
  <si>
    <t>3054</t>
  </si>
  <si>
    <t>Tierkörperverwertung</t>
  </si>
  <si>
    <t>6939</t>
  </si>
  <si>
    <t>Sportartikelhersteller</t>
  </si>
  <si>
    <t>3630</t>
  </si>
  <si>
    <t>Unternehmensberaterbüro</t>
  </si>
  <si>
    <t>Werbeagentur</t>
  </si>
  <si>
    <t>6922</t>
  </si>
  <si>
    <t>Krankengymnastik, Physiotherapie, Massagen</t>
  </si>
  <si>
    <t>5487</t>
  </si>
  <si>
    <t>Altenheim</t>
  </si>
  <si>
    <t>Gummiwarenherstellung und -verarbeitung</t>
  </si>
  <si>
    <t>2419</t>
  </si>
  <si>
    <t>Bootsvermietung</t>
  </si>
  <si>
    <t>6303</t>
  </si>
  <si>
    <t>Film-, Ton-Kopieranstalt</t>
  </si>
  <si>
    <t>3015</t>
  </si>
  <si>
    <t>Kürschnerei</t>
  </si>
  <si>
    <t>3330</t>
  </si>
  <si>
    <t>Möbelhandel</t>
  </si>
  <si>
    <t>3951</t>
  </si>
  <si>
    <t>Dekorationsbetrieb</t>
  </si>
  <si>
    <t>3306</t>
  </si>
  <si>
    <t>Sperrholzhersteller</t>
  </si>
  <si>
    <t>2751</t>
  </si>
  <si>
    <t>Orthopädische Werkstatt</t>
  </si>
  <si>
    <t>5448</t>
  </si>
  <si>
    <t>Lohnsteuerhilfeverein</t>
  </si>
  <si>
    <t>6995</t>
  </si>
  <si>
    <t>3954</t>
  </si>
  <si>
    <t>Logopäde</t>
  </si>
  <si>
    <t>5489</t>
  </si>
  <si>
    <t>Fassadenreinigungsbetrieb</t>
  </si>
  <si>
    <t>5706</t>
  </si>
  <si>
    <t>Fensterreinigungsbetrieb</t>
  </si>
  <si>
    <t>5709</t>
  </si>
  <si>
    <t>Gebäudereinigungsbetrieb</t>
  </si>
  <si>
    <t>5712</t>
  </si>
  <si>
    <t>Schiffsreinigungsbetrieb</t>
  </si>
  <si>
    <t>6045</t>
  </si>
  <si>
    <t>Kälteanlagenbau</t>
  </si>
  <si>
    <t>1560</t>
  </si>
  <si>
    <t>Büromaschinenhandel</t>
  </si>
  <si>
    <t>3936</t>
  </si>
  <si>
    <t>Telekommunikationsgerätehandel</t>
  </si>
  <si>
    <t>3982</t>
  </si>
  <si>
    <t>Hersteller von alkoholfreien Getränken</t>
  </si>
  <si>
    <t>2163</t>
  </si>
  <si>
    <t>Mälzerei</t>
  </si>
  <si>
    <t>2160</t>
  </si>
  <si>
    <t>Spirituosenbrennerei</t>
  </si>
  <si>
    <t>2187</t>
  </si>
  <si>
    <t>Filzhersteller</t>
  </si>
  <si>
    <t>3312</t>
  </si>
  <si>
    <t>Edelsteinschleifer und -graveur</t>
  </si>
  <si>
    <t>3618</t>
  </si>
  <si>
    <t>Goldschmiede</t>
  </si>
  <si>
    <t>3963</t>
  </si>
  <si>
    <t>Finanzberater-, Finanzdienstleisterbüro</t>
  </si>
  <si>
    <t>6994</t>
  </si>
  <si>
    <t>Fischzucht- und Teichwirtschaftsbetrieb</t>
  </si>
  <si>
    <t>0345</t>
  </si>
  <si>
    <t>5463</t>
  </si>
  <si>
    <t>Plastikblumenhersteller</t>
  </si>
  <si>
    <t>0354</t>
  </si>
  <si>
    <t>Designer</t>
  </si>
  <si>
    <t>3650</t>
  </si>
  <si>
    <t>Installationsbetrieb für Fernmeldetechnik</t>
  </si>
  <si>
    <t>1299</t>
  </si>
  <si>
    <t>Modellbauer</t>
  </si>
  <si>
    <t>2733</t>
  </si>
  <si>
    <t>Färberei</t>
  </si>
  <si>
    <t>6021</t>
  </si>
  <si>
    <t>Emaillierwerk</t>
  </si>
  <si>
    <t>1515</t>
  </si>
  <si>
    <t>Galvanisierbetrieb</t>
  </si>
  <si>
    <t>1521</t>
  </si>
  <si>
    <t>Oberflächenveredelungsbetrieb</t>
  </si>
  <si>
    <t>1588</t>
  </si>
  <si>
    <t>Garten- und Landschaftsbaubetrieb</t>
  </si>
  <si>
    <t>Verein für Arbeit und Wirtschaft</t>
  </si>
  <si>
    <t>7000</t>
  </si>
  <si>
    <t>Verein für Bildung</t>
  </si>
  <si>
    <t>7025</t>
  </si>
  <si>
    <t>Verein für Familie und Partnerschaft</t>
  </si>
  <si>
    <t>7050</t>
  </si>
  <si>
    <t>Freizeitverein</t>
  </si>
  <si>
    <t>7075</t>
  </si>
  <si>
    <t>Verein für Gesundheit</t>
  </si>
  <si>
    <t>7100</t>
  </si>
  <si>
    <t>Kirche und Philosophie (Verein)</t>
  </si>
  <si>
    <t>7125</t>
  </si>
  <si>
    <t>Verein für Kultur und Unterhaltung</t>
  </si>
  <si>
    <t>7150</t>
  </si>
  <si>
    <t>Politik (Verein, Partei)</t>
  </si>
  <si>
    <t>7175</t>
  </si>
  <si>
    <t>Verein für Soziales</t>
  </si>
  <si>
    <t>7215</t>
  </si>
  <si>
    <t>Umwelt- und Naturverein</t>
  </si>
  <si>
    <t>7250</t>
  </si>
  <si>
    <t>Verein für Verkehr und Mobilität</t>
  </si>
  <si>
    <t>7300</t>
  </si>
  <si>
    <t>Wohnen (Verein)</t>
  </si>
  <si>
    <t>7325</t>
  </si>
  <si>
    <t>Gravierbetrieb</t>
  </si>
  <si>
    <t>1533</t>
  </si>
  <si>
    <t>Betonwerk</t>
  </si>
  <si>
    <t>0645</t>
  </si>
  <si>
    <t>Geschenkartikelhersteller</t>
  </si>
  <si>
    <t>3603</t>
  </si>
  <si>
    <t>Sonstige freie Berufe</t>
  </si>
  <si>
    <t>8100</t>
  </si>
  <si>
    <t>BAT_SL</t>
  </si>
  <si>
    <t>Betrieb</t>
  </si>
  <si>
    <t>Selbstständige (Komfort/Premium)</t>
  </si>
  <si>
    <t>Firmen-RS</t>
  </si>
  <si>
    <t>Kfz-Gewerbe</t>
  </si>
  <si>
    <t>Heilberufe (Komfort/Premium/Existenz-RS)</t>
  </si>
  <si>
    <t>Vereine 
(Vereins-RS / Existenz-RS)</t>
  </si>
  <si>
    <t>SSR Vollkonzept</t>
  </si>
  <si>
    <t>SSR-Gefahren-
klasse</t>
  </si>
  <si>
    <t>SSR für Versicherungs-vermittler</t>
  </si>
  <si>
    <t>SSR für Krankenhäuser, Heime und Sanatorien</t>
  </si>
  <si>
    <t>SSR für Städte, Gemeinden und Landkreise</t>
  </si>
  <si>
    <t>Existenz-RS für Selbstständige und Landwirte</t>
  </si>
  <si>
    <t>Bemerkung</t>
  </si>
  <si>
    <t>Plausi</t>
  </si>
  <si>
    <t>4809</t>
  </si>
  <si>
    <t>Key</t>
  </si>
  <si>
    <t>Bedingung</t>
  </si>
  <si>
    <t>Annahmerichtlinie/
Einschränkungen</t>
  </si>
  <si>
    <t>Hinweis vor Tarif 2012</t>
  </si>
  <si>
    <t>Hinweistext</t>
  </si>
  <si>
    <t>Status</t>
  </si>
  <si>
    <t>BAT-SL und Komfort-/Premium-RS u. Beschäftigte &gt; 0</t>
  </si>
  <si>
    <t>nur ohne Beschäftigte</t>
  </si>
  <si>
    <t xml:space="preserve">Dieser Betrieb ist nach § 28 PBV-RS nur ohne Beschäftigte versicherbar. </t>
  </si>
  <si>
    <t>aktiv</t>
  </si>
  <si>
    <t>BAT-SL und Komfort-/Premium-RS mit Immobilien-RS</t>
  </si>
  <si>
    <t>nur ohne Immobilien-RS</t>
  </si>
  <si>
    <t xml:space="preserve">Dieser Betrieb ist nach § 28 nur im Basis-RS ohne Immobilien-RS versicherbar. </t>
  </si>
  <si>
    <t>1192a</t>
  </si>
  <si>
    <t>Immobilien-RS selbstgenutzte gewerbliche Einheit</t>
  </si>
  <si>
    <t>nicht im Immobilien-RS</t>
  </si>
  <si>
    <t xml:space="preserve">Dieser Betrieb ist nur ohne Immobilien-RS versicherbar. </t>
  </si>
  <si>
    <t>BAT-SL und Komfort inkl. SSR oder Premium-RS</t>
  </si>
  <si>
    <t>nur ohne ergänzenden SSR</t>
  </si>
  <si>
    <t xml:space="preserve">Dieser Betrieb ist nach § 28 nur im Basis-RS ohne ergänzenden Spezial-Straf-RS versicherbar. </t>
  </si>
  <si>
    <t>Dieser Betrieb ist nur im Komfort-RS ohne ergänzenden Spezial-Straf-RS versicherbar.</t>
  </si>
  <si>
    <t>nur im SSR-Sondertarif</t>
  </si>
  <si>
    <t xml:space="preserve">Dieser Betrieb kann nach § 28 nur im Basis-RS ohne ergänzenden Spezial-Straf-RS
oder über einen Sondertarif zum SSR versichert werden. </t>
  </si>
  <si>
    <t>Dieser Betrieb kann nur im Komfort-RS ohne ergänzenden Spezial-Straf-RS oder über einen Sondertarif zum SSR versichert werden.</t>
  </si>
  <si>
    <t>BAT-SL und Annex-SSR zu Firmen-RS</t>
  </si>
  <si>
    <t xml:space="preserve">Dieser Betrieb kann nur über einen Sondertarif zum SSR versichert werden. </t>
  </si>
  <si>
    <t>Dieser Betrieb kann nur über einen Sondertarif zum SSR versichert werden.</t>
  </si>
  <si>
    <t>BAT-SL und Komfort-/Premium-RS mit Verkehr</t>
  </si>
  <si>
    <t>nicht in § 28</t>
  </si>
  <si>
    <t xml:space="preserve">Die Versicherung von Betrieben mit Selbstfahrer-Vermietfahrzeugen bedarf einer Direktionsanfrage und kann nicht über ELAN policiert werden. </t>
  </si>
  <si>
    <t>Die Versicherung von Betrieben mit Selbstfahrer-Vermietfahrzeugen bedarf einer Direktionsanfrage und kann nicht über ELAN policiert werden.</t>
  </si>
  <si>
    <t>ab 14.40 Plausi nicht mehr erforderlich</t>
  </si>
  <si>
    <t>inaktiv</t>
  </si>
  <si>
    <t xml:space="preserve">Dieser Betrieb ist nach § 24 RS für Firmen nur ohne ergänzenden Spezial-Straf-RS versicherbar. </t>
  </si>
  <si>
    <t>Dieser Betrieb kann nur ohne ergänzenden Spezial-Straf-RS versichert werden.</t>
  </si>
  <si>
    <t>BAT_SL und Selbstbeteilung &lt;&gt; 250 € oder &lt;&gt; 500 €</t>
  </si>
  <si>
    <t>nur mit mind. 250 € SB</t>
  </si>
  <si>
    <t>Dieser Betrieb kann nur mit einer Selbstbeteiligung von mindestens 250 € versichert werden.</t>
  </si>
  <si>
    <t>BAT_SL und Existenz-RS</t>
  </si>
  <si>
    <t>nicht im Existenz-RS</t>
  </si>
  <si>
    <t>Für die ausgewählte Betriebsart kann der Existenz-RS nicht versichert werden.</t>
  </si>
  <si>
    <t>separate Spalte (L) eingefügt 
--&gt; Plausi hinfällig ab 14.30</t>
  </si>
  <si>
    <t>BAT_SL und Beschäftigte &gt; 0 und Komfort-/Premium-RS mit Verkehr</t>
  </si>
  <si>
    <t>nur ohne Beschäftigte oder ohne Verkehrsbereich</t>
  </si>
  <si>
    <t>nur ohne Voll-SSR</t>
  </si>
  <si>
    <t>Für diese Betriebsart kann der Voll-SSR für Unternehmen nicht ausgewählt werden</t>
  </si>
  <si>
    <t>Der Voll-SSR kann nur über einen Sondertarif zum SSR versichert werden.</t>
  </si>
  <si>
    <t>RS Agrar</t>
  </si>
  <si>
    <t>eigener Tarif im SSR</t>
  </si>
  <si>
    <t>Familie/Single</t>
  </si>
  <si>
    <t>Verein</t>
  </si>
  <si>
    <t>Anfrage Fachabteilung</t>
  </si>
  <si>
    <t>Senioren-Tarif</t>
  </si>
  <si>
    <t>Tarif Buchprüfer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</si>
  <si>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</si>
  <si>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</si>
  <si>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</si>
  <si>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</si>
  <si>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</si>
  <si>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</si>
  <si>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</si>
  <si>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</si>
  <si>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</si>
  <si>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</si>
  <si>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</si>
  <si>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</si>
  <si>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</si>
  <si>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</si>
  <si>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</si>
  <si>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</si>
  <si>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</si>
  <si>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</si>
  <si>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</si>
  <si>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</si>
  <si>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</si>
  <si>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</si>
  <si>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</si>
  <si>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</si>
  <si>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</si>
  <si>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</si>
  <si>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</si>
  <si>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</si>
  <si>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</si>
  <si>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</si>
  <si>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</si>
  <si>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</si>
  <si>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</si>
  <si>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</si>
  <si>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</si>
  <si>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</si>
  <si>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</si>
  <si>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</si>
  <si>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</si>
  <si>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</si>
  <si>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</si>
  <si>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</si>
  <si>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</si>
  <si>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</si>
  <si>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</si>
  <si>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</si>
  <si>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</si>
  <si>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</si>
  <si>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</si>
  <si>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</si>
  <si>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</si>
  <si>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</si>
  <si>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</si>
  <si>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</si>
  <si>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</si>
  <si>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</si>
  <si>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7891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</si>
  <si>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</si>
  <si>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</si>
  <si>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</si>
  <si>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</si>
  <si>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</si>
  <si>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</si>
  <si>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</si>
  <si>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</si>
  <si>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</si>
  <si>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</si>
  <si>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</si>
  <si>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</si>
  <si>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</si>
  <si>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</si>
  <si>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</si>
  <si>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</si>
  <si>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</si>
  <si>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</si>
  <si>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</si>
  <si>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</si>
  <si>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</si>
  <si>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</si>
  <si>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</si>
  <si>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</si>
  <si>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</si>
  <si>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</si>
  <si>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</si>
  <si>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</si>
  <si>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</si>
  <si>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</si>
  <si>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</si>
  <si>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</si>
  <si>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</si>
  <si>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</si>
  <si>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</si>
  <si>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</si>
  <si>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</si>
  <si>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</si>
  <si>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</si>
  <si>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</si>
  <si>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</si>
  <si>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</si>
  <si>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</si>
  <si>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</si>
  <si>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</si>
  <si>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</si>
  <si>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</si>
  <si>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</si>
  <si>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</si>
  <si>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</si>
  <si>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</si>
  <si>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</si>
  <si>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</si>
  <si>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</si>
  <si>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</si>
  <si>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</si>
  <si>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</si>
  <si>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</si>
  <si>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</si>
  <si>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</si>
  <si>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</si>
  <si>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</si>
  <si>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</si>
  <si>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</si>
  <si>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</si>
  <si>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</si>
  <si>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</si>
  <si>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</si>
  <si>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</si>
  <si>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</si>
  <si>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</si>
  <si>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</si>
  <si>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</si>
  <si>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</si>
  <si>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</si>
  <si>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</si>
  <si>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</si>
  <si>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</si>
  <si>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10137</t>
  </si>
  <si>
    <t>10138</t>
  </si>
  <si>
    <t>10139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</si>
  <si>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</si>
  <si>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</si>
  <si>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</si>
  <si>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</si>
  <si>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</si>
  <si>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</si>
  <si>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</si>
  <si>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</si>
  <si>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</si>
  <si>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</si>
  <si>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</si>
  <si>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</si>
  <si>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</si>
  <si>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</si>
  <si>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</si>
  <si>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</si>
  <si>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</si>
  <si>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</si>
  <si>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</si>
  <si>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</si>
  <si>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</si>
  <si>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</si>
  <si>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</si>
  <si>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</si>
  <si>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</si>
  <si>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</si>
  <si>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</si>
  <si>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</si>
  <si>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</si>
  <si>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</si>
  <si>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</si>
  <si>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</si>
  <si>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</si>
  <si>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</si>
  <si>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</si>
  <si>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</si>
  <si>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</si>
  <si>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</si>
  <si>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</si>
  <si>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</si>
  <si>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</si>
  <si>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</si>
  <si>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</si>
  <si>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</si>
  <si>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</si>
  <si>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</si>
  <si>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</si>
  <si>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</si>
  <si>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</si>
  <si>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</si>
  <si>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</si>
  <si>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</si>
  <si>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</si>
  <si>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</si>
  <si>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</si>
  <si>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</si>
  <si>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</si>
  <si>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</si>
  <si>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</si>
  <si>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</si>
  <si>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</si>
  <si>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</si>
  <si>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</si>
  <si>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</si>
  <si>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</si>
  <si>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</si>
  <si>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</si>
  <si>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</si>
  <si>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</si>
  <si>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</si>
  <si>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</si>
  <si>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</si>
  <si>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</si>
  <si>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</si>
  <si>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</si>
  <si>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</si>
  <si>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</si>
  <si>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</si>
  <si>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</si>
  <si>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</si>
  <si>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</si>
  <si>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</si>
  <si>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</si>
  <si>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</si>
  <si>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</si>
  <si>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</si>
  <si>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</si>
  <si>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</si>
  <si>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</si>
  <si>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</si>
  <si>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</si>
  <si>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</si>
  <si>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</si>
  <si>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</si>
  <si>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</si>
  <si>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</si>
  <si>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</si>
  <si>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</si>
  <si>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</si>
  <si>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</si>
  <si>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</si>
  <si>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</si>
  <si>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</si>
  <si>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</si>
  <si>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</si>
  <si>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</si>
  <si>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</si>
  <si>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</si>
  <si>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</si>
  <si>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</si>
  <si>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</si>
  <si>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</si>
  <si>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</si>
  <si>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</si>
  <si>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</si>
  <si>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</si>
  <si>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</si>
  <si>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</si>
  <si>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</si>
  <si>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</si>
  <si>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</si>
  <si>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</si>
  <si>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</si>
  <si>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</si>
  <si>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</si>
  <si>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</si>
  <si>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</si>
  <si>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</si>
  <si>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</si>
  <si>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</si>
  <si>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</si>
  <si>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</si>
  <si>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</si>
  <si>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</si>
  <si>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</si>
  <si>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</si>
  <si>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</si>
  <si>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</si>
  <si>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</si>
  <si>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</si>
  <si>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</si>
  <si>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</si>
  <si>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</si>
  <si>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</si>
  <si>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</si>
  <si>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</si>
  <si>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</si>
  <si>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</si>
  <si>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</si>
  <si>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</si>
  <si>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</si>
  <si>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</si>
  <si>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</si>
  <si>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</si>
  <si>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</si>
  <si>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</si>
  <si>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</si>
  <si>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</si>
  <si>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</si>
  <si>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</si>
  <si>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</si>
  <si>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</si>
  <si>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</si>
  <si>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</si>
  <si>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</si>
  <si>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</si>
  <si>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</si>
  <si>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</si>
  <si>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</si>
  <si>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</si>
  <si>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</si>
  <si>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</si>
  <si>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</si>
  <si>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</si>
  <si>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</si>
  <si>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</si>
  <si>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</si>
  <si>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</si>
  <si>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</si>
  <si>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</si>
  <si>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</si>
  <si>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</si>
  <si>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</si>
  <si>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</si>
  <si>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</si>
  <si>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</si>
  <si>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</si>
  <si>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</si>
  <si>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</si>
  <si>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</si>
  <si>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</si>
  <si>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</si>
  <si>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</si>
  <si>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</si>
  <si>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</si>
  <si>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</si>
  <si>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</si>
  <si>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</si>
  <si>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</si>
  <si>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</si>
  <si>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</si>
  <si>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</si>
  <si>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</si>
  <si>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</si>
  <si>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</si>
  <si>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</si>
  <si>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</si>
  <si>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</si>
  <si>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</si>
  <si>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</si>
  <si>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</si>
  <si>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</si>
  <si>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</si>
  <si>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</si>
  <si>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</si>
  <si>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</si>
  <si>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</si>
  <si>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</si>
  <si>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</si>
  <si>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7912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</si>
  <si>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</si>
  <si>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</si>
  <si>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</si>
  <si>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</si>
  <si>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</si>
  <si>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</si>
  <si>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</si>
  <si>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</si>
  <si>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</si>
  <si>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</si>
  <si>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</si>
  <si>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</si>
  <si>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</si>
  <si>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</si>
  <si>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</si>
  <si>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</si>
  <si>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</si>
  <si>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7921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</si>
  <si>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</si>
  <si>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</si>
  <si>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</si>
  <si>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</si>
  <si>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</si>
  <si>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</si>
  <si>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</si>
  <si>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</si>
  <si>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</si>
  <si>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</si>
  <si>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</si>
  <si>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</si>
  <si>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</si>
  <si>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</si>
  <si>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</si>
  <si>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</si>
  <si>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</si>
  <si>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</si>
  <si>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</si>
  <si>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</si>
  <si>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</si>
  <si>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</si>
  <si>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</si>
  <si>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</si>
  <si>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</si>
  <si>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</si>
  <si>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</si>
  <si>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</si>
  <si>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</si>
  <si>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</si>
  <si>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</si>
  <si>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</si>
  <si>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</si>
  <si>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</si>
  <si>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</si>
  <si>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</si>
  <si>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</si>
  <si>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</si>
  <si>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</si>
  <si>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</si>
  <si>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</si>
  <si>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</si>
  <si>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</si>
  <si>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</si>
  <si>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</si>
  <si>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</si>
  <si>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</si>
  <si>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</si>
  <si>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</si>
  <si>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</si>
  <si>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</si>
  <si>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</si>
  <si>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</si>
  <si>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</si>
  <si>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</si>
  <si>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</si>
  <si>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</si>
  <si>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</si>
  <si>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</si>
  <si>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</si>
  <si>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</si>
  <si>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</si>
  <si>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</si>
  <si>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</si>
  <si>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</si>
  <si>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</si>
  <si>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</si>
  <si>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</si>
  <si>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</si>
  <si>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</si>
  <si>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</si>
  <si>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</si>
  <si>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</si>
  <si>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</si>
  <si>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</si>
  <si>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</si>
  <si>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</si>
  <si>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</si>
  <si>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</si>
  <si>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</si>
  <si>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</si>
  <si>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</si>
  <si>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</si>
  <si>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</si>
  <si>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</si>
  <si>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</si>
  <si>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7906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</si>
  <si>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</si>
  <si>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</si>
  <si>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</si>
  <si>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</si>
  <si>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</si>
  <si>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</si>
  <si>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</si>
  <si>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</si>
  <si>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</si>
  <si>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</si>
  <si>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</si>
  <si>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</si>
  <si>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</si>
  <si>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</si>
  <si>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</si>
  <si>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</si>
  <si>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</si>
  <si>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</si>
  <si>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</si>
  <si>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</si>
  <si>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</si>
  <si>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</si>
  <si>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</si>
  <si>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</si>
  <si>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</si>
  <si>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</si>
  <si>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</si>
  <si>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</si>
  <si>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</si>
  <si>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</si>
  <si>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</si>
  <si>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</si>
  <si>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</si>
  <si>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</si>
  <si>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</si>
  <si>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</si>
  <si>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</si>
  <si>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</si>
  <si>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</si>
  <si>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</si>
  <si>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</si>
  <si>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</si>
  <si>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</si>
  <si>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</si>
  <si>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</si>
  <si>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</si>
  <si>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</si>
  <si>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</si>
  <si>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</si>
  <si>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</si>
  <si>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</si>
  <si>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</si>
  <si>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</si>
  <si>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</si>
  <si>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</si>
  <si>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</si>
  <si>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</si>
  <si>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</si>
  <si>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</si>
  <si>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</si>
  <si>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</si>
  <si>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</si>
  <si>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</si>
  <si>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</si>
  <si>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</si>
  <si>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</si>
  <si>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</si>
  <si>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</si>
  <si>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</si>
  <si>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</si>
  <si>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</si>
  <si>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</si>
  <si>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</si>
  <si>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</si>
  <si>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</si>
  <si>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</si>
  <si>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</si>
  <si>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</si>
  <si>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</si>
  <si>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</si>
  <si>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</si>
  <si>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</si>
  <si>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</si>
  <si>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</si>
  <si>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</si>
  <si>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</si>
  <si>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</si>
  <si>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</si>
  <si>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</si>
  <si>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</si>
  <si>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</si>
  <si>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</si>
  <si>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</si>
  <si>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</si>
  <si>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</si>
  <si>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</si>
  <si>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</si>
  <si>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</si>
  <si>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</si>
  <si>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</si>
  <si>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</si>
  <si>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</si>
  <si>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</si>
  <si>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</si>
  <si>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</si>
  <si>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</si>
  <si>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</si>
  <si>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</si>
  <si>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</si>
  <si>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</si>
  <si>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</si>
  <si>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</si>
  <si>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</si>
  <si>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</si>
  <si>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</si>
  <si>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</si>
  <si>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</si>
  <si>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</si>
  <si>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</si>
  <si>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</si>
  <si>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</si>
  <si>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</si>
  <si>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</si>
  <si>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</si>
  <si>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</si>
  <si>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</si>
  <si>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</si>
  <si>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</si>
  <si>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</si>
  <si>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</si>
  <si>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</si>
  <si>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</si>
  <si>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</si>
  <si>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</si>
  <si>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</si>
  <si>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7908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</si>
  <si>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</si>
  <si>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</si>
  <si>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</si>
  <si>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</si>
  <si>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</si>
  <si>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</si>
  <si>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</si>
  <si>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</si>
  <si>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</si>
  <si>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</si>
  <si>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</si>
  <si>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</si>
  <si>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</si>
  <si>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7886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</si>
  <si>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</si>
  <si>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</si>
  <si>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</si>
  <si>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</si>
  <si>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</si>
  <si>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</si>
  <si>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</si>
  <si>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</si>
  <si>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</si>
  <si>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</si>
  <si>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</si>
  <si>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</si>
  <si>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</si>
  <si>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</si>
  <si>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</si>
  <si>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</si>
  <si>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</si>
  <si>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</si>
  <si>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</si>
  <si>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</si>
  <si>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</si>
  <si>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</si>
  <si>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</si>
  <si>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</si>
  <si>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</si>
  <si>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</si>
  <si>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</si>
  <si>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</si>
  <si>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</si>
  <si>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</si>
  <si>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</si>
  <si>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</si>
  <si>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</si>
  <si>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</si>
  <si>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</si>
  <si>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</si>
  <si>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</si>
  <si>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</si>
  <si>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</si>
  <si>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</si>
  <si>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</si>
  <si>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</si>
  <si>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</si>
  <si>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3922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</si>
  <si>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</si>
  <si>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</si>
  <si>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</si>
  <si>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</si>
  <si>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</si>
  <si>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</si>
  <si>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</si>
  <si>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</si>
  <si>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</si>
  <si>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</si>
  <si>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</si>
  <si>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</si>
  <si>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</si>
  <si>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</si>
  <si>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</si>
  <si>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</si>
  <si>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</si>
  <si>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</si>
  <si>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</si>
  <si>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</si>
  <si>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</si>
  <si>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</si>
  <si>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</si>
  <si>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</si>
  <si>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</si>
  <si>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</si>
  <si>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</si>
  <si>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</si>
  <si>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</si>
  <si>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</si>
  <si>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</si>
  <si>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</si>
  <si>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</si>
  <si>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</si>
  <si>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</si>
  <si>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</si>
  <si>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</si>
  <si>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</si>
  <si>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</si>
  <si>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</si>
  <si>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</si>
  <si>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</si>
  <si>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</si>
  <si>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</si>
  <si>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</si>
  <si>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</si>
  <si>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</si>
  <si>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</si>
  <si>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</si>
  <si>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</si>
  <si>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</si>
  <si>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</si>
  <si>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</si>
  <si>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</si>
  <si>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</si>
  <si>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</si>
  <si>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</si>
  <si>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</si>
  <si>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</si>
  <si>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</si>
  <si>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</si>
  <si>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</si>
  <si>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</si>
  <si>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</si>
  <si>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</si>
  <si>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</si>
  <si>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</si>
  <si>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</si>
  <si>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</si>
  <si>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</si>
  <si>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</si>
  <si>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</si>
  <si>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</si>
  <si>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</si>
  <si>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</si>
  <si>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</si>
  <si>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</si>
  <si>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</si>
  <si>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</si>
  <si>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</si>
  <si>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</si>
  <si>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</si>
  <si>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</si>
  <si>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</si>
  <si>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</si>
  <si>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</si>
  <si>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</si>
  <si>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7895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</si>
  <si>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</si>
  <si>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</si>
  <si>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</si>
  <si>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</si>
  <si>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</si>
  <si>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</si>
  <si>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</si>
  <si>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</si>
  <si>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10751</t>
  </si>
  <si>
    <t>10752</t>
  </si>
  <si>
    <t>10753</t>
  </si>
  <si>
    <t>10754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</si>
  <si>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</si>
  <si>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</si>
  <si>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</si>
  <si>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</si>
  <si>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</si>
  <si>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</si>
  <si>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</si>
  <si>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</si>
  <si>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</si>
  <si>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</si>
  <si>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</si>
  <si>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</si>
  <si>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</si>
  <si>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</si>
  <si>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</si>
  <si>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</si>
  <si>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</si>
  <si>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</si>
  <si>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</si>
  <si>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</si>
  <si>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</si>
  <si>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</si>
  <si>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</si>
  <si>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</si>
  <si>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</si>
  <si>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</si>
  <si>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</si>
  <si>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</si>
  <si>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</si>
  <si>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</si>
  <si>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</si>
  <si>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</si>
  <si>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</si>
  <si>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</si>
  <si>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</si>
  <si>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</si>
  <si>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</si>
  <si>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</si>
  <si>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</si>
  <si>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</si>
  <si>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</si>
  <si>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</si>
  <si>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</si>
  <si>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</si>
  <si>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</si>
  <si>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</si>
  <si>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</si>
  <si>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</si>
  <si>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</si>
  <si>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</si>
  <si>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</si>
  <si>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</si>
  <si>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</si>
  <si>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</si>
  <si>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</si>
  <si>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</si>
  <si>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</si>
  <si>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</si>
  <si>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</si>
  <si>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</si>
  <si>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</si>
  <si>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</si>
  <si>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</si>
  <si>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</si>
  <si>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</si>
  <si>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</si>
  <si>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</si>
  <si>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</si>
  <si>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</si>
  <si>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</si>
  <si>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</si>
  <si>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</si>
  <si>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</si>
  <si>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</si>
  <si>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</si>
  <si>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</si>
  <si>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</si>
  <si>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</si>
  <si>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</si>
  <si>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</si>
  <si>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</si>
  <si>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</si>
  <si>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</si>
  <si>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</si>
  <si>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</si>
  <si>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</si>
  <si>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</si>
  <si>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</si>
  <si>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</si>
  <si>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</si>
  <si>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</si>
  <si>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</si>
  <si>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</si>
  <si>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</si>
  <si>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</si>
  <si>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</si>
  <si>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</si>
  <si>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</si>
  <si>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</si>
  <si>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</si>
  <si>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</si>
  <si>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</si>
  <si>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</si>
  <si>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</si>
  <si>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</si>
  <si>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</si>
  <si>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</si>
  <si>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</si>
  <si>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</si>
  <si>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</si>
  <si>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</si>
  <si>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</si>
  <si>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</si>
  <si>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</si>
  <si>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</si>
  <si>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</si>
  <si>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</si>
  <si>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</si>
  <si>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</si>
  <si>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</si>
  <si>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</si>
  <si>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</si>
  <si>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</si>
  <si>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</si>
  <si>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</si>
  <si>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</si>
  <si>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</si>
  <si>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</si>
  <si>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</si>
  <si>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</si>
  <si>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</si>
  <si>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</si>
  <si>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</si>
  <si>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</si>
  <si>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</si>
  <si>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</si>
  <si>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</si>
  <si>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</si>
  <si>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</si>
  <si>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</si>
  <si>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</si>
  <si>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</si>
  <si>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</si>
  <si>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</si>
  <si>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</si>
  <si>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</si>
  <si>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</si>
  <si>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</si>
  <si>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</si>
  <si>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</si>
  <si>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</si>
  <si>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7883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</si>
  <si>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</si>
  <si>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</si>
  <si>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</si>
  <si>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</si>
  <si>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</si>
  <si>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</si>
  <si>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</si>
  <si>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</si>
  <si>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</si>
  <si>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</si>
  <si>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</si>
  <si>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</si>
  <si>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</si>
  <si>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</si>
  <si>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</si>
  <si>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</si>
  <si>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</si>
  <si>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</si>
  <si>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</si>
  <si>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</si>
  <si>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</si>
  <si>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</si>
  <si>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</si>
  <si>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</si>
  <si>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</si>
  <si>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</si>
  <si>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</si>
  <si>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</si>
  <si>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</si>
  <si>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</si>
  <si>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</si>
  <si>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</si>
  <si>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</si>
  <si>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</si>
  <si>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</si>
  <si>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7914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</si>
  <si>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</si>
  <si>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</si>
  <si>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</si>
  <si>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</si>
  <si>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</si>
  <si>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</si>
  <si>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</si>
  <si>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</si>
  <si>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</si>
  <si>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</si>
  <si>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</si>
  <si>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</si>
  <si>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</si>
  <si>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</si>
  <si>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</si>
  <si>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</si>
  <si>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</si>
  <si>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</si>
  <si>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</si>
  <si>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</si>
  <si>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</si>
  <si>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</si>
  <si>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</si>
  <si>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</si>
  <si>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</si>
  <si>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</si>
  <si>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</si>
  <si>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</si>
  <si>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</si>
  <si>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</si>
  <si>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</si>
  <si>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</si>
  <si>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</si>
  <si>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</si>
  <si>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</si>
  <si>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</si>
  <si>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</si>
  <si>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</si>
  <si>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</si>
  <si>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</si>
  <si>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</si>
  <si>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</si>
  <si>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</si>
  <si>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</si>
  <si>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</si>
  <si>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</si>
  <si>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</si>
  <si>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</si>
  <si>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</si>
  <si>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</si>
  <si>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</si>
  <si>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</si>
  <si>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</si>
  <si>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</si>
  <si>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</si>
  <si>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</si>
  <si>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</si>
  <si>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</si>
  <si>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</si>
  <si>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</si>
  <si>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</si>
  <si>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</si>
  <si>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</si>
  <si>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</si>
  <si>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</si>
  <si>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</si>
  <si>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</si>
  <si>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</si>
  <si>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</si>
  <si>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</si>
  <si>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</si>
  <si>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</si>
  <si>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</si>
  <si>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</si>
  <si>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</si>
  <si>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</si>
  <si>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</si>
  <si>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</si>
  <si>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</si>
  <si>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</si>
  <si>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</si>
  <si>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</si>
  <si>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</si>
  <si>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</si>
  <si>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</si>
  <si>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</si>
  <si>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</si>
  <si>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</si>
  <si>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</si>
  <si>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</si>
  <si>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</si>
  <si>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</si>
  <si>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</si>
  <si>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</si>
  <si>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</si>
  <si>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</si>
  <si>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</si>
  <si>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</si>
  <si>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</si>
  <si>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</si>
  <si>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</si>
  <si>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</si>
  <si>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</si>
  <si>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</si>
  <si>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</si>
  <si>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</si>
  <si>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</si>
  <si>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</si>
  <si>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</si>
  <si>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</si>
  <si>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</si>
  <si>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</si>
  <si>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</si>
  <si>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</si>
  <si>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</si>
  <si>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</si>
  <si>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</si>
  <si>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</si>
  <si>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</si>
  <si>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</si>
  <si>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</si>
  <si>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</si>
  <si>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</si>
  <si>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</si>
  <si>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</si>
  <si>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</si>
  <si>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</si>
  <si>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</si>
  <si>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</si>
  <si>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</si>
  <si>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</si>
  <si>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</si>
  <si>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</si>
  <si>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</si>
  <si>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</si>
  <si>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</si>
  <si>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</si>
  <si>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</si>
  <si>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</si>
  <si>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</si>
  <si>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</si>
  <si>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</si>
  <si>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</si>
  <si>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</si>
  <si>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</si>
  <si>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</si>
  <si>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</si>
  <si>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</si>
  <si>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</si>
  <si>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</si>
  <si>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</si>
  <si>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</si>
  <si>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</si>
  <si>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</si>
  <si>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</si>
  <si>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</si>
  <si>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</si>
  <si>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</si>
  <si>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</si>
  <si>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</si>
  <si>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</si>
  <si>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</si>
  <si>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</si>
  <si>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</si>
  <si>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</si>
  <si>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</si>
  <si>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</si>
  <si>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</si>
  <si>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</si>
  <si>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</si>
  <si>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</si>
  <si>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</si>
  <si>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</si>
  <si>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</si>
  <si>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</si>
  <si>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</si>
  <si>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</si>
  <si>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</si>
  <si>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</si>
  <si>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</si>
  <si>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</si>
  <si>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</si>
  <si>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</si>
  <si>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</si>
  <si>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</si>
  <si>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</si>
  <si>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</si>
  <si>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</si>
  <si>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</si>
  <si>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</si>
  <si>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</si>
  <si>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</si>
  <si>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</si>
  <si>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</si>
  <si>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</si>
  <si>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</si>
  <si>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</si>
  <si>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</si>
  <si>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</si>
  <si>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</si>
  <si>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</si>
  <si>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</si>
  <si>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</si>
  <si>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</si>
  <si>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</si>
  <si>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</si>
  <si>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</si>
  <si>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</si>
  <si>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</si>
  <si>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</si>
  <si>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</si>
  <si>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</si>
  <si>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</si>
  <si>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</si>
  <si>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</si>
  <si>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</si>
  <si>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</si>
  <si>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</si>
  <si>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</si>
  <si>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</si>
  <si>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</si>
  <si>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</si>
  <si>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</si>
  <si>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</si>
  <si>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</si>
  <si>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</si>
  <si>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</si>
  <si>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</si>
  <si>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</si>
  <si>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</si>
  <si>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</si>
  <si>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</si>
  <si>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</si>
  <si>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</si>
  <si>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</si>
  <si>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</si>
  <si>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</si>
  <si>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</si>
  <si>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</si>
  <si>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</si>
  <si>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</si>
  <si>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</si>
  <si>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</si>
  <si>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</si>
  <si>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</si>
  <si>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</si>
  <si>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</si>
  <si>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</si>
  <si>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</si>
  <si>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</si>
  <si>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</si>
  <si>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</si>
  <si>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</si>
  <si>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</si>
  <si>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</si>
  <si>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</si>
  <si>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</si>
  <si>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</si>
  <si>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</si>
  <si>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</si>
  <si>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</si>
  <si>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</si>
  <si>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</si>
  <si>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</si>
  <si>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</si>
  <si>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</si>
  <si>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7887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</si>
  <si>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</si>
  <si>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</si>
  <si>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</si>
  <si>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</si>
  <si>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</si>
  <si>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</si>
  <si>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</si>
  <si>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</si>
  <si>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</si>
  <si>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</si>
  <si>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</si>
  <si>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</si>
  <si>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</si>
  <si>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</si>
  <si>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</si>
  <si>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</si>
  <si>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</si>
  <si>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</si>
  <si>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</si>
  <si>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7899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</si>
  <si>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</si>
  <si>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</si>
  <si>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</si>
  <si>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</si>
  <si>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</si>
  <si>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</si>
  <si>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</si>
  <si>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</si>
  <si>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</si>
  <si>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</si>
  <si>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</si>
  <si>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</si>
  <si>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</si>
  <si>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</si>
  <si>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</si>
  <si>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</si>
  <si>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</si>
  <si>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</si>
  <si>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</si>
  <si>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</si>
  <si>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</si>
  <si>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</si>
  <si>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</si>
  <si>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</si>
  <si>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</si>
  <si>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</si>
  <si>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</si>
  <si>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</si>
  <si>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</si>
  <si>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</si>
  <si>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</si>
  <si>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</si>
  <si>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</si>
  <si>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</si>
  <si>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</si>
  <si>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</si>
  <si>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</si>
  <si>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</si>
  <si>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</si>
  <si>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</si>
  <si>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</si>
  <si>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</si>
  <si>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</si>
  <si>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</si>
  <si>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</si>
  <si>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</si>
  <si>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</si>
  <si>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</si>
  <si>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</si>
  <si>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</si>
  <si>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</si>
  <si>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</si>
  <si>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</si>
  <si>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</si>
  <si>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</si>
  <si>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</si>
  <si>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</si>
  <si>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</si>
  <si>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</si>
  <si>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</si>
  <si>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</si>
  <si>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</si>
  <si>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</si>
  <si>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</si>
  <si>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</si>
  <si>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</si>
  <si>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</si>
  <si>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</si>
  <si>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</si>
  <si>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7928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</si>
  <si>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</si>
  <si>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</si>
  <si>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</si>
  <si>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</si>
  <si>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</si>
  <si>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</si>
  <si>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</si>
  <si>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</si>
  <si>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</si>
  <si>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</si>
  <si>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</si>
  <si>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</si>
  <si>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</si>
  <si>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</si>
  <si>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</si>
  <si>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</si>
  <si>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</si>
  <si>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</si>
  <si>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</si>
  <si>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</si>
  <si>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</si>
  <si>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</si>
  <si>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</si>
  <si>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</si>
  <si>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</si>
  <si>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</si>
  <si>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</si>
  <si>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</si>
  <si>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</si>
  <si>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7909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</si>
  <si>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</si>
  <si>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</si>
  <si>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</si>
  <si>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</si>
  <si>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</si>
  <si>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</si>
  <si>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</si>
  <si>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</si>
  <si>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</si>
  <si>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</si>
  <si>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</si>
  <si>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</si>
  <si>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</si>
  <si>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</si>
  <si>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</si>
  <si>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</si>
  <si>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</si>
  <si>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</si>
  <si>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7926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</si>
  <si>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</si>
  <si>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</si>
  <si>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</si>
  <si>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</si>
  <si>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</si>
  <si>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</si>
  <si>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</si>
  <si>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</si>
  <si>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</si>
  <si>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</si>
  <si>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</si>
  <si>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</si>
  <si>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</si>
  <si>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</si>
  <si>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</si>
  <si>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</si>
  <si>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</si>
  <si>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</si>
  <si>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</si>
  <si>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</si>
  <si>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</si>
  <si>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</si>
  <si>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</si>
  <si>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</si>
  <si>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</si>
  <si>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</si>
  <si>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</si>
  <si>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</si>
  <si>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</si>
  <si>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</si>
  <si>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</si>
  <si>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</si>
  <si>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</si>
  <si>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</si>
  <si>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</si>
  <si>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</si>
  <si>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</si>
  <si>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</si>
  <si>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</si>
  <si>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</si>
  <si>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</si>
  <si>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</si>
  <si>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</si>
  <si>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</si>
  <si>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</si>
  <si>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</si>
  <si>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</si>
  <si>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</si>
  <si>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</si>
  <si>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</si>
  <si>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</si>
  <si>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</si>
  <si>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</si>
  <si>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</si>
  <si>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</si>
  <si>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</si>
  <si>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</si>
  <si>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</si>
  <si>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</si>
  <si>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</si>
  <si>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</si>
  <si>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</si>
  <si>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</si>
  <si>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</si>
  <si>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Praxis für Kinder- und Jugend-Psychiatrie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</si>
  <si>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</si>
  <si>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</si>
  <si>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</si>
  <si>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</si>
  <si>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</si>
  <si>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</si>
  <si>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</si>
  <si>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</si>
  <si>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</si>
  <si>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</si>
  <si>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</si>
  <si>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</si>
  <si>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</si>
  <si>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</si>
  <si>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</si>
  <si>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</si>
  <si>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</si>
  <si>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</si>
  <si>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</si>
  <si>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</si>
  <si>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</si>
  <si>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</si>
  <si>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</si>
  <si>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</si>
  <si>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</si>
  <si>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</si>
  <si>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</si>
  <si>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</si>
  <si>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</si>
  <si>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</si>
  <si>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</si>
  <si>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</si>
  <si>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</si>
  <si>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</si>
  <si>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</si>
  <si>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</si>
  <si>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</si>
  <si>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</si>
  <si>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</si>
  <si>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</si>
  <si>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</si>
  <si>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</si>
  <si>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</si>
  <si>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</si>
  <si>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</si>
  <si>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</si>
  <si>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</si>
  <si>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</si>
  <si>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</si>
  <si>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</si>
  <si>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</si>
  <si>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</si>
  <si>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</si>
  <si>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</si>
  <si>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</si>
  <si>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</si>
  <si>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</si>
  <si>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</si>
  <si>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</si>
  <si>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</si>
  <si>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</si>
  <si>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</si>
  <si>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</si>
  <si>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</si>
  <si>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</si>
  <si>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</si>
  <si>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</si>
  <si>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</si>
  <si>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</si>
  <si>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</si>
  <si>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</si>
  <si>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</si>
  <si>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</si>
  <si>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</si>
  <si>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</si>
  <si>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</si>
  <si>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</si>
  <si>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</si>
  <si>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</si>
  <si>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</si>
  <si>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</si>
  <si>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</si>
  <si>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</si>
  <si>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</si>
  <si>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</si>
  <si>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</si>
  <si>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</si>
  <si>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</si>
  <si>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</si>
  <si>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</si>
  <si>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</si>
  <si>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</si>
  <si>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</si>
  <si>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</si>
  <si>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</si>
  <si>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</si>
  <si>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</si>
  <si>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</si>
  <si>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</si>
  <si>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</si>
  <si>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</si>
  <si>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</si>
  <si>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</si>
  <si>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</si>
  <si>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</si>
  <si>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</si>
  <si>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</si>
  <si>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</si>
  <si>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</si>
  <si>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</si>
  <si>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</si>
  <si>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</si>
  <si>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</si>
  <si>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</si>
  <si>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</si>
  <si>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</si>
  <si>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</si>
  <si>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</si>
  <si>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</si>
  <si>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</si>
  <si>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</si>
  <si>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</si>
  <si>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</si>
  <si>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</si>
  <si>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</si>
  <si>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</si>
  <si>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</si>
  <si>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</si>
  <si>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</si>
  <si>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</si>
  <si>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</si>
  <si>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</si>
  <si>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</si>
  <si>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</si>
  <si>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</si>
  <si>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</si>
  <si>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</si>
  <si>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</si>
  <si>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</si>
  <si>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</si>
  <si>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</si>
  <si>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</si>
  <si>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</si>
  <si>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</si>
  <si>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</si>
  <si>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</si>
  <si>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</si>
  <si>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</si>
  <si>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</si>
  <si>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</si>
  <si>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</si>
  <si>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</si>
  <si>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</si>
  <si>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</si>
  <si>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</si>
  <si>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</si>
  <si>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</si>
  <si>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</si>
  <si>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</si>
  <si>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</si>
  <si>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</si>
  <si>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</si>
  <si>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</si>
  <si>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</si>
  <si>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</si>
  <si>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</si>
  <si>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</si>
  <si>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</si>
  <si>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</si>
  <si>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</si>
  <si>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</si>
  <si>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</si>
  <si>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</si>
  <si>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</si>
  <si>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</si>
  <si>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</si>
  <si>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</si>
  <si>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</si>
  <si>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7919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</si>
  <si>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</si>
  <si>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</si>
  <si>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</si>
  <si>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</si>
  <si>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</si>
  <si>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</si>
  <si>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</si>
  <si>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</si>
  <si>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</si>
  <si>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</si>
  <si>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</si>
  <si>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</si>
  <si>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</si>
  <si>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</si>
  <si>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</si>
  <si>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</si>
  <si>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</si>
  <si>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</si>
  <si>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</si>
  <si>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</si>
  <si>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</si>
  <si>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</si>
  <si>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</si>
  <si>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</si>
  <si>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</si>
  <si>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</si>
  <si>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</si>
  <si>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</si>
  <si>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</si>
  <si>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</si>
  <si>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</si>
  <si>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</si>
  <si>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</si>
  <si>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</si>
  <si>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</si>
  <si>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</si>
  <si>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</si>
  <si>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</si>
  <si>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</si>
  <si>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</si>
  <si>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</si>
  <si>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</si>
  <si>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</si>
  <si>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</si>
  <si>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</si>
  <si>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</si>
  <si>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</si>
  <si>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</si>
  <si>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</si>
  <si>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</si>
  <si>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</si>
  <si>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</si>
  <si>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</si>
  <si>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</si>
  <si>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</si>
  <si>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</si>
  <si>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</si>
  <si>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</si>
  <si>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</si>
  <si>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7911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</si>
  <si>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</si>
  <si>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</si>
  <si>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</si>
  <si>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</si>
  <si>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</si>
  <si>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</si>
  <si>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</si>
  <si>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</si>
  <si>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</si>
  <si>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</si>
  <si>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</si>
  <si>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</si>
  <si>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</si>
  <si>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</si>
  <si>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</si>
  <si>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</si>
  <si>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</si>
  <si>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</si>
  <si>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</si>
  <si>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</si>
  <si>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</si>
  <si>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</si>
  <si>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</si>
  <si>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</si>
  <si>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</si>
  <si>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</si>
  <si>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</si>
  <si>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</si>
  <si>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</si>
  <si>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</si>
  <si>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</si>
  <si>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</si>
  <si>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</si>
  <si>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</si>
  <si>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</si>
  <si>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</si>
  <si>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</si>
  <si>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</si>
  <si>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</si>
  <si>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</si>
  <si>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</si>
  <si>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</si>
  <si>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</si>
  <si>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</si>
  <si>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</si>
  <si>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</si>
  <si>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</si>
  <si>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</si>
  <si>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</si>
  <si>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</si>
  <si>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</si>
  <si>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</si>
  <si>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</si>
  <si>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</si>
  <si>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</si>
  <si>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</si>
  <si>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</si>
  <si>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</si>
  <si>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</si>
  <si>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</si>
  <si>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</si>
  <si>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</si>
  <si>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</si>
  <si>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</si>
  <si>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</si>
  <si>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</si>
  <si>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</si>
  <si>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</si>
  <si>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</si>
  <si>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</si>
  <si>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</si>
  <si>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</si>
  <si>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</si>
  <si>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</si>
  <si>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</si>
  <si>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</si>
  <si>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</si>
  <si>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</si>
  <si>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</si>
  <si>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</si>
  <si>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</si>
  <si>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</si>
  <si>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</si>
  <si>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</si>
  <si>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</si>
  <si>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</si>
  <si>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</si>
  <si>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</si>
  <si>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</si>
  <si>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</si>
  <si>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</si>
  <si>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</si>
  <si>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</si>
  <si>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</si>
  <si>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7925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</si>
  <si>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</si>
  <si>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</si>
  <si>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</si>
  <si>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</si>
  <si>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</si>
  <si>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</si>
  <si>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</si>
  <si>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</si>
  <si>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</si>
  <si>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</si>
  <si>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</si>
  <si>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</si>
  <si>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</si>
  <si>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</si>
  <si>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</si>
  <si>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</si>
  <si>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</si>
  <si>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</si>
  <si>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</si>
  <si>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</si>
  <si>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</si>
  <si>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</si>
  <si>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</si>
  <si>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</si>
  <si>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</si>
  <si>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</si>
  <si>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</si>
  <si>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</si>
  <si>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</si>
  <si>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</si>
  <si>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</si>
  <si>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</si>
  <si>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</si>
  <si>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</si>
  <si>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</si>
  <si>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</si>
  <si>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</si>
  <si>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</si>
  <si>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</si>
  <si>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</si>
  <si>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</si>
  <si>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</si>
  <si>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</si>
  <si>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</si>
  <si>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</si>
  <si>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</si>
  <si>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</si>
  <si>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</si>
  <si>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</si>
  <si>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</si>
  <si>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</si>
  <si>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</si>
  <si>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</si>
  <si>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</si>
  <si>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</si>
  <si>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</si>
  <si>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</si>
  <si>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</si>
  <si>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</si>
  <si>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</si>
  <si>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</si>
  <si>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</si>
  <si>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</si>
  <si>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</si>
  <si>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</si>
  <si>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</si>
  <si>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</si>
  <si>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</si>
  <si>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</si>
  <si>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</si>
  <si>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</si>
  <si>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</si>
  <si>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</si>
  <si>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</si>
  <si>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</si>
  <si>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</si>
  <si>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</si>
  <si>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</si>
  <si>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</si>
  <si>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</si>
  <si>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</si>
  <si>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</si>
  <si>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</si>
  <si>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</si>
  <si>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</si>
  <si>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</si>
  <si>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</si>
  <si>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</si>
  <si>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</si>
  <si>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</si>
  <si>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</si>
  <si>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</si>
  <si>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</si>
  <si>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</si>
  <si>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</si>
  <si>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</si>
  <si>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</si>
  <si>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</si>
  <si>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</si>
  <si>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</si>
  <si>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</si>
  <si>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</si>
  <si>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</si>
  <si>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</si>
  <si>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</si>
  <si>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</si>
  <si>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</si>
  <si>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</si>
  <si>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</si>
  <si>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</si>
  <si>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</si>
  <si>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</si>
  <si>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</si>
  <si>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7884</t>
  </si>
  <si>
    <t>11852</t>
  </si>
  <si>
    <t>11853</t>
  </si>
  <si>
    <t>11854</t>
  </si>
  <si>
    <t>7896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</si>
  <si>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</si>
  <si>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</si>
  <si>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</si>
  <si>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</si>
  <si>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</si>
  <si>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</si>
  <si>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</si>
  <si>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</si>
  <si>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</si>
  <si>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</si>
  <si>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</si>
  <si>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</si>
  <si>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</si>
  <si>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</si>
  <si>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</si>
  <si>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</si>
  <si>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</si>
  <si>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</si>
  <si>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</si>
  <si>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</si>
  <si>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</si>
  <si>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</si>
  <si>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</si>
  <si>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</si>
  <si>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</si>
  <si>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</si>
  <si>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</si>
  <si>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</si>
  <si>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7894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</si>
  <si>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</si>
  <si>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</si>
  <si>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</si>
  <si>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</si>
  <si>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</si>
  <si>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</si>
  <si>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</si>
  <si>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</si>
  <si>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</si>
  <si>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</si>
  <si>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</si>
  <si>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</si>
  <si>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</si>
  <si>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</si>
  <si>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</si>
  <si>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</si>
  <si>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</si>
  <si>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</si>
  <si>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</si>
  <si>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</si>
  <si>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</si>
  <si>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</si>
  <si>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</si>
  <si>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</si>
  <si>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</si>
  <si>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</si>
  <si>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</si>
  <si>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</si>
  <si>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</si>
  <si>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</si>
  <si>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</si>
  <si>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</si>
  <si>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</si>
  <si>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</si>
  <si>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</si>
  <si>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</si>
  <si>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</si>
  <si>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</si>
  <si>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</si>
  <si>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</si>
  <si>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</si>
  <si>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</si>
  <si>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</si>
  <si>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</si>
  <si>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</si>
  <si>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</si>
  <si>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</si>
  <si>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</si>
  <si>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</si>
  <si>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</si>
  <si>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</si>
  <si>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</si>
  <si>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</si>
  <si>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</si>
  <si>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</si>
  <si>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</si>
  <si>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</si>
  <si>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</si>
  <si>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</si>
  <si>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</si>
  <si>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</si>
  <si>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</si>
  <si>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</si>
  <si>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7892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</si>
  <si>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</si>
  <si>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</si>
  <si>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</si>
  <si>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</si>
  <si>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</si>
  <si>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</si>
  <si>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</si>
  <si>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</si>
  <si>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</si>
  <si>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</si>
  <si>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</si>
  <si>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</si>
  <si>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</si>
  <si>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</si>
  <si>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</si>
  <si>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</si>
  <si>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</si>
  <si>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</si>
  <si>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</si>
  <si>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</si>
  <si>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</si>
  <si>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</si>
  <si>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</si>
  <si>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</si>
  <si>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</si>
  <si>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</si>
  <si>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</si>
  <si>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Hundesitter</t>
  </si>
  <si>
    <t>anfragepflichtiges Geschäft</t>
  </si>
  <si>
    <t>neu zu 18.30</t>
  </si>
  <si>
    <t>offen</t>
  </si>
  <si>
    <t>1195/1196</t>
  </si>
  <si>
    <r>
      <t xml:space="preserve">Diese Plausi ist </t>
    </r>
    <r>
      <rPr>
        <b/>
        <sz val="10"/>
        <color indexed="10"/>
        <rFont val="Arial"/>
        <family val="2"/>
      </rPr>
      <t xml:space="preserve">nur beim SSR für Unternehmen </t>
    </r>
    <r>
      <rPr>
        <sz val="10"/>
        <color indexed="10"/>
        <rFont val="Arial"/>
        <family val="2"/>
      </rPr>
      <t>gültig</t>
    </r>
  </si>
  <si>
    <r>
      <t xml:space="preserve">Diese Plausi ist </t>
    </r>
    <r>
      <rPr>
        <b/>
        <sz val="10"/>
        <color indexed="10"/>
        <rFont val="Arial"/>
        <family val="2"/>
      </rPr>
      <t xml:space="preserve">bei allen </t>
    </r>
    <r>
      <rPr>
        <sz val="10"/>
        <color indexed="10"/>
        <rFont val="Arial"/>
        <family val="2"/>
      </rPr>
      <t>Betriebsarten gültig</t>
    </r>
  </si>
  <si>
    <t>100/1193/1207/1195</t>
  </si>
  <si>
    <t>Bäckerei (ohne Cafe, ohne Backwarenherstellung)</t>
  </si>
  <si>
    <t>Bäckerei mit Backwarenherstellung (ohne Cafe)</t>
  </si>
  <si>
    <t>Bäckerei mit Cafe</t>
  </si>
  <si>
    <t>Konditorei (ohne Cafe, ohne Backwarenherstellung)</t>
  </si>
  <si>
    <t>Konditorei mit Backwarenherstellung (ohne Cafe)</t>
  </si>
  <si>
    <t>Konditorei mit Cafe</t>
  </si>
  <si>
    <t>Backwarenhandel (ohne Cafe)</t>
  </si>
  <si>
    <t>Backwarenhandel (mit Cafe)</t>
  </si>
  <si>
    <t>Bezeichnung</t>
  </si>
  <si>
    <t>für Unternehmen bis 1.000 Beschäftigte</t>
  </si>
  <si>
    <t>für Krankenhäuser, Heime, Sanatorien</t>
  </si>
  <si>
    <t>für Städte, Gemeinden und Landkreise</t>
  </si>
  <si>
    <t>TW</t>
  </si>
  <si>
    <t>Besch &gt; 0</t>
  </si>
  <si>
    <t>Gastgwerbe</t>
  </si>
  <si>
    <t>Immo</t>
  </si>
  <si>
    <t>Annex-SSR</t>
  </si>
  <si>
    <t>SSR Sondertarif</t>
  </si>
  <si>
    <t>SB 250</t>
  </si>
  <si>
    <t>Verkehr</t>
  </si>
  <si>
    <t>SSR Unt. Anfrage</t>
  </si>
  <si>
    <t>Anfrage generell</t>
  </si>
  <si>
    <t>würde bei Umsetzung der Vorgabe zum Thema Voll-SSR auf einen Verkaufsprozeß mit dem Komfort-/Premium-RS Selbstständige benötigt werden</t>
  </si>
  <si>
    <t>Komf/Prem</t>
  </si>
  <si>
    <t>SB</t>
  </si>
  <si>
    <t>Premium</t>
  </si>
  <si>
    <t>für Steuerbarter, Wirtschafts- und Buchprüfer</t>
  </si>
  <si>
    <t>1193/1207/1195</t>
  </si>
  <si>
    <t>1192/1195</t>
  </si>
  <si>
    <t>Hinweis Firmen RS</t>
  </si>
  <si>
    <t>SSR HB</t>
  </si>
  <si>
    <t>Unternehmen</t>
  </si>
  <si>
    <t>Arzt</t>
  </si>
  <si>
    <t>für Ärzte</t>
  </si>
  <si>
    <t>für Apotheken</t>
  </si>
  <si>
    <t xml:space="preserve">Betriebsart / Branche,
etc.
</t>
  </si>
  <si>
    <t>Eingelesen am</t>
  </si>
  <si>
    <t>Eingelesen durch</t>
  </si>
  <si>
    <t>für Versicherungsvermittler</t>
  </si>
  <si>
    <t>Nur für den internen Gebrauch!</t>
  </si>
  <si>
    <t>Gewerbekombi</t>
  </si>
  <si>
    <t>Betriebsarten</t>
  </si>
  <si>
    <t>Gewerbe-Kombination</t>
  </si>
  <si>
    <t>Gewerbe-
Kombination</t>
  </si>
  <si>
    <t>Mindesbeitrag
in €</t>
  </si>
  <si>
    <t>Dieser Betrieb ist im Komfort- oder Premium-Rechtschutz nur ohne Beschäftigte versicherbar.</t>
  </si>
  <si>
    <t>Dieser Betrieb kann nur versichert werden, wenn entweder keine Mitarbeiter beschäftigt werden bzw. ein Komfort- oder Premium-RS ohne Verkehrs-RS abgeschlossen wird.</t>
  </si>
  <si>
    <t>Diese Betriebsart kann nur nachvorheriger individueller Absprache mit der Fachabteilung versichert werden.</t>
  </si>
  <si>
    <t>Datenstand:</t>
  </si>
  <si>
    <t>Premium Rechtsschutz für Selbstständige</t>
  </si>
  <si>
    <t>steuerberater</t>
  </si>
  <si>
    <t>Heilberuf</t>
  </si>
  <si>
    <t>Versicherbar, aber Besonderheit bei der Forderungsbeitreibung</t>
  </si>
  <si>
    <t>Für Ärtze, Heilberufe, Rechtsanwälte und Steuerberater ist die Forderungsbeitreibung nur mit</t>
  </si>
  <si>
    <t>schriftlicher Einwilligung des Patienten / Mandanten möglich.</t>
  </si>
  <si>
    <t>anwalt</t>
  </si>
  <si>
    <t>E237202</t>
  </si>
  <si>
    <t>Tarif Heilberufe / Sonstige</t>
  </si>
  <si>
    <t>Tarif Heilberufe / Arzt</t>
  </si>
  <si>
    <t>Tarif Heilberufe / Apotheke</t>
  </si>
  <si>
    <t>10136</t>
  </si>
  <si>
    <t>Bäckerei mit/ohne Café</t>
  </si>
  <si>
    <t>neue BAT-SL vergeben</t>
  </si>
  <si>
    <t>10140</t>
  </si>
  <si>
    <t>Backwarenhandel mit/ohne Café</t>
  </si>
  <si>
    <t>Badeanstalt und Saunabetrieb (nicht Erotikbetrieb)</t>
  </si>
  <si>
    <t>Club (kein Erotikbetrieb)</t>
  </si>
  <si>
    <t>Cocktailbar</t>
  </si>
  <si>
    <t>Dampfbad (Erotikbetrieb)</t>
  </si>
  <si>
    <t>Dampfbad (nicht Erotikbetrieb)</t>
  </si>
  <si>
    <t>Erotikbetrieb</t>
  </si>
  <si>
    <t>Gaststätte (nicht Imbiss, Bar, Diskothek, Erotikbetrieb)</t>
  </si>
  <si>
    <t>Haustextilienhandel</t>
  </si>
  <si>
    <t>Kabarett (Erotikbetrieb)</t>
  </si>
  <si>
    <t>Kletterhalle, Boulderhalle</t>
  </si>
  <si>
    <t>11067</t>
  </si>
  <si>
    <t>Konditorei mit/ohne Café</t>
  </si>
  <si>
    <t>Massagesalon (Erotikbetrieb)</t>
  </si>
  <si>
    <t>Nachtclub (Erotikbetrieb)</t>
  </si>
  <si>
    <t>Nachtclub (Kein Erotikbetrieb)</t>
  </si>
  <si>
    <t>Nachtlokal (Erotikbetrieb)</t>
  </si>
  <si>
    <t>Nachtlokal (kein Erotikbetrieb)</t>
  </si>
  <si>
    <t>Saunabetrieb (Erotikbetrieb)</t>
  </si>
  <si>
    <t>Saunabetrieb (nicht Erotikbetrieb)</t>
  </si>
  <si>
    <t>Schankwirtschaft (nicht Imbiss, Bar, Diskothek, Erotikbetrieb)</t>
  </si>
  <si>
    <t>Schreinerei (keine Bauschreinerei)</t>
  </si>
  <si>
    <t>Swingerclub</t>
  </si>
  <si>
    <t>Tischlerei (keine Bautischlerei)</t>
  </si>
  <si>
    <t>Sie erhalten in hier einen Überblick zur Versicherarkeit einer Betriebsart, Branche, etc. im ERGO Rechtsschutz
zum unten genannten Datenstand. Bei einer Beantragung gelten ausschließlich die Tarifierungs- und Annahmerichtlinien zu diesem Zeitpunkt.</t>
  </si>
  <si>
    <t>Rechtsschutz für Selbstständige und Unternehmen</t>
  </si>
  <si>
    <t>Berufs-Rechtsschutz / Rechtsschutz für Firmen / Rechtsschutz für Vereine</t>
  </si>
  <si>
    <t>Rechtsschutz für Heilberufe</t>
  </si>
  <si>
    <t>Rechtsschutz Agrar für Landwirte</t>
  </si>
  <si>
    <t>Spezial-Straf-Rechtsschutz Vollkonzept</t>
  </si>
  <si>
    <t>Existenz Rechtsschutz</t>
  </si>
  <si>
    <t>Komfort Rechtsschutz für Selbstständige</t>
  </si>
  <si>
    <t>Berufs-Rechtsschutz / Rechtsschutz für Firmen</t>
  </si>
  <si>
    <t>Rechtsschutz für das KFZ-Gewerbe</t>
  </si>
  <si>
    <t>Rechtsschutz für Vereine</t>
  </si>
  <si>
    <t>Komfort / Premium Rechtsschutz für Heilberufe</t>
  </si>
  <si>
    <t>Komfort / Premium Rechtsschutz Agrar</t>
  </si>
  <si>
    <t>Spezial-Straf-Rechtsschutz</t>
  </si>
  <si>
    <t>Spezial Straf Rechtsschutz</t>
  </si>
  <si>
    <t>in Kombination mit dem Komfort bzw.</t>
  </si>
  <si>
    <t>und dem  Existenz-Rechtsschutz</t>
  </si>
  <si>
    <t xml:space="preserve">%o-Satz vom Umsatz  </t>
  </si>
  <si>
    <t>GK2</t>
  </si>
  <si>
    <t>Bemerkung
Spalte wird zur Bearbeitung gebraucht, nach Fertigstellung gelöscht</t>
  </si>
  <si>
    <t xml:space="preserve">Plausi
Spalte wird zur Bearbeitung gebraucht, nach Fertigstellung gelöscht
</t>
  </si>
  <si>
    <t>ANZAHL</t>
  </si>
  <si>
    <t>EASY</t>
  </si>
  <si>
    <t>Einschränkung
Annex SSR
1193</t>
  </si>
  <si>
    <t>Einschränkung
Immo-RS
1192</t>
  </si>
  <si>
    <t>Einschränkung
Verkehrs-RS
300</t>
  </si>
  <si>
    <t>Gefahrenklasse
Voll SSR</t>
  </si>
  <si>
    <t>Einschänkung
Premium</t>
  </si>
  <si>
    <t>Einschänkung
Existenz
200</t>
  </si>
  <si>
    <t>SSR Variante</t>
  </si>
  <si>
    <t>Einschränkung SB
100</t>
  </si>
  <si>
    <t>NAME</t>
  </si>
  <si>
    <t>RSSD</t>
  </si>
  <si>
    <t>NAME 14</t>
  </si>
  <si>
    <t>Gewerbekombi
Promillefaktor</t>
  </si>
  <si>
    <t>Gewerbekombi
Mindestbeitrag
Netto</t>
  </si>
  <si>
    <t>DEHOGA</t>
  </si>
  <si>
    <t>HB</t>
  </si>
  <si>
    <t>SSR ART</t>
  </si>
  <si>
    <t>Ohne</t>
  </si>
  <si>
    <t>150 Euro</t>
  </si>
  <si>
    <t>250 Euro</t>
  </si>
  <si>
    <t>500 Euro</t>
  </si>
  <si>
    <t>Nein</t>
  </si>
  <si>
    <t>Firmen-Vertrags-Rechtsschutz im Rahmen der Gewerbekombi</t>
  </si>
  <si>
    <t>Firmen-Vertrags-Rechtsschutz</t>
  </si>
  <si>
    <t>GK SSR</t>
  </si>
  <si>
    <t>Dieser Betrieb ist im Komfort- oder Premium-RS nur ohne Immobilien-RS versicherbar. *</t>
  </si>
  <si>
    <t/>
  </si>
  <si>
    <t>in Easy nicht mehr verfügbar</t>
  </si>
  <si>
    <t>300/1195</t>
  </si>
  <si>
    <t>Cluster</t>
  </si>
  <si>
    <t>SSR
Test</t>
  </si>
  <si>
    <t>SSR
Test1</t>
  </si>
  <si>
    <t>nur ohne ergänzenden Existenz-RS</t>
  </si>
  <si>
    <t xml:space="preserve">Dieser Betrieb ist nur ohne ergänzenden Existenz-Rechtsschutz versicherbar </t>
  </si>
  <si>
    <t>Immobilien-RS nur unter bestimmten Voraussetzungen zulässig</t>
  </si>
  <si>
    <t>Diese Betriebe müssen die Frage, ob Sie Eigentümer der gewerblichen Flächen/Gebäude bzw. ob Sie Koppelverträge unterhalten beantworten</t>
  </si>
  <si>
    <t>neu zu 19.40.10</t>
  </si>
  <si>
    <t>Dieser Betrieb ist im Immobilienbereich nur versicherbar, wenn der VN Eigentümer der Immobilie ist oder im Miet- / Pachtvertrag keine Koppelung mit anderen Verträgen (z. B. Bierabnahmevertrag, Franchising Vertrag) vorhanden ist</t>
  </si>
  <si>
    <t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t>
  </si>
  <si>
    <t>Dieser Betrieb ist im Komfort- oder Premium-RS nur ohne Immobilien-RS versicherbar.</t>
  </si>
  <si>
    <t>Plausi 1</t>
  </si>
  <si>
    <t>Influencer</t>
  </si>
  <si>
    <t>Rechtsschutz für Steuerberater, Wirtschafts- und Buchprüfer</t>
  </si>
  <si>
    <t>Komfort / Premium Rechtsschutz</t>
  </si>
  <si>
    <t>für Steuerberater, Wirtschafts- und Buchprüfer</t>
  </si>
  <si>
    <t>Dieser Betrieb ist im Komfort-, Premium- oder Firmen-Rechtsschutz nur ohne Beschäftigte versicherbar.</t>
  </si>
  <si>
    <t>Folgende Fahrzeuge müssen mit einem separaten Verkehrs-RS versichert werden:
- LKW ab 4t Nutzlast
- Sattelzugmaschinen
- Busse über 9 Sitzplätze
- Taxen
- Mietwagen
- Selbstfahrervermietfahrzeuge
Vorschläge aktuell nur über SSP, MBA, KBIG und RS-Underwriting möglich!</t>
  </si>
  <si>
    <t>100/1193/1207</t>
  </si>
  <si>
    <t>1198/1195</t>
  </si>
  <si>
    <t>Marina</t>
  </si>
  <si>
    <t>Abriss</t>
  </si>
  <si>
    <t>Abfall</t>
  </si>
  <si>
    <t>Reinigung</t>
  </si>
  <si>
    <t>Schausteller</t>
  </si>
  <si>
    <t>Medien</t>
  </si>
  <si>
    <t>Sport</t>
  </si>
  <si>
    <t>Produktion</t>
  </si>
  <si>
    <t>Montage</t>
  </si>
  <si>
    <t>Heilwesen</t>
  </si>
  <si>
    <t>Handel</t>
  </si>
  <si>
    <t>Produktion (food)</t>
  </si>
  <si>
    <t>Bau-Gewerbe</t>
  </si>
  <si>
    <t>Recycling</t>
  </si>
  <si>
    <t>Jura</t>
  </si>
  <si>
    <t>Handwerk</t>
  </si>
  <si>
    <t>Reparatur</t>
  </si>
  <si>
    <t>Finanzen</t>
  </si>
  <si>
    <t>Chemie</t>
  </si>
  <si>
    <t>Tierhaltung</t>
  </si>
  <si>
    <t>Kammerberuf</t>
  </si>
  <si>
    <t>Metallurgie</t>
  </si>
  <si>
    <t>Sonder-Risiken</t>
  </si>
  <si>
    <t>Aussteller</t>
  </si>
  <si>
    <t>Freizeit</t>
  </si>
  <si>
    <t>Glücksspiel</t>
  </si>
  <si>
    <t>Handwerk (food)</t>
  </si>
  <si>
    <t>Handel (food)</t>
  </si>
  <si>
    <t>Transport</t>
  </si>
  <si>
    <t>Landwirtschaft</t>
  </si>
  <si>
    <t>Berg-/Bodenabbau</t>
  </si>
  <si>
    <t>Bildung</t>
  </si>
  <si>
    <t>Energie</t>
  </si>
  <si>
    <t>Sicherheit</t>
  </si>
  <si>
    <t>Staat</t>
  </si>
  <si>
    <t>Kosmetik</t>
  </si>
  <si>
    <t>Dienstleistung</t>
  </si>
  <si>
    <t>Erotik</t>
  </si>
  <si>
    <t>IT</t>
  </si>
  <si>
    <t>Glasherstellung</t>
  </si>
  <si>
    <t>Wasserwirtschaft</t>
  </si>
  <si>
    <t>Agrar / Landwirtschaft</t>
  </si>
  <si>
    <t>Blogger</t>
  </si>
  <si>
    <t>Golfschule</t>
  </si>
  <si>
    <t>Handel Hanf-/Cannabisprodukte</t>
  </si>
  <si>
    <t>Katzensalon</t>
  </si>
  <si>
    <t>Paintball-Anlage</t>
  </si>
  <si>
    <t xml:space="preserve">Bezeichnung irreführend </t>
  </si>
  <si>
    <t>Shisha-Bar</t>
  </si>
  <si>
    <t>1192/1193/1207/1195</t>
  </si>
  <si>
    <t>Winzerbetrieb</t>
  </si>
  <si>
    <t>Youtuber</t>
  </si>
  <si>
    <t>Hotel- und Gaststättengewerbe</t>
  </si>
  <si>
    <t>KFZ-Gewerbe</t>
  </si>
  <si>
    <r>
      <t xml:space="preserve">Heilberufe (Komfort/Premium/Existenz-RS)
</t>
    </r>
    <r>
      <rPr>
        <b/>
        <sz val="10"/>
        <color rgb="FFC00000"/>
        <rFont val="Arial"/>
        <family val="2"/>
      </rPr>
      <t>ohne Arzt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</si>
</sst>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0_);_(* \(#,##0.0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trike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66CC"/>
      <name val="Calibri"/>
      <family val="2"/>
    </font>
    <font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3" fillId="0" borderId="0"/>
    <xf numFmtId="164" fontId="24" fillId="0" borderId="0" applyFont="0" applyFill="0" applyBorder="0" applyAlignment="0" applyProtection="0"/>
    <xf numFmtId="0" fontId="24" fillId="0" borderId="0"/>
    <xf numFmtId="164" fontId="13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/>
    </xf>
    <xf numFmtId="0" fontId="3" fillId="5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3" fillId="9" borderId="3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16" fillId="9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left" vertical="top"/>
    </xf>
    <xf numFmtId="0" fontId="3" fillId="11" borderId="3" xfId="0" applyFont="1" applyFill="1" applyBorder="1" applyAlignment="1">
      <alignment vertical="top"/>
    </xf>
    <xf numFmtId="0" fontId="16" fillId="0" borderId="0" xfId="0" applyFont="1" applyBorder="1" applyAlignment="1">
      <alignment horizontal="center" wrapText="1"/>
    </xf>
    <xf numFmtId="0" fontId="4" fillId="8" borderId="0" xfId="0" applyFont="1" applyFill="1" applyBorder="1" applyAlignment="1">
      <alignment horizontal="center" vertical="center"/>
    </xf>
    <xf numFmtId="0" fontId="18" fillId="0" borderId="0" xfId="0" applyFont="1"/>
    <xf numFmtId="0" fontId="0" fillId="0" borderId="0" xfId="0" applyFont="1" applyAlignment="1"/>
    <xf numFmtId="0" fontId="17" fillId="0" borderId="0" xfId="0" applyFont="1" applyAlignment="1">
      <alignment horizontal="left" indent="1"/>
    </xf>
    <xf numFmtId="0" fontId="0" fillId="0" borderId="0" xfId="0" applyFont="1"/>
    <xf numFmtId="0" fontId="18" fillId="0" borderId="0" xfId="0" applyFont="1" applyAlignment="1">
      <alignment horizontal="left" vertical="top" wrapText="1" indent="2"/>
    </xf>
    <xf numFmtId="0" fontId="1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0" fillId="12" borderId="0" xfId="0" applyFill="1"/>
    <xf numFmtId="0" fontId="16" fillId="0" borderId="0" xfId="0" applyFont="1" applyBorder="1" applyAlignment="1"/>
    <xf numFmtId="0" fontId="0" fillId="0" borderId="0" xfId="0" applyFont="1" applyAlignment="1">
      <alignment horizontal="center"/>
    </xf>
    <xf numFmtId="0" fontId="23" fillId="0" borderId="0" xfId="0" applyFont="1"/>
    <xf numFmtId="14" fontId="23" fillId="0" borderId="0" xfId="0" applyNumberFormat="1" applyFont="1"/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3" fillId="0" borderId="1" xfId="0" applyFont="1" applyBorder="1" applyAlignment="1">
      <alignment horizontal="center" vertical="top"/>
    </xf>
    <xf numFmtId="0" fontId="3" fillId="0" borderId="1" xfId="3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49" fontId="3" fillId="11" borderId="3" xfId="0" applyNumberFormat="1" applyFont="1" applyFill="1" applyBorder="1" applyAlignment="1">
      <alignment vertical="top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13" fillId="15" borderId="3" xfId="3" applyFill="1" applyBorder="1" applyAlignment="1">
      <alignment horizontal="left" vertical="top"/>
    </xf>
    <xf numFmtId="165" fontId="0" fillId="15" borderId="3" xfId="4" applyNumberFormat="1" applyFont="1" applyFill="1" applyBorder="1" applyAlignment="1">
      <alignment horizontal="left" vertical="top" wrapText="1"/>
    </xf>
    <xf numFmtId="164" fontId="0" fillId="15" borderId="3" xfId="4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vertical="top"/>
    </xf>
    <xf numFmtId="0" fontId="16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/>
    <xf numFmtId="0" fontId="5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16" fillId="0" borderId="0" xfId="0" applyNumberFormat="1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164" fontId="3" fillId="0" borderId="1" xfId="6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vertical="top"/>
    </xf>
    <xf numFmtId="0" fontId="3" fillId="8" borderId="3" xfId="0" applyFont="1" applyFill="1" applyBorder="1" applyAlignment="1">
      <alignment vertical="top"/>
    </xf>
    <xf numFmtId="4" fontId="3" fillId="8" borderId="3" xfId="0" applyNumberFormat="1" applyFont="1" applyFill="1" applyBorder="1" applyAlignment="1">
      <alignment vertical="top"/>
    </xf>
    <xf numFmtId="0" fontId="3" fillId="8" borderId="0" xfId="0" applyFont="1" applyFill="1" applyBorder="1" applyAlignment="1">
      <alignment vertical="top"/>
    </xf>
    <xf numFmtId="0" fontId="3" fillId="9" borderId="3" xfId="0" applyFont="1" applyFill="1" applyBorder="1" applyAlignment="1">
      <alignment vertical="top"/>
    </xf>
    <xf numFmtId="4" fontId="3" fillId="9" borderId="3" xfId="0" applyNumberFormat="1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0" fillId="14" borderId="0" xfId="0" applyFill="1" applyAlignment="1">
      <alignment horizontal="center" vertical="top"/>
    </xf>
    <xf numFmtId="0" fontId="0" fillId="14" borderId="0" xfId="0" applyFill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3" fillId="16" borderId="1" xfId="0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16" borderId="7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vertical="top"/>
    </xf>
    <xf numFmtId="0" fontId="17" fillId="0" borderId="0" xfId="0" applyFont="1" applyAlignment="1">
      <alignment horizontal="left" indent="1"/>
    </xf>
    <xf numFmtId="0" fontId="22" fillId="1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left" vertical="top" wrapText="1" indent="2"/>
    </xf>
    <xf numFmtId="0" fontId="0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 indent="2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7" fillId="0" borderId="0" xfId="0" applyFont="1" applyAlignment="1">
      <alignment horizontal="left" indent="2"/>
    </xf>
    <xf numFmtId="0" fontId="23" fillId="0" borderId="0" xfId="0" applyFont="1" applyAlignment="1">
      <alignment horizontal="left" vertical="top" wrapText="1" indent="1"/>
    </xf>
    <xf numFmtId="0" fontId="23" fillId="0" borderId="0" xfId="0" applyFont="1" applyAlignment="1">
      <alignment horizontal="left" vertical="top" indent="1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 indent="2"/>
    </xf>
    <xf numFmtId="0" fontId="0" fillId="0" borderId="0" xfId="0" quotePrefix="1" applyFont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</cellXfs>
  <cellStyles count="7">
    <cellStyle name="Komma" xfId="6" builtinId="3"/>
    <cellStyle name="Komma 2" xfId="4" xr:uid="{00000000-0005-0000-0000-000001000000}"/>
    <cellStyle name="Standard" xfId="0" builtinId="0"/>
    <cellStyle name="Standard 2" xfId="3" xr:uid="{00000000-0005-0000-0000-000004000000}"/>
    <cellStyle name="Standard 3" xfId="2" xr:uid="{00000000-0005-0000-0000-000005000000}"/>
    <cellStyle name="Standard 4" xfId="5" xr:uid="{00000000-0005-0000-0000-000006000000}"/>
    <cellStyle name="Standard_Sheet1" xfId="1" xr:uid="{00000000-0005-0000-0000-000007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0038"/>
      <color rgb="FFCCFFFF"/>
      <color rgb="FFFFCC99"/>
      <color rgb="FFFFCCFF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1999</xdr:col>
          <xdr:colOff>241300</xdr:colOff>
          <xdr:row>1999</xdr:row>
          <xdr:rowOff>38100</xdr:rowOff>
        </xdr:from>
        <xdr:to>
          <xdr:col>2003</xdr:col>
          <xdr:colOff>88900</xdr:colOff>
          <xdr:row>2001</xdr:row>
          <xdr:rowOff>127000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66CC"/>
                  </a:solidFill>
                  <a:latin typeface="Calibri"/>
                  <a:cs typeface="Calibri"/>
                </a:rPr>
                <a:t>Start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13</xdr:col>
      <xdr:colOff>533400</xdr:colOff>
      <xdr:row>30</xdr:row>
      <xdr:rowOff>167601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39400" cy="58826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260350</xdr:colOff>
          <xdr:row>7</xdr:row>
          <xdr:rowOff>171450</xdr:rowOff>
        </xdr:from>
        <xdr:to>
          <xdr:col>2</xdr:col>
          <xdr:colOff>717550</xdr:colOff>
          <xdr:row>9</xdr:row>
          <xdr:rowOff>171450</xdr:rowOff>
        </xdr:to>
        <xdr:sp macro="" textlink="">
          <xdr:nvSpPr>
            <xdr:cNvPr id="5128" name="CB_Star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260350</xdr:colOff>
          <xdr:row>10</xdr:row>
          <xdr:rowOff>146050</xdr:rowOff>
        </xdr:from>
        <xdr:to>
          <xdr:col>2</xdr:col>
          <xdr:colOff>717550</xdr:colOff>
          <xdr:row>12</xdr:row>
          <xdr:rowOff>146050</xdr:rowOff>
        </xdr:to>
        <xdr:sp macro="" textlink="">
          <xdr:nvSpPr>
            <xdr:cNvPr id="5129" name="CB_Speichern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189141</xdr:colOff>
      <xdr:row>26</xdr:row>
      <xdr:rowOff>89143</xdr:rowOff>
    </xdr:from>
    <xdr:to>
      <xdr:col>3</xdr:col>
      <xdr:colOff>201387</xdr:colOff>
      <xdr:row>30</xdr:row>
      <xdr:rowOff>138129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9141" y="5042143"/>
          <a:ext cx="2298246" cy="8109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1100" b="1">
              <a:solidFill>
                <a:srgbClr val="8E0038"/>
              </a:solidFill>
            </a:rPr>
            <a:t>Betriebsartenübersicht</a:t>
          </a:r>
        </a:p>
        <a:p>
          <a:r>
            <a:rPr lang="de-DE" sz="1100" b="1">
              <a:solidFill>
                <a:srgbClr val="8E0038"/>
              </a:solidFill>
            </a:rPr>
            <a:t>ERGO Rechtsschutz </a:t>
          </a:r>
        </a:p>
        <a:p>
          <a:r>
            <a:rPr lang="de-DE" sz="1100" b="1">
              <a:solidFill>
                <a:srgbClr val="8E0038"/>
              </a:solidFill>
            </a:rPr>
            <a:t>Version</a:t>
          </a:r>
          <a:r>
            <a:rPr lang="de-DE" sz="1100" b="1" baseline="0">
              <a:solidFill>
                <a:srgbClr val="8E0038"/>
              </a:solidFill>
            </a:rPr>
            <a:t> 24.3</a:t>
          </a:r>
        </a:p>
        <a:p>
          <a:r>
            <a:rPr lang="de-DE" sz="1100" b="1" baseline="0">
              <a:solidFill>
                <a:srgbClr val="8E0038"/>
              </a:solidFill>
            </a:rPr>
            <a:t>Ablaufdatum: 30.09.2025</a:t>
          </a:r>
          <a:endParaRPr lang="de-DE" sz="1100" b="1">
            <a:solidFill>
              <a:srgbClr val="8E0038"/>
            </a:solidFill>
          </a:endParaRPr>
        </a:p>
      </xdr:txBody>
    </xdr:sp>
    <xdr:clientData/>
  </xdr:twoCellAnchor>
  <xdr:twoCellAnchor>
    <xdr:from>
      <xdr:col>3</xdr:col>
      <xdr:colOff>609599</xdr:colOff>
      <xdr:row>7</xdr:row>
      <xdr:rowOff>9525</xdr:rowOff>
    </xdr:from>
    <xdr:to>
      <xdr:col>13</xdr:col>
      <xdr:colOff>171450</xdr:colOff>
      <xdr:row>14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95599" y="1343025"/>
          <a:ext cx="7181851" cy="136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000" b="1">
              <a:solidFill>
                <a:srgbClr val="8E0038"/>
              </a:solidFill>
              <a:latin typeface="+mn-lt"/>
            </a:rPr>
            <a:t>Ermitteln Sie einfach und schnell die Versicherbarkeit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1">
            <a:solidFill>
              <a:srgbClr val="8E0038"/>
            </a:solidFill>
            <a:latin typeface="+mn-lt"/>
          </a:endParaRPr>
        </a:p>
        <a:p>
          <a:pPr algn="ctr"/>
          <a:r>
            <a:rPr lang="de-DE" sz="2000" b="1">
              <a:solidFill>
                <a:srgbClr val="8E0038"/>
              </a:solidFill>
              <a:latin typeface="+mn-lt"/>
            </a:rPr>
            <a:t>für Betriebsarten, Branchen, Berufsgruppen,</a:t>
          </a:r>
          <a:r>
            <a:rPr lang="de-DE" sz="2000" b="1" baseline="0">
              <a:solidFill>
                <a:srgbClr val="8E0038"/>
              </a:solidFill>
              <a:latin typeface="+mn-lt"/>
            </a:rPr>
            <a:t> etc.</a:t>
          </a:r>
        </a:p>
        <a:p>
          <a:pPr algn="ctr"/>
          <a:endParaRPr lang="de-DE" sz="1000" b="1" baseline="0">
            <a:solidFill>
              <a:srgbClr val="8E0038"/>
            </a:solidFill>
            <a:latin typeface="+mn-lt"/>
          </a:endParaRPr>
        </a:p>
        <a:p>
          <a:pPr algn="ctr"/>
          <a:r>
            <a:rPr lang="de-DE" sz="2000" b="1" baseline="0">
              <a:solidFill>
                <a:srgbClr val="8E0038"/>
              </a:solidFill>
              <a:latin typeface="+mn-lt"/>
            </a:rPr>
            <a:t>im ERGO Rechtsschutz</a:t>
          </a:r>
        </a:p>
      </xdr:txBody>
    </xdr:sp>
    <xdr:clientData/>
  </xdr:twoCellAnchor>
  <xdr:twoCellAnchor>
    <xdr:from>
      <xdr:col>0</xdr:col>
      <xdr:colOff>123826</xdr:colOff>
      <xdr:row>0</xdr:row>
      <xdr:rowOff>56486</xdr:rowOff>
    </xdr:from>
    <xdr:to>
      <xdr:col>8</xdr:col>
      <xdr:colOff>752476</xdr:colOff>
      <xdr:row>6</xdr:row>
      <xdr:rowOff>104111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826" y="56486"/>
          <a:ext cx="6724650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3200" b="1">
              <a:solidFill>
                <a:srgbClr val="8E0038"/>
              </a:solidFill>
            </a:rPr>
            <a:t>Betriebsartenübersicht</a:t>
          </a:r>
        </a:p>
        <a:p>
          <a:r>
            <a:rPr lang="de-DE" sz="3200" b="1">
              <a:solidFill>
                <a:srgbClr val="8E0038"/>
              </a:solidFill>
            </a:rPr>
            <a:t>ERGO Rechtsschutz</a:t>
          </a:r>
        </a:p>
      </xdr:txBody>
    </xdr:sp>
    <xdr:clientData/>
  </xdr:twoCellAnchor>
  <xdr:twoCellAnchor>
    <xdr:from>
      <xdr:col>3</xdr:col>
      <xdr:colOff>561974</xdr:colOff>
      <xdr:row>14</xdr:row>
      <xdr:rowOff>88391</xdr:rowOff>
    </xdr:from>
    <xdr:to>
      <xdr:col>9</xdr:col>
      <xdr:colOff>320128</xdr:colOff>
      <xdr:row>29</xdr:row>
      <xdr:rowOff>108764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4" y="2755391"/>
          <a:ext cx="4330154" cy="2877873"/>
        </a:xfrm>
        <a:prstGeom prst="rect">
          <a:avLst/>
        </a:prstGeom>
      </xdr:spPr>
    </xdr:pic>
    <xdr:clientData/>
  </xdr:twoCellAnchor>
  <xdr:twoCellAnchor>
    <xdr:from>
      <xdr:col>9</xdr:col>
      <xdr:colOff>318252</xdr:colOff>
      <xdr:row>14</xdr:row>
      <xdr:rowOff>85725</xdr:rowOff>
    </xdr:from>
    <xdr:to>
      <xdr:col>13</xdr:col>
      <xdr:colOff>168465</xdr:colOff>
      <xdr:row>29</xdr:row>
      <xdr:rowOff>106098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6252" y="2752725"/>
          <a:ext cx="2898213" cy="2877873"/>
        </a:xfrm>
        <a:prstGeom prst="rect">
          <a:avLst/>
        </a:prstGeom>
      </xdr:spPr>
    </xdr:pic>
    <xdr:clientData/>
  </xdr:twoCellAnchor>
  <xdr:twoCellAnchor>
    <xdr:from>
      <xdr:col>3</xdr:col>
      <xdr:colOff>561974</xdr:colOff>
      <xdr:row>14</xdr:row>
      <xdr:rowOff>85725</xdr:rowOff>
    </xdr:from>
    <xdr:to>
      <xdr:col>13</xdr:col>
      <xdr:colOff>188310</xdr:colOff>
      <xdr:row>29</xdr:row>
      <xdr:rowOff>108764</xdr:rowOff>
    </xdr:to>
    <xdr:grpSp>
      <xdr:nvGrpSpPr>
        <xdr:cNvPr id="9" name="Gruppier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962274" y="2663825"/>
          <a:ext cx="7627336" cy="2785289"/>
          <a:chOff x="2628900" y="2289574"/>
          <a:chExt cx="7239000" cy="2882668"/>
        </a:xfrm>
      </xdr:grpSpPr>
      <xdr:pic>
        <xdr:nvPicPr>
          <xdr:cNvPr id="10" name="Grafik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35695" y="2292242"/>
            <a:ext cx="4325770" cy="2880000"/>
          </a:xfrm>
          <a:prstGeom prst="rect">
            <a:avLst/>
          </a:prstGeom>
        </xdr:spPr>
      </xdr:pic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959591" y="2289574"/>
            <a:ext cx="2895279" cy="2880000"/>
          </a:xfrm>
          <a:prstGeom prst="rect">
            <a:avLst/>
          </a:prstGeom>
        </xdr:spPr>
      </xdr:pic>
      <xdr:sp macro="" textlink="">
        <xdr:nvSpPr>
          <xdr:cNvPr id="12" name="Rechteck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28900" y="2291443"/>
            <a:ext cx="7239000" cy="2879271"/>
          </a:xfrm>
          <a:prstGeom prst="rect">
            <a:avLst/>
          </a:prstGeom>
          <a:noFill/>
          <a:ln w="2857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0</xdr:row>
          <xdr:rowOff>38100</xdr:rowOff>
        </xdr:from>
        <xdr:to>
          <xdr:col>1</xdr:col>
          <xdr:colOff>3619500</xdr:colOff>
          <xdr:row>0</xdr:row>
          <xdr:rowOff>285750</xdr:rowOff>
        </xdr:to>
        <xdr:sp macro="" textlink="">
          <xdr:nvSpPr>
            <xdr:cNvPr id="9218" name="CB_Bearbeitung_Beende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ERGO\USER02\RS-WUERKER\01%20-%20Tools\02%20-%20RS-Rechner\04%20-%20Version%20Tarif%202019\RSSD-Rechner\RS-Rechner-RSSD-19.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seite"/>
      <sheetName val="Config"/>
      <sheetName val="Benutzerverwaltung"/>
      <sheetName val="Produkttabelle"/>
      <sheetName val="Beiträge"/>
      <sheetName val="Betriebsarten"/>
      <sheetName val="Leistungsarten"/>
      <sheetName val="DRUCKTEST"/>
      <sheetName val="Vorschlag"/>
      <sheetName val="Vorschlag-Anschreiben"/>
      <sheetName val="Vorschlag-Risiken-Beiträge"/>
      <sheetName val="Vorschlag-Intern"/>
      <sheetName val="Vereinbarungen"/>
      <sheetName val="Klauseln"/>
      <sheetName val="Vorschlag-Personen"/>
      <sheetName val="Vorschlag-Leistungen"/>
      <sheetName val="Vorschlag-VSU-GB"/>
      <sheetName val="Vorschlag-Vereinbarungen"/>
      <sheetName val="Deckungsnote"/>
      <sheetName val="Deckungsnote_Vereinb"/>
      <sheetName val="Beiblatt-GF"/>
      <sheetName val="Deckungsnote-Rechtliches"/>
      <sheetName val="KT_SE"/>
      <sheetName val="KT_HP"/>
      <sheetName val="KT_SP"/>
    </sheetNames>
    <sheetDataSet>
      <sheetData sheetId="0"/>
      <sheetData sheetId="1">
        <row r="39">
          <cell r="E3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_01_STARTSEITE"/>
  <dimension ref="A1"/>
  <sheetViews>
    <sheetView showGridLines="0" showRowColHeaders="0" tabSelected="1" zoomScaleNormal="100" workbookViewId="0"/>
  </sheetViews>
  <sheetFormatPr baseColWidth="10" defaultColWidth="11.453125" defaultRowHeight="14.5" x14ac:dyDescent="0.35"/>
  <cols>
    <col min="1" max="16384" width="11.453125" style="74"/>
  </cols>
  <sheetData/>
  <sheetProtection algorithmName="SHA-512" hashValue="A7OXp3qz+hffxslT+q/dijL5rBXWKOWMW6u/cFhu3puCOUk5MJpcgsYZzjBtICKl2atJlglaRxRp7R5dCzRRzQ==" saltValue="x+6Ui/ZztkOj9kqsOQnmW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29" r:id="rId4" name="CB_Speichern">
          <controlPr defaultSize="0" autoLine="0" r:id="rId5">
            <anchor moveWithCells="1">
              <from>
                <xdr:col>0</xdr:col>
                <xdr:colOff>260350</xdr:colOff>
                <xdr:row>10</xdr:row>
                <xdr:rowOff>146050</xdr:rowOff>
              </from>
              <to>
                <xdr:col>2</xdr:col>
                <xdr:colOff>717550</xdr:colOff>
                <xdr:row>12</xdr:row>
                <xdr:rowOff>146050</xdr:rowOff>
              </to>
            </anchor>
          </controlPr>
        </control>
      </mc:Choice>
      <mc:Fallback>
        <control shapeId="5129" r:id="rId4" name="CB_Speichern"/>
      </mc:Fallback>
    </mc:AlternateContent>
    <mc:AlternateContent xmlns:mc="http://schemas.openxmlformats.org/markup-compatibility/2006">
      <mc:Choice Requires="x14">
        <control shapeId="5128" r:id="rId6" name="CB_Start">
          <controlPr defaultSize="0" autoLine="0" r:id="rId7">
            <anchor moveWithCells="1">
              <from>
                <xdr:col>0</xdr:col>
                <xdr:colOff>260350</xdr:colOff>
                <xdr:row>7</xdr:row>
                <xdr:rowOff>171450</xdr:rowOff>
              </from>
              <to>
                <xdr:col>2</xdr:col>
                <xdr:colOff>717550</xdr:colOff>
                <xdr:row>9</xdr:row>
                <xdr:rowOff>171450</xdr:rowOff>
              </to>
            </anchor>
          </controlPr>
        </control>
      </mc:Choice>
      <mc:Fallback>
        <control shapeId="5128" r:id="rId6" name="CB_Start"/>
      </mc:Fallback>
    </mc:AlternateContent>
    <mc:AlternateContent xmlns:mc="http://schemas.openxmlformats.org/markup-compatibility/2006">
      <mc:Choice Requires="x14">
        <control shapeId="5123" r:id="rId8" name="Button 3">
          <controlPr defaultSize="0" print="0" autoFill="0" autoPict="0" macro="[0]!Start_Anwendung">
            <anchor moveWithCells="1" sizeWithCells="1">
              <from>
                <xdr:col>1999</xdr:col>
                <xdr:colOff>241300</xdr:colOff>
                <xdr:row>1999</xdr:row>
                <xdr:rowOff>38100</xdr:rowOff>
              </from>
              <to>
                <xdr:col>2003</xdr:col>
                <xdr:colOff>88900</xdr:colOff>
                <xdr:row>2001</xdr:row>
                <xdr:rowOff>127000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ks_Übersicht">
    <pageSetUpPr fitToPage="1"/>
  </sheetPr>
  <dimension ref="A1:L80"/>
  <sheetViews>
    <sheetView workbookViewId="0">
      <pane ySplit="3" topLeftCell="A4" activePane="bottomLeft" state="frozen"/>
      <selection pane="bottomLeft" activeCell="K71" sqref="K71"/>
    </sheetView>
  </sheetViews>
  <sheetFormatPr baseColWidth="10" defaultColWidth="11.7265625" defaultRowHeight="15.5" x14ac:dyDescent="0.35"/>
  <cols>
    <col min="1" max="9" width="11.7265625" style="63"/>
    <col min="10" max="10" width="13.54296875" style="63" bestFit="1" customWidth="1"/>
    <col min="11" max="11" width="69.1796875" style="63" customWidth="1"/>
    <col min="12" max="12" width="105.26953125" style="131" customWidth="1"/>
    <col min="13" max="16384" width="11.7265625" style="63"/>
  </cols>
  <sheetData>
    <row r="1" spans="1:12" ht="27.75" customHeight="1" x14ac:dyDescent="0.35">
      <c r="A1" s="159" t="s">
        <v>4450</v>
      </c>
      <c r="B1" s="159"/>
      <c r="C1" s="159"/>
      <c r="D1" s="159"/>
      <c r="E1" s="159"/>
      <c r="F1" s="159"/>
      <c r="G1" s="159"/>
      <c r="H1" s="159"/>
      <c r="K1" s="63">
        <f>COLUMN()</f>
        <v>11</v>
      </c>
      <c r="L1" s="131" t="s">
        <v>1193</v>
      </c>
    </row>
    <row r="2" spans="1:12" ht="25" customHeight="1" x14ac:dyDescent="0.35">
      <c r="A2" s="154" t="s">
        <v>4446</v>
      </c>
      <c r="B2" s="155"/>
      <c r="C2" s="152" t="s">
        <v>1313</v>
      </c>
      <c r="D2" s="152"/>
      <c r="E2" s="152"/>
      <c r="F2" s="152"/>
      <c r="G2" s="152"/>
      <c r="H2" s="152"/>
    </row>
    <row r="3" spans="1:12" ht="25" customHeight="1" x14ac:dyDescent="0.35">
      <c r="A3" s="155"/>
      <c r="B3" s="155"/>
      <c r="C3" s="152"/>
      <c r="D3" s="152"/>
      <c r="E3" s="152"/>
      <c r="F3" s="152"/>
      <c r="G3" s="152"/>
      <c r="H3" s="152"/>
    </row>
    <row r="4" spans="1:12" ht="17" x14ac:dyDescent="0.4">
      <c r="A4" s="144" t="s">
        <v>4500</v>
      </c>
      <c r="B4" s="144"/>
      <c r="C4" s="144"/>
      <c r="D4" s="144"/>
      <c r="E4" s="144"/>
      <c r="F4" s="144"/>
      <c r="G4" s="144"/>
      <c r="H4" s="144"/>
    </row>
    <row r="5" spans="1:12" ht="12" customHeight="1" x14ac:dyDescent="0.35"/>
    <row r="6" spans="1:12" x14ac:dyDescent="0.35">
      <c r="A6" s="146" t="s">
        <v>4506</v>
      </c>
      <c r="B6" s="146"/>
      <c r="C6" s="146"/>
      <c r="D6" s="146"/>
      <c r="E6" s="64"/>
      <c r="F6" s="145" t="str">
        <f>IF(AND(VLOOKUP($C$2,'BAT TAB'!B:AAE,2,0) = "Ja",VLOOKUP($C$2,'BAT TAB'!B:AAE,28,0)="nein"),"versicherbar",IF(AND(VLOOKUP($C$2,'BAT TAB'!B:AAE,2,0) = "Ja",VLOOKUP($C$2,'BAT TAB'!B:AAE,28,0)="ja"),"Anfrage Fachabteilung","nicht versicherbar"))</f>
        <v>versicherbar</v>
      </c>
      <c r="G6" s="145"/>
      <c r="H6" s="145"/>
    </row>
    <row r="7" spans="1:12" x14ac:dyDescent="0.35">
      <c r="A7" s="65" t="s">
        <v>4460</v>
      </c>
      <c r="B7" s="65"/>
      <c r="C7" s="65"/>
      <c r="D7" s="65"/>
      <c r="E7" s="64"/>
      <c r="F7" s="145" t="str">
        <f>IF(AND(VLOOKUP($C$2,'BAT TAB'!B:AAE,34,0) = "Ja",VLOOKUP($C$2,'BAT TAB'!B:AAE,28,0)="nein"),"versicherbar",IF(AND(VLOOKUP($C$2,'BAT TAB'!B:AAE,34,0) = "Ja",VLOOKUP($C$2,'BAT TAB'!B:AAE,28,0)="ja"),"Anfrage Fachabteilung","nicht versicherbar"))</f>
        <v>versicherbar</v>
      </c>
      <c r="G7" s="145"/>
      <c r="H7" s="145"/>
    </row>
    <row r="8" spans="1:12" ht="12" customHeight="1" x14ac:dyDescent="0.35">
      <c r="A8" s="66"/>
      <c r="B8" s="66"/>
      <c r="C8" s="66"/>
      <c r="D8" s="66"/>
      <c r="E8" s="66"/>
      <c r="F8" s="66"/>
      <c r="G8" s="66"/>
      <c r="H8" s="66"/>
    </row>
    <row r="9" spans="1:12" ht="20.149999999999999" hidden="1" customHeight="1" x14ac:dyDescent="0.35">
      <c r="A9" s="160" t="str">
        <f>VLOOKUP(C2,'BAT TAB'!B:AAE,32,0)</f>
        <v/>
      </c>
      <c r="B9" s="160"/>
      <c r="C9" s="160"/>
      <c r="D9" s="160"/>
      <c r="E9" s="160"/>
      <c r="F9" s="160"/>
      <c r="G9" s="160"/>
      <c r="H9" s="160"/>
      <c r="K9" s="132" t="str">
        <f>VLOOKUP(C2,'BAT TAB'!B:AAE,15,0)</f>
        <v>keine</v>
      </c>
    </row>
    <row r="10" spans="1:12" ht="20.149999999999999" hidden="1" customHeight="1" x14ac:dyDescent="0.35">
      <c r="A10" s="160" t="str">
        <f>VLOOKUP(C2,'BAT TAB'!B:AAE,33,0)</f>
        <v/>
      </c>
      <c r="B10" s="160"/>
      <c r="C10" s="160"/>
      <c r="D10" s="160"/>
      <c r="E10" s="160"/>
      <c r="F10" s="160"/>
      <c r="G10" s="160"/>
      <c r="H10" s="160"/>
    </row>
    <row r="11" spans="1:12" ht="40" hidden="1" customHeight="1" x14ac:dyDescent="0.35">
      <c r="A11" s="150" t="str">
        <f>IF(A9="Dieser Betrieb ist im Komfort- oder Premium-RS nur ohne Immobilien-RS versicherbar. *","* Gastronomische Betriebe sind im Immobilienrechtsschutz versicherbar, wenn der VN Eigentümer der Immobilie ist oder im Miet- / Pachtvertrag keine Koppelung mit anderen Verträgen (z. B. Bierabnahmevertrag, Franchising Vertrag) vorhanden ist","")</f>
        <v/>
      </c>
      <c r="B11" s="151"/>
      <c r="C11" s="151"/>
      <c r="D11" s="151"/>
      <c r="E11" s="151"/>
      <c r="F11" s="151"/>
      <c r="G11" s="151"/>
      <c r="H11" s="151"/>
    </row>
    <row r="12" spans="1:12" ht="12" customHeight="1" x14ac:dyDescent="0.35">
      <c r="A12" s="66"/>
      <c r="B12" s="66"/>
      <c r="C12" s="66"/>
      <c r="D12" s="66"/>
      <c r="E12" s="66"/>
      <c r="F12" s="66"/>
      <c r="G12" s="66"/>
      <c r="H12" s="66"/>
    </row>
    <row r="13" spans="1:12" ht="17" x14ac:dyDescent="0.4">
      <c r="A13" s="144" t="s">
        <v>4501</v>
      </c>
      <c r="B13" s="144"/>
      <c r="C13" s="144"/>
      <c r="D13" s="144"/>
      <c r="E13" s="144"/>
      <c r="F13" s="144"/>
      <c r="G13" s="144"/>
      <c r="H13" s="144"/>
    </row>
    <row r="14" spans="1:12" ht="12" customHeight="1" x14ac:dyDescent="0.35">
      <c r="A14" s="66"/>
      <c r="B14" s="66"/>
      <c r="C14" s="66"/>
      <c r="D14" s="66"/>
      <c r="E14" s="66"/>
      <c r="F14" s="66"/>
      <c r="G14" s="66"/>
      <c r="H14" s="66"/>
    </row>
    <row r="15" spans="1:12" x14ac:dyDescent="0.35">
      <c r="A15" s="65" t="s">
        <v>4507</v>
      </c>
      <c r="B15" s="66"/>
      <c r="C15" s="66"/>
      <c r="D15" s="66"/>
      <c r="E15" s="66"/>
      <c r="F15" s="145" t="str">
        <f>IF(AND(VLOOKUP($C$2,'BAT TAB'!B:AAE,3,0) = "Ja",VLOOKUP($C$2,'BAT TAB'!B:AAE,28,0)="nein"),"versicherbar",IF(AND(VLOOKUP($C$2,'BAT TAB'!B:AAE,3,0) = "Ja",VLOOKUP($C$2,'BAT TAB'!B:AAE,28,0)="ja"),"Anfrage Fachabteilung","nicht versicherbar"))</f>
        <v>versicherbar</v>
      </c>
      <c r="G15" s="145"/>
      <c r="H15" s="145"/>
    </row>
    <row r="16" spans="1:12" ht="12" customHeight="1" x14ac:dyDescent="0.35">
      <c r="A16" s="66"/>
      <c r="B16" s="66"/>
      <c r="C16" s="66"/>
      <c r="D16" s="66"/>
      <c r="E16" s="66"/>
      <c r="F16" s="66"/>
      <c r="G16" s="66"/>
      <c r="H16" s="66"/>
    </row>
    <row r="17" spans="1:12" ht="16" hidden="1" customHeight="1" x14ac:dyDescent="0.35">
      <c r="A17" s="151" t="str">
        <f>IF(OR(VLOOKUP($C$2,'BAT TAB'!B:AAE,28,0)="ja",VLOOKUP($C$2,'BAT TAB'!B:AAE,16,0)="ja"),VLOOKUP($C$2,'BAT TAB'!B:AAE,32,0),VLOOKUP($C$2,'BAT TAB'!B:AAE,35,0))</f>
        <v/>
      </c>
      <c r="B17" s="151"/>
      <c r="C17" s="151"/>
      <c r="D17" s="151"/>
      <c r="E17" s="151"/>
      <c r="F17" s="151"/>
      <c r="G17" s="151"/>
      <c r="H17" s="151"/>
      <c r="K17" s="131" t="str">
        <f>VLOOKUP(C2,'BAT TAB'!B:AAE,15,0)</f>
        <v>keine</v>
      </c>
    </row>
    <row r="18" spans="1:12" s="67" customFormat="1" ht="16" hidden="1" customHeight="1" x14ac:dyDescent="0.35">
      <c r="A18" s="153" t="str">
        <f>VLOOKUP(C2,'BAT TAB'!B:AAE,33,0)</f>
        <v/>
      </c>
      <c r="B18" s="153"/>
      <c r="C18" s="153"/>
      <c r="D18" s="153"/>
      <c r="E18" s="153"/>
      <c r="F18" s="153"/>
      <c r="G18" s="153"/>
      <c r="H18" s="153"/>
      <c r="L18" s="129"/>
    </row>
    <row r="19" spans="1:12" ht="12" hidden="1" customHeight="1" x14ac:dyDescent="0.35">
      <c r="A19" s="66"/>
      <c r="B19" s="66"/>
      <c r="C19" s="66"/>
      <c r="D19" s="66"/>
      <c r="E19" s="66"/>
      <c r="F19" s="66"/>
      <c r="G19" s="66"/>
      <c r="H19" s="66"/>
    </row>
    <row r="20" spans="1:12" hidden="1" x14ac:dyDescent="0.35">
      <c r="A20" s="65" t="s">
        <v>4508</v>
      </c>
      <c r="B20" s="66"/>
      <c r="C20" s="66"/>
      <c r="D20" s="66"/>
      <c r="E20" s="66"/>
      <c r="F20" s="145" t="str">
        <f>IF(VLOOKUP(C2,'BAT TAB'!B:AAE,4,0) = "Ja","versicherbar","nicht versicherbar")</f>
        <v>nicht versicherbar</v>
      </c>
      <c r="G20" s="145"/>
      <c r="H20" s="145"/>
    </row>
    <row r="21" spans="1:12" ht="12" hidden="1" customHeight="1" x14ac:dyDescent="0.35">
      <c r="A21" s="66"/>
      <c r="B21" s="66"/>
      <c r="C21" s="66"/>
      <c r="D21" s="66"/>
      <c r="E21" s="66"/>
      <c r="F21" s="66"/>
      <c r="G21" s="66"/>
      <c r="H21" s="66"/>
    </row>
    <row r="22" spans="1:12" hidden="1" x14ac:dyDescent="0.35">
      <c r="A22" s="65" t="s">
        <v>4509</v>
      </c>
      <c r="B22" s="66"/>
      <c r="C22" s="66"/>
      <c r="D22" s="66"/>
      <c r="E22" s="66"/>
      <c r="F22" s="145" t="str">
        <f>IF(VLOOKUP(C2,'BAT TAB'!B:AAE,7,0) = "Ja","versicherbar","nicht versicherbar")</f>
        <v>nicht versicherbar</v>
      </c>
      <c r="G22" s="145"/>
      <c r="H22" s="145"/>
    </row>
    <row r="23" spans="1:12" ht="12" hidden="1" customHeight="1" x14ac:dyDescent="0.35">
      <c r="A23" s="66"/>
      <c r="B23" s="66"/>
      <c r="C23" s="66"/>
      <c r="D23" s="66"/>
      <c r="E23" s="66"/>
      <c r="F23" s="66"/>
      <c r="G23" s="66"/>
      <c r="H23" s="66"/>
    </row>
    <row r="24" spans="1:12" ht="17" x14ac:dyDescent="0.4">
      <c r="A24" s="144" t="s">
        <v>4502</v>
      </c>
      <c r="B24" s="144"/>
      <c r="C24" s="144"/>
      <c r="D24" s="144"/>
      <c r="E24" s="144"/>
      <c r="F24" s="144"/>
      <c r="G24" s="144"/>
      <c r="H24" s="144"/>
    </row>
    <row r="25" spans="1:12" ht="12" customHeight="1" x14ac:dyDescent="0.35">
      <c r="A25" s="66"/>
      <c r="B25" s="66"/>
      <c r="C25" s="66"/>
      <c r="D25" s="66"/>
      <c r="E25" s="66"/>
      <c r="F25" s="66"/>
      <c r="G25" s="66"/>
      <c r="H25" s="66"/>
    </row>
    <row r="26" spans="1:12" x14ac:dyDescent="0.35">
      <c r="A26" s="146" t="s">
        <v>4510</v>
      </c>
      <c r="B26" s="146"/>
      <c r="C26" s="146"/>
      <c r="D26" s="146"/>
      <c r="E26" s="146"/>
      <c r="F26" s="145" t="str">
        <f>IF(OR(VLOOKUP($C$2,'BAT TAB'!B:AAE,6,0) = "Ja",MID(VLOOKUP($C$2,'BAT TAB'!B:AAE,14,0), 1, 16) = "Tarif Heilberufe"),"versicherbar","nicht versicherbar")</f>
        <v>versicherbar</v>
      </c>
      <c r="G26" s="145"/>
      <c r="H26" s="145"/>
      <c r="K26" s="63" t="str">
        <f>VLOOKUP($C$2,'BAT TAB'!B:AAE,14,0)</f>
        <v>Tarif Heilberufe / Arzt</v>
      </c>
    </row>
    <row r="27" spans="1:12" x14ac:dyDescent="0.35">
      <c r="A27" s="156" t="str">
        <f>IF(AND(F26="versicherbar",K27&lt;&gt;""),"Zielgruppe","")</f>
        <v>Zielgruppe</v>
      </c>
      <c r="B27" s="156"/>
      <c r="C27" s="143"/>
      <c r="D27" s="143"/>
      <c r="E27" s="143"/>
      <c r="F27" s="149" t="str">
        <f>IF(AND(F26="versicherbar",K27&lt;&gt;""),K27,"")</f>
        <v>freiberuflich tätige Ärzte</v>
      </c>
      <c r="G27" s="149"/>
      <c r="H27" s="149"/>
      <c r="K27" s="63" t="str">
        <f>IF(K26="Tarif Heilberufe / Arzt","freiberuflich tätige Ärzte",IF(K26="Tarif Heilberufe / Apotheke","Apotheke",IF(K26="Tarif Heilberufe / Sonstige","Heilberufe","")))</f>
        <v>freiberuflich tätige Ärzte</v>
      </c>
    </row>
    <row r="28" spans="1:12" ht="12" customHeight="1" x14ac:dyDescent="0.35">
      <c r="A28" s="66"/>
      <c r="B28" s="66"/>
      <c r="C28" s="66"/>
      <c r="D28" s="66"/>
      <c r="E28" s="66"/>
      <c r="F28" s="66"/>
      <c r="G28" s="66"/>
      <c r="H28" s="66"/>
    </row>
    <row r="29" spans="1:12" ht="17" hidden="1" x14ac:dyDescent="0.4">
      <c r="A29" s="144" t="s">
        <v>4503</v>
      </c>
      <c r="B29" s="144"/>
      <c r="C29" s="144"/>
      <c r="D29" s="144"/>
      <c r="E29" s="144"/>
      <c r="F29" s="144"/>
      <c r="G29" s="144"/>
      <c r="H29" s="144"/>
    </row>
    <row r="30" spans="1:12" ht="12" hidden="1" customHeight="1" x14ac:dyDescent="0.35">
      <c r="A30" s="66"/>
      <c r="B30" s="68"/>
      <c r="C30" s="68"/>
      <c r="D30" s="68"/>
      <c r="E30" s="68"/>
      <c r="F30" s="68"/>
      <c r="G30" s="68"/>
      <c r="H30" s="68"/>
    </row>
    <row r="31" spans="1:12" hidden="1" x14ac:dyDescent="0.35">
      <c r="A31" s="146" t="s">
        <v>4511</v>
      </c>
      <c r="B31" s="146"/>
      <c r="C31" s="146"/>
      <c r="D31" s="146"/>
      <c r="E31" s="68"/>
      <c r="F31" s="145" t="str">
        <f>IF(VLOOKUP($C$2,'BAT TAB'!B:AAE,5,0) = "Ja","versicherbar","nicht versicherbar")</f>
        <v>nicht versicherbar</v>
      </c>
      <c r="G31" s="145"/>
      <c r="H31" s="145"/>
    </row>
    <row r="32" spans="1:12" ht="12" hidden="1" customHeight="1" x14ac:dyDescent="0.35">
      <c r="A32" s="66"/>
      <c r="B32" s="68"/>
      <c r="C32" s="68"/>
      <c r="D32" s="68"/>
      <c r="E32" s="68"/>
      <c r="F32" s="68"/>
      <c r="G32" s="68"/>
      <c r="H32" s="68"/>
    </row>
    <row r="33" spans="1:8" ht="17" hidden="1" x14ac:dyDescent="0.4">
      <c r="A33" s="144" t="s">
        <v>4563</v>
      </c>
      <c r="B33" s="144"/>
      <c r="C33" s="144"/>
      <c r="D33" s="144"/>
      <c r="E33" s="144"/>
      <c r="F33" s="144"/>
      <c r="G33" s="144"/>
      <c r="H33" s="144"/>
    </row>
    <row r="34" spans="1:8" ht="12" hidden="1" customHeight="1" x14ac:dyDescent="0.35">
      <c r="A34" s="66"/>
      <c r="B34" s="66"/>
      <c r="C34" s="66"/>
      <c r="D34" s="66"/>
      <c r="E34" s="66"/>
      <c r="F34" s="66"/>
      <c r="G34" s="66"/>
      <c r="H34" s="66"/>
    </row>
    <row r="35" spans="1:8" hidden="1" x14ac:dyDescent="0.35">
      <c r="A35" s="146" t="s">
        <v>4564</v>
      </c>
      <c r="B35" s="146"/>
      <c r="C35" s="146"/>
      <c r="D35" s="146"/>
      <c r="E35" s="68"/>
      <c r="F35" s="145" t="str">
        <f>IF(F52="versicherbar","versicherbar","nicht versicherbar")</f>
        <v>nicht versicherbar</v>
      </c>
      <c r="G35" s="145"/>
      <c r="H35" s="145"/>
    </row>
    <row r="36" spans="1:8" hidden="1" x14ac:dyDescent="0.35">
      <c r="A36" s="128" t="s">
        <v>4565</v>
      </c>
      <c r="B36" s="128"/>
      <c r="C36" s="128"/>
      <c r="D36" s="128"/>
      <c r="E36" s="68"/>
      <c r="F36" s="127"/>
      <c r="G36" s="127"/>
      <c r="H36" s="127"/>
    </row>
    <row r="37" spans="1:8" ht="12" hidden="1" customHeight="1" x14ac:dyDescent="0.35">
      <c r="A37" s="128"/>
      <c r="B37" s="128"/>
      <c r="C37" s="128"/>
      <c r="D37" s="128"/>
      <c r="E37" s="68"/>
      <c r="F37" s="127"/>
      <c r="G37" s="127"/>
      <c r="H37" s="127"/>
    </row>
    <row r="38" spans="1:8" hidden="1" x14ac:dyDescent="0.35">
      <c r="A38" s="128" t="s">
        <v>4544</v>
      </c>
      <c r="B38" s="128"/>
      <c r="C38" s="128"/>
      <c r="D38" s="128"/>
      <c r="E38" s="68"/>
      <c r="F38" s="145" t="str">
        <f>IF(F52="versicherbar","versicherbar","nicht versicherbar")</f>
        <v>nicht versicherbar</v>
      </c>
      <c r="G38" s="145"/>
      <c r="H38" s="145"/>
    </row>
    <row r="39" spans="1:8" ht="12" hidden="1" customHeight="1" x14ac:dyDescent="0.35">
      <c r="A39" s="128"/>
      <c r="B39" s="128"/>
      <c r="C39" s="128"/>
      <c r="D39" s="128"/>
      <c r="E39" s="68"/>
      <c r="F39" s="127"/>
      <c r="G39" s="127"/>
      <c r="H39" s="127"/>
    </row>
    <row r="40" spans="1:8" ht="12" hidden="1" customHeight="1" x14ac:dyDescent="0.35">
      <c r="A40" s="66"/>
      <c r="B40" s="68"/>
      <c r="C40" s="68"/>
      <c r="D40" s="68"/>
      <c r="E40" s="68"/>
      <c r="F40" s="68"/>
      <c r="G40" s="68"/>
      <c r="H40" s="68"/>
    </row>
    <row r="41" spans="1:8" ht="17" x14ac:dyDescent="0.4">
      <c r="A41" s="144" t="s">
        <v>4504</v>
      </c>
      <c r="B41" s="144"/>
      <c r="C41" s="144"/>
      <c r="D41" s="144"/>
      <c r="E41" s="144"/>
      <c r="F41" s="144"/>
      <c r="G41" s="144"/>
      <c r="H41" s="144"/>
    </row>
    <row r="42" spans="1:8" ht="12" customHeight="1" x14ac:dyDescent="0.35">
      <c r="A42" s="66"/>
      <c r="B42" s="66"/>
      <c r="C42" s="66"/>
      <c r="D42" s="66"/>
      <c r="E42" s="66"/>
      <c r="F42" s="66"/>
      <c r="G42" s="66"/>
      <c r="H42" s="66"/>
    </row>
    <row r="43" spans="1:8" hidden="1" x14ac:dyDescent="0.35">
      <c r="A43" s="65" t="s">
        <v>4512</v>
      </c>
      <c r="B43" s="66"/>
      <c r="C43" s="66"/>
      <c r="D43" s="66"/>
      <c r="E43" s="66"/>
      <c r="F43" s="161" t="str">
        <f>IF(AND(VLOOKUP($C$2,'BAT TAB'!B:AAE,8,0) = "Ja",VLOOKUP($C$2,'BAT TAB'!B:AAE,9,0) &lt;&gt; 4),"versicherbar",IF(AND(VLOOKUP($C$2,'BAT TAB'!B:AAE,8,0) = "Ja",VLOOKUP($C$2,'BAT TAB'!B:AAE,9,0) = 4),"Anfrage Fachabteilung","nicht versicherbar"))</f>
        <v>nicht versicherbar</v>
      </c>
      <c r="G43" s="145"/>
      <c r="H43" s="145"/>
    </row>
    <row r="44" spans="1:8" hidden="1" x14ac:dyDescent="0.35">
      <c r="A44" s="70" t="s">
        <v>4420</v>
      </c>
      <c r="B44" s="66"/>
      <c r="C44" s="66"/>
      <c r="D44" s="66"/>
      <c r="E44" s="66"/>
      <c r="F44" s="147" t="str">
        <f>IF(AND(VLOOKUP($C$2,'BAT TAB'!B:AAE,8,0) = "Ja",VLOOKUP($C$2,'BAT TAB'!B:AAE,9,0) &lt;&gt; 4),"Gefahrenklasse: "&amp;VLOOKUP($C$2,'BAT TAB'!B:AAE,9,0),"")</f>
        <v/>
      </c>
      <c r="G44" s="147"/>
      <c r="H44" s="147"/>
    </row>
    <row r="45" spans="1:8" ht="12" hidden="1" customHeight="1" x14ac:dyDescent="0.35">
      <c r="A45" s="66"/>
      <c r="B45" s="66"/>
      <c r="C45" s="66"/>
      <c r="D45" s="66"/>
      <c r="E45" s="66"/>
      <c r="F45" s="66"/>
      <c r="G45" s="66"/>
      <c r="H45" s="66"/>
    </row>
    <row r="46" spans="1:8" hidden="1" x14ac:dyDescent="0.35">
      <c r="A46" s="65" t="s">
        <v>4512</v>
      </c>
      <c r="B46" s="66"/>
      <c r="C46" s="66"/>
      <c r="D46" s="66"/>
      <c r="E46" s="66"/>
      <c r="F46" s="145" t="str">
        <f>IF(VLOOKUP($C$2,'BAT TAB'!B:AAE,11,0) = "Ja","versicherbar","nicht versicherbar")</f>
        <v>nicht versicherbar</v>
      </c>
      <c r="G46" s="145"/>
      <c r="H46" s="145"/>
    </row>
    <row r="47" spans="1:8" hidden="1" x14ac:dyDescent="0.35">
      <c r="A47" s="70" t="s">
        <v>4421</v>
      </c>
      <c r="B47" s="66"/>
      <c r="C47" s="66"/>
      <c r="D47" s="66"/>
      <c r="E47" s="66"/>
      <c r="F47" s="66"/>
      <c r="G47" s="66"/>
      <c r="H47" s="66"/>
    </row>
    <row r="48" spans="1:8" ht="12" hidden="1" customHeight="1" x14ac:dyDescent="0.35">
      <c r="A48" s="66"/>
      <c r="B48" s="66"/>
      <c r="C48" s="66"/>
      <c r="D48" s="66"/>
      <c r="E48" s="66"/>
      <c r="F48" s="66"/>
      <c r="G48" s="66"/>
      <c r="H48" s="66"/>
    </row>
    <row r="49" spans="1:8" hidden="1" x14ac:dyDescent="0.35">
      <c r="A49" s="65" t="s">
        <v>4512</v>
      </c>
      <c r="B49" s="66"/>
      <c r="C49" s="66"/>
      <c r="D49" s="66"/>
      <c r="E49" s="66"/>
      <c r="F49" s="145" t="str">
        <f>IF(VLOOKUP($C$2,'BAT TAB'!B:AAE,12,0) = "Ja","versicherbar","nicht versicherbar")</f>
        <v>nicht versicherbar</v>
      </c>
      <c r="G49" s="145"/>
      <c r="H49" s="145"/>
    </row>
    <row r="50" spans="1:8" hidden="1" x14ac:dyDescent="0.35">
      <c r="A50" s="70" t="s">
        <v>4422</v>
      </c>
      <c r="B50" s="66"/>
      <c r="C50" s="66"/>
      <c r="D50" s="66"/>
      <c r="E50" s="66"/>
      <c r="F50" s="66"/>
      <c r="G50" s="66"/>
      <c r="H50" s="66"/>
    </row>
    <row r="51" spans="1:8" ht="12" hidden="1" customHeight="1" x14ac:dyDescent="0.35">
      <c r="A51" s="66"/>
      <c r="B51" s="66"/>
      <c r="C51" s="66"/>
      <c r="D51" s="66"/>
      <c r="E51" s="66"/>
      <c r="F51" s="66"/>
      <c r="G51" s="66"/>
      <c r="H51" s="66"/>
    </row>
    <row r="52" spans="1:8" hidden="1" x14ac:dyDescent="0.35">
      <c r="A52" s="65" t="s">
        <v>4512</v>
      </c>
      <c r="B52" s="66"/>
      <c r="C52" s="66"/>
      <c r="D52" s="66"/>
      <c r="E52" s="66"/>
      <c r="F52" s="145" t="str">
        <f>IF(VLOOKUP($C$2,'BAT TAB'!B:AAE,14,0) = "Tarif Buchprüfer","versicherbar","nicht versicherbar")</f>
        <v>nicht versicherbar</v>
      </c>
      <c r="G52" s="145"/>
      <c r="H52" s="145"/>
    </row>
    <row r="53" spans="1:8" hidden="1" x14ac:dyDescent="0.35">
      <c r="A53" s="70" t="s">
        <v>4437</v>
      </c>
      <c r="B53" s="66"/>
      <c r="C53" s="66"/>
      <c r="D53" s="66"/>
      <c r="E53" s="66"/>
      <c r="F53" s="66"/>
      <c r="G53" s="66"/>
      <c r="H53" s="66"/>
    </row>
    <row r="54" spans="1:8" ht="12" hidden="1" customHeight="1" x14ac:dyDescent="0.35">
      <c r="A54" s="66"/>
      <c r="B54" s="66"/>
      <c r="C54" s="66"/>
      <c r="D54" s="66"/>
      <c r="E54" s="66"/>
      <c r="F54" s="66"/>
      <c r="G54" s="66"/>
      <c r="H54" s="66"/>
    </row>
    <row r="55" spans="1:8" x14ac:dyDescent="0.35">
      <c r="A55" s="65" t="s">
        <v>4513</v>
      </c>
      <c r="B55" s="66"/>
      <c r="C55" s="66"/>
      <c r="D55" s="66"/>
      <c r="E55" s="66"/>
      <c r="F55" s="145" t="str">
        <f>IF(VLOOKUP($C$2,'BAT TAB'!B:AAE,36,0) = "Arzt","versicherbar","nicht versicherbar")</f>
        <v>versicherbar</v>
      </c>
      <c r="G55" s="145"/>
      <c r="H55" s="145"/>
    </row>
    <row r="56" spans="1:8" x14ac:dyDescent="0.35">
      <c r="A56" s="70" t="s">
        <v>4444</v>
      </c>
      <c r="B56" s="66"/>
      <c r="C56" s="66"/>
      <c r="D56" s="66"/>
      <c r="E56" s="66"/>
      <c r="F56" s="69"/>
      <c r="G56" s="69"/>
      <c r="H56" s="69"/>
    </row>
    <row r="57" spans="1:8" ht="12" customHeight="1" x14ac:dyDescent="0.35">
      <c r="A57" s="66"/>
      <c r="B57" s="66"/>
      <c r="C57" s="66"/>
      <c r="D57" s="66"/>
      <c r="E57" s="66"/>
      <c r="F57" s="66"/>
      <c r="G57" s="66"/>
      <c r="H57" s="66"/>
    </row>
    <row r="58" spans="1:8" hidden="1" x14ac:dyDescent="0.35">
      <c r="A58" s="65" t="s">
        <v>4513</v>
      </c>
      <c r="B58" s="66"/>
      <c r="C58" s="66"/>
      <c r="D58" s="66"/>
      <c r="E58" s="66"/>
      <c r="F58" s="145" t="str">
        <f>IF(VLOOKUP($C$2,'BAT TAB'!B:AAE,36,0) = "Apotheke","versicherbar","nicht versicherbar")</f>
        <v>nicht versicherbar</v>
      </c>
      <c r="G58" s="145"/>
      <c r="H58" s="145"/>
    </row>
    <row r="59" spans="1:8" hidden="1" x14ac:dyDescent="0.35">
      <c r="A59" s="70" t="s">
        <v>4445</v>
      </c>
      <c r="B59" s="66"/>
      <c r="C59" s="66"/>
      <c r="D59" s="66"/>
      <c r="E59" s="66"/>
      <c r="F59" s="69"/>
      <c r="G59" s="69"/>
      <c r="H59" s="69"/>
    </row>
    <row r="60" spans="1:8" ht="12" hidden="1" customHeight="1" x14ac:dyDescent="0.35">
      <c r="A60" s="66"/>
      <c r="B60" s="66"/>
      <c r="C60" s="66"/>
      <c r="D60" s="66"/>
      <c r="E60" s="66"/>
      <c r="F60" s="66"/>
      <c r="G60" s="66"/>
      <c r="H60" s="66"/>
    </row>
    <row r="61" spans="1:8" hidden="1" x14ac:dyDescent="0.35">
      <c r="A61" s="71" t="s">
        <v>4512</v>
      </c>
      <c r="B61" s="66"/>
      <c r="C61" s="66"/>
      <c r="D61" s="66"/>
      <c r="E61" s="66"/>
      <c r="F61" s="145" t="str">
        <f>IF(VLOOKUP($C$2,'BAT TAB'!B:AAE,10,0) = "Ja","versicherbar","nicht versicherbar")</f>
        <v>nicht versicherbar</v>
      </c>
      <c r="G61" s="145"/>
      <c r="H61" s="145"/>
    </row>
    <row r="62" spans="1:8" hidden="1" x14ac:dyDescent="0.35">
      <c r="A62" s="70" t="s">
        <v>4449</v>
      </c>
      <c r="B62" s="66"/>
      <c r="C62" s="66"/>
      <c r="D62" s="66"/>
      <c r="E62" s="66"/>
      <c r="F62" s="66"/>
      <c r="G62" s="66"/>
      <c r="H62" s="66"/>
    </row>
    <row r="63" spans="1:8" ht="12" hidden="1" customHeight="1" x14ac:dyDescent="0.35">
      <c r="A63" s="66"/>
      <c r="B63" s="66"/>
      <c r="C63" s="66"/>
      <c r="D63" s="66"/>
      <c r="E63" s="66"/>
      <c r="F63" s="66"/>
      <c r="G63" s="66"/>
      <c r="H63" s="66"/>
    </row>
    <row r="64" spans="1:8" ht="17" x14ac:dyDescent="0.4">
      <c r="A64" s="144" t="s">
        <v>4505</v>
      </c>
      <c r="B64" s="144"/>
      <c r="C64" s="144"/>
      <c r="D64" s="144"/>
      <c r="E64" s="144"/>
      <c r="F64" s="144"/>
      <c r="G64" s="144"/>
      <c r="H64" s="144"/>
    </row>
    <row r="65" spans="1:11" ht="12" customHeight="1" x14ac:dyDescent="0.35">
      <c r="A65" s="66"/>
      <c r="B65" s="66"/>
      <c r="C65" s="66"/>
      <c r="D65" s="66"/>
      <c r="E65" s="66"/>
      <c r="F65" s="66"/>
      <c r="G65" s="66"/>
      <c r="H65" s="66"/>
    </row>
    <row r="66" spans="1:11" x14ac:dyDescent="0.35">
      <c r="A66" s="65" t="s">
        <v>4505</v>
      </c>
      <c r="B66" s="66"/>
      <c r="C66" s="66"/>
      <c r="D66" s="66"/>
      <c r="E66" s="66"/>
      <c r="F66" s="145" t="str">
        <f>IF(VLOOKUP($C$2,'BAT TAB'!B:AAE,13,0) = "ja","versicherbar","nicht versicherbar")</f>
        <v>versicherbar</v>
      </c>
      <c r="G66" s="145"/>
      <c r="H66" s="145"/>
    </row>
    <row r="67" spans="1:11" ht="12" customHeight="1" x14ac:dyDescent="0.35">
      <c r="A67" s="83"/>
      <c r="B67" s="66"/>
      <c r="C67" s="66"/>
      <c r="D67" s="66"/>
      <c r="E67" s="66"/>
      <c r="F67" s="82"/>
      <c r="G67" s="82"/>
      <c r="H67" s="82"/>
    </row>
    <row r="68" spans="1:11" x14ac:dyDescent="0.35">
      <c r="A68" s="146" t="s">
        <v>4463</v>
      </c>
      <c r="B68" s="146"/>
      <c r="C68" s="146"/>
      <c r="D68" s="146"/>
      <c r="E68" s="146"/>
      <c r="F68" s="146"/>
      <c r="G68" s="146"/>
      <c r="H68" s="146"/>
      <c r="J68" s="63" t="s">
        <v>4461</v>
      </c>
      <c r="K68" s="63" t="b">
        <f>IF(ISERROR(SEARCH(J68,$C$2)),FALSE,TRUE)</f>
        <v>0</v>
      </c>
    </row>
    <row r="69" spans="1:11" x14ac:dyDescent="0.35">
      <c r="A69" s="148" t="s">
        <v>4464</v>
      </c>
      <c r="B69" s="148"/>
      <c r="C69" s="148"/>
      <c r="D69" s="148"/>
      <c r="E69" s="148"/>
      <c r="F69" s="148"/>
      <c r="G69" s="148"/>
      <c r="H69" s="148"/>
      <c r="J69" s="63" t="s">
        <v>4466</v>
      </c>
      <c r="K69" s="63" t="b">
        <f>IF(ISERROR(SEARCH(J69,$C$2)),FALSE,TRUE)</f>
        <v>0</v>
      </c>
    </row>
    <row r="70" spans="1:11" x14ac:dyDescent="0.35">
      <c r="A70" s="84" t="s">
        <v>4465</v>
      </c>
      <c r="B70" s="84"/>
      <c r="C70" s="84"/>
      <c r="D70" s="84"/>
      <c r="E70" s="84"/>
      <c r="F70" s="84"/>
      <c r="G70" s="84"/>
      <c r="H70" s="84"/>
      <c r="J70" s="63" t="s">
        <v>4462</v>
      </c>
      <c r="K70" s="63" t="b">
        <f>IF(F26="versicherbar",TRUE,FALSE)</f>
        <v>1</v>
      </c>
    </row>
    <row r="71" spans="1:11" ht="12" customHeight="1" x14ac:dyDescent="0.35">
      <c r="A71" s="66"/>
      <c r="B71" s="81"/>
      <c r="C71" s="66"/>
      <c r="D71" s="66"/>
      <c r="E71" s="66"/>
      <c r="F71" s="66"/>
      <c r="G71" s="66"/>
      <c r="H71" s="66"/>
      <c r="K71" s="63" t="b">
        <f>IF(AND(K68=FALSE,K69=FALSE,K70=FALSE),FALSE,TRUE)</f>
        <v>1</v>
      </c>
    </row>
    <row r="72" spans="1:11" ht="17" x14ac:dyDescent="0.4">
      <c r="A72" s="144" t="s">
        <v>4543</v>
      </c>
      <c r="B72" s="144"/>
      <c r="C72" s="144"/>
      <c r="D72" s="144"/>
      <c r="E72" s="144"/>
      <c r="F72" s="144"/>
      <c r="G72" s="144"/>
      <c r="H72" s="144"/>
    </row>
    <row r="73" spans="1:11" ht="12" customHeight="1" x14ac:dyDescent="0.35">
      <c r="A73" s="66"/>
      <c r="B73" s="66"/>
      <c r="C73" s="66"/>
      <c r="D73" s="66"/>
      <c r="E73" s="66"/>
      <c r="F73" s="66"/>
      <c r="G73" s="66"/>
      <c r="H73" s="66"/>
    </row>
    <row r="74" spans="1:11" x14ac:dyDescent="0.35">
      <c r="A74" s="73" t="s">
        <v>4544</v>
      </c>
      <c r="B74" s="66"/>
      <c r="C74" s="66"/>
      <c r="D74" s="66"/>
      <c r="E74" s="66"/>
      <c r="F74" s="145" t="str">
        <f>IF(VLOOKUP($C$2,'BAT TAB'!B:AAE,37,0) = "ja","versicherbar","nicht versicherbar")</f>
        <v>versicherbar</v>
      </c>
      <c r="G74" s="145"/>
      <c r="H74" s="145"/>
    </row>
    <row r="75" spans="1:11" x14ac:dyDescent="0.35">
      <c r="A75" s="70" t="s">
        <v>4514</v>
      </c>
      <c r="B75" s="66"/>
      <c r="C75" s="66"/>
      <c r="D75" s="66"/>
      <c r="E75" s="66"/>
      <c r="F75" s="72"/>
      <c r="G75" s="72"/>
      <c r="H75" s="72"/>
    </row>
    <row r="76" spans="1:11" x14ac:dyDescent="0.35">
      <c r="A76" s="70" t="s">
        <v>4460</v>
      </c>
      <c r="B76" s="81"/>
      <c r="C76" s="66"/>
      <c r="D76" s="66"/>
      <c r="E76" s="66"/>
      <c r="F76" s="76"/>
      <c r="G76" s="76"/>
      <c r="H76" s="76"/>
    </row>
    <row r="77" spans="1:11" x14ac:dyDescent="0.35">
      <c r="A77" s="70" t="s">
        <v>4515</v>
      </c>
      <c r="B77" s="66"/>
      <c r="C77" s="66"/>
      <c r="D77" s="66"/>
      <c r="E77" s="66"/>
      <c r="F77" s="66"/>
      <c r="G77" s="66"/>
      <c r="H77" s="66"/>
    </row>
    <row r="78" spans="1:11" ht="12" customHeight="1" x14ac:dyDescent="0.35">
      <c r="A78" s="70"/>
      <c r="B78" s="81"/>
      <c r="C78" s="66"/>
      <c r="D78" s="66"/>
      <c r="E78" s="66"/>
      <c r="F78" s="66"/>
      <c r="G78" s="66"/>
      <c r="H78" s="66"/>
    </row>
    <row r="79" spans="1:11" ht="45.75" customHeight="1" x14ac:dyDescent="0.35">
      <c r="A79" s="157" t="s">
        <v>4499</v>
      </c>
      <c r="B79" s="158"/>
      <c r="C79" s="158"/>
      <c r="D79" s="158"/>
      <c r="E79" s="158"/>
      <c r="F79" s="158"/>
      <c r="G79" s="158"/>
      <c r="H79" s="158"/>
    </row>
    <row r="80" spans="1:11" x14ac:dyDescent="0.35">
      <c r="A80" s="80" t="s">
        <v>4459</v>
      </c>
      <c r="B80" s="79">
        <v>45531</v>
      </c>
      <c r="C80" s="77"/>
      <c r="D80" s="77"/>
      <c r="E80" s="77"/>
      <c r="F80" s="77"/>
      <c r="G80" s="77"/>
      <c r="H80" s="78"/>
    </row>
  </sheetData>
  <sheetProtection algorithmName="SHA-512" hashValue="/xL3zwEyDtnMvdGcb8H0UiKMsax57JBZ50KioXgmAHCya/swiMcKAYQ0BpBNLMp9CIRFieVpiolk644u1oXP9w==" saltValue="X5+aZpsypuL4ywwLHxFgkA==" spinCount="100000" sheet="1" objects="1" scenarios="1"/>
  <mergeCells count="44">
    <mergeCell ref="A79:H79"/>
    <mergeCell ref="A1:H1"/>
    <mergeCell ref="F61:H61"/>
    <mergeCell ref="A29:H29"/>
    <mergeCell ref="A41:H41"/>
    <mergeCell ref="A64:H64"/>
    <mergeCell ref="A9:H9"/>
    <mergeCell ref="A10:H10"/>
    <mergeCell ref="F15:H15"/>
    <mergeCell ref="F20:H20"/>
    <mergeCell ref="F22:H22"/>
    <mergeCell ref="A31:D31"/>
    <mergeCell ref="F26:H26"/>
    <mergeCell ref="F31:H31"/>
    <mergeCell ref="F43:H43"/>
    <mergeCell ref="F46:H46"/>
    <mergeCell ref="A11:H11"/>
    <mergeCell ref="C2:H3"/>
    <mergeCell ref="A4:H4"/>
    <mergeCell ref="A13:H13"/>
    <mergeCell ref="A24:H24"/>
    <mergeCell ref="A6:D6"/>
    <mergeCell ref="F6:H6"/>
    <mergeCell ref="F7:H7"/>
    <mergeCell ref="A17:H17"/>
    <mergeCell ref="A18:H18"/>
    <mergeCell ref="A2:B3"/>
    <mergeCell ref="A27:B27"/>
    <mergeCell ref="A72:H72"/>
    <mergeCell ref="F74:H74"/>
    <mergeCell ref="A26:E26"/>
    <mergeCell ref="F66:H66"/>
    <mergeCell ref="F44:H44"/>
    <mergeCell ref="F52:H52"/>
    <mergeCell ref="F55:H55"/>
    <mergeCell ref="F58:H58"/>
    <mergeCell ref="F49:H49"/>
    <mergeCell ref="A68:H68"/>
    <mergeCell ref="A69:H69"/>
    <mergeCell ref="A33:H33"/>
    <mergeCell ref="A35:D35"/>
    <mergeCell ref="F35:H35"/>
    <mergeCell ref="F38:H38"/>
    <mergeCell ref="F27:H27"/>
  </mergeCells>
  <conditionalFormatting sqref="F6:H6">
    <cfRule type="cellIs" dxfId="42" priority="11" operator="equal">
      <formula>"Anfrage Fachabteilung"</formula>
    </cfRule>
    <cfRule type="cellIs" dxfId="41" priority="48" operator="equal">
      <formula>"versicherbar"</formula>
    </cfRule>
    <cfRule type="cellIs" dxfId="40" priority="49" operator="equal">
      <formula>"nicht versicherbar"</formula>
    </cfRule>
  </conditionalFormatting>
  <conditionalFormatting sqref="F7:H7">
    <cfRule type="cellIs" dxfId="39" priority="10" operator="equal">
      <formula>"Anfrage Fachabteilung"</formula>
    </cfRule>
    <cfRule type="cellIs" dxfId="38" priority="46" operator="equal">
      <formula>"versicherbar"</formula>
    </cfRule>
    <cfRule type="cellIs" dxfId="37" priority="47" operator="equal">
      <formula>"nicht versicherbar"</formula>
    </cfRule>
  </conditionalFormatting>
  <conditionalFormatting sqref="F15:H15">
    <cfRule type="cellIs" dxfId="36" priority="9" operator="equal">
      <formula>"Anfrage Fachabteilung"</formula>
    </cfRule>
    <cfRule type="cellIs" dxfId="35" priority="44" operator="equal">
      <formula>"versicherbar"</formula>
    </cfRule>
    <cfRule type="cellIs" dxfId="34" priority="45" operator="equal">
      <formula>"nicht versicherbar"</formula>
    </cfRule>
  </conditionalFormatting>
  <conditionalFormatting sqref="F20:H20">
    <cfRule type="cellIs" dxfId="33" priority="42" operator="equal">
      <formula>"versicherbar"</formula>
    </cfRule>
    <cfRule type="cellIs" dxfId="32" priority="43" operator="equal">
      <formula>"nicht versicherbar"</formula>
    </cfRule>
  </conditionalFormatting>
  <conditionalFormatting sqref="F22:H22">
    <cfRule type="cellIs" dxfId="31" priority="40" operator="equal">
      <formula>"versicherbar"</formula>
    </cfRule>
    <cfRule type="cellIs" dxfId="30" priority="41" operator="equal">
      <formula>"nicht versicherbar"</formula>
    </cfRule>
  </conditionalFormatting>
  <conditionalFormatting sqref="F31:H31">
    <cfRule type="cellIs" dxfId="29" priority="38" operator="equal">
      <formula>"versicherbar"</formula>
    </cfRule>
    <cfRule type="cellIs" dxfId="28" priority="39" operator="equal">
      <formula>"nicht versicherbar"</formula>
    </cfRule>
  </conditionalFormatting>
  <conditionalFormatting sqref="F26:H26 F27">
    <cfRule type="cellIs" dxfId="27" priority="36" operator="equal">
      <formula>"versicherbar"</formula>
    </cfRule>
    <cfRule type="cellIs" dxfId="26" priority="37" operator="equal">
      <formula>"nicht versicherbar"</formula>
    </cfRule>
  </conditionalFormatting>
  <conditionalFormatting sqref="F43:H43">
    <cfRule type="cellIs" dxfId="25" priority="18" operator="equal">
      <formula>"Anfrage Fachabteilung"</formula>
    </cfRule>
    <cfRule type="cellIs" dxfId="24" priority="34" operator="equal">
      <formula>"versicherbar"</formula>
    </cfRule>
    <cfRule type="cellIs" dxfId="23" priority="35" operator="equal">
      <formula>"nicht versicherbar"</formula>
    </cfRule>
  </conditionalFormatting>
  <conditionalFormatting sqref="F46:H46">
    <cfRule type="cellIs" dxfId="22" priority="32" operator="equal">
      <formula>"versicherbar"</formula>
    </cfRule>
    <cfRule type="cellIs" dxfId="21" priority="33" operator="equal">
      <formula>"nicht versicherbar"</formula>
    </cfRule>
  </conditionalFormatting>
  <conditionalFormatting sqref="F49:H49">
    <cfRule type="cellIs" dxfId="20" priority="30" operator="equal">
      <formula>"versicherbar"</formula>
    </cfRule>
    <cfRule type="cellIs" dxfId="19" priority="31" operator="equal">
      <formula>"nicht versicherbar"</formula>
    </cfRule>
  </conditionalFormatting>
  <conditionalFormatting sqref="F44:H44">
    <cfRule type="cellIs" dxfId="18" priority="29" operator="equal">
      <formula>"Direktionsanfrage"</formula>
    </cfRule>
  </conditionalFormatting>
  <conditionalFormatting sqref="F52:H52">
    <cfRule type="cellIs" dxfId="17" priority="27" operator="equal">
      <formula>"versicherbar"</formula>
    </cfRule>
    <cfRule type="cellIs" dxfId="16" priority="28" operator="equal">
      <formula>"nicht versicherbar"</formula>
    </cfRule>
  </conditionalFormatting>
  <conditionalFormatting sqref="F66:H67">
    <cfRule type="cellIs" dxfId="15" priority="25" operator="equal">
      <formula>"versicherbar"</formula>
    </cfRule>
    <cfRule type="cellIs" dxfId="14" priority="26" operator="equal">
      <formula>"nicht versicherbar"</formula>
    </cfRule>
  </conditionalFormatting>
  <conditionalFormatting sqref="F55:H56">
    <cfRule type="cellIs" dxfId="13" priority="16" operator="equal">
      <formula>"versicherbar"</formula>
    </cfRule>
    <cfRule type="cellIs" dxfId="12" priority="17" operator="equal">
      <formula>"nicht versicherbar"</formula>
    </cfRule>
  </conditionalFormatting>
  <conditionalFormatting sqref="F58:H59">
    <cfRule type="cellIs" dxfId="11" priority="14" operator="equal">
      <formula>"versicherbar"</formula>
    </cfRule>
    <cfRule type="cellIs" dxfId="10" priority="15" operator="equal">
      <formula>"nicht versicherbar"</formula>
    </cfRule>
  </conditionalFormatting>
  <conditionalFormatting sqref="F61:H61">
    <cfRule type="cellIs" dxfId="9" priority="5" operator="equal">
      <formula>"versicherbar"</formula>
    </cfRule>
    <cfRule type="cellIs" dxfId="8" priority="6" operator="equal">
      <formula>"nicht versicherbar"</formula>
    </cfRule>
  </conditionalFormatting>
  <conditionalFormatting sqref="F74:H76">
    <cfRule type="cellIs" dxfId="7" priority="3" operator="equal">
      <formula>"versicherbar"</formula>
    </cfRule>
    <cfRule type="cellIs" dxfId="6" priority="4" operator="equal">
      <formula>"nicht versicherbar"</formula>
    </cfRule>
  </conditionalFormatting>
  <conditionalFormatting sqref="F35:H37 F39:H39 F38">
    <cfRule type="cellIs" dxfId="5" priority="1" operator="equal">
      <formula>"versicherbar"</formula>
    </cfRule>
    <cfRule type="cellIs" dxfId="4" priority="2" operator="equal">
      <formula>"nicht versicherbar"</formula>
    </cfRule>
  </conditionalFormatting>
  <pageMargins left="0.39370078740157483" right="0.39370078740157483" top="1.5354330708661419" bottom="0.83" header="0.31496062992125984" footer="0.19685039370078741"/>
  <pageSetup paperSize="9" fitToHeight="0" orientation="portrait" r:id="rId1"/>
  <headerFooter>
    <oddHeader>&amp;L&amp;"FS Me,Fett"&amp;22Rechtsschutz&amp;R&amp;G</oddHeader>
    <oddFooter>&amp;RSeite &amp;P von &amp;N&amp;LErstellt durch: E237202
am: 17.10.2024&amp;CErstellt mit RS Betriebsarten Tool 24.3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'BAT TAB'!$B:$B</xm:f>
          </x14:formula1>
          <xm:sqref>L1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ks_BAT_TAB" filterMode="1"/>
  <dimension ref="A1:BF2203"/>
  <sheetViews>
    <sheetView zoomScaleNormal="100" workbookViewId="0">
      <pane xSplit="3" ySplit="4" topLeftCell="N34" activePane="bottomRight" state="frozen"/>
      <selection pane="topRight" activeCell="D1" sqref="D1"/>
      <selection pane="bottomLeft" activeCell="A5" sqref="A5"/>
      <selection pane="bottomRight" activeCell="O37" sqref="O37"/>
    </sheetView>
  </sheetViews>
  <sheetFormatPr baseColWidth="10" defaultColWidth="20.7265625" defaultRowHeight="14.5" x14ac:dyDescent="0.35"/>
  <cols>
    <col min="1" max="1" width="11.453125" style="107" customWidth="1"/>
    <col min="2" max="2" width="98.1796875" style="75" bestFit="1" customWidth="1"/>
    <col min="3" max="14" width="20.7265625" style="52"/>
    <col min="15" max="15" width="26.26953125" style="52" bestFit="1" customWidth="1"/>
    <col min="16" max="16" width="20.7265625" style="52"/>
    <col min="17" max="18" width="20.7265625" style="56"/>
    <col min="19" max="19" width="20.7265625" style="52"/>
    <col min="20" max="21" width="20.7265625" style="56"/>
    <col min="22" max="24" width="20.7265625" style="52"/>
    <col min="25" max="25" width="20.7265625" style="58"/>
    <col min="26" max="26" width="20.7265625" style="52"/>
    <col min="27" max="27" width="20.7265625" style="56"/>
    <col min="28" max="28" width="20.7265625" style="52"/>
    <col min="29" max="30" width="20.7265625" style="56"/>
    <col min="31" max="32" width="20.7265625" style="52"/>
    <col min="33" max="33" width="100.7265625" style="61" customWidth="1"/>
    <col min="34" max="34" width="85" style="52" bestFit="1" customWidth="1"/>
    <col min="35" max="35" width="20.7265625" style="52"/>
    <col min="36" max="36" width="79.54296875" style="52" bestFit="1" customWidth="1"/>
    <col min="37" max="42" width="20.7265625" style="52"/>
    <col min="43" max="43" width="89.1796875" style="52" bestFit="1" customWidth="1"/>
    <col min="44" max="55" width="20.7265625" style="52"/>
    <col min="56" max="56" width="89.1796875" style="52" bestFit="1" customWidth="1"/>
    <col min="57" max="58" width="20.7265625" style="52"/>
    <col min="59" max="16384" width="20.7265625" style="51"/>
  </cols>
  <sheetData>
    <row r="1" spans="1:58" s="105" customFormat="1" x14ac:dyDescent="0.35">
      <c r="A1" s="113" t="str">
        <f>COLUMN()&amp;"; "&amp;COLUMN()-1</f>
        <v>1; 0</v>
      </c>
      <c r="B1" s="113" t="str">
        <f t="shared" ref="B1:BF1" si="0">COLUMN()&amp;"; "&amp;COLUMN()-1</f>
        <v>2; 1</v>
      </c>
      <c r="C1" s="113" t="str">
        <f t="shared" si="0"/>
        <v>3; 2</v>
      </c>
      <c r="D1" s="113" t="str">
        <f t="shared" si="0"/>
        <v>4; 3</v>
      </c>
      <c r="E1" s="113" t="str">
        <f t="shared" si="0"/>
        <v>5; 4</v>
      </c>
      <c r="F1" s="113" t="str">
        <f t="shared" si="0"/>
        <v>6; 5</v>
      </c>
      <c r="G1" s="113" t="str">
        <f t="shared" si="0"/>
        <v>7; 6</v>
      </c>
      <c r="H1" s="113" t="str">
        <f t="shared" si="0"/>
        <v>8; 7</v>
      </c>
      <c r="I1" s="113" t="str">
        <f t="shared" si="0"/>
        <v>9; 8</v>
      </c>
      <c r="J1" s="113" t="str">
        <f t="shared" si="0"/>
        <v>10; 9</v>
      </c>
      <c r="K1" s="113" t="str">
        <f t="shared" si="0"/>
        <v>11; 10</v>
      </c>
      <c r="L1" s="113" t="str">
        <f t="shared" si="0"/>
        <v>12; 11</v>
      </c>
      <c r="M1" s="113" t="str">
        <f t="shared" si="0"/>
        <v>13; 12</v>
      </c>
      <c r="N1" s="113" t="str">
        <f t="shared" si="0"/>
        <v>14; 13</v>
      </c>
      <c r="O1" s="113" t="str">
        <f t="shared" si="0"/>
        <v>15; 14</v>
      </c>
      <c r="P1" s="113" t="str">
        <f t="shared" si="0"/>
        <v>16; 15</v>
      </c>
      <c r="Q1" s="113" t="str">
        <f t="shared" si="0"/>
        <v>17; 16</v>
      </c>
      <c r="R1" s="113" t="str">
        <f t="shared" si="0"/>
        <v>18; 17</v>
      </c>
      <c r="S1" s="113" t="str">
        <f t="shared" si="0"/>
        <v>19; 18</v>
      </c>
      <c r="T1" s="113" t="str">
        <f t="shared" si="0"/>
        <v>20; 19</v>
      </c>
      <c r="U1" s="113" t="str">
        <f t="shared" si="0"/>
        <v>21; 20</v>
      </c>
      <c r="V1" s="113" t="str">
        <f t="shared" si="0"/>
        <v>22; 21</v>
      </c>
      <c r="W1" s="113" t="str">
        <f t="shared" si="0"/>
        <v>23; 22</v>
      </c>
      <c r="X1" s="113" t="str">
        <f t="shared" si="0"/>
        <v>24; 23</v>
      </c>
      <c r="Y1" s="113" t="str">
        <f t="shared" si="0"/>
        <v>25; 24</v>
      </c>
      <c r="Z1" s="113" t="str">
        <f t="shared" si="0"/>
        <v>26; 25</v>
      </c>
      <c r="AA1" s="113" t="str">
        <f t="shared" si="0"/>
        <v>27; 26</v>
      </c>
      <c r="AB1" s="113" t="str">
        <f t="shared" si="0"/>
        <v>28; 27</v>
      </c>
      <c r="AC1" s="113" t="str">
        <f t="shared" si="0"/>
        <v>29; 28</v>
      </c>
      <c r="AD1" s="113" t="str">
        <f t="shared" si="0"/>
        <v>30; 29</v>
      </c>
      <c r="AE1" s="113" t="str">
        <f t="shared" si="0"/>
        <v>31; 30</v>
      </c>
      <c r="AF1" s="113" t="str">
        <f t="shared" si="0"/>
        <v>32; 31</v>
      </c>
      <c r="AG1" s="130" t="str">
        <f t="shared" si="0"/>
        <v>33; 32</v>
      </c>
      <c r="AH1" s="113" t="str">
        <f t="shared" si="0"/>
        <v>34; 33</v>
      </c>
      <c r="AI1" s="113" t="str">
        <f t="shared" si="0"/>
        <v>35; 34</v>
      </c>
      <c r="AJ1" s="113" t="str">
        <f t="shared" si="0"/>
        <v>36; 35</v>
      </c>
      <c r="AK1" s="113" t="str">
        <f t="shared" si="0"/>
        <v>37; 36</v>
      </c>
      <c r="AL1" s="113" t="str">
        <f t="shared" si="0"/>
        <v>38; 37</v>
      </c>
      <c r="AM1" s="113" t="str">
        <f t="shared" si="0"/>
        <v>39; 38</v>
      </c>
      <c r="AN1" s="113" t="str">
        <f t="shared" si="0"/>
        <v>40; 39</v>
      </c>
      <c r="AO1" s="113" t="str">
        <f t="shared" si="0"/>
        <v>41; 40</v>
      </c>
      <c r="AP1" s="113" t="str">
        <f t="shared" si="0"/>
        <v>42; 41</v>
      </c>
      <c r="AQ1" s="113" t="str">
        <f t="shared" si="0"/>
        <v>43; 42</v>
      </c>
      <c r="AR1" s="113" t="str">
        <f t="shared" si="0"/>
        <v>44; 43</v>
      </c>
      <c r="AS1" s="113" t="str">
        <f t="shared" si="0"/>
        <v>45; 44</v>
      </c>
      <c r="AT1" s="113" t="str">
        <f t="shared" si="0"/>
        <v>46; 45</v>
      </c>
      <c r="AU1" s="113" t="str">
        <f t="shared" si="0"/>
        <v>47; 46</v>
      </c>
      <c r="AV1" s="113" t="str">
        <f t="shared" si="0"/>
        <v>48; 47</v>
      </c>
      <c r="AW1" s="113" t="str">
        <f t="shared" si="0"/>
        <v>49; 48</v>
      </c>
      <c r="AX1" s="113" t="str">
        <f t="shared" si="0"/>
        <v>50; 49</v>
      </c>
      <c r="AY1" s="113" t="str">
        <f t="shared" si="0"/>
        <v>51; 50</v>
      </c>
      <c r="AZ1" s="113" t="str">
        <f t="shared" si="0"/>
        <v>52; 51</v>
      </c>
      <c r="BA1" s="113" t="str">
        <f t="shared" si="0"/>
        <v>53; 52</v>
      </c>
      <c r="BB1" s="113" t="str">
        <f t="shared" si="0"/>
        <v>54; 53</v>
      </c>
      <c r="BC1" s="113" t="str">
        <f t="shared" si="0"/>
        <v>55; 54</v>
      </c>
      <c r="BD1" s="113" t="str">
        <f t="shared" si="0"/>
        <v>56; 55</v>
      </c>
      <c r="BE1" s="113" t="str">
        <f t="shared" si="0"/>
        <v>57; 56</v>
      </c>
      <c r="BF1" s="113" t="str">
        <f t="shared" si="0"/>
        <v>58; 57</v>
      </c>
    </row>
    <row r="2" spans="1:58" s="49" customFormat="1" ht="43.5" x14ac:dyDescent="0.35">
      <c r="A2" s="106" t="s">
        <v>2345</v>
      </c>
      <c r="B2" s="49" t="s">
        <v>4419</v>
      </c>
      <c r="C2" s="50" t="s">
        <v>2347</v>
      </c>
      <c r="D2" s="50" t="s">
        <v>2348</v>
      </c>
      <c r="E2" s="50" t="s">
        <v>2349</v>
      </c>
      <c r="F2" s="50" t="s">
        <v>2408</v>
      </c>
      <c r="G2" s="50" t="s">
        <v>2350</v>
      </c>
      <c r="H2" s="50" t="s">
        <v>2351</v>
      </c>
      <c r="I2" s="50" t="s">
        <v>2352</v>
      </c>
      <c r="J2" s="50" t="s">
        <v>2353</v>
      </c>
      <c r="K2" s="50" t="s">
        <v>2354</v>
      </c>
      <c r="L2" s="50" t="s">
        <v>2355</v>
      </c>
      <c r="M2" s="50" t="s">
        <v>2356</v>
      </c>
      <c r="N2" s="50" t="s">
        <v>2357</v>
      </c>
      <c r="O2" s="50" t="s">
        <v>2358</v>
      </c>
      <c r="P2" s="50" t="s">
        <v>2359</v>
      </c>
      <c r="Q2" s="54">
        <v>1191</v>
      </c>
      <c r="R2" s="54">
        <v>1192</v>
      </c>
      <c r="S2" s="62" t="s">
        <v>2374</v>
      </c>
      <c r="T2" s="54">
        <v>1193</v>
      </c>
      <c r="U2" s="54">
        <v>1194</v>
      </c>
      <c r="V2" s="62">
        <v>1199</v>
      </c>
      <c r="W2" s="46">
        <v>1202</v>
      </c>
      <c r="X2" s="62">
        <v>1207</v>
      </c>
      <c r="Y2" s="57">
        <v>100</v>
      </c>
      <c r="Z2" s="48">
        <v>200</v>
      </c>
      <c r="AA2" s="54">
        <v>300</v>
      </c>
      <c r="AB2" s="47">
        <v>1195</v>
      </c>
      <c r="AC2" s="54">
        <v>1196</v>
      </c>
      <c r="AD2" s="54">
        <v>1198</v>
      </c>
      <c r="AE2" s="47">
        <v>9991</v>
      </c>
      <c r="AF2" s="47">
        <v>9992</v>
      </c>
      <c r="AG2" s="50" t="s">
        <v>4434</v>
      </c>
      <c r="AH2" s="49" t="s">
        <v>4435</v>
      </c>
      <c r="AI2" s="49" t="s">
        <v>4436</v>
      </c>
      <c r="AJ2" s="49" t="s">
        <v>4440</v>
      </c>
      <c r="AK2" s="49" t="s">
        <v>4441</v>
      </c>
      <c r="AL2" s="49" t="s">
        <v>4451</v>
      </c>
      <c r="AM2" s="49" t="s">
        <v>4447</v>
      </c>
      <c r="AN2" s="49" t="s">
        <v>4448</v>
      </c>
      <c r="AO2" s="49" t="s">
        <v>4521</v>
      </c>
      <c r="AP2" s="125" t="s">
        <v>2345</v>
      </c>
      <c r="AQ2" s="125" t="s">
        <v>4530</v>
      </c>
      <c r="AR2" s="126" t="s">
        <v>4522</v>
      </c>
      <c r="AS2" s="126" t="s">
        <v>4523</v>
      </c>
      <c r="AT2" s="126" t="s">
        <v>4524</v>
      </c>
      <c r="AU2" s="126" t="s">
        <v>4525</v>
      </c>
      <c r="AV2" s="126" t="s">
        <v>4526</v>
      </c>
      <c r="AW2" s="126" t="s">
        <v>4527</v>
      </c>
      <c r="AX2" s="126" t="s">
        <v>4528</v>
      </c>
      <c r="AY2" s="126" t="s">
        <v>4529</v>
      </c>
      <c r="AZ2" s="125" t="s">
        <v>2345</v>
      </c>
      <c r="BA2" s="49" t="s">
        <v>4531</v>
      </c>
      <c r="BB2" s="49" t="s">
        <v>4536</v>
      </c>
      <c r="BC2" s="49" t="s">
        <v>2345</v>
      </c>
      <c r="BD2" s="49" t="s">
        <v>4419</v>
      </c>
      <c r="BE2" s="49" t="s">
        <v>4537</v>
      </c>
      <c r="BF2" s="49" t="s">
        <v>4545</v>
      </c>
    </row>
    <row r="3" spans="1:58" hidden="1" x14ac:dyDescent="0.35">
      <c r="A3" s="107">
        <v>10000</v>
      </c>
      <c r="B3" s="75" t="s">
        <v>1893</v>
      </c>
      <c r="C3" s="52" t="s">
        <v>3</v>
      </c>
      <c r="D3" s="52" t="s">
        <v>3</v>
      </c>
      <c r="E3" s="52" t="s">
        <v>2</v>
      </c>
      <c r="F3" s="52" t="s">
        <v>2</v>
      </c>
      <c r="G3" s="52" t="s">
        <v>2</v>
      </c>
      <c r="H3" s="52" t="s">
        <v>2</v>
      </c>
      <c r="I3" s="52" t="s">
        <v>3</v>
      </c>
      <c r="J3" s="52">
        <v>4</v>
      </c>
      <c r="K3" s="52" t="s">
        <v>2</v>
      </c>
      <c r="L3" s="52" t="s">
        <v>2</v>
      </c>
      <c r="M3" s="52" t="s">
        <v>2</v>
      </c>
      <c r="N3" s="52" t="s">
        <v>3</v>
      </c>
      <c r="O3" s="52" t="s">
        <v>2412</v>
      </c>
      <c r="P3" s="52">
        <v>1195</v>
      </c>
      <c r="Q3" s="52" t="str">
        <f t="shared" ref="Q3:AF12" si="1">IF(ISERROR(FIND(Q$2,$P3,1)),"Nein","Ja")</f>
        <v>Nein</v>
      </c>
      <c r="R3" s="52" t="str">
        <f t="shared" si="1"/>
        <v>Nein</v>
      </c>
      <c r="S3" s="52" t="str">
        <f t="shared" si="1"/>
        <v>Nein</v>
      </c>
      <c r="T3" s="52" t="str">
        <f t="shared" si="1"/>
        <v>Nein</v>
      </c>
      <c r="U3" s="52" t="str">
        <f t="shared" si="1"/>
        <v>Nein</v>
      </c>
      <c r="V3" s="52" t="str">
        <f t="shared" si="1"/>
        <v>Nein</v>
      </c>
      <c r="W3" s="52" t="str">
        <f t="shared" si="1"/>
        <v>Nein</v>
      </c>
      <c r="X3" s="52" t="str">
        <f t="shared" si="1"/>
        <v>Nein</v>
      </c>
      <c r="Y3" s="52" t="str">
        <f t="shared" si="1"/>
        <v>Nein</v>
      </c>
      <c r="Z3" s="52" t="str">
        <f t="shared" si="1"/>
        <v>Nein</v>
      </c>
      <c r="AA3" s="52" t="str">
        <f t="shared" si="1"/>
        <v>Nein</v>
      </c>
      <c r="AB3" s="52" t="str">
        <f t="shared" si="1"/>
        <v>Ja</v>
      </c>
      <c r="AC3" s="52" t="str">
        <f t="shared" si="1"/>
        <v>Nein</v>
      </c>
      <c r="AD3" s="52" t="str">
        <f t="shared" si="1"/>
        <v>Nein</v>
      </c>
      <c r="AE3" s="52" t="str">
        <f t="shared" si="1"/>
        <v>Nein</v>
      </c>
      <c r="AF3" s="52" t="str">
        <f t="shared" si="1"/>
        <v>Nein</v>
      </c>
      <c r="AG3" s="61" t="str">
        <f>IF(Q3="Ja",VLOOKUP($Q$2,Plausis!A:E,5,0),IF(R3="Ja",VLOOKUP($R$2,Plausis!A:E,5,0),IF(T3="Ja",VLOOKUP($T$2,Plausis!A:E,5,0),IF(U3="Ja",VLOOKUP($U$2,Plausis!A:E,5,0),IF(AA3="Ja",VLOOKUP($AA$2,Plausis!A:E,5,0),IF(AC3="Ja",VLOOKUP($AC$2,Plausis!A:E,5,0),IF(AD3="Ja",VLOOKUP($AD$2,Plausis!A:E,5,0),"")))))))</f>
        <v/>
      </c>
      <c r="AH3" s="52" t="str">
        <f>IF(Y3="Ja",VLOOKUP($Y$2,Plausis!A:E,5,0),"")</f>
        <v/>
      </c>
      <c r="AI3" s="52" t="str">
        <f t="shared" ref="AI3:AI66" si="2">IF(OR(T3="Ja", U3="Ja", C3="nein"),"Nein","Ja")</f>
        <v>Ja</v>
      </c>
      <c r="AJ3" s="52" t="str">
        <f>IF(S3="Ja",VLOOKUP($S$2,Plausis!A:E,5,0),IF(V3="Ja",VLOOKUP($V$2,Plausis!A:E,5,0),IF(X3="Ja",VLOOKUP($X$2,Plausis!A:E,5,0),"")))</f>
        <v/>
      </c>
      <c r="AL3" s="52" t="s">
        <v>2</v>
      </c>
      <c r="AM3" s="114">
        <v>45531</v>
      </c>
      <c r="AN3" s="52" t="s">
        <v>4467</v>
      </c>
      <c r="AO3" s="52" t="str">
        <f>VLOOKUP(B3,'BAT Grundtabelle'!B:T,19,0)</f>
        <v>ja</v>
      </c>
      <c r="AP3" s="105">
        <f t="shared" ref="AP3:AP66" si="3">A3</f>
        <v>10000</v>
      </c>
      <c r="AQ3" s="52" t="str">
        <f t="shared" ref="AQ3:AQ66" si="4">B3</f>
        <v>Abbruchbetrieb</v>
      </c>
      <c r="AR3" s="52" t="b">
        <f t="shared" ref="AR3:AT22" si="5">IF(ISERROR(FIND(AR$1,$P3,1)),FALSE,TRUE)</f>
        <v>0</v>
      </c>
      <c r="AS3" s="52" t="b">
        <f t="shared" si="5"/>
        <v>0</v>
      </c>
      <c r="AT3" s="52" t="b">
        <f t="shared" si="5"/>
        <v>0</v>
      </c>
      <c r="AU3" s="52">
        <f t="shared" ref="AU3:AU66" si="6">IF(J3&lt;&gt;"nein",J3,AX3)</f>
        <v>4</v>
      </c>
      <c r="AW3" s="52" t="b">
        <f t="shared" ref="AW3:AW66" si="7">IF(ISERROR(FIND(AW$1,$P3,1)),FALSE,TRUE)</f>
        <v>0</v>
      </c>
      <c r="AX3" s="52" t="str">
        <f t="shared" ref="AX3:AX66" si="8">IF(I3="ja","Unternehmen",IF(OR(K3="ja",L3="ja",M3="ja"),"Eigener Tarif",IF(AK3&lt;&gt;"",AK3,IF(AO3="ja","Eigener Tarif",""))))</f>
        <v>Unternehmen</v>
      </c>
      <c r="AY3" s="52" t="b">
        <f t="shared" ref="AY3:AY66" si="9">IF(ISERROR(FIND(AY$1,$P3,1)),FALSE,TRUE)</f>
        <v>0</v>
      </c>
      <c r="AZ3" s="52">
        <f t="shared" ref="AZ3:AZ66" si="10">A3</f>
        <v>10000</v>
      </c>
      <c r="BA3" s="52" t="str">
        <f>VLOOKUP(A3,'BAT Grundtabelle'!A:U,21,0)</f>
        <v>ja</v>
      </c>
      <c r="BB3" s="52" t="str">
        <f t="shared" ref="BB3:BB66" si="11">G3</f>
        <v>nein</v>
      </c>
      <c r="BC3" s="52">
        <f t="shared" ref="BC3:BC66" si="12">A3</f>
        <v>10000</v>
      </c>
      <c r="BD3" s="52" t="str">
        <f t="shared" ref="BD3:BD66" si="13">B3</f>
        <v>Abbruchbetrieb</v>
      </c>
      <c r="BE3" s="52" t="str">
        <f t="shared" ref="BE3:BE66" si="14">AX3</f>
        <v>Unternehmen</v>
      </c>
      <c r="BF3" s="52">
        <f t="shared" ref="BF3:BF66" si="15">AU3</f>
        <v>4</v>
      </c>
    </row>
    <row r="4" spans="1:58" hidden="1" x14ac:dyDescent="0.35">
      <c r="A4" s="107" t="s">
        <v>2415</v>
      </c>
      <c r="B4" s="75" t="s">
        <v>1372</v>
      </c>
      <c r="C4" s="52" t="s">
        <v>3</v>
      </c>
      <c r="D4" s="52" t="s">
        <v>3</v>
      </c>
      <c r="E4" s="52" t="s">
        <v>2</v>
      </c>
      <c r="F4" s="52" t="s">
        <v>2</v>
      </c>
      <c r="G4" s="52" t="s">
        <v>2</v>
      </c>
      <c r="H4" s="52" t="s">
        <v>2</v>
      </c>
      <c r="I4" s="52" t="s">
        <v>3</v>
      </c>
      <c r="J4" s="52">
        <v>3</v>
      </c>
      <c r="K4" s="52" t="s">
        <v>2</v>
      </c>
      <c r="L4" s="52" t="s">
        <v>2</v>
      </c>
      <c r="M4" s="52" t="s">
        <v>2</v>
      </c>
      <c r="N4" s="52" t="s">
        <v>3</v>
      </c>
      <c r="O4" s="52" t="s">
        <v>2412</v>
      </c>
      <c r="P4" s="52" t="s">
        <v>57</v>
      </c>
      <c r="Q4" s="52" t="str">
        <f t="shared" si="1"/>
        <v>Nein</v>
      </c>
      <c r="R4" s="52" t="str">
        <f t="shared" si="1"/>
        <v>Nein</v>
      </c>
      <c r="S4" s="52" t="str">
        <f t="shared" si="1"/>
        <v>Nein</v>
      </c>
      <c r="T4" s="52" t="str">
        <f t="shared" si="1"/>
        <v>Ja</v>
      </c>
      <c r="U4" s="52" t="str">
        <f t="shared" si="1"/>
        <v>Nein</v>
      </c>
      <c r="V4" s="52" t="str">
        <f t="shared" si="1"/>
        <v>Nein</v>
      </c>
      <c r="W4" s="52" t="str">
        <f t="shared" si="1"/>
        <v>Nein</v>
      </c>
      <c r="X4" s="52" t="str">
        <f t="shared" si="1"/>
        <v>Ja</v>
      </c>
      <c r="Y4" s="52" t="str">
        <f t="shared" si="1"/>
        <v>Nein</v>
      </c>
      <c r="Z4" s="52" t="str">
        <f t="shared" si="1"/>
        <v>Nein</v>
      </c>
      <c r="AA4" s="52" t="str">
        <f t="shared" si="1"/>
        <v>Nein</v>
      </c>
      <c r="AB4" s="52" t="str">
        <f t="shared" si="1"/>
        <v>Nein</v>
      </c>
      <c r="AC4" s="52" t="str">
        <f t="shared" si="1"/>
        <v>Nein</v>
      </c>
      <c r="AD4" s="52" t="str">
        <f t="shared" si="1"/>
        <v>Nein</v>
      </c>
      <c r="AE4" s="52" t="str">
        <f t="shared" si="1"/>
        <v>Nein</v>
      </c>
      <c r="AF4" s="52" t="str">
        <f t="shared" si="1"/>
        <v>Nein</v>
      </c>
      <c r="AG4" s="61" t="str">
        <f>IF(Q4="Ja",VLOOKUP($Q$2,Plausis!A:E,5,0),IF(R4="Ja",VLOOKUP($R$2,Plausis!A:E,5,0),IF(T4="Ja",VLOOKUP($T$2,Plausis!A:E,5,0),IF(U4="Ja",VLOOKUP($U$2,Plausis!A:E,5,0),IF(AA4="Ja",VLOOKUP($AA$2,Plausis!A:E,5,0),IF(AC4="Ja",VLOOKUP($AC$2,Plausis!A:E,5,0),IF(AD4="Ja",VLOOKUP($AD$2,Plausis!A:E,5,0),"")))))))</f>
        <v>Dieser Betrieb ist nur im Komfort-RS ohne ergänzenden Spezial-Straf-RS versicherbar.</v>
      </c>
      <c r="AH4" s="52" t="str">
        <f>IF(Y4="Ja",VLOOKUP($Y$2,Plausis!A:E,5,0),"")</f>
        <v/>
      </c>
      <c r="AI4" s="52" t="str">
        <f t="shared" si="2"/>
        <v>Nein</v>
      </c>
      <c r="AJ4" s="52" t="str">
        <f>IF(S4="Ja",VLOOKUP($S$2,Plausis!A:E,5,0),IF(V4="Ja",VLOOKUP($V$2,Plausis!A:E,5,0),IF(X4="Ja",VLOOKUP($X$2,Plausis!A:E,5,0),"")))</f>
        <v>Dieser Betrieb kann nur ohne ergänzenden Spezial-Straf-RS versichert werden.</v>
      </c>
      <c r="AL4" s="52" t="s">
        <v>2</v>
      </c>
      <c r="AM4" s="114">
        <v>45531</v>
      </c>
      <c r="AN4" s="52" t="s">
        <v>4467</v>
      </c>
      <c r="AO4" s="52" t="str">
        <f>VLOOKUP(B4,'BAT Grundtabelle'!B:T,19,0)</f>
        <v>ja</v>
      </c>
      <c r="AP4" s="105" t="str">
        <f t="shared" si="3"/>
        <v>10001</v>
      </c>
      <c r="AQ4" s="52" t="str">
        <f t="shared" si="4"/>
        <v>Abdeckerei</v>
      </c>
      <c r="AR4" s="52" t="b">
        <f t="shared" si="5"/>
        <v>0</v>
      </c>
      <c r="AS4" s="52" t="b">
        <f t="shared" si="5"/>
        <v>0</v>
      </c>
      <c r="AT4" s="52" t="b">
        <f t="shared" si="5"/>
        <v>0</v>
      </c>
      <c r="AU4" s="52">
        <f t="shared" si="6"/>
        <v>3</v>
      </c>
      <c r="AW4" s="52" t="b">
        <f t="shared" si="7"/>
        <v>0</v>
      </c>
      <c r="AX4" s="52" t="str">
        <f t="shared" si="8"/>
        <v>Unternehmen</v>
      </c>
      <c r="AY4" s="52" t="b">
        <f t="shared" si="9"/>
        <v>0</v>
      </c>
      <c r="AZ4" s="52" t="str">
        <f t="shared" si="10"/>
        <v>10001</v>
      </c>
      <c r="BA4" s="52" t="str">
        <f>VLOOKUP(A4,'BAT Grundtabelle'!A:U,21,0)</f>
        <v>ja</v>
      </c>
      <c r="BB4" s="52" t="str">
        <f t="shared" si="11"/>
        <v>nein</v>
      </c>
      <c r="BC4" s="52" t="str">
        <f t="shared" si="12"/>
        <v>10001</v>
      </c>
      <c r="BD4" s="52" t="str">
        <f t="shared" si="13"/>
        <v>Abdeckerei</v>
      </c>
      <c r="BE4" s="52" t="str">
        <f t="shared" si="14"/>
        <v>Unternehmen</v>
      </c>
      <c r="BF4" s="52">
        <f t="shared" si="15"/>
        <v>3</v>
      </c>
    </row>
    <row r="5" spans="1:58" hidden="1" x14ac:dyDescent="0.35">
      <c r="A5" s="107" t="s">
        <v>2416</v>
      </c>
      <c r="B5" s="75" t="s">
        <v>63</v>
      </c>
      <c r="C5" s="52" t="s">
        <v>3</v>
      </c>
      <c r="D5" s="52" t="s">
        <v>3</v>
      </c>
      <c r="E5" s="52" t="s">
        <v>2</v>
      </c>
      <c r="F5" s="52" t="s">
        <v>2</v>
      </c>
      <c r="G5" s="52" t="s">
        <v>2</v>
      </c>
      <c r="H5" s="52" t="s">
        <v>2</v>
      </c>
      <c r="I5" s="52" t="s">
        <v>3</v>
      </c>
      <c r="J5" s="52">
        <v>4</v>
      </c>
      <c r="K5" s="52" t="s">
        <v>2</v>
      </c>
      <c r="L5" s="52" t="s">
        <v>2</v>
      </c>
      <c r="M5" s="52" t="s">
        <v>2</v>
      </c>
      <c r="N5" s="52" t="s">
        <v>3</v>
      </c>
      <c r="O5" s="52" t="s">
        <v>2412</v>
      </c>
      <c r="P5" s="52" t="s">
        <v>4438</v>
      </c>
      <c r="Q5" s="52" t="str">
        <f t="shared" si="1"/>
        <v>Nein</v>
      </c>
      <c r="R5" s="52" t="str">
        <f t="shared" si="1"/>
        <v>Nein</v>
      </c>
      <c r="S5" s="52" t="str">
        <f t="shared" si="1"/>
        <v>Nein</v>
      </c>
      <c r="T5" s="52" t="str">
        <f t="shared" si="1"/>
        <v>Ja</v>
      </c>
      <c r="U5" s="52" t="str">
        <f t="shared" si="1"/>
        <v>Nein</v>
      </c>
      <c r="V5" s="52" t="str">
        <f t="shared" si="1"/>
        <v>Nein</v>
      </c>
      <c r="W5" s="52" t="str">
        <f t="shared" si="1"/>
        <v>Nein</v>
      </c>
      <c r="X5" s="52" t="str">
        <f t="shared" si="1"/>
        <v>Ja</v>
      </c>
      <c r="Y5" s="52" t="str">
        <f t="shared" si="1"/>
        <v>Nein</v>
      </c>
      <c r="Z5" s="52" t="str">
        <f t="shared" si="1"/>
        <v>Nein</v>
      </c>
      <c r="AA5" s="52" t="str">
        <f t="shared" si="1"/>
        <v>Nein</v>
      </c>
      <c r="AB5" s="52" t="str">
        <f t="shared" si="1"/>
        <v>Ja</v>
      </c>
      <c r="AC5" s="52" t="str">
        <f t="shared" si="1"/>
        <v>Nein</v>
      </c>
      <c r="AD5" s="52" t="str">
        <f t="shared" si="1"/>
        <v>Nein</v>
      </c>
      <c r="AE5" s="52" t="str">
        <f t="shared" si="1"/>
        <v>Nein</v>
      </c>
      <c r="AF5" s="52" t="str">
        <f t="shared" si="1"/>
        <v>Nein</v>
      </c>
      <c r="AG5" s="61" t="str">
        <f>IF(Q5="Ja",VLOOKUP($Q$2,Plausis!A:E,5,0),IF(R5="Ja",VLOOKUP($R$2,Plausis!A:E,5,0),IF(T5="Ja",VLOOKUP($T$2,Plausis!A:E,5,0),IF(U5="Ja",VLOOKUP($U$2,Plausis!A:E,5,0),IF(AA5="Ja",VLOOKUP($AA$2,Plausis!A:E,5,0),IF(AC5="Ja",VLOOKUP($AC$2,Plausis!A:E,5,0),IF(AD5="Ja",VLOOKUP($AD$2,Plausis!A:E,5,0),"")))))))</f>
        <v>Dieser Betrieb ist nur im Komfort-RS ohne ergänzenden Spezial-Straf-RS versicherbar.</v>
      </c>
      <c r="AH5" s="52" t="str">
        <f>IF(Y5="Ja",VLOOKUP($Y$2,Plausis!A:E,5,0),"")</f>
        <v/>
      </c>
      <c r="AI5" s="52" t="str">
        <f t="shared" si="2"/>
        <v>Nein</v>
      </c>
      <c r="AJ5" s="52" t="str">
        <f>IF(S5="Ja",VLOOKUP($S$2,Plausis!A:E,5,0),IF(V5="Ja",VLOOKUP($V$2,Plausis!A:E,5,0),IF(X5="Ja",VLOOKUP($X$2,Plausis!A:E,5,0),"")))</f>
        <v>Dieser Betrieb kann nur ohne ergänzenden Spezial-Straf-RS versichert werden.</v>
      </c>
      <c r="AL5" s="52" t="s">
        <v>2</v>
      </c>
      <c r="AM5" s="114">
        <v>45531</v>
      </c>
      <c r="AN5" s="52" t="s">
        <v>4467</v>
      </c>
      <c r="AO5" s="52" t="str">
        <f>VLOOKUP(B5,'BAT Grundtabelle'!B:T,19,0)</f>
        <v>ja</v>
      </c>
      <c r="AP5" s="105" t="str">
        <f t="shared" si="3"/>
        <v>10002</v>
      </c>
      <c r="AQ5" s="52" t="str">
        <f t="shared" si="4"/>
        <v>Abfallbeseitigungsunternehmen</v>
      </c>
      <c r="AR5" s="52" t="b">
        <f t="shared" si="5"/>
        <v>0</v>
      </c>
      <c r="AS5" s="52" t="b">
        <f t="shared" si="5"/>
        <v>0</v>
      </c>
      <c r="AT5" s="52" t="b">
        <f t="shared" si="5"/>
        <v>0</v>
      </c>
      <c r="AU5" s="52">
        <f t="shared" si="6"/>
        <v>4</v>
      </c>
      <c r="AW5" s="52" t="b">
        <f t="shared" si="7"/>
        <v>0</v>
      </c>
      <c r="AX5" s="52" t="str">
        <f t="shared" si="8"/>
        <v>Unternehmen</v>
      </c>
      <c r="AY5" s="52" t="b">
        <f t="shared" si="9"/>
        <v>0</v>
      </c>
      <c r="AZ5" s="52" t="str">
        <f t="shared" si="10"/>
        <v>10002</v>
      </c>
      <c r="BA5" s="52" t="str">
        <f>VLOOKUP(A5,'BAT Grundtabelle'!A:U,21,0)</f>
        <v>ja</v>
      </c>
      <c r="BB5" s="52" t="str">
        <f t="shared" si="11"/>
        <v>nein</v>
      </c>
      <c r="BC5" s="52" t="str">
        <f t="shared" si="12"/>
        <v>10002</v>
      </c>
      <c r="BD5" s="52" t="str">
        <f t="shared" si="13"/>
        <v>Abfallbeseitigungsunternehmen</v>
      </c>
      <c r="BE5" s="52" t="str">
        <f t="shared" si="14"/>
        <v>Unternehmen</v>
      </c>
      <c r="BF5" s="52">
        <f t="shared" si="15"/>
        <v>4</v>
      </c>
    </row>
    <row r="6" spans="1:58" hidden="1" x14ac:dyDescent="0.35">
      <c r="A6" s="107" t="s">
        <v>2417</v>
      </c>
      <c r="B6" s="75" t="s">
        <v>64</v>
      </c>
      <c r="C6" s="52" t="s">
        <v>3</v>
      </c>
      <c r="D6" s="52" t="s">
        <v>3</v>
      </c>
      <c r="E6" s="52" t="s">
        <v>2</v>
      </c>
      <c r="F6" s="52" t="s">
        <v>2</v>
      </c>
      <c r="G6" s="52" t="s">
        <v>2</v>
      </c>
      <c r="H6" s="52" t="s">
        <v>2</v>
      </c>
      <c r="I6" s="52" t="s">
        <v>3</v>
      </c>
      <c r="J6" s="52">
        <v>4</v>
      </c>
      <c r="K6" s="52" t="s">
        <v>2</v>
      </c>
      <c r="L6" s="52" t="s">
        <v>2</v>
      </c>
      <c r="M6" s="52" t="s">
        <v>2</v>
      </c>
      <c r="N6" s="52" t="s">
        <v>3</v>
      </c>
      <c r="O6" s="52" t="s">
        <v>2412</v>
      </c>
      <c r="P6" s="52" t="s">
        <v>4438</v>
      </c>
      <c r="Q6" s="52" t="str">
        <f t="shared" si="1"/>
        <v>Nein</v>
      </c>
      <c r="R6" s="52" t="str">
        <f t="shared" si="1"/>
        <v>Nein</v>
      </c>
      <c r="S6" s="52" t="str">
        <f t="shared" si="1"/>
        <v>Nein</v>
      </c>
      <c r="T6" s="52" t="str">
        <f t="shared" si="1"/>
        <v>Ja</v>
      </c>
      <c r="U6" s="52" t="str">
        <f t="shared" si="1"/>
        <v>Nein</v>
      </c>
      <c r="V6" s="52" t="str">
        <f t="shared" si="1"/>
        <v>Nein</v>
      </c>
      <c r="W6" s="52" t="str">
        <f t="shared" si="1"/>
        <v>Nein</v>
      </c>
      <c r="X6" s="52" t="str">
        <f t="shared" si="1"/>
        <v>Ja</v>
      </c>
      <c r="Y6" s="52" t="str">
        <f t="shared" si="1"/>
        <v>Nein</v>
      </c>
      <c r="Z6" s="52" t="str">
        <f t="shared" si="1"/>
        <v>Nein</v>
      </c>
      <c r="AA6" s="52" t="str">
        <f t="shared" si="1"/>
        <v>Nein</v>
      </c>
      <c r="AB6" s="52" t="str">
        <f t="shared" si="1"/>
        <v>Ja</v>
      </c>
      <c r="AC6" s="52" t="str">
        <f t="shared" si="1"/>
        <v>Nein</v>
      </c>
      <c r="AD6" s="52" t="str">
        <f t="shared" si="1"/>
        <v>Nein</v>
      </c>
      <c r="AE6" s="52" t="str">
        <f t="shared" si="1"/>
        <v>Nein</v>
      </c>
      <c r="AF6" s="52" t="str">
        <f t="shared" si="1"/>
        <v>Nein</v>
      </c>
      <c r="AG6" s="61" t="str">
        <f>IF(Q6="Ja",VLOOKUP($Q$2,Plausis!A:E,5,0),IF(R6="Ja",VLOOKUP($R$2,Plausis!A:E,5,0),IF(T6="Ja",VLOOKUP($T$2,Plausis!A:E,5,0),IF(U6="Ja",VLOOKUP($U$2,Plausis!A:E,5,0),IF(AA6="Ja",VLOOKUP($AA$2,Plausis!A:E,5,0),IF(AC6="Ja",VLOOKUP($AC$2,Plausis!A:E,5,0),IF(AD6="Ja",VLOOKUP($AD$2,Plausis!A:E,5,0),"")))))))</f>
        <v>Dieser Betrieb ist nur im Komfort-RS ohne ergänzenden Spezial-Straf-RS versicherbar.</v>
      </c>
      <c r="AH6" s="52" t="str">
        <f>IF(Y6="Ja",VLOOKUP($Y$2,Plausis!A:E,5,0),"")</f>
        <v/>
      </c>
      <c r="AI6" s="52" t="str">
        <f t="shared" si="2"/>
        <v>Nein</v>
      </c>
      <c r="AJ6" s="52" t="str">
        <f>IF(S6="Ja",VLOOKUP($S$2,Plausis!A:E,5,0),IF(V6="Ja",VLOOKUP($V$2,Plausis!A:E,5,0),IF(X6="Ja",VLOOKUP($X$2,Plausis!A:E,5,0),"")))</f>
        <v>Dieser Betrieb kann nur ohne ergänzenden Spezial-Straf-RS versichert werden.</v>
      </c>
      <c r="AL6" s="52" t="s">
        <v>2</v>
      </c>
      <c r="AM6" s="114">
        <v>45531</v>
      </c>
      <c r="AN6" s="52" t="s">
        <v>4467</v>
      </c>
      <c r="AO6" s="52" t="str">
        <f>VLOOKUP(B6,'BAT Grundtabelle'!B:T,19,0)</f>
        <v>ja</v>
      </c>
      <c r="AP6" s="105" t="str">
        <f t="shared" si="3"/>
        <v>10003</v>
      </c>
      <c r="AQ6" s="52" t="str">
        <f t="shared" si="4"/>
        <v>Abfalllagerungsunternehmen</v>
      </c>
      <c r="AR6" s="52" t="b">
        <f t="shared" si="5"/>
        <v>0</v>
      </c>
      <c r="AS6" s="52" t="b">
        <f t="shared" si="5"/>
        <v>0</v>
      </c>
      <c r="AT6" s="52" t="b">
        <f t="shared" si="5"/>
        <v>0</v>
      </c>
      <c r="AU6" s="52">
        <f t="shared" si="6"/>
        <v>4</v>
      </c>
      <c r="AW6" s="52" t="b">
        <f t="shared" si="7"/>
        <v>0</v>
      </c>
      <c r="AX6" s="52" t="str">
        <f t="shared" si="8"/>
        <v>Unternehmen</v>
      </c>
      <c r="AY6" s="52" t="b">
        <f t="shared" si="9"/>
        <v>0</v>
      </c>
      <c r="AZ6" s="52" t="str">
        <f t="shared" si="10"/>
        <v>10003</v>
      </c>
      <c r="BA6" s="52" t="str">
        <f>VLOOKUP(A6,'BAT Grundtabelle'!A:U,21,0)</f>
        <v>ja</v>
      </c>
      <c r="BB6" s="52" t="str">
        <f t="shared" si="11"/>
        <v>nein</v>
      </c>
      <c r="BC6" s="52" t="str">
        <f t="shared" si="12"/>
        <v>10003</v>
      </c>
      <c r="BD6" s="52" t="str">
        <f t="shared" si="13"/>
        <v>Abfalllagerungsunternehmen</v>
      </c>
      <c r="BE6" s="52" t="str">
        <f t="shared" si="14"/>
        <v>Unternehmen</v>
      </c>
      <c r="BF6" s="52">
        <f t="shared" si="15"/>
        <v>4</v>
      </c>
    </row>
    <row r="7" spans="1:58" hidden="1" x14ac:dyDescent="0.35">
      <c r="A7" s="107" t="s">
        <v>2418</v>
      </c>
      <c r="B7" s="75" t="s">
        <v>65</v>
      </c>
      <c r="C7" s="52" t="s">
        <v>3</v>
      </c>
      <c r="D7" s="52" t="s">
        <v>3</v>
      </c>
      <c r="E7" s="52" t="s">
        <v>2</v>
      </c>
      <c r="F7" s="52" t="s">
        <v>2</v>
      </c>
      <c r="G7" s="52" t="s">
        <v>2</v>
      </c>
      <c r="H7" s="52" t="s">
        <v>2</v>
      </c>
      <c r="I7" s="52" t="s">
        <v>3</v>
      </c>
      <c r="J7" s="52">
        <v>4</v>
      </c>
      <c r="K7" s="52" t="s">
        <v>2</v>
      </c>
      <c r="L7" s="52" t="s">
        <v>2</v>
      </c>
      <c r="M7" s="52" t="s">
        <v>2</v>
      </c>
      <c r="N7" s="52" t="s">
        <v>3</v>
      </c>
      <c r="O7" s="52" t="s">
        <v>2412</v>
      </c>
      <c r="P7" s="52" t="s">
        <v>4438</v>
      </c>
      <c r="Q7" s="52" t="str">
        <f t="shared" si="1"/>
        <v>Nein</v>
      </c>
      <c r="R7" s="52" t="str">
        <f t="shared" si="1"/>
        <v>Nein</v>
      </c>
      <c r="S7" s="52" t="str">
        <f t="shared" si="1"/>
        <v>Nein</v>
      </c>
      <c r="T7" s="52" t="str">
        <f t="shared" si="1"/>
        <v>Ja</v>
      </c>
      <c r="U7" s="52" t="str">
        <f t="shared" si="1"/>
        <v>Nein</v>
      </c>
      <c r="V7" s="52" t="str">
        <f t="shared" si="1"/>
        <v>Nein</v>
      </c>
      <c r="W7" s="52" t="str">
        <f t="shared" si="1"/>
        <v>Nein</v>
      </c>
      <c r="X7" s="52" t="str">
        <f t="shared" si="1"/>
        <v>Ja</v>
      </c>
      <c r="Y7" s="52" t="str">
        <f t="shared" si="1"/>
        <v>Nein</v>
      </c>
      <c r="Z7" s="52" t="str">
        <f t="shared" si="1"/>
        <v>Nein</v>
      </c>
      <c r="AA7" s="52" t="str">
        <f t="shared" si="1"/>
        <v>Nein</v>
      </c>
      <c r="AB7" s="52" t="str">
        <f t="shared" si="1"/>
        <v>Ja</v>
      </c>
      <c r="AC7" s="52" t="str">
        <f t="shared" si="1"/>
        <v>Nein</v>
      </c>
      <c r="AD7" s="52" t="str">
        <f t="shared" si="1"/>
        <v>Nein</v>
      </c>
      <c r="AE7" s="52" t="str">
        <f t="shared" si="1"/>
        <v>Nein</v>
      </c>
      <c r="AF7" s="52" t="str">
        <f t="shared" si="1"/>
        <v>Nein</v>
      </c>
      <c r="AG7" s="61" t="str">
        <f>IF(Q7="Ja",VLOOKUP($Q$2,Plausis!A:E,5,0),IF(R7="Ja",VLOOKUP($R$2,Plausis!A:E,5,0),IF(T7="Ja",VLOOKUP($T$2,Plausis!A:E,5,0),IF(U7="Ja",VLOOKUP($U$2,Plausis!A:E,5,0),IF(AA7="Ja",VLOOKUP($AA$2,Plausis!A:E,5,0),IF(AC7="Ja",VLOOKUP($AC$2,Plausis!A:E,5,0),IF(AD7="Ja",VLOOKUP($AD$2,Plausis!A:E,5,0),"")))))))</f>
        <v>Dieser Betrieb ist nur im Komfort-RS ohne ergänzenden Spezial-Straf-RS versicherbar.</v>
      </c>
      <c r="AH7" s="52" t="str">
        <f>IF(Y7="Ja",VLOOKUP($Y$2,Plausis!A:E,5,0),"")</f>
        <v/>
      </c>
      <c r="AI7" s="52" t="str">
        <f t="shared" si="2"/>
        <v>Nein</v>
      </c>
      <c r="AJ7" s="52" t="str">
        <f>IF(S7="Ja",VLOOKUP($S$2,Plausis!A:E,5,0),IF(V7="Ja",VLOOKUP($V$2,Plausis!A:E,5,0),IF(X7="Ja",VLOOKUP($X$2,Plausis!A:E,5,0),"")))</f>
        <v>Dieser Betrieb kann nur ohne ergänzenden Spezial-Straf-RS versichert werden.</v>
      </c>
      <c r="AL7" s="52" t="s">
        <v>2</v>
      </c>
      <c r="AM7" s="114">
        <v>45531</v>
      </c>
      <c r="AN7" s="52" t="s">
        <v>4467</v>
      </c>
      <c r="AO7" s="52" t="str">
        <f>VLOOKUP(B7,'BAT Grundtabelle'!B:T,19,0)</f>
        <v>ja</v>
      </c>
      <c r="AP7" s="105" t="str">
        <f t="shared" si="3"/>
        <v>10004</v>
      </c>
      <c r="AQ7" s="52" t="str">
        <f t="shared" si="4"/>
        <v>Abfallverwertungsunternehmen</v>
      </c>
      <c r="AR7" s="52" t="b">
        <f t="shared" si="5"/>
        <v>0</v>
      </c>
      <c r="AS7" s="52" t="b">
        <f t="shared" si="5"/>
        <v>0</v>
      </c>
      <c r="AT7" s="52" t="b">
        <f t="shared" si="5"/>
        <v>0</v>
      </c>
      <c r="AU7" s="52">
        <f t="shared" si="6"/>
        <v>4</v>
      </c>
      <c r="AW7" s="52" t="b">
        <f t="shared" si="7"/>
        <v>0</v>
      </c>
      <c r="AX7" s="52" t="str">
        <f t="shared" si="8"/>
        <v>Unternehmen</v>
      </c>
      <c r="AY7" s="52" t="b">
        <f t="shared" si="9"/>
        <v>0</v>
      </c>
      <c r="AZ7" s="52" t="str">
        <f t="shared" si="10"/>
        <v>10004</v>
      </c>
      <c r="BA7" s="52" t="str">
        <f>VLOOKUP(A7,'BAT Grundtabelle'!A:U,21,0)</f>
        <v>ja</v>
      </c>
      <c r="BB7" s="52" t="str">
        <f t="shared" si="11"/>
        <v>nein</v>
      </c>
      <c r="BC7" s="52" t="str">
        <f t="shared" si="12"/>
        <v>10004</v>
      </c>
      <c r="BD7" s="52" t="str">
        <f t="shared" si="13"/>
        <v>Abfallverwertungsunternehmen</v>
      </c>
      <c r="BE7" s="52" t="str">
        <f t="shared" si="14"/>
        <v>Unternehmen</v>
      </c>
      <c r="BF7" s="52">
        <f t="shared" si="15"/>
        <v>4</v>
      </c>
    </row>
    <row r="8" spans="1:58" hidden="1" x14ac:dyDescent="0.35">
      <c r="A8" s="107" t="s">
        <v>2419</v>
      </c>
      <c r="B8" s="75" t="s">
        <v>75</v>
      </c>
      <c r="C8" s="52" t="s">
        <v>3</v>
      </c>
      <c r="D8" s="52" t="s">
        <v>3</v>
      </c>
      <c r="E8" s="52" t="s">
        <v>2</v>
      </c>
      <c r="F8" s="52" t="s">
        <v>2</v>
      </c>
      <c r="G8" s="52" t="s">
        <v>2</v>
      </c>
      <c r="H8" s="52" t="s">
        <v>2</v>
      </c>
      <c r="I8" s="52" t="s">
        <v>3</v>
      </c>
      <c r="J8" s="52">
        <v>1</v>
      </c>
      <c r="K8" s="52" t="s">
        <v>2</v>
      </c>
      <c r="L8" s="52" t="s">
        <v>2</v>
      </c>
      <c r="M8" s="52" t="s">
        <v>2</v>
      </c>
      <c r="N8" s="52" t="s">
        <v>3</v>
      </c>
      <c r="P8" s="52" t="s">
        <v>4</v>
      </c>
      <c r="Q8" s="52" t="str">
        <f t="shared" si="1"/>
        <v>Nein</v>
      </c>
      <c r="R8" s="52" t="str">
        <f t="shared" si="1"/>
        <v>Nein</v>
      </c>
      <c r="S8" s="52" t="str">
        <f t="shared" si="1"/>
        <v>Nein</v>
      </c>
      <c r="T8" s="52" t="str">
        <f t="shared" si="1"/>
        <v>Nein</v>
      </c>
      <c r="U8" s="52" t="str">
        <f t="shared" si="1"/>
        <v>Nein</v>
      </c>
      <c r="V8" s="52" t="str">
        <f t="shared" si="1"/>
        <v>Nein</v>
      </c>
      <c r="W8" s="52" t="str">
        <f t="shared" si="1"/>
        <v>Nein</v>
      </c>
      <c r="X8" s="52" t="str">
        <f t="shared" si="1"/>
        <v>Nein</v>
      </c>
      <c r="Y8" s="52" t="str">
        <f t="shared" si="1"/>
        <v>Nein</v>
      </c>
      <c r="Z8" s="52" t="str">
        <f t="shared" si="1"/>
        <v>Nein</v>
      </c>
      <c r="AA8" s="52" t="str">
        <f t="shared" si="1"/>
        <v>Nein</v>
      </c>
      <c r="AB8" s="52" t="str">
        <f t="shared" si="1"/>
        <v>Nein</v>
      </c>
      <c r="AC8" s="52" t="str">
        <f t="shared" si="1"/>
        <v>Nein</v>
      </c>
      <c r="AD8" s="52" t="str">
        <f t="shared" si="1"/>
        <v>Nein</v>
      </c>
      <c r="AE8" s="52" t="str">
        <f t="shared" si="1"/>
        <v>Nein</v>
      </c>
      <c r="AF8" s="52" t="str">
        <f t="shared" si="1"/>
        <v>Nein</v>
      </c>
      <c r="AG8" s="61" t="str">
        <f>IF(Q8="Ja",VLOOKUP($Q$2,Plausis!A:E,5,0),IF(R8="Ja",VLOOKUP($R$2,Plausis!A:E,5,0),IF(T8="Ja",VLOOKUP($T$2,Plausis!A:E,5,0),IF(U8="Ja",VLOOKUP($U$2,Plausis!A:E,5,0),IF(AA8="Ja",VLOOKUP($AA$2,Plausis!A:E,5,0),IF(AC8="Ja",VLOOKUP($AC$2,Plausis!A:E,5,0),IF(AD8="Ja",VLOOKUP($AD$2,Plausis!A:E,5,0),"")))))))</f>
        <v/>
      </c>
      <c r="AH8" s="52" t="str">
        <f>IF(Y8="Ja",VLOOKUP($Y$2,Plausis!A:E,5,0),"")</f>
        <v/>
      </c>
      <c r="AI8" s="52" t="str">
        <f t="shared" si="2"/>
        <v>Ja</v>
      </c>
      <c r="AJ8" s="52" t="str">
        <f>IF(S8="Ja",VLOOKUP($S$2,Plausis!A:E,5,0),IF(V8="Ja",VLOOKUP($V$2,Plausis!A:E,5,0),IF(X8="Ja",VLOOKUP($X$2,Plausis!A:E,5,0),"")))</f>
        <v/>
      </c>
      <c r="AL8" s="52" t="s">
        <v>2</v>
      </c>
      <c r="AM8" s="114">
        <v>45531</v>
      </c>
      <c r="AN8" s="52" t="s">
        <v>4467</v>
      </c>
      <c r="AO8" s="52" t="str">
        <f>VLOOKUP(B8,'BAT Grundtabelle'!B:T,19,0)</f>
        <v>ja</v>
      </c>
      <c r="AP8" s="105" t="str">
        <f t="shared" si="3"/>
        <v>10005</v>
      </c>
      <c r="AQ8" s="52" t="str">
        <f t="shared" si="4"/>
        <v>Abflussreinigungsbetrieb</v>
      </c>
      <c r="AR8" s="52" t="b">
        <f t="shared" si="5"/>
        <v>0</v>
      </c>
      <c r="AS8" s="52" t="b">
        <f t="shared" si="5"/>
        <v>0</v>
      </c>
      <c r="AT8" s="52" t="b">
        <f t="shared" si="5"/>
        <v>0</v>
      </c>
      <c r="AU8" s="52">
        <f t="shared" si="6"/>
        <v>1</v>
      </c>
      <c r="AW8" s="52" t="b">
        <f t="shared" si="7"/>
        <v>0</v>
      </c>
      <c r="AX8" s="52" t="str">
        <f t="shared" si="8"/>
        <v>Unternehmen</v>
      </c>
      <c r="AY8" s="52" t="b">
        <f t="shared" si="9"/>
        <v>0</v>
      </c>
      <c r="AZ8" s="52" t="str">
        <f t="shared" si="10"/>
        <v>10005</v>
      </c>
      <c r="BA8" s="52" t="str">
        <f>VLOOKUP(A8,'BAT Grundtabelle'!A:U,21,0)</f>
        <v>ja</v>
      </c>
      <c r="BB8" s="52" t="str">
        <f t="shared" si="11"/>
        <v>nein</v>
      </c>
      <c r="BC8" s="52" t="str">
        <f t="shared" si="12"/>
        <v>10005</v>
      </c>
      <c r="BD8" s="52" t="str">
        <f t="shared" si="13"/>
        <v>Abflussreinigungsbetrieb</v>
      </c>
      <c r="BE8" s="52" t="str">
        <f t="shared" si="14"/>
        <v>Unternehmen</v>
      </c>
      <c r="BF8" s="52">
        <f t="shared" si="15"/>
        <v>1</v>
      </c>
    </row>
    <row r="9" spans="1:58" hidden="1" x14ac:dyDescent="0.35">
      <c r="A9" s="107" t="s">
        <v>2420</v>
      </c>
      <c r="B9" s="75" t="s">
        <v>66</v>
      </c>
      <c r="C9" s="52" t="s">
        <v>3</v>
      </c>
      <c r="D9" s="52" t="s">
        <v>3</v>
      </c>
      <c r="E9" s="52" t="s">
        <v>2</v>
      </c>
      <c r="F9" s="52" t="s">
        <v>2</v>
      </c>
      <c r="G9" s="52" t="s">
        <v>2</v>
      </c>
      <c r="H9" s="52" t="s">
        <v>2</v>
      </c>
      <c r="I9" s="52" t="s">
        <v>3</v>
      </c>
      <c r="J9" s="52">
        <v>4</v>
      </c>
      <c r="K9" s="52" t="s">
        <v>2</v>
      </c>
      <c r="L9" s="52" t="s">
        <v>2</v>
      </c>
      <c r="M9" s="52" t="s">
        <v>2</v>
      </c>
      <c r="N9" s="52" t="s">
        <v>3</v>
      </c>
      <c r="O9" s="52" t="s">
        <v>2412</v>
      </c>
      <c r="P9" s="52" t="s">
        <v>4438</v>
      </c>
      <c r="Q9" s="52" t="str">
        <f t="shared" si="1"/>
        <v>Nein</v>
      </c>
      <c r="R9" s="52" t="str">
        <f t="shared" si="1"/>
        <v>Nein</v>
      </c>
      <c r="S9" s="52" t="str">
        <f t="shared" si="1"/>
        <v>Nein</v>
      </c>
      <c r="T9" s="52" t="str">
        <f t="shared" si="1"/>
        <v>Ja</v>
      </c>
      <c r="U9" s="52" t="str">
        <f t="shared" si="1"/>
        <v>Nein</v>
      </c>
      <c r="V9" s="52" t="str">
        <f t="shared" si="1"/>
        <v>Nein</v>
      </c>
      <c r="W9" s="52" t="str">
        <f t="shared" si="1"/>
        <v>Nein</v>
      </c>
      <c r="X9" s="52" t="str">
        <f t="shared" si="1"/>
        <v>Ja</v>
      </c>
      <c r="Y9" s="52" t="str">
        <f t="shared" si="1"/>
        <v>Nein</v>
      </c>
      <c r="Z9" s="52" t="str">
        <f t="shared" si="1"/>
        <v>Nein</v>
      </c>
      <c r="AA9" s="52" t="str">
        <f t="shared" si="1"/>
        <v>Nein</v>
      </c>
      <c r="AB9" s="52" t="str">
        <f t="shared" si="1"/>
        <v>Ja</v>
      </c>
      <c r="AC9" s="52" t="str">
        <f t="shared" si="1"/>
        <v>Nein</v>
      </c>
      <c r="AD9" s="52" t="str">
        <f t="shared" si="1"/>
        <v>Nein</v>
      </c>
      <c r="AE9" s="52" t="str">
        <f t="shared" si="1"/>
        <v>Nein</v>
      </c>
      <c r="AF9" s="52" t="str">
        <f t="shared" si="1"/>
        <v>Nein</v>
      </c>
      <c r="AG9" s="61" t="str">
        <f>IF(Q9="Ja",VLOOKUP($Q$2,Plausis!A:E,5,0),IF(R9="Ja",VLOOKUP($R$2,Plausis!A:E,5,0),IF(T9="Ja",VLOOKUP($T$2,Plausis!A:E,5,0),IF(U9="Ja",VLOOKUP($U$2,Plausis!A:E,5,0),IF(AA9="Ja",VLOOKUP($AA$2,Plausis!A:E,5,0),IF(AC9="Ja",VLOOKUP($AC$2,Plausis!A:E,5,0),IF(AD9="Ja",VLOOKUP($AD$2,Plausis!A:E,5,0),"")))))))</f>
        <v>Dieser Betrieb ist nur im Komfort-RS ohne ergänzenden Spezial-Straf-RS versicherbar.</v>
      </c>
      <c r="AH9" s="52" t="str">
        <f>IF(Y9="Ja",VLOOKUP($Y$2,Plausis!A:E,5,0),"")</f>
        <v/>
      </c>
      <c r="AI9" s="52" t="str">
        <f t="shared" si="2"/>
        <v>Nein</v>
      </c>
      <c r="AJ9" s="52" t="str">
        <f>IF(S9="Ja",VLOOKUP($S$2,Plausis!A:E,5,0),IF(V9="Ja",VLOOKUP($V$2,Plausis!A:E,5,0),IF(X9="Ja",VLOOKUP($X$2,Plausis!A:E,5,0),"")))</f>
        <v>Dieser Betrieb kann nur ohne ergänzenden Spezial-Straf-RS versichert werden.</v>
      </c>
      <c r="AL9" s="52" t="s">
        <v>2</v>
      </c>
      <c r="AM9" s="114">
        <v>45531</v>
      </c>
      <c r="AN9" s="52" t="s">
        <v>4467</v>
      </c>
      <c r="AO9" s="52" t="str">
        <f>VLOOKUP(B9,'BAT Grundtabelle'!B:T,19,0)</f>
        <v>ja</v>
      </c>
      <c r="AP9" s="105" t="str">
        <f t="shared" si="3"/>
        <v>10006</v>
      </c>
      <c r="AQ9" s="52" t="str">
        <f t="shared" si="4"/>
        <v>Abwasserbeseitigungsunternehmen</v>
      </c>
      <c r="AR9" s="52" t="b">
        <f t="shared" si="5"/>
        <v>0</v>
      </c>
      <c r="AS9" s="52" t="b">
        <f t="shared" si="5"/>
        <v>0</v>
      </c>
      <c r="AT9" s="52" t="b">
        <f t="shared" si="5"/>
        <v>0</v>
      </c>
      <c r="AU9" s="52">
        <f t="shared" si="6"/>
        <v>4</v>
      </c>
      <c r="AW9" s="52" t="b">
        <f t="shared" si="7"/>
        <v>0</v>
      </c>
      <c r="AX9" s="52" t="str">
        <f t="shared" si="8"/>
        <v>Unternehmen</v>
      </c>
      <c r="AY9" s="52" t="b">
        <f t="shared" si="9"/>
        <v>0</v>
      </c>
      <c r="AZ9" s="52" t="str">
        <f t="shared" si="10"/>
        <v>10006</v>
      </c>
      <c r="BA9" s="52" t="str">
        <f>VLOOKUP(A9,'BAT Grundtabelle'!A:U,21,0)</f>
        <v>ja</v>
      </c>
      <c r="BB9" s="52" t="str">
        <f t="shared" si="11"/>
        <v>nein</v>
      </c>
      <c r="BC9" s="52" t="str">
        <f t="shared" si="12"/>
        <v>10006</v>
      </c>
      <c r="BD9" s="52" t="str">
        <f t="shared" si="13"/>
        <v>Abwasserbeseitigungsunternehmen</v>
      </c>
      <c r="BE9" s="52" t="str">
        <f t="shared" si="14"/>
        <v>Unternehmen</v>
      </c>
      <c r="BF9" s="52">
        <f t="shared" si="15"/>
        <v>4</v>
      </c>
    </row>
    <row r="10" spans="1:58" hidden="1" x14ac:dyDescent="0.35">
      <c r="A10" s="107" t="s">
        <v>2421</v>
      </c>
      <c r="B10" s="75" t="s">
        <v>407</v>
      </c>
      <c r="C10" s="52" t="s">
        <v>3</v>
      </c>
      <c r="D10" s="52" t="s">
        <v>3</v>
      </c>
      <c r="E10" s="52" t="s">
        <v>2</v>
      </c>
      <c r="F10" s="52" t="s">
        <v>2</v>
      </c>
      <c r="G10" s="52" t="s">
        <v>2</v>
      </c>
      <c r="H10" s="52" t="s">
        <v>2</v>
      </c>
      <c r="I10" s="52" t="s">
        <v>3</v>
      </c>
      <c r="J10" s="52">
        <v>3</v>
      </c>
      <c r="K10" s="52" t="s">
        <v>2</v>
      </c>
      <c r="L10" s="52" t="s">
        <v>2</v>
      </c>
      <c r="M10" s="52" t="s">
        <v>2</v>
      </c>
      <c r="N10" s="52" t="s">
        <v>3</v>
      </c>
      <c r="P10" s="52" t="s">
        <v>4</v>
      </c>
      <c r="Q10" s="52" t="str">
        <f t="shared" si="1"/>
        <v>Nein</v>
      </c>
      <c r="R10" s="52" t="str">
        <f t="shared" si="1"/>
        <v>Nein</v>
      </c>
      <c r="S10" s="52" t="str">
        <f t="shared" si="1"/>
        <v>Nein</v>
      </c>
      <c r="T10" s="52" t="str">
        <f t="shared" si="1"/>
        <v>Nein</v>
      </c>
      <c r="U10" s="52" t="str">
        <f t="shared" si="1"/>
        <v>Nein</v>
      </c>
      <c r="V10" s="52" t="str">
        <f t="shared" si="1"/>
        <v>Nein</v>
      </c>
      <c r="W10" s="52" t="str">
        <f t="shared" si="1"/>
        <v>Nein</v>
      </c>
      <c r="X10" s="52" t="str">
        <f t="shared" si="1"/>
        <v>Nein</v>
      </c>
      <c r="Y10" s="52" t="str">
        <f t="shared" si="1"/>
        <v>Nein</v>
      </c>
      <c r="Z10" s="52" t="str">
        <f t="shared" si="1"/>
        <v>Nein</v>
      </c>
      <c r="AA10" s="52" t="str">
        <f t="shared" si="1"/>
        <v>Nein</v>
      </c>
      <c r="AB10" s="52" t="str">
        <f t="shared" si="1"/>
        <v>Nein</v>
      </c>
      <c r="AC10" s="52" t="str">
        <f t="shared" si="1"/>
        <v>Nein</v>
      </c>
      <c r="AD10" s="52" t="str">
        <f t="shared" si="1"/>
        <v>Nein</v>
      </c>
      <c r="AE10" s="52" t="str">
        <f t="shared" si="1"/>
        <v>Nein</v>
      </c>
      <c r="AF10" s="52" t="str">
        <f t="shared" si="1"/>
        <v>Nein</v>
      </c>
      <c r="AG10" s="61" t="str">
        <f>IF(Q10="Ja",VLOOKUP($Q$2,Plausis!A:E,5,0),IF(R10="Ja",VLOOKUP($R$2,Plausis!A:E,5,0),IF(T10="Ja",VLOOKUP($T$2,Plausis!A:E,5,0),IF(U10="Ja",VLOOKUP($U$2,Plausis!A:E,5,0),IF(AA10="Ja",VLOOKUP($AA$2,Plausis!A:E,5,0),IF(AC10="Ja",VLOOKUP($AC$2,Plausis!A:E,5,0),IF(AD10="Ja",VLOOKUP($AD$2,Plausis!A:E,5,0),"")))))))</f>
        <v/>
      </c>
      <c r="AH10" s="52" t="str">
        <f>IF(Y10="Ja",VLOOKUP($Y$2,Plausis!A:E,5,0),"")</f>
        <v/>
      </c>
      <c r="AI10" s="52" t="str">
        <f t="shared" si="2"/>
        <v>Ja</v>
      </c>
      <c r="AJ10" s="52" t="str">
        <f>IF(S10="Ja",VLOOKUP($S$2,Plausis!A:E,5,0),IF(V10="Ja",VLOOKUP($V$2,Plausis!A:E,5,0),IF(X10="Ja",VLOOKUP($X$2,Plausis!A:E,5,0),"")))</f>
        <v/>
      </c>
      <c r="AL10" s="52" t="s">
        <v>2</v>
      </c>
      <c r="AM10" s="114">
        <v>45531</v>
      </c>
      <c r="AN10" s="52" t="s">
        <v>4467</v>
      </c>
      <c r="AO10" s="52" t="str">
        <f>VLOOKUP(B10,'BAT Grundtabelle'!B:T,19,0)</f>
        <v>ja</v>
      </c>
      <c r="AP10" s="105" t="str">
        <f t="shared" si="3"/>
        <v>10007</v>
      </c>
      <c r="AQ10" s="52" t="str">
        <f t="shared" si="4"/>
        <v>Achterbahn</v>
      </c>
      <c r="AR10" s="52" t="b">
        <f t="shared" si="5"/>
        <v>0</v>
      </c>
      <c r="AS10" s="52" t="b">
        <f t="shared" si="5"/>
        <v>0</v>
      </c>
      <c r="AT10" s="52" t="b">
        <f t="shared" si="5"/>
        <v>0</v>
      </c>
      <c r="AU10" s="52">
        <f t="shared" si="6"/>
        <v>3</v>
      </c>
      <c r="AW10" s="52" t="b">
        <f t="shared" si="7"/>
        <v>0</v>
      </c>
      <c r="AX10" s="52" t="str">
        <f t="shared" si="8"/>
        <v>Unternehmen</v>
      </c>
      <c r="AY10" s="52" t="b">
        <f t="shared" si="9"/>
        <v>0</v>
      </c>
      <c r="AZ10" s="52" t="str">
        <f t="shared" si="10"/>
        <v>10007</v>
      </c>
      <c r="BA10" s="52" t="str">
        <f>VLOOKUP(A10,'BAT Grundtabelle'!A:U,21,0)</f>
        <v>ja</v>
      </c>
      <c r="BB10" s="52" t="str">
        <f t="shared" si="11"/>
        <v>nein</v>
      </c>
      <c r="BC10" s="52" t="str">
        <f t="shared" si="12"/>
        <v>10007</v>
      </c>
      <c r="BD10" s="52" t="str">
        <f t="shared" si="13"/>
        <v>Achterbahn</v>
      </c>
      <c r="BE10" s="52" t="str">
        <f t="shared" si="14"/>
        <v>Unternehmen</v>
      </c>
      <c r="BF10" s="52">
        <f t="shared" si="15"/>
        <v>3</v>
      </c>
    </row>
    <row r="11" spans="1:58" hidden="1" x14ac:dyDescent="0.35">
      <c r="A11" s="107" t="s">
        <v>2422</v>
      </c>
      <c r="B11" s="75" t="s">
        <v>590</v>
      </c>
      <c r="C11" s="52" t="s">
        <v>3</v>
      </c>
      <c r="D11" s="52" t="s">
        <v>3</v>
      </c>
      <c r="E11" s="52" t="s">
        <v>2</v>
      </c>
      <c r="F11" s="52" t="s">
        <v>2</v>
      </c>
      <c r="G11" s="52" t="s">
        <v>2</v>
      </c>
      <c r="H11" s="52" t="s">
        <v>2</v>
      </c>
      <c r="I11" s="52" t="s">
        <v>3</v>
      </c>
      <c r="J11" s="52">
        <v>1</v>
      </c>
      <c r="K11" s="52" t="s">
        <v>2</v>
      </c>
      <c r="L11" s="52" t="s">
        <v>2</v>
      </c>
      <c r="M11" s="52" t="s">
        <v>2</v>
      </c>
      <c r="N11" s="52" t="s">
        <v>3</v>
      </c>
      <c r="P11" s="52" t="s">
        <v>4</v>
      </c>
      <c r="Q11" s="52" t="str">
        <f t="shared" si="1"/>
        <v>Nein</v>
      </c>
      <c r="R11" s="52" t="str">
        <f t="shared" si="1"/>
        <v>Nein</v>
      </c>
      <c r="S11" s="52" t="str">
        <f t="shared" si="1"/>
        <v>Nein</v>
      </c>
      <c r="T11" s="52" t="str">
        <f t="shared" si="1"/>
        <v>Nein</v>
      </c>
      <c r="U11" s="52" t="str">
        <f t="shared" si="1"/>
        <v>Nein</v>
      </c>
      <c r="V11" s="52" t="str">
        <f t="shared" si="1"/>
        <v>Nein</v>
      </c>
      <c r="W11" s="52" t="str">
        <f t="shared" si="1"/>
        <v>Nein</v>
      </c>
      <c r="X11" s="52" t="str">
        <f t="shared" si="1"/>
        <v>Nein</v>
      </c>
      <c r="Y11" s="52" t="str">
        <f t="shared" si="1"/>
        <v>Nein</v>
      </c>
      <c r="Z11" s="52" t="str">
        <f t="shared" si="1"/>
        <v>Nein</v>
      </c>
      <c r="AA11" s="52" t="str">
        <f t="shared" si="1"/>
        <v>Nein</v>
      </c>
      <c r="AB11" s="52" t="str">
        <f t="shared" si="1"/>
        <v>Nein</v>
      </c>
      <c r="AC11" s="52" t="str">
        <f t="shared" si="1"/>
        <v>Nein</v>
      </c>
      <c r="AD11" s="52" t="str">
        <f t="shared" si="1"/>
        <v>Nein</v>
      </c>
      <c r="AE11" s="52" t="str">
        <f t="shared" si="1"/>
        <v>Nein</v>
      </c>
      <c r="AF11" s="52" t="str">
        <f t="shared" si="1"/>
        <v>Nein</v>
      </c>
      <c r="AG11" s="61" t="str">
        <f>IF(Q11="Ja",VLOOKUP($Q$2,Plausis!A:E,5,0),IF(R11="Ja",VLOOKUP($R$2,Plausis!A:E,5,0),IF(T11="Ja",VLOOKUP($T$2,Plausis!A:E,5,0),IF(U11="Ja",VLOOKUP($U$2,Plausis!A:E,5,0),IF(AA11="Ja",VLOOKUP($AA$2,Plausis!A:E,5,0),IF(AC11="Ja",VLOOKUP($AC$2,Plausis!A:E,5,0),IF(AD11="Ja",VLOOKUP($AD$2,Plausis!A:E,5,0),"")))))))</f>
        <v/>
      </c>
      <c r="AH11" s="52" t="str">
        <f>IF(Y11="Ja",VLOOKUP($Y$2,Plausis!A:E,5,0),"")</f>
        <v/>
      </c>
      <c r="AI11" s="52" t="str">
        <f t="shared" si="2"/>
        <v>Ja</v>
      </c>
      <c r="AJ11" s="52" t="str">
        <f>IF(S11="Ja",VLOOKUP($S$2,Plausis!A:E,5,0),IF(V11="Ja",VLOOKUP($V$2,Plausis!A:E,5,0),IF(X11="Ja",VLOOKUP($X$2,Plausis!A:E,5,0),"")))</f>
        <v/>
      </c>
      <c r="AL11" s="52" t="s">
        <v>2</v>
      </c>
      <c r="AM11" s="114">
        <v>45531</v>
      </c>
      <c r="AN11" s="52" t="s">
        <v>4467</v>
      </c>
      <c r="AO11" s="52" t="str">
        <f>VLOOKUP(B11,'BAT Grundtabelle'!B:T,19,0)</f>
        <v>ja</v>
      </c>
      <c r="AP11" s="105" t="str">
        <f t="shared" si="3"/>
        <v>10008</v>
      </c>
      <c r="AQ11" s="52" t="str">
        <f t="shared" si="4"/>
        <v>Adressbuchverlag</v>
      </c>
      <c r="AR11" s="52" t="b">
        <f t="shared" si="5"/>
        <v>0</v>
      </c>
      <c r="AS11" s="52" t="b">
        <f t="shared" si="5"/>
        <v>0</v>
      </c>
      <c r="AT11" s="52" t="b">
        <f t="shared" si="5"/>
        <v>0</v>
      </c>
      <c r="AU11" s="52">
        <f t="shared" si="6"/>
        <v>1</v>
      </c>
      <c r="AW11" s="52" t="b">
        <f t="shared" si="7"/>
        <v>0</v>
      </c>
      <c r="AX11" s="52" t="str">
        <f t="shared" si="8"/>
        <v>Unternehmen</v>
      </c>
      <c r="AY11" s="52" t="b">
        <f t="shared" si="9"/>
        <v>0</v>
      </c>
      <c r="AZ11" s="52" t="str">
        <f t="shared" si="10"/>
        <v>10008</v>
      </c>
      <c r="BA11" s="52" t="str">
        <f>VLOOKUP(A11,'BAT Grundtabelle'!A:U,21,0)</f>
        <v>ja</v>
      </c>
      <c r="BB11" s="52" t="str">
        <f t="shared" si="11"/>
        <v>nein</v>
      </c>
      <c r="BC11" s="52" t="str">
        <f t="shared" si="12"/>
        <v>10008</v>
      </c>
      <c r="BD11" s="52" t="str">
        <f t="shared" si="13"/>
        <v>Adressbuchverlag</v>
      </c>
      <c r="BE11" s="52" t="str">
        <f t="shared" si="14"/>
        <v>Unternehmen</v>
      </c>
      <c r="BF11" s="52">
        <f t="shared" si="15"/>
        <v>1</v>
      </c>
    </row>
    <row r="12" spans="1:58" hidden="1" x14ac:dyDescent="0.35">
      <c r="A12" s="107" t="s">
        <v>2423</v>
      </c>
      <c r="B12" s="75" t="s">
        <v>122</v>
      </c>
      <c r="C12" s="52" t="s">
        <v>3</v>
      </c>
      <c r="D12" s="52" t="s">
        <v>3</v>
      </c>
      <c r="E12" s="52" t="s">
        <v>2</v>
      </c>
      <c r="F12" s="52" t="s">
        <v>2</v>
      </c>
      <c r="G12" s="52" t="s">
        <v>2</v>
      </c>
      <c r="H12" s="52" t="s">
        <v>2</v>
      </c>
      <c r="I12" s="52" t="s">
        <v>3</v>
      </c>
      <c r="J12" s="52">
        <v>1</v>
      </c>
      <c r="K12" s="52" t="s">
        <v>2</v>
      </c>
      <c r="L12" s="52" t="s">
        <v>2</v>
      </c>
      <c r="M12" s="52" t="s">
        <v>2</v>
      </c>
      <c r="N12" s="52" t="s">
        <v>2</v>
      </c>
      <c r="P12" s="52">
        <v>1197</v>
      </c>
      <c r="Q12" s="52" t="str">
        <f t="shared" si="1"/>
        <v>Nein</v>
      </c>
      <c r="R12" s="52" t="str">
        <f t="shared" si="1"/>
        <v>Nein</v>
      </c>
      <c r="S12" s="52" t="str">
        <f t="shared" si="1"/>
        <v>Nein</v>
      </c>
      <c r="T12" s="52" t="str">
        <f t="shared" si="1"/>
        <v>Nein</v>
      </c>
      <c r="U12" s="52" t="str">
        <f t="shared" si="1"/>
        <v>Nein</v>
      </c>
      <c r="V12" s="52" t="str">
        <f t="shared" si="1"/>
        <v>Nein</v>
      </c>
      <c r="W12" s="52" t="str">
        <f t="shared" si="1"/>
        <v>Nein</v>
      </c>
      <c r="X12" s="52" t="str">
        <f t="shared" si="1"/>
        <v>Nein</v>
      </c>
      <c r="Y12" s="52" t="str">
        <f t="shared" si="1"/>
        <v>Nein</v>
      </c>
      <c r="Z12" s="52" t="str">
        <f t="shared" si="1"/>
        <v>Nein</v>
      </c>
      <c r="AA12" s="52" t="str">
        <f t="shared" si="1"/>
        <v>Nein</v>
      </c>
      <c r="AB12" s="52" t="str">
        <f t="shared" si="1"/>
        <v>Nein</v>
      </c>
      <c r="AC12" s="52" t="str">
        <f t="shared" si="1"/>
        <v>Nein</v>
      </c>
      <c r="AD12" s="52" t="str">
        <f t="shared" si="1"/>
        <v>Nein</v>
      </c>
      <c r="AE12" s="52" t="str">
        <f t="shared" si="1"/>
        <v>Nein</v>
      </c>
      <c r="AF12" s="52" t="str">
        <f t="shared" si="1"/>
        <v>Nein</v>
      </c>
      <c r="AG12" s="61" t="str">
        <f>IF(Q12="Ja",VLOOKUP($Q$2,Plausis!A:E,5,0),IF(R12="Ja",VLOOKUP($R$2,Plausis!A:E,5,0),IF(T12="Ja",VLOOKUP($T$2,Plausis!A:E,5,0),IF(U12="Ja",VLOOKUP($U$2,Plausis!A:E,5,0),IF(AA12="Ja",VLOOKUP($AA$2,Plausis!A:E,5,0),IF(AC12="Ja",VLOOKUP($AC$2,Plausis!A:E,5,0),IF(AD12="Ja",VLOOKUP($AD$2,Plausis!A:E,5,0),"")))))))</f>
        <v/>
      </c>
      <c r="AH12" s="52" t="str">
        <f>IF(Y12="Ja",VLOOKUP($Y$2,Plausis!A:E,5,0),"")</f>
        <v/>
      </c>
      <c r="AI12" s="52" t="str">
        <f t="shared" si="2"/>
        <v>Ja</v>
      </c>
      <c r="AJ12" s="52" t="str">
        <f>IF(S12="Ja",VLOOKUP($S$2,Plausis!A:E,5,0),IF(V12="Ja",VLOOKUP($V$2,Plausis!A:E,5,0),IF(X12="Ja",VLOOKUP($X$2,Plausis!A:E,5,0),"")))</f>
        <v/>
      </c>
      <c r="AL12" s="52" t="s">
        <v>2</v>
      </c>
      <c r="AM12" s="114">
        <v>45531</v>
      </c>
      <c r="AN12" s="52" t="s">
        <v>4467</v>
      </c>
      <c r="AO12" s="52" t="str">
        <f>VLOOKUP(B12,'BAT Grundtabelle'!B:T,19,0)</f>
        <v>ja</v>
      </c>
      <c r="AP12" s="105" t="str">
        <f t="shared" si="3"/>
        <v>10009</v>
      </c>
      <c r="AQ12" s="52" t="str">
        <f t="shared" si="4"/>
        <v>Aerobicstudio</v>
      </c>
      <c r="AR12" s="52" t="b">
        <f t="shared" si="5"/>
        <v>0</v>
      </c>
      <c r="AS12" s="52" t="b">
        <f t="shared" si="5"/>
        <v>0</v>
      </c>
      <c r="AT12" s="52" t="b">
        <f t="shared" si="5"/>
        <v>0</v>
      </c>
      <c r="AU12" s="52">
        <f t="shared" si="6"/>
        <v>1</v>
      </c>
      <c r="AW12" s="52" t="b">
        <f t="shared" si="7"/>
        <v>0</v>
      </c>
      <c r="AX12" s="52" t="str">
        <f t="shared" si="8"/>
        <v>Unternehmen</v>
      </c>
      <c r="AY12" s="52" t="b">
        <f t="shared" si="9"/>
        <v>0</v>
      </c>
      <c r="AZ12" s="52" t="str">
        <f t="shared" si="10"/>
        <v>10009</v>
      </c>
      <c r="BA12" s="52" t="str">
        <f>VLOOKUP(A12,'BAT Grundtabelle'!A:U,21,0)</f>
        <v>ja</v>
      </c>
      <c r="BB12" s="52" t="str">
        <f t="shared" si="11"/>
        <v>nein</v>
      </c>
      <c r="BC12" s="52" t="str">
        <f t="shared" si="12"/>
        <v>10009</v>
      </c>
      <c r="BD12" s="52" t="str">
        <f t="shared" si="13"/>
        <v>Aerobicstudio</v>
      </c>
      <c r="BE12" s="52" t="str">
        <f t="shared" si="14"/>
        <v>Unternehmen</v>
      </c>
      <c r="BF12" s="52">
        <f t="shared" si="15"/>
        <v>1</v>
      </c>
    </row>
    <row r="13" spans="1:58" hidden="1" x14ac:dyDescent="0.35">
      <c r="A13" s="107" t="s">
        <v>2424</v>
      </c>
      <c r="B13" s="75" t="s">
        <v>123</v>
      </c>
      <c r="C13" s="52" t="s">
        <v>3</v>
      </c>
      <c r="D13" s="52" t="s">
        <v>3</v>
      </c>
      <c r="E13" s="52" t="s">
        <v>2</v>
      </c>
      <c r="F13" s="52" t="s">
        <v>2</v>
      </c>
      <c r="G13" s="52" t="s">
        <v>2</v>
      </c>
      <c r="H13" s="52" t="s">
        <v>2</v>
      </c>
      <c r="I13" s="52" t="s">
        <v>3</v>
      </c>
      <c r="J13" s="52">
        <v>1</v>
      </c>
      <c r="K13" s="52" t="s">
        <v>2</v>
      </c>
      <c r="L13" s="52" t="s">
        <v>2</v>
      </c>
      <c r="M13" s="52" t="s">
        <v>2</v>
      </c>
      <c r="N13" s="52" t="s">
        <v>3</v>
      </c>
      <c r="P13" s="52" t="s">
        <v>4</v>
      </c>
      <c r="Q13" s="52" t="str">
        <f t="shared" ref="Q13:AF22" si="16">IF(ISERROR(FIND(Q$2,$P13,1)),"Nein","Ja")</f>
        <v>Nein</v>
      </c>
      <c r="R13" s="52" t="str">
        <f t="shared" si="16"/>
        <v>Nein</v>
      </c>
      <c r="S13" s="52" t="str">
        <f t="shared" si="16"/>
        <v>Nein</v>
      </c>
      <c r="T13" s="52" t="str">
        <f t="shared" si="16"/>
        <v>Nein</v>
      </c>
      <c r="U13" s="52" t="str">
        <f t="shared" si="16"/>
        <v>Nein</v>
      </c>
      <c r="V13" s="52" t="str">
        <f t="shared" si="16"/>
        <v>Nein</v>
      </c>
      <c r="W13" s="52" t="str">
        <f t="shared" si="16"/>
        <v>Nein</v>
      </c>
      <c r="X13" s="52" t="str">
        <f t="shared" si="16"/>
        <v>Nein</v>
      </c>
      <c r="Y13" s="52" t="str">
        <f t="shared" si="16"/>
        <v>Nein</v>
      </c>
      <c r="Z13" s="52" t="str">
        <f t="shared" si="16"/>
        <v>Nein</v>
      </c>
      <c r="AA13" s="52" t="str">
        <f t="shared" si="16"/>
        <v>Nein</v>
      </c>
      <c r="AB13" s="52" t="str">
        <f t="shared" si="16"/>
        <v>Nein</v>
      </c>
      <c r="AC13" s="52" t="str">
        <f t="shared" si="16"/>
        <v>Nein</v>
      </c>
      <c r="AD13" s="52" t="str">
        <f t="shared" si="16"/>
        <v>Nein</v>
      </c>
      <c r="AE13" s="52" t="str">
        <f t="shared" si="16"/>
        <v>Nein</v>
      </c>
      <c r="AF13" s="52" t="str">
        <f t="shared" si="16"/>
        <v>Nein</v>
      </c>
      <c r="AG13" s="61" t="str">
        <f>IF(Q13="Ja",VLOOKUP($Q$2,Plausis!A:E,5,0),IF(R13="Ja",VLOOKUP($R$2,Plausis!A:E,5,0),IF(T13="Ja",VLOOKUP($T$2,Plausis!A:E,5,0),IF(U13="Ja",VLOOKUP($U$2,Plausis!A:E,5,0),IF(AA13="Ja",VLOOKUP($AA$2,Plausis!A:E,5,0),IF(AC13="Ja",VLOOKUP($AC$2,Plausis!A:E,5,0),IF(AD13="Ja",VLOOKUP($AD$2,Plausis!A:E,5,0),"")))))))</f>
        <v/>
      </c>
      <c r="AH13" s="52" t="str">
        <f>IF(Y13="Ja",VLOOKUP($Y$2,Plausis!A:E,5,0),"")</f>
        <v/>
      </c>
      <c r="AI13" s="52" t="str">
        <f t="shared" si="2"/>
        <v>Ja</v>
      </c>
      <c r="AJ13" s="52" t="str">
        <f>IF(S13="Ja",VLOOKUP($S$2,Plausis!A:E,5,0),IF(V13="Ja",VLOOKUP($V$2,Plausis!A:E,5,0),IF(X13="Ja",VLOOKUP($X$2,Plausis!A:E,5,0),"")))</f>
        <v/>
      </c>
      <c r="AL13" s="52" t="s">
        <v>3</v>
      </c>
      <c r="AM13" s="114">
        <v>45531</v>
      </c>
      <c r="AN13" s="52" t="s">
        <v>4467</v>
      </c>
      <c r="AO13" s="52" t="str">
        <f>VLOOKUP(B13,'BAT Grundtabelle'!B:T,19,0)</f>
        <v>ja</v>
      </c>
      <c r="AP13" s="105" t="str">
        <f t="shared" si="3"/>
        <v>10010</v>
      </c>
      <c r="AQ13" s="52" t="str">
        <f t="shared" si="4"/>
        <v>Aerobictrainer ohne eigene Schule/Sportanlage</v>
      </c>
      <c r="AR13" s="52" t="b">
        <f t="shared" si="5"/>
        <v>0</v>
      </c>
      <c r="AS13" s="52" t="b">
        <f t="shared" si="5"/>
        <v>0</v>
      </c>
      <c r="AT13" s="52" t="b">
        <f t="shared" si="5"/>
        <v>0</v>
      </c>
      <c r="AU13" s="52">
        <f t="shared" si="6"/>
        <v>1</v>
      </c>
      <c r="AW13" s="52" t="b">
        <f t="shared" si="7"/>
        <v>0</v>
      </c>
      <c r="AX13" s="52" t="str">
        <f t="shared" si="8"/>
        <v>Unternehmen</v>
      </c>
      <c r="AY13" s="52" t="b">
        <f t="shared" si="9"/>
        <v>0</v>
      </c>
      <c r="AZ13" s="52" t="str">
        <f t="shared" si="10"/>
        <v>10010</v>
      </c>
      <c r="BA13" s="52" t="str">
        <f>VLOOKUP(A13,'BAT Grundtabelle'!A:U,21,0)</f>
        <v>ja</v>
      </c>
      <c r="BB13" s="52" t="str">
        <f t="shared" si="11"/>
        <v>nein</v>
      </c>
      <c r="BC13" s="52" t="str">
        <f t="shared" si="12"/>
        <v>10010</v>
      </c>
      <c r="BD13" s="52" t="str">
        <f t="shared" si="13"/>
        <v>Aerobictrainer ohne eigene Schule/Sportanlage</v>
      </c>
      <c r="BE13" s="52" t="str">
        <f t="shared" si="14"/>
        <v>Unternehmen</v>
      </c>
      <c r="BF13" s="52">
        <f t="shared" si="15"/>
        <v>1</v>
      </c>
    </row>
    <row r="14" spans="1:58" hidden="1" x14ac:dyDescent="0.35">
      <c r="A14" s="107" t="s">
        <v>2425</v>
      </c>
      <c r="B14" s="75" t="s">
        <v>1894</v>
      </c>
      <c r="C14" s="52" t="s">
        <v>3</v>
      </c>
      <c r="D14" s="52" t="s">
        <v>3</v>
      </c>
      <c r="E14" s="52" t="s">
        <v>2</v>
      </c>
      <c r="F14" s="52" t="s">
        <v>2</v>
      </c>
      <c r="G14" s="52" t="s">
        <v>2</v>
      </c>
      <c r="H14" s="52" t="s">
        <v>2</v>
      </c>
      <c r="I14" s="52" t="s">
        <v>3</v>
      </c>
      <c r="J14" s="52">
        <v>1</v>
      </c>
      <c r="K14" s="52" t="s">
        <v>2</v>
      </c>
      <c r="L14" s="52" t="s">
        <v>2</v>
      </c>
      <c r="M14" s="52" t="s">
        <v>2</v>
      </c>
      <c r="N14" s="52" t="s">
        <v>3</v>
      </c>
      <c r="P14" s="52" t="s">
        <v>4</v>
      </c>
      <c r="Q14" s="52" t="str">
        <f t="shared" si="16"/>
        <v>Nein</v>
      </c>
      <c r="R14" s="52" t="str">
        <f t="shared" si="16"/>
        <v>Nein</v>
      </c>
      <c r="S14" s="52" t="str">
        <f t="shared" si="16"/>
        <v>Nein</v>
      </c>
      <c r="T14" s="52" t="str">
        <f t="shared" si="16"/>
        <v>Nein</v>
      </c>
      <c r="U14" s="52" t="str">
        <f t="shared" si="16"/>
        <v>Nein</v>
      </c>
      <c r="V14" s="52" t="str">
        <f t="shared" si="16"/>
        <v>Nein</v>
      </c>
      <c r="W14" s="52" t="str">
        <f t="shared" si="16"/>
        <v>Nein</v>
      </c>
      <c r="X14" s="52" t="str">
        <f t="shared" si="16"/>
        <v>Nein</v>
      </c>
      <c r="Y14" s="52" t="str">
        <f t="shared" si="16"/>
        <v>Nein</v>
      </c>
      <c r="Z14" s="52" t="str">
        <f t="shared" si="16"/>
        <v>Nein</v>
      </c>
      <c r="AA14" s="52" t="str">
        <f t="shared" si="16"/>
        <v>Nein</v>
      </c>
      <c r="AB14" s="52" t="str">
        <f t="shared" si="16"/>
        <v>Nein</v>
      </c>
      <c r="AC14" s="52" t="str">
        <f t="shared" si="16"/>
        <v>Nein</v>
      </c>
      <c r="AD14" s="52" t="str">
        <f t="shared" si="16"/>
        <v>Nein</v>
      </c>
      <c r="AE14" s="52" t="str">
        <f t="shared" si="16"/>
        <v>Nein</v>
      </c>
      <c r="AF14" s="52" t="str">
        <f t="shared" si="16"/>
        <v>Nein</v>
      </c>
      <c r="AG14" s="61" t="str">
        <f>IF(Q14="Ja",VLOOKUP($Q$2,Plausis!A:E,5,0),IF(R14="Ja",VLOOKUP($R$2,Plausis!A:E,5,0),IF(T14="Ja",VLOOKUP($T$2,Plausis!A:E,5,0),IF(U14="Ja",VLOOKUP($U$2,Plausis!A:E,5,0),IF(AA14="Ja",VLOOKUP($AA$2,Plausis!A:E,5,0),IF(AC14="Ja",VLOOKUP($AC$2,Plausis!A:E,5,0),IF(AD14="Ja",VLOOKUP($AD$2,Plausis!A:E,5,0),"")))))))</f>
        <v/>
      </c>
      <c r="AH14" s="52" t="str">
        <f>IF(Y14="Ja",VLOOKUP($Y$2,Plausis!A:E,5,0),"")</f>
        <v/>
      </c>
      <c r="AI14" s="52" t="str">
        <f t="shared" si="2"/>
        <v>Ja</v>
      </c>
      <c r="AJ14" s="52" t="str">
        <f>IF(S14="Ja",VLOOKUP($S$2,Plausis!A:E,5,0),IF(V14="Ja",VLOOKUP($V$2,Plausis!A:E,5,0),IF(X14="Ja",VLOOKUP($X$2,Plausis!A:E,5,0),"")))</f>
        <v/>
      </c>
      <c r="AL14" s="52" t="s">
        <v>2</v>
      </c>
      <c r="AM14" s="114">
        <v>45531</v>
      </c>
      <c r="AN14" s="52" t="s">
        <v>4467</v>
      </c>
      <c r="AO14" s="52" t="str">
        <f>VLOOKUP(B14,'BAT Grundtabelle'!B:T,19,0)</f>
        <v>ja</v>
      </c>
      <c r="AP14" s="105" t="str">
        <f t="shared" si="3"/>
        <v>10011</v>
      </c>
      <c r="AQ14" s="52" t="str">
        <f t="shared" si="4"/>
        <v>Airbaghersteller</v>
      </c>
      <c r="AR14" s="52" t="b">
        <f t="shared" si="5"/>
        <v>0</v>
      </c>
      <c r="AS14" s="52" t="b">
        <f t="shared" si="5"/>
        <v>0</v>
      </c>
      <c r="AT14" s="52" t="b">
        <f t="shared" si="5"/>
        <v>0</v>
      </c>
      <c r="AU14" s="52">
        <f t="shared" si="6"/>
        <v>1</v>
      </c>
      <c r="AW14" s="52" t="b">
        <f t="shared" si="7"/>
        <v>0</v>
      </c>
      <c r="AX14" s="52" t="str">
        <f t="shared" si="8"/>
        <v>Unternehmen</v>
      </c>
      <c r="AY14" s="52" t="b">
        <f t="shared" si="9"/>
        <v>0</v>
      </c>
      <c r="AZ14" s="52" t="str">
        <f t="shared" si="10"/>
        <v>10011</v>
      </c>
      <c r="BA14" s="52" t="str">
        <f>VLOOKUP(A14,'BAT Grundtabelle'!A:U,21,0)</f>
        <v>ja</v>
      </c>
      <c r="BB14" s="52" t="str">
        <f t="shared" si="11"/>
        <v>nein</v>
      </c>
      <c r="BC14" s="52" t="str">
        <f t="shared" si="12"/>
        <v>10011</v>
      </c>
      <c r="BD14" s="52" t="str">
        <f t="shared" si="13"/>
        <v>Airbaghersteller</v>
      </c>
      <c r="BE14" s="52" t="str">
        <f t="shared" si="14"/>
        <v>Unternehmen</v>
      </c>
      <c r="BF14" s="52">
        <f t="shared" si="15"/>
        <v>1</v>
      </c>
    </row>
    <row r="15" spans="1:58" hidden="1" x14ac:dyDescent="0.35">
      <c r="A15" s="107" t="s">
        <v>2426</v>
      </c>
      <c r="B15" s="75" t="s">
        <v>1895</v>
      </c>
      <c r="C15" s="52" t="s">
        <v>3</v>
      </c>
      <c r="D15" s="52" t="s">
        <v>3</v>
      </c>
      <c r="E15" s="52" t="s">
        <v>2</v>
      </c>
      <c r="F15" s="52" t="s">
        <v>2</v>
      </c>
      <c r="G15" s="52" t="s">
        <v>2</v>
      </c>
      <c r="H15" s="52" t="s">
        <v>2</v>
      </c>
      <c r="I15" s="52" t="s">
        <v>3</v>
      </c>
      <c r="J15" s="52">
        <v>1</v>
      </c>
      <c r="K15" s="52" t="s">
        <v>2</v>
      </c>
      <c r="L15" s="52" t="s">
        <v>2</v>
      </c>
      <c r="M15" s="52" t="s">
        <v>2</v>
      </c>
      <c r="N15" s="52" t="s">
        <v>3</v>
      </c>
      <c r="P15" s="52" t="s">
        <v>4</v>
      </c>
      <c r="Q15" s="52" t="str">
        <f t="shared" si="16"/>
        <v>Nein</v>
      </c>
      <c r="R15" s="52" t="str">
        <f t="shared" si="16"/>
        <v>Nein</v>
      </c>
      <c r="S15" s="52" t="str">
        <f t="shared" si="16"/>
        <v>Nein</v>
      </c>
      <c r="T15" s="52" t="str">
        <f t="shared" si="16"/>
        <v>Nein</v>
      </c>
      <c r="U15" s="52" t="str">
        <f t="shared" si="16"/>
        <v>Nein</v>
      </c>
      <c r="V15" s="52" t="str">
        <f t="shared" si="16"/>
        <v>Nein</v>
      </c>
      <c r="W15" s="52" t="str">
        <f t="shared" si="16"/>
        <v>Nein</v>
      </c>
      <c r="X15" s="52" t="str">
        <f t="shared" si="16"/>
        <v>Nein</v>
      </c>
      <c r="Y15" s="52" t="str">
        <f t="shared" si="16"/>
        <v>Nein</v>
      </c>
      <c r="Z15" s="52" t="str">
        <f t="shared" si="16"/>
        <v>Nein</v>
      </c>
      <c r="AA15" s="52" t="str">
        <f t="shared" si="16"/>
        <v>Nein</v>
      </c>
      <c r="AB15" s="52" t="str">
        <f t="shared" si="16"/>
        <v>Nein</v>
      </c>
      <c r="AC15" s="52" t="str">
        <f t="shared" si="16"/>
        <v>Nein</v>
      </c>
      <c r="AD15" s="52" t="str">
        <f t="shared" si="16"/>
        <v>Nein</v>
      </c>
      <c r="AE15" s="52" t="str">
        <f t="shared" si="16"/>
        <v>Nein</v>
      </c>
      <c r="AF15" s="52" t="str">
        <f t="shared" si="16"/>
        <v>Nein</v>
      </c>
      <c r="AG15" s="61" t="str">
        <f>IF(Q15="Ja",VLOOKUP($Q$2,Plausis!A:E,5,0),IF(R15="Ja",VLOOKUP($R$2,Plausis!A:E,5,0),IF(T15="Ja",VLOOKUP($T$2,Plausis!A:E,5,0),IF(U15="Ja",VLOOKUP($U$2,Plausis!A:E,5,0),IF(AA15="Ja",VLOOKUP($AA$2,Plausis!A:E,5,0),IF(AC15="Ja",VLOOKUP($AC$2,Plausis!A:E,5,0),IF(AD15="Ja",VLOOKUP($AD$2,Plausis!A:E,5,0),"")))))))</f>
        <v/>
      </c>
      <c r="AH15" s="52" t="str">
        <f>IF(Y15="Ja",VLOOKUP($Y$2,Plausis!A:E,5,0),"")</f>
        <v/>
      </c>
      <c r="AI15" s="52" t="str">
        <f t="shared" si="2"/>
        <v>Ja</v>
      </c>
      <c r="AJ15" s="52" t="str">
        <f>IF(S15="Ja",VLOOKUP($S$2,Plausis!A:E,5,0),IF(V15="Ja",VLOOKUP($V$2,Plausis!A:E,5,0),IF(X15="Ja",VLOOKUP($X$2,Plausis!A:E,5,0),"")))</f>
        <v/>
      </c>
      <c r="AL15" s="52" t="s">
        <v>2</v>
      </c>
      <c r="AM15" s="114">
        <v>45531</v>
      </c>
      <c r="AN15" s="52" t="s">
        <v>4467</v>
      </c>
      <c r="AO15" s="52" t="str">
        <f>VLOOKUP(B15,'BAT Grundtabelle'!B:T,19,0)</f>
        <v>ja</v>
      </c>
      <c r="AP15" s="105" t="str">
        <f t="shared" si="3"/>
        <v>10012</v>
      </c>
      <c r="AQ15" s="52" t="str">
        <f t="shared" si="4"/>
        <v>Airbagmontagebetrieb</v>
      </c>
      <c r="AR15" s="52" t="b">
        <f t="shared" si="5"/>
        <v>0</v>
      </c>
      <c r="AS15" s="52" t="b">
        <f t="shared" si="5"/>
        <v>0</v>
      </c>
      <c r="AT15" s="52" t="b">
        <f t="shared" si="5"/>
        <v>0</v>
      </c>
      <c r="AU15" s="52">
        <f t="shared" si="6"/>
        <v>1</v>
      </c>
      <c r="AW15" s="52" t="b">
        <f t="shared" si="7"/>
        <v>0</v>
      </c>
      <c r="AX15" s="52" t="str">
        <f t="shared" si="8"/>
        <v>Unternehmen</v>
      </c>
      <c r="AY15" s="52" t="b">
        <f t="shared" si="9"/>
        <v>0</v>
      </c>
      <c r="AZ15" s="52" t="str">
        <f t="shared" si="10"/>
        <v>10012</v>
      </c>
      <c r="BA15" s="52" t="str">
        <f>VLOOKUP(A15,'BAT Grundtabelle'!A:U,21,0)</f>
        <v>ja</v>
      </c>
      <c r="BB15" s="52" t="str">
        <f t="shared" si="11"/>
        <v>nein</v>
      </c>
      <c r="BC15" s="52" t="str">
        <f t="shared" si="12"/>
        <v>10012</v>
      </c>
      <c r="BD15" s="52" t="str">
        <f t="shared" si="13"/>
        <v>Airbagmontagebetrieb</v>
      </c>
      <c r="BE15" s="52" t="str">
        <f t="shared" si="14"/>
        <v>Unternehmen</v>
      </c>
      <c r="BF15" s="52">
        <f t="shared" si="15"/>
        <v>1</v>
      </c>
    </row>
    <row r="16" spans="1:58" hidden="1" x14ac:dyDescent="0.35">
      <c r="A16" s="107" t="s">
        <v>2427</v>
      </c>
      <c r="B16" s="75" t="s">
        <v>977</v>
      </c>
      <c r="C16" s="52" t="s">
        <v>3</v>
      </c>
      <c r="D16" s="52" t="s">
        <v>3</v>
      </c>
      <c r="E16" s="52" t="s">
        <v>2</v>
      </c>
      <c r="F16" s="52" t="s">
        <v>2</v>
      </c>
      <c r="G16" s="52" t="s">
        <v>2</v>
      </c>
      <c r="H16" s="52" t="s">
        <v>2</v>
      </c>
      <c r="I16" s="52" t="s">
        <v>3</v>
      </c>
      <c r="J16" s="52">
        <v>3</v>
      </c>
      <c r="K16" s="52" t="s">
        <v>2</v>
      </c>
      <c r="L16" s="52" t="s">
        <v>2</v>
      </c>
      <c r="M16" s="52" t="s">
        <v>2</v>
      </c>
      <c r="N16" s="52" t="s">
        <v>3</v>
      </c>
      <c r="P16" s="52" t="s">
        <v>4</v>
      </c>
      <c r="Q16" s="52" t="str">
        <f t="shared" si="16"/>
        <v>Nein</v>
      </c>
      <c r="R16" s="52" t="str">
        <f t="shared" si="16"/>
        <v>Nein</v>
      </c>
      <c r="S16" s="52" t="str">
        <f t="shared" si="16"/>
        <v>Nein</v>
      </c>
      <c r="T16" s="52" t="str">
        <f t="shared" si="16"/>
        <v>Nein</v>
      </c>
      <c r="U16" s="52" t="str">
        <f t="shared" si="16"/>
        <v>Nein</v>
      </c>
      <c r="V16" s="52" t="str">
        <f t="shared" si="16"/>
        <v>Nein</v>
      </c>
      <c r="W16" s="52" t="str">
        <f t="shared" si="16"/>
        <v>Nein</v>
      </c>
      <c r="X16" s="52" t="str">
        <f t="shared" si="16"/>
        <v>Nein</v>
      </c>
      <c r="Y16" s="52" t="str">
        <f t="shared" si="16"/>
        <v>Nein</v>
      </c>
      <c r="Z16" s="52" t="str">
        <f t="shared" si="16"/>
        <v>Nein</v>
      </c>
      <c r="AA16" s="52" t="str">
        <f t="shared" si="16"/>
        <v>Nein</v>
      </c>
      <c r="AB16" s="52" t="str">
        <f t="shared" si="16"/>
        <v>Nein</v>
      </c>
      <c r="AC16" s="52" t="str">
        <f t="shared" si="16"/>
        <v>Nein</v>
      </c>
      <c r="AD16" s="52" t="str">
        <f t="shared" si="16"/>
        <v>Nein</v>
      </c>
      <c r="AE16" s="52" t="str">
        <f t="shared" si="16"/>
        <v>Nein</v>
      </c>
      <c r="AF16" s="52" t="str">
        <f t="shared" si="16"/>
        <v>Nein</v>
      </c>
      <c r="AG16" s="61" t="str">
        <f>IF(Q16="Ja",VLOOKUP($Q$2,Plausis!A:E,5,0),IF(R16="Ja",VLOOKUP($R$2,Plausis!A:E,5,0),IF(T16="Ja",VLOOKUP($T$2,Plausis!A:E,5,0),IF(U16="Ja",VLOOKUP($U$2,Plausis!A:E,5,0),IF(AA16="Ja",VLOOKUP($AA$2,Plausis!A:E,5,0),IF(AC16="Ja",VLOOKUP($AC$2,Plausis!A:E,5,0),IF(AD16="Ja",VLOOKUP($AD$2,Plausis!A:E,5,0),"")))))))</f>
        <v/>
      </c>
      <c r="AH16" s="52" t="str">
        <f>IF(Y16="Ja",VLOOKUP($Y$2,Plausis!A:E,5,0),"")</f>
        <v/>
      </c>
      <c r="AI16" s="52" t="str">
        <f t="shared" si="2"/>
        <v>Ja</v>
      </c>
      <c r="AJ16" s="52" t="str">
        <f>IF(S16="Ja",VLOOKUP($S$2,Plausis!A:E,5,0),IF(V16="Ja",VLOOKUP($V$2,Plausis!A:E,5,0),IF(X16="Ja",VLOOKUP($X$2,Plausis!A:E,5,0),"")))</f>
        <v/>
      </c>
      <c r="AL16" s="52" t="s">
        <v>2</v>
      </c>
      <c r="AM16" s="114">
        <v>45531</v>
      </c>
      <c r="AN16" s="52" t="s">
        <v>4467</v>
      </c>
      <c r="AO16" s="52" t="str">
        <f>VLOOKUP(B16,'BAT Grundtabelle'!B:T,19,0)</f>
        <v>ja</v>
      </c>
      <c r="AP16" s="105" t="str">
        <f t="shared" si="3"/>
        <v>10013</v>
      </c>
      <c r="AQ16" s="52" t="str">
        <f t="shared" si="4"/>
        <v>Akkumulatorenhersteller</v>
      </c>
      <c r="AR16" s="52" t="b">
        <f t="shared" si="5"/>
        <v>0</v>
      </c>
      <c r="AS16" s="52" t="b">
        <f t="shared" si="5"/>
        <v>0</v>
      </c>
      <c r="AT16" s="52" t="b">
        <f t="shared" si="5"/>
        <v>0</v>
      </c>
      <c r="AU16" s="52">
        <f t="shared" si="6"/>
        <v>3</v>
      </c>
      <c r="AW16" s="52" t="b">
        <f t="shared" si="7"/>
        <v>0</v>
      </c>
      <c r="AX16" s="52" t="str">
        <f t="shared" si="8"/>
        <v>Unternehmen</v>
      </c>
      <c r="AY16" s="52" t="b">
        <f t="shared" si="9"/>
        <v>0</v>
      </c>
      <c r="AZ16" s="52" t="str">
        <f t="shared" si="10"/>
        <v>10013</v>
      </c>
      <c r="BA16" s="52" t="str">
        <f>VLOOKUP(A16,'BAT Grundtabelle'!A:U,21,0)</f>
        <v>ja</v>
      </c>
      <c r="BB16" s="52" t="str">
        <f t="shared" si="11"/>
        <v>nein</v>
      </c>
      <c r="BC16" s="52" t="str">
        <f t="shared" si="12"/>
        <v>10013</v>
      </c>
      <c r="BD16" s="52" t="str">
        <f t="shared" si="13"/>
        <v>Akkumulatorenhersteller</v>
      </c>
      <c r="BE16" s="52" t="str">
        <f t="shared" si="14"/>
        <v>Unternehmen</v>
      </c>
      <c r="BF16" s="52">
        <f t="shared" si="15"/>
        <v>3</v>
      </c>
    </row>
    <row r="17" spans="1:58" hidden="1" x14ac:dyDescent="0.35">
      <c r="A17" s="107" t="s">
        <v>2428</v>
      </c>
      <c r="B17" s="75" t="s">
        <v>78</v>
      </c>
      <c r="C17" s="52" t="s">
        <v>3</v>
      </c>
      <c r="D17" s="52" t="s">
        <v>3</v>
      </c>
      <c r="E17" s="52" t="s">
        <v>2</v>
      </c>
      <c r="F17" s="52" t="s">
        <v>2</v>
      </c>
      <c r="G17" s="52" t="s">
        <v>2</v>
      </c>
      <c r="H17" s="52" t="s">
        <v>2</v>
      </c>
      <c r="I17" s="52" t="s">
        <v>3</v>
      </c>
      <c r="J17" s="52">
        <v>1</v>
      </c>
      <c r="K17" s="52" t="s">
        <v>2</v>
      </c>
      <c r="L17" s="52" t="s">
        <v>2</v>
      </c>
      <c r="M17" s="52" t="s">
        <v>2</v>
      </c>
      <c r="N17" s="52" t="s">
        <v>3</v>
      </c>
      <c r="P17" s="52" t="s">
        <v>4</v>
      </c>
      <c r="Q17" s="52" t="str">
        <f t="shared" si="16"/>
        <v>Nein</v>
      </c>
      <c r="R17" s="52" t="str">
        <f t="shared" si="16"/>
        <v>Nein</v>
      </c>
      <c r="S17" s="52" t="str">
        <f t="shared" si="16"/>
        <v>Nein</v>
      </c>
      <c r="T17" s="52" t="str">
        <f t="shared" si="16"/>
        <v>Nein</v>
      </c>
      <c r="U17" s="52" t="str">
        <f t="shared" si="16"/>
        <v>Nein</v>
      </c>
      <c r="V17" s="52" t="str">
        <f t="shared" si="16"/>
        <v>Nein</v>
      </c>
      <c r="W17" s="52" t="str">
        <f t="shared" si="16"/>
        <v>Nein</v>
      </c>
      <c r="X17" s="52" t="str">
        <f t="shared" si="16"/>
        <v>Nein</v>
      </c>
      <c r="Y17" s="52" t="str">
        <f t="shared" si="16"/>
        <v>Nein</v>
      </c>
      <c r="Z17" s="52" t="str">
        <f t="shared" si="16"/>
        <v>Nein</v>
      </c>
      <c r="AA17" s="52" t="str">
        <f t="shared" si="16"/>
        <v>Nein</v>
      </c>
      <c r="AB17" s="52" t="str">
        <f t="shared" si="16"/>
        <v>Nein</v>
      </c>
      <c r="AC17" s="52" t="str">
        <f t="shared" si="16"/>
        <v>Nein</v>
      </c>
      <c r="AD17" s="52" t="str">
        <f t="shared" si="16"/>
        <v>Nein</v>
      </c>
      <c r="AE17" s="52" t="str">
        <f t="shared" si="16"/>
        <v>Nein</v>
      </c>
      <c r="AF17" s="52" t="str">
        <f t="shared" si="16"/>
        <v>Nein</v>
      </c>
      <c r="AG17" s="61" t="str">
        <f>IF(Q17="Ja",VLOOKUP($Q$2,Plausis!A:E,5,0),IF(R17="Ja",VLOOKUP($R$2,Plausis!A:E,5,0),IF(T17="Ja",VLOOKUP($T$2,Plausis!A:E,5,0),IF(U17="Ja",VLOOKUP($U$2,Plausis!A:E,5,0),IF(AA17="Ja",VLOOKUP($AA$2,Plausis!A:E,5,0),IF(AC17="Ja",VLOOKUP($AC$2,Plausis!A:E,5,0),IF(AD17="Ja",VLOOKUP($AD$2,Plausis!A:E,5,0),"")))))))</f>
        <v/>
      </c>
      <c r="AH17" s="52" t="str">
        <f>IF(Y17="Ja",VLOOKUP($Y$2,Plausis!A:E,5,0),"")</f>
        <v/>
      </c>
      <c r="AI17" s="52" t="str">
        <f t="shared" si="2"/>
        <v>Ja</v>
      </c>
      <c r="AJ17" s="52" t="str">
        <f>IF(S17="Ja",VLOOKUP($S$2,Plausis!A:E,5,0),IF(V17="Ja",VLOOKUP($V$2,Plausis!A:E,5,0),IF(X17="Ja",VLOOKUP($X$2,Plausis!A:E,5,0),"")))</f>
        <v/>
      </c>
      <c r="AL17" s="52" t="s">
        <v>2</v>
      </c>
      <c r="AM17" s="114">
        <v>45531</v>
      </c>
      <c r="AN17" s="52" t="s">
        <v>4467</v>
      </c>
      <c r="AO17" s="52" t="str">
        <f>VLOOKUP(B17,'BAT Grundtabelle'!B:T,19,0)</f>
        <v>ja</v>
      </c>
      <c r="AP17" s="105" t="str">
        <f t="shared" si="3"/>
        <v>10014</v>
      </c>
      <c r="AQ17" s="52" t="str">
        <f t="shared" si="4"/>
        <v>Akustikbaubetrieb</v>
      </c>
      <c r="AR17" s="52" t="b">
        <f t="shared" si="5"/>
        <v>0</v>
      </c>
      <c r="AS17" s="52" t="b">
        <f t="shared" si="5"/>
        <v>0</v>
      </c>
      <c r="AT17" s="52" t="b">
        <f t="shared" si="5"/>
        <v>0</v>
      </c>
      <c r="AU17" s="52">
        <f t="shared" si="6"/>
        <v>1</v>
      </c>
      <c r="AW17" s="52" t="b">
        <f t="shared" si="7"/>
        <v>0</v>
      </c>
      <c r="AX17" s="52" t="str">
        <f t="shared" si="8"/>
        <v>Unternehmen</v>
      </c>
      <c r="AY17" s="52" t="b">
        <f t="shared" si="9"/>
        <v>0</v>
      </c>
      <c r="AZ17" s="52" t="str">
        <f t="shared" si="10"/>
        <v>10014</v>
      </c>
      <c r="BA17" s="52" t="str">
        <f>VLOOKUP(A17,'BAT Grundtabelle'!A:U,21,0)</f>
        <v>ja</v>
      </c>
      <c r="BB17" s="52" t="str">
        <f t="shared" si="11"/>
        <v>nein</v>
      </c>
      <c r="BC17" s="52" t="str">
        <f t="shared" si="12"/>
        <v>10014</v>
      </c>
      <c r="BD17" s="52" t="str">
        <f t="shared" si="13"/>
        <v>Akustikbaubetrieb</v>
      </c>
      <c r="BE17" s="52" t="str">
        <f t="shared" si="14"/>
        <v>Unternehmen</v>
      </c>
      <c r="BF17" s="52">
        <f t="shared" si="15"/>
        <v>1</v>
      </c>
    </row>
    <row r="18" spans="1:58" ht="29" hidden="1" x14ac:dyDescent="0.35">
      <c r="A18" s="107" t="s">
        <v>2429</v>
      </c>
      <c r="B18" s="75" t="s">
        <v>646</v>
      </c>
      <c r="C18" s="52" t="s">
        <v>3</v>
      </c>
      <c r="D18" s="52" t="s">
        <v>3</v>
      </c>
      <c r="E18" s="52" t="s">
        <v>2</v>
      </c>
      <c r="F18" s="52" t="s">
        <v>2</v>
      </c>
      <c r="G18" s="52" t="s">
        <v>2</v>
      </c>
      <c r="H18" s="52" t="s">
        <v>2</v>
      </c>
      <c r="I18" s="52" t="s">
        <v>2</v>
      </c>
      <c r="J18" s="52" t="s">
        <v>2</v>
      </c>
      <c r="K18" s="52" t="s">
        <v>2</v>
      </c>
      <c r="L18" s="52" t="s">
        <v>2</v>
      </c>
      <c r="M18" s="52" t="s">
        <v>2</v>
      </c>
      <c r="N18" s="52" t="s">
        <v>3</v>
      </c>
      <c r="O18" s="52" t="s">
        <v>2409</v>
      </c>
      <c r="P18" s="52" t="s">
        <v>58</v>
      </c>
      <c r="Q18" s="52" t="str">
        <f t="shared" si="16"/>
        <v>Nein</v>
      </c>
      <c r="R18" s="52" t="str">
        <f t="shared" si="16"/>
        <v>Nein</v>
      </c>
      <c r="S18" s="52" t="str">
        <f t="shared" si="16"/>
        <v>Nein</v>
      </c>
      <c r="T18" s="52" t="str">
        <f t="shared" si="16"/>
        <v>Nein</v>
      </c>
      <c r="U18" s="52" t="str">
        <f t="shared" si="16"/>
        <v>Ja</v>
      </c>
      <c r="V18" s="52" t="str">
        <f t="shared" si="16"/>
        <v>Ja</v>
      </c>
      <c r="W18" s="52" t="str">
        <f t="shared" si="16"/>
        <v>Nein</v>
      </c>
      <c r="X18" s="52" t="str">
        <f t="shared" si="16"/>
        <v>Nein</v>
      </c>
      <c r="Y18" s="52" t="str">
        <f t="shared" si="16"/>
        <v>Nein</v>
      </c>
      <c r="Z18" s="52" t="str">
        <f t="shared" si="16"/>
        <v>Nein</v>
      </c>
      <c r="AA18" s="52" t="str">
        <f t="shared" si="16"/>
        <v>Nein</v>
      </c>
      <c r="AB18" s="52" t="str">
        <f t="shared" si="16"/>
        <v>Nein</v>
      </c>
      <c r="AC18" s="52" t="str">
        <f t="shared" si="16"/>
        <v>Nein</v>
      </c>
      <c r="AD18" s="52" t="str">
        <f t="shared" si="16"/>
        <v>Nein</v>
      </c>
      <c r="AE18" s="52" t="str">
        <f t="shared" si="16"/>
        <v>Nein</v>
      </c>
      <c r="AF18" s="52" t="str">
        <f t="shared" si="16"/>
        <v>Nein</v>
      </c>
      <c r="AG18" s="61" t="str">
        <f>IF(Q18="Ja",VLOOKUP($Q$2,Plausis!A:E,5,0),IF(R18="Ja",VLOOKUP($R$2,Plausis!A:E,5,0),IF(T18="Ja",VLOOKUP($T$2,Plausis!A:E,5,0),IF(U18="Ja",VLOOKUP($U$2,Plausis!A:E,5,0),IF(AA18="Ja",VLOOKUP($AA$2,Plausis!A:E,5,0),IF(AC18="Ja",VLOOKUP($AC$2,Plausis!A:E,5,0),IF(AD18="Ja",VLOOKUP($AD$2,Plausis!A:E,5,0),"")))))))</f>
        <v>Dieser Betrieb kann nur im Komfort-RS ohne ergänzenden Spezial-Straf-RS oder über einen Sondertarif zum SSR versichert werden.</v>
      </c>
      <c r="AH18" s="52" t="str">
        <f>IF(Y18="Ja",VLOOKUP($Y$2,Plausis!A:E,5,0),"")</f>
        <v/>
      </c>
      <c r="AI18" s="52" t="str">
        <f t="shared" si="2"/>
        <v>Nein</v>
      </c>
      <c r="AJ18" s="52" t="str">
        <f>IF(S18="Ja",VLOOKUP($S$2,Plausis!A:E,5,0),IF(V18="Ja",VLOOKUP($V$2,Plausis!A:E,5,0),IF(X18="Ja",VLOOKUP($X$2,Plausis!A:E,5,0),"")))</f>
        <v>Dieser Betrieb kann nur über einen Sondertarif zum SSR versichert werden.</v>
      </c>
      <c r="AL18" s="52" t="s">
        <v>2</v>
      </c>
      <c r="AM18" s="114">
        <v>45531</v>
      </c>
      <c r="AN18" s="52" t="s">
        <v>4467</v>
      </c>
      <c r="AO18" s="52" t="str">
        <f>VLOOKUP(B18,'BAT Grundtabelle'!B:T,19,0)</f>
        <v>ja</v>
      </c>
      <c r="AP18" s="105" t="str">
        <f t="shared" si="3"/>
        <v>10015</v>
      </c>
      <c r="AQ18" s="52" t="str">
        <f t="shared" si="4"/>
        <v>Akut-Krankenhaus</v>
      </c>
      <c r="AR18" s="52" t="b">
        <f t="shared" si="5"/>
        <v>0</v>
      </c>
      <c r="AS18" s="52" t="b">
        <f t="shared" si="5"/>
        <v>0</v>
      </c>
      <c r="AT18" s="52" t="b">
        <f t="shared" si="5"/>
        <v>0</v>
      </c>
      <c r="AU18" s="52" t="str">
        <f t="shared" si="6"/>
        <v>Eigener Tarif</v>
      </c>
      <c r="AW18" s="52" t="b">
        <f t="shared" si="7"/>
        <v>0</v>
      </c>
      <c r="AX18" s="52" t="str">
        <f t="shared" si="8"/>
        <v>Eigener Tarif</v>
      </c>
      <c r="AY18" s="52" t="b">
        <f t="shared" si="9"/>
        <v>0</v>
      </c>
      <c r="AZ18" s="52" t="str">
        <f t="shared" si="10"/>
        <v>10015</v>
      </c>
      <c r="BA18" s="52" t="str">
        <f>VLOOKUP(A18,'BAT Grundtabelle'!A:U,21,0)</f>
        <v>ja</v>
      </c>
      <c r="BB18" s="52" t="str">
        <f t="shared" si="11"/>
        <v>nein</v>
      </c>
      <c r="BC18" s="52" t="str">
        <f t="shared" si="12"/>
        <v>10015</v>
      </c>
      <c r="BD18" s="52" t="str">
        <f t="shared" si="13"/>
        <v>Akut-Krankenhaus</v>
      </c>
      <c r="BE18" s="52" t="str">
        <f t="shared" si="14"/>
        <v>Eigener Tarif</v>
      </c>
      <c r="BF18" s="52" t="str">
        <f t="shared" si="15"/>
        <v>Eigener Tarif</v>
      </c>
    </row>
    <row r="19" spans="1:58" hidden="1" x14ac:dyDescent="0.35">
      <c r="A19" s="107" t="s">
        <v>2430</v>
      </c>
      <c r="B19" s="75" t="s">
        <v>1091</v>
      </c>
      <c r="C19" s="52" t="s">
        <v>3</v>
      </c>
      <c r="D19" s="52" t="s">
        <v>3</v>
      </c>
      <c r="E19" s="52" t="s">
        <v>2</v>
      </c>
      <c r="F19" s="52" t="s">
        <v>2</v>
      </c>
      <c r="G19" s="52" t="s">
        <v>2</v>
      </c>
      <c r="H19" s="52" t="s">
        <v>2</v>
      </c>
      <c r="I19" s="52" t="s">
        <v>3</v>
      </c>
      <c r="J19" s="52">
        <v>1</v>
      </c>
      <c r="K19" s="52" t="s">
        <v>2</v>
      </c>
      <c r="L19" s="52" t="s">
        <v>2</v>
      </c>
      <c r="M19" s="52" t="s">
        <v>2</v>
      </c>
      <c r="N19" s="52" t="s">
        <v>3</v>
      </c>
      <c r="P19" s="52" t="s">
        <v>4</v>
      </c>
      <c r="Q19" s="52" t="str">
        <f t="shared" si="16"/>
        <v>Nein</v>
      </c>
      <c r="R19" s="52" t="str">
        <f t="shared" si="16"/>
        <v>Nein</v>
      </c>
      <c r="S19" s="52" t="str">
        <f t="shared" si="16"/>
        <v>Nein</v>
      </c>
      <c r="T19" s="52" t="str">
        <f t="shared" si="16"/>
        <v>Nein</v>
      </c>
      <c r="U19" s="52" t="str">
        <f t="shared" si="16"/>
        <v>Nein</v>
      </c>
      <c r="V19" s="52" t="str">
        <f t="shared" si="16"/>
        <v>Nein</v>
      </c>
      <c r="W19" s="52" t="str">
        <f t="shared" si="16"/>
        <v>Nein</v>
      </c>
      <c r="X19" s="52" t="str">
        <f t="shared" si="16"/>
        <v>Nein</v>
      </c>
      <c r="Y19" s="52" t="str">
        <f t="shared" si="16"/>
        <v>Nein</v>
      </c>
      <c r="Z19" s="52" t="str">
        <f t="shared" si="16"/>
        <v>Nein</v>
      </c>
      <c r="AA19" s="52" t="str">
        <f t="shared" si="16"/>
        <v>Nein</v>
      </c>
      <c r="AB19" s="52" t="str">
        <f t="shared" si="16"/>
        <v>Nein</v>
      </c>
      <c r="AC19" s="52" t="str">
        <f t="shared" si="16"/>
        <v>Nein</v>
      </c>
      <c r="AD19" s="52" t="str">
        <f t="shared" si="16"/>
        <v>Nein</v>
      </c>
      <c r="AE19" s="52" t="str">
        <f t="shared" si="16"/>
        <v>Nein</v>
      </c>
      <c r="AF19" s="52" t="str">
        <f t="shared" si="16"/>
        <v>Nein</v>
      </c>
      <c r="AG19" s="61" t="str">
        <f>IF(Q19="Ja",VLOOKUP($Q$2,Plausis!A:E,5,0),IF(R19="Ja",VLOOKUP($R$2,Plausis!A:E,5,0),IF(T19="Ja",VLOOKUP($T$2,Plausis!A:E,5,0),IF(U19="Ja",VLOOKUP($U$2,Plausis!A:E,5,0),IF(AA19="Ja",VLOOKUP($AA$2,Plausis!A:E,5,0),IF(AC19="Ja",VLOOKUP($AC$2,Plausis!A:E,5,0),IF(AD19="Ja",VLOOKUP($AD$2,Plausis!A:E,5,0),"")))))))</f>
        <v/>
      </c>
      <c r="AH19" s="52" t="str">
        <f>IF(Y19="Ja",VLOOKUP($Y$2,Plausis!A:E,5,0),"")</f>
        <v/>
      </c>
      <c r="AI19" s="52" t="str">
        <f t="shared" si="2"/>
        <v>Ja</v>
      </c>
      <c r="AJ19" s="52" t="str">
        <f>IF(S19="Ja",VLOOKUP($S$2,Plausis!A:E,5,0),IF(V19="Ja",VLOOKUP($V$2,Plausis!A:E,5,0),IF(X19="Ja",VLOOKUP($X$2,Plausis!A:E,5,0),"")))</f>
        <v/>
      </c>
      <c r="AL19" s="52" t="s">
        <v>2</v>
      </c>
      <c r="AM19" s="114">
        <v>45531</v>
      </c>
      <c r="AN19" s="52" t="s">
        <v>4467</v>
      </c>
      <c r="AO19" s="52" t="str">
        <f>VLOOKUP(B19,'BAT Grundtabelle'!B:T,19,0)</f>
        <v>ja</v>
      </c>
      <c r="AP19" s="105" t="str">
        <f t="shared" si="3"/>
        <v>10016</v>
      </c>
      <c r="AQ19" s="52" t="str">
        <f t="shared" si="4"/>
        <v>Alarmanlagenerrichter</v>
      </c>
      <c r="AR19" s="52" t="b">
        <f t="shared" si="5"/>
        <v>0</v>
      </c>
      <c r="AS19" s="52" t="b">
        <f t="shared" si="5"/>
        <v>0</v>
      </c>
      <c r="AT19" s="52" t="b">
        <f t="shared" si="5"/>
        <v>0</v>
      </c>
      <c r="AU19" s="52">
        <f t="shared" si="6"/>
        <v>1</v>
      </c>
      <c r="AW19" s="52" t="b">
        <f t="shared" si="7"/>
        <v>0</v>
      </c>
      <c r="AX19" s="52" t="str">
        <f t="shared" si="8"/>
        <v>Unternehmen</v>
      </c>
      <c r="AY19" s="52" t="b">
        <f t="shared" si="9"/>
        <v>0</v>
      </c>
      <c r="AZ19" s="52" t="str">
        <f t="shared" si="10"/>
        <v>10016</v>
      </c>
      <c r="BA19" s="52" t="str">
        <f>VLOOKUP(A19,'BAT Grundtabelle'!A:U,21,0)</f>
        <v>ja</v>
      </c>
      <c r="BB19" s="52" t="str">
        <f t="shared" si="11"/>
        <v>nein</v>
      </c>
      <c r="BC19" s="52" t="str">
        <f t="shared" si="12"/>
        <v>10016</v>
      </c>
      <c r="BD19" s="52" t="str">
        <f t="shared" si="13"/>
        <v>Alarmanlagenerrichter</v>
      </c>
      <c r="BE19" s="52" t="str">
        <f t="shared" si="14"/>
        <v>Unternehmen</v>
      </c>
      <c r="BF19" s="52">
        <f t="shared" si="15"/>
        <v>1</v>
      </c>
    </row>
    <row r="20" spans="1:58" hidden="1" x14ac:dyDescent="0.35">
      <c r="A20" s="107" t="s">
        <v>2431</v>
      </c>
      <c r="B20" s="75" t="s">
        <v>1172</v>
      </c>
      <c r="C20" s="52" t="s">
        <v>3</v>
      </c>
      <c r="D20" s="52" t="s">
        <v>3</v>
      </c>
      <c r="E20" s="52" t="s">
        <v>2</v>
      </c>
      <c r="F20" s="52" t="s">
        <v>2</v>
      </c>
      <c r="G20" s="52" t="s">
        <v>2</v>
      </c>
      <c r="H20" s="52" t="s">
        <v>2</v>
      </c>
      <c r="I20" s="52" t="s">
        <v>3</v>
      </c>
      <c r="J20" s="52">
        <v>1</v>
      </c>
      <c r="K20" s="52" t="s">
        <v>2</v>
      </c>
      <c r="L20" s="52" t="s">
        <v>2</v>
      </c>
      <c r="M20" s="52" t="s">
        <v>2</v>
      </c>
      <c r="N20" s="52" t="s">
        <v>3</v>
      </c>
      <c r="P20" s="52" t="s">
        <v>4</v>
      </c>
      <c r="Q20" s="52" t="str">
        <f t="shared" si="16"/>
        <v>Nein</v>
      </c>
      <c r="R20" s="52" t="str">
        <f t="shared" si="16"/>
        <v>Nein</v>
      </c>
      <c r="S20" s="52" t="str">
        <f t="shared" si="16"/>
        <v>Nein</v>
      </c>
      <c r="T20" s="52" t="str">
        <f t="shared" si="16"/>
        <v>Nein</v>
      </c>
      <c r="U20" s="52" t="str">
        <f t="shared" si="16"/>
        <v>Nein</v>
      </c>
      <c r="V20" s="52" t="str">
        <f t="shared" si="16"/>
        <v>Nein</v>
      </c>
      <c r="W20" s="52" t="str">
        <f t="shared" si="16"/>
        <v>Nein</v>
      </c>
      <c r="X20" s="52" t="str">
        <f t="shared" si="16"/>
        <v>Nein</v>
      </c>
      <c r="Y20" s="52" t="str">
        <f t="shared" si="16"/>
        <v>Nein</v>
      </c>
      <c r="Z20" s="52" t="str">
        <f t="shared" si="16"/>
        <v>Nein</v>
      </c>
      <c r="AA20" s="52" t="str">
        <f t="shared" si="16"/>
        <v>Nein</v>
      </c>
      <c r="AB20" s="52" t="str">
        <f t="shared" si="16"/>
        <v>Nein</v>
      </c>
      <c r="AC20" s="52" t="str">
        <f t="shared" si="16"/>
        <v>Nein</v>
      </c>
      <c r="AD20" s="52" t="str">
        <f t="shared" si="16"/>
        <v>Nein</v>
      </c>
      <c r="AE20" s="52" t="str">
        <f t="shared" si="16"/>
        <v>Nein</v>
      </c>
      <c r="AF20" s="52" t="str">
        <f t="shared" si="16"/>
        <v>Nein</v>
      </c>
      <c r="AG20" s="61" t="str">
        <f>IF(Q20="Ja",VLOOKUP($Q$2,Plausis!A:E,5,0),IF(R20="Ja",VLOOKUP($R$2,Plausis!A:E,5,0),IF(T20="Ja",VLOOKUP($T$2,Plausis!A:E,5,0),IF(U20="Ja",VLOOKUP($U$2,Plausis!A:E,5,0),IF(AA20="Ja",VLOOKUP($AA$2,Plausis!A:E,5,0),IF(AC20="Ja",VLOOKUP($AC$2,Plausis!A:E,5,0),IF(AD20="Ja",VLOOKUP($AD$2,Plausis!A:E,5,0),"")))))))</f>
        <v/>
      </c>
      <c r="AH20" s="52" t="str">
        <f>IF(Y20="Ja",VLOOKUP($Y$2,Plausis!A:E,5,0),"")</f>
        <v/>
      </c>
      <c r="AI20" s="52" t="str">
        <f t="shared" si="2"/>
        <v>Ja</v>
      </c>
      <c r="AJ20" s="52" t="str">
        <f>IF(S20="Ja",VLOOKUP($S$2,Plausis!A:E,5,0),IF(V20="Ja",VLOOKUP($V$2,Plausis!A:E,5,0),IF(X20="Ja",VLOOKUP($X$2,Plausis!A:E,5,0),"")))</f>
        <v/>
      </c>
      <c r="AL20" s="52" t="s">
        <v>2</v>
      </c>
      <c r="AM20" s="114">
        <v>45531</v>
      </c>
      <c r="AN20" s="52" t="s">
        <v>4467</v>
      </c>
      <c r="AO20" s="52" t="str">
        <f>VLOOKUP(B20,'BAT Grundtabelle'!B:T,19,0)</f>
        <v>ja</v>
      </c>
      <c r="AP20" s="105" t="str">
        <f t="shared" si="3"/>
        <v>10017</v>
      </c>
      <c r="AQ20" s="52" t="str">
        <f t="shared" si="4"/>
        <v>Alarmanlagenhersteller</v>
      </c>
      <c r="AR20" s="52" t="b">
        <f t="shared" si="5"/>
        <v>0</v>
      </c>
      <c r="AS20" s="52" t="b">
        <f t="shared" si="5"/>
        <v>0</v>
      </c>
      <c r="AT20" s="52" t="b">
        <f t="shared" si="5"/>
        <v>0</v>
      </c>
      <c r="AU20" s="52">
        <f t="shared" si="6"/>
        <v>1</v>
      </c>
      <c r="AW20" s="52" t="b">
        <f t="shared" si="7"/>
        <v>0</v>
      </c>
      <c r="AX20" s="52" t="str">
        <f t="shared" si="8"/>
        <v>Unternehmen</v>
      </c>
      <c r="AY20" s="52" t="b">
        <f t="shared" si="9"/>
        <v>0</v>
      </c>
      <c r="AZ20" s="52" t="str">
        <f t="shared" si="10"/>
        <v>10017</v>
      </c>
      <c r="BA20" s="52" t="str">
        <f>VLOOKUP(A20,'BAT Grundtabelle'!A:U,21,0)</f>
        <v>ja</v>
      </c>
      <c r="BB20" s="52" t="str">
        <f t="shared" si="11"/>
        <v>nein</v>
      </c>
      <c r="BC20" s="52" t="str">
        <f t="shared" si="12"/>
        <v>10017</v>
      </c>
      <c r="BD20" s="52" t="str">
        <f t="shared" si="13"/>
        <v>Alarmanlagenhersteller</v>
      </c>
      <c r="BE20" s="52" t="str">
        <f t="shared" si="14"/>
        <v>Unternehmen</v>
      </c>
      <c r="BF20" s="52">
        <f t="shared" si="15"/>
        <v>1</v>
      </c>
    </row>
    <row r="21" spans="1:58" hidden="1" x14ac:dyDescent="0.35">
      <c r="A21" s="107" t="s">
        <v>2432</v>
      </c>
      <c r="B21" s="75" t="s">
        <v>573</v>
      </c>
      <c r="C21" s="52" t="s">
        <v>3</v>
      </c>
      <c r="D21" s="52" t="s">
        <v>3</v>
      </c>
      <c r="E21" s="52" t="s">
        <v>2</v>
      </c>
      <c r="F21" s="52" t="s">
        <v>2</v>
      </c>
      <c r="G21" s="52" t="s">
        <v>2</v>
      </c>
      <c r="H21" s="52" t="s">
        <v>2</v>
      </c>
      <c r="I21" s="52" t="s">
        <v>3</v>
      </c>
      <c r="J21" s="52">
        <v>1</v>
      </c>
      <c r="K21" s="52" t="s">
        <v>2</v>
      </c>
      <c r="L21" s="52" t="s">
        <v>2</v>
      </c>
      <c r="M21" s="52" t="s">
        <v>2</v>
      </c>
      <c r="N21" s="52" t="s">
        <v>3</v>
      </c>
      <c r="P21" s="52" t="s">
        <v>4</v>
      </c>
      <c r="Q21" s="52" t="str">
        <f t="shared" si="16"/>
        <v>Nein</v>
      </c>
      <c r="R21" s="52" t="str">
        <f t="shared" si="16"/>
        <v>Nein</v>
      </c>
      <c r="S21" s="52" t="str">
        <f t="shared" si="16"/>
        <v>Nein</v>
      </c>
      <c r="T21" s="52" t="str">
        <f t="shared" si="16"/>
        <v>Nein</v>
      </c>
      <c r="U21" s="52" t="str">
        <f t="shared" si="16"/>
        <v>Nein</v>
      </c>
      <c r="V21" s="52" t="str">
        <f t="shared" si="16"/>
        <v>Nein</v>
      </c>
      <c r="W21" s="52" t="str">
        <f t="shared" si="16"/>
        <v>Nein</v>
      </c>
      <c r="X21" s="52" t="str">
        <f t="shared" si="16"/>
        <v>Nein</v>
      </c>
      <c r="Y21" s="52" t="str">
        <f t="shared" si="16"/>
        <v>Nein</v>
      </c>
      <c r="Z21" s="52" t="str">
        <f t="shared" si="16"/>
        <v>Nein</v>
      </c>
      <c r="AA21" s="52" t="str">
        <f t="shared" si="16"/>
        <v>Nein</v>
      </c>
      <c r="AB21" s="52" t="str">
        <f t="shared" si="16"/>
        <v>Nein</v>
      </c>
      <c r="AC21" s="52" t="str">
        <f t="shared" si="16"/>
        <v>Nein</v>
      </c>
      <c r="AD21" s="52" t="str">
        <f t="shared" si="16"/>
        <v>Nein</v>
      </c>
      <c r="AE21" s="52" t="str">
        <f t="shared" si="16"/>
        <v>Nein</v>
      </c>
      <c r="AF21" s="52" t="str">
        <f t="shared" si="16"/>
        <v>Nein</v>
      </c>
      <c r="AG21" s="61" t="str">
        <f>IF(Q21="Ja",VLOOKUP($Q$2,Plausis!A:E,5,0),IF(R21="Ja",VLOOKUP($R$2,Plausis!A:E,5,0),IF(T21="Ja",VLOOKUP($T$2,Plausis!A:E,5,0),IF(U21="Ja",VLOOKUP($U$2,Plausis!A:E,5,0),IF(AA21="Ja",VLOOKUP($AA$2,Plausis!A:E,5,0),IF(AC21="Ja",VLOOKUP($AC$2,Plausis!A:E,5,0),IF(AD21="Ja",VLOOKUP($AD$2,Plausis!A:E,5,0),"")))))))</f>
        <v/>
      </c>
      <c r="AH21" s="52" t="str">
        <f>IF(Y21="Ja",VLOOKUP($Y$2,Plausis!A:E,5,0),"")</f>
        <v/>
      </c>
      <c r="AI21" s="52" t="str">
        <f t="shared" si="2"/>
        <v>Ja</v>
      </c>
      <c r="AJ21" s="52" t="str">
        <f>IF(S21="Ja",VLOOKUP($S$2,Plausis!A:E,5,0),IF(V21="Ja",VLOOKUP($V$2,Plausis!A:E,5,0),IF(X21="Ja",VLOOKUP($X$2,Plausis!A:E,5,0),"")))</f>
        <v/>
      </c>
      <c r="AL21" s="52" t="s">
        <v>3</v>
      </c>
      <c r="AM21" s="114">
        <v>45531</v>
      </c>
      <c r="AN21" s="52" t="s">
        <v>4467</v>
      </c>
      <c r="AO21" s="52" t="str">
        <f>VLOOKUP(B21,'BAT Grundtabelle'!B:T,19,0)</f>
        <v>ja</v>
      </c>
      <c r="AP21" s="105" t="str">
        <f t="shared" si="3"/>
        <v>10018</v>
      </c>
      <c r="AQ21" s="52" t="str">
        <f t="shared" si="4"/>
        <v>Alcantarawareneinzelhandel</v>
      </c>
      <c r="AR21" s="52" t="b">
        <f t="shared" si="5"/>
        <v>0</v>
      </c>
      <c r="AS21" s="52" t="b">
        <f t="shared" si="5"/>
        <v>0</v>
      </c>
      <c r="AT21" s="52" t="b">
        <f t="shared" si="5"/>
        <v>0</v>
      </c>
      <c r="AU21" s="52">
        <f t="shared" si="6"/>
        <v>1</v>
      </c>
      <c r="AW21" s="52" t="b">
        <f t="shared" si="7"/>
        <v>0</v>
      </c>
      <c r="AX21" s="52" t="str">
        <f t="shared" si="8"/>
        <v>Unternehmen</v>
      </c>
      <c r="AY21" s="52" t="b">
        <f t="shared" si="9"/>
        <v>0</v>
      </c>
      <c r="AZ21" s="52" t="str">
        <f t="shared" si="10"/>
        <v>10018</v>
      </c>
      <c r="BA21" s="52" t="str">
        <f>VLOOKUP(A21,'BAT Grundtabelle'!A:U,21,0)</f>
        <v>ja</v>
      </c>
      <c r="BB21" s="52" t="str">
        <f t="shared" si="11"/>
        <v>nein</v>
      </c>
      <c r="BC21" s="52" t="str">
        <f t="shared" si="12"/>
        <v>10018</v>
      </c>
      <c r="BD21" s="52" t="str">
        <f t="shared" si="13"/>
        <v>Alcantarawareneinzelhandel</v>
      </c>
      <c r="BE21" s="52" t="str">
        <f t="shared" si="14"/>
        <v>Unternehmen</v>
      </c>
      <c r="BF21" s="52">
        <f t="shared" si="15"/>
        <v>1</v>
      </c>
    </row>
    <row r="22" spans="1:58" hidden="1" x14ac:dyDescent="0.35">
      <c r="A22" s="107" t="s">
        <v>2433</v>
      </c>
      <c r="B22" s="75" t="s">
        <v>574</v>
      </c>
      <c r="C22" s="52" t="s">
        <v>3</v>
      </c>
      <c r="D22" s="52" t="s">
        <v>3</v>
      </c>
      <c r="E22" s="52" t="s">
        <v>2</v>
      </c>
      <c r="F22" s="52" t="s">
        <v>2</v>
      </c>
      <c r="G22" s="52" t="s">
        <v>2</v>
      </c>
      <c r="H22" s="52" t="s">
        <v>2</v>
      </c>
      <c r="I22" s="52" t="s">
        <v>3</v>
      </c>
      <c r="J22" s="52">
        <v>1</v>
      </c>
      <c r="K22" s="52" t="s">
        <v>2</v>
      </c>
      <c r="L22" s="52" t="s">
        <v>2</v>
      </c>
      <c r="M22" s="52" t="s">
        <v>2</v>
      </c>
      <c r="N22" s="52" t="s">
        <v>3</v>
      </c>
      <c r="P22" s="52" t="s">
        <v>4</v>
      </c>
      <c r="Q22" s="52" t="str">
        <f t="shared" si="16"/>
        <v>Nein</v>
      </c>
      <c r="R22" s="52" t="str">
        <f t="shared" si="16"/>
        <v>Nein</v>
      </c>
      <c r="S22" s="52" t="str">
        <f t="shared" si="16"/>
        <v>Nein</v>
      </c>
      <c r="T22" s="52" t="str">
        <f t="shared" si="16"/>
        <v>Nein</v>
      </c>
      <c r="U22" s="52" t="str">
        <f t="shared" si="16"/>
        <v>Nein</v>
      </c>
      <c r="V22" s="52" t="str">
        <f t="shared" si="16"/>
        <v>Nein</v>
      </c>
      <c r="W22" s="52" t="str">
        <f t="shared" si="16"/>
        <v>Nein</v>
      </c>
      <c r="X22" s="52" t="str">
        <f t="shared" si="16"/>
        <v>Nein</v>
      </c>
      <c r="Y22" s="52" t="str">
        <f t="shared" si="16"/>
        <v>Nein</v>
      </c>
      <c r="Z22" s="52" t="str">
        <f t="shared" si="16"/>
        <v>Nein</v>
      </c>
      <c r="AA22" s="52" t="str">
        <f t="shared" si="16"/>
        <v>Nein</v>
      </c>
      <c r="AB22" s="52" t="str">
        <f t="shared" si="16"/>
        <v>Nein</v>
      </c>
      <c r="AC22" s="52" t="str">
        <f t="shared" si="16"/>
        <v>Nein</v>
      </c>
      <c r="AD22" s="52" t="str">
        <f t="shared" si="16"/>
        <v>Nein</v>
      </c>
      <c r="AE22" s="52" t="str">
        <f t="shared" si="16"/>
        <v>Nein</v>
      </c>
      <c r="AF22" s="52" t="str">
        <f t="shared" si="16"/>
        <v>Nein</v>
      </c>
      <c r="AG22" s="61" t="str">
        <f>IF(Q22="Ja",VLOOKUP($Q$2,Plausis!A:E,5,0),IF(R22="Ja",VLOOKUP($R$2,Plausis!A:E,5,0),IF(T22="Ja",VLOOKUP($T$2,Plausis!A:E,5,0),IF(U22="Ja",VLOOKUP($U$2,Plausis!A:E,5,0),IF(AA22="Ja",VLOOKUP($AA$2,Plausis!A:E,5,0),IF(AC22="Ja",VLOOKUP($AC$2,Plausis!A:E,5,0),IF(AD22="Ja",VLOOKUP($AD$2,Plausis!A:E,5,0),"")))))))</f>
        <v/>
      </c>
      <c r="AH22" s="52" t="str">
        <f>IF(Y22="Ja",VLOOKUP($Y$2,Plausis!A:E,5,0),"")</f>
        <v/>
      </c>
      <c r="AI22" s="52" t="str">
        <f t="shared" si="2"/>
        <v>Ja</v>
      </c>
      <c r="AJ22" s="52" t="str">
        <f>IF(S22="Ja",VLOOKUP($S$2,Plausis!A:E,5,0),IF(V22="Ja",VLOOKUP($V$2,Plausis!A:E,5,0),IF(X22="Ja",VLOOKUP($X$2,Plausis!A:E,5,0),"")))</f>
        <v/>
      </c>
      <c r="AL22" s="52" t="s">
        <v>3</v>
      </c>
      <c r="AM22" s="114">
        <v>45531</v>
      </c>
      <c r="AN22" s="52" t="s">
        <v>4467</v>
      </c>
      <c r="AO22" s="52" t="str">
        <f>VLOOKUP(B22,'BAT Grundtabelle'!B:T,19,0)</f>
        <v>ja</v>
      </c>
      <c r="AP22" s="105" t="str">
        <f t="shared" si="3"/>
        <v>10019</v>
      </c>
      <c r="AQ22" s="52" t="str">
        <f t="shared" si="4"/>
        <v>Alcantarawarenhandel (ohne Bekleidung)</v>
      </c>
      <c r="AR22" s="52" t="b">
        <f t="shared" si="5"/>
        <v>0</v>
      </c>
      <c r="AS22" s="52" t="b">
        <f t="shared" si="5"/>
        <v>0</v>
      </c>
      <c r="AT22" s="52" t="b">
        <f t="shared" si="5"/>
        <v>0</v>
      </c>
      <c r="AU22" s="52">
        <f t="shared" si="6"/>
        <v>1</v>
      </c>
      <c r="AW22" s="52" t="b">
        <f t="shared" si="7"/>
        <v>0</v>
      </c>
      <c r="AX22" s="52" t="str">
        <f t="shared" si="8"/>
        <v>Unternehmen</v>
      </c>
      <c r="AY22" s="52" t="b">
        <f t="shared" si="9"/>
        <v>0</v>
      </c>
      <c r="AZ22" s="52" t="str">
        <f t="shared" si="10"/>
        <v>10019</v>
      </c>
      <c r="BA22" s="52" t="str">
        <f>VLOOKUP(A22,'BAT Grundtabelle'!A:U,21,0)</f>
        <v>ja</v>
      </c>
      <c r="BB22" s="52" t="str">
        <f t="shared" si="11"/>
        <v>nein</v>
      </c>
      <c r="BC22" s="52" t="str">
        <f t="shared" si="12"/>
        <v>10019</v>
      </c>
      <c r="BD22" s="52" t="str">
        <f t="shared" si="13"/>
        <v>Alcantarawarenhandel (ohne Bekleidung)</v>
      </c>
      <c r="BE22" s="52" t="str">
        <f t="shared" si="14"/>
        <v>Unternehmen</v>
      </c>
      <c r="BF22" s="52">
        <f t="shared" si="15"/>
        <v>1</v>
      </c>
    </row>
    <row r="23" spans="1:58" hidden="1" x14ac:dyDescent="0.35">
      <c r="A23" s="107" t="s">
        <v>2434</v>
      </c>
      <c r="B23" s="75" t="s">
        <v>883</v>
      </c>
      <c r="C23" s="52" t="s">
        <v>3</v>
      </c>
      <c r="D23" s="52" t="s">
        <v>3</v>
      </c>
      <c r="E23" s="52" t="s">
        <v>2</v>
      </c>
      <c r="F23" s="52" t="s">
        <v>2</v>
      </c>
      <c r="G23" s="52" t="s">
        <v>2</v>
      </c>
      <c r="H23" s="52" t="s">
        <v>2</v>
      </c>
      <c r="I23" s="52" t="s">
        <v>3</v>
      </c>
      <c r="J23" s="52">
        <v>1</v>
      </c>
      <c r="K23" s="52" t="s">
        <v>2</v>
      </c>
      <c r="L23" s="52" t="s">
        <v>2</v>
      </c>
      <c r="M23" s="52" t="s">
        <v>2</v>
      </c>
      <c r="N23" s="52" t="s">
        <v>3</v>
      </c>
      <c r="P23" s="52" t="s">
        <v>4</v>
      </c>
      <c r="Q23" s="52" t="str">
        <f t="shared" ref="Q23:AF32" si="17">IF(ISERROR(FIND(Q$2,$P23,1)),"Nein","Ja")</f>
        <v>Nein</v>
      </c>
      <c r="R23" s="52" t="str">
        <f t="shared" si="17"/>
        <v>Nein</v>
      </c>
      <c r="S23" s="52" t="str">
        <f t="shared" si="17"/>
        <v>Nein</v>
      </c>
      <c r="T23" s="52" t="str">
        <f t="shared" si="17"/>
        <v>Nein</v>
      </c>
      <c r="U23" s="52" t="str">
        <f t="shared" si="17"/>
        <v>Nein</v>
      </c>
      <c r="V23" s="52" t="str">
        <f t="shared" si="17"/>
        <v>Nein</v>
      </c>
      <c r="W23" s="52" t="str">
        <f t="shared" si="17"/>
        <v>Nein</v>
      </c>
      <c r="X23" s="52" t="str">
        <f t="shared" si="17"/>
        <v>Nein</v>
      </c>
      <c r="Y23" s="52" t="str">
        <f t="shared" si="17"/>
        <v>Nein</v>
      </c>
      <c r="Z23" s="52" t="str">
        <f t="shared" si="17"/>
        <v>Nein</v>
      </c>
      <c r="AA23" s="52" t="str">
        <f t="shared" si="17"/>
        <v>Nein</v>
      </c>
      <c r="AB23" s="52" t="str">
        <f t="shared" si="17"/>
        <v>Nein</v>
      </c>
      <c r="AC23" s="52" t="str">
        <f t="shared" si="17"/>
        <v>Nein</v>
      </c>
      <c r="AD23" s="52" t="str">
        <f t="shared" si="17"/>
        <v>Nein</v>
      </c>
      <c r="AE23" s="52" t="str">
        <f t="shared" si="17"/>
        <v>Nein</v>
      </c>
      <c r="AF23" s="52" t="str">
        <f t="shared" si="17"/>
        <v>Nein</v>
      </c>
      <c r="AG23" s="61" t="str">
        <f>IF(Q23="Ja",VLOOKUP($Q$2,Plausis!A:E,5,0),IF(R23="Ja",VLOOKUP($R$2,Plausis!A:E,5,0),IF(T23="Ja",VLOOKUP($T$2,Plausis!A:E,5,0),IF(U23="Ja",VLOOKUP($U$2,Plausis!A:E,5,0),IF(AA23="Ja",VLOOKUP($AA$2,Plausis!A:E,5,0),IF(AC23="Ja",VLOOKUP($AC$2,Plausis!A:E,5,0),IF(AD23="Ja",VLOOKUP($AD$2,Plausis!A:E,5,0),"")))))))</f>
        <v/>
      </c>
      <c r="AH23" s="52" t="str">
        <f>IF(Y23="Ja",VLOOKUP($Y$2,Plausis!A:E,5,0),"")</f>
        <v/>
      </c>
      <c r="AI23" s="52" t="str">
        <f t="shared" si="2"/>
        <v>Ja</v>
      </c>
      <c r="AJ23" s="52" t="str">
        <f>IF(S23="Ja",VLOOKUP($S$2,Plausis!A:E,5,0),IF(V23="Ja",VLOOKUP($V$2,Plausis!A:E,5,0),IF(X23="Ja",VLOOKUP($X$2,Plausis!A:E,5,0),"")))</f>
        <v/>
      </c>
      <c r="AL23" s="52" t="s">
        <v>2</v>
      </c>
      <c r="AM23" s="114">
        <v>45531</v>
      </c>
      <c r="AN23" s="52" t="s">
        <v>4467</v>
      </c>
      <c r="AO23" s="52" t="str">
        <f>VLOOKUP(B23,'BAT Grundtabelle'!B:T,19,0)</f>
        <v>ja</v>
      </c>
      <c r="AP23" s="105" t="str">
        <f t="shared" si="3"/>
        <v>10020</v>
      </c>
      <c r="AQ23" s="52" t="str">
        <f t="shared" si="4"/>
        <v>Alcantarawarenhersteller</v>
      </c>
      <c r="AR23" s="52" t="b">
        <f t="shared" ref="AR23:AT42" si="18">IF(ISERROR(FIND(AR$1,$P23,1)),FALSE,TRUE)</f>
        <v>0</v>
      </c>
      <c r="AS23" s="52" t="b">
        <f t="shared" si="18"/>
        <v>0</v>
      </c>
      <c r="AT23" s="52" t="b">
        <f t="shared" si="18"/>
        <v>0</v>
      </c>
      <c r="AU23" s="52">
        <f t="shared" si="6"/>
        <v>1</v>
      </c>
      <c r="AW23" s="52" t="b">
        <f t="shared" si="7"/>
        <v>0</v>
      </c>
      <c r="AX23" s="52" t="str">
        <f t="shared" si="8"/>
        <v>Unternehmen</v>
      </c>
      <c r="AY23" s="52" t="b">
        <f t="shared" si="9"/>
        <v>0</v>
      </c>
      <c r="AZ23" s="52" t="str">
        <f t="shared" si="10"/>
        <v>10020</v>
      </c>
      <c r="BA23" s="52" t="str">
        <f>VLOOKUP(A23,'BAT Grundtabelle'!A:U,21,0)</f>
        <v>ja</v>
      </c>
      <c r="BB23" s="52" t="str">
        <f t="shared" si="11"/>
        <v>nein</v>
      </c>
      <c r="BC23" s="52" t="str">
        <f t="shared" si="12"/>
        <v>10020</v>
      </c>
      <c r="BD23" s="52" t="str">
        <f t="shared" si="13"/>
        <v>Alcantarawarenhersteller</v>
      </c>
      <c r="BE23" s="52" t="str">
        <f t="shared" si="14"/>
        <v>Unternehmen</v>
      </c>
      <c r="BF23" s="52">
        <f t="shared" si="15"/>
        <v>1</v>
      </c>
    </row>
    <row r="24" spans="1:58" hidden="1" x14ac:dyDescent="0.35">
      <c r="A24" s="107" t="s">
        <v>2435</v>
      </c>
      <c r="B24" s="75" t="s">
        <v>1595</v>
      </c>
      <c r="C24" s="52" t="s">
        <v>3</v>
      </c>
      <c r="D24" s="52" t="s">
        <v>3</v>
      </c>
      <c r="E24" s="52" t="s">
        <v>2</v>
      </c>
      <c r="F24" s="52" t="s">
        <v>2</v>
      </c>
      <c r="G24" s="52" t="s">
        <v>2</v>
      </c>
      <c r="H24" s="52" t="s">
        <v>2</v>
      </c>
      <c r="I24" s="52" t="s">
        <v>3</v>
      </c>
      <c r="J24" s="52">
        <v>2</v>
      </c>
      <c r="K24" s="52" t="s">
        <v>2</v>
      </c>
      <c r="L24" s="52" t="s">
        <v>2</v>
      </c>
      <c r="M24" s="52" t="s">
        <v>2</v>
      </c>
      <c r="N24" s="52" t="s">
        <v>3</v>
      </c>
      <c r="P24" s="52" t="s">
        <v>4</v>
      </c>
      <c r="Q24" s="52" t="str">
        <f t="shared" si="17"/>
        <v>Nein</v>
      </c>
      <c r="R24" s="52" t="str">
        <f t="shared" si="17"/>
        <v>Nein</v>
      </c>
      <c r="S24" s="52" t="str">
        <f t="shared" si="17"/>
        <v>Nein</v>
      </c>
      <c r="T24" s="52" t="str">
        <f t="shared" si="17"/>
        <v>Nein</v>
      </c>
      <c r="U24" s="52" t="str">
        <f t="shared" si="17"/>
        <v>Nein</v>
      </c>
      <c r="V24" s="52" t="str">
        <f t="shared" si="17"/>
        <v>Nein</v>
      </c>
      <c r="W24" s="52" t="str">
        <f t="shared" si="17"/>
        <v>Nein</v>
      </c>
      <c r="X24" s="52" t="str">
        <f t="shared" si="17"/>
        <v>Nein</v>
      </c>
      <c r="Y24" s="52" t="str">
        <f t="shared" si="17"/>
        <v>Nein</v>
      </c>
      <c r="Z24" s="52" t="str">
        <f t="shared" si="17"/>
        <v>Nein</v>
      </c>
      <c r="AA24" s="52" t="str">
        <f t="shared" si="17"/>
        <v>Nein</v>
      </c>
      <c r="AB24" s="52" t="str">
        <f t="shared" si="17"/>
        <v>Nein</v>
      </c>
      <c r="AC24" s="52" t="str">
        <f t="shared" si="17"/>
        <v>Nein</v>
      </c>
      <c r="AD24" s="52" t="str">
        <f t="shared" si="17"/>
        <v>Nein</v>
      </c>
      <c r="AE24" s="52" t="str">
        <f t="shared" si="17"/>
        <v>Nein</v>
      </c>
      <c r="AF24" s="52" t="str">
        <f t="shared" si="17"/>
        <v>Nein</v>
      </c>
      <c r="AG24" s="61" t="str">
        <f>IF(Q24="Ja",VLOOKUP($Q$2,Plausis!A:E,5,0),IF(R24="Ja",VLOOKUP($R$2,Plausis!A:E,5,0),IF(T24="Ja",VLOOKUP($T$2,Plausis!A:E,5,0),IF(U24="Ja",VLOOKUP($U$2,Plausis!A:E,5,0),IF(AA24="Ja",VLOOKUP($AA$2,Plausis!A:E,5,0),IF(AC24="Ja",VLOOKUP($AC$2,Plausis!A:E,5,0),IF(AD24="Ja",VLOOKUP($AD$2,Plausis!A:E,5,0),"")))))))</f>
        <v/>
      </c>
      <c r="AH24" s="52" t="str">
        <f>IF(Y24="Ja",VLOOKUP($Y$2,Plausis!A:E,5,0),"")</f>
        <v/>
      </c>
      <c r="AI24" s="52" t="str">
        <f t="shared" si="2"/>
        <v>Ja</v>
      </c>
      <c r="AJ24" s="52" t="str">
        <f>IF(S24="Ja",VLOOKUP($S$2,Plausis!A:E,5,0),IF(V24="Ja",VLOOKUP($V$2,Plausis!A:E,5,0),IF(X24="Ja",VLOOKUP($X$2,Plausis!A:E,5,0),"")))</f>
        <v/>
      </c>
      <c r="AL24" s="52" t="s">
        <v>3</v>
      </c>
      <c r="AM24" s="114">
        <v>45531</v>
      </c>
      <c r="AN24" s="52" t="s">
        <v>4467</v>
      </c>
      <c r="AO24" s="52" t="str">
        <f>VLOOKUP(B24,'BAT Grundtabelle'!B:T,19,0)</f>
        <v>ja</v>
      </c>
      <c r="AP24" s="105" t="str">
        <f t="shared" si="3"/>
        <v>10021</v>
      </c>
      <c r="AQ24" s="52" t="str">
        <f t="shared" si="4"/>
        <v>Alkoholhersteller</v>
      </c>
      <c r="AR24" s="52" t="b">
        <f t="shared" si="18"/>
        <v>0</v>
      </c>
      <c r="AS24" s="52" t="b">
        <f t="shared" si="18"/>
        <v>0</v>
      </c>
      <c r="AT24" s="52" t="b">
        <f t="shared" si="18"/>
        <v>0</v>
      </c>
      <c r="AU24" s="52">
        <f t="shared" si="6"/>
        <v>2</v>
      </c>
      <c r="AW24" s="52" t="b">
        <f t="shared" si="7"/>
        <v>0</v>
      </c>
      <c r="AX24" s="52" t="str">
        <f t="shared" si="8"/>
        <v>Unternehmen</v>
      </c>
      <c r="AY24" s="52" t="b">
        <f t="shared" si="9"/>
        <v>0</v>
      </c>
      <c r="AZ24" s="52" t="str">
        <f t="shared" si="10"/>
        <v>10021</v>
      </c>
      <c r="BA24" s="52" t="str">
        <f>VLOOKUP(A24,'BAT Grundtabelle'!A:U,21,0)</f>
        <v>ja</v>
      </c>
      <c r="BB24" s="52" t="str">
        <f t="shared" si="11"/>
        <v>nein</v>
      </c>
      <c r="BC24" s="52" t="str">
        <f t="shared" si="12"/>
        <v>10021</v>
      </c>
      <c r="BD24" s="52" t="str">
        <f t="shared" si="13"/>
        <v>Alkoholhersteller</v>
      </c>
      <c r="BE24" s="52" t="str">
        <f t="shared" si="14"/>
        <v>Unternehmen</v>
      </c>
      <c r="BF24" s="52">
        <f t="shared" si="15"/>
        <v>2</v>
      </c>
    </row>
    <row r="25" spans="1:58" hidden="1" x14ac:dyDescent="0.35">
      <c r="A25" s="107" t="s">
        <v>2436</v>
      </c>
      <c r="B25" s="75" t="s">
        <v>1896</v>
      </c>
      <c r="C25" s="52" t="s">
        <v>3</v>
      </c>
      <c r="D25" s="52" t="s">
        <v>3</v>
      </c>
      <c r="E25" s="52" t="s">
        <v>2</v>
      </c>
      <c r="F25" s="52" t="s">
        <v>2</v>
      </c>
      <c r="G25" s="52" t="s">
        <v>2</v>
      </c>
      <c r="H25" s="52" t="s">
        <v>2</v>
      </c>
      <c r="I25" s="52" t="s">
        <v>3</v>
      </c>
      <c r="J25" s="52">
        <v>3</v>
      </c>
      <c r="K25" s="52" t="s">
        <v>2</v>
      </c>
      <c r="L25" s="52" t="s">
        <v>2</v>
      </c>
      <c r="M25" s="52" t="s">
        <v>2</v>
      </c>
      <c r="N25" s="52" t="s">
        <v>3</v>
      </c>
      <c r="P25" s="52" t="s">
        <v>4</v>
      </c>
      <c r="Q25" s="52" t="str">
        <f t="shared" si="17"/>
        <v>Nein</v>
      </c>
      <c r="R25" s="52" t="str">
        <f t="shared" si="17"/>
        <v>Nein</v>
      </c>
      <c r="S25" s="52" t="str">
        <f t="shared" si="17"/>
        <v>Nein</v>
      </c>
      <c r="T25" s="52" t="str">
        <f t="shared" si="17"/>
        <v>Nein</v>
      </c>
      <c r="U25" s="52" t="str">
        <f t="shared" si="17"/>
        <v>Nein</v>
      </c>
      <c r="V25" s="52" t="str">
        <f t="shared" si="17"/>
        <v>Nein</v>
      </c>
      <c r="W25" s="52" t="str">
        <f t="shared" si="17"/>
        <v>Nein</v>
      </c>
      <c r="X25" s="52" t="str">
        <f t="shared" si="17"/>
        <v>Nein</v>
      </c>
      <c r="Y25" s="52" t="str">
        <f t="shared" si="17"/>
        <v>Nein</v>
      </c>
      <c r="Z25" s="52" t="str">
        <f t="shared" si="17"/>
        <v>Nein</v>
      </c>
      <c r="AA25" s="52" t="str">
        <f t="shared" si="17"/>
        <v>Nein</v>
      </c>
      <c r="AB25" s="52" t="str">
        <f t="shared" si="17"/>
        <v>Nein</v>
      </c>
      <c r="AC25" s="52" t="str">
        <f t="shared" si="17"/>
        <v>Nein</v>
      </c>
      <c r="AD25" s="52" t="str">
        <f t="shared" si="17"/>
        <v>Nein</v>
      </c>
      <c r="AE25" s="52" t="str">
        <f t="shared" si="17"/>
        <v>Nein</v>
      </c>
      <c r="AF25" s="52" t="str">
        <f t="shared" si="17"/>
        <v>Nein</v>
      </c>
      <c r="AG25" s="61" t="str">
        <f>IF(Q25="Ja",VLOOKUP($Q$2,Plausis!A:E,5,0),IF(R25="Ja",VLOOKUP($R$2,Plausis!A:E,5,0),IF(T25="Ja",VLOOKUP($T$2,Plausis!A:E,5,0),IF(U25="Ja",VLOOKUP($U$2,Plausis!A:E,5,0),IF(AA25="Ja",VLOOKUP($AA$2,Plausis!A:E,5,0),IF(AC25="Ja",VLOOKUP($AC$2,Plausis!A:E,5,0),IF(AD25="Ja",VLOOKUP($AD$2,Plausis!A:E,5,0),"")))))))</f>
        <v/>
      </c>
      <c r="AH25" s="52" t="str">
        <f>IF(Y25="Ja",VLOOKUP($Y$2,Plausis!A:E,5,0),"")</f>
        <v/>
      </c>
      <c r="AI25" s="52" t="str">
        <f t="shared" si="2"/>
        <v>Ja</v>
      </c>
      <c r="AJ25" s="52" t="str">
        <f>IF(S25="Ja",VLOOKUP($S$2,Plausis!A:E,5,0),IF(V25="Ja",VLOOKUP($V$2,Plausis!A:E,5,0),IF(X25="Ja",VLOOKUP($X$2,Plausis!A:E,5,0),"")))</f>
        <v/>
      </c>
      <c r="AL25" s="52" t="s">
        <v>2</v>
      </c>
      <c r="AM25" s="114">
        <v>45531</v>
      </c>
      <c r="AN25" s="52" t="s">
        <v>4467</v>
      </c>
      <c r="AO25" s="52" t="str">
        <f>VLOOKUP(B25,'BAT Grundtabelle'!B:T,19,0)</f>
        <v>ja</v>
      </c>
      <c r="AP25" s="105" t="str">
        <f t="shared" si="3"/>
        <v>10022</v>
      </c>
      <c r="AQ25" s="52" t="str">
        <f t="shared" si="4"/>
        <v>Altbau-Sanierungsbetrieb</v>
      </c>
      <c r="AR25" s="52" t="b">
        <f t="shared" si="18"/>
        <v>0</v>
      </c>
      <c r="AS25" s="52" t="b">
        <f t="shared" si="18"/>
        <v>0</v>
      </c>
      <c r="AT25" s="52" t="b">
        <f t="shared" si="18"/>
        <v>0</v>
      </c>
      <c r="AU25" s="52">
        <f t="shared" si="6"/>
        <v>3</v>
      </c>
      <c r="AW25" s="52" t="b">
        <f t="shared" si="7"/>
        <v>0</v>
      </c>
      <c r="AX25" s="52" t="str">
        <f t="shared" si="8"/>
        <v>Unternehmen</v>
      </c>
      <c r="AY25" s="52" t="b">
        <f t="shared" si="9"/>
        <v>0</v>
      </c>
      <c r="AZ25" s="52" t="str">
        <f t="shared" si="10"/>
        <v>10022</v>
      </c>
      <c r="BA25" s="52" t="str">
        <f>VLOOKUP(A25,'BAT Grundtabelle'!A:U,21,0)</f>
        <v>ja</v>
      </c>
      <c r="BB25" s="52" t="str">
        <f t="shared" si="11"/>
        <v>nein</v>
      </c>
      <c r="BC25" s="52" t="str">
        <f t="shared" si="12"/>
        <v>10022</v>
      </c>
      <c r="BD25" s="52" t="str">
        <f t="shared" si="13"/>
        <v>Altbau-Sanierungsbetrieb</v>
      </c>
      <c r="BE25" s="52" t="str">
        <f t="shared" si="14"/>
        <v>Unternehmen</v>
      </c>
      <c r="BF25" s="52">
        <f t="shared" si="15"/>
        <v>3</v>
      </c>
    </row>
    <row r="26" spans="1:58" ht="29" hidden="1" x14ac:dyDescent="0.35">
      <c r="A26" s="107" t="s">
        <v>2437</v>
      </c>
      <c r="B26" s="75" t="s">
        <v>1415</v>
      </c>
      <c r="C26" s="52" t="s">
        <v>3</v>
      </c>
      <c r="D26" s="52" t="s">
        <v>3</v>
      </c>
      <c r="E26" s="52" t="s">
        <v>2</v>
      </c>
      <c r="F26" s="52" t="s">
        <v>2</v>
      </c>
      <c r="G26" s="52" t="s">
        <v>2</v>
      </c>
      <c r="H26" s="52" t="s">
        <v>2</v>
      </c>
      <c r="I26" s="52" t="s">
        <v>2</v>
      </c>
      <c r="J26" s="52" t="s">
        <v>2</v>
      </c>
      <c r="K26" s="52" t="s">
        <v>2</v>
      </c>
      <c r="L26" s="52" t="s">
        <v>3</v>
      </c>
      <c r="M26" s="52" t="s">
        <v>2</v>
      </c>
      <c r="N26" s="52" t="s">
        <v>3</v>
      </c>
      <c r="O26" s="52" t="s">
        <v>2409</v>
      </c>
      <c r="P26" s="52" t="s">
        <v>58</v>
      </c>
      <c r="Q26" s="52" t="str">
        <f t="shared" si="17"/>
        <v>Nein</v>
      </c>
      <c r="R26" s="52" t="str">
        <f t="shared" si="17"/>
        <v>Nein</v>
      </c>
      <c r="S26" s="52" t="str">
        <f t="shared" si="17"/>
        <v>Nein</v>
      </c>
      <c r="T26" s="52" t="str">
        <f t="shared" si="17"/>
        <v>Nein</v>
      </c>
      <c r="U26" s="52" t="str">
        <f t="shared" si="17"/>
        <v>Ja</v>
      </c>
      <c r="V26" s="52" t="str">
        <f t="shared" si="17"/>
        <v>Ja</v>
      </c>
      <c r="W26" s="52" t="str">
        <f t="shared" si="17"/>
        <v>Nein</v>
      </c>
      <c r="X26" s="52" t="str">
        <f t="shared" si="17"/>
        <v>Nein</v>
      </c>
      <c r="Y26" s="52" t="str">
        <f t="shared" si="17"/>
        <v>Nein</v>
      </c>
      <c r="Z26" s="52" t="str">
        <f t="shared" si="17"/>
        <v>Nein</v>
      </c>
      <c r="AA26" s="52" t="str">
        <f t="shared" si="17"/>
        <v>Nein</v>
      </c>
      <c r="AB26" s="52" t="str">
        <f t="shared" si="17"/>
        <v>Nein</v>
      </c>
      <c r="AC26" s="52" t="str">
        <f t="shared" si="17"/>
        <v>Nein</v>
      </c>
      <c r="AD26" s="52" t="str">
        <f t="shared" si="17"/>
        <v>Nein</v>
      </c>
      <c r="AE26" s="52" t="str">
        <f t="shared" si="17"/>
        <v>Nein</v>
      </c>
      <c r="AF26" s="52" t="str">
        <f t="shared" si="17"/>
        <v>Nein</v>
      </c>
      <c r="AG26" s="61" t="str">
        <f>IF(Q26="Ja",VLOOKUP($Q$2,Plausis!A:E,5,0),IF(R26="Ja",VLOOKUP($R$2,Plausis!A:E,5,0),IF(T26="Ja",VLOOKUP($T$2,Plausis!A:E,5,0),IF(U26="Ja",VLOOKUP($U$2,Plausis!A:E,5,0),IF(AA26="Ja",VLOOKUP($AA$2,Plausis!A:E,5,0),IF(AC26="Ja",VLOOKUP($AC$2,Plausis!A:E,5,0),IF(AD26="Ja",VLOOKUP($AD$2,Plausis!A:E,5,0),"")))))))</f>
        <v>Dieser Betrieb kann nur im Komfort-RS ohne ergänzenden Spezial-Straf-RS oder über einen Sondertarif zum SSR versichert werden.</v>
      </c>
      <c r="AH26" s="52" t="str">
        <f>IF(Y26="Ja",VLOOKUP($Y$2,Plausis!A:E,5,0),"")</f>
        <v/>
      </c>
      <c r="AI26" s="52" t="str">
        <f t="shared" si="2"/>
        <v>Nein</v>
      </c>
      <c r="AJ26" s="52" t="str">
        <f>IF(S26="Ja",VLOOKUP($S$2,Plausis!A:E,5,0),IF(V26="Ja",VLOOKUP($V$2,Plausis!A:E,5,0),IF(X26="Ja",VLOOKUP($X$2,Plausis!A:E,5,0),"")))</f>
        <v>Dieser Betrieb kann nur über einen Sondertarif zum SSR versichert werden.</v>
      </c>
      <c r="AL26" s="52" t="s">
        <v>3</v>
      </c>
      <c r="AM26" s="114">
        <v>45531</v>
      </c>
      <c r="AN26" s="52" t="s">
        <v>4467</v>
      </c>
      <c r="AO26" s="52" t="str">
        <f>VLOOKUP(B26,'BAT Grundtabelle'!B:T,19,0)</f>
        <v>ja</v>
      </c>
      <c r="AP26" s="105" t="str">
        <f t="shared" si="3"/>
        <v>10023</v>
      </c>
      <c r="AQ26" s="52" t="str">
        <f t="shared" si="4"/>
        <v>Alten- und Pflegeheim</v>
      </c>
      <c r="AR26" s="52" t="b">
        <f t="shared" si="18"/>
        <v>0</v>
      </c>
      <c r="AS26" s="52" t="b">
        <f t="shared" si="18"/>
        <v>0</v>
      </c>
      <c r="AT26" s="52" t="b">
        <f t="shared" si="18"/>
        <v>0</v>
      </c>
      <c r="AU26" s="52" t="str">
        <f t="shared" si="6"/>
        <v>Eigener Tarif</v>
      </c>
      <c r="AW26" s="52" t="b">
        <f t="shared" si="7"/>
        <v>0</v>
      </c>
      <c r="AX26" s="52" t="str">
        <f t="shared" si="8"/>
        <v>Eigener Tarif</v>
      </c>
      <c r="AY26" s="52" t="b">
        <f t="shared" si="9"/>
        <v>0</v>
      </c>
      <c r="AZ26" s="52" t="str">
        <f t="shared" si="10"/>
        <v>10023</v>
      </c>
      <c r="BA26" s="52" t="str">
        <f>VLOOKUP(A26,'BAT Grundtabelle'!A:U,21,0)</f>
        <v>ja</v>
      </c>
      <c r="BB26" s="52" t="str">
        <f t="shared" si="11"/>
        <v>nein</v>
      </c>
      <c r="BC26" s="52" t="str">
        <f t="shared" si="12"/>
        <v>10023</v>
      </c>
      <c r="BD26" s="52" t="str">
        <f t="shared" si="13"/>
        <v>Alten- und Pflegeheim</v>
      </c>
      <c r="BE26" s="52" t="str">
        <f t="shared" si="14"/>
        <v>Eigener Tarif</v>
      </c>
      <c r="BF26" s="52" t="str">
        <f t="shared" si="15"/>
        <v>Eigener Tarif</v>
      </c>
    </row>
    <row r="27" spans="1:58" ht="29" hidden="1" x14ac:dyDescent="0.35">
      <c r="A27" s="107" t="s">
        <v>1417</v>
      </c>
      <c r="B27" s="75" t="s">
        <v>2243</v>
      </c>
      <c r="C27" s="52" t="s">
        <v>3</v>
      </c>
      <c r="D27" s="52" t="s">
        <v>3</v>
      </c>
      <c r="E27" s="52" t="s">
        <v>2</v>
      </c>
      <c r="F27" s="52" t="s">
        <v>2</v>
      </c>
      <c r="G27" s="52" t="s">
        <v>2</v>
      </c>
      <c r="H27" s="52" t="s">
        <v>2</v>
      </c>
      <c r="I27" s="52" t="s">
        <v>2</v>
      </c>
      <c r="J27" s="52" t="s">
        <v>2</v>
      </c>
      <c r="K27" s="52" t="s">
        <v>2</v>
      </c>
      <c r="L27" s="52" t="s">
        <v>3</v>
      </c>
      <c r="M27" s="52" t="s">
        <v>2</v>
      </c>
      <c r="N27" s="52" t="s">
        <v>3</v>
      </c>
      <c r="O27" s="52" t="s">
        <v>2409</v>
      </c>
      <c r="P27" s="52" t="s">
        <v>58</v>
      </c>
      <c r="Q27" s="52" t="str">
        <f t="shared" si="17"/>
        <v>Nein</v>
      </c>
      <c r="R27" s="52" t="str">
        <f t="shared" si="17"/>
        <v>Nein</v>
      </c>
      <c r="S27" s="52" t="str">
        <f t="shared" si="17"/>
        <v>Nein</v>
      </c>
      <c r="T27" s="52" t="str">
        <f t="shared" si="17"/>
        <v>Nein</v>
      </c>
      <c r="U27" s="52" t="str">
        <f t="shared" si="17"/>
        <v>Ja</v>
      </c>
      <c r="V27" s="52" t="str">
        <f t="shared" si="17"/>
        <v>Ja</v>
      </c>
      <c r="W27" s="52" t="str">
        <f t="shared" si="17"/>
        <v>Nein</v>
      </c>
      <c r="X27" s="52" t="str">
        <f t="shared" si="17"/>
        <v>Nein</v>
      </c>
      <c r="Y27" s="52" t="str">
        <f t="shared" si="17"/>
        <v>Nein</v>
      </c>
      <c r="Z27" s="52" t="str">
        <f t="shared" si="17"/>
        <v>Nein</v>
      </c>
      <c r="AA27" s="52" t="str">
        <f t="shared" si="17"/>
        <v>Nein</v>
      </c>
      <c r="AB27" s="52" t="str">
        <f t="shared" si="17"/>
        <v>Nein</v>
      </c>
      <c r="AC27" s="52" t="str">
        <f t="shared" si="17"/>
        <v>Nein</v>
      </c>
      <c r="AD27" s="52" t="str">
        <f t="shared" si="17"/>
        <v>Nein</v>
      </c>
      <c r="AE27" s="52" t="str">
        <f t="shared" si="17"/>
        <v>Nein</v>
      </c>
      <c r="AF27" s="52" t="str">
        <f t="shared" si="17"/>
        <v>Nein</v>
      </c>
      <c r="AG27" s="61" t="str">
        <f>IF(Q27="Ja",VLOOKUP($Q$2,Plausis!A:E,5,0),IF(R27="Ja",VLOOKUP($R$2,Plausis!A:E,5,0),IF(T27="Ja",VLOOKUP($T$2,Plausis!A:E,5,0),IF(U27="Ja",VLOOKUP($U$2,Plausis!A:E,5,0),IF(AA27="Ja",VLOOKUP($AA$2,Plausis!A:E,5,0),IF(AC27="Ja",VLOOKUP($AC$2,Plausis!A:E,5,0),IF(AD27="Ja",VLOOKUP($AD$2,Plausis!A:E,5,0),"")))))))</f>
        <v>Dieser Betrieb kann nur im Komfort-RS ohne ergänzenden Spezial-Straf-RS oder über einen Sondertarif zum SSR versichert werden.</v>
      </c>
      <c r="AH27" s="52" t="str">
        <f>IF(Y27="Ja",VLOOKUP($Y$2,Plausis!A:E,5,0),"")</f>
        <v/>
      </c>
      <c r="AI27" s="52" t="str">
        <f t="shared" si="2"/>
        <v>Nein</v>
      </c>
      <c r="AJ27" s="52" t="str">
        <f>IF(S27="Ja",VLOOKUP($S$2,Plausis!A:E,5,0),IF(V27="Ja",VLOOKUP($V$2,Plausis!A:E,5,0),IF(X27="Ja",VLOOKUP($X$2,Plausis!A:E,5,0),"")))</f>
        <v>Dieser Betrieb kann nur über einen Sondertarif zum SSR versichert werden.</v>
      </c>
      <c r="AL27" s="52" t="s">
        <v>3</v>
      </c>
      <c r="AM27" s="114">
        <v>45531</v>
      </c>
      <c r="AN27" s="52" t="s">
        <v>4467</v>
      </c>
      <c r="AO27" s="52" t="str">
        <f>VLOOKUP(B27,'BAT Grundtabelle'!B:T,19,0)</f>
        <v>ja</v>
      </c>
      <c r="AP27" s="105" t="str">
        <f t="shared" si="3"/>
        <v>5103</v>
      </c>
      <c r="AQ27" s="52" t="str">
        <f t="shared" si="4"/>
        <v>Altenheim</v>
      </c>
      <c r="AR27" s="52" t="b">
        <f t="shared" si="18"/>
        <v>0</v>
      </c>
      <c r="AS27" s="52" t="b">
        <f t="shared" si="18"/>
        <v>0</v>
      </c>
      <c r="AT27" s="52" t="b">
        <f t="shared" si="18"/>
        <v>0</v>
      </c>
      <c r="AU27" s="52" t="str">
        <f t="shared" si="6"/>
        <v>Eigener Tarif</v>
      </c>
      <c r="AW27" s="52" t="b">
        <f t="shared" si="7"/>
        <v>0</v>
      </c>
      <c r="AX27" s="52" t="str">
        <f t="shared" si="8"/>
        <v>Eigener Tarif</v>
      </c>
      <c r="AY27" s="52" t="b">
        <f t="shared" si="9"/>
        <v>0</v>
      </c>
      <c r="AZ27" s="52" t="str">
        <f t="shared" si="10"/>
        <v>5103</v>
      </c>
      <c r="BA27" s="52" t="str">
        <f>VLOOKUP(A27,'BAT Grundtabelle'!A:U,21,0)</f>
        <v>ja</v>
      </c>
      <c r="BB27" s="52" t="str">
        <f t="shared" si="11"/>
        <v>nein</v>
      </c>
      <c r="BC27" s="52" t="str">
        <f t="shared" si="12"/>
        <v>5103</v>
      </c>
      <c r="BD27" s="52" t="str">
        <f t="shared" si="13"/>
        <v>Altenheim</v>
      </c>
      <c r="BE27" s="52" t="str">
        <f t="shared" si="14"/>
        <v>Eigener Tarif</v>
      </c>
      <c r="BF27" s="52" t="str">
        <f t="shared" si="15"/>
        <v>Eigener Tarif</v>
      </c>
    </row>
    <row r="28" spans="1:58" ht="29" hidden="1" x14ac:dyDescent="0.35">
      <c r="A28" s="107" t="s">
        <v>2438</v>
      </c>
      <c r="B28" s="75" t="s">
        <v>1416</v>
      </c>
      <c r="C28" s="52" t="s">
        <v>3</v>
      </c>
      <c r="D28" s="52" t="s">
        <v>3</v>
      </c>
      <c r="E28" s="52" t="s">
        <v>2</v>
      </c>
      <c r="F28" s="52" t="s">
        <v>2</v>
      </c>
      <c r="G28" s="52" t="s">
        <v>2</v>
      </c>
      <c r="H28" s="52" t="s">
        <v>2</v>
      </c>
      <c r="I28" s="52" t="s">
        <v>2</v>
      </c>
      <c r="J28" s="52" t="s">
        <v>2</v>
      </c>
      <c r="K28" s="52" t="s">
        <v>2</v>
      </c>
      <c r="L28" s="52" t="s">
        <v>3</v>
      </c>
      <c r="M28" s="52" t="s">
        <v>2</v>
      </c>
      <c r="N28" s="52" t="s">
        <v>3</v>
      </c>
      <c r="O28" s="52" t="s">
        <v>2409</v>
      </c>
      <c r="P28" s="52" t="s">
        <v>58</v>
      </c>
      <c r="Q28" s="52" t="str">
        <f t="shared" si="17"/>
        <v>Nein</v>
      </c>
      <c r="R28" s="52" t="str">
        <f t="shared" si="17"/>
        <v>Nein</v>
      </c>
      <c r="S28" s="52" t="str">
        <f t="shared" si="17"/>
        <v>Nein</v>
      </c>
      <c r="T28" s="52" t="str">
        <f t="shared" si="17"/>
        <v>Nein</v>
      </c>
      <c r="U28" s="52" t="str">
        <f t="shared" si="17"/>
        <v>Ja</v>
      </c>
      <c r="V28" s="52" t="str">
        <f t="shared" si="17"/>
        <v>Ja</v>
      </c>
      <c r="W28" s="52" t="str">
        <f t="shared" si="17"/>
        <v>Nein</v>
      </c>
      <c r="X28" s="52" t="str">
        <f t="shared" si="17"/>
        <v>Nein</v>
      </c>
      <c r="Y28" s="52" t="str">
        <f t="shared" si="17"/>
        <v>Nein</v>
      </c>
      <c r="Z28" s="52" t="str">
        <f t="shared" si="17"/>
        <v>Nein</v>
      </c>
      <c r="AA28" s="52" t="str">
        <f t="shared" si="17"/>
        <v>Nein</v>
      </c>
      <c r="AB28" s="52" t="str">
        <f t="shared" si="17"/>
        <v>Nein</v>
      </c>
      <c r="AC28" s="52" t="str">
        <f t="shared" si="17"/>
        <v>Nein</v>
      </c>
      <c r="AD28" s="52" t="str">
        <f t="shared" si="17"/>
        <v>Nein</v>
      </c>
      <c r="AE28" s="52" t="str">
        <f t="shared" si="17"/>
        <v>Nein</v>
      </c>
      <c r="AF28" s="52" t="str">
        <f t="shared" si="17"/>
        <v>Nein</v>
      </c>
      <c r="AG28" s="61" t="str">
        <f>IF(Q28="Ja",VLOOKUP($Q$2,Plausis!A:E,5,0),IF(R28="Ja",VLOOKUP($R$2,Plausis!A:E,5,0),IF(T28="Ja",VLOOKUP($T$2,Plausis!A:E,5,0),IF(U28="Ja",VLOOKUP($U$2,Plausis!A:E,5,0),IF(AA28="Ja",VLOOKUP($AA$2,Plausis!A:E,5,0),IF(AC28="Ja",VLOOKUP($AC$2,Plausis!A:E,5,0),IF(AD28="Ja",VLOOKUP($AD$2,Plausis!A:E,5,0),"")))))))</f>
        <v>Dieser Betrieb kann nur im Komfort-RS ohne ergänzenden Spezial-Straf-RS oder über einen Sondertarif zum SSR versichert werden.</v>
      </c>
      <c r="AH28" s="52" t="str">
        <f>IF(Y28="Ja",VLOOKUP($Y$2,Plausis!A:E,5,0),"")</f>
        <v/>
      </c>
      <c r="AI28" s="52" t="str">
        <f t="shared" si="2"/>
        <v>Nein</v>
      </c>
      <c r="AJ28" s="52" t="str">
        <f>IF(S28="Ja",VLOOKUP($S$2,Plausis!A:E,5,0),IF(V28="Ja",VLOOKUP($V$2,Plausis!A:E,5,0),IF(X28="Ja",VLOOKUP($X$2,Plausis!A:E,5,0),"")))</f>
        <v>Dieser Betrieb kann nur über einen Sondertarif zum SSR versichert werden.</v>
      </c>
      <c r="AL28" s="52" t="s">
        <v>3</v>
      </c>
      <c r="AM28" s="114">
        <v>45531</v>
      </c>
      <c r="AN28" s="52" t="s">
        <v>4467</v>
      </c>
      <c r="AO28" s="52" t="str">
        <f>VLOOKUP(B28,'BAT Grundtabelle'!B:T,19,0)</f>
        <v>ja</v>
      </c>
      <c r="AP28" s="105" t="str">
        <f t="shared" si="3"/>
        <v>10024</v>
      </c>
      <c r="AQ28" s="52" t="str">
        <f t="shared" si="4"/>
        <v>Altenwohnheim</v>
      </c>
      <c r="AR28" s="52" t="b">
        <f t="shared" si="18"/>
        <v>0</v>
      </c>
      <c r="AS28" s="52" t="b">
        <f t="shared" si="18"/>
        <v>0</v>
      </c>
      <c r="AT28" s="52" t="b">
        <f t="shared" si="18"/>
        <v>0</v>
      </c>
      <c r="AU28" s="52" t="str">
        <f t="shared" si="6"/>
        <v>Eigener Tarif</v>
      </c>
      <c r="AW28" s="52" t="b">
        <f t="shared" si="7"/>
        <v>0</v>
      </c>
      <c r="AX28" s="52" t="str">
        <f t="shared" si="8"/>
        <v>Eigener Tarif</v>
      </c>
      <c r="AY28" s="52" t="b">
        <f t="shared" si="9"/>
        <v>0</v>
      </c>
      <c r="AZ28" s="52" t="str">
        <f t="shared" si="10"/>
        <v>10024</v>
      </c>
      <c r="BA28" s="52" t="str">
        <f>VLOOKUP(A28,'BAT Grundtabelle'!A:U,21,0)</f>
        <v>ja</v>
      </c>
      <c r="BB28" s="52" t="str">
        <f t="shared" si="11"/>
        <v>nein</v>
      </c>
      <c r="BC28" s="52" t="str">
        <f t="shared" si="12"/>
        <v>10024</v>
      </c>
      <c r="BD28" s="52" t="str">
        <f t="shared" si="13"/>
        <v>Altenwohnheim</v>
      </c>
      <c r="BE28" s="52" t="str">
        <f t="shared" si="14"/>
        <v>Eigener Tarif</v>
      </c>
      <c r="BF28" s="52" t="str">
        <f t="shared" si="15"/>
        <v>Eigener Tarif</v>
      </c>
    </row>
    <row r="29" spans="1:58" hidden="1" x14ac:dyDescent="0.35">
      <c r="A29" s="107" t="s">
        <v>2439</v>
      </c>
      <c r="B29" s="75" t="s">
        <v>1678</v>
      </c>
      <c r="C29" s="52" t="s">
        <v>3</v>
      </c>
      <c r="D29" s="52" t="s">
        <v>3</v>
      </c>
      <c r="E29" s="52" t="s">
        <v>2</v>
      </c>
      <c r="F29" s="52" t="s">
        <v>2</v>
      </c>
      <c r="G29" s="52" t="s">
        <v>2</v>
      </c>
      <c r="H29" s="52" t="s">
        <v>2</v>
      </c>
      <c r="I29" s="52" t="s">
        <v>3</v>
      </c>
      <c r="J29" s="52">
        <v>3</v>
      </c>
      <c r="K29" s="52" t="s">
        <v>2</v>
      </c>
      <c r="L29" s="52" t="s">
        <v>2</v>
      </c>
      <c r="M29" s="52" t="s">
        <v>2</v>
      </c>
      <c r="N29" s="52" t="s">
        <v>3</v>
      </c>
      <c r="O29" s="52" t="s">
        <v>2412</v>
      </c>
      <c r="P29" s="52" t="s">
        <v>57</v>
      </c>
      <c r="Q29" s="52" t="str">
        <f t="shared" si="17"/>
        <v>Nein</v>
      </c>
      <c r="R29" s="52" t="str">
        <f t="shared" si="17"/>
        <v>Nein</v>
      </c>
      <c r="S29" s="52" t="str">
        <f t="shared" si="17"/>
        <v>Nein</v>
      </c>
      <c r="T29" s="52" t="str">
        <f t="shared" si="17"/>
        <v>Ja</v>
      </c>
      <c r="U29" s="52" t="str">
        <f t="shared" si="17"/>
        <v>Nein</v>
      </c>
      <c r="V29" s="52" t="str">
        <f t="shared" si="17"/>
        <v>Nein</v>
      </c>
      <c r="W29" s="52" t="str">
        <f t="shared" si="17"/>
        <v>Nein</v>
      </c>
      <c r="X29" s="52" t="str">
        <f t="shared" si="17"/>
        <v>Ja</v>
      </c>
      <c r="Y29" s="52" t="str">
        <f t="shared" si="17"/>
        <v>Nein</v>
      </c>
      <c r="Z29" s="52" t="str">
        <f t="shared" si="17"/>
        <v>Nein</v>
      </c>
      <c r="AA29" s="52" t="str">
        <f t="shared" si="17"/>
        <v>Nein</v>
      </c>
      <c r="AB29" s="52" t="str">
        <f t="shared" si="17"/>
        <v>Nein</v>
      </c>
      <c r="AC29" s="52" t="str">
        <f t="shared" si="17"/>
        <v>Nein</v>
      </c>
      <c r="AD29" s="52" t="str">
        <f t="shared" si="17"/>
        <v>Nein</v>
      </c>
      <c r="AE29" s="52" t="str">
        <f t="shared" si="17"/>
        <v>Nein</v>
      </c>
      <c r="AF29" s="52" t="str">
        <f t="shared" si="17"/>
        <v>Nein</v>
      </c>
      <c r="AG29" s="61" t="str">
        <f>IF(Q29="Ja",VLOOKUP($Q$2,Plausis!A:E,5,0),IF(R29="Ja",VLOOKUP($R$2,Plausis!A:E,5,0),IF(T29="Ja",VLOOKUP($T$2,Plausis!A:E,5,0),IF(U29="Ja",VLOOKUP($U$2,Plausis!A:E,5,0),IF(AA29="Ja",VLOOKUP($AA$2,Plausis!A:E,5,0),IF(AC29="Ja",VLOOKUP($AC$2,Plausis!A:E,5,0),IF(AD29="Ja",VLOOKUP($AD$2,Plausis!A:E,5,0),"")))))))</f>
        <v>Dieser Betrieb ist nur im Komfort-RS ohne ergänzenden Spezial-Straf-RS versicherbar.</v>
      </c>
      <c r="AH29" s="52" t="str">
        <f>IF(Y29="Ja",VLOOKUP($Y$2,Plausis!A:E,5,0),"")</f>
        <v/>
      </c>
      <c r="AI29" s="52" t="str">
        <f t="shared" si="2"/>
        <v>Nein</v>
      </c>
      <c r="AJ29" s="52" t="str">
        <f>IF(S29="Ja",VLOOKUP($S$2,Plausis!A:E,5,0),IF(V29="Ja",VLOOKUP($V$2,Plausis!A:E,5,0),IF(X29="Ja",VLOOKUP($X$2,Plausis!A:E,5,0),"")))</f>
        <v>Dieser Betrieb kann nur ohne ergänzenden Spezial-Straf-RS versichert werden.</v>
      </c>
      <c r="AL29" s="52" t="s">
        <v>2</v>
      </c>
      <c r="AM29" s="114">
        <v>45531</v>
      </c>
      <c r="AN29" s="52" t="s">
        <v>4467</v>
      </c>
      <c r="AO29" s="52" t="str">
        <f>VLOOKUP(B29,'BAT Grundtabelle'!B:T,19,0)</f>
        <v>ja</v>
      </c>
      <c r="AP29" s="105" t="str">
        <f t="shared" si="3"/>
        <v>10025</v>
      </c>
      <c r="AQ29" s="52" t="str">
        <f t="shared" si="4"/>
        <v>Altglashandels- und -recyclingbetrieb</v>
      </c>
      <c r="AR29" s="52" t="b">
        <f t="shared" si="18"/>
        <v>0</v>
      </c>
      <c r="AS29" s="52" t="b">
        <f t="shared" si="18"/>
        <v>0</v>
      </c>
      <c r="AT29" s="52" t="b">
        <f t="shared" si="18"/>
        <v>0</v>
      </c>
      <c r="AU29" s="52">
        <f t="shared" si="6"/>
        <v>3</v>
      </c>
      <c r="AW29" s="52" t="b">
        <f t="shared" si="7"/>
        <v>0</v>
      </c>
      <c r="AX29" s="52" t="str">
        <f t="shared" si="8"/>
        <v>Unternehmen</v>
      </c>
      <c r="AY29" s="52" t="b">
        <f t="shared" si="9"/>
        <v>0</v>
      </c>
      <c r="AZ29" s="52" t="str">
        <f t="shared" si="10"/>
        <v>10025</v>
      </c>
      <c r="BA29" s="52" t="str">
        <f>VLOOKUP(A29,'BAT Grundtabelle'!A:U,21,0)</f>
        <v>ja</v>
      </c>
      <c r="BB29" s="52" t="str">
        <f t="shared" si="11"/>
        <v>nein</v>
      </c>
      <c r="BC29" s="52" t="str">
        <f t="shared" si="12"/>
        <v>10025</v>
      </c>
      <c r="BD29" s="52" t="str">
        <f t="shared" si="13"/>
        <v>Altglashandels- und -recyclingbetrieb</v>
      </c>
      <c r="BE29" s="52" t="str">
        <f t="shared" si="14"/>
        <v>Unternehmen</v>
      </c>
      <c r="BF29" s="52">
        <f t="shared" si="15"/>
        <v>3</v>
      </c>
    </row>
    <row r="30" spans="1:58" hidden="1" x14ac:dyDescent="0.35">
      <c r="A30" s="107" t="s">
        <v>2440</v>
      </c>
      <c r="B30" s="75" t="s">
        <v>1679</v>
      </c>
      <c r="C30" s="52" t="s">
        <v>3</v>
      </c>
      <c r="D30" s="52" t="s">
        <v>3</v>
      </c>
      <c r="E30" s="52" t="s">
        <v>2</v>
      </c>
      <c r="F30" s="52" t="s">
        <v>2</v>
      </c>
      <c r="G30" s="52" t="s">
        <v>2</v>
      </c>
      <c r="H30" s="52" t="s">
        <v>2</v>
      </c>
      <c r="I30" s="52" t="s">
        <v>3</v>
      </c>
      <c r="J30" s="52">
        <v>4</v>
      </c>
      <c r="K30" s="52" t="s">
        <v>2</v>
      </c>
      <c r="L30" s="52" t="s">
        <v>2</v>
      </c>
      <c r="M30" s="52" t="s">
        <v>2</v>
      </c>
      <c r="N30" s="52" t="s">
        <v>3</v>
      </c>
      <c r="O30" s="52" t="s">
        <v>2412</v>
      </c>
      <c r="P30" s="52" t="s">
        <v>4438</v>
      </c>
      <c r="Q30" s="52" t="str">
        <f t="shared" si="17"/>
        <v>Nein</v>
      </c>
      <c r="R30" s="52" t="str">
        <f t="shared" si="17"/>
        <v>Nein</v>
      </c>
      <c r="S30" s="52" t="str">
        <f t="shared" si="17"/>
        <v>Nein</v>
      </c>
      <c r="T30" s="52" t="str">
        <f t="shared" si="17"/>
        <v>Ja</v>
      </c>
      <c r="U30" s="52" t="str">
        <f t="shared" si="17"/>
        <v>Nein</v>
      </c>
      <c r="V30" s="52" t="str">
        <f t="shared" si="17"/>
        <v>Nein</v>
      </c>
      <c r="W30" s="52" t="str">
        <f t="shared" si="17"/>
        <v>Nein</v>
      </c>
      <c r="X30" s="52" t="str">
        <f t="shared" si="17"/>
        <v>Ja</v>
      </c>
      <c r="Y30" s="52" t="str">
        <f t="shared" si="17"/>
        <v>Nein</v>
      </c>
      <c r="Z30" s="52" t="str">
        <f t="shared" si="17"/>
        <v>Nein</v>
      </c>
      <c r="AA30" s="52" t="str">
        <f t="shared" si="17"/>
        <v>Nein</v>
      </c>
      <c r="AB30" s="52" t="str">
        <f t="shared" si="17"/>
        <v>Ja</v>
      </c>
      <c r="AC30" s="52" t="str">
        <f t="shared" si="17"/>
        <v>Nein</v>
      </c>
      <c r="AD30" s="52" t="str">
        <f t="shared" si="17"/>
        <v>Nein</v>
      </c>
      <c r="AE30" s="52" t="str">
        <f t="shared" si="17"/>
        <v>Nein</v>
      </c>
      <c r="AF30" s="52" t="str">
        <f t="shared" si="17"/>
        <v>Nein</v>
      </c>
      <c r="AG30" s="61" t="str">
        <f>IF(Q30="Ja",VLOOKUP($Q$2,Plausis!A:E,5,0),IF(R30="Ja",VLOOKUP($R$2,Plausis!A:E,5,0),IF(T30="Ja",VLOOKUP($T$2,Plausis!A:E,5,0),IF(U30="Ja",VLOOKUP($U$2,Plausis!A:E,5,0),IF(AA30="Ja",VLOOKUP($AA$2,Plausis!A:E,5,0),IF(AC30="Ja",VLOOKUP($AC$2,Plausis!A:E,5,0),IF(AD30="Ja",VLOOKUP($AD$2,Plausis!A:E,5,0),"")))))))</f>
        <v>Dieser Betrieb ist nur im Komfort-RS ohne ergänzenden Spezial-Straf-RS versicherbar.</v>
      </c>
      <c r="AH30" s="52" t="str">
        <f>IF(Y30="Ja",VLOOKUP($Y$2,Plausis!A:E,5,0),"")</f>
        <v/>
      </c>
      <c r="AI30" s="52" t="str">
        <f t="shared" si="2"/>
        <v>Nein</v>
      </c>
      <c r="AJ30" s="52" t="str">
        <f>IF(S30="Ja",VLOOKUP($S$2,Plausis!A:E,5,0),IF(V30="Ja",VLOOKUP($V$2,Plausis!A:E,5,0),IF(X30="Ja",VLOOKUP($X$2,Plausis!A:E,5,0),"")))</f>
        <v>Dieser Betrieb kann nur ohne ergänzenden Spezial-Straf-RS versichert werden.</v>
      </c>
      <c r="AL30" s="52" t="s">
        <v>2</v>
      </c>
      <c r="AM30" s="114">
        <v>45531</v>
      </c>
      <c r="AN30" s="52" t="s">
        <v>4467</v>
      </c>
      <c r="AO30" s="52" t="str">
        <f>VLOOKUP(B30,'BAT Grundtabelle'!B:T,19,0)</f>
        <v>ja</v>
      </c>
      <c r="AP30" s="105" t="str">
        <f t="shared" si="3"/>
        <v>10026</v>
      </c>
      <c r="AQ30" s="52" t="str">
        <f t="shared" si="4"/>
        <v>Altkunststoffhandel</v>
      </c>
      <c r="AR30" s="52" t="b">
        <f t="shared" si="18"/>
        <v>0</v>
      </c>
      <c r="AS30" s="52" t="b">
        <f t="shared" si="18"/>
        <v>0</v>
      </c>
      <c r="AT30" s="52" t="b">
        <f t="shared" si="18"/>
        <v>0</v>
      </c>
      <c r="AU30" s="52">
        <f t="shared" si="6"/>
        <v>4</v>
      </c>
      <c r="AW30" s="52" t="b">
        <f t="shared" si="7"/>
        <v>0</v>
      </c>
      <c r="AX30" s="52" t="str">
        <f t="shared" si="8"/>
        <v>Unternehmen</v>
      </c>
      <c r="AY30" s="52" t="b">
        <f t="shared" si="9"/>
        <v>0</v>
      </c>
      <c r="AZ30" s="52" t="str">
        <f t="shared" si="10"/>
        <v>10026</v>
      </c>
      <c r="BA30" s="52" t="str">
        <f>VLOOKUP(A30,'BAT Grundtabelle'!A:U,21,0)</f>
        <v>ja</v>
      </c>
      <c r="BB30" s="52" t="str">
        <f t="shared" si="11"/>
        <v>nein</v>
      </c>
      <c r="BC30" s="52" t="str">
        <f t="shared" si="12"/>
        <v>10026</v>
      </c>
      <c r="BD30" s="52" t="str">
        <f t="shared" si="13"/>
        <v>Altkunststoffhandel</v>
      </c>
      <c r="BE30" s="52" t="str">
        <f t="shared" si="14"/>
        <v>Unternehmen</v>
      </c>
      <c r="BF30" s="52">
        <f t="shared" si="15"/>
        <v>4</v>
      </c>
    </row>
    <row r="31" spans="1:58" hidden="1" x14ac:dyDescent="0.35">
      <c r="A31" s="107" t="s">
        <v>2441</v>
      </c>
      <c r="B31" s="75" t="s">
        <v>1680</v>
      </c>
      <c r="C31" s="52" t="s">
        <v>3</v>
      </c>
      <c r="D31" s="52" t="s">
        <v>3</v>
      </c>
      <c r="E31" s="52" t="s">
        <v>2</v>
      </c>
      <c r="F31" s="52" t="s">
        <v>2</v>
      </c>
      <c r="G31" s="52" t="s">
        <v>2</v>
      </c>
      <c r="H31" s="52" t="s">
        <v>2</v>
      </c>
      <c r="I31" s="52" t="s">
        <v>3</v>
      </c>
      <c r="J31" s="52">
        <v>4</v>
      </c>
      <c r="K31" s="52" t="s">
        <v>2</v>
      </c>
      <c r="L31" s="52" t="s">
        <v>2</v>
      </c>
      <c r="M31" s="52" t="s">
        <v>2</v>
      </c>
      <c r="N31" s="52" t="s">
        <v>3</v>
      </c>
      <c r="O31" s="52" t="s">
        <v>2412</v>
      </c>
      <c r="P31" s="52" t="s">
        <v>4438</v>
      </c>
      <c r="Q31" s="52" t="str">
        <f t="shared" si="17"/>
        <v>Nein</v>
      </c>
      <c r="R31" s="52" t="str">
        <f t="shared" si="17"/>
        <v>Nein</v>
      </c>
      <c r="S31" s="52" t="str">
        <f t="shared" si="17"/>
        <v>Nein</v>
      </c>
      <c r="T31" s="52" t="str">
        <f t="shared" si="17"/>
        <v>Ja</v>
      </c>
      <c r="U31" s="52" t="str">
        <f t="shared" si="17"/>
        <v>Nein</v>
      </c>
      <c r="V31" s="52" t="str">
        <f t="shared" si="17"/>
        <v>Nein</v>
      </c>
      <c r="W31" s="52" t="str">
        <f t="shared" si="17"/>
        <v>Nein</v>
      </c>
      <c r="X31" s="52" t="str">
        <f t="shared" si="17"/>
        <v>Ja</v>
      </c>
      <c r="Y31" s="52" t="str">
        <f t="shared" si="17"/>
        <v>Nein</v>
      </c>
      <c r="Z31" s="52" t="str">
        <f t="shared" si="17"/>
        <v>Nein</v>
      </c>
      <c r="AA31" s="52" t="str">
        <f t="shared" si="17"/>
        <v>Nein</v>
      </c>
      <c r="AB31" s="52" t="str">
        <f t="shared" si="17"/>
        <v>Ja</v>
      </c>
      <c r="AC31" s="52" t="str">
        <f t="shared" si="17"/>
        <v>Nein</v>
      </c>
      <c r="AD31" s="52" t="str">
        <f t="shared" si="17"/>
        <v>Nein</v>
      </c>
      <c r="AE31" s="52" t="str">
        <f t="shared" si="17"/>
        <v>Nein</v>
      </c>
      <c r="AF31" s="52" t="str">
        <f t="shared" si="17"/>
        <v>Nein</v>
      </c>
      <c r="AG31" s="61" t="str">
        <f>IF(Q31="Ja",VLOOKUP($Q$2,Plausis!A:E,5,0),IF(R31="Ja",VLOOKUP($R$2,Plausis!A:E,5,0),IF(T31="Ja",VLOOKUP($T$2,Plausis!A:E,5,0),IF(U31="Ja",VLOOKUP($U$2,Plausis!A:E,5,0),IF(AA31="Ja",VLOOKUP($AA$2,Plausis!A:E,5,0),IF(AC31="Ja",VLOOKUP($AC$2,Plausis!A:E,5,0),IF(AD31="Ja",VLOOKUP($AD$2,Plausis!A:E,5,0),"")))))))</f>
        <v>Dieser Betrieb ist nur im Komfort-RS ohne ergänzenden Spezial-Straf-RS versicherbar.</v>
      </c>
      <c r="AH31" s="52" t="str">
        <f>IF(Y31="Ja",VLOOKUP($Y$2,Plausis!A:E,5,0),"")</f>
        <v/>
      </c>
      <c r="AI31" s="52" t="str">
        <f t="shared" si="2"/>
        <v>Nein</v>
      </c>
      <c r="AJ31" s="52" t="str">
        <f>IF(S31="Ja",VLOOKUP($S$2,Plausis!A:E,5,0),IF(V31="Ja",VLOOKUP($V$2,Plausis!A:E,5,0),IF(X31="Ja",VLOOKUP($X$2,Plausis!A:E,5,0),"")))</f>
        <v>Dieser Betrieb kann nur ohne ergänzenden Spezial-Straf-RS versichert werden.</v>
      </c>
      <c r="AL31" s="52" t="s">
        <v>3</v>
      </c>
      <c r="AM31" s="114">
        <v>45531</v>
      </c>
      <c r="AN31" s="52" t="s">
        <v>4467</v>
      </c>
      <c r="AO31" s="52" t="str">
        <f>VLOOKUP(B31,'BAT Grundtabelle'!B:T,19,0)</f>
        <v>ja</v>
      </c>
      <c r="AP31" s="105" t="str">
        <f t="shared" si="3"/>
        <v>10027</v>
      </c>
      <c r="AQ31" s="52" t="str">
        <f t="shared" si="4"/>
        <v>Altmetallhandel</v>
      </c>
      <c r="AR31" s="52" t="b">
        <f t="shared" si="18"/>
        <v>0</v>
      </c>
      <c r="AS31" s="52" t="b">
        <f t="shared" si="18"/>
        <v>0</v>
      </c>
      <c r="AT31" s="52" t="b">
        <f t="shared" si="18"/>
        <v>0</v>
      </c>
      <c r="AU31" s="52">
        <f t="shared" si="6"/>
        <v>4</v>
      </c>
      <c r="AW31" s="52" t="b">
        <f t="shared" si="7"/>
        <v>0</v>
      </c>
      <c r="AX31" s="52" t="str">
        <f t="shared" si="8"/>
        <v>Unternehmen</v>
      </c>
      <c r="AY31" s="52" t="b">
        <f t="shared" si="9"/>
        <v>0</v>
      </c>
      <c r="AZ31" s="52" t="str">
        <f t="shared" si="10"/>
        <v>10027</v>
      </c>
      <c r="BA31" s="52" t="str">
        <f>VLOOKUP(A31,'BAT Grundtabelle'!A:U,21,0)</f>
        <v>ja</v>
      </c>
      <c r="BB31" s="52" t="str">
        <f t="shared" si="11"/>
        <v>nein</v>
      </c>
      <c r="BC31" s="52" t="str">
        <f t="shared" si="12"/>
        <v>10027</v>
      </c>
      <c r="BD31" s="52" t="str">
        <f t="shared" si="13"/>
        <v>Altmetallhandel</v>
      </c>
      <c r="BE31" s="52" t="str">
        <f t="shared" si="14"/>
        <v>Unternehmen</v>
      </c>
      <c r="BF31" s="52">
        <f t="shared" si="15"/>
        <v>4</v>
      </c>
    </row>
    <row r="32" spans="1:58" hidden="1" x14ac:dyDescent="0.35">
      <c r="A32" s="107" t="s">
        <v>2442</v>
      </c>
      <c r="B32" s="75" t="s">
        <v>1681</v>
      </c>
      <c r="C32" s="52" t="s">
        <v>3</v>
      </c>
      <c r="D32" s="52" t="s">
        <v>3</v>
      </c>
      <c r="E32" s="52" t="s">
        <v>2</v>
      </c>
      <c r="F32" s="52" t="s">
        <v>2</v>
      </c>
      <c r="G32" s="52" t="s">
        <v>2</v>
      </c>
      <c r="H32" s="52" t="s">
        <v>2</v>
      </c>
      <c r="I32" s="52" t="s">
        <v>3</v>
      </c>
      <c r="J32" s="52">
        <v>1</v>
      </c>
      <c r="K32" s="52" t="s">
        <v>2</v>
      </c>
      <c r="L32" s="52" t="s">
        <v>2</v>
      </c>
      <c r="M32" s="52" t="s">
        <v>2</v>
      </c>
      <c r="N32" s="52" t="s">
        <v>3</v>
      </c>
      <c r="P32" s="52" t="s">
        <v>57</v>
      </c>
      <c r="Q32" s="52" t="str">
        <f t="shared" si="17"/>
        <v>Nein</v>
      </c>
      <c r="R32" s="52" t="str">
        <f t="shared" si="17"/>
        <v>Nein</v>
      </c>
      <c r="S32" s="52" t="str">
        <f t="shared" si="17"/>
        <v>Nein</v>
      </c>
      <c r="T32" s="52" t="str">
        <f t="shared" si="17"/>
        <v>Ja</v>
      </c>
      <c r="U32" s="52" t="str">
        <f t="shared" si="17"/>
        <v>Nein</v>
      </c>
      <c r="V32" s="52" t="str">
        <f t="shared" si="17"/>
        <v>Nein</v>
      </c>
      <c r="W32" s="52" t="str">
        <f t="shared" si="17"/>
        <v>Nein</v>
      </c>
      <c r="X32" s="52" t="str">
        <f t="shared" si="17"/>
        <v>Ja</v>
      </c>
      <c r="Y32" s="52" t="str">
        <f t="shared" si="17"/>
        <v>Nein</v>
      </c>
      <c r="Z32" s="52" t="str">
        <f t="shared" si="17"/>
        <v>Nein</v>
      </c>
      <c r="AA32" s="52" t="str">
        <f t="shared" si="17"/>
        <v>Nein</v>
      </c>
      <c r="AB32" s="52" t="str">
        <f t="shared" si="17"/>
        <v>Nein</v>
      </c>
      <c r="AC32" s="52" t="str">
        <f t="shared" si="17"/>
        <v>Nein</v>
      </c>
      <c r="AD32" s="52" t="str">
        <f t="shared" si="17"/>
        <v>Nein</v>
      </c>
      <c r="AE32" s="52" t="str">
        <f t="shared" si="17"/>
        <v>Nein</v>
      </c>
      <c r="AF32" s="52" t="str">
        <f t="shared" si="17"/>
        <v>Nein</v>
      </c>
      <c r="AG32" s="61" t="str">
        <f>IF(Q32="Ja",VLOOKUP($Q$2,Plausis!A:E,5,0),IF(R32="Ja",VLOOKUP($R$2,Plausis!A:E,5,0),IF(T32="Ja",VLOOKUP($T$2,Plausis!A:E,5,0),IF(U32="Ja",VLOOKUP($U$2,Plausis!A:E,5,0),IF(AA32="Ja",VLOOKUP($AA$2,Plausis!A:E,5,0),IF(AC32="Ja",VLOOKUP($AC$2,Plausis!A:E,5,0),IF(AD32="Ja",VLOOKUP($AD$2,Plausis!A:E,5,0),"")))))))</f>
        <v>Dieser Betrieb ist nur im Komfort-RS ohne ergänzenden Spezial-Straf-RS versicherbar.</v>
      </c>
      <c r="AH32" s="52" t="str">
        <f>IF(Y32="Ja",VLOOKUP($Y$2,Plausis!A:E,5,0),"")</f>
        <v/>
      </c>
      <c r="AI32" s="52" t="str">
        <f t="shared" si="2"/>
        <v>Nein</v>
      </c>
      <c r="AJ32" s="52" t="str">
        <f>IF(S32="Ja",VLOOKUP($S$2,Plausis!A:E,5,0),IF(V32="Ja",VLOOKUP($V$2,Plausis!A:E,5,0),IF(X32="Ja",VLOOKUP($X$2,Plausis!A:E,5,0),"")))</f>
        <v>Dieser Betrieb kann nur ohne ergänzenden Spezial-Straf-RS versichert werden.</v>
      </c>
      <c r="AL32" s="52" t="s">
        <v>2</v>
      </c>
      <c r="AM32" s="114">
        <v>45531</v>
      </c>
      <c r="AN32" s="52" t="s">
        <v>4467</v>
      </c>
      <c r="AO32" s="52" t="str">
        <f>VLOOKUP(B32,'BAT Grundtabelle'!B:T,19,0)</f>
        <v>ja</v>
      </c>
      <c r="AP32" s="105" t="str">
        <f t="shared" si="3"/>
        <v>10028</v>
      </c>
      <c r="AQ32" s="52" t="str">
        <f t="shared" si="4"/>
        <v>Altpapierhandels- und -recyclingbetrieb</v>
      </c>
      <c r="AR32" s="52" t="b">
        <f t="shared" si="18"/>
        <v>0</v>
      </c>
      <c r="AS32" s="52" t="b">
        <f t="shared" si="18"/>
        <v>0</v>
      </c>
      <c r="AT32" s="52" t="b">
        <f t="shared" si="18"/>
        <v>0</v>
      </c>
      <c r="AU32" s="52">
        <f t="shared" si="6"/>
        <v>1</v>
      </c>
      <c r="AW32" s="52" t="b">
        <f t="shared" si="7"/>
        <v>0</v>
      </c>
      <c r="AX32" s="52" t="str">
        <f t="shared" si="8"/>
        <v>Unternehmen</v>
      </c>
      <c r="AY32" s="52" t="b">
        <f t="shared" si="9"/>
        <v>0</v>
      </c>
      <c r="AZ32" s="52" t="str">
        <f t="shared" si="10"/>
        <v>10028</v>
      </c>
      <c r="BA32" s="52" t="str">
        <f>VLOOKUP(A32,'BAT Grundtabelle'!A:U,21,0)</f>
        <v>ja</v>
      </c>
      <c r="BB32" s="52" t="str">
        <f t="shared" si="11"/>
        <v>nein</v>
      </c>
      <c r="BC32" s="52" t="str">
        <f t="shared" si="12"/>
        <v>10028</v>
      </c>
      <c r="BD32" s="52" t="str">
        <f t="shared" si="13"/>
        <v>Altpapierhandels- und -recyclingbetrieb</v>
      </c>
      <c r="BE32" s="52" t="str">
        <f t="shared" si="14"/>
        <v>Unternehmen</v>
      </c>
      <c r="BF32" s="52">
        <f t="shared" si="15"/>
        <v>1</v>
      </c>
    </row>
    <row r="33" spans="1:58" hidden="1" x14ac:dyDescent="0.35">
      <c r="A33" s="107" t="s">
        <v>2443</v>
      </c>
      <c r="B33" s="75" t="s">
        <v>1141</v>
      </c>
      <c r="C33" s="52" t="s">
        <v>3</v>
      </c>
      <c r="D33" s="52" t="s">
        <v>3</v>
      </c>
      <c r="E33" s="52" t="s">
        <v>2</v>
      </c>
      <c r="F33" s="52" t="s">
        <v>2</v>
      </c>
      <c r="G33" s="52" t="s">
        <v>2</v>
      </c>
      <c r="H33" s="52" t="s">
        <v>2</v>
      </c>
      <c r="I33" s="52" t="s">
        <v>3</v>
      </c>
      <c r="J33" s="52">
        <v>4</v>
      </c>
      <c r="K33" s="52" t="s">
        <v>2</v>
      </c>
      <c r="L33" s="52" t="s">
        <v>2</v>
      </c>
      <c r="M33" s="52" t="s">
        <v>2</v>
      </c>
      <c r="N33" s="52" t="s">
        <v>3</v>
      </c>
      <c r="O33" s="52" t="s">
        <v>2412</v>
      </c>
      <c r="P33" s="52" t="s">
        <v>4438</v>
      </c>
      <c r="Q33" s="52" t="str">
        <f t="shared" ref="Q33:AF42" si="19">IF(ISERROR(FIND(Q$2,$P33,1)),"Nein","Ja")</f>
        <v>Nein</v>
      </c>
      <c r="R33" s="52" t="str">
        <f t="shared" si="19"/>
        <v>Nein</v>
      </c>
      <c r="S33" s="52" t="str">
        <f t="shared" si="19"/>
        <v>Nein</v>
      </c>
      <c r="T33" s="52" t="str">
        <f t="shared" si="19"/>
        <v>Ja</v>
      </c>
      <c r="U33" s="52" t="str">
        <f t="shared" si="19"/>
        <v>Nein</v>
      </c>
      <c r="V33" s="52" t="str">
        <f t="shared" si="19"/>
        <v>Nein</v>
      </c>
      <c r="W33" s="52" t="str">
        <f t="shared" si="19"/>
        <v>Nein</v>
      </c>
      <c r="X33" s="52" t="str">
        <f t="shared" si="19"/>
        <v>Ja</v>
      </c>
      <c r="Y33" s="52" t="str">
        <f t="shared" si="19"/>
        <v>Nein</v>
      </c>
      <c r="Z33" s="52" t="str">
        <f t="shared" si="19"/>
        <v>Nein</v>
      </c>
      <c r="AA33" s="52" t="str">
        <f t="shared" si="19"/>
        <v>Nein</v>
      </c>
      <c r="AB33" s="52" t="str">
        <f t="shared" si="19"/>
        <v>Ja</v>
      </c>
      <c r="AC33" s="52" t="str">
        <f t="shared" si="19"/>
        <v>Nein</v>
      </c>
      <c r="AD33" s="52" t="str">
        <f t="shared" si="19"/>
        <v>Nein</v>
      </c>
      <c r="AE33" s="52" t="str">
        <f t="shared" si="19"/>
        <v>Nein</v>
      </c>
      <c r="AF33" s="52" t="str">
        <f t="shared" si="19"/>
        <v>Nein</v>
      </c>
      <c r="AG33" s="61" t="str">
        <f>IF(Q33="Ja",VLOOKUP($Q$2,Plausis!A:E,5,0),IF(R33="Ja",VLOOKUP($R$2,Plausis!A:E,5,0),IF(T33="Ja",VLOOKUP($T$2,Plausis!A:E,5,0),IF(U33="Ja",VLOOKUP($U$2,Plausis!A:E,5,0),IF(AA33="Ja",VLOOKUP($AA$2,Plausis!A:E,5,0),IF(AC33="Ja",VLOOKUP($AC$2,Plausis!A:E,5,0),IF(AD33="Ja",VLOOKUP($AD$2,Plausis!A:E,5,0),"")))))))</f>
        <v>Dieser Betrieb ist nur im Komfort-RS ohne ergänzenden Spezial-Straf-RS versicherbar.</v>
      </c>
      <c r="AH33" s="52" t="str">
        <f>IF(Y33="Ja",VLOOKUP($Y$2,Plausis!A:E,5,0),"")</f>
        <v/>
      </c>
      <c r="AI33" s="52" t="str">
        <f t="shared" si="2"/>
        <v>Nein</v>
      </c>
      <c r="AJ33" s="52" t="str">
        <f>IF(S33="Ja",VLOOKUP($S$2,Plausis!A:E,5,0),IF(V33="Ja",VLOOKUP($V$2,Plausis!A:E,5,0),IF(X33="Ja",VLOOKUP($X$2,Plausis!A:E,5,0),"")))</f>
        <v>Dieser Betrieb kann nur ohne ergänzenden Spezial-Straf-RS versichert werden.</v>
      </c>
      <c r="AL33" s="52" t="s">
        <v>2</v>
      </c>
      <c r="AM33" s="114">
        <v>45531</v>
      </c>
      <c r="AN33" s="52" t="s">
        <v>4467</v>
      </c>
      <c r="AO33" s="52" t="str">
        <f>VLOOKUP(B33,'BAT Grundtabelle'!B:T,19,0)</f>
        <v>ja</v>
      </c>
      <c r="AP33" s="105" t="str">
        <f t="shared" si="3"/>
        <v>10029</v>
      </c>
      <c r="AQ33" s="52" t="str">
        <f t="shared" si="4"/>
        <v>Altreifenverwertungsbetrieb</v>
      </c>
      <c r="AR33" s="52" t="b">
        <f t="shared" si="18"/>
        <v>0</v>
      </c>
      <c r="AS33" s="52" t="b">
        <f t="shared" si="18"/>
        <v>0</v>
      </c>
      <c r="AT33" s="52" t="b">
        <f t="shared" si="18"/>
        <v>0</v>
      </c>
      <c r="AU33" s="52">
        <f t="shared" si="6"/>
        <v>4</v>
      </c>
      <c r="AW33" s="52" t="b">
        <f t="shared" si="7"/>
        <v>0</v>
      </c>
      <c r="AX33" s="52" t="str">
        <f t="shared" si="8"/>
        <v>Unternehmen</v>
      </c>
      <c r="AY33" s="52" t="b">
        <f t="shared" si="9"/>
        <v>0</v>
      </c>
      <c r="AZ33" s="52" t="str">
        <f t="shared" si="10"/>
        <v>10029</v>
      </c>
      <c r="BA33" s="52" t="str">
        <f>VLOOKUP(A33,'BAT Grundtabelle'!A:U,21,0)</f>
        <v>ja</v>
      </c>
      <c r="BB33" s="52" t="str">
        <f t="shared" si="11"/>
        <v>nein</v>
      </c>
      <c r="BC33" s="52" t="str">
        <f t="shared" si="12"/>
        <v>10029</v>
      </c>
      <c r="BD33" s="52" t="str">
        <f t="shared" si="13"/>
        <v>Altreifenverwertungsbetrieb</v>
      </c>
      <c r="BE33" s="52" t="str">
        <f t="shared" si="14"/>
        <v>Unternehmen</v>
      </c>
      <c r="BF33" s="52">
        <f t="shared" si="15"/>
        <v>4</v>
      </c>
    </row>
    <row r="34" spans="1:58" x14ac:dyDescent="0.35">
      <c r="A34" s="107">
        <v>10030</v>
      </c>
      <c r="B34" s="75" t="s">
        <v>1024</v>
      </c>
      <c r="C34" s="52" t="s">
        <v>3</v>
      </c>
      <c r="D34" s="52" t="s">
        <v>3</v>
      </c>
      <c r="E34" s="52" t="s">
        <v>2</v>
      </c>
      <c r="F34" s="52" t="s">
        <v>2</v>
      </c>
      <c r="G34" s="52" t="s">
        <v>3</v>
      </c>
      <c r="H34" s="52" t="s">
        <v>2</v>
      </c>
      <c r="I34" s="52" t="s">
        <v>3</v>
      </c>
      <c r="J34" s="52">
        <v>1</v>
      </c>
      <c r="K34" s="52" t="s">
        <v>2</v>
      </c>
      <c r="L34" s="52" t="s">
        <v>2</v>
      </c>
      <c r="M34" s="52" t="s">
        <v>2</v>
      </c>
      <c r="N34" s="52" t="s">
        <v>3</v>
      </c>
      <c r="O34" s="52" t="s">
        <v>4468</v>
      </c>
      <c r="P34" s="52" t="s">
        <v>4</v>
      </c>
      <c r="Q34" s="52" t="str">
        <f t="shared" si="19"/>
        <v>Nein</v>
      </c>
      <c r="R34" s="52" t="str">
        <f t="shared" si="19"/>
        <v>Nein</v>
      </c>
      <c r="S34" s="52" t="str">
        <f t="shared" si="19"/>
        <v>Nein</v>
      </c>
      <c r="T34" s="52" t="str">
        <f t="shared" si="19"/>
        <v>Nein</v>
      </c>
      <c r="U34" s="52" t="str">
        <f t="shared" si="19"/>
        <v>Nein</v>
      </c>
      <c r="V34" s="52" t="str">
        <f t="shared" si="19"/>
        <v>Nein</v>
      </c>
      <c r="W34" s="52" t="str">
        <f t="shared" si="19"/>
        <v>Nein</v>
      </c>
      <c r="X34" s="52" t="str">
        <f t="shared" si="19"/>
        <v>Nein</v>
      </c>
      <c r="Y34" s="52" t="str">
        <f t="shared" si="19"/>
        <v>Nein</v>
      </c>
      <c r="Z34" s="52" t="str">
        <f t="shared" si="19"/>
        <v>Nein</v>
      </c>
      <c r="AA34" s="52" t="str">
        <f t="shared" si="19"/>
        <v>Nein</v>
      </c>
      <c r="AB34" s="52" t="str">
        <f t="shared" si="19"/>
        <v>Nein</v>
      </c>
      <c r="AC34" s="52" t="str">
        <f t="shared" si="19"/>
        <v>Nein</v>
      </c>
      <c r="AD34" s="52" t="str">
        <f t="shared" si="19"/>
        <v>Nein</v>
      </c>
      <c r="AE34" s="52" t="str">
        <f t="shared" si="19"/>
        <v>Nein</v>
      </c>
      <c r="AF34" s="52" t="str">
        <f t="shared" si="19"/>
        <v>Nein</v>
      </c>
      <c r="AG34" s="61" t="str">
        <f>IF(Q34="Ja",VLOOKUP($Q$2,Plausis!A:E,5,0),IF(R34="Ja",VLOOKUP($R$2,Plausis!A:E,5,0),IF(T34="Ja",VLOOKUP($T$2,Plausis!A:E,5,0),IF(U34="Ja",VLOOKUP($U$2,Plausis!A:E,5,0),IF(AA34="Ja",VLOOKUP($AA$2,Plausis!A:E,5,0),IF(AC34="Ja",VLOOKUP($AC$2,Plausis!A:E,5,0),IF(AD34="Ja",VLOOKUP($AD$2,Plausis!A:E,5,0),"")))))))</f>
        <v/>
      </c>
      <c r="AH34" s="52" t="str">
        <f>IF(Y34="Ja",VLOOKUP($Y$2,Plausis!A:E,5,0),"")</f>
        <v/>
      </c>
      <c r="AI34" s="52" t="str">
        <f t="shared" si="2"/>
        <v>Ja</v>
      </c>
      <c r="AJ34" s="52" t="str">
        <f>IF(S34="Ja",VLOOKUP($S$2,Plausis!A:E,5,0),IF(V34="Ja",VLOOKUP($V$2,Plausis!A:E,5,0),IF(X34="Ja",VLOOKUP($X$2,Plausis!A:E,5,0),"")))</f>
        <v/>
      </c>
      <c r="AK34" s="52" t="s">
        <v>4442</v>
      </c>
      <c r="AL34" s="52" t="s">
        <v>2</v>
      </c>
      <c r="AM34" s="114">
        <v>45531</v>
      </c>
      <c r="AN34" s="52" t="s">
        <v>4467</v>
      </c>
      <c r="AO34" s="52" t="str">
        <f>VLOOKUP(B34,'BAT Grundtabelle'!B:T,19,0)</f>
        <v>ja</v>
      </c>
      <c r="AP34" s="105">
        <f t="shared" si="3"/>
        <v>10030</v>
      </c>
      <c r="AQ34" s="52" t="str">
        <f t="shared" si="4"/>
        <v>Ambulanter Alten- und Krankenpflegedienst</v>
      </c>
      <c r="AR34" s="52" t="b">
        <f t="shared" si="18"/>
        <v>0</v>
      </c>
      <c r="AS34" s="52" t="b">
        <f t="shared" si="18"/>
        <v>0</v>
      </c>
      <c r="AT34" s="52" t="b">
        <f t="shared" si="18"/>
        <v>0</v>
      </c>
      <c r="AU34" s="52">
        <f t="shared" si="6"/>
        <v>1</v>
      </c>
      <c r="AW34" s="52" t="b">
        <f t="shared" si="7"/>
        <v>0</v>
      </c>
      <c r="AX34" s="52" t="str">
        <f t="shared" si="8"/>
        <v>Unternehmen</v>
      </c>
      <c r="AY34" s="52" t="b">
        <f t="shared" si="9"/>
        <v>0</v>
      </c>
      <c r="AZ34" s="52">
        <f t="shared" si="10"/>
        <v>10030</v>
      </c>
      <c r="BA34" s="52" t="str">
        <f>VLOOKUP(A34,'BAT Grundtabelle'!A:U,21,0)</f>
        <v>ja</v>
      </c>
      <c r="BB34" s="52" t="str">
        <f t="shared" si="11"/>
        <v>ja</v>
      </c>
      <c r="BC34" s="52">
        <f t="shared" si="12"/>
        <v>10030</v>
      </c>
      <c r="BD34" s="52" t="str">
        <f t="shared" si="13"/>
        <v>Ambulanter Alten- und Krankenpflegedienst</v>
      </c>
      <c r="BE34" s="52" t="str">
        <f t="shared" si="14"/>
        <v>Unternehmen</v>
      </c>
      <c r="BF34" s="52">
        <f t="shared" si="15"/>
        <v>1</v>
      </c>
    </row>
    <row r="35" spans="1:58" hidden="1" x14ac:dyDescent="0.35">
      <c r="A35" s="107" t="s">
        <v>2444</v>
      </c>
      <c r="B35" s="75" t="s">
        <v>1304</v>
      </c>
      <c r="C35" s="52" t="s">
        <v>3</v>
      </c>
      <c r="D35" s="52" t="s">
        <v>3</v>
      </c>
      <c r="E35" s="52" t="s">
        <v>2</v>
      </c>
      <c r="F35" s="52" t="s">
        <v>2</v>
      </c>
      <c r="G35" s="52" t="s">
        <v>2</v>
      </c>
      <c r="H35" s="52" t="s">
        <v>2</v>
      </c>
      <c r="I35" s="52" t="s">
        <v>2</v>
      </c>
      <c r="J35" s="52" t="s">
        <v>2</v>
      </c>
      <c r="K35" s="52" t="s">
        <v>2</v>
      </c>
      <c r="L35" s="52" t="s">
        <v>2</v>
      </c>
      <c r="M35" s="52" t="s">
        <v>2</v>
      </c>
      <c r="N35" s="52" t="s">
        <v>3</v>
      </c>
      <c r="O35" s="52" t="s">
        <v>2409</v>
      </c>
      <c r="P35" s="52" t="s">
        <v>57</v>
      </c>
      <c r="Q35" s="52" t="str">
        <f t="shared" si="19"/>
        <v>Nein</v>
      </c>
      <c r="R35" s="52" t="str">
        <f t="shared" si="19"/>
        <v>Nein</v>
      </c>
      <c r="S35" s="52" t="str">
        <f t="shared" si="19"/>
        <v>Nein</v>
      </c>
      <c r="T35" s="52" t="str">
        <f t="shared" si="19"/>
        <v>Ja</v>
      </c>
      <c r="U35" s="52" t="str">
        <f t="shared" si="19"/>
        <v>Nein</v>
      </c>
      <c r="V35" s="52" t="str">
        <f t="shared" si="19"/>
        <v>Nein</v>
      </c>
      <c r="W35" s="52" t="str">
        <f t="shared" si="19"/>
        <v>Nein</v>
      </c>
      <c r="X35" s="52" t="str">
        <f t="shared" si="19"/>
        <v>Ja</v>
      </c>
      <c r="Y35" s="52" t="str">
        <f t="shared" si="19"/>
        <v>Nein</v>
      </c>
      <c r="Z35" s="52" t="str">
        <f t="shared" si="19"/>
        <v>Nein</v>
      </c>
      <c r="AA35" s="52" t="str">
        <f t="shared" si="19"/>
        <v>Nein</v>
      </c>
      <c r="AB35" s="52" t="str">
        <f t="shared" si="19"/>
        <v>Nein</v>
      </c>
      <c r="AC35" s="52" t="str">
        <f t="shared" si="19"/>
        <v>Nein</v>
      </c>
      <c r="AD35" s="52" t="str">
        <f t="shared" si="19"/>
        <v>Nein</v>
      </c>
      <c r="AE35" s="52" t="str">
        <f t="shared" si="19"/>
        <v>Nein</v>
      </c>
      <c r="AF35" s="52" t="str">
        <f t="shared" si="19"/>
        <v>Nein</v>
      </c>
      <c r="AG35" s="61" t="str">
        <f>IF(Q35="Ja",VLOOKUP($Q$2,Plausis!A:E,5,0),IF(R35="Ja",VLOOKUP($R$2,Plausis!A:E,5,0),IF(T35="Ja",VLOOKUP($T$2,Plausis!A:E,5,0),IF(U35="Ja",VLOOKUP($U$2,Plausis!A:E,5,0),IF(AA35="Ja",VLOOKUP($AA$2,Plausis!A:E,5,0),IF(AC35="Ja",VLOOKUP($AC$2,Plausis!A:E,5,0),IF(AD35="Ja",VLOOKUP($AD$2,Plausis!A:E,5,0),"")))))))</f>
        <v>Dieser Betrieb ist nur im Komfort-RS ohne ergänzenden Spezial-Straf-RS versicherbar.</v>
      </c>
      <c r="AH35" s="52" t="str">
        <f>IF(Y35="Ja",VLOOKUP($Y$2,Plausis!A:E,5,0),"")</f>
        <v/>
      </c>
      <c r="AI35" s="52" t="str">
        <f t="shared" si="2"/>
        <v>Nein</v>
      </c>
      <c r="AJ35" s="52" t="str">
        <f>IF(S35="Ja",VLOOKUP($S$2,Plausis!A:E,5,0),IF(V35="Ja",VLOOKUP($V$2,Plausis!A:E,5,0),IF(X35="Ja",VLOOKUP($X$2,Plausis!A:E,5,0),"")))</f>
        <v>Dieser Betrieb kann nur ohne ergänzenden Spezial-Straf-RS versichert werden.</v>
      </c>
      <c r="AL35" s="52" t="s">
        <v>2</v>
      </c>
      <c r="AM35" s="114">
        <v>45531</v>
      </c>
      <c r="AN35" s="52" t="s">
        <v>4467</v>
      </c>
      <c r="AO35" s="52" t="str">
        <f>VLOOKUP(B35,'BAT Grundtabelle'!B:T,19,0)</f>
        <v>ja</v>
      </c>
      <c r="AP35" s="105" t="str">
        <f t="shared" si="3"/>
        <v>10031</v>
      </c>
      <c r="AQ35" s="52" t="str">
        <f t="shared" si="4"/>
        <v>Ambulantes OP-Zentrum</v>
      </c>
      <c r="AR35" s="52" t="b">
        <f t="shared" si="18"/>
        <v>0</v>
      </c>
      <c r="AS35" s="52" t="b">
        <f t="shared" si="18"/>
        <v>0</v>
      </c>
      <c r="AT35" s="52" t="b">
        <f t="shared" si="18"/>
        <v>0</v>
      </c>
      <c r="AU35" s="52" t="str">
        <f t="shared" si="6"/>
        <v>Eigener Tarif</v>
      </c>
      <c r="AW35" s="52" t="b">
        <f t="shared" si="7"/>
        <v>0</v>
      </c>
      <c r="AX35" s="52" t="str">
        <f t="shared" si="8"/>
        <v>Eigener Tarif</v>
      </c>
      <c r="AY35" s="52" t="b">
        <f t="shared" si="9"/>
        <v>0</v>
      </c>
      <c r="AZ35" s="52" t="str">
        <f t="shared" si="10"/>
        <v>10031</v>
      </c>
      <c r="BA35" s="52" t="str">
        <f>VLOOKUP(A35,'BAT Grundtabelle'!A:U,21,0)</f>
        <v>ja</v>
      </c>
      <c r="BB35" s="52" t="str">
        <f t="shared" si="11"/>
        <v>nein</v>
      </c>
      <c r="BC35" s="52" t="str">
        <f t="shared" si="12"/>
        <v>10031</v>
      </c>
      <c r="BD35" s="52" t="str">
        <f t="shared" si="13"/>
        <v>Ambulantes OP-Zentrum</v>
      </c>
      <c r="BE35" s="52" t="str">
        <f t="shared" si="14"/>
        <v>Eigener Tarif</v>
      </c>
      <c r="BF35" s="52" t="str">
        <f t="shared" si="15"/>
        <v>Eigener Tarif</v>
      </c>
    </row>
    <row r="36" spans="1:58" hidden="1" x14ac:dyDescent="0.35">
      <c r="A36" s="107" t="s">
        <v>2445</v>
      </c>
      <c r="B36" s="75" t="s">
        <v>383</v>
      </c>
      <c r="C36" s="52" t="s">
        <v>3</v>
      </c>
      <c r="D36" s="52" t="s">
        <v>3</v>
      </c>
      <c r="E36" s="52" t="s">
        <v>2</v>
      </c>
      <c r="F36" s="52" t="s">
        <v>2</v>
      </c>
      <c r="G36" s="52" t="s">
        <v>2</v>
      </c>
      <c r="H36" s="52" t="s">
        <v>2</v>
      </c>
      <c r="I36" s="52" t="s">
        <v>2</v>
      </c>
      <c r="J36" s="52" t="s">
        <v>2</v>
      </c>
      <c r="K36" s="52" t="s">
        <v>2</v>
      </c>
      <c r="L36" s="52" t="s">
        <v>2</v>
      </c>
      <c r="M36" s="52" t="s">
        <v>2</v>
      </c>
      <c r="N36" s="52" t="s">
        <v>3</v>
      </c>
      <c r="O36" s="52" t="s">
        <v>2409</v>
      </c>
      <c r="P36" s="52" t="s">
        <v>57</v>
      </c>
      <c r="Q36" s="52" t="str">
        <f t="shared" si="19"/>
        <v>Nein</v>
      </c>
      <c r="R36" s="52" t="str">
        <f t="shared" si="19"/>
        <v>Nein</v>
      </c>
      <c r="S36" s="52" t="str">
        <f t="shared" si="19"/>
        <v>Nein</v>
      </c>
      <c r="T36" s="52" t="str">
        <f t="shared" si="19"/>
        <v>Ja</v>
      </c>
      <c r="U36" s="52" t="str">
        <f t="shared" si="19"/>
        <v>Nein</v>
      </c>
      <c r="V36" s="52" t="str">
        <f t="shared" si="19"/>
        <v>Nein</v>
      </c>
      <c r="W36" s="52" t="str">
        <f t="shared" si="19"/>
        <v>Nein</v>
      </c>
      <c r="X36" s="52" t="str">
        <f t="shared" si="19"/>
        <v>Ja</v>
      </c>
      <c r="Y36" s="52" t="str">
        <f t="shared" si="19"/>
        <v>Nein</v>
      </c>
      <c r="Z36" s="52" t="str">
        <f t="shared" si="19"/>
        <v>Nein</v>
      </c>
      <c r="AA36" s="52" t="str">
        <f t="shared" si="19"/>
        <v>Nein</v>
      </c>
      <c r="AB36" s="52" t="str">
        <f t="shared" si="19"/>
        <v>Nein</v>
      </c>
      <c r="AC36" s="52" t="str">
        <f t="shared" si="19"/>
        <v>Nein</v>
      </c>
      <c r="AD36" s="52" t="str">
        <f t="shared" si="19"/>
        <v>Nein</v>
      </c>
      <c r="AE36" s="52" t="str">
        <f t="shared" si="19"/>
        <v>Nein</v>
      </c>
      <c r="AF36" s="52" t="str">
        <f t="shared" si="19"/>
        <v>Nein</v>
      </c>
      <c r="AG36" s="61" t="str">
        <f>IF(Q36="Ja",VLOOKUP($Q$2,Plausis!A:E,5,0),IF(R36="Ja",VLOOKUP($R$2,Plausis!A:E,5,0),IF(T36="Ja",VLOOKUP($T$2,Plausis!A:E,5,0),IF(U36="Ja",VLOOKUP($U$2,Plausis!A:E,5,0),IF(AA36="Ja",VLOOKUP($AA$2,Plausis!A:E,5,0),IF(AC36="Ja",VLOOKUP($AC$2,Plausis!A:E,5,0),IF(AD36="Ja",VLOOKUP($AD$2,Plausis!A:E,5,0),"")))))))</f>
        <v>Dieser Betrieb ist nur im Komfort-RS ohne ergänzenden Spezial-Straf-RS versicherbar.</v>
      </c>
      <c r="AH36" s="52" t="str">
        <f>IF(Y36="Ja",VLOOKUP($Y$2,Plausis!A:E,5,0),"")</f>
        <v/>
      </c>
      <c r="AI36" s="52" t="str">
        <f t="shared" si="2"/>
        <v>Nein</v>
      </c>
      <c r="AJ36" s="52" t="str">
        <f>IF(S36="Ja",VLOOKUP($S$2,Plausis!A:E,5,0),IF(V36="Ja",VLOOKUP($V$2,Plausis!A:E,5,0),IF(X36="Ja",VLOOKUP($X$2,Plausis!A:E,5,0),"")))</f>
        <v>Dieser Betrieb kann nur ohne ergänzenden Spezial-Straf-RS versichert werden.</v>
      </c>
      <c r="AL36" s="52" t="s">
        <v>2</v>
      </c>
      <c r="AM36" s="114">
        <v>45531</v>
      </c>
      <c r="AN36" s="52" t="s">
        <v>4467</v>
      </c>
      <c r="AO36" s="52" t="str">
        <f>VLOOKUP(B36,'BAT Grundtabelle'!B:T,19,0)</f>
        <v>ja</v>
      </c>
      <c r="AP36" s="105" t="str">
        <f t="shared" si="3"/>
        <v>10032</v>
      </c>
      <c r="AQ36" s="52" t="str">
        <f t="shared" si="4"/>
        <v>Ambulantes Reha-Zentrum</v>
      </c>
      <c r="AR36" s="52" t="b">
        <f t="shared" si="18"/>
        <v>0</v>
      </c>
      <c r="AS36" s="52" t="b">
        <f t="shared" si="18"/>
        <v>0</v>
      </c>
      <c r="AT36" s="52" t="b">
        <f t="shared" si="18"/>
        <v>0</v>
      </c>
      <c r="AU36" s="52" t="str">
        <f t="shared" si="6"/>
        <v>Eigener Tarif</v>
      </c>
      <c r="AW36" s="52" t="b">
        <f t="shared" si="7"/>
        <v>0</v>
      </c>
      <c r="AX36" s="52" t="str">
        <f t="shared" si="8"/>
        <v>Eigener Tarif</v>
      </c>
      <c r="AY36" s="52" t="b">
        <f t="shared" si="9"/>
        <v>0</v>
      </c>
      <c r="AZ36" s="52" t="str">
        <f t="shared" si="10"/>
        <v>10032</v>
      </c>
      <c r="BA36" s="52" t="str">
        <f>VLOOKUP(A36,'BAT Grundtabelle'!A:U,21,0)</f>
        <v>ja</v>
      </c>
      <c r="BB36" s="52" t="str">
        <f t="shared" si="11"/>
        <v>nein</v>
      </c>
      <c r="BC36" s="52" t="str">
        <f t="shared" si="12"/>
        <v>10032</v>
      </c>
      <c r="BD36" s="52" t="str">
        <f t="shared" si="13"/>
        <v>Ambulantes Reha-Zentrum</v>
      </c>
      <c r="BE36" s="52" t="str">
        <f t="shared" si="14"/>
        <v>Eigener Tarif</v>
      </c>
      <c r="BF36" s="52" t="str">
        <f t="shared" si="15"/>
        <v>Eigener Tarif</v>
      </c>
    </row>
    <row r="37" spans="1:58" x14ac:dyDescent="0.35">
      <c r="A37" s="107" t="s">
        <v>2446</v>
      </c>
      <c r="B37" s="75" t="s">
        <v>927</v>
      </c>
      <c r="C37" s="52" t="s">
        <v>3</v>
      </c>
      <c r="D37" s="52" t="s">
        <v>3</v>
      </c>
      <c r="E37" s="52" t="s">
        <v>2</v>
      </c>
      <c r="F37" s="52" t="s">
        <v>2</v>
      </c>
      <c r="G37" s="52" t="s">
        <v>2</v>
      </c>
      <c r="H37" s="52" t="s">
        <v>2</v>
      </c>
      <c r="I37" s="52" t="s">
        <v>2</v>
      </c>
      <c r="J37" s="52" t="s">
        <v>2</v>
      </c>
      <c r="K37" s="52" t="s">
        <v>2</v>
      </c>
      <c r="L37" s="52" t="s">
        <v>2</v>
      </c>
      <c r="M37" s="52" t="s">
        <v>2</v>
      </c>
      <c r="N37" s="52" t="s">
        <v>3</v>
      </c>
      <c r="O37" s="52" t="s">
        <v>4469</v>
      </c>
      <c r="P37" s="52" t="s">
        <v>4</v>
      </c>
      <c r="Q37" s="52" t="str">
        <f t="shared" si="19"/>
        <v>Nein</v>
      </c>
      <c r="R37" s="52" t="str">
        <f t="shared" si="19"/>
        <v>Nein</v>
      </c>
      <c r="S37" s="52" t="str">
        <f t="shared" si="19"/>
        <v>Nein</v>
      </c>
      <c r="T37" s="52" t="str">
        <f t="shared" si="19"/>
        <v>Nein</v>
      </c>
      <c r="U37" s="52" t="str">
        <f t="shared" si="19"/>
        <v>Nein</v>
      </c>
      <c r="V37" s="52" t="str">
        <f t="shared" si="19"/>
        <v>Nein</v>
      </c>
      <c r="W37" s="52" t="str">
        <f t="shared" si="19"/>
        <v>Nein</v>
      </c>
      <c r="X37" s="52" t="str">
        <f t="shared" si="19"/>
        <v>Nein</v>
      </c>
      <c r="Y37" s="52" t="str">
        <f t="shared" si="19"/>
        <v>Nein</v>
      </c>
      <c r="Z37" s="52" t="str">
        <f t="shared" si="19"/>
        <v>Nein</v>
      </c>
      <c r="AA37" s="52" t="str">
        <f t="shared" si="19"/>
        <v>Nein</v>
      </c>
      <c r="AB37" s="52" t="str">
        <f t="shared" si="19"/>
        <v>Nein</v>
      </c>
      <c r="AC37" s="52" t="str">
        <f t="shared" si="19"/>
        <v>Nein</v>
      </c>
      <c r="AD37" s="52" t="str">
        <f t="shared" si="19"/>
        <v>Nein</v>
      </c>
      <c r="AE37" s="52" t="str">
        <f t="shared" si="19"/>
        <v>Nein</v>
      </c>
      <c r="AF37" s="52" t="str">
        <f t="shared" si="19"/>
        <v>Nein</v>
      </c>
      <c r="AG37" s="61" t="str">
        <f>IF(Q37="Ja",VLOOKUP($Q$2,Plausis!A:E,5,0),IF(R37="Ja",VLOOKUP($R$2,Plausis!A:E,5,0),IF(T37="Ja",VLOOKUP($T$2,Plausis!A:E,5,0),IF(U37="Ja",VLOOKUP($U$2,Plausis!A:E,5,0),IF(AA37="Ja",VLOOKUP($AA$2,Plausis!A:E,5,0),IF(AC37="Ja",VLOOKUP($AC$2,Plausis!A:E,5,0),IF(AD37="Ja",VLOOKUP($AD$2,Plausis!A:E,5,0),"")))))))</f>
        <v/>
      </c>
      <c r="AH37" s="52" t="str">
        <f>IF(Y37="Ja",VLOOKUP($Y$2,Plausis!A:E,5,0),"")</f>
        <v/>
      </c>
      <c r="AI37" s="52" t="str">
        <f t="shared" si="2"/>
        <v>Ja</v>
      </c>
      <c r="AJ37" s="52" t="str">
        <f>IF(S37="Ja",VLOOKUP($S$2,Plausis!A:E,5,0),IF(V37="Ja",VLOOKUP($V$2,Plausis!A:E,5,0),IF(X37="Ja",VLOOKUP($X$2,Plausis!A:E,5,0),"")))</f>
        <v/>
      </c>
      <c r="AK37" s="52" t="s">
        <v>4443</v>
      </c>
      <c r="AL37" s="52" t="s">
        <v>3</v>
      </c>
      <c r="AM37" s="114">
        <v>45531</v>
      </c>
      <c r="AN37" s="52" t="s">
        <v>4467</v>
      </c>
      <c r="AO37" s="52" t="str">
        <f>VLOOKUP(B37,'BAT Grundtabelle'!B:T,19,0)</f>
        <v>ja</v>
      </c>
      <c r="AP37" s="105" t="str">
        <f t="shared" si="3"/>
        <v>10033</v>
      </c>
      <c r="AQ37" s="52" t="str">
        <f t="shared" si="4"/>
        <v>Amtsarzt</v>
      </c>
      <c r="AR37" s="52" t="b">
        <f t="shared" si="18"/>
        <v>0</v>
      </c>
      <c r="AS37" s="52" t="b">
        <f t="shared" si="18"/>
        <v>0</v>
      </c>
      <c r="AT37" s="52" t="b">
        <f t="shared" si="18"/>
        <v>0</v>
      </c>
      <c r="AU37" s="52" t="str">
        <f t="shared" si="6"/>
        <v>Arzt</v>
      </c>
      <c r="AW37" s="52" t="b">
        <f t="shared" si="7"/>
        <v>0</v>
      </c>
      <c r="AX37" s="52" t="str">
        <f t="shared" si="8"/>
        <v>Arzt</v>
      </c>
      <c r="AY37" s="52" t="b">
        <f t="shared" si="9"/>
        <v>0</v>
      </c>
      <c r="AZ37" s="52" t="str">
        <f t="shared" si="10"/>
        <v>10033</v>
      </c>
      <c r="BA37" s="52" t="str">
        <f>VLOOKUP(A37,'BAT Grundtabelle'!A:U,21,0)</f>
        <v>ja</v>
      </c>
      <c r="BB37" s="52" t="str">
        <f t="shared" si="11"/>
        <v>nein</v>
      </c>
      <c r="BC37" s="52" t="str">
        <f t="shared" si="12"/>
        <v>10033</v>
      </c>
      <c r="BD37" s="52" t="str">
        <f t="shared" si="13"/>
        <v>Amtsarzt</v>
      </c>
      <c r="BE37" s="52" t="str">
        <f t="shared" si="14"/>
        <v>Arzt</v>
      </c>
      <c r="BF37" s="52" t="str">
        <f t="shared" si="15"/>
        <v>Arzt</v>
      </c>
    </row>
    <row r="38" spans="1:58" hidden="1" x14ac:dyDescent="0.35">
      <c r="A38" s="107" t="s">
        <v>2447</v>
      </c>
      <c r="B38" s="75" t="s">
        <v>910</v>
      </c>
      <c r="C38" s="52" t="s">
        <v>3</v>
      </c>
      <c r="D38" s="52" t="s">
        <v>3</v>
      </c>
      <c r="E38" s="52" t="s">
        <v>2</v>
      </c>
      <c r="F38" s="52" t="s">
        <v>2</v>
      </c>
      <c r="G38" s="52" t="s">
        <v>2</v>
      </c>
      <c r="H38" s="52" t="s">
        <v>2</v>
      </c>
      <c r="I38" s="52" t="s">
        <v>2</v>
      </c>
      <c r="J38" s="52" t="s">
        <v>2</v>
      </c>
      <c r="K38" s="52" t="s">
        <v>2</v>
      </c>
      <c r="L38" s="52" t="s">
        <v>2</v>
      </c>
      <c r="M38" s="52" t="s">
        <v>2</v>
      </c>
      <c r="N38" s="52" t="s">
        <v>3</v>
      </c>
      <c r="O38" s="52" t="s">
        <v>2412</v>
      </c>
      <c r="Q38" s="52" t="str">
        <f t="shared" si="19"/>
        <v>Nein</v>
      </c>
      <c r="R38" s="52" t="str">
        <f t="shared" si="19"/>
        <v>Nein</v>
      </c>
      <c r="S38" s="52" t="str">
        <f t="shared" si="19"/>
        <v>Nein</v>
      </c>
      <c r="T38" s="52" t="str">
        <f t="shared" si="19"/>
        <v>Nein</v>
      </c>
      <c r="U38" s="52" t="str">
        <f t="shared" si="19"/>
        <v>Nein</v>
      </c>
      <c r="V38" s="52" t="str">
        <f t="shared" si="19"/>
        <v>Nein</v>
      </c>
      <c r="W38" s="52" t="str">
        <f t="shared" si="19"/>
        <v>Nein</v>
      </c>
      <c r="X38" s="52" t="str">
        <f t="shared" si="19"/>
        <v>Nein</v>
      </c>
      <c r="Y38" s="52" t="str">
        <f t="shared" si="19"/>
        <v>Nein</v>
      </c>
      <c r="Z38" s="52" t="str">
        <f t="shared" si="19"/>
        <v>Nein</v>
      </c>
      <c r="AA38" s="52" t="str">
        <f t="shared" si="19"/>
        <v>Nein</v>
      </c>
      <c r="AB38" s="52" t="str">
        <f t="shared" si="19"/>
        <v>Nein</v>
      </c>
      <c r="AC38" s="52" t="str">
        <f t="shared" si="19"/>
        <v>Nein</v>
      </c>
      <c r="AD38" s="52" t="str">
        <f t="shared" si="19"/>
        <v>Nein</v>
      </c>
      <c r="AE38" s="52" t="str">
        <f t="shared" si="19"/>
        <v>Nein</v>
      </c>
      <c r="AF38" s="52" t="str">
        <f t="shared" si="19"/>
        <v>Nein</v>
      </c>
      <c r="AG38" s="61" t="str">
        <f>IF(Q38="Ja",VLOOKUP($Q$2,Plausis!A:E,5,0),IF(R38="Ja",VLOOKUP($R$2,Plausis!A:E,5,0),IF(T38="Ja",VLOOKUP($T$2,Plausis!A:E,5,0),IF(U38="Ja",VLOOKUP($U$2,Plausis!A:E,5,0),IF(AA38="Ja",VLOOKUP($AA$2,Plausis!A:E,5,0),IF(AC38="Ja",VLOOKUP($AC$2,Plausis!A:E,5,0),IF(AD38="Ja",VLOOKUP($AD$2,Plausis!A:E,5,0),"")))))))</f>
        <v/>
      </c>
      <c r="AH38" s="52" t="str">
        <f>IF(Y38="Ja",VLOOKUP($Y$2,Plausis!A:E,5,0),"")</f>
        <v/>
      </c>
      <c r="AI38" s="52" t="str">
        <f t="shared" si="2"/>
        <v>Ja</v>
      </c>
      <c r="AJ38" s="52" t="str">
        <f>IF(S38="Ja",VLOOKUP($S$2,Plausis!A:E,5,0),IF(V38="Ja",VLOOKUP($V$2,Plausis!A:E,5,0),IF(X38="Ja",VLOOKUP($X$2,Plausis!A:E,5,0),"")))</f>
        <v/>
      </c>
      <c r="AL38" s="52" t="s">
        <v>2</v>
      </c>
      <c r="AM38" s="114">
        <v>45531</v>
      </c>
      <c r="AN38" s="52" t="s">
        <v>4467</v>
      </c>
      <c r="AO38" s="52" t="str">
        <f>VLOOKUP(B38,'BAT Grundtabelle'!B:T,19,0)</f>
        <v>ja</v>
      </c>
      <c r="AP38" s="105" t="str">
        <f t="shared" si="3"/>
        <v>10034</v>
      </c>
      <c r="AQ38" s="52" t="str">
        <f t="shared" si="4"/>
        <v>Amtsvormund</v>
      </c>
      <c r="AR38" s="52" t="b">
        <f t="shared" si="18"/>
        <v>0</v>
      </c>
      <c r="AS38" s="52" t="b">
        <f t="shared" si="18"/>
        <v>0</v>
      </c>
      <c r="AT38" s="52" t="b">
        <f t="shared" si="18"/>
        <v>0</v>
      </c>
      <c r="AU38" s="52" t="str">
        <f t="shared" si="6"/>
        <v>Eigener Tarif</v>
      </c>
      <c r="AW38" s="52" t="b">
        <f t="shared" si="7"/>
        <v>0</v>
      </c>
      <c r="AX38" s="52" t="str">
        <f t="shared" si="8"/>
        <v>Eigener Tarif</v>
      </c>
      <c r="AY38" s="52" t="b">
        <f t="shared" si="9"/>
        <v>0</v>
      </c>
      <c r="AZ38" s="52" t="str">
        <f t="shared" si="10"/>
        <v>10034</v>
      </c>
      <c r="BA38" s="52" t="str">
        <f>VLOOKUP(A38,'BAT Grundtabelle'!A:U,21,0)</f>
        <v>ja</v>
      </c>
      <c r="BB38" s="52" t="str">
        <f t="shared" si="11"/>
        <v>nein</v>
      </c>
      <c r="BC38" s="52" t="str">
        <f t="shared" si="12"/>
        <v>10034</v>
      </c>
      <c r="BD38" s="52" t="str">
        <f t="shared" si="13"/>
        <v>Amtsvormund</v>
      </c>
      <c r="BE38" s="52" t="str">
        <f t="shared" si="14"/>
        <v>Eigener Tarif</v>
      </c>
      <c r="BF38" s="52" t="str">
        <f t="shared" si="15"/>
        <v>Eigener Tarif</v>
      </c>
    </row>
    <row r="39" spans="1:58" x14ac:dyDescent="0.35">
      <c r="A39" s="107" t="s">
        <v>2448</v>
      </c>
      <c r="B39" s="75" t="s">
        <v>928</v>
      </c>
      <c r="C39" s="52" t="s">
        <v>3</v>
      </c>
      <c r="D39" s="52" t="s">
        <v>3</v>
      </c>
      <c r="E39" s="52" t="s">
        <v>2</v>
      </c>
      <c r="F39" s="52" t="s">
        <v>2</v>
      </c>
      <c r="G39" s="52" t="s">
        <v>2</v>
      </c>
      <c r="H39" s="52" t="s">
        <v>2</v>
      </c>
      <c r="I39" s="52" t="s">
        <v>2</v>
      </c>
      <c r="J39" s="52" t="s">
        <v>2</v>
      </c>
      <c r="K39" s="52" t="s">
        <v>2</v>
      </c>
      <c r="L39" s="52" t="s">
        <v>2</v>
      </c>
      <c r="M39" s="52" t="s">
        <v>2</v>
      </c>
      <c r="N39" s="52" t="s">
        <v>3</v>
      </c>
      <c r="O39" s="52" t="s">
        <v>4469</v>
      </c>
      <c r="P39" s="52" t="s">
        <v>4</v>
      </c>
      <c r="Q39" s="52" t="str">
        <f t="shared" si="19"/>
        <v>Nein</v>
      </c>
      <c r="R39" s="52" t="str">
        <f t="shared" si="19"/>
        <v>Nein</v>
      </c>
      <c r="S39" s="52" t="str">
        <f t="shared" si="19"/>
        <v>Nein</v>
      </c>
      <c r="T39" s="52" t="str">
        <f t="shared" si="19"/>
        <v>Nein</v>
      </c>
      <c r="U39" s="52" t="str">
        <f t="shared" si="19"/>
        <v>Nein</v>
      </c>
      <c r="V39" s="52" t="str">
        <f t="shared" si="19"/>
        <v>Nein</v>
      </c>
      <c r="W39" s="52" t="str">
        <f t="shared" si="19"/>
        <v>Nein</v>
      </c>
      <c r="X39" s="52" t="str">
        <f t="shared" si="19"/>
        <v>Nein</v>
      </c>
      <c r="Y39" s="52" t="str">
        <f t="shared" si="19"/>
        <v>Nein</v>
      </c>
      <c r="Z39" s="52" t="str">
        <f t="shared" si="19"/>
        <v>Nein</v>
      </c>
      <c r="AA39" s="52" t="str">
        <f t="shared" si="19"/>
        <v>Nein</v>
      </c>
      <c r="AB39" s="52" t="str">
        <f t="shared" si="19"/>
        <v>Nein</v>
      </c>
      <c r="AC39" s="52" t="str">
        <f t="shared" si="19"/>
        <v>Nein</v>
      </c>
      <c r="AD39" s="52" t="str">
        <f t="shared" si="19"/>
        <v>Nein</v>
      </c>
      <c r="AE39" s="52" t="str">
        <f t="shared" si="19"/>
        <v>Nein</v>
      </c>
      <c r="AF39" s="52" t="str">
        <f t="shared" si="19"/>
        <v>Nein</v>
      </c>
      <c r="AG39" s="61" t="str">
        <f>IF(Q39="Ja",VLOOKUP($Q$2,Plausis!A:E,5,0),IF(R39="Ja",VLOOKUP($R$2,Plausis!A:E,5,0),IF(T39="Ja",VLOOKUP($T$2,Plausis!A:E,5,0),IF(U39="Ja",VLOOKUP($U$2,Plausis!A:E,5,0),IF(AA39="Ja",VLOOKUP($AA$2,Plausis!A:E,5,0),IF(AC39="Ja",VLOOKUP($AC$2,Plausis!A:E,5,0),IF(AD39="Ja",VLOOKUP($AD$2,Plausis!A:E,5,0),"")))))))</f>
        <v/>
      </c>
      <c r="AH39" s="52" t="str">
        <f>IF(Y39="Ja",VLOOKUP($Y$2,Plausis!A:E,5,0),"")</f>
        <v/>
      </c>
      <c r="AI39" s="52" t="str">
        <f t="shared" si="2"/>
        <v>Ja</v>
      </c>
      <c r="AJ39" s="52" t="str">
        <f>IF(S39="Ja",VLOOKUP($S$2,Plausis!A:E,5,0),IF(V39="Ja",VLOOKUP($V$2,Plausis!A:E,5,0),IF(X39="Ja",VLOOKUP($X$2,Plausis!A:E,5,0),"")))</f>
        <v/>
      </c>
      <c r="AK39" s="52" t="s">
        <v>4443</v>
      </c>
      <c r="AL39" s="52" t="s">
        <v>3</v>
      </c>
      <c r="AM39" s="114">
        <v>45531</v>
      </c>
      <c r="AN39" s="52" t="s">
        <v>4467</v>
      </c>
      <c r="AO39" s="52" t="str">
        <f>VLOOKUP(B39,'BAT Grundtabelle'!B:T,19,0)</f>
        <v>ja</v>
      </c>
      <c r="AP39" s="105" t="str">
        <f t="shared" si="3"/>
        <v>10035</v>
      </c>
      <c r="AQ39" s="52" t="str">
        <f t="shared" si="4"/>
        <v>Amtszahnarzt</v>
      </c>
      <c r="AR39" s="52" t="b">
        <f t="shared" si="18"/>
        <v>0</v>
      </c>
      <c r="AS39" s="52" t="b">
        <f t="shared" si="18"/>
        <v>0</v>
      </c>
      <c r="AT39" s="52" t="b">
        <f t="shared" si="18"/>
        <v>0</v>
      </c>
      <c r="AU39" s="52" t="str">
        <f t="shared" si="6"/>
        <v>Arzt</v>
      </c>
      <c r="AW39" s="52" t="b">
        <f t="shared" si="7"/>
        <v>0</v>
      </c>
      <c r="AX39" s="52" t="str">
        <f t="shared" si="8"/>
        <v>Arzt</v>
      </c>
      <c r="AY39" s="52" t="b">
        <f t="shared" si="9"/>
        <v>0</v>
      </c>
      <c r="AZ39" s="52" t="str">
        <f t="shared" si="10"/>
        <v>10035</v>
      </c>
      <c r="BA39" s="52" t="str">
        <f>VLOOKUP(A39,'BAT Grundtabelle'!A:U,21,0)</f>
        <v>ja</v>
      </c>
      <c r="BB39" s="52" t="str">
        <f t="shared" si="11"/>
        <v>nein</v>
      </c>
      <c r="BC39" s="52" t="str">
        <f t="shared" si="12"/>
        <v>10035</v>
      </c>
      <c r="BD39" s="52" t="str">
        <f t="shared" si="13"/>
        <v>Amtszahnarzt</v>
      </c>
      <c r="BE39" s="52" t="str">
        <f t="shared" si="14"/>
        <v>Arzt</v>
      </c>
      <c r="BF39" s="52" t="str">
        <f t="shared" si="15"/>
        <v>Arzt</v>
      </c>
    </row>
    <row r="40" spans="1:58" hidden="1" x14ac:dyDescent="0.35">
      <c r="A40" s="107" t="s">
        <v>2449</v>
      </c>
      <c r="B40" s="75" t="s">
        <v>62</v>
      </c>
      <c r="C40" s="52" t="s">
        <v>3</v>
      </c>
      <c r="D40" s="52" t="s">
        <v>3</v>
      </c>
      <c r="E40" s="52" t="s">
        <v>2</v>
      </c>
      <c r="F40" s="52" t="s">
        <v>2</v>
      </c>
      <c r="G40" s="52" t="s">
        <v>2</v>
      </c>
      <c r="H40" s="52" t="s">
        <v>2</v>
      </c>
      <c r="I40" s="52" t="s">
        <v>3</v>
      </c>
      <c r="J40" s="52">
        <v>1</v>
      </c>
      <c r="K40" s="52" t="s">
        <v>2</v>
      </c>
      <c r="L40" s="52" t="s">
        <v>2</v>
      </c>
      <c r="M40" s="52" t="s">
        <v>2</v>
      </c>
      <c r="N40" s="52" t="s">
        <v>3</v>
      </c>
      <c r="P40" s="52" t="s">
        <v>4</v>
      </c>
      <c r="Q40" s="52" t="str">
        <f t="shared" si="19"/>
        <v>Nein</v>
      </c>
      <c r="R40" s="52" t="str">
        <f t="shared" si="19"/>
        <v>Nein</v>
      </c>
      <c r="S40" s="52" t="str">
        <f t="shared" si="19"/>
        <v>Nein</v>
      </c>
      <c r="T40" s="52" t="str">
        <f t="shared" si="19"/>
        <v>Nein</v>
      </c>
      <c r="U40" s="52" t="str">
        <f t="shared" si="19"/>
        <v>Nein</v>
      </c>
      <c r="V40" s="52" t="str">
        <f t="shared" si="19"/>
        <v>Nein</v>
      </c>
      <c r="W40" s="52" t="str">
        <f t="shared" si="19"/>
        <v>Nein</v>
      </c>
      <c r="X40" s="52" t="str">
        <f t="shared" si="19"/>
        <v>Nein</v>
      </c>
      <c r="Y40" s="52" t="str">
        <f t="shared" si="19"/>
        <v>Nein</v>
      </c>
      <c r="Z40" s="52" t="str">
        <f t="shared" si="19"/>
        <v>Nein</v>
      </c>
      <c r="AA40" s="52" t="str">
        <f t="shared" si="19"/>
        <v>Nein</v>
      </c>
      <c r="AB40" s="52" t="str">
        <f t="shared" si="19"/>
        <v>Nein</v>
      </c>
      <c r="AC40" s="52" t="str">
        <f t="shared" si="19"/>
        <v>Nein</v>
      </c>
      <c r="AD40" s="52" t="str">
        <f t="shared" si="19"/>
        <v>Nein</v>
      </c>
      <c r="AE40" s="52" t="str">
        <f t="shared" si="19"/>
        <v>Nein</v>
      </c>
      <c r="AF40" s="52" t="str">
        <f t="shared" si="19"/>
        <v>Nein</v>
      </c>
      <c r="AG40" s="61" t="str">
        <f>IF(Q40="Ja",VLOOKUP($Q$2,Plausis!A:E,5,0),IF(R40="Ja",VLOOKUP($R$2,Plausis!A:E,5,0),IF(T40="Ja",VLOOKUP($T$2,Plausis!A:E,5,0),IF(U40="Ja",VLOOKUP($U$2,Plausis!A:E,5,0),IF(AA40="Ja",VLOOKUP($AA$2,Plausis!A:E,5,0),IF(AC40="Ja",VLOOKUP($AC$2,Plausis!A:E,5,0),IF(AD40="Ja",VLOOKUP($AD$2,Plausis!A:E,5,0),"")))))))</f>
        <v/>
      </c>
      <c r="AH40" s="52" t="str">
        <f>IF(Y40="Ja",VLOOKUP($Y$2,Plausis!A:E,5,0),"")</f>
        <v/>
      </c>
      <c r="AI40" s="52" t="str">
        <f t="shared" si="2"/>
        <v>Ja</v>
      </c>
      <c r="AJ40" s="52" t="str">
        <f>IF(S40="Ja",VLOOKUP($S$2,Plausis!A:E,5,0),IF(V40="Ja",VLOOKUP($V$2,Plausis!A:E,5,0),IF(X40="Ja",VLOOKUP($X$2,Plausis!A:E,5,0),"")))</f>
        <v/>
      </c>
      <c r="AL40" s="52" t="s">
        <v>2</v>
      </c>
      <c r="AM40" s="114">
        <v>45531</v>
      </c>
      <c r="AN40" s="52" t="s">
        <v>4467</v>
      </c>
      <c r="AO40" s="52" t="str">
        <f>VLOOKUP(B40,'BAT Grundtabelle'!B:T,19,0)</f>
        <v>ja</v>
      </c>
      <c r="AP40" s="105" t="str">
        <f t="shared" si="3"/>
        <v>10036</v>
      </c>
      <c r="AQ40" s="52" t="str">
        <f t="shared" si="4"/>
        <v>Andenkengeschäft</v>
      </c>
      <c r="AR40" s="52" t="b">
        <f t="shared" si="18"/>
        <v>0</v>
      </c>
      <c r="AS40" s="52" t="b">
        <f t="shared" si="18"/>
        <v>0</v>
      </c>
      <c r="AT40" s="52" t="b">
        <f t="shared" si="18"/>
        <v>0</v>
      </c>
      <c r="AU40" s="52">
        <f t="shared" si="6"/>
        <v>1</v>
      </c>
      <c r="AW40" s="52" t="b">
        <f t="shared" si="7"/>
        <v>0</v>
      </c>
      <c r="AX40" s="52" t="str">
        <f t="shared" si="8"/>
        <v>Unternehmen</v>
      </c>
      <c r="AY40" s="52" t="b">
        <f t="shared" si="9"/>
        <v>0</v>
      </c>
      <c r="AZ40" s="52" t="str">
        <f t="shared" si="10"/>
        <v>10036</v>
      </c>
      <c r="BA40" s="52" t="str">
        <f>VLOOKUP(A40,'BAT Grundtabelle'!A:U,21,0)</f>
        <v>ja</v>
      </c>
      <c r="BB40" s="52" t="str">
        <f t="shared" si="11"/>
        <v>nein</v>
      </c>
      <c r="BC40" s="52" t="str">
        <f t="shared" si="12"/>
        <v>10036</v>
      </c>
      <c r="BD40" s="52" t="str">
        <f t="shared" si="13"/>
        <v>Andenkengeschäft</v>
      </c>
      <c r="BE40" s="52" t="str">
        <f t="shared" si="14"/>
        <v>Unternehmen</v>
      </c>
      <c r="BF40" s="52">
        <f t="shared" si="15"/>
        <v>1</v>
      </c>
    </row>
    <row r="41" spans="1:58" hidden="1" x14ac:dyDescent="0.35">
      <c r="A41" s="107" t="s">
        <v>2450</v>
      </c>
      <c r="B41" s="75" t="s">
        <v>1624</v>
      </c>
      <c r="C41" s="52" t="s">
        <v>3</v>
      </c>
      <c r="D41" s="52" t="s">
        <v>3</v>
      </c>
      <c r="E41" s="52" t="s">
        <v>2</v>
      </c>
      <c r="F41" s="52" t="s">
        <v>2</v>
      </c>
      <c r="G41" s="52" t="s">
        <v>2</v>
      </c>
      <c r="H41" s="52" t="s">
        <v>2</v>
      </c>
      <c r="I41" s="52" t="s">
        <v>3</v>
      </c>
      <c r="J41" s="52">
        <v>1</v>
      </c>
      <c r="K41" s="52" t="s">
        <v>2</v>
      </c>
      <c r="L41" s="52" t="s">
        <v>2</v>
      </c>
      <c r="M41" s="52" t="s">
        <v>2</v>
      </c>
      <c r="N41" s="52" t="s">
        <v>3</v>
      </c>
      <c r="P41" s="52" t="s">
        <v>4</v>
      </c>
      <c r="Q41" s="52" t="str">
        <f t="shared" si="19"/>
        <v>Nein</v>
      </c>
      <c r="R41" s="52" t="str">
        <f t="shared" si="19"/>
        <v>Nein</v>
      </c>
      <c r="S41" s="52" t="str">
        <f t="shared" si="19"/>
        <v>Nein</v>
      </c>
      <c r="T41" s="52" t="str">
        <f t="shared" si="19"/>
        <v>Nein</v>
      </c>
      <c r="U41" s="52" t="str">
        <f t="shared" si="19"/>
        <v>Nein</v>
      </c>
      <c r="V41" s="52" t="str">
        <f t="shared" si="19"/>
        <v>Nein</v>
      </c>
      <c r="W41" s="52" t="str">
        <f t="shared" si="19"/>
        <v>Nein</v>
      </c>
      <c r="X41" s="52" t="str">
        <f t="shared" si="19"/>
        <v>Nein</v>
      </c>
      <c r="Y41" s="52" t="str">
        <f t="shared" si="19"/>
        <v>Nein</v>
      </c>
      <c r="Z41" s="52" t="str">
        <f t="shared" si="19"/>
        <v>Nein</v>
      </c>
      <c r="AA41" s="52" t="str">
        <f t="shared" si="19"/>
        <v>Nein</v>
      </c>
      <c r="AB41" s="52" t="str">
        <f t="shared" si="19"/>
        <v>Nein</v>
      </c>
      <c r="AC41" s="52" t="str">
        <f t="shared" si="19"/>
        <v>Nein</v>
      </c>
      <c r="AD41" s="52" t="str">
        <f t="shared" si="19"/>
        <v>Nein</v>
      </c>
      <c r="AE41" s="52" t="str">
        <f t="shared" si="19"/>
        <v>Nein</v>
      </c>
      <c r="AF41" s="52" t="str">
        <f t="shared" si="19"/>
        <v>Nein</v>
      </c>
      <c r="AG41" s="61" t="str">
        <f>IF(Q41="Ja",VLOOKUP($Q$2,Plausis!A:E,5,0),IF(R41="Ja",VLOOKUP($R$2,Plausis!A:E,5,0),IF(T41="Ja",VLOOKUP($T$2,Plausis!A:E,5,0),IF(U41="Ja",VLOOKUP($U$2,Plausis!A:E,5,0),IF(AA41="Ja",VLOOKUP($AA$2,Plausis!A:E,5,0),IF(AC41="Ja",VLOOKUP($AC$2,Plausis!A:E,5,0),IF(AD41="Ja",VLOOKUP($AD$2,Plausis!A:E,5,0),"")))))))</f>
        <v/>
      </c>
      <c r="AH41" s="52" t="str">
        <f>IF(Y41="Ja",VLOOKUP($Y$2,Plausis!A:E,5,0),"")</f>
        <v/>
      </c>
      <c r="AI41" s="52" t="str">
        <f t="shared" si="2"/>
        <v>Ja</v>
      </c>
      <c r="AJ41" s="52" t="str">
        <f>IF(S41="Ja",VLOOKUP($S$2,Plausis!A:E,5,0),IF(V41="Ja",VLOOKUP($V$2,Plausis!A:E,5,0),IF(X41="Ja",VLOOKUP($X$2,Plausis!A:E,5,0),"")))</f>
        <v/>
      </c>
      <c r="AL41" s="52" t="s">
        <v>2</v>
      </c>
      <c r="AM41" s="114">
        <v>45531</v>
      </c>
      <c r="AN41" s="52" t="s">
        <v>4467</v>
      </c>
      <c r="AO41" s="52" t="str">
        <f>VLOOKUP(B41,'BAT Grundtabelle'!B:T,19,0)</f>
        <v>ja</v>
      </c>
      <c r="AP41" s="105" t="str">
        <f t="shared" si="3"/>
        <v>10037</v>
      </c>
      <c r="AQ41" s="52" t="str">
        <f t="shared" si="4"/>
        <v>Änderungsnäherei</v>
      </c>
      <c r="AR41" s="52" t="b">
        <f t="shared" si="18"/>
        <v>0</v>
      </c>
      <c r="AS41" s="52" t="b">
        <f t="shared" si="18"/>
        <v>0</v>
      </c>
      <c r="AT41" s="52" t="b">
        <f t="shared" si="18"/>
        <v>0</v>
      </c>
      <c r="AU41" s="52">
        <f t="shared" si="6"/>
        <v>1</v>
      </c>
      <c r="AW41" s="52" t="b">
        <f t="shared" si="7"/>
        <v>0</v>
      </c>
      <c r="AX41" s="52" t="str">
        <f t="shared" si="8"/>
        <v>Unternehmen</v>
      </c>
      <c r="AY41" s="52" t="b">
        <f t="shared" si="9"/>
        <v>0</v>
      </c>
      <c r="AZ41" s="52" t="str">
        <f t="shared" si="10"/>
        <v>10037</v>
      </c>
      <c r="BA41" s="52" t="str">
        <f>VLOOKUP(A41,'BAT Grundtabelle'!A:U,21,0)</f>
        <v>ja</v>
      </c>
      <c r="BB41" s="52" t="str">
        <f t="shared" si="11"/>
        <v>nein</v>
      </c>
      <c r="BC41" s="52" t="str">
        <f t="shared" si="12"/>
        <v>10037</v>
      </c>
      <c r="BD41" s="52" t="str">
        <f t="shared" si="13"/>
        <v>Änderungsnäherei</v>
      </c>
      <c r="BE41" s="52" t="str">
        <f t="shared" si="14"/>
        <v>Unternehmen</v>
      </c>
      <c r="BF41" s="52">
        <f t="shared" si="15"/>
        <v>1</v>
      </c>
    </row>
    <row r="42" spans="1:58" hidden="1" x14ac:dyDescent="0.35">
      <c r="A42" s="107" t="s">
        <v>2451</v>
      </c>
      <c r="B42" s="75" t="s">
        <v>1625</v>
      </c>
      <c r="C42" s="52" t="s">
        <v>3</v>
      </c>
      <c r="D42" s="52" t="s">
        <v>3</v>
      </c>
      <c r="E42" s="52" t="s">
        <v>2</v>
      </c>
      <c r="F42" s="52" t="s">
        <v>2</v>
      </c>
      <c r="G42" s="52" t="s">
        <v>2</v>
      </c>
      <c r="H42" s="52" t="s">
        <v>2</v>
      </c>
      <c r="I42" s="52" t="s">
        <v>3</v>
      </c>
      <c r="J42" s="52">
        <v>1</v>
      </c>
      <c r="K42" s="52" t="s">
        <v>2</v>
      </c>
      <c r="L42" s="52" t="s">
        <v>2</v>
      </c>
      <c r="M42" s="52" t="s">
        <v>2</v>
      </c>
      <c r="N42" s="52" t="s">
        <v>3</v>
      </c>
      <c r="P42" s="52" t="s">
        <v>4</v>
      </c>
      <c r="Q42" s="52" t="str">
        <f t="shared" si="19"/>
        <v>Nein</v>
      </c>
      <c r="R42" s="52" t="str">
        <f t="shared" si="19"/>
        <v>Nein</v>
      </c>
      <c r="S42" s="52" t="str">
        <f t="shared" si="19"/>
        <v>Nein</v>
      </c>
      <c r="T42" s="52" t="str">
        <f t="shared" si="19"/>
        <v>Nein</v>
      </c>
      <c r="U42" s="52" t="str">
        <f t="shared" si="19"/>
        <v>Nein</v>
      </c>
      <c r="V42" s="52" t="str">
        <f t="shared" si="19"/>
        <v>Nein</v>
      </c>
      <c r="W42" s="52" t="str">
        <f t="shared" si="19"/>
        <v>Nein</v>
      </c>
      <c r="X42" s="52" t="str">
        <f t="shared" si="19"/>
        <v>Nein</v>
      </c>
      <c r="Y42" s="52" t="str">
        <f t="shared" si="19"/>
        <v>Nein</v>
      </c>
      <c r="Z42" s="52" t="str">
        <f t="shared" si="19"/>
        <v>Nein</v>
      </c>
      <c r="AA42" s="52" t="str">
        <f t="shared" si="19"/>
        <v>Nein</v>
      </c>
      <c r="AB42" s="52" t="str">
        <f t="shared" si="19"/>
        <v>Nein</v>
      </c>
      <c r="AC42" s="52" t="str">
        <f t="shared" si="19"/>
        <v>Nein</v>
      </c>
      <c r="AD42" s="52" t="str">
        <f t="shared" si="19"/>
        <v>Nein</v>
      </c>
      <c r="AE42" s="52" t="str">
        <f t="shared" si="19"/>
        <v>Nein</v>
      </c>
      <c r="AF42" s="52" t="str">
        <f t="shared" si="19"/>
        <v>Nein</v>
      </c>
      <c r="AG42" s="61" t="str">
        <f>IF(Q42="Ja",VLOOKUP($Q$2,Plausis!A:E,5,0),IF(R42="Ja",VLOOKUP($R$2,Plausis!A:E,5,0),IF(T42="Ja",VLOOKUP($T$2,Plausis!A:E,5,0),IF(U42="Ja",VLOOKUP($U$2,Plausis!A:E,5,0),IF(AA42="Ja",VLOOKUP($AA$2,Plausis!A:E,5,0),IF(AC42="Ja",VLOOKUP($AC$2,Plausis!A:E,5,0),IF(AD42="Ja",VLOOKUP($AD$2,Plausis!A:E,5,0),"")))))))</f>
        <v/>
      </c>
      <c r="AH42" s="52" t="str">
        <f>IF(Y42="Ja",VLOOKUP($Y$2,Plausis!A:E,5,0),"")</f>
        <v/>
      </c>
      <c r="AI42" s="52" t="str">
        <f t="shared" si="2"/>
        <v>Ja</v>
      </c>
      <c r="AJ42" s="52" t="str">
        <f>IF(S42="Ja",VLOOKUP($S$2,Plausis!A:E,5,0),IF(V42="Ja",VLOOKUP($V$2,Plausis!A:E,5,0),IF(X42="Ja",VLOOKUP($X$2,Plausis!A:E,5,0),"")))</f>
        <v/>
      </c>
      <c r="AL42" s="52" t="s">
        <v>2</v>
      </c>
      <c r="AM42" s="114">
        <v>45531</v>
      </c>
      <c r="AN42" s="52" t="s">
        <v>4467</v>
      </c>
      <c r="AO42" s="52" t="str">
        <f>VLOOKUP(B42,'BAT Grundtabelle'!B:T,19,0)</f>
        <v>ja</v>
      </c>
      <c r="AP42" s="105" t="str">
        <f t="shared" si="3"/>
        <v>10038</v>
      </c>
      <c r="AQ42" s="52" t="str">
        <f t="shared" si="4"/>
        <v>Änderungsschneiderei</v>
      </c>
      <c r="AR42" s="52" t="b">
        <f t="shared" si="18"/>
        <v>0</v>
      </c>
      <c r="AS42" s="52" t="b">
        <f t="shared" si="18"/>
        <v>0</v>
      </c>
      <c r="AT42" s="52" t="b">
        <f t="shared" si="18"/>
        <v>0</v>
      </c>
      <c r="AU42" s="52">
        <f t="shared" si="6"/>
        <v>1</v>
      </c>
      <c r="AW42" s="52" t="b">
        <f t="shared" si="7"/>
        <v>0</v>
      </c>
      <c r="AX42" s="52" t="str">
        <f t="shared" si="8"/>
        <v>Unternehmen</v>
      </c>
      <c r="AY42" s="52" t="b">
        <f t="shared" si="9"/>
        <v>0</v>
      </c>
      <c r="AZ42" s="52" t="str">
        <f t="shared" si="10"/>
        <v>10038</v>
      </c>
      <c r="BA42" s="52" t="str">
        <f>VLOOKUP(A42,'BAT Grundtabelle'!A:U,21,0)</f>
        <v>ja</v>
      </c>
      <c r="BB42" s="52" t="str">
        <f t="shared" si="11"/>
        <v>nein</v>
      </c>
      <c r="BC42" s="52" t="str">
        <f t="shared" si="12"/>
        <v>10038</v>
      </c>
      <c r="BD42" s="52" t="str">
        <f t="shared" si="13"/>
        <v>Änderungsschneiderei</v>
      </c>
      <c r="BE42" s="52" t="str">
        <f t="shared" si="14"/>
        <v>Unternehmen</v>
      </c>
      <c r="BF42" s="52">
        <f t="shared" si="15"/>
        <v>1</v>
      </c>
    </row>
    <row r="43" spans="1:58" hidden="1" x14ac:dyDescent="0.35">
      <c r="A43" s="107" t="s">
        <v>2452</v>
      </c>
      <c r="B43" s="75" t="s">
        <v>1793</v>
      </c>
      <c r="C43" s="52" t="s">
        <v>2</v>
      </c>
      <c r="D43" s="52" t="s">
        <v>2</v>
      </c>
      <c r="E43" s="52" t="s">
        <v>2</v>
      </c>
      <c r="F43" s="52" t="s">
        <v>2</v>
      </c>
      <c r="G43" s="52" t="s">
        <v>2</v>
      </c>
      <c r="H43" s="52" t="s">
        <v>3</v>
      </c>
      <c r="I43" s="52" t="s">
        <v>2</v>
      </c>
      <c r="J43" s="52" t="s">
        <v>2</v>
      </c>
      <c r="K43" s="52" t="s">
        <v>2</v>
      </c>
      <c r="L43" s="52" t="s">
        <v>2</v>
      </c>
      <c r="M43" s="52" t="s">
        <v>2</v>
      </c>
      <c r="N43" s="52" t="s">
        <v>2</v>
      </c>
      <c r="O43" s="52" t="s">
        <v>2411</v>
      </c>
      <c r="P43" s="52" t="s">
        <v>59</v>
      </c>
      <c r="Q43" s="52" t="str">
        <f t="shared" ref="Q43:AF52" si="20">IF(ISERROR(FIND(Q$2,$P43,1)),"Nein","Ja")</f>
        <v>Nein</v>
      </c>
      <c r="R43" s="52" t="str">
        <f t="shared" si="20"/>
        <v>Nein</v>
      </c>
      <c r="S43" s="52" t="str">
        <f t="shared" si="20"/>
        <v>Nein</v>
      </c>
      <c r="T43" s="52" t="str">
        <f t="shared" si="20"/>
        <v>Nein</v>
      </c>
      <c r="U43" s="52" t="str">
        <f t="shared" si="20"/>
        <v>Nein</v>
      </c>
      <c r="V43" s="52" t="str">
        <f t="shared" si="20"/>
        <v>Nein</v>
      </c>
      <c r="W43" s="52" t="str">
        <f t="shared" si="20"/>
        <v>Nein</v>
      </c>
      <c r="X43" s="52" t="str">
        <f t="shared" si="20"/>
        <v>Nein</v>
      </c>
      <c r="Y43" s="52" t="str">
        <f t="shared" si="20"/>
        <v>Nein</v>
      </c>
      <c r="Z43" s="52" t="str">
        <f t="shared" si="20"/>
        <v>Nein</v>
      </c>
      <c r="AA43" s="52" t="str">
        <f t="shared" si="20"/>
        <v>Nein</v>
      </c>
      <c r="AB43" s="52" t="str">
        <f t="shared" si="20"/>
        <v>Nein</v>
      </c>
      <c r="AC43" s="52" t="str">
        <f t="shared" si="20"/>
        <v>Nein</v>
      </c>
      <c r="AD43" s="52" t="str">
        <f t="shared" si="20"/>
        <v>Nein</v>
      </c>
      <c r="AE43" s="52" t="str">
        <f t="shared" si="20"/>
        <v>Nein</v>
      </c>
      <c r="AF43" s="52" t="str">
        <f t="shared" si="20"/>
        <v>Nein</v>
      </c>
      <c r="AG43" s="61" t="str">
        <f>IF(Q43="Ja",VLOOKUP($Q$2,Plausis!A:E,5,0),IF(R43="Ja",VLOOKUP($R$2,Plausis!A:E,5,0),IF(T43="Ja",VLOOKUP($T$2,Plausis!A:E,5,0),IF(U43="Ja",VLOOKUP($U$2,Plausis!A:E,5,0),IF(AA43="Ja",VLOOKUP($AA$2,Plausis!A:E,5,0),IF(AC43="Ja",VLOOKUP($AC$2,Plausis!A:E,5,0),IF(AD43="Ja",VLOOKUP($AD$2,Plausis!A:E,5,0),"")))))))</f>
        <v/>
      </c>
      <c r="AH43" s="52" t="str">
        <f>IF(Y43="Ja",VLOOKUP($Y$2,Plausis!A:E,5,0),"")</f>
        <v/>
      </c>
      <c r="AI43" s="52" t="str">
        <f t="shared" si="2"/>
        <v>Nein</v>
      </c>
      <c r="AJ43" s="52" t="str">
        <f>IF(S43="Ja",VLOOKUP($S$2,Plausis!A:E,5,0),IF(V43="Ja",VLOOKUP($V$2,Plausis!A:E,5,0),IF(X43="Ja",VLOOKUP($X$2,Plausis!A:E,5,0),"")))</f>
        <v/>
      </c>
      <c r="AL43" s="52" t="s">
        <v>2</v>
      </c>
      <c r="AM43" s="114">
        <v>45531</v>
      </c>
      <c r="AN43" s="52" t="s">
        <v>4467</v>
      </c>
      <c r="AO43" s="52" t="str">
        <f>VLOOKUP(B43,'BAT Grundtabelle'!B:T,19,0)</f>
        <v>ja</v>
      </c>
      <c r="AP43" s="105" t="str">
        <f t="shared" si="3"/>
        <v>10039</v>
      </c>
      <c r="AQ43" s="52" t="str">
        <f t="shared" si="4"/>
        <v>Angelverein</v>
      </c>
      <c r="AR43" s="52" t="b">
        <f t="shared" ref="AR43:AT62" si="21">IF(ISERROR(FIND(AR$1,$P43,1)),FALSE,TRUE)</f>
        <v>0</v>
      </c>
      <c r="AS43" s="52" t="b">
        <f t="shared" si="21"/>
        <v>0</v>
      </c>
      <c r="AT43" s="52" t="b">
        <f t="shared" si="21"/>
        <v>0</v>
      </c>
      <c r="AU43" s="52" t="str">
        <f t="shared" si="6"/>
        <v>Eigener Tarif</v>
      </c>
      <c r="AW43" s="52" t="b">
        <f t="shared" si="7"/>
        <v>0</v>
      </c>
      <c r="AX43" s="52" t="str">
        <f t="shared" si="8"/>
        <v>Eigener Tarif</v>
      </c>
      <c r="AY43" s="52" t="b">
        <f t="shared" si="9"/>
        <v>0</v>
      </c>
      <c r="AZ43" s="52" t="str">
        <f t="shared" si="10"/>
        <v>10039</v>
      </c>
      <c r="BA43" s="52" t="str">
        <f>VLOOKUP(A43,'BAT Grundtabelle'!A:U,21,0)</f>
        <v>nein</v>
      </c>
      <c r="BB43" s="52" t="str">
        <f t="shared" si="11"/>
        <v>nein</v>
      </c>
      <c r="BC43" s="52" t="str">
        <f t="shared" si="12"/>
        <v>10039</v>
      </c>
      <c r="BD43" s="52" t="str">
        <f t="shared" si="13"/>
        <v>Angelverein</v>
      </c>
      <c r="BE43" s="52" t="str">
        <f t="shared" si="14"/>
        <v>Eigener Tarif</v>
      </c>
      <c r="BF43" s="52" t="str">
        <f t="shared" si="15"/>
        <v>Eigener Tarif</v>
      </c>
    </row>
    <row r="44" spans="1:58" hidden="1" x14ac:dyDescent="0.35">
      <c r="A44" s="107" t="s">
        <v>2453</v>
      </c>
      <c r="B44" s="75" t="s">
        <v>141</v>
      </c>
      <c r="C44" s="52" t="s">
        <v>3</v>
      </c>
      <c r="D44" s="52" t="s">
        <v>3</v>
      </c>
      <c r="E44" s="52" t="s">
        <v>2</v>
      </c>
      <c r="F44" s="52" t="s">
        <v>2</v>
      </c>
      <c r="G44" s="52" t="s">
        <v>2</v>
      </c>
      <c r="H44" s="52" t="s">
        <v>2</v>
      </c>
      <c r="I44" s="52" t="s">
        <v>3</v>
      </c>
      <c r="J44" s="52">
        <v>1</v>
      </c>
      <c r="K44" s="52" t="s">
        <v>2</v>
      </c>
      <c r="L44" s="52" t="s">
        <v>2</v>
      </c>
      <c r="M44" s="52" t="s">
        <v>2</v>
      </c>
      <c r="N44" s="52" t="s">
        <v>3</v>
      </c>
      <c r="P44" s="52" t="s">
        <v>4</v>
      </c>
      <c r="Q44" s="52" t="str">
        <f t="shared" si="20"/>
        <v>Nein</v>
      </c>
      <c r="R44" s="52" t="str">
        <f t="shared" si="20"/>
        <v>Nein</v>
      </c>
      <c r="S44" s="52" t="str">
        <f t="shared" si="20"/>
        <v>Nein</v>
      </c>
      <c r="T44" s="52" t="str">
        <f t="shared" si="20"/>
        <v>Nein</v>
      </c>
      <c r="U44" s="52" t="str">
        <f t="shared" si="20"/>
        <v>Nein</v>
      </c>
      <c r="V44" s="52" t="str">
        <f t="shared" si="20"/>
        <v>Nein</v>
      </c>
      <c r="W44" s="52" t="str">
        <f t="shared" si="20"/>
        <v>Nein</v>
      </c>
      <c r="X44" s="52" t="str">
        <f t="shared" si="20"/>
        <v>Nein</v>
      </c>
      <c r="Y44" s="52" t="str">
        <f t="shared" si="20"/>
        <v>Nein</v>
      </c>
      <c r="Z44" s="52" t="str">
        <f t="shared" si="20"/>
        <v>Nein</v>
      </c>
      <c r="AA44" s="52" t="str">
        <f t="shared" si="20"/>
        <v>Nein</v>
      </c>
      <c r="AB44" s="52" t="str">
        <f t="shared" si="20"/>
        <v>Nein</v>
      </c>
      <c r="AC44" s="52" t="str">
        <f t="shared" si="20"/>
        <v>Nein</v>
      </c>
      <c r="AD44" s="52" t="str">
        <f t="shared" si="20"/>
        <v>Nein</v>
      </c>
      <c r="AE44" s="52" t="str">
        <f t="shared" si="20"/>
        <v>Nein</v>
      </c>
      <c r="AF44" s="52" t="str">
        <f t="shared" si="20"/>
        <v>Nein</v>
      </c>
      <c r="AG44" s="61" t="str">
        <f>IF(Q44="Ja",VLOOKUP($Q$2,Plausis!A:E,5,0),IF(R44="Ja",VLOOKUP($R$2,Plausis!A:E,5,0),IF(T44="Ja",VLOOKUP($T$2,Plausis!A:E,5,0),IF(U44="Ja",VLOOKUP($U$2,Plausis!A:E,5,0),IF(AA44="Ja",VLOOKUP($AA$2,Plausis!A:E,5,0),IF(AC44="Ja",VLOOKUP($AC$2,Plausis!A:E,5,0),IF(AD44="Ja",VLOOKUP($AD$2,Plausis!A:E,5,0),"")))))))</f>
        <v/>
      </c>
      <c r="AH44" s="52" t="str">
        <f>IF(Y44="Ja",VLOOKUP($Y$2,Plausis!A:E,5,0),"")</f>
        <v/>
      </c>
      <c r="AI44" s="52" t="str">
        <f t="shared" si="2"/>
        <v>Ja</v>
      </c>
      <c r="AJ44" s="52" t="str">
        <f>IF(S44="Ja",VLOOKUP($S$2,Plausis!A:E,5,0),IF(V44="Ja",VLOOKUP($V$2,Plausis!A:E,5,0),IF(X44="Ja",VLOOKUP($X$2,Plausis!A:E,5,0),"")))</f>
        <v/>
      </c>
      <c r="AL44" s="52" t="s">
        <v>2</v>
      </c>
      <c r="AM44" s="114">
        <v>45531</v>
      </c>
      <c r="AN44" s="52" t="s">
        <v>4467</v>
      </c>
      <c r="AO44" s="52" t="str">
        <f>VLOOKUP(B44,'BAT Grundtabelle'!B:T,19,0)</f>
        <v>ja</v>
      </c>
      <c r="AP44" s="105" t="str">
        <f t="shared" si="3"/>
        <v>10040</v>
      </c>
      <c r="AQ44" s="52" t="str">
        <f t="shared" si="4"/>
        <v>Anglerbedarfshandel</v>
      </c>
      <c r="AR44" s="52" t="b">
        <f t="shared" si="21"/>
        <v>0</v>
      </c>
      <c r="AS44" s="52" t="b">
        <f t="shared" si="21"/>
        <v>0</v>
      </c>
      <c r="AT44" s="52" t="b">
        <f t="shared" si="21"/>
        <v>0</v>
      </c>
      <c r="AU44" s="52">
        <f t="shared" si="6"/>
        <v>1</v>
      </c>
      <c r="AW44" s="52" t="b">
        <f t="shared" si="7"/>
        <v>0</v>
      </c>
      <c r="AX44" s="52" t="str">
        <f t="shared" si="8"/>
        <v>Unternehmen</v>
      </c>
      <c r="AY44" s="52" t="b">
        <f t="shared" si="9"/>
        <v>0</v>
      </c>
      <c r="AZ44" s="52" t="str">
        <f t="shared" si="10"/>
        <v>10040</v>
      </c>
      <c r="BA44" s="52" t="str">
        <f>VLOOKUP(A44,'BAT Grundtabelle'!A:U,21,0)</f>
        <v>ja</v>
      </c>
      <c r="BB44" s="52" t="str">
        <f t="shared" si="11"/>
        <v>nein</v>
      </c>
      <c r="BC44" s="52" t="str">
        <f t="shared" si="12"/>
        <v>10040</v>
      </c>
      <c r="BD44" s="52" t="str">
        <f t="shared" si="13"/>
        <v>Anglerbedarfshandel</v>
      </c>
      <c r="BE44" s="52" t="str">
        <f t="shared" si="14"/>
        <v>Unternehmen</v>
      </c>
      <c r="BF44" s="52">
        <f t="shared" si="15"/>
        <v>1</v>
      </c>
    </row>
    <row r="45" spans="1:58" hidden="1" x14ac:dyDescent="0.35">
      <c r="A45" s="107" t="s">
        <v>2454</v>
      </c>
      <c r="B45" s="75" t="s">
        <v>1162</v>
      </c>
      <c r="C45" s="52" t="s">
        <v>3</v>
      </c>
      <c r="D45" s="52" t="s">
        <v>3</v>
      </c>
      <c r="E45" s="52" t="s">
        <v>2</v>
      </c>
      <c r="F45" s="52" t="s">
        <v>2</v>
      </c>
      <c r="G45" s="52" t="s">
        <v>2</v>
      </c>
      <c r="H45" s="52" t="s">
        <v>2</v>
      </c>
      <c r="I45" s="52" t="s">
        <v>3</v>
      </c>
      <c r="J45" s="52">
        <v>1</v>
      </c>
      <c r="K45" s="52" t="s">
        <v>2</v>
      </c>
      <c r="L45" s="52" t="s">
        <v>2</v>
      </c>
      <c r="M45" s="52" t="s">
        <v>2</v>
      </c>
      <c r="N45" s="52" t="s">
        <v>3</v>
      </c>
      <c r="P45" s="52" t="s">
        <v>4</v>
      </c>
      <c r="Q45" s="52" t="str">
        <f t="shared" si="20"/>
        <v>Nein</v>
      </c>
      <c r="R45" s="52" t="str">
        <f t="shared" si="20"/>
        <v>Nein</v>
      </c>
      <c r="S45" s="52" t="str">
        <f t="shared" si="20"/>
        <v>Nein</v>
      </c>
      <c r="T45" s="52" t="str">
        <f t="shared" si="20"/>
        <v>Nein</v>
      </c>
      <c r="U45" s="52" t="str">
        <f t="shared" si="20"/>
        <v>Nein</v>
      </c>
      <c r="V45" s="52" t="str">
        <f t="shared" si="20"/>
        <v>Nein</v>
      </c>
      <c r="W45" s="52" t="str">
        <f t="shared" si="20"/>
        <v>Nein</v>
      </c>
      <c r="X45" s="52" t="str">
        <f t="shared" si="20"/>
        <v>Nein</v>
      </c>
      <c r="Y45" s="52" t="str">
        <f t="shared" si="20"/>
        <v>Nein</v>
      </c>
      <c r="Z45" s="52" t="str">
        <f t="shared" si="20"/>
        <v>Nein</v>
      </c>
      <c r="AA45" s="52" t="str">
        <f t="shared" si="20"/>
        <v>Nein</v>
      </c>
      <c r="AB45" s="52" t="str">
        <f t="shared" si="20"/>
        <v>Nein</v>
      </c>
      <c r="AC45" s="52" t="str">
        <f t="shared" si="20"/>
        <v>Nein</v>
      </c>
      <c r="AD45" s="52" t="str">
        <f t="shared" si="20"/>
        <v>Nein</v>
      </c>
      <c r="AE45" s="52" t="str">
        <f t="shared" si="20"/>
        <v>Nein</v>
      </c>
      <c r="AF45" s="52" t="str">
        <f t="shared" si="20"/>
        <v>Nein</v>
      </c>
      <c r="AG45" s="61" t="str">
        <f>IF(Q45="Ja",VLOOKUP($Q$2,Plausis!A:E,5,0),IF(R45="Ja",VLOOKUP($R$2,Plausis!A:E,5,0),IF(T45="Ja",VLOOKUP($T$2,Plausis!A:E,5,0),IF(U45="Ja",VLOOKUP($U$2,Plausis!A:E,5,0),IF(AA45="Ja",VLOOKUP($AA$2,Plausis!A:E,5,0),IF(AC45="Ja",VLOOKUP($AC$2,Plausis!A:E,5,0),IF(AD45="Ja",VLOOKUP($AD$2,Plausis!A:E,5,0),"")))))))</f>
        <v/>
      </c>
      <c r="AH45" s="52" t="str">
        <f>IF(Y45="Ja",VLOOKUP($Y$2,Plausis!A:E,5,0),"")</f>
        <v/>
      </c>
      <c r="AI45" s="52" t="str">
        <f t="shared" si="2"/>
        <v>Ja</v>
      </c>
      <c r="AJ45" s="52" t="str">
        <f>IF(S45="Ja",VLOOKUP($S$2,Plausis!A:E,5,0),IF(V45="Ja",VLOOKUP($V$2,Plausis!A:E,5,0),IF(X45="Ja",VLOOKUP($X$2,Plausis!A:E,5,0),"")))</f>
        <v/>
      </c>
      <c r="AL45" s="52" t="s">
        <v>2</v>
      </c>
      <c r="AM45" s="114">
        <v>45531</v>
      </c>
      <c r="AN45" s="52" t="s">
        <v>4467</v>
      </c>
      <c r="AO45" s="52" t="str">
        <f>VLOOKUP(B45,'BAT Grundtabelle'!B:T,19,0)</f>
        <v>ja</v>
      </c>
      <c r="AP45" s="105" t="str">
        <f t="shared" si="3"/>
        <v>10041</v>
      </c>
      <c r="AQ45" s="52" t="str">
        <f t="shared" si="4"/>
        <v>Anhängerbaubetrieb</v>
      </c>
      <c r="AR45" s="52" t="b">
        <f t="shared" si="21"/>
        <v>0</v>
      </c>
      <c r="AS45" s="52" t="b">
        <f t="shared" si="21"/>
        <v>0</v>
      </c>
      <c r="AT45" s="52" t="b">
        <f t="shared" si="21"/>
        <v>0</v>
      </c>
      <c r="AU45" s="52">
        <f t="shared" si="6"/>
        <v>1</v>
      </c>
      <c r="AW45" s="52" t="b">
        <f t="shared" si="7"/>
        <v>0</v>
      </c>
      <c r="AX45" s="52" t="str">
        <f t="shared" si="8"/>
        <v>Unternehmen</v>
      </c>
      <c r="AY45" s="52" t="b">
        <f t="shared" si="9"/>
        <v>0</v>
      </c>
      <c r="AZ45" s="52" t="str">
        <f t="shared" si="10"/>
        <v>10041</v>
      </c>
      <c r="BA45" s="52" t="str">
        <f>VLOOKUP(A45,'BAT Grundtabelle'!A:U,21,0)</f>
        <v>ja</v>
      </c>
      <c r="BB45" s="52" t="str">
        <f t="shared" si="11"/>
        <v>nein</v>
      </c>
      <c r="BC45" s="52" t="str">
        <f t="shared" si="12"/>
        <v>10041</v>
      </c>
      <c r="BD45" s="52" t="str">
        <f t="shared" si="13"/>
        <v>Anhängerbaubetrieb</v>
      </c>
      <c r="BE45" s="52" t="str">
        <f t="shared" si="14"/>
        <v>Unternehmen</v>
      </c>
      <c r="BF45" s="52">
        <f t="shared" si="15"/>
        <v>1</v>
      </c>
    </row>
    <row r="46" spans="1:58" hidden="1" x14ac:dyDescent="0.35">
      <c r="A46" s="107" t="s">
        <v>2151</v>
      </c>
      <c r="B46" s="75" t="s">
        <v>2150</v>
      </c>
      <c r="C46" s="52" t="s">
        <v>3</v>
      </c>
      <c r="D46" s="52" t="s">
        <v>3</v>
      </c>
      <c r="E46" s="52" t="s">
        <v>2</v>
      </c>
      <c r="F46" s="52" t="s">
        <v>2</v>
      </c>
      <c r="G46" s="52" t="s">
        <v>2</v>
      </c>
      <c r="H46" s="52" t="s">
        <v>2</v>
      </c>
      <c r="I46" s="52" t="s">
        <v>3</v>
      </c>
      <c r="J46" s="52">
        <v>1</v>
      </c>
      <c r="K46" s="52" t="s">
        <v>2</v>
      </c>
      <c r="L46" s="52" t="s">
        <v>2</v>
      </c>
      <c r="M46" s="52" t="s">
        <v>2</v>
      </c>
      <c r="N46" s="52" t="s">
        <v>3</v>
      </c>
      <c r="P46" s="52" t="s">
        <v>4</v>
      </c>
      <c r="Q46" s="52" t="str">
        <f t="shared" si="20"/>
        <v>Nein</v>
      </c>
      <c r="R46" s="52" t="str">
        <f t="shared" si="20"/>
        <v>Nein</v>
      </c>
      <c r="S46" s="52" t="str">
        <f t="shared" si="20"/>
        <v>Nein</v>
      </c>
      <c r="T46" s="52" t="str">
        <f t="shared" si="20"/>
        <v>Nein</v>
      </c>
      <c r="U46" s="52" t="str">
        <f t="shared" si="20"/>
        <v>Nein</v>
      </c>
      <c r="V46" s="52" t="str">
        <f t="shared" si="20"/>
        <v>Nein</v>
      </c>
      <c r="W46" s="52" t="str">
        <f t="shared" si="20"/>
        <v>Nein</v>
      </c>
      <c r="X46" s="52" t="str">
        <f t="shared" si="20"/>
        <v>Nein</v>
      </c>
      <c r="Y46" s="52" t="str">
        <f t="shared" si="20"/>
        <v>Nein</v>
      </c>
      <c r="Z46" s="52" t="str">
        <f t="shared" si="20"/>
        <v>Nein</v>
      </c>
      <c r="AA46" s="52" t="str">
        <f t="shared" si="20"/>
        <v>Nein</v>
      </c>
      <c r="AB46" s="52" t="str">
        <f t="shared" si="20"/>
        <v>Nein</v>
      </c>
      <c r="AC46" s="52" t="str">
        <f t="shared" si="20"/>
        <v>Nein</v>
      </c>
      <c r="AD46" s="52" t="str">
        <f t="shared" si="20"/>
        <v>Nein</v>
      </c>
      <c r="AE46" s="52" t="str">
        <f t="shared" si="20"/>
        <v>Nein</v>
      </c>
      <c r="AF46" s="52" t="str">
        <f t="shared" si="20"/>
        <v>Nein</v>
      </c>
      <c r="AG46" s="61" t="str">
        <f>IF(Q46="Ja",VLOOKUP($Q$2,Plausis!A:E,5,0),IF(R46="Ja",VLOOKUP($R$2,Plausis!A:E,5,0),IF(T46="Ja",VLOOKUP($T$2,Plausis!A:E,5,0),IF(U46="Ja",VLOOKUP($U$2,Plausis!A:E,5,0),IF(AA46="Ja",VLOOKUP($AA$2,Plausis!A:E,5,0),IF(AC46="Ja",VLOOKUP($AC$2,Plausis!A:E,5,0),IF(AD46="Ja",VLOOKUP($AD$2,Plausis!A:E,5,0),"")))))))</f>
        <v/>
      </c>
      <c r="AH46" s="52" t="str">
        <f>IF(Y46="Ja",VLOOKUP($Y$2,Plausis!A:E,5,0),"")</f>
        <v/>
      </c>
      <c r="AI46" s="52" t="str">
        <f t="shared" si="2"/>
        <v>Ja</v>
      </c>
      <c r="AJ46" s="52" t="str">
        <f>IF(S46="Ja",VLOOKUP($S$2,Plausis!A:E,5,0),IF(V46="Ja",VLOOKUP($V$2,Plausis!A:E,5,0),IF(X46="Ja",VLOOKUP($X$2,Plausis!A:E,5,0),"")))</f>
        <v/>
      </c>
      <c r="AL46" s="52" t="s">
        <v>3</v>
      </c>
      <c r="AM46" s="114">
        <v>45531</v>
      </c>
      <c r="AN46" s="52" t="s">
        <v>4467</v>
      </c>
      <c r="AO46" s="52" t="str">
        <f>VLOOKUP(B46,'BAT Grundtabelle'!B:T,19,0)</f>
        <v>ja</v>
      </c>
      <c r="AP46" s="105" t="str">
        <f t="shared" si="3"/>
        <v>3927</v>
      </c>
      <c r="AQ46" s="52" t="str">
        <f t="shared" si="4"/>
        <v>Anhängerhandel</v>
      </c>
      <c r="AR46" s="52" t="b">
        <f t="shared" si="21"/>
        <v>0</v>
      </c>
      <c r="AS46" s="52" t="b">
        <f t="shared" si="21"/>
        <v>0</v>
      </c>
      <c r="AT46" s="52" t="b">
        <f t="shared" si="21"/>
        <v>0</v>
      </c>
      <c r="AU46" s="52">
        <f t="shared" si="6"/>
        <v>1</v>
      </c>
      <c r="AW46" s="52" t="b">
        <f t="shared" si="7"/>
        <v>0</v>
      </c>
      <c r="AX46" s="52" t="str">
        <f t="shared" si="8"/>
        <v>Unternehmen</v>
      </c>
      <c r="AY46" s="52" t="b">
        <f t="shared" si="9"/>
        <v>0</v>
      </c>
      <c r="AZ46" s="52" t="str">
        <f t="shared" si="10"/>
        <v>3927</v>
      </c>
      <c r="BA46" s="52" t="str">
        <f>VLOOKUP(A46,'BAT Grundtabelle'!A:U,21,0)</f>
        <v>ja</v>
      </c>
      <c r="BB46" s="52" t="str">
        <f t="shared" si="11"/>
        <v>nein</v>
      </c>
      <c r="BC46" s="52" t="str">
        <f t="shared" si="12"/>
        <v>3927</v>
      </c>
      <c r="BD46" s="52" t="str">
        <f t="shared" si="13"/>
        <v>Anhängerhandel</v>
      </c>
      <c r="BE46" s="52" t="str">
        <f t="shared" si="14"/>
        <v>Unternehmen</v>
      </c>
      <c r="BF46" s="52">
        <f t="shared" si="15"/>
        <v>1</v>
      </c>
    </row>
    <row r="47" spans="1:58" hidden="1" x14ac:dyDescent="0.35">
      <c r="A47" s="107" t="s">
        <v>2455</v>
      </c>
      <c r="B47" s="75" t="s">
        <v>612</v>
      </c>
      <c r="C47" s="52" t="s">
        <v>3</v>
      </c>
      <c r="D47" s="52" t="s">
        <v>3</v>
      </c>
      <c r="E47" s="52" t="s">
        <v>2</v>
      </c>
      <c r="F47" s="52" t="s">
        <v>2</v>
      </c>
      <c r="G47" s="52" t="s">
        <v>2</v>
      </c>
      <c r="H47" s="52" t="s">
        <v>2</v>
      </c>
      <c r="I47" s="52" t="s">
        <v>3</v>
      </c>
      <c r="J47" s="52">
        <v>1</v>
      </c>
      <c r="K47" s="52" t="s">
        <v>2</v>
      </c>
      <c r="L47" s="52" t="s">
        <v>2</v>
      </c>
      <c r="M47" s="52" t="s">
        <v>2</v>
      </c>
      <c r="N47" s="52" t="s">
        <v>3</v>
      </c>
      <c r="P47" s="52" t="s">
        <v>4</v>
      </c>
      <c r="Q47" s="52" t="str">
        <f t="shared" si="20"/>
        <v>Nein</v>
      </c>
      <c r="R47" s="52" t="str">
        <f t="shared" si="20"/>
        <v>Nein</v>
      </c>
      <c r="S47" s="52" t="str">
        <f t="shared" si="20"/>
        <v>Nein</v>
      </c>
      <c r="T47" s="52" t="str">
        <f t="shared" si="20"/>
        <v>Nein</v>
      </c>
      <c r="U47" s="52" t="str">
        <f t="shared" si="20"/>
        <v>Nein</v>
      </c>
      <c r="V47" s="52" t="str">
        <f t="shared" si="20"/>
        <v>Nein</v>
      </c>
      <c r="W47" s="52" t="str">
        <f t="shared" si="20"/>
        <v>Nein</v>
      </c>
      <c r="X47" s="52" t="str">
        <f t="shared" si="20"/>
        <v>Nein</v>
      </c>
      <c r="Y47" s="52" t="str">
        <f t="shared" si="20"/>
        <v>Nein</v>
      </c>
      <c r="Z47" s="52" t="str">
        <f t="shared" si="20"/>
        <v>Nein</v>
      </c>
      <c r="AA47" s="52" t="str">
        <f t="shared" si="20"/>
        <v>Nein</v>
      </c>
      <c r="AB47" s="52" t="str">
        <f t="shared" si="20"/>
        <v>Nein</v>
      </c>
      <c r="AC47" s="52" t="str">
        <f t="shared" si="20"/>
        <v>Nein</v>
      </c>
      <c r="AD47" s="52" t="str">
        <f t="shared" si="20"/>
        <v>Nein</v>
      </c>
      <c r="AE47" s="52" t="str">
        <f t="shared" si="20"/>
        <v>Nein</v>
      </c>
      <c r="AF47" s="52" t="str">
        <f t="shared" si="20"/>
        <v>Nein</v>
      </c>
      <c r="AG47" s="61" t="str">
        <f>IF(Q47="Ja",VLOOKUP($Q$2,Plausis!A:E,5,0),IF(R47="Ja",VLOOKUP($R$2,Plausis!A:E,5,0),IF(T47="Ja",VLOOKUP($T$2,Plausis!A:E,5,0),IF(U47="Ja",VLOOKUP($U$2,Plausis!A:E,5,0),IF(AA47="Ja",VLOOKUP($AA$2,Plausis!A:E,5,0),IF(AC47="Ja",VLOOKUP($AC$2,Plausis!A:E,5,0),IF(AD47="Ja",VLOOKUP($AD$2,Plausis!A:E,5,0),"")))))))</f>
        <v/>
      </c>
      <c r="AH47" s="52" t="str">
        <f>IF(Y47="Ja",VLOOKUP($Y$2,Plausis!A:E,5,0),"")</f>
        <v/>
      </c>
      <c r="AI47" s="52" t="str">
        <f t="shared" si="2"/>
        <v>Ja</v>
      </c>
      <c r="AJ47" s="52" t="str">
        <f>IF(S47="Ja",VLOOKUP($S$2,Plausis!A:E,5,0),IF(V47="Ja",VLOOKUP($V$2,Plausis!A:E,5,0),IF(X47="Ja",VLOOKUP($X$2,Plausis!A:E,5,0),"")))</f>
        <v/>
      </c>
      <c r="AL47" s="52" t="s">
        <v>2</v>
      </c>
      <c r="AM47" s="114">
        <v>45531</v>
      </c>
      <c r="AN47" s="52" t="s">
        <v>4467</v>
      </c>
      <c r="AO47" s="52" t="str">
        <f>VLOOKUP(B47,'BAT Grundtabelle'!B:T,19,0)</f>
        <v>ja</v>
      </c>
      <c r="AP47" s="105" t="str">
        <f t="shared" si="3"/>
        <v>10042</v>
      </c>
      <c r="AQ47" s="52" t="str">
        <f t="shared" si="4"/>
        <v>Ankerwickelei</v>
      </c>
      <c r="AR47" s="52" t="b">
        <f t="shared" si="21"/>
        <v>0</v>
      </c>
      <c r="AS47" s="52" t="b">
        <f t="shared" si="21"/>
        <v>0</v>
      </c>
      <c r="AT47" s="52" t="b">
        <f t="shared" si="21"/>
        <v>0</v>
      </c>
      <c r="AU47" s="52">
        <f t="shared" si="6"/>
        <v>1</v>
      </c>
      <c r="AW47" s="52" t="b">
        <f t="shared" si="7"/>
        <v>0</v>
      </c>
      <c r="AX47" s="52" t="str">
        <f t="shared" si="8"/>
        <v>Unternehmen</v>
      </c>
      <c r="AY47" s="52" t="b">
        <f t="shared" si="9"/>
        <v>0</v>
      </c>
      <c r="AZ47" s="52" t="str">
        <f t="shared" si="10"/>
        <v>10042</v>
      </c>
      <c r="BA47" s="52" t="str">
        <f>VLOOKUP(A47,'BAT Grundtabelle'!A:U,21,0)</f>
        <v>ja</v>
      </c>
      <c r="BB47" s="52" t="str">
        <f t="shared" si="11"/>
        <v>nein</v>
      </c>
      <c r="BC47" s="52" t="str">
        <f t="shared" si="12"/>
        <v>10042</v>
      </c>
      <c r="BD47" s="52" t="str">
        <f t="shared" si="13"/>
        <v>Ankerwickelei</v>
      </c>
      <c r="BE47" s="52" t="str">
        <f t="shared" si="14"/>
        <v>Unternehmen</v>
      </c>
      <c r="BF47" s="52">
        <f t="shared" si="15"/>
        <v>1</v>
      </c>
    </row>
    <row r="48" spans="1:58" hidden="1" x14ac:dyDescent="0.35">
      <c r="A48" s="107" t="s">
        <v>2456</v>
      </c>
      <c r="B48" s="75" t="s">
        <v>1638</v>
      </c>
      <c r="C48" s="52" t="s">
        <v>3</v>
      </c>
      <c r="D48" s="52" t="s">
        <v>3</v>
      </c>
      <c r="E48" s="52" t="s">
        <v>2</v>
      </c>
      <c r="F48" s="52" t="s">
        <v>2</v>
      </c>
      <c r="G48" s="52" t="s">
        <v>2</v>
      </c>
      <c r="H48" s="52" t="s">
        <v>2</v>
      </c>
      <c r="I48" s="52" t="s">
        <v>3</v>
      </c>
      <c r="J48" s="52">
        <v>4</v>
      </c>
      <c r="K48" s="52" t="s">
        <v>2</v>
      </c>
      <c r="L48" s="52" t="s">
        <v>2</v>
      </c>
      <c r="M48" s="52" t="s">
        <v>2</v>
      </c>
      <c r="N48" s="52" t="s">
        <v>3</v>
      </c>
      <c r="O48" s="52" t="s">
        <v>2412</v>
      </c>
      <c r="P48" s="52" t="s">
        <v>4438</v>
      </c>
      <c r="Q48" s="52" t="str">
        <f t="shared" si="20"/>
        <v>Nein</v>
      </c>
      <c r="R48" s="52" t="str">
        <f t="shared" si="20"/>
        <v>Nein</v>
      </c>
      <c r="S48" s="52" t="str">
        <f t="shared" si="20"/>
        <v>Nein</v>
      </c>
      <c r="T48" s="52" t="str">
        <f t="shared" si="20"/>
        <v>Ja</v>
      </c>
      <c r="U48" s="52" t="str">
        <f t="shared" si="20"/>
        <v>Nein</v>
      </c>
      <c r="V48" s="52" t="str">
        <f t="shared" si="20"/>
        <v>Nein</v>
      </c>
      <c r="W48" s="52" t="str">
        <f t="shared" si="20"/>
        <v>Nein</v>
      </c>
      <c r="X48" s="52" t="str">
        <f t="shared" si="20"/>
        <v>Ja</v>
      </c>
      <c r="Y48" s="52" t="str">
        <f t="shared" si="20"/>
        <v>Nein</v>
      </c>
      <c r="Z48" s="52" t="str">
        <f t="shared" si="20"/>
        <v>Nein</v>
      </c>
      <c r="AA48" s="52" t="str">
        <f t="shared" si="20"/>
        <v>Nein</v>
      </c>
      <c r="AB48" s="52" t="str">
        <f t="shared" si="20"/>
        <v>Ja</v>
      </c>
      <c r="AC48" s="52" t="str">
        <f t="shared" si="20"/>
        <v>Nein</v>
      </c>
      <c r="AD48" s="52" t="str">
        <f t="shared" si="20"/>
        <v>Nein</v>
      </c>
      <c r="AE48" s="52" t="str">
        <f t="shared" si="20"/>
        <v>Nein</v>
      </c>
      <c r="AF48" s="52" t="str">
        <f t="shared" si="20"/>
        <v>Nein</v>
      </c>
      <c r="AG48" s="61" t="str">
        <f>IF(Q48="Ja",VLOOKUP($Q$2,Plausis!A:E,5,0),IF(R48="Ja",VLOOKUP($R$2,Plausis!A:E,5,0),IF(T48="Ja",VLOOKUP($T$2,Plausis!A:E,5,0),IF(U48="Ja",VLOOKUP($U$2,Plausis!A:E,5,0),IF(AA48="Ja",VLOOKUP($AA$2,Plausis!A:E,5,0),IF(AC48="Ja",VLOOKUP($AC$2,Plausis!A:E,5,0),IF(AD48="Ja",VLOOKUP($AD$2,Plausis!A:E,5,0),"")))))))</f>
        <v>Dieser Betrieb ist nur im Komfort-RS ohne ergänzenden Spezial-Straf-RS versicherbar.</v>
      </c>
      <c r="AH48" s="52" t="str">
        <f>IF(Y48="Ja",VLOOKUP($Y$2,Plausis!A:E,5,0),"")</f>
        <v/>
      </c>
      <c r="AI48" s="52" t="str">
        <f t="shared" si="2"/>
        <v>Nein</v>
      </c>
      <c r="AJ48" s="52" t="str">
        <f>IF(S48="Ja",VLOOKUP($S$2,Plausis!A:E,5,0),IF(V48="Ja",VLOOKUP($V$2,Plausis!A:E,5,0),IF(X48="Ja",VLOOKUP($X$2,Plausis!A:E,5,0),"")))</f>
        <v>Dieser Betrieb kann nur ohne ergänzenden Spezial-Straf-RS versichert werden.</v>
      </c>
      <c r="AL48" s="52" t="s">
        <v>2</v>
      </c>
      <c r="AM48" s="114">
        <v>45531</v>
      </c>
      <c r="AN48" s="52" t="s">
        <v>4467</v>
      </c>
      <c r="AO48" s="52" t="str">
        <f>VLOOKUP(B48,'BAT Grundtabelle'!B:T,19,0)</f>
        <v>ja</v>
      </c>
      <c r="AP48" s="105" t="str">
        <f t="shared" si="3"/>
        <v>10043</v>
      </c>
      <c r="AQ48" s="52" t="str">
        <f t="shared" si="4"/>
        <v>Anlageberatungsbüro</v>
      </c>
      <c r="AR48" s="52" t="b">
        <f t="shared" si="21"/>
        <v>0</v>
      </c>
      <c r="AS48" s="52" t="b">
        <f t="shared" si="21"/>
        <v>0</v>
      </c>
      <c r="AT48" s="52" t="b">
        <f t="shared" si="21"/>
        <v>0</v>
      </c>
      <c r="AU48" s="52">
        <f t="shared" si="6"/>
        <v>4</v>
      </c>
      <c r="AW48" s="52" t="b">
        <f t="shared" si="7"/>
        <v>0</v>
      </c>
      <c r="AX48" s="52" t="str">
        <f t="shared" si="8"/>
        <v>Unternehmen</v>
      </c>
      <c r="AY48" s="52" t="b">
        <f t="shared" si="9"/>
        <v>0</v>
      </c>
      <c r="AZ48" s="52" t="str">
        <f t="shared" si="10"/>
        <v>10043</v>
      </c>
      <c r="BA48" s="52" t="str">
        <f>VLOOKUP(A48,'BAT Grundtabelle'!A:U,21,0)</f>
        <v>ja</v>
      </c>
      <c r="BB48" s="52" t="str">
        <f t="shared" si="11"/>
        <v>nein</v>
      </c>
      <c r="BC48" s="52" t="str">
        <f t="shared" si="12"/>
        <v>10043</v>
      </c>
      <c r="BD48" s="52" t="str">
        <f t="shared" si="13"/>
        <v>Anlageberatungsbüro</v>
      </c>
      <c r="BE48" s="52" t="str">
        <f t="shared" si="14"/>
        <v>Unternehmen</v>
      </c>
      <c r="BF48" s="52">
        <f t="shared" si="15"/>
        <v>4</v>
      </c>
    </row>
    <row r="49" spans="1:58" hidden="1" x14ac:dyDescent="0.35">
      <c r="A49" s="107" t="s">
        <v>2457</v>
      </c>
      <c r="B49" s="75" t="s">
        <v>172</v>
      </c>
      <c r="C49" s="52" t="s">
        <v>3</v>
      </c>
      <c r="D49" s="52" t="s">
        <v>3</v>
      </c>
      <c r="E49" s="52" t="s">
        <v>2</v>
      </c>
      <c r="F49" s="52" t="s">
        <v>2</v>
      </c>
      <c r="G49" s="52" t="s">
        <v>2</v>
      </c>
      <c r="H49" s="52" t="s">
        <v>2</v>
      </c>
      <c r="I49" s="52" t="s">
        <v>3</v>
      </c>
      <c r="J49" s="52">
        <v>1</v>
      </c>
      <c r="K49" s="52" t="s">
        <v>2</v>
      </c>
      <c r="L49" s="52" t="s">
        <v>2</v>
      </c>
      <c r="M49" s="52" t="s">
        <v>2</v>
      </c>
      <c r="N49" s="52" t="s">
        <v>3</v>
      </c>
      <c r="P49" s="52" t="s">
        <v>57</v>
      </c>
      <c r="Q49" s="52" t="str">
        <f t="shared" si="20"/>
        <v>Nein</v>
      </c>
      <c r="R49" s="52" t="str">
        <f t="shared" si="20"/>
        <v>Nein</v>
      </c>
      <c r="S49" s="52" t="str">
        <f t="shared" si="20"/>
        <v>Nein</v>
      </c>
      <c r="T49" s="52" t="str">
        <f t="shared" si="20"/>
        <v>Ja</v>
      </c>
      <c r="U49" s="52" t="str">
        <f t="shared" si="20"/>
        <v>Nein</v>
      </c>
      <c r="V49" s="52" t="str">
        <f t="shared" si="20"/>
        <v>Nein</v>
      </c>
      <c r="W49" s="52" t="str">
        <f t="shared" si="20"/>
        <v>Nein</v>
      </c>
      <c r="X49" s="52" t="str">
        <f t="shared" si="20"/>
        <v>Ja</v>
      </c>
      <c r="Y49" s="52" t="str">
        <f t="shared" si="20"/>
        <v>Nein</v>
      </c>
      <c r="Z49" s="52" t="str">
        <f t="shared" si="20"/>
        <v>Nein</v>
      </c>
      <c r="AA49" s="52" t="str">
        <f t="shared" si="20"/>
        <v>Nein</v>
      </c>
      <c r="AB49" s="52" t="str">
        <f t="shared" si="20"/>
        <v>Nein</v>
      </c>
      <c r="AC49" s="52" t="str">
        <f t="shared" si="20"/>
        <v>Nein</v>
      </c>
      <c r="AD49" s="52" t="str">
        <f t="shared" si="20"/>
        <v>Nein</v>
      </c>
      <c r="AE49" s="52" t="str">
        <f t="shared" si="20"/>
        <v>Nein</v>
      </c>
      <c r="AF49" s="52" t="str">
        <f t="shared" si="20"/>
        <v>Nein</v>
      </c>
      <c r="AG49" s="61" t="str">
        <f>IF(Q49="Ja",VLOOKUP($Q$2,Plausis!A:E,5,0),IF(R49="Ja",VLOOKUP($R$2,Plausis!A:E,5,0),IF(T49="Ja",VLOOKUP($T$2,Plausis!A:E,5,0),IF(U49="Ja",VLOOKUP($U$2,Plausis!A:E,5,0),IF(AA49="Ja",VLOOKUP($AA$2,Plausis!A:E,5,0),IF(AC49="Ja",VLOOKUP($AC$2,Plausis!A:E,5,0),IF(AD49="Ja",VLOOKUP($AD$2,Plausis!A:E,5,0),"")))))))</f>
        <v>Dieser Betrieb ist nur im Komfort-RS ohne ergänzenden Spezial-Straf-RS versicherbar.</v>
      </c>
      <c r="AH49" s="52" t="str">
        <f>IF(Y49="Ja",VLOOKUP($Y$2,Plausis!A:E,5,0),"")</f>
        <v/>
      </c>
      <c r="AI49" s="52" t="str">
        <f t="shared" si="2"/>
        <v>Nein</v>
      </c>
      <c r="AJ49" s="52" t="str">
        <f>IF(S49="Ja",VLOOKUP($S$2,Plausis!A:E,5,0),IF(V49="Ja",VLOOKUP($V$2,Plausis!A:E,5,0),IF(X49="Ja",VLOOKUP($X$2,Plausis!A:E,5,0),"")))</f>
        <v>Dieser Betrieb kann nur ohne ergänzenden Spezial-Straf-RS versichert werden.</v>
      </c>
      <c r="AL49" s="52" t="s">
        <v>3</v>
      </c>
      <c r="AM49" s="114">
        <v>45531</v>
      </c>
      <c r="AN49" s="52" t="s">
        <v>4467</v>
      </c>
      <c r="AO49" s="52" t="str">
        <f>VLOOKUP(B49,'BAT Grundtabelle'!B:T,19,0)</f>
        <v>ja</v>
      </c>
      <c r="AP49" s="105" t="str">
        <f t="shared" si="3"/>
        <v>10044</v>
      </c>
      <c r="AQ49" s="52" t="str">
        <f t="shared" si="4"/>
        <v>Annahmestelle für chemische Reinigung, Wäscherei</v>
      </c>
      <c r="AR49" s="52" t="b">
        <f t="shared" si="21"/>
        <v>0</v>
      </c>
      <c r="AS49" s="52" t="b">
        <f t="shared" si="21"/>
        <v>0</v>
      </c>
      <c r="AT49" s="52" t="b">
        <f t="shared" si="21"/>
        <v>0</v>
      </c>
      <c r="AU49" s="52">
        <f t="shared" si="6"/>
        <v>1</v>
      </c>
      <c r="AW49" s="52" t="b">
        <f t="shared" si="7"/>
        <v>0</v>
      </c>
      <c r="AX49" s="52" t="str">
        <f t="shared" si="8"/>
        <v>Unternehmen</v>
      </c>
      <c r="AY49" s="52" t="b">
        <f t="shared" si="9"/>
        <v>0</v>
      </c>
      <c r="AZ49" s="52" t="str">
        <f t="shared" si="10"/>
        <v>10044</v>
      </c>
      <c r="BA49" s="52" t="str">
        <f>VLOOKUP(A49,'BAT Grundtabelle'!A:U,21,0)</f>
        <v>ja</v>
      </c>
      <c r="BB49" s="52" t="str">
        <f t="shared" si="11"/>
        <v>nein</v>
      </c>
      <c r="BC49" s="52" t="str">
        <f t="shared" si="12"/>
        <v>10044</v>
      </c>
      <c r="BD49" s="52" t="str">
        <f t="shared" si="13"/>
        <v>Annahmestelle für chemische Reinigung, Wäscherei</v>
      </c>
      <c r="BE49" s="52" t="str">
        <f t="shared" si="14"/>
        <v>Unternehmen</v>
      </c>
      <c r="BF49" s="52">
        <f t="shared" si="15"/>
        <v>1</v>
      </c>
    </row>
    <row r="50" spans="1:58" hidden="1" x14ac:dyDescent="0.35">
      <c r="A50" s="107" t="s">
        <v>2458</v>
      </c>
      <c r="B50" s="75" t="s">
        <v>1675</v>
      </c>
      <c r="C50" s="52" t="s">
        <v>3</v>
      </c>
      <c r="D50" s="52" t="s">
        <v>3</v>
      </c>
      <c r="E50" s="52" t="s">
        <v>2</v>
      </c>
      <c r="F50" s="52" t="s">
        <v>2</v>
      </c>
      <c r="G50" s="52" t="s">
        <v>2</v>
      </c>
      <c r="H50" s="52" t="s">
        <v>2</v>
      </c>
      <c r="I50" s="52" t="s">
        <v>3</v>
      </c>
      <c r="J50" s="52">
        <v>1</v>
      </c>
      <c r="K50" s="52" t="s">
        <v>2</v>
      </c>
      <c r="L50" s="52" t="s">
        <v>2</v>
      </c>
      <c r="M50" s="52" t="s">
        <v>2</v>
      </c>
      <c r="N50" s="52" t="s">
        <v>3</v>
      </c>
      <c r="P50" s="52" t="s">
        <v>4</v>
      </c>
      <c r="Q50" s="52" t="str">
        <f t="shared" si="20"/>
        <v>Nein</v>
      </c>
      <c r="R50" s="52" t="str">
        <f t="shared" si="20"/>
        <v>Nein</v>
      </c>
      <c r="S50" s="52" t="str">
        <f t="shared" si="20"/>
        <v>Nein</v>
      </c>
      <c r="T50" s="52" t="str">
        <f t="shared" si="20"/>
        <v>Nein</v>
      </c>
      <c r="U50" s="52" t="str">
        <f t="shared" si="20"/>
        <v>Nein</v>
      </c>
      <c r="V50" s="52" t="str">
        <f t="shared" si="20"/>
        <v>Nein</v>
      </c>
      <c r="W50" s="52" t="str">
        <f t="shared" si="20"/>
        <v>Nein</v>
      </c>
      <c r="X50" s="52" t="str">
        <f t="shared" si="20"/>
        <v>Nein</v>
      </c>
      <c r="Y50" s="52" t="str">
        <f t="shared" si="20"/>
        <v>Nein</v>
      </c>
      <c r="Z50" s="52" t="str">
        <f t="shared" si="20"/>
        <v>Nein</v>
      </c>
      <c r="AA50" s="52" t="str">
        <f t="shared" si="20"/>
        <v>Nein</v>
      </c>
      <c r="AB50" s="52" t="str">
        <f t="shared" si="20"/>
        <v>Nein</v>
      </c>
      <c r="AC50" s="52" t="str">
        <f t="shared" si="20"/>
        <v>Nein</v>
      </c>
      <c r="AD50" s="52" t="str">
        <f t="shared" si="20"/>
        <v>Nein</v>
      </c>
      <c r="AE50" s="52" t="str">
        <f t="shared" si="20"/>
        <v>Nein</v>
      </c>
      <c r="AF50" s="52" t="str">
        <f t="shared" si="20"/>
        <v>Nein</v>
      </c>
      <c r="AG50" s="61" t="str">
        <f>IF(Q50="Ja",VLOOKUP($Q$2,Plausis!A:E,5,0),IF(R50="Ja",VLOOKUP($R$2,Plausis!A:E,5,0),IF(T50="Ja",VLOOKUP($T$2,Plausis!A:E,5,0),IF(U50="Ja",VLOOKUP($U$2,Plausis!A:E,5,0),IF(AA50="Ja",VLOOKUP($AA$2,Plausis!A:E,5,0),IF(AC50="Ja",VLOOKUP($AC$2,Plausis!A:E,5,0),IF(AD50="Ja",VLOOKUP($AD$2,Plausis!A:E,5,0),"")))))))</f>
        <v/>
      </c>
      <c r="AH50" s="52" t="str">
        <f>IF(Y50="Ja",VLOOKUP($Y$2,Plausis!A:E,5,0),"")</f>
        <v/>
      </c>
      <c r="AI50" s="52" t="str">
        <f t="shared" si="2"/>
        <v>Ja</v>
      </c>
      <c r="AJ50" s="52" t="str">
        <f>IF(S50="Ja",VLOOKUP($S$2,Plausis!A:E,5,0),IF(V50="Ja",VLOOKUP($V$2,Plausis!A:E,5,0),IF(X50="Ja",VLOOKUP($X$2,Plausis!A:E,5,0),"")))</f>
        <v/>
      </c>
      <c r="AL50" s="52" t="s">
        <v>3</v>
      </c>
      <c r="AM50" s="114">
        <v>45531</v>
      </c>
      <c r="AN50" s="52" t="s">
        <v>4467</v>
      </c>
      <c r="AO50" s="52" t="str">
        <f>VLOOKUP(B50,'BAT Grundtabelle'!B:T,19,0)</f>
        <v>ja</v>
      </c>
      <c r="AP50" s="105" t="str">
        <f t="shared" si="3"/>
        <v>10045</v>
      </c>
      <c r="AQ50" s="52" t="str">
        <f t="shared" si="4"/>
        <v>Annahmestelle Lotterie/Lotto</v>
      </c>
      <c r="AR50" s="52" t="b">
        <f t="shared" si="21"/>
        <v>0</v>
      </c>
      <c r="AS50" s="52" t="b">
        <f t="shared" si="21"/>
        <v>0</v>
      </c>
      <c r="AT50" s="52" t="b">
        <f t="shared" si="21"/>
        <v>0</v>
      </c>
      <c r="AU50" s="52">
        <f t="shared" si="6"/>
        <v>1</v>
      </c>
      <c r="AW50" s="52" t="b">
        <f t="shared" si="7"/>
        <v>0</v>
      </c>
      <c r="AX50" s="52" t="str">
        <f t="shared" si="8"/>
        <v>Unternehmen</v>
      </c>
      <c r="AY50" s="52" t="b">
        <f t="shared" si="9"/>
        <v>0</v>
      </c>
      <c r="AZ50" s="52" t="str">
        <f t="shared" si="10"/>
        <v>10045</v>
      </c>
      <c r="BA50" s="52" t="str">
        <f>VLOOKUP(A50,'BAT Grundtabelle'!A:U,21,0)</f>
        <v>ja</v>
      </c>
      <c r="BB50" s="52" t="str">
        <f t="shared" si="11"/>
        <v>nein</v>
      </c>
      <c r="BC50" s="52" t="str">
        <f t="shared" si="12"/>
        <v>10045</v>
      </c>
      <c r="BD50" s="52" t="str">
        <f t="shared" si="13"/>
        <v>Annahmestelle Lotterie/Lotto</v>
      </c>
      <c r="BE50" s="52" t="str">
        <f t="shared" si="14"/>
        <v>Unternehmen</v>
      </c>
      <c r="BF50" s="52">
        <f t="shared" si="15"/>
        <v>1</v>
      </c>
    </row>
    <row r="51" spans="1:58" hidden="1" x14ac:dyDescent="0.35">
      <c r="A51" s="107" t="s">
        <v>2459</v>
      </c>
      <c r="B51" s="75" t="s">
        <v>79</v>
      </c>
      <c r="C51" s="52" t="s">
        <v>3</v>
      </c>
      <c r="D51" s="52" t="s">
        <v>3</v>
      </c>
      <c r="E51" s="52" t="s">
        <v>2</v>
      </c>
      <c r="F51" s="52" t="s">
        <v>2</v>
      </c>
      <c r="G51" s="52" t="s">
        <v>2</v>
      </c>
      <c r="H51" s="52" t="s">
        <v>2</v>
      </c>
      <c r="I51" s="52" t="s">
        <v>3</v>
      </c>
      <c r="J51" s="52">
        <v>1</v>
      </c>
      <c r="K51" s="52" t="s">
        <v>2</v>
      </c>
      <c r="L51" s="52" t="s">
        <v>2</v>
      </c>
      <c r="M51" s="52" t="s">
        <v>2</v>
      </c>
      <c r="N51" s="52" t="s">
        <v>3</v>
      </c>
      <c r="P51" s="52" t="s">
        <v>4</v>
      </c>
      <c r="Q51" s="52" t="str">
        <f t="shared" si="20"/>
        <v>Nein</v>
      </c>
      <c r="R51" s="52" t="str">
        <f t="shared" si="20"/>
        <v>Nein</v>
      </c>
      <c r="S51" s="52" t="str">
        <f t="shared" si="20"/>
        <v>Nein</v>
      </c>
      <c r="T51" s="52" t="str">
        <f t="shared" si="20"/>
        <v>Nein</v>
      </c>
      <c r="U51" s="52" t="str">
        <f t="shared" si="20"/>
        <v>Nein</v>
      </c>
      <c r="V51" s="52" t="str">
        <f t="shared" si="20"/>
        <v>Nein</v>
      </c>
      <c r="W51" s="52" t="str">
        <f t="shared" si="20"/>
        <v>Nein</v>
      </c>
      <c r="X51" s="52" t="str">
        <f t="shared" si="20"/>
        <v>Nein</v>
      </c>
      <c r="Y51" s="52" t="str">
        <f t="shared" si="20"/>
        <v>Nein</v>
      </c>
      <c r="Z51" s="52" t="str">
        <f t="shared" si="20"/>
        <v>Nein</v>
      </c>
      <c r="AA51" s="52" t="str">
        <f t="shared" si="20"/>
        <v>Nein</v>
      </c>
      <c r="AB51" s="52" t="str">
        <f t="shared" si="20"/>
        <v>Nein</v>
      </c>
      <c r="AC51" s="52" t="str">
        <f t="shared" si="20"/>
        <v>Nein</v>
      </c>
      <c r="AD51" s="52" t="str">
        <f t="shared" si="20"/>
        <v>Nein</v>
      </c>
      <c r="AE51" s="52" t="str">
        <f t="shared" si="20"/>
        <v>Nein</v>
      </c>
      <c r="AF51" s="52" t="str">
        <f t="shared" si="20"/>
        <v>Nein</v>
      </c>
      <c r="AG51" s="61" t="str">
        <f>IF(Q51="Ja",VLOOKUP($Q$2,Plausis!A:E,5,0),IF(R51="Ja",VLOOKUP($R$2,Plausis!A:E,5,0),IF(T51="Ja",VLOOKUP($T$2,Plausis!A:E,5,0),IF(U51="Ja",VLOOKUP($U$2,Plausis!A:E,5,0),IF(AA51="Ja",VLOOKUP($AA$2,Plausis!A:E,5,0),IF(AC51="Ja",VLOOKUP($AC$2,Plausis!A:E,5,0),IF(AD51="Ja",VLOOKUP($AD$2,Plausis!A:E,5,0),"")))))))</f>
        <v/>
      </c>
      <c r="AH51" s="52" t="str">
        <f>IF(Y51="Ja",VLOOKUP($Y$2,Plausis!A:E,5,0),"")</f>
        <v/>
      </c>
      <c r="AI51" s="52" t="str">
        <f t="shared" si="2"/>
        <v>Ja</v>
      </c>
      <c r="AJ51" s="52" t="str">
        <f>IF(S51="Ja",VLOOKUP($S$2,Plausis!A:E,5,0),IF(V51="Ja",VLOOKUP($V$2,Plausis!A:E,5,0),IF(X51="Ja",VLOOKUP($X$2,Plausis!A:E,5,0),"")))</f>
        <v/>
      </c>
      <c r="AL51" s="52" t="s">
        <v>2</v>
      </c>
      <c r="AM51" s="114">
        <v>45531</v>
      </c>
      <c r="AN51" s="52" t="s">
        <v>4467</v>
      </c>
      <c r="AO51" s="52" t="str">
        <f>VLOOKUP(B51,'BAT Grundtabelle'!B:T,19,0)</f>
        <v>ja</v>
      </c>
      <c r="AP51" s="105" t="str">
        <f t="shared" si="3"/>
        <v>10046</v>
      </c>
      <c r="AQ51" s="52" t="str">
        <f t="shared" si="4"/>
        <v>Anstreicherbetrieb</v>
      </c>
      <c r="AR51" s="52" t="b">
        <f t="shared" si="21"/>
        <v>0</v>
      </c>
      <c r="AS51" s="52" t="b">
        <f t="shared" si="21"/>
        <v>0</v>
      </c>
      <c r="AT51" s="52" t="b">
        <f t="shared" si="21"/>
        <v>0</v>
      </c>
      <c r="AU51" s="52">
        <f t="shared" si="6"/>
        <v>1</v>
      </c>
      <c r="AW51" s="52" t="b">
        <f t="shared" si="7"/>
        <v>0</v>
      </c>
      <c r="AX51" s="52" t="str">
        <f t="shared" si="8"/>
        <v>Unternehmen</v>
      </c>
      <c r="AY51" s="52" t="b">
        <f t="shared" si="9"/>
        <v>0</v>
      </c>
      <c r="AZ51" s="52" t="str">
        <f t="shared" si="10"/>
        <v>10046</v>
      </c>
      <c r="BA51" s="52" t="str">
        <f>VLOOKUP(A51,'BAT Grundtabelle'!A:U,21,0)</f>
        <v>ja</v>
      </c>
      <c r="BB51" s="52" t="str">
        <f t="shared" si="11"/>
        <v>nein</v>
      </c>
      <c r="BC51" s="52" t="str">
        <f t="shared" si="12"/>
        <v>10046</v>
      </c>
      <c r="BD51" s="52" t="str">
        <f t="shared" si="13"/>
        <v>Anstreicherbetrieb</v>
      </c>
      <c r="BE51" s="52" t="str">
        <f t="shared" si="14"/>
        <v>Unternehmen</v>
      </c>
      <c r="BF51" s="52">
        <f t="shared" si="15"/>
        <v>1</v>
      </c>
    </row>
    <row r="52" spans="1:58" hidden="1" x14ac:dyDescent="0.35">
      <c r="A52" s="107" t="s">
        <v>2460</v>
      </c>
      <c r="B52" s="75" t="s">
        <v>617</v>
      </c>
      <c r="C52" s="52" t="s">
        <v>3</v>
      </c>
      <c r="D52" s="52" t="s">
        <v>3</v>
      </c>
      <c r="E52" s="52" t="s">
        <v>2</v>
      </c>
      <c r="F52" s="52" t="s">
        <v>2</v>
      </c>
      <c r="G52" s="52" t="s">
        <v>2</v>
      </c>
      <c r="H52" s="52" t="s">
        <v>2</v>
      </c>
      <c r="I52" s="52" t="s">
        <v>3</v>
      </c>
      <c r="J52" s="52">
        <v>1</v>
      </c>
      <c r="K52" s="52" t="s">
        <v>2</v>
      </c>
      <c r="L52" s="52" t="s">
        <v>2</v>
      </c>
      <c r="M52" s="52" t="s">
        <v>2</v>
      </c>
      <c r="N52" s="52" t="s">
        <v>3</v>
      </c>
      <c r="P52" s="52" t="s">
        <v>4</v>
      </c>
      <c r="Q52" s="52" t="str">
        <f t="shared" si="20"/>
        <v>Nein</v>
      </c>
      <c r="R52" s="52" t="str">
        <f t="shared" si="20"/>
        <v>Nein</v>
      </c>
      <c r="S52" s="52" t="str">
        <f t="shared" si="20"/>
        <v>Nein</v>
      </c>
      <c r="T52" s="52" t="str">
        <f t="shared" si="20"/>
        <v>Nein</v>
      </c>
      <c r="U52" s="52" t="str">
        <f t="shared" si="20"/>
        <v>Nein</v>
      </c>
      <c r="V52" s="52" t="str">
        <f t="shared" si="20"/>
        <v>Nein</v>
      </c>
      <c r="W52" s="52" t="str">
        <f t="shared" si="20"/>
        <v>Nein</v>
      </c>
      <c r="X52" s="52" t="str">
        <f t="shared" si="20"/>
        <v>Nein</v>
      </c>
      <c r="Y52" s="52" t="str">
        <f t="shared" si="20"/>
        <v>Nein</v>
      </c>
      <c r="Z52" s="52" t="str">
        <f t="shared" si="20"/>
        <v>Nein</v>
      </c>
      <c r="AA52" s="52" t="str">
        <f t="shared" si="20"/>
        <v>Nein</v>
      </c>
      <c r="AB52" s="52" t="str">
        <f t="shared" si="20"/>
        <v>Nein</v>
      </c>
      <c r="AC52" s="52" t="str">
        <f t="shared" si="20"/>
        <v>Nein</v>
      </c>
      <c r="AD52" s="52" t="str">
        <f t="shared" si="20"/>
        <v>Nein</v>
      </c>
      <c r="AE52" s="52" t="str">
        <f t="shared" si="20"/>
        <v>Nein</v>
      </c>
      <c r="AF52" s="52" t="str">
        <f t="shared" si="20"/>
        <v>Nein</v>
      </c>
      <c r="AG52" s="61" t="str">
        <f>IF(Q52="Ja",VLOOKUP($Q$2,Plausis!A:E,5,0),IF(R52="Ja",VLOOKUP($R$2,Plausis!A:E,5,0),IF(T52="Ja",VLOOKUP($T$2,Plausis!A:E,5,0),IF(U52="Ja",VLOOKUP($U$2,Plausis!A:E,5,0),IF(AA52="Ja",VLOOKUP($AA$2,Plausis!A:E,5,0),IF(AC52="Ja",VLOOKUP($AC$2,Plausis!A:E,5,0),IF(AD52="Ja",VLOOKUP($AD$2,Plausis!A:E,5,0),"")))))))</f>
        <v/>
      </c>
      <c r="AH52" s="52" t="str">
        <f>IF(Y52="Ja",VLOOKUP($Y$2,Plausis!A:E,5,0),"")</f>
        <v/>
      </c>
      <c r="AI52" s="52" t="str">
        <f t="shared" si="2"/>
        <v>Ja</v>
      </c>
      <c r="AJ52" s="52" t="str">
        <f>IF(S52="Ja",VLOOKUP($S$2,Plausis!A:E,5,0),IF(V52="Ja",VLOOKUP($V$2,Plausis!A:E,5,0),IF(X52="Ja",VLOOKUP($X$2,Plausis!A:E,5,0),"")))</f>
        <v/>
      </c>
      <c r="AL52" s="52" t="s">
        <v>2</v>
      </c>
      <c r="AM52" s="114">
        <v>45531</v>
      </c>
      <c r="AN52" s="52" t="s">
        <v>4467</v>
      </c>
      <c r="AO52" s="52" t="str">
        <f>VLOOKUP(B52,'BAT Grundtabelle'!B:T,19,0)</f>
        <v>ja</v>
      </c>
      <c r="AP52" s="105" t="str">
        <f t="shared" si="3"/>
        <v>10047</v>
      </c>
      <c r="AQ52" s="52" t="str">
        <f t="shared" si="4"/>
        <v>Antennenanlageninstallationsbetrieb</v>
      </c>
      <c r="AR52" s="52" t="b">
        <f t="shared" si="21"/>
        <v>0</v>
      </c>
      <c r="AS52" s="52" t="b">
        <f t="shared" si="21"/>
        <v>0</v>
      </c>
      <c r="AT52" s="52" t="b">
        <f t="shared" si="21"/>
        <v>0</v>
      </c>
      <c r="AU52" s="52">
        <f t="shared" si="6"/>
        <v>1</v>
      </c>
      <c r="AW52" s="52" t="b">
        <f t="shared" si="7"/>
        <v>0</v>
      </c>
      <c r="AX52" s="52" t="str">
        <f t="shared" si="8"/>
        <v>Unternehmen</v>
      </c>
      <c r="AY52" s="52" t="b">
        <f t="shared" si="9"/>
        <v>0</v>
      </c>
      <c r="AZ52" s="52" t="str">
        <f t="shared" si="10"/>
        <v>10047</v>
      </c>
      <c r="BA52" s="52" t="str">
        <f>VLOOKUP(A52,'BAT Grundtabelle'!A:U,21,0)</f>
        <v>ja</v>
      </c>
      <c r="BB52" s="52" t="str">
        <f t="shared" si="11"/>
        <v>nein</v>
      </c>
      <c r="BC52" s="52" t="str">
        <f t="shared" si="12"/>
        <v>10047</v>
      </c>
      <c r="BD52" s="52" t="str">
        <f t="shared" si="13"/>
        <v>Antennenanlageninstallationsbetrieb</v>
      </c>
      <c r="BE52" s="52" t="str">
        <f t="shared" si="14"/>
        <v>Unternehmen</v>
      </c>
      <c r="BF52" s="52">
        <f t="shared" si="15"/>
        <v>1</v>
      </c>
    </row>
    <row r="53" spans="1:58" hidden="1" x14ac:dyDescent="0.35">
      <c r="A53" s="107" t="s">
        <v>2461</v>
      </c>
      <c r="B53" s="75" t="s">
        <v>88</v>
      </c>
      <c r="C53" s="52" t="s">
        <v>3</v>
      </c>
      <c r="D53" s="52" t="s">
        <v>3</v>
      </c>
      <c r="E53" s="52" t="s">
        <v>2</v>
      </c>
      <c r="F53" s="52" t="s">
        <v>2</v>
      </c>
      <c r="G53" s="52" t="s">
        <v>2</v>
      </c>
      <c r="H53" s="52" t="s">
        <v>2</v>
      </c>
      <c r="I53" s="52" t="s">
        <v>3</v>
      </c>
      <c r="J53" s="52">
        <v>1</v>
      </c>
      <c r="K53" s="52" t="s">
        <v>2</v>
      </c>
      <c r="L53" s="52" t="s">
        <v>2</v>
      </c>
      <c r="M53" s="52" t="s">
        <v>2</v>
      </c>
      <c r="N53" s="52" t="s">
        <v>3</v>
      </c>
      <c r="P53" s="52" t="s">
        <v>4</v>
      </c>
      <c r="Q53" s="52" t="str">
        <f t="shared" ref="Q53:AF62" si="22">IF(ISERROR(FIND(Q$2,$P53,1)),"Nein","Ja")</f>
        <v>Nein</v>
      </c>
      <c r="R53" s="52" t="str">
        <f t="shared" si="22"/>
        <v>Nein</v>
      </c>
      <c r="S53" s="52" t="str">
        <f t="shared" si="22"/>
        <v>Nein</v>
      </c>
      <c r="T53" s="52" t="str">
        <f t="shared" si="22"/>
        <v>Nein</v>
      </c>
      <c r="U53" s="52" t="str">
        <f t="shared" si="22"/>
        <v>Nein</v>
      </c>
      <c r="V53" s="52" t="str">
        <f t="shared" si="22"/>
        <v>Nein</v>
      </c>
      <c r="W53" s="52" t="str">
        <f t="shared" si="22"/>
        <v>Nein</v>
      </c>
      <c r="X53" s="52" t="str">
        <f t="shared" si="22"/>
        <v>Nein</v>
      </c>
      <c r="Y53" s="52" t="str">
        <f t="shared" si="22"/>
        <v>Nein</v>
      </c>
      <c r="Z53" s="52" t="str">
        <f t="shared" si="22"/>
        <v>Nein</v>
      </c>
      <c r="AA53" s="52" t="str">
        <f t="shared" si="22"/>
        <v>Nein</v>
      </c>
      <c r="AB53" s="52" t="str">
        <f t="shared" si="22"/>
        <v>Nein</v>
      </c>
      <c r="AC53" s="52" t="str">
        <f t="shared" si="22"/>
        <v>Nein</v>
      </c>
      <c r="AD53" s="52" t="str">
        <f t="shared" si="22"/>
        <v>Nein</v>
      </c>
      <c r="AE53" s="52" t="str">
        <f t="shared" si="22"/>
        <v>Nein</v>
      </c>
      <c r="AF53" s="52" t="str">
        <f t="shared" si="22"/>
        <v>Nein</v>
      </c>
      <c r="AG53" s="61" t="str">
        <f>IF(Q53="Ja",VLOOKUP($Q$2,Plausis!A:E,5,0),IF(R53="Ja",VLOOKUP($R$2,Plausis!A:E,5,0),IF(T53="Ja",VLOOKUP($T$2,Plausis!A:E,5,0),IF(U53="Ja",VLOOKUP($U$2,Plausis!A:E,5,0),IF(AA53="Ja",VLOOKUP($AA$2,Plausis!A:E,5,0),IF(AC53="Ja",VLOOKUP($AC$2,Plausis!A:E,5,0),IF(AD53="Ja",VLOOKUP($AD$2,Plausis!A:E,5,0),"")))))))</f>
        <v/>
      </c>
      <c r="AH53" s="52" t="str">
        <f>IF(Y53="Ja",VLOOKUP($Y$2,Plausis!A:E,5,0),"")</f>
        <v/>
      </c>
      <c r="AI53" s="52" t="str">
        <f t="shared" si="2"/>
        <v>Ja</v>
      </c>
      <c r="AJ53" s="52" t="str">
        <f>IF(S53="Ja",VLOOKUP($S$2,Plausis!A:E,5,0),IF(V53="Ja",VLOOKUP($V$2,Plausis!A:E,5,0),IF(X53="Ja",VLOOKUP($X$2,Plausis!A:E,5,0),"")))</f>
        <v/>
      </c>
      <c r="AL53" s="52" t="s">
        <v>2</v>
      </c>
      <c r="AM53" s="114">
        <v>45531</v>
      </c>
      <c r="AN53" s="52" t="s">
        <v>4467</v>
      </c>
      <c r="AO53" s="52" t="str">
        <f>VLOOKUP(B53,'BAT Grundtabelle'!B:T,19,0)</f>
        <v>ja</v>
      </c>
      <c r="AP53" s="105" t="str">
        <f t="shared" si="3"/>
        <v>10048</v>
      </c>
      <c r="AQ53" s="52" t="str">
        <f t="shared" si="4"/>
        <v>Antiquariat</v>
      </c>
      <c r="AR53" s="52" t="b">
        <f t="shared" si="21"/>
        <v>0</v>
      </c>
      <c r="AS53" s="52" t="b">
        <f t="shared" si="21"/>
        <v>0</v>
      </c>
      <c r="AT53" s="52" t="b">
        <f t="shared" si="21"/>
        <v>0</v>
      </c>
      <c r="AU53" s="52">
        <f t="shared" si="6"/>
        <v>1</v>
      </c>
      <c r="AW53" s="52" t="b">
        <f t="shared" si="7"/>
        <v>0</v>
      </c>
      <c r="AX53" s="52" t="str">
        <f t="shared" si="8"/>
        <v>Unternehmen</v>
      </c>
      <c r="AY53" s="52" t="b">
        <f t="shared" si="9"/>
        <v>0</v>
      </c>
      <c r="AZ53" s="52" t="str">
        <f t="shared" si="10"/>
        <v>10048</v>
      </c>
      <c r="BA53" s="52" t="str">
        <f>VLOOKUP(A53,'BAT Grundtabelle'!A:U,21,0)</f>
        <v>ja</v>
      </c>
      <c r="BB53" s="52" t="str">
        <f t="shared" si="11"/>
        <v>nein</v>
      </c>
      <c r="BC53" s="52" t="str">
        <f t="shared" si="12"/>
        <v>10048</v>
      </c>
      <c r="BD53" s="52" t="str">
        <f t="shared" si="13"/>
        <v>Antiquariat</v>
      </c>
      <c r="BE53" s="52" t="str">
        <f t="shared" si="14"/>
        <v>Unternehmen</v>
      </c>
      <c r="BF53" s="52">
        <f t="shared" si="15"/>
        <v>1</v>
      </c>
    </row>
    <row r="54" spans="1:58" hidden="1" x14ac:dyDescent="0.35">
      <c r="A54" s="107" t="s">
        <v>2036</v>
      </c>
      <c r="B54" s="75" t="s">
        <v>2035</v>
      </c>
      <c r="C54" s="52" t="s">
        <v>3</v>
      </c>
      <c r="D54" s="52" t="s">
        <v>3</v>
      </c>
      <c r="E54" s="52" t="s">
        <v>2</v>
      </c>
      <c r="F54" s="52" t="s">
        <v>2</v>
      </c>
      <c r="G54" s="52" t="s">
        <v>2</v>
      </c>
      <c r="H54" s="52" t="s">
        <v>2</v>
      </c>
      <c r="I54" s="52" t="s">
        <v>3</v>
      </c>
      <c r="J54" s="52">
        <v>1</v>
      </c>
      <c r="K54" s="52" t="s">
        <v>2</v>
      </c>
      <c r="L54" s="52" t="s">
        <v>2</v>
      </c>
      <c r="M54" s="52" t="s">
        <v>2</v>
      </c>
      <c r="N54" s="52" t="s">
        <v>3</v>
      </c>
      <c r="P54" s="52" t="s">
        <v>4</v>
      </c>
      <c r="Q54" s="52" t="str">
        <f t="shared" si="22"/>
        <v>Nein</v>
      </c>
      <c r="R54" s="52" t="str">
        <f t="shared" si="22"/>
        <v>Nein</v>
      </c>
      <c r="S54" s="52" t="str">
        <f t="shared" si="22"/>
        <v>Nein</v>
      </c>
      <c r="T54" s="52" t="str">
        <f t="shared" si="22"/>
        <v>Nein</v>
      </c>
      <c r="U54" s="52" t="str">
        <f t="shared" si="22"/>
        <v>Nein</v>
      </c>
      <c r="V54" s="52" t="str">
        <f t="shared" si="22"/>
        <v>Nein</v>
      </c>
      <c r="W54" s="52" t="str">
        <f t="shared" si="22"/>
        <v>Nein</v>
      </c>
      <c r="X54" s="52" t="str">
        <f t="shared" si="22"/>
        <v>Nein</v>
      </c>
      <c r="Y54" s="52" t="str">
        <f t="shared" si="22"/>
        <v>Nein</v>
      </c>
      <c r="Z54" s="52" t="str">
        <f t="shared" si="22"/>
        <v>Nein</v>
      </c>
      <c r="AA54" s="52" t="str">
        <f t="shared" si="22"/>
        <v>Nein</v>
      </c>
      <c r="AB54" s="52" t="str">
        <f t="shared" si="22"/>
        <v>Nein</v>
      </c>
      <c r="AC54" s="52" t="str">
        <f t="shared" si="22"/>
        <v>Nein</v>
      </c>
      <c r="AD54" s="52" t="str">
        <f t="shared" si="22"/>
        <v>Nein</v>
      </c>
      <c r="AE54" s="52" t="str">
        <f t="shared" si="22"/>
        <v>Nein</v>
      </c>
      <c r="AF54" s="52" t="str">
        <f t="shared" si="22"/>
        <v>Nein</v>
      </c>
      <c r="AG54" s="61" t="str">
        <f>IF(Q54="Ja",VLOOKUP($Q$2,Plausis!A:E,5,0),IF(R54="Ja",VLOOKUP($R$2,Plausis!A:E,5,0),IF(T54="Ja",VLOOKUP($T$2,Plausis!A:E,5,0),IF(U54="Ja",VLOOKUP($U$2,Plausis!A:E,5,0),IF(AA54="Ja",VLOOKUP($AA$2,Plausis!A:E,5,0),IF(AC54="Ja",VLOOKUP($AC$2,Plausis!A:E,5,0),IF(AD54="Ja",VLOOKUP($AD$2,Plausis!A:E,5,0),"")))))))</f>
        <v/>
      </c>
      <c r="AH54" s="52" t="str">
        <f>IF(Y54="Ja",VLOOKUP($Y$2,Plausis!A:E,5,0),"")</f>
        <v/>
      </c>
      <c r="AI54" s="52" t="str">
        <f t="shared" si="2"/>
        <v>Ja</v>
      </c>
      <c r="AJ54" s="52" t="str">
        <f>IF(S54="Ja",VLOOKUP($S$2,Plausis!A:E,5,0),IF(V54="Ja",VLOOKUP($V$2,Plausis!A:E,5,0),IF(X54="Ja",VLOOKUP($X$2,Plausis!A:E,5,0),"")))</f>
        <v/>
      </c>
      <c r="AL54" s="52" t="s">
        <v>3</v>
      </c>
      <c r="AM54" s="114">
        <v>45531</v>
      </c>
      <c r="AN54" s="52" t="s">
        <v>4467</v>
      </c>
      <c r="AO54" s="52" t="str">
        <f>VLOOKUP(B54,'BAT Grundtabelle'!B:T,19,0)</f>
        <v>ja</v>
      </c>
      <c r="AP54" s="105" t="str">
        <f t="shared" si="3"/>
        <v>3930</v>
      </c>
      <c r="AQ54" s="52" t="str">
        <f t="shared" si="4"/>
        <v>Antiquitätenhandel</v>
      </c>
      <c r="AR54" s="52" t="b">
        <f t="shared" si="21"/>
        <v>0</v>
      </c>
      <c r="AS54" s="52" t="b">
        <f t="shared" si="21"/>
        <v>0</v>
      </c>
      <c r="AT54" s="52" t="b">
        <f t="shared" si="21"/>
        <v>0</v>
      </c>
      <c r="AU54" s="52">
        <f t="shared" si="6"/>
        <v>1</v>
      </c>
      <c r="AW54" s="52" t="b">
        <f t="shared" si="7"/>
        <v>0</v>
      </c>
      <c r="AX54" s="52" t="str">
        <f t="shared" si="8"/>
        <v>Unternehmen</v>
      </c>
      <c r="AY54" s="52" t="b">
        <f t="shared" si="9"/>
        <v>0</v>
      </c>
      <c r="AZ54" s="52" t="str">
        <f t="shared" si="10"/>
        <v>3930</v>
      </c>
      <c r="BA54" s="52" t="str">
        <f>VLOOKUP(A54,'BAT Grundtabelle'!A:U,21,0)</f>
        <v>ja</v>
      </c>
      <c r="BB54" s="52" t="str">
        <f t="shared" si="11"/>
        <v>nein</v>
      </c>
      <c r="BC54" s="52" t="str">
        <f t="shared" si="12"/>
        <v>3930</v>
      </c>
      <c r="BD54" s="52" t="str">
        <f t="shared" si="13"/>
        <v>Antiquitätenhandel</v>
      </c>
      <c r="BE54" s="52" t="str">
        <f t="shared" si="14"/>
        <v>Unternehmen</v>
      </c>
      <c r="BF54" s="52">
        <f t="shared" si="15"/>
        <v>1</v>
      </c>
    </row>
    <row r="55" spans="1:58" hidden="1" x14ac:dyDescent="0.35">
      <c r="A55" s="107" t="s">
        <v>2462</v>
      </c>
      <c r="B55" s="75" t="s">
        <v>912</v>
      </c>
      <c r="C55" s="52" t="s">
        <v>3</v>
      </c>
      <c r="D55" s="52" t="s">
        <v>3</v>
      </c>
      <c r="E55" s="52" t="s">
        <v>2</v>
      </c>
      <c r="F55" s="52" t="s">
        <v>2</v>
      </c>
      <c r="G55" s="52" t="s">
        <v>2</v>
      </c>
      <c r="H55" s="52" t="s">
        <v>2</v>
      </c>
      <c r="I55" s="52" t="s">
        <v>3</v>
      </c>
      <c r="J55" s="52">
        <v>4</v>
      </c>
      <c r="K55" s="52" t="s">
        <v>2</v>
      </c>
      <c r="L55" s="52" t="s">
        <v>2</v>
      </c>
      <c r="M55" s="52" t="s">
        <v>2</v>
      </c>
      <c r="N55" s="52" t="s">
        <v>3</v>
      </c>
      <c r="O55" s="52" t="s">
        <v>2412</v>
      </c>
      <c r="P55" s="52" t="s">
        <v>4568</v>
      </c>
      <c r="Q55" s="52" t="str">
        <f t="shared" si="22"/>
        <v>Nein</v>
      </c>
      <c r="R55" s="52" t="str">
        <f t="shared" si="22"/>
        <v>Nein</v>
      </c>
      <c r="S55" s="52" t="str">
        <f t="shared" si="22"/>
        <v>Nein</v>
      </c>
      <c r="T55" s="52" t="str">
        <f t="shared" si="22"/>
        <v>Ja</v>
      </c>
      <c r="U55" s="52" t="str">
        <f t="shared" si="22"/>
        <v>Nein</v>
      </c>
      <c r="V55" s="52" t="str">
        <f t="shared" si="22"/>
        <v>Nein</v>
      </c>
      <c r="W55" s="52" t="str">
        <f t="shared" si="22"/>
        <v>Nein</v>
      </c>
      <c r="X55" s="52" t="str">
        <f t="shared" si="22"/>
        <v>Ja</v>
      </c>
      <c r="Y55" s="52" t="str">
        <f t="shared" si="22"/>
        <v>Ja</v>
      </c>
      <c r="Z55" s="52" t="str">
        <f t="shared" si="22"/>
        <v>Nein</v>
      </c>
      <c r="AA55" s="52" t="str">
        <f t="shared" si="22"/>
        <v>Nein</v>
      </c>
      <c r="AB55" s="52" t="str">
        <f t="shared" si="22"/>
        <v>Nein</v>
      </c>
      <c r="AC55" s="52" t="str">
        <f t="shared" si="22"/>
        <v>Nein</v>
      </c>
      <c r="AD55" s="52" t="str">
        <f t="shared" si="22"/>
        <v>Nein</v>
      </c>
      <c r="AE55" s="52" t="str">
        <f t="shared" si="22"/>
        <v>Nein</v>
      </c>
      <c r="AF55" s="52" t="str">
        <f t="shared" si="22"/>
        <v>Nein</v>
      </c>
      <c r="AG55" s="61" t="str">
        <f>IF(Q55="Ja",VLOOKUP($Q$2,Plausis!A:E,5,0),IF(R55="Ja",VLOOKUP($R$2,Plausis!A:E,5,0),IF(T55="Ja",VLOOKUP($T$2,Plausis!A:E,5,0),IF(U55="Ja",VLOOKUP($U$2,Plausis!A:E,5,0),IF(AA55="Ja",VLOOKUP($AA$2,Plausis!A:E,5,0),IF(AC55="Ja",VLOOKUP($AC$2,Plausis!A:E,5,0),IF(AD55="Ja",VLOOKUP($AD$2,Plausis!A:E,5,0),"")))))))</f>
        <v>Dieser Betrieb ist nur im Komfort-RS ohne ergänzenden Spezial-Straf-RS versicherbar.</v>
      </c>
      <c r="AH55" s="52" t="str">
        <f>IF(Y55="Ja",VLOOKUP($Y$2,Plausis!A:E,5,0),"")</f>
        <v>Dieser Betrieb kann nur mit einer Selbstbeteiligung von mindestens 250 € versichert werden.</v>
      </c>
      <c r="AI55" s="52" t="str">
        <f t="shared" si="2"/>
        <v>Nein</v>
      </c>
      <c r="AJ55" s="52" t="str">
        <f>IF(S55="Ja",VLOOKUP($S$2,Plausis!A:E,5,0),IF(V55="Ja",VLOOKUP($V$2,Plausis!A:E,5,0),IF(X55="Ja",VLOOKUP($X$2,Plausis!A:E,5,0),"")))</f>
        <v>Dieser Betrieb kann nur ohne ergänzenden Spezial-Straf-RS versichert werden.</v>
      </c>
      <c r="AL55" s="52" t="s">
        <v>2</v>
      </c>
      <c r="AM55" s="114">
        <v>45531</v>
      </c>
      <c r="AN55" s="52" t="s">
        <v>4467</v>
      </c>
      <c r="AO55" s="52" t="str">
        <f>VLOOKUP(B55,'BAT Grundtabelle'!B:T,19,0)</f>
        <v>ja</v>
      </c>
      <c r="AP55" s="105" t="str">
        <f t="shared" si="3"/>
        <v>10049</v>
      </c>
      <c r="AQ55" s="52" t="str">
        <f t="shared" si="4"/>
        <v>Anwaltsnotar</v>
      </c>
      <c r="AR55" s="52" t="b">
        <f t="shared" si="21"/>
        <v>0</v>
      </c>
      <c r="AS55" s="52" t="b">
        <f t="shared" si="21"/>
        <v>0</v>
      </c>
      <c r="AT55" s="52" t="b">
        <f t="shared" si="21"/>
        <v>0</v>
      </c>
      <c r="AU55" s="52">
        <f t="shared" si="6"/>
        <v>4</v>
      </c>
      <c r="AW55" s="52" t="b">
        <f t="shared" si="7"/>
        <v>0</v>
      </c>
      <c r="AX55" s="52" t="str">
        <f t="shared" si="8"/>
        <v>Unternehmen</v>
      </c>
      <c r="AY55" s="52" t="b">
        <f t="shared" si="9"/>
        <v>0</v>
      </c>
      <c r="AZ55" s="52" t="str">
        <f t="shared" si="10"/>
        <v>10049</v>
      </c>
      <c r="BA55" s="52" t="str">
        <f>VLOOKUP(A55,'BAT Grundtabelle'!A:U,21,0)</f>
        <v>ja</v>
      </c>
      <c r="BB55" s="52" t="str">
        <f t="shared" si="11"/>
        <v>nein</v>
      </c>
      <c r="BC55" s="52" t="str">
        <f t="shared" si="12"/>
        <v>10049</v>
      </c>
      <c r="BD55" s="52" t="str">
        <f t="shared" si="13"/>
        <v>Anwaltsnotar</v>
      </c>
      <c r="BE55" s="52" t="str">
        <f t="shared" si="14"/>
        <v>Unternehmen</v>
      </c>
      <c r="BF55" s="52">
        <f t="shared" si="15"/>
        <v>4</v>
      </c>
    </row>
    <row r="56" spans="1:58" hidden="1" x14ac:dyDescent="0.35">
      <c r="A56" s="107" t="s">
        <v>2463</v>
      </c>
      <c r="B56" s="75" t="s">
        <v>592</v>
      </c>
      <c r="C56" s="52" t="s">
        <v>3</v>
      </c>
      <c r="D56" s="52" t="s">
        <v>3</v>
      </c>
      <c r="E56" s="52" t="s">
        <v>2</v>
      </c>
      <c r="F56" s="52" t="s">
        <v>2</v>
      </c>
      <c r="G56" s="52" t="s">
        <v>2</v>
      </c>
      <c r="H56" s="52" t="s">
        <v>2</v>
      </c>
      <c r="I56" s="52" t="s">
        <v>3</v>
      </c>
      <c r="J56" s="52">
        <v>1</v>
      </c>
      <c r="K56" s="52" t="s">
        <v>2</v>
      </c>
      <c r="L56" s="52" t="s">
        <v>2</v>
      </c>
      <c r="M56" s="52" t="s">
        <v>2</v>
      </c>
      <c r="N56" s="52" t="s">
        <v>3</v>
      </c>
      <c r="P56" s="52" t="s">
        <v>4</v>
      </c>
      <c r="Q56" s="52" t="str">
        <f t="shared" si="22"/>
        <v>Nein</v>
      </c>
      <c r="R56" s="52" t="str">
        <f t="shared" si="22"/>
        <v>Nein</v>
      </c>
      <c r="S56" s="52" t="str">
        <f t="shared" si="22"/>
        <v>Nein</v>
      </c>
      <c r="T56" s="52" t="str">
        <f t="shared" si="22"/>
        <v>Nein</v>
      </c>
      <c r="U56" s="52" t="str">
        <f t="shared" si="22"/>
        <v>Nein</v>
      </c>
      <c r="V56" s="52" t="str">
        <f t="shared" si="22"/>
        <v>Nein</v>
      </c>
      <c r="W56" s="52" t="str">
        <f t="shared" si="22"/>
        <v>Nein</v>
      </c>
      <c r="X56" s="52" t="str">
        <f t="shared" si="22"/>
        <v>Nein</v>
      </c>
      <c r="Y56" s="52" t="str">
        <f t="shared" si="22"/>
        <v>Nein</v>
      </c>
      <c r="Z56" s="52" t="str">
        <f t="shared" si="22"/>
        <v>Nein</v>
      </c>
      <c r="AA56" s="52" t="str">
        <f t="shared" si="22"/>
        <v>Nein</v>
      </c>
      <c r="AB56" s="52" t="str">
        <f t="shared" si="22"/>
        <v>Nein</v>
      </c>
      <c r="AC56" s="52" t="str">
        <f t="shared" si="22"/>
        <v>Nein</v>
      </c>
      <c r="AD56" s="52" t="str">
        <f t="shared" si="22"/>
        <v>Nein</v>
      </c>
      <c r="AE56" s="52" t="str">
        <f t="shared" si="22"/>
        <v>Nein</v>
      </c>
      <c r="AF56" s="52" t="str">
        <f t="shared" si="22"/>
        <v>Nein</v>
      </c>
      <c r="AG56" s="61" t="str">
        <f>IF(Q56="Ja",VLOOKUP($Q$2,Plausis!A:E,5,0),IF(R56="Ja",VLOOKUP($R$2,Plausis!A:E,5,0),IF(T56="Ja",VLOOKUP($T$2,Plausis!A:E,5,0),IF(U56="Ja",VLOOKUP($U$2,Plausis!A:E,5,0),IF(AA56="Ja",VLOOKUP($AA$2,Plausis!A:E,5,0),IF(AC56="Ja",VLOOKUP($AC$2,Plausis!A:E,5,0),IF(AD56="Ja",VLOOKUP($AD$2,Plausis!A:E,5,0),"")))))))</f>
        <v/>
      </c>
      <c r="AH56" s="52" t="str">
        <f>IF(Y56="Ja",VLOOKUP($Y$2,Plausis!A:E,5,0),"")</f>
        <v/>
      </c>
      <c r="AI56" s="52" t="str">
        <f t="shared" si="2"/>
        <v>Ja</v>
      </c>
      <c r="AJ56" s="52" t="str">
        <f>IF(S56="Ja",VLOOKUP($S$2,Plausis!A:E,5,0),IF(V56="Ja",VLOOKUP($V$2,Plausis!A:E,5,0),IF(X56="Ja",VLOOKUP($X$2,Plausis!A:E,5,0),"")))</f>
        <v/>
      </c>
      <c r="AL56" s="52" t="s">
        <v>2</v>
      </c>
      <c r="AM56" s="114">
        <v>45531</v>
      </c>
      <c r="AN56" s="52" t="s">
        <v>4467</v>
      </c>
      <c r="AO56" s="52" t="str">
        <f>VLOOKUP(B56,'BAT Grundtabelle'!B:T,19,0)</f>
        <v>ja</v>
      </c>
      <c r="AP56" s="105" t="str">
        <f t="shared" si="3"/>
        <v>10050</v>
      </c>
      <c r="AQ56" s="52" t="str">
        <f t="shared" si="4"/>
        <v>Anzeigenblatt (ohne Druckerei)</v>
      </c>
      <c r="AR56" s="52" t="b">
        <f t="shared" si="21"/>
        <v>0</v>
      </c>
      <c r="AS56" s="52" t="b">
        <f t="shared" si="21"/>
        <v>0</v>
      </c>
      <c r="AT56" s="52" t="b">
        <f t="shared" si="21"/>
        <v>0</v>
      </c>
      <c r="AU56" s="52">
        <f t="shared" si="6"/>
        <v>1</v>
      </c>
      <c r="AW56" s="52" t="b">
        <f t="shared" si="7"/>
        <v>0</v>
      </c>
      <c r="AX56" s="52" t="str">
        <f t="shared" si="8"/>
        <v>Unternehmen</v>
      </c>
      <c r="AY56" s="52" t="b">
        <f t="shared" si="9"/>
        <v>0</v>
      </c>
      <c r="AZ56" s="52" t="str">
        <f t="shared" si="10"/>
        <v>10050</v>
      </c>
      <c r="BA56" s="52" t="str">
        <f>VLOOKUP(A56,'BAT Grundtabelle'!A:U,21,0)</f>
        <v>ja</v>
      </c>
      <c r="BB56" s="52" t="str">
        <f t="shared" si="11"/>
        <v>nein</v>
      </c>
      <c r="BC56" s="52" t="str">
        <f t="shared" si="12"/>
        <v>10050</v>
      </c>
      <c r="BD56" s="52" t="str">
        <f t="shared" si="13"/>
        <v>Anzeigenblatt (ohne Druckerei)</v>
      </c>
      <c r="BE56" s="52" t="str">
        <f t="shared" si="14"/>
        <v>Unternehmen</v>
      </c>
      <c r="BF56" s="52">
        <f t="shared" si="15"/>
        <v>1</v>
      </c>
    </row>
    <row r="57" spans="1:58" hidden="1" x14ac:dyDescent="0.35">
      <c r="A57" s="107" t="s">
        <v>2464</v>
      </c>
      <c r="B57" s="75" t="s">
        <v>593</v>
      </c>
      <c r="C57" s="52" t="s">
        <v>3</v>
      </c>
      <c r="D57" s="52" t="s">
        <v>3</v>
      </c>
      <c r="E57" s="52" t="s">
        <v>2</v>
      </c>
      <c r="F57" s="52" t="s">
        <v>2</v>
      </c>
      <c r="G57" s="52" t="s">
        <v>2</v>
      </c>
      <c r="H57" s="52" t="s">
        <v>2</v>
      </c>
      <c r="I57" s="52" t="s">
        <v>3</v>
      </c>
      <c r="J57" s="52">
        <v>1</v>
      </c>
      <c r="K57" s="52" t="s">
        <v>2</v>
      </c>
      <c r="L57" s="52" t="s">
        <v>2</v>
      </c>
      <c r="M57" s="52" t="s">
        <v>2</v>
      </c>
      <c r="N57" s="52" t="s">
        <v>3</v>
      </c>
      <c r="P57" s="52" t="s">
        <v>4</v>
      </c>
      <c r="Q57" s="52" t="str">
        <f t="shared" si="22"/>
        <v>Nein</v>
      </c>
      <c r="R57" s="52" t="str">
        <f t="shared" si="22"/>
        <v>Nein</v>
      </c>
      <c r="S57" s="52" t="str">
        <f t="shared" si="22"/>
        <v>Nein</v>
      </c>
      <c r="T57" s="52" t="str">
        <f t="shared" si="22"/>
        <v>Nein</v>
      </c>
      <c r="U57" s="52" t="str">
        <f t="shared" si="22"/>
        <v>Nein</v>
      </c>
      <c r="V57" s="52" t="str">
        <f t="shared" si="22"/>
        <v>Nein</v>
      </c>
      <c r="W57" s="52" t="str">
        <f t="shared" si="22"/>
        <v>Nein</v>
      </c>
      <c r="X57" s="52" t="str">
        <f t="shared" si="22"/>
        <v>Nein</v>
      </c>
      <c r="Y57" s="52" t="str">
        <f t="shared" si="22"/>
        <v>Nein</v>
      </c>
      <c r="Z57" s="52" t="str">
        <f t="shared" si="22"/>
        <v>Nein</v>
      </c>
      <c r="AA57" s="52" t="str">
        <f t="shared" si="22"/>
        <v>Nein</v>
      </c>
      <c r="AB57" s="52" t="str">
        <f t="shared" si="22"/>
        <v>Nein</v>
      </c>
      <c r="AC57" s="52" t="str">
        <f t="shared" si="22"/>
        <v>Nein</v>
      </c>
      <c r="AD57" s="52" t="str">
        <f t="shared" si="22"/>
        <v>Nein</v>
      </c>
      <c r="AE57" s="52" t="str">
        <f t="shared" si="22"/>
        <v>Nein</v>
      </c>
      <c r="AF57" s="52" t="str">
        <f t="shared" si="22"/>
        <v>Nein</v>
      </c>
      <c r="AG57" s="61" t="str">
        <f>IF(Q57="Ja",VLOOKUP($Q$2,Plausis!A:E,5,0),IF(R57="Ja",VLOOKUP($R$2,Plausis!A:E,5,0),IF(T57="Ja",VLOOKUP($T$2,Plausis!A:E,5,0),IF(U57="Ja",VLOOKUP($U$2,Plausis!A:E,5,0),IF(AA57="Ja",VLOOKUP($AA$2,Plausis!A:E,5,0),IF(AC57="Ja",VLOOKUP($AC$2,Plausis!A:E,5,0),IF(AD57="Ja",VLOOKUP($AD$2,Plausis!A:E,5,0),"")))))))</f>
        <v/>
      </c>
      <c r="AH57" s="52" t="str">
        <f>IF(Y57="Ja",VLOOKUP($Y$2,Plausis!A:E,5,0),"")</f>
        <v/>
      </c>
      <c r="AI57" s="52" t="str">
        <f t="shared" si="2"/>
        <v>Ja</v>
      </c>
      <c r="AJ57" s="52" t="str">
        <f>IF(S57="Ja",VLOOKUP($S$2,Plausis!A:E,5,0),IF(V57="Ja",VLOOKUP($V$2,Plausis!A:E,5,0),IF(X57="Ja",VLOOKUP($X$2,Plausis!A:E,5,0),"")))</f>
        <v/>
      </c>
      <c r="AL57" s="52" t="s">
        <v>2</v>
      </c>
      <c r="AM57" s="114">
        <v>45531</v>
      </c>
      <c r="AN57" s="52" t="s">
        <v>4467</v>
      </c>
      <c r="AO57" s="52" t="str">
        <f>VLOOKUP(B57,'BAT Grundtabelle'!B:T,19,0)</f>
        <v>ja</v>
      </c>
      <c r="AP57" s="105" t="str">
        <f t="shared" si="3"/>
        <v>10051</v>
      </c>
      <c r="AQ57" s="52" t="str">
        <f t="shared" si="4"/>
        <v>Anzeigenexpedition (ohne Druckerei)</v>
      </c>
      <c r="AR57" s="52" t="b">
        <f t="shared" si="21"/>
        <v>0</v>
      </c>
      <c r="AS57" s="52" t="b">
        <f t="shared" si="21"/>
        <v>0</v>
      </c>
      <c r="AT57" s="52" t="b">
        <f t="shared" si="21"/>
        <v>0</v>
      </c>
      <c r="AU57" s="52">
        <f t="shared" si="6"/>
        <v>1</v>
      </c>
      <c r="AW57" s="52" t="b">
        <f t="shared" si="7"/>
        <v>0</v>
      </c>
      <c r="AX57" s="52" t="str">
        <f t="shared" si="8"/>
        <v>Unternehmen</v>
      </c>
      <c r="AY57" s="52" t="b">
        <f t="shared" si="9"/>
        <v>0</v>
      </c>
      <c r="AZ57" s="52" t="str">
        <f t="shared" si="10"/>
        <v>10051</v>
      </c>
      <c r="BA57" s="52" t="str">
        <f>VLOOKUP(A57,'BAT Grundtabelle'!A:U,21,0)</f>
        <v>ja</v>
      </c>
      <c r="BB57" s="52" t="str">
        <f t="shared" si="11"/>
        <v>nein</v>
      </c>
      <c r="BC57" s="52" t="str">
        <f t="shared" si="12"/>
        <v>10051</v>
      </c>
      <c r="BD57" s="52" t="str">
        <f t="shared" si="13"/>
        <v>Anzeigenexpedition (ohne Druckerei)</v>
      </c>
      <c r="BE57" s="52" t="str">
        <f t="shared" si="14"/>
        <v>Unternehmen</v>
      </c>
      <c r="BF57" s="52">
        <f t="shared" si="15"/>
        <v>1</v>
      </c>
    </row>
    <row r="58" spans="1:58" x14ac:dyDescent="0.35">
      <c r="A58" s="107" t="s">
        <v>2465</v>
      </c>
      <c r="B58" s="75" t="s">
        <v>639</v>
      </c>
      <c r="C58" s="52" t="s">
        <v>3</v>
      </c>
      <c r="D58" s="52" t="s">
        <v>3</v>
      </c>
      <c r="E58" s="52" t="s">
        <v>2</v>
      </c>
      <c r="F58" s="52" t="s">
        <v>2</v>
      </c>
      <c r="G58" s="52" t="s">
        <v>2</v>
      </c>
      <c r="H58" s="52" t="s">
        <v>2</v>
      </c>
      <c r="I58" s="52" t="s">
        <v>2</v>
      </c>
      <c r="J58" s="52" t="s">
        <v>2</v>
      </c>
      <c r="K58" s="52" t="s">
        <v>2</v>
      </c>
      <c r="L58" s="52" t="s">
        <v>2</v>
      </c>
      <c r="M58" s="52" t="s">
        <v>2</v>
      </c>
      <c r="N58" s="52" t="s">
        <v>3</v>
      </c>
      <c r="O58" s="52" t="s">
        <v>4470</v>
      </c>
      <c r="P58" s="52" t="s">
        <v>4</v>
      </c>
      <c r="Q58" s="52" t="str">
        <f t="shared" si="22"/>
        <v>Nein</v>
      </c>
      <c r="R58" s="52" t="str">
        <f t="shared" si="22"/>
        <v>Nein</v>
      </c>
      <c r="S58" s="52" t="str">
        <f t="shared" si="22"/>
        <v>Nein</v>
      </c>
      <c r="T58" s="52" t="str">
        <f t="shared" si="22"/>
        <v>Nein</v>
      </c>
      <c r="U58" s="52" t="str">
        <f t="shared" si="22"/>
        <v>Nein</v>
      </c>
      <c r="V58" s="52" t="str">
        <f t="shared" si="22"/>
        <v>Nein</v>
      </c>
      <c r="W58" s="52" t="str">
        <f t="shared" si="22"/>
        <v>Nein</v>
      </c>
      <c r="X58" s="52" t="str">
        <f t="shared" si="22"/>
        <v>Nein</v>
      </c>
      <c r="Y58" s="52" t="str">
        <f t="shared" si="22"/>
        <v>Nein</v>
      </c>
      <c r="Z58" s="52" t="str">
        <f t="shared" si="22"/>
        <v>Nein</v>
      </c>
      <c r="AA58" s="52" t="str">
        <f t="shared" si="22"/>
        <v>Nein</v>
      </c>
      <c r="AB58" s="52" t="str">
        <f t="shared" si="22"/>
        <v>Nein</v>
      </c>
      <c r="AC58" s="52" t="str">
        <f t="shared" si="22"/>
        <v>Nein</v>
      </c>
      <c r="AD58" s="52" t="str">
        <f t="shared" si="22"/>
        <v>Nein</v>
      </c>
      <c r="AE58" s="52" t="str">
        <f t="shared" si="22"/>
        <v>Nein</v>
      </c>
      <c r="AF58" s="52" t="str">
        <f t="shared" si="22"/>
        <v>Nein</v>
      </c>
      <c r="AG58" s="61" t="str">
        <f>IF(Q58="Ja",VLOOKUP($Q$2,Plausis!A:E,5,0),IF(R58="Ja",VLOOKUP($R$2,Plausis!A:E,5,0),IF(T58="Ja",VLOOKUP($T$2,Plausis!A:E,5,0),IF(U58="Ja",VLOOKUP($U$2,Plausis!A:E,5,0),IF(AA58="Ja",VLOOKUP($AA$2,Plausis!A:E,5,0),IF(AC58="Ja",VLOOKUP($AC$2,Plausis!A:E,5,0),IF(AD58="Ja",VLOOKUP($AD$2,Plausis!A:E,5,0),"")))))))</f>
        <v/>
      </c>
      <c r="AH58" s="52" t="str">
        <f>IF(Y58="Ja",VLOOKUP($Y$2,Plausis!A:E,5,0),"")</f>
        <v/>
      </c>
      <c r="AI58" s="52" t="str">
        <f t="shared" si="2"/>
        <v>Ja</v>
      </c>
      <c r="AJ58" s="52" t="str">
        <f>IF(S58="Ja",VLOOKUP($S$2,Plausis!A:E,5,0),IF(V58="Ja",VLOOKUP($V$2,Plausis!A:E,5,0),IF(X58="Ja",VLOOKUP($X$2,Plausis!A:E,5,0),"")))</f>
        <v/>
      </c>
      <c r="AK58" s="52" t="s">
        <v>639</v>
      </c>
      <c r="AL58" s="52" t="s">
        <v>3</v>
      </c>
      <c r="AM58" s="114">
        <v>45531</v>
      </c>
      <c r="AN58" s="52" t="s">
        <v>4467</v>
      </c>
      <c r="AO58" s="52" t="str">
        <f>VLOOKUP(B58,'BAT Grundtabelle'!B:T,19,0)</f>
        <v>ja</v>
      </c>
      <c r="AP58" s="105" t="str">
        <f t="shared" si="3"/>
        <v>10052</v>
      </c>
      <c r="AQ58" s="52" t="str">
        <f t="shared" si="4"/>
        <v>Apotheke</v>
      </c>
      <c r="AR58" s="52" t="b">
        <f t="shared" si="21"/>
        <v>0</v>
      </c>
      <c r="AS58" s="52" t="b">
        <f t="shared" si="21"/>
        <v>0</v>
      </c>
      <c r="AT58" s="52" t="b">
        <f t="shared" si="21"/>
        <v>0</v>
      </c>
      <c r="AU58" s="52" t="str">
        <f t="shared" si="6"/>
        <v>Apotheke</v>
      </c>
      <c r="AW58" s="52" t="b">
        <f t="shared" si="7"/>
        <v>0</v>
      </c>
      <c r="AX58" s="52" t="str">
        <f t="shared" si="8"/>
        <v>Apotheke</v>
      </c>
      <c r="AY58" s="52" t="b">
        <f t="shared" si="9"/>
        <v>0</v>
      </c>
      <c r="AZ58" s="52" t="str">
        <f t="shared" si="10"/>
        <v>10052</v>
      </c>
      <c r="BA58" s="52" t="str">
        <f>VLOOKUP(A58,'BAT Grundtabelle'!A:U,21,0)</f>
        <v>ja</v>
      </c>
      <c r="BB58" s="52" t="str">
        <f t="shared" si="11"/>
        <v>nein</v>
      </c>
      <c r="BC58" s="52" t="str">
        <f t="shared" si="12"/>
        <v>10052</v>
      </c>
      <c r="BD58" s="52" t="str">
        <f t="shared" si="13"/>
        <v>Apotheke</v>
      </c>
      <c r="BE58" s="52" t="str">
        <f t="shared" si="14"/>
        <v>Apotheke</v>
      </c>
      <c r="BF58" s="52" t="str">
        <f t="shared" si="15"/>
        <v>Apotheke</v>
      </c>
    </row>
    <row r="59" spans="1:58" hidden="1" x14ac:dyDescent="0.35">
      <c r="A59" s="107" t="s">
        <v>2466</v>
      </c>
      <c r="B59" s="75" t="s">
        <v>1897</v>
      </c>
      <c r="C59" s="52" t="s">
        <v>3</v>
      </c>
      <c r="D59" s="52" t="s">
        <v>3</v>
      </c>
      <c r="E59" s="52" t="s">
        <v>2</v>
      </c>
      <c r="F59" s="52" t="s">
        <v>2</v>
      </c>
      <c r="G59" s="52" t="s">
        <v>2</v>
      </c>
      <c r="H59" s="52" t="s">
        <v>2</v>
      </c>
      <c r="I59" s="52" t="s">
        <v>3</v>
      </c>
      <c r="J59" s="52">
        <v>1</v>
      </c>
      <c r="K59" s="52" t="s">
        <v>2</v>
      </c>
      <c r="L59" s="52" t="s">
        <v>2</v>
      </c>
      <c r="M59" s="52" t="s">
        <v>2</v>
      </c>
      <c r="N59" s="52" t="s">
        <v>3</v>
      </c>
      <c r="P59" s="52" t="s">
        <v>4</v>
      </c>
      <c r="Q59" s="52" t="str">
        <f t="shared" si="22"/>
        <v>Nein</v>
      </c>
      <c r="R59" s="52" t="str">
        <f t="shared" si="22"/>
        <v>Nein</v>
      </c>
      <c r="S59" s="52" t="str">
        <f t="shared" si="22"/>
        <v>Nein</v>
      </c>
      <c r="T59" s="52" t="str">
        <f t="shared" si="22"/>
        <v>Nein</v>
      </c>
      <c r="U59" s="52" t="str">
        <f t="shared" si="22"/>
        <v>Nein</v>
      </c>
      <c r="V59" s="52" t="str">
        <f t="shared" si="22"/>
        <v>Nein</v>
      </c>
      <c r="W59" s="52" t="str">
        <f t="shared" si="22"/>
        <v>Nein</v>
      </c>
      <c r="X59" s="52" t="str">
        <f t="shared" si="22"/>
        <v>Nein</v>
      </c>
      <c r="Y59" s="52" t="str">
        <f t="shared" si="22"/>
        <v>Nein</v>
      </c>
      <c r="Z59" s="52" t="str">
        <f t="shared" si="22"/>
        <v>Nein</v>
      </c>
      <c r="AA59" s="52" t="str">
        <f t="shared" si="22"/>
        <v>Nein</v>
      </c>
      <c r="AB59" s="52" t="str">
        <f t="shared" si="22"/>
        <v>Nein</v>
      </c>
      <c r="AC59" s="52" t="str">
        <f t="shared" si="22"/>
        <v>Nein</v>
      </c>
      <c r="AD59" s="52" t="str">
        <f t="shared" si="22"/>
        <v>Nein</v>
      </c>
      <c r="AE59" s="52" t="str">
        <f t="shared" si="22"/>
        <v>Nein</v>
      </c>
      <c r="AF59" s="52" t="str">
        <f t="shared" si="22"/>
        <v>Nein</v>
      </c>
      <c r="AG59" s="61" t="str">
        <f>IF(Q59="Ja",VLOOKUP($Q$2,Plausis!A:E,5,0),IF(R59="Ja",VLOOKUP($R$2,Plausis!A:E,5,0),IF(T59="Ja",VLOOKUP($T$2,Plausis!A:E,5,0),IF(U59="Ja",VLOOKUP($U$2,Plausis!A:E,5,0),IF(AA59="Ja",VLOOKUP($AA$2,Plausis!A:E,5,0),IF(AC59="Ja",VLOOKUP($AC$2,Plausis!A:E,5,0),IF(AD59="Ja",VLOOKUP($AD$2,Plausis!A:E,5,0),"")))))))</f>
        <v/>
      </c>
      <c r="AH59" s="52" t="str">
        <f>IF(Y59="Ja",VLOOKUP($Y$2,Plausis!A:E,5,0),"")</f>
        <v/>
      </c>
      <c r="AI59" s="52" t="str">
        <f t="shared" si="2"/>
        <v>Ja</v>
      </c>
      <c r="AJ59" s="52" t="str">
        <f>IF(S59="Ja",VLOOKUP($S$2,Plausis!A:E,5,0),IF(V59="Ja",VLOOKUP($V$2,Plausis!A:E,5,0),IF(X59="Ja",VLOOKUP($X$2,Plausis!A:E,5,0),"")))</f>
        <v/>
      </c>
      <c r="AL59" s="52" t="s">
        <v>2</v>
      </c>
      <c r="AM59" s="114">
        <v>45531</v>
      </c>
      <c r="AN59" s="52" t="s">
        <v>4467</v>
      </c>
      <c r="AO59" s="52" t="str">
        <f>VLOOKUP(B59,'BAT Grundtabelle'!B:T,19,0)</f>
        <v>ja</v>
      </c>
      <c r="AP59" s="105" t="str">
        <f t="shared" si="3"/>
        <v>10053</v>
      </c>
      <c r="AQ59" s="52" t="str">
        <f t="shared" si="4"/>
        <v>Apothekerverrechnungsstelle</v>
      </c>
      <c r="AR59" s="52" t="b">
        <f t="shared" si="21"/>
        <v>0</v>
      </c>
      <c r="AS59" s="52" t="b">
        <f t="shared" si="21"/>
        <v>0</v>
      </c>
      <c r="AT59" s="52" t="b">
        <f t="shared" si="21"/>
        <v>0</v>
      </c>
      <c r="AU59" s="52">
        <f t="shared" si="6"/>
        <v>1</v>
      </c>
      <c r="AW59" s="52" t="b">
        <f t="shared" si="7"/>
        <v>0</v>
      </c>
      <c r="AX59" s="52" t="str">
        <f t="shared" si="8"/>
        <v>Unternehmen</v>
      </c>
      <c r="AY59" s="52" t="b">
        <f t="shared" si="9"/>
        <v>0</v>
      </c>
      <c r="AZ59" s="52" t="str">
        <f t="shared" si="10"/>
        <v>10053</v>
      </c>
      <c r="BA59" s="52" t="str">
        <f>VLOOKUP(A59,'BAT Grundtabelle'!A:U,21,0)</f>
        <v>ja</v>
      </c>
      <c r="BB59" s="52" t="str">
        <f t="shared" si="11"/>
        <v>nein</v>
      </c>
      <c r="BC59" s="52" t="str">
        <f t="shared" si="12"/>
        <v>10053</v>
      </c>
      <c r="BD59" s="52" t="str">
        <f t="shared" si="13"/>
        <v>Apothekerverrechnungsstelle</v>
      </c>
      <c r="BE59" s="52" t="str">
        <f t="shared" si="14"/>
        <v>Unternehmen</v>
      </c>
      <c r="BF59" s="52">
        <f t="shared" si="15"/>
        <v>1</v>
      </c>
    </row>
    <row r="60" spans="1:58" ht="43.5" hidden="1" x14ac:dyDescent="0.35">
      <c r="A60" s="107" t="s">
        <v>2467</v>
      </c>
      <c r="B60" s="75" t="s">
        <v>739</v>
      </c>
      <c r="C60" s="52" t="s">
        <v>3</v>
      </c>
      <c r="D60" s="52" t="s">
        <v>3</v>
      </c>
      <c r="E60" s="52" t="s">
        <v>2</v>
      </c>
      <c r="F60" s="52" t="s">
        <v>2</v>
      </c>
      <c r="G60" s="52" t="s">
        <v>2</v>
      </c>
      <c r="H60" s="52" t="s">
        <v>2</v>
      </c>
      <c r="I60" s="52" t="s">
        <v>3</v>
      </c>
      <c r="J60" s="52">
        <v>1</v>
      </c>
      <c r="K60" s="52" t="s">
        <v>2</v>
      </c>
      <c r="L60" s="52" t="s">
        <v>2</v>
      </c>
      <c r="M60" s="52" t="s">
        <v>2</v>
      </c>
      <c r="N60" s="52" t="s">
        <v>3</v>
      </c>
      <c r="P60" s="52">
        <v>1198</v>
      </c>
      <c r="Q60" s="52" t="str">
        <f t="shared" si="22"/>
        <v>Nein</v>
      </c>
      <c r="R60" s="52" t="str">
        <f t="shared" si="22"/>
        <v>Nein</v>
      </c>
      <c r="S60" s="52" t="str">
        <f t="shared" si="22"/>
        <v>Nein</v>
      </c>
      <c r="T60" s="52" t="str">
        <f t="shared" si="22"/>
        <v>Nein</v>
      </c>
      <c r="U60" s="52" t="str">
        <f t="shared" si="22"/>
        <v>Nein</v>
      </c>
      <c r="V60" s="52" t="str">
        <f t="shared" si="22"/>
        <v>Nein</v>
      </c>
      <c r="W60" s="52" t="str">
        <f t="shared" si="22"/>
        <v>Nein</v>
      </c>
      <c r="X60" s="52" t="str">
        <f t="shared" si="22"/>
        <v>Nein</v>
      </c>
      <c r="Y60" s="52" t="str">
        <f t="shared" si="22"/>
        <v>Nein</v>
      </c>
      <c r="Z60" s="52" t="str">
        <f t="shared" si="22"/>
        <v>Nein</v>
      </c>
      <c r="AA60" s="52" t="str">
        <f t="shared" si="22"/>
        <v>Nein</v>
      </c>
      <c r="AB60" s="52" t="str">
        <f t="shared" si="22"/>
        <v>Nein</v>
      </c>
      <c r="AC60" s="52" t="str">
        <f t="shared" si="22"/>
        <v>Nein</v>
      </c>
      <c r="AD60" s="52" t="str">
        <f t="shared" si="22"/>
        <v>Ja</v>
      </c>
      <c r="AE60" s="52" t="str">
        <f t="shared" si="22"/>
        <v>Nein</v>
      </c>
      <c r="AF60" s="52" t="str">
        <f t="shared" si="22"/>
        <v>Nein</v>
      </c>
      <c r="AG60" s="61" t="str">
        <f>IF(Q60="Ja",VLOOKUP($Q$2,Plausis!A:E,5,0),IF(R60="Ja",VLOOKUP($R$2,Plausis!A:E,5,0),IF(T60="Ja",VLOOKUP($T$2,Plausis!A:E,5,0),IF(U60="Ja",VLOOKUP($U$2,Plausis!A:E,5,0),IF(AA60="Ja",VLOOKUP($AA$2,Plausis!A:E,5,0),IF(AC60="Ja",VLOOKUP($AC$2,Plausis!A:E,5,0),IF(AD60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0" s="52" t="str">
        <f>IF(Y60="Ja",VLOOKUP($Y$2,Plausis!A:E,5,0),"")</f>
        <v/>
      </c>
      <c r="AI60" s="52" t="str">
        <f t="shared" si="2"/>
        <v>Ja</v>
      </c>
      <c r="AJ60" s="52" t="str">
        <f>IF(S60="Ja",VLOOKUP($S$2,Plausis!A:E,5,0),IF(V60="Ja",VLOOKUP($V$2,Plausis!A:E,5,0),IF(X60="Ja",VLOOKUP($X$2,Plausis!A:E,5,0),"")))</f>
        <v/>
      </c>
      <c r="AL60" s="52" t="s">
        <v>3</v>
      </c>
      <c r="AM60" s="114">
        <v>45531</v>
      </c>
      <c r="AN60" s="52" t="s">
        <v>4467</v>
      </c>
      <c r="AO60" s="52" t="str">
        <f>VLOOKUP(B60,'BAT Grundtabelle'!B:T,19,0)</f>
        <v>ja</v>
      </c>
      <c r="AP60" s="105" t="str">
        <f t="shared" si="3"/>
        <v>10054</v>
      </c>
      <c r="AQ60" s="52" t="str">
        <f t="shared" si="4"/>
        <v>Appartementhotel (ohne Restaurant)</v>
      </c>
      <c r="AR60" s="52" t="b">
        <f t="shared" si="21"/>
        <v>0</v>
      </c>
      <c r="AS60" s="52" t="b">
        <f t="shared" si="21"/>
        <v>0</v>
      </c>
      <c r="AT60" s="52" t="b">
        <f t="shared" si="21"/>
        <v>0</v>
      </c>
      <c r="AU60" s="52">
        <f t="shared" si="6"/>
        <v>1</v>
      </c>
      <c r="AW60" s="52" t="b">
        <f t="shared" si="7"/>
        <v>0</v>
      </c>
      <c r="AX60" s="52" t="str">
        <f t="shared" si="8"/>
        <v>Unternehmen</v>
      </c>
      <c r="AY60" s="52" t="b">
        <f t="shared" si="9"/>
        <v>0</v>
      </c>
      <c r="AZ60" s="52" t="str">
        <f t="shared" si="10"/>
        <v>10054</v>
      </c>
      <c r="BA60" s="52" t="str">
        <f>VLOOKUP(A60,'BAT Grundtabelle'!A:U,21,0)</f>
        <v>ja</v>
      </c>
      <c r="BB60" s="52" t="str">
        <f t="shared" si="11"/>
        <v>nein</v>
      </c>
      <c r="BC60" s="52" t="str">
        <f t="shared" si="12"/>
        <v>10054</v>
      </c>
      <c r="BD60" s="52" t="str">
        <f t="shared" si="13"/>
        <v>Appartementhotel (ohne Restaurant)</v>
      </c>
      <c r="BE60" s="52" t="str">
        <f t="shared" si="14"/>
        <v>Unternehmen</v>
      </c>
      <c r="BF60" s="52">
        <f t="shared" si="15"/>
        <v>1</v>
      </c>
    </row>
    <row r="61" spans="1:58" hidden="1" x14ac:dyDescent="0.35">
      <c r="A61" s="107" t="s">
        <v>2468</v>
      </c>
      <c r="B61" s="75" t="s">
        <v>1709</v>
      </c>
      <c r="C61" s="52" t="s">
        <v>3</v>
      </c>
      <c r="D61" s="52" t="s">
        <v>3</v>
      </c>
      <c r="E61" s="52" t="s">
        <v>2</v>
      </c>
      <c r="F61" s="52" t="s">
        <v>2</v>
      </c>
      <c r="G61" s="52" t="s">
        <v>2</v>
      </c>
      <c r="H61" s="52" t="s">
        <v>2</v>
      </c>
      <c r="I61" s="52" t="s">
        <v>3</v>
      </c>
      <c r="J61" s="52">
        <v>3</v>
      </c>
      <c r="K61" s="52" t="s">
        <v>2</v>
      </c>
      <c r="L61" s="52" t="s">
        <v>2</v>
      </c>
      <c r="M61" s="52" t="s">
        <v>2</v>
      </c>
      <c r="N61" s="52" t="s">
        <v>3</v>
      </c>
      <c r="P61" s="52" t="s">
        <v>4</v>
      </c>
      <c r="Q61" s="52" t="str">
        <f t="shared" si="22"/>
        <v>Nein</v>
      </c>
      <c r="R61" s="52" t="str">
        <f t="shared" si="22"/>
        <v>Nein</v>
      </c>
      <c r="S61" s="52" t="str">
        <f t="shared" si="22"/>
        <v>Nein</v>
      </c>
      <c r="T61" s="52" t="str">
        <f t="shared" si="22"/>
        <v>Nein</v>
      </c>
      <c r="U61" s="52" t="str">
        <f t="shared" si="22"/>
        <v>Nein</v>
      </c>
      <c r="V61" s="52" t="str">
        <f t="shared" si="22"/>
        <v>Nein</v>
      </c>
      <c r="W61" s="52" t="str">
        <f t="shared" si="22"/>
        <v>Nein</v>
      </c>
      <c r="X61" s="52" t="str">
        <f t="shared" si="22"/>
        <v>Nein</v>
      </c>
      <c r="Y61" s="52" t="str">
        <f t="shared" si="22"/>
        <v>Nein</v>
      </c>
      <c r="Z61" s="52" t="str">
        <f t="shared" si="22"/>
        <v>Nein</v>
      </c>
      <c r="AA61" s="52" t="str">
        <f t="shared" si="22"/>
        <v>Nein</v>
      </c>
      <c r="AB61" s="52" t="str">
        <f t="shared" si="22"/>
        <v>Nein</v>
      </c>
      <c r="AC61" s="52" t="str">
        <f t="shared" si="22"/>
        <v>Nein</v>
      </c>
      <c r="AD61" s="52" t="str">
        <f t="shared" si="22"/>
        <v>Nein</v>
      </c>
      <c r="AE61" s="52" t="str">
        <f t="shared" si="22"/>
        <v>Nein</v>
      </c>
      <c r="AF61" s="52" t="str">
        <f t="shared" si="22"/>
        <v>Nein</v>
      </c>
      <c r="AG61" s="61" t="str">
        <f>IF(Q61="Ja",VLOOKUP($Q$2,Plausis!A:E,5,0),IF(R61="Ja",VLOOKUP($R$2,Plausis!A:E,5,0),IF(T61="Ja",VLOOKUP($T$2,Plausis!A:E,5,0),IF(U61="Ja",VLOOKUP($U$2,Plausis!A:E,5,0),IF(AA61="Ja",VLOOKUP($AA$2,Plausis!A:E,5,0),IF(AC61="Ja",VLOOKUP($AC$2,Plausis!A:E,5,0),IF(AD61="Ja",VLOOKUP($AD$2,Plausis!A:E,5,0),"")))))))</f>
        <v/>
      </c>
      <c r="AH61" s="52" t="str">
        <f>IF(Y61="Ja",VLOOKUP($Y$2,Plausis!A:E,5,0),"")</f>
        <v/>
      </c>
      <c r="AI61" s="52" t="str">
        <f t="shared" si="2"/>
        <v>Ja</v>
      </c>
      <c r="AJ61" s="52" t="str">
        <f>IF(S61="Ja",VLOOKUP($S$2,Plausis!A:E,5,0),IF(V61="Ja",VLOOKUP($V$2,Plausis!A:E,5,0),IF(X61="Ja",VLOOKUP($X$2,Plausis!A:E,5,0),"")))</f>
        <v/>
      </c>
      <c r="AL61" s="52" t="s">
        <v>3</v>
      </c>
      <c r="AM61" s="114">
        <v>45531</v>
      </c>
      <c r="AN61" s="52" t="s">
        <v>4467</v>
      </c>
      <c r="AO61" s="52" t="str">
        <f>VLOOKUP(B61,'BAT Grundtabelle'!B:T,19,0)</f>
        <v>ja</v>
      </c>
      <c r="AP61" s="105" t="str">
        <f t="shared" si="3"/>
        <v>10055</v>
      </c>
      <c r="AQ61" s="52" t="str">
        <f t="shared" si="4"/>
        <v>Appreturbetrieb</v>
      </c>
      <c r="AR61" s="52" t="b">
        <f t="shared" si="21"/>
        <v>0</v>
      </c>
      <c r="AS61" s="52" t="b">
        <f t="shared" si="21"/>
        <v>0</v>
      </c>
      <c r="AT61" s="52" t="b">
        <f t="shared" si="21"/>
        <v>0</v>
      </c>
      <c r="AU61" s="52">
        <f t="shared" si="6"/>
        <v>3</v>
      </c>
      <c r="AW61" s="52" t="b">
        <f t="shared" si="7"/>
        <v>0</v>
      </c>
      <c r="AX61" s="52" t="str">
        <f t="shared" si="8"/>
        <v>Unternehmen</v>
      </c>
      <c r="AY61" s="52" t="b">
        <f t="shared" si="9"/>
        <v>0</v>
      </c>
      <c r="AZ61" s="52" t="str">
        <f t="shared" si="10"/>
        <v>10055</v>
      </c>
      <c r="BA61" s="52" t="str">
        <f>VLOOKUP(A61,'BAT Grundtabelle'!A:U,21,0)</f>
        <v>ja</v>
      </c>
      <c r="BB61" s="52" t="str">
        <f t="shared" si="11"/>
        <v>nein</v>
      </c>
      <c r="BC61" s="52" t="str">
        <f t="shared" si="12"/>
        <v>10055</v>
      </c>
      <c r="BD61" s="52" t="str">
        <f t="shared" si="13"/>
        <v>Appreturbetrieb</v>
      </c>
      <c r="BE61" s="52" t="str">
        <f t="shared" si="14"/>
        <v>Unternehmen</v>
      </c>
      <c r="BF61" s="52">
        <f t="shared" si="15"/>
        <v>3</v>
      </c>
    </row>
    <row r="62" spans="1:58" hidden="1" x14ac:dyDescent="0.35">
      <c r="A62" s="107" t="s">
        <v>2469</v>
      </c>
      <c r="B62" s="75" t="s">
        <v>1490</v>
      </c>
      <c r="C62" s="52" t="s">
        <v>3</v>
      </c>
      <c r="D62" s="52" t="s">
        <v>3</v>
      </c>
      <c r="E62" s="52" t="s">
        <v>2</v>
      </c>
      <c r="F62" s="52" t="s">
        <v>2</v>
      </c>
      <c r="G62" s="52" t="s">
        <v>2</v>
      </c>
      <c r="H62" s="52" t="s">
        <v>2</v>
      </c>
      <c r="I62" s="52" t="s">
        <v>3</v>
      </c>
      <c r="J62" s="52">
        <v>3</v>
      </c>
      <c r="K62" s="52" t="s">
        <v>2</v>
      </c>
      <c r="L62" s="52" t="s">
        <v>2</v>
      </c>
      <c r="M62" s="52" t="s">
        <v>2</v>
      </c>
      <c r="N62" s="52" t="s">
        <v>3</v>
      </c>
      <c r="P62" s="52" t="s">
        <v>4</v>
      </c>
      <c r="Q62" s="52" t="str">
        <f t="shared" si="22"/>
        <v>Nein</v>
      </c>
      <c r="R62" s="52" t="str">
        <f t="shared" si="22"/>
        <v>Nein</v>
      </c>
      <c r="S62" s="52" t="str">
        <f t="shared" si="22"/>
        <v>Nein</v>
      </c>
      <c r="T62" s="52" t="str">
        <f t="shared" si="22"/>
        <v>Nein</v>
      </c>
      <c r="U62" s="52" t="str">
        <f t="shared" si="22"/>
        <v>Nein</v>
      </c>
      <c r="V62" s="52" t="str">
        <f t="shared" si="22"/>
        <v>Nein</v>
      </c>
      <c r="W62" s="52" t="str">
        <f t="shared" si="22"/>
        <v>Nein</v>
      </c>
      <c r="X62" s="52" t="str">
        <f t="shared" si="22"/>
        <v>Nein</v>
      </c>
      <c r="Y62" s="52" t="str">
        <f t="shared" si="22"/>
        <v>Nein</v>
      </c>
      <c r="Z62" s="52" t="str">
        <f t="shared" si="22"/>
        <v>Nein</v>
      </c>
      <c r="AA62" s="52" t="str">
        <f t="shared" si="22"/>
        <v>Nein</v>
      </c>
      <c r="AB62" s="52" t="str">
        <f t="shared" si="22"/>
        <v>Nein</v>
      </c>
      <c r="AC62" s="52" t="str">
        <f t="shared" si="22"/>
        <v>Nein</v>
      </c>
      <c r="AD62" s="52" t="str">
        <f t="shared" si="22"/>
        <v>Nein</v>
      </c>
      <c r="AE62" s="52" t="str">
        <f t="shared" si="22"/>
        <v>Nein</v>
      </c>
      <c r="AF62" s="52" t="str">
        <f t="shared" si="22"/>
        <v>Nein</v>
      </c>
      <c r="AG62" s="61" t="str">
        <f>IF(Q62="Ja",VLOOKUP($Q$2,Plausis!A:E,5,0),IF(R62="Ja",VLOOKUP($R$2,Plausis!A:E,5,0),IF(T62="Ja",VLOOKUP($T$2,Plausis!A:E,5,0),IF(U62="Ja",VLOOKUP($U$2,Plausis!A:E,5,0),IF(AA62="Ja",VLOOKUP($AA$2,Plausis!A:E,5,0),IF(AC62="Ja",VLOOKUP($AC$2,Plausis!A:E,5,0),IF(AD62="Ja",VLOOKUP($AD$2,Plausis!A:E,5,0),"")))))))</f>
        <v/>
      </c>
      <c r="AH62" s="52" t="str">
        <f>IF(Y62="Ja",VLOOKUP($Y$2,Plausis!A:E,5,0),"")</f>
        <v/>
      </c>
      <c r="AI62" s="52" t="str">
        <f t="shared" si="2"/>
        <v>Ja</v>
      </c>
      <c r="AJ62" s="52" t="str">
        <f>IF(S62="Ja",VLOOKUP($S$2,Plausis!A:E,5,0),IF(V62="Ja",VLOOKUP($V$2,Plausis!A:E,5,0),IF(X62="Ja",VLOOKUP($X$2,Plausis!A:E,5,0),"")))</f>
        <v/>
      </c>
      <c r="AL62" s="52" t="s">
        <v>2</v>
      </c>
      <c r="AM62" s="114">
        <v>45531</v>
      </c>
      <c r="AN62" s="52" t="s">
        <v>4467</v>
      </c>
      <c r="AO62" s="52" t="str">
        <f>VLOOKUP(B62,'BAT Grundtabelle'!B:T,19,0)</f>
        <v>ja</v>
      </c>
      <c r="AP62" s="105" t="str">
        <f t="shared" si="3"/>
        <v>10056</v>
      </c>
      <c r="AQ62" s="52" t="str">
        <f t="shared" si="4"/>
        <v>Aquarium (Zoo)</v>
      </c>
      <c r="AR62" s="52" t="b">
        <f t="shared" si="21"/>
        <v>0</v>
      </c>
      <c r="AS62" s="52" t="b">
        <f t="shared" si="21"/>
        <v>0</v>
      </c>
      <c r="AT62" s="52" t="b">
        <f t="shared" si="21"/>
        <v>0</v>
      </c>
      <c r="AU62" s="52">
        <f t="shared" si="6"/>
        <v>3</v>
      </c>
      <c r="AW62" s="52" t="b">
        <f t="shared" si="7"/>
        <v>0</v>
      </c>
      <c r="AX62" s="52" t="str">
        <f t="shared" si="8"/>
        <v>Unternehmen</v>
      </c>
      <c r="AY62" s="52" t="b">
        <f t="shared" si="9"/>
        <v>0</v>
      </c>
      <c r="AZ62" s="52" t="str">
        <f t="shared" si="10"/>
        <v>10056</v>
      </c>
      <c r="BA62" s="52" t="str">
        <f>VLOOKUP(A62,'BAT Grundtabelle'!A:U,21,0)</f>
        <v>ja</v>
      </c>
      <c r="BB62" s="52" t="str">
        <f t="shared" si="11"/>
        <v>nein</v>
      </c>
      <c r="BC62" s="52" t="str">
        <f t="shared" si="12"/>
        <v>10056</v>
      </c>
      <c r="BD62" s="52" t="str">
        <f t="shared" si="13"/>
        <v>Aquarium (Zoo)</v>
      </c>
      <c r="BE62" s="52" t="str">
        <f t="shared" si="14"/>
        <v>Unternehmen</v>
      </c>
      <c r="BF62" s="52">
        <f t="shared" si="15"/>
        <v>3</v>
      </c>
    </row>
    <row r="63" spans="1:58" hidden="1" x14ac:dyDescent="0.35">
      <c r="A63" s="107" t="s">
        <v>2470</v>
      </c>
      <c r="B63" s="75" t="s">
        <v>317</v>
      </c>
      <c r="C63" s="52" t="s">
        <v>2</v>
      </c>
      <c r="D63" s="52" t="s">
        <v>2</v>
      </c>
      <c r="E63" s="52" t="s">
        <v>2</v>
      </c>
      <c r="F63" s="52" t="s">
        <v>2</v>
      </c>
      <c r="G63" s="52" t="s">
        <v>2</v>
      </c>
      <c r="H63" s="52" t="s">
        <v>2</v>
      </c>
      <c r="I63" s="52" t="s">
        <v>2</v>
      </c>
      <c r="J63" s="52" t="s">
        <v>2</v>
      </c>
      <c r="K63" s="52" t="s">
        <v>2</v>
      </c>
      <c r="L63" s="52" t="s">
        <v>2</v>
      </c>
      <c r="M63" s="52" t="s">
        <v>2</v>
      </c>
      <c r="N63" s="52" t="s">
        <v>2</v>
      </c>
      <c r="P63" s="52" t="s">
        <v>4</v>
      </c>
      <c r="Q63" s="52" t="str">
        <f t="shared" ref="Q63:AF72" si="23">IF(ISERROR(FIND(Q$2,$P63,1)),"Nein","Ja")</f>
        <v>Nein</v>
      </c>
      <c r="R63" s="52" t="str">
        <f t="shared" si="23"/>
        <v>Nein</v>
      </c>
      <c r="S63" s="52" t="str">
        <f t="shared" si="23"/>
        <v>Nein</v>
      </c>
      <c r="T63" s="52" t="str">
        <f t="shared" si="23"/>
        <v>Nein</v>
      </c>
      <c r="U63" s="52" t="str">
        <f t="shared" si="23"/>
        <v>Nein</v>
      </c>
      <c r="V63" s="52" t="str">
        <f t="shared" si="23"/>
        <v>Nein</v>
      </c>
      <c r="W63" s="52" t="str">
        <f t="shared" si="23"/>
        <v>Nein</v>
      </c>
      <c r="X63" s="52" t="str">
        <f t="shared" si="23"/>
        <v>Nein</v>
      </c>
      <c r="Y63" s="52" t="str">
        <f t="shared" si="23"/>
        <v>Nein</v>
      </c>
      <c r="Z63" s="52" t="str">
        <f t="shared" si="23"/>
        <v>Nein</v>
      </c>
      <c r="AA63" s="52" t="str">
        <f t="shared" si="23"/>
        <v>Nein</v>
      </c>
      <c r="AB63" s="52" t="str">
        <f t="shared" si="23"/>
        <v>Nein</v>
      </c>
      <c r="AC63" s="52" t="str">
        <f t="shared" si="23"/>
        <v>Nein</v>
      </c>
      <c r="AD63" s="52" t="str">
        <f t="shared" si="23"/>
        <v>Nein</v>
      </c>
      <c r="AE63" s="52" t="str">
        <f t="shared" si="23"/>
        <v>Nein</v>
      </c>
      <c r="AF63" s="52" t="str">
        <f t="shared" si="23"/>
        <v>Nein</v>
      </c>
      <c r="AG63" s="61" t="str">
        <f>IF(Q63="Ja",VLOOKUP($Q$2,Plausis!A:E,5,0),IF(R63="Ja",VLOOKUP($R$2,Plausis!A:E,5,0),IF(T63="Ja",VLOOKUP($T$2,Plausis!A:E,5,0),IF(U63="Ja",VLOOKUP($U$2,Plausis!A:E,5,0),IF(AA63="Ja",VLOOKUP($AA$2,Plausis!A:E,5,0),IF(AC63="Ja",VLOOKUP($AC$2,Plausis!A:E,5,0),IF(AD63="Ja",VLOOKUP($AD$2,Plausis!A:E,5,0),"")))))))</f>
        <v/>
      </c>
      <c r="AH63" s="52" t="str">
        <f>IF(Y63="Ja",VLOOKUP($Y$2,Plausis!A:E,5,0),"")</f>
        <v/>
      </c>
      <c r="AI63" s="52" t="str">
        <f t="shared" si="2"/>
        <v>Nein</v>
      </c>
      <c r="AJ63" s="52" t="str">
        <f>IF(S63="Ja",VLOOKUP($S$2,Plausis!A:E,5,0),IF(V63="Ja",VLOOKUP($V$2,Plausis!A:E,5,0),IF(X63="Ja",VLOOKUP($X$2,Plausis!A:E,5,0),"")))</f>
        <v/>
      </c>
      <c r="AL63" s="52" t="s">
        <v>2</v>
      </c>
      <c r="AM63" s="114">
        <v>45531</v>
      </c>
      <c r="AN63" s="52" t="s">
        <v>4467</v>
      </c>
      <c r="AO63" s="52" t="str">
        <f>VLOOKUP(B63,'BAT Grundtabelle'!B:T,19,0)</f>
        <v>nein</v>
      </c>
      <c r="AP63" s="105" t="str">
        <f t="shared" si="3"/>
        <v>10057</v>
      </c>
      <c r="AQ63" s="52" t="str">
        <f t="shared" si="4"/>
        <v>Arbeitgeberverband</v>
      </c>
      <c r="AR63" s="52" t="b">
        <f t="shared" ref="AR63:AT82" si="24">IF(ISERROR(FIND(AR$1,$P63,1)),FALSE,TRUE)</f>
        <v>0</v>
      </c>
      <c r="AS63" s="52" t="b">
        <f t="shared" si="24"/>
        <v>0</v>
      </c>
      <c r="AT63" s="52" t="b">
        <f t="shared" si="24"/>
        <v>0</v>
      </c>
      <c r="AU63" s="52" t="str">
        <f t="shared" si="6"/>
        <v/>
      </c>
      <c r="AW63" s="52" t="b">
        <f t="shared" si="7"/>
        <v>0</v>
      </c>
      <c r="AX63" s="52" t="str">
        <f t="shared" si="8"/>
        <v/>
      </c>
      <c r="AY63" s="52" t="b">
        <f t="shared" si="9"/>
        <v>0</v>
      </c>
      <c r="AZ63" s="52" t="str">
        <f t="shared" si="10"/>
        <v>10057</v>
      </c>
      <c r="BA63" s="52" t="str">
        <f>VLOOKUP(A63,'BAT Grundtabelle'!A:U,21,0)</f>
        <v>nein</v>
      </c>
      <c r="BB63" s="52" t="str">
        <f t="shared" si="11"/>
        <v>nein</v>
      </c>
      <c r="BC63" s="52" t="str">
        <f t="shared" si="12"/>
        <v>10057</v>
      </c>
      <c r="BD63" s="52" t="str">
        <f t="shared" si="13"/>
        <v>Arbeitgeberverband</v>
      </c>
      <c r="BE63" s="52" t="str">
        <f t="shared" si="14"/>
        <v/>
      </c>
      <c r="BF63" s="52" t="str">
        <f t="shared" si="15"/>
        <v/>
      </c>
    </row>
    <row r="64" spans="1:58" hidden="1" x14ac:dyDescent="0.35">
      <c r="A64" s="107" t="s">
        <v>2471</v>
      </c>
      <c r="B64" s="75" t="s">
        <v>2105</v>
      </c>
      <c r="C64" s="52" t="s">
        <v>3</v>
      </c>
      <c r="D64" s="52" t="s">
        <v>3</v>
      </c>
      <c r="E64" s="52" t="s">
        <v>2</v>
      </c>
      <c r="F64" s="52" t="s">
        <v>2</v>
      </c>
      <c r="G64" s="52" t="s">
        <v>2</v>
      </c>
      <c r="H64" s="52" t="s">
        <v>2</v>
      </c>
      <c r="I64" s="52" t="s">
        <v>3</v>
      </c>
      <c r="J64" s="52">
        <v>2</v>
      </c>
      <c r="K64" s="52" t="s">
        <v>2</v>
      </c>
      <c r="L64" s="52" t="s">
        <v>2</v>
      </c>
      <c r="M64" s="52" t="s">
        <v>2</v>
      </c>
      <c r="N64" s="52" t="s">
        <v>3</v>
      </c>
      <c r="P64" s="52">
        <v>1191</v>
      </c>
      <c r="Q64" s="52" t="str">
        <f t="shared" si="23"/>
        <v>Ja</v>
      </c>
      <c r="R64" s="52" t="str">
        <f t="shared" si="23"/>
        <v>Nein</v>
      </c>
      <c r="S64" s="52" t="str">
        <f t="shared" si="23"/>
        <v>Nein</v>
      </c>
      <c r="T64" s="52" t="str">
        <f t="shared" si="23"/>
        <v>Nein</v>
      </c>
      <c r="U64" s="52" t="str">
        <f t="shared" si="23"/>
        <v>Nein</v>
      </c>
      <c r="V64" s="52" t="str">
        <f t="shared" si="23"/>
        <v>Nein</v>
      </c>
      <c r="W64" s="52" t="str">
        <f t="shared" si="23"/>
        <v>Nein</v>
      </c>
      <c r="X64" s="52" t="str">
        <f t="shared" si="23"/>
        <v>Nein</v>
      </c>
      <c r="Y64" s="52" t="str">
        <f t="shared" si="23"/>
        <v>Nein</v>
      </c>
      <c r="Z64" s="52" t="str">
        <f t="shared" si="23"/>
        <v>Nein</v>
      </c>
      <c r="AA64" s="52" t="str">
        <f t="shared" si="23"/>
        <v>Nein</v>
      </c>
      <c r="AB64" s="52" t="str">
        <f t="shared" si="23"/>
        <v>Nein</v>
      </c>
      <c r="AC64" s="52" t="str">
        <f t="shared" si="23"/>
        <v>Nein</v>
      </c>
      <c r="AD64" s="52" t="str">
        <f t="shared" si="23"/>
        <v>Nein</v>
      </c>
      <c r="AE64" s="52" t="str">
        <f t="shared" si="23"/>
        <v>Nein</v>
      </c>
      <c r="AF64" s="52" t="str">
        <f t="shared" si="23"/>
        <v>Nein</v>
      </c>
      <c r="AG64" s="61" t="str">
        <f>IF(Q64="Ja",VLOOKUP($Q$2,Plausis!A:E,5,0),IF(R64="Ja",VLOOKUP($R$2,Plausis!A:E,5,0),IF(T64="Ja",VLOOKUP($T$2,Plausis!A:E,5,0),IF(U64="Ja",VLOOKUP($U$2,Plausis!A:E,5,0),IF(AA64="Ja",VLOOKUP($AA$2,Plausis!A:E,5,0),IF(AC64="Ja",VLOOKUP($AC$2,Plausis!A:E,5,0),IF(AD64="Ja",VLOOKUP($AD$2,Plausis!A:E,5,0),"")))))))</f>
        <v>Dieser Betrieb ist im Komfort-, Premium- oder Firmen-Rechtsschutz nur ohne Beschäftigte versicherbar.</v>
      </c>
      <c r="AH64" s="52" t="str">
        <f>IF(Y64="Ja",VLOOKUP($Y$2,Plausis!A:E,5,0),"")</f>
        <v/>
      </c>
      <c r="AI64" s="52" t="str">
        <f t="shared" si="2"/>
        <v>Ja</v>
      </c>
      <c r="AJ64" s="52" t="str">
        <f>IF(S64="Ja",VLOOKUP($S$2,Plausis!A:E,5,0),IF(V64="Ja",VLOOKUP($V$2,Plausis!A:E,5,0),IF(X64="Ja",VLOOKUP($X$2,Plausis!A:E,5,0),"")))</f>
        <v/>
      </c>
      <c r="AL64" s="52" t="s">
        <v>2</v>
      </c>
      <c r="AM64" s="114">
        <v>45531</v>
      </c>
      <c r="AN64" s="52" t="s">
        <v>4467</v>
      </c>
      <c r="AO64" s="52" t="str">
        <f>VLOOKUP(B64,'BAT Grundtabelle'!B:T,19,0)</f>
        <v>ja</v>
      </c>
      <c r="AP64" s="105" t="str">
        <f t="shared" si="3"/>
        <v>7891</v>
      </c>
      <c r="AQ64" s="52" t="str">
        <f t="shared" si="4"/>
        <v>Arbeitnehmerüberlassung nach AÜG</v>
      </c>
      <c r="AR64" s="52" t="b">
        <f t="shared" si="24"/>
        <v>0</v>
      </c>
      <c r="AS64" s="52" t="b">
        <f t="shared" si="24"/>
        <v>0</v>
      </c>
      <c r="AT64" s="52" t="b">
        <f t="shared" si="24"/>
        <v>0</v>
      </c>
      <c r="AU64" s="52">
        <f t="shared" si="6"/>
        <v>2</v>
      </c>
      <c r="AW64" s="52" t="b">
        <f t="shared" si="7"/>
        <v>0</v>
      </c>
      <c r="AX64" s="52" t="str">
        <f t="shared" si="8"/>
        <v>Unternehmen</v>
      </c>
      <c r="AY64" s="52" t="b">
        <f t="shared" si="9"/>
        <v>0</v>
      </c>
      <c r="AZ64" s="52" t="str">
        <f t="shared" si="10"/>
        <v>7891</v>
      </c>
      <c r="BA64" s="52" t="str">
        <f>VLOOKUP(A64,'BAT Grundtabelle'!A:U,21,0)</f>
        <v>ja</v>
      </c>
      <c r="BB64" s="52" t="str">
        <f t="shared" si="11"/>
        <v>nein</v>
      </c>
      <c r="BC64" s="52" t="str">
        <f t="shared" si="12"/>
        <v>7891</v>
      </c>
      <c r="BD64" s="52" t="str">
        <f t="shared" si="13"/>
        <v>Arbeitnehmerüberlassung nach AÜG</v>
      </c>
      <c r="BE64" s="52" t="str">
        <f t="shared" si="14"/>
        <v>Unternehmen</v>
      </c>
      <c r="BF64" s="52">
        <f t="shared" si="15"/>
        <v>2</v>
      </c>
    </row>
    <row r="65" spans="1:58" hidden="1" x14ac:dyDescent="0.35">
      <c r="A65" s="107" t="s">
        <v>2472</v>
      </c>
      <c r="B65" s="75" t="s">
        <v>263</v>
      </c>
      <c r="C65" s="52" t="s">
        <v>3</v>
      </c>
      <c r="D65" s="52" t="s">
        <v>3</v>
      </c>
      <c r="E65" s="52" t="s">
        <v>2</v>
      </c>
      <c r="F65" s="52" t="s">
        <v>2</v>
      </c>
      <c r="G65" s="52" t="s">
        <v>2</v>
      </c>
      <c r="H65" s="52" t="s">
        <v>2</v>
      </c>
      <c r="I65" s="52" t="s">
        <v>3</v>
      </c>
      <c r="J65" s="52">
        <v>1</v>
      </c>
      <c r="K65" s="52" t="s">
        <v>2</v>
      </c>
      <c r="L65" s="52" t="s">
        <v>2</v>
      </c>
      <c r="M65" s="52" t="s">
        <v>2</v>
      </c>
      <c r="N65" s="52" t="s">
        <v>3</v>
      </c>
      <c r="P65" s="52" t="s">
        <v>4</v>
      </c>
      <c r="Q65" s="52" t="str">
        <f t="shared" si="23"/>
        <v>Nein</v>
      </c>
      <c r="R65" s="52" t="str">
        <f t="shared" si="23"/>
        <v>Nein</v>
      </c>
      <c r="S65" s="52" t="str">
        <f t="shared" si="23"/>
        <v>Nein</v>
      </c>
      <c r="T65" s="52" t="str">
        <f t="shared" si="23"/>
        <v>Nein</v>
      </c>
      <c r="U65" s="52" t="str">
        <f t="shared" si="23"/>
        <v>Nein</v>
      </c>
      <c r="V65" s="52" t="str">
        <f t="shared" si="23"/>
        <v>Nein</v>
      </c>
      <c r="W65" s="52" t="str">
        <f t="shared" si="23"/>
        <v>Nein</v>
      </c>
      <c r="X65" s="52" t="str">
        <f t="shared" si="23"/>
        <v>Nein</v>
      </c>
      <c r="Y65" s="52" t="str">
        <f t="shared" si="23"/>
        <v>Nein</v>
      </c>
      <c r="Z65" s="52" t="str">
        <f t="shared" si="23"/>
        <v>Nein</v>
      </c>
      <c r="AA65" s="52" t="str">
        <f t="shared" si="23"/>
        <v>Nein</v>
      </c>
      <c r="AB65" s="52" t="str">
        <f t="shared" si="23"/>
        <v>Nein</v>
      </c>
      <c r="AC65" s="52" t="str">
        <f t="shared" si="23"/>
        <v>Nein</v>
      </c>
      <c r="AD65" s="52" t="str">
        <f t="shared" si="23"/>
        <v>Nein</v>
      </c>
      <c r="AE65" s="52" t="str">
        <f t="shared" si="23"/>
        <v>Nein</v>
      </c>
      <c r="AF65" s="52" t="str">
        <f t="shared" si="23"/>
        <v>Nein</v>
      </c>
      <c r="AG65" s="61" t="str">
        <f>IF(Q65="Ja",VLOOKUP($Q$2,Plausis!A:E,5,0),IF(R65="Ja",VLOOKUP($R$2,Plausis!A:E,5,0),IF(T65="Ja",VLOOKUP($T$2,Plausis!A:E,5,0),IF(U65="Ja",VLOOKUP($U$2,Plausis!A:E,5,0),IF(AA65="Ja",VLOOKUP($AA$2,Plausis!A:E,5,0),IF(AC65="Ja",VLOOKUP($AC$2,Plausis!A:E,5,0),IF(AD65="Ja",VLOOKUP($AD$2,Plausis!A:E,5,0),"")))))))</f>
        <v/>
      </c>
      <c r="AH65" s="52" t="str">
        <f>IF(Y65="Ja",VLOOKUP($Y$2,Plausis!A:E,5,0),"")</f>
        <v/>
      </c>
      <c r="AI65" s="52" t="str">
        <f t="shared" si="2"/>
        <v>Ja</v>
      </c>
      <c r="AJ65" s="52" t="str">
        <f>IF(S65="Ja",VLOOKUP($S$2,Plausis!A:E,5,0),IF(V65="Ja",VLOOKUP($V$2,Plausis!A:E,5,0),IF(X65="Ja",VLOOKUP($X$2,Plausis!A:E,5,0),"")))</f>
        <v/>
      </c>
      <c r="AL65" s="52" t="s">
        <v>3</v>
      </c>
      <c r="AM65" s="114">
        <v>45531</v>
      </c>
      <c r="AN65" s="52" t="s">
        <v>4467</v>
      </c>
      <c r="AO65" s="52" t="str">
        <f>VLOOKUP(B65,'BAT Grundtabelle'!B:T,19,0)</f>
        <v>ja</v>
      </c>
      <c r="AP65" s="105" t="str">
        <f t="shared" si="3"/>
        <v>10058</v>
      </c>
      <c r="AQ65" s="52" t="str">
        <f t="shared" si="4"/>
        <v>Arbeitsbekleidungseinzelhandel</v>
      </c>
      <c r="AR65" s="52" t="b">
        <f t="shared" si="24"/>
        <v>0</v>
      </c>
      <c r="AS65" s="52" t="b">
        <f t="shared" si="24"/>
        <v>0</v>
      </c>
      <c r="AT65" s="52" t="b">
        <f t="shared" si="24"/>
        <v>0</v>
      </c>
      <c r="AU65" s="52">
        <f t="shared" si="6"/>
        <v>1</v>
      </c>
      <c r="AW65" s="52" t="b">
        <f t="shared" si="7"/>
        <v>0</v>
      </c>
      <c r="AX65" s="52" t="str">
        <f t="shared" si="8"/>
        <v>Unternehmen</v>
      </c>
      <c r="AY65" s="52" t="b">
        <f t="shared" si="9"/>
        <v>0</v>
      </c>
      <c r="AZ65" s="52" t="str">
        <f t="shared" si="10"/>
        <v>10058</v>
      </c>
      <c r="BA65" s="52" t="str">
        <f>VLOOKUP(A65,'BAT Grundtabelle'!A:U,21,0)</f>
        <v>ja</v>
      </c>
      <c r="BB65" s="52" t="str">
        <f t="shared" si="11"/>
        <v>nein</v>
      </c>
      <c r="BC65" s="52" t="str">
        <f t="shared" si="12"/>
        <v>10058</v>
      </c>
      <c r="BD65" s="52" t="str">
        <f t="shared" si="13"/>
        <v>Arbeitsbekleidungseinzelhandel</v>
      </c>
      <c r="BE65" s="52" t="str">
        <f t="shared" si="14"/>
        <v>Unternehmen</v>
      </c>
      <c r="BF65" s="52">
        <f t="shared" si="15"/>
        <v>1</v>
      </c>
    </row>
    <row r="66" spans="1:58" hidden="1" x14ac:dyDescent="0.35">
      <c r="A66" s="107" t="s">
        <v>2473</v>
      </c>
      <c r="B66" s="75" t="s">
        <v>481</v>
      </c>
      <c r="C66" s="52" t="s">
        <v>3</v>
      </c>
      <c r="D66" s="52" t="s">
        <v>3</v>
      </c>
      <c r="E66" s="52" t="s">
        <v>2</v>
      </c>
      <c r="F66" s="52" t="s">
        <v>2</v>
      </c>
      <c r="G66" s="52" t="s">
        <v>2</v>
      </c>
      <c r="H66" s="52" t="s">
        <v>2</v>
      </c>
      <c r="I66" s="52" t="s">
        <v>3</v>
      </c>
      <c r="J66" s="52">
        <v>1</v>
      </c>
      <c r="K66" s="52" t="s">
        <v>2</v>
      </c>
      <c r="L66" s="52" t="s">
        <v>2</v>
      </c>
      <c r="M66" s="52" t="s">
        <v>2</v>
      </c>
      <c r="N66" s="52" t="s">
        <v>3</v>
      </c>
      <c r="P66" s="52" t="s">
        <v>4</v>
      </c>
      <c r="Q66" s="52" t="str">
        <f t="shared" si="23"/>
        <v>Nein</v>
      </c>
      <c r="R66" s="52" t="str">
        <f t="shared" si="23"/>
        <v>Nein</v>
      </c>
      <c r="S66" s="52" t="str">
        <f t="shared" si="23"/>
        <v>Nein</v>
      </c>
      <c r="T66" s="52" t="str">
        <f t="shared" si="23"/>
        <v>Nein</v>
      </c>
      <c r="U66" s="52" t="str">
        <f t="shared" si="23"/>
        <v>Nein</v>
      </c>
      <c r="V66" s="52" t="str">
        <f t="shared" si="23"/>
        <v>Nein</v>
      </c>
      <c r="W66" s="52" t="str">
        <f t="shared" si="23"/>
        <v>Nein</v>
      </c>
      <c r="X66" s="52" t="str">
        <f t="shared" si="23"/>
        <v>Nein</v>
      </c>
      <c r="Y66" s="52" t="str">
        <f t="shared" si="23"/>
        <v>Nein</v>
      </c>
      <c r="Z66" s="52" t="str">
        <f t="shared" si="23"/>
        <v>Nein</v>
      </c>
      <c r="AA66" s="52" t="str">
        <f t="shared" si="23"/>
        <v>Nein</v>
      </c>
      <c r="AB66" s="52" t="str">
        <f t="shared" si="23"/>
        <v>Nein</v>
      </c>
      <c r="AC66" s="52" t="str">
        <f t="shared" si="23"/>
        <v>Nein</v>
      </c>
      <c r="AD66" s="52" t="str">
        <f t="shared" si="23"/>
        <v>Nein</v>
      </c>
      <c r="AE66" s="52" t="str">
        <f t="shared" si="23"/>
        <v>Nein</v>
      </c>
      <c r="AF66" s="52" t="str">
        <f t="shared" si="23"/>
        <v>Nein</v>
      </c>
      <c r="AG66" s="61" t="str">
        <f>IF(Q66="Ja",VLOOKUP($Q$2,Plausis!A:E,5,0),IF(R66="Ja",VLOOKUP($R$2,Plausis!A:E,5,0),IF(T66="Ja",VLOOKUP($T$2,Plausis!A:E,5,0),IF(U66="Ja",VLOOKUP($U$2,Plausis!A:E,5,0),IF(AA66="Ja",VLOOKUP($AA$2,Plausis!A:E,5,0),IF(AC66="Ja",VLOOKUP($AC$2,Plausis!A:E,5,0),IF(AD66="Ja",VLOOKUP($AD$2,Plausis!A:E,5,0),"")))))))</f>
        <v/>
      </c>
      <c r="AH66" s="52" t="str">
        <f>IF(Y66="Ja",VLOOKUP($Y$2,Plausis!A:E,5,0),"")</f>
        <v/>
      </c>
      <c r="AI66" s="52" t="str">
        <f t="shared" si="2"/>
        <v>Ja</v>
      </c>
      <c r="AJ66" s="52" t="str">
        <f>IF(S66="Ja",VLOOKUP($S$2,Plausis!A:E,5,0),IF(V66="Ja",VLOOKUP($V$2,Plausis!A:E,5,0),IF(X66="Ja",VLOOKUP($X$2,Plausis!A:E,5,0),"")))</f>
        <v/>
      </c>
      <c r="AL66" s="52" t="s">
        <v>3</v>
      </c>
      <c r="AM66" s="114">
        <v>45531</v>
      </c>
      <c r="AN66" s="52" t="s">
        <v>4467</v>
      </c>
      <c r="AO66" s="52" t="str">
        <f>VLOOKUP(B66,'BAT Grundtabelle'!B:T,19,0)</f>
        <v>ja</v>
      </c>
      <c r="AP66" s="105" t="str">
        <f t="shared" si="3"/>
        <v>10059</v>
      </c>
      <c r="AQ66" s="52" t="str">
        <f t="shared" si="4"/>
        <v>Arbeitsbekleidungshersteller</v>
      </c>
      <c r="AR66" s="52" t="b">
        <f t="shared" si="24"/>
        <v>0</v>
      </c>
      <c r="AS66" s="52" t="b">
        <f t="shared" si="24"/>
        <v>0</v>
      </c>
      <c r="AT66" s="52" t="b">
        <f t="shared" si="24"/>
        <v>0</v>
      </c>
      <c r="AU66" s="52">
        <f t="shared" si="6"/>
        <v>1</v>
      </c>
      <c r="AW66" s="52" t="b">
        <f t="shared" si="7"/>
        <v>0</v>
      </c>
      <c r="AX66" s="52" t="str">
        <f t="shared" si="8"/>
        <v>Unternehmen</v>
      </c>
      <c r="AY66" s="52" t="b">
        <f t="shared" si="9"/>
        <v>0</v>
      </c>
      <c r="AZ66" s="52" t="str">
        <f t="shared" si="10"/>
        <v>10059</v>
      </c>
      <c r="BA66" s="52" t="str">
        <f>VLOOKUP(A66,'BAT Grundtabelle'!A:U,21,0)</f>
        <v>ja</v>
      </c>
      <c r="BB66" s="52" t="str">
        <f t="shared" si="11"/>
        <v>nein</v>
      </c>
      <c r="BC66" s="52" t="str">
        <f t="shared" si="12"/>
        <v>10059</v>
      </c>
      <c r="BD66" s="52" t="str">
        <f t="shared" si="13"/>
        <v>Arbeitsbekleidungshersteller</v>
      </c>
      <c r="BE66" s="52" t="str">
        <f t="shared" si="14"/>
        <v>Unternehmen</v>
      </c>
      <c r="BF66" s="52">
        <f t="shared" si="15"/>
        <v>1</v>
      </c>
    </row>
    <row r="67" spans="1:58" hidden="1" x14ac:dyDescent="0.35">
      <c r="A67" s="107" t="s">
        <v>2474</v>
      </c>
      <c r="B67" s="75" t="s">
        <v>93</v>
      </c>
      <c r="C67" s="52" t="s">
        <v>3</v>
      </c>
      <c r="D67" s="52" t="s">
        <v>3</v>
      </c>
      <c r="E67" s="52" t="s">
        <v>2</v>
      </c>
      <c r="F67" s="52" t="s">
        <v>2</v>
      </c>
      <c r="G67" s="52" t="s">
        <v>2</v>
      </c>
      <c r="H67" s="52" t="s">
        <v>2</v>
      </c>
      <c r="I67" s="52" t="s">
        <v>3</v>
      </c>
      <c r="J67" s="52">
        <v>1</v>
      </c>
      <c r="K67" s="52" t="s">
        <v>2</v>
      </c>
      <c r="L67" s="52" t="s">
        <v>2</v>
      </c>
      <c r="M67" s="52" t="s">
        <v>2</v>
      </c>
      <c r="N67" s="52" t="s">
        <v>3</v>
      </c>
      <c r="P67" s="52" t="s">
        <v>4</v>
      </c>
      <c r="Q67" s="52" t="str">
        <f t="shared" si="23"/>
        <v>Nein</v>
      </c>
      <c r="R67" s="52" t="str">
        <f t="shared" si="23"/>
        <v>Nein</v>
      </c>
      <c r="S67" s="52" t="str">
        <f t="shared" si="23"/>
        <v>Nein</v>
      </c>
      <c r="T67" s="52" t="str">
        <f t="shared" si="23"/>
        <v>Nein</v>
      </c>
      <c r="U67" s="52" t="str">
        <f t="shared" si="23"/>
        <v>Nein</v>
      </c>
      <c r="V67" s="52" t="str">
        <f t="shared" si="23"/>
        <v>Nein</v>
      </c>
      <c r="W67" s="52" t="str">
        <f t="shared" si="23"/>
        <v>Nein</v>
      </c>
      <c r="X67" s="52" t="str">
        <f t="shared" si="23"/>
        <v>Nein</v>
      </c>
      <c r="Y67" s="52" t="str">
        <f t="shared" si="23"/>
        <v>Nein</v>
      </c>
      <c r="Z67" s="52" t="str">
        <f t="shared" si="23"/>
        <v>Nein</v>
      </c>
      <c r="AA67" s="52" t="str">
        <f t="shared" si="23"/>
        <v>Nein</v>
      </c>
      <c r="AB67" s="52" t="str">
        <f t="shared" si="23"/>
        <v>Nein</v>
      </c>
      <c r="AC67" s="52" t="str">
        <f t="shared" si="23"/>
        <v>Nein</v>
      </c>
      <c r="AD67" s="52" t="str">
        <f t="shared" si="23"/>
        <v>Nein</v>
      </c>
      <c r="AE67" s="52" t="str">
        <f t="shared" si="23"/>
        <v>Nein</v>
      </c>
      <c r="AF67" s="52" t="str">
        <f t="shared" si="23"/>
        <v>Nein</v>
      </c>
      <c r="AG67" s="61" t="str">
        <f>IF(Q67="Ja",VLOOKUP($Q$2,Plausis!A:E,5,0),IF(R67="Ja",VLOOKUP($R$2,Plausis!A:E,5,0),IF(T67="Ja",VLOOKUP($T$2,Plausis!A:E,5,0),IF(U67="Ja",VLOOKUP($U$2,Plausis!A:E,5,0),IF(AA67="Ja",VLOOKUP($AA$2,Plausis!A:E,5,0),IF(AC67="Ja",VLOOKUP($AC$2,Plausis!A:E,5,0),IF(AD67="Ja",VLOOKUP($AD$2,Plausis!A:E,5,0),"")))))))</f>
        <v/>
      </c>
      <c r="AH67" s="52" t="str">
        <f>IF(Y67="Ja",VLOOKUP($Y$2,Plausis!A:E,5,0),"")</f>
        <v/>
      </c>
      <c r="AI67" s="52" t="str">
        <f t="shared" ref="AI67:AI130" si="25">IF(OR(T67="Ja", U67="Ja", C67="nein"),"Nein","Ja")</f>
        <v>Ja</v>
      </c>
      <c r="AJ67" s="52" t="str">
        <f>IF(S67="Ja",VLOOKUP($S$2,Plausis!A:E,5,0),IF(V67="Ja",VLOOKUP($V$2,Plausis!A:E,5,0),IF(X67="Ja",VLOOKUP($X$2,Plausis!A:E,5,0),"")))</f>
        <v/>
      </c>
      <c r="AL67" s="52" t="s">
        <v>2</v>
      </c>
      <c r="AM67" s="114">
        <v>45531</v>
      </c>
      <c r="AN67" s="52" t="s">
        <v>4467</v>
      </c>
      <c r="AO67" s="52" t="str">
        <f>VLOOKUP(B67,'BAT Grundtabelle'!B:T,19,0)</f>
        <v>ja</v>
      </c>
      <c r="AP67" s="105" t="str">
        <f t="shared" ref="AP67:AP130" si="26">A67</f>
        <v>10060</v>
      </c>
      <c r="AQ67" s="52" t="str">
        <f t="shared" ref="AQ67:AQ130" si="27">B67</f>
        <v>Arbeitsbühnenvermietung</v>
      </c>
      <c r="AR67" s="52" t="b">
        <f t="shared" si="24"/>
        <v>0</v>
      </c>
      <c r="AS67" s="52" t="b">
        <f t="shared" si="24"/>
        <v>0</v>
      </c>
      <c r="AT67" s="52" t="b">
        <f t="shared" si="24"/>
        <v>0</v>
      </c>
      <c r="AU67" s="52">
        <f t="shared" ref="AU67:AU130" si="28">IF(J67&lt;&gt;"nein",J67,AX67)</f>
        <v>1</v>
      </c>
      <c r="AW67" s="52" t="b">
        <f t="shared" ref="AW67:AW130" si="29">IF(ISERROR(FIND(AW$1,$P67,1)),FALSE,TRUE)</f>
        <v>0</v>
      </c>
      <c r="AX67" s="52" t="str">
        <f t="shared" ref="AX67:AX130" si="30">IF(I67="ja","Unternehmen",IF(OR(K67="ja",L67="ja",M67="ja"),"Eigener Tarif",IF(AK67&lt;&gt;"",AK67,IF(AO67="ja","Eigener Tarif",""))))</f>
        <v>Unternehmen</v>
      </c>
      <c r="AY67" s="52" t="b">
        <f t="shared" ref="AY67:AY130" si="31">IF(ISERROR(FIND(AY$1,$P67,1)),FALSE,TRUE)</f>
        <v>0</v>
      </c>
      <c r="AZ67" s="52" t="str">
        <f t="shared" ref="AZ67:AZ130" si="32">A67</f>
        <v>10060</v>
      </c>
      <c r="BA67" s="52" t="str">
        <f>VLOOKUP(A67,'BAT Grundtabelle'!A:U,21,0)</f>
        <v>ja</v>
      </c>
      <c r="BB67" s="52" t="str">
        <f t="shared" ref="BB67:BB130" si="33">G67</f>
        <v>nein</v>
      </c>
      <c r="BC67" s="52" t="str">
        <f t="shared" ref="BC67:BC130" si="34">A67</f>
        <v>10060</v>
      </c>
      <c r="BD67" s="52" t="str">
        <f t="shared" ref="BD67:BD130" si="35">B67</f>
        <v>Arbeitsbühnenvermietung</v>
      </c>
      <c r="BE67" s="52" t="str">
        <f t="shared" ref="BE67:BE130" si="36">AX67</f>
        <v>Unternehmen</v>
      </c>
      <c r="BF67" s="52">
        <f t="shared" ref="BF67:BF130" si="37">AU67</f>
        <v>1</v>
      </c>
    </row>
    <row r="68" spans="1:58" hidden="1" x14ac:dyDescent="0.35">
      <c r="A68" s="107" t="s">
        <v>2475</v>
      </c>
      <c r="B68" s="75" t="s">
        <v>94</v>
      </c>
      <c r="C68" s="52" t="s">
        <v>3</v>
      </c>
      <c r="D68" s="52" t="s">
        <v>3</v>
      </c>
      <c r="E68" s="52" t="s">
        <v>2</v>
      </c>
      <c r="F68" s="52" t="s">
        <v>2</v>
      </c>
      <c r="G68" s="52" t="s">
        <v>2</v>
      </c>
      <c r="H68" s="52" t="s">
        <v>2</v>
      </c>
      <c r="I68" s="52" t="s">
        <v>3</v>
      </c>
      <c r="J68" s="52">
        <v>1</v>
      </c>
      <c r="K68" s="52" t="s">
        <v>2</v>
      </c>
      <c r="L68" s="52" t="s">
        <v>2</v>
      </c>
      <c r="M68" s="52" t="s">
        <v>2</v>
      </c>
      <c r="N68" s="52" t="s">
        <v>3</v>
      </c>
      <c r="P68" s="52" t="s">
        <v>4</v>
      </c>
      <c r="Q68" s="52" t="str">
        <f t="shared" si="23"/>
        <v>Nein</v>
      </c>
      <c r="R68" s="52" t="str">
        <f t="shared" si="23"/>
        <v>Nein</v>
      </c>
      <c r="S68" s="52" t="str">
        <f t="shared" si="23"/>
        <v>Nein</v>
      </c>
      <c r="T68" s="52" t="str">
        <f t="shared" si="23"/>
        <v>Nein</v>
      </c>
      <c r="U68" s="52" t="str">
        <f t="shared" si="23"/>
        <v>Nein</v>
      </c>
      <c r="V68" s="52" t="str">
        <f t="shared" si="23"/>
        <v>Nein</v>
      </c>
      <c r="W68" s="52" t="str">
        <f t="shared" si="23"/>
        <v>Nein</v>
      </c>
      <c r="X68" s="52" t="str">
        <f t="shared" si="23"/>
        <v>Nein</v>
      </c>
      <c r="Y68" s="52" t="str">
        <f t="shared" si="23"/>
        <v>Nein</v>
      </c>
      <c r="Z68" s="52" t="str">
        <f t="shared" si="23"/>
        <v>Nein</v>
      </c>
      <c r="AA68" s="52" t="str">
        <f t="shared" si="23"/>
        <v>Nein</v>
      </c>
      <c r="AB68" s="52" t="str">
        <f t="shared" si="23"/>
        <v>Nein</v>
      </c>
      <c r="AC68" s="52" t="str">
        <f t="shared" si="23"/>
        <v>Nein</v>
      </c>
      <c r="AD68" s="52" t="str">
        <f t="shared" si="23"/>
        <v>Nein</v>
      </c>
      <c r="AE68" s="52" t="str">
        <f t="shared" si="23"/>
        <v>Nein</v>
      </c>
      <c r="AF68" s="52" t="str">
        <f t="shared" si="23"/>
        <v>Nein</v>
      </c>
      <c r="AG68" s="61" t="str">
        <f>IF(Q68="Ja",VLOOKUP($Q$2,Plausis!A:E,5,0),IF(R68="Ja",VLOOKUP($R$2,Plausis!A:E,5,0),IF(T68="Ja",VLOOKUP($T$2,Plausis!A:E,5,0),IF(U68="Ja",VLOOKUP($U$2,Plausis!A:E,5,0),IF(AA68="Ja",VLOOKUP($AA$2,Plausis!A:E,5,0),IF(AC68="Ja",VLOOKUP($AC$2,Plausis!A:E,5,0),IF(AD68="Ja",VLOOKUP($AD$2,Plausis!A:E,5,0),"")))))))</f>
        <v/>
      </c>
      <c r="AH68" s="52" t="str">
        <f>IF(Y68="Ja",VLOOKUP($Y$2,Plausis!A:E,5,0),"")</f>
        <v/>
      </c>
      <c r="AI68" s="52" t="str">
        <f t="shared" si="25"/>
        <v>Ja</v>
      </c>
      <c r="AJ68" s="52" t="str">
        <f>IF(S68="Ja",VLOOKUP($S$2,Plausis!A:E,5,0),IF(V68="Ja",VLOOKUP($V$2,Plausis!A:E,5,0),IF(X68="Ja",VLOOKUP($X$2,Plausis!A:E,5,0),"")))</f>
        <v/>
      </c>
      <c r="AL68" s="52" t="s">
        <v>2</v>
      </c>
      <c r="AM68" s="114">
        <v>45531</v>
      </c>
      <c r="AN68" s="52" t="s">
        <v>4467</v>
      </c>
      <c r="AO68" s="52" t="str">
        <f>VLOOKUP(B68,'BAT Grundtabelle'!B:T,19,0)</f>
        <v>ja</v>
      </c>
      <c r="AP68" s="105" t="str">
        <f t="shared" si="26"/>
        <v>10061</v>
      </c>
      <c r="AQ68" s="52" t="str">
        <f t="shared" si="27"/>
        <v>Arbeitshebebühnenvermietung</v>
      </c>
      <c r="AR68" s="52" t="b">
        <f t="shared" si="24"/>
        <v>0</v>
      </c>
      <c r="AS68" s="52" t="b">
        <f t="shared" si="24"/>
        <v>0</v>
      </c>
      <c r="AT68" s="52" t="b">
        <f t="shared" si="24"/>
        <v>0</v>
      </c>
      <c r="AU68" s="52">
        <f t="shared" si="28"/>
        <v>1</v>
      </c>
      <c r="AW68" s="52" t="b">
        <f t="shared" si="29"/>
        <v>0</v>
      </c>
      <c r="AX68" s="52" t="str">
        <f t="shared" si="30"/>
        <v>Unternehmen</v>
      </c>
      <c r="AY68" s="52" t="b">
        <f t="shared" si="31"/>
        <v>0</v>
      </c>
      <c r="AZ68" s="52" t="str">
        <f t="shared" si="32"/>
        <v>10061</v>
      </c>
      <c r="BA68" s="52" t="str">
        <f>VLOOKUP(A68,'BAT Grundtabelle'!A:U,21,0)</f>
        <v>ja</v>
      </c>
      <c r="BB68" s="52" t="str">
        <f t="shared" si="33"/>
        <v>nein</v>
      </c>
      <c r="BC68" s="52" t="str">
        <f t="shared" si="34"/>
        <v>10061</v>
      </c>
      <c r="BD68" s="52" t="str">
        <f t="shared" si="35"/>
        <v>Arbeitshebebühnenvermietung</v>
      </c>
      <c r="BE68" s="52" t="str">
        <f t="shared" si="36"/>
        <v>Unternehmen</v>
      </c>
      <c r="BF68" s="52">
        <f t="shared" si="37"/>
        <v>1</v>
      </c>
    </row>
    <row r="69" spans="1:58" hidden="1" x14ac:dyDescent="0.35">
      <c r="A69" s="107" t="s">
        <v>2476</v>
      </c>
      <c r="B69" s="75" t="s">
        <v>479</v>
      </c>
      <c r="C69" s="52" t="s">
        <v>3</v>
      </c>
      <c r="D69" s="52" t="s">
        <v>3</v>
      </c>
      <c r="E69" s="52" t="s">
        <v>2</v>
      </c>
      <c r="F69" s="52" t="s">
        <v>2</v>
      </c>
      <c r="G69" s="52" t="s">
        <v>2</v>
      </c>
      <c r="H69" s="52" t="s">
        <v>2</v>
      </c>
      <c r="I69" s="52" t="s">
        <v>3</v>
      </c>
      <c r="J69" s="52">
        <v>2</v>
      </c>
      <c r="K69" s="52" t="s">
        <v>2</v>
      </c>
      <c r="L69" s="52" t="s">
        <v>2</v>
      </c>
      <c r="M69" s="52" t="s">
        <v>2</v>
      </c>
      <c r="N69" s="52" t="s">
        <v>3</v>
      </c>
      <c r="P69" s="52">
        <v>1191</v>
      </c>
      <c r="Q69" s="52" t="str">
        <f t="shared" si="23"/>
        <v>Ja</v>
      </c>
      <c r="R69" s="52" t="str">
        <f t="shared" si="23"/>
        <v>Nein</v>
      </c>
      <c r="S69" s="52" t="str">
        <f t="shared" si="23"/>
        <v>Nein</v>
      </c>
      <c r="T69" s="52" t="str">
        <f t="shared" si="23"/>
        <v>Nein</v>
      </c>
      <c r="U69" s="52" t="str">
        <f t="shared" si="23"/>
        <v>Nein</v>
      </c>
      <c r="V69" s="52" t="str">
        <f t="shared" si="23"/>
        <v>Nein</v>
      </c>
      <c r="W69" s="52" t="str">
        <f t="shared" si="23"/>
        <v>Nein</v>
      </c>
      <c r="X69" s="52" t="str">
        <f t="shared" si="23"/>
        <v>Nein</v>
      </c>
      <c r="Y69" s="52" t="str">
        <f t="shared" si="23"/>
        <v>Nein</v>
      </c>
      <c r="Z69" s="52" t="str">
        <f t="shared" si="23"/>
        <v>Nein</v>
      </c>
      <c r="AA69" s="52" t="str">
        <f t="shared" si="23"/>
        <v>Nein</v>
      </c>
      <c r="AB69" s="52" t="str">
        <f t="shared" si="23"/>
        <v>Nein</v>
      </c>
      <c r="AC69" s="52" t="str">
        <f t="shared" si="23"/>
        <v>Nein</v>
      </c>
      <c r="AD69" s="52" t="str">
        <f t="shared" si="23"/>
        <v>Nein</v>
      </c>
      <c r="AE69" s="52" t="str">
        <f t="shared" si="23"/>
        <v>Nein</v>
      </c>
      <c r="AF69" s="52" t="str">
        <f t="shared" si="23"/>
        <v>Nein</v>
      </c>
      <c r="AG69" s="61" t="str">
        <f>IF(Q69="Ja",VLOOKUP($Q$2,Plausis!A:E,5,0),IF(R69="Ja",VLOOKUP($R$2,Plausis!A:E,5,0),IF(T69="Ja",VLOOKUP($T$2,Plausis!A:E,5,0),IF(U69="Ja",VLOOKUP($U$2,Plausis!A:E,5,0),IF(AA69="Ja",VLOOKUP($AA$2,Plausis!A:E,5,0),IF(AC69="Ja",VLOOKUP($AC$2,Plausis!A:E,5,0),IF(AD69="Ja",VLOOKUP($AD$2,Plausis!A:E,5,0),"")))))))</f>
        <v>Dieser Betrieb ist im Komfort-, Premium- oder Firmen-Rechtsschutz nur ohne Beschäftigte versicherbar.</v>
      </c>
      <c r="AH69" s="52" t="str">
        <f>IF(Y69="Ja",VLOOKUP($Y$2,Plausis!A:E,5,0),"")</f>
        <v/>
      </c>
      <c r="AI69" s="52" t="str">
        <f t="shared" si="25"/>
        <v>Ja</v>
      </c>
      <c r="AJ69" s="52" t="str">
        <f>IF(S69="Ja",VLOOKUP($S$2,Plausis!A:E,5,0),IF(V69="Ja",VLOOKUP($V$2,Plausis!A:E,5,0),IF(X69="Ja",VLOOKUP($X$2,Plausis!A:E,5,0),"")))</f>
        <v/>
      </c>
      <c r="AL69" s="52" t="s">
        <v>2</v>
      </c>
      <c r="AM69" s="114">
        <v>45531</v>
      </c>
      <c r="AN69" s="52" t="s">
        <v>4467</v>
      </c>
      <c r="AO69" s="52" t="str">
        <f>VLOOKUP(B69,'BAT Grundtabelle'!B:T,19,0)</f>
        <v>ja</v>
      </c>
      <c r="AP69" s="105" t="str">
        <f t="shared" si="26"/>
        <v>10062</v>
      </c>
      <c r="AQ69" s="52" t="str">
        <f t="shared" si="27"/>
        <v>Arbeitsvermittlungsbüro</v>
      </c>
      <c r="AR69" s="52" t="b">
        <f t="shared" si="24"/>
        <v>0</v>
      </c>
      <c r="AS69" s="52" t="b">
        <f t="shared" si="24"/>
        <v>0</v>
      </c>
      <c r="AT69" s="52" t="b">
        <f t="shared" si="24"/>
        <v>0</v>
      </c>
      <c r="AU69" s="52">
        <f t="shared" si="28"/>
        <v>2</v>
      </c>
      <c r="AW69" s="52" t="b">
        <f t="shared" si="29"/>
        <v>0</v>
      </c>
      <c r="AX69" s="52" t="str">
        <f t="shared" si="30"/>
        <v>Unternehmen</v>
      </c>
      <c r="AY69" s="52" t="b">
        <f t="shared" si="31"/>
        <v>0</v>
      </c>
      <c r="AZ69" s="52" t="str">
        <f t="shared" si="32"/>
        <v>10062</v>
      </c>
      <c r="BA69" s="52" t="str">
        <f>VLOOKUP(A69,'BAT Grundtabelle'!A:U,21,0)</f>
        <v>ja</v>
      </c>
      <c r="BB69" s="52" t="str">
        <f t="shared" si="33"/>
        <v>nein</v>
      </c>
      <c r="BC69" s="52" t="str">
        <f t="shared" si="34"/>
        <v>10062</v>
      </c>
      <c r="BD69" s="52" t="str">
        <f t="shared" si="35"/>
        <v>Arbeitsvermittlungsbüro</v>
      </c>
      <c r="BE69" s="52" t="str">
        <f t="shared" si="36"/>
        <v>Unternehmen</v>
      </c>
      <c r="BF69" s="52">
        <f t="shared" si="37"/>
        <v>2</v>
      </c>
    </row>
    <row r="70" spans="1:58" hidden="1" x14ac:dyDescent="0.35">
      <c r="A70" s="107" t="s">
        <v>2477</v>
      </c>
      <c r="B70" s="75" t="s">
        <v>1014</v>
      </c>
      <c r="C70" s="52" t="s">
        <v>3</v>
      </c>
      <c r="D70" s="52" t="s">
        <v>3</v>
      </c>
      <c r="E70" s="52" t="s">
        <v>2</v>
      </c>
      <c r="F70" s="52" t="s">
        <v>2</v>
      </c>
      <c r="G70" s="52" t="s">
        <v>2</v>
      </c>
      <c r="H70" s="52" t="s">
        <v>2</v>
      </c>
      <c r="I70" s="52" t="s">
        <v>3</v>
      </c>
      <c r="J70" s="52">
        <v>1</v>
      </c>
      <c r="K70" s="52" t="s">
        <v>2</v>
      </c>
      <c r="L70" s="52" t="s">
        <v>2</v>
      </c>
      <c r="M70" s="52" t="s">
        <v>2</v>
      </c>
      <c r="N70" s="52" t="s">
        <v>3</v>
      </c>
      <c r="P70" s="52" t="s">
        <v>4</v>
      </c>
      <c r="Q70" s="52" t="str">
        <f t="shared" si="23"/>
        <v>Nein</v>
      </c>
      <c r="R70" s="52" t="str">
        <f t="shared" si="23"/>
        <v>Nein</v>
      </c>
      <c r="S70" s="52" t="str">
        <f t="shared" si="23"/>
        <v>Nein</v>
      </c>
      <c r="T70" s="52" t="str">
        <f t="shared" si="23"/>
        <v>Nein</v>
      </c>
      <c r="U70" s="52" t="str">
        <f t="shared" si="23"/>
        <v>Nein</v>
      </c>
      <c r="V70" s="52" t="str">
        <f t="shared" si="23"/>
        <v>Nein</v>
      </c>
      <c r="W70" s="52" t="str">
        <f t="shared" si="23"/>
        <v>Nein</v>
      </c>
      <c r="X70" s="52" t="str">
        <f t="shared" si="23"/>
        <v>Nein</v>
      </c>
      <c r="Y70" s="52" t="str">
        <f t="shared" si="23"/>
        <v>Nein</v>
      </c>
      <c r="Z70" s="52" t="str">
        <f t="shared" si="23"/>
        <v>Nein</v>
      </c>
      <c r="AA70" s="52" t="str">
        <f t="shared" si="23"/>
        <v>Nein</v>
      </c>
      <c r="AB70" s="52" t="str">
        <f t="shared" si="23"/>
        <v>Nein</v>
      </c>
      <c r="AC70" s="52" t="str">
        <f t="shared" si="23"/>
        <v>Nein</v>
      </c>
      <c r="AD70" s="52" t="str">
        <f t="shared" si="23"/>
        <v>Nein</v>
      </c>
      <c r="AE70" s="52" t="str">
        <f t="shared" si="23"/>
        <v>Nein</v>
      </c>
      <c r="AF70" s="52" t="str">
        <f t="shared" si="23"/>
        <v>Nein</v>
      </c>
      <c r="AG70" s="61" t="str">
        <f>IF(Q70="Ja",VLOOKUP($Q$2,Plausis!A:E,5,0),IF(R70="Ja",VLOOKUP($R$2,Plausis!A:E,5,0),IF(T70="Ja",VLOOKUP($T$2,Plausis!A:E,5,0),IF(U70="Ja",VLOOKUP($U$2,Plausis!A:E,5,0),IF(AA70="Ja",VLOOKUP($AA$2,Plausis!A:E,5,0),IF(AC70="Ja",VLOOKUP($AC$2,Plausis!A:E,5,0),IF(AD70="Ja",VLOOKUP($AD$2,Plausis!A:E,5,0),"")))))))</f>
        <v/>
      </c>
      <c r="AH70" s="52" t="str">
        <f>IF(Y70="Ja",VLOOKUP($Y$2,Plausis!A:E,5,0),"")</f>
        <v/>
      </c>
      <c r="AI70" s="52" t="str">
        <f t="shared" si="25"/>
        <v>Ja</v>
      </c>
      <c r="AJ70" s="52" t="str">
        <f>IF(S70="Ja",VLOOKUP($S$2,Plausis!A:E,5,0),IF(V70="Ja",VLOOKUP($V$2,Plausis!A:E,5,0),IF(X70="Ja",VLOOKUP($X$2,Plausis!A:E,5,0),"")))</f>
        <v/>
      </c>
      <c r="AL70" s="52" t="s">
        <v>2</v>
      </c>
      <c r="AM70" s="114">
        <v>45531</v>
      </c>
      <c r="AN70" s="52" t="s">
        <v>4467</v>
      </c>
      <c r="AO70" s="52" t="str">
        <f>VLOOKUP(B70,'BAT Grundtabelle'!B:T,19,0)</f>
        <v>ja</v>
      </c>
      <c r="AP70" s="105" t="str">
        <f t="shared" si="26"/>
        <v>10063</v>
      </c>
      <c r="AQ70" s="52" t="str">
        <f t="shared" si="27"/>
        <v>Architekt</v>
      </c>
      <c r="AR70" s="52" t="b">
        <f t="shared" si="24"/>
        <v>0</v>
      </c>
      <c r="AS70" s="52" t="b">
        <f t="shared" si="24"/>
        <v>0</v>
      </c>
      <c r="AT70" s="52" t="b">
        <f t="shared" si="24"/>
        <v>0</v>
      </c>
      <c r="AU70" s="52">
        <f t="shared" si="28"/>
        <v>1</v>
      </c>
      <c r="AW70" s="52" t="b">
        <f t="shared" si="29"/>
        <v>0</v>
      </c>
      <c r="AX70" s="52" t="str">
        <f t="shared" si="30"/>
        <v>Unternehmen</v>
      </c>
      <c r="AY70" s="52" t="b">
        <f t="shared" si="31"/>
        <v>0</v>
      </c>
      <c r="AZ70" s="52" t="str">
        <f t="shared" si="32"/>
        <v>10063</v>
      </c>
      <c r="BA70" s="52" t="str">
        <f>VLOOKUP(A70,'BAT Grundtabelle'!A:U,21,0)</f>
        <v>ja</v>
      </c>
      <c r="BB70" s="52" t="str">
        <f t="shared" si="33"/>
        <v>nein</v>
      </c>
      <c r="BC70" s="52" t="str">
        <f t="shared" si="34"/>
        <v>10063</v>
      </c>
      <c r="BD70" s="52" t="str">
        <f t="shared" si="35"/>
        <v>Architekt</v>
      </c>
      <c r="BE70" s="52" t="str">
        <f t="shared" si="36"/>
        <v>Unternehmen</v>
      </c>
      <c r="BF70" s="52">
        <f t="shared" si="37"/>
        <v>1</v>
      </c>
    </row>
    <row r="71" spans="1:58" hidden="1" x14ac:dyDescent="0.35">
      <c r="A71" s="107" t="s">
        <v>2478</v>
      </c>
      <c r="B71" s="75" t="s">
        <v>1780</v>
      </c>
      <c r="C71" s="52" t="s">
        <v>3</v>
      </c>
      <c r="D71" s="52" t="s">
        <v>3</v>
      </c>
      <c r="E71" s="52" t="s">
        <v>2</v>
      </c>
      <c r="F71" s="52" t="s">
        <v>2</v>
      </c>
      <c r="G71" s="52" t="s">
        <v>2</v>
      </c>
      <c r="H71" s="52" t="s">
        <v>2</v>
      </c>
      <c r="I71" s="52" t="s">
        <v>3</v>
      </c>
      <c r="J71" s="52">
        <v>1</v>
      </c>
      <c r="K71" s="52" t="s">
        <v>2</v>
      </c>
      <c r="L71" s="52" t="s">
        <v>2</v>
      </c>
      <c r="M71" s="52" t="s">
        <v>2</v>
      </c>
      <c r="N71" s="52" t="s">
        <v>3</v>
      </c>
      <c r="P71" s="52" t="s">
        <v>4</v>
      </c>
      <c r="Q71" s="52" t="str">
        <f t="shared" si="23"/>
        <v>Nein</v>
      </c>
      <c r="R71" s="52" t="str">
        <f t="shared" si="23"/>
        <v>Nein</v>
      </c>
      <c r="S71" s="52" t="str">
        <f t="shared" si="23"/>
        <v>Nein</v>
      </c>
      <c r="T71" s="52" t="str">
        <f t="shared" si="23"/>
        <v>Nein</v>
      </c>
      <c r="U71" s="52" t="str">
        <f t="shared" si="23"/>
        <v>Nein</v>
      </c>
      <c r="V71" s="52" t="str">
        <f t="shared" si="23"/>
        <v>Nein</v>
      </c>
      <c r="W71" s="52" t="str">
        <f t="shared" si="23"/>
        <v>Nein</v>
      </c>
      <c r="X71" s="52" t="str">
        <f t="shared" si="23"/>
        <v>Nein</v>
      </c>
      <c r="Y71" s="52" t="str">
        <f t="shared" si="23"/>
        <v>Nein</v>
      </c>
      <c r="Z71" s="52" t="str">
        <f t="shared" si="23"/>
        <v>Nein</v>
      </c>
      <c r="AA71" s="52" t="str">
        <f t="shared" si="23"/>
        <v>Nein</v>
      </c>
      <c r="AB71" s="52" t="str">
        <f t="shared" si="23"/>
        <v>Nein</v>
      </c>
      <c r="AC71" s="52" t="str">
        <f t="shared" si="23"/>
        <v>Nein</v>
      </c>
      <c r="AD71" s="52" t="str">
        <f t="shared" si="23"/>
        <v>Nein</v>
      </c>
      <c r="AE71" s="52" t="str">
        <f t="shared" si="23"/>
        <v>Nein</v>
      </c>
      <c r="AF71" s="52" t="str">
        <f t="shared" si="23"/>
        <v>Nein</v>
      </c>
      <c r="AG71" s="61" t="str">
        <f>IF(Q71="Ja",VLOOKUP($Q$2,Plausis!A:E,5,0),IF(R71="Ja",VLOOKUP($R$2,Plausis!A:E,5,0),IF(T71="Ja",VLOOKUP($T$2,Plausis!A:E,5,0),IF(U71="Ja",VLOOKUP($U$2,Plausis!A:E,5,0),IF(AA71="Ja",VLOOKUP($AA$2,Plausis!A:E,5,0),IF(AC71="Ja",VLOOKUP($AC$2,Plausis!A:E,5,0),IF(AD71="Ja",VLOOKUP($AD$2,Plausis!A:E,5,0),"")))))))</f>
        <v/>
      </c>
      <c r="AH71" s="52" t="str">
        <f>IF(Y71="Ja",VLOOKUP($Y$2,Plausis!A:E,5,0),"")</f>
        <v/>
      </c>
      <c r="AI71" s="52" t="str">
        <f t="shared" si="25"/>
        <v>Ja</v>
      </c>
      <c r="AJ71" s="52" t="str">
        <f>IF(S71="Ja",VLOOKUP($S$2,Plausis!A:E,5,0),IF(V71="Ja",VLOOKUP($V$2,Plausis!A:E,5,0),IF(X71="Ja",VLOOKUP($X$2,Plausis!A:E,5,0),"")))</f>
        <v/>
      </c>
      <c r="AL71" s="52" t="s">
        <v>2</v>
      </c>
      <c r="AM71" s="114">
        <v>45531</v>
      </c>
      <c r="AN71" s="52" t="s">
        <v>4467</v>
      </c>
      <c r="AO71" s="52" t="str">
        <f>VLOOKUP(B71,'BAT Grundtabelle'!B:T,19,0)</f>
        <v>ja</v>
      </c>
      <c r="AP71" s="105" t="str">
        <f t="shared" si="26"/>
        <v>10064</v>
      </c>
      <c r="AQ71" s="52" t="str">
        <f t="shared" si="27"/>
        <v>Architekt-/Ingenieur-Objektversicherung</v>
      </c>
      <c r="AR71" s="52" t="b">
        <f t="shared" si="24"/>
        <v>0</v>
      </c>
      <c r="AS71" s="52" t="b">
        <f t="shared" si="24"/>
        <v>0</v>
      </c>
      <c r="AT71" s="52" t="b">
        <f t="shared" si="24"/>
        <v>0</v>
      </c>
      <c r="AU71" s="52">
        <f t="shared" si="28"/>
        <v>1</v>
      </c>
      <c r="AW71" s="52" t="b">
        <f t="shared" si="29"/>
        <v>0</v>
      </c>
      <c r="AX71" s="52" t="str">
        <f t="shared" si="30"/>
        <v>Unternehmen</v>
      </c>
      <c r="AY71" s="52" t="b">
        <f t="shared" si="31"/>
        <v>0</v>
      </c>
      <c r="AZ71" s="52" t="str">
        <f t="shared" si="32"/>
        <v>10064</v>
      </c>
      <c r="BA71" s="52" t="str">
        <f>VLOOKUP(A71,'BAT Grundtabelle'!A:U,21,0)</f>
        <v>ja</v>
      </c>
      <c r="BB71" s="52" t="str">
        <f t="shared" si="33"/>
        <v>nein</v>
      </c>
      <c r="BC71" s="52" t="str">
        <f t="shared" si="34"/>
        <v>10064</v>
      </c>
      <c r="BD71" s="52" t="str">
        <f t="shared" si="35"/>
        <v>Architekt-/Ingenieur-Objektversicherung</v>
      </c>
      <c r="BE71" s="52" t="str">
        <f t="shared" si="36"/>
        <v>Unternehmen</v>
      </c>
      <c r="BF71" s="52">
        <f t="shared" si="37"/>
        <v>1</v>
      </c>
    </row>
    <row r="72" spans="1:58" hidden="1" x14ac:dyDescent="0.35">
      <c r="A72" s="107" t="s">
        <v>2479</v>
      </c>
      <c r="B72" s="75" t="s">
        <v>1734</v>
      </c>
      <c r="C72" s="52" t="s">
        <v>3</v>
      </c>
      <c r="D72" s="52" t="s">
        <v>3</v>
      </c>
      <c r="E72" s="52" t="s">
        <v>2</v>
      </c>
      <c r="F72" s="52" t="s">
        <v>2</v>
      </c>
      <c r="G72" s="52" t="s">
        <v>2</v>
      </c>
      <c r="H72" s="52" t="s">
        <v>2</v>
      </c>
      <c r="I72" s="52" t="s">
        <v>3</v>
      </c>
      <c r="J72" s="52">
        <v>2</v>
      </c>
      <c r="K72" s="52" t="s">
        <v>2</v>
      </c>
      <c r="L72" s="52" t="s">
        <v>2</v>
      </c>
      <c r="M72" s="52" t="s">
        <v>2</v>
      </c>
      <c r="N72" s="52" t="s">
        <v>3</v>
      </c>
      <c r="P72" s="52" t="s">
        <v>4</v>
      </c>
      <c r="Q72" s="52" t="str">
        <f t="shared" si="23"/>
        <v>Nein</v>
      </c>
      <c r="R72" s="52" t="str">
        <f t="shared" si="23"/>
        <v>Nein</v>
      </c>
      <c r="S72" s="52" t="str">
        <f t="shared" si="23"/>
        <v>Nein</v>
      </c>
      <c r="T72" s="52" t="str">
        <f t="shared" si="23"/>
        <v>Nein</v>
      </c>
      <c r="U72" s="52" t="str">
        <f t="shared" si="23"/>
        <v>Nein</v>
      </c>
      <c r="V72" s="52" t="str">
        <f t="shared" si="23"/>
        <v>Nein</v>
      </c>
      <c r="W72" s="52" t="str">
        <f t="shared" si="23"/>
        <v>Nein</v>
      </c>
      <c r="X72" s="52" t="str">
        <f t="shared" si="23"/>
        <v>Nein</v>
      </c>
      <c r="Y72" s="52" t="str">
        <f t="shared" si="23"/>
        <v>Nein</v>
      </c>
      <c r="Z72" s="52" t="str">
        <f t="shared" si="23"/>
        <v>Nein</v>
      </c>
      <c r="AA72" s="52" t="str">
        <f t="shared" si="23"/>
        <v>Nein</v>
      </c>
      <c r="AB72" s="52" t="str">
        <f t="shared" si="23"/>
        <v>Nein</v>
      </c>
      <c r="AC72" s="52" t="str">
        <f t="shared" si="23"/>
        <v>Nein</v>
      </c>
      <c r="AD72" s="52" t="str">
        <f t="shared" si="23"/>
        <v>Nein</v>
      </c>
      <c r="AE72" s="52" t="str">
        <f t="shared" si="23"/>
        <v>Nein</v>
      </c>
      <c r="AF72" s="52" t="str">
        <f t="shared" si="23"/>
        <v>Nein</v>
      </c>
      <c r="AG72" s="61" t="str">
        <f>IF(Q72="Ja",VLOOKUP($Q$2,Plausis!A:E,5,0),IF(R72="Ja",VLOOKUP($R$2,Plausis!A:E,5,0),IF(T72="Ja",VLOOKUP($T$2,Plausis!A:E,5,0),IF(U72="Ja",VLOOKUP($U$2,Plausis!A:E,5,0),IF(AA72="Ja",VLOOKUP($AA$2,Plausis!A:E,5,0),IF(AC72="Ja",VLOOKUP($AC$2,Plausis!A:E,5,0),IF(AD72="Ja",VLOOKUP($AD$2,Plausis!A:E,5,0),"")))))))</f>
        <v/>
      </c>
      <c r="AH72" s="52" t="str">
        <f>IF(Y72="Ja",VLOOKUP($Y$2,Plausis!A:E,5,0),"")</f>
        <v/>
      </c>
      <c r="AI72" s="52" t="str">
        <f t="shared" si="25"/>
        <v>Ja</v>
      </c>
      <c r="AJ72" s="52" t="str">
        <f>IF(S72="Ja",VLOOKUP($S$2,Plausis!A:E,5,0),IF(V72="Ja",VLOOKUP($V$2,Plausis!A:E,5,0),IF(X72="Ja",VLOOKUP($X$2,Plausis!A:E,5,0),"")))</f>
        <v/>
      </c>
      <c r="AL72" s="52" t="s">
        <v>3</v>
      </c>
      <c r="AM72" s="114">
        <v>45531</v>
      </c>
      <c r="AN72" s="52" t="s">
        <v>4467</v>
      </c>
      <c r="AO72" s="52" t="str">
        <f>VLOOKUP(B72,'BAT Grundtabelle'!B:T,19,0)</f>
        <v>ja</v>
      </c>
      <c r="AP72" s="105" t="str">
        <f t="shared" si="26"/>
        <v>10065</v>
      </c>
      <c r="AQ72" s="52" t="str">
        <f t="shared" si="27"/>
        <v>Armaturenhersteller</v>
      </c>
      <c r="AR72" s="52" t="b">
        <f t="shared" si="24"/>
        <v>0</v>
      </c>
      <c r="AS72" s="52" t="b">
        <f t="shared" si="24"/>
        <v>0</v>
      </c>
      <c r="AT72" s="52" t="b">
        <f t="shared" si="24"/>
        <v>0</v>
      </c>
      <c r="AU72" s="52">
        <f t="shared" si="28"/>
        <v>2</v>
      </c>
      <c r="AW72" s="52" t="b">
        <f t="shared" si="29"/>
        <v>0</v>
      </c>
      <c r="AX72" s="52" t="str">
        <f t="shared" si="30"/>
        <v>Unternehmen</v>
      </c>
      <c r="AY72" s="52" t="b">
        <f t="shared" si="31"/>
        <v>0</v>
      </c>
      <c r="AZ72" s="52" t="str">
        <f t="shared" si="32"/>
        <v>10065</v>
      </c>
      <c r="BA72" s="52" t="str">
        <f>VLOOKUP(A72,'BAT Grundtabelle'!A:U,21,0)</f>
        <v>ja</v>
      </c>
      <c r="BB72" s="52" t="str">
        <f t="shared" si="33"/>
        <v>nein</v>
      </c>
      <c r="BC72" s="52" t="str">
        <f t="shared" si="34"/>
        <v>10065</v>
      </c>
      <c r="BD72" s="52" t="str">
        <f t="shared" si="35"/>
        <v>Armaturenhersteller</v>
      </c>
      <c r="BE72" s="52" t="str">
        <f t="shared" si="36"/>
        <v>Unternehmen</v>
      </c>
      <c r="BF72" s="52">
        <f t="shared" si="37"/>
        <v>2</v>
      </c>
    </row>
    <row r="73" spans="1:58" hidden="1" x14ac:dyDescent="0.35">
      <c r="A73" s="107" t="s">
        <v>2480</v>
      </c>
      <c r="B73" s="75" t="s">
        <v>1794</v>
      </c>
      <c r="C73" s="52" t="s">
        <v>2</v>
      </c>
      <c r="D73" s="52" t="s">
        <v>2</v>
      </c>
      <c r="E73" s="52" t="s">
        <v>2</v>
      </c>
      <c r="F73" s="52" t="s">
        <v>2</v>
      </c>
      <c r="G73" s="52" t="s">
        <v>2</v>
      </c>
      <c r="H73" s="52" t="s">
        <v>3</v>
      </c>
      <c r="I73" s="52" t="s">
        <v>2</v>
      </c>
      <c r="J73" s="52" t="s">
        <v>2</v>
      </c>
      <c r="K73" s="52" t="s">
        <v>2</v>
      </c>
      <c r="L73" s="52" t="s">
        <v>2</v>
      </c>
      <c r="M73" s="52" t="s">
        <v>2</v>
      </c>
      <c r="N73" s="52" t="s">
        <v>2</v>
      </c>
      <c r="O73" s="52" t="s">
        <v>2411</v>
      </c>
      <c r="P73" s="52" t="s">
        <v>59</v>
      </c>
      <c r="Q73" s="52" t="str">
        <f t="shared" ref="Q73:AF82" si="38">IF(ISERROR(FIND(Q$2,$P73,1)),"Nein","Ja")</f>
        <v>Nein</v>
      </c>
      <c r="R73" s="52" t="str">
        <f t="shared" si="38"/>
        <v>Nein</v>
      </c>
      <c r="S73" s="52" t="str">
        <f t="shared" si="38"/>
        <v>Nein</v>
      </c>
      <c r="T73" s="52" t="str">
        <f t="shared" si="38"/>
        <v>Nein</v>
      </c>
      <c r="U73" s="52" t="str">
        <f t="shared" si="38"/>
        <v>Nein</v>
      </c>
      <c r="V73" s="52" t="str">
        <f t="shared" si="38"/>
        <v>Nein</v>
      </c>
      <c r="W73" s="52" t="str">
        <f t="shared" si="38"/>
        <v>Nein</v>
      </c>
      <c r="X73" s="52" t="str">
        <f t="shared" si="38"/>
        <v>Nein</v>
      </c>
      <c r="Y73" s="52" t="str">
        <f t="shared" si="38"/>
        <v>Nein</v>
      </c>
      <c r="Z73" s="52" t="str">
        <f t="shared" si="38"/>
        <v>Nein</v>
      </c>
      <c r="AA73" s="52" t="str">
        <f t="shared" si="38"/>
        <v>Nein</v>
      </c>
      <c r="AB73" s="52" t="str">
        <f t="shared" si="38"/>
        <v>Nein</v>
      </c>
      <c r="AC73" s="52" t="str">
        <f t="shared" si="38"/>
        <v>Nein</v>
      </c>
      <c r="AD73" s="52" t="str">
        <f t="shared" si="38"/>
        <v>Nein</v>
      </c>
      <c r="AE73" s="52" t="str">
        <f t="shared" si="38"/>
        <v>Nein</v>
      </c>
      <c r="AF73" s="52" t="str">
        <f t="shared" si="38"/>
        <v>Nein</v>
      </c>
      <c r="AG73" s="61" t="str">
        <f>IF(Q73="Ja",VLOOKUP($Q$2,Plausis!A:E,5,0),IF(R73="Ja",VLOOKUP($R$2,Plausis!A:E,5,0),IF(T73="Ja",VLOOKUP($T$2,Plausis!A:E,5,0),IF(U73="Ja",VLOOKUP($U$2,Plausis!A:E,5,0),IF(AA73="Ja",VLOOKUP($AA$2,Plausis!A:E,5,0),IF(AC73="Ja",VLOOKUP($AC$2,Plausis!A:E,5,0),IF(AD73="Ja",VLOOKUP($AD$2,Plausis!A:E,5,0),"")))))))</f>
        <v/>
      </c>
      <c r="AH73" s="52" t="str">
        <f>IF(Y73="Ja",VLOOKUP($Y$2,Plausis!A:E,5,0),"")</f>
        <v/>
      </c>
      <c r="AI73" s="52" t="str">
        <f t="shared" si="25"/>
        <v>Nein</v>
      </c>
      <c r="AJ73" s="52" t="str">
        <f>IF(S73="Ja",VLOOKUP($S$2,Plausis!A:E,5,0),IF(V73="Ja",VLOOKUP($V$2,Plausis!A:E,5,0),IF(X73="Ja",VLOOKUP($X$2,Plausis!A:E,5,0),"")))</f>
        <v/>
      </c>
      <c r="AL73" s="52" t="s">
        <v>2</v>
      </c>
      <c r="AM73" s="114">
        <v>45531</v>
      </c>
      <c r="AN73" s="52" t="s">
        <v>4467</v>
      </c>
      <c r="AO73" s="52" t="str">
        <f>VLOOKUP(B73,'BAT Grundtabelle'!B:T,19,0)</f>
        <v>ja</v>
      </c>
      <c r="AP73" s="105" t="str">
        <f t="shared" si="26"/>
        <v>10066</v>
      </c>
      <c r="AQ73" s="52" t="str">
        <f t="shared" si="27"/>
        <v>Armbrustschützenverein</v>
      </c>
      <c r="AR73" s="52" t="b">
        <f t="shared" si="24"/>
        <v>0</v>
      </c>
      <c r="AS73" s="52" t="b">
        <f t="shared" si="24"/>
        <v>0</v>
      </c>
      <c r="AT73" s="52" t="b">
        <f t="shared" si="24"/>
        <v>0</v>
      </c>
      <c r="AU73" s="52" t="str">
        <f t="shared" si="28"/>
        <v>Eigener Tarif</v>
      </c>
      <c r="AW73" s="52" t="b">
        <f t="shared" si="29"/>
        <v>0</v>
      </c>
      <c r="AX73" s="52" t="str">
        <f t="shared" si="30"/>
        <v>Eigener Tarif</v>
      </c>
      <c r="AY73" s="52" t="b">
        <f t="shared" si="31"/>
        <v>0</v>
      </c>
      <c r="AZ73" s="52" t="str">
        <f t="shared" si="32"/>
        <v>10066</v>
      </c>
      <c r="BA73" s="52" t="str">
        <f>VLOOKUP(A73,'BAT Grundtabelle'!A:U,21,0)</f>
        <v>nein</v>
      </c>
      <c r="BB73" s="52" t="str">
        <f t="shared" si="33"/>
        <v>nein</v>
      </c>
      <c r="BC73" s="52" t="str">
        <f t="shared" si="34"/>
        <v>10066</v>
      </c>
      <c r="BD73" s="52" t="str">
        <f t="shared" si="35"/>
        <v>Armbrustschützenverein</v>
      </c>
      <c r="BE73" s="52" t="str">
        <f t="shared" si="36"/>
        <v>Eigener Tarif</v>
      </c>
      <c r="BF73" s="52" t="str">
        <f t="shared" si="37"/>
        <v>Eigener Tarif</v>
      </c>
    </row>
    <row r="74" spans="1:58" hidden="1" x14ac:dyDescent="0.35">
      <c r="A74" s="107" t="s">
        <v>2481</v>
      </c>
      <c r="B74" s="75" t="s">
        <v>1898</v>
      </c>
      <c r="C74" s="52" t="s">
        <v>3</v>
      </c>
      <c r="D74" s="52" t="s">
        <v>3</v>
      </c>
      <c r="E74" s="52" t="s">
        <v>2</v>
      </c>
      <c r="F74" s="52" t="s">
        <v>2</v>
      </c>
      <c r="G74" s="52" t="s">
        <v>2</v>
      </c>
      <c r="H74" s="52" t="s">
        <v>2</v>
      </c>
      <c r="I74" s="52" t="s">
        <v>3</v>
      </c>
      <c r="J74" s="52">
        <v>1</v>
      </c>
      <c r="K74" s="52" t="s">
        <v>2</v>
      </c>
      <c r="L74" s="52" t="s">
        <v>2</v>
      </c>
      <c r="M74" s="52" t="s">
        <v>2</v>
      </c>
      <c r="N74" s="52" t="s">
        <v>3</v>
      </c>
      <c r="P74" s="52" t="s">
        <v>4</v>
      </c>
      <c r="Q74" s="52" t="str">
        <f t="shared" si="38"/>
        <v>Nein</v>
      </c>
      <c r="R74" s="52" t="str">
        <f t="shared" si="38"/>
        <v>Nein</v>
      </c>
      <c r="S74" s="52" t="str">
        <f t="shared" si="38"/>
        <v>Nein</v>
      </c>
      <c r="T74" s="52" t="str">
        <f t="shared" si="38"/>
        <v>Nein</v>
      </c>
      <c r="U74" s="52" t="str">
        <f t="shared" si="38"/>
        <v>Nein</v>
      </c>
      <c r="V74" s="52" t="str">
        <f t="shared" si="38"/>
        <v>Nein</v>
      </c>
      <c r="W74" s="52" t="str">
        <f t="shared" si="38"/>
        <v>Nein</v>
      </c>
      <c r="X74" s="52" t="str">
        <f t="shared" si="38"/>
        <v>Nein</v>
      </c>
      <c r="Y74" s="52" t="str">
        <f t="shared" si="38"/>
        <v>Nein</v>
      </c>
      <c r="Z74" s="52" t="str">
        <f t="shared" si="38"/>
        <v>Nein</v>
      </c>
      <c r="AA74" s="52" t="str">
        <f t="shared" si="38"/>
        <v>Nein</v>
      </c>
      <c r="AB74" s="52" t="str">
        <f t="shared" si="38"/>
        <v>Nein</v>
      </c>
      <c r="AC74" s="52" t="str">
        <f t="shared" si="38"/>
        <v>Nein</v>
      </c>
      <c r="AD74" s="52" t="str">
        <f t="shared" si="38"/>
        <v>Nein</v>
      </c>
      <c r="AE74" s="52" t="str">
        <f t="shared" si="38"/>
        <v>Nein</v>
      </c>
      <c r="AF74" s="52" t="str">
        <f t="shared" si="38"/>
        <v>Nein</v>
      </c>
      <c r="AG74" s="61" t="str">
        <f>IF(Q74="Ja",VLOOKUP($Q$2,Plausis!A:E,5,0),IF(R74="Ja",VLOOKUP($R$2,Plausis!A:E,5,0),IF(T74="Ja",VLOOKUP($T$2,Plausis!A:E,5,0),IF(U74="Ja",VLOOKUP($U$2,Plausis!A:E,5,0),IF(AA74="Ja",VLOOKUP($AA$2,Plausis!A:E,5,0),IF(AC74="Ja",VLOOKUP($AC$2,Plausis!A:E,5,0),IF(AD74="Ja",VLOOKUP($AD$2,Plausis!A:E,5,0),"")))))))</f>
        <v/>
      </c>
      <c r="AH74" s="52" t="str">
        <f>IF(Y74="Ja",VLOOKUP($Y$2,Plausis!A:E,5,0),"")</f>
        <v/>
      </c>
      <c r="AI74" s="52" t="str">
        <f t="shared" si="25"/>
        <v>Ja</v>
      </c>
      <c r="AJ74" s="52" t="str">
        <f>IF(S74="Ja",VLOOKUP($S$2,Plausis!A:E,5,0),IF(V74="Ja",VLOOKUP($V$2,Plausis!A:E,5,0),IF(X74="Ja",VLOOKUP($X$2,Plausis!A:E,5,0),"")))</f>
        <v/>
      </c>
      <c r="AL74" s="52" t="s">
        <v>2</v>
      </c>
      <c r="AM74" s="114">
        <v>45531</v>
      </c>
      <c r="AN74" s="52" t="s">
        <v>4467</v>
      </c>
      <c r="AO74" s="52" t="str">
        <f>VLOOKUP(B74,'BAT Grundtabelle'!B:T,19,0)</f>
        <v>ja</v>
      </c>
      <c r="AP74" s="105" t="str">
        <f t="shared" si="26"/>
        <v>10067</v>
      </c>
      <c r="AQ74" s="52" t="str">
        <f t="shared" si="27"/>
        <v>Artist, freiberuflich</v>
      </c>
      <c r="AR74" s="52" t="b">
        <f t="shared" si="24"/>
        <v>0</v>
      </c>
      <c r="AS74" s="52" t="b">
        <f t="shared" si="24"/>
        <v>0</v>
      </c>
      <c r="AT74" s="52" t="b">
        <f t="shared" si="24"/>
        <v>0</v>
      </c>
      <c r="AU74" s="52">
        <f t="shared" si="28"/>
        <v>1</v>
      </c>
      <c r="AW74" s="52" t="b">
        <f t="shared" si="29"/>
        <v>0</v>
      </c>
      <c r="AX74" s="52" t="str">
        <f t="shared" si="30"/>
        <v>Unternehmen</v>
      </c>
      <c r="AY74" s="52" t="b">
        <f t="shared" si="31"/>
        <v>0</v>
      </c>
      <c r="AZ74" s="52" t="str">
        <f t="shared" si="32"/>
        <v>10067</v>
      </c>
      <c r="BA74" s="52" t="str">
        <f>VLOOKUP(A74,'BAT Grundtabelle'!A:U,21,0)</f>
        <v>ja</v>
      </c>
      <c r="BB74" s="52" t="str">
        <f t="shared" si="33"/>
        <v>nein</v>
      </c>
      <c r="BC74" s="52" t="str">
        <f t="shared" si="34"/>
        <v>10067</v>
      </c>
      <c r="BD74" s="52" t="str">
        <f t="shared" si="35"/>
        <v>Artist, freiberuflich</v>
      </c>
      <c r="BE74" s="52" t="str">
        <f t="shared" si="36"/>
        <v>Unternehmen</v>
      </c>
      <c r="BF74" s="52">
        <f t="shared" si="37"/>
        <v>1</v>
      </c>
    </row>
    <row r="75" spans="1:58" hidden="1" x14ac:dyDescent="0.35">
      <c r="A75" s="107" t="s">
        <v>2482</v>
      </c>
      <c r="B75" s="75" t="s">
        <v>1716</v>
      </c>
      <c r="C75" s="52" t="s">
        <v>3</v>
      </c>
      <c r="D75" s="52" t="s">
        <v>3</v>
      </c>
      <c r="E75" s="52" t="s">
        <v>2</v>
      </c>
      <c r="F75" s="52" t="s">
        <v>2</v>
      </c>
      <c r="G75" s="52" t="s">
        <v>2</v>
      </c>
      <c r="H75" s="52" t="s">
        <v>2</v>
      </c>
      <c r="I75" s="52" t="s">
        <v>3</v>
      </c>
      <c r="J75" s="52">
        <v>1</v>
      </c>
      <c r="K75" s="52" t="s">
        <v>2</v>
      </c>
      <c r="L75" s="52" t="s">
        <v>2</v>
      </c>
      <c r="M75" s="52" t="s">
        <v>2</v>
      </c>
      <c r="N75" s="52" t="s">
        <v>3</v>
      </c>
      <c r="P75" s="52" t="s">
        <v>4</v>
      </c>
      <c r="Q75" s="52" t="str">
        <f t="shared" si="38"/>
        <v>Nein</v>
      </c>
      <c r="R75" s="52" t="str">
        <f t="shared" si="38"/>
        <v>Nein</v>
      </c>
      <c r="S75" s="52" t="str">
        <f t="shared" si="38"/>
        <v>Nein</v>
      </c>
      <c r="T75" s="52" t="str">
        <f t="shared" si="38"/>
        <v>Nein</v>
      </c>
      <c r="U75" s="52" t="str">
        <f t="shared" si="38"/>
        <v>Nein</v>
      </c>
      <c r="V75" s="52" t="str">
        <f t="shared" si="38"/>
        <v>Nein</v>
      </c>
      <c r="W75" s="52" t="str">
        <f t="shared" si="38"/>
        <v>Nein</v>
      </c>
      <c r="X75" s="52" t="str">
        <f t="shared" si="38"/>
        <v>Nein</v>
      </c>
      <c r="Y75" s="52" t="str">
        <f t="shared" si="38"/>
        <v>Nein</v>
      </c>
      <c r="Z75" s="52" t="str">
        <f t="shared" si="38"/>
        <v>Nein</v>
      </c>
      <c r="AA75" s="52" t="str">
        <f t="shared" si="38"/>
        <v>Nein</v>
      </c>
      <c r="AB75" s="52" t="str">
        <f t="shared" si="38"/>
        <v>Nein</v>
      </c>
      <c r="AC75" s="52" t="str">
        <f t="shared" si="38"/>
        <v>Nein</v>
      </c>
      <c r="AD75" s="52" t="str">
        <f t="shared" si="38"/>
        <v>Nein</v>
      </c>
      <c r="AE75" s="52" t="str">
        <f t="shared" si="38"/>
        <v>Nein</v>
      </c>
      <c r="AF75" s="52" t="str">
        <f t="shared" si="38"/>
        <v>Nein</v>
      </c>
      <c r="AG75" s="61" t="str">
        <f>IF(Q75="Ja",VLOOKUP($Q$2,Plausis!A:E,5,0),IF(R75="Ja",VLOOKUP($R$2,Plausis!A:E,5,0),IF(T75="Ja",VLOOKUP($T$2,Plausis!A:E,5,0),IF(U75="Ja",VLOOKUP($U$2,Plausis!A:E,5,0),IF(AA75="Ja",VLOOKUP($AA$2,Plausis!A:E,5,0),IF(AC75="Ja",VLOOKUP($AC$2,Plausis!A:E,5,0),IF(AD75="Ja",VLOOKUP($AD$2,Plausis!A:E,5,0),"")))))))</f>
        <v/>
      </c>
      <c r="AH75" s="52" t="str">
        <f>IF(Y75="Ja",VLOOKUP($Y$2,Plausis!A:E,5,0),"")</f>
        <v/>
      </c>
      <c r="AI75" s="52" t="str">
        <f t="shared" si="25"/>
        <v>Ja</v>
      </c>
      <c r="AJ75" s="52" t="str">
        <f>IF(S75="Ja",VLOOKUP($S$2,Plausis!A:E,5,0),IF(V75="Ja",VLOOKUP($V$2,Plausis!A:E,5,0),IF(X75="Ja",VLOOKUP($X$2,Plausis!A:E,5,0),"")))</f>
        <v/>
      </c>
      <c r="AL75" s="52" t="s">
        <v>2</v>
      </c>
      <c r="AM75" s="114">
        <v>45531</v>
      </c>
      <c r="AN75" s="52" t="s">
        <v>4467</v>
      </c>
      <c r="AO75" s="52" t="str">
        <f>VLOOKUP(B75,'BAT Grundtabelle'!B:T,19,0)</f>
        <v>ja</v>
      </c>
      <c r="AP75" s="105" t="str">
        <f t="shared" si="26"/>
        <v>10068</v>
      </c>
      <c r="AQ75" s="52" t="str">
        <f t="shared" si="27"/>
        <v>Arzneimittelgroßhandel</v>
      </c>
      <c r="AR75" s="52" t="b">
        <f t="shared" si="24"/>
        <v>0</v>
      </c>
      <c r="AS75" s="52" t="b">
        <f t="shared" si="24"/>
        <v>0</v>
      </c>
      <c r="AT75" s="52" t="b">
        <f t="shared" si="24"/>
        <v>0</v>
      </c>
      <c r="AU75" s="52">
        <f t="shared" si="28"/>
        <v>1</v>
      </c>
      <c r="AW75" s="52" t="b">
        <f t="shared" si="29"/>
        <v>0</v>
      </c>
      <c r="AX75" s="52" t="str">
        <f t="shared" si="30"/>
        <v>Unternehmen</v>
      </c>
      <c r="AY75" s="52" t="b">
        <f t="shared" si="31"/>
        <v>0</v>
      </c>
      <c r="AZ75" s="52" t="str">
        <f t="shared" si="32"/>
        <v>10068</v>
      </c>
      <c r="BA75" s="52" t="str">
        <f>VLOOKUP(A75,'BAT Grundtabelle'!A:U,21,0)</f>
        <v>ja</v>
      </c>
      <c r="BB75" s="52" t="str">
        <f t="shared" si="33"/>
        <v>nein</v>
      </c>
      <c r="BC75" s="52" t="str">
        <f t="shared" si="34"/>
        <v>10068</v>
      </c>
      <c r="BD75" s="52" t="str">
        <f t="shared" si="35"/>
        <v>Arzneimittelgroßhandel</v>
      </c>
      <c r="BE75" s="52" t="str">
        <f t="shared" si="36"/>
        <v>Unternehmen</v>
      </c>
      <c r="BF75" s="52">
        <f t="shared" si="37"/>
        <v>1</v>
      </c>
    </row>
    <row r="76" spans="1:58" hidden="1" x14ac:dyDescent="0.35">
      <c r="A76" s="107" t="s">
        <v>2483</v>
      </c>
      <c r="B76" s="75" t="s">
        <v>1717</v>
      </c>
      <c r="C76" s="52" t="s">
        <v>3</v>
      </c>
      <c r="D76" s="52" t="s">
        <v>3</v>
      </c>
      <c r="E76" s="52" t="s">
        <v>2</v>
      </c>
      <c r="F76" s="52" t="s">
        <v>2</v>
      </c>
      <c r="G76" s="52" t="s">
        <v>2</v>
      </c>
      <c r="H76" s="52" t="s">
        <v>2</v>
      </c>
      <c r="I76" s="52" t="s">
        <v>3</v>
      </c>
      <c r="J76" s="52">
        <v>1</v>
      </c>
      <c r="K76" s="52" t="s">
        <v>2</v>
      </c>
      <c r="L76" s="52" t="s">
        <v>2</v>
      </c>
      <c r="M76" s="52" t="s">
        <v>2</v>
      </c>
      <c r="N76" s="52" t="s">
        <v>3</v>
      </c>
      <c r="P76" s="52" t="s">
        <v>4</v>
      </c>
      <c r="Q76" s="52" t="str">
        <f t="shared" si="38"/>
        <v>Nein</v>
      </c>
      <c r="R76" s="52" t="str">
        <f t="shared" si="38"/>
        <v>Nein</v>
      </c>
      <c r="S76" s="52" t="str">
        <f t="shared" si="38"/>
        <v>Nein</v>
      </c>
      <c r="T76" s="52" t="str">
        <f t="shared" si="38"/>
        <v>Nein</v>
      </c>
      <c r="U76" s="52" t="str">
        <f t="shared" si="38"/>
        <v>Nein</v>
      </c>
      <c r="V76" s="52" t="str">
        <f t="shared" si="38"/>
        <v>Nein</v>
      </c>
      <c r="W76" s="52" t="str">
        <f t="shared" si="38"/>
        <v>Nein</v>
      </c>
      <c r="X76" s="52" t="str">
        <f t="shared" si="38"/>
        <v>Nein</v>
      </c>
      <c r="Y76" s="52" t="str">
        <f t="shared" si="38"/>
        <v>Nein</v>
      </c>
      <c r="Z76" s="52" t="str">
        <f t="shared" si="38"/>
        <v>Nein</v>
      </c>
      <c r="AA76" s="52" t="str">
        <f t="shared" si="38"/>
        <v>Nein</v>
      </c>
      <c r="AB76" s="52" t="str">
        <f t="shared" si="38"/>
        <v>Nein</v>
      </c>
      <c r="AC76" s="52" t="str">
        <f t="shared" si="38"/>
        <v>Nein</v>
      </c>
      <c r="AD76" s="52" t="str">
        <f t="shared" si="38"/>
        <v>Nein</v>
      </c>
      <c r="AE76" s="52" t="str">
        <f t="shared" si="38"/>
        <v>Nein</v>
      </c>
      <c r="AF76" s="52" t="str">
        <f t="shared" si="38"/>
        <v>Nein</v>
      </c>
      <c r="AG76" s="61" t="str">
        <f>IF(Q76="Ja",VLOOKUP($Q$2,Plausis!A:E,5,0),IF(R76="Ja",VLOOKUP($R$2,Plausis!A:E,5,0),IF(T76="Ja",VLOOKUP($T$2,Plausis!A:E,5,0),IF(U76="Ja",VLOOKUP($U$2,Plausis!A:E,5,0),IF(AA76="Ja",VLOOKUP($AA$2,Plausis!A:E,5,0),IF(AC76="Ja",VLOOKUP($AC$2,Plausis!A:E,5,0),IF(AD76="Ja",VLOOKUP($AD$2,Plausis!A:E,5,0),"")))))))</f>
        <v/>
      </c>
      <c r="AH76" s="52" t="str">
        <f>IF(Y76="Ja",VLOOKUP($Y$2,Plausis!A:E,5,0),"")</f>
        <v/>
      </c>
      <c r="AI76" s="52" t="str">
        <f t="shared" si="25"/>
        <v>Ja</v>
      </c>
      <c r="AJ76" s="52" t="str">
        <f>IF(S76="Ja",VLOOKUP($S$2,Plausis!A:E,5,0),IF(V76="Ja",VLOOKUP($V$2,Plausis!A:E,5,0),IF(X76="Ja",VLOOKUP($X$2,Plausis!A:E,5,0),"")))</f>
        <v/>
      </c>
      <c r="AL76" s="52" t="s">
        <v>2</v>
      </c>
      <c r="AM76" s="114">
        <v>45531</v>
      </c>
      <c r="AN76" s="52" t="s">
        <v>4467</v>
      </c>
      <c r="AO76" s="52" t="str">
        <f>VLOOKUP(B76,'BAT Grundtabelle'!B:T,19,0)</f>
        <v>ja</v>
      </c>
      <c r="AP76" s="105" t="str">
        <f t="shared" si="26"/>
        <v>10069</v>
      </c>
      <c r="AQ76" s="52" t="str">
        <f t="shared" si="27"/>
        <v>Arzneimittelhandel</v>
      </c>
      <c r="AR76" s="52" t="b">
        <f t="shared" si="24"/>
        <v>0</v>
      </c>
      <c r="AS76" s="52" t="b">
        <f t="shared" si="24"/>
        <v>0</v>
      </c>
      <c r="AT76" s="52" t="b">
        <f t="shared" si="24"/>
        <v>0</v>
      </c>
      <c r="AU76" s="52">
        <f t="shared" si="28"/>
        <v>1</v>
      </c>
      <c r="AW76" s="52" t="b">
        <f t="shared" si="29"/>
        <v>0</v>
      </c>
      <c r="AX76" s="52" t="str">
        <f t="shared" si="30"/>
        <v>Unternehmen</v>
      </c>
      <c r="AY76" s="52" t="b">
        <f t="shared" si="31"/>
        <v>0</v>
      </c>
      <c r="AZ76" s="52" t="str">
        <f t="shared" si="32"/>
        <v>10069</v>
      </c>
      <c r="BA76" s="52" t="str">
        <f>VLOOKUP(A76,'BAT Grundtabelle'!A:U,21,0)</f>
        <v>ja</v>
      </c>
      <c r="BB76" s="52" t="str">
        <f t="shared" si="33"/>
        <v>nein</v>
      </c>
      <c r="BC76" s="52" t="str">
        <f t="shared" si="34"/>
        <v>10069</v>
      </c>
      <c r="BD76" s="52" t="str">
        <f t="shared" si="35"/>
        <v>Arzneimittelhandel</v>
      </c>
      <c r="BE76" s="52" t="str">
        <f t="shared" si="36"/>
        <v>Unternehmen</v>
      </c>
      <c r="BF76" s="52">
        <f t="shared" si="37"/>
        <v>1</v>
      </c>
    </row>
    <row r="77" spans="1:58" hidden="1" x14ac:dyDescent="0.35">
      <c r="A77" s="107" t="s">
        <v>2484</v>
      </c>
      <c r="B77" s="75" t="s">
        <v>178</v>
      </c>
      <c r="C77" s="52" t="s">
        <v>3</v>
      </c>
      <c r="D77" s="52" t="s">
        <v>3</v>
      </c>
      <c r="E77" s="52" t="s">
        <v>2</v>
      </c>
      <c r="F77" s="52" t="s">
        <v>2</v>
      </c>
      <c r="G77" s="52" t="s">
        <v>2</v>
      </c>
      <c r="H77" s="52" t="s">
        <v>2</v>
      </c>
      <c r="I77" s="52" t="s">
        <v>3</v>
      </c>
      <c r="J77" s="52">
        <v>3</v>
      </c>
      <c r="K77" s="52" t="s">
        <v>2</v>
      </c>
      <c r="L77" s="52" t="s">
        <v>2</v>
      </c>
      <c r="M77" s="52" t="s">
        <v>2</v>
      </c>
      <c r="N77" s="52" t="s">
        <v>3</v>
      </c>
      <c r="P77" s="52" t="s">
        <v>57</v>
      </c>
      <c r="Q77" s="52" t="str">
        <f t="shared" si="38"/>
        <v>Nein</v>
      </c>
      <c r="R77" s="52" t="str">
        <f t="shared" si="38"/>
        <v>Nein</v>
      </c>
      <c r="S77" s="52" t="str">
        <f t="shared" si="38"/>
        <v>Nein</v>
      </c>
      <c r="T77" s="52" t="str">
        <f t="shared" si="38"/>
        <v>Ja</v>
      </c>
      <c r="U77" s="52" t="str">
        <f t="shared" si="38"/>
        <v>Nein</v>
      </c>
      <c r="V77" s="52" t="str">
        <f t="shared" si="38"/>
        <v>Nein</v>
      </c>
      <c r="W77" s="52" t="str">
        <f t="shared" si="38"/>
        <v>Nein</v>
      </c>
      <c r="X77" s="52" t="str">
        <f t="shared" si="38"/>
        <v>Ja</v>
      </c>
      <c r="Y77" s="52" t="str">
        <f t="shared" si="38"/>
        <v>Nein</v>
      </c>
      <c r="Z77" s="52" t="str">
        <f t="shared" si="38"/>
        <v>Nein</v>
      </c>
      <c r="AA77" s="52" t="str">
        <f t="shared" si="38"/>
        <v>Nein</v>
      </c>
      <c r="AB77" s="52" t="str">
        <f t="shared" si="38"/>
        <v>Nein</v>
      </c>
      <c r="AC77" s="52" t="str">
        <f t="shared" si="38"/>
        <v>Nein</v>
      </c>
      <c r="AD77" s="52" t="str">
        <f t="shared" si="38"/>
        <v>Nein</v>
      </c>
      <c r="AE77" s="52" t="str">
        <f t="shared" si="38"/>
        <v>Nein</v>
      </c>
      <c r="AF77" s="52" t="str">
        <f t="shared" si="38"/>
        <v>Nein</v>
      </c>
      <c r="AG77" s="61" t="str">
        <f>IF(Q77="Ja",VLOOKUP($Q$2,Plausis!A:E,5,0),IF(R77="Ja",VLOOKUP($R$2,Plausis!A:E,5,0),IF(T77="Ja",VLOOKUP($T$2,Plausis!A:E,5,0),IF(U77="Ja",VLOOKUP($U$2,Plausis!A:E,5,0),IF(AA77="Ja",VLOOKUP($AA$2,Plausis!A:E,5,0),IF(AC77="Ja",VLOOKUP($AC$2,Plausis!A:E,5,0),IF(AD77="Ja",VLOOKUP($AD$2,Plausis!A:E,5,0),"")))))))</f>
        <v>Dieser Betrieb ist nur im Komfort-RS ohne ergänzenden Spezial-Straf-RS versicherbar.</v>
      </c>
      <c r="AH77" s="52" t="str">
        <f>IF(Y77="Ja",VLOOKUP($Y$2,Plausis!A:E,5,0),"")</f>
        <v/>
      </c>
      <c r="AI77" s="52" t="str">
        <f t="shared" si="25"/>
        <v>Nein</v>
      </c>
      <c r="AJ77" s="52" t="str">
        <f>IF(S77="Ja",VLOOKUP($S$2,Plausis!A:E,5,0),IF(V77="Ja",VLOOKUP($V$2,Plausis!A:E,5,0),IF(X77="Ja",VLOOKUP($X$2,Plausis!A:E,5,0),"")))</f>
        <v>Dieser Betrieb kann nur ohne ergänzenden Spezial-Straf-RS versichert werden.</v>
      </c>
      <c r="AL77" s="52" t="s">
        <v>2</v>
      </c>
      <c r="AM77" s="114">
        <v>45531</v>
      </c>
      <c r="AN77" s="52" t="s">
        <v>4467</v>
      </c>
      <c r="AO77" s="52" t="str">
        <f>VLOOKUP(B77,'BAT Grundtabelle'!B:T,19,0)</f>
        <v>ja</v>
      </c>
      <c r="AP77" s="105" t="str">
        <f t="shared" si="26"/>
        <v>10070</v>
      </c>
      <c r="AQ77" s="52" t="str">
        <f t="shared" si="27"/>
        <v>Arzneimittelhersteller</v>
      </c>
      <c r="AR77" s="52" t="b">
        <f t="shared" si="24"/>
        <v>0</v>
      </c>
      <c r="AS77" s="52" t="b">
        <f t="shared" si="24"/>
        <v>0</v>
      </c>
      <c r="AT77" s="52" t="b">
        <f t="shared" si="24"/>
        <v>0</v>
      </c>
      <c r="AU77" s="52">
        <f t="shared" si="28"/>
        <v>3</v>
      </c>
      <c r="AW77" s="52" t="b">
        <f t="shared" si="29"/>
        <v>0</v>
      </c>
      <c r="AX77" s="52" t="str">
        <f t="shared" si="30"/>
        <v>Unternehmen</v>
      </c>
      <c r="AY77" s="52" t="b">
        <f t="shared" si="31"/>
        <v>0</v>
      </c>
      <c r="AZ77" s="52" t="str">
        <f t="shared" si="32"/>
        <v>10070</v>
      </c>
      <c r="BA77" s="52" t="str">
        <f>VLOOKUP(A77,'BAT Grundtabelle'!A:U,21,0)</f>
        <v>ja</v>
      </c>
      <c r="BB77" s="52" t="str">
        <f t="shared" si="33"/>
        <v>nein</v>
      </c>
      <c r="BC77" s="52" t="str">
        <f t="shared" si="34"/>
        <v>10070</v>
      </c>
      <c r="BD77" s="52" t="str">
        <f t="shared" si="35"/>
        <v>Arzneimittelhersteller</v>
      </c>
      <c r="BE77" s="52" t="str">
        <f t="shared" si="36"/>
        <v>Unternehmen</v>
      </c>
      <c r="BF77" s="52">
        <f t="shared" si="37"/>
        <v>3</v>
      </c>
    </row>
    <row r="78" spans="1:58" x14ac:dyDescent="0.35">
      <c r="A78" s="107" t="s">
        <v>2485</v>
      </c>
      <c r="B78" s="75" t="s">
        <v>1899</v>
      </c>
      <c r="C78" s="52" t="s">
        <v>3</v>
      </c>
      <c r="D78" s="52" t="s">
        <v>3</v>
      </c>
      <c r="E78" s="52" t="s">
        <v>2</v>
      </c>
      <c r="F78" s="52" t="s">
        <v>2</v>
      </c>
      <c r="G78" s="52" t="s">
        <v>2</v>
      </c>
      <c r="H78" s="52" t="s">
        <v>2</v>
      </c>
      <c r="I78" s="52" t="s">
        <v>2</v>
      </c>
      <c r="J78" s="52" t="s">
        <v>2</v>
      </c>
      <c r="K78" s="52" t="s">
        <v>2</v>
      </c>
      <c r="L78" s="52" t="s">
        <v>2</v>
      </c>
      <c r="M78" s="52" t="s">
        <v>2</v>
      </c>
      <c r="N78" s="52" t="s">
        <v>3</v>
      </c>
      <c r="O78" s="52" t="s">
        <v>4469</v>
      </c>
      <c r="P78" s="52" t="s">
        <v>4</v>
      </c>
      <c r="Q78" s="52" t="str">
        <f t="shared" si="38"/>
        <v>Nein</v>
      </c>
      <c r="R78" s="52" t="str">
        <f t="shared" si="38"/>
        <v>Nein</v>
      </c>
      <c r="S78" s="52" t="str">
        <f t="shared" si="38"/>
        <v>Nein</v>
      </c>
      <c r="T78" s="52" t="str">
        <f t="shared" si="38"/>
        <v>Nein</v>
      </c>
      <c r="U78" s="52" t="str">
        <f t="shared" si="38"/>
        <v>Nein</v>
      </c>
      <c r="V78" s="52" t="str">
        <f t="shared" si="38"/>
        <v>Nein</v>
      </c>
      <c r="W78" s="52" t="str">
        <f t="shared" si="38"/>
        <v>Nein</v>
      </c>
      <c r="X78" s="52" t="str">
        <f t="shared" si="38"/>
        <v>Nein</v>
      </c>
      <c r="Y78" s="52" t="str">
        <f t="shared" si="38"/>
        <v>Nein</v>
      </c>
      <c r="Z78" s="52" t="str">
        <f t="shared" si="38"/>
        <v>Nein</v>
      </c>
      <c r="AA78" s="52" t="str">
        <f t="shared" si="38"/>
        <v>Nein</v>
      </c>
      <c r="AB78" s="52" t="str">
        <f t="shared" si="38"/>
        <v>Nein</v>
      </c>
      <c r="AC78" s="52" t="str">
        <f t="shared" si="38"/>
        <v>Nein</v>
      </c>
      <c r="AD78" s="52" t="str">
        <f t="shared" si="38"/>
        <v>Nein</v>
      </c>
      <c r="AE78" s="52" t="str">
        <f t="shared" si="38"/>
        <v>Nein</v>
      </c>
      <c r="AF78" s="52" t="str">
        <f t="shared" si="38"/>
        <v>Nein</v>
      </c>
      <c r="AG78" s="61" t="str">
        <f>IF(Q78="Ja",VLOOKUP($Q$2,Plausis!A:E,5,0),IF(R78="Ja",VLOOKUP($R$2,Plausis!A:E,5,0),IF(T78="Ja",VLOOKUP($T$2,Plausis!A:E,5,0),IF(U78="Ja",VLOOKUP($U$2,Plausis!A:E,5,0),IF(AA78="Ja",VLOOKUP($AA$2,Plausis!A:E,5,0),IF(AC78="Ja",VLOOKUP($AC$2,Plausis!A:E,5,0),IF(AD78="Ja",VLOOKUP($AD$2,Plausis!A:E,5,0),"")))))))</f>
        <v/>
      </c>
      <c r="AH78" s="52" t="str">
        <f>IF(Y78="Ja",VLOOKUP($Y$2,Plausis!A:E,5,0),"")</f>
        <v/>
      </c>
      <c r="AI78" s="52" t="str">
        <f t="shared" si="25"/>
        <v>Ja</v>
      </c>
      <c r="AJ78" s="52" t="str">
        <f>IF(S78="Ja",VLOOKUP($S$2,Plausis!A:E,5,0),IF(V78="Ja",VLOOKUP($V$2,Plausis!A:E,5,0),IF(X78="Ja",VLOOKUP($X$2,Plausis!A:E,5,0),"")))</f>
        <v/>
      </c>
      <c r="AK78" s="52" t="s">
        <v>4443</v>
      </c>
      <c r="AL78" s="52" t="s">
        <v>3</v>
      </c>
      <c r="AM78" s="114">
        <v>45531</v>
      </c>
      <c r="AN78" s="52" t="s">
        <v>4467</v>
      </c>
      <c r="AO78" s="52" t="str">
        <f>VLOOKUP(B78,'BAT Grundtabelle'!B:T,19,0)</f>
        <v>ja</v>
      </c>
      <c r="AP78" s="105" t="str">
        <f t="shared" si="26"/>
        <v>10071</v>
      </c>
      <c r="AQ78" s="52" t="str">
        <f t="shared" si="27"/>
        <v>Arzt (sonstige Gebietsbezeichnung)</v>
      </c>
      <c r="AR78" s="52" t="b">
        <f t="shared" si="24"/>
        <v>0</v>
      </c>
      <c r="AS78" s="52" t="b">
        <f t="shared" si="24"/>
        <v>0</v>
      </c>
      <c r="AT78" s="52" t="b">
        <f t="shared" si="24"/>
        <v>0</v>
      </c>
      <c r="AU78" s="52" t="str">
        <f t="shared" si="28"/>
        <v>Arzt</v>
      </c>
      <c r="AW78" s="52" t="b">
        <f t="shared" si="29"/>
        <v>0</v>
      </c>
      <c r="AX78" s="52" t="str">
        <f t="shared" si="30"/>
        <v>Arzt</v>
      </c>
      <c r="AY78" s="52" t="b">
        <f t="shared" si="31"/>
        <v>0</v>
      </c>
      <c r="AZ78" s="52" t="str">
        <f t="shared" si="32"/>
        <v>10071</v>
      </c>
      <c r="BA78" s="52" t="str">
        <f>VLOOKUP(A78,'BAT Grundtabelle'!A:U,21,0)</f>
        <v>ja</v>
      </c>
      <c r="BB78" s="52" t="str">
        <f t="shared" si="33"/>
        <v>nein</v>
      </c>
      <c r="BC78" s="52" t="str">
        <f t="shared" si="34"/>
        <v>10071</v>
      </c>
      <c r="BD78" s="52" t="str">
        <f t="shared" si="35"/>
        <v>Arzt (sonstige Gebietsbezeichnung)</v>
      </c>
      <c r="BE78" s="52" t="str">
        <f t="shared" si="36"/>
        <v>Arzt</v>
      </c>
      <c r="BF78" s="52" t="str">
        <f t="shared" si="37"/>
        <v>Arzt</v>
      </c>
    </row>
    <row r="79" spans="1:58" x14ac:dyDescent="0.35">
      <c r="A79" s="107" t="s">
        <v>2486</v>
      </c>
      <c r="B79" s="75" t="s">
        <v>929</v>
      </c>
      <c r="C79" s="52" t="s">
        <v>3</v>
      </c>
      <c r="D79" s="52" t="s">
        <v>3</v>
      </c>
      <c r="E79" s="52" t="s">
        <v>2</v>
      </c>
      <c r="F79" s="52" t="s">
        <v>2</v>
      </c>
      <c r="G79" s="52" t="s">
        <v>2</v>
      </c>
      <c r="H79" s="52" t="s">
        <v>2</v>
      </c>
      <c r="I79" s="52" t="s">
        <v>2</v>
      </c>
      <c r="J79" s="52" t="s">
        <v>2</v>
      </c>
      <c r="K79" s="52" t="s">
        <v>2</v>
      </c>
      <c r="L79" s="52" t="s">
        <v>2</v>
      </c>
      <c r="M79" s="52" t="s">
        <v>2</v>
      </c>
      <c r="N79" s="52" t="s">
        <v>3</v>
      </c>
      <c r="O79" s="52" t="s">
        <v>4469</v>
      </c>
      <c r="P79" s="52" t="s">
        <v>4</v>
      </c>
      <c r="Q79" s="52" t="str">
        <f t="shared" si="38"/>
        <v>Nein</v>
      </c>
      <c r="R79" s="52" t="str">
        <f t="shared" si="38"/>
        <v>Nein</v>
      </c>
      <c r="S79" s="52" t="str">
        <f t="shared" si="38"/>
        <v>Nein</v>
      </c>
      <c r="T79" s="52" t="str">
        <f t="shared" si="38"/>
        <v>Nein</v>
      </c>
      <c r="U79" s="52" t="str">
        <f t="shared" si="38"/>
        <v>Nein</v>
      </c>
      <c r="V79" s="52" t="str">
        <f t="shared" si="38"/>
        <v>Nein</v>
      </c>
      <c r="W79" s="52" t="str">
        <f t="shared" si="38"/>
        <v>Nein</v>
      </c>
      <c r="X79" s="52" t="str">
        <f t="shared" si="38"/>
        <v>Nein</v>
      </c>
      <c r="Y79" s="52" t="str">
        <f t="shared" si="38"/>
        <v>Nein</v>
      </c>
      <c r="Z79" s="52" t="str">
        <f t="shared" si="38"/>
        <v>Nein</v>
      </c>
      <c r="AA79" s="52" t="str">
        <f t="shared" si="38"/>
        <v>Nein</v>
      </c>
      <c r="AB79" s="52" t="str">
        <f t="shared" si="38"/>
        <v>Nein</v>
      </c>
      <c r="AC79" s="52" t="str">
        <f t="shared" si="38"/>
        <v>Nein</v>
      </c>
      <c r="AD79" s="52" t="str">
        <f t="shared" si="38"/>
        <v>Nein</v>
      </c>
      <c r="AE79" s="52" t="str">
        <f t="shared" si="38"/>
        <v>Nein</v>
      </c>
      <c r="AF79" s="52" t="str">
        <f t="shared" si="38"/>
        <v>Nein</v>
      </c>
      <c r="AG79" s="61" t="str">
        <f>IF(Q79="Ja",VLOOKUP($Q$2,Plausis!A:E,5,0),IF(R79="Ja",VLOOKUP($R$2,Plausis!A:E,5,0),IF(T79="Ja",VLOOKUP($T$2,Plausis!A:E,5,0),IF(U79="Ja",VLOOKUP($U$2,Plausis!A:E,5,0),IF(AA79="Ja",VLOOKUP($AA$2,Plausis!A:E,5,0),IF(AC79="Ja",VLOOKUP($AC$2,Plausis!A:E,5,0),IF(AD79="Ja",VLOOKUP($AD$2,Plausis!A:E,5,0),"")))))))</f>
        <v/>
      </c>
      <c r="AH79" s="52" t="str">
        <f>IF(Y79="Ja",VLOOKUP($Y$2,Plausis!A:E,5,0),"")</f>
        <v/>
      </c>
      <c r="AI79" s="52" t="str">
        <f t="shared" si="25"/>
        <v>Ja</v>
      </c>
      <c r="AJ79" s="52" t="str">
        <f>IF(S79="Ja",VLOOKUP($S$2,Plausis!A:E,5,0),IF(V79="Ja",VLOOKUP($V$2,Plausis!A:E,5,0),IF(X79="Ja",VLOOKUP($X$2,Plausis!A:E,5,0),"")))</f>
        <v/>
      </c>
      <c r="AK79" s="52" t="s">
        <v>4443</v>
      </c>
      <c r="AL79" s="52" t="s">
        <v>3</v>
      </c>
      <c r="AM79" s="114">
        <v>45531</v>
      </c>
      <c r="AN79" s="52" t="s">
        <v>4467</v>
      </c>
      <c r="AO79" s="52" t="str">
        <f>VLOOKUP(B79,'BAT Grundtabelle'!B:T,19,0)</f>
        <v>ja</v>
      </c>
      <c r="AP79" s="105" t="str">
        <f t="shared" si="26"/>
        <v>10072</v>
      </c>
      <c r="AQ79" s="52" t="str">
        <f t="shared" si="27"/>
        <v>Arzt an öffentlicher Einrichtung</v>
      </c>
      <c r="AR79" s="52" t="b">
        <f t="shared" si="24"/>
        <v>0</v>
      </c>
      <c r="AS79" s="52" t="b">
        <f t="shared" si="24"/>
        <v>0</v>
      </c>
      <c r="AT79" s="52" t="b">
        <f t="shared" si="24"/>
        <v>0</v>
      </c>
      <c r="AU79" s="52" t="str">
        <f t="shared" si="28"/>
        <v>Arzt</v>
      </c>
      <c r="AW79" s="52" t="b">
        <f t="shared" si="29"/>
        <v>0</v>
      </c>
      <c r="AX79" s="52" t="str">
        <f t="shared" si="30"/>
        <v>Arzt</v>
      </c>
      <c r="AY79" s="52" t="b">
        <f t="shared" si="31"/>
        <v>0</v>
      </c>
      <c r="AZ79" s="52" t="str">
        <f t="shared" si="32"/>
        <v>10072</v>
      </c>
      <c r="BA79" s="52" t="str">
        <f>VLOOKUP(A79,'BAT Grundtabelle'!A:U,21,0)</f>
        <v>ja</v>
      </c>
      <c r="BB79" s="52" t="str">
        <f t="shared" si="33"/>
        <v>nein</v>
      </c>
      <c r="BC79" s="52" t="str">
        <f t="shared" si="34"/>
        <v>10072</v>
      </c>
      <c r="BD79" s="52" t="str">
        <f t="shared" si="35"/>
        <v>Arzt an öffentlicher Einrichtung</v>
      </c>
      <c r="BE79" s="52" t="str">
        <f t="shared" si="36"/>
        <v>Arzt</v>
      </c>
      <c r="BF79" s="52" t="str">
        <f t="shared" si="37"/>
        <v>Arzt</v>
      </c>
    </row>
    <row r="80" spans="1:58" x14ac:dyDescent="0.35">
      <c r="A80" s="107" t="s">
        <v>2487</v>
      </c>
      <c r="B80" s="75" t="s">
        <v>1353</v>
      </c>
      <c r="C80" s="52" t="s">
        <v>3</v>
      </c>
      <c r="D80" s="52" t="s">
        <v>3</v>
      </c>
      <c r="E80" s="52" t="s">
        <v>2</v>
      </c>
      <c r="F80" s="52" t="s">
        <v>2</v>
      </c>
      <c r="G80" s="52" t="s">
        <v>2</v>
      </c>
      <c r="H80" s="52" t="s">
        <v>2</v>
      </c>
      <c r="I80" s="52" t="s">
        <v>2</v>
      </c>
      <c r="J80" s="52" t="s">
        <v>2</v>
      </c>
      <c r="K80" s="52" t="s">
        <v>2</v>
      </c>
      <c r="L80" s="52" t="s">
        <v>2</v>
      </c>
      <c r="M80" s="52" t="s">
        <v>2</v>
      </c>
      <c r="N80" s="52" t="s">
        <v>3</v>
      </c>
      <c r="O80" s="52" t="s">
        <v>4469</v>
      </c>
      <c r="P80" s="52" t="s">
        <v>4</v>
      </c>
      <c r="Q80" s="52" t="str">
        <f t="shared" si="38"/>
        <v>Nein</v>
      </c>
      <c r="R80" s="52" t="str">
        <f t="shared" si="38"/>
        <v>Nein</v>
      </c>
      <c r="S80" s="52" t="str">
        <f t="shared" si="38"/>
        <v>Nein</v>
      </c>
      <c r="T80" s="52" t="str">
        <f t="shared" si="38"/>
        <v>Nein</v>
      </c>
      <c r="U80" s="52" t="str">
        <f t="shared" si="38"/>
        <v>Nein</v>
      </c>
      <c r="V80" s="52" t="str">
        <f t="shared" si="38"/>
        <v>Nein</v>
      </c>
      <c r="W80" s="52" t="str">
        <f t="shared" si="38"/>
        <v>Nein</v>
      </c>
      <c r="X80" s="52" t="str">
        <f t="shared" si="38"/>
        <v>Nein</v>
      </c>
      <c r="Y80" s="52" t="str">
        <f t="shared" si="38"/>
        <v>Nein</v>
      </c>
      <c r="Z80" s="52" t="str">
        <f t="shared" si="38"/>
        <v>Nein</v>
      </c>
      <c r="AA80" s="52" t="str">
        <f t="shared" si="38"/>
        <v>Nein</v>
      </c>
      <c r="AB80" s="52" t="str">
        <f t="shared" si="38"/>
        <v>Nein</v>
      </c>
      <c r="AC80" s="52" t="str">
        <f t="shared" si="38"/>
        <v>Nein</v>
      </c>
      <c r="AD80" s="52" t="str">
        <f t="shared" si="38"/>
        <v>Nein</v>
      </c>
      <c r="AE80" s="52" t="str">
        <f t="shared" si="38"/>
        <v>Nein</v>
      </c>
      <c r="AF80" s="52" t="str">
        <f t="shared" si="38"/>
        <v>Nein</v>
      </c>
      <c r="AG80" s="61" t="str">
        <f>IF(Q80="Ja",VLOOKUP($Q$2,Plausis!A:E,5,0),IF(R80="Ja",VLOOKUP($R$2,Plausis!A:E,5,0),IF(T80="Ja",VLOOKUP($T$2,Plausis!A:E,5,0),IF(U80="Ja",VLOOKUP($U$2,Plausis!A:E,5,0),IF(AA80="Ja",VLOOKUP($AA$2,Plausis!A:E,5,0),IF(AC80="Ja",VLOOKUP($AC$2,Plausis!A:E,5,0),IF(AD80="Ja",VLOOKUP($AD$2,Plausis!A:E,5,0),"")))))))</f>
        <v/>
      </c>
      <c r="AH80" s="52" t="str">
        <f>IF(Y80="Ja",VLOOKUP($Y$2,Plausis!A:E,5,0),"")</f>
        <v/>
      </c>
      <c r="AI80" s="52" t="str">
        <f t="shared" si="25"/>
        <v>Ja</v>
      </c>
      <c r="AJ80" s="52" t="str">
        <f>IF(S80="Ja",VLOOKUP($S$2,Plausis!A:E,5,0),IF(V80="Ja",VLOOKUP($V$2,Plausis!A:E,5,0),IF(X80="Ja",VLOOKUP($X$2,Plausis!A:E,5,0),"")))</f>
        <v/>
      </c>
      <c r="AK80" s="52" t="s">
        <v>4443</v>
      </c>
      <c r="AL80" s="52" t="s">
        <v>3</v>
      </c>
      <c r="AM80" s="114">
        <v>45531</v>
      </c>
      <c r="AN80" s="52" t="s">
        <v>4467</v>
      </c>
      <c r="AO80" s="52" t="str">
        <f>VLOOKUP(B80,'BAT Grundtabelle'!B:T,19,0)</f>
        <v>ja</v>
      </c>
      <c r="AP80" s="105" t="str">
        <f t="shared" si="26"/>
        <v>10073</v>
      </c>
      <c r="AQ80" s="52" t="str">
        <f t="shared" si="27"/>
        <v>Arzt für Allgemeinmedizin</v>
      </c>
      <c r="AR80" s="52" t="b">
        <f t="shared" si="24"/>
        <v>0</v>
      </c>
      <c r="AS80" s="52" t="b">
        <f t="shared" si="24"/>
        <v>0</v>
      </c>
      <c r="AT80" s="52" t="b">
        <f t="shared" si="24"/>
        <v>0</v>
      </c>
      <c r="AU80" s="52" t="str">
        <f t="shared" si="28"/>
        <v>Arzt</v>
      </c>
      <c r="AW80" s="52" t="b">
        <f t="shared" si="29"/>
        <v>0</v>
      </c>
      <c r="AX80" s="52" t="str">
        <f t="shared" si="30"/>
        <v>Arzt</v>
      </c>
      <c r="AY80" s="52" t="b">
        <f t="shared" si="31"/>
        <v>0</v>
      </c>
      <c r="AZ80" s="52" t="str">
        <f t="shared" si="32"/>
        <v>10073</v>
      </c>
      <c r="BA80" s="52" t="str">
        <f>VLOOKUP(A80,'BAT Grundtabelle'!A:U,21,0)</f>
        <v>ja</v>
      </c>
      <c r="BB80" s="52" t="str">
        <f t="shared" si="33"/>
        <v>nein</v>
      </c>
      <c r="BC80" s="52" t="str">
        <f t="shared" si="34"/>
        <v>10073</v>
      </c>
      <c r="BD80" s="52" t="str">
        <f t="shared" si="35"/>
        <v>Arzt für Allgemeinmedizin</v>
      </c>
      <c r="BE80" s="52" t="str">
        <f t="shared" si="36"/>
        <v>Arzt</v>
      </c>
      <c r="BF80" s="52" t="str">
        <f t="shared" si="37"/>
        <v>Arzt</v>
      </c>
    </row>
    <row r="81" spans="1:58" x14ac:dyDescent="0.35">
      <c r="A81" s="107" t="s">
        <v>2488</v>
      </c>
      <c r="B81" s="75" t="s">
        <v>1259</v>
      </c>
      <c r="C81" s="52" t="s">
        <v>3</v>
      </c>
      <c r="D81" s="52" t="s">
        <v>3</v>
      </c>
      <c r="E81" s="52" t="s">
        <v>2</v>
      </c>
      <c r="F81" s="52" t="s">
        <v>2</v>
      </c>
      <c r="G81" s="52" t="s">
        <v>2</v>
      </c>
      <c r="H81" s="52" t="s">
        <v>2</v>
      </c>
      <c r="I81" s="52" t="s">
        <v>2</v>
      </c>
      <c r="J81" s="52" t="s">
        <v>2</v>
      </c>
      <c r="K81" s="52" t="s">
        <v>2</v>
      </c>
      <c r="L81" s="52" t="s">
        <v>2</v>
      </c>
      <c r="M81" s="52" t="s">
        <v>2</v>
      </c>
      <c r="N81" s="52" t="s">
        <v>3</v>
      </c>
      <c r="O81" s="52" t="s">
        <v>4469</v>
      </c>
      <c r="P81" s="52" t="s">
        <v>4</v>
      </c>
      <c r="Q81" s="52" t="str">
        <f t="shared" si="38"/>
        <v>Nein</v>
      </c>
      <c r="R81" s="52" t="str">
        <f t="shared" si="38"/>
        <v>Nein</v>
      </c>
      <c r="S81" s="52" t="str">
        <f t="shared" si="38"/>
        <v>Nein</v>
      </c>
      <c r="T81" s="52" t="str">
        <f t="shared" si="38"/>
        <v>Nein</v>
      </c>
      <c r="U81" s="52" t="str">
        <f t="shared" si="38"/>
        <v>Nein</v>
      </c>
      <c r="V81" s="52" t="str">
        <f t="shared" si="38"/>
        <v>Nein</v>
      </c>
      <c r="W81" s="52" t="str">
        <f t="shared" si="38"/>
        <v>Nein</v>
      </c>
      <c r="X81" s="52" t="str">
        <f t="shared" si="38"/>
        <v>Nein</v>
      </c>
      <c r="Y81" s="52" t="str">
        <f t="shared" si="38"/>
        <v>Nein</v>
      </c>
      <c r="Z81" s="52" t="str">
        <f t="shared" si="38"/>
        <v>Nein</v>
      </c>
      <c r="AA81" s="52" t="str">
        <f t="shared" si="38"/>
        <v>Nein</v>
      </c>
      <c r="AB81" s="52" t="str">
        <f t="shared" si="38"/>
        <v>Nein</v>
      </c>
      <c r="AC81" s="52" t="str">
        <f t="shared" si="38"/>
        <v>Nein</v>
      </c>
      <c r="AD81" s="52" t="str">
        <f t="shared" si="38"/>
        <v>Nein</v>
      </c>
      <c r="AE81" s="52" t="str">
        <f t="shared" si="38"/>
        <v>Nein</v>
      </c>
      <c r="AF81" s="52" t="str">
        <f t="shared" si="38"/>
        <v>Nein</v>
      </c>
      <c r="AG81" s="61" t="str">
        <f>IF(Q81="Ja",VLOOKUP($Q$2,Plausis!A:E,5,0),IF(R81="Ja",VLOOKUP($R$2,Plausis!A:E,5,0),IF(T81="Ja",VLOOKUP($T$2,Plausis!A:E,5,0),IF(U81="Ja",VLOOKUP($U$2,Plausis!A:E,5,0),IF(AA81="Ja",VLOOKUP($AA$2,Plausis!A:E,5,0),IF(AC81="Ja",VLOOKUP($AC$2,Plausis!A:E,5,0),IF(AD81="Ja",VLOOKUP($AD$2,Plausis!A:E,5,0),"")))))))</f>
        <v/>
      </c>
      <c r="AH81" s="52" t="str">
        <f>IF(Y81="Ja",VLOOKUP($Y$2,Plausis!A:E,5,0),"")</f>
        <v/>
      </c>
      <c r="AI81" s="52" t="str">
        <f t="shared" si="25"/>
        <v>Ja</v>
      </c>
      <c r="AJ81" s="52" t="str">
        <f>IF(S81="Ja",VLOOKUP($S$2,Plausis!A:E,5,0),IF(V81="Ja",VLOOKUP($V$2,Plausis!A:E,5,0),IF(X81="Ja",VLOOKUP($X$2,Plausis!A:E,5,0),"")))</f>
        <v/>
      </c>
      <c r="AK81" s="52" t="s">
        <v>4443</v>
      </c>
      <c r="AL81" s="52" t="s">
        <v>3</v>
      </c>
      <c r="AM81" s="114">
        <v>45531</v>
      </c>
      <c r="AN81" s="52" t="s">
        <v>4467</v>
      </c>
      <c r="AO81" s="52" t="str">
        <f>VLOOKUP(B81,'BAT Grundtabelle'!B:T,19,0)</f>
        <v>ja</v>
      </c>
      <c r="AP81" s="105" t="str">
        <f t="shared" si="26"/>
        <v>10074</v>
      </c>
      <c r="AQ81" s="52" t="str">
        <f t="shared" si="27"/>
        <v>Arzt für Anästhesiologie</v>
      </c>
      <c r="AR81" s="52" t="b">
        <f t="shared" si="24"/>
        <v>0</v>
      </c>
      <c r="AS81" s="52" t="b">
        <f t="shared" si="24"/>
        <v>0</v>
      </c>
      <c r="AT81" s="52" t="b">
        <f t="shared" si="24"/>
        <v>0</v>
      </c>
      <c r="AU81" s="52" t="str">
        <f t="shared" si="28"/>
        <v>Arzt</v>
      </c>
      <c r="AW81" s="52" t="b">
        <f t="shared" si="29"/>
        <v>0</v>
      </c>
      <c r="AX81" s="52" t="str">
        <f t="shared" si="30"/>
        <v>Arzt</v>
      </c>
      <c r="AY81" s="52" t="b">
        <f t="shared" si="31"/>
        <v>0</v>
      </c>
      <c r="AZ81" s="52" t="str">
        <f t="shared" si="32"/>
        <v>10074</v>
      </c>
      <c r="BA81" s="52" t="str">
        <f>VLOOKUP(A81,'BAT Grundtabelle'!A:U,21,0)</f>
        <v>ja</v>
      </c>
      <c r="BB81" s="52" t="str">
        <f t="shared" si="33"/>
        <v>nein</v>
      </c>
      <c r="BC81" s="52" t="str">
        <f t="shared" si="34"/>
        <v>10074</v>
      </c>
      <c r="BD81" s="52" t="str">
        <f t="shared" si="35"/>
        <v>Arzt für Anästhesiologie</v>
      </c>
      <c r="BE81" s="52" t="str">
        <f t="shared" si="36"/>
        <v>Arzt</v>
      </c>
      <c r="BF81" s="52" t="str">
        <f t="shared" si="37"/>
        <v>Arzt</v>
      </c>
    </row>
    <row r="82" spans="1:58" x14ac:dyDescent="0.35">
      <c r="A82" s="107" t="s">
        <v>2489</v>
      </c>
      <c r="B82" s="75" t="s">
        <v>1313</v>
      </c>
      <c r="C82" s="52" t="s">
        <v>3</v>
      </c>
      <c r="D82" s="52" t="s">
        <v>3</v>
      </c>
      <c r="E82" s="52" t="s">
        <v>2</v>
      </c>
      <c r="F82" s="52" t="s">
        <v>2</v>
      </c>
      <c r="G82" s="52" t="s">
        <v>2</v>
      </c>
      <c r="H82" s="52" t="s">
        <v>2</v>
      </c>
      <c r="I82" s="52" t="s">
        <v>2</v>
      </c>
      <c r="J82" s="52" t="s">
        <v>2</v>
      </c>
      <c r="K82" s="52" t="s">
        <v>2</v>
      </c>
      <c r="L82" s="52" t="s">
        <v>2</v>
      </c>
      <c r="M82" s="52" t="s">
        <v>2</v>
      </c>
      <c r="N82" s="52" t="s">
        <v>3</v>
      </c>
      <c r="O82" s="52" t="s">
        <v>4469</v>
      </c>
      <c r="P82" s="52" t="s">
        <v>4</v>
      </c>
      <c r="Q82" s="52" t="str">
        <f t="shared" si="38"/>
        <v>Nein</v>
      </c>
      <c r="R82" s="52" t="str">
        <f t="shared" si="38"/>
        <v>Nein</v>
      </c>
      <c r="S82" s="52" t="str">
        <f t="shared" si="38"/>
        <v>Nein</v>
      </c>
      <c r="T82" s="52" t="str">
        <f t="shared" si="38"/>
        <v>Nein</v>
      </c>
      <c r="U82" s="52" t="str">
        <f t="shared" si="38"/>
        <v>Nein</v>
      </c>
      <c r="V82" s="52" t="str">
        <f t="shared" si="38"/>
        <v>Nein</v>
      </c>
      <c r="W82" s="52" t="str">
        <f t="shared" si="38"/>
        <v>Nein</v>
      </c>
      <c r="X82" s="52" t="str">
        <f t="shared" si="38"/>
        <v>Nein</v>
      </c>
      <c r="Y82" s="52" t="str">
        <f t="shared" si="38"/>
        <v>Nein</v>
      </c>
      <c r="Z82" s="52" t="str">
        <f t="shared" si="38"/>
        <v>Nein</v>
      </c>
      <c r="AA82" s="52" t="str">
        <f t="shared" si="38"/>
        <v>Nein</v>
      </c>
      <c r="AB82" s="52" t="str">
        <f t="shared" si="38"/>
        <v>Nein</v>
      </c>
      <c r="AC82" s="52" t="str">
        <f t="shared" si="38"/>
        <v>Nein</v>
      </c>
      <c r="AD82" s="52" t="str">
        <f t="shared" si="38"/>
        <v>Nein</v>
      </c>
      <c r="AE82" s="52" t="str">
        <f t="shared" si="38"/>
        <v>Nein</v>
      </c>
      <c r="AF82" s="52" t="str">
        <f t="shared" si="38"/>
        <v>Nein</v>
      </c>
      <c r="AG82" s="61" t="str">
        <f>IF(Q82="Ja",VLOOKUP($Q$2,Plausis!A:E,5,0),IF(R82="Ja",VLOOKUP($R$2,Plausis!A:E,5,0),IF(T82="Ja",VLOOKUP($T$2,Plausis!A:E,5,0),IF(U82="Ja",VLOOKUP($U$2,Plausis!A:E,5,0),IF(AA82="Ja",VLOOKUP($AA$2,Plausis!A:E,5,0),IF(AC82="Ja",VLOOKUP($AC$2,Plausis!A:E,5,0),IF(AD82="Ja",VLOOKUP($AD$2,Plausis!A:E,5,0),"")))))))</f>
        <v/>
      </c>
      <c r="AH82" s="52" t="str">
        <f>IF(Y82="Ja",VLOOKUP($Y$2,Plausis!A:E,5,0),"")</f>
        <v/>
      </c>
      <c r="AI82" s="52" t="str">
        <f t="shared" si="25"/>
        <v>Ja</v>
      </c>
      <c r="AJ82" s="52" t="str">
        <f>IF(S82="Ja",VLOOKUP($S$2,Plausis!A:E,5,0),IF(V82="Ja",VLOOKUP($V$2,Plausis!A:E,5,0),IF(X82="Ja",VLOOKUP($X$2,Plausis!A:E,5,0),"")))</f>
        <v/>
      </c>
      <c r="AK82" s="52" t="s">
        <v>4443</v>
      </c>
      <c r="AL82" s="52" t="s">
        <v>3</v>
      </c>
      <c r="AM82" s="114">
        <v>45531</v>
      </c>
      <c r="AN82" s="52" t="s">
        <v>4467</v>
      </c>
      <c r="AO82" s="52" t="str">
        <f>VLOOKUP(B82,'BAT Grundtabelle'!B:T,19,0)</f>
        <v>ja</v>
      </c>
      <c r="AP82" s="105" t="str">
        <f t="shared" si="26"/>
        <v>10075</v>
      </c>
      <c r="AQ82" s="52" t="str">
        <f t="shared" si="27"/>
        <v>Arzt für Augenheilkunde</v>
      </c>
      <c r="AR82" s="52" t="b">
        <f t="shared" si="24"/>
        <v>0</v>
      </c>
      <c r="AS82" s="52" t="b">
        <f t="shared" si="24"/>
        <v>0</v>
      </c>
      <c r="AT82" s="52" t="b">
        <f t="shared" si="24"/>
        <v>0</v>
      </c>
      <c r="AU82" s="52" t="str">
        <f t="shared" si="28"/>
        <v>Arzt</v>
      </c>
      <c r="AW82" s="52" t="b">
        <f t="shared" si="29"/>
        <v>0</v>
      </c>
      <c r="AX82" s="52" t="str">
        <f t="shared" si="30"/>
        <v>Arzt</v>
      </c>
      <c r="AY82" s="52" t="b">
        <f t="shared" si="31"/>
        <v>0</v>
      </c>
      <c r="AZ82" s="52" t="str">
        <f t="shared" si="32"/>
        <v>10075</v>
      </c>
      <c r="BA82" s="52" t="str">
        <f>VLOOKUP(A82,'BAT Grundtabelle'!A:U,21,0)</f>
        <v>ja</v>
      </c>
      <c r="BB82" s="52" t="str">
        <f t="shared" si="33"/>
        <v>nein</v>
      </c>
      <c r="BC82" s="52" t="str">
        <f t="shared" si="34"/>
        <v>10075</v>
      </c>
      <c r="BD82" s="52" t="str">
        <f t="shared" si="35"/>
        <v>Arzt für Augenheilkunde</v>
      </c>
      <c r="BE82" s="52" t="str">
        <f t="shared" si="36"/>
        <v>Arzt</v>
      </c>
      <c r="BF82" s="52" t="str">
        <f t="shared" si="37"/>
        <v>Arzt</v>
      </c>
    </row>
    <row r="83" spans="1:58" x14ac:dyDescent="0.35">
      <c r="A83" s="107" t="s">
        <v>2490</v>
      </c>
      <c r="B83" s="75" t="s">
        <v>1333</v>
      </c>
      <c r="C83" s="52" t="s">
        <v>3</v>
      </c>
      <c r="D83" s="52" t="s">
        <v>3</v>
      </c>
      <c r="E83" s="52" t="s">
        <v>2</v>
      </c>
      <c r="F83" s="52" t="s">
        <v>2</v>
      </c>
      <c r="G83" s="52" t="s">
        <v>2</v>
      </c>
      <c r="H83" s="52" t="s">
        <v>2</v>
      </c>
      <c r="I83" s="52" t="s">
        <v>2</v>
      </c>
      <c r="J83" s="52" t="s">
        <v>2</v>
      </c>
      <c r="K83" s="52" t="s">
        <v>2</v>
      </c>
      <c r="L83" s="52" t="s">
        <v>2</v>
      </c>
      <c r="M83" s="52" t="s">
        <v>2</v>
      </c>
      <c r="N83" s="52" t="s">
        <v>3</v>
      </c>
      <c r="O83" s="52" t="s">
        <v>4469</v>
      </c>
      <c r="P83" s="52" t="s">
        <v>4</v>
      </c>
      <c r="Q83" s="52" t="str">
        <f t="shared" ref="Q83:AF92" si="39">IF(ISERROR(FIND(Q$2,$P83,1)),"Nein","Ja")</f>
        <v>Nein</v>
      </c>
      <c r="R83" s="52" t="str">
        <f t="shared" si="39"/>
        <v>Nein</v>
      </c>
      <c r="S83" s="52" t="str">
        <f t="shared" si="39"/>
        <v>Nein</v>
      </c>
      <c r="T83" s="52" t="str">
        <f t="shared" si="39"/>
        <v>Nein</v>
      </c>
      <c r="U83" s="52" t="str">
        <f t="shared" si="39"/>
        <v>Nein</v>
      </c>
      <c r="V83" s="52" t="str">
        <f t="shared" si="39"/>
        <v>Nein</v>
      </c>
      <c r="W83" s="52" t="str">
        <f t="shared" si="39"/>
        <v>Nein</v>
      </c>
      <c r="X83" s="52" t="str">
        <f t="shared" si="39"/>
        <v>Nein</v>
      </c>
      <c r="Y83" s="52" t="str">
        <f t="shared" si="39"/>
        <v>Nein</v>
      </c>
      <c r="Z83" s="52" t="str">
        <f t="shared" si="39"/>
        <v>Nein</v>
      </c>
      <c r="AA83" s="52" t="str">
        <f t="shared" si="39"/>
        <v>Nein</v>
      </c>
      <c r="AB83" s="52" t="str">
        <f t="shared" si="39"/>
        <v>Nein</v>
      </c>
      <c r="AC83" s="52" t="str">
        <f t="shared" si="39"/>
        <v>Nein</v>
      </c>
      <c r="AD83" s="52" t="str">
        <f t="shared" si="39"/>
        <v>Nein</v>
      </c>
      <c r="AE83" s="52" t="str">
        <f t="shared" si="39"/>
        <v>Nein</v>
      </c>
      <c r="AF83" s="52" t="str">
        <f t="shared" si="39"/>
        <v>Nein</v>
      </c>
      <c r="AG83" s="61" t="str">
        <f>IF(Q83="Ja",VLOOKUP($Q$2,Plausis!A:E,5,0),IF(R83="Ja",VLOOKUP($R$2,Plausis!A:E,5,0),IF(T83="Ja",VLOOKUP($T$2,Plausis!A:E,5,0),IF(U83="Ja",VLOOKUP($U$2,Plausis!A:E,5,0),IF(AA83="Ja",VLOOKUP($AA$2,Plausis!A:E,5,0),IF(AC83="Ja",VLOOKUP($AC$2,Plausis!A:E,5,0),IF(AD83="Ja",VLOOKUP($AD$2,Plausis!A:E,5,0),"")))))))</f>
        <v/>
      </c>
      <c r="AH83" s="52" t="str">
        <f>IF(Y83="Ja",VLOOKUP($Y$2,Plausis!A:E,5,0),"")</f>
        <v/>
      </c>
      <c r="AI83" s="52" t="str">
        <f t="shared" si="25"/>
        <v>Ja</v>
      </c>
      <c r="AJ83" s="52" t="str">
        <f>IF(S83="Ja",VLOOKUP($S$2,Plausis!A:E,5,0),IF(V83="Ja",VLOOKUP($V$2,Plausis!A:E,5,0),IF(X83="Ja",VLOOKUP($X$2,Plausis!A:E,5,0),"")))</f>
        <v/>
      </c>
      <c r="AK83" s="52" t="s">
        <v>4443</v>
      </c>
      <c r="AL83" s="52" t="s">
        <v>3</v>
      </c>
      <c r="AM83" s="114">
        <v>45531</v>
      </c>
      <c r="AN83" s="52" t="s">
        <v>4467</v>
      </c>
      <c r="AO83" s="52" t="str">
        <f>VLOOKUP(B83,'BAT Grundtabelle'!B:T,19,0)</f>
        <v>ja</v>
      </c>
      <c r="AP83" s="105" t="str">
        <f t="shared" si="26"/>
        <v>10076</v>
      </c>
      <c r="AQ83" s="52" t="str">
        <f t="shared" si="27"/>
        <v>Arzt für Chirurgie</v>
      </c>
      <c r="AR83" s="52" t="b">
        <f t="shared" ref="AR83:AT102" si="40">IF(ISERROR(FIND(AR$1,$P83,1)),FALSE,TRUE)</f>
        <v>0</v>
      </c>
      <c r="AS83" s="52" t="b">
        <f t="shared" si="40"/>
        <v>0</v>
      </c>
      <c r="AT83" s="52" t="b">
        <f t="shared" si="40"/>
        <v>0</v>
      </c>
      <c r="AU83" s="52" t="str">
        <f t="shared" si="28"/>
        <v>Arzt</v>
      </c>
      <c r="AW83" s="52" t="b">
        <f t="shared" si="29"/>
        <v>0</v>
      </c>
      <c r="AX83" s="52" t="str">
        <f t="shared" si="30"/>
        <v>Arzt</v>
      </c>
      <c r="AY83" s="52" t="b">
        <f t="shared" si="31"/>
        <v>0</v>
      </c>
      <c r="AZ83" s="52" t="str">
        <f t="shared" si="32"/>
        <v>10076</v>
      </c>
      <c r="BA83" s="52" t="str">
        <f>VLOOKUP(A83,'BAT Grundtabelle'!A:U,21,0)</f>
        <v>ja</v>
      </c>
      <c r="BB83" s="52" t="str">
        <f t="shared" si="33"/>
        <v>nein</v>
      </c>
      <c r="BC83" s="52" t="str">
        <f t="shared" si="34"/>
        <v>10076</v>
      </c>
      <c r="BD83" s="52" t="str">
        <f t="shared" si="35"/>
        <v>Arzt für Chirurgie</v>
      </c>
      <c r="BE83" s="52" t="str">
        <f t="shared" si="36"/>
        <v>Arzt</v>
      </c>
      <c r="BF83" s="52" t="str">
        <f t="shared" si="37"/>
        <v>Arzt</v>
      </c>
    </row>
    <row r="84" spans="1:58" x14ac:dyDescent="0.35">
      <c r="A84" s="107" t="s">
        <v>2491</v>
      </c>
      <c r="B84" s="75" t="s">
        <v>1168</v>
      </c>
      <c r="C84" s="52" t="s">
        <v>3</v>
      </c>
      <c r="D84" s="52" t="s">
        <v>3</v>
      </c>
      <c r="E84" s="52" t="s">
        <v>2</v>
      </c>
      <c r="F84" s="52" t="s">
        <v>2</v>
      </c>
      <c r="G84" s="52" t="s">
        <v>2</v>
      </c>
      <c r="H84" s="52" t="s">
        <v>2</v>
      </c>
      <c r="I84" s="52" t="s">
        <v>2</v>
      </c>
      <c r="J84" s="52" t="s">
        <v>2</v>
      </c>
      <c r="K84" s="52" t="s">
        <v>2</v>
      </c>
      <c r="L84" s="52" t="s">
        <v>2</v>
      </c>
      <c r="M84" s="52" t="s">
        <v>2</v>
      </c>
      <c r="N84" s="52" t="s">
        <v>3</v>
      </c>
      <c r="O84" s="52" t="s">
        <v>4469</v>
      </c>
      <c r="P84" s="52" t="s">
        <v>4</v>
      </c>
      <c r="Q84" s="52" t="str">
        <f t="shared" si="39"/>
        <v>Nein</v>
      </c>
      <c r="R84" s="52" t="str">
        <f t="shared" si="39"/>
        <v>Nein</v>
      </c>
      <c r="S84" s="52" t="str">
        <f t="shared" si="39"/>
        <v>Nein</v>
      </c>
      <c r="T84" s="52" t="str">
        <f t="shared" si="39"/>
        <v>Nein</v>
      </c>
      <c r="U84" s="52" t="str">
        <f t="shared" si="39"/>
        <v>Nein</v>
      </c>
      <c r="V84" s="52" t="str">
        <f t="shared" si="39"/>
        <v>Nein</v>
      </c>
      <c r="W84" s="52" t="str">
        <f t="shared" si="39"/>
        <v>Nein</v>
      </c>
      <c r="X84" s="52" t="str">
        <f t="shared" si="39"/>
        <v>Nein</v>
      </c>
      <c r="Y84" s="52" t="str">
        <f t="shared" si="39"/>
        <v>Nein</v>
      </c>
      <c r="Z84" s="52" t="str">
        <f t="shared" si="39"/>
        <v>Nein</v>
      </c>
      <c r="AA84" s="52" t="str">
        <f t="shared" si="39"/>
        <v>Nein</v>
      </c>
      <c r="AB84" s="52" t="str">
        <f t="shared" si="39"/>
        <v>Nein</v>
      </c>
      <c r="AC84" s="52" t="str">
        <f t="shared" si="39"/>
        <v>Nein</v>
      </c>
      <c r="AD84" s="52" t="str">
        <f t="shared" si="39"/>
        <v>Nein</v>
      </c>
      <c r="AE84" s="52" t="str">
        <f t="shared" si="39"/>
        <v>Nein</v>
      </c>
      <c r="AF84" s="52" t="str">
        <f t="shared" si="39"/>
        <v>Nein</v>
      </c>
      <c r="AG84" s="61" t="str">
        <f>IF(Q84="Ja",VLOOKUP($Q$2,Plausis!A:E,5,0),IF(R84="Ja",VLOOKUP($R$2,Plausis!A:E,5,0),IF(T84="Ja",VLOOKUP($T$2,Plausis!A:E,5,0),IF(U84="Ja",VLOOKUP($U$2,Plausis!A:E,5,0),IF(AA84="Ja",VLOOKUP($AA$2,Plausis!A:E,5,0),IF(AC84="Ja",VLOOKUP($AC$2,Plausis!A:E,5,0),IF(AD84="Ja",VLOOKUP($AD$2,Plausis!A:E,5,0),"")))))))</f>
        <v/>
      </c>
      <c r="AH84" s="52" t="str">
        <f>IF(Y84="Ja",VLOOKUP($Y$2,Plausis!A:E,5,0),"")</f>
        <v/>
      </c>
      <c r="AI84" s="52" t="str">
        <f t="shared" si="25"/>
        <v>Ja</v>
      </c>
      <c r="AJ84" s="52" t="str">
        <f>IF(S84="Ja",VLOOKUP($S$2,Plausis!A:E,5,0),IF(V84="Ja",VLOOKUP($V$2,Plausis!A:E,5,0),IF(X84="Ja",VLOOKUP($X$2,Plausis!A:E,5,0),"")))</f>
        <v/>
      </c>
      <c r="AK84" s="52" t="s">
        <v>4443</v>
      </c>
      <c r="AL84" s="52" t="s">
        <v>3</v>
      </c>
      <c r="AM84" s="114">
        <v>45531</v>
      </c>
      <c r="AN84" s="52" t="s">
        <v>4467</v>
      </c>
      <c r="AO84" s="52" t="str">
        <f>VLOOKUP(B84,'BAT Grundtabelle'!B:T,19,0)</f>
        <v>ja</v>
      </c>
      <c r="AP84" s="105" t="str">
        <f t="shared" si="26"/>
        <v>10077</v>
      </c>
      <c r="AQ84" s="52" t="str">
        <f t="shared" si="27"/>
        <v>Arzt für Gynäkologie</v>
      </c>
      <c r="AR84" s="52" t="b">
        <f t="shared" si="40"/>
        <v>0</v>
      </c>
      <c r="AS84" s="52" t="b">
        <f t="shared" si="40"/>
        <v>0</v>
      </c>
      <c r="AT84" s="52" t="b">
        <f t="shared" si="40"/>
        <v>0</v>
      </c>
      <c r="AU84" s="52" t="str">
        <f t="shared" si="28"/>
        <v>Arzt</v>
      </c>
      <c r="AW84" s="52" t="b">
        <f t="shared" si="29"/>
        <v>0</v>
      </c>
      <c r="AX84" s="52" t="str">
        <f t="shared" si="30"/>
        <v>Arzt</v>
      </c>
      <c r="AY84" s="52" t="b">
        <f t="shared" si="31"/>
        <v>0</v>
      </c>
      <c r="AZ84" s="52" t="str">
        <f t="shared" si="32"/>
        <v>10077</v>
      </c>
      <c r="BA84" s="52" t="str">
        <f>VLOOKUP(A84,'BAT Grundtabelle'!A:U,21,0)</f>
        <v>ja</v>
      </c>
      <c r="BB84" s="52" t="str">
        <f t="shared" si="33"/>
        <v>nein</v>
      </c>
      <c r="BC84" s="52" t="str">
        <f t="shared" si="34"/>
        <v>10077</v>
      </c>
      <c r="BD84" s="52" t="str">
        <f t="shared" si="35"/>
        <v>Arzt für Gynäkologie</v>
      </c>
      <c r="BE84" s="52" t="str">
        <f t="shared" si="36"/>
        <v>Arzt</v>
      </c>
      <c r="BF84" s="52" t="str">
        <f t="shared" si="37"/>
        <v>Arzt</v>
      </c>
    </row>
    <row r="85" spans="1:58" x14ac:dyDescent="0.35">
      <c r="A85" s="107" t="s">
        <v>2492</v>
      </c>
      <c r="B85" s="75" t="s">
        <v>1179</v>
      </c>
      <c r="C85" s="52" t="s">
        <v>3</v>
      </c>
      <c r="D85" s="52" t="s">
        <v>3</v>
      </c>
      <c r="E85" s="52" t="s">
        <v>2</v>
      </c>
      <c r="F85" s="52" t="s">
        <v>2</v>
      </c>
      <c r="G85" s="52" t="s">
        <v>2</v>
      </c>
      <c r="H85" s="52" t="s">
        <v>2</v>
      </c>
      <c r="I85" s="52" t="s">
        <v>2</v>
      </c>
      <c r="J85" s="52" t="s">
        <v>2</v>
      </c>
      <c r="K85" s="52" t="s">
        <v>2</v>
      </c>
      <c r="L85" s="52" t="s">
        <v>2</v>
      </c>
      <c r="M85" s="52" t="s">
        <v>2</v>
      </c>
      <c r="N85" s="52" t="s">
        <v>3</v>
      </c>
      <c r="O85" s="52" t="s">
        <v>4469</v>
      </c>
      <c r="P85" s="52" t="s">
        <v>4</v>
      </c>
      <c r="Q85" s="52" t="str">
        <f t="shared" si="39"/>
        <v>Nein</v>
      </c>
      <c r="R85" s="52" t="str">
        <f t="shared" si="39"/>
        <v>Nein</v>
      </c>
      <c r="S85" s="52" t="str">
        <f t="shared" si="39"/>
        <v>Nein</v>
      </c>
      <c r="T85" s="52" t="str">
        <f t="shared" si="39"/>
        <v>Nein</v>
      </c>
      <c r="U85" s="52" t="str">
        <f t="shared" si="39"/>
        <v>Nein</v>
      </c>
      <c r="V85" s="52" t="str">
        <f t="shared" si="39"/>
        <v>Nein</v>
      </c>
      <c r="W85" s="52" t="str">
        <f t="shared" si="39"/>
        <v>Nein</v>
      </c>
      <c r="X85" s="52" t="str">
        <f t="shared" si="39"/>
        <v>Nein</v>
      </c>
      <c r="Y85" s="52" t="str">
        <f t="shared" si="39"/>
        <v>Nein</v>
      </c>
      <c r="Z85" s="52" t="str">
        <f t="shared" si="39"/>
        <v>Nein</v>
      </c>
      <c r="AA85" s="52" t="str">
        <f t="shared" si="39"/>
        <v>Nein</v>
      </c>
      <c r="AB85" s="52" t="str">
        <f t="shared" si="39"/>
        <v>Nein</v>
      </c>
      <c r="AC85" s="52" t="str">
        <f t="shared" si="39"/>
        <v>Nein</v>
      </c>
      <c r="AD85" s="52" t="str">
        <f t="shared" si="39"/>
        <v>Nein</v>
      </c>
      <c r="AE85" s="52" t="str">
        <f t="shared" si="39"/>
        <v>Nein</v>
      </c>
      <c r="AF85" s="52" t="str">
        <f t="shared" si="39"/>
        <v>Nein</v>
      </c>
      <c r="AG85" s="61" t="str">
        <f>IF(Q85="Ja",VLOOKUP($Q$2,Plausis!A:E,5,0),IF(R85="Ja",VLOOKUP($R$2,Plausis!A:E,5,0),IF(T85="Ja",VLOOKUP($T$2,Plausis!A:E,5,0),IF(U85="Ja",VLOOKUP($U$2,Plausis!A:E,5,0),IF(AA85="Ja",VLOOKUP($AA$2,Plausis!A:E,5,0),IF(AC85="Ja",VLOOKUP($AC$2,Plausis!A:E,5,0),IF(AD85="Ja",VLOOKUP($AD$2,Plausis!A:E,5,0),"")))))))</f>
        <v/>
      </c>
      <c r="AH85" s="52" t="str">
        <f>IF(Y85="Ja",VLOOKUP($Y$2,Plausis!A:E,5,0),"")</f>
        <v/>
      </c>
      <c r="AI85" s="52" t="str">
        <f t="shared" si="25"/>
        <v>Ja</v>
      </c>
      <c r="AJ85" s="52" t="str">
        <f>IF(S85="Ja",VLOOKUP($S$2,Plausis!A:E,5,0),IF(V85="Ja",VLOOKUP($V$2,Plausis!A:E,5,0),IF(X85="Ja",VLOOKUP($X$2,Plausis!A:E,5,0),"")))</f>
        <v/>
      </c>
      <c r="AK85" s="52" t="s">
        <v>4443</v>
      </c>
      <c r="AL85" s="52" t="s">
        <v>3</v>
      </c>
      <c r="AM85" s="114">
        <v>45531</v>
      </c>
      <c r="AN85" s="52" t="s">
        <v>4467</v>
      </c>
      <c r="AO85" s="52" t="str">
        <f>VLOOKUP(B85,'BAT Grundtabelle'!B:T,19,0)</f>
        <v>ja</v>
      </c>
      <c r="AP85" s="105" t="str">
        <f t="shared" si="26"/>
        <v>10078</v>
      </c>
      <c r="AQ85" s="52" t="str">
        <f t="shared" si="27"/>
        <v>Arzt für HNO-Heilkunde</v>
      </c>
      <c r="AR85" s="52" t="b">
        <f t="shared" si="40"/>
        <v>0</v>
      </c>
      <c r="AS85" s="52" t="b">
        <f t="shared" si="40"/>
        <v>0</v>
      </c>
      <c r="AT85" s="52" t="b">
        <f t="shared" si="40"/>
        <v>0</v>
      </c>
      <c r="AU85" s="52" t="str">
        <f t="shared" si="28"/>
        <v>Arzt</v>
      </c>
      <c r="AW85" s="52" t="b">
        <f t="shared" si="29"/>
        <v>0</v>
      </c>
      <c r="AX85" s="52" t="str">
        <f t="shared" si="30"/>
        <v>Arzt</v>
      </c>
      <c r="AY85" s="52" t="b">
        <f t="shared" si="31"/>
        <v>0</v>
      </c>
      <c r="AZ85" s="52" t="str">
        <f t="shared" si="32"/>
        <v>10078</v>
      </c>
      <c r="BA85" s="52" t="str">
        <f>VLOOKUP(A85,'BAT Grundtabelle'!A:U,21,0)</f>
        <v>ja</v>
      </c>
      <c r="BB85" s="52" t="str">
        <f t="shared" si="33"/>
        <v>nein</v>
      </c>
      <c r="BC85" s="52" t="str">
        <f t="shared" si="34"/>
        <v>10078</v>
      </c>
      <c r="BD85" s="52" t="str">
        <f t="shared" si="35"/>
        <v>Arzt für HNO-Heilkunde</v>
      </c>
      <c r="BE85" s="52" t="str">
        <f t="shared" si="36"/>
        <v>Arzt</v>
      </c>
      <c r="BF85" s="52" t="str">
        <f t="shared" si="37"/>
        <v>Arzt</v>
      </c>
    </row>
    <row r="86" spans="1:58" x14ac:dyDescent="0.35">
      <c r="A86" s="107" t="s">
        <v>2493</v>
      </c>
      <c r="B86" s="75" t="s">
        <v>1004</v>
      </c>
      <c r="C86" s="52" t="s">
        <v>3</v>
      </c>
      <c r="D86" s="52" t="s">
        <v>3</v>
      </c>
      <c r="E86" s="52" t="s">
        <v>2</v>
      </c>
      <c r="F86" s="52" t="s">
        <v>2</v>
      </c>
      <c r="G86" s="52" t="s">
        <v>2</v>
      </c>
      <c r="H86" s="52" t="s">
        <v>2</v>
      </c>
      <c r="I86" s="52" t="s">
        <v>2</v>
      </c>
      <c r="J86" s="52" t="s">
        <v>2</v>
      </c>
      <c r="K86" s="52" t="s">
        <v>2</v>
      </c>
      <c r="L86" s="52" t="s">
        <v>2</v>
      </c>
      <c r="M86" s="52" t="s">
        <v>2</v>
      </c>
      <c r="N86" s="52" t="s">
        <v>3</v>
      </c>
      <c r="O86" s="52" t="s">
        <v>4469</v>
      </c>
      <c r="P86" s="52" t="s">
        <v>4</v>
      </c>
      <c r="Q86" s="52" t="str">
        <f t="shared" si="39"/>
        <v>Nein</v>
      </c>
      <c r="R86" s="52" t="str">
        <f t="shared" si="39"/>
        <v>Nein</v>
      </c>
      <c r="S86" s="52" t="str">
        <f t="shared" si="39"/>
        <v>Nein</v>
      </c>
      <c r="T86" s="52" t="str">
        <f t="shared" si="39"/>
        <v>Nein</v>
      </c>
      <c r="U86" s="52" t="str">
        <f t="shared" si="39"/>
        <v>Nein</v>
      </c>
      <c r="V86" s="52" t="str">
        <f t="shared" si="39"/>
        <v>Nein</v>
      </c>
      <c r="W86" s="52" t="str">
        <f t="shared" si="39"/>
        <v>Nein</v>
      </c>
      <c r="X86" s="52" t="str">
        <f t="shared" si="39"/>
        <v>Nein</v>
      </c>
      <c r="Y86" s="52" t="str">
        <f t="shared" si="39"/>
        <v>Nein</v>
      </c>
      <c r="Z86" s="52" t="str">
        <f t="shared" si="39"/>
        <v>Nein</v>
      </c>
      <c r="AA86" s="52" t="str">
        <f t="shared" si="39"/>
        <v>Nein</v>
      </c>
      <c r="AB86" s="52" t="str">
        <f t="shared" si="39"/>
        <v>Nein</v>
      </c>
      <c r="AC86" s="52" t="str">
        <f t="shared" si="39"/>
        <v>Nein</v>
      </c>
      <c r="AD86" s="52" t="str">
        <f t="shared" si="39"/>
        <v>Nein</v>
      </c>
      <c r="AE86" s="52" t="str">
        <f t="shared" si="39"/>
        <v>Nein</v>
      </c>
      <c r="AF86" s="52" t="str">
        <f t="shared" si="39"/>
        <v>Nein</v>
      </c>
      <c r="AG86" s="61" t="str">
        <f>IF(Q86="Ja",VLOOKUP($Q$2,Plausis!A:E,5,0),IF(R86="Ja",VLOOKUP($R$2,Plausis!A:E,5,0),IF(T86="Ja",VLOOKUP($T$2,Plausis!A:E,5,0),IF(U86="Ja",VLOOKUP($U$2,Plausis!A:E,5,0),IF(AA86="Ja",VLOOKUP($AA$2,Plausis!A:E,5,0),IF(AC86="Ja",VLOOKUP($AC$2,Plausis!A:E,5,0),IF(AD86="Ja",VLOOKUP($AD$2,Plausis!A:E,5,0),"")))))))</f>
        <v/>
      </c>
      <c r="AH86" s="52" t="str">
        <f>IF(Y86="Ja",VLOOKUP($Y$2,Plausis!A:E,5,0),"")</f>
        <v/>
      </c>
      <c r="AI86" s="52" t="str">
        <f t="shared" si="25"/>
        <v>Ja</v>
      </c>
      <c r="AJ86" s="52" t="str">
        <f>IF(S86="Ja",VLOOKUP($S$2,Plausis!A:E,5,0),IF(V86="Ja",VLOOKUP($V$2,Plausis!A:E,5,0),IF(X86="Ja",VLOOKUP($X$2,Plausis!A:E,5,0),"")))</f>
        <v/>
      </c>
      <c r="AK86" s="52" t="s">
        <v>4443</v>
      </c>
      <c r="AL86" s="52" t="s">
        <v>3</v>
      </c>
      <c r="AM86" s="114">
        <v>45531</v>
      </c>
      <c r="AN86" s="52" t="s">
        <v>4467</v>
      </c>
      <c r="AO86" s="52" t="str">
        <f>VLOOKUP(B86,'BAT Grundtabelle'!B:T,19,0)</f>
        <v>ja</v>
      </c>
      <c r="AP86" s="105" t="str">
        <f t="shared" si="26"/>
        <v>10079</v>
      </c>
      <c r="AQ86" s="52" t="str">
        <f t="shared" si="27"/>
        <v>Arzt für Innere Medizin</v>
      </c>
      <c r="AR86" s="52" t="b">
        <f t="shared" si="40"/>
        <v>0</v>
      </c>
      <c r="AS86" s="52" t="b">
        <f t="shared" si="40"/>
        <v>0</v>
      </c>
      <c r="AT86" s="52" t="b">
        <f t="shared" si="40"/>
        <v>0</v>
      </c>
      <c r="AU86" s="52" t="str">
        <f t="shared" si="28"/>
        <v>Arzt</v>
      </c>
      <c r="AW86" s="52" t="b">
        <f t="shared" si="29"/>
        <v>0</v>
      </c>
      <c r="AX86" s="52" t="str">
        <f t="shared" si="30"/>
        <v>Arzt</v>
      </c>
      <c r="AY86" s="52" t="b">
        <f t="shared" si="31"/>
        <v>0</v>
      </c>
      <c r="AZ86" s="52" t="str">
        <f t="shared" si="32"/>
        <v>10079</v>
      </c>
      <c r="BA86" s="52" t="str">
        <f>VLOOKUP(A86,'BAT Grundtabelle'!A:U,21,0)</f>
        <v>ja</v>
      </c>
      <c r="BB86" s="52" t="str">
        <f t="shared" si="33"/>
        <v>nein</v>
      </c>
      <c r="BC86" s="52" t="str">
        <f t="shared" si="34"/>
        <v>10079</v>
      </c>
      <c r="BD86" s="52" t="str">
        <f t="shared" si="35"/>
        <v>Arzt für Innere Medizin</v>
      </c>
      <c r="BE86" s="52" t="str">
        <f t="shared" si="36"/>
        <v>Arzt</v>
      </c>
      <c r="BF86" s="52" t="str">
        <f t="shared" si="37"/>
        <v>Arzt</v>
      </c>
    </row>
    <row r="87" spans="1:58" x14ac:dyDescent="0.35">
      <c r="A87" s="107" t="s">
        <v>2494</v>
      </c>
      <c r="B87" s="75" t="s">
        <v>1204</v>
      </c>
      <c r="C87" s="52" t="s">
        <v>3</v>
      </c>
      <c r="D87" s="52" t="s">
        <v>3</v>
      </c>
      <c r="E87" s="52" t="s">
        <v>2</v>
      </c>
      <c r="F87" s="52" t="s">
        <v>2</v>
      </c>
      <c r="G87" s="52" t="s">
        <v>2</v>
      </c>
      <c r="H87" s="52" t="s">
        <v>2</v>
      </c>
      <c r="I87" s="52" t="s">
        <v>2</v>
      </c>
      <c r="J87" s="52" t="s">
        <v>2</v>
      </c>
      <c r="K87" s="52" t="s">
        <v>2</v>
      </c>
      <c r="L87" s="52" t="s">
        <v>2</v>
      </c>
      <c r="M87" s="52" t="s">
        <v>2</v>
      </c>
      <c r="N87" s="52" t="s">
        <v>3</v>
      </c>
      <c r="O87" s="52" t="s">
        <v>4469</v>
      </c>
      <c r="P87" s="52" t="s">
        <v>4</v>
      </c>
      <c r="Q87" s="52" t="str">
        <f t="shared" si="39"/>
        <v>Nein</v>
      </c>
      <c r="R87" s="52" t="str">
        <f t="shared" si="39"/>
        <v>Nein</v>
      </c>
      <c r="S87" s="52" t="str">
        <f t="shared" si="39"/>
        <v>Nein</v>
      </c>
      <c r="T87" s="52" t="str">
        <f t="shared" si="39"/>
        <v>Nein</v>
      </c>
      <c r="U87" s="52" t="str">
        <f t="shared" si="39"/>
        <v>Nein</v>
      </c>
      <c r="V87" s="52" t="str">
        <f t="shared" si="39"/>
        <v>Nein</v>
      </c>
      <c r="W87" s="52" t="str">
        <f t="shared" si="39"/>
        <v>Nein</v>
      </c>
      <c r="X87" s="52" t="str">
        <f t="shared" si="39"/>
        <v>Nein</v>
      </c>
      <c r="Y87" s="52" t="str">
        <f t="shared" si="39"/>
        <v>Nein</v>
      </c>
      <c r="Z87" s="52" t="str">
        <f t="shared" si="39"/>
        <v>Nein</v>
      </c>
      <c r="AA87" s="52" t="str">
        <f t="shared" si="39"/>
        <v>Nein</v>
      </c>
      <c r="AB87" s="52" t="str">
        <f t="shared" si="39"/>
        <v>Nein</v>
      </c>
      <c r="AC87" s="52" t="str">
        <f t="shared" si="39"/>
        <v>Nein</v>
      </c>
      <c r="AD87" s="52" t="str">
        <f t="shared" si="39"/>
        <v>Nein</v>
      </c>
      <c r="AE87" s="52" t="str">
        <f t="shared" si="39"/>
        <v>Nein</v>
      </c>
      <c r="AF87" s="52" t="str">
        <f t="shared" si="39"/>
        <v>Nein</v>
      </c>
      <c r="AG87" s="61" t="str">
        <f>IF(Q87="Ja",VLOOKUP($Q$2,Plausis!A:E,5,0),IF(R87="Ja",VLOOKUP($R$2,Plausis!A:E,5,0),IF(T87="Ja",VLOOKUP($T$2,Plausis!A:E,5,0),IF(U87="Ja",VLOOKUP($U$2,Plausis!A:E,5,0),IF(AA87="Ja",VLOOKUP($AA$2,Plausis!A:E,5,0),IF(AC87="Ja",VLOOKUP($AC$2,Plausis!A:E,5,0),IF(AD87="Ja",VLOOKUP($AD$2,Plausis!A:E,5,0),"")))))))</f>
        <v/>
      </c>
      <c r="AH87" s="52" t="str">
        <f>IF(Y87="Ja",VLOOKUP($Y$2,Plausis!A:E,5,0),"")</f>
        <v/>
      </c>
      <c r="AI87" s="52" t="str">
        <f t="shared" si="25"/>
        <v>Ja</v>
      </c>
      <c r="AJ87" s="52" t="str">
        <f>IF(S87="Ja",VLOOKUP($S$2,Plausis!A:E,5,0),IF(V87="Ja",VLOOKUP($V$2,Plausis!A:E,5,0),IF(X87="Ja",VLOOKUP($X$2,Plausis!A:E,5,0),"")))</f>
        <v/>
      </c>
      <c r="AK87" s="52" t="s">
        <v>4443</v>
      </c>
      <c r="AL87" s="52" t="s">
        <v>3</v>
      </c>
      <c r="AM87" s="114">
        <v>45531</v>
      </c>
      <c r="AN87" s="52" t="s">
        <v>4467</v>
      </c>
      <c r="AO87" s="52" t="str">
        <f>VLOOKUP(B87,'BAT Grundtabelle'!B:T,19,0)</f>
        <v>ja</v>
      </c>
      <c r="AP87" s="105" t="str">
        <f t="shared" si="26"/>
        <v>10080</v>
      </c>
      <c r="AQ87" s="52" t="str">
        <f t="shared" si="27"/>
        <v>Arzt für Kinder-/Jugendmedizin</v>
      </c>
      <c r="AR87" s="52" t="b">
        <f t="shared" si="40"/>
        <v>0</v>
      </c>
      <c r="AS87" s="52" t="b">
        <f t="shared" si="40"/>
        <v>0</v>
      </c>
      <c r="AT87" s="52" t="b">
        <f t="shared" si="40"/>
        <v>0</v>
      </c>
      <c r="AU87" s="52" t="str">
        <f t="shared" si="28"/>
        <v>Arzt</v>
      </c>
      <c r="AW87" s="52" t="b">
        <f t="shared" si="29"/>
        <v>0</v>
      </c>
      <c r="AX87" s="52" t="str">
        <f t="shared" si="30"/>
        <v>Arzt</v>
      </c>
      <c r="AY87" s="52" t="b">
        <f t="shared" si="31"/>
        <v>0</v>
      </c>
      <c r="AZ87" s="52" t="str">
        <f t="shared" si="32"/>
        <v>10080</v>
      </c>
      <c r="BA87" s="52" t="str">
        <f>VLOOKUP(A87,'BAT Grundtabelle'!A:U,21,0)</f>
        <v>ja</v>
      </c>
      <c r="BB87" s="52" t="str">
        <f t="shared" si="33"/>
        <v>nein</v>
      </c>
      <c r="BC87" s="52" t="str">
        <f t="shared" si="34"/>
        <v>10080</v>
      </c>
      <c r="BD87" s="52" t="str">
        <f t="shared" si="35"/>
        <v>Arzt für Kinder-/Jugendmedizin</v>
      </c>
      <c r="BE87" s="52" t="str">
        <f t="shared" si="36"/>
        <v>Arzt</v>
      </c>
      <c r="BF87" s="52" t="str">
        <f t="shared" si="37"/>
        <v>Arzt</v>
      </c>
    </row>
    <row r="88" spans="1:58" x14ac:dyDescent="0.35">
      <c r="A88" s="107" t="s">
        <v>2495</v>
      </c>
      <c r="B88" s="75" t="s">
        <v>1335</v>
      </c>
      <c r="C88" s="52" t="s">
        <v>3</v>
      </c>
      <c r="D88" s="52" t="s">
        <v>3</v>
      </c>
      <c r="E88" s="52" t="s">
        <v>2</v>
      </c>
      <c r="F88" s="52" t="s">
        <v>2</v>
      </c>
      <c r="G88" s="52" t="s">
        <v>2</v>
      </c>
      <c r="H88" s="52" t="s">
        <v>2</v>
      </c>
      <c r="I88" s="52" t="s">
        <v>2</v>
      </c>
      <c r="J88" s="52" t="s">
        <v>2</v>
      </c>
      <c r="K88" s="52" t="s">
        <v>2</v>
      </c>
      <c r="L88" s="52" t="s">
        <v>2</v>
      </c>
      <c r="M88" s="52" t="s">
        <v>2</v>
      </c>
      <c r="N88" s="52" t="s">
        <v>3</v>
      </c>
      <c r="O88" s="52" t="s">
        <v>4469</v>
      </c>
      <c r="P88" s="52" t="s">
        <v>4</v>
      </c>
      <c r="Q88" s="52" t="str">
        <f t="shared" si="39"/>
        <v>Nein</v>
      </c>
      <c r="R88" s="52" t="str">
        <f t="shared" si="39"/>
        <v>Nein</v>
      </c>
      <c r="S88" s="52" t="str">
        <f t="shared" si="39"/>
        <v>Nein</v>
      </c>
      <c r="T88" s="52" t="str">
        <f t="shared" si="39"/>
        <v>Nein</v>
      </c>
      <c r="U88" s="52" t="str">
        <f t="shared" si="39"/>
        <v>Nein</v>
      </c>
      <c r="V88" s="52" t="str">
        <f t="shared" si="39"/>
        <v>Nein</v>
      </c>
      <c r="W88" s="52" t="str">
        <f t="shared" si="39"/>
        <v>Nein</v>
      </c>
      <c r="X88" s="52" t="str">
        <f t="shared" si="39"/>
        <v>Nein</v>
      </c>
      <c r="Y88" s="52" t="str">
        <f t="shared" si="39"/>
        <v>Nein</v>
      </c>
      <c r="Z88" s="52" t="str">
        <f t="shared" si="39"/>
        <v>Nein</v>
      </c>
      <c r="AA88" s="52" t="str">
        <f t="shared" si="39"/>
        <v>Nein</v>
      </c>
      <c r="AB88" s="52" t="str">
        <f t="shared" si="39"/>
        <v>Nein</v>
      </c>
      <c r="AC88" s="52" t="str">
        <f t="shared" si="39"/>
        <v>Nein</v>
      </c>
      <c r="AD88" s="52" t="str">
        <f t="shared" si="39"/>
        <v>Nein</v>
      </c>
      <c r="AE88" s="52" t="str">
        <f t="shared" si="39"/>
        <v>Nein</v>
      </c>
      <c r="AF88" s="52" t="str">
        <f t="shared" si="39"/>
        <v>Nein</v>
      </c>
      <c r="AG88" s="61" t="str">
        <f>IF(Q88="Ja",VLOOKUP($Q$2,Plausis!A:E,5,0),IF(R88="Ja",VLOOKUP($R$2,Plausis!A:E,5,0),IF(T88="Ja",VLOOKUP($T$2,Plausis!A:E,5,0),IF(U88="Ja",VLOOKUP($U$2,Plausis!A:E,5,0),IF(AA88="Ja",VLOOKUP($AA$2,Plausis!A:E,5,0),IF(AC88="Ja",VLOOKUP($AC$2,Plausis!A:E,5,0),IF(AD88="Ja",VLOOKUP($AD$2,Plausis!A:E,5,0),"")))))))</f>
        <v/>
      </c>
      <c r="AH88" s="52" t="str">
        <f>IF(Y88="Ja",VLOOKUP($Y$2,Plausis!A:E,5,0),"")</f>
        <v/>
      </c>
      <c r="AI88" s="52" t="str">
        <f t="shared" si="25"/>
        <v>Ja</v>
      </c>
      <c r="AJ88" s="52" t="str">
        <f>IF(S88="Ja",VLOOKUP($S$2,Plausis!A:E,5,0),IF(V88="Ja",VLOOKUP($V$2,Plausis!A:E,5,0),IF(X88="Ja",VLOOKUP($X$2,Plausis!A:E,5,0),"")))</f>
        <v/>
      </c>
      <c r="AK88" s="52" t="s">
        <v>4443</v>
      </c>
      <c r="AL88" s="52" t="s">
        <v>3</v>
      </c>
      <c r="AM88" s="114">
        <v>45531</v>
      </c>
      <c r="AN88" s="52" t="s">
        <v>4467</v>
      </c>
      <c r="AO88" s="52" t="str">
        <f>VLOOKUP(B88,'BAT Grundtabelle'!B:T,19,0)</f>
        <v>ja</v>
      </c>
      <c r="AP88" s="105" t="str">
        <f t="shared" si="26"/>
        <v>10081</v>
      </c>
      <c r="AQ88" s="52" t="str">
        <f t="shared" si="27"/>
        <v>Arzt für Mund-, Kiefer-, Gesichtschirurgie</v>
      </c>
      <c r="AR88" s="52" t="b">
        <f t="shared" si="40"/>
        <v>0</v>
      </c>
      <c r="AS88" s="52" t="b">
        <f t="shared" si="40"/>
        <v>0</v>
      </c>
      <c r="AT88" s="52" t="b">
        <f t="shared" si="40"/>
        <v>0</v>
      </c>
      <c r="AU88" s="52" t="str">
        <f t="shared" si="28"/>
        <v>Arzt</v>
      </c>
      <c r="AW88" s="52" t="b">
        <f t="shared" si="29"/>
        <v>0</v>
      </c>
      <c r="AX88" s="52" t="str">
        <f t="shared" si="30"/>
        <v>Arzt</v>
      </c>
      <c r="AY88" s="52" t="b">
        <f t="shared" si="31"/>
        <v>0</v>
      </c>
      <c r="AZ88" s="52" t="str">
        <f t="shared" si="32"/>
        <v>10081</v>
      </c>
      <c r="BA88" s="52" t="str">
        <f>VLOOKUP(A88,'BAT Grundtabelle'!A:U,21,0)</f>
        <v>ja</v>
      </c>
      <c r="BB88" s="52" t="str">
        <f t="shared" si="33"/>
        <v>nein</v>
      </c>
      <c r="BC88" s="52" t="str">
        <f t="shared" si="34"/>
        <v>10081</v>
      </c>
      <c r="BD88" s="52" t="str">
        <f t="shared" si="35"/>
        <v>Arzt für Mund-, Kiefer-, Gesichtschirurgie</v>
      </c>
      <c r="BE88" s="52" t="str">
        <f t="shared" si="36"/>
        <v>Arzt</v>
      </c>
      <c r="BF88" s="52" t="str">
        <f t="shared" si="37"/>
        <v>Arzt</v>
      </c>
    </row>
    <row r="89" spans="1:58" x14ac:dyDescent="0.35">
      <c r="A89" s="107" t="s">
        <v>2496</v>
      </c>
      <c r="B89" s="75" t="s">
        <v>1336</v>
      </c>
      <c r="C89" s="52" t="s">
        <v>3</v>
      </c>
      <c r="D89" s="52" t="s">
        <v>3</v>
      </c>
      <c r="E89" s="52" t="s">
        <v>2</v>
      </c>
      <c r="F89" s="52" t="s">
        <v>2</v>
      </c>
      <c r="G89" s="52" t="s">
        <v>2</v>
      </c>
      <c r="H89" s="52" t="s">
        <v>2</v>
      </c>
      <c r="I89" s="52" t="s">
        <v>2</v>
      </c>
      <c r="J89" s="52" t="s">
        <v>2</v>
      </c>
      <c r="K89" s="52" t="s">
        <v>2</v>
      </c>
      <c r="L89" s="52" t="s">
        <v>2</v>
      </c>
      <c r="M89" s="52" t="s">
        <v>2</v>
      </c>
      <c r="N89" s="52" t="s">
        <v>3</v>
      </c>
      <c r="O89" s="52" t="s">
        <v>4469</v>
      </c>
      <c r="P89" s="52" t="s">
        <v>4</v>
      </c>
      <c r="Q89" s="52" t="str">
        <f t="shared" si="39"/>
        <v>Nein</v>
      </c>
      <c r="R89" s="52" t="str">
        <f t="shared" si="39"/>
        <v>Nein</v>
      </c>
      <c r="S89" s="52" t="str">
        <f t="shared" si="39"/>
        <v>Nein</v>
      </c>
      <c r="T89" s="52" t="str">
        <f t="shared" si="39"/>
        <v>Nein</v>
      </c>
      <c r="U89" s="52" t="str">
        <f t="shared" si="39"/>
        <v>Nein</v>
      </c>
      <c r="V89" s="52" t="str">
        <f t="shared" si="39"/>
        <v>Nein</v>
      </c>
      <c r="W89" s="52" t="str">
        <f t="shared" si="39"/>
        <v>Nein</v>
      </c>
      <c r="X89" s="52" t="str">
        <f t="shared" si="39"/>
        <v>Nein</v>
      </c>
      <c r="Y89" s="52" t="str">
        <f t="shared" si="39"/>
        <v>Nein</v>
      </c>
      <c r="Z89" s="52" t="str">
        <f t="shared" si="39"/>
        <v>Nein</v>
      </c>
      <c r="AA89" s="52" t="str">
        <f t="shared" si="39"/>
        <v>Nein</v>
      </c>
      <c r="AB89" s="52" t="str">
        <f t="shared" si="39"/>
        <v>Nein</v>
      </c>
      <c r="AC89" s="52" t="str">
        <f t="shared" si="39"/>
        <v>Nein</v>
      </c>
      <c r="AD89" s="52" t="str">
        <f t="shared" si="39"/>
        <v>Nein</v>
      </c>
      <c r="AE89" s="52" t="str">
        <f t="shared" si="39"/>
        <v>Nein</v>
      </c>
      <c r="AF89" s="52" t="str">
        <f t="shared" si="39"/>
        <v>Nein</v>
      </c>
      <c r="AG89" s="61" t="str">
        <f>IF(Q89="Ja",VLOOKUP($Q$2,Plausis!A:E,5,0),IF(R89="Ja",VLOOKUP($R$2,Plausis!A:E,5,0),IF(T89="Ja",VLOOKUP($T$2,Plausis!A:E,5,0),IF(U89="Ja",VLOOKUP($U$2,Plausis!A:E,5,0),IF(AA89="Ja",VLOOKUP($AA$2,Plausis!A:E,5,0),IF(AC89="Ja",VLOOKUP($AC$2,Plausis!A:E,5,0),IF(AD89="Ja",VLOOKUP($AD$2,Plausis!A:E,5,0),"")))))))</f>
        <v/>
      </c>
      <c r="AH89" s="52" t="str">
        <f>IF(Y89="Ja",VLOOKUP($Y$2,Plausis!A:E,5,0),"")</f>
        <v/>
      </c>
      <c r="AI89" s="52" t="str">
        <f t="shared" si="25"/>
        <v>Ja</v>
      </c>
      <c r="AJ89" s="52" t="str">
        <f>IF(S89="Ja",VLOOKUP($S$2,Plausis!A:E,5,0),IF(V89="Ja",VLOOKUP($V$2,Plausis!A:E,5,0),IF(X89="Ja",VLOOKUP($X$2,Plausis!A:E,5,0),"")))</f>
        <v/>
      </c>
      <c r="AK89" s="52" t="s">
        <v>4443</v>
      </c>
      <c r="AL89" s="52" t="s">
        <v>3</v>
      </c>
      <c r="AM89" s="114">
        <v>45531</v>
      </c>
      <c r="AN89" s="52" t="s">
        <v>4467</v>
      </c>
      <c r="AO89" s="52" t="str">
        <f>VLOOKUP(B89,'BAT Grundtabelle'!B:T,19,0)</f>
        <v>ja</v>
      </c>
      <c r="AP89" s="105" t="str">
        <f t="shared" si="26"/>
        <v>10082</v>
      </c>
      <c r="AQ89" s="52" t="str">
        <f t="shared" si="27"/>
        <v>Arzt für Oralchirurgie</v>
      </c>
      <c r="AR89" s="52" t="b">
        <f t="shared" si="40"/>
        <v>0</v>
      </c>
      <c r="AS89" s="52" t="b">
        <f t="shared" si="40"/>
        <v>0</v>
      </c>
      <c r="AT89" s="52" t="b">
        <f t="shared" si="40"/>
        <v>0</v>
      </c>
      <c r="AU89" s="52" t="str">
        <f t="shared" si="28"/>
        <v>Arzt</v>
      </c>
      <c r="AW89" s="52" t="b">
        <f t="shared" si="29"/>
        <v>0</v>
      </c>
      <c r="AX89" s="52" t="str">
        <f t="shared" si="30"/>
        <v>Arzt</v>
      </c>
      <c r="AY89" s="52" t="b">
        <f t="shared" si="31"/>
        <v>0</v>
      </c>
      <c r="AZ89" s="52" t="str">
        <f t="shared" si="32"/>
        <v>10082</v>
      </c>
      <c r="BA89" s="52" t="str">
        <f>VLOOKUP(A89,'BAT Grundtabelle'!A:U,21,0)</f>
        <v>ja</v>
      </c>
      <c r="BB89" s="52" t="str">
        <f t="shared" si="33"/>
        <v>nein</v>
      </c>
      <c r="BC89" s="52" t="str">
        <f t="shared" si="34"/>
        <v>10082</v>
      </c>
      <c r="BD89" s="52" t="str">
        <f t="shared" si="35"/>
        <v>Arzt für Oralchirurgie</v>
      </c>
      <c r="BE89" s="52" t="str">
        <f t="shared" si="36"/>
        <v>Arzt</v>
      </c>
      <c r="BF89" s="52" t="str">
        <f t="shared" si="37"/>
        <v>Arzt</v>
      </c>
    </row>
    <row r="90" spans="1:58" x14ac:dyDescent="0.35">
      <c r="A90" s="107" t="s">
        <v>2497</v>
      </c>
      <c r="B90" s="75" t="s">
        <v>1344</v>
      </c>
      <c r="C90" s="52" t="s">
        <v>3</v>
      </c>
      <c r="D90" s="52" t="s">
        <v>3</v>
      </c>
      <c r="E90" s="52" t="s">
        <v>2</v>
      </c>
      <c r="F90" s="52" t="s">
        <v>2</v>
      </c>
      <c r="G90" s="52" t="s">
        <v>2</v>
      </c>
      <c r="H90" s="52" t="s">
        <v>2</v>
      </c>
      <c r="I90" s="52" t="s">
        <v>2</v>
      </c>
      <c r="J90" s="52" t="s">
        <v>2</v>
      </c>
      <c r="K90" s="52" t="s">
        <v>2</v>
      </c>
      <c r="L90" s="52" t="s">
        <v>2</v>
      </c>
      <c r="M90" s="52" t="s">
        <v>2</v>
      </c>
      <c r="N90" s="52" t="s">
        <v>3</v>
      </c>
      <c r="O90" s="52" t="s">
        <v>4469</v>
      </c>
      <c r="P90" s="52" t="s">
        <v>4</v>
      </c>
      <c r="Q90" s="52" t="str">
        <f t="shared" si="39"/>
        <v>Nein</v>
      </c>
      <c r="R90" s="52" t="str">
        <f t="shared" si="39"/>
        <v>Nein</v>
      </c>
      <c r="S90" s="52" t="str">
        <f t="shared" si="39"/>
        <v>Nein</v>
      </c>
      <c r="T90" s="52" t="str">
        <f t="shared" si="39"/>
        <v>Nein</v>
      </c>
      <c r="U90" s="52" t="str">
        <f t="shared" si="39"/>
        <v>Nein</v>
      </c>
      <c r="V90" s="52" t="str">
        <f t="shared" si="39"/>
        <v>Nein</v>
      </c>
      <c r="W90" s="52" t="str">
        <f t="shared" si="39"/>
        <v>Nein</v>
      </c>
      <c r="X90" s="52" t="str">
        <f t="shared" si="39"/>
        <v>Nein</v>
      </c>
      <c r="Y90" s="52" t="str">
        <f t="shared" si="39"/>
        <v>Nein</v>
      </c>
      <c r="Z90" s="52" t="str">
        <f t="shared" si="39"/>
        <v>Nein</v>
      </c>
      <c r="AA90" s="52" t="str">
        <f t="shared" si="39"/>
        <v>Nein</v>
      </c>
      <c r="AB90" s="52" t="str">
        <f t="shared" si="39"/>
        <v>Nein</v>
      </c>
      <c r="AC90" s="52" t="str">
        <f t="shared" si="39"/>
        <v>Nein</v>
      </c>
      <c r="AD90" s="52" t="str">
        <f t="shared" si="39"/>
        <v>Nein</v>
      </c>
      <c r="AE90" s="52" t="str">
        <f t="shared" si="39"/>
        <v>Nein</v>
      </c>
      <c r="AF90" s="52" t="str">
        <f t="shared" si="39"/>
        <v>Nein</v>
      </c>
      <c r="AG90" s="61" t="str">
        <f>IF(Q90="Ja",VLOOKUP($Q$2,Plausis!A:E,5,0),IF(R90="Ja",VLOOKUP($R$2,Plausis!A:E,5,0),IF(T90="Ja",VLOOKUP($T$2,Plausis!A:E,5,0),IF(U90="Ja",VLOOKUP($U$2,Plausis!A:E,5,0),IF(AA90="Ja",VLOOKUP($AA$2,Plausis!A:E,5,0),IF(AC90="Ja",VLOOKUP($AC$2,Plausis!A:E,5,0),IF(AD90="Ja",VLOOKUP($AD$2,Plausis!A:E,5,0),"")))))))</f>
        <v/>
      </c>
      <c r="AH90" s="52" t="str">
        <f>IF(Y90="Ja",VLOOKUP($Y$2,Plausis!A:E,5,0),"")</f>
        <v/>
      </c>
      <c r="AI90" s="52" t="str">
        <f t="shared" si="25"/>
        <v>Ja</v>
      </c>
      <c r="AJ90" s="52" t="str">
        <f>IF(S90="Ja",VLOOKUP($S$2,Plausis!A:E,5,0),IF(V90="Ja",VLOOKUP($V$2,Plausis!A:E,5,0),IF(X90="Ja",VLOOKUP($X$2,Plausis!A:E,5,0),"")))</f>
        <v/>
      </c>
      <c r="AK90" s="52" t="s">
        <v>4443</v>
      </c>
      <c r="AL90" s="52" t="s">
        <v>3</v>
      </c>
      <c r="AM90" s="114">
        <v>45531</v>
      </c>
      <c r="AN90" s="52" t="s">
        <v>4467</v>
      </c>
      <c r="AO90" s="52" t="str">
        <f>VLOOKUP(B90,'BAT Grundtabelle'!B:T,19,0)</f>
        <v>ja</v>
      </c>
      <c r="AP90" s="105" t="str">
        <f t="shared" si="26"/>
        <v>10083</v>
      </c>
      <c r="AQ90" s="52" t="str">
        <f t="shared" si="27"/>
        <v>Arzt für Orthopädie</v>
      </c>
      <c r="AR90" s="52" t="b">
        <f t="shared" si="40"/>
        <v>0</v>
      </c>
      <c r="AS90" s="52" t="b">
        <f t="shared" si="40"/>
        <v>0</v>
      </c>
      <c r="AT90" s="52" t="b">
        <f t="shared" si="40"/>
        <v>0</v>
      </c>
      <c r="AU90" s="52" t="str">
        <f t="shared" si="28"/>
        <v>Arzt</v>
      </c>
      <c r="AW90" s="52" t="b">
        <f t="shared" si="29"/>
        <v>0</v>
      </c>
      <c r="AX90" s="52" t="str">
        <f t="shared" si="30"/>
        <v>Arzt</v>
      </c>
      <c r="AY90" s="52" t="b">
        <f t="shared" si="31"/>
        <v>0</v>
      </c>
      <c r="AZ90" s="52" t="str">
        <f t="shared" si="32"/>
        <v>10083</v>
      </c>
      <c r="BA90" s="52" t="str">
        <f>VLOOKUP(A90,'BAT Grundtabelle'!A:U,21,0)</f>
        <v>ja</v>
      </c>
      <c r="BB90" s="52" t="str">
        <f t="shared" si="33"/>
        <v>nein</v>
      </c>
      <c r="BC90" s="52" t="str">
        <f t="shared" si="34"/>
        <v>10083</v>
      </c>
      <c r="BD90" s="52" t="str">
        <f t="shared" si="35"/>
        <v>Arzt für Orthopädie</v>
      </c>
      <c r="BE90" s="52" t="str">
        <f t="shared" si="36"/>
        <v>Arzt</v>
      </c>
      <c r="BF90" s="52" t="str">
        <f t="shared" si="37"/>
        <v>Arzt</v>
      </c>
    </row>
    <row r="91" spans="1:58" x14ac:dyDescent="0.35">
      <c r="A91" s="107" t="s">
        <v>2498</v>
      </c>
      <c r="B91" s="75" t="s">
        <v>1337</v>
      </c>
      <c r="C91" s="52" t="s">
        <v>3</v>
      </c>
      <c r="D91" s="52" t="s">
        <v>3</v>
      </c>
      <c r="E91" s="52" t="s">
        <v>2</v>
      </c>
      <c r="F91" s="52" t="s">
        <v>2</v>
      </c>
      <c r="G91" s="52" t="s">
        <v>2</v>
      </c>
      <c r="H91" s="52" t="s">
        <v>2</v>
      </c>
      <c r="I91" s="52" t="s">
        <v>2</v>
      </c>
      <c r="J91" s="52" t="s">
        <v>2</v>
      </c>
      <c r="K91" s="52" t="s">
        <v>2</v>
      </c>
      <c r="L91" s="52" t="s">
        <v>2</v>
      </c>
      <c r="M91" s="52" t="s">
        <v>2</v>
      </c>
      <c r="N91" s="52" t="s">
        <v>3</v>
      </c>
      <c r="O91" s="52" t="s">
        <v>4469</v>
      </c>
      <c r="P91" s="52" t="s">
        <v>4</v>
      </c>
      <c r="Q91" s="52" t="str">
        <f t="shared" si="39"/>
        <v>Nein</v>
      </c>
      <c r="R91" s="52" t="str">
        <f t="shared" si="39"/>
        <v>Nein</v>
      </c>
      <c r="S91" s="52" t="str">
        <f t="shared" si="39"/>
        <v>Nein</v>
      </c>
      <c r="T91" s="52" t="str">
        <f t="shared" si="39"/>
        <v>Nein</v>
      </c>
      <c r="U91" s="52" t="str">
        <f t="shared" si="39"/>
        <v>Nein</v>
      </c>
      <c r="V91" s="52" t="str">
        <f t="shared" si="39"/>
        <v>Nein</v>
      </c>
      <c r="W91" s="52" t="str">
        <f t="shared" si="39"/>
        <v>Nein</v>
      </c>
      <c r="X91" s="52" t="str">
        <f t="shared" si="39"/>
        <v>Nein</v>
      </c>
      <c r="Y91" s="52" t="str">
        <f t="shared" si="39"/>
        <v>Nein</v>
      </c>
      <c r="Z91" s="52" t="str">
        <f t="shared" si="39"/>
        <v>Nein</v>
      </c>
      <c r="AA91" s="52" t="str">
        <f t="shared" si="39"/>
        <v>Nein</v>
      </c>
      <c r="AB91" s="52" t="str">
        <f t="shared" si="39"/>
        <v>Nein</v>
      </c>
      <c r="AC91" s="52" t="str">
        <f t="shared" si="39"/>
        <v>Nein</v>
      </c>
      <c r="AD91" s="52" t="str">
        <f t="shared" si="39"/>
        <v>Nein</v>
      </c>
      <c r="AE91" s="52" t="str">
        <f t="shared" si="39"/>
        <v>Nein</v>
      </c>
      <c r="AF91" s="52" t="str">
        <f t="shared" si="39"/>
        <v>Nein</v>
      </c>
      <c r="AG91" s="61" t="str">
        <f>IF(Q91="Ja",VLOOKUP($Q$2,Plausis!A:E,5,0),IF(R91="Ja",VLOOKUP($R$2,Plausis!A:E,5,0),IF(T91="Ja",VLOOKUP($T$2,Plausis!A:E,5,0),IF(U91="Ja",VLOOKUP($U$2,Plausis!A:E,5,0),IF(AA91="Ja",VLOOKUP($AA$2,Plausis!A:E,5,0),IF(AC91="Ja",VLOOKUP($AC$2,Plausis!A:E,5,0),IF(AD91="Ja",VLOOKUP($AD$2,Plausis!A:E,5,0),"")))))))</f>
        <v/>
      </c>
      <c r="AH91" s="52" t="str">
        <f>IF(Y91="Ja",VLOOKUP($Y$2,Plausis!A:E,5,0),"")</f>
        <v/>
      </c>
      <c r="AI91" s="52" t="str">
        <f t="shared" si="25"/>
        <v>Ja</v>
      </c>
      <c r="AJ91" s="52" t="str">
        <f>IF(S91="Ja",VLOOKUP($S$2,Plausis!A:E,5,0),IF(V91="Ja",VLOOKUP($V$2,Plausis!A:E,5,0),IF(X91="Ja",VLOOKUP($X$2,Plausis!A:E,5,0),"")))</f>
        <v/>
      </c>
      <c r="AK91" s="52" t="s">
        <v>4443</v>
      </c>
      <c r="AL91" s="52" t="s">
        <v>3</v>
      </c>
      <c r="AM91" s="114">
        <v>45531</v>
      </c>
      <c r="AN91" s="52" t="s">
        <v>4467</v>
      </c>
      <c r="AO91" s="52" t="str">
        <f>VLOOKUP(B91,'BAT Grundtabelle'!B:T,19,0)</f>
        <v>ja</v>
      </c>
      <c r="AP91" s="105" t="str">
        <f t="shared" si="26"/>
        <v>10084</v>
      </c>
      <c r="AQ91" s="52" t="str">
        <f t="shared" si="27"/>
        <v>Arzt für plastisch-ästhetische Chirurgie</v>
      </c>
      <c r="AR91" s="52" t="b">
        <f t="shared" si="40"/>
        <v>0</v>
      </c>
      <c r="AS91" s="52" t="b">
        <f t="shared" si="40"/>
        <v>0</v>
      </c>
      <c r="AT91" s="52" t="b">
        <f t="shared" si="40"/>
        <v>0</v>
      </c>
      <c r="AU91" s="52" t="str">
        <f t="shared" si="28"/>
        <v>Arzt</v>
      </c>
      <c r="AW91" s="52" t="b">
        <f t="shared" si="29"/>
        <v>0</v>
      </c>
      <c r="AX91" s="52" t="str">
        <f t="shared" si="30"/>
        <v>Arzt</v>
      </c>
      <c r="AY91" s="52" t="b">
        <f t="shared" si="31"/>
        <v>0</v>
      </c>
      <c r="AZ91" s="52" t="str">
        <f t="shared" si="32"/>
        <v>10084</v>
      </c>
      <c r="BA91" s="52" t="str">
        <f>VLOOKUP(A91,'BAT Grundtabelle'!A:U,21,0)</f>
        <v>ja</v>
      </c>
      <c r="BB91" s="52" t="str">
        <f t="shared" si="33"/>
        <v>nein</v>
      </c>
      <c r="BC91" s="52" t="str">
        <f t="shared" si="34"/>
        <v>10084</v>
      </c>
      <c r="BD91" s="52" t="str">
        <f t="shared" si="35"/>
        <v>Arzt für plastisch-ästhetische Chirurgie</v>
      </c>
      <c r="BE91" s="52" t="str">
        <f t="shared" si="36"/>
        <v>Arzt</v>
      </c>
      <c r="BF91" s="52" t="str">
        <f t="shared" si="37"/>
        <v>Arzt</v>
      </c>
    </row>
    <row r="92" spans="1:58" x14ac:dyDescent="0.35">
      <c r="A92" s="107" t="s">
        <v>2499</v>
      </c>
      <c r="B92" s="75" t="s">
        <v>1578</v>
      </c>
      <c r="C92" s="52" t="s">
        <v>3</v>
      </c>
      <c r="D92" s="52" t="s">
        <v>3</v>
      </c>
      <c r="E92" s="52" t="s">
        <v>2</v>
      </c>
      <c r="F92" s="52" t="s">
        <v>2</v>
      </c>
      <c r="G92" s="52" t="s">
        <v>2</v>
      </c>
      <c r="H92" s="52" t="s">
        <v>2</v>
      </c>
      <c r="I92" s="52" t="s">
        <v>2</v>
      </c>
      <c r="J92" s="52" t="s">
        <v>2</v>
      </c>
      <c r="K92" s="52" t="s">
        <v>2</v>
      </c>
      <c r="L92" s="52" t="s">
        <v>2</v>
      </c>
      <c r="M92" s="52" t="s">
        <v>2</v>
      </c>
      <c r="N92" s="52" t="s">
        <v>3</v>
      </c>
      <c r="O92" s="52" t="s">
        <v>4469</v>
      </c>
      <c r="P92" s="52" t="s">
        <v>4</v>
      </c>
      <c r="Q92" s="52" t="str">
        <f t="shared" si="39"/>
        <v>Nein</v>
      </c>
      <c r="R92" s="52" t="str">
        <f t="shared" si="39"/>
        <v>Nein</v>
      </c>
      <c r="S92" s="52" t="str">
        <f t="shared" si="39"/>
        <v>Nein</v>
      </c>
      <c r="T92" s="52" t="str">
        <f t="shared" si="39"/>
        <v>Nein</v>
      </c>
      <c r="U92" s="52" t="str">
        <f t="shared" si="39"/>
        <v>Nein</v>
      </c>
      <c r="V92" s="52" t="str">
        <f t="shared" si="39"/>
        <v>Nein</v>
      </c>
      <c r="W92" s="52" t="str">
        <f t="shared" si="39"/>
        <v>Nein</v>
      </c>
      <c r="X92" s="52" t="str">
        <f t="shared" si="39"/>
        <v>Nein</v>
      </c>
      <c r="Y92" s="52" t="str">
        <f t="shared" si="39"/>
        <v>Nein</v>
      </c>
      <c r="Z92" s="52" t="str">
        <f t="shared" si="39"/>
        <v>Nein</v>
      </c>
      <c r="AA92" s="52" t="str">
        <f t="shared" si="39"/>
        <v>Nein</v>
      </c>
      <c r="AB92" s="52" t="str">
        <f t="shared" si="39"/>
        <v>Nein</v>
      </c>
      <c r="AC92" s="52" t="str">
        <f t="shared" si="39"/>
        <v>Nein</v>
      </c>
      <c r="AD92" s="52" t="str">
        <f t="shared" si="39"/>
        <v>Nein</v>
      </c>
      <c r="AE92" s="52" t="str">
        <f t="shared" si="39"/>
        <v>Nein</v>
      </c>
      <c r="AF92" s="52" t="str">
        <f t="shared" si="39"/>
        <v>Nein</v>
      </c>
      <c r="AG92" s="61" t="str">
        <f>IF(Q92="Ja",VLOOKUP($Q$2,Plausis!A:E,5,0),IF(R92="Ja",VLOOKUP($R$2,Plausis!A:E,5,0),IF(T92="Ja",VLOOKUP($T$2,Plausis!A:E,5,0),IF(U92="Ja",VLOOKUP($U$2,Plausis!A:E,5,0),IF(AA92="Ja",VLOOKUP($AA$2,Plausis!A:E,5,0),IF(AC92="Ja",VLOOKUP($AC$2,Plausis!A:E,5,0),IF(AD92="Ja",VLOOKUP($AD$2,Plausis!A:E,5,0),"")))))))</f>
        <v/>
      </c>
      <c r="AH92" s="52" t="str">
        <f>IF(Y92="Ja",VLOOKUP($Y$2,Plausis!A:E,5,0),"")</f>
        <v/>
      </c>
      <c r="AI92" s="52" t="str">
        <f t="shared" si="25"/>
        <v>Ja</v>
      </c>
      <c r="AJ92" s="52" t="str">
        <f>IF(S92="Ja",VLOOKUP($S$2,Plausis!A:E,5,0),IF(V92="Ja",VLOOKUP($V$2,Plausis!A:E,5,0),IF(X92="Ja",VLOOKUP($X$2,Plausis!A:E,5,0),"")))</f>
        <v/>
      </c>
      <c r="AK92" s="52" t="s">
        <v>4443</v>
      </c>
      <c r="AL92" s="52" t="s">
        <v>3</v>
      </c>
      <c r="AM92" s="114">
        <v>45531</v>
      </c>
      <c r="AN92" s="52" t="s">
        <v>4467</v>
      </c>
      <c r="AO92" s="52" t="str">
        <f>VLOOKUP(B92,'BAT Grundtabelle'!B:T,19,0)</f>
        <v>ja</v>
      </c>
      <c r="AP92" s="105" t="str">
        <f t="shared" si="26"/>
        <v>10085</v>
      </c>
      <c r="AQ92" s="52" t="str">
        <f t="shared" si="27"/>
        <v>Arzt für Radiologie</v>
      </c>
      <c r="AR92" s="52" t="b">
        <f t="shared" si="40"/>
        <v>0</v>
      </c>
      <c r="AS92" s="52" t="b">
        <f t="shared" si="40"/>
        <v>0</v>
      </c>
      <c r="AT92" s="52" t="b">
        <f t="shared" si="40"/>
        <v>0</v>
      </c>
      <c r="AU92" s="52" t="str">
        <f t="shared" si="28"/>
        <v>Arzt</v>
      </c>
      <c r="AW92" s="52" t="b">
        <f t="shared" si="29"/>
        <v>0</v>
      </c>
      <c r="AX92" s="52" t="str">
        <f t="shared" si="30"/>
        <v>Arzt</v>
      </c>
      <c r="AY92" s="52" t="b">
        <f t="shared" si="31"/>
        <v>0</v>
      </c>
      <c r="AZ92" s="52" t="str">
        <f t="shared" si="32"/>
        <v>10085</v>
      </c>
      <c r="BA92" s="52" t="str">
        <f>VLOOKUP(A92,'BAT Grundtabelle'!A:U,21,0)</f>
        <v>ja</v>
      </c>
      <c r="BB92" s="52" t="str">
        <f t="shared" si="33"/>
        <v>nein</v>
      </c>
      <c r="BC92" s="52" t="str">
        <f t="shared" si="34"/>
        <v>10085</v>
      </c>
      <c r="BD92" s="52" t="str">
        <f t="shared" si="35"/>
        <v>Arzt für Radiologie</v>
      </c>
      <c r="BE92" s="52" t="str">
        <f t="shared" si="36"/>
        <v>Arzt</v>
      </c>
      <c r="BF92" s="52" t="str">
        <f t="shared" si="37"/>
        <v>Arzt</v>
      </c>
    </row>
    <row r="93" spans="1:58" x14ac:dyDescent="0.35">
      <c r="A93" s="107" t="s">
        <v>2214</v>
      </c>
      <c r="B93" s="75" t="s">
        <v>2213</v>
      </c>
      <c r="C93" s="52" t="s">
        <v>3</v>
      </c>
      <c r="D93" s="52" t="s">
        <v>3</v>
      </c>
      <c r="E93" s="52" t="s">
        <v>2</v>
      </c>
      <c r="F93" s="52" t="s">
        <v>2</v>
      </c>
      <c r="G93" s="52" t="s">
        <v>2</v>
      </c>
      <c r="H93" s="52" t="s">
        <v>2</v>
      </c>
      <c r="I93" s="52" t="s">
        <v>2</v>
      </c>
      <c r="J93" s="52" t="s">
        <v>2</v>
      </c>
      <c r="K93" s="52" t="s">
        <v>2</v>
      </c>
      <c r="L93" s="52" t="s">
        <v>2</v>
      </c>
      <c r="M93" s="52" t="s">
        <v>2</v>
      </c>
      <c r="N93" s="52" t="s">
        <v>3</v>
      </c>
      <c r="O93" s="52" t="s">
        <v>4469</v>
      </c>
      <c r="P93" s="52" t="s">
        <v>4</v>
      </c>
      <c r="Q93" s="52" t="str">
        <f t="shared" ref="Q93:AF102" si="41">IF(ISERROR(FIND(Q$2,$P93,1)),"Nein","Ja")</f>
        <v>Nein</v>
      </c>
      <c r="R93" s="52" t="str">
        <f t="shared" si="41"/>
        <v>Nein</v>
      </c>
      <c r="S93" s="52" t="str">
        <f t="shared" si="41"/>
        <v>Nein</v>
      </c>
      <c r="T93" s="52" t="str">
        <f t="shared" si="41"/>
        <v>Nein</v>
      </c>
      <c r="U93" s="52" t="str">
        <f t="shared" si="41"/>
        <v>Nein</v>
      </c>
      <c r="V93" s="52" t="str">
        <f t="shared" si="41"/>
        <v>Nein</v>
      </c>
      <c r="W93" s="52" t="str">
        <f t="shared" si="41"/>
        <v>Nein</v>
      </c>
      <c r="X93" s="52" t="str">
        <f t="shared" si="41"/>
        <v>Nein</v>
      </c>
      <c r="Y93" s="52" t="str">
        <f t="shared" si="41"/>
        <v>Nein</v>
      </c>
      <c r="Z93" s="52" t="str">
        <f t="shared" si="41"/>
        <v>Nein</v>
      </c>
      <c r="AA93" s="52" t="str">
        <f t="shared" si="41"/>
        <v>Nein</v>
      </c>
      <c r="AB93" s="52" t="str">
        <f t="shared" si="41"/>
        <v>Nein</v>
      </c>
      <c r="AC93" s="52" t="str">
        <f t="shared" si="41"/>
        <v>Nein</v>
      </c>
      <c r="AD93" s="52" t="str">
        <f t="shared" si="41"/>
        <v>Nein</v>
      </c>
      <c r="AE93" s="52" t="str">
        <f t="shared" si="41"/>
        <v>Nein</v>
      </c>
      <c r="AF93" s="52" t="str">
        <f t="shared" si="41"/>
        <v>Nein</v>
      </c>
      <c r="AG93" s="61" t="str">
        <f>IF(Q93="Ja",VLOOKUP($Q$2,Plausis!A:E,5,0),IF(R93="Ja",VLOOKUP($R$2,Plausis!A:E,5,0),IF(T93="Ja",VLOOKUP($T$2,Plausis!A:E,5,0),IF(U93="Ja",VLOOKUP($U$2,Plausis!A:E,5,0),IF(AA93="Ja",VLOOKUP($AA$2,Plausis!A:E,5,0),IF(AC93="Ja",VLOOKUP($AC$2,Plausis!A:E,5,0),IF(AD93="Ja",VLOOKUP($AD$2,Plausis!A:E,5,0),"")))))))</f>
        <v/>
      </c>
      <c r="AH93" s="52" t="str">
        <f>IF(Y93="Ja",VLOOKUP($Y$2,Plausis!A:E,5,0),"")</f>
        <v/>
      </c>
      <c r="AI93" s="52" t="str">
        <f t="shared" si="25"/>
        <v>Ja</v>
      </c>
      <c r="AJ93" s="52" t="str">
        <f>IF(S93="Ja",VLOOKUP($S$2,Plausis!A:E,5,0),IF(V93="Ja",VLOOKUP($V$2,Plausis!A:E,5,0),IF(X93="Ja",VLOOKUP($X$2,Plausis!A:E,5,0),"")))</f>
        <v/>
      </c>
      <c r="AK93" s="52" t="s">
        <v>4443</v>
      </c>
      <c r="AL93" s="52" t="s">
        <v>3</v>
      </c>
      <c r="AM93" s="114">
        <v>45531</v>
      </c>
      <c r="AN93" s="52" t="s">
        <v>4467</v>
      </c>
      <c r="AO93" s="52" t="str">
        <f>VLOOKUP(B93,'BAT Grundtabelle'!B:T,19,0)</f>
        <v>ja</v>
      </c>
      <c r="AP93" s="105" t="str">
        <f t="shared" si="26"/>
        <v>5467</v>
      </c>
      <c r="AQ93" s="52" t="str">
        <f t="shared" si="27"/>
        <v>Arzt für Urologie</v>
      </c>
      <c r="AR93" s="52" t="b">
        <f t="shared" si="40"/>
        <v>0</v>
      </c>
      <c r="AS93" s="52" t="b">
        <f t="shared" si="40"/>
        <v>0</v>
      </c>
      <c r="AT93" s="52" t="b">
        <f t="shared" si="40"/>
        <v>0</v>
      </c>
      <c r="AU93" s="52" t="str">
        <f t="shared" si="28"/>
        <v>Arzt</v>
      </c>
      <c r="AW93" s="52" t="b">
        <f t="shared" si="29"/>
        <v>0</v>
      </c>
      <c r="AX93" s="52" t="str">
        <f t="shared" si="30"/>
        <v>Arzt</v>
      </c>
      <c r="AY93" s="52" t="b">
        <f t="shared" si="31"/>
        <v>0</v>
      </c>
      <c r="AZ93" s="52" t="str">
        <f t="shared" si="32"/>
        <v>5467</v>
      </c>
      <c r="BA93" s="52" t="str">
        <f>VLOOKUP(A93,'BAT Grundtabelle'!A:U,21,0)</f>
        <v>ja</v>
      </c>
      <c r="BB93" s="52" t="str">
        <f t="shared" si="33"/>
        <v>nein</v>
      </c>
      <c r="BC93" s="52" t="str">
        <f t="shared" si="34"/>
        <v>5467</v>
      </c>
      <c r="BD93" s="52" t="str">
        <f t="shared" si="35"/>
        <v>Arzt für Urologie</v>
      </c>
      <c r="BE93" s="52" t="str">
        <f t="shared" si="36"/>
        <v>Arzt</v>
      </c>
      <c r="BF93" s="52" t="str">
        <f t="shared" si="37"/>
        <v>Arzt</v>
      </c>
    </row>
    <row r="94" spans="1:58" x14ac:dyDescent="0.35">
      <c r="A94" s="107" t="s">
        <v>2500</v>
      </c>
      <c r="B94" s="75" t="s">
        <v>611</v>
      </c>
      <c r="C94" s="52" t="s">
        <v>3</v>
      </c>
      <c r="D94" s="52" t="s">
        <v>3</v>
      </c>
      <c r="E94" s="52" t="s">
        <v>2</v>
      </c>
      <c r="F94" s="52" t="s">
        <v>2</v>
      </c>
      <c r="G94" s="52" t="s">
        <v>2</v>
      </c>
      <c r="H94" s="52" t="s">
        <v>2</v>
      </c>
      <c r="I94" s="52" t="s">
        <v>2</v>
      </c>
      <c r="J94" s="52" t="s">
        <v>2</v>
      </c>
      <c r="K94" s="52" t="s">
        <v>2</v>
      </c>
      <c r="L94" s="52" t="s">
        <v>2</v>
      </c>
      <c r="M94" s="52" t="s">
        <v>2</v>
      </c>
      <c r="N94" s="52" t="s">
        <v>3</v>
      </c>
      <c r="O94" s="52" t="s">
        <v>4469</v>
      </c>
      <c r="P94" s="52" t="s">
        <v>4</v>
      </c>
      <c r="Q94" s="52" t="str">
        <f t="shared" si="41"/>
        <v>Nein</v>
      </c>
      <c r="R94" s="52" t="str">
        <f t="shared" si="41"/>
        <v>Nein</v>
      </c>
      <c r="S94" s="52" t="str">
        <f t="shared" si="41"/>
        <v>Nein</v>
      </c>
      <c r="T94" s="52" t="str">
        <f t="shared" si="41"/>
        <v>Nein</v>
      </c>
      <c r="U94" s="52" t="str">
        <f t="shared" si="41"/>
        <v>Nein</v>
      </c>
      <c r="V94" s="52" t="str">
        <f t="shared" si="41"/>
        <v>Nein</v>
      </c>
      <c r="W94" s="52" t="str">
        <f t="shared" si="41"/>
        <v>Nein</v>
      </c>
      <c r="X94" s="52" t="str">
        <f t="shared" si="41"/>
        <v>Nein</v>
      </c>
      <c r="Y94" s="52" t="str">
        <f t="shared" si="41"/>
        <v>Nein</v>
      </c>
      <c r="Z94" s="52" t="str">
        <f t="shared" si="41"/>
        <v>Nein</v>
      </c>
      <c r="AA94" s="52" t="str">
        <f t="shared" si="41"/>
        <v>Nein</v>
      </c>
      <c r="AB94" s="52" t="str">
        <f t="shared" si="41"/>
        <v>Nein</v>
      </c>
      <c r="AC94" s="52" t="str">
        <f t="shared" si="41"/>
        <v>Nein</v>
      </c>
      <c r="AD94" s="52" t="str">
        <f t="shared" si="41"/>
        <v>Nein</v>
      </c>
      <c r="AE94" s="52" t="str">
        <f t="shared" si="41"/>
        <v>Nein</v>
      </c>
      <c r="AF94" s="52" t="str">
        <f t="shared" si="41"/>
        <v>Nein</v>
      </c>
      <c r="AG94" s="61" t="str">
        <f>IF(Q94="Ja",VLOOKUP($Q$2,Plausis!A:E,5,0),IF(R94="Ja",VLOOKUP($R$2,Plausis!A:E,5,0),IF(T94="Ja",VLOOKUP($T$2,Plausis!A:E,5,0),IF(U94="Ja",VLOOKUP($U$2,Plausis!A:E,5,0),IF(AA94="Ja",VLOOKUP($AA$2,Plausis!A:E,5,0),IF(AC94="Ja",VLOOKUP($AC$2,Plausis!A:E,5,0),IF(AD94="Ja",VLOOKUP($AD$2,Plausis!A:E,5,0),"")))))))</f>
        <v/>
      </c>
      <c r="AH94" s="52" t="str">
        <f>IF(Y94="Ja",VLOOKUP($Y$2,Plausis!A:E,5,0),"")</f>
        <v/>
      </c>
      <c r="AI94" s="52" t="str">
        <f t="shared" si="25"/>
        <v>Ja</v>
      </c>
      <c r="AJ94" s="52" t="str">
        <f>IF(S94="Ja",VLOOKUP($S$2,Plausis!A:E,5,0),IF(V94="Ja",VLOOKUP($V$2,Plausis!A:E,5,0),IF(X94="Ja",VLOOKUP($X$2,Plausis!A:E,5,0),"")))</f>
        <v/>
      </c>
      <c r="AK94" s="52" t="s">
        <v>4443</v>
      </c>
      <c r="AL94" s="52" t="s">
        <v>3</v>
      </c>
      <c r="AM94" s="114">
        <v>45531</v>
      </c>
      <c r="AN94" s="52" t="s">
        <v>4467</v>
      </c>
      <c r="AO94" s="52" t="str">
        <f>VLOOKUP(B94,'BAT Grundtabelle'!B:T,19,0)</f>
        <v>ja</v>
      </c>
      <c r="AP94" s="105" t="str">
        <f t="shared" si="26"/>
        <v>10086</v>
      </c>
      <c r="AQ94" s="52" t="str">
        <f t="shared" si="27"/>
        <v>Arzt für Zahnheilkunde</v>
      </c>
      <c r="AR94" s="52" t="b">
        <f t="shared" si="40"/>
        <v>0</v>
      </c>
      <c r="AS94" s="52" t="b">
        <f t="shared" si="40"/>
        <v>0</v>
      </c>
      <c r="AT94" s="52" t="b">
        <f t="shared" si="40"/>
        <v>0</v>
      </c>
      <c r="AU94" s="52" t="str">
        <f t="shared" si="28"/>
        <v>Arzt</v>
      </c>
      <c r="AW94" s="52" t="b">
        <f t="shared" si="29"/>
        <v>0</v>
      </c>
      <c r="AX94" s="52" t="str">
        <f t="shared" si="30"/>
        <v>Arzt</v>
      </c>
      <c r="AY94" s="52" t="b">
        <f t="shared" si="31"/>
        <v>0</v>
      </c>
      <c r="AZ94" s="52" t="str">
        <f t="shared" si="32"/>
        <v>10086</v>
      </c>
      <c r="BA94" s="52" t="str">
        <f>VLOOKUP(A94,'BAT Grundtabelle'!A:U,21,0)</f>
        <v>ja</v>
      </c>
      <c r="BB94" s="52" t="str">
        <f t="shared" si="33"/>
        <v>nein</v>
      </c>
      <c r="BC94" s="52" t="str">
        <f t="shared" si="34"/>
        <v>10086</v>
      </c>
      <c r="BD94" s="52" t="str">
        <f t="shared" si="35"/>
        <v>Arzt für Zahnheilkunde</v>
      </c>
      <c r="BE94" s="52" t="str">
        <f t="shared" si="36"/>
        <v>Arzt</v>
      </c>
      <c r="BF94" s="52" t="str">
        <f t="shared" si="37"/>
        <v>Arzt</v>
      </c>
    </row>
    <row r="95" spans="1:58" hidden="1" x14ac:dyDescent="0.35">
      <c r="A95" s="107" t="s">
        <v>2501</v>
      </c>
      <c r="B95" s="75" t="s">
        <v>930</v>
      </c>
      <c r="C95" s="52" t="s">
        <v>2</v>
      </c>
      <c r="D95" s="52" t="s">
        <v>2</v>
      </c>
      <c r="E95" s="52" t="s">
        <v>2</v>
      </c>
      <c r="F95" s="52" t="s">
        <v>2</v>
      </c>
      <c r="G95" s="52" t="s">
        <v>2</v>
      </c>
      <c r="H95" s="52" t="s">
        <v>2</v>
      </c>
      <c r="I95" s="52" t="s">
        <v>2</v>
      </c>
      <c r="J95" s="52" t="s">
        <v>2</v>
      </c>
      <c r="K95" s="52" t="s">
        <v>2</v>
      </c>
      <c r="L95" s="52" t="s">
        <v>2</v>
      </c>
      <c r="M95" s="52" t="s">
        <v>2</v>
      </c>
      <c r="N95" s="52" t="s">
        <v>2</v>
      </c>
      <c r="O95" s="52" t="s">
        <v>2413</v>
      </c>
      <c r="P95" s="52" t="s">
        <v>4</v>
      </c>
      <c r="Q95" s="52" t="str">
        <f t="shared" si="41"/>
        <v>Nein</v>
      </c>
      <c r="R95" s="52" t="str">
        <f t="shared" si="41"/>
        <v>Nein</v>
      </c>
      <c r="S95" s="52" t="str">
        <f t="shared" si="41"/>
        <v>Nein</v>
      </c>
      <c r="T95" s="52" t="str">
        <f t="shared" si="41"/>
        <v>Nein</v>
      </c>
      <c r="U95" s="52" t="str">
        <f t="shared" si="41"/>
        <v>Nein</v>
      </c>
      <c r="V95" s="52" t="str">
        <f t="shared" si="41"/>
        <v>Nein</v>
      </c>
      <c r="W95" s="52" t="str">
        <f t="shared" si="41"/>
        <v>Nein</v>
      </c>
      <c r="X95" s="52" t="str">
        <f t="shared" si="41"/>
        <v>Nein</v>
      </c>
      <c r="Y95" s="52" t="str">
        <f t="shared" si="41"/>
        <v>Nein</v>
      </c>
      <c r="Z95" s="52" t="str">
        <f t="shared" si="41"/>
        <v>Nein</v>
      </c>
      <c r="AA95" s="52" t="str">
        <f t="shared" si="41"/>
        <v>Nein</v>
      </c>
      <c r="AB95" s="52" t="str">
        <f t="shared" si="41"/>
        <v>Nein</v>
      </c>
      <c r="AC95" s="52" t="str">
        <f t="shared" si="41"/>
        <v>Nein</v>
      </c>
      <c r="AD95" s="52" t="str">
        <f t="shared" si="41"/>
        <v>Nein</v>
      </c>
      <c r="AE95" s="52" t="str">
        <f t="shared" si="41"/>
        <v>Nein</v>
      </c>
      <c r="AF95" s="52" t="str">
        <f t="shared" si="41"/>
        <v>Nein</v>
      </c>
      <c r="AG95" s="61" t="str">
        <f>IF(Q95="Ja",VLOOKUP($Q$2,Plausis!A:E,5,0),IF(R95="Ja",VLOOKUP($R$2,Plausis!A:E,5,0),IF(T95="Ja",VLOOKUP($T$2,Plausis!A:E,5,0),IF(U95="Ja",VLOOKUP($U$2,Plausis!A:E,5,0),IF(AA95="Ja",VLOOKUP($AA$2,Plausis!A:E,5,0),IF(AC95="Ja",VLOOKUP($AC$2,Plausis!A:E,5,0),IF(AD95="Ja",VLOOKUP($AD$2,Plausis!A:E,5,0),"")))))))</f>
        <v/>
      </c>
      <c r="AH95" s="52" t="str">
        <f>IF(Y95="Ja",VLOOKUP($Y$2,Plausis!A:E,5,0),"")</f>
        <v/>
      </c>
      <c r="AI95" s="52" t="str">
        <f t="shared" si="25"/>
        <v>Nein</v>
      </c>
      <c r="AJ95" s="52" t="str">
        <f>IF(S95="Ja",VLOOKUP($S$2,Plausis!A:E,5,0),IF(V95="Ja",VLOOKUP($V$2,Plausis!A:E,5,0),IF(X95="Ja",VLOOKUP($X$2,Plausis!A:E,5,0),"")))</f>
        <v/>
      </c>
      <c r="AL95" s="52" t="s">
        <v>2</v>
      </c>
      <c r="AM95" s="114">
        <v>45531</v>
      </c>
      <c r="AN95" s="52" t="s">
        <v>4467</v>
      </c>
      <c r="AO95" s="52" t="str">
        <f>VLOOKUP(B95,'BAT Grundtabelle'!B:T,19,0)</f>
        <v>nein</v>
      </c>
      <c r="AP95" s="105" t="str">
        <f t="shared" si="26"/>
        <v>10087</v>
      </c>
      <c r="AQ95" s="52" t="str">
        <f t="shared" si="27"/>
        <v>Arzt/Zahnarzt (im Ruhezustand)</v>
      </c>
      <c r="AR95" s="52" t="b">
        <f t="shared" si="40"/>
        <v>0</v>
      </c>
      <c r="AS95" s="52" t="b">
        <f t="shared" si="40"/>
        <v>0</v>
      </c>
      <c r="AT95" s="52" t="b">
        <f t="shared" si="40"/>
        <v>0</v>
      </c>
      <c r="AU95" s="52" t="str">
        <f t="shared" si="28"/>
        <v/>
      </c>
      <c r="AW95" s="52" t="b">
        <f t="shared" si="29"/>
        <v>0</v>
      </c>
      <c r="AX95" s="52" t="str">
        <f t="shared" si="30"/>
        <v/>
      </c>
      <c r="AY95" s="52" t="b">
        <f t="shared" si="31"/>
        <v>0</v>
      </c>
      <c r="AZ95" s="52" t="str">
        <f t="shared" si="32"/>
        <v>10087</v>
      </c>
      <c r="BA95" s="52" t="str">
        <f>VLOOKUP(A95,'BAT Grundtabelle'!A:U,21,0)</f>
        <v>nein</v>
      </c>
      <c r="BB95" s="52" t="str">
        <f t="shared" si="33"/>
        <v>nein</v>
      </c>
      <c r="BC95" s="52" t="str">
        <f t="shared" si="34"/>
        <v>10087</v>
      </c>
      <c r="BD95" s="52" t="str">
        <f t="shared" si="35"/>
        <v>Arzt/Zahnarzt (im Ruhezustand)</v>
      </c>
      <c r="BE95" s="52" t="str">
        <f t="shared" si="36"/>
        <v/>
      </c>
      <c r="BF95" s="52" t="str">
        <f t="shared" si="37"/>
        <v/>
      </c>
    </row>
    <row r="96" spans="1:58" hidden="1" x14ac:dyDescent="0.35">
      <c r="A96" s="107" t="s">
        <v>2502</v>
      </c>
      <c r="B96" s="75" t="s">
        <v>1900</v>
      </c>
      <c r="C96" s="52" t="s">
        <v>3</v>
      </c>
      <c r="D96" s="52" t="s">
        <v>3</v>
      </c>
      <c r="E96" s="52" t="s">
        <v>2</v>
      </c>
      <c r="F96" s="52" t="s">
        <v>2</v>
      </c>
      <c r="G96" s="52" t="s">
        <v>2</v>
      </c>
      <c r="H96" s="52" t="s">
        <v>2</v>
      </c>
      <c r="I96" s="52" t="s">
        <v>3</v>
      </c>
      <c r="J96" s="52">
        <v>1</v>
      </c>
      <c r="K96" s="52" t="s">
        <v>2</v>
      </c>
      <c r="L96" s="52" t="s">
        <v>2</v>
      </c>
      <c r="M96" s="52" t="s">
        <v>2</v>
      </c>
      <c r="N96" s="52" t="s">
        <v>3</v>
      </c>
      <c r="P96" s="52" t="s">
        <v>4</v>
      </c>
      <c r="Q96" s="52" t="str">
        <f t="shared" si="41"/>
        <v>Nein</v>
      </c>
      <c r="R96" s="52" t="str">
        <f t="shared" si="41"/>
        <v>Nein</v>
      </c>
      <c r="S96" s="52" t="str">
        <f t="shared" si="41"/>
        <v>Nein</v>
      </c>
      <c r="T96" s="52" t="str">
        <f t="shared" si="41"/>
        <v>Nein</v>
      </c>
      <c r="U96" s="52" t="str">
        <f t="shared" si="41"/>
        <v>Nein</v>
      </c>
      <c r="V96" s="52" t="str">
        <f t="shared" si="41"/>
        <v>Nein</v>
      </c>
      <c r="W96" s="52" t="str">
        <f t="shared" si="41"/>
        <v>Nein</v>
      </c>
      <c r="X96" s="52" t="str">
        <f t="shared" si="41"/>
        <v>Nein</v>
      </c>
      <c r="Y96" s="52" t="str">
        <f t="shared" si="41"/>
        <v>Nein</v>
      </c>
      <c r="Z96" s="52" t="str">
        <f t="shared" si="41"/>
        <v>Nein</v>
      </c>
      <c r="AA96" s="52" t="str">
        <f t="shared" si="41"/>
        <v>Nein</v>
      </c>
      <c r="AB96" s="52" t="str">
        <f t="shared" si="41"/>
        <v>Nein</v>
      </c>
      <c r="AC96" s="52" t="str">
        <f t="shared" si="41"/>
        <v>Nein</v>
      </c>
      <c r="AD96" s="52" t="str">
        <f t="shared" si="41"/>
        <v>Nein</v>
      </c>
      <c r="AE96" s="52" t="str">
        <f t="shared" si="41"/>
        <v>Nein</v>
      </c>
      <c r="AF96" s="52" t="str">
        <f t="shared" si="41"/>
        <v>Nein</v>
      </c>
      <c r="AG96" s="61" t="str">
        <f>IF(Q96="Ja",VLOOKUP($Q$2,Plausis!A:E,5,0),IF(R96="Ja",VLOOKUP($R$2,Plausis!A:E,5,0),IF(T96="Ja",VLOOKUP($T$2,Plausis!A:E,5,0),IF(U96="Ja",VLOOKUP($U$2,Plausis!A:E,5,0),IF(AA96="Ja",VLOOKUP($AA$2,Plausis!A:E,5,0),IF(AC96="Ja",VLOOKUP($AC$2,Plausis!A:E,5,0),IF(AD96="Ja",VLOOKUP($AD$2,Plausis!A:E,5,0),"")))))))</f>
        <v/>
      </c>
      <c r="AH96" s="52" t="str">
        <f>IF(Y96="Ja",VLOOKUP($Y$2,Plausis!A:E,5,0),"")</f>
        <v/>
      </c>
      <c r="AI96" s="52" t="str">
        <f t="shared" si="25"/>
        <v>Ja</v>
      </c>
      <c r="AJ96" s="52" t="str">
        <f>IF(S96="Ja",VLOOKUP($S$2,Plausis!A:E,5,0),IF(V96="Ja",VLOOKUP($V$2,Plausis!A:E,5,0),IF(X96="Ja",VLOOKUP($X$2,Plausis!A:E,5,0),"")))</f>
        <v/>
      </c>
      <c r="AL96" s="52" t="s">
        <v>2</v>
      </c>
      <c r="AM96" s="114">
        <v>45531</v>
      </c>
      <c r="AN96" s="52" t="s">
        <v>4467</v>
      </c>
      <c r="AO96" s="52" t="str">
        <f>VLOOKUP(B96,'BAT Grundtabelle'!B:T,19,0)</f>
        <v>ja</v>
      </c>
      <c r="AP96" s="105" t="str">
        <f t="shared" si="26"/>
        <v>10088</v>
      </c>
      <c r="AQ96" s="52" t="str">
        <f t="shared" si="27"/>
        <v>Ärztebedarfshandel</v>
      </c>
      <c r="AR96" s="52" t="b">
        <f t="shared" si="40"/>
        <v>0</v>
      </c>
      <c r="AS96" s="52" t="b">
        <f t="shared" si="40"/>
        <v>0</v>
      </c>
      <c r="AT96" s="52" t="b">
        <f t="shared" si="40"/>
        <v>0</v>
      </c>
      <c r="AU96" s="52">
        <f t="shared" si="28"/>
        <v>1</v>
      </c>
      <c r="AW96" s="52" t="b">
        <f t="shared" si="29"/>
        <v>0</v>
      </c>
      <c r="AX96" s="52" t="str">
        <f t="shared" si="30"/>
        <v>Unternehmen</v>
      </c>
      <c r="AY96" s="52" t="b">
        <f t="shared" si="31"/>
        <v>0</v>
      </c>
      <c r="AZ96" s="52" t="str">
        <f t="shared" si="32"/>
        <v>10088</v>
      </c>
      <c r="BA96" s="52" t="str">
        <f>VLOOKUP(A96,'BAT Grundtabelle'!A:U,21,0)</f>
        <v>ja</v>
      </c>
      <c r="BB96" s="52" t="str">
        <f t="shared" si="33"/>
        <v>nein</v>
      </c>
      <c r="BC96" s="52" t="str">
        <f t="shared" si="34"/>
        <v>10088</v>
      </c>
      <c r="BD96" s="52" t="str">
        <f t="shared" si="35"/>
        <v>Ärztebedarfshandel</v>
      </c>
      <c r="BE96" s="52" t="str">
        <f t="shared" si="36"/>
        <v>Unternehmen</v>
      </c>
      <c r="BF96" s="52">
        <f t="shared" si="37"/>
        <v>1</v>
      </c>
    </row>
    <row r="97" spans="1:58" hidden="1" x14ac:dyDescent="0.35">
      <c r="A97" s="107" t="s">
        <v>2503</v>
      </c>
      <c r="B97" s="75" t="s">
        <v>1901</v>
      </c>
      <c r="C97" s="52" t="s">
        <v>3</v>
      </c>
      <c r="D97" s="52" t="s">
        <v>3</v>
      </c>
      <c r="E97" s="52" t="s">
        <v>2</v>
      </c>
      <c r="F97" s="52" t="s">
        <v>2</v>
      </c>
      <c r="G97" s="52" t="s">
        <v>2</v>
      </c>
      <c r="H97" s="52" t="s">
        <v>2</v>
      </c>
      <c r="I97" s="52" t="s">
        <v>3</v>
      </c>
      <c r="J97" s="52">
        <v>1</v>
      </c>
      <c r="K97" s="52" t="s">
        <v>2</v>
      </c>
      <c r="L97" s="52" t="s">
        <v>2</v>
      </c>
      <c r="M97" s="52" t="s">
        <v>2</v>
      </c>
      <c r="N97" s="52" t="s">
        <v>3</v>
      </c>
      <c r="P97" s="52" t="s">
        <v>4</v>
      </c>
      <c r="Q97" s="52" t="str">
        <f t="shared" si="41"/>
        <v>Nein</v>
      </c>
      <c r="R97" s="52" t="str">
        <f t="shared" si="41"/>
        <v>Nein</v>
      </c>
      <c r="S97" s="52" t="str">
        <f t="shared" si="41"/>
        <v>Nein</v>
      </c>
      <c r="T97" s="52" t="str">
        <f t="shared" si="41"/>
        <v>Nein</v>
      </c>
      <c r="U97" s="52" t="str">
        <f t="shared" si="41"/>
        <v>Nein</v>
      </c>
      <c r="V97" s="52" t="str">
        <f t="shared" si="41"/>
        <v>Nein</v>
      </c>
      <c r="W97" s="52" t="str">
        <f t="shared" si="41"/>
        <v>Nein</v>
      </c>
      <c r="X97" s="52" t="str">
        <f t="shared" si="41"/>
        <v>Nein</v>
      </c>
      <c r="Y97" s="52" t="str">
        <f t="shared" si="41"/>
        <v>Nein</v>
      </c>
      <c r="Z97" s="52" t="str">
        <f t="shared" si="41"/>
        <v>Nein</v>
      </c>
      <c r="AA97" s="52" t="str">
        <f t="shared" si="41"/>
        <v>Nein</v>
      </c>
      <c r="AB97" s="52" t="str">
        <f t="shared" si="41"/>
        <v>Nein</v>
      </c>
      <c r="AC97" s="52" t="str">
        <f t="shared" si="41"/>
        <v>Nein</v>
      </c>
      <c r="AD97" s="52" t="str">
        <f t="shared" si="41"/>
        <v>Nein</v>
      </c>
      <c r="AE97" s="52" t="str">
        <f t="shared" si="41"/>
        <v>Nein</v>
      </c>
      <c r="AF97" s="52" t="str">
        <f t="shared" si="41"/>
        <v>Nein</v>
      </c>
      <c r="AG97" s="61" t="str">
        <f>IF(Q97="Ja",VLOOKUP($Q$2,Plausis!A:E,5,0),IF(R97="Ja",VLOOKUP($R$2,Plausis!A:E,5,0),IF(T97="Ja",VLOOKUP($T$2,Plausis!A:E,5,0),IF(U97="Ja",VLOOKUP($U$2,Plausis!A:E,5,0),IF(AA97="Ja",VLOOKUP($AA$2,Plausis!A:E,5,0),IF(AC97="Ja",VLOOKUP($AC$2,Plausis!A:E,5,0),IF(AD97="Ja",VLOOKUP($AD$2,Plausis!A:E,5,0),"")))))))</f>
        <v/>
      </c>
      <c r="AH97" s="52" t="str">
        <f>IF(Y97="Ja",VLOOKUP($Y$2,Plausis!A:E,5,0),"")</f>
        <v/>
      </c>
      <c r="AI97" s="52" t="str">
        <f t="shared" si="25"/>
        <v>Ja</v>
      </c>
      <c r="AJ97" s="52" t="str">
        <f>IF(S97="Ja",VLOOKUP($S$2,Plausis!A:E,5,0),IF(V97="Ja",VLOOKUP($V$2,Plausis!A:E,5,0),IF(X97="Ja",VLOOKUP($X$2,Plausis!A:E,5,0),"")))</f>
        <v/>
      </c>
      <c r="AL97" s="52" t="s">
        <v>2</v>
      </c>
      <c r="AM97" s="114">
        <v>45531</v>
      </c>
      <c r="AN97" s="52" t="s">
        <v>4467</v>
      </c>
      <c r="AO97" s="52" t="str">
        <f>VLOOKUP(B97,'BAT Grundtabelle'!B:T,19,0)</f>
        <v>ja</v>
      </c>
      <c r="AP97" s="105" t="str">
        <f t="shared" si="26"/>
        <v>10089</v>
      </c>
      <c r="AQ97" s="52" t="str">
        <f t="shared" si="27"/>
        <v>Ärzteverrechnungsstelle</v>
      </c>
      <c r="AR97" s="52" t="b">
        <f t="shared" si="40"/>
        <v>0</v>
      </c>
      <c r="AS97" s="52" t="b">
        <f t="shared" si="40"/>
        <v>0</v>
      </c>
      <c r="AT97" s="52" t="b">
        <f t="shared" si="40"/>
        <v>0</v>
      </c>
      <c r="AU97" s="52">
        <f t="shared" si="28"/>
        <v>1</v>
      </c>
      <c r="AW97" s="52" t="b">
        <f t="shared" si="29"/>
        <v>0</v>
      </c>
      <c r="AX97" s="52" t="str">
        <f t="shared" si="30"/>
        <v>Unternehmen</v>
      </c>
      <c r="AY97" s="52" t="b">
        <f t="shared" si="31"/>
        <v>0</v>
      </c>
      <c r="AZ97" s="52" t="str">
        <f t="shared" si="32"/>
        <v>10089</v>
      </c>
      <c r="BA97" s="52" t="str">
        <f>VLOOKUP(A97,'BAT Grundtabelle'!A:U,21,0)</f>
        <v>ja</v>
      </c>
      <c r="BB97" s="52" t="str">
        <f t="shared" si="33"/>
        <v>nein</v>
      </c>
      <c r="BC97" s="52" t="str">
        <f t="shared" si="34"/>
        <v>10089</v>
      </c>
      <c r="BD97" s="52" t="str">
        <f t="shared" si="35"/>
        <v>Ärzteverrechnungsstelle</v>
      </c>
      <c r="BE97" s="52" t="str">
        <f t="shared" si="36"/>
        <v>Unternehmen</v>
      </c>
      <c r="BF97" s="52">
        <f t="shared" si="37"/>
        <v>1</v>
      </c>
    </row>
    <row r="98" spans="1:58" x14ac:dyDescent="0.35">
      <c r="A98" s="107" t="s">
        <v>2504</v>
      </c>
      <c r="B98" s="75" t="s">
        <v>1027</v>
      </c>
      <c r="C98" s="52" t="s">
        <v>3</v>
      </c>
      <c r="D98" s="52" t="s">
        <v>3</v>
      </c>
      <c r="E98" s="52" t="s">
        <v>2</v>
      </c>
      <c r="F98" s="52" t="s">
        <v>2</v>
      </c>
      <c r="G98" s="52" t="s">
        <v>2</v>
      </c>
      <c r="H98" s="52" t="s">
        <v>2</v>
      </c>
      <c r="I98" s="52" t="s">
        <v>2</v>
      </c>
      <c r="J98" s="52" t="s">
        <v>2</v>
      </c>
      <c r="K98" s="52" t="s">
        <v>2</v>
      </c>
      <c r="L98" s="52" t="s">
        <v>2</v>
      </c>
      <c r="M98" s="52" t="s">
        <v>2</v>
      </c>
      <c r="N98" s="52" t="s">
        <v>3</v>
      </c>
      <c r="O98" s="52" t="s">
        <v>4469</v>
      </c>
      <c r="P98" s="52" t="s">
        <v>4</v>
      </c>
      <c r="Q98" s="52" t="str">
        <f t="shared" si="41"/>
        <v>Nein</v>
      </c>
      <c r="R98" s="52" t="str">
        <f t="shared" si="41"/>
        <v>Nein</v>
      </c>
      <c r="S98" s="52" t="str">
        <f t="shared" si="41"/>
        <v>Nein</v>
      </c>
      <c r="T98" s="52" t="str">
        <f t="shared" si="41"/>
        <v>Nein</v>
      </c>
      <c r="U98" s="52" t="str">
        <f t="shared" si="41"/>
        <v>Nein</v>
      </c>
      <c r="V98" s="52" t="str">
        <f t="shared" si="41"/>
        <v>Nein</v>
      </c>
      <c r="W98" s="52" t="str">
        <f t="shared" si="41"/>
        <v>Nein</v>
      </c>
      <c r="X98" s="52" t="str">
        <f t="shared" si="41"/>
        <v>Nein</v>
      </c>
      <c r="Y98" s="52" t="str">
        <f t="shared" si="41"/>
        <v>Nein</v>
      </c>
      <c r="Z98" s="52" t="str">
        <f t="shared" si="41"/>
        <v>Nein</v>
      </c>
      <c r="AA98" s="52" t="str">
        <f t="shared" si="41"/>
        <v>Nein</v>
      </c>
      <c r="AB98" s="52" t="str">
        <f t="shared" si="41"/>
        <v>Nein</v>
      </c>
      <c r="AC98" s="52" t="str">
        <f t="shared" si="41"/>
        <v>Nein</v>
      </c>
      <c r="AD98" s="52" t="str">
        <f t="shared" si="41"/>
        <v>Nein</v>
      </c>
      <c r="AE98" s="52" t="str">
        <f t="shared" si="41"/>
        <v>Nein</v>
      </c>
      <c r="AF98" s="52" t="str">
        <f t="shared" si="41"/>
        <v>Nein</v>
      </c>
      <c r="AG98" s="61" t="str">
        <f>IF(Q98="Ja",VLOOKUP($Q$2,Plausis!A:E,5,0),IF(R98="Ja",VLOOKUP($R$2,Plausis!A:E,5,0),IF(T98="Ja",VLOOKUP($T$2,Plausis!A:E,5,0),IF(U98="Ja",VLOOKUP($U$2,Plausis!A:E,5,0),IF(AA98="Ja",VLOOKUP($AA$2,Plausis!A:E,5,0),IF(AC98="Ja",VLOOKUP($AC$2,Plausis!A:E,5,0),IF(AD98="Ja",VLOOKUP($AD$2,Plausis!A:E,5,0),"")))))))</f>
        <v/>
      </c>
      <c r="AH98" s="52" t="str">
        <f>IF(Y98="Ja",VLOOKUP($Y$2,Plausis!A:E,5,0),"")</f>
        <v/>
      </c>
      <c r="AI98" s="52" t="str">
        <f t="shared" si="25"/>
        <v>Ja</v>
      </c>
      <c r="AJ98" s="52" t="str">
        <f>IF(S98="Ja",VLOOKUP($S$2,Plausis!A:E,5,0),IF(V98="Ja",VLOOKUP($V$2,Plausis!A:E,5,0),IF(X98="Ja",VLOOKUP($X$2,Plausis!A:E,5,0),"")))</f>
        <v/>
      </c>
      <c r="AK98" s="52" t="s">
        <v>4443</v>
      </c>
      <c r="AL98" s="52" t="s">
        <v>3</v>
      </c>
      <c r="AM98" s="114">
        <v>45531</v>
      </c>
      <c r="AN98" s="52" t="s">
        <v>4467</v>
      </c>
      <c r="AO98" s="52" t="str">
        <f>VLOOKUP(B98,'BAT Grundtabelle'!B:T,19,0)</f>
        <v>ja</v>
      </c>
      <c r="AP98" s="105" t="str">
        <f t="shared" si="26"/>
        <v>10090</v>
      </c>
      <c r="AQ98" s="52" t="str">
        <f t="shared" si="27"/>
        <v>Arztpraxis mit Dialysezentrum</v>
      </c>
      <c r="AR98" s="52" t="b">
        <f t="shared" si="40"/>
        <v>0</v>
      </c>
      <c r="AS98" s="52" t="b">
        <f t="shared" si="40"/>
        <v>0</v>
      </c>
      <c r="AT98" s="52" t="b">
        <f t="shared" si="40"/>
        <v>0</v>
      </c>
      <c r="AU98" s="52" t="str">
        <f t="shared" si="28"/>
        <v>Arzt</v>
      </c>
      <c r="AW98" s="52" t="b">
        <f t="shared" si="29"/>
        <v>0</v>
      </c>
      <c r="AX98" s="52" t="str">
        <f t="shared" si="30"/>
        <v>Arzt</v>
      </c>
      <c r="AY98" s="52" t="b">
        <f t="shared" si="31"/>
        <v>0</v>
      </c>
      <c r="AZ98" s="52" t="str">
        <f t="shared" si="32"/>
        <v>10090</v>
      </c>
      <c r="BA98" s="52" t="str">
        <f>VLOOKUP(A98,'BAT Grundtabelle'!A:U,21,0)</f>
        <v>ja</v>
      </c>
      <c r="BB98" s="52" t="str">
        <f t="shared" si="33"/>
        <v>nein</v>
      </c>
      <c r="BC98" s="52" t="str">
        <f t="shared" si="34"/>
        <v>10090</v>
      </c>
      <c r="BD98" s="52" t="str">
        <f t="shared" si="35"/>
        <v>Arztpraxis mit Dialysezentrum</v>
      </c>
      <c r="BE98" s="52" t="str">
        <f t="shared" si="36"/>
        <v>Arzt</v>
      </c>
      <c r="BF98" s="52" t="str">
        <f t="shared" si="37"/>
        <v>Arzt</v>
      </c>
    </row>
    <row r="99" spans="1:58" hidden="1" x14ac:dyDescent="0.35">
      <c r="A99" s="107" t="s">
        <v>2505</v>
      </c>
      <c r="B99" s="75" t="s">
        <v>67</v>
      </c>
      <c r="C99" s="52" t="s">
        <v>3</v>
      </c>
      <c r="D99" s="52" t="s">
        <v>3</v>
      </c>
      <c r="E99" s="52" t="s">
        <v>2</v>
      </c>
      <c r="F99" s="52" t="s">
        <v>2</v>
      </c>
      <c r="G99" s="52" t="s">
        <v>2</v>
      </c>
      <c r="H99" s="52" t="s">
        <v>2</v>
      </c>
      <c r="I99" s="52" t="s">
        <v>3</v>
      </c>
      <c r="J99" s="52">
        <v>4</v>
      </c>
      <c r="K99" s="52" t="s">
        <v>2</v>
      </c>
      <c r="L99" s="52" t="s">
        <v>2</v>
      </c>
      <c r="M99" s="52" t="s">
        <v>2</v>
      </c>
      <c r="N99" s="52" t="s">
        <v>3</v>
      </c>
      <c r="O99" s="52" t="s">
        <v>2412</v>
      </c>
      <c r="P99" s="52" t="s">
        <v>4438</v>
      </c>
      <c r="Q99" s="52" t="str">
        <f t="shared" si="41"/>
        <v>Nein</v>
      </c>
      <c r="R99" s="52" t="str">
        <f t="shared" si="41"/>
        <v>Nein</v>
      </c>
      <c r="S99" s="52" t="str">
        <f t="shared" si="41"/>
        <v>Nein</v>
      </c>
      <c r="T99" s="52" t="str">
        <f t="shared" si="41"/>
        <v>Ja</v>
      </c>
      <c r="U99" s="52" t="str">
        <f t="shared" si="41"/>
        <v>Nein</v>
      </c>
      <c r="V99" s="52" t="str">
        <f t="shared" si="41"/>
        <v>Nein</v>
      </c>
      <c r="W99" s="52" t="str">
        <f t="shared" si="41"/>
        <v>Nein</v>
      </c>
      <c r="X99" s="52" t="str">
        <f t="shared" si="41"/>
        <v>Ja</v>
      </c>
      <c r="Y99" s="52" t="str">
        <f t="shared" si="41"/>
        <v>Nein</v>
      </c>
      <c r="Z99" s="52" t="str">
        <f t="shared" si="41"/>
        <v>Nein</v>
      </c>
      <c r="AA99" s="52" t="str">
        <f t="shared" si="41"/>
        <v>Nein</v>
      </c>
      <c r="AB99" s="52" t="str">
        <f t="shared" si="41"/>
        <v>Ja</v>
      </c>
      <c r="AC99" s="52" t="str">
        <f t="shared" si="41"/>
        <v>Nein</v>
      </c>
      <c r="AD99" s="52" t="str">
        <f t="shared" si="41"/>
        <v>Nein</v>
      </c>
      <c r="AE99" s="52" t="str">
        <f t="shared" si="41"/>
        <v>Nein</v>
      </c>
      <c r="AF99" s="52" t="str">
        <f t="shared" si="41"/>
        <v>Nein</v>
      </c>
      <c r="AG99" s="61" t="str">
        <f>IF(Q99="Ja",VLOOKUP($Q$2,Plausis!A:E,5,0),IF(R99="Ja",VLOOKUP($R$2,Plausis!A:E,5,0),IF(T99="Ja",VLOOKUP($T$2,Plausis!A:E,5,0),IF(U99="Ja",VLOOKUP($U$2,Plausis!A:E,5,0),IF(AA99="Ja",VLOOKUP($AA$2,Plausis!A:E,5,0),IF(AC99="Ja",VLOOKUP($AC$2,Plausis!A:E,5,0),IF(AD99="Ja",VLOOKUP($AD$2,Plausis!A:E,5,0),"")))))))</f>
        <v>Dieser Betrieb ist nur im Komfort-RS ohne ergänzenden Spezial-Straf-RS versicherbar.</v>
      </c>
      <c r="AH99" s="52" t="str">
        <f>IF(Y99="Ja",VLOOKUP($Y$2,Plausis!A:E,5,0),"")</f>
        <v/>
      </c>
      <c r="AI99" s="52" t="str">
        <f t="shared" si="25"/>
        <v>Nein</v>
      </c>
      <c r="AJ99" s="52" t="str">
        <f>IF(S99="Ja",VLOOKUP($S$2,Plausis!A:E,5,0),IF(V99="Ja",VLOOKUP($V$2,Plausis!A:E,5,0),IF(X99="Ja",VLOOKUP($X$2,Plausis!A:E,5,0),"")))</f>
        <v>Dieser Betrieb kann nur ohne ergänzenden Spezial-Straf-RS versichert werden.</v>
      </c>
      <c r="AL99" s="52" t="s">
        <v>2</v>
      </c>
      <c r="AM99" s="114">
        <v>45531</v>
      </c>
      <c r="AN99" s="52" t="s">
        <v>4467</v>
      </c>
      <c r="AO99" s="52" t="str">
        <f>VLOOKUP(B99,'BAT Grundtabelle'!B:T,19,0)</f>
        <v>ja</v>
      </c>
      <c r="AP99" s="105" t="str">
        <f t="shared" si="26"/>
        <v>10091</v>
      </c>
      <c r="AQ99" s="52" t="str">
        <f t="shared" si="27"/>
        <v>Asbestentsorgungsbetrieb</v>
      </c>
      <c r="AR99" s="52" t="b">
        <f t="shared" si="40"/>
        <v>0</v>
      </c>
      <c r="AS99" s="52" t="b">
        <f t="shared" si="40"/>
        <v>0</v>
      </c>
      <c r="AT99" s="52" t="b">
        <f t="shared" si="40"/>
        <v>0</v>
      </c>
      <c r="AU99" s="52">
        <f t="shared" si="28"/>
        <v>4</v>
      </c>
      <c r="AW99" s="52" t="b">
        <f t="shared" si="29"/>
        <v>0</v>
      </c>
      <c r="AX99" s="52" t="str">
        <f t="shared" si="30"/>
        <v>Unternehmen</v>
      </c>
      <c r="AY99" s="52" t="b">
        <f t="shared" si="31"/>
        <v>0</v>
      </c>
      <c r="AZ99" s="52" t="str">
        <f t="shared" si="32"/>
        <v>10091</v>
      </c>
      <c r="BA99" s="52" t="str">
        <f>VLOOKUP(A99,'BAT Grundtabelle'!A:U,21,0)</f>
        <v>ja</v>
      </c>
      <c r="BB99" s="52" t="str">
        <f t="shared" si="33"/>
        <v>nein</v>
      </c>
      <c r="BC99" s="52" t="str">
        <f t="shared" si="34"/>
        <v>10091</v>
      </c>
      <c r="BD99" s="52" t="str">
        <f t="shared" si="35"/>
        <v>Asbestentsorgungsbetrieb</v>
      </c>
      <c r="BE99" s="52" t="str">
        <f t="shared" si="36"/>
        <v>Unternehmen</v>
      </c>
      <c r="BF99" s="52">
        <f t="shared" si="37"/>
        <v>4</v>
      </c>
    </row>
    <row r="100" spans="1:58" hidden="1" x14ac:dyDescent="0.35">
      <c r="A100" s="107" t="s">
        <v>2506</v>
      </c>
      <c r="B100" s="75" t="s">
        <v>1902</v>
      </c>
      <c r="C100" s="52" t="s">
        <v>3</v>
      </c>
      <c r="D100" s="52" t="s">
        <v>3</v>
      </c>
      <c r="E100" s="52" t="s">
        <v>2</v>
      </c>
      <c r="F100" s="52" t="s">
        <v>2</v>
      </c>
      <c r="G100" s="52" t="s">
        <v>2</v>
      </c>
      <c r="H100" s="52" t="s">
        <v>2</v>
      </c>
      <c r="I100" s="52" t="s">
        <v>3</v>
      </c>
      <c r="J100" s="52">
        <v>4</v>
      </c>
      <c r="K100" s="52" t="s">
        <v>2</v>
      </c>
      <c r="L100" s="52" t="s">
        <v>2</v>
      </c>
      <c r="M100" s="52" t="s">
        <v>2</v>
      </c>
      <c r="N100" s="52" t="s">
        <v>3</v>
      </c>
      <c r="O100" s="52" t="s">
        <v>2412</v>
      </c>
      <c r="P100" s="52" t="s">
        <v>4438</v>
      </c>
      <c r="Q100" s="52" t="str">
        <f t="shared" si="41"/>
        <v>Nein</v>
      </c>
      <c r="R100" s="52" t="str">
        <f t="shared" si="41"/>
        <v>Nein</v>
      </c>
      <c r="S100" s="52" t="str">
        <f t="shared" si="41"/>
        <v>Nein</v>
      </c>
      <c r="T100" s="52" t="str">
        <f t="shared" si="41"/>
        <v>Ja</v>
      </c>
      <c r="U100" s="52" t="str">
        <f t="shared" si="41"/>
        <v>Nein</v>
      </c>
      <c r="V100" s="52" t="str">
        <f t="shared" si="41"/>
        <v>Nein</v>
      </c>
      <c r="W100" s="52" t="str">
        <f t="shared" si="41"/>
        <v>Nein</v>
      </c>
      <c r="X100" s="52" t="str">
        <f t="shared" si="41"/>
        <v>Ja</v>
      </c>
      <c r="Y100" s="52" t="str">
        <f t="shared" si="41"/>
        <v>Nein</v>
      </c>
      <c r="Z100" s="52" t="str">
        <f t="shared" si="41"/>
        <v>Nein</v>
      </c>
      <c r="AA100" s="52" t="str">
        <f t="shared" si="41"/>
        <v>Nein</v>
      </c>
      <c r="AB100" s="52" t="str">
        <f t="shared" si="41"/>
        <v>Ja</v>
      </c>
      <c r="AC100" s="52" t="str">
        <f t="shared" si="41"/>
        <v>Nein</v>
      </c>
      <c r="AD100" s="52" t="str">
        <f t="shared" si="41"/>
        <v>Nein</v>
      </c>
      <c r="AE100" s="52" t="str">
        <f t="shared" si="41"/>
        <v>Nein</v>
      </c>
      <c r="AF100" s="52" t="str">
        <f t="shared" si="41"/>
        <v>Nein</v>
      </c>
      <c r="AG100" s="61" t="str">
        <f>IF(Q100="Ja",VLOOKUP($Q$2,Plausis!A:E,5,0),IF(R100="Ja",VLOOKUP($R$2,Plausis!A:E,5,0),IF(T100="Ja",VLOOKUP($T$2,Plausis!A:E,5,0),IF(U100="Ja",VLOOKUP($U$2,Plausis!A:E,5,0),IF(AA100="Ja",VLOOKUP($AA$2,Plausis!A:E,5,0),IF(AC100="Ja",VLOOKUP($AC$2,Plausis!A:E,5,0),IF(AD100="Ja",VLOOKUP($AD$2,Plausis!A:E,5,0),"")))))))</f>
        <v>Dieser Betrieb ist nur im Komfort-RS ohne ergänzenden Spezial-Straf-RS versicherbar.</v>
      </c>
      <c r="AH100" s="52" t="str">
        <f>IF(Y100="Ja",VLOOKUP($Y$2,Plausis!A:E,5,0),"")</f>
        <v/>
      </c>
      <c r="AI100" s="52" t="str">
        <f t="shared" si="25"/>
        <v>Nein</v>
      </c>
      <c r="AJ100" s="52" t="str">
        <f>IF(S100="Ja",VLOOKUP($S$2,Plausis!A:E,5,0),IF(V100="Ja",VLOOKUP($V$2,Plausis!A:E,5,0),IF(X100="Ja",VLOOKUP($X$2,Plausis!A:E,5,0),"")))</f>
        <v>Dieser Betrieb kann nur ohne ergänzenden Spezial-Straf-RS versichert werden.</v>
      </c>
      <c r="AL100" s="52" t="s">
        <v>2</v>
      </c>
      <c r="AM100" s="114">
        <v>45531</v>
      </c>
      <c r="AN100" s="52" t="s">
        <v>4467</v>
      </c>
      <c r="AO100" s="52" t="str">
        <f>VLOOKUP(B100,'BAT Grundtabelle'!B:T,19,0)</f>
        <v>ja</v>
      </c>
      <c r="AP100" s="105" t="str">
        <f t="shared" si="26"/>
        <v>10092</v>
      </c>
      <c r="AQ100" s="52" t="str">
        <f t="shared" si="27"/>
        <v>Asbestsanierungsbetrieb</v>
      </c>
      <c r="AR100" s="52" t="b">
        <f t="shared" si="40"/>
        <v>0</v>
      </c>
      <c r="AS100" s="52" t="b">
        <f t="shared" si="40"/>
        <v>0</v>
      </c>
      <c r="AT100" s="52" t="b">
        <f t="shared" si="40"/>
        <v>0</v>
      </c>
      <c r="AU100" s="52">
        <f t="shared" si="28"/>
        <v>4</v>
      </c>
      <c r="AW100" s="52" t="b">
        <f t="shared" si="29"/>
        <v>0</v>
      </c>
      <c r="AX100" s="52" t="str">
        <f t="shared" si="30"/>
        <v>Unternehmen</v>
      </c>
      <c r="AY100" s="52" t="b">
        <f t="shared" si="31"/>
        <v>0</v>
      </c>
      <c r="AZ100" s="52" t="str">
        <f t="shared" si="32"/>
        <v>10092</v>
      </c>
      <c r="BA100" s="52" t="str">
        <f>VLOOKUP(A100,'BAT Grundtabelle'!A:U,21,0)</f>
        <v>ja</v>
      </c>
      <c r="BB100" s="52" t="str">
        <f t="shared" si="33"/>
        <v>nein</v>
      </c>
      <c r="BC100" s="52" t="str">
        <f t="shared" si="34"/>
        <v>10092</v>
      </c>
      <c r="BD100" s="52" t="str">
        <f t="shared" si="35"/>
        <v>Asbestsanierungsbetrieb</v>
      </c>
      <c r="BE100" s="52" t="str">
        <f t="shared" si="36"/>
        <v>Unternehmen</v>
      </c>
      <c r="BF100" s="52">
        <f t="shared" si="37"/>
        <v>4</v>
      </c>
    </row>
    <row r="101" spans="1:58" hidden="1" x14ac:dyDescent="0.35">
      <c r="A101" s="107" t="s">
        <v>2507</v>
      </c>
      <c r="B101" s="75" t="s">
        <v>99</v>
      </c>
      <c r="C101" s="52" t="s">
        <v>3</v>
      </c>
      <c r="D101" s="52" t="s">
        <v>3</v>
      </c>
      <c r="E101" s="52" t="s">
        <v>2</v>
      </c>
      <c r="F101" s="52" t="s">
        <v>2</v>
      </c>
      <c r="G101" s="52" t="s">
        <v>2</v>
      </c>
      <c r="H101" s="52" t="s">
        <v>2</v>
      </c>
      <c r="I101" s="52" t="s">
        <v>3</v>
      </c>
      <c r="J101" s="52">
        <v>1</v>
      </c>
      <c r="K101" s="52" t="s">
        <v>2</v>
      </c>
      <c r="L101" s="52" t="s">
        <v>2</v>
      </c>
      <c r="M101" s="52" t="s">
        <v>2</v>
      </c>
      <c r="N101" s="52" t="s">
        <v>3</v>
      </c>
      <c r="P101" s="52" t="s">
        <v>4</v>
      </c>
      <c r="Q101" s="52" t="str">
        <f t="shared" si="41"/>
        <v>Nein</v>
      </c>
      <c r="R101" s="52" t="str">
        <f t="shared" si="41"/>
        <v>Nein</v>
      </c>
      <c r="S101" s="52" t="str">
        <f t="shared" si="41"/>
        <v>Nein</v>
      </c>
      <c r="T101" s="52" t="str">
        <f t="shared" si="41"/>
        <v>Nein</v>
      </c>
      <c r="U101" s="52" t="str">
        <f t="shared" si="41"/>
        <v>Nein</v>
      </c>
      <c r="V101" s="52" t="str">
        <f t="shared" si="41"/>
        <v>Nein</v>
      </c>
      <c r="W101" s="52" t="str">
        <f t="shared" si="41"/>
        <v>Nein</v>
      </c>
      <c r="X101" s="52" t="str">
        <f t="shared" si="41"/>
        <v>Nein</v>
      </c>
      <c r="Y101" s="52" t="str">
        <f t="shared" si="41"/>
        <v>Nein</v>
      </c>
      <c r="Z101" s="52" t="str">
        <f t="shared" si="41"/>
        <v>Nein</v>
      </c>
      <c r="AA101" s="52" t="str">
        <f t="shared" si="41"/>
        <v>Nein</v>
      </c>
      <c r="AB101" s="52" t="str">
        <f t="shared" si="41"/>
        <v>Nein</v>
      </c>
      <c r="AC101" s="52" t="str">
        <f t="shared" si="41"/>
        <v>Nein</v>
      </c>
      <c r="AD101" s="52" t="str">
        <f t="shared" si="41"/>
        <v>Nein</v>
      </c>
      <c r="AE101" s="52" t="str">
        <f t="shared" si="41"/>
        <v>Nein</v>
      </c>
      <c r="AF101" s="52" t="str">
        <f t="shared" si="41"/>
        <v>Nein</v>
      </c>
      <c r="AG101" s="61" t="str">
        <f>IF(Q101="Ja",VLOOKUP($Q$2,Plausis!A:E,5,0),IF(R101="Ja",VLOOKUP($R$2,Plausis!A:E,5,0),IF(T101="Ja",VLOOKUP($T$2,Plausis!A:E,5,0),IF(U101="Ja",VLOOKUP($U$2,Plausis!A:E,5,0),IF(AA101="Ja",VLOOKUP($AA$2,Plausis!A:E,5,0),IF(AC101="Ja",VLOOKUP($AC$2,Plausis!A:E,5,0),IF(AD101="Ja",VLOOKUP($AD$2,Plausis!A:E,5,0),"")))))))</f>
        <v/>
      </c>
      <c r="AH101" s="52" t="str">
        <f>IF(Y101="Ja",VLOOKUP($Y$2,Plausis!A:E,5,0),"")</f>
        <v/>
      </c>
      <c r="AI101" s="52" t="str">
        <f t="shared" si="25"/>
        <v>Ja</v>
      </c>
      <c r="AJ101" s="52" t="str">
        <f>IF(S101="Ja",VLOOKUP($S$2,Plausis!A:E,5,0),IF(V101="Ja",VLOOKUP($V$2,Plausis!A:E,5,0),IF(X101="Ja",VLOOKUP($X$2,Plausis!A:E,5,0),"")))</f>
        <v/>
      </c>
      <c r="AL101" s="52" t="s">
        <v>2</v>
      </c>
      <c r="AM101" s="114">
        <v>45531</v>
      </c>
      <c r="AN101" s="52" t="s">
        <v>4467</v>
      </c>
      <c r="AO101" s="52" t="str">
        <f>VLOOKUP(B101,'BAT Grundtabelle'!B:T,19,0)</f>
        <v>ja</v>
      </c>
      <c r="AP101" s="105" t="str">
        <f t="shared" si="26"/>
        <v>10093</v>
      </c>
      <c r="AQ101" s="52" t="str">
        <f t="shared" si="27"/>
        <v>Asphaltierungsbetrieb</v>
      </c>
      <c r="AR101" s="52" t="b">
        <f t="shared" si="40"/>
        <v>0</v>
      </c>
      <c r="AS101" s="52" t="b">
        <f t="shared" si="40"/>
        <v>0</v>
      </c>
      <c r="AT101" s="52" t="b">
        <f t="shared" si="40"/>
        <v>0</v>
      </c>
      <c r="AU101" s="52">
        <f t="shared" si="28"/>
        <v>1</v>
      </c>
      <c r="AW101" s="52" t="b">
        <f t="shared" si="29"/>
        <v>0</v>
      </c>
      <c r="AX101" s="52" t="str">
        <f t="shared" si="30"/>
        <v>Unternehmen</v>
      </c>
      <c r="AY101" s="52" t="b">
        <f t="shared" si="31"/>
        <v>0</v>
      </c>
      <c r="AZ101" s="52" t="str">
        <f t="shared" si="32"/>
        <v>10093</v>
      </c>
      <c r="BA101" s="52" t="str">
        <f>VLOOKUP(A101,'BAT Grundtabelle'!A:U,21,0)</f>
        <v>ja</v>
      </c>
      <c r="BB101" s="52" t="str">
        <f t="shared" si="33"/>
        <v>nein</v>
      </c>
      <c r="BC101" s="52" t="str">
        <f t="shared" si="34"/>
        <v>10093</v>
      </c>
      <c r="BD101" s="52" t="str">
        <f t="shared" si="35"/>
        <v>Asphaltierungsbetrieb</v>
      </c>
      <c r="BE101" s="52" t="str">
        <f t="shared" si="36"/>
        <v>Unternehmen</v>
      </c>
      <c r="BF101" s="52">
        <f t="shared" si="37"/>
        <v>1</v>
      </c>
    </row>
    <row r="102" spans="1:58" hidden="1" x14ac:dyDescent="0.35">
      <c r="A102" s="107" t="s">
        <v>2508</v>
      </c>
      <c r="B102" s="75" t="s">
        <v>1903</v>
      </c>
      <c r="C102" s="52" t="s">
        <v>3</v>
      </c>
      <c r="D102" s="52" t="s">
        <v>3</v>
      </c>
      <c r="E102" s="52" t="s">
        <v>2</v>
      </c>
      <c r="F102" s="52" t="s">
        <v>2</v>
      </c>
      <c r="G102" s="52" t="s">
        <v>2</v>
      </c>
      <c r="H102" s="52" t="s">
        <v>2</v>
      </c>
      <c r="I102" s="52" t="s">
        <v>3</v>
      </c>
      <c r="J102" s="52">
        <v>2</v>
      </c>
      <c r="K102" s="52" t="s">
        <v>2</v>
      </c>
      <c r="L102" s="52" t="s">
        <v>2</v>
      </c>
      <c r="M102" s="52" t="s">
        <v>2</v>
      </c>
      <c r="N102" s="52" t="s">
        <v>3</v>
      </c>
      <c r="P102" s="52" t="s">
        <v>4</v>
      </c>
      <c r="Q102" s="52" t="str">
        <f t="shared" si="41"/>
        <v>Nein</v>
      </c>
      <c r="R102" s="52" t="str">
        <f t="shared" si="41"/>
        <v>Nein</v>
      </c>
      <c r="S102" s="52" t="str">
        <f t="shared" si="41"/>
        <v>Nein</v>
      </c>
      <c r="T102" s="52" t="str">
        <f t="shared" si="41"/>
        <v>Nein</v>
      </c>
      <c r="U102" s="52" t="str">
        <f t="shared" si="41"/>
        <v>Nein</v>
      </c>
      <c r="V102" s="52" t="str">
        <f t="shared" si="41"/>
        <v>Nein</v>
      </c>
      <c r="W102" s="52" t="str">
        <f t="shared" si="41"/>
        <v>Nein</v>
      </c>
      <c r="X102" s="52" t="str">
        <f t="shared" si="41"/>
        <v>Nein</v>
      </c>
      <c r="Y102" s="52" t="str">
        <f t="shared" si="41"/>
        <v>Nein</v>
      </c>
      <c r="Z102" s="52" t="str">
        <f t="shared" si="41"/>
        <v>Nein</v>
      </c>
      <c r="AA102" s="52" t="str">
        <f t="shared" si="41"/>
        <v>Nein</v>
      </c>
      <c r="AB102" s="52" t="str">
        <f t="shared" si="41"/>
        <v>Nein</v>
      </c>
      <c r="AC102" s="52" t="str">
        <f t="shared" si="41"/>
        <v>Nein</v>
      </c>
      <c r="AD102" s="52" t="str">
        <f t="shared" si="41"/>
        <v>Nein</v>
      </c>
      <c r="AE102" s="52" t="str">
        <f t="shared" si="41"/>
        <v>Nein</v>
      </c>
      <c r="AF102" s="52" t="str">
        <f t="shared" si="41"/>
        <v>Nein</v>
      </c>
      <c r="AG102" s="61" t="str">
        <f>IF(Q102="Ja",VLOOKUP($Q$2,Plausis!A:E,5,0),IF(R102="Ja",VLOOKUP($R$2,Plausis!A:E,5,0),IF(T102="Ja",VLOOKUP($T$2,Plausis!A:E,5,0),IF(U102="Ja",VLOOKUP($U$2,Plausis!A:E,5,0),IF(AA102="Ja",VLOOKUP($AA$2,Plausis!A:E,5,0),IF(AC102="Ja",VLOOKUP($AC$2,Plausis!A:E,5,0),IF(AD102="Ja",VLOOKUP($AD$2,Plausis!A:E,5,0),"")))))))</f>
        <v/>
      </c>
      <c r="AH102" s="52" t="str">
        <f>IF(Y102="Ja",VLOOKUP($Y$2,Plausis!A:E,5,0),"")</f>
        <v/>
      </c>
      <c r="AI102" s="52" t="str">
        <f t="shared" si="25"/>
        <v>Ja</v>
      </c>
      <c r="AJ102" s="52" t="str">
        <f>IF(S102="Ja",VLOOKUP($S$2,Plausis!A:E,5,0),IF(V102="Ja",VLOOKUP($V$2,Plausis!A:E,5,0),IF(X102="Ja",VLOOKUP($X$2,Plausis!A:E,5,0),"")))</f>
        <v/>
      </c>
      <c r="AL102" s="52" t="s">
        <v>2</v>
      </c>
      <c r="AM102" s="114">
        <v>45531</v>
      </c>
      <c r="AN102" s="52" t="s">
        <v>4467</v>
      </c>
      <c r="AO102" s="52" t="str">
        <f>VLOOKUP(B102,'BAT Grundtabelle'!B:T,19,0)</f>
        <v>ja</v>
      </c>
      <c r="AP102" s="105" t="str">
        <f t="shared" si="26"/>
        <v>10094</v>
      </c>
      <c r="AQ102" s="52" t="str">
        <f t="shared" si="27"/>
        <v>Asphaltmischguthersteller</v>
      </c>
      <c r="AR102" s="52" t="b">
        <f t="shared" si="40"/>
        <v>0</v>
      </c>
      <c r="AS102" s="52" t="b">
        <f t="shared" si="40"/>
        <v>0</v>
      </c>
      <c r="AT102" s="52" t="b">
        <f t="shared" si="40"/>
        <v>0</v>
      </c>
      <c r="AU102" s="52">
        <f t="shared" si="28"/>
        <v>2</v>
      </c>
      <c r="AW102" s="52" t="b">
        <f t="shared" si="29"/>
        <v>0</v>
      </c>
      <c r="AX102" s="52" t="str">
        <f t="shared" si="30"/>
        <v>Unternehmen</v>
      </c>
      <c r="AY102" s="52" t="b">
        <f t="shared" si="31"/>
        <v>0</v>
      </c>
      <c r="AZ102" s="52" t="str">
        <f t="shared" si="32"/>
        <v>10094</v>
      </c>
      <c r="BA102" s="52" t="str">
        <f>VLOOKUP(A102,'BAT Grundtabelle'!A:U,21,0)</f>
        <v>ja</v>
      </c>
      <c r="BB102" s="52" t="str">
        <f t="shared" si="33"/>
        <v>nein</v>
      </c>
      <c r="BC102" s="52" t="str">
        <f t="shared" si="34"/>
        <v>10094</v>
      </c>
      <c r="BD102" s="52" t="str">
        <f t="shared" si="35"/>
        <v>Asphaltmischguthersteller</v>
      </c>
      <c r="BE102" s="52" t="str">
        <f t="shared" si="36"/>
        <v>Unternehmen</v>
      </c>
      <c r="BF102" s="52">
        <f t="shared" si="37"/>
        <v>2</v>
      </c>
    </row>
    <row r="103" spans="1:58" hidden="1" x14ac:dyDescent="0.35">
      <c r="A103" s="107" t="s">
        <v>2509</v>
      </c>
      <c r="B103" s="75" t="s">
        <v>1904</v>
      </c>
      <c r="C103" s="52" t="s">
        <v>3</v>
      </c>
      <c r="D103" s="52" t="s">
        <v>3</v>
      </c>
      <c r="E103" s="52" t="s">
        <v>2</v>
      </c>
      <c r="F103" s="52" t="s">
        <v>2</v>
      </c>
      <c r="G103" s="52" t="s">
        <v>2</v>
      </c>
      <c r="H103" s="52" t="s">
        <v>2</v>
      </c>
      <c r="I103" s="52" t="s">
        <v>3</v>
      </c>
      <c r="J103" s="52">
        <v>1</v>
      </c>
      <c r="K103" s="52" t="s">
        <v>2</v>
      </c>
      <c r="L103" s="52" t="s">
        <v>2</v>
      </c>
      <c r="M103" s="52" t="s">
        <v>2</v>
      </c>
      <c r="N103" s="52" t="s">
        <v>3</v>
      </c>
      <c r="P103" s="52" t="s">
        <v>4</v>
      </c>
      <c r="Q103" s="52" t="str">
        <f t="shared" ref="Q103:AF112" si="42">IF(ISERROR(FIND(Q$2,$P103,1)),"Nein","Ja")</f>
        <v>Nein</v>
      </c>
      <c r="R103" s="52" t="str">
        <f t="shared" si="42"/>
        <v>Nein</v>
      </c>
      <c r="S103" s="52" t="str">
        <f t="shared" si="42"/>
        <v>Nein</v>
      </c>
      <c r="T103" s="52" t="str">
        <f t="shared" si="42"/>
        <v>Nein</v>
      </c>
      <c r="U103" s="52" t="str">
        <f t="shared" si="42"/>
        <v>Nein</v>
      </c>
      <c r="V103" s="52" t="str">
        <f t="shared" si="42"/>
        <v>Nein</v>
      </c>
      <c r="W103" s="52" t="str">
        <f t="shared" si="42"/>
        <v>Nein</v>
      </c>
      <c r="X103" s="52" t="str">
        <f t="shared" si="42"/>
        <v>Nein</v>
      </c>
      <c r="Y103" s="52" t="str">
        <f t="shared" si="42"/>
        <v>Nein</v>
      </c>
      <c r="Z103" s="52" t="str">
        <f t="shared" si="42"/>
        <v>Nein</v>
      </c>
      <c r="AA103" s="52" t="str">
        <f t="shared" si="42"/>
        <v>Nein</v>
      </c>
      <c r="AB103" s="52" t="str">
        <f t="shared" si="42"/>
        <v>Nein</v>
      </c>
      <c r="AC103" s="52" t="str">
        <f t="shared" si="42"/>
        <v>Nein</v>
      </c>
      <c r="AD103" s="52" t="str">
        <f t="shared" si="42"/>
        <v>Nein</v>
      </c>
      <c r="AE103" s="52" t="str">
        <f t="shared" si="42"/>
        <v>Nein</v>
      </c>
      <c r="AF103" s="52" t="str">
        <f t="shared" si="42"/>
        <v>Nein</v>
      </c>
      <c r="AG103" s="61" t="str">
        <f>IF(Q103="Ja",VLOOKUP($Q$2,Plausis!A:E,5,0),IF(R103="Ja",VLOOKUP($R$2,Plausis!A:E,5,0),IF(T103="Ja",VLOOKUP($T$2,Plausis!A:E,5,0),IF(U103="Ja",VLOOKUP($U$2,Plausis!A:E,5,0),IF(AA103="Ja",VLOOKUP($AA$2,Plausis!A:E,5,0),IF(AC103="Ja",VLOOKUP($AC$2,Plausis!A:E,5,0),IF(AD103="Ja",VLOOKUP($AD$2,Plausis!A:E,5,0),"")))))))</f>
        <v/>
      </c>
      <c r="AH103" s="52" t="str">
        <f>IF(Y103="Ja",VLOOKUP($Y$2,Plausis!A:E,5,0),"")</f>
        <v/>
      </c>
      <c r="AI103" s="52" t="str">
        <f t="shared" si="25"/>
        <v>Ja</v>
      </c>
      <c r="AJ103" s="52" t="str">
        <f>IF(S103="Ja",VLOOKUP($S$2,Plausis!A:E,5,0),IF(V103="Ja",VLOOKUP($V$2,Plausis!A:E,5,0),IF(X103="Ja",VLOOKUP($X$2,Plausis!A:E,5,0),"")))</f>
        <v/>
      </c>
      <c r="AL103" s="52" t="s">
        <v>2</v>
      </c>
      <c r="AM103" s="114">
        <v>45531</v>
      </c>
      <c r="AN103" s="52" t="s">
        <v>4467</v>
      </c>
      <c r="AO103" s="52" t="str">
        <f>VLOOKUP(B103,'BAT Grundtabelle'!B:T,19,0)</f>
        <v>ja</v>
      </c>
      <c r="AP103" s="105" t="str">
        <f t="shared" si="26"/>
        <v>10095</v>
      </c>
      <c r="AQ103" s="52" t="str">
        <f t="shared" si="27"/>
        <v>Asphaltverarbeitungsbetrieb</v>
      </c>
      <c r="AR103" s="52" t="b">
        <f t="shared" ref="AR103:AT122" si="43">IF(ISERROR(FIND(AR$1,$P103,1)),FALSE,TRUE)</f>
        <v>0</v>
      </c>
      <c r="AS103" s="52" t="b">
        <f t="shared" si="43"/>
        <v>0</v>
      </c>
      <c r="AT103" s="52" t="b">
        <f t="shared" si="43"/>
        <v>0</v>
      </c>
      <c r="AU103" s="52">
        <f t="shared" si="28"/>
        <v>1</v>
      </c>
      <c r="AW103" s="52" t="b">
        <f t="shared" si="29"/>
        <v>0</v>
      </c>
      <c r="AX103" s="52" t="str">
        <f t="shared" si="30"/>
        <v>Unternehmen</v>
      </c>
      <c r="AY103" s="52" t="b">
        <f t="shared" si="31"/>
        <v>0</v>
      </c>
      <c r="AZ103" s="52" t="str">
        <f t="shared" si="32"/>
        <v>10095</v>
      </c>
      <c r="BA103" s="52" t="str">
        <f>VLOOKUP(A103,'BAT Grundtabelle'!A:U,21,0)</f>
        <v>ja</v>
      </c>
      <c r="BB103" s="52" t="str">
        <f t="shared" si="33"/>
        <v>nein</v>
      </c>
      <c r="BC103" s="52" t="str">
        <f t="shared" si="34"/>
        <v>10095</v>
      </c>
      <c r="BD103" s="52" t="str">
        <f t="shared" si="35"/>
        <v>Asphaltverarbeitungsbetrieb</v>
      </c>
      <c r="BE103" s="52" t="str">
        <f t="shared" si="36"/>
        <v>Unternehmen</v>
      </c>
      <c r="BF103" s="52">
        <f t="shared" si="37"/>
        <v>1</v>
      </c>
    </row>
    <row r="104" spans="1:58" hidden="1" x14ac:dyDescent="0.35">
      <c r="A104" s="107" t="s">
        <v>2510</v>
      </c>
      <c r="B104" s="75" t="s">
        <v>931</v>
      </c>
      <c r="C104" s="52" t="s">
        <v>2</v>
      </c>
      <c r="D104" s="52" t="s">
        <v>2</v>
      </c>
      <c r="E104" s="52" t="s">
        <v>2</v>
      </c>
      <c r="F104" s="52" t="s">
        <v>2</v>
      </c>
      <c r="G104" s="52" t="s">
        <v>2</v>
      </c>
      <c r="H104" s="52" t="s">
        <v>2</v>
      </c>
      <c r="I104" s="52" t="s">
        <v>2</v>
      </c>
      <c r="J104" s="52" t="s">
        <v>2</v>
      </c>
      <c r="K104" s="52" t="s">
        <v>2</v>
      </c>
      <c r="L104" s="52" t="s">
        <v>2</v>
      </c>
      <c r="M104" s="52" t="s">
        <v>2</v>
      </c>
      <c r="N104" s="52" t="s">
        <v>2</v>
      </c>
      <c r="O104" s="52" t="s">
        <v>2410</v>
      </c>
      <c r="P104" s="52" t="s">
        <v>4</v>
      </c>
      <c r="Q104" s="52" t="str">
        <f t="shared" si="42"/>
        <v>Nein</v>
      </c>
      <c r="R104" s="52" t="str">
        <f t="shared" si="42"/>
        <v>Nein</v>
      </c>
      <c r="S104" s="52" t="str">
        <f t="shared" si="42"/>
        <v>Nein</v>
      </c>
      <c r="T104" s="52" t="str">
        <f t="shared" si="42"/>
        <v>Nein</v>
      </c>
      <c r="U104" s="52" t="str">
        <f t="shared" si="42"/>
        <v>Nein</v>
      </c>
      <c r="V104" s="52" t="str">
        <f t="shared" si="42"/>
        <v>Nein</v>
      </c>
      <c r="W104" s="52" t="str">
        <f t="shared" si="42"/>
        <v>Nein</v>
      </c>
      <c r="X104" s="52" t="str">
        <f t="shared" si="42"/>
        <v>Nein</v>
      </c>
      <c r="Y104" s="52" t="str">
        <f t="shared" si="42"/>
        <v>Nein</v>
      </c>
      <c r="Z104" s="52" t="str">
        <f t="shared" si="42"/>
        <v>Nein</v>
      </c>
      <c r="AA104" s="52" t="str">
        <f t="shared" si="42"/>
        <v>Nein</v>
      </c>
      <c r="AB104" s="52" t="str">
        <f t="shared" si="42"/>
        <v>Nein</v>
      </c>
      <c r="AC104" s="52" t="str">
        <f t="shared" si="42"/>
        <v>Nein</v>
      </c>
      <c r="AD104" s="52" t="str">
        <f t="shared" si="42"/>
        <v>Nein</v>
      </c>
      <c r="AE104" s="52" t="str">
        <f t="shared" si="42"/>
        <v>Nein</v>
      </c>
      <c r="AF104" s="52" t="str">
        <f t="shared" si="42"/>
        <v>Nein</v>
      </c>
      <c r="AG104" s="61" t="str">
        <f>IF(Q104="Ja",VLOOKUP($Q$2,Plausis!A:E,5,0),IF(R104="Ja",VLOOKUP($R$2,Plausis!A:E,5,0),IF(T104="Ja",VLOOKUP($T$2,Plausis!A:E,5,0),IF(U104="Ja",VLOOKUP($U$2,Plausis!A:E,5,0),IF(AA104="Ja",VLOOKUP($AA$2,Plausis!A:E,5,0),IF(AC104="Ja",VLOOKUP($AC$2,Plausis!A:E,5,0),IF(AD104="Ja",VLOOKUP($AD$2,Plausis!A:E,5,0),"")))))))</f>
        <v/>
      </c>
      <c r="AH104" s="52" t="str">
        <f>IF(Y104="Ja",VLOOKUP($Y$2,Plausis!A:E,5,0),"")</f>
        <v/>
      </c>
      <c r="AI104" s="52" t="str">
        <f t="shared" si="25"/>
        <v>Nein</v>
      </c>
      <c r="AJ104" s="52" t="str">
        <f>IF(S104="Ja",VLOOKUP($S$2,Plausis!A:E,5,0),IF(V104="Ja",VLOOKUP($V$2,Plausis!A:E,5,0),IF(X104="Ja",VLOOKUP($X$2,Plausis!A:E,5,0),"")))</f>
        <v/>
      </c>
      <c r="AL104" s="52" t="s">
        <v>2</v>
      </c>
      <c r="AM104" s="114">
        <v>45531</v>
      </c>
      <c r="AN104" s="52" t="s">
        <v>4467</v>
      </c>
      <c r="AO104" s="52" t="str">
        <f>VLOOKUP(B104,'BAT Grundtabelle'!B:T,19,0)</f>
        <v>nein</v>
      </c>
      <c r="AP104" s="105" t="str">
        <f t="shared" si="26"/>
        <v>10096</v>
      </c>
      <c r="AQ104" s="52" t="str">
        <f t="shared" si="27"/>
        <v>Assistenzarzt (sonstige Gebietsbezeichnung)</v>
      </c>
      <c r="AR104" s="52" t="b">
        <f t="shared" si="43"/>
        <v>0</v>
      </c>
      <c r="AS104" s="52" t="b">
        <f t="shared" si="43"/>
        <v>0</v>
      </c>
      <c r="AT104" s="52" t="b">
        <f t="shared" si="43"/>
        <v>0</v>
      </c>
      <c r="AU104" s="52" t="str">
        <f t="shared" si="28"/>
        <v/>
      </c>
      <c r="AW104" s="52" t="b">
        <f t="shared" si="29"/>
        <v>0</v>
      </c>
      <c r="AX104" s="52" t="str">
        <f t="shared" si="30"/>
        <v/>
      </c>
      <c r="AY104" s="52" t="b">
        <f t="shared" si="31"/>
        <v>0</v>
      </c>
      <c r="AZ104" s="52" t="str">
        <f t="shared" si="32"/>
        <v>10096</v>
      </c>
      <c r="BA104" s="52" t="str">
        <f>VLOOKUP(A104,'BAT Grundtabelle'!A:U,21,0)</f>
        <v>nein</v>
      </c>
      <c r="BB104" s="52" t="str">
        <f t="shared" si="33"/>
        <v>nein</v>
      </c>
      <c r="BC104" s="52" t="str">
        <f t="shared" si="34"/>
        <v>10096</v>
      </c>
      <c r="BD104" s="52" t="str">
        <f t="shared" si="35"/>
        <v>Assistenzarzt (sonstige Gebietsbezeichnung)</v>
      </c>
      <c r="BE104" s="52" t="str">
        <f t="shared" si="36"/>
        <v/>
      </c>
      <c r="BF104" s="52" t="str">
        <f t="shared" si="37"/>
        <v/>
      </c>
    </row>
    <row r="105" spans="1:58" hidden="1" x14ac:dyDescent="0.35">
      <c r="A105" s="107" t="s">
        <v>2511</v>
      </c>
      <c r="B105" s="75" t="s">
        <v>932</v>
      </c>
      <c r="C105" s="52" t="s">
        <v>2</v>
      </c>
      <c r="D105" s="52" t="s">
        <v>2</v>
      </c>
      <c r="E105" s="52" t="s">
        <v>2</v>
      </c>
      <c r="F105" s="52" t="s">
        <v>2</v>
      </c>
      <c r="G105" s="52" t="s">
        <v>2</v>
      </c>
      <c r="H105" s="52" t="s">
        <v>2</v>
      </c>
      <c r="I105" s="52" t="s">
        <v>2</v>
      </c>
      <c r="J105" s="52" t="s">
        <v>2</v>
      </c>
      <c r="K105" s="52" t="s">
        <v>2</v>
      </c>
      <c r="L105" s="52" t="s">
        <v>2</v>
      </c>
      <c r="M105" s="52" t="s">
        <v>2</v>
      </c>
      <c r="N105" s="52" t="s">
        <v>2</v>
      </c>
      <c r="O105" s="52" t="s">
        <v>2410</v>
      </c>
      <c r="P105" s="52" t="s">
        <v>4</v>
      </c>
      <c r="Q105" s="52" t="str">
        <f t="shared" si="42"/>
        <v>Nein</v>
      </c>
      <c r="R105" s="52" t="str">
        <f t="shared" si="42"/>
        <v>Nein</v>
      </c>
      <c r="S105" s="52" t="str">
        <f t="shared" si="42"/>
        <v>Nein</v>
      </c>
      <c r="T105" s="52" t="str">
        <f t="shared" si="42"/>
        <v>Nein</v>
      </c>
      <c r="U105" s="52" t="str">
        <f t="shared" si="42"/>
        <v>Nein</v>
      </c>
      <c r="V105" s="52" t="str">
        <f t="shared" si="42"/>
        <v>Nein</v>
      </c>
      <c r="W105" s="52" t="str">
        <f t="shared" si="42"/>
        <v>Nein</v>
      </c>
      <c r="X105" s="52" t="str">
        <f t="shared" si="42"/>
        <v>Nein</v>
      </c>
      <c r="Y105" s="52" t="str">
        <f t="shared" si="42"/>
        <v>Nein</v>
      </c>
      <c r="Z105" s="52" t="str">
        <f t="shared" si="42"/>
        <v>Nein</v>
      </c>
      <c r="AA105" s="52" t="str">
        <f t="shared" si="42"/>
        <v>Nein</v>
      </c>
      <c r="AB105" s="52" t="str">
        <f t="shared" si="42"/>
        <v>Nein</v>
      </c>
      <c r="AC105" s="52" t="str">
        <f t="shared" si="42"/>
        <v>Nein</v>
      </c>
      <c r="AD105" s="52" t="str">
        <f t="shared" si="42"/>
        <v>Nein</v>
      </c>
      <c r="AE105" s="52" t="str">
        <f t="shared" si="42"/>
        <v>Nein</v>
      </c>
      <c r="AF105" s="52" t="str">
        <f t="shared" si="42"/>
        <v>Nein</v>
      </c>
      <c r="AG105" s="61" t="str">
        <f>IF(Q105="Ja",VLOOKUP($Q$2,Plausis!A:E,5,0),IF(R105="Ja",VLOOKUP($R$2,Plausis!A:E,5,0),IF(T105="Ja",VLOOKUP($T$2,Plausis!A:E,5,0),IF(U105="Ja",VLOOKUP($U$2,Plausis!A:E,5,0),IF(AA105="Ja",VLOOKUP($AA$2,Plausis!A:E,5,0),IF(AC105="Ja",VLOOKUP($AC$2,Plausis!A:E,5,0),IF(AD105="Ja",VLOOKUP($AD$2,Plausis!A:E,5,0),"")))))))</f>
        <v/>
      </c>
      <c r="AH105" s="52" t="str">
        <f>IF(Y105="Ja",VLOOKUP($Y$2,Plausis!A:E,5,0),"")</f>
        <v/>
      </c>
      <c r="AI105" s="52" t="str">
        <f t="shared" si="25"/>
        <v>Nein</v>
      </c>
      <c r="AJ105" s="52" t="str">
        <f>IF(S105="Ja",VLOOKUP($S$2,Plausis!A:E,5,0),IF(V105="Ja",VLOOKUP($V$2,Plausis!A:E,5,0),IF(X105="Ja",VLOOKUP($X$2,Plausis!A:E,5,0),"")))</f>
        <v/>
      </c>
      <c r="AL105" s="52" t="s">
        <v>2</v>
      </c>
      <c r="AM105" s="114">
        <v>45531</v>
      </c>
      <c r="AN105" s="52" t="s">
        <v>4467</v>
      </c>
      <c r="AO105" s="52" t="str">
        <f>VLOOKUP(B105,'BAT Grundtabelle'!B:T,19,0)</f>
        <v>nein</v>
      </c>
      <c r="AP105" s="105" t="str">
        <f t="shared" si="26"/>
        <v>10097</v>
      </c>
      <c r="AQ105" s="52" t="str">
        <f t="shared" si="27"/>
        <v>Assistenzarzt für Anästhesiologie</v>
      </c>
      <c r="AR105" s="52" t="b">
        <f t="shared" si="43"/>
        <v>0</v>
      </c>
      <c r="AS105" s="52" t="b">
        <f t="shared" si="43"/>
        <v>0</v>
      </c>
      <c r="AT105" s="52" t="b">
        <f t="shared" si="43"/>
        <v>0</v>
      </c>
      <c r="AU105" s="52" t="str">
        <f t="shared" si="28"/>
        <v/>
      </c>
      <c r="AW105" s="52" t="b">
        <f t="shared" si="29"/>
        <v>0</v>
      </c>
      <c r="AX105" s="52" t="str">
        <f t="shared" si="30"/>
        <v/>
      </c>
      <c r="AY105" s="52" t="b">
        <f t="shared" si="31"/>
        <v>0</v>
      </c>
      <c r="AZ105" s="52" t="str">
        <f t="shared" si="32"/>
        <v>10097</v>
      </c>
      <c r="BA105" s="52" t="str">
        <f>VLOOKUP(A105,'BAT Grundtabelle'!A:U,21,0)</f>
        <v>nein</v>
      </c>
      <c r="BB105" s="52" t="str">
        <f t="shared" si="33"/>
        <v>nein</v>
      </c>
      <c r="BC105" s="52" t="str">
        <f t="shared" si="34"/>
        <v>10097</v>
      </c>
      <c r="BD105" s="52" t="str">
        <f t="shared" si="35"/>
        <v>Assistenzarzt für Anästhesiologie</v>
      </c>
      <c r="BE105" s="52" t="str">
        <f t="shared" si="36"/>
        <v/>
      </c>
      <c r="BF105" s="52" t="str">
        <f t="shared" si="37"/>
        <v/>
      </c>
    </row>
    <row r="106" spans="1:58" hidden="1" x14ac:dyDescent="0.35">
      <c r="A106" s="107" t="s">
        <v>2512</v>
      </c>
      <c r="B106" s="75" t="s">
        <v>933</v>
      </c>
      <c r="C106" s="52" t="s">
        <v>2</v>
      </c>
      <c r="D106" s="52" t="s">
        <v>2</v>
      </c>
      <c r="E106" s="52" t="s">
        <v>2</v>
      </c>
      <c r="F106" s="52" t="s">
        <v>2</v>
      </c>
      <c r="G106" s="52" t="s">
        <v>2</v>
      </c>
      <c r="H106" s="52" t="s">
        <v>2</v>
      </c>
      <c r="I106" s="52" t="s">
        <v>2</v>
      </c>
      <c r="J106" s="52" t="s">
        <v>2</v>
      </c>
      <c r="K106" s="52" t="s">
        <v>2</v>
      </c>
      <c r="L106" s="52" t="s">
        <v>2</v>
      </c>
      <c r="M106" s="52" t="s">
        <v>2</v>
      </c>
      <c r="N106" s="52" t="s">
        <v>2</v>
      </c>
      <c r="O106" s="52" t="s">
        <v>2410</v>
      </c>
      <c r="P106" s="52" t="s">
        <v>4</v>
      </c>
      <c r="Q106" s="52" t="str">
        <f t="shared" si="42"/>
        <v>Nein</v>
      </c>
      <c r="R106" s="52" t="str">
        <f t="shared" si="42"/>
        <v>Nein</v>
      </c>
      <c r="S106" s="52" t="str">
        <f t="shared" si="42"/>
        <v>Nein</v>
      </c>
      <c r="T106" s="52" t="str">
        <f t="shared" si="42"/>
        <v>Nein</v>
      </c>
      <c r="U106" s="52" t="str">
        <f t="shared" si="42"/>
        <v>Nein</v>
      </c>
      <c r="V106" s="52" t="str">
        <f t="shared" si="42"/>
        <v>Nein</v>
      </c>
      <c r="W106" s="52" t="str">
        <f t="shared" si="42"/>
        <v>Nein</v>
      </c>
      <c r="X106" s="52" t="str">
        <f t="shared" si="42"/>
        <v>Nein</v>
      </c>
      <c r="Y106" s="52" t="str">
        <f t="shared" si="42"/>
        <v>Nein</v>
      </c>
      <c r="Z106" s="52" t="str">
        <f t="shared" si="42"/>
        <v>Nein</v>
      </c>
      <c r="AA106" s="52" t="str">
        <f t="shared" si="42"/>
        <v>Nein</v>
      </c>
      <c r="AB106" s="52" t="str">
        <f t="shared" si="42"/>
        <v>Nein</v>
      </c>
      <c r="AC106" s="52" t="str">
        <f t="shared" si="42"/>
        <v>Nein</v>
      </c>
      <c r="AD106" s="52" t="str">
        <f t="shared" si="42"/>
        <v>Nein</v>
      </c>
      <c r="AE106" s="52" t="str">
        <f t="shared" si="42"/>
        <v>Nein</v>
      </c>
      <c r="AF106" s="52" t="str">
        <f t="shared" si="42"/>
        <v>Nein</v>
      </c>
      <c r="AG106" s="61" t="str">
        <f>IF(Q106="Ja",VLOOKUP($Q$2,Plausis!A:E,5,0),IF(R106="Ja",VLOOKUP($R$2,Plausis!A:E,5,0),IF(T106="Ja",VLOOKUP($T$2,Plausis!A:E,5,0),IF(U106="Ja",VLOOKUP($U$2,Plausis!A:E,5,0),IF(AA106="Ja",VLOOKUP($AA$2,Plausis!A:E,5,0),IF(AC106="Ja",VLOOKUP($AC$2,Plausis!A:E,5,0),IF(AD106="Ja",VLOOKUP($AD$2,Plausis!A:E,5,0),"")))))))</f>
        <v/>
      </c>
      <c r="AH106" s="52" t="str">
        <f>IF(Y106="Ja",VLOOKUP($Y$2,Plausis!A:E,5,0),"")</f>
        <v/>
      </c>
      <c r="AI106" s="52" t="str">
        <f t="shared" si="25"/>
        <v>Nein</v>
      </c>
      <c r="AJ106" s="52" t="str">
        <f>IF(S106="Ja",VLOOKUP($S$2,Plausis!A:E,5,0),IF(V106="Ja",VLOOKUP($V$2,Plausis!A:E,5,0),IF(X106="Ja",VLOOKUP($X$2,Plausis!A:E,5,0),"")))</f>
        <v/>
      </c>
      <c r="AL106" s="52" t="s">
        <v>2</v>
      </c>
      <c r="AM106" s="114">
        <v>45531</v>
      </c>
      <c r="AN106" s="52" t="s">
        <v>4467</v>
      </c>
      <c r="AO106" s="52" t="str">
        <f>VLOOKUP(B106,'BAT Grundtabelle'!B:T,19,0)</f>
        <v>nein</v>
      </c>
      <c r="AP106" s="105" t="str">
        <f t="shared" si="26"/>
        <v>10098</v>
      </c>
      <c r="AQ106" s="52" t="str">
        <f t="shared" si="27"/>
        <v>Assistenzarzt für Chirurgie</v>
      </c>
      <c r="AR106" s="52" t="b">
        <f t="shared" si="43"/>
        <v>0</v>
      </c>
      <c r="AS106" s="52" t="b">
        <f t="shared" si="43"/>
        <v>0</v>
      </c>
      <c r="AT106" s="52" t="b">
        <f t="shared" si="43"/>
        <v>0</v>
      </c>
      <c r="AU106" s="52" t="str">
        <f t="shared" si="28"/>
        <v/>
      </c>
      <c r="AW106" s="52" t="b">
        <f t="shared" si="29"/>
        <v>0</v>
      </c>
      <c r="AX106" s="52" t="str">
        <f t="shared" si="30"/>
        <v/>
      </c>
      <c r="AY106" s="52" t="b">
        <f t="shared" si="31"/>
        <v>0</v>
      </c>
      <c r="AZ106" s="52" t="str">
        <f t="shared" si="32"/>
        <v>10098</v>
      </c>
      <c r="BA106" s="52" t="str">
        <f>VLOOKUP(A106,'BAT Grundtabelle'!A:U,21,0)</f>
        <v>nein</v>
      </c>
      <c r="BB106" s="52" t="str">
        <f t="shared" si="33"/>
        <v>nein</v>
      </c>
      <c r="BC106" s="52" t="str">
        <f t="shared" si="34"/>
        <v>10098</v>
      </c>
      <c r="BD106" s="52" t="str">
        <f t="shared" si="35"/>
        <v>Assistenzarzt für Chirurgie</v>
      </c>
      <c r="BE106" s="52" t="str">
        <f t="shared" si="36"/>
        <v/>
      </c>
      <c r="BF106" s="52" t="str">
        <f t="shared" si="37"/>
        <v/>
      </c>
    </row>
    <row r="107" spans="1:58" hidden="1" x14ac:dyDescent="0.35">
      <c r="A107" s="107" t="s">
        <v>2513</v>
      </c>
      <c r="B107" s="75" t="s">
        <v>934</v>
      </c>
      <c r="C107" s="52" t="s">
        <v>2</v>
      </c>
      <c r="D107" s="52" t="s">
        <v>2</v>
      </c>
      <c r="E107" s="52" t="s">
        <v>2</v>
      </c>
      <c r="F107" s="52" t="s">
        <v>2</v>
      </c>
      <c r="G107" s="52" t="s">
        <v>2</v>
      </c>
      <c r="H107" s="52" t="s">
        <v>2</v>
      </c>
      <c r="I107" s="52" t="s">
        <v>2</v>
      </c>
      <c r="J107" s="52" t="s">
        <v>2</v>
      </c>
      <c r="K107" s="52" t="s">
        <v>2</v>
      </c>
      <c r="L107" s="52" t="s">
        <v>2</v>
      </c>
      <c r="M107" s="52" t="s">
        <v>2</v>
      </c>
      <c r="N107" s="52" t="s">
        <v>2</v>
      </c>
      <c r="O107" s="52" t="s">
        <v>2410</v>
      </c>
      <c r="P107" s="52" t="s">
        <v>4</v>
      </c>
      <c r="Q107" s="52" t="str">
        <f t="shared" si="42"/>
        <v>Nein</v>
      </c>
      <c r="R107" s="52" t="str">
        <f t="shared" si="42"/>
        <v>Nein</v>
      </c>
      <c r="S107" s="52" t="str">
        <f t="shared" si="42"/>
        <v>Nein</v>
      </c>
      <c r="T107" s="52" t="str">
        <f t="shared" si="42"/>
        <v>Nein</v>
      </c>
      <c r="U107" s="52" t="str">
        <f t="shared" si="42"/>
        <v>Nein</v>
      </c>
      <c r="V107" s="52" t="str">
        <f t="shared" si="42"/>
        <v>Nein</v>
      </c>
      <c r="W107" s="52" t="str">
        <f t="shared" si="42"/>
        <v>Nein</v>
      </c>
      <c r="X107" s="52" t="str">
        <f t="shared" si="42"/>
        <v>Nein</v>
      </c>
      <c r="Y107" s="52" t="str">
        <f t="shared" si="42"/>
        <v>Nein</v>
      </c>
      <c r="Z107" s="52" t="str">
        <f t="shared" si="42"/>
        <v>Nein</v>
      </c>
      <c r="AA107" s="52" t="str">
        <f t="shared" si="42"/>
        <v>Nein</v>
      </c>
      <c r="AB107" s="52" t="str">
        <f t="shared" si="42"/>
        <v>Nein</v>
      </c>
      <c r="AC107" s="52" t="str">
        <f t="shared" si="42"/>
        <v>Nein</v>
      </c>
      <c r="AD107" s="52" t="str">
        <f t="shared" si="42"/>
        <v>Nein</v>
      </c>
      <c r="AE107" s="52" t="str">
        <f t="shared" si="42"/>
        <v>Nein</v>
      </c>
      <c r="AF107" s="52" t="str">
        <f t="shared" si="42"/>
        <v>Nein</v>
      </c>
      <c r="AG107" s="61" t="str">
        <f>IF(Q107="Ja",VLOOKUP($Q$2,Plausis!A:E,5,0),IF(R107="Ja",VLOOKUP($R$2,Plausis!A:E,5,0),IF(T107="Ja",VLOOKUP($T$2,Plausis!A:E,5,0),IF(U107="Ja",VLOOKUP($U$2,Plausis!A:E,5,0),IF(AA107="Ja",VLOOKUP($AA$2,Plausis!A:E,5,0),IF(AC107="Ja",VLOOKUP($AC$2,Plausis!A:E,5,0),IF(AD107="Ja",VLOOKUP($AD$2,Plausis!A:E,5,0),"")))))))</f>
        <v/>
      </c>
      <c r="AH107" s="52" t="str">
        <f>IF(Y107="Ja",VLOOKUP($Y$2,Plausis!A:E,5,0),"")</f>
        <v/>
      </c>
      <c r="AI107" s="52" t="str">
        <f t="shared" si="25"/>
        <v>Nein</v>
      </c>
      <c r="AJ107" s="52" t="str">
        <f>IF(S107="Ja",VLOOKUP($S$2,Plausis!A:E,5,0),IF(V107="Ja",VLOOKUP($V$2,Plausis!A:E,5,0),IF(X107="Ja",VLOOKUP($X$2,Plausis!A:E,5,0),"")))</f>
        <v/>
      </c>
      <c r="AL107" s="52" t="s">
        <v>2</v>
      </c>
      <c r="AM107" s="114">
        <v>45531</v>
      </c>
      <c r="AN107" s="52" t="s">
        <v>4467</v>
      </c>
      <c r="AO107" s="52" t="str">
        <f>VLOOKUP(B107,'BAT Grundtabelle'!B:T,19,0)</f>
        <v>nein</v>
      </c>
      <c r="AP107" s="105" t="str">
        <f t="shared" si="26"/>
        <v>10099</v>
      </c>
      <c r="AQ107" s="52" t="str">
        <f t="shared" si="27"/>
        <v>Assistenzarzt für Gynäkologie</v>
      </c>
      <c r="AR107" s="52" t="b">
        <f t="shared" si="43"/>
        <v>0</v>
      </c>
      <c r="AS107" s="52" t="b">
        <f t="shared" si="43"/>
        <v>0</v>
      </c>
      <c r="AT107" s="52" t="b">
        <f t="shared" si="43"/>
        <v>0</v>
      </c>
      <c r="AU107" s="52" t="str">
        <f t="shared" si="28"/>
        <v/>
      </c>
      <c r="AW107" s="52" t="b">
        <f t="shared" si="29"/>
        <v>0</v>
      </c>
      <c r="AX107" s="52" t="str">
        <f t="shared" si="30"/>
        <v/>
      </c>
      <c r="AY107" s="52" t="b">
        <f t="shared" si="31"/>
        <v>0</v>
      </c>
      <c r="AZ107" s="52" t="str">
        <f t="shared" si="32"/>
        <v>10099</v>
      </c>
      <c r="BA107" s="52" t="str">
        <f>VLOOKUP(A107,'BAT Grundtabelle'!A:U,21,0)</f>
        <v>nein</v>
      </c>
      <c r="BB107" s="52" t="str">
        <f t="shared" si="33"/>
        <v>nein</v>
      </c>
      <c r="BC107" s="52" t="str">
        <f t="shared" si="34"/>
        <v>10099</v>
      </c>
      <c r="BD107" s="52" t="str">
        <f t="shared" si="35"/>
        <v>Assistenzarzt für Gynäkologie</v>
      </c>
      <c r="BE107" s="52" t="str">
        <f t="shared" si="36"/>
        <v/>
      </c>
      <c r="BF107" s="52" t="str">
        <f t="shared" si="37"/>
        <v/>
      </c>
    </row>
    <row r="108" spans="1:58" hidden="1" x14ac:dyDescent="0.35">
      <c r="A108" s="107" t="s">
        <v>2514</v>
      </c>
      <c r="B108" s="75" t="s">
        <v>935</v>
      </c>
      <c r="C108" s="52" t="s">
        <v>2</v>
      </c>
      <c r="D108" s="52" t="s">
        <v>2</v>
      </c>
      <c r="E108" s="52" t="s">
        <v>2</v>
      </c>
      <c r="F108" s="52" t="s">
        <v>2</v>
      </c>
      <c r="G108" s="52" t="s">
        <v>2</v>
      </c>
      <c r="H108" s="52" t="s">
        <v>2</v>
      </c>
      <c r="I108" s="52" t="s">
        <v>2</v>
      </c>
      <c r="J108" s="52" t="s">
        <v>2</v>
      </c>
      <c r="K108" s="52" t="s">
        <v>2</v>
      </c>
      <c r="L108" s="52" t="s">
        <v>2</v>
      </c>
      <c r="M108" s="52" t="s">
        <v>2</v>
      </c>
      <c r="N108" s="52" t="s">
        <v>2</v>
      </c>
      <c r="O108" s="52" t="s">
        <v>2410</v>
      </c>
      <c r="P108" s="52" t="s">
        <v>4</v>
      </c>
      <c r="Q108" s="52" t="str">
        <f t="shared" si="42"/>
        <v>Nein</v>
      </c>
      <c r="R108" s="52" t="str">
        <f t="shared" si="42"/>
        <v>Nein</v>
      </c>
      <c r="S108" s="52" t="str">
        <f t="shared" si="42"/>
        <v>Nein</v>
      </c>
      <c r="T108" s="52" t="str">
        <f t="shared" si="42"/>
        <v>Nein</v>
      </c>
      <c r="U108" s="52" t="str">
        <f t="shared" si="42"/>
        <v>Nein</v>
      </c>
      <c r="V108" s="52" t="str">
        <f t="shared" si="42"/>
        <v>Nein</v>
      </c>
      <c r="W108" s="52" t="str">
        <f t="shared" si="42"/>
        <v>Nein</v>
      </c>
      <c r="X108" s="52" t="str">
        <f t="shared" si="42"/>
        <v>Nein</v>
      </c>
      <c r="Y108" s="52" t="str">
        <f t="shared" si="42"/>
        <v>Nein</v>
      </c>
      <c r="Z108" s="52" t="str">
        <f t="shared" si="42"/>
        <v>Nein</v>
      </c>
      <c r="AA108" s="52" t="str">
        <f t="shared" si="42"/>
        <v>Nein</v>
      </c>
      <c r="AB108" s="52" t="str">
        <f t="shared" si="42"/>
        <v>Nein</v>
      </c>
      <c r="AC108" s="52" t="str">
        <f t="shared" si="42"/>
        <v>Nein</v>
      </c>
      <c r="AD108" s="52" t="str">
        <f t="shared" si="42"/>
        <v>Nein</v>
      </c>
      <c r="AE108" s="52" t="str">
        <f t="shared" si="42"/>
        <v>Nein</v>
      </c>
      <c r="AF108" s="52" t="str">
        <f t="shared" si="42"/>
        <v>Nein</v>
      </c>
      <c r="AG108" s="61" t="str">
        <f>IF(Q108="Ja",VLOOKUP($Q$2,Plausis!A:E,5,0),IF(R108="Ja",VLOOKUP($R$2,Plausis!A:E,5,0),IF(T108="Ja",VLOOKUP($T$2,Plausis!A:E,5,0),IF(U108="Ja",VLOOKUP($U$2,Plausis!A:E,5,0),IF(AA108="Ja",VLOOKUP($AA$2,Plausis!A:E,5,0),IF(AC108="Ja",VLOOKUP($AC$2,Plausis!A:E,5,0),IF(AD108="Ja",VLOOKUP($AD$2,Plausis!A:E,5,0),"")))))))</f>
        <v/>
      </c>
      <c r="AH108" s="52" t="str">
        <f>IF(Y108="Ja",VLOOKUP($Y$2,Plausis!A:E,5,0),"")</f>
        <v/>
      </c>
      <c r="AI108" s="52" t="str">
        <f t="shared" si="25"/>
        <v>Nein</v>
      </c>
      <c r="AJ108" s="52" t="str">
        <f>IF(S108="Ja",VLOOKUP($S$2,Plausis!A:E,5,0),IF(V108="Ja",VLOOKUP($V$2,Plausis!A:E,5,0),IF(X108="Ja",VLOOKUP($X$2,Plausis!A:E,5,0),"")))</f>
        <v/>
      </c>
      <c r="AL108" s="52" t="s">
        <v>2</v>
      </c>
      <c r="AM108" s="114">
        <v>45531</v>
      </c>
      <c r="AN108" s="52" t="s">
        <v>4467</v>
      </c>
      <c r="AO108" s="52" t="str">
        <f>VLOOKUP(B108,'BAT Grundtabelle'!B:T,19,0)</f>
        <v>nein</v>
      </c>
      <c r="AP108" s="105" t="str">
        <f t="shared" si="26"/>
        <v>10100</v>
      </c>
      <c r="AQ108" s="52" t="str">
        <f t="shared" si="27"/>
        <v>Assistenzarzt für Mund/Kiefer/Gesicht</v>
      </c>
      <c r="AR108" s="52" t="b">
        <f t="shared" si="43"/>
        <v>0</v>
      </c>
      <c r="AS108" s="52" t="b">
        <f t="shared" si="43"/>
        <v>0</v>
      </c>
      <c r="AT108" s="52" t="b">
        <f t="shared" si="43"/>
        <v>0</v>
      </c>
      <c r="AU108" s="52" t="str">
        <f t="shared" si="28"/>
        <v/>
      </c>
      <c r="AW108" s="52" t="b">
        <f t="shared" si="29"/>
        <v>0</v>
      </c>
      <c r="AX108" s="52" t="str">
        <f t="shared" si="30"/>
        <v/>
      </c>
      <c r="AY108" s="52" t="b">
        <f t="shared" si="31"/>
        <v>0</v>
      </c>
      <c r="AZ108" s="52" t="str">
        <f t="shared" si="32"/>
        <v>10100</v>
      </c>
      <c r="BA108" s="52" t="str">
        <f>VLOOKUP(A108,'BAT Grundtabelle'!A:U,21,0)</f>
        <v>nein</v>
      </c>
      <c r="BB108" s="52" t="str">
        <f t="shared" si="33"/>
        <v>nein</v>
      </c>
      <c r="BC108" s="52" t="str">
        <f t="shared" si="34"/>
        <v>10100</v>
      </c>
      <c r="BD108" s="52" t="str">
        <f t="shared" si="35"/>
        <v>Assistenzarzt für Mund/Kiefer/Gesicht</v>
      </c>
      <c r="BE108" s="52" t="str">
        <f t="shared" si="36"/>
        <v/>
      </c>
      <c r="BF108" s="52" t="str">
        <f t="shared" si="37"/>
        <v/>
      </c>
    </row>
    <row r="109" spans="1:58" hidden="1" x14ac:dyDescent="0.35">
      <c r="A109" s="107" t="s">
        <v>2515</v>
      </c>
      <c r="B109" s="75" t="s">
        <v>936</v>
      </c>
      <c r="C109" s="52" t="s">
        <v>2</v>
      </c>
      <c r="D109" s="52" t="s">
        <v>2</v>
      </c>
      <c r="E109" s="52" t="s">
        <v>2</v>
      </c>
      <c r="F109" s="52" t="s">
        <v>2</v>
      </c>
      <c r="G109" s="52" t="s">
        <v>2</v>
      </c>
      <c r="H109" s="52" t="s">
        <v>2</v>
      </c>
      <c r="I109" s="52" t="s">
        <v>2</v>
      </c>
      <c r="J109" s="52" t="s">
        <v>2</v>
      </c>
      <c r="K109" s="52" t="s">
        <v>2</v>
      </c>
      <c r="L109" s="52" t="s">
        <v>2</v>
      </c>
      <c r="M109" s="52" t="s">
        <v>2</v>
      </c>
      <c r="N109" s="52" t="s">
        <v>2</v>
      </c>
      <c r="O109" s="52" t="s">
        <v>2410</v>
      </c>
      <c r="P109" s="52" t="s">
        <v>4</v>
      </c>
      <c r="Q109" s="52" t="str">
        <f t="shared" si="42"/>
        <v>Nein</v>
      </c>
      <c r="R109" s="52" t="str">
        <f t="shared" si="42"/>
        <v>Nein</v>
      </c>
      <c r="S109" s="52" t="str">
        <f t="shared" si="42"/>
        <v>Nein</v>
      </c>
      <c r="T109" s="52" t="str">
        <f t="shared" si="42"/>
        <v>Nein</v>
      </c>
      <c r="U109" s="52" t="str">
        <f t="shared" si="42"/>
        <v>Nein</v>
      </c>
      <c r="V109" s="52" t="str">
        <f t="shared" si="42"/>
        <v>Nein</v>
      </c>
      <c r="W109" s="52" t="str">
        <f t="shared" si="42"/>
        <v>Nein</v>
      </c>
      <c r="X109" s="52" t="str">
        <f t="shared" si="42"/>
        <v>Nein</v>
      </c>
      <c r="Y109" s="52" t="str">
        <f t="shared" si="42"/>
        <v>Nein</v>
      </c>
      <c r="Z109" s="52" t="str">
        <f t="shared" si="42"/>
        <v>Nein</v>
      </c>
      <c r="AA109" s="52" t="str">
        <f t="shared" si="42"/>
        <v>Nein</v>
      </c>
      <c r="AB109" s="52" t="str">
        <f t="shared" si="42"/>
        <v>Nein</v>
      </c>
      <c r="AC109" s="52" t="str">
        <f t="shared" si="42"/>
        <v>Nein</v>
      </c>
      <c r="AD109" s="52" t="str">
        <f t="shared" si="42"/>
        <v>Nein</v>
      </c>
      <c r="AE109" s="52" t="str">
        <f t="shared" si="42"/>
        <v>Nein</v>
      </c>
      <c r="AF109" s="52" t="str">
        <f t="shared" si="42"/>
        <v>Nein</v>
      </c>
      <c r="AG109" s="61" t="str">
        <f>IF(Q109="Ja",VLOOKUP($Q$2,Plausis!A:E,5,0),IF(R109="Ja",VLOOKUP($R$2,Plausis!A:E,5,0),IF(T109="Ja",VLOOKUP($T$2,Plausis!A:E,5,0),IF(U109="Ja",VLOOKUP($U$2,Plausis!A:E,5,0),IF(AA109="Ja",VLOOKUP($AA$2,Plausis!A:E,5,0),IF(AC109="Ja",VLOOKUP($AC$2,Plausis!A:E,5,0),IF(AD109="Ja",VLOOKUP($AD$2,Plausis!A:E,5,0),"")))))))</f>
        <v/>
      </c>
      <c r="AH109" s="52" t="str">
        <f>IF(Y109="Ja",VLOOKUP($Y$2,Plausis!A:E,5,0),"")</f>
        <v/>
      </c>
      <c r="AI109" s="52" t="str">
        <f t="shared" si="25"/>
        <v>Nein</v>
      </c>
      <c r="AJ109" s="52" t="str">
        <f>IF(S109="Ja",VLOOKUP($S$2,Plausis!A:E,5,0),IF(V109="Ja",VLOOKUP($V$2,Plausis!A:E,5,0),IF(X109="Ja",VLOOKUP($X$2,Plausis!A:E,5,0),"")))</f>
        <v/>
      </c>
      <c r="AL109" s="52" t="s">
        <v>2</v>
      </c>
      <c r="AM109" s="114">
        <v>45531</v>
      </c>
      <c r="AN109" s="52" t="s">
        <v>4467</v>
      </c>
      <c r="AO109" s="52" t="str">
        <f>VLOOKUP(B109,'BAT Grundtabelle'!B:T,19,0)</f>
        <v>nein</v>
      </c>
      <c r="AP109" s="105" t="str">
        <f t="shared" si="26"/>
        <v>10101</v>
      </c>
      <c r="AQ109" s="52" t="str">
        <f t="shared" si="27"/>
        <v>Assistenzarzt für Orthopädie</v>
      </c>
      <c r="AR109" s="52" t="b">
        <f t="shared" si="43"/>
        <v>0</v>
      </c>
      <c r="AS109" s="52" t="b">
        <f t="shared" si="43"/>
        <v>0</v>
      </c>
      <c r="AT109" s="52" t="b">
        <f t="shared" si="43"/>
        <v>0</v>
      </c>
      <c r="AU109" s="52" t="str">
        <f t="shared" si="28"/>
        <v/>
      </c>
      <c r="AW109" s="52" t="b">
        <f t="shared" si="29"/>
        <v>0</v>
      </c>
      <c r="AX109" s="52" t="str">
        <f t="shared" si="30"/>
        <v/>
      </c>
      <c r="AY109" s="52" t="b">
        <f t="shared" si="31"/>
        <v>0</v>
      </c>
      <c r="AZ109" s="52" t="str">
        <f t="shared" si="32"/>
        <v>10101</v>
      </c>
      <c r="BA109" s="52" t="str">
        <f>VLOOKUP(A109,'BAT Grundtabelle'!A:U,21,0)</f>
        <v>nein</v>
      </c>
      <c r="BB109" s="52" t="str">
        <f t="shared" si="33"/>
        <v>nein</v>
      </c>
      <c r="BC109" s="52" t="str">
        <f t="shared" si="34"/>
        <v>10101</v>
      </c>
      <c r="BD109" s="52" t="str">
        <f t="shared" si="35"/>
        <v>Assistenzarzt für Orthopädie</v>
      </c>
      <c r="BE109" s="52" t="str">
        <f t="shared" si="36"/>
        <v/>
      </c>
      <c r="BF109" s="52" t="str">
        <f t="shared" si="37"/>
        <v/>
      </c>
    </row>
    <row r="110" spans="1:58" hidden="1" x14ac:dyDescent="0.35">
      <c r="A110" s="107" t="s">
        <v>2516</v>
      </c>
      <c r="B110" s="75" t="s">
        <v>937</v>
      </c>
      <c r="C110" s="52" t="s">
        <v>2</v>
      </c>
      <c r="D110" s="52" t="s">
        <v>2</v>
      </c>
      <c r="E110" s="52" t="s">
        <v>2</v>
      </c>
      <c r="F110" s="52" t="s">
        <v>2</v>
      </c>
      <c r="G110" s="52" t="s">
        <v>2</v>
      </c>
      <c r="H110" s="52" t="s">
        <v>2</v>
      </c>
      <c r="I110" s="52" t="s">
        <v>2</v>
      </c>
      <c r="J110" s="52" t="s">
        <v>2</v>
      </c>
      <c r="K110" s="52" t="s">
        <v>2</v>
      </c>
      <c r="L110" s="52" t="s">
        <v>2</v>
      </c>
      <c r="M110" s="52" t="s">
        <v>2</v>
      </c>
      <c r="N110" s="52" t="s">
        <v>2</v>
      </c>
      <c r="O110" s="52" t="s">
        <v>2410</v>
      </c>
      <c r="P110" s="52" t="s">
        <v>4</v>
      </c>
      <c r="Q110" s="52" t="str">
        <f t="shared" si="42"/>
        <v>Nein</v>
      </c>
      <c r="R110" s="52" t="str">
        <f t="shared" si="42"/>
        <v>Nein</v>
      </c>
      <c r="S110" s="52" t="str">
        <f t="shared" si="42"/>
        <v>Nein</v>
      </c>
      <c r="T110" s="52" t="str">
        <f t="shared" si="42"/>
        <v>Nein</v>
      </c>
      <c r="U110" s="52" t="str">
        <f t="shared" si="42"/>
        <v>Nein</v>
      </c>
      <c r="V110" s="52" t="str">
        <f t="shared" si="42"/>
        <v>Nein</v>
      </c>
      <c r="W110" s="52" t="str">
        <f t="shared" si="42"/>
        <v>Nein</v>
      </c>
      <c r="X110" s="52" t="str">
        <f t="shared" si="42"/>
        <v>Nein</v>
      </c>
      <c r="Y110" s="52" t="str">
        <f t="shared" si="42"/>
        <v>Nein</v>
      </c>
      <c r="Z110" s="52" t="str">
        <f t="shared" si="42"/>
        <v>Nein</v>
      </c>
      <c r="AA110" s="52" t="str">
        <f t="shared" si="42"/>
        <v>Nein</v>
      </c>
      <c r="AB110" s="52" t="str">
        <f t="shared" si="42"/>
        <v>Nein</v>
      </c>
      <c r="AC110" s="52" t="str">
        <f t="shared" si="42"/>
        <v>Nein</v>
      </c>
      <c r="AD110" s="52" t="str">
        <f t="shared" si="42"/>
        <v>Nein</v>
      </c>
      <c r="AE110" s="52" t="str">
        <f t="shared" si="42"/>
        <v>Nein</v>
      </c>
      <c r="AF110" s="52" t="str">
        <f t="shared" si="42"/>
        <v>Nein</v>
      </c>
      <c r="AG110" s="61" t="str">
        <f>IF(Q110="Ja",VLOOKUP($Q$2,Plausis!A:E,5,0),IF(R110="Ja",VLOOKUP($R$2,Plausis!A:E,5,0),IF(T110="Ja",VLOOKUP($T$2,Plausis!A:E,5,0),IF(U110="Ja",VLOOKUP($U$2,Plausis!A:E,5,0),IF(AA110="Ja",VLOOKUP($AA$2,Plausis!A:E,5,0),IF(AC110="Ja",VLOOKUP($AC$2,Plausis!A:E,5,0),IF(AD110="Ja",VLOOKUP($AD$2,Plausis!A:E,5,0),"")))))))</f>
        <v/>
      </c>
      <c r="AH110" s="52" t="str">
        <f>IF(Y110="Ja",VLOOKUP($Y$2,Plausis!A:E,5,0),"")</f>
        <v/>
      </c>
      <c r="AI110" s="52" t="str">
        <f t="shared" si="25"/>
        <v>Nein</v>
      </c>
      <c r="AJ110" s="52" t="str">
        <f>IF(S110="Ja",VLOOKUP($S$2,Plausis!A:E,5,0),IF(V110="Ja",VLOOKUP($V$2,Plausis!A:E,5,0),IF(X110="Ja",VLOOKUP($X$2,Plausis!A:E,5,0),"")))</f>
        <v/>
      </c>
      <c r="AL110" s="52" t="s">
        <v>2</v>
      </c>
      <c r="AM110" s="114">
        <v>45531</v>
      </c>
      <c r="AN110" s="52" t="s">
        <v>4467</v>
      </c>
      <c r="AO110" s="52" t="str">
        <f>VLOOKUP(B110,'BAT Grundtabelle'!B:T,19,0)</f>
        <v>nein</v>
      </c>
      <c r="AP110" s="105" t="str">
        <f t="shared" si="26"/>
        <v>10102</v>
      </c>
      <c r="AQ110" s="52" t="str">
        <f t="shared" si="27"/>
        <v>Assistenzarzt für Urologie</v>
      </c>
      <c r="AR110" s="52" t="b">
        <f t="shared" si="43"/>
        <v>0</v>
      </c>
      <c r="AS110" s="52" t="b">
        <f t="shared" si="43"/>
        <v>0</v>
      </c>
      <c r="AT110" s="52" t="b">
        <f t="shared" si="43"/>
        <v>0</v>
      </c>
      <c r="AU110" s="52" t="str">
        <f t="shared" si="28"/>
        <v/>
      </c>
      <c r="AW110" s="52" t="b">
        <f t="shared" si="29"/>
        <v>0</v>
      </c>
      <c r="AX110" s="52" t="str">
        <f t="shared" si="30"/>
        <v/>
      </c>
      <c r="AY110" s="52" t="b">
        <f t="shared" si="31"/>
        <v>0</v>
      </c>
      <c r="AZ110" s="52" t="str">
        <f t="shared" si="32"/>
        <v>10102</v>
      </c>
      <c r="BA110" s="52" t="str">
        <f>VLOOKUP(A110,'BAT Grundtabelle'!A:U,21,0)</f>
        <v>nein</v>
      </c>
      <c r="BB110" s="52" t="str">
        <f t="shared" si="33"/>
        <v>nein</v>
      </c>
      <c r="BC110" s="52" t="str">
        <f t="shared" si="34"/>
        <v>10102</v>
      </c>
      <c r="BD110" s="52" t="str">
        <f t="shared" si="35"/>
        <v>Assistenzarzt für Urologie</v>
      </c>
      <c r="BE110" s="52" t="str">
        <f t="shared" si="36"/>
        <v/>
      </c>
      <c r="BF110" s="52" t="str">
        <f t="shared" si="37"/>
        <v/>
      </c>
    </row>
    <row r="111" spans="1:58" hidden="1" x14ac:dyDescent="0.35">
      <c r="A111" s="107" t="s">
        <v>2517</v>
      </c>
      <c r="B111" s="75" t="s">
        <v>938</v>
      </c>
      <c r="C111" s="52" t="s">
        <v>2</v>
      </c>
      <c r="D111" s="52" t="s">
        <v>2</v>
      </c>
      <c r="E111" s="52" t="s">
        <v>2</v>
      </c>
      <c r="F111" s="52" t="s">
        <v>2</v>
      </c>
      <c r="G111" s="52" t="s">
        <v>2</v>
      </c>
      <c r="H111" s="52" t="s">
        <v>2</v>
      </c>
      <c r="I111" s="52" t="s">
        <v>2</v>
      </c>
      <c r="J111" s="52" t="s">
        <v>2</v>
      </c>
      <c r="K111" s="52" t="s">
        <v>2</v>
      </c>
      <c r="L111" s="52" t="s">
        <v>2</v>
      </c>
      <c r="M111" s="52" t="s">
        <v>2</v>
      </c>
      <c r="N111" s="52" t="s">
        <v>2</v>
      </c>
      <c r="O111" s="52" t="s">
        <v>2410</v>
      </c>
      <c r="P111" s="52" t="s">
        <v>4</v>
      </c>
      <c r="Q111" s="52" t="str">
        <f t="shared" si="42"/>
        <v>Nein</v>
      </c>
      <c r="R111" s="52" t="str">
        <f t="shared" si="42"/>
        <v>Nein</v>
      </c>
      <c r="S111" s="52" t="str">
        <f t="shared" si="42"/>
        <v>Nein</v>
      </c>
      <c r="T111" s="52" t="str">
        <f t="shared" si="42"/>
        <v>Nein</v>
      </c>
      <c r="U111" s="52" t="str">
        <f t="shared" si="42"/>
        <v>Nein</v>
      </c>
      <c r="V111" s="52" t="str">
        <f t="shared" si="42"/>
        <v>Nein</v>
      </c>
      <c r="W111" s="52" t="str">
        <f t="shared" si="42"/>
        <v>Nein</v>
      </c>
      <c r="X111" s="52" t="str">
        <f t="shared" si="42"/>
        <v>Nein</v>
      </c>
      <c r="Y111" s="52" t="str">
        <f t="shared" si="42"/>
        <v>Nein</v>
      </c>
      <c r="Z111" s="52" t="str">
        <f t="shared" si="42"/>
        <v>Nein</v>
      </c>
      <c r="AA111" s="52" t="str">
        <f t="shared" si="42"/>
        <v>Nein</v>
      </c>
      <c r="AB111" s="52" t="str">
        <f t="shared" si="42"/>
        <v>Nein</v>
      </c>
      <c r="AC111" s="52" t="str">
        <f t="shared" si="42"/>
        <v>Nein</v>
      </c>
      <c r="AD111" s="52" t="str">
        <f t="shared" si="42"/>
        <v>Nein</v>
      </c>
      <c r="AE111" s="52" t="str">
        <f t="shared" si="42"/>
        <v>Nein</v>
      </c>
      <c r="AF111" s="52" t="str">
        <f t="shared" si="42"/>
        <v>Nein</v>
      </c>
      <c r="AG111" s="61" t="str">
        <f>IF(Q111="Ja",VLOOKUP($Q$2,Plausis!A:E,5,0),IF(R111="Ja",VLOOKUP($R$2,Plausis!A:E,5,0),IF(T111="Ja",VLOOKUP($T$2,Plausis!A:E,5,0),IF(U111="Ja",VLOOKUP($U$2,Plausis!A:E,5,0),IF(AA111="Ja",VLOOKUP($AA$2,Plausis!A:E,5,0),IF(AC111="Ja",VLOOKUP($AC$2,Plausis!A:E,5,0),IF(AD111="Ja",VLOOKUP($AD$2,Plausis!A:E,5,0),"")))))))</f>
        <v/>
      </c>
      <c r="AH111" s="52" t="str">
        <f>IF(Y111="Ja",VLOOKUP($Y$2,Plausis!A:E,5,0),"")</f>
        <v/>
      </c>
      <c r="AI111" s="52" t="str">
        <f t="shared" si="25"/>
        <v>Nein</v>
      </c>
      <c r="AJ111" s="52" t="str">
        <f>IF(S111="Ja",VLOOKUP($S$2,Plausis!A:E,5,0),IF(V111="Ja",VLOOKUP($V$2,Plausis!A:E,5,0),IF(X111="Ja",VLOOKUP($X$2,Plausis!A:E,5,0),"")))</f>
        <v/>
      </c>
      <c r="AL111" s="52" t="s">
        <v>2</v>
      </c>
      <c r="AM111" s="114">
        <v>45531</v>
      </c>
      <c r="AN111" s="52" t="s">
        <v>4467</v>
      </c>
      <c r="AO111" s="52" t="str">
        <f>VLOOKUP(B111,'BAT Grundtabelle'!B:T,19,0)</f>
        <v>nein</v>
      </c>
      <c r="AP111" s="105" t="str">
        <f t="shared" si="26"/>
        <v>10103</v>
      </c>
      <c r="AQ111" s="52" t="str">
        <f t="shared" si="27"/>
        <v>Assistenzarzt mit Nebentätigkeit</v>
      </c>
      <c r="AR111" s="52" t="b">
        <f t="shared" si="43"/>
        <v>0</v>
      </c>
      <c r="AS111" s="52" t="b">
        <f t="shared" si="43"/>
        <v>0</v>
      </c>
      <c r="AT111" s="52" t="b">
        <f t="shared" si="43"/>
        <v>0</v>
      </c>
      <c r="AU111" s="52" t="str">
        <f t="shared" si="28"/>
        <v/>
      </c>
      <c r="AW111" s="52" t="b">
        <f t="shared" si="29"/>
        <v>0</v>
      </c>
      <c r="AX111" s="52" t="str">
        <f t="shared" si="30"/>
        <v/>
      </c>
      <c r="AY111" s="52" t="b">
        <f t="shared" si="31"/>
        <v>0</v>
      </c>
      <c r="AZ111" s="52" t="str">
        <f t="shared" si="32"/>
        <v>10103</v>
      </c>
      <c r="BA111" s="52" t="str">
        <f>VLOOKUP(A111,'BAT Grundtabelle'!A:U,21,0)</f>
        <v>nein</v>
      </c>
      <c r="BB111" s="52" t="str">
        <f t="shared" si="33"/>
        <v>nein</v>
      </c>
      <c r="BC111" s="52" t="str">
        <f t="shared" si="34"/>
        <v>10103</v>
      </c>
      <c r="BD111" s="52" t="str">
        <f t="shared" si="35"/>
        <v>Assistenzarzt mit Nebentätigkeit</v>
      </c>
      <c r="BE111" s="52" t="str">
        <f t="shared" si="36"/>
        <v/>
      </c>
      <c r="BF111" s="52" t="str">
        <f t="shared" si="37"/>
        <v/>
      </c>
    </row>
    <row r="112" spans="1:58" hidden="1" x14ac:dyDescent="0.35">
      <c r="A112" s="107" t="s">
        <v>2518</v>
      </c>
      <c r="B112" s="75" t="s">
        <v>939</v>
      </c>
      <c r="C112" s="52" t="s">
        <v>2</v>
      </c>
      <c r="D112" s="52" t="s">
        <v>2</v>
      </c>
      <c r="E112" s="52" t="s">
        <v>2</v>
      </c>
      <c r="F112" s="52" t="s">
        <v>2</v>
      </c>
      <c r="G112" s="52" t="s">
        <v>2</v>
      </c>
      <c r="H112" s="52" t="s">
        <v>2</v>
      </c>
      <c r="I112" s="52" t="s">
        <v>2</v>
      </c>
      <c r="J112" s="52" t="s">
        <v>2</v>
      </c>
      <c r="K112" s="52" t="s">
        <v>2</v>
      </c>
      <c r="L112" s="52" t="s">
        <v>2</v>
      </c>
      <c r="M112" s="52" t="s">
        <v>2</v>
      </c>
      <c r="N112" s="52" t="s">
        <v>2</v>
      </c>
      <c r="O112" s="52" t="s">
        <v>2410</v>
      </c>
      <c r="P112" s="52" t="s">
        <v>4</v>
      </c>
      <c r="Q112" s="52" t="str">
        <f t="shared" si="42"/>
        <v>Nein</v>
      </c>
      <c r="R112" s="52" t="str">
        <f t="shared" si="42"/>
        <v>Nein</v>
      </c>
      <c r="S112" s="52" t="str">
        <f t="shared" si="42"/>
        <v>Nein</v>
      </c>
      <c r="T112" s="52" t="str">
        <f t="shared" si="42"/>
        <v>Nein</v>
      </c>
      <c r="U112" s="52" t="str">
        <f t="shared" si="42"/>
        <v>Nein</v>
      </c>
      <c r="V112" s="52" t="str">
        <f t="shared" si="42"/>
        <v>Nein</v>
      </c>
      <c r="W112" s="52" t="str">
        <f t="shared" si="42"/>
        <v>Nein</v>
      </c>
      <c r="X112" s="52" t="str">
        <f t="shared" si="42"/>
        <v>Nein</v>
      </c>
      <c r="Y112" s="52" t="str">
        <f t="shared" si="42"/>
        <v>Nein</v>
      </c>
      <c r="Z112" s="52" t="str">
        <f t="shared" si="42"/>
        <v>Nein</v>
      </c>
      <c r="AA112" s="52" t="str">
        <f t="shared" si="42"/>
        <v>Nein</v>
      </c>
      <c r="AB112" s="52" t="str">
        <f t="shared" si="42"/>
        <v>Nein</v>
      </c>
      <c r="AC112" s="52" t="str">
        <f t="shared" si="42"/>
        <v>Nein</v>
      </c>
      <c r="AD112" s="52" t="str">
        <f t="shared" si="42"/>
        <v>Nein</v>
      </c>
      <c r="AE112" s="52" t="str">
        <f t="shared" si="42"/>
        <v>Nein</v>
      </c>
      <c r="AF112" s="52" t="str">
        <f t="shared" si="42"/>
        <v>Nein</v>
      </c>
      <c r="AG112" s="61" t="str">
        <f>IF(Q112="Ja",VLOOKUP($Q$2,Plausis!A:E,5,0),IF(R112="Ja",VLOOKUP($R$2,Plausis!A:E,5,0),IF(T112="Ja",VLOOKUP($T$2,Plausis!A:E,5,0),IF(U112="Ja",VLOOKUP($U$2,Plausis!A:E,5,0),IF(AA112="Ja",VLOOKUP($AA$2,Plausis!A:E,5,0),IF(AC112="Ja",VLOOKUP($AC$2,Plausis!A:E,5,0),IF(AD112="Ja",VLOOKUP($AD$2,Plausis!A:E,5,0),"")))))))</f>
        <v/>
      </c>
      <c r="AH112" s="52" t="str">
        <f>IF(Y112="Ja",VLOOKUP($Y$2,Plausis!A:E,5,0),"")</f>
        <v/>
      </c>
      <c r="AI112" s="52" t="str">
        <f t="shared" si="25"/>
        <v>Nein</v>
      </c>
      <c r="AJ112" s="52" t="str">
        <f>IF(S112="Ja",VLOOKUP($S$2,Plausis!A:E,5,0),IF(V112="Ja",VLOOKUP($V$2,Plausis!A:E,5,0),IF(X112="Ja",VLOOKUP($X$2,Plausis!A:E,5,0),"")))</f>
        <v/>
      </c>
      <c r="AL112" s="52" t="s">
        <v>2</v>
      </c>
      <c r="AM112" s="114">
        <v>45531</v>
      </c>
      <c r="AN112" s="52" t="s">
        <v>4467</v>
      </c>
      <c r="AO112" s="52" t="str">
        <f>VLOOKUP(B112,'BAT Grundtabelle'!B:T,19,0)</f>
        <v>nein</v>
      </c>
      <c r="AP112" s="105" t="str">
        <f t="shared" si="26"/>
        <v>10104</v>
      </c>
      <c r="AQ112" s="52" t="str">
        <f t="shared" si="27"/>
        <v>Assistenzarzt ohne Gebietsbezeichnung</v>
      </c>
      <c r="AR112" s="52" t="b">
        <f t="shared" si="43"/>
        <v>0</v>
      </c>
      <c r="AS112" s="52" t="b">
        <f t="shared" si="43"/>
        <v>0</v>
      </c>
      <c r="AT112" s="52" t="b">
        <f t="shared" si="43"/>
        <v>0</v>
      </c>
      <c r="AU112" s="52" t="str">
        <f t="shared" si="28"/>
        <v/>
      </c>
      <c r="AW112" s="52" t="b">
        <f t="shared" si="29"/>
        <v>0</v>
      </c>
      <c r="AX112" s="52" t="str">
        <f t="shared" si="30"/>
        <v/>
      </c>
      <c r="AY112" s="52" t="b">
        <f t="shared" si="31"/>
        <v>0</v>
      </c>
      <c r="AZ112" s="52" t="str">
        <f t="shared" si="32"/>
        <v>10104</v>
      </c>
      <c r="BA112" s="52" t="str">
        <f>VLOOKUP(A112,'BAT Grundtabelle'!A:U,21,0)</f>
        <v>nein</v>
      </c>
      <c r="BB112" s="52" t="str">
        <f t="shared" si="33"/>
        <v>nein</v>
      </c>
      <c r="BC112" s="52" t="str">
        <f t="shared" si="34"/>
        <v>10104</v>
      </c>
      <c r="BD112" s="52" t="str">
        <f t="shared" si="35"/>
        <v>Assistenzarzt ohne Gebietsbezeichnung</v>
      </c>
      <c r="BE112" s="52" t="str">
        <f t="shared" si="36"/>
        <v/>
      </c>
      <c r="BF112" s="52" t="str">
        <f t="shared" si="37"/>
        <v/>
      </c>
    </row>
    <row r="113" spans="1:58" hidden="1" x14ac:dyDescent="0.35">
      <c r="A113" s="107" t="s">
        <v>2519</v>
      </c>
      <c r="B113" s="75" t="s">
        <v>940</v>
      </c>
      <c r="C113" s="52" t="s">
        <v>2</v>
      </c>
      <c r="D113" s="52" t="s">
        <v>2</v>
      </c>
      <c r="E113" s="52" t="s">
        <v>2</v>
      </c>
      <c r="F113" s="52" t="s">
        <v>2</v>
      </c>
      <c r="G113" s="52" t="s">
        <v>2</v>
      </c>
      <c r="H113" s="52" t="s">
        <v>2</v>
      </c>
      <c r="I113" s="52" t="s">
        <v>2</v>
      </c>
      <c r="J113" s="52" t="s">
        <v>2</v>
      </c>
      <c r="K113" s="52" t="s">
        <v>2</v>
      </c>
      <c r="L113" s="52" t="s">
        <v>2</v>
      </c>
      <c r="M113" s="52" t="s">
        <v>2</v>
      </c>
      <c r="N113" s="52" t="s">
        <v>2</v>
      </c>
      <c r="O113" s="52" t="s">
        <v>2410</v>
      </c>
      <c r="P113" s="52" t="s">
        <v>4</v>
      </c>
      <c r="Q113" s="52" t="str">
        <f t="shared" ref="Q113:AF122" si="44">IF(ISERROR(FIND(Q$2,$P113,1)),"Nein","Ja")</f>
        <v>Nein</v>
      </c>
      <c r="R113" s="52" t="str">
        <f t="shared" si="44"/>
        <v>Nein</v>
      </c>
      <c r="S113" s="52" t="str">
        <f t="shared" si="44"/>
        <v>Nein</v>
      </c>
      <c r="T113" s="52" t="str">
        <f t="shared" si="44"/>
        <v>Nein</v>
      </c>
      <c r="U113" s="52" t="str">
        <f t="shared" si="44"/>
        <v>Nein</v>
      </c>
      <c r="V113" s="52" t="str">
        <f t="shared" si="44"/>
        <v>Nein</v>
      </c>
      <c r="W113" s="52" t="str">
        <f t="shared" si="44"/>
        <v>Nein</v>
      </c>
      <c r="X113" s="52" t="str">
        <f t="shared" si="44"/>
        <v>Nein</v>
      </c>
      <c r="Y113" s="52" t="str">
        <f t="shared" si="44"/>
        <v>Nein</v>
      </c>
      <c r="Z113" s="52" t="str">
        <f t="shared" si="44"/>
        <v>Nein</v>
      </c>
      <c r="AA113" s="52" t="str">
        <f t="shared" si="44"/>
        <v>Nein</v>
      </c>
      <c r="AB113" s="52" t="str">
        <f t="shared" si="44"/>
        <v>Nein</v>
      </c>
      <c r="AC113" s="52" t="str">
        <f t="shared" si="44"/>
        <v>Nein</v>
      </c>
      <c r="AD113" s="52" t="str">
        <f t="shared" si="44"/>
        <v>Nein</v>
      </c>
      <c r="AE113" s="52" t="str">
        <f t="shared" si="44"/>
        <v>Nein</v>
      </c>
      <c r="AF113" s="52" t="str">
        <f t="shared" si="44"/>
        <v>Nein</v>
      </c>
      <c r="AG113" s="61" t="str">
        <f>IF(Q113="Ja",VLOOKUP($Q$2,Plausis!A:E,5,0),IF(R113="Ja",VLOOKUP($R$2,Plausis!A:E,5,0),IF(T113="Ja",VLOOKUP($T$2,Plausis!A:E,5,0),IF(U113="Ja",VLOOKUP($U$2,Plausis!A:E,5,0),IF(AA113="Ja",VLOOKUP($AA$2,Plausis!A:E,5,0),IF(AC113="Ja",VLOOKUP($AC$2,Plausis!A:E,5,0),IF(AD113="Ja",VLOOKUP($AD$2,Plausis!A:E,5,0),"")))))))</f>
        <v/>
      </c>
      <c r="AH113" s="52" t="str">
        <f>IF(Y113="Ja",VLOOKUP($Y$2,Plausis!A:E,5,0),"")</f>
        <v/>
      </c>
      <c r="AI113" s="52" t="str">
        <f t="shared" si="25"/>
        <v>Nein</v>
      </c>
      <c r="AJ113" s="52" t="str">
        <f>IF(S113="Ja",VLOOKUP($S$2,Plausis!A:E,5,0),IF(V113="Ja",VLOOKUP($V$2,Plausis!A:E,5,0),IF(X113="Ja",VLOOKUP($X$2,Plausis!A:E,5,0),"")))</f>
        <v/>
      </c>
      <c r="AL113" s="52" t="s">
        <v>2</v>
      </c>
      <c r="AM113" s="114">
        <v>45531</v>
      </c>
      <c r="AN113" s="52" t="s">
        <v>4467</v>
      </c>
      <c r="AO113" s="52" t="str">
        <f>VLOOKUP(B113,'BAT Grundtabelle'!B:T,19,0)</f>
        <v>nein</v>
      </c>
      <c r="AP113" s="105" t="str">
        <f t="shared" si="26"/>
        <v>10105</v>
      </c>
      <c r="AQ113" s="52" t="str">
        <f t="shared" si="27"/>
        <v>Assistenzzahnarzt</v>
      </c>
      <c r="AR113" s="52" t="b">
        <f t="shared" si="43"/>
        <v>0</v>
      </c>
      <c r="AS113" s="52" t="b">
        <f t="shared" si="43"/>
        <v>0</v>
      </c>
      <c r="AT113" s="52" t="b">
        <f t="shared" si="43"/>
        <v>0</v>
      </c>
      <c r="AU113" s="52" t="str">
        <f t="shared" si="28"/>
        <v/>
      </c>
      <c r="AW113" s="52" t="b">
        <f t="shared" si="29"/>
        <v>0</v>
      </c>
      <c r="AX113" s="52" t="str">
        <f t="shared" si="30"/>
        <v/>
      </c>
      <c r="AY113" s="52" t="b">
        <f t="shared" si="31"/>
        <v>0</v>
      </c>
      <c r="AZ113" s="52" t="str">
        <f t="shared" si="32"/>
        <v>10105</v>
      </c>
      <c r="BA113" s="52" t="str">
        <f>VLOOKUP(A113,'BAT Grundtabelle'!A:U,21,0)</f>
        <v>nein</v>
      </c>
      <c r="BB113" s="52" t="str">
        <f t="shared" si="33"/>
        <v>nein</v>
      </c>
      <c r="BC113" s="52" t="str">
        <f t="shared" si="34"/>
        <v>10105</v>
      </c>
      <c r="BD113" s="52" t="str">
        <f t="shared" si="35"/>
        <v>Assistenzzahnarzt</v>
      </c>
      <c r="BE113" s="52" t="str">
        <f t="shared" si="36"/>
        <v/>
      </c>
      <c r="BF113" s="52" t="str">
        <f t="shared" si="37"/>
        <v/>
      </c>
    </row>
    <row r="114" spans="1:58" x14ac:dyDescent="0.35">
      <c r="A114" s="107" t="s">
        <v>2520</v>
      </c>
      <c r="B114" s="75" t="s">
        <v>1558</v>
      </c>
      <c r="C114" s="52" t="s">
        <v>3</v>
      </c>
      <c r="D114" s="52" t="s">
        <v>3</v>
      </c>
      <c r="E114" s="52" t="s">
        <v>2</v>
      </c>
      <c r="F114" s="52" t="s">
        <v>2</v>
      </c>
      <c r="G114" s="52" t="s">
        <v>3</v>
      </c>
      <c r="H114" s="52" t="s">
        <v>2</v>
      </c>
      <c r="I114" s="52" t="s">
        <v>3</v>
      </c>
      <c r="J114" s="52">
        <v>1</v>
      </c>
      <c r="K114" s="52" t="s">
        <v>2</v>
      </c>
      <c r="L114" s="52" t="s">
        <v>2</v>
      </c>
      <c r="M114" s="52" t="s">
        <v>2</v>
      </c>
      <c r="N114" s="52" t="s">
        <v>3</v>
      </c>
      <c r="O114" s="52" t="s">
        <v>4468</v>
      </c>
      <c r="P114" s="52" t="s">
        <v>4</v>
      </c>
      <c r="Q114" s="52" t="str">
        <f t="shared" si="44"/>
        <v>Nein</v>
      </c>
      <c r="R114" s="52" t="str">
        <f t="shared" si="44"/>
        <v>Nein</v>
      </c>
      <c r="S114" s="52" t="str">
        <f t="shared" si="44"/>
        <v>Nein</v>
      </c>
      <c r="T114" s="52" t="str">
        <f t="shared" si="44"/>
        <v>Nein</v>
      </c>
      <c r="U114" s="52" t="str">
        <f t="shared" si="44"/>
        <v>Nein</v>
      </c>
      <c r="V114" s="52" t="str">
        <f t="shared" si="44"/>
        <v>Nein</v>
      </c>
      <c r="W114" s="52" t="str">
        <f t="shared" si="44"/>
        <v>Nein</v>
      </c>
      <c r="X114" s="52" t="str">
        <f t="shared" si="44"/>
        <v>Nein</v>
      </c>
      <c r="Y114" s="52" t="str">
        <f t="shared" si="44"/>
        <v>Nein</v>
      </c>
      <c r="Z114" s="52" t="str">
        <f t="shared" si="44"/>
        <v>Nein</v>
      </c>
      <c r="AA114" s="52" t="str">
        <f t="shared" si="44"/>
        <v>Nein</v>
      </c>
      <c r="AB114" s="52" t="str">
        <f t="shared" si="44"/>
        <v>Nein</v>
      </c>
      <c r="AC114" s="52" t="str">
        <f t="shared" si="44"/>
        <v>Nein</v>
      </c>
      <c r="AD114" s="52" t="str">
        <f t="shared" si="44"/>
        <v>Nein</v>
      </c>
      <c r="AE114" s="52" t="str">
        <f t="shared" si="44"/>
        <v>Nein</v>
      </c>
      <c r="AF114" s="52" t="str">
        <f t="shared" si="44"/>
        <v>Nein</v>
      </c>
      <c r="AG114" s="61" t="str">
        <f>IF(Q114="Ja",VLOOKUP($Q$2,Plausis!A:E,5,0),IF(R114="Ja",VLOOKUP($R$2,Plausis!A:E,5,0),IF(T114="Ja",VLOOKUP($T$2,Plausis!A:E,5,0),IF(U114="Ja",VLOOKUP($U$2,Plausis!A:E,5,0),IF(AA114="Ja",VLOOKUP($AA$2,Plausis!A:E,5,0),IF(AC114="Ja",VLOOKUP($AC$2,Plausis!A:E,5,0),IF(AD114="Ja",VLOOKUP($AD$2,Plausis!A:E,5,0),"")))))))</f>
        <v/>
      </c>
      <c r="AH114" s="52" t="str">
        <f>IF(Y114="Ja",VLOOKUP($Y$2,Plausis!A:E,5,0),"")</f>
        <v/>
      </c>
      <c r="AI114" s="52" t="str">
        <f t="shared" si="25"/>
        <v>Ja</v>
      </c>
      <c r="AJ114" s="52" t="str">
        <f>IF(S114="Ja",VLOOKUP($S$2,Plausis!A:E,5,0),IF(V114="Ja",VLOOKUP($V$2,Plausis!A:E,5,0),IF(X114="Ja",VLOOKUP($X$2,Plausis!A:E,5,0),"")))</f>
        <v/>
      </c>
      <c r="AK114" s="52" t="s">
        <v>4442</v>
      </c>
      <c r="AL114" s="52" t="s">
        <v>3</v>
      </c>
      <c r="AM114" s="114">
        <v>45531</v>
      </c>
      <c r="AN114" s="52" t="s">
        <v>4467</v>
      </c>
      <c r="AO114" s="52" t="str">
        <f>VLOOKUP(B114,'BAT Grundtabelle'!B:T,19,0)</f>
        <v>ja</v>
      </c>
      <c r="AP114" s="105" t="str">
        <f t="shared" si="26"/>
        <v>10106</v>
      </c>
      <c r="AQ114" s="52" t="str">
        <f t="shared" si="27"/>
        <v>Atemtherapeut</v>
      </c>
      <c r="AR114" s="52" t="b">
        <f t="shared" si="43"/>
        <v>0</v>
      </c>
      <c r="AS114" s="52" t="b">
        <f t="shared" si="43"/>
        <v>0</v>
      </c>
      <c r="AT114" s="52" t="b">
        <f t="shared" si="43"/>
        <v>0</v>
      </c>
      <c r="AU114" s="52">
        <f t="shared" si="28"/>
        <v>1</v>
      </c>
      <c r="AW114" s="52" t="b">
        <f t="shared" si="29"/>
        <v>0</v>
      </c>
      <c r="AX114" s="52" t="str">
        <f t="shared" si="30"/>
        <v>Unternehmen</v>
      </c>
      <c r="AY114" s="52" t="b">
        <f t="shared" si="31"/>
        <v>0</v>
      </c>
      <c r="AZ114" s="52" t="str">
        <f t="shared" si="32"/>
        <v>10106</v>
      </c>
      <c r="BA114" s="52" t="str">
        <f>VLOOKUP(A114,'BAT Grundtabelle'!A:U,21,0)</f>
        <v>ja</v>
      </c>
      <c r="BB114" s="52" t="str">
        <f t="shared" si="33"/>
        <v>ja</v>
      </c>
      <c r="BC114" s="52" t="str">
        <f t="shared" si="34"/>
        <v>10106</v>
      </c>
      <c r="BD114" s="52" t="str">
        <f t="shared" si="35"/>
        <v>Atemtherapeut</v>
      </c>
      <c r="BE114" s="52" t="str">
        <f t="shared" si="36"/>
        <v>Unternehmen</v>
      </c>
      <c r="BF114" s="52">
        <f t="shared" si="37"/>
        <v>1</v>
      </c>
    </row>
    <row r="115" spans="1:58" hidden="1" x14ac:dyDescent="0.35">
      <c r="A115" s="107" t="s">
        <v>2521</v>
      </c>
      <c r="B115" s="75" t="s">
        <v>794</v>
      </c>
      <c r="C115" s="52" t="s">
        <v>3</v>
      </c>
      <c r="D115" s="52" t="s">
        <v>3</v>
      </c>
      <c r="E115" s="52" t="s">
        <v>2</v>
      </c>
      <c r="F115" s="52" t="s">
        <v>2</v>
      </c>
      <c r="G115" s="52" t="s">
        <v>2</v>
      </c>
      <c r="H115" s="52" t="s">
        <v>2</v>
      </c>
      <c r="I115" s="52" t="s">
        <v>3</v>
      </c>
      <c r="J115" s="52">
        <v>3</v>
      </c>
      <c r="K115" s="52" t="s">
        <v>2</v>
      </c>
      <c r="L115" s="52" t="s">
        <v>2</v>
      </c>
      <c r="M115" s="52" t="s">
        <v>2</v>
      </c>
      <c r="N115" s="52" t="s">
        <v>3</v>
      </c>
      <c r="P115" s="52" t="s">
        <v>4</v>
      </c>
      <c r="Q115" s="52" t="str">
        <f t="shared" si="44"/>
        <v>Nein</v>
      </c>
      <c r="R115" s="52" t="str">
        <f t="shared" si="44"/>
        <v>Nein</v>
      </c>
      <c r="S115" s="52" t="str">
        <f t="shared" si="44"/>
        <v>Nein</v>
      </c>
      <c r="T115" s="52" t="str">
        <f t="shared" si="44"/>
        <v>Nein</v>
      </c>
      <c r="U115" s="52" t="str">
        <f t="shared" si="44"/>
        <v>Nein</v>
      </c>
      <c r="V115" s="52" t="str">
        <f t="shared" si="44"/>
        <v>Nein</v>
      </c>
      <c r="W115" s="52" t="str">
        <f t="shared" si="44"/>
        <v>Nein</v>
      </c>
      <c r="X115" s="52" t="str">
        <f t="shared" si="44"/>
        <v>Nein</v>
      </c>
      <c r="Y115" s="52" t="str">
        <f t="shared" si="44"/>
        <v>Nein</v>
      </c>
      <c r="Z115" s="52" t="str">
        <f t="shared" si="44"/>
        <v>Nein</v>
      </c>
      <c r="AA115" s="52" t="str">
        <f t="shared" si="44"/>
        <v>Nein</v>
      </c>
      <c r="AB115" s="52" t="str">
        <f t="shared" si="44"/>
        <v>Nein</v>
      </c>
      <c r="AC115" s="52" t="str">
        <f t="shared" si="44"/>
        <v>Nein</v>
      </c>
      <c r="AD115" s="52" t="str">
        <f t="shared" si="44"/>
        <v>Nein</v>
      </c>
      <c r="AE115" s="52" t="str">
        <f t="shared" si="44"/>
        <v>Nein</v>
      </c>
      <c r="AF115" s="52" t="str">
        <f t="shared" si="44"/>
        <v>Nein</v>
      </c>
      <c r="AG115" s="61" t="str">
        <f>IF(Q115="Ja",VLOOKUP($Q$2,Plausis!A:E,5,0),IF(R115="Ja",VLOOKUP($R$2,Plausis!A:E,5,0),IF(T115="Ja",VLOOKUP($T$2,Plausis!A:E,5,0),IF(U115="Ja",VLOOKUP($U$2,Plausis!A:E,5,0),IF(AA115="Ja",VLOOKUP($AA$2,Plausis!A:E,5,0),IF(AC115="Ja",VLOOKUP($AC$2,Plausis!A:E,5,0),IF(AD115="Ja",VLOOKUP($AD$2,Plausis!A:E,5,0),"")))))))</f>
        <v/>
      </c>
      <c r="AH115" s="52" t="str">
        <f>IF(Y115="Ja",VLOOKUP($Y$2,Plausis!A:E,5,0),"")</f>
        <v/>
      </c>
      <c r="AI115" s="52" t="str">
        <f t="shared" si="25"/>
        <v>Ja</v>
      </c>
      <c r="AJ115" s="52" t="str">
        <f>IF(S115="Ja",VLOOKUP($S$2,Plausis!A:E,5,0),IF(V115="Ja",VLOOKUP($V$2,Plausis!A:E,5,0),IF(X115="Ja",VLOOKUP($X$2,Plausis!A:E,5,0),"")))</f>
        <v/>
      </c>
      <c r="AL115" s="52" t="s">
        <v>2</v>
      </c>
      <c r="AM115" s="114">
        <v>45531</v>
      </c>
      <c r="AN115" s="52" t="s">
        <v>4467</v>
      </c>
      <c r="AO115" s="52" t="str">
        <f>VLOOKUP(B115,'BAT Grundtabelle'!B:T,19,0)</f>
        <v>ja</v>
      </c>
      <c r="AP115" s="105" t="str">
        <f t="shared" si="26"/>
        <v>10107</v>
      </c>
      <c r="AQ115" s="52" t="str">
        <f t="shared" si="27"/>
        <v>Aufbereitung und Verarbeitung von Korund</v>
      </c>
      <c r="AR115" s="52" t="b">
        <f t="shared" si="43"/>
        <v>0</v>
      </c>
      <c r="AS115" s="52" t="b">
        <f t="shared" si="43"/>
        <v>0</v>
      </c>
      <c r="AT115" s="52" t="b">
        <f t="shared" si="43"/>
        <v>0</v>
      </c>
      <c r="AU115" s="52">
        <f t="shared" si="28"/>
        <v>3</v>
      </c>
      <c r="AW115" s="52" t="b">
        <f t="shared" si="29"/>
        <v>0</v>
      </c>
      <c r="AX115" s="52" t="str">
        <f t="shared" si="30"/>
        <v>Unternehmen</v>
      </c>
      <c r="AY115" s="52" t="b">
        <f t="shared" si="31"/>
        <v>0</v>
      </c>
      <c r="AZ115" s="52" t="str">
        <f t="shared" si="32"/>
        <v>10107</v>
      </c>
      <c r="BA115" s="52" t="str">
        <f>VLOOKUP(A115,'BAT Grundtabelle'!A:U,21,0)</f>
        <v>ja</v>
      </c>
      <c r="BB115" s="52" t="str">
        <f t="shared" si="33"/>
        <v>nein</v>
      </c>
      <c r="BC115" s="52" t="str">
        <f t="shared" si="34"/>
        <v>10107</v>
      </c>
      <c r="BD115" s="52" t="str">
        <f t="shared" si="35"/>
        <v>Aufbereitung und Verarbeitung von Korund</v>
      </c>
      <c r="BE115" s="52" t="str">
        <f t="shared" si="36"/>
        <v>Unternehmen</v>
      </c>
      <c r="BF115" s="52">
        <f t="shared" si="37"/>
        <v>3</v>
      </c>
    </row>
    <row r="116" spans="1:58" hidden="1" x14ac:dyDescent="0.35">
      <c r="A116" s="107" t="s">
        <v>2522</v>
      </c>
      <c r="B116" s="75" t="s">
        <v>1182</v>
      </c>
      <c r="C116" s="52" t="s">
        <v>3</v>
      </c>
      <c r="D116" s="52" t="s">
        <v>3</v>
      </c>
      <c r="E116" s="52" t="s">
        <v>2</v>
      </c>
      <c r="F116" s="52" t="s">
        <v>2</v>
      </c>
      <c r="G116" s="52" t="s">
        <v>2</v>
      </c>
      <c r="H116" s="52" t="s">
        <v>2</v>
      </c>
      <c r="I116" s="52" t="s">
        <v>3</v>
      </c>
      <c r="J116" s="52">
        <v>3</v>
      </c>
      <c r="K116" s="52" t="s">
        <v>2</v>
      </c>
      <c r="L116" s="52" t="s">
        <v>2</v>
      </c>
      <c r="M116" s="52" t="s">
        <v>2</v>
      </c>
      <c r="N116" s="52" t="s">
        <v>3</v>
      </c>
      <c r="P116" s="52" t="s">
        <v>57</v>
      </c>
      <c r="Q116" s="52" t="str">
        <f t="shared" si="44"/>
        <v>Nein</v>
      </c>
      <c r="R116" s="52" t="str">
        <f t="shared" si="44"/>
        <v>Nein</v>
      </c>
      <c r="S116" s="52" t="str">
        <f t="shared" si="44"/>
        <v>Nein</v>
      </c>
      <c r="T116" s="52" t="str">
        <f t="shared" si="44"/>
        <v>Ja</v>
      </c>
      <c r="U116" s="52" t="str">
        <f t="shared" si="44"/>
        <v>Nein</v>
      </c>
      <c r="V116" s="52" t="str">
        <f t="shared" si="44"/>
        <v>Nein</v>
      </c>
      <c r="W116" s="52" t="str">
        <f t="shared" si="44"/>
        <v>Nein</v>
      </c>
      <c r="X116" s="52" t="str">
        <f t="shared" si="44"/>
        <v>Ja</v>
      </c>
      <c r="Y116" s="52" t="str">
        <f t="shared" si="44"/>
        <v>Nein</v>
      </c>
      <c r="Z116" s="52" t="str">
        <f t="shared" si="44"/>
        <v>Nein</v>
      </c>
      <c r="AA116" s="52" t="str">
        <f t="shared" si="44"/>
        <v>Nein</v>
      </c>
      <c r="AB116" s="52" t="str">
        <f t="shared" si="44"/>
        <v>Nein</v>
      </c>
      <c r="AC116" s="52" t="str">
        <f t="shared" si="44"/>
        <v>Nein</v>
      </c>
      <c r="AD116" s="52" t="str">
        <f t="shared" si="44"/>
        <v>Nein</v>
      </c>
      <c r="AE116" s="52" t="str">
        <f t="shared" si="44"/>
        <v>Nein</v>
      </c>
      <c r="AF116" s="52" t="str">
        <f t="shared" si="44"/>
        <v>Nein</v>
      </c>
      <c r="AG116" s="61" t="str">
        <f>IF(Q116="Ja",VLOOKUP($Q$2,Plausis!A:E,5,0),IF(R116="Ja",VLOOKUP($R$2,Plausis!A:E,5,0),IF(T116="Ja",VLOOKUP($T$2,Plausis!A:E,5,0),IF(U116="Ja",VLOOKUP($U$2,Plausis!A:E,5,0),IF(AA116="Ja",VLOOKUP($AA$2,Plausis!A:E,5,0),IF(AC116="Ja",VLOOKUP($AC$2,Plausis!A:E,5,0),IF(AD116="Ja",VLOOKUP($AD$2,Plausis!A:E,5,0),"")))))))</f>
        <v>Dieser Betrieb ist nur im Komfort-RS ohne ergänzenden Spezial-Straf-RS versicherbar.</v>
      </c>
      <c r="AH116" s="52" t="str">
        <f>IF(Y116="Ja",VLOOKUP($Y$2,Plausis!A:E,5,0),"")</f>
        <v/>
      </c>
      <c r="AI116" s="52" t="str">
        <f t="shared" si="25"/>
        <v>Nein</v>
      </c>
      <c r="AJ116" s="52" t="str">
        <f>IF(S116="Ja",VLOOKUP($S$2,Plausis!A:E,5,0),IF(V116="Ja",VLOOKUP($V$2,Plausis!A:E,5,0),IF(X116="Ja",VLOOKUP($X$2,Plausis!A:E,5,0),"")))</f>
        <v>Dieser Betrieb kann nur ohne ergänzenden Spezial-Straf-RS versichert werden.</v>
      </c>
      <c r="AL116" s="52" t="s">
        <v>2</v>
      </c>
      <c r="AM116" s="114">
        <v>45531</v>
      </c>
      <c r="AN116" s="52" t="s">
        <v>4467</v>
      </c>
      <c r="AO116" s="52" t="str">
        <f>VLOOKUP(B116,'BAT Grundtabelle'!B:T,19,0)</f>
        <v>ja</v>
      </c>
      <c r="AP116" s="105" t="str">
        <f t="shared" si="26"/>
        <v>10108</v>
      </c>
      <c r="AQ116" s="52" t="str">
        <f t="shared" si="27"/>
        <v>Aufbereitung und Verarbeitung von Quecksilber</v>
      </c>
      <c r="AR116" s="52" t="b">
        <f t="shared" si="43"/>
        <v>0</v>
      </c>
      <c r="AS116" s="52" t="b">
        <f t="shared" si="43"/>
        <v>0</v>
      </c>
      <c r="AT116" s="52" t="b">
        <f t="shared" si="43"/>
        <v>0</v>
      </c>
      <c r="AU116" s="52">
        <f t="shared" si="28"/>
        <v>3</v>
      </c>
      <c r="AW116" s="52" t="b">
        <f t="shared" si="29"/>
        <v>0</v>
      </c>
      <c r="AX116" s="52" t="str">
        <f t="shared" si="30"/>
        <v>Unternehmen</v>
      </c>
      <c r="AY116" s="52" t="b">
        <f t="shared" si="31"/>
        <v>0</v>
      </c>
      <c r="AZ116" s="52" t="str">
        <f t="shared" si="32"/>
        <v>10108</v>
      </c>
      <c r="BA116" s="52" t="str">
        <f>VLOOKUP(A116,'BAT Grundtabelle'!A:U,21,0)</f>
        <v>ja</v>
      </c>
      <c r="BB116" s="52" t="str">
        <f t="shared" si="33"/>
        <v>nein</v>
      </c>
      <c r="BC116" s="52" t="str">
        <f t="shared" si="34"/>
        <v>10108</v>
      </c>
      <c r="BD116" s="52" t="str">
        <f t="shared" si="35"/>
        <v>Aufbereitung und Verarbeitung von Quecksilber</v>
      </c>
      <c r="BE116" s="52" t="str">
        <f t="shared" si="36"/>
        <v>Unternehmen</v>
      </c>
      <c r="BF116" s="52">
        <f t="shared" si="37"/>
        <v>3</v>
      </c>
    </row>
    <row r="117" spans="1:58" hidden="1" x14ac:dyDescent="0.35">
      <c r="A117" s="107" t="s">
        <v>2523</v>
      </c>
      <c r="B117" s="75" t="s">
        <v>60</v>
      </c>
      <c r="C117" s="52" t="s">
        <v>3</v>
      </c>
      <c r="D117" s="52" t="s">
        <v>3</v>
      </c>
      <c r="E117" s="52" t="s">
        <v>2</v>
      </c>
      <c r="F117" s="52" t="s">
        <v>2</v>
      </c>
      <c r="G117" s="52" t="s">
        <v>2</v>
      </c>
      <c r="H117" s="52" t="s">
        <v>2</v>
      </c>
      <c r="I117" s="52" t="s">
        <v>3</v>
      </c>
      <c r="J117" s="52">
        <v>1</v>
      </c>
      <c r="K117" s="52" t="s">
        <v>2</v>
      </c>
      <c r="L117" s="52" t="s">
        <v>2</v>
      </c>
      <c r="M117" s="52" t="s">
        <v>2</v>
      </c>
      <c r="N117" s="52" t="s">
        <v>3</v>
      </c>
      <c r="P117" s="52" t="s">
        <v>4</v>
      </c>
      <c r="Q117" s="52" t="str">
        <f t="shared" si="44"/>
        <v>Nein</v>
      </c>
      <c r="R117" s="52" t="str">
        <f t="shared" si="44"/>
        <v>Nein</v>
      </c>
      <c r="S117" s="52" t="str">
        <f t="shared" si="44"/>
        <v>Nein</v>
      </c>
      <c r="T117" s="52" t="str">
        <f t="shared" si="44"/>
        <v>Nein</v>
      </c>
      <c r="U117" s="52" t="str">
        <f t="shared" si="44"/>
        <v>Nein</v>
      </c>
      <c r="V117" s="52" t="str">
        <f t="shared" si="44"/>
        <v>Nein</v>
      </c>
      <c r="W117" s="52" t="str">
        <f t="shared" si="44"/>
        <v>Nein</v>
      </c>
      <c r="X117" s="52" t="str">
        <f t="shared" si="44"/>
        <v>Nein</v>
      </c>
      <c r="Y117" s="52" t="str">
        <f t="shared" si="44"/>
        <v>Nein</v>
      </c>
      <c r="Z117" s="52" t="str">
        <f t="shared" si="44"/>
        <v>Nein</v>
      </c>
      <c r="AA117" s="52" t="str">
        <f t="shared" si="44"/>
        <v>Nein</v>
      </c>
      <c r="AB117" s="52" t="str">
        <f t="shared" si="44"/>
        <v>Nein</v>
      </c>
      <c r="AC117" s="52" t="str">
        <f t="shared" si="44"/>
        <v>Nein</v>
      </c>
      <c r="AD117" s="52" t="str">
        <f t="shared" si="44"/>
        <v>Nein</v>
      </c>
      <c r="AE117" s="52" t="str">
        <f t="shared" si="44"/>
        <v>Nein</v>
      </c>
      <c r="AF117" s="52" t="str">
        <f t="shared" si="44"/>
        <v>Nein</v>
      </c>
      <c r="AG117" s="61" t="str">
        <f>IF(Q117="Ja",VLOOKUP($Q$2,Plausis!A:E,5,0),IF(R117="Ja",VLOOKUP($R$2,Plausis!A:E,5,0),IF(T117="Ja",VLOOKUP($T$2,Plausis!A:E,5,0),IF(U117="Ja",VLOOKUP($U$2,Plausis!A:E,5,0),IF(AA117="Ja",VLOOKUP($AA$2,Plausis!A:E,5,0),IF(AC117="Ja",VLOOKUP($AC$2,Plausis!A:E,5,0),IF(AD117="Ja",VLOOKUP($AD$2,Plausis!A:E,5,0),"")))))))</f>
        <v/>
      </c>
      <c r="AH117" s="52" t="str">
        <f>IF(Y117="Ja",VLOOKUP($Y$2,Plausis!A:E,5,0),"")</f>
        <v/>
      </c>
      <c r="AI117" s="52" t="str">
        <f t="shared" si="25"/>
        <v>Ja</v>
      </c>
      <c r="AJ117" s="52" t="str">
        <f>IF(S117="Ja",VLOOKUP($S$2,Plausis!A:E,5,0),IF(V117="Ja",VLOOKUP($V$2,Plausis!A:E,5,0),IF(X117="Ja",VLOOKUP($X$2,Plausis!A:E,5,0),"")))</f>
        <v/>
      </c>
      <c r="AL117" s="52" t="s">
        <v>2</v>
      </c>
      <c r="AM117" s="114">
        <v>45531</v>
      </c>
      <c r="AN117" s="52" t="s">
        <v>4467</v>
      </c>
      <c r="AO117" s="52" t="str">
        <f>VLOOKUP(B117,'BAT Grundtabelle'!B:T,19,0)</f>
        <v>ja</v>
      </c>
      <c r="AP117" s="105" t="str">
        <f t="shared" si="26"/>
        <v>10109</v>
      </c>
      <c r="AQ117" s="52" t="str">
        <f t="shared" si="27"/>
        <v>Aufzugsbaubetrieb</v>
      </c>
      <c r="AR117" s="52" t="b">
        <f t="shared" si="43"/>
        <v>0</v>
      </c>
      <c r="AS117" s="52" t="b">
        <f t="shared" si="43"/>
        <v>0</v>
      </c>
      <c r="AT117" s="52" t="b">
        <f t="shared" si="43"/>
        <v>0</v>
      </c>
      <c r="AU117" s="52">
        <f t="shared" si="28"/>
        <v>1</v>
      </c>
      <c r="AW117" s="52" t="b">
        <f t="shared" si="29"/>
        <v>0</v>
      </c>
      <c r="AX117" s="52" t="str">
        <f t="shared" si="30"/>
        <v>Unternehmen</v>
      </c>
      <c r="AY117" s="52" t="b">
        <f t="shared" si="31"/>
        <v>0</v>
      </c>
      <c r="AZ117" s="52" t="str">
        <f t="shared" si="32"/>
        <v>10109</v>
      </c>
      <c r="BA117" s="52" t="str">
        <f>VLOOKUP(A117,'BAT Grundtabelle'!A:U,21,0)</f>
        <v>ja</v>
      </c>
      <c r="BB117" s="52" t="str">
        <f t="shared" si="33"/>
        <v>nein</v>
      </c>
      <c r="BC117" s="52" t="str">
        <f t="shared" si="34"/>
        <v>10109</v>
      </c>
      <c r="BD117" s="52" t="str">
        <f t="shared" si="35"/>
        <v>Aufzugsbaubetrieb</v>
      </c>
      <c r="BE117" s="52" t="str">
        <f t="shared" si="36"/>
        <v>Unternehmen</v>
      </c>
      <c r="BF117" s="52">
        <f t="shared" si="37"/>
        <v>1</v>
      </c>
    </row>
    <row r="118" spans="1:58" hidden="1" x14ac:dyDescent="0.35">
      <c r="A118" s="107" t="s">
        <v>2524</v>
      </c>
      <c r="B118" s="75" t="s">
        <v>61</v>
      </c>
      <c r="C118" s="52" t="s">
        <v>3</v>
      </c>
      <c r="D118" s="52" t="s">
        <v>3</v>
      </c>
      <c r="E118" s="52" t="s">
        <v>2</v>
      </c>
      <c r="F118" s="52" t="s">
        <v>2</v>
      </c>
      <c r="G118" s="52" t="s">
        <v>2</v>
      </c>
      <c r="H118" s="52" t="s">
        <v>2</v>
      </c>
      <c r="I118" s="52" t="s">
        <v>3</v>
      </c>
      <c r="J118" s="52">
        <v>1</v>
      </c>
      <c r="K118" s="52" t="s">
        <v>2</v>
      </c>
      <c r="L118" s="52" t="s">
        <v>2</v>
      </c>
      <c r="M118" s="52" t="s">
        <v>2</v>
      </c>
      <c r="N118" s="52" t="s">
        <v>3</v>
      </c>
      <c r="P118" s="52" t="s">
        <v>4</v>
      </c>
      <c r="Q118" s="52" t="str">
        <f t="shared" si="44"/>
        <v>Nein</v>
      </c>
      <c r="R118" s="52" t="str">
        <f t="shared" si="44"/>
        <v>Nein</v>
      </c>
      <c r="S118" s="52" t="str">
        <f t="shared" si="44"/>
        <v>Nein</v>
      </c>
      <c r="T118" s="52" t="str">
        <f t="shared" si="44"/>
        <v>Nein</v>
      </c>
      <c r="U118" s="52" t="str">
        <f t="shared" si="44"/>
        <v>Nein</v>
      </c>
      <c r="V118" s="52" t="str">
        <f t="shared" si="44"/>
        <v>Nein</v>
      </c>
      <c r="W118" s="52" t="str">
        <f t="shared" si="44"/>
        <v>Nein</v>
      </c>
      <c r="X118" s="52" t="str">
        <f t="shared" si="44"/>
        <v>Nein</v>
      </c>
      <c r="Y118" s="52" t="str">
        <f t="shared" si="44"/>
        <v>Nein</v>
      </c>
      <c r="Z118" s="52" t="str">
        <f t="shared" si="44"/>
        <v>Nein</v>
      </c>
      <c r="AA118" s="52" t="str">
        <f t="shared" si="44"/>
        <v>Nein</v>
      </c>
      <c r="AB118" s="52" t="str">
        <f t="shared" si="44"/>
        <v>Nein</v>
      </c>
      <c r="AC118" s="52" t="str">
        <f t="shared" si="44"/>
        <v>Nein</v>
      </c>
      <c r="AD118" s="52" t="str">
        <f t="shared" si="44"/>
        <v>Nein</v>
      </c>
      <c r="AE118" s="52" t="str">
        <f t="shared" si="44"/>
        <v>Nein</v>
      </c>
      <c r="AF118" s="52" t="str">
        <f t="shared" si="44"/>
        <v>Nein</v>
      </c>
      <c r="AG118" s="61" t="str">
        <f>IF(Q118="Ja",VLOOKUP($Q$2,Plausis!A:E,5,0),IF(R118="Ja",VLOOKUP($R$2,Plausis!A:E,5,0),IF(T118="Ja",VLOOKUP($T$2,Plausis!A:E,5,0),IF(U118="Ja",VLOOKUP($U$2,Plausis!A:E,5,0),IF(AA118="Ja",VLOOKUP($AA$2,Plausis!A:E,5,0),IF(AC118="Ja",VLOOKUP($AC$2,Plausis!A:E,5,0),IF(AD118="Ja",VLOOKUP($AD$2,Plausis!A:E,5,0),"")))))))</f>
        <v/>
      </c>
      <c r="AH118" s="52" t="str">
        <f>IF(Y118="Ja",VLOOKUP($Y$2,Plausis!A:E,5,0),"")</f>
        <v/>
      </c>
      <c r="AI118" s="52" t="str">
        <f t="shared" si="25"/>
        <v>Ja</v>
      </c>
      <c r="AJ118" s="52" t="str">
        <f>IF(S118="Ja",VLOOKUP($S$2,Plausis!A:E,5,0),IF(V118="Ja",VLOOKUP($V$2,Plausis!A:E,5,0),IF(X118="Ja",VLOOKUP($X$2,Plausis!A:E,5,0),"")))</f>
        <v/>
      </c>
      <c r="AL118" s="52" t="s">
        <v>2</v>
      </c>
      <c r="AM118" s="114">
        <v>45531</v>
      </c>
      <c r="AN118" s="52" t="s">
        <v>4467</v>
      </c>
      <c r="AO118" s="52" t="str">
        <f>VLOOKUP(B118,'BAT Grundtabelle'!B:T,19,0)</f>
        <v>ja</v>
      </c>
      <c r="AP118" s="105" t="str">
        <f t="shared" si="26"/>
        <v>10110</v>
      </c>
      <c r="AQ118" s="52" t="str">
        <f t="shared" si="27"/>
        <v>Aufzugstechnik (Montage, Reparatur, Wartung)</v>
      </c>
      <c r="AR118" s="52" t="b">
        <f t="shared" si="43"/>
        <v>0</v>
      </c>
      <c r="AS118" s="52" t="b">
        <f t="shared" si="43"/>
        <v>0</v>
      </c>
      <c r="AT118" s="52" t="b">
        <f t="shared" si="43"/>
        <v>0</v>
      </c>
      <c r="AU118" s="52">
        <f t="shared" si="28"/>
        <v>1</v>
      </c>
      <c r="AW118" s="52" t="b">
        <f t="shared" si="29"/>
        <v>0</v>
      </c>
      <c r="AX118" s="52" t="str">
        <f t="shared" si="30"/>
        <v>Unternehmen</v>
      </c>
      <c r="AY118" s="52" t="b">
        <f t="shared" si="31"/>
        <v>0</v>
      </c>
      <c r="AZ118" s="52" t="str">
        <f t="shared" si="32"/>
        <v>10110</v>
      </c>
      <c r="BA118" s="52" t="str">
        <f>VLOOKUP(A118,'BAT Grundtabelle'!A:U,21,0)</f>
        <v>ja</v>
      </c>
      <c r="BB118" s="52" t="str">
        <f t="shared" si="33"/>
        <v>nein</v>
      </c>
      <c r="BC118" s="52" t="str">
        <f t="shared" si="34"/>
        <v>10110</v>
      </c>
      <c r="BD118" s="52" t="str">
        <f t="shared" si="35"/>
        <v>Aufzugstechnik (Montage, Reparatur, Wartung)</v>
      </c>
      <c r="BE118" s="52" t="str">
        <f t="shared" si="36"/>
        <v>Unternehmen</v>
      </c>
      <c r="BF118" s="52">
        <f t="shared" si="37"/>
        <v>1</v>
      </c>
    </row>
    <row r="119" spans="1:58" hidden="1" x14ac:dyDescent="0.35">
      <c r="A119" s="107" t="s">
        <v>2525</v>
      </c>
      <c r="B119" s="75" t="s">
        <v>100</v>
      </c>
      <c r="C119" s="52" t="s">
        <v>3</v>
      </c>
      <c r="D119" s="52" t="s">
        <v>3</v>
      </c>
      <c r="E119" s="52" t="s">
        <v>2</v>
      </c>
      <c r="F119" s="52" t="s">
        <v>2</v>
      </c>
      <c r="G119" s="52" t="s">
        <v>2</v>
      </c>
      <c r="H119" s="52" t="s">
        <v>2</v>
      </c>
      <c r="I119" s="52" t="s">
        <v>3</v>
      </c>
      <c r="J119" s="52">
        <v>1</v>
      </c>
      <c r="K119" s="52" t="s">
        <v>2</v>
      </c>
      <c r="L119" s="52" t="s">
        <v>2</v>
      </c>
      <c r="M119" s="52" t="s">
        <v>2</v>
      </c>
      <c r="N119" s="52" t="s">
        <v>3</v>
      </c>
      <c r="P119" s="52" t="s">
        <v>4</v>
      </c>
      <c r="Q119" s="52" t="str">
        <f t="shared" si="44"/>
        <v>Nein</v>
      </c>
      <c r="R119" s="52" t="str">
        <f t="shared" si="44"/>
        <v>Nein</v>
      </c>
      <c r="S119" s="52" t="str">
        <f t="shared" si="44"/>
        <v>Nein</v>
      </c>
      <c r="T119" s="52" t="str">
        <f t="shared" si="44"/>
        <v>Nein</v>
      </c>
      <c r="U119" s="52" t="str">
        <f t="shared" si="44"/>
        <v>Nein</v>
      </c>
      <c r="V119" s="52" t="str">
        <f t="shared" si="44"/>
        <v>Nein</v>
      </c>
      <c r="W119" s="52" t="str">
        <f t="shared" si="44"/>
        <v>Nein</v>
      </c>
      <c r="X119" s="52" t="str">
        <f t="shared" si="44"/>
        <v>Nein</v>
      </c>
      <c r="Y119" s="52" t="str">
        <f t="shared" si="44"/>
        <v>Nein</v>
      </c>
      <c r="Z119" s="52" t="str">
        <f t="shared" si="44"/>
        <v>Nein</v>
      </c>
      <c r="AA119" s="52" t="str">
        <f t="shared" si="44"/>
        <v>Nein</v>
      </c>
      <c r="AB119" s="52" t="str">
        <f t="shared" si="44"/>
        <v>Nein</v>
      </c>
      <c r="AC119" s="52" t="str">
        <f t="shared" si="44"/>
        <v>Nein</v>
      </c>
      <c r="AD119" s="52" t="str">
        <f t="shared" si="44"/>
        <v>Nein</v>
      </c>
      <c r="AE119" s="52" t="str">
        <f t="shared" si="44"/>
        <v>Nein</v>
      </c>
      <c r="AF119" s="52" t="str">
        <f t="shared" si="44"/>
        <v>Nein</v>
      </c>
      <c r="AG119" s="61" t="str">
        <f>IF(Q119="Ja",VLOOKUP($Q$2,Plausis!A:E,5,0),IF(R119="Ja",VLOOKUP($R$2,Plausis!A:E,5,0),IF(T119="Ja",VLOOKUP($T$2,Plausis!A:E,5,0),IF(U119="Ja",VLOOKUP($U$2,Plausis!A:E,5,0),IF(AA119="Ja",VLOOKUP($AA$2,Plausis!A:E,5,0),IF(AC119="Ja",VLOOKUP($AC$2,Plausis!A:E,5,0),IF(AD119="Ja",VLOOKUP($AD$2,Plausis!A:E,5,0),"")))))))</f>
        <v/>
      </c>
      <c r="AH119" s="52" t="str">
        <f>IF(Y119="Ja",VLOOKUP($Y$2,Plausis!A:E,5,0),"")</f>
        <v/>
      </c>
      <c r="AI119" s="52" t="str">
        <f t="shared" si="25"/>
        <v>Ja</v>
      </c>
      <c r="AJ119" s="52" t="str">
        <f>IF(S119="Ja",VLOOKUP($S$2,Plausis!A:E,5,0),IF(V119="Ja",VLOOKUP($V$2,Plausis!A:E,5,0),IF(X119="Ja",VLOOKUP($X$2,Plausis!A:E,5,0),"")))</f>
        <v/>
      </c>
      <c r="AL119" s="52" t="s">
        <v>3</v>
      </c>
      <c r="AM119" s="114">
        <v>45531</v>
      </c>
      <c r="AN119" s="52" t="s">
        <v>4467</v>
      </c>
      <c r="AO119" s="52" t="str">
        <f>VLOOKUP(B119,'BAT Grundtabelle'!B:T,19,0)</f>
        <v>ja</v>
      </c>
      <c r="AP119" s="105" t="str">
        <f t="shared" si="26"/>
        <v>10111</v>
      </c>
      <c r="AQ119" s="52" t="str">
        <f t="shared" si="27"/>
        <v>Augenoptiker</v>
      </c>
      <c r="AR119" s="52" t="b">
        <f t="shared" si="43"/>
        <v>0</v>
      </c>
      <c r="AS119" s="52" t="b">
        <f t="shared" si="43"/>
        <v>0</v>
      </c>
      <c r="AT119" s="52" t="b">
        <f t="shared" si="43"/>
        <v>0</v>
      </c>
      <c r="AU119" s="52">
        <f t="shared" si="28"/>
        <v>1</v>
      </c>
      <c r="AW119" s="52" t="b">
        <f t="shared" si="29"/>
        <v>0</v>
      </c>
      <c r="AX119" s="52" t="str">
        <f t="shared" si="30"/>
        <v>Unternehmen</v>
      </c>
      <c r="AY119" s="52" t="b">
        <f t="shared" si="31"/>
        <v>0</v>
      </c>
      <c r="AZ119" s="52" t="str">
        <f t="shared" si="32"/>
        <v>10111</v>
      </c>
      <c r="BA119" s="52" t="str">
        <f>VLOOKUP(A119,'BAT Grundtabelle'!A:U,21,0)</f>
        <v>ja</v>
      </c>
      <c r="BB119" s="52" t="str">
        <f t="shared" si="33"/>
        <v>nein</v>
      </c>
      <c r="BC119" s="52" t="str">
        <f t="shared" si="34"/>
        <v>10111</v>
      </c>
      <c r="BD119" s="52" t="str">
        <f t="shared" si="35"/>
        <v>Augenoptiker</v>
      </c>
      <c r="BE119" s="52" t="str">
        <f t="shared" si="36"/>
        <v>Unternehmen</v>
      </c>
      <c r="BF119" s="52">
        <f t="shared" si="37"/>
        <v>1</v>
      </c>
    </row>
    <row r="120" spans="1:58" hidden="1" x14ac:dyDescent="0.35">
      <c r="A120" s="107" t="s">
        <v>2526</v>
      </c>
      <c r="B120" s="75" t="s">
        <v>104</v>
      </c>
      <c r="C120" s="52" t="s">
        <v>3</v>
      </c>
      <c r="D120" s="52" t="s">
        <v>3</v>
      </c>
      <c r="E120" s="52" t="s">
        <v>2</v>
      </c>
      <c r="F120" s="52" t="s">
        <v>2</v>
      </c>
      <c r="G120" s="52" t="s">
        <v>2</v>
      </c>
      <c r="H120" s="52" t="s">
        <v>2</v>
      </c>
      <c r="I120" s="52" t="s">
        <v>3</v>
      </c>
      <c r="J120" s="52">
        <v>1</v>
      </c>
      <c r="K120" s="52" t="s">
        <v>2</v>
      </c>
      <c r="L120" s="52" t="s">
        <v>2</v>
      </c>
      <c r="M120" s="52" t="s">
        <v>2</v>
      </c>
      <c r="N120" s="52" t="s">
        <v>3</v>
      </c>
      <c r="P120" s="52" t="s">
        <v>4</v>
      </c>
      <c r="Q120" s="52" t="str">
        <f t="shared" si="44"/>
        <v>Nein</v>
      </c>
      <c r="R120" s="52" t="str">
        <f t="shared" si="44"/>
        <v>Nein</v>
      </c>
      <c r="S120" s="52" t="str">
        <f t="shared" si="44"/>
        <v>Nein</v>
      </c>
      <c r="T120" s="52" t="str">
        <f t="shared" si="44"/>
        <v>Nein</v>
      </c>
      <c r="U120" s="52" t="str">
        <f t="shared" si="44"/>
        <v>Nein</v>
      </c>
      <c r="V120" s="52" t="str">
        <f t="shared" si="44"/>
        <v>Nein</v>
      </c>
      <c r="W120" s="52" t="str">
        <f t="shared" si="44"/>
        <v>Nein</v>
      </c>
      <c r="X120" s="52" t="str">
        <f t="shared" si="44"/>
        <v>Nein</v>
      </c>
      <c r="Y120" s="52" t="str">
        <f t="shared" si="44"/>
        <v>Nein</v>
      </c>
      <c r="Z120" s="52" t="str">
        <f t="shared" si="44"/>
        <v>Nein</v>
      </c>
      <c r="AA120" s="52" t="str">
        <f t="shared" si="44"/>
        <v>Nein</v>
      </c>
      <c r="AB120" s="52" t="str">
        <f t="shared" si="44"/>
        <v>Nein</v>
      </c>
      <c r="AC120" s="52" t="str">
        <f t="shared" si="44"/>
        <v>Nein</v>
      </c>
      <c r="AD120" s="52" t="str">
        <f t="shared" si="44"/>
        <v>Nein</v>
      </c>
      <c r="AE120" s="52" t="str">
        <f t="shared" si="44"/>
        <v>Nein</v>
      </c>
      <c r="AF120" s="52" t="str">
        <f t="shared" si="44"/>
        <v>Nein</v>
      </c>
      <c r="AG120" s="61" t="str">
        <f>IF(Q120="Ja",VLOOKUP($Q$2,Plausis!A:E,5,0),IF(R120="Ja",VLOOKUP($R$2,Plausis!A:E,5,0),IF(T120="Ja",VLOOKUP($T$2,Plausis!A:E,5,0),IF(U120="Ja",VLOOKUP($U$2,Plausis!A:E,5,0),IF(AA120="Ja",VLOOKUP($AA$2,Plausis!A:E,5,0),IF(AC120="Ja",VLOOKUP($AC$2,Plausis!A:E,5,0),IF(AD120="Ja",VLOOKUP($AD$2,Plausis!A:E,5,0),"")))))))</f>
        <v/>
      </c>
      <c r="AH120" s="52" t="str">
        <f>IF(Y120="Ja",VLOOKUP($Y$2,Plausis!A:E,5,0),"")</f>
        <v/>
      </c>
      <c r="AI120" s="52" t="str">
        <f t="shared" si="25"/>
        <v>Ja</v>
      </c>
      <c r="AJ120" s="52" t="str">
        <f>IF(S120="Ja",VLOOKUP($S$2,Plausis!A:E,5,0),IF(V120="Ja",VLOOKUP($V$2,Plausis!A:E,5,0),IF(X120="Ja",VLOOKUP($X$2,Plausis!A:E,5,0),"")))</f>
        <v/>
      </c>
      <c r="AL120" s="52" t="s">
        <v>3</v>
      </c>
      <c r="AM120" s="114">
        <v>45531</v>
      </c>
      <c r="AN120" s="52" t="s">
        <v>4467</v>
      </c>
      <c r="AO120" s="52" t="str">
        <f>VLOOKUP(B120,'BAT Grundtabelle'!B:T,19,0)</f>
        <v>ja</v>
      </c>
      <c r="AP120" s="105" t="str">
        <f t="shared" si="26"/>
        <v>10112</v>
      </c>
      <c r="AQ120" s="52" t="str">
        <f t="shared" si="27"/>
        <v>Augenoptiker und Hörgeräteakustiker</v>
      </c>
      <c r="AR120" s="52" t="b">
        <f t="shared" si="43"/>
        <v>0</v>
      </c>
      <c r="AS120" s="52" t="b">
        <f t="shared" si="43"/>
        <v>0</v>
      </c>
      <c r="AT120" s="52" t="b">
        <f t="shared" si="43"/>
        <v>0</v>
      </c>
      <c r="AU120" s="52">
        <f t="shared" si="28"/>
        <v>1</v>
      </c>
      <c r="AW120" s="52" t="b">
        <f t="shared" si="29"/>
        <v>0</v>
      </c>
      <c r="AX120" s="52" t="str">
        <f t="shared" si="30"/>
        <v>Unternehmen</v>
      </c>
      <c r="AY120" s="52" t="b">
        <f t="shared" si="31"/>
        <v>0</v>
      </c>
      <c r="AZ120" s="52" t="str">
        <f t="shared" si="32"/>
        <v>10112</v>
      </c>
      <c r="BA120" s="52" t="str">
        <f>VLOOKUP(A120,'BAT Grundtabelle'!A:U,21,0)</f>
        <v>ja</v>
      </c>
      <c r="BB120" s="52" t="str">
        <f t="shared" si="33"/>
        <v>nein</v>
      </c>
      <c r="BC120" s="52" t="str">
        <f t="shared" si="34"/>
        <v>10112</v>
      </c>
      <c r="BD120" s="52" t="str">
        <f t="shared" si="35"/>
        <v>Augenoptiker und Hörgeräteakustiker</v>
      </c>
      <c r="BE120" s="52" t="str">
        <f t="shared" si="36"/>
        <v>Unternehmen</v>
      </c>
      <c r="BF120" s="52">
        <f t="shared" si="37"/>
        <v>1</v>
      </c>
    </row>
    <row r="121" spans="1:58" hidden="1" x14ac:dyDescent="0.35">
      <c r="A121" s="107" t="s">
        <v>2527</v>
      </c>
      <c r="B121" s="75" t="s">
        <v>89</v>
      </c>
      <c r="C121" s="52" t="s">
        <v>3</v>
      </c>
      <c r="D121" s="52" t="s">
        <v>3</v>
      </c>
      <c r="E121" s="52" t="s">
        <v>2</v>
      </c>
      <c r="F121" s="52" t="s">
        <v>2</v>
      </c>
      <c r="G121" s="52" t="s">
        <v>2</v>
      </c>
      <c r="H121" s="52" t="s">
        <v>2</v>
      </c>
      <c r="I121" s="52" t="s">
        <v>3</v>
      </c>
      <c r="J121" s="52">
        <v>1</v>
      </c>
      <c r="K121" s="52" t="s">
        <v>2</v>
      </c>
      <c r="L121" s="52" t="s">
        <v>2</v>
      </c>
      <c r="M121" s="52" t="s">
        <v>2</v>
      </c>
      <c r="N121" s="52" t="s">
        <v>3</v>
      </c>
      <c r="P121" s="52" t="s">
        <v>4</v>
      </c>
      <c r="Q121" s="52" t="str">
        <f t="shared" si="44"/>
        <v>Nein</v>
      </c>
      <c r="R121" s="52" t="str">
        <f t="shared" si="44"/>
        <v>Nein</v>
      </c>
      <c r="S121" s="52" t="str">
        <f t="shared" si="44"/>
        <v>Nein</v>
      </c>
      <c r="T121" s="52" t="str">
        <f t="shared" si="44"/>
        <v>Nein</v>
      </c>
      <c r="U121" s="52" t="str">
        <f t="shared" si="44"/>
        <v>Nein</v>
      </c>
      <c r="V121" s="52" t="str">
        <f t="shared" si="44"/>
        <v>Nein</v>
      </c>
      <c r="W121" s="52" t="str">
        <f t="shared" si="44"/>
        <v>Nein</v>
      </c>
      <c r="X121" s="52" t="str">
        <f t="shared" si="44"/>
        <v>Nein</v>
      </c>
      <c r="Y121" s="52" t="str">
        <f t="shared" si="44"/>
        <v>Nein</v>
      </c>
      <c r="Z121" s="52" t="str">
        <f t="shared" si="44"/>
        <v>Nein</v>
      </c>
      <c r="AA121" s="52" t="str">
        <f t="shared" si="44"/>
        <v>Nein</v>
      </c>
      <c r="AB121" s="52" t="str">
        <f t="shared" si="44"/>
        <v>Nein</v>
      </c>
      <c r="AC121" s="52" t="str">
        <f t="shared" si="44"/>
        <v>Nein</v>
      </c>
      <c r="AD121" s="52" t="str">
        <f t="shared" si="44"/>
        <v>Nein</v>
      </c>
      <c r="AE121" s="52" t="str">
        <f t="shared" si="44"/>
        <v>Nein</v>
      </c>
      <c r="AF121" s="52" t="str">
        <f t="shared" si="44"/>
        <v>Nein</v>
      </c>
      <c r="AG121" s="61" t="str">
        <f>IF(Q121="Ja",VLOOKUP($Q$2,Plausis!A:E,5,0),IF(R121="Ja",VLOOKUP($R$2,Plausis!A:E,5,0),IF(T121="Ja",VLOOKUP($T$2,Plausis!A:E,5,0),IF(U121="Ja",VLOOKUP($U$2,Plausis!A:E,5,0),IF(AA121="Ja",VLOOKUP($AA$2,Plausis!A:E,5,0),IF(AC121="Ja",VLOOKUP($AC$2,Plausis!A:E,5,0),IF(AD121="Ja",VLOOKUP($AD$2,Plausis!A:E,5,0),"")))))))</f>
        <v/>
      </c>
      <c r="AH121" s="52" t="str">
        <f>IF(Y121="Ja",VLOOKUP($Y$2,Plausis!A:E,5,0),"")</f>
        <v/>
      </c>
      <c r="AI121" s="52" t="str">
        <f t="shared" si="25"/>
        <v>Ja</v>
      </c>
      <c r="AJ121" s="52" t="str">
        <f>IF(S121="Ja",VLOOKUP($S$2,Plausis!A:E,5,0),IF(V121="Ja",VLOOKUP($V$2,Plausis!A:E,5,0),IF(X121="Ja",VLOOKUP($X$2,Plausis!A:E,5,0),"")))</f>
        <v/>
      </c>
      <c r="AL121" s="52" t="s">
        <v>2</v>
      </c>
      <c r="AM121" s="114">
        <v>45531</v>
      </c>
      <c r="AN121" s="52" t="s">
        <v>4467</v>
      </c>
      <c r="AO121" s="52" t="str">
        <f>VLOOKUP(B121,'BAT Grundtabelle'!B:T,19,0)</f>
        <v>ja</v>
      </c>
      <c r="AP121" s="105" t="str">
        <f t="shared" si="26"/>
        <v>10113</v>
      </c>
      <c r="AQ121" s="52" t="str">
        <f t="shared" si="27"/>
        <v>Auktionator</v>
      </c>
      <c r="AR121" s="52" t="b">
        <f t="shared" si="43"/>
        <v>0</v>
      </c>
      <c r="AS121" s="52" t="b">
        <f t="shared" si="43"/>
        <v>0</v>
      </c>
      <c r="AT121" s="52" t="b">
        <f t="shared" si="43"/>
        <v>0</v>
      </c>
      <c r="AU121" s="52">
        <f t="shared" si="28"/>
        <v>1</v>
      </c>
      <c r="AW121" s="52" t="b">
        <f t="shared" si="29"/>
        <v>0</v>
      </c>
      <c r="AX121" s="52" t="str">
        <f t="shared" si="30"/>
        <v>Unternehmen</v>
      </c>
      <c r="AY121" s="52" t="b">
        <f t="shared" si="31"/>
        <v>0</v>
      </c>
      <c r="AZ121" s="52" t="str">
        <f t="shared" si="32"/>
        <v>10113</v>
      </c>
      <c r="BA121" s="52" t="str">
        <f>VLOOKUP(A121,'BAT Grundtabelle'!A:U,21,0)</f>
        <v>ja</v>
      </c>
      <c r="BB121" s="52" t="str">
        <f t="shared" si="33"/>
        <v>nein</v>
      </c>
      <c r="BC121" s="52" t="str">
        <f t="shared" si="34"/>
        <v>10113</v>
      </c>
      <c r="BD121" s="52" t="str">
        <f t="shared" si="35"/>
        <v>Auktionator</v>
      </c>
      <c r="BE121" s="52" t="str">
        <f t="shared" si="36"/>
        <v>Unternehmen</v>
      </c>
      <c r="BF121" s="52">
        <f t="shared" si="37"/>
        <v>1</v>
      </c>
    </row>
    <row r="122" spans="1:58" hidden="1" x14ac:dyDescent="0.35">
      <c r="A122" s="107" t="s">
        <v>2528</v>
      </c>
      <c r="B122" s="75" t="s">
        <v>106</v>
      </c>
      <c r="C122" s="52" t="s">
        <v>3</v>
      </c>
      <c r="D122" s="52" t="s">
        <v>3</v>
      </c>
      <c r="E122" s="52" t="s">
        <v>2</v>
      </c>
      <c r="F122" s="52" t="s">
        <v>2</v>
      </c>
      <c r="G122" s="52" t="s">
        <v>2</v>
      </c>
      <c r="H122" s="52" t="s">
        <v>2</v>
      </c>
      <c r="I122" s="52" t="s">
        <v>3</v>
      </c>
      <c r="J122" s="52">
        <v>1</v>
      </c>
      <c r="K122" s="52" t="s">
        <v>2</v>
      </c>
      <c r="L122" s="52" t="s">
        <v>2</v>
      </c>
      <c r="M122" s="52" t="s">
        <v>2</v>
      </c>
      <c r="N122" s="52" t="s">
        <v>3</v>
      </c>
      <c r="P122" s="52" t="s">
        <v>4</v>
      </c>
      <c r="Q122" s="52" t="str">
        <f t="shared" si="44"/>
        <v>Nein</v>
      </c>
      <c r="R122" s="52" t="str">
        <f t="shared" si="44"/>
        <v>Nein</v>
      </c>
      <c r="S122" s="52" t="str">
        <f t="shared" si="44"/>
        <v>Nein</v>
      </c>
      <c r="T122" s="52" t="str">
        <f t="shared" si="44"/>
        <v>Nein</v>
      </c>
      <c r="U122" s="52" t="str">
        <f t="shared" si="44"/>
        <v>Nein</v>
      </c>
      <c r="V122" s="52" t="str">
        <f t="shared" si="44"/>
        <v>Nein</v>
      </c>
      <c r="W122" s="52" t="str">
        <f t="shared" si="44"/>
        <v>Nein</v>
      </c>
      <c r="X122" s="52" t="str">
        <f t="shared" si="44"/>
        <v>Nein</v>
      </c>
      <c r="Y122" s="52" t="str">
        <f t="shared" si="44"/>
        <v>Nein</v>
      </c>
      <c r="Z122" s="52" t="str">
        <f t="shared" si="44"/>
        <v>Nein</v>
      </c>
      <c r="AA122" s="52" t="str">
        <f t="shared" si="44"/>
        <v>Nein</v>
      </c>
      <c r="AB122" s="52" t="str">
        <f t="shared" si="44"/>
        <v>Nein</v>
      </c>
      <c r="AC122" s="52" t="str">
        <f t="shared" si="44"/>
        <v>Nein</v>
      </c>
      <c r="AD122" s="52" t="str">
        <f t="shared" si="44"/>
        <v>Nein</v>
      </c>
      <c r="AE122" s="52" t="str">
        <f t="shared" si="44"/>
        <v>Nein</v>
      </c>
      <c r="AF122" s="52" t="str">
        <f t="shared" si="44"/>
        <v>Nein</v>
      </c>
      <c r="AG122" s="61" t="str">
        <f>IF(Q122="Ja",VLOOKUP($Q$2,Plausis!A:E,5,0),IF(R122="Ja",VLOOKUP($R$2,Plausis!A:E,5,0),IF(T122="Ja",VLOOKUP($T$2,Plausis!A:E,5,0),IF(U122="Ja",VLOOKUP($U$2,Plausis!A:E,5,0),IF(AA122="Ja",VLOOKUP($AA$2,Plausis!A:E,5,0),IF(AC122="Ja",VLOOKUP($AC$2,Plausis!A:E,5,0),IF(AD122="Ja",VLOOKUP($AD$2,Plausis!A:E,5,0),"")))))))</f>
        <v/>
      </c>
      <c r="AH122" s="52" t="str">
        <f>IF(Y122="Ja",VLOOKUP($Y$2,Plausis!A:E,5,0),"")</f>
        <v/>
      </c>
      <c r="AI122" s="52" t="str">
        <f t="shared" si="25"/>
        <v>Ja</v>
      </c>
      <c r="AJ122" s="52" t="str">
        <f>IF(S122="Ja",VLOOKUP($S$2,Plausis!A:E,5,0),IF(V122="Ja",VLOOKUP($V$2,Plausis!A:E,5,0),IF(X122="Ja",VLOOKUP($X$2,Plausis!A:E,5,0),"")))</f>
        <v/>
      </c>
      <c r="AL122" s="52" t="s">
        <v>2</v>
      </c>
      <c r="AM122" s="114">
        <v>45531</v>
      </c>
      <c r="AN122" s="52" t="s">
        <v>4467</v>
      </c>
      <c r="AO122" s="52" t="str">
        <f>VLOOKUP(B122,'BAT Grundtabelle'!B:T,19,0)</f>
        <v>ja</v>
      </c>
      <c r="AP122" s="105" t="str">
        <f t="shared" si="26"/>
        <v>10114</v>
      </c>
      <c r="AQ122" s="52" t="str">
        <f t="shared" si="27"/>
        <v>Auskunftei</v>
      </c>
      <c r="AR122" s="52" t="b">
        <f t="shared" si="43"/>
        <v>0</v>
      </c>
      <c r="AS122" s="52" t="b">
        <f t="shared" si="43"/>
        <v>0</v>
      </c>
      <c r="AT122" s="52" t="b">
        <f t="shared" si="43"/>
        <v>0</v>
      </c>
      <c r="AU122" s="52">
        <f t="shared" si="28"/>
        <v>1</v>
      </c>
      <c r="AW122" s="52" t="b">
        <f t="shared" si="29"/>
        <v>0</v>
      </c>
      <c r="AX122" s="52" t="str">
        <f t="shared" si="30"/>
        <v>Unternehmen</v>
      </c>
      <c r="AY122" s="52" t="b">
        <f t="shared" si="31"/>
        <v>0</v>
      </c>
      <c r="AZ122" s="52" t="str">
        <f t="shared" si="32"/>
        <v>10114</v>
      </c>
      <c r="BA122" s="52" t="str">
        <f>VLOOKUP(A122,'BAT Grundtabelle'!A:U,21,0)</f>
        <v>ja</v>
      </c>
      <c r="BB122" s="52" t="str">
        <f t="shared" si="33"/>
        <v>nein</v>
      </c>
      <c r="BC122" s="52" t="str">
        <f t="shared" si="34"/>
        <v>10114</v>
      </c>
      <c r="BD122" s="52" t="str">
        <f t="shared" si="35"/>
        <v>Auskunftei</v>
      </c>
      <c r="BE122" s="52" t="str">
        <f t="shared" si="36"/>
        <v>Unternehmen</v>
      </c>
      <c r="BF122" s="52">
        <f t="shared" si="37"/>
        <v>1</v>
      </c>
    </row>
    <row r="123" spans="1:58" hidden="1" x14ac:dyDescent="0.35">
      <c r="A123" s="107" t="s">
        <v>2529</v>
      </c>
      <c r="B123" s="75" t="s">
        <v>1550</v>
      </c>
      <c r="C123" s="52" t="s">
        <v>3</v>
      </c>
      <c r="D123" s="52" t="s">
        <v>3</v>
      </c>
      <c r="E123" s="52" t="s">
        <v>2</v>
      </c>
      <c r="F123" s="52" t="s">
        <v>2</v>
      </c>
      <c r="G123" s="52" t="s">
        <v>2</v>
      </c>
      <c r="H123" s="52" t="s">
        <v>2</v>
      </c>
      <c r="I123" s="52" t="s">
        <v>3</v>
      </c>
      <c r="J123" s="52">
        <v>1</v>
      </c>
      <c r="K123" s="52" t="s">
        <v>2</v>
      </c>
      <c r="L123" s="52" t="s">
        <v>2</v>
      </c>
      <c r="M123" s="52" t="s">
        <v>2</v>
      </c>
      <c r="N123" s="52" t="s">
        <v>3</v>
      </c>
      <c r="P123" s="52" t="s">
        <v>4</v>
      </c>
      <c r="Q123" s="52" t="str">
        <f t="shared" ref="Q123:AF132" si="45">IF(ISERROR(FIND(Q$2,$P123,1)),"Nein","Ja")</f>
        <v>Nein</v>
      </c>
      <c r="R123" s="52" t="str">
        <f t="shared" si="45"/>
        <v>Nein</v>
      </c>
      <c r="S123" s="52" t="str">
        <f t="shared" si="45"/>
        <v>Nein</v>
      </c>
      <c r="T123" s="52" t="str">
        <f t="shared" si="45"/>
        <v>Nein</v>
      </c>
      <c r="U123" s="52" t="str">
        <f t="shared" si="45"/>
        <v>Nein</v>
      </c>
      <c r="V123" s="52" t="str">
        <f t="shared" si="45"/>
        <v>Nein</v>
      </c>
      <c r="W123" s="52" t="str">
        <f t="shared" si="45"/>
        <v>Nein</v>
      </c>
      <c r="X123" s="52" t="str">
        <f t="shared" si="45"/>
        <v>Nein</v>
      </c>
      <c r="Y123" s="52" t="str">
        <f t="shared" si="45"/>
        <v>Nein</v>
      </c>
      <c r="Z123" s="52" t="str">
        <f t="shared" si="45"/>
        <v>Nein</v>
      </c>
      <c r="AA123" s="52" t="str">
        <f t="shared" si="45"/>
        <v>Nein</v>
      </c>
      <c r="AB123" s="52" t="str">
        <f t="shared" si="45"/>
        <v>Nein</v>
      </c>
      <c r="AC123" s="52" t="str">
        <f t="shared" si="45"/>
        <v>Nein</v>
      </c>
      <c r="AD123" s="52" t="str">
        <f t="shared" si="45"/>
        <v>Nein</v>
      </c>
      <c r="AE123" s="52" t="str">
        <f t="shared" si="45"/>
        <v>Nein</v>
      </c>
      <c r="AF123" s="52" t="str">
        <f t="shared" si="45"/>
        <v>Nein</v>
      </c>
      <c r="AG123" s="61" t="str">
        <f>IF(Q123="Ja",VLOOKUP($Q$2,Plausis!A:E,5,0),IF(R123="Ja",VLOOKUP($R$2,Plausis!A:E,5,0),IF(T123="Ja",VLOOKUP($T$2,Plausis!A:E,5,0),IF(U123="Ja",VLOOKUP($U$2,Plausis!A:E,5,0),IF(AA123="Ja",VLOOKUP($AA$2,Plausis!A:E,5,0),IF(AC123="Ja",VLOOKUP($AC$2,Plausis!A:E,5,0),IF(AD123="Ja",VLOOKUP($AD$2,Plausis!A:E,5,0),"")))))))</f>
        <v/>
      </c>
      <c r="AH123" s="52" t="str">
        <f>IF(Y123="Ja",VLOOKUP($Y$2,Plausis!A:E,5,0),"")</f>
        <v/>
      </c>
      <c r="AI123" s="52" t="str">
        <f t="shared" si="25"/>
        <v>Ja</v>
      </c>
      <c r="AJ123" s="52" t="str">
        <f>IF(S123="Ja",VLOOKUP($S$2,Plausis!A:E,5,0),IF(V123="Ja",VLOOKUP($V$2,Plausis!A:E,5,0),IF(X123="Ja",VLOOKUP($X$2,Plausis!A:E,5,0),"")))</f>
        <v/>
      </c>
      <c r="AL123" s="52" t="s">
        <v>3</v>
      </c>
      <c r="AM123" s="114">
        <v>45531</v>
      </c>
      <c r="AN123" s="52" t="s">
        <v>4467</v>
      </c>
      <c r="AO123" s="52" t="str">
        <f>VLOOKUP(B123,'BAT Grundtabelle'!B:T,19,0)</f>
        <v>ja</v>
      </c>
      <c r="AP123" s="105" t="str">
        <f t="shared" si="26"/>
        <v>10115</v>
      </c>
      <c r="AQ123" s="52" t="str">
        <f t="shared" si="27"/>
        <v>Auslegewareneinzelhandel</v>
      </c>
      <c r="AR123" s="52" t="b">
        <f t="shared" ref="AR123:AT142" si="46">IF(ISERROR(FIND(AR$1,$P123,1)),FALSE,TRUE)</f>
        <v>0</v>
      </c>
      <c r="AS123" s="52" t="b">
        <f t="shared" si="46"/>
        <v>0</v>
      </c>
      <c r="AT123" s="52" t="b">
        <f t="shared" si="46"/>
        <v>0</v>
      </c>
      <c r="AU123" s="52">
        <f t="shared" si="28"/>
        <v>1</v>
      </c>
      <c r="AW123" s="52" t="b">
        <f t="shared" si="29"/>
        <v>0</v>
      </c>
      <c r="AX123" s="52" t="str">
        <f t="shared" si="30"/>
        <v>Unternehmen</v>
      </c>
      <c r="AY123" s="52" t="b">
        <f t="shared" si="31"/>
        <v>0</v>
      </c>
      <c r="AZ123" s="52" t="str">
        <f t="shared" si="32"/>
        <v>10115</v>
      </c>
      <c r="BA123" s="52" t="str">
        <f>VLOOKUP(A123,'BAT Grundtabelle'!A:U,21,0)</f>
        <v>ja</v>
      </c>
      <c r="BB123" s="52" t="str">
        <f t="shared" si="33"/>
        <v>nein</v>
      </c>
      <c r="BC123" s="52" t="str">
        <f t="shared" si="34"/>
        <v>10115</v>
      </c>
      <c r="BD123" s="52" t="str">
        <f t="shared" si="35"/>
        <v>Auslegewareneinzelhandel</v>
      </c>
      <c r="BE123" s="52" t="str">
        <f t="shared" si="36"/>
        <v>Unternehmen</v>
      </c>
      <c r="BF123" s="52">
        <f t="shared" si="37"/>
        <v>1</v>
      </c>
    </row>
    <row r="124" spans="1:58" hidden="1" x14ac:dyDescent="0.35">
      <c r="A124" s="107" t="s">
        <v>2530</v>
      </c>
      <c r="B124" s="75" t="s">
        <v>1551</v>
      </c>
      <c r="C124" s="52" t="s">
        <v>3</v>
      </c>
      <c r="D124" s="52" t="s">
        <v>3</v>
      </c>
      <c r="E124" s="52" t="s">
        <v>2</v>
      </c>
      <c r="F124" s="52" t="s">
        <v>2</v>
      </c>
      <c r="G124" s="52" t="s">
        <v>2</v>
      </c>
      <c r="H124" s="52" t="s">
        <v>2</v>
      </c>
      <c r="I124" s="52" t="s">
        <v>3</v>
      </c>
      <c r="J124" s="52">
        <v>1</v>
      </c>
      <c r="K124" s="52" t="s">
        <v>2</v>
      </c>
      <c r="L124" s="52" t="s">
        <v>2</v>
      </c>
      <c r="M124" s="52" t="s">
        <v>2</v>
      </c>
      <c r="N124" s="52" t="s">
        <v>3</v>
      </c>
      <c r="P124" s="52" t="s">
        <v>4</v>
      </c>
      <c r="Q124" s="52" t="str">
        <f t="shared" si="45"/>
        <v>Nein</v>
      </c>
      <c r="R124" s="52" t="str">
        <f t="shared" si="45"/>
        <v>Nein</v>
      </c>
      <c r="S124" s="52" t="str">
        <f t="shared" si="45"/>
        <v>Nein</v>
      </c>
      <c r="T124" s="52" t="str">
        <f t="shared" si="45"/>
        <v>Nein</v>
      </c>
      <c r="U124" s="52" t="str">
        <f t="shared" si="45"/>
        <v>Nein</v>
      </c>
      <c r="V124" s="52" t="str">
        <f t="shared" si="45"/>
        <v>Nein</v>
      </c>
      <c r="W124" s="52" t="str">
        <f t="shared" si="45"/>
        <v>Nein</v>
      </c>
      <c r="X124" s="52" t="str">
        <f t="shared" si="45"/>
        <v>Nein</v>
      </c>
      <c r="Y124" s="52" t="str">
        <f t="shared" si="45"/>
        <v>Nein</v>
      </c>
      <c r="Z124" s="52" t="str">
        <f t="shared" si="45"/>
        <v>Nein</v>
      </c>
      <c r="AA124" s="52" t="str">
        <f t="shared" si="45"/>
        <v>Nein</v>
      </c>
      <c r="AB124" s="52" t="str">
        <f t="shared" si="45"/>
        <v>Nein</v>
      </c>
      <c r="AC124" s="52" t="str">
        <f t="shared" si="45"/>
        <v>Nein</v>
      </c>
      <c r="AD124" s="52" t="str">
        <f t="shared" si="45"/>
        <v>Nein</v>
      </c>
      <c r="AE124" s="52" t="str">
        <f t="shared" si="45"/>
        <v>Nein</v>
      </c>
      <c r="AF124" s="52" t="str">
        <f t="shared" si="45"/>
        <v>Nein</v>
      </c>
      <c r="AG124" s="61" t="str">
        <f>IF(Q124="Ja",VLOOKUP($Q$2,Plausis!A:E,5,0),IF(R124="Ja",VLOOKUP($R$2,Plausis!A:E,5,0),IF(T124="Ja",VLOOKUP($T$2,Plausis!A:E,5,0),IF(U124="Ja",VLOOKUP($U$2,Plausis!A:E,5,0),IF(AA124="Ja",VLOOKUP($AA$2,Plausis!A:E,5,0),IF(AC124="Ja",VLOOKUP($AC$2,Plausis!A:E,5,0),IF(AD124="Ja",VLOOKUP($AD$2,Plausis!A:E,5,0),"")))))))</f>
        <v/>
      </c>
      <c r="AH124" s="52" t="str">
        <f>IF(Y124="Ja",VLOOKUP($Y$2,Plausis!A:E,5,0),"")</f>
        <v/>
      </c>
      <c r="AI124" s="52" t="str">
        <f t="shared" si="25"/>
        <v>Ja</v>
      </c>
      <c r="AJ124" s="52" t="str">
        <f>IF(S124="Ja",VLOOKUP($S$2,Plausis!A:E,5,0),IF(V124="Ja",VLOOKUP($V$2,Plausis!A:E,5,0),IF(X124="Ja",VLOOKUP($X$2,Plausis!A:E,5,0),"")))</f>
        <v/>
      </c>
      <c r="AL124" s="52" t="s">
        <v>2</v>
      </c>
      <c r="AM124" s="114">
        <v>45531</v>
      </c>
      <c r="AN124" s="52" t="s">
        <v>4467</v>
      </c>
      <c r="AO124" s="52" t="str">
        <f>VLOOKUP(B124,'BAT Grundtabelle'!B:T,19,0)</f>
        <v>ja</v>
      </c>
      <c r="AP124" s="105" t="str">
        <f t="shared" si="26"/>
        <v>10116</v>
      </c>
      <c r="AQ124" s="52" t="str">
        <f t="shared" si="27"/>
        <v>Auslegewarengroßhandel</v>
      </c>
      <c r="AR124" s="52" t="b">
        <f t="shared" si="46"/>
        <v>0</v>
      </c>
      <c r="AS124" s="52" t="b">
        <f t="shared" si="46"/>
        <v>0</v>
      </c>
      <c r="AT124" s="52" t="b">
        <f t="shared" si="46"/>
        <v>0</v>
      </c>
      <c r="AU124" s="52">
        <f t="shared" si="28"/>
        <v>1</v>
      </c>
      <c r="AW124" s="52" t="b">
        <f t="shared" si="29"/>
        <v>0</v>
      </c>
      <c r="AX124" s="52" t="str">
        <f t="shared" si="30"/>
        <v>Unternehmen</v>
      </c>
      <c r="AY124" s="52" t="b">
        <f t="shared" si="31"/>
        <v>0</v>
      </c>
      <c r="AZ124" s="52" t="str">
        <f t="shared" si="32"/>
        <v>10116</v>
      </c>
      <c r="BA124" s="52" t="str">
        <f>VLOOKUP(A124,'BAT Grundtabelle'!A:U,21,0)</f>
        <v>ja</v>
      </c>
      <c r="BB124" s="52" t="str">
        <f t="shared" si="33"/>
        <v>nein</v>
      </c>
      <c r="BC124" s="52" t="str">
        <f t="shared" si="34"/>
        <v>10116</v>
      </c>
      <c r="BD124" s="52" t="str">
        <f t="shared" si="35"/>
        <v>Auslegewarengroßhandel</v>
      </c>
      <c r="BE124" s="52" t="str">
        <f t="shared" si="36"/>
        <v>Unternehmen</v>
      </c>
      <c r="BF124" s="52">
        <f t="shared" si="37"/>
        <v>1</v>
      </c>
    </row>
    <row r="125" spans="1:58" hidden="1" x14ac:dyDescent="0.35">
      <c r="A125" s="107" t="s">
        <v>2531</v>
      </c>
      <c r="B125" s="75" t="s">
        <v>1710</v>
      </c>
      <c r="C125" s="52" t="s">
        <v>3</v>
      </c>
      <c r="D125" s="52" t="s">
        <v>3</v>
      </c>
      <c r="E125" s="52" t="s">
        <v>2</v>
      </c>
      <c r="F125" s="52" t="s">
        <v>2</v>
      </c>
      <c r="G125" s="52" t="s">
        <v>2</v>
      </c>
      <c r="H125" s="52" t="s">
        <v>2</v>
      </c>
      <c r="I125" s="52" t="s">
        <v>3</v>
      </c>
      <c r="J125" s="52">
        <v>3</v>
      </c>
      <c r="K125" s="52" t="s">
        <v>2</v>
      </c>
      <c r="L125" s="52" t="s">
        <v>2</v>
      </c>
      <c r="M125" s="52" t="s">
        <v>2</v>
      </c>
      <c r="N125" s="52" t="s">
        <v>3</v>
      </c>
      <c r="P125" s="52" t="s">
        <v>4</v>
      </c>
      <c r="Q125" s="52" t="str">
        <f t="shared" si="45"/>
        <v>Nein</v>
      </c>
      <c r="R125" s="52" t="str">
        <f t="shared" si="45"/>
        <v>Nein</v>
      </c>
      <c r="S125" s="52" t="str">
        <f t="shared" si="45"/>
        <v>Nein</v>
      </c>
      <c r="T125" s="52" t="str">
        <f t="shared" si="45"/>
        <v>Nein</v>
      </c>
      <c r="U125" s="52" t="str">
        <f t="shared" si="45"/>
        <v>Nein</v>
      </c>
      <c r="V125" s="52" t="str">
        <f t="shared" si="45"/>
        <v>Nein</v>
      </c>
      <c r="W125" s="52" t="str">
        <f t="shared" si="45"/>
        <v>Nein</v>
      </c>
      <c r="X125" s="52" t="str">
        <f t="shared" si="45"/>
        <v>Nein</v>
      </c>
      <c r="Y125" s="52" t="str">
        <f t="shared" si="45"/>
        <v>Nein</v>
      </c>
      <c r="Z125" s="52" t="str">
        <f t="shared" si="45"/>
        <v>Nein</v>
      </c>
      <c r="AA125" s="52" t="str">
        <f t="shared" si="45"/>
        <v>Nein</v>
      </c>
      <c r="AB125" s="52" t="str">
        <f t="shared" si="45"/>
        <v>Nein</v>
      </c>
      <c r="AC125" s="52" t="str">
        <f t="shared" si="45"/>
        <v>Nein</v>
      </c>
      <c r="AD125" s="52" t="str">
        <f t="shared" si="45"/>
        <v>Nein</v>
      </c>
      <c r="AE125" s="52" t="str">
        <f t="shared" si="45"/>
        <v>Nein</v>
      </c>
      <c r="AF125" s="52" t="str">
        <f t="shared" si="45"/>
        <v>Nein</v>
      </c>
      <c r="AG125" s="61" t="str">
        <f>IF(Q125="Ja",VLOOKUP($Q$2,Plausis!A:E,5,0),IF(R125="Ja",VLOOKUP($R$2,Plausis!A:E,5,0),IF(T125="Ja",VLOOKUP($T$2,Plausis!A:E,5,0),IF(U125="Ja",VLOOKUP($U$2,Plausis!A:E,5,0),IF(AA125="Ja",VLOOKUP($AA$2,Plausis!A:E,5,0),IF(AC125="Ja",VLOOKUP($AC$2,Plausis!A:E,5,0),IF(AD125="Ja",VLOOKUP($AD$2,Plausis!A:E,5,0),"")))))))</f>
        <v/>
      </c>
      <c r="AH125" s="52" t="str">
        <f>IF(Y125="Ja",VLOOKUP($Y$2,Plausis!A:E,5,0),"")</f>
        <v/>
      </c>
      <c r="AI125" s="52" t="str">
        <f t="shared" si="25"/>
        <v>Ja</v>
      </c>
      <c r="AJ125" s="52" t="str">
        <f>IF(S125="Ja",VLOOKUP($S$2,Plausis!A:E,5,0),IF(V125="Ja",VLOOKUP($V$2,Plausis!A:E,5,0),IF(X125="Ja",VLOOKUP($X$2,Plausis!A:E,5,0),"")))</f>
        <v/>
      </c>
      <c r="AL125" s="52" t="s">
        <v>3</v>
      </c>
      <c r="AM125" s="114">
        <v>45531</v>
      </c>
      <c r="AN125" s="52" t="s">
        <v>4467</v>
      </c>
      <c r="AO125" s="52" t="str">
        <f>VLOOKUP(B125,'BAT Grundtabelle'!B:T,19,0)</f>
        <v>ja</v>
      </c>
      <c r="AP125" s="105" t="str">
        <f t="shared" si="26"/>
        <v>10117</v>
      </c>
      <c r="AQ125" s="52" t="str">
        <f t="shared" si="27"/>
        <v>Ausrüstung und Veredelung von Textilien</v>
      </c>
      <c r="AR125" s="52" t="b">
        <f t="shared" si="46"/>
        <v>0</v>
      </c>
      <c r="AS125" s="52" t="b">
        <f t="shared" si="46"/>
        <v>0</v>
      </c>
      <c r="AT125" s="52" t="b">
        <f t="shared" si="46"/>
        <v>0</v>
      </c>
      <c r="AU125" s="52">
        <f t="shared" si="28"/>
        <v>3</v>
      </c>
      <c r="AW125" s="52" t="b">
        <f t="shared" si="29"/>
        <v>0</v>
      </c>
      <c r="AX125" s="52" t="str">
        <f t="shared" si="30"/>
        <v>Unternehmen</v>
      </c>
      <c r="AY125" s="52" t="b">
        <f t="shared" si="31"/>
        <v>0</v>
      </c>
      <c r="AZ125" s="52" t="str">
        <f t="shared" si="32"/>
        <v>10117</v>
      </c>
      <c r="BA125" s="52" t="str">
        <f>VLOOKUP(A125,'BAT Grundtabelle'!A:U,21,0)</f>
        <v>ja</v>
      </c>
      <c r="BB125" s="52" t="str">
        <f t="shared" si="33"/>
        <v>nein</v>
      </c>
      <c r="BC125" s="52" t="str">
        <f t="shared" si="34"/>
        <v>10117</v>
      </c>
      <c r="BD125" s="52" t="str">
        <f t="shared" si="35"/>
        <v>Ausrüstung und Veredelung von Textilien</v>
      </c>
      <c r="BE125" s="52" t="str">
        <f t="shared" si="36"/>
        <v>Unternehmen</v>
      </c>
      <c r="BF125" s="52">
        <f t="shared" si="37"/>
        <v>3</v>
      </c>
    </row>
    <row r="126" spans="1:58" hidden="1" x14ac:dyDescent="0.35">
      <c r="A126" s="107" t="s">
        <v>2532</v>
      </c>
      <c r="B126" s="75" t="s">
        <v>1880</v>
      </c>
      <c r="C126" s="52" t="s">
        <v>3</v>
      </c>
      <c r="D126" s="52" t="s">
        <v>3</v>
      </c>
      <c r="E126" s="52" t="s">
        <v>2</v>
      </c>
      <c r="F126" s="52" t="s">
        <v>2</v>
      </c>
      <c r="G126" s="52" t="s">
        <v>2</v>
      </c>
      <c r="H126" s="52" t="s">
        <v>2</v>
      </c>
      <c r="I126" s="52" t="s">
        <v>3</v>
      </c>
      <c r="J126" s="52">
        <v>4</v>
      </c>
      <c r="K126" s="52" t="s">
        <v>2</v>
      </c>
      <c r="L126" s="52" t="s">
        <v>2</v>
      </c>
      <c r="M126" s="52" t="s">
        <v>2</v>
      </c>
      <c r="N126" s="52" t="s">
        <v>3</v>
      </c>
      <c r="O126" s="52" t="s">
        <v>2412</v>
      </c>
      <c r="P126" s="52">
        <v>1195</v>
      </c>
      <c r="Q126" s="52" t="str">
        <f t="shared" si="45"/>
        <v>Nein</v>
      </c>
      <c r="R126" s="52" t="str">
        <f t="shared" si="45"/>
        <v>Nein</v>
      </c>
      <c r="S126" s="52" t="str">
        <f t="shared" si="45"/>
        <v>Nein</v>
      </c>
      <c r="T126" s="52" t="str">
        <f t="shared" si="45"/>
        <v>Nein</v>
      </c>
      <c r="U126" s="52" t="str">
        <f t="shared" si="45"/>
        <v>Nein</v>
      </c>
      <c r="V126" s="52" t="str">
        <f t="shared" si="45"/>
        <v>Nein</v>
      </c>
      <c r="W126" s="52" t="str">
        <f t="shared" si="45"/>
        <v>Nein</v>
      </c>
      <c r="X126" s="52" t="str">
        <f t="shared" si="45"/>
        <v>Nein</v>
      </c>
      <c r="Y126" s="52" t="str">
        <f t="shared" si="45"/>
        <v>Nein</v>
      </c>
      <c r="Z126" s="52" t="str">
        <f t="shared" si="45"/>
        <v>Nein</v>
      </c>
      <c r="AA126" s="52" t="str">
        <f t="shared" si="45"/>
        <v>Nein</v>
      </c>
      <c r="AB126" s="52" t="str">
        <f t="shared" si="45"/>
        <v>Ja</v>
      </c>
      <c r="AC126" s="52" t="str">
        <f t="shared" si="45"/>
        <v>Nein</v>
      </c>
      <c r="AD126" s="52" t="str">
        <f t="shared" si="45"/>
        <v>Nein</v>
      </c>
      <c r="AE126" s="52" t="str">
        <f t="shared" si="45"/>
        <v>Nein</v>
      </c>
      <c r="AF126" s="52" t="str">
        <f t="shared" si="45"/>
        <v>Nein</v>
      </c>
      <c r="AG126" s="61" t="str">
        <f>IF(Q126="Ja",VLOOKUP($Q$2,Plausis!A:E,5,0),IF(R126="Ja",VLOOKUP($R$2,Plausis!A:E,5,0),IF(T126="Ja",VLOOKUP($T$2,Plausis!A:E,5,0),IF(U126="Ja",VLOOKUP($U$2,Plausis!A:E,5,0),IF(AA126="Ja",VLOOKUP($AA$2,Plausis!A:E,5,0),IF(AC126="Ja",VLOOKUP($AC$2,Plausis!A:E,5,0),IF(AD126="Ja",VLOOKUP($AD$2,Plausis!A:E,5,0),"")))))))</f>
        <v/>
      </c>
      <c r="AH126" s="52" t="str">
        <f>IF(Y126="Ja",VLOOKUP($Y$2,Plausis!A:E,5,0),"")</f>
        <v/>
      </c>
      <c r="AI126" s="52" t="str">
        <f t="shared" si="25"/>
        <v>Ja</v>
      </c>
      <c r="AJ126" s="52" t="str">
        <f>IF(S126="Ja",VLOOKUP($S$2,Plausis!A:E,5,0),IF(V126="Ja",VLOOKUP($V$2,Plausis!A:E,5,0),IF(X126="Ja",VLOOKUP($X$2,Plausis!A:E,5,0),"")))</f>
        <v/>
      </c>
      <c r="AL126" s="52" t="s">
        <v>2</v>
      </c>
      <c r="AM126" s="114">
        <v>45531</v>
      </c>
      <c r="AN126" s="52" t="s">
        <v>4467</v>
      </c>
      <c r="AO126" s="52" t="str">
        <f>VLOOKUP(B126,'BAT Grundtabelle'!B:T,19,0)</f>
        <v>ja</v>
      </c>
      <c r="AP126" s="105" t="str">
        <f t="shared" si="26"/>
        <v>10118</v>
      </c>
      <c r="AQ126" s="52" t="str">
        <f t="shared" si="27"/>
        <v>Aussiedlerheim</v>
      </c>
      <c r="AR126" s="52" t="b">
        <f t="shared" si="46"/>
        <v>0</v>
      </c>
      <c r="AS126" s="52" t="b">
        <f t="shared" si="46"/>
        <v>0</v>
      </c>
      <c r="AT126" s="52" t="b">
        <f t="shared" si="46"/>
        <v>0</v>
      </c>
      <c r="AU126" s="52">
        <f t="shared" si="28"/>
        <v>4</v>
      </c>
      <c r="AW126" s="52" t="b">
        <f t="shared" si="29"/>
        <v>0</v>
      </c>
      <c r="AX126" s="52" t="str">
        <f t="shared" si="30"/>
        <v>Unternehmen</v>
      </c>
      <c r="AY126" s="52" t="b">
        <f t="shared" si="31"/>
        <v>0</v>
      </c>
      <c r="AZ126" s="52" t="str">
        <f t="shared" si="32"/>
        <v>10118</v>
      </c>
      <c r="BA126" s="52" t="str">
        <f>VLOOKUP(A126,'BAT Grundtabelle'!A:U,21,0)</f>
        <v>ja</v>
      </c>
      <c r="BB126" s="52" t="str">
        <f t="shared" si="33"/>
        <v>nein</v>
      </c>
      <c r="BC126" s="52" t="str">
        <f t="shared" si="34"/>
        <v>10118</v>
      </c>
      <c r="BD126" s="52" t="str">
        <f t="shared" si="35"/>
        <v>Aussiedlerheim</v>
      </c>
      <c r="BE126" s="52" t="str">
        <f t="shared" si="36"/>
        <v>Unternehmen</v>
      </c>
      <c r="BF126" s="52">
        <f t="shared" si="37"/>
        <v>4</v>
      </c>
    </row>
    <row r="127" spans="1:58" hidden="1" x14ac:dyDescent="0.35">
      <c r="A127" s="107" t="s">
        <v>2533</v>
      </c>
      <c r="B127" s="75" t="s">
        <v>1718</v>
      </c>
      <c r="C127" s="52" t="s">
        <v>3</v>
      </c>
      <c r="D127" s="52" t="s">
        <v>3</v>
      </c>
      <c r="E127" s="52" t="s">
        <v>2</v>
      </c>
      <c r="F127" s="52" t="s">
        <v>2</v>
      </c>
      <c r="G127" s="52" t="s">
        <v>2</v>
      </c>
      <c r="H127" s="52" t="s">
        <v>2</v>
      </c>
      <c r="I127" s="52" t="s">
        <v>3</v>
      </c>
      <c r="J127" s="52">
        <v>1</v>
      </c>
      <c r="K127" s="52" t="s">
        <v>2</v>
      </c>
      <c r="L127" s="52" t="s">
        <v>2</v>
      </c>
      <c r="M127" s="52" t="s">
        <v>2</v>
      </c>
      <c r="N127" s="52" t="s">
        <v>3</v>
      </c>
      <c r="P127" s="52" t="s">
        <v>4</v>
      </c>
      <c r="Q127" s="52" t="str">
        <f t="shared" si="45"/>
        <v>Nein</v>
      </c>
      <c r="R127" s="52" t="str">
        <f t="shared" si="45"/>
        <v>Nein</v>
      </c>
      <c r="S127" s="52" t="str">
        <f t="shared" si="45"/>
        <v>Nein</v>
      </c>
      <c r="T127" s="52" t="str">
        <f t="shared" si="45"/>
        <v>Nein</v>
      </c>
      <c r="U127" s="52" t="str">
        <f t="shared" si="45"/>
        <v>Nein</v>
      </c>
      <c r="V127" s="52" t="str">
        <f t="shared" si="45"/>
        <v>Nein</v>
      </c>
      <c r="W127" s="52" t="str">
        <f t="shared" si="45"/>
        <v>Nein</v>
      </c>
      <c r="X127" s="52" t="str">
        <f t="shared" si="45"/>
        <v>Nein</v>
      </c>
      <c r="Y127" s="52" t="str">
        <f t="shared" si="45"/>
        <v>Nein</v>
      </c>
      <c r="Z127" s="52" t="str">
        <f t="shared" si="45"/>
        <v>Nein</v>
      </c>
      <c r="AA127" s="52" t="str">
        <f t="shared" si="45"/>
        <v>Nein</v>
      </c>
      <c r="AB127" s="52" t="str">
        <f t="shared" si="45"/>
        <v>Nein</v>
      </c>
      <c r="AC127" s="52" t="str">
        <f t="shared" si="45"/>
        <v>Nein</v>
      </c>
      <c r="AD127" s="52" t="str">
        <f t="shared" si="45"/>
        <v>Nein</v>
      </c>
      <c r="AE127" s="52" t="str">
        <f t="shared" si="45"/>
        <v>Nein</v>
      </c>
      <c r="AF127" s="52" t="str">
        <f t="shared" si="45"/>
        <v>Nein</v>
      </c>
      <c r="AG127" s="61" t="str">
        <f>IF(Q127="Ja",VLOOKUP($Q$2,Plausis!A:E,5,0),IF(R127="Ja",VLOOKUP($R$2,Plausis!A:E,5,0),IF(T127="Ja",VLOOKUP($T$2,Plausis!A:E,5,0),IF(U127="Ja",VLOOKUP($U$2,Plausis!A:E,5,0),IF(AA127="Ja",VLOOKUP($AA$2,Plausis!A:E,5,0),IF(AC127="Ja",VLOOKUP($AC$2,Plausis!A:E,5,0),IF(AD127="Ja",VLOOKUP($AD$2,Plausis!A:E,5,0),"")))))))</f>
        <v/>
      </c>
      <c r="AH127" s="52" t="str">
        <f>IF(Y127="Ja",VLOOKUP($Y$2,Plausis!A:E,5,0),"")</f>
        <v/>
      </c>
      <c r="AI127" s="52" t="str">
        <f t="shared" si="25"/>
        <v>Ja</v>
      </c>
      <c r="AJ127" s="52" t="str">
        <f>IF(S127="Ja",VLOOKUP($S$2,Plausis!A:E,5,0),IF(V127="Ja",VLOOKUP($V$2,Plausis!A:E,5,0),IF(X127="Ja",VLOOKUP($X$2,Plausis!A:E,5,0),"")))</f>
        <v/>
      </c>
      <c r="AL127" s="52" t="s">
        <v>2</v>
      </c>
      <c r="AM127" s="114">
        <v>45531</v>
      </c>
      <c r="AN127" s="52" t="s">
        <v>4467</v>
      </c>
      <c r="AO127" s="52" t="str">
        <f>VLOOKUP(B127,'BAT Grundtabelle'!B:T,19,0)</f>
        <v>ja</v>
      </c>
      <c r="AP127" s="105" t="str">
        <f t="shared" si="26"/>
        <v>10119</v>
      </c>
      <c r="AQ127" s="52" t="str">
        <f t="shared" si="27"/>
        <v>Ausstellungs- und Messebetrieb</v>
      </c>
      <c r="AR127" s="52" t="b">
        <f t="shared" si="46"/>
        <v>0</v>
      </c>
      <c r="AS127" s="52" t="b">
        <f t="shared" si="46"/>
        <v>0</v>
      </c>
      <c r="AT127" s="52" t="b">
        <f t="shared" si="46"/>
        <v>0</v>
      </c>
      <c r="AU127" s="52">
        <f t="shared" si="28"/>
        <v>1</v>
      </c>
      <c r="AW127" s="52" t="b">
        <f t="shared" si="29"/>
        <v>0</v>
      </c>
      <c r="AX127" s="52" t="str">
        <f t="shared" si="30"/>
        <v>Unternehmen</v>
      </c>
      <c r="AY127" s="52" t="b">
        <f t="shared" si="31"/>
        <v>0</v>
      </c>
      <c r="AZ127" s="52" t="str">
        <f t="shared" si="32"/>
        <v>10119</v>
      </c>
      <c r="BA127" s="52" t="str">
        <f>VLOOKUP(A127,'BAT Grundtabelle'!A:U,21,0)</f>
        <v>ja</v>
      </c>
      <c r="BB127" s="52" t="str">
        <f t="shared" si="33"/>
        <v>nein</v>
      </c>
      <c r="BC127" s="52" t="str">
        <f t="shared" si="34"/>
        <v>10119</v>
      </c>
      <c r="BD127" s="52" t="str">
        <f t="shared" si="35"/>
        <v>Ausstellungs- und Messebetrieb</v>
      </c>
      <c r="BE127" s="52" t="str">
        <f t="shared" si="36"/>
        <v>Unternehmen</v>
      </c>
      <c r="BF127" s="52">
        <f t="shared" si="37"/>
        <v>1</v>
      </c>
    </row>
    <row r="128" spans="1:58" hidden="1" x14ac:dyDescent="0.35">
      <c r="A128" s="107" t="s">
        <v>2534</v>
      </c>
      <c r="B128" s="75" t="s">
        <v>637</v>
      </c>
      <c r="C128" s="52" t="s">
        <v>3</v>
      </c>
      <c r="D128" s="52" t="s">
        <v>3</v>
      </c>
      <c r="E128" s="52" t="s">
        <v>2</v>
      </c>
      <c r="F128" s="52" t="s">
        <v>2</v>
      </c>
      <c r="G128" s="52" t="s">
        <v>2</v>
      </c>
      <c r="H128" s="52" t="s">
        <v>2</v>
      </c>
      <c r="I128" s="52" t="s">
        <v>3</v>
      </c>
      <c r="J128" s="52">
        <v>1</v>
      </c>
      <c r="K128" s="52" t="s">
        <v>2</v>
      </c>
      <c r="L128" s="52" t="s">
        <v>2</v>
      </c>
      <c r="M128" s="52" t="s">
        <v>2</v>
      </c>
      <c r="N128" s="52" t="s">
        <v>3</v>
      </c>
      <c r="P128" s="52" t="s">
        <v>4</v>
      </c>
      <c r="Q128" s="52" t="str">
        <f t="shared" si="45"/>
        <v>Nein</v>
      </c>
      <c r="R128" s="52" t="str">
        <f t="shared" si="45"/>
        <v>Nein</v>
      </c>
      <c r="S128" s="52" t="str">
        <f t="shared" si="45"/>
        <v>Nein</v>
      </c>
      <c r="T128" s="52" t="str">
        <f t="shared" si="45"/>
        <v>Nein</v>
      </c>
      <c r="U128" s="52" t="str">
        <f t="shared" si="45"/>
        <v>Nein</v>
      </c>
      <c r="V128" s="52" t="str">
        <f t="shared" si="45"/>
        <v>Nein</v>
      </c>
      <c r="W128" s="52" t="str">
        <f t="shared" si="45"/>
        <v>Nein</v>
      </c>
      <c r="X128" s="52" t="str">
        <f t="shared" si="45"/>
        <v>Nein</v>
      </c>
      <c r="Y128" s="52" t="str">
        <f t="shared" si="45"/>
        <v>Nein</v>
      </c>
      <c r="Z128" s="52" t="str">
        <f t="shared" si="45"/>
        <v>Nein</v>
      </c>
      <c r="AA128" s="52" t="str">
        <f t="shared" si="45"/>
        <v>Nein</v>
      </c>
      <c r="AB128" s="52" t="str">
        <f t="shared" si="45"/>
        <v>Nein</v>
      </c>
      <c r="AC128" s="52" t="str">
        <f t="shared" si="45"/>
        <v>Nein</v>
      </c>
      <c r="AD128" s="52" t="str">
        <f t="shared" si="45"/>
        <v>Nein</v>
      </c>
      <c r="AE128" s="52" t="str">
        <f t="shared" si="45"/>
        <v>Nein</v>
      </c>
      <c r="AF128" s="52" t="str">
        <f t="shared" si="45"/>
        <v>Nein</v>
      </c>
      <c r="AG128" s="61" t="str">
        <f>IF(Q128="Ja",VLOOKUP($Q$2,Plausis!A:E,5,0),IF(R128="Ja",VLOOKUP($R$2,Plausis!A:E,5,0),IF(T128="Ja",VLOOKUP($T$2,Plausis!A:E,5,0),IF(U128="Ja",VLOOKUP($U$2,Plausis!A:E,5,0),IF(AA128="Ja",VLOOKUP($AA$2,Plausis!A:E,5,0),IF(AC128="Ja",VLOOKUP($AC$2,Plausis!A:E,5,0),IF(AD128="Ja",VLOOKUP($AD$2,Plausis!A:E,5,0),"")))))))</f>
        <v/>
      </c>
      <c r="AH128" s="52" t="str">
        <f>IF(Y128="Ja",VLOOKUP($Y$2,Plausis!A:E,5,0),"")</f>
        <v/>
      </c>
      <c r="AI128" s="52" t="str">
        <f t="shared" si="25"/>
        <v>Ja</v>
      </c>
      <c r="AJ128" s="52" t="str">
        <f>IF(S128="Ja",VLOOKUP($S$2,Plausis!A:E,5,0),IF(V128="Ja",VLOOKUP($V$2,Plausis!A:E,5,0),IF(X128="Ja",VLOOKUP($X$2,Plausis!A:E,5,0),"")))</f>
        <v/>
      </c>
      <c r="AL128" s="52" t="s">
        <v>2</v>
      </c>
      <c r="AM128" s="114">
        <v>45531</v>
      </c>
      <c r="AN128" s="52" t="s">
        <v>4467</v>
      </c>
      <c r="AO128" s="52" t="str">
        <f>VLOOKUP(B128,'BAT Grundtabelle'!B:T,19,0)</f>
        <v>ja</v>
      </c>
      <c r="AP128" s="105" t="str">
        <f t="shared" si="26"/>
        <v>10120</v>
      </c>
      <c r="AQ128" s="52" t="str">
        <f t="shared" si="27"/>
        <v>Ausstellungsbau</v>
      </c>
      <c r="AR128" s="52" t="b">
        <f t="shared" si="46"/>
        <v>0</v>
      </c>
      <c r="AS128" s="52" t="b">
        <f t="shared" si="46"/>
        <v>0</v>
      </c>
      <c r="AT128" s="52" t="b">
        <f t="shared" si="46"/>
        <v>0</v>
      </c>
      <c r="AU128" s="52">
        <f t="shared" si="28"/>
        <v>1</v>
      </c>
      <c r="AW128" s="52" t="b">
        <f t="shared" si="29"/>
        <v>0</v>
      </c>
      <c r="AX128" s="52" t="str">
        <f t="shared" si="30"/>
        <v>Unternehmen</v>
      </c>
      <c r="AY128" s="52" t="b">
        <f t="shared" si="31"/>
        <v>0</v>
      </c>
      <c r="AZ128" s="52" t="str">
        <f t="shared" si="32"/>
        <v>10120</v>
      </c>
      <c r="BA128" s="52" t="str">
        <f>VLOOKUP(A128,'BAT Grundtabelle'!A:U,21,0)</f>
        <v>ja</v>
      </c>
      <c r="BB128" s="52" t="str">
        <f t="shared" si="33"/>
        <v>nein</v>
      </c>
      <c r="BC128" s="52" t="str">
        <f t="shared" si="34"/>
        <v>10120</v>
      </c>
      <c r="BD128" s="52" t="str">
        <f t="shared" si="35"/>
        <v>Ausstellungsbau</v>
      </c>
      <c r="BE128" s="52" t="str">
        <f t="shared" si="36"/>
        <v>Unternehmen</v>
      </c>
      <c r="BF128" s="52">
        <f t="shared" si="37"/>
        <v>1</v>
      </c>
    </row>
    <row r="129" spans="1:58" ht="43.5" hidden="1" x14ac:dyDescent="0.35">
      <c r="A129" s="107" t="s">
        <v>2535</v>
      </c>
      <c r="B129" s="75" t="s">
        <v>1301</v>
      </c>
      <c r="C129" s="52" t="s">
        <v>3</v>
      </c>
      <c r="D129" s="52" t="s">
        <v>3</v>
      </c>
      <c r="E129" s="52" t="s">
        <v>2</v>
      </c>
      <c r="F129" s="52" t="s">
        <v>2</v>
      </c>
      <c r="G129" s="52" t="s">
        <v>2</v>
      </c>
      <c r="H129" s="52" t="s">
        <v>2</v>
      </c>
      <c r="I129" s="52" t="s">
        <v>3</v>
      </c>
      <c r="J129" s="52">
        <v>1</v>
      </c>
      <c r="K129" s="52" t="s">
        <v>2</v>
      </c>
      <c r="L129" s="52" t="s">
        <v>2</v>
      </c>
      <c r="M129" s="52" t="s">
        <v>2</v>
      </c>
      <c r="N129" s="52" t="s">
        <v>3</v>
      </c>
      <c r="P129" s="52">
        <v>1198</v>
      </c>
      <c r="Q129" s="52" t="str">
        <f t="shared" si="45"/>
        <v>Nein</v>
      </c>
      <c r="R129" s="52" t="str">
        <f t="shared" si="45"/>
        <v>Nein</v>
      </c>
      <c r="S129" s="52" t="str">
        <f t="shared" si="45"/>
        <v>Nein</v>
      </c>
      <c r="T129" s="52" t="str">
        <f t="shared" si="45"/>
        <v>Nein</v>
      </c>
      <c r="U129" s="52" t="str">
        <f t="shared" si="45"/>
        <v>Nein</v>
      </c>
      <c r="V129" s="52" t="str">
        <f t="shared" si="45"/>
        <v>Nein</v>
      </c>
      <c r="W129" s="52" t="str">
        <f t="shared" si="45"/>
        <v>Nein</v>
      </c>
      <c r="X129" s="52" t="str">
        <f t="shared" si="45"/>
        <v>Nein</v>
      </c>
      <c r="Y129" s="52" t="str">
        <f t="shared" si="45"/>
        <v>Nein</v>
      </c>
      <c r="Z129" s="52" t="str">
        <f t="shared" si="45"/>
        <v>Nein</v>
      </c>
      <c r="AA129" s="52" t="str">
        <f t="shared" si="45"/>
        <v>Nein</v>
      </c>
      <c r="AB129" s="52" t="str">
        <f t="shared" si="45"/>
        <v>Nein</v>
      </c>
      <c r="AC129" s="52" t="str">
        <f t="shared" si="45"/>
        <v>Nein</v>
      </c>
      <c r="AD129" s="52" t="str">
        <f t="shared" si="45"/>
        <v>Ja</v>
      </c>
      <c r="AE129" s="52" t="str">
        <f t="shared" si="45"/>
        <v>Nein</v>
      </c>
      <c r="AF129" s="52" t="str">
        <f t="shared" si="45"/>
        <v>Nein</v>
      </c>
      <c r="AG129" s="61" t="str">
        <f>IF(Q129="Ja",VLOOKUP($Q$2,Plausis!A:E,5,0),IF(R129="Ja",VLOOKUP($R$2,Plausis!A:E,5,0),IF(T129="Ja",VLOOKUP($T$2,Plausis!A:E,5,0),IF(U129="Ja",VLOOKUP($U$2,Plausis!A:E,5,0),IF(AA129="Ja",VLOOKUP($AA$2,Plausis!A:E,5,0),IF(AC129="Ja",VLOOKUP($AC$2,Plausis!A:E,5,0),IF(AD129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29" s="52" t="str">
        <f>IF(Y129="Ja",VLOOKUP($Y$2,Plausis!A:E,5,0),"")</f>
        <v/>
      </c>
      <c r="AI129" s="52" t="str">
        <f t="shared" si="25"/>
        <v>Ja</v>
      </c>
      <c r="AJ129" s="52" t="str">
        <f>IF(S129="Ja",VLOOKUP($S$2,Plausis!A:E,5,0),IF(V129="Ja",VLOOKUP($V$2,Plausis!A:E,5,0),IF(X129="Ja",VLOOKUP($X$2,Plausis!A:E,5,0),"")))</f>
        <v/>
      </c>
      <c r="AL129" s="52" t="s">
        <v>3</v>
      </c>
      <c r="AM129" s="114">
        <v>45531</v>
      </c>
      <c r="AN129" s="52" t="s">
        <v>4467</v>
      </c>
      <c r="AO129" s="52" t="str">
        <f>VLOOKUP(B129,'BAT Grundtabelle'!B:T,19,0)</f>
        <v>ja</v>
      </c>
      <c r="AP129" s="105" t="str">
        <f t="shared" si="26"/>
        <v>10121</v>
      </c>
      <c r="AQ129" s="52" t="str">
        <f t="shared" si="27"/>
        <v>Autobahnraststätte (ohne Tankstelle)</v>
      </c>
      <c r="AR129" s="52" t="b">
        <f t="shared" si="46"/>
        <v>0</v>
      </c>
      <c r="AS129" s="52" t="b">
        <f t="shared" si="46"/>
        <v>0</v>
      </c>
      <c r="AT129" s="52" t="b">
        <f t="shared" si="46"/>
        <v>0</v>
      </c>
      <c r="AU129" s="52">
        <f t="shared" si="28"/>
        <v>1</v>
      </c>
      <c r="AW129" s="52" t="b">
        <f t="shared" si="29"/>
        <v>0</v>
      </c>
      <c r="AX129" s="52" t="str">
        <f t="shared" si="30"/>
        <v>Unternehmen</v>
      </c>
      <c r="AY129" s="52" t="b">
        <f t="shared" si="31"/>
        <v>0</v>
      </c>
      <c r="AZ129" s="52" t="str">
        <f t="shared" si="32"/>
        <v>10121</v>
      </c>
      <c r="BA129" s="52" t="str">
        <f>VLOOKUP(A129,'BAT Grundtabelle'!A:U,21,0)</f>
        <v>ja</v>
      </c>
      <c r="BB129" s="52" t="str">
        <f t="shared" si="33"/>
        <v>nein</v>
      </c>
      <c r="BC129" s="52" t="str">
        <f t="shared" si="34"/>
        <v>10121</v>
      </c>
      <c r="BD129" s="52" t="str">
        <f t="shared" si="35"/>
        <v>Autobahnraststätte (ohne Tankstelle)</v>
      </c>
      <c r="BE129" s="52" t="str">
        <f t="shared" si="36"/>
        <v>Unternehmen</v>
      </c>
      <c r="BF129" s="52">
        <f t="shared" si="37"/>
        <v>1</v>
      </c>
    </row>
    <row r="130" spans="1:58" hidden="1" x14ac:dyDescent="0.35">
      <c r="A130" s="107" t="s">
        <v>2536</v>
      </c>
      <c r="B130" s="75" t="s">
        <v>780</v>
      </c>
      <c r="C130" s="52" t="s">
        <v>3</v>
      </c>
      <c r="D130" s="52" t="s">
        <v>3</v>
      </c>
      <c r="E130" s="52" t="s">
        <v>3</v>
      </c>
      <c r="F130" s="52" t="s">
        <v>2</v>
      </c>
      <c r="G130" s="52" t="s">
        <v>2</v>
      </c>
      <c r="H130" s="52" t="s">
        <v>2</v>
      </c>
      <c r="I130" s="52" t="s">
        <v>3</v>
      </c>
      <c r="J130" s="52">
        <v>1</v>
      </c>
      <c r="K130" s="52" t="s">
        <v>2</v>
      </c>
      <c r="L130" s="52" t="s">
        <v>2</v>
      </c>
      <c r="M130" s="52" t="s">
        <v>2</v>
      </c>
      <c r="N130" s="52" t="s">
        <v>3</v>
      </c>
      <c r="P130" s="52" t="s">
        <v>4</v>
      </c>
      <c r="Q130" s="52" t="str">
        <f t="shared" si="45"/>
        <v>Nein</v>
      </c>
      <c r="R130" s="52" t="str">
        <f t="shared" si="45"/>
        <v>Nein</v>
      </c>
      <c r="S130" s="52" t="str">
        <f t="shared" si="45"/>
        <v>Nein</v>
      </c>
      <c r="T130" s="52" t="str">
        <f t="shared" si="45"/>
        <v>Nein</v>
      </c>
      <c r="U130" s="52" t="str">
        <f t="shared" si="45"/>
        <v>Nein</v>
      </c>
      <c r="V130" s="52" t="str">
        <f t="shared" si="45"/>
        <v>Nein</v>
      </c>
      <c r="W130" s="52" t="str">
        <f t="shared" si="45"/>
        <v>Nein</v>
      </c>
      <c r="X130" s="52" t="str">
        <f t="shared" si="45"/>
        <v>Nein</v>
      </c>
      <c r="Y130" s="52" t="str">
        <f t="shared" si="45"/>
        <v>Nein</v>
      </c>
      <c r="Z130" s="52" t="str">
        <f t="shared" si="45"/>
        <v>Nein</v>
      </c>
      <c r="AA130" s="52" t="str">
        <f t="shared" si="45"/>
        <v>Nein</v>
      </c>
      <c r="AB130" s="52" t="str">
        <f t="shared" si="45"/>
        <v>Nein</v>
      </c>
      <c r="AC130" s="52" t="str">
        <f t="shared" si="45"/>
        <v>Nein</v>
      </c>
      <c r="AD130" s="52" t="str">
        <f t="shared" si="45"/>
        <v>Nein</v>
      </c>
      <c r="AE130" s="52" t="str">
        <f t="shared" si="45"/>
        <v>Nein</v>
      </c>
      <c r="AF130" s="52" t="str">
        <f t="shared" si="45"/>
        <v>Nein</v>
      </c>
      <c r="AG130" s="61" t="str">
        <f>IF(Q130="Ja",VLOOKUP($Q$2,Plausis!A:E,5,0),IF(R130="Ja",VLOOKUP($R$2,Plausis!A:E,5,0),IF(T130="Ja",VLOOKUP($T$2,Plausis!A:E,5,0),IF(U130="Ja",VLOOKUP($U$2,Plausis!A:E,5,0),IF(AA130="Ja",VLOOKUP($AA$2,Plausis!A:E,5,0),IF(AC130="Ja",VLOOKUP($AC$2,Plausis!A:E,5,0),IF(AD130="Ja",VLOOKUP($AD$2,Plausis!A:E,5,0),"")))))))</f>
        <v/>
      </c>
      <c r="AH130" s="52" t="str">
        <f>IF(Y130="Ja",VLOOKUP($Y$2,Plausis!A:E,5,0),"")</f>
        <v/>
      </c>
      <c r="AI130" s="52" t="str">
        <f t="shared" si="25"/>
        <v>Ja</v>
      </c>
      <c r="AJ130" s="52" t="str">
        <f>IF(S130="Ja",VLOOKUP($S$2,Plausis!A:E,5,0),IF(V130="Ja",VLOOKUP($V$2,Plausis!A:E,5,0),IF(X130="Ja",VLOOKUP($X$2,Plausis!A:E,5,0),"")))</f>
        <v/>
      </c>
      <c r="AL130" s="52" t="s">
        <v>2</v>
      </c>
      <c r="AM130" s="114">
        <v>45531</v>
      </c>
      <c r="AN130" s="52" t="s">
        <v>4467</v>
      </c>
      <c r="AO130" s="52" t="str">
        <f>VLOOKUP(B130,'BAT Grundtabelle'!B:T,19,0)</f>
        <v>ja</v>
      </c>
      <c r="AP130" s="105" t="str">
        <f t="shared" si="26"/>
        <v>10122</v>
      </c>
      <c r="AQ130" s="52" t="str">
        <f t="shared" si="27"/>
        <v>Autohaus</v>
      </c>
      <c r="AR130" s="52" t="b">
        <f t="shared" si="46"/>
        <v>0</v>
      </c>
      <c r="AS130" s="52" t="b">
        <f t="shared" si="46"/>
        <v>0</v>
      </c>
      <c r="AT130" s="52" t="b">
        <f t="shared" si="46"/>
        <v>0</v>
      </c>
      <c r="AU130" s="52">
        <f t="shared" si="28"/>
        <v>1</v>
      </c>
      <c r="AW130" s="52" t="b">
        <f t="shared" si="29"/>
        <v>0</v>
      </c>
      <c r="AX130" s="52" t="str">
        <f t="shared" si="30"/>
        <v>Unternehmen</v>
      </c>
      <c r="AY130" s="52" t="b">
        <f t="shared" si="31"/>
        <v>0</v>
      </c>
      <c r="AZ130" s="52" t="str">
        <f t="shared" si="32"/>
        <v>10122</v>
      </c>
      <c r="BA130" s="52" t="str">
        <f>VLOOKUP(A130,'BAT Grundtabelle'!A:U,21,0)</f>
        <v>ja</v>
      </c>
      <c r="BB130" s="52" t="str">
        <f t="shared" si="33"/>
        <v>nein</v>
      </c>
      <c r="BC130" s="52" t="str">
        <f t="shared" si="34"/>
        <v>10122</v>
      </c>
      <c r="BD130" s="52" t="str">
        <f t="shared" si="35"/>
        <v>Autohaus</v>
      </c>
      <c r="BE130" s="52" t="str">
        <f t="shared" si="36"/>
        <v>Unternehmen</v>
      </c>
      <c r="BF130" s="52">
        <f t="shared" si="37"/>
        <v>1</v>
      </c>
    </row>
    <row r="131" spans="1:58" hidden="1" x14ac:dyDescent="0.35">
      <c r="A131" s="107" t="s">
        <v>2537</v>
      </c>
      <c r="B131" s="75" t="s">
        <v>369</v>
      </c>
      <c r="C131" s="52" t="s">
        <v>3</v>
      </c>
      <c r="D131" s="52" t="s">
        <v>3</v>
      </c>
      <c r="E131" s="52" t="s">
        <v>2</v>
      </c>
      <c r="F131" s="52" t="s">
        <v>2</v>
      </c>
      <c r="G131" s="52" t="s">
        <v>2</v>
      </c>
      <c r="H131" s="52" t="s">
        <v>2</v>
      </c>
      <c r="I131" s="52" t="s">
        <v>3</v>
      </c>
      <c r="J131" s="52">
        <v>1</v>
      </c>
      <c r="K131" s="52" t="s">
        <v>2</v>
      </c>
      <c r="L131" s="52" t="s">
        <v>2</v>
      </c>
      <c r="M131" s="52" t="s">
        <v>2</v>
      </c>
      <c r="N131" s="52" t="s">
        <v>3</v>
      </c>
      <c r="P131" s="52" t="s">
        <v>4</v>
      </c>
      <c r="Q131" s="52" t="str">
        <f t="shared" si="45"/>
        <v>Nein</v>
      </c>
      <c r="R131" s="52" t="str">
        <f t="shared" si="45"/>
        <v>Nein</v>
      </c>
      <c r="S131" s="52" t="str">
        <f t="shared" si="45"/>
        <v>Nein</v>
      </c>
      <c r="T131" s="52" t="str">
        <f t="shared" si="45"/>
        <v>Nein</v>
      </c>
      <c r="U131" s="52" t="str">
        <f t="shared" si="45"/>
        <v>Nein</v>
      </c>
      <c r="V131" s="52" t="str">
        <f t="shared" si="45"/>
        <v>Nein</v>
      </c>
      <c r="W131" s="52" t="str">
        <f t="shared" si="45"/>
        <v>Nein</v>
      </c>
      <c r="X131" s="52" t="str">
        <f t="shared" si="45"/>
        <v>Nein</v>
      </c>
      <c r="Y131" s="52" t="str">
        <f t="shared" si="45"/>
        <v>Nein</v>
      </c>
      <c r="Z131" s="52" t="str">
        <f t="shared" si="45"/>
        <v>Nein</v>
      </c>
      <c r="AA131" s="52" t="str">
        <f t="shared" si="45"/>
        <v>Nein</v>
      </c>
      <c r="AB131" s="52" t="str">
        <f t="shared" si="45"/>
        <v>Nein</v>
      </c>
      <c r="AC131" s="52" t="str">
        <f t="shared" si="45"/>
        <v>Nein</v>
      </c>
      <c r="AD131" s="52" t="str">
        <f t="shared" si="45"/>
        <v>Nein</v>
      </c>
      <c r="AE131" s="52" t="str">
        <f t="shared" si="45"/>
        <v>Nein</v>
      </c>
      <c r="AF131" s="52" t="str">
        <f t="shared" si="45"/>
        <v>Nein</v>
      </c>
      <c r="AG131" s="61" t="str">
        <f>IF(Q131="Ja",VLOOKUP($Q$2,Plausis!A:E,5,0),IF(R131="Ja",VLOOKUP($R$2,Plausis!A:E,5,0),IF(T131="Ja",VLOOKUP($T$2,Plausis!A:E,5,0),IF(U131="Ja",VLOOKUP($U$2,Plausis!A:E,5,0),IF(AA131="Ja",VLOOKUP($AA$2,Plausis!A:E,5,0),IF(AC131="Ja",VLOOKUP($AC$2,Plausis!A:E,5,0),IF(AD131="Ja",VLOOKUP($AD$2,Plausis!A:E,5,0),"")))))))</f>
        <v/>
      </c>
      <c r="AH131" s="52" t="str">
        <f>IF(Y131="Ja",VLOOKUP($Y$2,Plausis!A:E,5,0),"")</f>
        <v/>
      </c>
      <c r="AI131" s="52" t="str">
        <f t="shared" ref="AI131:AI194" si="47">IF(OR(T131="Ja", U131="Ja", C131="nein"),"Nein","Ja")</f>
        <v>Ja</v>
      </c>
      <c r="AJ131" s="52" t="str">
        <f>IF(S131="Ja",VLOOKUP($S$2,Plausis!A:E,5,0),IF(V131="Ja",VLOOKUP($V$2,Plausis!A:E,5,0),IF(X131="Ja",VLOOKUP($X$2,Plausis!A:E,5,0),"")))</f>
        <v/>
      </c>
      <c r="AL131" s="52" t="s">
        <v>2</v>
      </c>
      <c r="AM131" s="114">
        <v>45531</v>
      </c>
      <c r="AN131" s="52" t="s">
        <v>4467</v>
      </c>
      <c r="AO131" s="52" t="str">
        <f>VLOOKUP(B131,'BAT Grundtabelle'!B:T,19,0)</f>
        <v>ja</v>
      </c>
      <c r="AP131" s="105" t="str">
        <f t="shared" ref="AP131:AP194" si="48">A131</f>
        <v>10123</v>
      </c>
      <c r="AQ131" s="52" t="str">
        <f t="shared" ref="AQ131:AQ194" si="49">B131</f>
        <v>Autokino</v>
      </c>
      <c r="AR131" s="52" t="b">
        <f t="shared" si="46"/>
        <v>0</v>
      </c>
      <c r="AS131" s="52" t="b">
        <f t="shared" si="46"/>
        <v>0</v>
      </c>
      <c r="AT131" s="52" t="b">
        <f t="shared" si="46"/>
        <v>0</v>
      </c>
      <c r="AU131" s="52">
        <f t="shared" ref="AU131:AU194" si="50">IF(J131&lt;&gt;"nein",J131,AX131)</f>
        <v>1</v>
      </c>
      <c r="AW131" s="52" t="b">
        <f t="shared" ref="AW131:AW194" si="51">IF(ISERROR(FIND(AW$1,$P131,1)),FALSE,TRUE)</f>
        <v>0</v>
      </c>
      <c r="AX131" s="52" t="str">
        <f t="shared" ref="AX131:AX194" si="52">IF(I131="ja","Unternehmen",IF(OR(K131="ja",L131="ja",M131="ja"),"Eigener Tarif",IF(AK131&lt;&gt;"",AK131,IF(AO131="ja","Eigener Tarif",""))))</f>
        <v>Unternehmen</v>
      </c>
      <c r="AY131" s="52" t="b">
        <f t="shared" ref="AY131:AY194" si="53">IF(ISERROR(FIND(AY$1,$P131,1)),FALSE,TRUE)</f>
        <v>0</v>
      </c>
      <c r="AZ131" s="52" t="str">
        <f t="shared" ref="AZ131:AZ194" si="54">A131</f>
        <v>10123</v>
      </c>
      <c r="BA131" s="52" t="str">
        <f>VLOOKUP(A131,'BAT Grundtabelle'!A:U,21,0)</f>
        <v>ja</v>
      </c>
      <c r="BB131" s="52" t="str">
        <f t="shared" ref="BB131:BB194" si="55">G131</f>
        <v>nein</v>
      </c>
      <c r="BC131" s="52" t="str">
        <f t="shared" ref="BC131:BC194" si="56">A131</f>
        <v>10123</v>
      </c>
      <c r="BD131" s="52" t="str">
        <f t="shared" ref="BD131:BD194" si="57">B131</f>
        <v>Autokino</v>
      </c>
      <c r="BE131" s="52" t="str">
        <f t="shared" ref="BE131:BE194" si="58">AX131</f>
        <v>Unternehmen</v>
      </c>
      <c r="BF131" s="52">
        <f t="shared" ref="BF131:BF194" si="59">AU131</f>
        <v>1</v>
      </c>
    </row>
    <row r="132" spans="1:58" hidden="1" x14ac:dyDescent="0.35">
      <c r="A132" s="107" t="s">
        <v>2538</v>
      </c>
      <c r="B132" s="75" t="s">
        <v>1029</v>
      </c>
      <c r="C132" s="52" t="s">
        <v>3</v>
      </c>
      <c r="D132" s="52" t="s">
        <v>3</v>
      </c>
      <c r="E132" s="52" t="s">
        <v>2</v>
      </c>
      <c r="F132" s="52" t="s">
        <v>2</v>
      </c>
      <c r="G132" s="52" t="s">
        <v>2</v>
      </c>
      <c r="H132" s="52" t="s">
        <v>2</v>
      </c>
      <c r="I132" s="52" t="s">
        <v>3</v>
      </c>
      <c r="J132" s="52">
        <v>1</v>
      </c>
      <c r="K132" s="52" t="s">
        <v>2</v>
      </c>
      <c r="L132" s="52" t="s">
        <v>2</v>
      </c>
      <c r="M132" s="52" t="s">
        <v>2</v>
      </c>
      <c r="N132" s="52" t="s">
        <v>3</v>
      </c>
      <c r="P132" s="52" t="s">
        <v>4</v>
      </c>
      <c r="Q132" s="52" t="str">
        <f t="shared" si="45"/>
        <v>Nein</v>
      </c>
      <c r="R132" s="52" t="str">
        <f t="shared" si="45"/>
        <v>Nein</v>
      </c>
      <c r="S132" s="52" t="str">
        <f t="shared" si="45"/>
        <v>Nein</v>
      </c>
      <c r="T132" s="52" t="str">
        <f t="shared" si="45"/>
        <v>Nein</v>
      </c>
      <c r="U132" s="52" t="str">
        <f t="shared" si="45"/>
        <v>Nein</v>
      </c>
      <c r="V132" s="52" t="str">
        <f t="shared" si="45"/>
        <v>Nein</v>
      </c>
      <c r="W132" s="52" t="str">
        <f t="shared" si="45"/>
        <v>Nein</v>
      </c>
      <c r="X132" s="52" t="str">
        <f t="shared" si="45"/>
        <v>Nein</v>
      </c>
      <c r="Y132" s="52" t="str">
        <f t="shared" si="45"/>
        <v>Nein</v>
      </c>
      <c r="Z132" s="52" t="str">
        <f t="shared" si="45"/>
        <v>Nein</v>
      </c>
      <c r="AA132" s="52" t="str">
        <f t="shared" si="45"/>
        <v>Nein</v>
      </c>
      <c r="AB132" s="52" t="str">
        <f t="shared" si="45"/>
        <v>Nein</v>
      </c>
      <c r="AC132" s="52" t="str">
        <f t="shared" si="45"/>
        <v>Nein</v>
      </c>
      <c r="AD132" s="52" t="str">
        <f t="shared" si="45"/>
        <v>Nein</v>
      </c>
      <c r="AE132" s="52" t="str">
        <f t="shared" si="45"/>
        <v>Nein</v>
      </c>
      <c r="AF132" s="52" t="str">
        <f t="shared" si="45"/>
        <v>Nein</v>
      </c>
      <c r="AG132" s="61" t="str">
        <f>IF(Q132="Ja",VLOOKUP($Q$2,Plausis!A:E,5,0),IF(R132="Ja",VLOOKUP($R$2,Plausis!A:E,5,0),IF(T132="Ja",VLOOKUP($T$2,Plausis!A:E,5,0),IF(U132="Ja",VLOOKUP($U$2,Plausis!A:E,5,0),IF(AA132="Ja",VLOOKUP($AA$2,Plausis!A:E,5,0),IF(AC132="Ja",VLOOKUP($AC$2,Plausis!A:E,5,0),IF(AD132="Ja",VLOOKUP($AD$2,Plausis!A:E,5,0),"")))))))</f>
        <v/>
      </c>
      <c r="AH132" s="52" t="str">
        <f>IF(Y132="Ja",VLOOKUP($Y$2,Plausis!A:E,5,0),"")</f>
        <v/>
      </c>
      <c r="AI132" s="52" t="str">
        <f t="shared" si="47"/>
        <v>Ja</v>
      </c>
      <c r="AJ132" s="52" t="str">
        <f>IF(S132="Ja",VLOOKUP($S$2,Plausis!A:E,5,0),IF(V132="Ja",VLOOKUP($V$2,Plausis!A:E,5,0),IF(X132="Ja",VLOOKUP($X$2,Plausis!A:E,5,0),"")))</f>
        <v/>
      </c>
      <c r="AL132" s="52" t="s">
        <v>2</v>
      </c>
      <c r="AM132" s="114">
        <v>45531</v>
      </c>
      <c r="AN132" s="52" t="s">
        <v>4467</v>
      </c>
      <c r="AO132" s="52" t="str">
        <f>VLOOKUP(B132,'BAT Grundtabelle'!B:T,19,0)</f>
        <v>ja</v>
      </c>
      <c r="AP132" s="105" t="str">
        <f t="shared" si="48"/>
        <v>10124</v>
      </c>
      <c r="AQ132" s="52" t="str">
        <f t="shared" si="49"/>
        <v>Automatenaufsteller</v>
      </c>
      <c r="AR132" s="52" t="b">
        <f t="shared" si="46"/>
        <v>0</v>
      </c>
      <c r="AS132" s="52" t="b">
        <f t="shared" si="46"/>
        <v>0</v>
      </c>
      <c r="AT132" s="52" t="b">
        <f t="shared" si="46"/>
        <v>0</v>
      </c>
      <c r="AU132" s="52">
        <f t="shared" si="50"/>
        <v>1</v>
      </c>
      <c r="AW132" s="52" t="b">
        <f t="shared" si="51"/>
        <v>0</v>
      </c>
      <c r="AX132" s="52" t="str">
        <f t="shared" si="52"/>
        <v>Unternehmen</v>
      </c>
      <c r="AY132" s="52" t="b">
        <f t="shared" si="53"/>
        <v>0</v>
      </c>
      <c r="AZ132" s="52" t="str">
        <f t="shared" si="54"/>
        <v>10124</v>
      </c>
      <c r="BA132" s="52" t="str">
        <f>VLOOKUP(A132,'BAT Grundtabelle'!A:U,21,0)</f>
        <v>ja</v>
      </c>
      <c r="BB132" s="52" t="str">
        <f t="shared" si="55"/>
        <v>nein</v>
      </c>
      <c r="BC132" s="52" t="str">
        <f t="shared" si="56"/>
        <v>10124</v>
      </c>
      <c r="BD132" s="52" t="str">
        <f t="shared" si="57"/>
        <v>Automatenaufsteller</v>
      </c>
      <c r="BE132" s="52" t="str">
        <f t="shared" si="58"/>
        <v>Unternehmen</v>
      </c>
      <c r="BF132" s="52">
        <f t="shared" si="59"/>
        <v>1</v>
      </c>
    </row>
    <row r="133" spans="1:58" hidden="1" x14ac:dyDescent="0.35">
      <c r="A133" s="107" t="s">
        <v>2539</v>
      </c>
      <c r="B133" s="75" t="s">
        <v>1030</v>
      </c>
      <c r="C133" s="52" t="s">
        <v>3</v>
      </c>
      <c r="D133" s="52" t="s">
        <v>3</v>
      </c>
      <c r="E133" s="52" t="s">
        <v>2</v>
      </c>
      <c r="F133" s="52" t="s">
        <v>2</v>
      </c>
      <c r="G133" s="52" t="s">
        <v>2</v>
      </c>
      <c r="H133" s="52" t="s">
        <v>2</v>
      </c>
      <c r="I133" s="52" t="s">
        <v>3</v>
      </c>
      <c r="J133" s="52">
        <v>1</v>
      </c>
      <c r="K133" s="52" t="s">
        <v>2</v>
      </c>
      <c r="L133" s="52" t="s">
        <v>2</v>
      </c>
      <c r="M133" s="52" t="s">
        <v>2</v>
      </c>
      <c r="N133" s="52" t="s">
        <v>3</v>
      </c>
      <c r="P133" s="52" t="s">
        <v>4</v>
      </c>
      <c r="Q133" s="52" t="str">
        <f t="shared" ref="Q133:AF142" si="60">IF(ISERROR(FIND(Q$2,$P133,1)),"Nein","Ja")</f>
        <v>Nein</v>
      </c>
      <c r="R133" s="52" t="str">
        <f t="shared" si="60"/>
        <v>Nein</v>
      </c>
      <c r="S133" s="52" t="str">
        <f t="shared" si="60"/>
        <v>Nein</v>
      </c>
      <c r="T133" s="52" t="str">
        <f t="shared" si="60"/>
        <v>Nein</v>
      </c>
      <c r="U133" s="52" t="str">
        <f t="shared" si="60"/>
        <v>Nein</v>
      </c>
      <c r="V133" s="52" t="str">
        <f t="shared" si="60"/>
        <v>Nein</v>
      </c>
      <c r="W133" s="52" t="str">
        <f t="shared" si="60"/>
        <v>Nein</v>
      </c>
      <c r="X133" s="52" t="str">
        <f t="shared" si="60"/>
        <v>Nein</v>
      </c>
      <c r="Y133" s="52" t="str">
        <f t="shared" si="60"/>
        <v>Nein</v>
      </c>
      <c r="Z133" s="52" t="str">
        <f t="shared" si="60"/>
        <v>Nein</v>
      </c>
      <c r="AA133" s="52" t="str">
        <f t="shared" si="60"/>
        <v>Nein</v>
      </c>
      <c r="AB133" s="52" t="str">
        <f t="shared" si="60"/>
        <v>Nein</v>
      </c>
      <c r="AC133" s="52" t="str">
        <f t="shared" si="60"/>
        <v>Nein</v>
      </c>
      <c r="AD133" s="52" t="str">
        <f t="shared" si="60"/>
        <v>Nein</v>
      </c>
      <c r="AE133" s="52" t="str">
        <f t="shared" si="60"/>
        <v>Nein</v>
      </c>
      <c r="AF133" s="52" t="str">
        <f t="shared" si="60"/>
        <v>Nein</v>
      </c>
      <c r="AG133" s="61" t="str">
        <f>IF(Q133="Ja",VLOOKUP($Q$2,Plausis!A:E,5,0),IF(R133="Ja",VLOOKUP($R$2,Plausis!A:E,5,0),IF(T133="Ja",VLOOKUP($T$2,Plausis!A:E,5,0),IF(U133="Ja",VLOOKUP($U$2,Plausis!A:E,5,0),IF(AA133="Ja",VLOOKUP($AA$2,Plausis!A:E,5,0),IF(AC133="Ja",VLOOKUP($AC$2,Plausis!A:E,5,0),IF(AD133="Ja",VLOOKUP($AD$2,Plausis!A:E,5,0),"")))))))</f>
        <v/>
      </c>
      <c r="AH133" s="52" t="str">
        <f>IF(Y133="Ja",VLOOKUP($Y$2,Plausis!A:E,5,0),"")</f>
        <v/>
      </c>
      <c r="AI133" s="52" t="str">
        <f t="shared" si="47"/>
        <v>Ja</v>
      </c>
      <c r="AJ133" s="52" t="str">
        <f>IF(S133="Ja",VLOOKUP($S$2,Plausis!A:E,5,0),IF(V133="Ja",VLOOKUP($V$2,Plausis!A:E,5,0),IF(X133="Ja",VLOOKUP($X$2,Plausis!A:E,5,0),"")))</f>
        <v/>
      </c>
      <c r="AL133" s="52" t="s">
        <v>2</v>
      </c>
      <c r="AM133" s="114">
        <v>45531</v>
      </c>
      <c r="AN133" s="52" t="s">
        <v>4467</v>
      </c>
      <c r="AO133" s="52" t="str">
        <f>VLOOKUP(B133,'BAT Grundtabelle'!B:T,19,0)</f>
        <v>ja</v>
      </c>
      <c r="AP133" s="105" t="str">
        <f t="shared" si="48"/>
        <v>10125</v>
      </c>
      <c r="AQ133" s="52" t="str">
        <f t="shared" si="49"/>
        <v>Automatenhandel</v>
      </c>
      <c r="AR133" s="52" t="b">
        <f t="shared" si="46"/>
        <v>0</v>
      </c>
      <c r="AS133" s="52" t="b">
        <f t="shared" si="46"/>
        <v>0</v>
      </c>
      <c r="AT133" s="52" t="b">
        <f t="shared" si="46"/>
        <v>0</v>
      </c>
      <c r="AU133" s="52">
        <f t="shared" si="50"/>
        <v>1</v>
      </c>
      <c r="AW133" s="52" t="b">
        <f t="shared" si="51"/>
        <v>0</v>
      </c>
      <c r="AX133" s="52" t="str">
        <f t="shared" si="52"/>
        <v>Unternehmen</v>
      </c>
      <c r="AY133" s="52" t="b">
        <f t="shared" si="53"/>
        <v>0</v>
      </c>
      <c r="AZ133" s="52" t="str">
        <f t="shared" si="54"/>
        <v>10125</v>
      </c>
      <c r="BA133" s="52" t="str">
        <f>VLOOKUP(A133,'BAT Grundtabelle'!A:U,21,0)</f>
        <v>ja</v>
      </c>
      <c r="BB133" s="52" t="str">
        <f t="shared" si="55"/>
        <v>nein</v>
      </c>
      <c r="BC133" s="52" t="str">
        <f t="shared" si="56"/>
        <v>10125</v>
      </c>
      <c r="BD133" s="52" t="str">
        <f t="shared" si="57"/>
        <v>Automatenhandel</v>
      </c>
      <c r="BE133" s="52" t="str">
        <f t="shared" si="58"/>
        <v>Unternehmen</v>
      </c>
      <c r="BF133" s="52">
        <f t="shared" si="59"/>
        <v>1</v>
      </c>
    </row>
    <row r="134" spans="1:58" hidden="1" x14ac:dyDescent="0.35">
      <c r="A134" s="107" t="s">
        <v>2540</v>
      </c>
      <c r="B134" s="75" t="s">
        <v>1031</v>
      </c>
      <c r="C134" s="52" t="s">
        <v>3</v>
      </c>
      <c r="D134" s="52" t="s">
        <v>3</v>
      </c>
      <c r="E134" s="52" t="s">
        <v>2</v>
      </c>
      <c r="F134" s="52" t="s">
        <v>2</v>
      </c>
      <c r="G134" s="52" t="s">
        <v>2</v>
      </c>
      <c r="H134" s="52" t="s">
        <v>2</v>
      </c>
      <c r="I134" s="52" t="s">
        <v>3</v>
      </c>
      <c r="J134" s="52">
        <v>2</v>
      </c>
      <c r="K134" s="52" t="s">
        <v>2</v>
      </c>
      <c r="L134" s="52" t="s">
        <v>2</v>
      </c>
      <c r="M134" s="52" t="s">
        <v>2</v>
      </c>
      <c r="N134" s="52" t="s">
        <v>3</v>
      </c>
      <c r="P134" s="52" t="s">
        <v>4</v>
      </c>
      <c r="Q134" s="52" t="str">
        <f t="shared" si="60"/>
        <v>Nein</v>
      </c>
      <c r="R134" s="52" t="str">
        <f t="shared" si="60"/>
        <v>Nein</v>
      </c>
      <c r="S134" s="52" t="str">
        <f t="shared" si="60"/>
        <v>Nein</v>
      </c>
      <c r="T134" s="52" t="str">
        <f t="shared" si="60"/>
        <v>Nein</v>
      </c>
      <c r="U134" s="52" t="str">
        <f t="shared" si="60"/>
        <v>Nein</v>
      </c>
      <c r="V134" s="52" t="str">
        <f t="shared" si="60"/>
        <v>Nein</v>
      </c>
      <c r="W134" s="52" t="str">
        <f t="shared" si="60"/>
        <v>Nein</v>
      </c>
      <c r="X134" s="52" t="str">
        <f t="shared" si="60"/>
        <v>Nein</v>
      </c>
      <c r="Y134" s="52" t="str">
        <f t="shared" si="60"/>
        <v>Nein</v>
      </c>
      <c r="Z134" s="52" t="str">
        <f t="shared" si="60"/>
        <v>Nein</v>
      </c>
      <c r="AA134" s="52" t="str">
        <f t="shared" si="60"/>
        <v>Nein</v>
      </c>
      <c r="AB134" s="52" t="str">
        <f t="shared" si="60"/>
        <v>Nein</v>
      </c>
      <c r="AC134" s="52" t="str">
        <f t="shared" si="60"/>
        <v>Nein</v>
      </c>
      <c r="AD134" s="52" t="str">
        <f t="shared" si="60"/>
        <v>Nein</v>
      </c>
      <c r="AE134" s="52" t="str">
        <f t="shared" si="60"/>
        <v>Nein</v>
      </c>
      <c r="AF134" s="52" t="str">
        <f t="shared" si="60"/>
        <v>Nein</v>
      </c>
      <c r="AG134" s="61" t="str">
        <f>IF(Q134="Ja",VLOOKUP($Q$2,Plausis!A:E,5,0),IF(R134="Ja",VLOOKUP($R$2,Plausis!A:E,5,0),IF(T134="Ja",VLOOKUP($T$2,Plausis!A:E,5,0),IF(U134="Ja",VLOOKUP($U$2,Plausis!A:E,5,0),IF(AA134="Ja",VLOOKUP($AA$2,Plausis!A:E,5,0),IF(AC134="Ja",VLOOKUP($AC$2,Plausis!A:E,5,0),IF(AD134="Ja",VLOOKUP($AD$2,Plausis!A:E,5,0),"")))))))</f>
        <v/>
      </c>
      <c r="AH134" s="52" t="str">
        <f>IF(Y134="Ja",VLOOKUP($Y$2,Plausis!A:E,5,0),"")</f>
        <v/>
      </c>
      <c r="AI134" s="52" t="str">
        <f t="shared" si="47"/>
        <v>Ja</v>
      </c>
      <c r="AJ134" s="52" t="str">
        <f>IF(S134="Ja",VLOOKUP($S$2,Plausis!A:E,5,0),IF(V134="Ja",VLOOKUP($V$2,Plausis!A:E,5,0),IF(X134="Ja",VLOOKUP($X$2,Plausis!A:E,5,0),"")))</f>
        <v/>
      </c>
      <c r="AL134" s="52" t="s">
        <v>2</v>
      </c>
      <c r="AM134" s="114">
        <v>45531</v>
      </c>
      <c r="AN134" s="52" t="s">
        <v>4467</v>
      </c>
      <c r="AO134" s="52" t="str">
        <f>VLOOKUP(B134,'BAT Grundtabelle'!B:T,19,0)</f>
        <v>ja</v>
      </c>
      <c r="AP134" s="105" t="str">
        <f t="shared" si="48"/>
        <v>10126</v>
      </c>
      <c r="AQ134" s="52" t="str">
        <f t="shared" si="49"/>
        <v>Automatenhersteller</v>
      </c>
      <c r="AR134" s="52" t="b">
        <f t="shared" si="46"/>
        <v>0</v>
      </c>
      <c r="AS134" s="52" t="b">
        <f t="shared" si="46"/>
        <v>0</v>
      </c>
      <c r="AT134" s="52" t="b">
        <f t="shared" si="46"/>
        <v>0</v>
      </c>
      <c r="AU134" s="52">
        <f t="shared" si="50"/>
        <v>2</v>
      </c>
      <c r="AW134" s="52" t="b">
        <f t="shared" si="51"/>
        <v>0</v>
      </c>
      <c r="AX134" s="52" t="str">
        <f t="shared" si="52"/>
        <v>Unternehmen</v>
      </c>
      <c r="AY134" s="52" t="b">
        <f t="shared" si="53"/>
        <v>0</v>
      </c>
      <c r="AZ134" s="52" t="str">
        <f t="shared" si="54"/>
        <v>10126</v>
      </c>
      <c r="BA134" s="52" t="str">
        <f>VLOOKUP(A134,'BAT Grundtabelle'!A:U,21,0)</f>
        <v>ja</v>
      </c>
      <c r="BB134" s="52" t="str">
        <f t="shared" si="55"/>
        <v>nein</v>
      </c>
      <c r="BC134" s="52" t="str">
        <f t="shared" si="56"/>
        <v>10126</v>
      </c>
      <c r="BD134" s="52" t="str">
        <f t="shared" si="57"/>
        <v>Automatenhersteller</v>
      </c>
      <c r="BE134" s="52" t="str">
        <f t="shared" si="58"/>
        <v>Unternehmen</v>
      </c>
      <c r="BF134" s="52">
        <f t="shared" si="59"/>
        <v>2</v>
      </c>
    </row>
    <row r="135" spans="1:58" hidden="1" x14ac:dyDescent="0.35">
      <c r="A135" s="107" t="s">
        <v>2541</v>
      </c>
      <c r="B135" s="75" t="s">
        <v>552</v>
      </c>
      <c r="C135" s="52" t="s">
        <v>3</v>
      </c>
      <c r="D135" s="52" t="s">
        <v>3</v>
      </c>
      <c r="E135" s="52" t="s">
        <v>2</v>
      </c>
      <c r="F135" s="52" t="s">
        <v>2</v>
      </c>
      <c r="G135" s="52" t="s">
        <v>2</v>
      </c>
      <c r="H135" s="52" t="s">
        <v>2</v>
      </c>
      <c r="I135" s="52" t="s">
        <v>3</v>
      </c>
      <c r="J135" s="52">
        <v>4</v>
      </c>
      <c r="K135" s="52" t="s">
        <v>2</v>
      </c>
      <c r="L135" s="52" t="s">
        <v>2</v>
      </c>
      <c r="M135" s="52" t="s">
        <v>2</v>
      </c>
      <c r="N135" s="52" t="s">
        <v>2</v>
      </c>
      <c r="O135" s="52" t="s">
        <v>2412</v>
      </c>
      <c r="P135" s="52" t="s">
        <v>4407</v>
      </c>
      <c r="Q135" s="52" t="str">
        <f t="shared" si="60"/>
        <v>Nein</v>
      </c>
      <c r="R135" s="52" t="str">
        <f t="shared" si="60"/>
        <v>Nein</v>
      </c>
      <c r="S135" s="52" t="str">
        <f t="shared" si="60"/>
        <v>Nein</v>
      </c>
      <c r="T135" s="52" t="str">
        <f t="shared" si="60"/>
        <v>Nein</v>
      </c>
      <c r="U135" s="52" t="str">
        <f t="shared" si="60"/>
        <v>Nein</v>
      </c>
      <c r="V135" s="52" t="str">
        <f t="shared" si="60"/>
        <v>Nein</v>
      </c>
      <c r="W135" s="52" t="str">
        <f t="shared" si="60"/>
        <v>Nein</v>
      </c>
      <c r="X135" s="52" t="str">
        <f t="shared" si="60"/>
        <v>Nein</v>
      </c>
      <c r="Y135" s="52" t="str">
        <f t="shared" si="60"/>
        <v>Nein</v>
      </c>
      <c r="Z135" s="52" t="str">
        <f t="shared" si="60"/>
        <v>Nein</v>
      </c>
      <c r="AA135" s="52" t="str">
        <f t="shared" si="60"/>
        <v>Nein</v>
      </c>
      <c r="AB135" s="52" t="str">
        <f t="shared" si="60"/>
        <v>Ja</v>
      </c>
      <c r="AC135" s="52" t="str">
        <f t="shared" si="60"/>
        <v>Ja</v>
      </c>
      <c r="AD135" s="52" t="str">
        <f t="shared" si="60"/>
        <v>Nein</v>
      </c>
      <c r="AE135" s="52" t="str">
        <f t="shared" si="60"/>
        <v>Nein</v>
      </c>
      <c r="AF135" s="52" t="str">
        <f t="shared" si="60"/>
        <v>Nein</v>
      </c>
      <c r="AG135" s="61" t="str">
        <f>IF(Q135="Ja",VLOOKUP($Q$2,Plausis!A:E,5,0),IF(R135="Ja",VLOOKUP($R$2,Plausis!A:E,5,0),IF(T135="Ja",VLOOKUP($T$2,Plausis!A:E,5,0),IF(U135="Ja",VLOOKUP($U$2,Plausis!A:E,5,0),IF(AA135="Ja",VLOOKUP($AA$2,Plausis!A:E,5,0),IF(AC135="Ja",VLOOKUP($AC$2,Plausis!A:E,5,0),IF(AD135="Ja",VLOOKUP($AD$2,Plausis!A:E,5,0),"")))))))</f>
        <v>Diese Betriebsart kann nur nachvorheriger individueller Absprache mit der Fachabteilung versichert werden.</v>
      </c>
      <c r="AH135" s="52" t="str">
        <f>IF(Y135="Ja",VLOOKUP($Y$2,Plausis!A:E,5,0),"")</f>
        <v/>
      </c>
      <c r="AI135" s="52" t="str">
        <f t="shared" si="47"/>
        <v>Ja</v>
      </c>
      <c r="AJ135" s="52" t="str">
        <f>IF(S135="Ja",VLOOKUP($S$2,Plausis!A:E,5,0),IF(V135="Ja",VLOOKUP($V$2,Plausis!A:E,5,0),IF(X135="Ja",VLOOKUP($X$2,Plausis!A:E,5,0),"")))</f>
        <v/>
      </c>
      <c r="AL135" s="52" t="s">
        <v>2</v>
      </c>
      <c r="AM135" s="114">
        <v>45531</v>
      </c>
      <c r="AN135" s="52" t="s">
        <v>4467</v>
      </c>
      <c r="AO135" s="52" t="str">
        <f>VLOOKUP(B135,'BAT Grundtabelle'!B:T,19,0)</f>
        <v>ja</v>
      </c>
      <c r="AP135" s="105" t="str">
        <f t="shared" si="48"/>
        <v>10127</v>
      </c>
      <c r="AQ135" s="52" t="str">
        <f t="shared" si="49"/>
        <v>Automatenspielhalle</v>
      </c>
      <c r="AR135" s="52" t="b">
        <f t="shared" si="46"/>
        <v>0</v>
      </c>
      <c r="AS135" s="52" t="b">
        <f t="shared" si="46"/>
        <v>0</v>
      </c>
      <c r="AT135" s="52" t="b">
        <f t="shared" si="46"/>
        <v>0</v>
      </c>
      <c r="AU135" s="52">
        <f t="shared" si="50"/>
        <v>4</v>
      </c>
      <c r="AW135" s="52" t="b">
        <f t="shared" si="51"/>
        <v>0</v>
      </c>
      <c r="AX135" s="52" t="str">
        <f t="shared" si="52"/>
        <v>Unternehmen</v>
      </c>
      <c r="AY135" s="52" t="b">
        <f t="shared" si="53"/>
        <v>0</v>
      </c>
      <c r="AZ135" s="52" t="str">
        <f t="shared" si="54"/>
        <v>10127</v>
      </c>
      <c r="BA135" s="52" t="str">
        <f>VLOOKUP(A135,'BAT Grundtabelle'!A:U,21,0)</f>
        <v>ja</v>
      </c>
      <c r="BB135" s="52" t="str">
        <f t="shared" si="55"/>
        <v>nein</v>
      </c>
      <c r="BC135" s="52" t="str">
        <f t="shared" si="56"/>
        <v>10127</v>
      </c>
      <c r="BD135" s="52" t="str">
        <f t="shared" si="57"/>
        <v>Automatenspielhalle</v>
      </c>
      <c r="BE135" s="52" t="str">
        <f t="shared" si="58"/>
        <v>Unternehmen</v>
      </c>
      <c r="BF135" s="52">
        <f t="shared" si="59"/>
        <v>4</v>
      </c>
    </row>
    <row r="136" spans="1:58" hidden="1" x14ac:dyDescent="0.35">
      <c r="A136" s="107" t="s">
        <v>12</v>
      </c>
      <c r="B136" s="75" t="s">
        <v>11</v>
      </c>
      <c r="C136" s="52" t="s">
        <v>3</v>
      </c>
      <c r="D136" s="52" t="s">
        <v>3</v>
      </c>
      <c r="E136" s="52" t="s">
        <v>2</v>
      </c>
      <c r="F136" s="52" t="s">
        <v>2</v>
      </c>
      <c r="G136" s="52" t="s">
        <v>2</v>
      </c>
      <c r="H136" s="52" t="s">
        <v>2</v>
      </c>
      <c r="I136" s="52" t="s">
        <v>3</v>
      </c>
      <c r="J136" s="52">
        <v>1</v>
      </c>
      <c r="K136" s="52" t="s">
        <v>2</v>
      </c>
      <c r="L136" s="52" t="s">
        <v>2</v>
      </c>
      <c r="M136" s="52" t="s">
        <v>2</v>
      </c>
      <c r="N136" s="52" t="s">
        <v>3</v>
      </c>
      <c r="P136" s="52" t="s">
        <v>4</v>
      </c>
      <c r="Q136" s="52" t="str">
        <f t="shared" si="60"/>
        <v>Nein</v>
      </c>
      <c r="R136" s="52" t="str">
        <f t="shared" si="60"/>
        <v>Nein</v>
      </c>
      <c r="S136" s="52" t="str">
        <f t="shared" si="60"/>
        <v>Nein</v>
      </c>
      <c r="T136" s="52" t="str">
        <f t="shared" si="60"/>
        <v>Nein</v>
      </c>
      <c r="U136" s="52" t="str">
        <f t="shared" si="60"/>
        <v>Nein</v>
      </c>
      <c r="V136" s="52" t="str">
        <f t="shared" si="60"/>
        <v>Nein</v>
      </c>
      <c r="W136" s="52" t="str">
        <f t="shared" si="60"/>
        <v>Nein</v>
      </c>
      <c r="X136" s="52" t="str">
        <f t="shared" si="60"/>
        <v>Nein</v>
      </c>
      <c r="Y136" s="52" t="str">
        <f t="shared" si="60"/>
        <v>Nein</v>
      </c>
      <c r="Z136" s="52" t="str">
        <f t="shared" si="60"/>
        <v>Nein</v>
      </c>
      <c r="AA136" s="52" t="str">
        <f t="shared" si="60"/>
        <v>Nein</v>
      </c>
      <c r="AB136" s="52" t="str">
        <f t="shared" si="60"/>
        <v>Nein</v>
      </c>
      <c r="AC136" s="52" t="str">
        <f t="shared" si="60"/>
        <v>Nein</v>
      </c>
      <c r="AD136" s="52" t="str">
        <f t="shared" si="60"/>
        <v>Nein</v>
      </c>
      <c r="AE136" s="52" t="str">
        <f t="shared" si="60"/>
        <v>Nein</v>
      </c>
      <c r="AF136" s="52" t="str">
        <f t="shared" si="60"/>
        <v>Nein</v>
      </c>
      <c r="AG136" s="61" t="str">
        <f>IF(Q136="Ja",VLOOKUP($Q$2,Plausis!A:E,5,0),IF(R136="Ja",VLOOKUP($R$2,Plausis!A:E,5,0),IF(T136="Ja",VLOOKUP($T$2,Plausis!A:E,5,0),IF(U136="Ja",VLOOKUP($U$2,Plausis!A:E,5,0),IF(AA136="Ja",VLOOKUP($AA$2,Plausis!A:E,5,0),IF(AC136="Ja",VLOOKUP($AC$2,Plausis!A:E,5,0),IF(AD136="Ja",VLOOKUP($AD$2,Plausis!A:E,5,0),"")))))))</f>
        <v/>
      </c>
      <c r="AH136" s="52" t="str">
        <f>IF(Y136="Ja",VLOOKUP($Y$2,Plausis!A:E,5,0),"")</f>
        <v/>
      </c>
      <c r="AI136" s="52" t="str">
        <f t="shared" si="47"/>
        <v>Ja</v>
      </c>
      <c r="AJ136" s="52" t="str">
        <f>IF(S136="Ja",VLOOKUP($S$2,Plausis!A:E,5,0),IF(V136="Ja",VLOOKUP($V$2,Plausis!A:E,5,0),IF(X136="Ja",VLOOKUP($X$2,Plausis!A:E,5,0),"")))</f>
        <v/>
      </c>
      <c r="AL136" s="52" t="s">
        <v>2</v>
      </c>
      <c r="AM136" s="114">
        <v>45531</v>
      </c>
      <c r="AN136" s="52" t="s">
        <v>4467</v>
      </c>
      <c r="AO136" s="52" t="str">
        <f>VLOOKUP(B136,'BAT Grundtabelle'!B:T,19,0)</f>
        <v>ja</v>
      </c>
      <c r="AP136" s="105" t="str">
        <f t="shared" si="48"/>
        <v>6006</v>
      </c>
      <c r="AQ136" s="52" t="str">
        <f t="shared" si="49"/>
        <v>Automatenwäscherei</v>
      </c>
      <c r="AR136" s="52" t="b">
        <f t="shared" si="46"/>
        <v>0</v>
      </c>
      <c r="AS136" s="52" t="b">
        <f t="shared" si="46"/>
        <v>0</v>
      </c>
      <c r="AT136" s="52" t="b">
        <f t="shared" si="46"/>
        <v>0</v>
      </c>
      <c r="AU136" s="52">
        <f t="shared" si="50"/>
        <v>1</v>
      </c>
      <c r="AW136" s="52" t="b">
        <f t="shared" si="51"/>
        <v>0</v>
      </c>
      <c r="AX136" s="52" t="str">
        <f t="shared" si="52"/>
        <v>Unternehmen</v>
      </c>
      <c r="AY136" s="52" t="b">
        <f t="shared" si="53"/>
        <v>0</v>
      </c>
      <c r="AZ136" s="52" t="str">
        <f t="shared" si="54"/>
        <v>6006</v>
      </c>
      <c r="BA136" s="52" t="str">
        <f>VLOOKUP(A136,'BAT Grundtabelle'!A:U,21,0)</f>
        <v>ja</v>
      </c>
      <c r="BB136" s="52" t="str">
        <f t="shared" si="55"/>
        <v>nein</v>
      </c>
      <c r="BC136" s="52" t="str">
        <f t="shared" si="56"/>
        <v>6006</v>
      </c>
      <c r="BD136" s="52" t="str">
        <f t="shared" si="57"/>
        <v>Automatenwäscherei</v>
      </c>
      <c r="BE136" s="52" t="str">
        <f t="shared" si="58"/>
        <v>Unternehmen</v>
      </c>
      <c r="BF136" s="52">
        <f t="shared" si="59"/>
        <v>1</v>
      </c>
    </row>
    <row r="137" spans="1:58" hidden="1" x14ac:dyDescent="0.35">
      <c r="A137" s="107" t="s">
        <v>2542</v>
      </c>
      <c r="B137" s="75" t="s">
        <v>985</v>
      </c>
      <c r="C137" s="52" t="s">
        <v>3</v>
      </c>
      <c r="D137" s="52" t="s">
        <v>3</v>
      </c>
      <c r="E137" s="52" t="s">
        <v>3</v>
      </c>
      <c r="F137" s="52" t="s">
        <v>2</v>
      </c>
      <c r="G137" s="52" t="s">
        <v>2</v>
      </c>
      <c r="H137" s="52" t="s">
        <v>2</v>
      </c>
      <c r="I137" s="52" t="s">
        <v>3</v>
      </c>
      <c r="J137" s="52">
        <v>1</v>
      </c>
      <c r="K137" s="52" t="s">
        <v>2</v>
      </c>
      <c r="L137" s="52" t="s">
        <v>2</v>
      </c>
      <c r="M137" s="52" t="s">
        <v>2</v>
      </c>
      <c r="N137" s="52" t="s">
        <v>3</v>
      </c>
      <c r="P137" s="52" t="s">
        <v>4</v>
      </c>
      <c r="Q137" s="52" t="str">
        <f t="shared" si="60"/>
        <v>Nein</v>
      </c>
      <c r="R137" s="52" t="str">
        <f t="shared" si="60"/>
        <v>Nein</v>
      </c>
      <c r="S137" s="52" t="str">
        <f t="shared" si="60"/>
        <v>Nein</v>
      </c>
      <c r="T137" s="52" t="str">
        <f t="shared" si="60"/>
        <v>Nein</v>
      </c>
      <c r="U137" s="52" t="str">
        <f t="shared" si="60"/>
        <v>Nein</v>
      </c>
      <c r="V137" s="52" t="str">
        <f t="shared" si="60"/>
        <v>Nein</v>
      </c>
      <c r="W137" s="52" t="str">
        <f t="shared" si="60"/>
        <v>Nein</v>
      </c>
      <c r="X137" s="52" t="str">
        <f t="shared" si="60"/>
        <v>Nein</v>
      </c>
      <c r="Y137" s="52" t="str">
        <f t="shared" si="60"/>
        <v>Nein</v>
      </c>
      <c r="Z137" s="52" t="str">
        <f t="shared" si="60"/>
        <v>Nein</v>
      </c>
      <c r="AA137" s="52" t="str">
        <f t="shared" si="60"/>
        <v>Nein</v>
      </c>
      <c r="AB137" s="52" t="str">
        <f t="shared" si="60"/>
        <v>Nein</v>
      </c>
      <c r="AC137" s="52" t="str">
        <f t="shared" si="60"/>
        <v>Nein</v>
      </c>
      <c r="AD137" s="52" t="str">
        <f t="shared" si="60"/>
        <v>Nein</v>
      </c>
      <c r="AE137" s="52" t="str">
        <f t="shared" si="60"/>
        <v>Nein</v>
      </c>
      <c r="AF137" s="52" t="str">
        <f t="shared" si="60"/>
        <v>Nein</v>
      </c>
      <c r="AG137" s="61" t="str">
        <f>IF(Q137="Ja",VLOOKUP($Q$2,Plausis!A:E,5,0),IF(R137="Ja",VLOOKUP($R$2,Plausis!A:E,5,0),IF(T137="Ja",VLOOKUP($T$2,Plausis!A:E,5,0),IF(U137="Ja",VLOOKUP($U$2,Plausis!A:E,5,0),IF(AA137="Ja",VLOOKUP($AA$2,Plausis!A:E,5,0),IF(AC137="Ja",VLOOKUP($AC$2,Plausis!A:E,5,0),IF(AD137="Ja",VLOOKUP($AD$2,Plausis!A:E,5,0),"")))))))</f>
        <v/>
      </c>
      <c r="AH137" s="52" t="str">
        <f>IF(Y137="Ja",VLOOKUP($Y$2,Plausis!A:E,5,0),"")</f>
        <v/>
      </c>
      <c r="AI137" s="52" t="str">
        <f t="shared" si="47"/>
        <v>Ja</v>
      </c>
      <c r="AJ137" s="52" t="str">
        <f>IF(S137="Ja",VLOOKUP($S$2,Plausis!A:E,5,0),IF(V137="Ja",VLOOKUP($V$2,Plausis!A:E,5,0),IF(X137="Ja",VLOOKUP($X$2,Plausis!A:E,5,0),"")))</f>
        <v/>
      </c>
      <c r="AL137" s="52" t="s">
        <v>3</v>
      </c>
      <c r="AM137" s="114">
        <v>45531</v>
      </c>
      <c r="AN137" s="52" t="s">
        <v>4467</v>
      </c>
      <c r="AO137" s="52" t="str">
        <f>VLOOKUP(B137,'BAT Grundtabelle'!B:T,19,0)</f>
        <v>ja</v>
      </c>
      <c r="AP137" s="105" t="str">
        <f t="shared" si="48"/>
        <v>10128</v>
      </c>
      <c r="AQ137" s="52" t="str">
        <f t="shared" si="49"/>
        <v>Automatische Kfz-Waschstraße</v>
      </c>
      <c r="AR137" s="52" t="b">
        <f t="shared" si="46"/>
        <v>0</v>
      </c>
      <c r="AS137" s="52" t="b">
        <f t="shared" si="46"/>
        <v>0</v>
      </c>
      <c r="AT137" s="52" t="b">
        <f t="shared" si="46"/>
        <v>0</v>
      </c>
      <c r="AU137" s="52">
        <f t="shared" si="50"/>
        <v>1</v>
      </c>
      <c r="AW137" s="52" t="b">
        <f t="shared" si="51"/>
        <v>0</v>
      </c>
      <c r="AX137" s="52" t="str">
        <f t="shared" si="52"/>
        <v>Unternehmen</v>
      </c>
      <c r="AY137" s="52" t="b">
        <f t="shared" si="53"/>
        <v>0</v>
      </c>
      <c r="AZ137" s="52" t="str">
        <f t="shared" si="54"/>
        <v>10128</v>
      </c>
      <c r="BA137" s="52" t="str">
        <f>VLOOKUP(A137,'BAT Grundtabelle'!A:U,21,0)</f>
        <v>ja</v>
      </c>
      <c r="BB137" s="52" t="str">
        <f t="shared" si="55"/>
        <v>nein</v>
      </c>
      <c r="BC137" s="52" t="str">
        <f t="shared" si="56"/>
        <v>10128</v>
      </c>
      <c r="BD137" s="52" t="str">
        <f t="shared" si="57"/>
        <v>Automatische Kfz-Waschstraße</v>
      </c>
      <c r="BE137" s="52" t="str">
        <f t="shared" si="58"/>
        <v>Unternehmen</v>
      </c>
      <c r="BF137" s="52">
        <f t="shared" si="59"/>
        <v>1</v>
      </c>
    </row>
    <row r="138" spans="1:58" hidden="1" x14ac:dyDescent="0.35">
      <c r="A138" s="107" t="s">
        <v>2543</v>
      </c>
      <c r="B138" s="75" t="s">
        <v>1719</v>
      </c>
      <c r="C138" s="52" t="s">
        <v>3</v>
      </c>
      <c r="D138" s="52" t="s">
        <v>3</v>
      </c>
      <c r="E138" s="52" t="s">
        <v>2</v>
      </c>
      <c r="F138" s="52" t="s">
        <v>2</v>
      </c>
      <c r="G138" s="52" t="s">
        <v>2</v>
      </c>
      <c r="H138" s="52" t="s">
        <v>2</v>
      </c>
      <c r="I138" s="52" t="s">
        <v>3</v>
      </c>
      <c r="J138" s="52">
        <v>1</v>
      </c>
      <c r="K138" s="52" t="s">
        <v>2</v>
      </c>
      <c r="L138" s="52" t="s">
        <v>2</v>
      </c>
      <c r="M138" s="52" t="s">
        <v>2</v>
      </c>
      <c r="N138" s="52" t="s">
        <v>3</v>
      </c>
      <c r="P138" s="52" t="s">
        <v>4</v>
      </c>
      <c r="Q138" s="52" t="str">
        <f t="shared" si="60"/>
        <v>Nein</v>
      </c>
      <c r="R138" s="52" t="str">
        <f t="shared" si="60"/>
        <v>Nein</v>
      </c>
      <c r="S138" s="52" t="str">
        <f t="shared" si="60"/>
        <v>Nein</v>
      </c>
      <c r="T138" s="52" t="str">
        <f t="shared" si="60"/>
        <v>Nein</v>
      </c>
      <c r="U138" s="52" t="str">
        <f t="shared" si="60"/>
        <v>Nein</v>
      </c>
      <c r="V138" s="52" t="str">
        <f t="shared" si="60"/>
        <v>Nein</v>
      </c>
      <c r="W138" s="52" t="str">
        <f t="shared" si="60"/>
        <v>Nein</v>
      </c>
      <c r="X138" s="52" t="str">
        <f t="shared" si="60"/>
        <v>Nein</v>
      </c>
      <c r="Y138" s="52" t="str">
        <f t="shared" si="60"/>
        <v>Nein</v>
      </c>
      <c r="Z138" s="52" t="str">
        <f t="shared" si="60"/>
        <v>Nein</v>
      </c>
      <c r="AA138" s="52" t="str">
        <f t="shared" si="60"/>
        <v>Nein</v>
      </c>
      <c r="AB138" s="52" t="str">
        <f t="shared" si="60"/>
        <v>Nein</v>
      </c>
      <c r="AC138" s="52" t="str">
        <f t="shared" si="60"/>
        <v>Nein</v>
      </c>
      <c r="AD138" s="52" t="str">
        <f t="shared" si="60"/>
        <v>Nein</v>
      </c>
      <c r="AE138" s="52" t="str">
        <f t="shared" si="60"/>
        <v>Nein</v>
      </c>
      <c r="AF138" s="52" t="str">
        <f t="shared" si="60"/>
        <v>Nein</v>
      </c>
      <c r="AG138" s="61" t="str">
        <f>IF(Q138="Ja",VLOOKUP($Q$2,Plausis!A:E,5,0),IF(R138="Ja",VLOOKUP($R$2,Plausis!A:E,5,0),IF(T138="Ja",VLOOKUP($T$2,Plausis!A:E,5,0),IF(U138="Ja",VLOOKUP($U$2,Plausis!A:E,5,0),IF(AA138="Ja",VLOOKUP($AA$2,Plausis!A:E,5,0),IF(AC138="Ja",VLOOKUP($AC$2,Plausis!A:E,5,0),IF(AD138="Ja",VLOOKUP($AD$2,Plausis!A:E,5,0),"")))))))</f>
        <v/>
      </c>
      <c r="AH138" s="52" t="str">
        <f>IF(Y138="Ja",VLOOKUP($Y$2,Plausis!A:E,5,0),"")</f>
        <v/>
      </c>
      <c r="AI138" s="52" t="str">
        <f t="shared" si="47"/>
        <v>Ja</v>
      </c>
      <c r="AJ138" s="52" t="str">
        <f>IF(S138="Ja",VLOOKUP($S$2,Plausis!A:E,5,0),IF(V138="Ja",VLOOKUP($V$2,Plausis!A:E,5,0),IF(X138="Ja",VLOOKUP($X$2,Plausis!A:E,5,0),"")))</f>
        <v/>
      </c>
      <c r="AL138" s="52" t="s">
        <v>2</v>
      </c>
      <c r="AM138" s="114">
        <v>45531</v>
      </c>
      <c r="AN138" s="52" t="s">
        <v>4467</v>
      </c>
      <c r="AO138" s="52" t="str">
        <f>VLOOKUP(B138,'BAT Grundtabelle'!B:T,19,0)</f>
        <v>ja</v>
      </c>
      <c r="AP138" s="105" t="str">
        <f t="shared" si="48"/>
        <v>10129</v>
      </c>
      <c r="AQ138" s="52" t="str">
        <f t="shared" si="49"/>
        <v>Automuseum</v>
      </c>
      <c r="AR138" s="52" t="b">
        <f t="shared" si="46"/>
        <v>0</v>
      </c>
      <c r="AS138" s="52" t="b">
        <f t="shared" si="46"/>
        <v>0</v>
      </c>
      <c r="AT138" s="52" t="b">
        <f t="shared" si="46"/>
        <v>0</v>
      </c>
      <c r="AU138" s="52">
        <f t="shared" si="50"/>
        <v>1</v>
      </c>
      <c r="AW138" s="52" t="b">
        <f t="shared" si="51"/>
        <v>0</v>
      </c>
      <c r="AX138" s="52" t="str">
        <f t="shared" si="52"/>
        <v>Unternehmen</v>
      </c>
      <c r="AY138" s="52" t="b">
        <f t="shared" si="53"/>
        <v>0</v>
      </c>
      <c r="AZ138" s="52" t="str">
        <f t="shared" si="54"/>
        <v>10129</v>
      </c>
      <c r="BA138" s="52" t="str">
        <f>VLOOKUP(A138,'BAT Grundtabelle'!A:U,21,0)</f>
        <v>ja</v>
      </c>
      <c r="BB138" s="52" t="str">
        <f t="shared" si="55"/>
        <v>nein</v>
      </c>
      <c r="BC138" s="52" t="str">
        <f t="shared" si="56"/>
        <v>10129</v>
      </c>
      <c r="BD138" s="52" t="str">
        <f t="shared" si="57"/>
        <v>Automuseum</v>
      </c>
      <c r="BE138" s="52" t="str">
        <f t="shared" si="58"/>
        <v>Unternehmen</v>
      </c>
      <c r="BF138" s="52">
        <f t="shared" si="59"/>
        <v>1</v>
      </c>
    </row>
    <row r="139" spans="1:58" hidden="1" x14ac:dyDescent="0.35">
      <c r="A139" s="107" t="s">
        <v>2544</v>
      </c>
      <c r="B139" s="75" t="s">
        <v>1907</v>
      </c>
      <c r="C139" s="52" t="s">
        <v>3</v>
      </c>
      <c r="D139" s="52" t="s">
        <v>3</v>
      </c>
      <c r="E139" s="52" t="s">
        <v>2</v>
      </c>
      <c r="F139" s="52" t="s">
        <v>2</v>
      </c>
      <c r="G139" s="52" t="s">
        <v>2</v>
      </c>
      <c r="H139" s="52" t="s">
        <v>2</v>
      </c>
      <c r="I139" s="52" t="s">
        <v>3</v>
      </c>
      <c r="J139" s="52">
        <v>1</v>
      </c>
      <c r="K139" s="52" t="s">
        <v>2</v>
      </c>
      <c r="L139" s="52" t="s">
        <v>2</v>
      </c>
      <c r="M139" s="52" t="s">
        <v>2</v>
      </c>
      <c r="N139" s="52" t="s">
        <v>3</v>
      </c>
      <c r="P139" s="52" t="s">
        <v>4</v>
      </c>
      <c r="Q139" s="52" t="str">
        <f t="shared" si="60"/>
        <v>Nein</v>
      </c>
      <c r="R139" s="52" t="str">
        <f t="shared" si="60"/>
        <v>Nein</v>
      </c>
      <c r="S139" s="52" t="str">
        <f t="shared" si="60"/>
        <v>Nein</v>
      </c>
      <c r="T139" s="52" t="str">
        <f t="shared" si="60"/>
        <v>Nein</v>
      </c>
      <c r="U139" s="52" t="str">
        <f t="shared" si="60"/>
        <v>Nein</v>
      </c>
      <c r="V139" s="52" t="str">
        <f t="shared" si="60"/>
        <v>Nein</v>
      </c>
      <c r="W139" s="52" t="str">
        <f t="shared" si="60"/>
        <v>Nein</v>
      </c>
      <c r="X139" s="52" t="str">
        <f t="shared" si="60"/>
        <v>Nein</v>
      </c>
      <c r="Y139" s="52" t="str">
        <f t="shared" si="60"/>
        <v>Nein</v>
      </c>
      <c r="Z139" s="52" t="str">
        <f t="shared" si="60"/>
        <v>Nein</v>
      </c>
      <c r="AA139" s="52" t="str">
        <f t="shared" si="60"/>
        <v>Nein</v>
      </c>
      <c r="AB139" s="52" t="str">
        <f t="shared" si="60"/>
        <v>Nein</v>
      </c>
      <c r="AC139" s="52" t="str">
        <f t="shared" si="60"/>
        <v>Nein</v>
      </c>
      <c r="AD139" s="52" t="str">
        <f t="shared" si="60"/>
        <v>Nein</v>
      </c>
      <c r="AE139" s="52" t="str">
        <f t="shared" si="60"/>
        <v>Nein</v>
      </c>
      <c r="AF139" s="52" t="str">
        <f t="shared" si="60"/>
        <v>Nein</v>
      </c>
      <c r="AG139" s="61" t="str">
        <f>IF(Q139="Ja",VLOOKUP($Q$2,Plausis!A:E,5,0),IF(R139="Ja",VLOOKUP($R$2,Plausis!A:E,5,0),IF(T139="Ja",VLOOKUP($T$2,Plausis!A:E,5,0),IF(U139="Ja",VLOOKUP($U$2,Plausis!A:E,5,0),IF(AA139="Ja",VLOOKUP($AA$2,Plausis!A:E,5,0),IF(AC139="Ja",VLOOKUP($AC$2,Plausis!A:E,5,0),IF(AD139="Ja",VLOOKUP($AD$2,Plausis!A:E,5,0),"")))))))</f>
        <v/>
      </c>
      <c r="AH139" s="52" t="str">
        <f>IF(Y139="Ja",VLOOKUP($Y$2,Plausis!A:E,5,0),"")</f>
        <v/>
      </c>
      <c r="AI139" s="52" t="str">
        <f t="shared" si="47"/>
        <v>Ja</v>
      </c>
      <c r="AJ139" s="52" t="str">
        <f>IF(S139="Ja",VLOOKUP($S$2,Plausis!A:E,5,0),IF(V139="Ja",VLOOKUP($V$2,Plausis!A:E,5,0),IF(X139="Ja",VLOOKUP($X$2,Plausis!A:E,5,0),"")))</f>
        <v/>
      </c>
      <c r="AL139" s="52" t="s">
        <v>2</v>
      </c>
      <c r="AM139" s="114">
        <v>45531</v>
      </c>
      <c r="AN139" s="52" t="s">
        <v>4467</v>
      </c>
      <c r="AO139" s="52" t="str">
        <f>VLOOKUP(B139,'BAT Grundtabelle'!B:T,19,0)</f>
        <v>ja</v>
      </c>
      <c r="AP139" s="105" t="str">
        <f t="shared" si="48"/>
        <v>10130</v>
      </c>
      <c r="AQ139" s="52" t="str">
        <f t="shared" si="49"/>
        <v>Autor von technischen Dokumentationen</v>
      </c>
      <c r="AR139" s="52" t="b">
        <f t="shared" si="46"/>
        <v>0</v>
      </c>
      <c r="AS139" s="52" t="b">
        <f t="shared" si="46"/>
        <v>0</v>
      </c>
      <c r="AT139" s="52" t="b">
        <f t="shared" si="46"/>
        <v>0</v>
      </c>
      <c r="AU139" s="52">
        <f t="shared" si="50"/>
        <v>1</v>
      </c>
      <c r="AW139" s="52" t="b">
        <f t="shared" si="51"/>
        <v>0</v>
      </c>
      <c r="AX139" s="52" t="str">
        <f t="shared" si="52"/>
        <v>Unternehmen</v>
      </c>
      <c r="AY139" s="52" t="b">
        <f t="shared" si="53"/>
        <v>0</v>
      </c>
      <c r="AZ139" s="52" t="str">
        <f t="shared" si="54"/>
        <v>10130</v>
      </c>
      <c r="BA139" s="52" t="str">
        <f>VLOOKUP(A139,'BAT Grundtabelle'!A:U,21,0)</f>
        <v>ja</v>
      </c>
      <c r="BB139" s="52" t="str">
        <f t="shared" si="55"/>
        <v>nein</v>
      </c>
      <c r="BC139" s="52" t="str">
        <f t="shared" si="56"/>
        <v>10130</v>
      </c>
      <c r="BD139" s="52" t="str">
        <f t="shared" si="57"/>
        <v>Autor von technischen Dokumentationen</v>
      </c>
      <c r="BE139" s="52" t="str">
        <f t="shared" si="58"/>
        <v>Unternehmen</v>
      </c>
      <c r="BF139" s="52">
        <f t="shared" si="59"/>
        <v>1</v>
      </c>
    </row>
    <row r="140" spans="1:58" hidden="1" x14ac:dyDescent="0.35">
      <c r="A140" s="107" t="s">
        <v>2545</v>
      </c>
      <c r="B140" s="75" t="s">
        <v>1908</v>
      </c>
      <c r="C140" s="52" t="s">
        <v>3</v>
      </c>
      <c r="D140" s="52" t="s">
        <v>3</v>
      </c>
      <c r="E140" s="52" t="s">
        <v>2</v>
      </c>
      <c r="F140" s="52" t="s">
        <v>2</v>
      </c>
      <c r="G140" s="52" t="s">
        <v>2</v>
      </c>
      <c r="H140" s="52" t="s">
        <v>2</v>
      </c>
      <c r="I140" s="52" t="s">
        <v>3</v>
      </c>
      <c r="J140" s="52">
        <v>1</v>
      </c>
      <c r="K140" s="52" t="s">
        <v>2</v>
      </c>
      <c r="L140" s="52" t="s">
        <v>2</v>
      </c>
      <c r="M140" s="52" t="s">
        <v>2</v>
      </c>
      <c r="N140" s="52" t="s">
        <v>3</v>
      </c>
      <c r="P140" s="52" t="s">
        <v>4</v>
      </c>
      <c r="Q140" s="52" t="str">
        <f t="shared" si="60"/>
        <v>Nein</v>
      </c>
      <c r="R140" s="52" t="str">
        <f t="shared" si="60"/>
        <v>Nein</v>
      </c>
      <c r="S140" s="52" t="str">
        <f t="shared" si="60"/>
        <v>Nein</v>
      </c>
      <c r="T140" s="52" t="str">
        <f t="shared" si="60"/>
        <v>Nein</v>
      </c>
      <c r="U140" s="52" t="str">
        <f t="shared" si="60"/>
        <v>Nein</v>
      </c>
      <c r="V140" s="52" t="str">
        <f t="shared" si="60"/>
        <v>Nein</v>
      </c>
      <c r="W140" s="52" t="str">
        <f t="shared" si="60"/>
        <v>Nein</v>
      </c>
      <c r="X140" s="52" t="str">
        <f t="shared" si="60"/>
        <v>Nein</v>
      </c>
      <c r="Y140" s="52" t="str">
        <f t="shared" si="60"/>
        <v>Nein</v>
      </c>
      <c r="Z140" s="52" t="str">
        <f t="shared" si="60"/>
        <v>Nein</v>
      </c>
      <c r="AA140" s="52" t="str">
        <f t="shared" si="60"/>
        <v>Nein</v>
      </c>
      <c r="AB140" s="52" t="str">
        <f t="shared" si="60"/>
        <v>Nein</v>
      </c>
      <c r="AC140" s="52" t="str">
        <f t="shared" si="60"/>
        <v>Nein</v>
      </c>
      <c r="AD140" s="52" t="str">
        <f t="shared" si="60"/>
        <v>Nein</v>
      </c>
      <c r="AE140" s="52" t="str">
        <f t="shared" si="60"/>
        <v>Nein</v>
      </c>
      <c r="AF140" s="52" t="str">
        <f t="shared" si="60"/>
        <v>Nein</v>
      </c>
      <c r="AG140" s="61" t="str">
        <f>IF(Q140="Ja",VLOOKUP($Q$2,Plausis!A:E,5,0),IF(R140="Ja",VLOOKUP($R$2,Plausis!A:E,5,0),IF(T140="Ja",VLOOKUP($T$2,Plausis!A:E,5,0),IF(U140="Ja",VLOOKUP($U$2,Plausis!A:E,5,0),IF(AA140="Ja",VLOOKUP($AA$2,Plausis!A:E,5,0),IF(AC140="Ja",VLOOKUP($AC$2,Plausis!A:E,5,0),IF(AD140="Ja",VLOOKUP($AD$2,Plausis!A:E,5,0),"")))))))</f>
        <v/>
      </c>
      <c r="AH140" s="52" t="str">
        <f>IF(Y140="Ja",VLOOKUP($Y$2,Plausis!A:E,5,0),"")</f>
        <v/>
      </c>
      <c r="AI140" s="52" t="str">
        <f t="shared" si="47"/>
        <v>Ja</v>
      </c>
      <c r="AJ140" s="52" t="str">
        <f>IF(S140="Ja",VLOOKUP($S$2,Plausis!A:E,5,0),IF(V140="Ja",VLOOKUP($V$2,Plausis!A:E,5,0),IF(X140="Ja",VLOOKUP($X$2,Plausis!A:E,5,0),"")))</f>
        <v/>
      </c>
      <c r="AL140" s="52" t="s">
        <v>2</v>
      </c>
      <c r="AM140" s="114">
        <v>45531</v>
      </c>
      <c r="AN140" s="52" t="s">
        <v>4467</v>
      </c>
      <c r="AO140" s="52" t="str">
        <f>VLOOKUP(B140,'BAT Grundtabelle'!B:T,19,0)</f>
        <v>ja</v>
      </c>
      <c r="AP140" s="105" t="str">
        <f t="shared" si="48"/>
        <v>10131</v>
      </c>
      <c r="AQ140" s="52" t="str">
        <f t="shared" si="49"/>
        <v>Autor, technischer Redakteur</v>
      </c>
      <c r="AR140" s="52" t="b">
        <f t="shared" si="46"/>
        <v>0</v>
      </c>
      <c r="AS140" s="52" t="b">
        <f t="shared" si="46"/>
        <v>0</v>
      </c>
      <c r="AT140" s="52" t="b">
        <f t="shared" si="46"/>
        <v>0</v>
      </c>
      <c r="AU140" s="52">
        <f t="shared" si="50"/>
        <v>1</v>
      </c>
      <c r="AW140" s="52" t="b">
        <f t="shared" si="51"/>
        <v>0</v>
      </c>
      <c r="AX140" s="52" t="str">
        <f t="shared" si="52"/>
        <v>Unternehmen</v>
      </c>
      <c r="AY140" s="52" t="b">
        <f t="shared" si="53"/>
        <v>0</v>
      </c>
      <c r="AZ140" s="52" t="str">
        <f t="shared" si="54"/>
        <v>10131</v>
      </c>
      <c r="BA140" s="52" t="str">
        <f>VLOOKUP(A140,'BAT Grundtabelle'!A:U,21,0)</f>
        <v>ja</v>
      </c>
      <c r="BB140" s="52" t="str">
        <f t="shared" si="55"/>
        <v>nein</v>
      </c>
      <c r="BC140" s="52" t="str">
        <f t="shared" si="56"/>
        <v>10131</v>
      </c>
      <c r="BD140" s="52" t="str">
        <f t="shared" si="57"/>
        <v>Autor, technischer Redakteur</v>
      </c>
      <c r="BE140" s="52" t="str">
        <f t="shared" si="58"/>
        <v>Unternehmen</v>
      </c>
      <c r="BF140" s="52">
        <f t="shared" si="59"/>
        <v>1</v>
      </c>
    </row>
    <row r="141" spans="1:58" hidden="1" x14ac:dyDescent="0.35">
      <c r="A141" s="107" t="s">
        <v>2546</v>
      </c>
      <c r="B141" s="75" t="s">
        <v>408</v>
      </c>
      <c r="C141" s="52" t="s">
        <v>3</v>
      </c>
      <c r="D141" s="52" t="s">
        <v>3</v>
      </c>
      <c r="E141" s="52" t="s">
        <v>2</v>
      </c>
      <c r="F141" s="52" t="s">
        <v>2</v>
      </c>
      <c r="G141" s="52" t="s">
        <v>2</v>
      </c>
      <c r="H141" s="52" t="s">
        <v>2</v>
      </c>
      <c r="I141" s="52" t="s">
        <v>3</v>
      </c>
      <c r="J141" s="52">
        <v>1</v>
      </c>
      <c r="K141" s="52" t="s">
        <v>2</v>
      </c>
      <c r="L141" s="52" t="s">
        <v>2</v>
      </c>
      <c r="M141" s="52" t="s">
        <v>2</v>
      </c>
      <c r="N141" s="52" t="s">
        <v>3</v>
      </c>
      <c r="P141" s="52" t="s">
        <v>4</v>
      </c>
      <c r="Q141" s="52" t="str">
        <f t="shared" si="60"/>
        <v>Nein</v>
      </c>
      <c r="R141" s="52" t="str">
        <f t="shared" si="60"/>
        <v>Nein</v>
      </c>
      <c r="S141" s="52" t="str">
        <f t="shared" si="60"/>
        <v>Nein</v>
      </c>
      <c r="T141" s="52" t="str">
        <f t="shared" si="60"/>
        <v>Nein</v>
      </c>
      <c r="U141" s="52" t="str">
        <f t="shared" si="60"/>
        <v>Nein</v>
      </c>
      <c r="V141" s="52" t="str">
        <f t="shared" si="60"/>
        <v>Nein</v>
      </c>
      <c r="W141" s="52" t="str">
        <f t="shared" si="60"/>
        <v>Nein</v>
      </c>
      <c r="X141" s="52" t="str">
        <f t="shared" si="60"/>
        <v>Nein</v>
      </c>
      <c r="Y141" s="52" t="str">
        <f t="shared" si="60"/>
        <v>Nein</v>
      </c>
      <c r="Z141" s="52" t="str">
        <f t="shared" si="60"/>
        <v>Nein</v>
      </c>
      <c r="AA141" s="52" t="str">
        <f t="shared" si="60"/>
        <v>Nein</v>
      </c>
      <c r="AB141" s="52" t="str">
        <f t="shared" si="60"/>
        <v>Nein</v>
      </c>
      <c r="AC141" s="52" t="str">
        <f t="shared" si="60"/>
        <v>Nein</v>
      </c>
      <c r="AD141" s="52" t="str">
        <f t="shared" si="60"/>
        <v>Nein</v>
      </c>
      <c r="AE141" s="52" t="str">
        <f t="shared" si="60"/>
        <v>Nein</v>
      </c>
      <c r="AF141" s="52" t="str">
        <f t="shared" si="60"/>
        <v>Nein</v>
      </c>
      <c r="AG141" s="61" t="str">
        <f>IF(Q141="Ja",VLOOKUP($Q$2,Plausis!A:E,5,0),IF(R141="Ja",VLOOKUP($R$2,Plausis!A:E,5,0),IF(T141="Ja",VLOOKUP($T$2,Plausis!A:E,5,0),IF(U141="Ja",VLOOKUP($U$2,Plausis!A:E,5,0),IF(AA141="Ja",VLOOKUP($AA$2,Plausis!A:E,5,0),IF(AC141="Ja",VLOOKUP($AC$2,Plausis!A:E,5,0),IF(AD141="Ja",VLOOKUP($AD$2,Plausis!A:E,5,0),"")))))))</f>
        <v/>
      </c>
      <c r="AH141" s="52" t="str">
        <f>IF(Y141="Ja",VLOOKUP($Y$2,Plausis!A:E,5,0),"")</f>
        <v/>
      </c>
      <c r="AI141" s="52" t="str">
        <f t="shared" si="47"/>
        <v>Ja</v>
      </c>
      <c r="AJ141" s="52" t="str">
        <f>IF(S141="Ja",VLOOKUP($S$2,Plausis!A:E,5,0),IF(V141="Ja",VLOOKUP($V$2,Plausis!A:E,5,0),IF(X141="Ja",VLOOKUP($X$2,Plausis!A:E,5,0),"")))</f>
        <v/>
      </c>
      <c r="AL141" s="52" t="s">
        <v>2</v>
      </c>
      <c r="AM141" s="114">
        <v>45531</v>
      </c>
      <c r="AN141" s="52" t="s">
        <v>4467</v>
      </c>
      <c r="AO141" s="52" t="str">
        <f>VLOOKUP(B141,'BAT Grundtabelle'!B:T,19,0)</f>
        <v>ja</v>
      </c>
      <c r="AP141" s="105" t="str">
        <f t="shared" si="48"/>
        <v>10132</v>
      </c>
      <c r="AQ141" s="52" t="str">
        <f t="shared" si="49"/>
        <v>Autoscooter</v>
      </c>
      <c r="AR141" s="52" t="b">
        <f t="shared" si="46"/>
        <v>0</v>
      </c>
      <c r="AS141" s="52" t="b">
        <f t="shared" si="46"/>
        <v>0</v>
      </c>
      <c r="AT141" s="52" t="b">
        <f t="shared" si="46"/>
        <v>0</v>
      </c>
      <c r="AU141" s="52">
        <f t="shared" si="50"/>
        <v>1</v>
      </c>
      <c r="AW141" s="52" t="b">
        <f t="shared" si="51"/>
        <v>0</v>
      </c>
      <c r="AX141" s="52" t="str">
        <f t="shared" si="52"/>
        <v>Unternehmen</v>
      </c>
      <c r="AY141" s="52" t="b">
        <f t="shared" si="53"/>
        <v>0</v>
      </c>
      <c r="AZ141" s="52" t="str">
        <f t="shared" si="54"/>
        <v>10132</v>
      </c>
      <c r="BA141" s="52" t="str">
        <f>VLOOKUP(A141,'BAT Grundtabelle'!A:U,21,0)</f>
        <v>ja</v>
      </c>
      <c r="BB141" s="52" t="str">
        <f t="shared" si="55"/>
        <v>nein</v>
      </c>
      <c r="BC141" s="52" t="str">
        <f t="shared" si="56"/>
        <v>10132</v>
      </c>
      <c r="BD141" s="52" t="str">
        <f t="shared" si="57"/>
        <v>Autoscooter</v>
      </c>
      <c r="BE141" s="52" t="str">
        <f t="shared" si="58"/>
        <v>Unternehmen</v>
      </c>
      <c r="BF141" s="52">
        <f t="shared" si="59"/>
        <v>1</v>
      </c>
    </row>
    <row r="142" spans="1:58" hidden="1" x14ac:dyDescent="0.35">
      <c r="A142" s="107" t="s">
        <v>2547</v>
      </c>
      <c r="B142" s="75" t="s">
        <v>114</v>
      </c>
      <c r="C142" s="52" t="s">
        <v>3</v>
      </c>
      <c r="D142" s="52" t="s">
        <v>3</v>
      </c>
      <c r="E142" s="52" t="s">
        <v>2</v>
      </c>
      <c r="F142" s="52" t="s">
        <v>2</v>
      </c>
      <c r="G142" s="52" t="s">
        <v>2</v>
      </c>
      <c r="H142" s="52" t="s">
        <v>2</v>
      </c>
      <c r="I142" s="52" t="s">
        <v>3</v>
      </c>
      <c r="J142" s="52">
        <v>1</v>
      </c>
      <c r="K142" s="52" t="s">
        <v>2</v>
      </c>
      <c r="L142" s="52" t="s">
        <v>2</v>
      </c>
      <c r="M142" s="52" t="s">
        <v>2</v>
      </c>
      <c r="N142" s="52" t="s">
        <v>3</v>
      </c>
      <c r="P142" s="52" t="s">
        <v>4</v>
      </c>
      <c r="Q142" s="52" t="str">
        <f t="shared" si="60"/>
        <v>Nein</v>
      </c>
      <c r="R142" s="52" t="str">
        <f t="shared" si="60"/>
        <v>Nein</v>
      </c>
      <c r="S142" s="52" t="str">
        <f t="shared" si="60"/>
        <v>Nein</v>
      </c>
      <c r="T142" s="52" t="str">
        <f t="shared" si="60"/>
        <v>Nein</v>
      </c>
      <c r="U142" s="52" t="str">
        <f t="shared" si="60"/>
        <v>Nein</v>
      </c>
      <c r="V142" s="52" t="str">
        <f t="shared" si="60"/>
        <v>Nein</v>
      </c>
      <c r="W142" s="52" t="str">
        <f t="shared" si="60"/>
        <v>Nein</v>
      </c>
      <c r="X142" s="52" t="str">
        <f t="shared" si="60"/>
        <v>Nein</v>
      </c>
      <c r="Y142" s="52" t="str">
        <f t="shared" si="60"/>
        <v>Nein</v>
      </c>
      <c r="Z142" s="52" t="str">
        <f t="shared" si="60"/>
        <v>Nein</v>
      </c>
      <c r="AA142" s="52" t="str">
        <f t="shared" si="60"/>
        <v>Nein</v>
      </c>
      <c r="AB142" s="52" t="str">
        <f t="shared" si="60"/>
        <v>Nein</v>
      </c>
      <c r="AC142" s="52" t="str">
        <f t="shared" si="60"/>
        <v>Nein</v>
      </c>
      <c r="AD142" s="52" t="str">
        <f t="shared" si="60"/>
        <v>Nein</v>
      </c>
      <c r="AE142" s="52" t="str">
        <f t="shared" si="60"/>
        <v>Nein</v>
      </c>
      <c r="AF142" s="52" t="str">
        <f t="shared" si="60"/>
        <v>Nein</v>
      </c>
      <c r="AG142" s="61" t="str">
        <f>IF(Q142="Ja",VLOOKUP($Q$2,Plausis!A:E,5,0),IF(R142="Ja",VLOOKUP($R$2,Plausis!A:E,5,0),IF(T142="Ja",VLOOKUP($T$2,Plausis!A:E,5,0),IF(U142="Ja",VLOOKUP($U$2,Plausis!A:E,5,0),IF(AA142="Ja",VLOOKUP($AA$2,Plausis!A:E,5,0),IF(AC142="Ja",VLOOKUP($AC$2,Plausis!A:E,5,0),IF(AD142="Ja",VLOOKUP($AD$2,Plausis!A:E,5,0),"")))))))</f>
        <v/>
      </c>
      <c r="AH142" s="52" t="str">
        <f>IF(Y142="Ja",VLOOKUP($Y$2,Plausis!A:E,5,0),"")</f>
        <v/>
      </c>
      <c r="AI142" s="52" t="str">
        <f t="shared" si="47"/>
        <v>Ja</v>
      </c>
      <c r="AJ142" s="52" t="str">
        <f>IF(S142="Ja",VLOOKUP($S$2,Plausis!A:E,5,0),IF(V142="Ja",VLOOKUP($V$2,Plausis!A:E,5,0),IF(X142="Ja",VLOOKUP($X$2,Plausis!A:E,5,0),"")))</f>
        <v/>
      </c>
      <c r="AL142" s="52" t="s">
        <v>3</v>
      </c>
      <c r="AM142" s="114">
        <v>45531</v>
      </c>
      <c r="AN142" s="52" t="s">
        <v>4467</v>
      </c>
      <c r="AO142" s="52" t="str">
        <f>VLOOKUP(B142,'BAT Grundtabelle'!B:T,19,0)</f>
        <v>ja</v>
      </c>
      <c r="AP142" s="105" t="str">
        <f t="shared" si="48"/>
        <v>10133</v>
      </c>
      <c r="AQ142" s="52" t="str">
        <f t="shared" si="49"/>
        <v>Baby- und Kinderausstattungseinzelhandel</v>
      </c>
      <c r="AR142" s="52" t="b">
        <f t="shared" si="46"/>
        <v>0</v>
      </c>
      <c r="AS142" s="52" t="b">
        <f t="shared" si="46"/>
        <v>0</v>
      </c>
      <c r="AT142" s="52" t="b">
        <f t="shared" si="46"/>
        <v>0</v>
      </c>
      <c r="AU142" s="52">
        <f t="shared" si="50"/>
        <v>1</v>
      </c>
      <c r="AW142" s="52" t="b">
        <f t="shared" si="51"/>
        <v>0</v>
      </c>
      <c r="AX142" s="52" t="str">
        <f t="shared" si="52"/>
        <v>Unternehmen</v>
      </c>
      <c r="AY142" s="52" t="b">
        <f t="shared" si="53"/>
        <v>0</v>
      </c>
      <c r="AZ142" s="52" t="str">
        <f t="shared" si="54"/>
        <v>10133</v>
      </c>
      <c r="BA142" s="52" t="str">
        <f>VLOOKUP(A142,'BAT Grundtabelle'!A:U,21,0)</f>
        <v>ja</v>
      </c>
      <c r="BB142" s="52" t="str">
        <f t="shared" si="55"/>
        <v>nein</v>
      </c>
      <c r="BC142" s="52" t="str">
        <f t="shared" si="56"/>
        <v>10133</v>
      </c>
      <c r="BD142" s="52" t="str">
        <f t="shared" si="57"/>
        <v>Baby- und Kinderausstattungseinzelhandel</v>
      </c>
      <c r="BE142" s="52" t="str">
        <f t="shared" si="58"/>
        <v>Unternehmen</v>
      </c>
      <c r="BF142" s="52">
        <f t="shared" si="59"/>
        <v>1</v>
      </c>
    </row>
    <row r="143" spans="1:58" hidden="1" x14ac:dyDescent="0.35">
      <c r="A143" s="107" t="s">
        <v>2548</v>
      </c>
      <c r="B143" s="75" t="s">
        <v>115</v>
      </c>
      <c r="C143" s="52" t="s">
        <v>3</v>
      </c>
      <c r="D143" s="52" t="s">
        <v>3</v>
      </c>
      <c r="E143" s="52" t="s">
        <v>2</v>
      </c>
      <c r="F143" s="52" t="s">
        <v>2</v>
      </c>
      <c r="G143" s="52" t="s">
        <v>2</v>
      </c>
      <c r="H143" s="52" t="s">
        <v>2</v>
      </c>
      <c r="I143" s="52" t="s">
        <v>3</v>
      </c>
      <c r="J143" s="52">
        <v>1</v>
      </c>
      <c r="K143" s="52" t="s">
        <v>2</v>
      </c>
      <c r="L143" s="52" t="s">
        <v>2</v>
      </c>
      <c r="M143" s="52" t="s">
        <v>2</v>
      </c>
      <c r="N143" s="52" t="s">
        <v>3</v>
      </c>
      <c r="P143" s="52" t="s">
        <v>4</v>
      </c>
      <c r="Q143" s="52" t="str">
        <f t="shared" ref="Q143:AF152" si="61">IF(ISERROR(FIND(Q$2,$P143,1)),"Nein","Ja")</f>
        <v>Nein</v>
      </c>
      <c r="R143" s="52" t="str">
        <f t="shared" si="61"/>
        <v>Nein</v>
      </c>
      <c r="S143" s="52" t="str">
        <f t="shared" si="61"/>
        <v>Nein</v>
      </c>
      <c r="T143" s="52" t="str">
        <f t="shared" si="61"/>
        <v>Nein</v>
      </c>
      <c r="U143" s="52" t="str">
        <f t="shared" si="61"/>
        <v>Nein</v>
      </c>
      <c r="V143" s="52" t="str">
        <f t="shared" si="61"/>
        <v>Nein</v>
      </c>
      <c r="W143" s="52" t="str">
        <f t="shared" si="61"/>
        <v>Nein</v>
      </c>
      <c r="X143" s="52" t="str">
        <f t="shared" si="61"/>
        <v>Nein</v>
      </c>
      <c r="Y143" s="52" t="str">
        <f t="shared" si="61"/>
        <v>Nein</v>
      </c>
      <c r="Z143" s="52" t="str">
        <f t="shared" si="61"/>
        <v>Nein</v>
      </c>
      <c r="AA143" s="52" t="str">
        <f t="shared" si="61"/>
        <v>Nein</v>
      </c>
      <c r="AB143" s="52" t="str">
        <f t="shared" si="61"/>
        <v>Nein</v>
      </c>
      <c r="AC143" s="52" t="str">
        <f t="shared" si="61"/>
        <v>Nein</v>
      </c>
      <c r="AD143" s="52" t="str">
        <f t="shared" si="61"/>
        <v>Nein</v>
      </c>
      <c r="AE143" s="52" t="str">
        <f t="shared" si="61"/>
        <v>Nein</v>
      </c>
      <c r="AF143" s="52" t="str">
        <f t="shared" si="61"/>
        <v>Nein</v>
      </c>
      <c r="AG143" s="61" t="str">
        <f>IF(Q143="Ja",VLOOKUP($Q$2,Plausis!A:E,5,0),IF(R143="Ja",VLOOKUP($R$2,Plausis!A:E,5,0),IF(T143="Ja",VLOOKUP($T$2,Plausis!A:E,5,0),IF(U143="Ja",VLOOKUP($U$2,Plausis!A:E,5,0),IF(AA143="Ja",VLOOKUP($AA$2,Plausis!A:E,5,0),IF(AC143="Ja",VLOOKUP($AC$2,Plausis!A:E,5,0),IF(AD143="Ja",VLOOKUP($AD$2,Plausis!A:E,5,0),"")))))))</f>
        <v/>
      </c>
      <c r="AH143" s="52" t="str">
        <f>IF(Y143="Ja",VLOOKUP($Y$2,Plausis!A:E,5,0),"")</f>
        <v/>
      </c>
      <c r="AI143" s="52" t="str">
        <f t="shared" si="47"/>
        <v>Ja</v>
      </c>
      <c r="AJ143" s="52" t="str">
        <f>IF(S143="Ja",VLOOKUP($S$2,Plausis!A:E,5,0),IF(V143="Ja",VLOOKUP($V$2,Plausis!A:E,5,0),IF(X143="Ja",VLOOKUP($X$2,Plausis!A:E,5,0),"")))</f>
        <v/>
      </c>
      <c r="AL143" s="52" t="s">
        <v>3</v>
      </c>
      <c r="AM143" s="114">
        <v>45531</v>
      </c>
      <c r="AN143" s="52" t="s">
        <v>4467</v>
      </c>
      <c r="AO143" s="52" t="str">
        <f>VLOOKUP(B143,'BAT Grundtabelle'!B:T,19,0)</f>
        <v>ja</v>
      </c>
      <c r="AP143" s="105" t="str">
        <f t="shared" si="48"/>
        <v>10134</v>
      </c>
      <c r="AQ143" s="52" t="str">
        <f t="shared" si="49"/>
        <v>Babybekleidungseinzelhandel</v>
      </c>
      <c r="AR143" s="52" t="b">
        <f t="shared" ref="AR143:AT162" si="62">IF(ISERROR(FIND(AR$1,$P143,1)),FALSE,TRUE)</f>
        <v>0</v>
      </c>
      <c r="AS143" s="52" t="b">
        <f t="shared" si="62"/>
        <v>0</v>
      </c>
      <c r="AT143" s="52" t="b">
        <f t="shared" si="62"/>
        <v>0</v>
      </c>
      <c r="AU143" s="52">
        <f t="shared" si="50"/>
        <v>1</v>
      </c>
      <c r="AW143" s="52" t="b">
        <f t="shared" si="51"/>
        <v>0</v>
      </c>
      <c r="AX143" s="52" t="str">
        <f t="shared" si="52"/>
        <v>Unternehmen</v>
      </c>
      <c r="AY143" s="52" t="b">
        <f t="shared" si="53"/>
        <v>0</v>
      </c>
      <c r="AZ143" s="52" t="str">
        <f t="shared" si="54"/>
        <v>10134</v>
      </c>
      <c r="BA143" s="52" t="str">
        <f>VLOOKUP(A143,'BAT Grundtabelle'!A:U,21,0)</f>
        <v>ja</v>
      </c>
      <c r="BB143" s="52" t="str">
        <f t="shared" si="55"/>
        <v>nein</v>
      </c>
      <c r="BC143" s="52" t="str">
        <f t="shared" si="56"/>
        <v>10134</v>
      </c>
      <c r="BD143" s="52" t="str">
        <f t="shared" si="57"/>
        <v>Babybekleidungseinzelhandel</v>
      </c>
      <c r="BE143" s="52" t="str">
        <f t="shared" si="58"/>
        <v>Unternehmen</v>
      </c>
      <c r="BF143" s="52">
        <f t="shared" si="59"/>
        <v>1</v>
      </c>
    </row>
    <row r="144" spans="1:58" hidden="1" x14ac:dyDescent="0.35">
      <c r="A144" s="107" t="s">
        <v>2549</v>
      </c>
      <c r="B144" s="75" t="s">
        <v>373</v>
      </c>
      <c r="C144" s="52" t="s">
        <v>3</v>
      </c>
      <c r="D144" s="52" t="s">
        <v>3</v>
      </c>
      <c r="E144" s="52" t="s">
        <v>2</v>
      </c>
      <c r="F144" s="52" t="s">
        <v>2</v>
      </c>
      <c r="G144" s="52" t="s">
        <v>2</v>
      </c>
      <c r="H144" s="52" t="s">
        <v>2</v>
      </c>
      <c r="I144" s="52" t="s">
        <v>3</v>
      </c>
      <c r="J144" s="52">
        <v>2</v>
      </c>
      <c r="K144" s="52" t="s">
        <v>2</v>
      </c>
      <c r="L144" s="52" t="s">
        <v>2</v>
      </c>
      <c r="M144" s="52" t="s">
        <v>2</v>
      </c>
      <c r="N144" s="52" t="s">
        <v>3</v>
      </c>
      <c r="P144" s="52" t="s">
        <v>4</v>
      </c>
      <c r="Q144" s="52" t="str">
        <f t="shared" si="61"/>
        <v>Nein</v>
      </c>
      <c r="R144" s="52" t="str">
        <f t="shared" si="61"/>
        <v>Nein</v>
      </c>
      <c r="S144" s="52" t="str">
        <f t="shared" si="61"/>
        <v>Nein</v>
      </c>
      <c r="T144" s="52" t="str">
        <f t="shared" si="61"/>
        <v>Nein</v>
      </c>
      <c r="U144" s="52" t="str">
        <f t="shared" si="61"/>
        <v>Nein</v>
      </c>
      <c r="V144" s="52" t="str">
        <f t="shared" si="61"/>
        <v>Nein</v>
      </c>
      <c r="W144" s="52" t="str">
        <f t="shared" si="61"/>
        <v>Nein</v>
      </c>
      <c r="X144" s="52" t="str">
        <f t="shared" si="61"/>
        <v>Nein</v>
      </c>
      <c r="Y144" s="52" t="str">
        <f t="shared" si="61"/>
        <v>Nein</v>
      </c>
      <c r="Z144" s="52" t="str">
        <f t="shared" si="61"/>
        <v>Nein</v>
      </c>
      <c r="AA144" s="52" t="str">
        <f t="shared" si="61"/>
        <v>Nein</v>
      </c>
      <c r="AB144" s="52" t="str">
        <f t="shared" si="61"/>
        <v>Nein</v>
      </c>
      <c r="AC144" s="52" t="str">
        <f t="shared" si="61"/>
        <v>Nein</v>
      </c>
      <c r="AD144" s="52" t="str">
        <f t="shared" si="61"/>
        <v>Nein</v>
      </c>
      <c r="AE144" s="52" t="str">
        <f t="shared" si="61"/>
        <v>Nein</v>
      </c>
      <c r="AF144" s="52" t="str">
        <f t="shared" si="61"/>
        <v>Nein</v>
      </c>
      <c r="AG144" s="61" t="str">
        <f>IF(Q144="Ja",VLOOKUP($Q$2,Plausis!A:E,5,0),IF(R144="Ja",VLOOKUP($R$2,Plausis!A:E,5,0),IF(T144="Ja",VLOOKUP($T$2,Plausis!A:E,5,0),IF(U144="Ja",VLOOKUP($U$2,Plausis!A:E,5,0),IF(AA144="Ja",VLOOKUP($AA$2,Plausis!A:E,5,0),IF(AC144="Ja",VLOOKUP($AC$2,Plausis!A:E,5,0),IF(AD144="Ja",VLOOKUP($AD$2,Plausis!A:E,5,0),"")))))))</f>
        <v/>
      </c>
      <c r="AH144" s="52" t="str">
        <f>IF(Y144="Ja",VLOOKUP($Y$2,Plausis!A:E,5,0),"")</f>
        <v/>
      </c>
      <c r="AI144" s="52" t="str">
        <f t="shared" si="47"/>
        <v>Ja</v>
      </c>
      <c r="AJ144" s="52" t="str">
        <f>IF(S144="Ja",VLOOKUP($S$2,Plausis!A:E,5,0),IF(V144="Ja",VLOOKUP($V$2,Plausis!A:E,5,0),IF(X144="Ja",VLOOKUP($X$2,Plausis!A:E,5,0),"")))</f>
        <v/>
      </c>
      <c r="AL144" s="52" t="s">
        <v>3</v>
      </c>
      <c r="AM144" s="114">
        <v>45531</v>
      </c>
      <c r="AN144" s="52" t="s">
        <v>4467</v>
      </c>
      <c r="AO144" s="52" t="str">
        <f>VLOOKUP(B144,'BAT Grundtabelle'!B:T,19,0)</f>
        <v>ja</v>
      </c>
      <c r="AP144" s="105" t="str">
        <f t="shared" si="48"/>
        <v>10135</v>
      </c>
      <c r="AQ144" s="52" t="str">
        <f t="shared" si="49"/>
        <v>Backaromenhersteller</v>
      </c>
      <c r="AR144" s="52" t="b">
        <f t="shared" si="62"/>
        <v>0</v>
      </c>
      <c r="AS144" s="52" t="b">
        <f t="shared" si="62"/>
        <v>0</v>
      </c>
      <c r="AT144" s="52" t="b">
        <f t="shared" si="62"/>
        <v>0</v>
      </c>
      <c r="AU144" s="52">
        <f t="shared" si="50"/>
        <v>2</v>
      </c>
      <c r="AW144" s="52" t="b">
        <f t="shared" si="51"/>
        <v>0</v>
      </c>
      <c r="AX144" s="52" t="str">
        <f t="shared" si="52"/>
        <v>Unternehmen</v>
      </c>
      <c r="AY144" s="52" t="b">
        <f t="shared" si="53"/>
        <v>0</v>
      </c>
      <c r="AZ144" s="52" t="str">
        <f t="shared" si="54"/>
        <v>10135</v>
      </c>
      <c r="BA144" s="52" t="str">
        <f>VLOOKUP(A144,'BAT Grundtabelle'!A:U,21,0)</f>
        <v>ja</v>
      </c>
      <c r="BB144" s="52" t="str">
        <f t="shared" si="55"/>
        <v>nein</v>
      </c>
      <c r="BC144" s="52" t="str">
        <f t="shared" si="56"/>
        <v>10135</v>
      </c>
      <c r="BD144" s="52" t="str">
        <f t="shared" si="57"/>
        <v>Backaromenhersteller</v>
      </c>
      <c r="BE144" s="52" t="str">
        <f t="shared" si="58"/>
        <v>Unternehmen</v>
      </c>
      <c r="BF144" s="52">
        <f t="shared" si="59"/>
        <v>2</v>
      </c>
    </row>
    <row r="145" spans="1:58" hidden="1" x14ac:dyDescent="0.35">
      <c r="A145" s="107">
        <v>11974</v>
      </c>
      <c r="B145" s="75" t="s">
        <v>4411</v>
      </c>
      <c r="C145" s="52" t="s">
        <v>3</v>
      </c>
      <c r="D145" s="52" t="s">
        <v>3</v>
      </c>
      <c r="E145" s="52" t="s">
        <v>2</v>
      </c>
      <c r="F145" s="52" t="s">
        <v>2</v>
      </c>
      <c r="G145" s="52" t="s">
        <v>2</v>
      </c>
      <c r="H145" s="52" t="s">
        <v>2</v>
      </c>
      <c r="I145" s="52" t="s">
        <v>3</v>
      </c>
      <c r="J145" s="52">
        <v>1</v>
      </c>
      <c r="K145" s="52" t="s">
        <v>2</v>
      </c>
      <c r="L145" s="52" t="s">
        <v>2</v>
      </c>
      <c r="M145" s="52" t="s">
        <v>2</v>
      </c>
      <c r="N145" s="52" t="s">
        <v>3</v>
      </c>
      <c r="P145" s="52" t="s">
        <v>4</v>
      </c>
      <c r="Q145" s="52" t="str">
        <f t="shared" si="61"/>
        <v>Nein</v>
      </c>
      <c r="R145" s="52" t="str">
        <f t="shared" si="61"/>
        <v>Nein</v>
      </c>
      <c r="S145" s="52" t="str">
        <f t="shared" si="61"/>
        <v>Nein</v>
      </c>
      <c r="T145" s="52" t="str">
        <f t="shared" si="61"/>
        <v>Nein</v>
      </c>
      <c r="U145" s="52" t="str">
        <f t="shared" si="61"/>
        <v>Nein</v>
      </c>
      <c r="V145" s="52" t="str">
        <f t="shared" si="61"/>
        <v>Nein</v>
      </c>
      <c r="W145" s="52" t="str">
        <f t="shared" si="61"/>
        <v>Nein</v>
      </c>
      <c r="X145" s="52" t="str">
        <f t="shared" si="61"/>
        <v>Nein</v>
      </c>
      <c r="Y145" s="52" t="str">
        <f t="shared" si="61"/>
        <v>Nein</v>
      </c>
      <c r="Z145" s="52" t="str">
        <f t="shared" si="61"/>
        <v>Nein</v>
      </c>
      <c r="AA145" s="52" t="str">
        <f t="shared" si="61"/>
        <v>Nein</v>
      </c>
      <c r="AB145" s="52" t="str">
        <f t="shared" si="61"/>
        <v>Nein</v>
      </c>
      <c r="AC145" s="52" t="str">
        <f t="shared" si="61"/>
        <v>Nein</v>
      </c>
      <c r="AD145" s="52" t="str">
        <f t="shared" si="61"/>
        <v>Nein</v>
      </c>
      <c r="AE145" s="52" t="str">
        <f t="shared" si="61"/>
        <v>Nein</v>
      </c>
      <c r="AF145" s="52" t="str">
        <f t="shared" si="61"/>
        <v>Nein</v>
      </c>
      <c r="AG145" s="61" t="str">
        <f>IF(Q145="Ja",VLOOKUP($Q$2,Plausis!A:E,5,0),IF(R145="Ja",VLOOKUP($R$2,Plausis!A:E,5,0),IF(T145="Ja",VLOOKUP($T$2,Plausis!A:E,5,0),IF(U145="Ja",VLOOKUP($U$2,Plausis!A:E,5,0),IF(AA145="Ja",VLOOKUP($AA$2,Plausis!A:E,5,0),IF(AC145="Ja",VLOOKUP($AC$2,Plausis!A:E,5,0),IF(AD145="Ja",VLOOKUP($AD$2,Plausis!A:E,5,0),"")))))))</f>
        <v/>
      </c>
      <c r="AH145" s="52" t="str">
        <f>IF(Y145="Ja",VLOOKUP($Y$2,Plausis!A:E,5,0),"")</f>
        <v/>
      </c>
      <c r="AI145" s="52" t="str">
        <f t="shared" si="47"/>
        <v>Ja</v>
      </c>
      <c r="AJ145" s="52" t="str">
        <f>IF(S145="Ja",VLOOKUP($S$2,Plausis!A:E,5,0),IF(V145="Ja",VLOOKUP($V$2,Plausis!A:E,5,0),IF(X145="Ja",VLOOKUP($X$2,Plausis!A:E,5,0),"")))</f>
        <v/>
      </c>
      <c r="AL145" s="52" t="s">
        <v>3</v>
      </c>
      <c r="AM145" s="114">
        <v>45531</v>
      </c>
      <c r="AN145" s="52" t="s">
        <v>4467</v>
      </c>
      <c r="AO145" s="52" t="str">
        <f>VLOOKUP(B145,'BAT Grundtabelle'!B:T,19,0)</f>
        <v>ja</v>
      </c>
      <c r="AP145" s="105">
        <f t="shared" si="48"/>
        <v>11974</v>
      </c>
      <c r="AQ145" s="52" t="str">
        <f t="shared" si="49"/>
        <v>Bäckerei (ohne Cafe, ohne Backwarenherstellung)</v>
      </c>
      <c r="AR145" s="52" t="b">
        <f t="shared" si="62"/>
        <v>0</v>
      </c>
      <c r="AS145" s="52" t="b">
        <f t="shared" si="62"/>
        <v>0</v>
      </c>
      <c r="AT145" s="52" t="b">
        <f t="shared" si="62"/>
        <v>0</v>
      </c>
      <c r="AU145" s="52">
        <f t="shared" si="50"/>
        <v>1</v>
      </c>
      <c r="AW145" s="52" t="b">
        <f t="shared" si="51"/>
        <v>0</v>
      </c>
      <c r="AX145" s="52" t="str">
        <f t="shared" si="52"/>
        <v>Unternehmen</v>
      </c>
      <c r="AY145" s="52" t="b">
        <f t="shared" si="53"/>
        <v>0</v>
      </c>
      <c r="AZ145" s="52">
        <f t="shared" si="54"/>
        <v>11974</v>
      </c>
      <c r="BA145" s="52" t="str">
        <f>VLOOKUP(A145,'BAT Grundtabelle'!A:U,21,0)</f>
        <v>ja</v>
      </c>
      <c r="BB145" s="52" t="str">
        <f t="shared" si="55"/>
        <v>nein</v>
      </c>
      <c r="BC145" s="52">
        <f t="shared" si="56"/>
        <v>11974</v>
      </c>
      <c r="BD145" s="52" t="str">
        <f t="shared" si="57"/>
        <v>Bäckerei (ohne Cafe, ohne Backwarenherstellung)</v>
      </c>
      <c r="BE145" s="52" t="str">
        <f t="shared" si="58"/>
        <v>Unternehmen</v>
      </c>
      <c r="BF145" s="52">
        <f t="shared" si="59"/>
        <v>1</v>
      </c>
    </row>
    <row r="146" spans="1:58" hidden="1" x14ac:dyDescent="0.35">
      <c r="A146" s="107">
        <v>11975</v>
      </c>
      <c r="B146" s="75" t="s">
        <v>4412</v>
      </c>
      <c r="C146" s="52" t="s">
        <v>3</v>
      </c>
      <c r="D146" s="52" t="s">
        <v>3</v>
      </c>
      <c r="E146" s="52" t="s">
        <v>2</v>
      </c>
      <c r="F146" s="52" t="s">
        <v>2</v>
      </c>
      <c r="G146" s="52" t="s">
        <v>2</v>
      </c>
      <c r="H146" s="52" t="s">
        <v>2</v>
      </c>
      <c r="I146" s="52" t="s">
        <v>3</v>
      </c>
      <c r="J146" s="52">
        <v>1</v>
      </c>
      <c r="K146" s="52" t="s">
        <v>2</v>
      </c>
      <c r="L146" s="52" t="s">
        <v>2</v>
      </c>
      <c r="M146" s="52" t="s">
        <v>2</v>
      </c>
      <c r="N146" s="52" t="s">
        <v>3</v>
      </c>
      <c r="P146" s="52" t="s">
        <v>4</v>
      </c>
      <c r="Q146" s="52" t="str">
        <f t="shared" si="61"/>
        <v>Nein</v>
      </c>
      <c r="R146" s="52" t="str">
        <f t="shared" si="61"/>
        <v>Nein</v>
      </c>
      <c r="S146" s="52" t="str">
        <f t="shared" si="61"/>
        <v>Nein</v>
      </c>
      <c r="T146" s="52" t="str">
        <f t="shared" si="61"/>
        <v>Nein</v>
      </c>
      <c r="U146" s="52" t="str">
        <f t="shared" si="61"/>
        <v>Nein</v>
      </c>
      <c r="V146" s="52" t="str">
        <f t="shared" si="61"/>
        <v>Nein</v>
      </c>
      <c r="W146" s="52" t="str">
        <f t="shared" si="61"/>
        <v>Nein</v>
      </c>
      <c r="X146" s="52" t="str">
        <f t="shared" si="61"/>
        <v>Nein</v>
      </c>
      <c r="Y146" s="52" t="str">
        <f t="shared" si="61"/>
        <v>Nein</v>
      </c>
      <c r="Z146" s="52" t="str">
        <f t="shared" si="61"/>
        <v>Nein</v>
      </c>
      <c r="AA146" s="52" t="str">
        <f t="shared" si="61"/>
        <v>Nein</v>
      </c>
      <c r="AB146" s="52" t="str">
        <f t="shared" si="61"/>
        <v>Nein</v>
      </c>
      <c r="AC146" s="52" t="str">
        <f t="shared" si="61"/>
        <v>Nein</v>
      </c>
      <c r="AD146" s="52" t="str">
        <f t="shared" si="61"/>
        <v>Nein</v>
      </c>
      <c r="AE146" s="52" t="str">
        <f t="shared" si="61"/>
        <v>Nein</v>
      </c>
      <c r="AF146" s="52" t="str">
        <f t="shared" si="61"/>
        <v>Nein</v>
      </c>
      <c r="AG146" s="61" t="str">
        <f>IF(Q146="Ja",VLOOKUP($Q$2,Plausis!A:E,5,0),IF(R146="Ja",VLOOKUP($R$2,Plausis!A:E,5,0),IF(T146="Ja",VLOOKUP($T$2,Plausis!A:E,5,0),IF(U146="Ja",VLOOKUP($U$2,Plausis!A:E,5,0),IF(AA146="Ja",VLOOKUP($AA$2,Plausis!A:E,5,0),IF(AC146="Ja",VLOOKUP($AC$2,Plausis!A:E,5,0),IF(AD146="Ja",VLOOKUP($AD$2,Plausis!A:E,5,0),"")))))))</f>
        <v/>
      </c>
      <c r="AH146" s="52" t="str">
        <f>IF(Y146="Ja",VLOOKUP($Y$2,Plausis!A:E,5,0),"")</f>
        <v/>
      </c>
      <c r="AI146" s="52" t="str">
        <f t="shared" si="47"/>
        <v>Ja</v>
      </c>
      <c r="AJ146" s="52" t="str">
        <f>IF(S146="Ja",VLOOKUP($S$2,Plausis!A:E,5,0),IF(V146="Ja",VLOOKUP($V$2,Plausis!A:E,5,0),IF(X146="Ja",VLOOKUP($X$2,Plausis!A:E,5,0),"")))</f>
        <v/>
      </c>
      <c r="AL146" s="52" t="s">
        <v>3</v>
      </c>
      <c r="AM146" s="114">
        <v>45531</v>
      </c>
      <c r="AN146" s="52" t="s">
        <v>4467</v>
      </c>
      <c r="AO146" s="52" t="str">
        <f>VLOOKUP(B146,'BAT Grundtabelle'!B:T,19,0)</f>
        <v>ja</v>
      </c>
      <c r="AP146" s="105">
        <f t="shared" si="48"/>
        <v>11975</v>
      </c>
      <c r="AQ146" s="52" t="str">
        <f t="shared" si="49"/>
        <v>Bäckerei mit Backwarenherstellung (ohne Cafe)</v>
      </c>
      <c r="AR146" s="52" t="b">
        <f t="shared" si="62"/>
        <v>0</v>
      </c>
      <c r="AS146" s="52" t="b">
        <f t="shared" si="62"/>
        <v>0</v>
      </c>
      <c r="AT146" s="52" t="b">
        <f t="shared" si="62"/>
        <v>0</v>
      </c>
      <c r="AU146" s="52">
        <f t="shared" si="50"/>
        <v>1</v>
      </c>
      <c r="AW146" s="52" t="b">
        <f t="shared" si="51"/>
        <v>0</v>
      </c>
      <c r="AX146" s="52" t="str">
        <f t="shared" si="52"/>
        <v>Unternehmen</v>
      </c>
      <c r="AY146" s="52" t="b">
        <f t="shared" si="53"/>
        <v>0</v>
      </c>
      <c r="AZ146" s="52">
        <f t="shared" si="54"/>
        <v>11975</v>
      </c>
      <c r="BA146" s="52" t="str">
        <f>VLOOKUP(A146,'BAT Grundtabelle'!A:U,21,0)</f>
        <v>ja</v>
      </c>
      <c r="BB146" s="52" t="str">
        <f t="shared" si="55"/>
        <v>nein</v>
      </c>
      <c r="BC146" s="52">
        <f t="shared" si="56"/>
        <v>11975</v>
      </c>
      <c r="BD146" s="52" t="str">
        <f t="shared" si="57"/>
        <v>Bäckerei mit Backwarenherstellung (ohne Cafe)</v>
      </c>
      <c r="BE146" s="52" t="str">
        <f t="shared" si="58"/>
        <v>Unternehmen</v>
      </c>
      <c r="BF146" s="52">
        <f t="shared" si="59"/>
        <v>1</v>
      </c>
    </row>
    <row r="147" spans="1:58" ht="43.5" hidden="1" x14ac:dyDescent="0.35">
      <c r="A147" s="107">
        <v>11976</v>
      </c>
      <c r="B147" s="75" t="s">
        <v>4413</v>
      </c>
      <c r="C147" s="52" t="s">
        <v>3</v>
      </c>
      <c r="D147" s="52" t="s">
        <v>3</v>
      </c>
      <c r="E147" s="52" t="s">
        <v>2</v>
      </c>
      <c r="F147" s="52" t="s">
        <v>2</v>
      </c>
      <c r="G147" s="52" t="s">
        <v>2</v>
      </c>
      <c r="H147" s="52" t="s">
        <v>2</v>
      </c>
      <c r="I147" s="52" t="s">
        <v>3</v>
      </c>
      <c r="J147" s="52">
        <v>1</v>
      </c>
      <c r="K147" s="52" t="s">
        <v>2</v>
      </c>
      <c r="L147" s="52" t="s">
        <v>2</v>
      </c>
      <c r="M147" s="52" t="s">
        <v>2</v>
      </c>
      <c r="N147" s="52" t="s">
        <v>3</v>
      </c>
      <c r="P147" s="52">
        <v>1198</v>
      </c>
      <c r="Q147" s="52" t="str">
        <f t="shared" si="61"/>
        <v>Nein</v>
      </c>
      <c r="R147" s="52" t="str">
        <f t="shared" si="61"/>
        <v>Nein</v>
      </c>
      <c r="S147" s="52" t="str">
        <f t="shared" si="61"/>
        <v>Nein</v>
      </c>
      <c r="T147" s="52" t="str">
        <f t="shared" si="61"/>
        <v>Nein</v>
      </c>
      <c r="U147" s="52" t="str">
        <f t="shared" si="61"/>
        <v>Nein</v>
      </c>
      <c r="V147" s="52" t="str">
        <f t="shared" si="61"/>
        <v>Nein</v>
      </c>
      <c r="W147" s="52" t="str">
        <f t="shared" si="61"/>
        <v>Nein</v>
      </c>
      <c r="X147" s="52" t="str">
        <f t="shared" si="61"/>
        <v>Nein</v>
      </c>
      <c r="Y147" s="52" t="str">
        <f t="shared" si="61"/>
        <v>Nein</v>
      </c>
      <c r="Z147" s="52" t="str">
        <f t="shared" si="61"/>
        <v>Nein</v>
      </c>
      <c r="AA147" s="52" t="str">
        <f t="shared" si="61"/>
        <v>Nein</v>
      </c>
      <c r="AB147" s="52" t="str">
        <f t="shared" si="61"/>
        <v>Nein</v>
      </c>
      <c r="AC147" s="52" t="str">
        <f t="shared" si="61"/>
        <v>Nein</v>
      </c>
      <c r="AD147" s="52" t="str">
        <f t="shared" si="61"/>
        <v>Ja</v>
      </c>
      <c r="AE147" s="52" t="str">
        <f t="shared" si="61"/>
        <v>Nein</v>
      </c>
      <c r="AF147" s="52" t="str">
        <f t="shared" si="61"/>
        <v>Nein</v>
      </c>
      <c r="AG147" s="61" t="str">
        <f>IF(Q147="Ja",VLOOKUP($Q$2,Plausis!A:E,5,0),IF(R147="Ja",VLOOKUP($R$2,Plausis!A:E,5,0),IF(T147="Ja",VLOOKUP($T$2,Plausis!A:E,5,0),IF(U147="Ja",VLOOKUP($U$2,Plausis!A:E,5,0),IF(AA147="Ja",VLOOKUP($AA$2,Plausis!A:E,5,0),IF(AC147="Ja",VLOOKUP($AC$2,Plausis!A:E,5,0),IF(AD147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47" s="52" t="str">
        <f>IF(Y147="Ja",VLOOKUP($Y$2,Plausis!A:E,5,0),"")</f>
        <v/>
      </c>
      <c r="AI147" s="52" t="str">
        <f t="shared" si="47"/>
        <v>Ja</v>
      </c>
      <c r="AJ147" s="52" t="str">
        <f>IF(S147="Ja",VLOOKUP($S$2,Plausis!A:E,5,0),IF(V147="Ja",VLOOKUP($V$2,Plausis!A:E,5,0),IF(X147="Ja",VLOOKUP($X$2,Plausis!A:E,5,0),"")))</f>
        <v/>
      </c>
      <c r="AL147" s="52" t="s">
        <v>3</v>
      </c>
      <c r="AM147" s="114">
        <v>45531</v>
      </c>
      <c r="AN147" s="52" t="s">
        <v>4467</v>
      </c>
      <c r="AO147" s="52" t="str">
        <f>VLOOKUP(B147,'BAT Grundtabelle'!B:T,19,0)</f>
        <v>ja</v>
      </c>
      <c r="AP147" s="105">
        <f t="shared" si="48"/>
        <v>11976</v>
      </c>
      <c r="AQ147" s="52" t="str">
        <f t="shared" si="49"/>
        <v>Bäckerei mit Cafe</v>
      </c>
      <c r="AR147" s="52" t="b">
        <f t="shared" si="62"/>
        <v>0</v>
      </c>
      <c r="AS147" s="52" t="b">
        <f t="shared" si="62"/>
        <v>0</v>
      </c>
      <c r="AT147" s="52" t="b">
        <f t="shared" si="62"/>
        <v>0</v>
      </c>
      <c r="AU147" s="52">
        <f t="shared" si="50"/>
        <v>1</v>
      </c>
      <c r="AW147" s="52" t="b">
        <f t="shared" si="51"/>
        <v>0</v>
      </c>
      <c r="AX147" s="52" t="str">
        <f t="shared" si="52"/>
        <v>Unternehmen</v>
      </c>
      <c r="AY147" s="52" t="b">
        <f t="shared" si="53"/>
        <v>0</v>
      </c>
      <c r="AZ147" s="52">
        <f t="shared" si="54"/>
        <v>11976</v>
      </c>
      <c r="BA147" s="52" t="str">
        <f>VLOOKUP(A147,'BAT Grundtabelle'!A:U,21,0)</f>
        <v>ja</v>
      </c>
      <c r="BB147" s="52" t="str">
        <f t="shared" si="55"/>
        <v>nein</v>
      </c>
      <c r="BC147" s="52">
        <f t="shared" si="56"/>
        <v>11976</v>
      </c>
      <c r="BD147" s="52" t="str">
        <f t="shared" si="57"/>
        <v>Bäckerei mit Cafe</v>
      </c>
      <c r="BE147" s="52" t="str">
        <f t="shared" si="58"/>
        <v>Unternehmen</v>
      </c>
      <c r="BF147" s="52">
        <f t="shared" si="59"/>
        <v>1</v>
      </c>
    </row>
    <row r="148" spans="1:58" ht="43.5" hidden="1" x14ac:dyDescent="0.35">
      <c r="A148" s="107" t="s">
        <v>4471</v>
      </c>
      <c r="B148" s="75" t="s">
        <v>4472</v>
      </c>
      <c r="C148" s="52" t="s">
        <v>2</v>
      </c>
      <c r="D148" s="52" t="s">
        <v>2</v>
      </c>
      <c r="E148" s="52" t="s">
        <v>2</v>
      </c>
      <c r="F148" s="52" t="s">
        <v>2</v>
      </c>
      <c r="G148" s="52" t="s">
        <v>2</v>
      </c>
      <c r="H148" s="52" t="s">
        <v>2</v>
      </c>
      <c r="I148" s="52" t="s">
        <v>2</v>
      </c>
      <c r="J148" s="52" t="s">
        <v>2</v>
      </c>
      <c r="K148" s="52" t="s">
        <v>2</v>
      </c>
      <c r="L148" s="52" t="s">
        <v>2</v>
      </c>
      <c r="M148" s="52" t="s">
        <v>2</v>
      </c>
      <c r="N148" s="52" t="s">
        <v>2</v>
      </c>
      <c r="O148" s="52" t="s">
        <v>4473</v>
      </c>
      <c r="P148" s="52">
        <v>1198</v>
      </c>
      <c r="Q148" s="52" t="str">
        <f t="shared" si="61"/>
        <v>Nein</v>
      </c>
      <c r="R148" s="52" t="str">
        <f t="shared" si="61"/>
        <v>Nein</v>
      </c>
      <c r="S148" s="52" t="str">
        <f t="shared" si="61"/>
        <v>Nein</v>
      </c>
      <c r="T148" s="52" t="str">
        <f t="shared" si="61"/>
        <v>Nein</v>
      </c>
      <c r="U148" s="52" t="str">
        <f t="shared" si="61"/>
        <v>Nein</v>
      </c>
      <c r="V148" s="52" t="str">
        <f t="shared" si="61"/>
        <v>Nein</v>
      </c>
      <c r="W148" s="52" t="str">
        <f t="shared" si="61"/>
        <v>Nein</v>
      </c>
      <c r="X148" s="52" t="str">
        <f t="shared" si="61"/>
        <v>Nein</v>
      </c>
      <c r="Y148" s="52" t="str">
        <f t="shared" si="61"/>
        <v>Nein</v>
      </c>
      <c r="Z148" s="52" t="str">
        <f t="shared" si="61"/>
        <v>Nein</v>
      </c>
      <c r="AA148" s="52" t="str">
        <f t="shared" si="61"/>
        <v>Nein</v>
      </c>
      <c r="AB148" s="52" t="str">
        <f t="shared" si="61"/>
        <v>Nein</v>
      </c>
      <c r="AC148" s="52" t="str">
        <f t="shared" si="61"/>
        <v>Nein</v>
      </c>
      <c r="AD148" s="52" t="str">
        <f t="shared" si="61"/>
        <v>Ja</v>
      </c>
      <c r="AE148" s="52" t="str">
        <f t="shared" si="61"/>
        <v>Nein</v>
      </c>
      <c r="AF148" s="52" t="str">
        <f t="shared" si="61"/>
        <v>Nein</v>
      </c>
      <c r="AG148" s="61" t="str">
        <f>IF(Q148="Ja",VLOOKUP($Q$2,Plausis!A:E,5,0),IF(R148="Ja",VLOOKUP($R$2,Plausis!A:E,5,0),IF(T148="Ja",VLOOKUP($T$2,Plausis!A:E,5,0),IF(U148="Ja",VLOOKUP($U$2,Plausis!A:E,5,0),IF(AA148="Ja",VLOOKUP($AA$2,Plausis!A:E,5,0),IF(AC148="Ja",VLOOKUP($AC$2,Plausis!A:E,5,0),IF(AD148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48" s="52" t="str">
        <f>IF(Y148="Ja",VLOOKUP($Y$2,Plausis!A:E,5,0),"")</f>
        <v/>
      </c>
      <c r="AI148" s="52" t="str">
        <f t="shared" si="47"/>
        <v>Nein</v>
      </c>
      <c r="AJ148" s="52" t="str">
        <f>IF(S148="Ja",VLOOKUP($S$2,Plausis!A:E,5,0),IF(V148="Ja",VLOOKUP($V$2,Plausis!A:E,5,0),IF(X148="Ja",VLOOKUP($X$2,Plausis!A:E,5,0),"")))</f>
        <v/>
      </c>
      <c r="AL148" s="52" t="s">
        <v>3</v>
      </c>
      <c r="AM148" s="114">
        <v>45531</v>
      </c>
      <c r="AN148" s="52" t="s">
        <v>4467</v>
      </c>
      <c r="AO148" s="52" t="str">
        <f>VLOOKUP(B148,'BAT Grundtabelle'!B:T,19,0)</f>
        <v>nein</v>
      </c>
      <c r="AP148" s="105" t="str">
        <f t="shared" si="48"/>
        <v>10136</v>
      </c>
      <c r="AQ148" s="52" t="str">
        <f t="shared" si="49"/>
        <v>Bäckerei mit/ohne Café</v>
      </c>
      <c r="AR148" s="52" t="b">
        <f t="shared" si="62"/>
        <v>0</v>
      </c>
      <c r="AS148" s="52" t="b">
        <f t="shared" si="62"/>
        <v>0</v>
      </c>
      <c r="AT148" s="52" t="b">
        <f t="shared" si="62"/>
        <v>0</v>
      </c>
      <c r="AU148" s="52" t="str">
        <f t="shared" si="50"/>
        <v/>
      </c>
      <c r="AW148" s="52" t="b">
        <f t="shared" si="51"/>
        <v>0</v>
      </c>
      <c r="AX148" s="52" t="str">
        <f t="shared" si="52"/>
        <v/>
      </c>
      <c r="AY148" s="52" t="b">
        <f t="shared" si="53"/>
        <v>0</v>
      </c>
      <c r="AZ148" s="52" t="str">
        <f t="shared" si="54"/>
        <v>10136</v>
      </c>
      <c r="BA148" s="52" t="str">
        <f>VLOOKUP(A148,'BAT Grundtabelle'!A:U,21,0)</f>
        <v>nein</v>
      </c>
      <c r="BB148" s="52" t="str">
        <f t="shared" si="55"/>
        <v>nein</v>
      </c>
      <c r="BC148" s="52" t="str">
        <f t="shared" si="56"/>
        <v>10136</v>
      </c>
      <c r="BD148" s="52" t="str">
        <f t="shared" si="57"/>
        <v>Bäckerei mit/ohne Café</v>
      </c>
      <c r="BE148" s="52" t="str">
        <f t="shared" si="58"/>
        <v/>
      </c>
      <c r="BF148" s="52" t="str">
        <f t="shared" si="59"/>
        <v/>
      </c>
    </row>
    <row r="149" spans="1:58" hidden="1" x14ac:dyDescent="0.35">
      <c r="A149" s="107" t="s">
        <v>2550</v>
      </c>
      <c r="B149" s="75" t="s">
        <v>1126</v>
      </c>
      <c r="C149" s="52" t="s">
        <v>3</v>
      </c>
      <c r="D149" s="52" t="s">
        <v>3</v>
      </c>
      <c r="E149" s="52" t="s">
        <v>2</v>
      </c>
      <c r="F149" s="52" t="s">
        <v>2</v>
      </c>
      <c r="G149" s="52" t="s">
        <v>2</v>
      </c>
      <c r="H149" s="52" t="s">
        <v>2</v>
      </c>
      <c r="I149" s="52" t="s">
        <v>3</v>
      </c>
      <c r="J149" s="52">
        <v>1</v>
      </c>
      <c r="K149" s="52" t="s">
        <v>2</v>
      </c>
      <c r="L149" s="52" t="s">
        <v>2</v>
      </c>
      <c r="M149" s="52" t="s">
        <v>2</v>
      </c>
      <c r="N149" s="52" t="s">
        <v>3</v>
      </c>
      <c r="P149" s="52" t="s">
        <v>4</v>
      </c>
      <c r="Q149" s="52" t="str">
        <f t="shared" si="61"/>
        <v>Nein</v>
      </c>
      <c r="R149" s="52" t="str">
        <f t="shared" si="61"/>
        <v>Nein</v>
      </c>
      <c r="S149" s="52" t="str">
        <f t="shared" si="61"/>
        <v>Nein</v>
      </c>
      <c r="T149" s="52" t="str">
        <f t="shared" si="61"/>
        <v>Nein</v>
      </c>
      <c r="U149" s="52" t="str">
        <f t="shared" si="61"/>
        <v>Nein</v>
      </c>
      <c r="V149" s="52" t="str">
        <f t="shared" si="61"/>
        <v>Nein</v>
      </c>
      <c r="W149" s="52" t="str">
        <f t="shared" si="61"/>
        <v>Nein</v>
      </c>
      <c r="X149" s="52" t="str">
        <f t="shared" si="61"/>
        <v>Nein</v>
      </c>
      <c r="Y149" s="52" t="str">
        <f t="shared" si="61"/>
        <v>Nein</v>
      </c>
      <c r="Z149" s="52" t="str">
        <f t="shared" si="61"/>
        <v>Nein</v>
      </c>
      <c r="AA149" s="52" t="str">
        <f t="shared" si="61"/>
        <v>Nein</v>
      </c>
      <c r="AB149" s="52" t="str">
        <f t="shared" si="61"/>
        <v>Nein</v>
      </c>
      <c r="AC149" s="52" t="str">
        <f t="shared" si="61"/>
        <v>Nein</v>
      </c>
      <c r="AD149" s="52" t="str">
        <f t="shared" si="61"/>
        <v>Nein</v>
      </c>
      <c r="AE149" s="52" t="str">
        <f t="shared" si="61"/>
        <v>Nein</v>
      </c>
      <c r="AF149" s="52" t="str">
        <f t="shared" si="61"/>
        <v>Nein</v>
      </c>
      <c r="AG149" s="61" t="str">
        <f>IF(Q149="Ja",VLOOKUP($Q$2,Plausis!A:E,5,0),IF(R149="Ja",VLOOKUP($R$2,Plausis!A:E,5,0),IF(T149="Ja",VLOOKUP($T$2,Plausis!A:E,5,0),IF(U149="Ja",VLOOKUP($U$2,Plausis!A:E,5,0),IF(AA149="Ja",VLOOKUP($AA$2,Plausis!A:E,5,0),IF(AC149="Ja",VLOOKUP($AC$2,Plausis!A:E,5,0),IF(AD149="Ja",VLOOKUP($AD$2,Plausis!A:E,5,0),"")))))))</f>
        <v/>
      </c>
      <c r="AH149" s="52" t="str">
        <f>IF(Y149="Ja",VLOOKUP($Y$2,Plausis!A:E,5,0),"")</f>
        <v/>
      </c>
      <c r="AI149" s="52" t="str">
        <f t="shared" si="47"/>
        <v>Ja</v>
      </c>
      <c r="AJ149" s="52" t="str">
        <f>IF(S149="Ja",VLOOKUP($S$2,Plausis!A:E,5,0),IF(V149="Ja",VLOOKUP($V$2,Plausis!A:E,5,0),IF(X149="Ja",VLOOKUP($X$2,Plausis!A:E,5,0),"")))</f>
        <v/>
      </c>
      <c r="AL149" s="52" t="s">
        <v>2</v>
      </c>
      <c r="AM149" s="114">
        <v>45531</v>
      </c>
      <c r="AN149" s="52" t="s">
        <v>4467</v>
      </c>
      <c r="AO149" s="52" t="str">
        <f>VLOOKUP(B149,'BAT Grundtabelle'!B:T,19,0)</f>
        <v>ja</v>
      </c>
      <c r="AP149" s="105" t="str">
        <f t="shared" si="48"/>
        <v>10137</v>
      </c>
      <c r="AQ149" s="52" t="str">
        <f t="shared" si="49"/>
        <v>Bäckereibedarfshandel</v>
      </c>
      <c r="AR149" s="52" t="b">
        <f t="shared" si="62"/>
        <v>0</v>
      </c>
      <c r="AS149" s="52" t="b">
        <f t="shared" si="62"/>
        <v>0</v>
      </c>
      <c r="AT149" s="52" t="b">
        <f t="shared" si="62"/>
        <v>0</v>
      </c>
      <c r="AU149" s="52">
        <f t="shared" si="50"/>
        <v>1</v>
      </c>
      <c r="AW149" s="52" t="b">
        <f t="shared" si="51"/>
        <v>0</v>
      </c>
      <c r="AX149" s="52" t="str">
        <f t="shared" si="52"/>
        <v>Unternehmen</v>
      </c>
      <c r="AY149" s="52" t="b">
        <f t="shared" si="53"/>
        <v>0</v>
      </c>
      <c r="AZ149" s="52" t="str">
        <f t="shared" si="54"/>
        <v>10137</v>
      </c>
      <c r="BA149" s="52" t="str">
        <f>VLOOKUP(A149,'BAT Grundtabelle'!A:U,21,0)</f>
        <v>ja</v>
      </c>
      <c r="BB149" s="52" t="str">
        <f t="shared" si="55"/>
        <v>nein</v>
      </c>
      <c r="BC149" s="52" t="str">
        <f t="shared" si="56"/>
        <v>10137</v>
      </c>
      <c r="BD149" s="52" t="str">
        <f t="shared" si="57"/>
        <v>Bäckereibedarfshandel</v>
      </c>
      <c r="BE149" s="52" t="str">
        <f t="shared" si="58"/>
        <v>Unternehmen</v>
      </c>
      <c r="BF149" s="52">
        <f t="shared" si="59"/>
        <v>1</v>
      </c>
    </row>
    <row r="150" spans="1:58" hidden="1" x14ac:dyDescent="0.35">
      <c r="A150" s="107" t="s">
        <v>2551</v>
      </c>
      <c r="B150" s="75" t="s">
        <v>256</v>
      </c>
      <c r="C150" s="52" t="s">
        <v>3</v>
      </c>
      <c r="D150" s="52" t="s">
        <v>3</v>
      </c>
      <c r="E150" s="52" t="s">
        <v>2</v>
      </c>
      <c r="F150" s="52" t="s">
        <v>2</v>
      </c>
      <c r="G150" s="52" t="s">
        <v>2</v>
      </c>
      <c r="H150" s="52" t="s">
        <v>2</v>
      </c>
      <c r="I150" s="52" t="s">
        <v>3</v>
      </c>
      <c r="J150" s="52">
        <v>1</v>
      </c>
      <c r="K150" s="52" t="s">
        <v>2</v>
      </c>
      <c r="L150" s="52" t="s">
        <v>2</v>
      </c>
      <c r="M150" s="52" t="s">
        <v>2</v>
      </c>
      <c r="N150" s="52" t="s">
        <v>3</v>
      </c>
      <c r="P150" s="52" t="s">
        <v>4</v>
      </c>
      <c r="Q150" s="52" t="str">
        <f t="shared" si="61"/>
        <v>Nein</v>
      </c>
      <c r="R150" s="52" t="str">
        <f t="shared" si="61"/>
        <v>Nein</v>
      </c>
      <c r="S150" s="52" t="str">
        <f t="shared" si="61"/>
        <v>Nein</v>
      </c>
      <c r="T150" s="52" t="str">
        <f t="shared" si="61"/>
        <v>Nein</v>
      </c>
      <c r="U150" s="52" t="str">
        <f t="shared" si="61"/>
        <v>Nein</v>
      </c>
      <c r="V150" s="52" t="str">
        <f t="shared" si="61"/>
        <v>Nein</v>
      </c>
      <c r="W150" s="52" t="str">
        <f t="shared" si="61"/>
        <v>Nein</v>
      </c>
      <c r="X150" s="52" t="str">
        <f t="shared" si="61"/>
        <v>Nein</v>
      </c>
      <c r="Y150" s="52" t="str">
        <f t="shared" si="61"/>
        <v>Nein</v>
      </c>
      <c r="Z150" s="52" t="str">
        <f t="shared" si="61"/>
        <v>Nein</v>
      </c>
      <c r="AA150" s="52" t="str">
        <f t="shared" si="61"/>
        <v>Nein</v>
      </c>
      <c r="AB150" s="52" t="str">
        <f t="shared" si="61"/>
        <v>Nein</v>
      </c>
      <c r="AC150" s="52" t="str">
        <f t="shared" si="61"/>
        <v>Nein</v>
      </c>
      <c r="AD150" s="52" t="str">
        <f t="shared" si="61"/>
        <v>Nein</v>
      </c>
      <c r="AE150" s="52" t="str">
        <f t="shared" si="61"/>
        <v>Nein</v>
      </c>
      <c r="AF150" s="52" t="str">
        <f t="shared" si="61"/>
        <v>Nein</v>
      </c>
      <c r="AG150" s="61" t="str">
        <f>IF(Q150="Ja",VLOOKUP($Q$2,Plausis!A:E,5,0),IF(R150="Ja",VLOOKUP($R$2,Plausis!A:E,5,0),IF(T150="Ja",VLOOKUP($T$2,Plausis!A:E,5,0),IF(U150="Ja",VLOOKUP($U$2,Plausis!A:E,5,0),IF(AA150="Ja",VLOOKUP($AA$2,Plausis!A:E,5,0),IF(AC150="Ja",VLOOKUP($AC$2,Plausis!A:E,5,0),IF(AD150="Ja",VLOOKUP($AD$2,Plausis!A:E,5,0),"")))))))</f>
        <v/>
      </c>
      <c r="AH150" s="52" t="str">
        <f>IF(Y150="Ja",VLOOKUP($Y$2,Plausis!A:E,5,0),"")</f>
        <v/>
      </c>
      <c r="AI150" s="52" t="str">
        <f t="shared" si="47"/>
        <v>Ja</v>
      </c>
      <c r="AJ150" s="52" t="str">
        <f>IF(S150="Ja",VLOOKUP($S$2,Plausis!A:E,5,0),IF(V150="Ja",VLOOKUP($V$2,Plausis!A:E,5,0),IF(X150="Ja",VLOOKUP($X$2,Plausis!A:E,5,0),"")))</f>
        <v/>
      </c>
      <c r="AL150" s="52" t="s">
        <v>2</v>
      </c>
      <c r="AM150" s="114">
        <v>45531</v>
      </c>
      <c r="AN150" s="52" t="s">
        <v>4467</v>
      </c>
      <c r="AO150" s="52" t="str">
        <f>VLOOKUP(B150,'BAT Grundtabelle'!B:T,19,0)</f>
        <v>ja</v>
      </c>
      <c r="AP150" s="105" t="str">
        <f t="shared" si="48"/>
        <v>10138</v>
      </c>
      <c r="AQ150" s="52" t="str">
        <f t="shared" si="49"/>
        <v>Backofenbau</v>
      </c>
      <c r="AR150" s="52" t="b">
        <f t="shared" si="62"/>
        <v>0</v>
      </c>
      <c r="AS150" s="52" t="b">
        <f t="shared" si="62"/>
        <v>0</v>
      </c>
      <c r="AT150" s="52" t="b">
        <f t="shared" si="62"/>
        <v>0</v>
      </c>
      <c r="AU150" s="52">
        <f t="shared" si="50"/>
        <v>1</v>
      </c>
      <c r="AW150" s="52" t="b">
        <f t="shared" si="51"/>
        <v>0</v>
      </c>
      <c r="AX150" s="52" t="str">
        <f t="shared" si="52"/>
        <v>Unternehmen</v>
      </c>
      <c r="AY150" s="52" t="b">
        <f t="shared" si="53"/>
        <v>0</v>
      </c>
      <c r="AZ150" s="52" t="str">
        <f t="shared" si="54"/>
        <v>10138</v>
      </c>
      <c r="BA150" s="52" t="str">
        <f>VLOOKUP(A150,'BAT Grundtabelle'!A:U,21,0)</f>
        <v>ja</v>
      </c>
      <c r="BB150" s="52" t="str">
        <f t="shared" si="55"/>
        <v>nein</v>
      </c>
      <c r="BC150" s="52" t="str">
        <f t="shared" si="56"/>
        <v>10138</v>
      </c>
      <c r="BD150" s="52" t="str">
        <f t="shared" si="57"/>
        <v>Backofenbau</v>
      </c>
      <c r="BE150" s="52" t="str">
        <f t="shared" si="58"/>
        <v>Unternehmen</v>
      </c>
      <c r="BF150" s="52">
        <f t="shared" si="59"/>
        <v>1</v>
      </c>
    </row>
    <row r="151" spans="1:58" hidden="1" x14ac:dyDescent="0.35">
      <c r="A151" s="107" t="s">
        <v>2552</v>
      </c>
      <c r="B151" s="75" t="s">
        <v>783</v>
      </c>
      <c r="C151" s="52" t="s">
        <v>3</v>
      </c>
      <c r="D151" s="52" t="s">
        <v>3</v>
      </c>
      <c r="E151" s="52" t="s">
        <v>2</v>
      </c>
      <c r="F151" s="52" t="s">
        <v>2</v>
      </c>
      <c r="G151" s="52" t="s">
        <v>2</v>
      </c>
      <c r="H151" s="52" t="s">
        <v>2</v>
      </c>
      <c r="I151" s="52" t="s">
        <v>3</v>
      </c>
      <c r="J151" s="52">
        <v>1</v>
      </c>
      <c r="K151" s="52" t="s">
        <v>2</v>
      </c>
      <c r="L151" s="52" t="s">
        <v>2</v>
      </c>
      <c r="M151" s="52" t="s">
        <v>2</v>
      </c>
      <c r="N151" s="52" t="s">
        <v>3</v>
      </c>
      <c r="P151" s="52" t="s">
        <v>4</v>
      </c>
      <c r="Q151" s="52" t="str">
        <f t="shared" si="61"/>
        <v>Nein</v>
      </c>
      <c r="R151" s="52" t="str">
        <f t="shared" si="61"/>
        <v>Nein</v>
      </c>
      <c r="S151" s="52" t="str">
        <f t="shared" si="61"/>
        <v>Nein</v>
      </c>
      <c r="T151" s="52" t="str">
        <f t="shared" si="61"/>
        <v>Nein</v>
      </c>
      <c r="U151" s="52" t="str">
        <f t="shared" si="61"/>
        <v>Nein</v>
      </c>
      <c r="V151" s="52" t="str">
        <f t="shared" si="61"/>
        <v>Nein</v>
      </c>
      <c r="W151" s="52" t="str">
        <f t="shared" si="61"/>
        <v>Nein</v>
      </c>
      <c r="X151" s="52" t="str">
        <f t="shared" si="61"/>
        <v>Nein</v>
      </c>
      <c r="Y151" s="52" t="str">
        <f t="shared" si="61"/>
        <v>Nein</v>
      </c>
      <c r="Z151" s="52" t="str">
        <f t="shared" si="61"/>
        <v>Nein</v>
      </c>
      <c r="AA151" s="52" t="str">
        <f t="shared" si="61"/>
        <v>Nein</v>
      </c>
      <c r="AB151" s="52" t="str">
        <f t="shared" si="61"/>
        <v>Nein</v>
      </c>
      <c r="AC151" s="52" t="str">
        <f t="shared" si="61"/>
        <v>Nein</v>
      </c>
      <c r="AD151" s="52" t="str">
        <f t="shared" si="61"/>
        <v>Nein</v>
      </c>
      <c r="AE151" s="52" t="str">
        <f t="shared" si="61"/>
        <v>Nein</v>
      </c>
      <c r="AF151" s="52" t="str">
        <f t="shared" si="61"/>
        <v>Nein</v>
      </c>
      <c r="AG151" s="61" t="str">
        <f>IF(Q151="Ja",VLOOKUP($Q$2,Plausis!A:E,5,0),IF(R151="Ja",VLOOKUP($R$2,Plausis!A:E,5,0),IF(T151="Ja",VLOOKUP($T$2,Plausis!A:E,5,0),IF(U151="Ja",VLOOKUP($U$2,Plausis!A:E,5,0),IF(AA151="Ja",VLOOKUP($AA$2,Plausis!A:E,5,0),IF(AC151="Ja",VLOOKUP($AC$2,Plausis!A:E,5,0),IF(AD151="Ja",VLOOKUP($AD$2,Plausis!A:E,5,0),"")))))))</f>
        <v/>
      </c>
      <c r="AH151" s="52" t="str">
        <f>IF(Y151="Ja",VLOOKUP($Y$2,Plausis!A:E,5,0),"")</f>
        <v/>
      </c>
      <c r="AI151" s="52" t="str">
        <f t="shared" si="47"/>
        <v>Ja</v>
      </c>
      <c r="AJ151" s="52" t="str">
        <f>IF(S151="Ja",VLOOKUP($S$2,Plausis!A:E,5,0),IF(V151="Ja",VLOOKUP($V$2,Plausis!A:E,5,0),IF(X151="Ja",VLOOKUP($X$2,Plausis!A:E,5,0),"")))</f>
        <v/>
      </c>
      <c r="AL151" s="52" t="s">
        <v>3</v>
      </c>
      <c r="AM151" s="114">
        <v>45531</v>
      </c>
      <c r="AN151" s="52" t="s">
        <v>4467</v>
      </c>
      <c r="AO151" s="52" t="str">
        <f>VLOOKUP(B151,'BAT Grundtabelle'!B:T,19,0)</f>
        <v>ja</v>
      </c>
      <c r="AP151" s="105" t="str">
        <f t="shared" si="48"/>
        <v>10139</v>
      </c>
      <c r="AQ151" s="52" t="str">
        <f t="shared" si="49"/>
        <v>Backshop</v>
      </c>
      <c r="AR151" s="52" t="b">
        <f t="shared" si="62"/>
        <v>0</v>
      </c>
      <c r="AS151" s="52" t="b">
        <f t="shared" si="62"/>
        <v>0</v>
      </c>
      <c r="AT151" s="52" t="b">
        <f t="shared" si="62"/>
        <v>0</v>
      </c>
      <c r="AU151" s="52">
        <f t="shared" si="50"/>
        <v>1</v>
      </c>
      <c r="AW151" s="52" t="b">
        <f t="shared" si="51"/>
        <v>0</v>
      </c>
      <c r="AX151" s="52" t="str">
        <f t="shared" si="52"/>
        <v>Unternehmen</v>
      </c>
      <c r="AY151" s="52" t="b">
        <f t="shared" si="53"/>
        <v>0</v>
      </c>
      <c r="AZ151" s="52" t="str">
        <f t="shared" si="54"/>
        <v>10139</v>
      </c>
      <c r="BA151" s="52" t="str">
        <f>VLOOKUP(A151,'BAT Grundtabelle'!A:U,21,0)</f>
        <v>ja</v>
      </c>
      <c r="BB151" s="52" t="str">
        <f t="shared" si="55"/>
        <v>nein</v>
      </c>
      <c r="BC151" s="52" t="str">
        <f t="shared" si="56"/>
        <v>10139</v>
      </c>
      <c r="BD151" s="52" t="str">
        <f t="shared" si="57"/>
        <v>Backshop</v>
      </c>
      <c r="BE151" s="52" t="str">
        <f t="shared" si="58"/>
        <v>Unternehmen</v>
      </c>
      <c r="BF151" s="52">
        <f t="shared" si="59"/>
        <v>1</v>
      </c>
    </row>
    <row r="152" spans="1:58" hidden="1" x14ac:dyDescent="0.35">
      <c r="A152" s="107">
        <v>11981</v>
      </c>
      <c r="B152" s="75" t="s">
        <v>4418</v>
      </c>
      <c r="C152" s="52" t="s">
        <v>3</v>
      </c>
      <c r="D152" s="52" t="s">
        <v>3</v>
      </c>
      <c r="E152" s="52" t="s">
        <v>2</v>
      </c>
      <c r="F152" s="52" t="s">
        <v>2</v>
      </c>
      <c r="G152" s="52" t="s">
        <v>2</v>
      </c>
      <c r="H152" s="52" t="s">
        <v>2</v>
      </c>
      <c r="I152" s="52" t="s">
        <v>3</v>
      </c>
      <c r="J152" s="52">
        <v>1</v>
      </c>
      <c r="K152" s="52" t="s">
        <v>2</v>
      </c>
      <c r="L152" s="52" t="s">
        <v>2</v>
      </c>
      <c r="M152" s="52" t="s">
        <v>2</v>
      </c>
      <c r="N152" s="52" t="s">
        <v>3</v>
      </c>
      <c r="P152" s="52" t="s">
        <v>4</v>
      </c>
      <c r="Q152" s="52" t="str">
        <f t="shared" si="61"/>
        <v>Nein</v>
      </c>
      <c r="R152" s="52" t="str">
        <f t="shared" si="61"/>
        <v>Nein</v>
      </c>
      <c r="S152" s="52" t="str">
        <f t="shared" si="61"/>
        <v>Nein</v>
      </c>
      <c r="T152" s="52" t="str">
        <f t="shared" si="61"/>
        <v>Nein</v>
      </c>
      <c r="U152" s="52" t="str">
        <f t="shared" si="61"/>
        <v>Nein</v>
      </c>
      <c r="V152" s="52" t="str">
        <f t="shared" si="61"/>
        <v>Nein</v>
      </c>
      <c r="W152" s="52" t="str">
        <f t="shared" si="61"/>
        <v>Nein</v>
      </c>
      <c r="X152" s="52" t="str">
        <f t="shared" si="61"/>
        <v>Nein</v>
      </c>
      <c r="Y152" s="52" t="str">
        <f t="shared" si="61"/>
        <v>Nein</v>
      </c>
      <c r="Z152" s="52" t="str">
        <f t="shared" si="61"/>
        <v>Nein</v>
      </c>
      <c r="AA152" s="52" t="str">
        <f t="shared" si="61"/>
        <v>Nein</v>
      </c>
      <c r="AB152" s="52" t="str">
        <f t="shared" si="61"/>
        <v>Nein</v>
      </c>
      <c r="AC152" s="52" t="str">
        <f t="shared" si="61"/>
        <v>Nein</v>
      </c>
      <c r="AD152" s="52" t="str">
        <f t="shared" si="61"/>
        <v>Nein</v>
      </c>
      <c r="AE152" s="52" t="str">
        <f t="shared" si="61"/>
        <v>Nein</v>
      </c>
      <c r="AF152" s="52" t="str">
        <f t="shared" si="61"/>
        <v>Nein</v>
      </c>
      <c r="AG152" s="61" t="str">
        <f>IF(Q152="Ja",VLOOKUP($Q$2,Plausis!A:E,5,0),IF(R152="Ja",VLOOKUP($R$2,Plausis!A:E,5,0),IF(T152="Ja",VLOOKUP($T$2,Plausis!A:E,5,0),IF(U152="Ja",VLOOKUP($U$2,Plausis!A:E,5,0),IF(AA152="Ja",VLOOKUP($AA$2,Plausis!A:E,5,0),IF(AC152="Ja",VLOOKUP($AC$2,Plausis!A:E,5,0),IF(AD152="Ja",VLOOKUP($AD$2,Plausis!A:E,5,0),"")))))))</f>
        <v/>
      </c>
      <c r="AH152" s="52" t="str">
        <f>IF(Y152="Ja",VLOOKUP($Y$2,Plausis!A:E,5,0),"")</f>
        <v/>
      </c>
      <c r="AI152" s="52" t="str">
        <f t="shared" si="47"/>
        <v>Ja</v>
      </c>
      <c r="AJ152" s="52" t="str">
        <f>IF(S152="Ja",VLOOKUP($S$2,Plausis!A:E,5,0),IF(V152="Ja",VLOOKUP($V$2,Plausis!A:E,5,0),IF(X152="Ja",VLOOKUP($X$2,Plausis!A:E,5,0),"")))</f>
        <v/>
      </c>
      <c r="AL152" s="52" t="s">
        <v>3</v>
      </c>
      <c r="AM152" s="114">
        <v>45531</v>
      </c>
      <c r="AN152" s="52" t="s">
        <v>4467</v>
      </c>
      <c r="AO152" s="52" t="str">
        <f>VLOOKUP(B152,'BAT Grundtabelle'!B:T,19,0)</f>
        <v>ja</v>
      </c>
      <c r="AP152" s="105">
        <f t="shared" si="48"/>
        <v>11981</v>
      </c>
      <c r="AQ152" s="52" t="str">
        <f t="shared" si="49"/>
        <v>Backwarenhandel (mit Cafe)</v>
      </c>
      <c r="AR152" s="52" t="b">
        <f t="shared" si="62"/>
        <v>0</v>
      </c>
      <c r="AS152" s="52" t="b">
        <f t="shared" si="62"/>
        <v>0</v>
      </c>
      <c r="AT152" s="52" t="b">
        <f t="shared" si="62"/>
        <v>0</v>
      </c>
      <c r="AU152" s="52">
        <f t="shared" si="50"/>
        <v>1</v>
      </c>
      <c r="AW152" s="52" t="b">
        <f t="shared" si="51"/>
        <v>0</v>
      </c>
      <c r="AX152" s="52" t="str">
        <f t="shared" si="52"/>
        <v>Unternehmen</v>
      </c>
      <c r="AY152" s="52" t="b">
        <f t="shared" si="53"/>
        <v>0</v>
      </c>
      <c r="AZ152" s="52">
        <f t="shared" si="54"/>
        <v>11981</v>
      </c>
      <c r="BA152" s="52" t="str">
        <f>VLOOKUP(A152,'BAT Grundtabelle'!A:U,21,0)</f>
        <v>ja</v>
      </c>
      <c r="BB152" s="52" t="str">
        <f t="shared" si="55"/>
        <v>nein</v>
      </c>
      <c r="BC152" s="52">
        <f t="shared" si="56"/>
        <v>11981</v>
      </c>
      <c r="BD152" s="52" t="str">
        <f t="shared" si="57"/>
        <v>Backwarenhandel (mit Cafe)</v>
      </c>
      <c r="BE152" s="52" t="str">
        <f t="shared" si="58"/>
        <v>Unternehmen</v>
      </c>
      <c r="BF152" s="52">
        <f t="shared" si="59"/>
        <v>1</v>
      </c>
    </row>
    <row r="153" spans="1:58" hidden="1" x14ac:dyDescent="0.35">
      <c r="A153" s="107">
        <v>11980</v>
      </c>
      <c r="B153" s="75" t="s">
        <v>4417</v>
      </c>
      <c r="C153" s="52" t="s">
        <v>3</v>
      </c>
      <c r="D153" s="52" t="s">
        <v>3</v>
      </c>
      <c r="E153" s="52" t="s">
        <v>2</v>
      </c>
      <c r="F153" s="52" t="s">
        <v>2</v>
      </c>
      <c r="G153" s="52" t="s">
        <v>2</v>
      </c>
      <c r="H153" s="52" t="s">
        <v>2</v>
      </c>
      <c r="I153" s="52" t="s">
        <v>3</v>
      </c>
      <c r="J153" s="52">
        <v>1</v>
      </c>
      <c r="K153" s="52" t="s">
        <v>2</v>
      </c>
      <c r="L153" s="52" t="s">
        <v>2</v>
      </c>
      <c r="M153" s="52" t="s">
        <v>2</v>
      </c>
      <c r="N153" s="52" t="s">
        <v>3</v>
      </c>
      <c r="P153" s="52" t="s">
        <v>4</v>
      </c>
      <c r="Q153" s="52" t="str">
        <f t="shared" ref="Q153:AF162" si="63">IF(ISERROR(FIND(Q$2,$P153,1)),"Nein","Ja")</f>
        <v>Nein</v>
      </c>
      <c r="R153" s="52" t="str">
        <f t="shared" si="63"/>
        <v>Nein</v>
      </c>
      <c r="S153" s="52" t="str">
        <f t="shared" si="63"/>
        <v>Nein</v>
      </c>
      <c r="T153" s="52" t="str">
        <f t="shared" si="63"/>
        <v>Nein</v>
      </c>
      <c r="U153" s="52" t="str">
        <f t="shared" si="63"/>
        <v>Nein</v>
      </c>
      <c r="V153" s="52" t="str">
        <f t="shared" si="63"/>
        <v>Nein</v>
      </c>
      <c r="W153" s="52" t="str">
        <f t="shared" si="63"/>
        <v>Nein</v>
      </c>
      <c r="X153" s="52" t="str">
        <f t="shared" si="63"/>
        <v>Nein</v>
      </c>
      <c r="Y153" s="52" t="str">
        <f t="shared" si="63"/>
        <v>Nein</v>
      </c>
      <c r="Z153" s="52" t="str">
        <f t="shared" si="63"/>
        <v>Nein</v>
      </c>
      <c r="AA153" s="52" t="str">
        <f t="shared" si="63"/>
        <v>Nein</v>
      </c>
      <c r="AB153" s="52" t="str">
        <f t="shared" si="63"/>
        <v>Nein</v>
      </c>
      <c r="AC153" s="52" t="str">
        <f t="shared" si="63"/>
        <v>Nein</v>
      </c>
      <c r="AD153" s="52" t="str">
        <f t="shared" si="63"/>
        <v>Nein</v>
      </c>
      <c r="AE153" s="52" t="str">
        <f t="shared" si="63"/>
        <v>Nein</v>
      </c>
      <c r="AF153" s="52" t="str">
        <f t="shared" si="63"/>
        <v>Nein</v>
      </c>
      <c r="AG153" s="61" t="str">
        <f>IF(Q153="Ja",VLOOKUP($Q$2,Plausis!A:E,5,0),IF(R153="Ja",VLOOKUP($R$2,Plausis!A:E,5,0),IF(T153="Ja",VLOOKUP($T$2,Plausis!A:E,5,0),IF(U153="Ja",VLOOKUP($U$2,Plausis!A:E,5,0),IF(AA153="Ja",VLOOKUP($AA$2,Plausis!A:E,5,0),IF(AC153="Ja",VLOOKUP($AC$2,Plausis!A:E,5,0),IF(AD153="Ja",VLOOKUP($AD$2,Plausis!A:E,5,0),"")))))))</f>
        <v/>
      </c>
      <c r="AH153" s="52" t="str">
        <f>IF(Y153="Ja",VLOOKUP($Y$2,Plausis!A:E,5,0),"")</f>
        <v/>
      </c>
      <c r="AI153" s="52" t="str">
        <f t="shared" si="47"/>
        <v>Ja</v>
      </c>
      <c r="AJ153" s="52" t="str">
        <f>IF(S153="Ja",VLOOKUP($S$2,Plausis!A:E,5,0),IF(V153="Ja",VLOOKUP($V$2,Plausis!A:E,5,0),IF(X153="Ja",VLOOKUP($X$2,Plausis!A:E,5,0),"")))</f>
        <v/>
      </c>
      <c r="AL153" s="52" t="s">
        <v>3</v>
      </c>
      <c r="AM153" s="114">
        <v>45531</v>
      </c>
      <c r="AN153" s="52" t="s">
        <v>4467</v>
      </c>
      <c r="AO153" s="52" t="str">
        <f>VLOOKUP(B153,'BAT Grundtabelle'!B:T,19,0)</f>
        <v>ja</v>
      </c>
      <c r="AP153" s="105">
        <f t="shared" si="48"/>
        <v>11980</v>
      </c>
      <c r="AQ153" s="52" t="str">
        <f t="shared" si="49"/>
        <v>Backwarenhandel (ohne Cafe)</v>
      </c>
      <c r="AR153" s="52" t="b">
        <f t="shared" si="62"/>
        <v>0</v>
      </c>
      <c r="AS153" s="52" t="b">
        <f t="shared" si="62"/>
        <v>0</v>
      </c>
      <c r="AT153" s="52" t="b">
        <f t="shared" si="62"/>
        <v>0</v>
      </c>
      <c r="AU153" s="52">
        <f t="shared" si="50"/>
        <v>1</v>
      </c>
      <c r="AW153" s="52" t="b">
        <f t="shared" si="51"/>
        <v>0</v>
      </c>
      <c r="AX153" s="52" t="str">
        <f t="shared" si="52"/>
        <v>Unternehmen</v>
      </c>
      <c r="AY153" s="52" t="b">
        <f t="shared" si="53"/>
        <v>0</v>
      </c>
      <c r="AZ153" s="52">
        <f t="shared" si="54"/>
        <v>11980</v>
      </c>
      <c r="BA153" s="52" t="str">
        <f>VLOOKUP(A153,'BAT Grundtabelle'!A:U,21,0)</f>
        <v>ja</v>
      </c>
      <c r="BB153" s="52" t="str">
        <f t="shared" si="55"/>
        <v>nein</v>
      </c>
      <c r="BC153" s="52">
        <f t="shared" si="56"/>
        <v>11980</v>
      </c>
      <c r="BD153" s="52" t="str">
        <f t="shared" si="57"/>
        <v>Backwarenhandel (ohne Cafe)</v>
      </c>
      <c r="BE153" s="52" t="str">
        <f t="shared" si="58"/>
        <v>Unternehmen</v>
      </c>
      <c r="BF153" s="52">
        <f t="shared" si="59"/>
        <v>1</v>
      </c>
    </row>
    <row r="154" spans="1:58" hidden="1" x14ac:dyDescent="0.35">
      <c r="A154" s="107" t="s">
        <v>4474</v>
      </c>
      <c r="B154" s="75" t="s">
        <v>4475</v>
      </c>
      <c r="C154" s="52" t="s">
        <v>2</v>
      </c>
      <c r="D154" s="52" t="s">
        <v>2</v>
      </c>
      <c r="E154" s="52" t="s">
        <v>2</v>
      </c>
      <c r="F154" s="52" t="s">
        <v>2</v>
      </c>
      <c r="G154" s="52" t="s">
        <v>2</v>
      </c>
      <c r="H154" s="52" t="s">
        <v>2</v>
      </c>
      <c r="I154" s="52" t="s">
        <v>2</v>
      </c>
      <c r="J154" s="52" t="s">
        <v>2</v>
      </c>
      <c r="K154" s="52" t="s">
        <v>2</v>
      </c>
      <c r="L154" s="52" t="s">
        <v>2</v>
      </c>
      <c r="M154" s="52" t="s">
        <v>2</v>
      </c>
      <c r="N154" s="52" t="s">
        <v>2</v>
      </c>
      <c r="O154" s="52" t="s">
        <v>4473</v>
      </c>
      <c r="P154" s="52" t="s">
        <v>4</v>
      </c>
      <c r="Q154" s="52" t="str">
        <f t="shared" si="63"/>
        <v>Nein</v>
      </c>
      <c r="R154" s="52" t="str">
        <f t="shared" si="63"/>
        <v>Nein</v>
      </c>
      <c r="S154" s="52" t="str">
        <f t="shared" si="63"/>
        <v>Nein</v>
      </c>
      <c r="T154" s="52" t="str">
        <f t="shared" si="63"/>
        <v>Nein</v>
      </c>
      <c r="U154" s="52" t="str">
        <f t="shared" si="63"/>
        <v>Nein</v>
      </c>
      <c r="V154" s="52" t="str">
        <f t="shared" si="63"/>
        <v>Nein</v>
      </c>
      <c r="W154" s="52" t="str">
        <f t="shared" si="63"/>
        <v>Nein</v>
      </c>
      <c r="X154" s="52" t="str">
        <f t="shared" si="63"/>
        <v>Nein</v>
      </c>
      <c r="Y154" s="52" t="str">
        <f t="shared" si="63"/>
        <v>Nein</v>
      </c>
      <c r="Z154" s="52" t="str">
        <f t="shared" si="63"/>
        <v>Nein</v>
      </c>
      <c r="AA154" s="52" t="str">
        <f t="shared" si="63"/>
        <v>Nein</v>
      </c>
      <c r="AB154" s="52" t="str">
        <f t="shared" si="63"/>
        <v>Nein</v>
      </c>
      <c r="AC154" s="52" t="str">
        <f t="shared" si="63"/>
        <v>Nein</v>
      </c>
      <c r="AD154" s="52" t="str">
        <f t="shared" si="63"/>
        <v>Nein</v>
      </c>
      <c r="AE154" s="52" t="str">
        <f t="shared" si="63"/>
        <v>Nein</v>
      </c>
      <c r="AF154" s="52" t="str">
        <f t="shared" si="63"/>
        <v>Nein</v>
      </c>
      <c r="AG154" s="61" t="str">
        <f>IF(Q154="Ja",VLOOKUP($Q$2,Plausis!A:E,5,0),IF(R154="Ja",VLOOKUP($R$2,Plausis!A:E,5,0),IF(T154="Ja",VLOOKUP($T$2,Plausis!A:E,5,0),IF(U154="Ja",VLOOKUP($U$2,Plausis!A:E,5,0),IF(AA154="Ja",VLOOKUP($AA$2,Plausis!A:E,5,0),IF(AC154="Ja",VLOOKUP($AC$2,Plausis!A:E,5,0),IF(AD154="Ja",VLOOKUP($AD$2,Plausis!A:E,5,0),"")))))))</f>
        <v/>
      </c>
      <c r="AH154" s="52" t="str">
        <f>IF(Y154="Ja",VLOOKUP($Y$2,Plausis!A:E,5,0),"")</f>
        <v/>
      </c>
      <c r="AI154" s="52" t="str">
        <f t="shared" si="47"/>
        <v>Nein</v>
      </c>
      <c r="AJ154" s="52" t="str">
        <f>IF(S154="Ja",VLOOKUP($S$2,Plausis!A:E,5,0),IF(V154="Ja",VLOOKUP($V$2,Plausis!A:E,5,0),IF(X154="Ja",VLOOKUP($X$2,Plausis!A:E,5,0),"")))</f>
        <v/>
      </c>
      <c r="AL154" s="52" t="s">
        <v>3</v>
      </c>
      <c r="AM154" s="114">
        <v>45531</v>
      </c>
      <c r="AN154" s="52" t="s">
        <v>4467</v>
      </c>
      <c r="AO154" s="52" t="str">
        <f>VLOOKUP(B154,'BAT Grundtabelle'!B:T,19,0)</f>
        <v>nein</v>
      </c>
      <c r="AP154" s="105" t="str">
        <f t="shared" si="48"/>
        <v>10140</v>
      </c>
      <c r="AQ154" s="52" t="str">
        <f t="shared" si="49"/>
        <v>Backwarenhandel mit/ohne Café</v>
      </c>
      <c r="AR154" s="52" t="b">
        <f t="shared" si="62"/>
        <v>0</v>
      </c>
      <c r="AS154" s="52" t="b">
        <f t="shared" si="62"/>
        <v>0</v>
      </c>
      <c r="AT154" s="52" t="b">
        <f t="shared" si="62"/>
        <v>0</v>
      </c>
      <c r="AU154" s="52" t="str">
        <f t="shared" si="50"/>
        <v/>
      </c>
      <c r="AW154" s="52" t="b">
        <f t="shared" si="51"/>
        <v>0</v>
      </c>
      <c r="AX154" s="52" t="str">
        <f t="shared" si="52"/>
        <v/>
      </c>
      <c r="AY154" s="52" t="b">
        <f t="shared" si="53"/>
        <v>0</v>
      </c>
      <c r="AZ154" s="52" t="str">
        <f t="shared" si="54"/>
        <v>10140</v>
      </c>
      <c r="BA154" s="52" t="str">
        <f>VLOOKUP(A154,'BAT Grundtabelle'!A:U,21,0)</f>
        <v>nein</v>
      </c>
      <c r="BB154" s="52" t="str">
        <f t="shared" si="55"/>
        <v>nein</v>
      </c>
      <c r="BC154" s="52" t="str">
        <f t="shared" si="56"/>
        <v>10140</v>
      </c>
      <c r="BD154" s="52" t="str">
        <f t="shared" si="57"/>
        <v>Backwarenhandel mit/ohne Café</v>
      </c>
      <c r="BE154" s="52" t="str">
        <f t="shared" si="58"/>
        <v/>
      </c>
      <c r="BF154" s="52" t="str">
        <f t="shared" si="59"/>
        <v/>
      </c>
    </row>
    <row r="155" spans="1:58" hidden="1" x14ac:dyDescent="0.35">
      <c r="A155" s="107" t="s">
        <v>2553</v>
      </c>
      <c r="B155" s="75" t="s">
        <v>784</v>
      </c>
      <c r="C155" s="52" t="s">
        <v>3</v>
      </c>
      <c r="D155" s="52" t="s">
        <v>3</v>
      </c>
      <c r="E155" s="52" t="s">
        <v>2</v>
      </c>
      <c r="F155" s="52" t="s">
        <v>2</v>
      </c>
      <c r="G155" s="52" t="s">
        <v>2</v>
      </c>
      <c r="H155" s="52" t="s">
        <v>2</v>
      </c>
      <c r="I155" s="52" t="s">
        <v>3</v>
      </c>
      <c r="J155" s="52">
        <v>2</v>
      </c>
      <c r="K155" s="52" t="s">
        <v>2</v>
      </c>
      <c r="L155" s="52" t="s">
        <v>2</v>
      </c>
      <c r="M155" s="52" t="s">
        <v>2</v>
      </c>
      <c r="N155" s="52" t="s">
        <v>3</v>
      </c>
      <c r="P155" s="52" t="s">
        <v>4</v>
      </c>
      <c r="Q155" s="52" t="str">
        <f t="shared" si="63"/>
        <v>Nein</v>
      </c>
      <c r="R155" s="52" t="str">
        <f t="shared" si="63"/>
        <v>Nein</v>
      </c>
      <c r="S155" s="52" t="str">
        <f t="shared" si="63"/>
        <v>Nein</v>
      </c>
      <c r="T155" s="52" t="str">
        <f t="shared" si="63"/>
        <v>Nein</v>
      </c>
      <c r="U155" s="52" t="str">
        <f t="shared" si="63"/>
        <v>Nein</v>
      </c>
      <c r="V155" s="52" t="str">
        <f t="shared" si="63"/>
        <v>Nein</v>
      </c>
      <c r="W155" s="52" t="str">
        <f t="shared" si="63"/>
        <v>Nein</v>
      </c>
      <c r="X155" s="52" t="str">
        <f t="shared" si="63"/>
        <v>Nein</v>
      </c>
      <c r="Y155" s="52" t="str">
        <f t="shared" si="63"/>
        <v>Nein</v>
      </c>
      <c r="Z155" s="52" t="str">
        <f t="shared" si="63"/>
        <v>Nein</v>
      </c>
      <c r="AA155" s="52" t="str">
        <f t="shared" si="63"/>
        <v>Nein</v>
      </c>
      <c r="AB155" s="52" t="str">
        <f t="shared" si="63"/>
        <v>Nein</v>
      </c>
      <c r="AC155" s="52" t="str">
        <f t="shared" si="63"/>
        <v>Nein</v>
      </c>
      <c r="AD155" s="52" t="str">
        <f t="shared" si="63"/>
        <v>Nein</v>
      </c>
      <c r="AE155" s="52" t="str">
        <f t="shared" si="63"/>
        <v>Nein</v>
      </c>
      <c r="AF155" s="52" t="str">
        <f t="shared" si="63"/>
        <v>Nein</v>
      </c>
      <c r="AG155" s="61" t="str">
        <f>IF(Q155="Ja",VLOOKUP($Q$2,Plausis!A:E,5,0),IF(R155="Ja",VLOOKUP($R$2,Plausis!A:E,5,0),IF(T155="Ja",VLOOKUP($T$2,Plausis!A:E,5,0),IF(U155="Ja",VLOOKUP($U$2,Plausis!A:E,5,0),IF(AA155="Ja",VLOOKUP($AA$2,Plausis!A:E,5,0),IF(AC155="Ja",VLOOKUP($AC$2,Plausis!A:E,5,0),IF(AD155="Ja",VLOOKUP($AD$2,Plausis!A:E,5,0),"")))))))</f>
        <v/>
      </c>
      <c r="AH155" s="52" t="str">
        <f>IF(Y155="Ja",VLOOKUP($Y$2,Plausis!A:E,5,0),"")</f>
        <v/>
      </c>
      <c r="AI155" s="52" t="str">
        <f t="shared" si="47"/>
        <v>Ja</v>
      </c>
      <c r="AJ155" s="52" t="str">
        <f>IF(S155="Ja",VLOOKUP($S$2,Plausis!A:E,5,0),IF(V155="Ja",VLOOKUP($V$2,Plausis!A:E,5,0),IF(X155="Ja",VLOOKUP($X$2,Plausis!A:E,5,0),"")))</f>
        <v/>
      </c>
      <c r="AL155" s="52" t="s">
        <v>3</v>
      </c>
      <c r="AM155" s="114">
        <v>45531</v>
      </c>
      <c r="AN155" s="52" t="s">
        <v>4467</v>
      </c>
      <c r="AO155" s="52" t="str">
        <f>VLOOKUP(B155,'BAT Grundtabelle'!B:T,19,0)</f>
        <v>ja</v>
      </c>
      <c r="AP155" s="105" t="str">
        <f t="shared" si="48"/>
        <v>10141</v>
      </c>
      <c r="AQ155" s="52" t="str">
        <f t="shared" si="49"/>
        <v>Backwarenhersteller</v>
      </c>
      <c r="AR155" s="52" t="b">
        <f t="shared" si="62"/>
        <v>0</v>
      </c>
      <c r="AS155" s="52" t="b">
        <f t="shared" si="62"/>
        <v>0</v>
      </c>
      <c r="AT155" s="52" t="b">
        <f t="shared" si="62"/>
        <v>0</v>
      </c>
      <c r="AU155" s="52">
        <f t="shared" si="50"/>
        <v>2</v>
      </c>
      <c r="AW155" s="52" t="b">
        <f t="shared" si="51"/>
        <v>0</v>
      </c>
      <c r="AX155" s="52" t="str">
        <f t="shared" si="52"/>
        <v>Unternehmen</v>
      </c>
      <c r="AY155" s="52" t="b">
        <f t="shared" si="53"/>
        <v>0</v>
      </c>
      <c r="AZ155" s="52" t="str">
        <f t="shared" si="54"/>
        <v>10141</v>
      </c>
      <c r="BA155" s="52" t="str">
        <f>VLOOKUP(A155,'BAT Grundtabelle'!A:U,21,0)</f>
        <v>ja</v>
      </c>
      <c r="BB155" s="52" t="str">
        <f t="shared" si="55"/>
        <v>nein</v>
      </c>
      <c r="BC155" s="52" t="str">
        <f t="shared" si="56"/>
        <v>10141</v>
      </c>
      <c r="BD155" s="52" t="str">
        <f t="shared" si="57"/>
        <v>Backwarenhersteller</v>
      </c>
      <c r="BE155" s="52" t="str">
        <f t="shared" si="58"/>
        <v>Unternehmen</v>
      </c>
      <c r="BF155" s="52">
        <f t="shared" si="59"/>
        <v>2</v>
      </c>
    </row>
    <row r="156" spans="1:58" hidden="1" x14ac:dyDescent="0.35">
      <c r="A156" s="107" t="s">
        <v>2554</v>
      </c>
      <c r="B156" s="75" t="s">
        <v>1645</v>
      </c>
      <c r="C156" s="52" t="s">
        <v>3</v>
      </c>
      <c r="D156" s="52" t="s">
        <v>3</v>
      </c>
      <c r="E156" s="52" t="s">
        <v>2</v>
      </c>
      <c r="F156" s="52" t="s">
        <v>2</v>
      </c>
      <c r="G156" s="52" t="s">
        <v>2</v>
      </c>
      <c r="H156" s="52" t="s">
        <v>2</v>
      </c>
      <c r="I156" s="52" t="s">
        <v>3</v>
      </c>
      <c r="J156" s="52">
        <v>1</v>
      </c>
      <c r="K156" s="52" t="s">
        <v>2</v>
      </c>
      <c r="L156" s="52" t="s">
        <v>2</v>
      </c>
      <c r="M156" s="52" t="s">
        <v>2</v>
      </c>
      <c r="N156" s="52" t="s">
        <v>3</v>
      </c>
      <c r="P156" s="52" t="s">
        <v>4</v>
      </c>
      <c r="Q156" s="52" t="str">
        <f t="shared" si="63"/>
        <v>Nein</v>
      </c>
      <c r="R156" s="52" t="str">
        <f t="shared" si="63"/>
        <v>Nein</v>
      </c>
      <c r="S156" s="52" t="str">
        <f t="shared" si="63"/>
        <v>Nein</v>
      </c>
      <c r="T156" s="52" t="str">
        <f t="shared" si="63"/>
        <v>Nein</v>
      </c>
      <c r="U156" s="52" t="str">
        <f t="shared" si="63"/>
        <v>Nein</v>
      </c>
      <c r="V156" s="52" t="str">
        <f t="shared" si="63"/>
        <v>Nein</v>
      </c>
      <c r="W156" s="52" t="str">
        <f t="shared" si="63"/>
        <v>Nein</v>
      </c>
      <c r="X156" s="52" t="str">
        <f t="shared" si="63"/>
        <v>Nein</v>
      </c>
      <c r="Y156" s="52" t="str">
        <f t="shared" si="63"/>
        <v>Nein</v>
      </c>
      <c r="Z156" s="52" t="str">
        <f t="shared" si="63"/>
        <v>Nein</v>
      </c>
      <c r="AA156" s="52" t="str">
        <f t="shared" si="63"/>
        <v>Nein</v>
      </c>
      <c r="AB156" s="52" t="str">
        <f t="shared" si="63"/>
        <v>Nein</v>
      </c>
      <c r="AC156" s="52" t="str">
        <f t="shared" si="63"/>
        <v>Nein</v>
      </c>
      <c r="AD156" s="52" t="str">
        <f t="shared" si="63"/>
        <v>Nein</v>
      </c>
      <c r="AE156" s="52" t="str">
        <f t="shared" si="63"/>
        <v>Nein</v>
      </c>
      <c r="AF156" s="52" t="str">
        <f t="shared" si="63"/>
        <v>Nein</v>
      </c>
      <c r="AG156" s="61" t="str">
        <f>IF(Q156="Ja",VLOOKUP($Q$2,Plausis!A:E,5,0),IF(R156="Ja",VLOOKUP($R$2,Plausis!A:E,5,0),IF(T156="Ja",VLOOKUP($T$2,Plausis!A:E,5,0),IF(U156="Ja",VLOOKUP($U$2,Plausis!A:E,5,0),IF(AA156="Ja",VLOOKUP($AA$2,Plausis!A:E,5,0),IF(AC156="Ja",VLOOKUP($AC$2,Plausis!A:E,5,0),IF(AD156="Ja",VLOOKUP($AD$2,Plausis!A:E,5,0),"")))))))</f>
        <v/>
      </c>
      <c r="AH156" s="52" t="str">
        <f>IF(Y156="Ja",VLOOKUP($Y$2,Plausis!A:E,5,0),"")</f>
        <v/>
      </c>
      <c r="AI156" s="52" t="str">
        <f t="shared" si="47"/>
        <v>Ja</v>
      </c>
      <c r="AJ156" s="52" t="str">
        <f>IF(S156="Ja",VLOOKUP($S$2,Plausis!A:E,5,0),IF(V156="Ja",VLOOKUP($V$2,Plausis!A:E,5,0),IF(X156="Ja",VLOOKUP($X$2,Plausis!A:E,5,0),"")))</f>
        <v/>
      </c>
      <c r="AL156" s="52" t="s">
        <v>2</v>
      </c>
      <c r="AM156" s="114">
        <v>45531</v>
      </c>
      <c r="AN156" s="52" t="s">
        <v>4467</v>
      </c>
      <c r="AO156" s="52" t="str">
        <f>VLOOKUP(B156,'BAT Grundtabelle'!B:T,19,0)</f>
        <v>ja</v>
      </c>
      <c r="AP156" s="105" t="str">
        <f t="shared" si="48"/>
        <v>10142</v>
      </c>
      <c r="AQ156" s="52" t="str">
        <f t="shared" si="49"/>
        <v>Badeanstalt</v>
      </c>
      <c r="AR156" s="52" t="b">
        <f t="shared" si="62"/>
        <v>0</v>
      </c>
      <c r="AS156" s="52" t="b">
        <f t="shared" si="62"/>
        <v>0</v>
      </c>
      <c r="AT156" s="52" t="b">
        <f t="shared" si="62"/>
        <v>0</v>
      </c>
      <c r="AU156" s="52">
        <f t="shared" si="50"/>
        <v>1</v>
      </c>
      <c r="AW156" s="52" t="b">
        <f t="shared" si="51"/>
        <v>0</v>
      </c>
      <c r="AX156" s="52" t="str">
        <f t="shared" si="52"/>
        <v>Unternehmen</v>
      </c>
      <c r="AY156" s="52" t="b">
        <f t="shared" si="53"/>
        <v>0</v>
      </c>
      <c r="AZ156" s="52" t="str">
        <f t="shared" si="54"/>
        <v>10142</v>
      </c>
      <c r="BA156" s="52" t="str">
        <f>VLOOKUP(A156,'BAT Grundtabelle'!A:U,21,0)</f>
        <v>ja</v>
      </c>
      <c r="BB156" s="52" t="str">
        <f t="shared" si="55"/>
        <v>nein</v>
      </c>
      <c r="BC156" s="52" t="str">
        <f t="shared" si="56"/>
        <v>10142</v>
      </c>
      <c r="BD156" s="52" t="str">
        <f t="shared" si="57"/>
        <v>Badeanstalt</v>
      </c>
      <c r="BE156" s="52" t="str">
        <f t="shared" si="58"/>
        <v>Unternehmen</v>
      </c>
      <c r="BF156" s="52">
        <f t="shared" si="59"/>
        <v>1</v>
      </c>
    </row>
    <row r="157" spans="1:58" hidden="1" x14ac:dyDescent="0.35">
      <c r="A157" s="107" t="s">
        <v>2295</v>
      </c>
      <c r="B157" s="75" t="s">
        <v>4476</v>
      </c>
      <c r="C157" s="52" t="s">
        <v>3</v>
      </c>
      <c r="D157" s="52" t="s">
        <v>3</v>
      </c>
      <c r="E157" s="52" t="s">
        <v>2</v>
      </c>
      <c r="F157" s="52" t="s">
        <v>2</v>
      </c>
      <c r="G157" s="52" t="s">
        <v>2</v>
      </c>
      <c r="H157" s="52" t="s">
        <v>2</v>
      </c>
      <c r="I157" s="52" t="s">
        <v>3</v>
      </c>
      <c r="J157" s="52">
        <v>1</v>
      </c>
      <c r="K157" s="52" t="s">
        <v>2</v>
      </c>
      <c r="L157" s="52" t="s">
        <v>2</v>
      </c>
      <c r="M157" s="52" t="s">
        <v>2</v>
      </c>
      <c r="N157" s="52" t="s">
        <v>3</v>
      </c>
      <c r="P157" s="52" t="s">
        <v>4</v>
      </c>
      <c r="Q157" s="52" t="str">
        <f t="shared" si="63"/>
        <v>Nein</v>
      </c>
      <c r="R157" s="52" t="str">
        <f t="shared" si="63"/>
        <v>Nein</v>
      </c>
      <c r="S157" s="52" t="str">
        <f t="shared" si="63"/>
        <v>Nein</v>
      </c>
      <c r="T157" s="52" t="str">
        <f t="shared" si="63"/>
        <v>Nein</v>
      </c>
      <c r="U157" s="52" t="str">
        <f t="shared" si="63"/>
        <v>Nein</v>
      </c>
      <c r="V157" s="52" t="str">
        <f t="shared" si="63"/>
        <v>Nein</v>
      </c>
      <c r="W157" s="52" t="str">
        <f t="shared" si="63"/>
        <v>Nein</v>
      </c>
      <c r="X157" s="52" t="str">
        <f t="shared" si="63"/>
        <v>Nein</v>
      </c>
      <c r="Y157" s="52" t="str">
        <f t="shared" si="63"/>
        <v>Nein</v>
      </c>
      <c r="Z157" s="52" t="str">
        <f t="shared" si="63"/>
        <v>Nein</v>
      </c>
      <c r="AA157" s="52" t="str">
        <f t="shared" si="63"/>
        <v>Nein</v>
      </c>
      <c r="AB157" s="52" t="str">
        <f t="shared" si="63"/>
        <v>Nein</v>
      </c>
      <c r="AC157" s="52" t="str">
        <f t="shared" si="63"/>
        <v>Nein</v>
      </c>
      <c r="AD157" s="52" t="str">
        <f t="shared" si="63"/>
        <v>Nein</v>
      </c>
      <c r="AE157" s="52" t="str">
        <f t="shared" si="63"/>
        <v>Nein</v>
      </c>
      <c r="AF157" s="52" t="str">
        <f t="shared" si="63"/>
        <v>Nein</v>
      </c>
      <c r="AG157" s="61" t="str">
        <f>IF(Q157="Ja",VLOOKUP($Q$2,Plausis!A:E,5,0),IF(R157="Ja",VLOOKUP($R$2,Plausis!A:E,5,0),IF(T157="Ja",VLOOKUP($T$2,Plausis!A:E,5,0),IF(U157="Ja",VLOOKUP($U$2,Plausis!A:E,5,0),IF(AA157="Ja",VLOOKUP($AA$2,Plausis!A:E,5,0),IF(AC157="Ja",VLOOKUP($AC$2,Plausis!A:E,5,0),IF(AD157="Ja",VLOOKUP($AD$2,Plausis!A:E,5,0),"")))))))</f>
        <v/>
      </c>
      <c r="AH157" s="52" t="str">
        <f>IF(Y157="Ja",VLOOKUP($Y$2,Plausis!A:E,5,0),"")</f>
        <v/>
      </c>
      <c r="AI157" s="52" t="str">
        <f t="shared" si="47"/>
        <v>Ja</v>
      </c>
      <c r="AJ157" s="52" t="str">
        <f>IF(S157="Ja",VLOOKUP($S$2,Plausis!A:E,5,0),IF(V157="Ja",VLOOKUP($V$2,Plausis!A:E,5,0),IF(X157="Ja",VLOOKUP($X$2,Plausis!A:E,5,0),"")))</f>
        <v/>
      </c>
      <c r="AL157" s="52" t="s">
        <v>2</v>
      </c>
      <c r="AM157" s="114">
        <v>45531</v>
      </c>
      <c r="AN157" s="52" t="s">
        <v>4467</v>
      </c>
      <c r="AO157" s="52" t="str">
        <f>VLOOKUP(B157,'BAT Grundtabelle'!B:T,19,0)</f>
        <v>ja</v>
      </c>
      <c r="AP157" s="105" t="str">
        <f t="shared" si="48"/>
        <v>5463</v>
      </c>
      <c r="AQ157" s="52" t="str">
        <f t="shared" si="49"/>
        <v>Badeanstalt und Saunabetrieb (nicht Erotikbetrieb)</v>
      </c>
      <c r="AR157" s="52" t="b">
        <f t="shared" si="62"/>
        <v>0</v>
      </c>
      <c r="AS157" s="52" t="b">
        <f t="shared" si="62"/>
        <v>0</v>
      </c>
      <c r="AT157" s="52" t="b">
        <f t="shared" si="62"/>
        <v>0</v>
      </c>
      <c r="AU157" s="52">
        <f t="shared" si="50"/>
        <v>1</v>
      </c>
      <c r="AW157" s="52" t="b">
        <f t="shared" si="51"/>
        <v>0</v>
      </c>
      <c r="AX157" s="52" t="str">
        <f t="shared" si="52"/>
        <v>Unternehmen</v>
      </c>
      <c r="AY157" s="52" t="b">
        <f t="shared" si="53"/>
        <v>0</v>
      </c>
      <c r="AZ157" s="52" t="str">
        <f t="shared" si="54"/>
        <v>5463</v>
      </c>
      <c r="BA157" s="52" t="str">
        <f>VLOOKUP(A157,'BAT Grundtabelle'!A:U,21,0)</f>
        <v>ja</v>
      </c>
      <c r="BB157" s="52" t="str">
        <f t="shared" si="55"/>
        <v>nein</v>
      </c>
      <c r="BC157" s="52" t="str">
        <f t="shared" si="56"/>
        <v>5463</v>
      </c>
      <c r="BD157" s="52" t="str">
        <f t="shared" si="57"/>
        <v>Badeanstalt und Saunabetrieb (nicht Erotikbetrieb)</v>
      </c>
      <c r="BE157" s="52" t="str">
        <f t="shared" si="58"/>
        <v>Unternehmen</v>
      </c>
      <c r="BF157" s="52">
        <f t="shared" si="59"/>
        <v>1</v>
      </c>
    </row>
    <row r="158" spans="1:58" hidden="1" x14ac:dyDescent="0.35">
      <c r="A158" s="107" t="s">
        <v>2555</v>
      </c>
      <c r="B158" s="75" t="s">
        <v>1632</v>
      </c>
      <c r="C158" s="52" t="s">
        <v>3</v>
      </c>
      <c r="D158" s="52" t="s">
        <v>3</v>
      </c>
      <c r="E158" s="52" t="s">
        <v>2</v>
      </c>
      <c r="F158" s="52" t="s">
        <v>2</v>
      </c>
      <c r="G158" s="52" t="s">
        <v>2</v>
      </c>
      <c r="H158" s="52" t="s">
        <v>2</v>
      </c>
      <c r="I158" s="52" t="s">
        <v>3</v>
      </c>
      <c r="J158" s="52">
        <v>1</v>
      </c>
      <c r="K158" s="52" t="s">
        <v>2</v>
      </c>
      <c r="L158" s="52" t="s">
        <v>2</v>
      </c>
      <c r="M158" s="52" t="s">
        <v>2</v>
      </c>
      <c r="N158" s="52" t="s">
        <v>3</v>
      </c>
      <c r="P158" s="52" t="s">
        <v>4</v>
      </c>
      <c r="Q158" s="52" t="str">
        <f t="shared" si="63"/>
        <v>Nein</v>
      </c>
      <c r="R158" s="52" t="str">
        <f t="shared" si="63"/>
        <v>Nein</v>
      </c>
      <c r="S158" s="52" t="str">
        <f t="shared" si="63"/>
        <v>Nein</v>
      </c>
      <c r="T158" s="52" t="str">
        <f t="shared" si="63"/>
        <v>Nein</v>
      </c>
      <c r="U158" s="52" t="str">
        <f t="shared" si="63"/>
        <v>Nein</v>
      </c>
      <c r="V158" s="52" t="str">
        <f t="shared" si="63"/>
        <v>Nein</v>
      </c>
      <c r="W158" s="52" t="str">
        <f t="shared" si="63"/>
        <v>Nein</v>
      </c>
      <c r="X158" s="52" t="str">
        <f t="shared" si="63"/>
        <v>Nein</v>
      </c>
      <c r="Y158" s="52" t="str">
        <f t="shared" si="63"/>
        <v>Nein</v>
      </c>
      <c r="Z158" s="52" t="str">
        <f t="shared" si="63"/>
        <v>Nein</v>
      </c>
      <c r="AA158" s="52" t="str">
        <f t="shared" si="63"/>
        <v>Nein</v>
      </c>
      <c r="AB158" s="52" t="str">
        <f t="shared" si="63"/>
        <v>Nein</v>
      </c>
      <c r="AC158" s="52" t="str">
        <f t="shared" si="63"/>
        <v>Nein</v>
      </c>
      <c r="AD158" s="52" t="str">
        <f t="shared" si="63"/>
        <v>Nein</v>
      </c>
      <c r="AE158" s="52" t="str">
        <f t="shared" si="63"/>
        <v>Nein</v>
      </c>
      <c r="AF158" s="52" t="str">
        <f t="shared" si="63"/>
        <v>Nein</v>
      </c>
      <c r="AG158" s="61" t="str">
        <f>IF(Q158="Ja",VLOOKUP($Q$2,Plausis!A:E,5,0),IF(R158="Ja",VLOOKUP($R$2,Plausis!A:E,5,0),IF(T158="Ja",VLOOKUP($T$2,Plausis!A:E,5,0),IF(U158="Ja",VLOOKUP($U$2,Plausis!A:E,5,0),IF(AA158="Ja",VLOOKUP($AA$2,Plausis!A:E,5,0),IF(AC158="Ja",VLOOKUP($AC$2,Plausis!A:E,5,0),IF(AD158="Ja",VLOOKUP($AD$2,Plausis!A:E,5,0),"")))))))</f>
        <v/>
      </c>
      <c r="AH158" s="52" t="str">
        <f>IF(Y158="Ja",VLOOKUP($Y$2,Plausis!A:E,5,0),"")</f>
        <v/>
      </c>
      <c r="AI158" s="52" t="str">
        <f t="shared" si="47"/>
        <v>Ja</v>
      </c>
      <c r="AJ158" s="52" t="str">
        <f>IF(S158="Ja",VLOOKUP($S$2,Plausis!A:E,5,0),IF(V158="Ja",VLOOKUP($V$2,Plausis!A:E,5,0),IF(X158="Ja",VLOOKUP($X$2,Plausis!A:E,5,0),"")))</f>
        <v/>
      </c>
      <c r="AL158" s="52" t="s">
        <v>3</v>
      </c>
      <c r="AM158" s="114">
        <v>45531</v>
      </c>
      <c r="AN158" s="52" t="s">
        <v>4467</v>
      </c>
      <c r="AO158" s="52" t="str">
        <f>VLOOKUP(B158,'BAT Grundtabelle'!B:T,19,0)</f>
        <v>ja</v>
      </c>
      <c r="AP158" s="105" t="str">
        <f t="shared" si="48"/>
        <v>10143</v>
      </c>
      <c r="AQ158" s="52" t="str">
        <f t="shared" si="49"/>
        <v>Bädereinrichtungshandel</v>
      </c>
      <c r="AR158" s="52" t="b">
        <f t="shared" si="62"/>
        <v>0</v>
      </c>
      <c r="AS158" s="52" t="b">
        <f t="shared" si="62"/>
        <v>0</v>
      </c>
      <c r="AT158" s="52" t="b">
        <f t="shared" si="62"/>
        <v>0</v>
      </c>
      <c r="AU158" s="52">
        <f t="shared" si="50"/>
        <v>1</v>
      </c>
      <c r="AW158" s="52" t="b">
        <f t="shared" si="51"/>
        <v>0</v>
      </c>
      <c r="AX158" s="52" t="str">
        <f t="shared" si="52"/>
        <v>Unternehmen</v>
      </c>
      <c r="AY158" s="52" t="b">
        <f t="shared" si="53"/>
        <v>0</v>
      </c>
      <c r="AZ158" s="52" t="str">
        <f t="shared" si="54"/>
        <v>10143</v>
      </c>
      <c r="BA158" s="52" t="str">
        <f>VLOOKUP(A158,'BAT Grundtabelle'!A:U,21,0)</f>
        <v>ja</v>
      </c>
      <c r="BB158" s="52" t="str">
        <f t="shared" si="55"/>
        <v>nein</v>
      </c>
      <c r="BC158" s="52" t="str">
        <f t="shared" si="56"/>
        <v>10143</v>
      </c>
      <c r="BD158" s="52" t="str">
        <f t="shared" si="57"/>
        <v>Bädereinrichtungshandel</v>
      </c>
      <c r="BE158" s="52" t="str">
        <f t="shared" si="58"/>
        <v>Unternehmen</v>
      </c>
      <c r="BF158" s="52">
        <f t="shared" si="59"/>
        <v>1</v>
      </c>
    </row>
    <row r="159" spans="1:58" hidden="1" x14ac:dyDescent="0.35">
      <c r="A159" s="107" t="s">
        <v>2556</v>
      </c>
      <c r="B159" s="75" t="s">
        <v>117</v>
      </c>
      <c r="C159" s="52" t="s">
        <v>3</v>
      </c>
      <c r="D159" s="52" t="s">
        <v>3</v>
      </c>
      <c r="E159" s="52" t="s">
        <v>2</v>
      </c>
      <c r="F159" s="52" t="s">
        <v>2</v>
      </c>
      <c r="G159" s="52" t="s">
        <v>2</v>
      </c>
      <c r="H159" s="52" t="s">
        <v>2</v>
      </c>
      <c r="I159" s="52" t="s">
        <v>3</v>
      </c>
      <c r="J159" s="52">
        <v>1</v>
      </c>
      <c r="K159" s="52" t="s">
        <v>2</v>
      </c>
      <c r="L159" s="52" t="s">
        <v>2</v>
      </c>
      <c r="M159" s="52" t="s">
        <v>2</v>
      </c>
      <c r="N159" s="52" t="s">
        <v>3</v>
      </c>
      <c r="P159" s="52" t="s">
        <v>4</v>
      </c>
      <c r="Q159" s="52" t="str">
        <f t="shared" si="63"/>
        <v>Nein</v>
      </c>
      <c r="R159" s="52" t="str">
        <f t="shared" si="63"/>
        <v>Nein</v>
      </c>
      <c r="S159" s="52" t="str">
        <f t="shared" si="63"/>
        <v>Nein</v>
      </c>
      <c r="T159" s="52" t="str">
        <f t="shared" si="63"/>
        <v>Nein</v>
      </c>
      <c r="U159" s="52" t="str">
        <f t="shared" si="63"/>
        <v>Nein</v>
      </c>
      <c r="V159" s="52" t="str">
        <f t="shared" si="63"/>
        <v>Nein</v>
      </c>
      <c r="W159" s="52" t="str">
        <f t="shared" si="63"/>
        <v>Nein</v>
      </c>
      <c r="X159" s="52" t="str">
        <f t="shared" si="63"/>
        <v>Nein</v>
      </c>
      <c r="Y159" s="52" t="str">
        <f t="shared" si="63"/>
        <v>Nein</v>
      </c>
      <c r="Z159" s="52" t="str">
        <f t="shared" si="63"/>
        <v>Nein</v>
      </c>
      <c r="AA159" s="52" t="str">
        <f t="shared" si="63"/>
        <v>Nein</v>
      </c>
      <c r="AB159" s="52" t="str">
        <f t="shared" si="63"/>
        <v>Nein</v>
      </c>
      <c r="AC159" s="52" t="str">
        <f t="shared" si="63"/>
        <v>Nein</v>
      </c>
      <c r="AD159" s="52" t="str">
        <f t="shared" si="63"/>
        <v>Nein</v>
      </c>
      <c r="AE159" s="52" t="str">
        <f t="shared" si="63"/>
        <v>Nein</v>
      </c>
      <c r="AF159" s="52" t="str">
        <f t="shared" si="63"/>
        <v>Nein</v>
      </c>
      <c r="AG159" s="61" t="str">
        <f>IF(Q159="Ja",VLOOKUP($Q$2,Plausis!A:E,5,0),IF(R159="Ja",VLOOKUP($R$2,Plausis!A:E,5,0),IF(T159="Ja",VLOOKUP($T$2,Plausis!A:E,5,0),IF(U159="Ja",VLOOKUP($U$2,Plausis!A:E,5,0),IF(AA159="Ja",VLOOKUP($AA$2,Plausis!A:E,5,0),IF(AC159="Ja",VLOOKUP($AC$2,Plausis!A:E,5,0),IF(AD159="Ja",VLOOKUP($AD$2,Plausis!A:E,5,0),"")))))))</f>
        <v/>
      </c>
      <c r="AH159" s="52" t="str">
        <f>IF(Y159="Ja",VLOOKUP($Y$2,Plausis!A:E,5,0),"")</f>
        <v/>
      </c>
      <c r="AI159" s="52" t="str">
        <f t="shared" si="47"/>
        <v>Ja</v>
      </c>
      <c r="AJ159" s="52" t="str">
        <f>IF(S159="Ja",VLOOKUP($S$2,Plausis!A:E,5,0),IF(V159="Ja",VLOOKUP($V$2,Plausis!A:E,5,0),IF(X159="Ja",VLOOKUP($X$2,Plausis!A:E,5,0),"")))</f>
        <v/>
      </c>
      <c r="AL159" s="52" t="s">
        <v>2</v>
      </c>
      <c r="AM159" s="114">
        <v>45531</v>
      </c>
      <c r="AN159" s="52" t="s">
        <v>4467</v>
      </c>
      <c r="AO159" s="52" t="str">
        <f>VLOOKUP(B159,'BAT Grundtabelle'!B:T,19,0)</f>
        <v>ja</v>
      </c>
      <c r="AP159" s="105" t="str">
        <f t="shared" si="48"/>
        <v>10144</v>
      </c>
      <c r="AQ159" s="52" t="str">
        <f t="shared" si="49"/>
        <v>Badmintonhalle</v>
      </c>
      <c r="AR159" s="52" t="b">
        <f t="shared" si="62"/>
        <v>0</v>
      </c>
      <c r="AS159" s="52" t="b">
        <f t="shared" si="62"/>
        <v>0</v>
      </c>
      <c r="AT159" s="52" t="b">
        <f t="shared" si="62"/>
        <v>0</v>
      </c>
      <c r="AU159" s="52">
        <f t="shared" si="50"/>
        <v>1</v>
      </c>
      <c r="AW159" s="52" t="b">
        <f t="shared" si="51"/>
        <v>0</v>
      </c>
      <c r="AX159" s="52" t="str">
        <f t="shared" si="52"/>
        <v>Unternehmen</v>
      </c>
      <c r="AY159" s="52" t="b">
        <f t="shared" si="53"/>
        <v>0</v>
      </c>
      <c r="AZ159" s="52" t="str">
        <f t="shared" si="54"/>
        <v>10144</v>
      </c>
      <c r="BA159" s="52" t="str">
        <f>VLOOKUP(A159,'BAT Grundtabelle'!A:U,21,0)</f>
        <v>ja</v>
      </c>
      <c r="BB159" s="52" t="str">
        <f t="shared" si="55"/>
        <v>nein</v>
      </c>
      <c r="BC159" s="52" t="str">
        <f t="shared" si="56"/>
        <v>10144</v>
      </c>
      <c r="BD159" s="52" t="str">
        <f t="shared" si="57"/>
        <v>Badmintonhalle</v>
      </c>
      <c r="BE159" s="52" t="str">
        <f t="shared" si="58"/>
        <v>Unternehmen</v>
      </c>
      <c r="BF159" s="52">
        <f t="shared" si="59"/>
        <v>1</v>
      </c>
    </row>
    <row r="160" spans="1:58" hidden="1" x14ac:dyDescent="0.35">
      <c r="A160" s="107" t="s">
        <v>2557</v>
      </c>
      <c r="B160" s="75" t="s">
        <v>1909</v>
      </c>
      <c r="C160" s="52" t="s">
        <v>3</v>
      </c>
      <c r="D160" s="52" t="s">
        <v>3</v>
      </c>
      <c r="E160" s="52" t="s">
        <v>2</v>
      </c>
      <c r="F160" s="52" t="s">
        <v>2</v>
      </c>
      <c r="G160" s="52" t="s">
        <v>2</v>
      </c>
      <c r="H160" s="52" t="s">
        <v>2</v>
      </c>
      <c r="I160" s="52" t="s">
        <v>3</v>
      </c>
      <c r="J160" s="52">
        <v>1</v>
      </c>
      <c r="K160" s="52" t="s">
        <v>2</v>
      </c>
      <c r="L160" s="52" t="s">
        <v>2</v>
      </c>
      <c r="M160" s="52" t="s">
        <v>2</v>
      </c>
      <c r="N160" s="52" t="s">
        <v>3</v>
      </c>
      <c r="P160" s="52" t="s">
        <v>4</v>
      </c>
      <c r="Q160" s="52" t="str">
        <f t="shared" si="63"/>
        <v>Nein</v>
      </c>
      <c r="R160" s="52" t="str">
        <f t="shared" si="63"/>
        <v>Nein</v>
      </c>
      <c r="S160" s="52" t="str">
        <f t="shared" si="63"/>
        <v>Nein</v>
      </c>
      <c r="T160" s="52" t="str">
        <f t="shared" si="63"/>
        <v>Nein</v>
      </c>
      <c r="U160" s="52" t="str">
        <f t="shared" si="63"/>
        <v>Nein</v>
      </c>
      <c r="V160" s="52" t="str">
        <f t="shared" si="63"/>
        <v>Nein</v>
      </c>
      <c r="W160" s="52" t="str">
        <f t="shared" si="63"/>
        <v>Nein</v>
      </c>
      <c r="X160" s="52" t="str">
        <f t="shared" si="63"/>
        <v>Nein</v>
      </c>
      <c r="Y160" s="52" t="str">
        <f t="shared" si="63"/>
        <v>Nein</v>
      </c>
      <c r="Z160" s="52" t="str">
        <f t="shared" si="63"/>
        <v>Nein</v>
      </c>
      <c r="AA160" s="52" t="str">
        <f t="shared" si="63"/>
        <v>Nein</v>
      </c>
      <c r="AB160" s="52" t="str">
        <f t="shared" si="63"/>
        <v>Nein</v>
      </c>
      <c r="AC160" s="52" t="str">
        <f t="shared" si="63"/>
        <v>Nein</v>
      </c>
      <c r="AD160" s="52" t="str">
        <f t="shared" si="63"/>
        <v>Nein</v>
      </c>
      <c r="AE160" s="52" t="str">
        <f t="shared" si="63"/>
        <v>Nein</v>
      </c>
      <c r="AF160" s="52" t="str">
        <f t="shared" si="63"/>
        <v>Nein</v>
      </c>
      <c r="AG160" s="61" t="str">
        <f>IF(Q160="Ja",VLOOKUP($Q$2,Plausis!A:E,5,0),IF(R160="Ja",VLOOKUP($R$2,Plausis!A:E,5,0),IF(T160="Ja",VLOOKUP($T$2,Plausis!A:E,5,0),IF(U160="Ja",VLOOKUP($U$2,Plausis!A:E,5,0),IF(AA160="Ja",VLOOKUP($AA$2,Plausis!A:E,5,0),IF(AC160="Ja",VLOOKUP($AC$2,Plausis!A:E,5,0),IF(AD160="Ja",VLOOKUP($AD$2,Plausis!A:E,5,0),"")))))))</f>
        <v/>
      </c>
      <c r="AH160" s="52" t="str">
        <f>IF(Y160="Ja",VLOOKUP($Y$2,Plausis!A:E,5,0),"")</f>
        <v/>
      </c>
      <c r="AI160" s="52" t="str">
        <f t="shared" si="47"/>
        <v>Ja</v>
      </c>
      <c r="AJ160" s="52" t="str">
        <f>IF(S160="Ja",VLOOKUP($S$2,Plausis!A:E,5,0),IF(V160="Ja",VLOOKUP($V$2,Plausis!A:E,5,0),IF(X160="Ja",VLOOKUP($X$2,Plausis!A:E,5,0),"")))</f>
        <v/>
      </c>
      <c r="AL160" s="52" t="s">
        <v>2</v>
      </c>
      <c r="AM160" s="114">
        <v>45531</v>
      </c>
      <c r="AN160" s="52" t="s">
        <v>4467</v>
      </c>
      <c r="AO160" s="52" t="str">
        <f>VLOOKUP(B160,'BAT Grundtabelle'!B:T,19,0)</f>
        <v>ja</v>
      </c>
      <c r="AP160" s="105" t="str">
        <f t="shared" si="48"/>
        <v>10145</v>
      </c>
      <c r="AQ160" s="52" t="str">
        <f t="shared" si="49"/>
        <v>Baggerbetrieb</v>
      </c>
      <c r="AR160" s="52" t="b">
        <f t="shared" si="62"/>
        <v>0</v>
      </c>
      <c r="AS160" s="52" t="b">
        <f t="shared" si="62"/>
        <v>0</v>
      </c>
      <c r="AT160" s="52" t="b">
        <f t="shared" si="62"/>
        <v>0</v>
      </c>
      <c r="AU160" s="52">
        <f t="shared" si="50"/>
        <v>1</v>
      </c>
      <c r="AW160" s="52" t="b">
        <f t="shared" si="51"/>
        <v>0</v>
      </c>
      <c r="AX160" s="52" t="str">
        <f t="shared" si="52"/>
        <v>Unternehmen</v>
      </c>
      <c r="AY160" s="52" t="b">
        <f t="shared" si="53"/>
        <v>0</v>
      </c>
      <c r="AZ160" s="52" t="str">
        <f t="shared" si="54"/>
        <v>10145</v>
      </c>
      <c r="BA160" s="52" t="str">
        <f>VLOOKUP(A160,'BAT Grundtabelle'!A:U,21,0)</f>
        <v>ja</v>
      </c>
      <c r="BB160" s="52" t="str">
        <f t="shared" si="55"/>
        <v>nein</v>
      </c>
      <c r="BC160" s="52" t="str">
        <f t="shared" si="56"/>
        <v>10145</v>
      </c>
      <c r="BD160" s="52" t="str">
        <f t="shared" si="57"/>
        <v>Baggerbetrieb</v>
      </c>
      <c r="BE160" s="52" t="str">
        <f t="shared" si="58"/>
        <v>Unternehmen</v>
      </c>
      <c r="BF160" s="52">
        <f t="shared" si="59"/>
        <v>1</v>
      </c>
    </row>
    <row r="161" spans="1:58" hidden="1" x14ac:dyDescent="0.35">
      <c r="A161" s="107" t="s">
        <v>2558</v>
      </c>
      <c r="B161" s="75" t="s">
        <v>769</v>
      </c>
      <c r="C161" s="52" t="s">
        <v>3</v>
      </c>
      <c r="D161" s="52" t="s">
        <v>3</v>
      </c>
      <c r="E161" s="52" t="s">
        <v>2</v>
      </c>
      <c r="F161" s="52" t="s">
        <v>2</v>
      </c>
      <c r="G161" s="52" t="s">
        <v>2</v>
      </c>
      <c r="H161" s="52" t="s">
        <v>2</v>
      </c>
      <c r="I161" s="52" t="s">
        <v>3</v>
      </c>
      <c r="J161" s="52">
        <v>1</v>
      </c>
      <c r="K161" s="52" t="s">
        <v>2</v>
      </c>
      <c r="L161" s="52" t="s">
        <v>2</v>
      </c>
      <c r="M161" s="52" t="s">
        <v>2</v>
      </c>
      <c r="N161" s="52" t="s">
        <v>3</v>
      </c>
      <c r="P161" s="52" t="s">
        <v>4</v>
      </c>
      <c r="Q161" s="52" t="str">
        <f t="shared" si="63"/>
        <v>Nein</v>
      </c>
      <c r="R161" s="52" t="str">
        <f t="shared" si="63"/>
        <v>Nein</v>
      </c>
      <c r="S161" s="52" t="str">
        <f t="shared" si="63"/>
        <v>Nein</v>
      </c>
      <c r="T161" s="52" t="str">
        <f t="shared" si="63"/>
        <v>Nein</v>
      </c>
      <c r="U161" s="52" t="str">
        <f t="shared" si="63"/>
        <v>Nein</v>
      </c>
      <c r="V161" s="52" t="str">
        <f t="shared" si="63"/>
        <v>Nein</v>
      </c>
      <c r="W161" s="52" t="str">
        <f t="shared" si="63"/>
        <v>Nein</v>
      </c>
      <c r="X161" s="52" t="str">
        <f t="shared" si="63"/>
        <v>Nein</v>
      </c>
      <c r="Y161" s="52" t="str">
        <f t="shared" si="63"/>
        <v>Nein</v>
      </c>
      <c r="Z161" s="52" t="str">
        <f t="shared" si="63"/>
        <v>Nein</v>
      </c>
      <c r="AA161" s="52" t="str">
        <f t="shared" si="63"/>
        <v>Nein</v>
      </c>
      <c r="AB161" s="52" t="str">
        <f t="shared" si="63"/>
        <v>Nein</v>
      </c>
      <c r="AC161" s="52" t="str">
        <f t="shared" si="63"/>
        <v>Nein</v>
      </c>
      <c r="AD161" s="52" t="str">
        <f t="shared" si="63"/>
        <v>Nein</v>
      </c>
      <c r="AE161" s="52" t="str">
        <f t="shared" si="63"/>
        <v>Nein</v>
      </c>
      <c r="AF161" s="52" t="str">
        <f t="shared" si="63"/>
        <v>Nein</v>
      </c>
      <c r="AG161" s="61" t="str">
        <f>IF(Q161="Ja",VLOOKUP($Q$2,Plausis!A:E,5,0),IF(R161="Ja",VLOOKUP($R$2,Plausis!A:E,5,0),IF(T161="Ja",VLOOKUP($T$2,Plausis!A:E,5,0),IF(U161="Ja",VLOOKUP($U$2,Plausis!A:E,5,0),IF(AA161="Ja",VLOOKUP($AA$2,Plausis!A:E,5,0),IF(AC161="Ja",VLOOKUP($AC$2,Plausis!A:E,5,0),IF(AD161="Ja",VLOOKUP($AD$2,Plausis!A:E,5,0),"")))))))</f>
        <v/>
      </c>
      <c r="AH161" s="52" t="str">
        <f>IF(Y161="Ja",VLOOKUP($Y$2,Plausis!A:E,5,0),"")</f>
        <v/>
      </c>
      <c r="AI161" s="52" t="str">
        <f t="shared" si="47"/>
        <v>Ja</v>
      </c>
      <c r="AJ161" s="52" t="str">
        <f>IF(S161="Ja",VLOOKUP($S$2,Plausis!A:E,5,0),IF(V161="Ja",VLOOKUP($V$2,Plausis!A:E,5,0),IF(X161="Ja",VLOOKUP($X$2,Plausis!A:E,5,0),"")))</f>
        <v/>
      </c>
      <c r="AL161" s="52" t="s">
        <v>3</v>
      </c>
      <c r="AM161" s="114">
        <v>45531</v>
      </c>
      <c r="AN161" s="52" t="s">
        <v>4467</v>
      </c>
      <c r="AO161" s="52" t="str">
        <f>VLOOKUP(B161,'BAT Grundtabelle'!B:T,19,0)</f>
        <v>ja</v>
      </c>
      <c r="AP161" s="105" t="str">
        <f t="shared" si="48"/>
        <v>10146</v>
      </c>
      <c r="AQ161" s="52" t="str">
        <f t="shared" si="49"/>
        <v>Baguetterie</v>
      </c>
      <c r="AR161" s="52" t="b">
        <f t="shared" si="62"/>
        <v>0</v>
      </c>
      <c r="AS161" s="52" t="b">
        <f t="shared" si="62"/>
        <v>0</v>
      </c>
      <c r="AT161" s="52" t="b">
        <f t="shared" si="62"/>
        <v>0</v>
      </c>
      <c r="AU161" s="52">
        <f t="shared" si="50"/>
        <v>1</v>
      </c>
      <c r="AW161" s="52" t="b">
        <f t="shared" si="51"/>
        <v>0</v>
      </c>
      <c r="AX161" s="52" t="str">
        <f t="shared" si="52"/>
        <v>Unternehmen</v>
      </c>
      <c r="AY161" s="52" t="b">
        <f t="shared" si="53"/>
        <v>0</v>
      </c>
      <c r="AZ161" s="52" t="str">
        <f t="shared" si="54"/>
        <v>10146</v>
      </c>
      <c r="BA161" s="52" t="str">
        <f>VLOOKUP(A161,'BAT Grundtabelle'!A:U,21,0)</f>
        <v>ja</v>
      </c>
      <c r="BB161" s="52" t="str">
        <f t="shared" si="55"/>
        <v>nein</v>
      </c>
      <c r="BC161" s="52" t="str">
        <f t="shared" si="56"/>
        <v>10146</v>
      </c>
      <c r="BD161" s="52" t="str">
        <f t="shared" si="57"/>
        <v>Baguetterie</v>
      </c>
      <c r="BE161" s="52" t="str">
        <f t="shared" si="58"/>
        <v>Unternehmen</v>
      </c>
      <c r="BF161" s="52">
        <f t="shared" si="59"/>
        <v>1</v>
      </c>
    </row>
    <row r="162" spans="1:58" hidden="1" x14ac:dyDescent="0.35">
      <c r="A162" s="107" t="s">
        <v>2559</v>
      </c>
      <c r="B162" s="75" t="s">
        <v>1118</v>
      </c>
      <c r="C162" s="52" t="s">
        <v>3</v>
      </c>
      <c r="D162" s="52" t="s">
        <v>3</v>
      </c>
      <c r="E162" s="52" t="s">
        <v>2</v>
      </c>
      <c r="F162" s="52" t="s">
        <v>2</v>
      </c>
      <c r="G162" s="52" t="s">
        <v>2</v>
      </c>
      <c r="H162" s="52" t="s">
        <v>2</v>
      </c>
      <c r="I162" s="52" t="s">
        <v>3</v>
      </c>
      <c r="J162" s="52">
        <v>3</v>
      </c>
      <c r="K162" s="52" t="s">
        <v>2</v>
      </c>
      <c r="L162" s="52" t="s">
        <v>2</v>
      </c>
      <c r="M162" s="52" t="s">
        <v>2</v>
      </c>
      <c r="N162" s="52" t="s">
        <v>3</v>
      </c>
      <c r="P162" s="52" t="s">
        <v>4</v>
      </c>
      <c r="Q162" s="52" t="str">
        <f t="shared" si="63"/>
        <v>Nein</v>
      </c>
      <c r="R162" s="52" t="str">
        <f t="shared" si="63"/>
        <v>Nein</v>
      </c>
      <c r="S162" s="52" t="str">
        <f t="shared" si="63"/>
        <v>Nein</v>
      </c>
      <c r="T162" s="52" t="str">
        <f t="shared" si="63"/>
        <v>Nein</v>
      </c>
      <c r="U162" s="52" t="str">
        <f t="shared" si="63"/>
        <v>Nein</v>
      </c>
      <c r="V162" s="52" t="str">
        <f t="shared" si="63"/>
        <v>Nein</v>
      </c>
      <c r="W162" s="52" t="str">
        <f t="shared" si="63"/>
        <v>Nein</v>
      </c>
      <c r="X162" s="52" t="str">
        <f t="shared" si="63"/>
        <v>Nein</v>
      </c>
      <c r="Y162" s="52" t="str">
        <f t="shared" si="63"/>
        <v>Nein</v>
      </c>
      <c r="Z162" s="52" t="str">
        <f t="shared" si="63"/>
        <v>Nein</v>
      </c>
      <c r="AA162" s="52" t="str">
        <f t="shared" si="63"/>
        <v>Nein</v>
      </c>
      <c r="AB162" s="52" t="str">
        <f t="shared" si="63"/>
        <v>Nein</v>
      </c>
      <c r="AC162" s="52" t="str">
        <f t="shared" si="63"/>
        <v>Nein</v>
      </c>
      <c r="AD162" s="52" t="str">
        <f t="shared" si="63"/>
        <v>Nein</v>
      </c>
      <c r="AE162" s="52" t="str">
        <f t="shared" si="63"/>
        <v>Nein</v>
      </c>
      <c r="AF162" s="52" t="str">
        <f t="shared" si="63"/>
        <v>Nein</v>
      </c>
      <c r="AG162" s="61" t="str">
        <f>IF(Q162="Ja",VLOOKUP($Q$2,Plausis!A:E,5,0),IF(R162="Ja",VLOOKUP($R$2,Plausis!A:E,5,0),IF(T162="Ja",VLOOKUP($T$2,Plausis!A:E,5,0),IF(U162="Ja",VLOOKUP($U$2,Plausis!A:E,5,0),IF(AA162="Ja",VLOOKUP($AA$2,Plausis!A:E,5,0),IF(AC162="Ja",VLOOKUP($AC$2,Plausis!A:E,5,0),IF(AD162="Ja",VLOOKUP($AD$2,Plausis!A:E,5,0),"")))))))</f>
        <v/>
      </c>
      <c r="AH162" s="52" t="str">
        <f>IF(Y162="Ja",VLOOKUP($Y$2,Plausis!A:E,5,0),"")</f>
        <v/>
      </c>
      <c r="AI162" s="52" t="str">
        <f t="shared" si="47"/>
        <v>Ja</v>
      </c>
      <c r="AJ162" s="52" t="str">
        <f>IF(S162="Ja",VLOOKUP($S$2,Plausis!A:E,5,0),IF(V162="Ja",VLOOKUP($V$2,Plausis!A:E,5,0),IF(X162="Ja",VLOOKUP($X$2,Plausis!A:E,5,0),"")))</f>
        <v/>
      </c>
      <c r="AL162" s="52" t="s">
        <v>2</v>
      </c>
      <c r="AM162" s="114">
        <v>45531</v>
      </c>
      <c r="AN162" s="52" t="s">
        <v>4467</v>
      </c>
      <c r="AO162" s="52" t="str">
        <f>VLOOKUP(B162,'BAT Grundtabelle'!B:T,19,0)</f>
        <v>ja</v>
      </c>
      <c r="AP162" s="105" t="str">
        <f t="shared" si="48"/>
        <v>10147</v>
      </c>
      <c r="AQ162" s="52" t="str">
        <f t="shared" si="49"/>
        <v>Bahnbetrieb</v>
      </c>
      <c r="AR162" s="52" t="b">
        <f t="shared" si="62"/>
        <v>0</v>
      </c>
      <c r="AS162" s="52" t="b">
        <f t="shared" si="62"/>
        <v>0</v>
      </c>
      <c r="AT162" s="52" t="b">
        <f t="shared" si="62"/>
        <v>0</v>
      </c>
      <c r="AU162" s="52">
        <f t="shared" si="50"/>
        <v>3</v>
      </c>
      <c r="AW162" s="52" t="b">
        <f t="shared" si="51"/>
        <v>0</v>
      </c>
      <c r="AX162" s="52" t="str">
        <f t="shared" si="52"/>
        <v>Unternehmen</v>
      </c>
      <c r="AY162" s="52" t="b">
        <f t="shared" si="53"/>
        <v>0</v>
      </c>
      <c r="AZ162" s="52" t="str">
        <f t="shared" si="54"/>
        <v>10147</v>
      </c>
      <c r="BA162" s="52" t="str">
        <f>VLOOKUP(A162,'BAT Grundtabelle'!A:U,21,0)</f>
        <v>ja</v>
      </c>
      <c r="BB162" s="52" t="str">
        <f t="shared" si="55"/>
        <v>nein</v>
      </c>
      <c r="BC162" s="52" t="str">
        <f t="shared" si="56"/>
        <v>10147</v>
      </c>
      <c r="BD162" s="52" t="str">
        <f t="shared" si="57"/>
        <v>Bahnbetrieb</v>
      </c>
      <c r="BE162" s="52" t="str">
        <f t="shared" si="58"/>
        <v>Unternehmen</v>
      </c>
      <c r="BF162" s="52">
        <f t="shared" si="59"/>
        <v>3</v>
      </c>
    </row>
    <row r="163" spans="1:58" hidden="1" x14ac:dyDescent="0.35">
      <c r="A163" s="107" t="s">
        <v>2560</v>
      </c>
      <c r="B163" s="75" t="s">
        <v>124</v>
      </c>
      <c r="C163" s="52" t="s">
        <v>3</v>
      </c>
      <c r="D163" s="52" t="s">
        <v>3</v>
      </c>
      <c r="E163" s="52" t="s">
        <v>2</v>
      </c>
      <c r="F163" s="52" t="s">
        <v>2</v>
      </c>
      <c r="G163" s="52" t="s">
        <v>2</v>
      </c>
      <c r="H163" s="52" t="s">
        <v>2</v>
      </c>
      <c r="I163" s="52" t="s">
        <v>3</v>
      </c>
      <c r="J163" s="52">
        <v>1</v>
      </c>
      <c r="K163" s="52" t="s">
        <v>2</v>
      </c>
      <c r="L163" s="52" t="s">
        <v>2</v>
      </c>
      <c r="M163" s="52" t="s">
        <v>2</v>
      </c>
      <c r="N163" s="52" t="s">
        <v>3</v>
      </c>
      <c r="P163" s="52" t="s">
        <v>4</v>
      </c>
      <c r="Q163" s="52" t="str">
        <f t="shared" ref="Q163:AF172" si="64">IF(ISERROR(FIND(Q$2,$P163,1)),"Nein","Ja")</f>
        <v>Nein</v>
      </c>
      <c r="R163" s="52" t="str">
        <f t="shared" si="64"/>
        <v>Nein</v>
      </c>
      <c r="S163" s="52" t="str">
        <f t="shared" si="64"/>
        <v>Nein</v>
      </c>
      <c r="T163" s="52" t="str">
        <f t="shared" si="64"/>
        <v>Nein</v>
      </c>
      <c r="U163" s="52" t="str">
        <f t="shared" si="64"/>
        <v>Nein</v>
      </c>
      <c r="V163" s="52" t="str">
        <f t="shared" si="64"/>
        <v>Nein</v>
      </c>
      <c r="W163" s="52" t="str">
        <f t="shared" si="64"/>
        <v>Nein</v>
      </c>
      <c r="X163" s="52" t="str">
        <f t="shared" si="64"/>
        <v>Nein</v>
      </c>
      <c r="Y163" s="52" t="str">
        <f t="shared" si="64"/>
        <v>Nein</v>
      </c>
      <c r="Z163" s="52" t="str">
        <f t="shared" si="64"/>
        <v>Nein</v>
      </c>
      <c r="AA163" s="52" t="str">
        <f t="shared" si="64"/>
        <v>Nein</v>
      </c>
      <c r="AB163" s="52" t="str">
        <f t="shared" si="64"/>
        <v>Nein</v>
      </c>
      <c r="AC163" s="52" t="str">
        <f t="shared" si="64"/>
        <v>Nein</v>
      </c>
      <c r="AD163" s="52" t="str">
        <f t="shared" si="64"/>
        <v>Nein</v>
      </c>
      <c r="AE163" s="52" t="str">
        <f t="shared" si="64"/>
        <v>Nein</v>
      </c>
      <c r="AF163" s="52" t="str">
        <f t="shared" si="64"/>
        <v>Nein</v>
      </c>
      <c r="AG163" s="61" t="str">
        <f>IF(Q163="Ja",VLOOKUP($Q$2,Plausis!A:E,5,0),IF(R163="Ja",VLOOKUP($R$2,Plausis!A:E,5,0),IF(T163="Ja",VLOOKUP($T$2,Plausis!A:E,5,0),IF(U163="Ja",VLOOKUP($U$2,Plausis!A:E,5,0),IF(AA163="Ja",VLOOKUP($AA$2,Plausis!A:E,5,0),IF(AC163="Ja",VLOOKUP($AC$2,Plausis!A:E,5,0),IF(AD163="Ja",VLOOKUP($AD$2,Plausis!A:E,5,0),"")))))))</f>
        <v/>
      </c>
      <c r="AH163" s="52" t="str">
        <f>IF(Y163="Ja",VLOOKUP($Y$2,Plausis!A:E,5,0),"")</f>
        <v/>
      </c>
      <c r="AI163" s="52" t="str">
        <f t="shared" si="47"/>
        <v>Ja</v>
      </c>
      <c r="AJ163" s="52" t="str">
        <f>IF(S163="Ja",VLOOKUP($S$2,Plausis!A:E,5,0),IF(V163="Ja",VLOOKUP($V$2,Plausis!A:E,5,0),IF(X163="Ja",VLOOKUP($X$2,Plausis!A:E,5,0),"")))</f>
        <v/>
      </c>
      <c r="AL163" s="52" t="s">
        <v>3</v>
      </c>
      <c r="AM163" s="114">
        <v>45531</v>
      </c>
      <c r="AN163" s="52" t="s">
        <v>4467</v>
      </c>
      <c r="AO163" s="52" t="str">
        <f>VLOOKUP(B163,'BAT Grundtabelle'!B:T,19,0)</f>
        <v>ja</v>
      </c>
      <c r="AP163" s="105" t="str">
        <f t="shared" si="48"/>
        <v>10148</v>
      </c>
      <c r="AQ163" s="52" t="str">
        <f t="shared" si="49"/>
        <v>Ballettlehrer ohne eigene Schule/Sportanlage</v>
      </c>
      <c r="AR163" s="52" t="b">
        <f t="shared" ref="AR163:AT182" si="65">IF(ISERROR(FIND(AR$1,$P163,1)),FALSE,TRUE)</f>
        <v>0</v>
      </c>
      <c r="AS163" s="52" t="b">
        <f t="shared" si="65"/>
        <v>0</v>
      </c>
      <c r="AT163" s="52" t="b">
        <f t="shared" si="65"/>
        <v>0</v>
      </c>
      <c r="AU163" s="52">
        <f t="shared" si="50"/>
        <v>1</v>
      </c>
      <c r="AW163" s="52" t="b">
        <f t="shared" si="51"/>
        <v>0</v>
      </c>
      <c r="AX163" s="52" t="str">
        <f t="shared" si="52"/>
        <v>Unternehmen</v>
      </c>
      <c r="AY163" s="52" t="b">
        <f t="shared" si="53"/>
        <v>0</v>
      </c>
      <c r="AZ163" s="52" t="str">
        <f t="shared" si="54"/>
        <v>10148</v>
      </c>
      <c r="BA163" s="52" t="str">
        <f>VLOOKUP(A163,'BAT Grundtabelle'!A:U,21,0)</f>
        <v>ja</v>
      </c>
      <c r="BB163" s="52" t="str">
        <f t="shared" si="55"/>
        <v>nein</v>
      </c>
      <c r="BC163" s="52" t="str">
        <f t="shared" si="56"/>
        <v>10148</v>
      </c>
      <c r="BD163" s="52" t="str">
        <f t="shared" si="57"/>
        <v>Ballettlehrer ohne eigene Schule/Sportanlage</v>
      </c>
      <c r="BE163" s="52" t="str">
        <f t="shared" si="58"/>
        <v>Unternehmen</v>
      </c>
      <c r="BF163" s="52">
        <f t="shared" si="59"/>
        <v>1</v>
      </c>
    </row>
    <row r="164" spans="1:58" hidden="1" x14ac:dyDescent="0.35">
      <c r="A164" s="107" t="s">
        <v>2561</v>
      </c>
      <c r="B164" s="75" t="s">
        <v>125</v>
      </c>
      <c r="C164" s="52" t="s">
        <v>3</v>
      </c>
      <c r="D164" s="52" t="s">
        <v>3</v>
      </c>
      <c r="E164" s="52" t="s">
        <v>2</v>
      </c>
      <c r="F164" s="52" t="s">
        <v>2</v>
      </c>
      <c r="G164" s="52" t="s">
        <v>2</v>
      </c>
      <c r="H164" s="52" t="s">
        <v>2</v>
      </c>
      <c r="I164" s="52" t="s">
        <v>3</v>
      </c>
      <c r="J164" s="52">
        <v>1</v>
      </c>
      <c r="K164" s="52" t="s">
        <v>2</v>
      </c>
      <c r="L164" s="52" t="s">
        <v>2</v>
      </c>
      <c r="M164" s="52" t="s">
        <v>2</v>
      </c>
      <c r="N164" s="52" t="s">
        <v>3</v>
      </c>
      <c r="P164" s="52" t="s">
        <v>4</v>
      </c>
      <c r="Q164" s="52" t="str">
        <f t="shared" si="64"/>
        <v>Nein</v>
      </c>
      <c r="R164" s="52" t="str">
        <f t="shared" si="64"/>
        <v>Nein</v>
      </c>
      <c r="S164" s="52" t="str">
        <f t="shared" si="64"/>
        <v>Nein</v>
      </c>
      <c r="T164" s="52" t="str">
        <f t="shared" si="64"/>
        <v>Nein</v>
      </c>
      <c r="U164" s="52" t="str">
        <f t="shared" si="64"/>
        <v>Nein</v>
      </c>
      <c r="V164" s="52" t="str">
        <f t="shared" si="64"/>
        <v>Nein</v>
      </c>
      <c r="W164" s="52" t="str">
        <f t="shared" si="64"/>
        <v>Nein</v>
      </c>
      <c r="X164" s="52" t="str">
        <f t="shared" si="64"/>
        <v>Nein</v>
      </c>
      <c r="Y164" s="52" t="str">
        <f t="shared" si="64"/>
        <v>Nein</v>
      </c>
      <c r="Z164" s="52" t="str">
        <f t="shared" si="64"/>
        <v>Nein</v>
      </c>
      <c r="AA164" s="52" t="str">
        <f t="shared" si="64"/>
        <v>Nein</v>
      </c>
      <c r="AB164" s="52" t="str">
        <f t="shared" si="64"/>
        <v>Nein</v>
      </c>
      <c r="AC164" s="52" t="str">
        <f t="shared" si="64"/>
        <v>Nein</v>
      </c>
      <c r="AD164" s="52" t="str">
        <f t="shared" si="64"/>
        <v>Nein</v>
      </c>
      <c r="AE164" s="52" t="str">
        <f t="shared" si="64"/>
        <v>Nein</v>
      </c>
      <c r="AF164" s="52" t="str">
        <f t="shared" si="64"/>
        <v>Nein</v>
      </c>
      <c r="AG164" s="61" t="str">
        <f>IF(Q164="Ja",VLOOKUP($Q$2,Plausis!A:E,5,0),IF(R164="Ja",VLOOKUP($R$2,Plausis!A:E,5,0),IF(T164="Ja",VLOOKUP($T$2,Plausis!A:E,5,0),IF(U164="Ja",VLOOKUP($U$2,Plausis!A:E,5,0),IF(AA164="Ja",VLOOKUP($AA$2,Plausis!A:E,5,0),IF(AC164="Ja",VLOOKUP($AC$2,Plausis!A:E,5,0),IF(AD164="Ja",VLOOKUP($AD$2,Plausis!A:E,5,0),"")))))))</f>
        <v/>
      </c>
      <c r="AH164" s="52" t="str">
        <f>IF(Y164="Ja",VLOOKUP($Y$2,Plausis!A:E,5,0),"")</f>
        <v/>
      </c>
      <c r="AI164" s="52" t="str">
        <f t="shared" si="47"/>
        <v>Ja</v>
      </c>
      <c r="AJ164" s="52" t="str">
        <f>IF(S164="Ja",VLOOKUP($S$2,Plausis!A:E,5,0),IF(V164="Ja",VLOOKUP($V$2,Plausis!A:E,5,0),IF(X164="Ja",VLOOKUP($X$2,Plausis!A:E,5,0),"")))</f>
        <v/>
      </c>
      <c r="AL164" s="52" t="s">
        <v>3</v>
      </c>
      <c r="AM164" s="114">
        <v>45531</v>
      </c>
      <c r="AN164" s="52" t="s">
        <v>4467</v>
      </c>
      <c r="AO164" s="52" t="str">
        <f>VLOOKUP(B164,'BAT Grundtabelle'!B:T,19,0)</f>
        <v>ja</v>
      </c>
      <c r="AP164" s="105" t="str">
        <f t="shared" si="48"/>
        <v>10149</v>
      </c>
      <c r="AQ164" s="52" t="str">
        <f t="shared" si="49"/>
        <v>Ballettschule</v>
      </c>
      <c r="AR164" s="52" t="b">
        <f t="shared" si="65"/>
        <v>0</v>
      </c>
      <c r="AS164" s="52" t="b">
        <f t="shared" si="65"/>
        <v>0</v>
      </c>
      <c r="AT164" s="52" t="b">
        <f t="shared" si="65"/>
        <v>0</v>
      </c>
      <c r="AU164" s="52">
        <f t="shared" si="50"/>
        <v>1</v>
      </c>
      <c r="AW164" s="52" t="b">
        <f t="shared" si="51"/>
        <v>0</v>
      </c>
      <c r="AX164" s="52" t="str">
        <f t="shared" si="52"/>
        <v>Unternehmen</v>
      </c>
      <c r="AY164" s="52" t="b">
        <f t="shared" si="53"/>
        <v>0</v>
      </c>
      <c r="AZ164" s="52" t="str">
        <f t="shared" si="54"/>
        <v>10149</v>
      </c>
      <c r="BA164" s="52" t="str">
        <f>VLOOKUP(A164,'BAT Grundtabelle'!A:U,21,0)</f>
        <v>ja</v>
      </c>
      <c r="BB164" s="52" t="str">
        <f t="shared" si="55"/>
        <v>nein</v>
      </c>
      <c r="BC164" s="52" t="str">
        <f t="shared" si="56"/>
        <v>10149</v>
      </c>
      <c r="BD164" s="52" t="str">
        <f t="shared" si="57"/>
        <v>Ballettschule</v>
      </c>
      <c r="BE164" s="52" t="str">
        <f t="shared" si="58"/>
        <v>Unternehmen</v>
      </c>
      <c r="BF164" s="52">
        <f t="shared" si="59"/>
        <v>1</v>
      </c>
    </row>
    <row r="165" spans="1:58" x14ac:dyDescent="0.35">
      <c r="A165" s="107" t="s">
        <v>1</v>
      </c>
      <c r="B165" s="75" t="s">
        <v>0</v>
      </c>
      <c r="C165" s="52" t="s">
        <v>3</v>
      </c>
      <c r="D165" s="52" t="s">
        <v>3</v>
      </c>
      <c r="E165" s="52" t="s">
        <v>2</v>
      </c>
      <c r="F165" s="52" t="s">
        <v>2</v>
      </c>
      <c r="G165" s="52" t="s">
        <v>3</v>
      </c>
      <c r="H165" s="52" t="s">
        <v>2</v>
      </c>
      <c r="I165" s="52" t="s">
        <v>3</v>
      </c>
      <c r="J165" s="52">
        <v>1</v>
      </c>
      <c r="K165" s="52" t="s">
        <v>2</v>
      </c>
      <c r="L165" s="52" t="s">
        <v>2</v>
      </c>
      <c r="M165" s="52" t="s">
        <v>2</v>
      </c>
      <c r="N165" s="52" t="s">
        <v>3</v>
      </c>
      <c r="O165" s="52" t="s">
        <v>4468</v>
      </c>
      <c r="P165" s="52" t="s">
        <v>4</v>
      </c>
      <c r="Q165" s="52" t="str">
        <f t="shared" si="64"/>
        <v>Nein</v>
      </c>
      <c r="R165" s="52" t="str">
        <f t="shared" si="64"/>
        <v>Nein</v>
      </c>
      <c r="S165" s="52" t="str">
        <f t="shared" si="64"/>
        <v>Nein</v>
      </c>
      <c r="T165" s="52" t="str">
        <f t="shared" si="64"/>
        <v>Nein</v>
      </c>
      <c r="U165" s="52" t="str">
        <f t="shared" si="64"/>
        <v>Nein</v>
      </c>
      <c r="V165" s="52" t="str">
        <f t="shared" si="64"/>
        <v>Nein</v>
      </c>
      <c r="W165" s="52" t="str">
        <f t="shared" si="64"/>
        <v>Nein</v>
      </c>
      <c r="X165" s="52" t="str">
        <f t="shared" si="64"/>
        <v>Nein</v>
      </c>
      <c r="Y165" s="52" t="str">
        <f t="shared" si="64"/>
        <v>Nein</v>
      </c>
      <c r="Z165" s="52" t="str">
        <f t="shared" si="64"/>
        <v>Nein</v>
      </c>
      <c r="AA165" s="52" t="str">
        <f t="shared" si="64"/>
        <v>Nein</v>
      </c>
      <c r="AB165" s="52" t="str">
        <f t="shared" si="64"/>
        <v>Nein</v>
      </c>
      <c r="AC165" s="52" t="str">
        <f t="shared" si="64"/>
        <v>Nein</v>
      </c>
      <c r="AD165" s="52" t="str">
        <f t="shared" si="64"/>
        <v>Nein</v>
      </c>
      <c r="AE165" s="52" t="str">
        <f t="shared" si="64"/>
        <v>Nein</v>
      </c>
      <c r="AF165" s="52" t="str">
        <f t="shared" si="64"/>
        <v>Nein</v>
      </c>
      <c r="AG165" s="61" t="str">
        <f>IF(Q165="Ja",VLOOKUP($Q$2,Plausis!A:E,5,0),IF(R165="Ja",VLOOKUP($R$2,Plausis!A:E,5,0),IF(T165="Ja",VLOOKUP($T$2,Plausis!A:E,5,0),IF(U165="Ja",VLOOKUP($U$2,Plausis!A:E,5,0),IF(AA165="Ja",VLOOKUP($AA$2,Plausis!A:E,5,0),IF(AC165="Ja",VLOOKUP($AC$2,Plausis!A:E,5,0),IF(AD165="Ja",VLOOKUP($AD$2,Plausis!A:E,5,0),"")))))))</f>
        <v/>
      </c>
      <c r="AH165" s="52" t="str">
        <f>IF(Y165="Ja",VLOOKUP($Y$2,Plausis!A:E,5,0),"")</f>
        <v/>
      </c>
      <c r="AI165" s="52" t="str">
        <f t="shared" si="47"/>
        <v>Ja</v>
      </c>
      <c r="AJ165" s="52" t="str">
        <f>IF(S165="Ja",VLOOKUP($S$2,Plausis!A:E,5,0),IF(V165="Ja",VLOOKUP($V$2,Plausis!A:E,5,0),IF(X165="Ja",VLOOKUP($X$2,Plausis!A:E,5,0),"")))</f>
        <v/>
      </c>
      <c r="AK165" s="52" t="s">
        <v>4442</v>
      </c>
      <c r="AL165" s="52" t="s">
        <v>2</v>
      </c>
      <c r="AM165" s="114">
        <v>45531</v>
      </c>
      <c r="AN165" s="52" t="s">
        <v>4467</v>
      </c>
      <c r="AO165" s="52" t="str">
        <f>VLOOKUP(B165,'BAT Grundtabelle'!B:T,19,0)</f>
        <v>ja</v>
      </c>
      <c r="AP165" s="105" t="str">
        <f t="shared" si="48"/>
        <v>5460</v>
      </c>
      <c r="AQ165" s="52" t="str">
        <f t="shared" si="49"/>
        <v>Bandagist</v>
      </c>
      <c r="AR165" s="52" t="b">
        <f t="shared" si="65"/>
        <v>0</v>
      </c>
      <c r="AS165" s="52" t="b">
        <f t="shared" si="65"/>
        <v>0</v>
      </c>
      <c r="AT165" s="52" t="b">
        <f t="shared" si="65"/>
        <v>0</v>
      </c>
      <c r="AU165" s="52">
        <f t="shared" si="50"/>
        <v>1</v>
      </c>
      <c r="AW165" s="52" t="b">
        <f t="shared" si="51"/>
        <v>0</v>
      </c>
      <c r="AX165" s="52" t="str">
        <f t="shared" si="52"/>
        <v>Unternehmen</v>
      </c>
      <c r="AY165" s="52" t="b">
        <f t="shared" si="53"/>
        <v>0</v>
      </c>
      <c r="AZ165" s="52" t="str">
        <f t="shared" si="54"/>
        <v>5460</v>
      </c>
      <c r="BA165" s="52" t="str">
        <f>VLOOKUP(A165,'BAT Grundtabelle'!A:U,21,0)</f>
        <v>ja</v>
      </c>
      <c r="BB165" s="52" t="str">
        <f t="shared" si="55"/>
        <v>ja</v>
      </c>
      <c r="BC165" s="52" t="str">
        <f t="shared" si="56"/>
        <v>5460</v>
      </c>
      <c r="BD165" s="52" t="str">
        <f t="shared" si="57"/>
        <v>Bandagist</v>
      </c>
      <c r="BE165" s="52" t="str">
        <f t="shared" si="58"/>
        <v>Unternehmen</v>
      </c>
      <c r="BF165" s="52">
        <f t="shared" si="59"/>
        <v>1</v>
      </c>
    </row>
    <row r="166" spans="1:58" hidden="1" x14ac:dyDescent="0.35">
      <c r="A166" s="107" t="s">
        <v>2562</v>
      </c>
      <c r="B166" s="75" t="s">
        <v>1667</v>
      </c>
      <c r="C166" s="52" t="s">
        <v>3</v>
      </c>
      <c r="D166" s="52" t="s">
        <v>3</v>
      </c>
      <c r="E166" s="52" t="s">
        <v>2</v>
      </c>
      <c r="F166" s="52" t="s">
        <v>2</v>
      </c>
      <c r="G166" s="52" t="s">
        <v>2</v>
      </c>
      <c r="H166" s="52" t="s">
        <v>2</v>
      </c>
      <c r="I166" s="52" t="s">
        <v>3</v>
      </c>
      <c r="J166" s="52">
        <v>4</v>
      </c>
      <c r="K166" s="52" t="s">
        <v>2</v>
      </c>
      <c r="L166" s="52" t="s">
        <v>2</v>
      </c>
      <c r="M166" s="52" t="s">
        <v>2</v>
      </c>
      <c r="N166" s="52" t="s">
        <v>3</v>
      </c>
      <c r="O166" s="52" t="s">
        <v>2412</v>
      </c>
      <c r="P166" s="52" t="s">
        <v>4438</v>
      </c>
      <c r="Q166" s="52" t="str">
        <f t="shared" si="64"/>
        <v>Nein</v>
      </c>
      <c r="R166" s="52" t="str">
        <f t="shared" si="64"/>
        <v>Nein</v>
      </c>
      <c r="S166" s="52" t="str">
        <f t="shared" si="64"/>
        <v>Nein</v>
      </c>
      <c r="T166" s="52" t="str">
        <f t="shared" si="64"/>
        <v>Ja</v>
      </c>
      <c r="U166" s="52" t="str">
        <f t="shared" si="64"/>
        <v>Nein</v>
      </c>
      <c r="V166" s="52" t="str">
        <f t="shared" si="64"/>
        <v>Nein</v>
      </c>
      <c r="W166" s="52" t="str">
        <f t="shared" si="64"/>
        <v>Nein</v>
      </c>
      <c r="X166" s="52" t="str">
        <f t="shared" si="64"/>
        <v>Ja</v>
      </c>
      <c r="Y166" s="52" t="str">
        <f t="shared" si="64"/>
        <v>Nein</v>
      </c>
      <c r="Z166" s="52" t="str">
        <f t="shared" si="64"/>
        <v>Nein</v>
      </c>
      <c r="AA166" s="52" t="str">
        <f t="shared" si="64"/>
        <v>Nein</v>
      </c>
      <c r="AB166" s="52" t="str">
        <f t="shared" si="64"/>
        <v>Ja</v>
      </c>
      <c r="AC166" s="52" t="str">
        <f t="shared" si="64"/>
        <v>Nein</v>
      </c>
      <c r="AD166" s="52" t="str">
        <f t="shared" si="64"/>
        <v>Nein</v>
      </c>
      <c r="AE166" s="52" t="str">
        <f t="shared" si="64"/>
        <v>Nein</v>
      </c>
      <c r="AF166" s="52" t="str">
        <f t="shared" si="64"/>
        <v>Nein</v>
      </c>
      <c r="AG166" s="61" t="str">
        <f>IF(Q166="Ja",VLOOKUP($Q$2,Plausis!A:E,5,0),IF(R166="Ja",VLOOKUP($R$2,Plausis!A:E,5,0),IF(T166="Ja",VLOOKUP($T$2,Plausis!A:E,5,0),IF(U166="Ja",VLOOKUP($U$2,Plausis!A:E,5,0),IF(AA166="Ja",VLOOKUP($AA$2,Plausis!A:E,5,0),IF(AC166="Ja",VLOOKUP($AC$2,Plausis!A:E,5,0),IF(AD166="Ja",VLOOKUP($AD$2,Plausis!A:E,5,0),"")))))))</f>
        <v>Dieser Betrieb ist nur im Komfort-RS ohne ergänzenden Spezial-Straf-RS versicherbar.</v>
      </c>
      <c r="AH166" s="52" t="str">
        <f>IF(Y166="Ja",VLOOKUP($Y$2,Plausis!A:E,5,0),"")</f>
        <v/>
      </c>
      <c r="AI166" s="52" t="str">
        <f t="shared" si="47"/>
        <v>Nein</v>
      </c>
      <c r="AJ166" s="52" t="str">
        <f>IF(S166="Ja",VLOOKUP($S$2,Plausis!A:E,5,0),IF(V166="Ja",VLOOKUP($V$2,Plausis!A:E,5,0),IF(X166="Ja",VLOOKUP($X$2,Plausis!A:E,5,0),"")))</f>
        <v>Dieser Betrieb kann nur ohne ergänzenden Spezial-Straf-RS versichert werden.</v>
      </c>
      <c r="AL166" s="52" t="s">
        <v>2</v>
      </c>
      <c r="AM166" s="114">
        <v>45531</v>
      </c>
      <c r="AN166" s="52" t="s">
        <v>4467</v>
      </c>
      <c r="AO166" s="52" t="str">
        <f>VLOOKUP(B166,'BAT Grundtabelle'!B:T,19,0)</f>
        <v>ja</v>
      </c>
      <c r="AP166" s="105" t="str">
        <f t="shared" si="48"/>
        <v>10150</v>
      </c>
      <c r="AQ166" s="52" t="str">
        <f t="shared" si="49"/>
        <v>Bank</v>
      </c>
      <c r="AR166" s="52" t="b">
        <f t="shared" si="65"/>
        <v>0</v>
      </c>
      <c r="AS166" s="52" t="b">
        <f t="shared" si="65"/>
        <v>0</v>
      </c>
      <c r="AT166" s="52" t="b">
        <f t="shared" si="65"/>
        <v>0</v>
      </c>
      <c r="AU166" s="52">
        <f t="shared" si="50"/>
        <v>4</v>
      </c>
      <c r="AW166" s="52" t="b">
        <f t="shared" si="51"/>
        <v>0</v>
      </c>
      <c r="AX166" s="52" t="str">
        <f t="shared" si="52"/>
        <v>Unternehmen</v>
      </c>
      <c r="AY166" s="52" t="b">
        <f t="shared" si="53"/>
        <v>0</v>
      </c>
      <c r="AZ166" s="52" t="str">
        <f t="shared" si="54"/>
        <v>10150</v>
      </c>
      <c r="BA166" s="52" t="str">
        <f>VLOOKUP(A166,'BAT Grundtabelle'!A:U,21,0)</f>
        <v>ja</v>
      </c>
      <c r="BB166" s="52" t="str">
        <f t="shared" si="55"/>
        <v>nein</v>
      </c>
      <c r="BC166" s="52" t="str">
        <f t="shared" si="56"/>
        <v>10150</v>
      </c>
      <c r="BD166" s="52" t="str">
        <f t="shared" si="57"/>
        <v>Bank</v>
      </c>
      <c r="BE166" s="52" t="str">
        <f t="shared" si="58"/>
        <v>Unternehmen</v>
      </c>
      <c r="BF166" s="52">
        <f t="shared" si="59"/>
        <v>4</v>
      </c>
    </row>
    <row r="167" spans="1:58" hidden="1" x14ac:dyDescent="0.35">
      <c r="A167" s="107" t="s">
        <v>2563</v>
      </c>
      <c r="B167" s="75" t="s">
        <v>1668</v>
      </c>
      <c r="C167" s="52" t="s">
        <v>3</v>
      </c>
      <c r="D167" s="52" t="s">
        <v>3</v>
      </c>
      <c r="E167" s="52" t="s">
        <v>2</v>
      </c>
      <c r="F167" s="52" t="s">
        <v>2</v>
      </c>
      <c r="G167" s="52" t="s">
        <v>2</v>
      </c>
      <c r="H167" s="52" t="s">
        <v>2</v>
      </c>
      <c r="I167" s="52" t="s">
        <v>3</v>
      </c>
      <c r="J167" s="52">
        <v>4</v>
      </c>
      <c r="K167" s="52" t="s">
        <v>2</v>
      </c>
      <c r="L167" s="52" t="s">
        <v>2</v>
      </c>
      <c r="M167" s="52" t="s">
        <v>2</v>
      </c>
      <c r="N167" s="52" t="s">
        <v>3</v>
      </c>
      <c r="O167" s="52" t="s">
        <v>2412</v>
      </c>
      <c r="P167" s="52">
        <v>1195</v>
      </c>
      <c r="Q167" s="52" t="str">
        <f t="shared" si="64"/>
        <v>Nein</v>
      </c>
      <c r="R167" s="52" t="str">
        <f t="shared" si="64"/>
        <v>Nein</v>
      </c>
      <c r="S167" s="52" t="str">
        <f t="shared" si="64"/>
        <v>Nein</v>
      </c>
      <c r="T167" s="52" t="str">
        <f t="shared" si="64"/>
        <v>Nein</v>
      </c>
      <c r="U167" s="52" t="str">
        <f t="shared" si="64"/>
        <v>Nein</v>
      </c>
      <c r="V167" s="52" t="str">
        <f t="shared" si="64"/>
        <v>Nein</v>
      </c>
      <c r="W167" s="52" t="str">
        <f t="shared" si="64"/>
        <v>Nein</v>
      </c>
      <c r="X167" s="52" t="str">
        <f t="shared" si="64"/>
        <v>Nein</v>
      </c>
      <c r="Y167" s="52" t="str">
        <f t="shared" si="64"/>
        <v>Nein</v>
      </c>
      <c r="Z167" s="52" t="str">
        <f t="shared" si="64"/>
        <v>Nein</v>
      </c>
      <c r="AA167" s="52" t="str">
        <f t="shared" si="64"/>
        <v>Nein</v>
      </c>
      <c r="AB167" s="52" t="str">
        <f t="shared" si="64"/>
        <v>Ja</v>
      </c>
      <c r="AC167" s="52" t="str">
        <f t="shared" si="64"/>
        <v>Nein</v>
      </c>
      <c r="AD167" s="52" t="str">
        <f t="shared" si="64"/>
        <v>Nein</v>
      </c>
      <c r="AE167" s="52" t="str">
        <f t="shared" si="64"/>
        <v>Nein</v>
      </c>
      <c r="AF167" s="52" t="str">
        <f t="shared" si="64"/>
        <v>Nein</v>
      </c>
      <c r="AG167" s="61" t="str">
        <f>IF(Q167="Ja",VLOOKUP($Q$2,Plausis!A:E,5,0),IF(R167="Ja",VLOOKUP($R$2,Plausis!A:E,5,0),IF(T167="Ja",VLOOKUP($T$2,Plausis!A:E,5,0),IF(U167="Ja",VLOOKUP($U$2,Plausis!A:E,5,0),IF(AA167="Ja",VLOOKUP($AA$2,Plausis!A:E,5,0),IF(AC167="Ja",VLOOKUP($AC$2,Plausis!A:E,5,0),IF(AD167="Ja",VLOOKUP($AD$2,Plausis!A:E,5,0),"")))))))</f>
        <v/>
      </c>
      <c r="AH167" s="52" t="str">
        <f>IF(Y167="Ja",VLOOKUP($Y$2,Plausis!A:E,5,0),"")</f>
        <v/>
      </c>
      <c r="AI167" s="52" t="str">
        <f t="shared" si="47"/>
        <v>Ja</v>
      </c>
      <c r="AJ167" s="52" t="str">
        <f>IF(S167="Ja",VLOOKUP($S$2,Plausis!A:E,5,0),IF(V167="Ja",VLOOKUP($V$2,Plausis!A:E,5,0),IF(X167="Ja",VLOOKUP($X$2,Plausis!A:E,5,0),"")))</f>
        <v/>
      </c>
      <c r="AL167" s="52" t="s">
        <v>2</v>
      </c>
      <c r="AM167" s="114">
        <v>45531</v>
      </c>
      <c r="AN167" s="52" t="s">
        <v>4467</v>
      </c>
      <c r="AO167" s="52" t="str">
        <f>VLOOKUP(B167,'BAT Grundtabelle'!B:T,19,0)</f>
        <v>ja</v>
      </c>
      <c r="AP167" s="105" t="str">
        <f t="shared" si="48"/>
        <v>10151</v>
      </c>
      <c r="AQ167" s="52" t="str">
        <f t="shared" si="49"/>
        <v>Bank ohne Bargeldverkehr</v>
      </c>
      <c r="AR167" s="52" t="b">
        <f t="shared" si="65"/>
        <v>0</v>
      </c>
      <c r="AS167" s="52" t="b">
        <f t="shared" si="65"/>
        <v>0</v>
      </c>
      <c r="AT167" s="52" t="b">
        <f t="shared" si="65"/>
        <v>0</v>
      </c>
      <c r="AU167" s="52">
        <f t="shared" si="50"/>
        <v>4</v>
      </c>
      <c r="AW167" s="52" t="b">
        <f t="shared" si="51"/>
        <v>0</v>
      </c>
      <c r="AX167" s="52" t="str">
        <f t="shared" si="52"/>
        <v>Unternehmen</v>
      </c>
      <c r="AY167" s="52" t="b">
        <f t="shared" si="53"/>
        <v>0</v>
      </c>
      <c r="AZ167" s="52" t="str">
        <f t="shared" si="54"/>
        <v>10151</v>
      </c>
      <c r="BA167" s="52" t="str">
        <f>VLOOKUP(A167,'BAT Grundtabelle'!A:U,21,0)</f>
        <v>ja</v>
      </c>
      <c r="BB167" s="52" t="str">
        <f t="shared" si="55"/>
        <v>nein</v>
      </c>
      <c r="BC167" s="52" t="str">
        <f t="shared" si="56"/>
        <v>10151</v>
      </c>
      <c r="BD167" s="52" t="str">
        <f t="shared" si="57"/>
        <v>Bank ohne Bargeldverkehr</v>
      </c>
      <c r="BE167" s="52" t="str">
        <f t="shared" si="58"/>
        <v>Unternehmen</v>
      </c>
      <c r="BF167" s="52">
        <f t="shared" si="59"/>
        <v>4</v>
      </c>
    </row>
    <row r="168" spans="1:58" hidden="1" x14ac:dyDescent="0.35">
      <c r="A168" s="107" t="s">
        <v>2564</v>
      </c>
      <c r="B168" s="75" t="s">
        <v>748</v>
      </c>
      <c r="C168" s="52" t="s">
        <v>3</v>
      </c>
      <c r="D168" s="52" t="s">
        <v>3</v>
      </c>
      <c r="E168" s="52" t="s">
        <v>2</v>
      </c>
      <c r="F168" s="52" t="s">
        <v>2</v>
      </c>
      <c r="G168" s="52" t="s">
        <v>2</v>
      </c>
      <c r="H168" s="52" t="s">
        <v>2</v>
      </c>
      <c r="I168" s="52" t="s">
        <v>3</v>
      </c>
      <c r="J168" s="52">
        <v>4</v>
      </c>
      <c r="K168" s="52" t="s">
        <v>2</v>
      </c>
      <c r="L168" s="52" t="s">
        <v>2</v>
      </c>
      <c r="M168" s="52" t="s">
        <v>2</v>
      </c>
      <c r="N168" s="52" t="s">
        <v>3</v>
      </c>
      <c r="O168" s="52" t="s">
        <v>2412</v>
      </c>
      <c r="P168" s="52">
        <v>1195</v>
      </c>
      <c r="Q168" s="52" t="str">
        <f t="shared" si="64"/>
        <v>Nein</v>
      </c>
      <c r="R168" s="52" t="str">
        <f t="shared" si="64"/>
        <v>Nein</v>
      </c>
      <c r="S168" s="52" t="str">
        <f t="shared" si="64"/>
        <v>Nein</v>
      </c>
      <c r="T168" s="52" t="str">
        <f t="shared" si="64"/>
        <v>Nein</v>
      </c>
      <c r="U168" s="52" t="str">
        <f t="shared" si="64"/>
        <v>Nein</v>
      </c>
      <c r="V168" s="52" t="str">
        <f t="shared" si="64"/>
        <v>Nein</v>
      </c>
      <c r="W168" s="52" t="str">
        <f t="shared" si="64"/>
        <v>Nein</v>
      </c>
      <c r="X168" s="52" t="str">
        <f t="shared" si="64"/>
        <v>Nein</v>
      </c>
      <c r="Y168" s="52" t="str">
        <f t="shared" si="64"/>
        <v>Nein</v>
      </c>
      <c r="Z168" s="52" t="str">
        <f t="shared" si="64"/>
        <v>Nein</v>
      </c>
      <c r="AA168" s="52" t="str">
        <f t="shared" si="64"/>
        <v>Nein</v>
      </c>
      <c r="AB168" s="52" t="str">
        <f t="shared" si="64"/>
        <v>Ja</v>
      </c>
      <c r="AC168" s="52" t="str">
        <f t="shared" si="64"/>
        <v>Nein</v>
      </c>
      <c r="AD168" s="52" t="str">
        <f t="shared" si="64"/>
        <v>Nein</v>
      </c>
      <c r="AE168" s="52" t="str">
        <f t="shared" si="64"/>
        <v>Nein</v>
      </c>
      <c r="AF168" s="52" t="str">
        <f t="shared" si="64"/>
        <v>Nein</v>
      </c>
      <c r="AG168" s="61" t="str">
        <f>IF(Q168="Ja",VLOOKUP($Q$2,Plausis!A:E,5,0),IF(R168="Ja",VLOOKUP($R$2,Plausis!A:E,5,0),IF(T168="Ja",VLOOKUP($T$2,Plausis!A:E,5,0),IF(U168="Ja",VLOOKUP($U$2,Plausis!A:E,5,0),IF(AA168="Ja",VLOOKUP($AA$2,Plausis!A:E,5,0),IF(AC168="Ja",VLOOKUP($AC$2,Plausis!A:E,5,0),IF(AD168="Ja",VLOOKUP($AD$2,Plausis!A:E,5,0),"")))))))</f>
        <v/>
      </c>
      <c r="AH168" s="52" t="str">
        <f>IF(Y168="Ja",VLOOKUP($Y$2,Plausis!A:E,5,0),"")</f>
        <v/>
      </c>
      <c r="AI168" s="52" t="str">
        <f t="shared" si="47"/>
        <v>Ja</v>
      </c>
      <c r="AJ168" s="52" t="str">
        <f>IF(S168="Ja",VLOOKUP($S$2,Plausis!A:E,5,0),IF(V168="Ja",VLOOKUP($V$2,Plausis!A:E,5,0),IF(X168="Ja",VLOOKUP($X$2,Plausis!A:E,5,0),"")))</f>
        <v/>
      </c>
      <c r="AL168" s="52" t="s">
        <v>3</v>
      </c>
      <c r="AM168" s="114">
        <v>45531</v>
      </c>
      <c r="AN168" s="52" t="s">
        <v>4467</v>
      </c>
      <c r="AO168" s="52" t="str">
        <f>VLOOKUP(B168,'BAT Grundtabelle'!B:T,19,0)</f>
        <v>ja</v>
      </c>
      <c r="AP168" s="105" t="str">
        <f t="shared" si="48"/>
        <v>10152</v>
      </c>
      <c r="AQ168" s="52" t="str">
        <f t="shared" si="49"/>
        <v>Bar</v>
      </c>
      <c r="AR168" s="52" t="b">
        <f t="shared" si="65"/>
        <v>0</v>
      </c>
      <c r="AS168" s="52" t="b">
        <f t="shared" si="65"/>
        <v>0</v>
      </c>
      <c r="AT168" s="52" t="b">
        <f t="shared" si="65"/>
        <v>0</v>
      </c>
      <c r="AU168" s="52">
        <f t="shared" si="50"/>
        <v>4</v>
      </c>
      <c r="AW168" s="52" t="b">
        <f t="shared" si="51"/>
        <v>0</v>
      </c>
      <c r="AX168" s="52" t="str">
        <f t="shared" si="52"/>
        <v>Unternehmen</v>
      </c>
      <c r="AY168" s="52" t="b">
        <f t="shared" si="53"/>
        <v>0</v>
      </c>
      <c r="AZ168" s="52" t="str">
        <f t="shared" si="54"/>
        <v>10152</v>
      </c>
      <c r="BA168" s="52" t="str">
        <f>VLOOKUP(A168,'BAT Grundtabelle'!A:U,21,0)</f>
        <v>ja</v>
      </c>
      <c r="BB168" s="52" t="str">
        <f t="shared" si="55"/>
        <v>nein</v>
      </c>
      <c r="BC168" s="52" t="str">
        <f t="shared" si="56"/>
        <v>10152</v>
      </c>
      <c r="BD168" s="52" t="str">
        <f t="shared" si="57"/>
        <v>Bar</v>
      </c>
      <c r="BE168" s="52" t="str">
        <f t="shared" si="58"/>
        <v>Unternehmen</v>
      </c>
      <c r="BF168" s="52">
        <f t="shared" si="59"/>
        <v>4</v>
      </c>
    </row>
    <row r="169" spans="1:58" hidden="1" x14ac:dyDescent="0.35">
      <c r="A169" s="107" t="s">
        <v>2565</v>
      </c>
      <c r="B169" s="75" t="s">
        <v>1795</v>
      </c>
      <c r="C169" s="52" t="s">
        <v>2</v>
      </c>
      <c r="D169" s="52" t="s">
        <v>2</v>
      </c>
      <c r="E169" s="52" t="s">
        <v>2</v>
      </c>
      <c r="F169" s="52" t="s">
        <v>2</v>
      </c>
      <c r="G169" s="52" t="s">
        <v>2</v>
      </c>
      <c r="H169" s="52" t="s">
        <v>3</v>
      </c>
      <c r="I169" s="52" t="s">
        <v>2</v>
      </c>
      <c r="J169" s="52" t="s">
        <v>2</v>
      </c>
      <c r="K169" s="52" t="s">
        <v>2</v>
      </c>
      <c r="L169" s="52" t="s">
        <v>2</v>
      </c>
      <c r="M169" s="52" t="s">
        <v>2</v>
      </c>
      <c r="N169" s="52" t="s">
        <v>2</v>
      </c>
      <c r="O169" s="52" t="s">
        <v>2411</v>
      </c>
      <c r="P169" s="52" t="s">
        <v>59</v>
      </c>
      <c r="Q169" s="52" t="str">
        <f t="shared" si="64"/>
        <v>Nein</v>
      </c>
      <c r="R169" s="52" t="str">
        <f t="shared" si="64"/>
        <v>Nein</v>
      </c>
      <c r="S169" s="52" t="str">
        <f t="shared" si="64"/>
        <v>Nein</v>
      </c>
      <c r="T169" s="52" t="str">
        <f t="shared" si="64"/>
        <v>Nein</v>
      </c>
      <c r="U169" s="52" t="str">
        <f t="shared" si="64"/>
        <v>Nein</v>
      </c>
      <c r="V169" s="52" t="str">
        <f t="shared" si="64"/>
        <v>Nein</v>
      </c>
      <c r="W169" s="52" t="str">
        <f t="shared" si="64"/>
        <v>Nein</v>
      </c>
      <c r="X169" s="52" t="str">
        <f t="shared" si="64"/>
        <v>Nein</v>
      </c>
      <c r="Y169" s="52" t="str">
        <f t="shared" si="64"/>
        <v>Nein</v>
      </c>
      <c r="Z169" s="52" t="str">
        <f t="shared" si="64"/>
        <v>Nein</v>
      </c>
      <c r="AA169" s="52" t="str">
        <f t="shared" si="64"/>
        <v>Nein</v>
      </c>
      <c r="AB169" s="52" t="str">
        <f t="shared" si="64"/>
        <v>Nein</v>
      </c>
      <c r="AC169" s="52" t="str">
        <f t="shared" si="64"/>
        <v>Nein</v>
      </c>
      <c r="AD169" s="52" t="str">
        <f t="shared" si="64"/>
        <v>Nein</v>
      </c>
      <c r="AE169" s="52" t="str">
        <f t="shared" si="64"/>
        <v>Nein</v>
      </c>
      <c r="AF169" s="52" t="str">
        <f t="shared" si="64"/>
        <v>Nein</v>
      </c>
      <c r="AG169" s="61" t="str">
        <f>IF(Q169="Ja",VLOOKUP($Q$2,Plausis!A:E,5,0),IF(R169="Ja",VLOOKUP($R$2,Plausis!A:E,5,0),IF(T169="Ja",VLOOKUP($T$2,Plausis!A:E,5,0),IF(U169="Ja",VLOOKUP($U$2,Plausis!A:E,5,0),IF(AA169="Ja",VLOOKUP($AA$2,Plausis!A:E,5,0),IF(AC169="Ja",VLOOKUP($AC$2,Plausis!A:E,5,0),IF(AD169="Ja",VLOOKUP($AD$2,Plausis!A:E,5,0),"")))))))</f>
        <v/>
      </c>
      <c r="AH169" s="52" t="str">
        <f>IF(Y169="Ja",VLOOKUP($Y$2,Plausis!A:E,5,0),"")</f>
        <v/>
      </c>
      <c r="AI169" s="52" t="str">
        <f t="shared" si="47"/>
        <v>Nein</v>
      </c>
      <c r="AJ169" s="52" t="str">
        <f>IF(S169="Ja",VLOOKUP($S$2,Plausis!A:E,5,0),IF(V169="Ja",VLOOKUP($V$2,Plausis!A:E,5,0),IF(X169="Ja",VLOOKUP($X$2,Plausis!A:E,5,0),"")))</f>
        <v/>
      </c>
      <c r="AL169" s="52" t="s">
        <v>2</v>
      </c>
      <c r="AM169" s="114">
        <v>45531</v>
      </c>
      <c r="AN169" s="52" t="s">
        <v>4467</v>
      </c>
      <c r="AO169" s="52" t="str">
        <f>VLOOKUP(B169,'BAT Grundtabelle'!B:T,19,0)</f>
        <v>ja</v>
      </c>
      <c r="AP169" s="105" t="str">
        <f t="shared" si="48"/>
        <v>10153</v>
      </c>
      <c r="AQ169" s="52" t="str">
        <f t="shared" si="49"/>
        <v>Basketballverein</v>
      </c>
      <c r="AR169" s="52" t="b">
        <f t="shared" si="65"/>
        <v>0</v>
      </c>
      <c r="AS169" s="52" t="b">
        <f t="shared" si="65"/>
        <v>0</v>
      </c>
      <c r="AT169" s="52" t="b">
        <f t="shared" si="65"/>
        <v>0</v>
      </c>
      <c r="AU169" s="52" t="str">
        <f t="shared" si="50"/>
        <v>Eigener Tarif</v>
      </c>
      <c r="AW169" s="52" t="b">
        <f t="shared" si="51"/>
        <v>0</v>
      </c>
      <c r="AX169" s="52" t="str">
        <f t="shared" si="52"/>
        <v>Eigener Tarif</v>
      </c>
      <c r="AY169" s="52" t="b">
        <f t="shared" si="53"/>
        <v>0</v>
      </c>
      <c r="AZ169" s="52" t="str">
        <f t="shared" si="54"/>
        <v>10153</v>
      </c>
      <c r="BA169" s="52" t="str">
        <f>VLOOKUP(A169,'BAT Grundtabelle'!A:U,21,0)</f>
        <v>nein</v>
      </c>
      <c r="BB169" s="52" t="str">
        <f t="shared" si="55"/>
        <v>nein</v>
      </c>
      <c r="BC169" s="52" t="str">
        <f t="shared" si="56"/>
        <v>10153</v>
      </c>
      <c r="BD169" s="52" t="str">
        <f t="shared" si="57"/>
        <v>Basketballverein</v>
      </c>
      <c r="BE169" s="52" t="str">
        <f t="shared" si="58"/>
        <v>Eigener Tarif</v>
      </c>
      <c r="BF169" s="52" t="str">
        <f t="shared" si="59"/>
        <v>Eigener Tarif</v>
      </c>
    </row>
    <row r="170" spans="1:58" hidden="1" x14ac:dyDescent="0.35">
      <c r="A170" s="107" t="s">
        <v>2566</v>
      </c>
      <c r="B170" s="75" t="s">
        <v>156</v>
      </c>
      <c r="C170" s="52" t="s">
        <v>3</v>
      </c>
      <c r="D170" s="52" t="s">
        <v>3</v>
      </c>
      <c r="E170" s="52" t="s">
        <v>2</v>
      </c>
      <c r="F170" s="52" t="s">
        <v>2</v>
      </c>
      <c r="G170" s="52" t="s">
        <v>2</v>
      </c>
      <c r="H170" s="52" t="s">
        <v>2</v>
      </c>
      <c r="I170" s="52" t="s">
        <v>3</v>
      </c>
      <c r="J170" s="52">
        <v>1</v>
      </c>
      <c r="K170" s="52" t="s">
        <v>2</v>
      </c>
      <c r="L170" s="52" t="s">
        <v>2</v>
      </c>
      <c r="M170" s="52" t="s">
        <v>2</v>
      </c>
      <c r="N170" s="52" t="s">
        <v>3</v>
      </c>
      <c r="P170" s="52" t="s">
        <v>4</v>
      </c>
      <c r="Q170" s="52" t="str">
        <f t="shared" si="64"/>
        <v>Nein</v>
      </c>
      <c r="R170" s="52" t="str">
        <f t="shared" si="64"/>
        <v>Nein</v>
      </c>
      <c r="S170" s="52" t="str">
        <f t="shared" si="64"/>
        <v>Nein</v>
      </c>
      <c r="T170" s="52" t="str">
        <f t="shared" si="64"/>
        <v>Nein</v>
      </c>
      <c r="U170" s="52" t="str">
        <f t="shared" si="64"/>
        <v>Nein</v>
      </c>
      <c r="V170" s="52" t="str">
        <f t="shared" si="64"/>
        <v>Nein</v>
      </c>
      <c r="W170" s="52" t="str">
        <f t="shared" si="64"/>
        <v>Nein</v>
      </c>
      <c r="X170" s="52" t="str">
        <f t="shared" si="64"/>
        <v>Nein</v>
      </c>
      <c r="Y170" s="52" t="str">
        <f t="shared" si="64"/>
        <v>Nein</v>
      </c>
      <c r="Z170" s="52" t="str">
        <f t="shared" si="64"/>
        <v>Nein</v>
      </c>
      <c r="AA170" s="52" t="str">
        <f t="shared" si="64"/>
        <v>Nein</v>
      </c>
      <c r="AB170" s="52" t="str">
        <f t="shared" si="64"/>
        <v>Nein</v>
      </c>
      <c r="AC170" s="52" t="str">
        <f t="shared" si="64"/>
        <v>Nein</v>
      </c>
      <c r="AD170" s="52" t="str">
        <f t="shared" si="64"/>
        <v>Nein</v>
      </c>
      <c r="AE170" s="52" t="str">
        <f t="shared" si="64"/>
        <v>Nein</v>
      </c>
      <c r="AF170" s="52" t="str">
        <f t="shared" si="64"/>
        <v>Nein</v>
      </c>
      <c r="AG170" s="61" t="str">
        <f>IF(Q170="Ja",VLOOKUP($Q$2,Plausis!A:E,5,0),IF(R170="Ja",VLOOKUP($R$2,Plausis!A:E,5,0),IF(T170="Ja",VLOOKUP($T$2,Plausis!A:E,5,0),IF(U170="Ja",VLOOKUP($U$2,Plausis!A:E,5,0),IF(AA170="Ja",VLOOKUP($AA$2,Plausis!A:E,5,0),IF(AC170="Ja",VLOOKUP($AC$2,Plausis!A:E,5,0),IF(AD170="Ja",VLOOKUP($AD$2,Plausis!A:E,5,0),"")))))))</f>
        <v/>
      </c>
      <c r="AH170" s="52" t="str">
        <f>IF(Y170="Ja",VLOOKUP($Y$2,Plausis!A:E,5,0),"")</f>
        <v/>
      </c>
      <c r="AI170" s="52" t="str">
        <f t="shared" si="47"/>
        <v>Ja</v>
      </c>
      <c r="AJ170" s="52" t="str">
        <f>IF(S170="Ja",VLOOKUP($S$2,Plausis!A:E,5,0),IF(V170="Ja",VLOOKUP($V$2,Plausis!A:E,5,0),IF(X170="Ja",VLOOKUP($X$2,Plausis!A:E,5,0),"")))</f>
        <v/>
      </c>
      <c r="AL170" s="52" t="s">
        <v>3</v>
      </c>
      <c r="AM170" s="114">
        <v>45531</v>
      </c>
      <c r="AN170" s="52" t="s">
        <v>4467</v>
      </c>
      <c r="AO170" s="52" t="str">
        <f>VLOOKUP(B170,'BAT Grundtabelle'!B:T,19,0)</f>
        <v>ja</v>
      </c>
      <c r="AP170" s="105" t="str">
        <f t="shared" si="48"/>
        <v>10154</v>
      </c>
      <c r="AQ170" s="52" t="str">
        <f t="shared" si="49"/>
        <v>Bastelbedarfshandel (kein Baumarkt)</v>
      </c>
      <c r="AR170" s="52" t="b">
        <f t="shared" si="65"/>
        <v>0</v>
      </c>
      <c r="AS170" s="52" t="b">
        <f t="shared" si="65"/>
        <v>0</v>
      </c>
      <c r="AT170" s="52" t="b">
        <f t="shared" si="65"/>
        <v>0</v>
      </c>
      <c r="AU170" s="52">
        <f t="shared" si="50"/>
        <v>1</v>
      </c>
      <c r="AW170" s="52" t="b">
        <f t="shared" si="51"/>
        <v>0</v>
      </c>
      <c r="AX170" s="52" t="str">
        <f t="shared" si="52"/>
        <v>Unternehmen</v>
      </c>
      <c r="AY170" s="52" t="b">
        <f t="shared" si="53"/>
        <v>0</v>
      </c>
      <c r="AZ170" s="52" t="str">
        <f t="shared" si="54"/>
        <v>10154</v>
      </c>
      <c r="BA170" s="52" t="str">
        <f>VLOOKUP(A170,'BAT Grundtabelle'!A:U,21,0)</f>
        <v>ja</v>
      </c>
      <c r="BB170" s="52" t="str">
        <f t="shared" si="55"/>
        <v>nein</v>
      </c>
      <c r="BC170" s="52" t="str">
        <f t="shared" si="56"/>
        <v>10154</v>
      </c>
      <c r="BD170" s="52" t="str">
        <f t="shared" si="57"/>
        <v>Bastelbedarfshandel (kein Baumarkt)</v>
      </c>
      <c r="BE170" s="52" t="str">
        <f t="shared" si="58"/>
        <v>Unternehmen</v>
      </c>
      <c r="BF170" s="52">
        <f t="shared" si="59"/>
        <v>1</v>
      </c>
    </row>
    <row r="171" spans="1:58" hidden="1" x14ac:dyDescent="0.35">
      <c r="A171" s="107" t="s">
        <v>2567</v>
      </c>
      <c r="B171" s="75" t="s">
        <v>1032</v>
      </c>
      <c r="C171" s="52" t="s">
        <v>3</v>
      </c>
      <c r="D171" s="52" t="s">
        <v>3</v>
      </c>
      <c r="E171" s="52" t="s">
        <v>2</v>
      </c>
      <c r="F171" s="52" t="s">
        <v>2</v>
      </c>
      <c r="G171" s="52" t="s">
        <v>2</v>
      </c>
      <c r="H171" s="52" t="s">
        <v>2</v>
      </c>
      <c r="I171" s="52" t="s">
        <v>3</v>
      </c>
      <c r="J171" s="52">
        <v>1</v>
      </c>
      <c r="K171" s="52" t="s">
        <v>2</v>
      </c>
      <c r="L171" s="52" t="s">
        <v>2</v>
      </c>
      <c r="M171" s="52" t="s">
        <v>2</v>
      </c>
      <c r="N171" s="52" t="s">
        <v>3</v>
      </c>
      <c r="P171" s="52" t="s">
        <v>4</v>
      </c>
      <c r="Q171" s="52" t="str">
        <f t="shared" si="64"/>
        <v>Nein</v>
      </c>
      <c r="R171" s="52" t="str">
        <f t="shared" si="64"/>
        <v>Nein</v>
      </c>
      <c r="S171" s="52" t="str">
        <f t="shared" si="64"/>
        <v>Nein</v>
      </c>
      <c r="T171" s="52" t="str">
        <f t="shared" si="64"/>
        <v>Nein</v>
      </c>
      <c r="U171" s="52" t="str">
        <f t="shared" si="64"/>
        <v>Nein</v>
      </c>
      <c r="V171" s="52" t="str">
        <f t="shared" si="64"/>
        <v>Nein</v>
      </c>
      <c r="W171" s="52" t="str">
        <f t="shared" si="64"/>
        <v>Nein</v>
      </c>
      <c r="X171" s="52" t="str">
        <f t="shared" si="64"/>
        <v>Nein</v>
      </c>
      <c r="Y171" s="52" t="str">
        <f t="shared" si="64"/>
        <v>Nein</v>
      </c>
      <c r="Z171" s="52" t="str">
        <f t="shared" si="64"/>
        <v>Nein</v>
      </c>
      <c r="AA171" s="52" t="str">
        <f t="shared" si="64"/>
        <v>Nein</v>
      </c>
      <c r="AB171" s="52" t="str">
        <f t="shared" si="64"/>
        <v>Nein</v>
      </c>
      <c r="AC171" s="52" t="str">
        <f t="shared" si="64"/>
        <v>Nein</v>
      </c>
      <c r="AD171" s="52" t="str">
        <f t="shared" si="64"/>
        <v>Nein</v>
      </c>
      <c r="AE171" s="52" t="str">
        <f t="shared" si="64"/>
        <v>Nein</v>
      </c>
      <c r="AF171" s="52" t="str">
        <f t="shared" si="64"/>
        <v>Nein</v>
      </c>
      <c r="AG171" s="61" t="str">
        <f>IF(Q171="Ja",VLOOKUP($Q$2,Plausis!A:E,5,0),IF(R171="Ja",VLOOKUP($R$2,Plausis!A:E,5,0),IF(T171="Ja",VLOOKUP($T$2,Plausis!A:E,5,0),IF(U171="Ja",VLOOKUP($U$2,Plausis!A:E,5,0),IF(AA171="Ja",VLOOKUP($AA$2,Plausis!A:E,5,0),IF(AC171="Ja",VLOOKUP($AC$2,Plausis!A:E,5,0),IF(AD171="Ja",VLOOKUP($AD$2,Plausis!A:E,5,0),"")))))))</f>
        <v/>
      </c>
      <c r="AH171" s="52" t="str">
        <f>IF(Y171="Ja",VLOOKUP($Y$2,Plausis!A:E,5,0),"")</f>
        <v/>
      </c>
      <c r="AI171" s="52" t="str">
        <f t="shared" si="47"/>
        <v>Ja</v>
      </c>
      <c r="AJ171" s="52" t="str">
        <f>IF(S171="Ja",VLOOKUP($S$2,Plausis!A:E,5,0),IF(V171="Ja",VLOOKUP($V$2,Plausis!A:E,5,0),IF(X171="Ja",VLOOKUP($X$2,Plausis!A:E,5,0),"")))</f>
        <v/>
      </c>
      <c r="AL171" s="52" t="s">
        <v>3</v>
      </c>
      <c r="AM171" s="114">
        <v>45531</v>
      </c>
      <c r="AN171" s="52" t="s">
        <v>4467</v>
      </c>
      <c r="AO171" s="52" t="str">
        <f>VLOOKUP(B171,'BAT Grundtabelle'!B:T,19,0)</f>
        <v>ja</v>
      </c>
      <c r="AP171" s="105" t="str">
        <f t="shared" si="48"/>
        <v>10155</v>
      </c>
      <c r="AQ171" s="52" t="str">
        <f t="shared" si="49"/>
        <v>Bau- und Heimwerkermarkt</v>
      </c>
      <c r="AR171" s="52" t="b">
        <f t="shared" si="65"/>
        <v>0</v>
      </c>
      <c r="AS171" s="52" t="b">
        <f t="shared" si="65"/>
        <v>0</v>
      </c>
      <c r="AT171" s="52" t="b">
        <f t="shared" si="65"/>
        <v>0</v>
      </c>
      <c r="AU171" s="52">
        <f t="shared" si="50"/>
        <v>1</v>
      </c>
      <c r="AW171" s="52" t="b">
        <f t="shared" si="51"/>
        <v>0</v>
      </c>
      <c r="AX171" s="52" t="str">
        <f t="shared" si="52"/>
        <v>Unternehmen</v>
      </c>
      <c r="AY171" s="52" t="b">
        <f t="shared" si="53"/>
        <v>0</v>
      </c>
      <c r="AZ171" s="52" t="str">
        <f t="shared" si="54"/>
        <v>10155</v>
      </c>
      <c r="BA171" s="52" t="str">
        <f>VLOOKUP(A171,'BAT Grundtabelle'!A:U,21,0)</f>
        <v>ja</v>
      </c>
      <c r="BB171" s="52" t="str">
        <f t="shared" si="55"/>
        <v>nein</v>
      </c>
      <c r="BC171" s="52" t="str">
        <f t="shared" si="56"/>
        <v>10155</v>
      </c>
      <c r="BD171" s="52" t="str">
        <f t="shared" si="57"/>
        <v>Bau- und Heimwerkermarkt</v>
      </c>
      <c r="BE171" s="52" t="str">
        <f t="shared" si="58"/>
        <v>Unternehmen</v>
      </c>
      <c r="BF171" s="52">
        <f t="shared" si="59"/>
        <v>1</v>
      </c>
    </row>
    <row r="172" spans="1:58" hidden="1" x14ac:dyDescent="0.35">
      <c r="A172" s="107" t="s">
        <v>2568</v>
      </c>
      <c r="B172" s="75" t="s">
        <v>1287</v>
      </c>
      <c r="C172" s="52" t="s">
        <v>3</v>
      </c>
      <c r="D172" s="52" t="s">
        <v>3</v>
      </c>
      <c r="E172" s="52" t="s">
        <v>2</v>
      </c>
      <c r="F172" s="52" t="s">
        <v>2</v>
      </c>
      <c r="G172" s="52" t="s">
        <v>2</v>
      </c>
      <c r="H172" s="52" t="s">
        <v>2</v>
      </c>
      <c r="I172" s="52" t="s">
        <v>3</v>
      </c>
      <c r="J172" s="52">
        <v>2</v>
      </c>
      <c r="K172" s="52" t="s">
        <v>2</v>
      </c>
      <c r="L172" s="52" t="s">
        <v>2</v>
      </c>
      <c r="M172" s="52" t="s">
        <v>2</v>
      </c>
      <c r="N172" s="52" t="s">
        <v>3</v>
      </c>
      <c r="P172" s="52" t="s">
        <v>4</v>
      </c>
      <c r="Q172" s="52" t="str">
        <f t="shared" si="64"/>
        <v>Nein</v>
      </c>
      <c r="R172" s="52" t="str">
        <f t="shared" si="64"/>
        <v>Nein</v>
      </c>
      <c r="S172" s="52" t="str">
        <f t="shared" si="64"/>
        <v>Nein</v>
      </c>
      <c r="T172" s="52" t="str">
        <f t="shared" si="64"/>
        <v>Nein</v>
      </c>
      <c r="U172" s="52" t="str">
        <f t="shared" si="64"/>
        <v>Nein</v>
      </c>
      <c r="V172" s="52" t="str">
        <f t="shared" si="64"/>
        <v>Nein</v>
      </c>
      <c r="W172" s="52" t="str">
        <f t="shared" si="64"/>
        <v>Nein</v>
      </c>
      <c r="X172" s="52" t="str">
        <f t="shared" si="64"/>
        <v>Nein</v>
      </c>
      <c r="Y172" s="52" t="str">
        <f t="shared" si="64"/>
        <v>Nein</v>
      </c>
      <c r="Z172" s="52" t="str">
        <f t="shared" si="64"/>
        <v>Nein</v>
      </c>
      <c r="AA172" s="52" t="str">
        <f t="shared" si="64"/>
        <v>Nein</v>
      </c>
      <c r="AB172" s="52" t="str">
        <f t="shared" si="64"/>
        <v>Nein</v>
      </c>
      <c r="AC172" s="52" t="str">
        <f t="shared" si="64"/>
        <v>Nein</v>
      </c>
      <c r="AD172" s="52" t="str">
        <f t="shared" si="64"/>
        <v>Nein</v>
      </c>
      <c r="AE172" s="52" t="str">
        <f t="shared" si="64"/>
        <v>Nein</v>
      </c>
      <c r="AF172" s="52" t="str">
        <f t="shared" si="64"/>
        <v>Nein</v>
      </c>
      <c r="AG172" s="61" t="str">
        <f>IF(Q172="Ja",VLOOKUP($Q$2,Plausis!A:E,5,0),IF(R172="Ja",VLOOKUP($R$2,Plausis!A:E,5,0),IF(T172="Ja",VLOOKUP($T$2,Plausis!A:E,5,0),IF(U172="Ja",VLOOKUP($U$2,Plausis!A:E,5,0),IF(AA172="Ja",VLOOKUP($AA$2,Plausis!A:E,5,0),IF(AC172="Ja",VLOOKUP($AC$2,Plausis!A:E,5,0),IF(AD172="Ja",VLOOKUP($AD$2,Plausis!A:E,5,0),"")))))))</f>
        <v/>
      </c>
      <c r="AH172" s="52" t="str">
        <f>IF(Y172="Ja",VLOOKUP($Y$2,Plausis!A:E,5,0),"")</f>
        <v/>
      </c>
      <c r="AI172" s="52" t="str">
        <f t="shared" si="47"/>
        <v>Ja</v>
      </c>
      <c r="AJ172" s="52" t="str">
        <f>IF(S172="Ja",VLOOKUP($S$2,Plausis!A:E,5,0),IF(V172="Ja",VLOOKUP($V$2,Plausis!A:E,5,0),IF(X172="Ja",VLOOKUP($X$2,Plausis!A:E,5,0),"")))</f>
        <v/>
      </c>
      <c r="AL172" s="52" t="s">
        <v>2</v>
      </c>
      <c r="AM172" s="114">
        <v>45531</v>
      </c>
      <c r="AN172" s="52" t="s">
        <v>4467</v>
      </c>
      <c r="AO172" s="52" t="str">
        <f>VLOOKUP(B172,'BAT Grundtabelle'!B:T,19,0)</f>
        <v>ja</v>
      </c>
      <c r="AP172" s="105" t="str">
        <f t="shared" si="48"/>
        <v>10156</v>
      </c>
      <c r="AQ172" s="52" t="str">
        <f t="shared" si="49"/>
        <v>Bau von Eisenbahnen</v>
      </c>
      <c r="AR172" s="52" t="b">
        <f t="shared" si="65"/>
        <v>0</v>
      </c>
      <c r="AS172" s="52" t="b">
        <f t="shared" si="65"/>
        <v>0</v>
      </c>
      <c r="AT172" s="52" t="b">
        <f t="shared" si="65"/>
        <v>0</v>
      </c>
      <c r="AU172" s="52">
        <f t="shared" si="50"/>
        <v>2</v>
      </c>
      <c r="AW172" s="52" t="b">
        <f t="shared" si="51"/>
        <v>0</v>
      </c>
      <c r="AX172" s="52" t="str">
        <f t="shared" si="52"/>
        <v>Unternehmen</v>
      </c>
      <c r="AY172" s="52" t="b">
        <f t="shared" si="53"/>
        <v>0</v>
      </c>
      <c r="AZ172" s="52" t="str">
        <f t="shared" si="54"/>
        <v>10156</v>
      </c>
      <c r="BA172" s="52" t="str">
        <f>VLOOKUP(A172,'BAT Grundtabelle'!A:U,21,0)</f>
        <v>ja</v>
      </c>
      <c r="BB172" s="52" t="str">
        <f t="shared" si="55"/>
        <v>nein</v>
      </c>
      <c r="BC172" s="52" t="str">
        <f t="shared" si="56"/>
        <v>10156</v>
      </c>
      <c r="BD172" s="52" t="str">
        <f t="shared" si="57"/>
        <v>Bau von Eisenbahnen</v>
      </c>
      <c r="BE172" s="52" t="str">
        <f t="shared" si="58"/>
        <v>Unternehmen</v>
      </c>
      <c r="BF172" s="52">
        <f t="shared" si="59"/>
        <v>2</v>
      </c>
    </row>
    <row r="173" spans="1:58" hidden="1" x14ac:dyDescent="0.35">
      <c r="A173" s="107" t="s">
        <v>2569</v>
      </c>
      <c r="B173" s="75" t="s">
        <v>1431</v>
      </c>
      <c r="C173" s="52" t="s">
        <v>3</v>
      </c>
      <c r="D173" s="52" t="s">
        <v>3</v>
      </c>
      <c r="E173" s="52" t="s">
        <v>2</v>
      </c>
      <c r="F173" s="52" t="s">
        <v>2</v>
      </c>
      <c r="G173" s="52" t="s">
        <v>2</v>
      </c>
      <c r="H173" s="52" t="s">
        <v>2</v>
      </c>
      <c r="I173" s="52" t="s">
        <v>3</v>
      </c>
      <c r="J173" s="52">
        <v>1</v>
      </c>
      <c r="K173" s="52" t="s">
        <v>2</v>
      </c>
      <c r="L173" s="52" t="s">
        <v>2</v>
      </c>
      <c r="M173" s="52" t="s">
        <v>2</v>
      </c>
      <c r="N173" s="52" t="s">
        <v>3</v>
      </c>
      <c r="P173" s="52" t="s">
        <v>4</v>
      </c>
      <c r="Q173" s="52" t="str">
        <f t="shared" ref="Q173:AF182" si="66">IF(ISERROR(FIND(Q$2,$P173,1)),"Nein","Ja")</f>
        <v>Nein</v>
      </c>
      <c r="R173" s="52" t="str">
        <f t="shared" si="66"/>
        <v>Nein</v>
      </c>
      <c r="S173" s="52" t="str">
        <f t="shared" si="66"/>
        <v>Nein</v>
      </c>
      <c r="T173" s="52" t="str">
        <f t="shared" si="66"/>
        <v>Nein</v>
      </c>
      <c r="U173" s="52" t="str">
        <f t="shared" si="66"/>
        <v>Nein</v>
      </c>
      <c r="V173" s="52" t="str">
        <f t="shared" si="66"/>
        <v>Nein</v>
      </c>
      <c r="W173" s="52" t="str">
        <f t="shared" si="66"/>
        <v>Nein</v>
      </c>
      <c r="X173" s="52" t="str">
        <f t="shared" si="66"/>
        <v>Nein</v>
      </c>
      <c r="Y173" s="52" t="str">
        <f t="shared" si="66"/>
        <v>Nein</v>
      </c>
      <c r="Z173" s="52" t="str">
        <f t="shared" si="66"/>
        <v>Nein</v>
      </c>
      <c r="AA173" s="52" t="str">
        <f t="shared" si="66"/>
        <v>Nein</v>
      </c>
      <c r="AB173" s="52" t="str">
        <f t="shared" si="66"/>
        <v>Nein</v>
      </c>
      <c r="AC173" s="52" t="str">
        <f t="shared" si="66"/>
        <v>Nein</v>
      </c>
      <c r="AD173" s="52" t="str">
        <f t="shared" si="66"/>
        <v>Nein</v>
      </c>
      <c r="AE173" s="52" t="str">
        <f t="shared" si="66"/>
        <v>Nein</v>
      </c>
      <c r="AF173" s="52" t="str">
        <f t="shared" si="66"/>
        <v>Nein</v>
      </c>
      <c r="AG173" s="61" t="str">
        <f>IF(Q173="Ja",VLOOKUP($Q$2,Plausis!A:E,5,0),IF(R173="Ja",VLOOKUP($R$2,Plausis!A:E,5,0),IF(T173="Ja",VLOOKUP($T$2,Plausis!A:E,5,0),IF(U173="Ja",VLOOKUP($U$2,Plausis!A:E,5,0),IF(AA173="Ja",VLOOKUP($AA$2,Plausis!A:E,5,0),IF(AC173="Ja",VLOOKUP($AC$2,Plausis!A:E,5,0),IF(AD173="Ja",VLOOKUP($AD$2,Plausis!A:E,5,0),"")))))))</f>
        <v/>
      </c>
      <c r="AH173" s="52" t="str">
        <f>IF(Y173="Ja",VLOOKUP($Y$2,Plausis!A:E,5,0),"")</f>
        <v/>
      </c>
      <c r="AI173" s="52" t="str">
        <f t="shared" si="47"/>
        <v>Ja</v>
      </c>
      <c r="AJ173" s="52" t="str">
        <f>IF(S173="Ja",VLOOKUP($S$2,Plausis!A:E,5,0),IF(V173="Ja",VLOOKUP($V$2,Plausis!A:E,5,0),IF(X173="Ja",VLOOKUP($X$2,Plausis!A:E,5,0),"")))</f>
        <v/>
      </c>
      <c r="AL173" s="52" t="s">
        <v>2</v>
      </c>
      <c r="AM173" s="114">
        <v>45531</v>
      </c>
      <c r="AN173" s="52" t="s">
        <v>4467</v>
      </c>
      <c r="AO173" s="52" t="str">
        <f>VLOOKUP(B173,'BAT Grundtabelle'!B:T,19,0)</f>
        <v>ja</v>
      </c>
      <c r="AP173" s="105" t="str">
        <f t="shared" si="48"/>
        <v>10157</v>
      </c>
      <c r="AQ173" s="52" t="str">
        <f t="shared" si="49"/>
        <v>Baubetreuer, freiberuflich</v>
      </c>
      <c r="AR173" s="52" t="b">
        <f t="shared" si="65"/>
        <v>0</v>
      </c>
      <c r="AS173" s="52" t="b">
        <f t="shared" si="65"/>
        <v>0</v>
      </c>
      <c r="AT173" s="52" t="b">
        <f t="shared" si="65"/>
        <v>0</v>
      </c>
      <c r="AU173" s="52">
        <f t="shared" si="50"/>
        <v>1</v>
      </c>
      <c r="AW173" s="52" t="b">
        <f t="shared" si="51"/>
        <v>0</v>
      </c>
      <c r="AX173" s="52" t="str">
        <f t="shared" si="52"/>
        <v>Unternehmen</v>
      </c>
      <c r="AY173" s="52" t="b">
        <f t="shared" si="53"/>
        <v>0</v>
      </c>
      <c r="AZ173" s="52" t="str">
        <f t="shared" si="54"/>
        <v>10157</v>
      </c>
      <c r="BA173" s="52" t="str">
        <f>VLOOKUP(A173,'BAT Grundtabelle'!A:U,21,0)</f>
        <v>ja</v>
      </c>
      <c r="BB173" s="52" t="str">
        <f t="shared" si="55"/>
        <v>nein</v>
      </c>
      <c r="BC173" s="52" t="str">
        <f t="shared" si="56"/>
        <v>10157</v>
      </c>
      <c r="BD173" s="52" t="str">
        <f t="shared" si="57"/>
        <v>Baubetreuer, freiberuflich</v>
      </c>
      <c r="BE173" s="52" t="str">
        <f t="shared" si="58"/>
        <v>Unternehmen</v>
      </c>
      <c r="BF173" s="52">
        <f t="shared" si="59"/>
        <v>1</v>
      </c>
    </row>
    <row r="174" spans="1:58" hidden="1" x14ac:dyDescent="0.35">
      <c r="A174" s="107" t="s">
        <v>2570</v>
      </c>
      <c r="B174" s="75" t="s">
        <v>1432</v>
      </c>
      <c r="C174" s="52" t="s">
        <v>3</v>
      </c>
      <c r="D174" s="52" t="s">
        <v>3</v>
      </c>
      <c r="E174" s="52" t="s">
        <v>2</v>
      </c>
      <c r="F174" s="52" t="s">
        <v>2</v>
      </c>
      <c r="G174" s="52" t="s">
        <v>2</v>
      </c>
      <c r="H174" s="52" t="s">
        <v>2</v>
      </c>
      <c r="I174" s="52" t="s">
        <v>3</v>
      </c>
      <c r="J174" s="52">
        <v>1</v>
      </c>
      <c r="K174" s="52" t="s">
        <v>2</v>
      </c>
      <c r="L174" s="52" t="s">
        <v>2</v>
      </c>
      <c r="M174" s="52" t="s">
        <v>2</v>
      </c>
      <c r="N174" s="52" t="s">
        <v>2</v>
      </c>
      <c r="P174" s="52">
        <v>1197</v>
      </c>
      <c r="Q174" s="52" t="str">
        <f t="shared" si="66"/>
        <v>Nein</v>
      </c>
      <c r="R174" s="52" t="str">
        <f t="shared" si="66"/>
        <v>Nein</v>
      </c>
      <c r="S174" s="52" t="str">
        <f t="shared" si="66"/>
        <v>Nein</v>
      </c>
      <c r="T174" s="52" t="str">
        <f t="shared" si="66"/>
        <v>Nein</v>
      </c>
      <c r="U174" s="52" t="str">
        <f t="shared" si="66"/>
        <v>Nein</v>
      </c>
      <c r="V174" s="52" t="str">
        <f t="shared" si="66"/>
        <v>Nein</v>
      </c>
      <c r="W174" s="52" t="str">
        <f t="shared" si="66"/>
        <v>Nein</v>
      </c>
      <c r="X174" s="52" t="str">
        <f t="shared" si="66"/>
        <v>Nein</v>
      </c>
      <c r="Y174" s="52" t="str">
        <f t="shared" si="66"/>
        <v>Nein</v>
      </c>
      <c r="Z174" s="52" t="str">
        <f t="shared" si="66"/>
        <v>Nein</v>
      </c>
      <c r="AA174" s="52" t="str">
        <f t="shared" si="66"/>
        <v>Nein</v>
      </c>
      <c r="AB174" s="52" t="str">
        <f t="shared" si="66"/>
        <v>Nein</v>
      </c>
      <c r="AC174" s="52" t="str">
        <f t="shared" si="66"/>
        <v>Nein</v>
      </c>
      <c r="AD174" s="52" t="str">
        <f t="shared" si="66"/>
        <v>Nein</v>
      </c>
      <c r="AE174" s="52" t="str">
        <f t="shared" si="66"/>
        <v>Nein</v>
      </c>
      <c r="AF174" s="52" t="str">
        <f t="shared" si="66"/>
        <v>Nein</v>
      </c>
      <c r="AG174" s="61" t="str">
        <f>IF(Q174="Ja",VLOOKUP($Q$2,Plausis!A:E,5,0),IF(R174="Ja",VLOOKUP($R$2,Plausis!A:E,5,0),IF(T174="Ja",VLOOKUP($T$2,Plausis!A:E,5,0),IF(U174="Ja",VLOOKUP($U$2,Plausis!A:E,5,0),IF(AA174="Ja",VLOOKUP($AA$2,Plausis!A:E,5,0),IF(AC174="Ja",VLOOKUP($AC$2,Plausis!A:E,5,0),IF(AD174="Ja",VLOOKUP($AD$2,Plausis!A:E,5,0),"")))))))</f>
        <v/>
      </c>
      <c r="AH174" s="52" t="str">
        <f>IF(Y174="Ja",VLOOKUP($Y$2,Plausis!A:E,5,0),"")</f>
        <v/>
      </c>
      <c r="AI174" s="52" t="str">
        <f t="shared" si="47"/>
        <v>Ja</v>
      </c>
      <c r="AJ174" s="52" t="str">
        <f>IF(S174="Ja",VLOOKUP($S$2,Plausis!A:E,5,0),IF(V174="Ja",VLOOKUP($V$2,Plausis!A:E,5,0),IF(X174="Ja",VLOOKUP($X$2,Plausis!A:E,5,0),"")))</f>
        <v/>
      </c>
      <c r="AL174" s="52" t="s">
        <v>2</v>
      </c>
      <c r="AM174" s="114">
        <v>45531</v>
      </c>
      <c r="AN174" s="52" t="s">
        <v>4467</v>
      </c>
      <c r="AO174" s="52" t="str">
        <f>VLOOKUP(B174,'BAT Grundtabelle'!B:T,19,0)</f>
        <v>ja</v>
      </c>
      <c r="AP174" s="105" t="str">
        <f t="shared" si="48"/>
        <v>10158</v>
      </c>
      <c r="AQ174" s="52" t="str">
        <f t="shared" si="49"/>
        <v>Baubetrieb</v>
      </c>
      <c r="AR174" s="52" t="b">
        <f t="shared" si="65"/>
        <v>0</v>
      </c>
      <c r="AS174" s="52" t="b">
        <f t="shared" si="65"/>
        <v>0</v>
      </c>
      <c r="AT174" s="52" t="b">
        <f t="shared" si="65"/>
        <v>0</v>
      </c>
      <c r="AU174" s="52">
        <f t="shared" si="50"/>
        <v>1</v>
      </c>
      <c r="AW174" s="52" t="b">
        <f t="shared" si="51"/>
        <v>0</v>
      </c>
      <c r="AX174" s="52" t="str">
        <f t="shared" si="52"/>
        <v>Unternehmen</v>
      </c>
      <c r="AY174" s="52" t="b">
        <f t="shared" si="53"/>
        <v>0</v>
      </c>
      <c r="AZ174" s="52" t="str">
        <f t="shared" si="54"/>
        <v>10158</v>
      </c>
      <c r="BA174" s="52" t="str">
        <f>VLOOKUP(A174,'BAT Grundtabelle'!A:U,21,0)</f>
        <v>ja</v>
      </c>
      <c r="BB174" s="52" t="str">
        <f t="shared" si="55"/>
        <v>nein</v>
      </c>
      <c r="BC174" s="52" t="str">
        <f t="shared" si="56"/>
        <v>10158</v>
      </c>
      <c r="BD174" s="52" t="str">
        <f t="shared" si="57"/>
        <v>Baubetrieb</v>
      </c>
      <c r="BE174" s="52" t="str">
        <f t="shared" si="58"/>
        <v>Unternehmen</v>
      </c>
      <c r="BF174" s="52">
        <f t="shared" si="59"/>
        <v>1</v>
      </c>
    </row>
    <row r="175" spans="1:58" hidden="1" x14ac:dyDescent="0.35">
      <c r="A175" s="107" t="s">
        <v>2571</v>
      </c>
      <c r="B175" s="75" t="s">
        <v>1905</v>
      </c>
      <c r="C175" s="52" t="s">
        <v>3</v>
      </c>
      <c r="D175" s="52" t="s">
        <v>3</v>
      </c>
      <c r="E175" s="52" t="s">
        <v>3</v>
      </c>
      <c r="F175" s="52" t="s">
        <v>2</v>
      </c>
      <c r="G175" s="52" t="s">
        <v>2</v>
      </c>
      <c r="H175" s="52" t="s">
        <v>2</v>
      </c>
      <c r="I175" s="52" t="s">
        <v>3</v>
      </c>
      <c r="J175" s="52">
        <v>2</v>
      </c>
      <c r="K175" s="52" t="s">
        <v>2</v>
      </c>
      <c r="L175" s="52" t="s">
        <v>2</v>
      </c>
      <c r="M175" s="52" t="s">
        <v>2</v>
      </c>
      <c r="N175" s="52" t="s">
        <v>3</v>
      </c>
      <c r="P175" s="52" t="s">
        <v>4</v>
      </c>
      <c r="Q175" s="52" t="str">
        <f t="shared" si="66"/>
        <v>Nein</v>
      </c>
      <c r="R175" s="52" t="str">
        <f t="shared" si="66"/>
        <v>Nein</v>
      </c>
      <c r="S175" s="52" t="str">
        <f t="shared" si="66"/>
        <v>Nein</v>
      </c>
      <c r="T175" s="52" t="str">
        <f t="shared" si="66"/>
        <v>Nein</v>
      </c>
      <c r="U175" s="52" t="str">
        <f t="shared" si="66"/>
        <v>Nein</v>
      </c>
      <c r="V175" s="52" t="str">
        <f t="shared" si="66"/>
        <v>Nein</v>
      </c>
      <c r="W175" s="52" t="str">
        <f t="shared" si="66"/>
        <v>Nein</v>
      </c>
      <c r="X175" s="52" t="str">
        <f t="shared" si="66"/>
        <v>Nein</v>
      </c>
      <c r="Y175" s="52" t="str">
        <f t="shared" si="66"/>
        <v>Nein</v>
      </c>
      <c r="Z175" s="52" t="str">
        <f t="shared" si="66"/>
        <v>Nein</v>
      </c>
      <c r="AA175" s="52" t="str">
        <f t="shared" si="66"/>
        <v>Nein</v>
      </c>
      <c r="AB175" s="52" t="str">
        <f t="shared" si="66"/>
        <v>Nein</v>
      </c>
      <c r="AC175" s="52" t="str">
        <f t="shared" si="66"/>
        <v>Nein</v>
      </c>
      <c r="AD175" s="52" t="str">
        <f t="shared" si="66"/>
        <v>Nein</v>
      </c>
      <c r="AE175" s="52" t="str">
        <f t="shared" si="66"/>
        <v>Nein</v>
      </c>
      <c r="AF175" s="52" t="str">
        <f t="shared" si="66"/>
        <v>Nein</v>
      </c>
      <c r="AG175" s="61" t="str">
        <f>IF(Q175="Ja",VLOOKUP($Q$2,Plausis!A:E,5,0),IF(R175="Ja",VLOOKUP($R$2,Plausis!A:E,5,0),IF(T175="Ja",VLOOKUP($T$2,Plausis!A:E,5,0),IF(U175="Ja",VLOOKUP($U$2,Plausis!A:E,5,0),IF(AA175="Ja",VLOOKUP($AA$2,Plausis!A:E,5,0),IF(AC175="Ja",VLOOKUP($AC$2,Plausis!A:E,5,0),IF(AD175="Ja",VLOOKUP($AD$2,Plausis!A:E,5,0),"")))))))</f>
        <v/>
      </c>
      <c r="AH175" s="52" t="str">
        <f>IF(Y175="Ja",VLOOKUP($Y$2,Plausis!A:E,5,0),"")</f>
        <v/>
      </c>
      <c r="AI175" s="52" t="str">
        <f t="shared" si="47"/>
        <v>Ja</v>
      </c>
      <c r="AJ175" s="52" t="str">
        <f>IF(S175="Ja",VLOOKUP($S$2,Plausis!A:E,5,0),IF(V175="Ja",VLOOKUP($V$2,Plausis!A:E,5,0),IF(X175="Ja",VLOOKUP($X$2,Plausis!A:E,5,0),"")))</f>
        <v/>
      </c>
      <c r="AL175" s="52" t="s">
        <v>2</v>
      </c>
      <c r="AM175" s="114">
        <v>45531</v>
      </c>
      <c r="AN175" s="52" t="s">
        <v>4467</v>
      </c>
      <c r="AO175" s="52" t="str">
        <f>VLOOKUP(B175,'BAT Grundtabelle'!B:T,19,0)</f>
        <v>ja</v>
      </c>
      <c r="AP175" s="105" t="str">
        <f t="shared" si="48"/>
        <v>10159</v>
      </c>
      <c r="AQ175" s="52" t="str">
        <f t="shared" si="49"/>
        <v>Baubetrieb für Kfz-Motoren</v>
      </c>
      <c r="AR175" s="52" t="b">
        <f t="shared" si="65"/>
        <v>0</v>
      </c>
      <c r="AS175" s="52" t="b">
        <f t="shared" si="65"/>
        <v>0</v>
      </c>
      <c r="AT175" s="52" t="b">
        <f t="shared" si="65"/>
        <v>0</v>
      </c>
      <c r="AU175" s="52">
        <f t="shared" si="50"/>
        <v>2</v>
      </c>
      <c r="AW175" s="52" t="b">
        <f t="shared" si="51"/>
        <v>0</v>
      </c>
      <c r="AX175" s="52" t="str">
        <f t="shared" si="52"/>
        <v>Unternehmen</v>
      </c>
      <c r="AY175" s="52" t="b">
        <f t="shared" si="53"/>
        <v>0</v>
      </c>
      <c r="AZ175" s="52" t="str">
        <f t="shared" si="54"/>
        <v>10159</v>
      </c>
      <c r="BA175" s="52" t="str">
        <f>VLOOKUP(A175,'BAT Grundtabelle'!A:U,21,0)</f>
        <v>ja</v>
      </c>
      <c r="BB175" s="52" t="str">
        <f t="shared" si="55"/>
        <v>nein</v>
      </c>
      <c r="BC175" s="52" t="str">
        <f t="shared" si="56"/>
        <v>10159</v>
      </c>
      <c r="BD175" s="52" t="str">
        <f t="shared" si="57"/>
        <v>Baubetrieb für Kfz-Motoren</v>
      </c>
      <c r="BE175" s="52" t="str">
        <f t="shared" si="58"/>
        <v>Unternehmen</v>
      </c>
      <c r="BF175" s="52">
        <f t="shared" si="59"/>
        <v>2</v>
      </c>
    </row>
    <row r="176" spans="1:58" hidden="1" x14ac:dyDescent="0.35">
      <c r="A176" s="107" t="s">
        <v>2572</v>
      </c>
      <c r="B176" s="75" t="s">
        <v>1910</v>
      </c>
      <c r="C176" s="52" t="s">
        <v>3</v>
      </c>
      <c r="D176" s="52" t="s">
        <v>3</v>
      </c>
      <c r="E176" s="52" t="s">
        <v>2</v>
      </c>
      <c r="F176" s="52" t="s">
        <v>2</v>
      </c>
      <c r="G176" s="52" t="s">
        <v>2</v>
      </c>
      <c r="H176" s="52" t="s">
        <v>2</v>
      </c>
      <c r="I176" s="52" t="s">
        <v>3</v>
      </c>
      <c r="J176" s="52">
        <v>2</v>
      </c>
      <c r="K176" s="52" t="s">
        <v>2</v>
      </c>
      <c r="L176" s="52" t="s">
        <v>2</v>
      </c>
      <c r="M176" s="52" t="s">
        <v>2</v>
      </c>
      <c r="N176" s="52" t="s">
        <v>3</v>
      </c>
      <c r="P176" s="52" t="s">
        <v>4</v>
      </c>
      <c r="Q176" s="52" t="str">
        <f t="shared" si="66"/>
        <v>Nein</v>
      </c>
      <c r="R176" s="52" t="str">
        <f t="shared" si="66"/>
        <v>Nein</v>
      </c>
      <c r="S176" s="52" t="str">
        <f t="shared" si="66"/>
        <v>Nein</v>
      </c>
      <c r="T176" s="52" t="str">
        <f t="shared" si="66"/>
        <v>Nein</v>
      </c>
      <c r="U176" s="52" t="str">
        <f t="shared" si="66"/>
        <v>Nein</v>
      </c>
      <c r="V176" s="52" t="str">
        <f t="shared" si="66"/>
        <v>Nein</v>
      </c>
      <c r="W176" s="52" t="str">
        <f t="shared" si="66"/>
        <v>Nein</v>
      </c>
      <c r="X176" s="52" t="str">
        <f t="shared" si="66"/>
        <v>Nein</v>
      </c>
      <c r="Y176" s="52" t="str">
        <f t="shared" si="66"/>
        <v>Nein</v>
      </c>
      <c r="Z176" s="52" t="str">
        <f t="shared" si="66"/>
        <v>Nein</v>
      </c>
      <c r="AA176" s="52" t="str">
        <f t="shared" si="66"/>
        <v>Nein</v>
      </c>
      <c r="AB176" s="52" t="str">
        <f t="shared" si="66"/>
        <v>Nein</v>
      </c>
      <c r="AC176" s="52" t="str">
        <f t="shared" si="66"/>
        <v>Nein</v>
      </c>
      <c r="AD176" s="52" t="str">
        <f t="shared" si="66"/>
        <v>Nein</v>
      </c>
      <c r="AE176" s="52" t="str">
        <f t="shared" si="66"/>
        <v>Nein</v>
      </c>
      <c r="AF176" s="52" t="str">
        <f t="shared" si="66"/>
        <v>Nein</v>
      </c>
      <c r="AG176" s="61" t="str">
        <f>IF(Q176="Ja",VLOOKUP($Q$2,Plausis!A:E,5,0),IF(R176="Ja",VLOOKUP($R$2,Plausis!A:E,5,0),IF(T176="Ja",VLOOKUP($T$2,Plausis!A:E,5,0),IF(U176="Ja",VLOOKUP($U$2,Plausis!A:E,5,0),IF(AA176="Ja",VLOOKUP($AA$2,Plausis!A:E,5,0),IF(AC176="Ja",VLOOKUP($AC$2,Plausis!A:E,5,0),IF(AD176="Ja",VLOOKUP($AD$2,Plausis!A:E,5,0),"")))))))</f>
        <v/>
      </c>
      <c r="AH176" s="52" t="str">
        <f>IF(Y176="Ja",VLOOKUP($Y$2,Plausis!A:E,5,0),"")</f>
        <v/>
      </c>
      <c r="AI176" s="52" t="str">
        <f t="shared" si="47"/>
        <v>Ja</v>
      </c>
      <c r="AJ176" s="52" t="str">
        <f>IF(S176="Ja",VLOOKUP($S$2,Plausis!A:E,5,0),IF(V176="Ja",VLOOKUP($V$2,Plausis!A:E,5,0),IF(X176="Ja",VLOOKUP($X$2,Plausis!A:E,5,0),"")))</f>
        <v/>
      </c>
      <c r="AL176" s="52" t="s">
        <v>2</v>
      </c>
      <c r="AM176" s="114">
        <v>45531</v>
      </c>
      <c r="AN176" s="52" t="s">
        <v>4467</v>
      </c>
      <c r="AO176" s="52" t="str">
        <f>VLOOKUP(B176,'BAT Grundtabelle'!B:T,19,0)</f>
        <v>ja</v>
      </c>
      <c r="AP176" s="105" t="str">
        <f t="shared" si="48"/>
        <v>10160</v>
      </c>
      <c r="AQ176" s="52" t="str">
        <f t="shared" si="49"/>
        <v>Baubiologe</v>
      </c>
      <c r="AR176" s="52" t="b">
        <f t="shared" si="65"/>
        <v>0</v>
      </c>
      <c r="AS176" s="52" t="b">
        <f t="shared" si="65"/>
        <v>0</v>
      </c>
      <c r="AT176" s="52" t="b">
        <f t="shared" si="65"/>
        <v>0</v>
      </c>
      <c r="AU176" s="52">
        <f t="shared" si="50"/>
        <v>2</v>
      </c>
      <c r="AW176" s="52" t="b">
        <f t="shared" si="51"/>
        <v>0</v>
      </c>
      <c r="AX176" s="52" t="str">
        <f t="shared" si="52"/>
        <v>Unternehmen</v>
      </c>
      <c r="AY176" s="52" t="b">
        <f t="shared" si="53"/>
        <v>0</v>
      </c>
      <c r="AZ176" s="52" t="str">
        <f t="shared" si="54"/>
        <v>10160</v>
      </c>
      <c r="BA176" s="52" t="str">
        <f>VLOOKUP(A176,'BAT Grundtabelle'!A:U,21,0)</f>
        <v>ja</v>
      </c>
      <c r="BB176" s="52" t="str">
        <f t="shared" si="55"/>
        <v>nein</v>
      </c>
      <c r="BC176" s="52" t="str">
        <f t="shared" si="56"/>
        <v>10160</v>
      </c>
      <c r="BD176" s="52" t="str">
        <f t="shared" si="57"/>
        <v>Baubiologe</v>
      </c>
      <c r="BE176" s="52" t="str">
        <f t="shared" si="58"/>
        <v>Unternehmen</v>
      </c>
      <c r="BF176" s="52">
        <f t="shared" si="59"/>
        <v>2</v>
      </c>
    </row>
    <row r="177" spans="1:58" hidden="1" x14ac:dyDescent="0.35">
      <c r="A177" s="107" t="s">
        <v>2573</v>
      </c>
      <c r="B177" s="75" t="s">
        <v>142</v>
      </c>
      <c r="C177" s="52" t="s">
        <v>3</v>
      </c>
      <c r="D177" s="52" t="s">
        <v>3</v>
      </c>
      <c r="E177" s="52" t="s">
        <v>2</v>
      </c>
      <c r="F177" s="52" t="s">
        <v>3</v>
      </c>
      <c r="G177" s="52" t="s">
        <v>2</v>
      </c>
      <c r="H177" s="52" t="s">
        <v>2</v>
      </c>
      <c r="I177" s="52" t="s">
        <v>3</v>
      </c>
      <c r="J177" s="52">
        <v>1</v>
      </c>
      <c r="K177" s="52" t="s">
        <v>2</v>
      </c>
      <c r="L177" s="52" t="s">
        <v>2</v>
      </c>
      <c r="M177" s="52" t="s">
        <v>2</v>
      </c>
      <c r="N177" s="52" t="s">
        <v>3</v>
      </c>
      <c r="P177" s="52" t="s">
        <v>4</v>
      </c>
      <c r="Q177" s="52" t="str">
        <f t="shared" si="66"/>
        <v>Nein</v>
      </c>
      <c r="R177" s="52" t="str">
        <f t="shared" si="66"/>
        <v>Nein</v>
      </c>
      <c r="S177" s="52" t="str">
        <f t="shared" si="66"/>
        <v>Nein</v>
      </c>
      <c r="T177" s="52" t="str">
        <f t="shared" si="66"/>
        <v>Nein</v>
      </c>
      <c r="U177" s="52" t="str">
        <f t="shared" si="66"/>
        <v>Nein</v>
      </c>
      <c r="V177" s="52" t="str">
        <f t="shared" si="66"/>
        <v>Nein</v>
      </c>
      <c r="W177" s="52" t="str">
        <f t="shared" si="66"/>
        <v>Nein</v>
      </c>
      <c r="X177" s="52" t="str">
        <f t="shared" si="66"/>
        <v>Nein</v>
      </c>
      <c r="Y177" s="52" t="str">
        <f t="shared" si="66"/>
        <v>Nein</v>
      </c>
      <c r="Z177" s="52" t="str">
        <f t="shared" si="66"/>
        <v>Nein</v>
      </c>
      <c r="AA177" s="52" t="str">
        <f t="shared" si="66"/>
        <v>Nein</v>
      </c>
      <c r="AB177" s="52" t="str">
        <f t="shared" si="66"/>
        <v>Nein</v>
      </c>
      <c r="AC177" s="52" t="str">
        <f t="shared" si="66"/>
        <v>Nein</v>
      </c>
      <c r="AD177" s="52" t="str">
        <f t="shared" si="66"/>
        <v>Nein</v>
      </c>
      <c r="AE177" s="52" t="str">
        <f t="shared" si="66"/>
        <v>Nein</v>
      </c>
      <c r="AF177" s="52" t="str">
        <f t="shared" si="66"/>
        <v>Nein</v>
      </c>
      <c r="AG177" s="61" t="str">
        <f>IF(Q177="Ja",VLOOKUP($Q$2,Plausis!A:E,5,0),IF(R177="Ja",VLOOKUP($R$2,Plausis!A:E,5,0),IF(T177="Ja",VLOOKUP($T$2,Plausis!A:E,5,0),IF(U177="Ja",VLOOKUP($U$2,Plausis!A:E,5,0),IF(AA177="Ja",VLOOKUP($AA$2,Plausis!A:E,5,0),IF(AC177="Ja",VLOOKUP($AC$2,Plausis!A:E,5,0),IF(AD177="Ja",VLOOKUP($AD$2,Plausis!A:E,5,0),"")))))))</f>
        <v/>
      </c>
      <c r="AH177" s="52" t="str">
        <f>IF(Y177="Ja",VLOOKUP($Y$2,Plausis!A:E,5,0),"")</f>
        <v/>
      </c>
      <c r="AI177" s="52" t="str">
        <f t="shared" si="47"/>
        <v>Ja</v>
      </c>
      <c r="AJ177" s="52" t="str">
        <f>IF(S177="Ja",VLOOKUP($S$2,Plausis!A:E,5,0),IF(V177="Ja",VLOOKUP($V$2,Plausis!A:E,5,0),IF(X177="Ja",VLOOKUP($X$2,Plausis!A:E,5,0),"")))</f>
        <v/>
      </c>
      <c r="AL177" s="52" t="s">
        <v>2</v>
      </c>
      <c r="AM177" s="114">
        <v>45531</v>
      </c>
      <c r="AN177" s="52" t="s">
        <v>4467</v>
      </c>
      <c r="AO177" s="52" t="str">
        <f>VLOOKUP(B177,'BAT Grundtabelle'!B:T,19,0)</f>
        <v>ja</v>
      </c>
      <c r="AP177" s="105" t="str">
        <f t="shared" si="48"/>
        <v>10161</v>
      </c>
      <c r="AQ177" s="52" t="str">
        <f t="shared" si="49"/>
        <v>Bauernhof</v>
      </c>
      <c r="AR177" s="52" t="b">
        <f t="shared" si="65"/>
        <v>0</v>
      </c>
      <c r="AS177" s="52" t="b">
        <f t="shared" si="65"/>
        <v>0</v>
      </c>
      <c r="AT177" s="52" t="b">
        <f t="shared" si="65"/>
        <v>0</v>
      </c>
      <c r="AU177" s="52">
        <f t="shared" si="50"/>
        <v>1</v>
      </c>
      <c r="AW177" s="52" t="b">
        <f t="shared" si="51"/>
        <v>0</v>
      </c>
      <c r="AX177" s="52" t="str">
        <f t="shared" si="52"/>
        <v>Unternehmen</v>
      </c>
      <c r="AY177" s="52" t="b">
        <f t="shared" si="53"/>
        <v>0</v>
      </c>
      <c r="AZ177" s="52" t="str">
        <f t="shared" si="54"/>
        <v>10161</v>
      </c>
      <c r="BA177" s="52" t="str">
        <f>VLOOKUP(A177,'BAT Grundtabelle'!A:U,21,0)</f>
        <v>ja</v>
      </c>
      <c r="BB177" s="52" t="str">
        <f t="shared" si="55"/>
        <v>nein</v>
      </c>
      <c r="BC177" s="52" t="str">
        <f t="shared" si="56"/>
        <v>10161</v>
      </c>
      <c r="BD177" s="52" t="str">
        <f t="shared" si="57"/>
        <v>Bauernhof</v>
      </c>
      <c r="BE177" s="52" t="str">
        <f t="shared" si="58"/>
        <v>Unternehmen</v>
      </c>
      <c r="BF177" s="52">
        <f t="shared" si="59"/>
        <v>1</v>
      </c>
    </row>
    <row r="178" spans="1:58" hidden="1" x14ac:dyDescent="0.35">
      <c r="A178" s="107" t="s">
        <v>2574</v>
      </c>
      <c r="B178" s="75" t="s">
        <v>318</v>
      </c>
      <c r="C178" s="52" t="s">
        <v>3</v>
      </c>
      <c r="D178" s="52" t="s">
        <v>3</v>
      </c>
      <c r="E178" s="52" t="s">
        <v>2</v>
      </c>
      <c r="F178" s="52" t="s">
        <v>2</v>
      </c>
      <c r="G178" s="52" t="s">
        <v>2</v>
      </c>
      <c r="H178" s="52" t="s">
        <v>2</v>
      </c>
      <c r="I178" s="52" t="s">
        <v>2</v>
      </c>
      <c r="J178" s="52" t="s">
        <v>2</v>
      </c>
      <c r="K178" s="52" t="s">
        <v>2</v>
      </c>
      <c r="L178" s="52" t="s">
        <v>2</v>
      </c>
      <c r="M178" s="52" t="s">
        <v>2</v>
      </c>
      <c r="N178" s="52" t="s">
        <v>3</v>
      </c>
      <c r="O178" s="52" t="s">
        <v>2412</v>
      </c>
      <c r="Q178" s="52" t="str">
        <f t="shared" si="66"/>
        <v>Nein</v>
      </c>
      <c r="R178" s="52" t="str">
        <f t="shared" si="66"/>
        <v>Nein</v>
      </c>
      <c r="S178" s="52" t="str">
        <f t="shared" si="66"/>
        <v>Nein</v>
      </c>
      <c r="T178" s="52" t="str">
        <f t="shared" si="66"/>
        <v>Nein</v>
      </c>
      <c r="U178" s="52" t="str">
        <f t="shared" si="66"/>
        <v>Nein</v>
      </c>
      <c r="V178" s="52" t="str">
        <f t="shared" si="66"/>
        <v>Nein</v>
      </c>
      <c r="W178" s="52" t="str">
        <f t="shared" si="66"/>
        <v>Nein</v>
      </c>
      <c r="X178" s="52" t="str">
        <f t="shared" si="66"/>
        <v>Nein</v>
      </c>
      <c r="Y178" s="52" t="str">
        <f t="shared" si="66"/>
        <v>Nein</v>
      </c>
      <c r="Z178" s="52" t="str">
        <f t="shared" si="66"/>
        <v>Nein</v>
      </c>
      <c r="AA178" s="52" t="str">
        <f t="shared" si="66"/>
        <v>Nein</v>
      </c>
      <c r="AB178" s="52" t="str">
        <f t="shared" si="66"/>
        <v>Nein</v>
      </c>
      <c r="AC178" s="52" t="str">
        <f t="shared" si="66"/>
        <v>Nein</v>
      </c>
      <c r="AD178" s="52" t="str">
        <f t="shared" si="66"/>
        <v>Nein</v>
      </c>
      <c r="AE178" s="52" t="str">
        <f t="shared" si="66"/>
        <v>Nein</v>
      </c>
      <c r="AF178" s="52" t="str">
        <f t="shared" si="66"/>
        <v>Nein</v>
      </c>
      <c r="AG178" s="61" t="str">
        <f>IF(Q178="Ja",VLOOKUP($Q$2,Plausis!A:E,5,0),IF(R178="Ja",VLOOKUP($R$2,Plausis!A:E,5,0),IF(T178="Ja",VLOOKUP($T$2,Plausis!A:E,5,0),IF(U178="Ja",VLOOKUP($U$2,Plausis!A:E,5,0),IF(AA178="Ja",VLOOKUP($AA$2,Plausis!A:E,5,0),IF(AC178="Ja",VLOOKUP($AC$2,Plausis!A:E,5,0),IF(AD178="Ja",VLOOKUP($AD$2,Plausis!A:E,5,0),"")))))))</f>
        <v/>
      </c>
      <c r="AH178" s="52" t="str">
        <f>IF(Y178="Ja",VLOOKUP($Y$2,Plausis!A:E,5,0),"")</f>
        <v/>
      </c>
      <c r="AI178" s="52" t="str">
        <f t="shared" si="47"/>
        <v>Ja</v>
      </c>
      <c r="AJ178" s="52" t="str">
        <f>IF(S178="Ja",VLOOKUP($S$2,Plausis!A:E,5,0),IF(V178="Ja",VLOOKUP($V$2,Plausis!A:E,5,0),IF(X178="Ja",VLOOKUP($X$2,Plausis!A:E,5,0),"")))</f>
        <v/>
      </c>
      <c r="AL178" s="52" t="s">
        <v>2</v>
      </c>
      <c r="AM178" s="114">
        <v>45531</v>
      </c>
      <c r="AN178" s="52" t="s">
        <v>4467</v>
      </c>
      <c r="AO178" s="52" t="str">
        <f>VLOOKUP(B178,'BAT Grundtabelle'!B:T,19,0)</f>
        <v>ja</v>
      </c>
      <c r="AP178" s="105" t="str">
        <f t="shared" si="48"/>
        <v>10162</v>
      </c>
      <c r="AQ178" s="52" t="str">
        <f t="shared" si="49"/>
        <v>Bauernverband</v>
      </c>
      <c r="AR178" s="52" t="b">
        <f t="shared" si="65"/>
        <v>0</v>
      </c>
      <c r="AS178" s="52" t="b">
        <f t="shared" si="65"/>
        <v>0</v>
      </c>
      <c r="AT178" s="52" t="b">
        <f t="shared" si="65"/>
        <v>0</v>
      </c>
      <c r="AU178" s="52" t="str">
        <f t="shared" si="50"/>
        <v>Eigener Tarif</v>
      </c>
      <c r="AW178" s="52" t="b">
        <f t="shared" si="51"/>
        <v>0</v>
      </c>
      <c r="AX178" s="52" t="str">
        <f t="shared" si="52"/>
        <v>Eigener Tarif</v>
      </c>
      <c r="AY178" s="52" t="b">
        <f t="shared" si="53"/>
        <v>0</v>
      </c>
      <c r="AZ178" s="52" t="str">
        <f t="shared" si="54"/>
        <v>10162</v>
      </c>
      <c r="BA178" s="52" t="str">
        <f>VLOOKUP(A178,'BAT Grundtabelle'!A:U,21,0)</f>
        <v>ja</v>
      </c>
      <c r="BB178" s="52" t="str">
        <f t="shared" si="55"/>
        <v>nein</v>
      </c>
      <c r="BC178" s="52" t="str">
        <f t="shared" si="56"/>
        <v>10162</v>
      </c>
      <c r="BD178" s="52" t="str">
        <f t="shared" si="57"/>
        <v>Bauernverband</v>
      </c>
      <c r="BE178" s="52" t="str">
        <f t="shared" si="58"/>
        <v>Eigener Tarif</v>
      </c>
      <c r="BF178" s="52" t="str">
        <f t="shared" si="59"/>
        <v>Eigener Tarif</v>
      </c>
    </row>
    <row r="179" spans="1:58" hidden="1" x14ac:dyDescent="0.35">
      <c r="A179" s="107" t="s">
        <v>2575</v>
      </c>
      <c r="B179" s="75" t="s">
        <v>659</v>
      </c>
      <c r="C179" s="52" t="s">
        <v>3</v>
      </c>
      <c r="D179" s="52" t="s">
        <v>3</v>
      </c>
      <c r="E179" s="52" t="s">
        <v>2</v>
      </c>
      <c r="F179" s="52" t="s">
        <v>2</v>
      </c>
      <c r="G179" s="52" t="s">
        <v>2</v>
      </c>
      <c r="H179" s="52" t="s">
        <v>2</v>
      </c>
      <c r="I179" s="52" t="s">
        <v>3</v>
      </c>
      <c r="J179" s="52">
        <v>1</v>
      </c>
      <c r="K179" s="52" t="s">
        <v>2</v>
      </c>
      <c r="L179" s="52" t="s">
        <v>2</v>
      </c>
      <c r="M179" s="52" t="s">
        <v>2</v>
      </c>
      <c r="N179" s="52" t="s">
        <v>3</v>
      </c>
      <c r="P179" s="52" t="s">
        <v>4</v>
      </c>
      <c r="Q179" s="52" t="str">
        <f t="shared" si="66"/>
        <v>Nein</v>
      </c>
      <c r="R179" s="52" t="str">
        <f t="shared" si="66"/>
        <v>Nein</v>
      </c>
      <c r="S179" s="52" t="str">
        <f t="shared" si="66"/>
        <v>Nein</v>
      </c>
      <c r="T179" s="52" t="str">
        <f t="shared" si="66"/>
        <v>Nein</v>
      </c>
      <c r="U179" s="52" t="str">
        <f t="shared" si="66"/>
        <v>Nein</v>
      </c>
      <c r="V179" s="52" t="str">
        <f t="shared" si="66"/>
        <v>Nein</v>
      </c>
      <c r="W179" s="52" t="str">
        <f t="shared" si="66"/>
        <v>Nein</v>
      </c>
      <c r="X179" s="52" t="str">
        <f t="shared" si="66"/>
        <v>Nein</v>
      </c>
      <c r="Y179" s="52" t="str">
        <f t="shared" si="66"/>
        <v>Nein</v>
      </c>
      <c r="Z179" s="52" t="str">
        <f t="shared" si="66"/>
        <v>Nein</v>
      </c>
      <c r="AA179" s="52" t="str">
        <f t="shared" si="66"/>
        <v>Nein</v>
      </c>
      <c r="AB179" s="52" t="str">
        <f t="shared" si="66"/>
        <v>Nein</v>
      </c>
      <c r="AC179" s="52" t="str">
        <f t="shared" si="66"/>
        <v>Nein</v>
      </c>
      <c r="AD179" s="52" t="str">
        <f t="shared" si="66"/>
        <v>Nein</v>
      </c>
      <c r="AE179" s="52" t="str">
        <f t="shared" si="66"/>
        <v>Nein</v>
      </c>
      <c r="AF179" s="52" t="str">
        <f t="shared" si="66"/>
        <v>Nein</v>
      </c>
      <c r="AG179" s="61" t="str">
        <f>IF(Q179="Ja",VLOOKUP($Q$2,Plausis!A:E,5,0),IF(R179="Ja",VLOOKUP($R$2,Plausis!A:E,5,0),IF(T179="Ja",VLOOKUP($T$2,Plausis!A:E,5,0),IF(U179="Ja",VLOOKUP($U$2,Plausis!A:E,5,0),IF(AA179="Ja",VLOOKUP($AA$2,Plausis!A:E,5,0),IF(AC179="Ja",VLOOKUP($AC$2,Plausis!A:E,5,0),IF(AD179="Ja",VLOOKUP($AD$2,Plausis!A:E,5,0),"")))))))</f>
        <v/>
      </c>
      <c r="AH179" s="52" t="str">
        <f>IF(Y179="Ja",VLOOKUP($Y$2,Plausis!A:E,5,0),"")</f>
        <v/>
      </c>
      <c r="AI179" s="52" t="str">
        <f t="shared" si="47"/>
        <v>Ja</v>
      </c>
      <c r="AJ179" s="52" t="str">
        <f>IF(S179="Ja",VLOOKUP($S$2,Plausis!A:E,5,0),IF(V179="Ja",VLOOKUP($V$2,Plausis!A:E,5,0),IF(X179="Ja",VLOOKUP($X$2,Plausis!A:E,5,0),"")))</f>
        <v/>
      </c>
      <c r="AL179" s="52" t="s">
        <v>2</v>
      </c>
      <c r="AM179" s="114">
        <v>45531</v>
      </c>
      <c r="AN179" s="52" t="s">
        <v>4467</v>
      </c>
      <c r="AO179" s="52" t="str">
        <f>VLOOKUP(B179,'BAT Grundtabelle'!B:T,19,0)</f>
        <v>ja</v>
      </c>
      <c r="AP179" s="105" t="str">
        <f t="shared" si="48"/>
        <v>10163</v>
      </c>
      <c r="AQ179" s="52" t="str">
        <f t="shared" si="49"/>
        <v>Baugerätehandel und -reparatur</v>
      </c>
      <c r="AR179" s="52" t="b">
        <f t="shared" si="65"/>
        <v>0</v>
      </c>
      <c r="AS179" s="52" t="b">
        <f t="shared" si="65"/>
        <v>0</v>
      </c>
      <c r="AT179" s="52" t="b">
        <f t="shared" si="65"/>
        <v>0</v>
      </c>
      <c r="AU179" s="52">
        <f t="shared" si="50"/>
        <v>1</v>
      </c>
      <c r="AW179" s="52" t="b">
        <f t="shared" si="51"/>
        <v>0</v>
      </c>
      <c r="AX179" s="52" t="str">
        <f t="shared" si="52"/>
        <v>Unternehmen</v>
      </c>
      <c r="AY179" s="52" t="b">
        <f t="shared" si="53"/>
        <v>0</v>
      </c>
      <c r="AZ179" s="52" t="str">
        <f t="shared" si="54"/>
        <v>10163</v>
      </c>
      <c r="BA179" s="52" t="str">
        <f>VLOOKUP(A179,'BAT Grundtabelle'!A:U,21,0)</f>
        <v>ja</v>
      </c>
      <c r="BB179" s="52" t="str">
        <f t="shared" si="55"/>
        <v>nein</v>
      </c>
      <c r="BC179" s="52" t="str">
        <f t="shared" si="56"/>
        <v>10163</v>
      </c>
      <c r="BD179" s="52" t="str">
        <f t="shared" si="57"/>
        <v>Baugerätehandel und -reparatur</v>
      </c>
      <c r="BE179" s="52" t="str">
        <f t="shared" si="58"/>
        <v>Unternehmen</v>
      </c>
      <c r="BF179" s="52">
        <f t="shared" si="59"/>
        <v>1</v>
      </c>
    </row>
    <row r="180" spans="1:58" hidden="1" x14ac:dyDescent="0.35">
      <c r="A180" s="107" t="s">
        <v>2576</v>
      </c>
      <c r="B180" s="75" t="s">
        <v>1005</v>
      </c>
      <c r="C180" s="52" t="s">
        <v>3</v>
      </c>
      <c r="D180" s="52" t="s">
        <v>3</v>
      </c>
      <c r="E180" s="52" t="s">
        <v>2</v>
      </c>
      <c r="F180" s="52" t="s">
        <v>2</v>
      </c>
      <c r="G180" s="52" t="s">
        <v>2</v>
      </c>
      <c r="H180" s="52" t="s">
        <v>2</v>
      </c>
      <c r="I180" s="52" t="s">
        <v>3</v>
      </c>
      <c r="J180" s="52">
        <v>1</v>
      </c>
      <c r="K180" s="52" t="s">
        <v>2</v>
      </c>
      <c r="L180" s="52" t="s">
        <v>2</v>
      </c>
      <c r="M180" s="52" t="s">
        <v>2</v>
      </c>
      <c r="N180" s="52" t="s">
        <v>3</v>
      </c>
      <c r="P180" s="52" t="s">
        <v>4</v>
      </c>
      <c r="Q180" s="52" t="str">
        <f t="shared" si="66"/>
        <v>Nein</v>
      </c>
      <c r="R180" s="52" t="str">
        <f t="shared" si="66"/>
        <v>Nein</v>
      </c>
      <c r="S180" s="52" t="str">
        <f t="shared" si="66"/>
        <v>Nein</v>
      </c>
      <c r="T180" s="52" t="str">
        <f t="shared" si="66"/>
        <v>Nein</v>
      </c>
      <c r="U180" s="52" t="str">
        <f t="shared" si="66"/>
        <v>Nein</v>
      </c>
      <c r="V180" s="52" t="str">
        <f t="shared" si="66"/>
        <v>Nein</v>
      </c>
      <c r="W180" s="52" t="str">
        <f t="shared" si="66"/>
        <v>Nein</v>
      </c>
      <c r="X180" s="52" t="str">
        <f t="shared" si="66"/>
        <v>Nein</v>
      </c>
      <c r="Y180" s="52" t="str">
        <f t="shared" si="66"/>
        <v>Nein</v>
      </c>
      <c r="Z180" s="52" t="str">
        <f t="shared" si="66"/>
        <v>Nein</v>
      </c>
      <c r="AA180" s="52" t="str">
        <f t="shared" si="66"/>
        <v>Nein</v>
      </c>
      <c r="AB180" s="52" t="str">
        <f t="shared" si="66"/>
        <v>Nein</v>
      </c>
      <c r="AC180" s="52" t="str">
        <f t="shared" si="66"/>
        <v>Nein</v>
      </c>
      <c r="AD180" s="52" t="str">
        <f t="shared" si="66"/>
        <v>Nein</v>
      </c>
      <c r="AE180" s="52" t="str">
        <f t="shared" si="66"/>
        <v>Nein</v>
      </c>
      <c r="AF180" s="52" t="str">
        <f t="shared" si="66"/>
        <v>Nein</v>
      </c>
      <c r="AG180" s="61" t="str">
        <f>IF(Q180="Ja",VLOOKUP($Q$2,Plausis!A:E,5,0),IF(R180="Ja",VLOOKUP($R$2,Plausis!A:E,5,0),IF(T180="Ja",VLOOKUP($T$2,Plausis!A:E,5,0),IF(U180="Ja",VLOOKUP($U$2,Plausis!A:E,5,0),IF(AA180="Ja",VLOOKUP($AA$2,Plausis!A:E,5,0),IF(AC180="Ja",VLOOKUP($AC$2,Plausis!A:E,5,0),IF(AD180="Ja",VLOOKUP($AD$2,Plausis!A:E,5,0),"")))))))</f>
        <v/>
      </c>
      <c r="AH180" s="52" t="str">
        <f>IF(Y180="Ja",VLOOKUP($Y$2,Plausis!A:E,5,0),"")</f>
        <v/>
      </c>
      <c r="AI180" s="52" t="str">
        <f t="shared" si="47"/>
        <v>Ja</v>
      </c>
      <c r="AJ180" s="52" t="str">
        <f>IF(S180="Ja",VLOOKUP($S$2,Plausis!A:E,5,0),IF(V180="Ja",VLOOKUP($V$2,Plausis!A:E,5,0),IF(X180="Ja",VLOOKUP($X$2,Plausis!A:E,5,0),"")))</f>
        <v/>
      </c>
      <c r="AL180" s="52" t="s">
        <v>3</v>
      </c>
      <c r="AM180" s="114">
        <v>45531</v>
      </c>
      <c r="AN180" s="52" t="s">
        <v>4467</v>
      </c>
      <c r="AO180" s="52" t="str">
        <f>VLOOKUP(B180,'BAT Grundtabelle'!B:T,19,0)</f>
        <v>ja</v>
      </c>
      <c r="AP180" s="105" t="str">
        <f t="shared" si="48"/>
        <v>10164</v>
      </c>
      <c r="AQ180" s="52" t="str">
        <f t="shared" si="49"/>
        <v>Bauglaserei</v>
      </c>
      <c r="AR180" s="52" t="b">
        <f t="shared" si="65"/>
        <v>0</v>
      </c>
      <c r="AS180" s="52" t="b">
        <f t="shared" si="65"/>
        <v>0</v>
      </c>
      <c r="AT180" s="52" t="b">
        <f t="shared" si="65"/>
        <v>0</v>
      </c>
      <c r="AU180" s="52">
        <f t="shared" si="50"/>
        <v>1</v>
      </c>
      <c r="AW180" s="52" t="b">
        <f t="shared" si="51"/>
        <v>0</v>
      </c>
      <c r="AX180" s="52" t="str">
        <f t="shared" si="52"/>
        <v>Unternehmen</v>
      </c>
      <c r="AY180" s="52" t="b">
        <f t="shared" si="53"/>
        <v>0</v>
      </c>
      <c r="AZ180" s="52" t="str">
        <f t="shared" si="54"/>
        <v>10164</v>
      </c>
      <c r="BA180" s="52" t="str">
        <f>VLOOKUP(A180,'BAT Grundtabelle'!A:U,21,0)</f>
        <v>ja</v>
      </c>
      <c r="BB180" s="52" t="str">
        <f t="shared" si="55"/>
        <v>nein</v>
      </c>
      <c r="BC180" s="52" t="str">
        <f t="shared" si="56"/>
        <v>10164</v>
      </c>
      <c r="BD180" s="52" t="str">
        <f t="shared" si="57"/>
        <v>Bauglaserei</v>
      </c>
      <c r="BE180" s="52" t="str">
        <f t="shared" si="58"/>
        <v>Unternehmen</v>
      </c>
      <c r="BF180" s="52">
        <f t="shared" si="59"/>
        <v>1</v>
      </c>
    </row>
    <row r="181" spans="1:58" hidden="1" x14ac:dyDescent="0.35">
      <c r="A181" s="107" t="s">
        <v>2577</v>
      </c>
      <c r="B181" s="75" t="s">
        <v>1433</v>
      </c>
      <c r="C181" s="52" t="s">
        <v>3</v>
      </c>
      <c r="D181" s="52" t="s">
        <v>3</v>
      </c>
      <c r="E181" s="52" t="s">
        <v>2</v>
      </c>
      <c r="F181" s="52" t="s">
        <v>2</v>
      </c>
      <c r="G181" s="52" t="s">
        <v>2</v>
      </c>
      <c r="H181" s="52" t="s">
        <v>2</v>
      </c>
      <c r="I181" s="52" t="s">
        <v>3</v>
      </c>
      <c r="J181" s="52">
        <v>1</v>
      </c>
      <c r="K181" s="52" t="s">
        <v>2</v>
      </c>
      <c r="L181" s="52" t="s">
        <v>2</v>
      </c>
      <c r="M181" s="52" t="s">
        <v>2</v>
      </c>
      <c r="N181" s="52" t="s">
        <v>3</v>
      </c>
      <c r="P181" s="52" t="s">
        <v>4</v>
      </c>
      <c r="Q181" s="52" t="str">
        <f t="shared" si="66"/>
        <v>Nein</v>
      </c>
      <c r="R181" s="52" t="str">
        <f t="shared" si="66"/>
        <v>Nein</v>
      </c>
      <c r="S181" s="52" t="str">
        <f t="shared" si="66"/>
        <v>Nein</v>
      </c>
      <c r="T181" s="52" t="str">
        <f t="shared" si="66"/>
        <v>Nein</v>
      </c>
      <c r="U181" s="52" t="str">
        <f t="shared" si="66"/>
        <v>Nein</v>
      </c>
      <c r="V181" s="52" t="str">
        <f t="shared" si="66"/>
        <v>Nein</v>
      </c>
      <c r="W181" s="52" t="str">
        <f t="shared" si="66"/>
        <v>Nein</v>
      </c>
      <c r="X181" s="52" t="str">
        <f t="shared" si="66"/>
        <v>Nein</v>
      </c>
      <c r="Y181" s="52" t="str">
        <f t="shared" si="66"/>
        <v>Nein</v>
      </c>
      <c r="Z181" s="52" t="str">
        <f t="shared" si="66"/>
        <v>Nein</v>
      </c>
      <c r="AA181" s="52" t="str">
        <f t="shared" si="66"/>
        <v>Nein</v>
      </c>
      <c r="AB181" s="52" t="str">
        <f t="shared" si="66"/>
        <v>Nein</v>
      </c>
      <c r="AC181" s="52" t="str">
        <f t="shared" si="66"/>
        <v>Nein</v>
      </c>
      <c r="AD181" s="52" t="str">
        <f t="shared" si="66"/>
        <v>Nein</v>
      </c>
      <c r="AE181" s="52" t="str">
        <f t="shared" si="66"/>
        <v>Nein</v>
      </c>
      <c r="AF181" s="52" t="str">
        <f t="shared" si="66"/>
        <v>Nein</v>
      </c>
      <c r="AG181" s="61" t="str">
        <f>IF(Q181="Ja",VLOOKUP($Q$2,Plausis!A:E,5,0),IF(R181="Ja",VLOOKUP($R$2,Plausis!A:E,5,0),IF(T181="Ja",VLOOKUP($T$2,Plausis!A:E,5,0),IF(U181="Ja",VLOOKUP($U$2,Plausis!A:E,5,0),IF(AA181="Ja",VLOOKUP($AA$2,Plausis!A:E,5,0),IF(AC181="Ja",VLOOKUP($AC$2,Plausis!A:E,5,0),IF(AD181="Ja",VLOOKUP($AD$2,Plausis!A:E,5,0),"")))))))</f>
        <v/>
      </c>
      <c r="AH181" s="52" t="str">
        <f>IF(Y181="Ja",VLOOKUP($Y$2,Plausis!A:E,5,0),"")</f>
        <v/>
      </c>
      <c r="AI181" s="52" t="str">
        <f t="shared" si="47"/>
        <v>Ja</v>
      </c>
      <c r="AJ181" s="52" t="str">
        <f>IF(S181="Ja",VLOOKUP($S$2,Plausis!A:E,5,0),IF(V181="Ja",VLOOKUP($V$2,Plausis!A:E,5,0),IF(X181="Ja",VLOOKUP($X$2,Plausis!A:E,5,0),"")))</f>
        <v/>
      </c>
      <c r="AL181" s="52" t="s">
        <v>3</v>
      </c>
      <c r="AM181" s="114">
        <v>45531</v>
      </c>
      <c r="AN181" s="52" t="s">
        <v>4467</v>
      </c>
      <c r="AO181" s="52" t="str">
        <f>VLOOKUP(B181,'BAT Grundtabelle'!B:T,19,0)</f>
        <v>ja</v>
      </c>
      <c r="AP181" s="105" t="str">
        <f t="shared" si="48"/>
        <v>10165</v>
      </c>
      <c r="AQ181" s="52" t="str">
        <f t="shared" si="49"/>
        <v>Bauhandwerker (Sonstige)</v>
      </c>
      <c r="AR181" s="52" t="b">
        <f t="shared" si="65"/>
        <v>0</v>
      </c>
      <c r="AS181" s="52" t="b">
        <f t="shared" si="65"/>
        <v>0</v>
      </c>
      <c r="AT181" s="52" t="b">
        <f t="shared" si="65"/>
        <v>0</v>
      </c>
      <c r="AU181" s="52">
        <f t="shared" si="50"/>
        <v>1</v>
      </c>
      <c r="AW181" s="52" t="b">
        <f t="shared" si="51"/>
        <v>0</v>
      </c>
      <c r="AX181" s="52" t="str">
        <f t="shared" si="52"/>
        <v>Unternehmen</v>
      </c>
      <c r="AY181" s="52" t="b">
        <f t="shared" si="53"/>
        <v>0</v>
      </c>
      <c r="AZ181" s="52" t="str">
        <f t="shared" si="54"/>
        <v>10165</v>
      </c>
      <c r="BA181" s="52" t="str">
        <f>VLOOKUP(A181,'BAT Grundtabelle'!A:U,21,0)</f>
        <v>ja</v>
      </c>
      <c r="BB181" s="52" t="str">
        <f t="shared" si="55"/>
        <v>nein</v>
      </c>
      <c r="BC181" s="52" t="str">
        <f t="shared" si="56"/>
        <v>10165</v>
      </c>
      <c r="BD181" s="52" t="str">
        <f t="shared" si="57"/>
        <v>Bauhandwerker (Sonstige)</v>
      </c>
      <c r="BE181" s="52" t="str">
        <f t="shared" si="58"/>
        <v>Unternehmen</v>
      </c>
      <c r="BF181" s="52">
        <f t="shared" si="59"/>
        <v>1</v>
      </c>
    </row>
    <row r="182" spans="1:58" hidden="1" x14ac:dyDescent="0.35">
      <c r="A182" s="107" t="s">
        <v>39</v>
      </c>
      <c r="B182" s="75" t="s">
        <v>38</v>
      </c>
      <c r="C182" s="52" t="s">
        <v>3</v>
      </c>
      <c r="D182" s="52" t="s">
        <v>3</v>
      </c>
      <c r="E182" s="52" t="s">
        <v>2</v>
      </c>
      <c r="F182" s="52" t="s">
        <v>2</v>
      </c>
      <c r="G182" s="52" t="s">
        <v>2</v>
      </c>
      <c r="H182" s="52" t="s">
        <v>2</v>
      </c>
      <c r="I182" s="52" t="s">
        <v>3</v>
      </c>
      <c r="J182" s="52">
        <v>1</v>
      </c>
      <c r="K182" s="52" t="s">
        <v>2</v>
      </c>
      <c r="L182" s="52" t="s">
        <v>2</v>
      </c>
      <c r="M182" s="52" t="s">
        <v>2</v>
      </c>
      <c r="N182" s="52" t="s">
        <v>2</v>
      </c>
      <c r="P182" s="52">
        <v>1197</v>
      </c>
      <c r="Q182" s="52" t="str">
        <f t="shared" si="66"/>
        <v>Nein</v>
      </c>
      <c r="R182" s="52" t="str">
        <f t="shared" si="66"/>
        <v>Nein</v>
      </c>
      <c r="S182" s="52" t="str">
        <f t="shared" si="66"/>
        <v>Nein</v>
      </c>
      <c r="T182" s="52" t="str">
        <f t="shared" si="66"/>
        <v>Nein</v>
      </c>
      <c r="U182" s="52" t="str">
        <f t="shared" si="66"/>
        <v>Nein</v>
      </c>
      <c r="V182" s="52" t="str">
        <f t="shared" si="66"/>
        <v>Nein</v>
      </c>
      <c r="W182" s="52" t="str">
        <f t="shared" si="66"/>
        <v>Nein</v>
      </c>
      <c r="X182" s="52" t="str">
        <f t="shared" si="66"/>
        <v>Nein</v>
      </c>
      <c r="Y182" s="52" t="str">
        <f t="shared" si="66"/>
        <v>Nein</v>
      </c>
      <c r="Z182" s="52" t="str">
        <f t="shared" si="66"/>
        <v>Nein</v>
      </c>
      <c r="AA182" s="52" t="str">
        <f t="shared" si="66"/>
        <v>Nein</v>
      </c>
      <c r="AB182" s="52" t="str">
        <f t="shared" si="66"/>
        <v>Nein</v>
      </c>
      <c r="AC182" s="52" t="str">
        <f t="shared" si="66"/>
        <v>Nein</v>
      </c>
      <c r="AD182" s="52" t="str">
        <f t="shared" si="66"/>
        <v>Nein</v>
      </c>
      <c r="AE182" s="52" t="str">
        <f t="shared" si="66"/>
        <v>Nein</v>
      </c>
      <c r="AF182" s="52" t="str">
        <f t="shared" si="66"/>
        <v>Nein</v>
      </c>
      <c r="AG182" s="61" t="str">
        <f>IF(Q182="Ja",VLOOKUP($Q$2,Plausis!A:E,5,0),IF(R182="Ja",VLOOKUP($R$2,Plausis!A:E,5,0),IF(T182="Ja",VLOOKUP($T$2,Plausis!A:E,5,0),IF(U182="Ja",VLOOKUP($U$2,Plausis!A:E,5,0),IF(AA182="Ja",VLOOKUP($AA$2,Plausis!A:E,5,0),IF(AC182="Ja",VLOOKUP($AC$2,Plausis!A:E,5,0),IF(AD182="Ja",VLOOKUP($AD$2,Plausis!A:E,5,0),"")))))))</f>
        <v/>
      </c>
      <c r="AH182" s="52" t="str">
        <f>IF(Y182="Ja",VLOOKUP($Y$2,Plausis!A:E,5,0),"")</f>
        <v/>
      </c>
      <c r="AI182" s="52" t="str">
        <f t="shared" si="47"/>
        <v>Ja</v>
      </c>
      <c r="AJ182" s="52" t="str">
        <f>IF(S182="Ja",VLOOKUP($S$2,Plausis!A:E,5,0),IF(V182="Ja",VLOOKUP($V$2,Plausis!A:E,5,0),IF(X182="Ja",VLOOKUP($X$2,Plausis!A:E,5,0),"")))</f>
        <v/>
      </c>
      <c r="AL182" s="52" t="s">
        <v>2</v>
      </c>
      <c r="AM182" s="114">
        <v>45531</v>
      </c>
      <c r="AN182" s="52" t="s">
        <v>4467</v>
      </c>
      <c r="AO182" s="52" t="str">
        <f>VLOOKUP(B182,'BAT Grundtabelle'!B:T,19,0)</f>
        <v>ja</v>
      </c>
      <c r="AP182" s="105" t="str">
        <f t="shared" si="48"/>
        <v>7200</v>
      </c>
      <c r="AQ182" s="52" t="str">
        <f t="shared" si="49"/>
        <v>Bauhauptgewerbe</v>
      </c>
      <c r="AR182" s="52" t="b">
        <f t="shared" si="65"/>
        <v>0</v>
      </c>
      <c r="AS182" s="52" t="b">
        <f t="shared" si="65"/>
        <v>0</v>
      </c>
      <c r="AT182" s="52" t="b">
        <f t="shared" si="65"/>
        <v>0</v>
      </c>
      <c r="AU182" s="52">
        <f t="shared" si="50"/>
        <v>1</v>
      </c>
      <c r="AW182" s="52" t="b">
        <f t="shared" si="51"/>
        <v>0</v>
      </c>
      <c r="AX182" s="52" t="str">
        <f t="shared" si="52"/>
        <v>Unternehmen</v>
      </c>
      <c r="AY182" s="52" t="b">
        <f t="shared" si="53"/>
        <v>0</v>
      </c>
      <c r="AZ182" s="52" t="str">
        <f t="shared" si="54"/>
        <v>7200</v>
      </c>
      <c r="BA182" s="52" t="str">
        <f>VLOOKUP(A182,'BAT Grundtabelle'!A:U,21,0)</f>
        <v>ja</v>
      </c>
      <c r="BB182" s="52" t="str">
        <f t="shared" si="55"/>
        <v>nein</v>
      </c>
      <c r="BC182" s="52" t="str">
        <f t="shared" si="56"/>
        <v>7200</v>
      </c>
      <c r="BD182" s="52" t="str">
        <f t="shared" si="57"/>
        <v>Bauhauptgewerbe</v>
      </c>
      <c r="BE182" s="52" t="str">
        <f t="shared" si="58"/>
        <v>Unternehmen</v>
      </c>
      <c r="BF182" s="52">
        <f t="shared" si="59"/>
        <v>1</v>
      </c>
    </row>
    <row r="183" spans="1:58" hidden="1" x14ac:dyDescent="0.35">
      <c r="A183" s="107" t="s">
        <v>2578</v>
      </c>
      <c r="B183" s="75" t="s">
        <v>1434</v>
      </c>
      <c r="C183" s="52" t="s">
        <v>3</v>
      </c>
      <c r="D183" s="52" t="s">
        <v>3</v>
      </c>
      <c r="E183" s="52" t="s">
        <v>2</v>
      </c>
      <c r="F183" s="52" t="s">
        <v>2</v>
      </c>
      <c r="G183" s="52" t="s">
        <v>2</v>
      </c>
      <c r="H183" s="52" t="s">
        <v>2</v>
      </c>
      <c r="I183" s="52" t="s">
        <v>3</v>
      </c>
      <c r="J183" s="52">
        <v>1</v>
      </c>
      <c r="K183" s="52" t="s">
        <v>2</v>
      </c>
      <c r="L183" s="52" t="s">
        <v>2</v>
      </c>
      <c r="M183" s="52" t="s">
        <v>2</v>
      </c>
      <c r="N183" s="52" t="s">
        <v>3</v>
      </c>
      <c r="P183" s="52" t="s">
        <v>4</v>
      </c>
      <c r="Q183" s="52" t="str">
        <f t="shared" ref="Q183:AF192" si="67">IF(ISERROR(FIND(Q$2,$P183,1)),"Nein","Ja")</f>
        <v>Nein</v>
      </c>
      <c r="R183" s="52" t="str">
        <f t="shared" si="67"/>
        <v>Nein</v>
      </c>
      <c r="S183" s="52" t="str">
        <f t="shared" si="67"/>
        <v>Nein</v>
      </c>
      <c r="T183" s="52" t="str">
        <f t="shared" si="67"/>
        <v>Nein</v>
      </c>
      <c r="U183" s="52" t="str">
        <f t="shared" si="67"/>
        <v>Nein</v>
      </c>
      <c r="V183" s="52" t="str">
        <f t="shared" si="67"/>
        <v>Nein</v>
      </c>
      <c r="W183" s="52" t="str">
        <f t="shared" si="67"/>
        <v>Nein</v>
      </c>
      <c r="X183" s="52" t="str">
        <f t="shared" si="67"/>
        <v>Nein</v>
      </c>
      <c r="Y183" s="52" t="str">
        <f t="shared" si="67"/>
        <v>Nein</v>
      </c>
      <c r="Z183" s="52" t="str">
        <f t="shared" si="67"/>
        <v>Nein</v>
      </c>
      <c r="AA183" s="52" t="str">
        <f t="shared" si="67"/>
        <v>Nein</v>
      </c>
      <c r="AB183" s="52" t="str">
        <f t="shared" si="67"/>
        <v>Nein</v>
      </c>
      <c r="AC183" s="52" t="str">
        <f t="shared" si="67"/>
        <v>Nein</v>
      </c>
      <c r="AD183" s="52" t="str">
        <f t="shared" si="67"/>
        <v>Nein</v>
      </c>
      <c r="AE183" s="52" t="str">
        <f t="shared" si="67"/>
        <v>Nein</v>
      </c>
      <c r="AF183" s="52" t="str">
        <f t="shared" si="67"/>
        <v>Nein</v>
      </c>
      <c r="AG183" s="61" t="str">
        <f>IF(Q183="Ja",VLOOKUP($Q$2,Plausis!A:E,5,0),IF(R183="Ja",VLOOKUP($R$2,Plausis!A:E,5,0),IF(T183="Ja",VLOOKUP($T$2,Plausis!A:E,5,0),IF(U183="Ja",VLOOKUP($U$2,Plausis!A:E,5,0),IF(AA183="Ja",VLOOKUP($AA$2,Plausis!A:E,5,0),IF(AC183="Ja",VLOOKUP($AC$2,Plausis!A:E,5,0),IF(AD183="Ja",VLOOKUP($AD$2,Plausis!A:E,5,0),"")))))))</f>
        <v/>
      </c>
      <c r="AH183" s="52" t="str">
        <f>IF(Y183="Ja",VLOOKUP($Y$2,Plausis!A:E,5,0),"")</f>
        <v/>
      </c>
      <c r="AI183" s="52" t="str">
        <f t="shared" si="47"/>
        <v>Ja</v>
      </c>
      <c r="AJ183" s="52" t="str">
        <f>IF(S183="Ja",VLOOKUP($S$2,Plausis!A:E,5,0),IF(V183="Ja",VLOOKUP($V$2,Plausis!A:E,5,0),IF(X183="Ja",VLOOKUP($X$2,Plausis!A:E,5,0),"")))</f>
        <v/>
      </c>
      <c r="AL183" s="52" t="s">
        <v>2</v>
      </c>
      <c r="AM183" s="114">
        <v>45531</v>
      </c>
      <c r="AN183" s="52" t="s">
        <v>4467</v>
      </c>
      <c r="AO183" s="52" t="str">
        <f>VLOOKUP(B183,'BAT Grundtabelle'!B:T,19,0)</f>
        <v>ja</v>
      </c>
      <c r="AP183" s="105" t="str">
        <f t="shared" si="48"/>
        <v>10166</v>
      </c>
      <c r="AQ183" s="52" t="str">
        <f t="shared" si="49"/>
        <v>Bauhof</v>
      </c>
      <c r="AR183" s="52" t="b">
        <f t="shared" ref="AR183:AT202" si="68">IF(ISERROR(FIND(AR$1,$P183,1)),FALSE,TRUE)</f>
        <v>0</v>
      </c>
      <c r="AS183" s="52" t="b">
        <f t="shared" si="68"/>
        <v>0</v>
      </c>
      <c r="AT183" s="52" t="b">
        <f t="shared" si="68"/>
        <v>0</v>
      </c>
      <c r="AU183" s="52">
        <f t="shared" si="50"/>
        <v>1</v>
      </c>
      <c r="AW183" s="52" t="b">
        <f t="shared" si="51"/>
        <v>0</v>
      </c>
      <c r="AX183" s="52" t="str">
        <f t="shared" si="52"/>
        <v>Unternehmen</v>
      </c>
      <c r="AY183" s="52" t="b">
        <f t="shared" si="53"/>
        <v>0</v>
      </c>
      <c r="AZ183" s="52" t="str">
        <f t="shared" si="54"/>
        <v>10166</v>
      </c>
      <c r="BA183" s="52" t="str">
        <f>VLOOKUP(A183,'BAT Grundtabelle'!A:U,21,0)</f>
        <v>ja</v>
      </c>
      <c r="BB183" s="52" t="str">
        <f t="shared" si="55"/>
        <v>nein</v>
      </c>
      <c r="BC183" s="52" t="str">
        <f t="shared" si="56"/>
        <v>10166</v>
      </c>
      <c r="BD183" s="52" t="str">
        <f t="shared" si="57"/>
        <v>Bauhof</v>
      </c>
      <c r="BE183" s="52" t="str">
        <f t="shared" si="58"/>
        <v>Unternehmen</v>
      </c>
      <c r="BF183" s="52">
        <f t="shared" si="59"/>
        <v>1</v>
      </c>
    </row>
    <row r="184" spans="1:58" hidden="1" x14ac:dyDescent="0.35">
      <c r="A184" s="107" t="s">
        <v>2579</v>
      </c>
      <c r="B184" s="75" t="s">
        <v>1015</v>
      </c>
      <c r="C184" s="52" t="s">
        <v>3</v>
      </c>
      <c r="D184" s="52" t="s">
        <v>3</v>
      </c>
      <c r="E184" s="52" t="s">
        <v>2</v>
      </c>
      <c r="F184" s="52" t="s">
        <v>2</v>
      </c>
      <c r="G184" s="52" t="s">
        <v>2</v>
      </c>
      <c r="H184" s="52" t="s">
        <v>2</v>
      </c>
      <c r="I184" s="52" t="s">
        <v>3</v>
      </c>
      <c r="J184" s="52">
        <v>1</v>
      </c>
      <c r="K184" s="52" t="s">
        <v>2</v>
      </c>
      <c r="L184" s="52" t="s">
        <v>2</v>
      </c>
      <c r="M184" s="52" t="s">
        <v>2</v>
      </c>
      <c r="N184" s="52" t="s">
        <v>3</v>
      </c>
      <c r="P184" s="52" t="s">
        <v>4</v>
      </c>
      <c r="Q184" s="52" t="str">
        <f t="shared" si="67"/>
        <v>Nein</v>
      </c>
      <c r="R184" s="52" t="str">
        <f t="shared" si="67"/>
        <v>Nein</v>
      </c>
      <c r="S184" s="52" t="str">
        <f t="shared" si="67"/>
        <v>Nein</v>
      </c>
      <c r="T184" s="52" t="str">
        <f t="shared" si="67"/>
        <v>Nein</v>
      </c>
      <c r="U184" s="52" t="str">
        <f t="shared" si="67"/>
        <v>Nein</v>
      </c>
      <c r="V184" s="52" t="str">
        <f t="shared" si="67"/>
        <v>Nein</v>
      </c>
      <c r="W184" s="52" t="str">
        <f t="shared" si="67"/>
        <v>Nein</v>
      </c>
      <c r="X184" s="52" t="str">
        <f t="shared" si="67"/>
        <v>Nein</v>
      </c>
      <c r="Y184" s="52" t="str">
        <f t="shared" si="67"/>
        <v>Nein</v>
      </c>
      <c r="Z184" s="52" t="str">
        <f t="shared" si="67"/>
        <v>Nein</v>
      </c>
      <c r="AA184" s="52" t="str">
        <f t="shared" si="67"/>
        <v>Nein</v>
      </c>
      <c r="AB184" s="52" t="str">
        <f t="shared" si="67"/>
        <v>Nein</v>
      </c>
      <c r="AC184" s="52" t="str">
        <f t="shared" si="67"/>
        <v>Nein</v>
      </c>
      <c r="AD184" s="52" t="str">
        <f t="shared" si="67"/>
        <v>Nein</v>
      </c>
      <c r="AE184" s="52" t="str">
        <f t="shared" si="67"/>
        <v>Nein</v>
      </c>
      <c r="AF184" s="52" t="str">
        <f t="shared" si="67"/>
        <v>Nein</v>
      </c>
      <c r="AG184" s="61" t="str">
        <f>IF(Q184="Ja",VLOOKUP($Q$2,Plausis!A:E,5,0),IF(R184="Ja",VLOOKUP($R$2,Plausis!A:E,5,0),IF(T184="Ja",VLOOKUP($T$2,Plausis!A:E,5,0),IF(U184="Ja",VLOOKUP($U$2,Plausis!A:E,5,0),IF(AA184="Ja",VLOOKUP($AA$2,Plausis!A:E,5,0),IF(AC184="Ja",VLOOKUP($AC$2,Plausis!A:E,5,0),IF(AD184="Ja",VLOOKUP($AD$2,Plausis!A:E,5,0),"")))))))</f>
        <v/>
      </c>
      <c r="AH184" s="52" t="str">
        <f>IF(Y184="Ja",VLOOKUP($Y$2,Plausis!A:E,5,0),"")</f>
        <v/>
      </c>
      <c r="AI184" s="52" t="str">
        <f t="shared" si="47"/>
        <v>Ja</v>
      </c>
      <c r="AJ184" s="52" t="str">
        <f>IF(S184="Ja",VLOOKUP($S$2,Plausis!A:E,5,0),IF(V184="Ja",VLOOKUP($V$2,Plausis!A:E,5,0),IF(X184="Ja",VLOOKUP($X$2,Plausis!A:E,5,0),"")))</f>
        <v/>
      </c>
      <c r="AL184" s="52" t="s">
        <v>2</v>
      </c>
      <c r="AM184" s="114">
        <v>45531</v>
      </c>
      <c r="AN184" s="52" t="s">
        <v>4467</v>
      </c>
      <c r="AO184" s="52" t="str">
        <f>VLOOKUP(B184,'BAT Grundtabelle'!B:T,19,0)</f>
        <v>ja</v>
      </c>
      <c r="AP184" s="105" t="str">
        <f t="shared" si="48"/>
        <v>10167</v>
      </c>
      <c r="AQ184" s="52" t="str">
        <f t="shared" si="49"/>
        <v>Bauingenieurbüro</v>
      </c>
      <c r="AR184" s="52" t="b">
        <f t="shared" si="68"/>
        <v>0</v>
      </c>
      <c r="AS184" s="52" t="b">
        <f t="shared" si="68"/>
        <v>0</v>
      </c>
      <c r="AT184" s="52" t="b">
        <f t="shared" si="68"/>
        <v>0</v>
      </c>
      <c r="AU184" s="52">
        <f t="shared" si="50"/>
        <v>1</v>
      </c>
      <c r="AW184" s="52" t="b">
        <f t="shared" si="51"/>
        <v>0</v>
      </c>
      <c r="AX184" s="52" t="str">
        <f t="shared" si="52"/>
        <v>Unternehmen</v>
      </c>
      <c r="AY184" s="52" t="b">
        <f t="shared" si="53"/>
        <v>0</v>
      </c>
      <c r="AZ184" s="52" t="str">
        <f t="shared" si="54"/>
        <v>10167</v>
      </c>
      <c r="BA184" s="52" t="str">
        <f>VLOOKUP(A184,'BAT Grundtabelle'!A:U,21,0)</f>
        <v>ja</v>
      </c>
      <c r="BB184" s="52" t="str">
        <f t="shared" si="55"/>
        <v>nein</v>
      </c>
      <c r="BC184" s="52" t="str">
        <f t="shared" si="56"/>
        <v>10167</v>
      </c>
      <c r="BD184" s="52" t="str">
        <f t="shared" si="57"/>
        <v>Bauingenieurbüro</v>
      </c>
      <c r="BE184" s="52" t="str">
        <f t="shared" si="58"/>
        <v>Unternehmen</v>
      </c>
      <c r="BF184" s="52">
        <f t="shared" si="59"/>
        <v>1</v>
      </c>
    </row>
    <row r="185" spans="1:58" hidden="1" x14ac:dyDescent="0.35">
      <c r="A185" s="107" t="s">
        <v>2580</v>
      </c>
      <c r="B185" s="75" t="s">
        <v>1911</v>
      </c>
      <c r="C185" s="52" t="s">
        <v>3</v>
      </c>
      <c r="D185" s="52" t="s">
        <v>3</v>
      </c>
      <c r="E185" s="52" t="s">
        <v>2</v>
      </c>
      <c r="F185" s="52" t="s">
        <v>2</v>
      </c>
      <c r="G185" s="52" t="s">
        <v>2</v>
      </c>
      <c r="H185" s="52" t="s">
        <v>2</v>
      </c>
      <c r="I185" s="52" t="s">
        <v>3</v>
      </c>
      <c r="J185" s="52">
        <v>1</v>
      </c>
      <c r="K185" s="52" t="s">
        <v>2</v>
      </c>
      <c r="L185" s="52" t="s">
        <v>2</v>
      </c>
      <c r="M185" s="52" t="s">
        <v>2</v>
      </c>
      <c r="N185" s="52" t="s">
        <v>3</v>
      </c>
      <c r="P185" s="52" t="s">
        <v>4</v>
      </c>
      <c r="Q185" s="52" t="str">
        <f t="shared" si="67"/>
        <v>Nein</v>
      </c>
      <c r="R185" s="52" t="str">
        <f t="shared" si="67"/>
        <v>Nein</v>
      </c>
      <c r="S185" s="52" t="str">
        <f t="shared" si="67"/>
        <v>Nein</v>
      </c>
      <c r="T185" s="52" t="str">
        <f t="shared" si="67"/>
        <v>Nein</v>
      </c>
      <c r="U185" s="52" t="str">
        <f t="shared" si="67"/>
        <v>Nein</v>
      </c>
      <c r="V185" s="52" t="str">
        <f t="shared" si="67"/>
        <v>Nein</v>
      </c>
      <c r="W185" s="52" t="str">
        <f t="shared" si="67"/>
        <v>Nein</v>
      </c>
      <c r="X185" s="52" t="str">
        <f t="shared" si="67"/>
        <v>Nein</v>
      </c>
      <c r="Y185" s="52" t="str">
        <f t="shared" si="67"/>
        <v>Nein</v>
      </c>
      <c r="Z185" s="52" t="str">
        <f t="shared" si="67"/>
        <v>Nein</v>
      </c>
      <c r="AA185" s="52" t="str">
        <f t="shared" si="67"/>
        <v>Nein</v>
      </c>
      <c r="AB185" s="52" t="str">
        <f t="shared" si="67"/>
        <v>Nein</v>
      </c>
      <c r="AC185" s="52" t="str">
        <f t="shared" si="67"/>
        <v>Nein</v>
      </c>
      <c r="AD185" s="52" t="str">
        <f t="shared" si="67"/>
        <v>Nein</v>
      </c>
      <c r="AE185" s="52" t="str">
        <f t="shared" si="67"/>
        <v>Nein</v>
      </c>
      <c r="AF185" s="52" t="str">
        <f t="shared" si="67"/>
        <v>Nein</v>
      </c>
      <c r="AG185" s="61" t="str">
        <f>IF(Q185="Ja",VLOOKUP($Q$2,Plausis!A:E,5,0),IF(R185="Ja",VLOOKUP($R$2,Plausis!A:E,5,0),IF(T185="Ja",VLOOKUP($T$2,Plausis!A:E,5,0),IF(U185="Ja",VLOOKUP($U$2,Plausis!A:E,5,0),IF(AA185="Ja",VLOOKUP($AA$2,Plausis!A:E,5,0),IF(AC185="Ja",VLOOKUP($AC$2,Plausis!A:E,5,0),IF(AD185="Ja",VLOOKUP($AD$2,Plausis!A:E,5,0),"")))))))</f>
        <v/>
      </c>
      <c r="AH185" s="52" t="str">
        <f>IF(Y185="Ja",VLOOKUP($Y$2,Plausis!A:E,5,0),"")</f>
        <v/>
      </c>
      <c r="AI185" s="52" t="str">
        <f t="shared" si="47"/>
        <v>Ja</v>
      </c>
      <c r="AJ185" s="52" t="str">
        <f>IF(S185="Ja",VLOOKUP($S$2,Plausis!A:E,5,0),IF(V185="Ja",VLOOKUP($V$2,Plausis!A:E,5,0),IF(X185="Ja",VLOOKUP($X$2,Plausis!A:E,5,0),"")))</f>
        <v/>
      </c>
      <c r="AL185" s="52" t="s">
        <v>3</v>
      </c>
      <c r="AM185" s="114">
        <v>45531</v>
      </c>
      <c r="AN185" s="52" t="s">
        <v>4467</v>
      </c>
      <c r="AO185" s="52" t="str">
        <f>VLOOKUP(B185,'BAT Grundtabelle'!B:T,19,0)</f>
        <v>ja</v>
      </c>
      <c r="AP185" s="105" t="str">
        <f t="shared" si="48"/>
        <v>10168</v>
      </c>
      <c r="AQ185" s="52" t="str">
        <f t="shared" si="49"/>
        <v>Bauklempnerei</v>
      </c>
      <c r="AR185" s="52" t="b">
        <f t="shared" si="68"/>
        <v>0</v>
      </c>
      <c r="AS185" s="52" t="b">
        <f t="shared" si="68"/>
        <v>0</v>
      </c>
      <c r="AT185" s="52" t="b">
        <f t="shared" si="68"/>
        <v>0</v>
      </c>
      <c r="AU185" s="52">
        <f t="shared" si="50"/>
        <v>1</v>
      </c>
      <c r="AW185" s="52" t="b">
        <f t="shared" si="51"/>
        <v>0</v>
      </c>
      <c r="AX185" s="52" t="str">
        <f t="shared" si="52"/>
        <v>Unternehmen</v>
      </c>
      <c r="AY185" s="52" t="b">
        <f t="shared" si="53"/>
        <v>0</v>
      </c>
      <c r="AZ185" s="52" t="str">
        <f t="shared" si="54"/>
        <v>10168</v>
      </c>
      <c r="BA185" s="52" t="str">
        <f>VLOOKUP(A185,'BAT Grundtabelle'!A:U,21,0)</f>
        <v>ja</v>
      </c>
      <c r="BB185" s="52" t="str">
        <f t="shared" si="55"/>
        <v>nein</v>
      </c>
      <c r="BC185" s="52" t="str">
        <f t="shared" si="56"/>
        <v>10168</v>
      </c>
      <c r="BD185" s="52" t="str">
        <f t="shared" si="57"/>
        <v>Bauklempnerei</v>
      </c>
      <c r="BE185" s="52" t="str">
        <f t="shared" si="58"/>
        <v>Unternehmen</v>
      </c>
      <c r="BF185" s="52">
        <f t="shared" si="59"/>
        <v>1</v>
      </c>
    </row>
    <row r="186" spans="1:58" hidden="1" x14ac:dyDescent="0.35">
      <c r="A186" s="107" t="s">
        <v>2581</v>
      </c>
      <c r="B186" s="75" t="s">
        <v>660</v>
      </c>
      <c r="C186" s="52" t="s">
        <v>3</v>
      </c>
      <c r="D186" s="52" t="s">
        <v>3</v>
      </c>
      <c r="E186" s="52" t="s">
        <v>2</v>
      </c>
      <c r="F186" s="52" t="s">
        <v>2</v>
      </c>
      <c r="G186" s="52" t="s">
        <v>2</v>
      </c>
      <c r="H186" s="52" t="s">
        <v>2</v>
      </c>
      <c r="I186" s="52" t="s">
        <v>3</v>
      </c>
      <c r="J186" s="52">
        <v>1</v>
      </c>
      <c r="K186" s="52" t="s">
        <v>2</v>
      </c>
      <c r="L186" s="52" t="s">
        <v>2</v>
      </c>
      <c r="M186" s="52" t="s">
        <v>2</v>
      </c>
      <c r="N186" s="52" t="s">
        <v>3</v>
      </c>
      <c r="P186" s="52" t="s">
        <v>4</v>
      </c>
      <c r="Q186" s="52" t="str">
        <f t="shared" si="67"/>
        <v>Nein</v>
      </c>
      <c r="R186" s="52" t="str">
        <f t="shared" si="67"/>
        <v>Nein</v>
      </c>
      <c r="S186" s="52" t="str">
        <f t="shared" si="67"/>
        <v>Nein</v>
      </c>
      <c r="T186" s="52" t="str">
        <f t="shared" si="67"/>
        <v>Nein</v>
      </c>
      <c r="U186" s="52" t="str">
        <f t="shared" si="67"/>
        <v>Nein</v>
      </c>
      <c r="V186" s="52" t="str">
        <f t="shared" si="67"/>
        <v>Nein</v>
      </c>
      <c r="W186" s="52" t="str">
        <f t="shared" si="67"/>
        <v>Nein</v>
      </c>
      <c r="X186" s="52" t="str">
        <f t="shared" si="67"/>
        <v>Nein</v>
      </c>
      <c r="Y186" s="52" t="str">
        <f t="shared" si="67"/>
        <v>Nein</v>
      </c>
      <c r="Z186" s="52" t="str">
        <f t="shared" si="67"/>
        <v>Nein</v>
      </c>
      <c r="AA186" s="52" t="str">
        <f t="shared" si="67"/>
        <v>Nein</v>
      </c>
      <c r="AB186" s="52" t="str">
        <f t="shared" si="67"/>
        <v>Nein</v>
      </c>
      <c r="AC186" s="52" t="str">
        <f t="shared" si="67"/>
        <v>Nein</v>
      </c>
      <c r="AD186" s="52" t="str">
        <f t="shared" si="67"/>
        <v>Nein</v>
      </c>
      <c r="AE186" s="52" t="str">
        <f t="shared" si="67"/>
        <v>Nein</v>
      </c>
      <c r="AF186" s="52" t="str">
        <f t="shared" si="67"/>
        <v>Nein</v>
      </c>
      <c r="AG186" s="61" t="str">
        <f>IF(Q186="Ja",VLOOKUP($Q$2,Plausis!A:E,5,0),IF(R186="Ja",VLOOKUP($R$2,Plausis!A:E,5,0),IF(T186="Ja",VLOOKUP($T$2,Plausis!A:E,5,0),IF(U186="Ja",VLOOKUP($U$2,Plausis!A:E,5,0),IF(AA186="Ja",VLOOKUP($AA$2,Plausis!A:E,5,0),IF(AC186="Ja",VLOOKUP($AC$2,Plausis!A:E,5,0),IF(AD186="Ja",VLOOKUP($AD$2,Plausis!A:E,5,0),"")))))))</f>
        <v/>
      </c>
      <c r="AH186" s="52" t="str">
        <f>IF(Y186="Ja",VLOOKUP($Y$2,Plausis!A:E,5,0),"")</f>
        <v/>
      </c>
      <c r="AI186" s="52" t="str">
        <f t="shared" si="47"/>
        <v>Ja</v>
      </c>
      <c r="AJ186" s="52" t="str">
        <f>IF(S186="Ja",VLOOKUP($S$2,Plausis!A:E,5,0),IF(V186="Ja",VLOOKUP($V$2,Plausis!A:E,5,0),IF(X186="Ja",VLOOKUP($X$2,Plausis!A:E,5,0),"")))</f>
        <v/>
      </c>
      <c r="AL186" s="52" t="s">
        <v>2</v>
      </c>
      <c r="AM186" s="114">
        <v>45531</v>
      </c>
      <c r="AN186" s="52" t="s">
        <v>4467</v>
      </c>
      <c r="AO186" s="52" t="str">
        <f>VLOOKUP(B186,'BAT Grundtabelle'!B:T,19,0)</f>
        <v>ja</v>
      </c>
      <c r="AP186" s="105" t="str">
        <f t="shared" si="48"/>
        <v>10169</v>
      </c>
      <c r="AQ186" s="52" t="str">
        <f t="shared" si="49"/>
        <v>Baumaschinenhandel und -reparatur</v>
      </c>
      <c r="AR186" s="52" t="b">
        <f t="shared" si="68"/>
        <v>0</v>
      </c>
      <c r="AS186" s="52" t="b">
        <f t="shared" si="68"/>
        <v>0</v>
      </c>
      <c r="AT186" s="52" t="b">
        <f t="shared" si="68"/>
        <v>0</v>
      </c>
      <c r="AU186" s="52">
        <f t="shared" si="50"/>
        <v>1</v>
      </c>
      <c r="AW186" s="52" t="b">
        <f t="shared" si="51"/>
        <v>0</v>
      </c>
      <c r="AX186" s="52" t="str">
        <f t="shared" si="52"/>
        <v>Unternehmen</v>
      </c>
      <c r="AY186" s="52" t="b">
        <f t="shared" si="53"/>
        <v>0</v>
      </c>
      <c r="AZ186" s="52" t="str">
        <f t="shared" si="54"/>
        <v>10169</v>
      </c>
      <c r="BA186" s="52" t="str">
        <f>VLOOKUP(A186,'BAT Grundtabelle'!A:U,21,0)</f>
        <v>ja</v>
      </c>
      <c r="BB186" s="52" t="str">
        <f t="shared" si="55"/>
        <v>nein</v>
      </c>
      <c r="BC186" s="52" t="str">
        <f t="shared" si="56"/>
        <v>10169</v>
      </c>
      <c r="BD186" s="52" t="str">
        <f t="shared" si="57"/>
        <v>Baumaschinenhandel und -reparatur</v>
      </c>
      <c r="BE186" s="52" t="str">
        <f t="shared" si="58"/>
        <v>Unternehmen</v>
      </c>
      <c r="BF186" s="52">
        <f t="shared" si="59"/>
        <v>1</v>
      </c>
    </row>
    <row r="187" spans="1:58" hidden="1" x14ac:dyDescent="0.35">
      <c r="A187" s="107" t="s">
        <v>2582</v>
      </c>
      <c r="B187" s="75" t="s">
        <v>1163</v>
      </c>
      <c r="C187" s="52" t="s">
        <v>3</v>
      </c>
      <c r="D187" s="52" t="s">
        <v>3</v>
      </c>
      <c r="E187" s="52" t="s">
        <v>2</v>
      </c>
      <c r="F187" s="52" t="s">
        <v>2</v>
      </c>
      <c r="G187" s="52" t="s">
        <v>2</v>
      </c>
      <c r="H187" s="52" t="s">
        <v>2</v>
      </c>
      <c r="I187" s="52" t="s">
        <v>3</v>
      </c>
      <c r="J187" s="52">
        <v>2</v>
      </c>
      <c r="K187" s="52" t="s">
        <v>2</v>
      </c>
      <c r="L187" s="52" t="s">
        <v>2</v>
      </c>
      <c r="M187" s="52" t="s">
        <v>2</v>
      </c>
      <c r="N187" s="52" t="s">
        <v>3</v>
      </c>
      <c r="P187" s="52" t="s">
        <v>4</v>
      </c>
      <c r="Q187" s="52" t="str">
        <f t="shared" si="67"/>
        <v>Nein</v>
      </c>
      <c r="R187" s="52" t="str">
        <f t="shared" si="67"/>
        <v>Nein</v>
      </c>
      <c r="S187" s="52" t="str">
        <f t="shared" si="67"/>
        <v>Nein</v>
      </c>
      <c r="T187" s="52" t="str">
        <f t="shared" si="67"/>
        <v>Nein</v>
      </c>
      <c r="U187" s="52" t="str">
        <f t="shared" si="67"/>
        <v>Nein</v>
      </c>
      <c r="V187" s="52" t="str">
        <f t="shared" si="67"/>
        <v>Nein</v>
      </c>
      <c r="W187" s="52" t="str">
        <f t="shared" si="67"/>
        <v>Nein</v>
      </c>
      <c r="X187" s="52" t="str">
        <f t="shared" si="67"/>
        <v>Nein</v>
      </c>
      <c r="Y187" s="52" t="str">
        <f t="shared" si="67"/>
        <v>Nein</v>
      </c>
      <c r="Z187" s="52" t="str">
        <f t="shared" si="67"/>
        <v>Nein</v>
      </c>
      <c r="AA187" s="52" t="str">
        <f t="shared" si="67"/>
        <v>Nein</v>
      </c>
      <c r="AB187" s="52" t="str">
        <f t="shared" si="67"/>
        <v>Nein</v>
      </c>
      <c r="AC187" s="52" t="str">
        <f t="shared" si="67"/>
        <v>Nein</v>
      </c>
      <c r="AD187" s="52" t="str">
        <f t="shared" si="67"/>
        <v>Nein</v>
      </c>
      <c r="AE187" s="52" t="str">
        <f t="shared" si="67"/>
        <v>Nein</v>
      </c>
      <c r="AF187" s="52" t="str">
        <f t="shared" si="67"/>
        <v>Nein</v>
      </c>
      <c r="AG187" s="61" t="str">
        <f>IF(Q187="Ja",VLOOKUP($Q$2,Plausis!A:E,5,0),IF(R187="Ja",VLOOKUP($R$2,Plausis!A:E,5,0),IF(T187="Ja",VLOOKUP($T$2,Plausis!A:E,5,0),IF(U187="Ja",VLOOKUP($U$2,Plausis!A:E,5,0),IF(AA187="Ja",VLOOKUP($AA$2,Plausis!A:E,5,0),IF(AC187="Ja",VLOOKUP($AC$2,Plausis!A:E,5,0),IF(AD187="Ja",VLOOKUP($AD$2,Plausis!A:E,5,0),"")))))))</f>
        <v/>
      </c>
      <c r="AH187" s="52" t="str">
        <f>IF(Y187="Ja",VLOOKUP($Y$2,Plausis!A:E,5,0),"")</f>
        <v/>
      </c>
      <c r="AI187" s="52" t="str">
        <f t="shared" si="47"/>
        <v>Ja</v>
      </c>
      <c r="AJ187" s="52" t="str">
        <f>IF(S187="Ja",VLOOKUP($S$2,Plausis!A:E,5,0),IF(V187="Ja",VLOOKUP($V$2,Plausis!A:E,5,0),IF(X187="Ja",VLOOKUP($X$2,Plausis!A:E,5,0),"")))</f>
        <v/>
      </c>
      <c r="AL187" s="52" t="s">
        <v>2</v>
      </c>
      <c r="AM187" s="114">
        <v>45531</v>
      </c>
      <c r="AN187" s="52" t="s">
        <v>4467</v>
      </c>
      <c r="AO187" s="52" t="str">
        <f>VLOOKUP(B187,'BAT Grundtabelle'!B:T,19,0)</f>
        <v>ja</v>
      </c>
      <c r="AP187" s="105" t="str">
        <f t="shared" si="48"/>
        <v>10170</v>
      </c>
      <c r="AQ187" s="52" t="str">
        <f t="shared" si="49"/>
        <v>Baumaschinenhersteller</v>
      </c>
      <c r="AR187" s="52" t="b">
        <f t="shared" si="68"/>
        <v>0</v>
      </c>
      <c r="AS187" s="52" t="b">
        <f t="shared" si="68"/>
        <v>0</v>
      </c>
      <c r="AT187" s="52" t="b">
        <f t="shared" si="68"/>
        <v>0</v>
      </c>
      <c r="AU187" s="52">
        <f t="shared" si="50"/>
        <v>2</v>
      </c>
      <c r="AW187" s="52" t="b">
        <f t="shared" si="51"/>
        <v>0</v>
      </c>
      <c r="AX187" s="52" t="str">
        <f t="shared" si="52"/>
        <v>Unternehmen</v>
      </c>
      <c r="AY187" s="52" t="b">
        <f t="shared" si="53"/>
        <v>0</v>
      </c>
      <c r="AZ187" s="52" t="str">
        <f t="shared" si="54"/>
        <v>10170</v>
      </c>
      <c r="BA187" s="52" t="str">
        <f>VLOOKUP(A187,'BAT Grundtabelle'!A:U,21,0)</f>
        <v>ja</v>
      </c>
      <c r="BB187" s="52" t="str">
        <f t="shared" si="55"/>
        <v>nein</v>
      </c>
      <c r="BC187" s="52" t="str">
        <f t="shared" si="56"/>
        <v>10170</v>
      </c>
      <c r="BD187" s="52" t="str">
        <f t="shared" si="57"/>
        <v>Baumaschinenhersteller</v>
      </c>
      <c r="BE187" s="52" t="str">
        <f t="shared" si="58"/>
        <v>Unternehmen</v>
      </c>
      <c r="BF187" s="52">
        <f t="shared" si="59"/>
        <v>2</v>
      </c>
    </row>
    <row r="188" spans="1:58" hidden="1" x14ac:dyDescent="0.35">
      <c r="A188" s="107" t="s">
        <v>2583</v>
      </c>
      <c r="B188" s="75" t="s">
        <v>661</v>
      </c>
      <c r="C188" s="52" t="s">
        <v>3</v>
      </c>
      <c r="D188" s="52" t="s">
        <v>3</v>
      </c>
      <c r="E188" s="52" t="s">
        <v>2</v>
      </c>
      <c r="F188" s="52" t="s">
        <v>2</v>
      </c>
      <c r="G188" s="52" t="s">
        <v>2</v>
      </c>
      <c r="H188" s="52" t="s">
        <v>2</v>
      </c>
      <c r="I188" s="52" t="s">
        <v>3</v>
      </c>
      <c r="J188" s="52">
        <v>1</v>
      </c>
      <c r="K188" s="52" t="s">
        <v>2</v>
      </c>
      <c r="L188" s="52" t="s">
        <v>2</v>
      </c>
      <c r="M188" s="52" t="s">
        <v>2</v>
      </c>
      <c r="N188" s="52" t="s">
        <v>3</v>
      </c>
      <c r="P188" s="52" t="s">
        <v>4</v>
      </c>
      <c r="Q188" s="52" t="str">
        <f t="shared" si="67"/>
        <v>Nein</v>
      </c>
      <c r="R188" s="52" t="str">
        <f t="shared" si="67"/>
        <v>Nein</v>
      </c>
      <c r="S188" s="52" t="str">
        <f t="shared" si="67"/>
        <v>Nein</v>
      </c>
      <c r="T188" s="52" t="str">
        <f t="shared" si="67"/>
        <v>Nein</v>
      </c>
      <c r="U188" s="52" t="str">
        <f t="shared" si="67"/>
        <v>Nein</v>
      </c>
      <c r="V188" s="52" t="str">
        <f t="shared" si="67"/>
        <v>Nein</v>
      </c>
      <c r="W188" s="52" t="str">
        <f t="shared" si="67"/>
        <v>Nein</v>
      </c>
      <c r="X188" s="52" t="str">
        <f t="shared" si="67"/>
        <v>Nein</v>
      </c>
      <c r="Y188" s="52" t="str">
        <f t="shared" si="67"/>
        <v>Nein</v>
      </c>
      <c r="Z188" s="52" t="str">
        <f t="shared" si="67"/>
        <v>Nein</v>
      </c>
      <c r="AA188" s="52" t="str">
        <f t="shared" si="67"/>
        <v>Nein</v>
      </c>
      <c r="AB188" s="52" t="str">
        <f t="shared" si="67"/>
        <v>Nein</v>
      </c>
      <c r="AC188" s="52" t="str">
        <f t="shared" si="67"/>
        <v>Nein</v>
      </c>
      <c r="AD188" s="52" t="str">
        <f t="shared" si="67"/>
        <v>Nein</v>
      </c>
      <c r="AE188" s="52" t="str">
        <f t="shared" si="67"/>
        <v>Nein</v>
      </c>
      <c r="AF188" s="52" t="str">
        <f t="shared" si="67"/>
        <v>Nein</v>
      </c>
      <c r="AG188" s="61" t="str">
        <f>IF(Q188="Ja",VLOOKUP($Q$2,Plausis!A:E,5,0),IF(R188="Ja",VLOOKUP($R$2,Plausis!A:E,5,0),IF(T188="Ja",VLOOKUP($T$2,Plausis!A:E,5,0),IF(U188="Ja",VLOOKUP($U$2,Plausis!A:E,5,0),IF(AA188="Ja",VLOOKUP($AA$2,Plausis!A:E,5,0),IF(AC188="Ja",VLOOKUP($AC$2,Plausis!A:E,5,0),IF(AD188="Ja",VLOOKUP($AD$2,Plausis!A:E,5,0),"")))))))</f>
        <v/>
      </c>
      <c r="AH188" s="52" t="str">
        <f>IF(Y188="Ja",VLOOKUP($Y$2,Plausis!A:E,5,0),"")</f>
        <v/>
      </c>
      <c r="AI188" s="52" t="str">
        <f t="shared" si="47"/>
        <v>Ja</v>
      </c>
      <c r="AJ188" s="52" t="str">
        <f>IF(S188="Ja",VLOOKUP($S$2,Plausis!A:E,5,0),IF(V188="Ja",VLOOKUP($V$2,Plausis!A:E,5,0),IF(X188="Ja",VLOOKUP($X$2,Plausis!A:E,5,0),"")))</f>
        <v/>
      </c>
      <c r="AL188" s="52" t="s">
        <v>2</v>
      </c>
      <c r="AM188" s="114">
        <v>45531</v>
      </c>
      <c r="AN188" s="52" t="s">
        <v>4467</v>
      </c>
      <c r="AO188" s="52" t="str">
        <f>VLOOKUP(B188,'BAT Grundtabelle'!B:T,19,0)</f>
        <v>ja</v>
      </c>
      <c r="AP188" s="105" t="str">
        <f t="shared" si="48"/>
        <v>10171</v>
      </c>
      <c r="AQ188" s="52" t="str">
        <f t="shared" si="49"/>
        <v>Baumaschinenreparatur</v>
      </c>
      <c r="AR188" s="52" t="b">
        <f t="shared" si="68"/>
        <v>0</v>
      </c>
      <c r="AS188" s="52" t="b">
        <f t="shared" si="68"/>
        <v>0</v>
      </c>
      <c r="AT188" s="52" t="b">
        <f t="shared" si="68"/>
        <v>0</v>
      </c>
      <c r="AU188" s="52">
        <f t="shared" si="50"/>
        <v>1</v>
      </c>
      <c r="AW188" s="52" t="b">
        <f t="shared" si="51"/>
        <v>0</v>
      </c>
      <c r="AX188" s="52" t="str">
        <f t="shared" si="52"/>
        <v>Unternehmen</v>
      </c>
      <c r="AY188" s="52" t="b">
        <f t="shared" si="53"/>
        <v>0</v>
      </c>
      <c r="AZ188" s="52" t="str">
        <f t="shared" si="54"/>
        <v>10171</v>
      </c>
      <c r="BA188" s="52" t="str">
        <f>VLOOKUP(A188,'BAT Grundtabelle'!A:U,21,0)</f>
        <v>ja</v>
      </c>
      <c r="BB188" s="52" t="str">
        <f t="shared" si="55"/>
        <v>nein</v>
      </c>
      <c r="BC188" s="52" t="str">
        <f t="shared" si="56"/>
        <v>10171</v>
      </c>
      <c r="BD188" s="52" t="str">
        <f t="shared" si="57"/>
        <v>Baumaschinenreparatur</v>
      </c>
      <c r="BE188" s="52" t="str">
        <f t="shared" si="58"/>
        <v>Unternehmen</v>
      </c>
      <c r="BF188" s="52">
        <f t="shared" si="59"/>
        <v>1</v>
      </c>
    </row>
    <row r="189" spans="1:58" hidden="1" x14ac:dyDescent="0.35">
      <c r="A189" s="107" t="s">
        <v>2584</v>
      </c>
      <c r="B189" s="75" t="s">
        <v>157</v>
      </c>
      <c r="C189" s="52" t="s">
        <v>3</v>
      </c>
      <c r="D189" s="52" t="s">
        <v>3</v>
      </c>
      <c r="E189" s="52" t="s">
        <v>2</v>
      </c>
      <c r="F189" s="52" t="s">
        <v>2</v>
      </c>
      <c r="G189" s="52" t="s">
        <v>2</v>
      </c>
      <c r="H189" s="52" t="s">
        <v>2</v>
      </c>
      <c r="I189" s="52" t="s">
        <v>3</v>
      </c>
      <c r="J189" s="52">
        <v>1</v>
      </c>
      <c r="K189" s="52" t="s">
        <v>2</v>
      </c>
      <c r="L189" s="52" t="s">
        <v>2</v>
      </c>
      <c r="M189" s="52" t="s">
        <v>2</v>
      </c>
      <c r="N189" s="52" t="s">
        <v>3</v>
      </c>
      <c r="P189" s="52" t="s">
        <v>4</v>
      </c>
      <c r="Q189" s="52" t="str">
        <f t="shared" si="67"/>
        <v>Nein</v>
      </c>
      <c r="R189" s="52" t="str">
        <f t="shared" si="67"/>
        <v>Nein</v>
      </c>
      <c r="S189" s="52" t="str">
        <f t="shared" si="67"/>
        <v>Nein</v>
      </c>
      <c r="T189" s="52" t="str">
        <f t="shared" si="67"/>
        <v>Nein</v>
      </c>
      <c r="U189" s="52" t="str">
        <f t="shared" si="67"/>
        <v>Nein</v>
      </c>
      <c r="V189" s="52" t="str">
        <f t="shared" si="67"/>
        <v>Nein</v>
      </c>
      <c r="W189" s="52" t="str">
        <f t="shared" si="67"/>
        <v>Nein</v>
      </c>
      <c r="X189" s="52" t="str">
        <f t="shared" si="67"/>
        <v>Nein</v>
      </c>
      <c r="Y189" s="52" t="str">
        <f t="shared" si="67"/>
        <v>Nein</v>
      </c>
      <c r="Z189" s="52" t="str">
        <f t="shared" si="67"/>
        <v>Nein</v>
      </c>
      <c r="AA189" s="52" t="str">
        <f t="shared" si="67"/>
        <v>Nein</v>
      </c>
      <c r="AB189" s="52" t="str">
        <f t="shared" si="67"/>
        <v>Nein</v>
      </c>
      <c r="AC189" s="52" t="str">
        <f t="shared" si="67"/>
        <v>Nein</v>
      </c>
      <c r="AD189" s="52" t="str">
        <f t="shared" si="67"/>
        <v>Nein</v>
      </c>
      <c r="AE189" s="52" t="str">
        <f t="shared" si="67"/>
        <v>Nein</v>
      </c>
      <c r="AF189" s="52" t="str">
        <f t="shared" si="67"/>
        <v>Nein</v>
      </c>
      <c r="AG189" s="61" t="str">
        <f>IF(Q189="Ja",VLOOKUP($Q$2,Plausis!A:E,5,0),IF(R189="Ja",VLOOKUP($R$2,Plausis!A:E,5,0),IF(T189="Ja",VLOOKUP($T$2,Plausis!A:E,5,0),IF(U189="Ja",VLOOKUP($U$2,Plausis!A:E,5,0),IF(AA189="Ja",VLOOKUP($AA$2,Plausis!A:E,5,0),IF(AC189="Ja",VLOOKUP($AC$2,Plausis!A:E,5,0),IF(AD189="Ja",VLOOKUP($AD$2,Plausis!A:E,5,0),"")))))))</f>
        <v/>
      </c>
      <c r="AH189" s="52" t="str">
        <f>IF(Y189="Ja",VLOOKUP($Y$2,Plausis!A:E,5,0),"")</f>
        <v/>
      </c>
      <c r="AI189" s="52" t="str">
        <f t="shared" si="47"/>
        <v>Ja</v>
      </c>
      <c r="AJ189" s="52" t="str">
        <f>IF(S189="Ja",VLOOKUP($S$2,Plausis!A:E,5,0),IF(V189="Ja",VLOOKUP($V$2,Plausis!A:E,5,0),IF(X189="Ja",VLOOKUP($X$2,Plausis!A:E,5,0),"")))</f>
        <v/>
      </c>
      <c r="AL189" s="52" t="s">
        <v>2</v>
      </c>
      <c r="AM189" s="114">
        <v>45531</v>
      </c>
      <c r="AN189" s="52" t="s">
        <v>4467</v>
      </c>
      <c r="AO189" s="52" t="str">
        <f>VLOOKUP(B189,'BAT Grundtabelle'!B:T,19,0)</f>
        <v>ja</v>
      </c>
      <c r="AP189" s="105" t="str">
        <f t="shared" si="48"/>
        <v>10172</v>
      </c>
      <c r="AQ189" s="52" t="str">
        <f t="shared" si="49"/>
        <v>Baumaschinenvermietung</v>
      </c>
      <c r="AR189" s="52" t="b">
        <f t="shared" si="68"/>
        <v>0</v>
      </c>
      <c r="AS189" s="52" t="b">
        <f t="shared" si="68"/>
        <v>0</v>
      </c>
      <c r="AT189" s="52" t="b">
        <f t="shared" si="68"/>
        <v>0</v>
      </c>
      <c r="AU189" s="52">
        <f t="shared" si="50"/>
        <v>1</v>
      </c>
      <c r="AW189" s="52" t="b">
        <f t="shared" si="51"/>
        <v>0</v>
      </c>
      <c r="AX189" s="52" t="str">
        <f t="shared" si="52"/>
        <v>Unternehmen</v>
      </c>
      <c r="AY189" s="52" t="b">
        <f t="shared" si="53"/>
        <v>0</v>
      </c>
      <c r="AZ189" s="52" t="str">
        <f t="shared" si="54"/>
        <v>10172</v>
      </c>
      <c r="BA189" s="52" t="str">
        <f>VLOOKUP(A189,'BAT Grundtabelle'!A:U,21,0)</f>
        <v>ja</v>
      </c>
      <c r="BB189" s="52" t="str">
        <f t="shared" si="55"/>
        <v>nein</v>
      </c>
      <c r="BC189" s="52" t="str">
        <f t="shared" si="56"/>
        <v>10172</v>
      </c>
      <c r="BD189" s="52" t="str">
        <f t="shared" si="57"/>
        <v>Baumaschinenvermietung</v>
      </c>
      <c r="BE189" s="52" t="str">
        <f t="shared" si="58"/>
        <v>Unternehmen</v>
      </c>
      <c r="BF189" s="52">
        <f t="shared" si="59"/>
        <v>1</v>
      </c>
    </row>
    <row r="190" spans="1:58" hidden="1" x14ac:dyDescent="0.35">
      <c r="A190" s="107" t="s">
        <v>2585</v>
      </c>
      <c r="B190" s="75" t="s">
        <v>621</v>
      </c>
      <c r="C190" s="52" t="s">
        <v>3</v>
      </c>
      <c r="D190" s="52" t="s">
        <v>3</v>
      </c>
      <c r="E190" s="52" t="s">
        <v>2</v>
      </c>
      <c r="F190" s="52" t="s">
        <v>2</v>
      </c>
      <c r="G190" s="52" t="s">
        <v>2</v>
      </c>
      <c r="H190" s="52" t="s">
        <v>2</v>
      </c>
      <c r="I190" s="52" t="s">
        <v>3</v>
      </c>
      <c r="J190" s="52">
        <v>1</v>
      </c>
      <c r="K190" s="52" t="s">
        <v>2</v>
      </c>
      <c r="L190" s="52" t="s">
        <v>2</v>
      </c>
      <c r="M190" s="52" t="s">
        <v>2</v>
      </c>
      <c r="N190" s="52" t="s">
        <v>3</v>
      </c>
      <c r="P190" s="52" t="s">
        <v>4</v>
      </c>
      <c r="Q190" s="52" t="str">
        <f t="shared" si="67"/>
        <v>Nein</v>
      </c>
      <c r="R190" s="52" t="str">
        <f t="shared" si="67"/>
        <v>Nein</v>
      </c>
      <c r="S190" s="52" t="str">
        <f t="shared" si="67"/>
        <v>Nein</v>
      </c>
      <c r="T190" s="52" t="str">
        <f t="shared" si="67"/>
        <v>Nein</v>
      </c>
      <c r="U190" s="52" t="str">
        <f t="shared" si="67"/>
        <v>Nein</v>
      </c>
      <c r="V190" s="52" t="str">
        <f t="shared" si="67"/>
        <v>Nein</v>
      </c>
      <c r="W190" s="52" t="str">
        <f t="shared" si="67"/>
        <v>Nein</v>
      </c>
      <c r="X190" s="52" t="str">
        <f t="shared" si="67"/>
        <v>Nein</v>
      </c>
      <c r="Y190" s="52" t="str">
        <f t="shared" si="67"/>
        <v>Nein</v>
      </c>
      <c r="Z190" s="52" t="str">
        <f t="shared" si="67"/>
        <v>Nein</v>
      </c>
      <c r="AA190" s="52" t="str">
        <f t="shared" si="67"/>
        <v>Nein</v>
      </c>
      <c r="AB190" s="52" t="str">
        <f t="shared" si="67"/>
        <v>Nein</v>
      </c>
      <c r="AC190" s="52" t="str">
        <f t="shared" si="67"/>
        <v>Nein</v>
      </c>
      <c r="AD190" s="52" t="str">
        <f t="shared" si="67"/>
        <v>Nein</v>
      </c>
      <c r="AE190" s="52" t="str">
        <f t="shared" si="67"/>
        <v>Nein</v>
      </c>
      <c r="AF190" s="52" t="str">
        <f t="shared" si="67"/>
        <v>Nein</v>
      </c>
      <c r="AG190" s="61" t="str">
        <f>IF(Q190="Ja",VLOOKUP($Q$2,Plausis!A:E,5,0),IF(R190="Ja",VLOOKUP($R$2,Plausis!A:E,5,0),IF(T190="Ja",VLOOKUP($T$2,Plausis!A:E,5,0),IF(U190="Ja",VLOOKUP($U$2,Plausis!A:E,5,0),IF(AA190="Ja",VLOOKUP($AA$2,Plausis!A:E,5,0),IF(AC190="Ja",VLOOKUP($AC$2,Plausis!A:E,5,0),IF(AD190="Ja",VLOOKUP($AD$2,Plausis!A:E,5,0),"")))))))</f>
        <v/>
      </c>
      <c r="AH190" s="52" t="str">
        <f>IF(Y190="Ja",VLOOKUP($Y$2,Plausis!A:E,5,0),"")</f>
        <v/>
      </c>
      <c r="AI190" s="52" t="str">
        <f t="shared" si="47"/>
        <v>Ja</v>
      </c>
      <c r="AJ190" s="52" t="str">
        <f>IF(S190="Ja",VLOOKUP($S$2,Plausis!A:E,5,0),IF(V190="Ja",VLOOKUP($V$2,Plausis!A:E,5,0),IF(X190="Ja",VLOOKUP($X$2,Plausis!A:E,5,0),"")))</f>
        <v/>
      </c>
      <c r="AL190" s="52" t="s">
        <v>3</v>
      </c>
      <c r="AM190" s="114">
        <v>45531</v>
      </c>
      <c r="AN190" s="52" t="s">
        <v>4467</v>
      </c>
      <c r="AO190" s="52" t="str">
        <f>VLOOKUP(B190,'BAT Grundtabelle'!B:T,19,0)</f>
        <v>ja</v>
      </c>
      <c r="AP190" s="105" t="str">
        <f t="shared" si="48"/>
        <v>10173</v>
      </c>
      <c r="AQ190" s="52" t="str">
        <f t="shared" si="49"/>
        <v>Baumaterialienhandel</v>
      </c>
      <c r="AR190" s="52" t="b">
        <f t="shared" si="68"/>
        <v>0</v>
      </c>
      <c r="AS190" s="52" t="b">
        <f t="shared" si="68"/>
        <v>0</v>
      </c>
      <c r="AT190" s="52" t="b">
        <f t="shared" si="68"/>
        <v>0</v>
      </c>
      <c r="AU190" s="52">
        <f t="shared" si="50"/>
        <v>1</v>
      </c>
      <c r="AW190" s="52" t="b">
        <f t="shared" si="51"/>
        <v>0</v>
      </c>
      <c r="AX190" s="52" t="str">
        <f t="shared" si="52"/>
        <v>Unternehmen</v>
      </c>
      <c r="AY190" s="52" t="b">
        <f t="shared" si="53"/>
        <v>0</v>
      </c>
      <c r="AZ190" s="52" t="str">
        <f t="shared" si="54"/>
        <v>10173</v>
      </c>
      <c r="BA190" s="52" t="str">
        <f>VLOOKUP(A190,'BAT Grundtabelle'!A:U,21,0)</f>
        <v>ja</v>
      </c>
      <c r="BB190" s="52" t="str">
        <f t="shared" si="55"/>
        <v>nein</v>
      </c>
      <c r="BC190" s="52" t="str">
        <f t="shared" si="56"/>
        <v>10173</v>
      </c>
      <c r="BD190" s="52" t="str">
        <f t="shared" si="57"/>
        <v>Baumaterialienhandel</v>
      </c>
      <c r="BE190" s="52" t="str">
        <f t="shared" si="58"/>
        <v>Unternehmen</v>
      </c>
      <c r="BF190" s="52">
        <f t="shared" si="59"/>
        <v>1</v>
      </c>
    </row>
    <row r="191" spans="1:58" hidden="1" x14ac:dyDescent="0.35">
      <c r="A191" s="107" t="s">
        <v>2586</v>
      </c>
      <c r="B191" s="75" t="s">
        <v>347</v>
      </c>
      <c r="C191" s="52" t="s">
        <v>3</v>
      </c>
      <c r="D191" s="52" t="s">
        <v>3</v>
      </c>
      <c r="E191" s="52" t="s">
        <v>2</v>
      </c>
      <c r="F191" s="52" t="s">
        <v>2</v>
      </c>
      <c r="G191" s="52" t="s">
        <v>2</v>
      </c>
      <c r="H191" s="52" t="s">
        <v>2</v>
      </c>
      <c r="I191" s="52" t="s">
        <v>3</v>
      </c>
      <c r="J191" s="52">
        <v>1</v>
      </c>
      <c r="K191" s="52" t="s">
        <v>2</v>
      </c>
      <c r="L191" s="52" t="s">
        <v>2</v>
      </c>
      <c r="M191" s="52" t="s">
        <v>2</v>
      </c>
      <c r="N191" s="52" t="s">
        <v>3</v>
      </c>
      <c r="P191" s="52" t="s">
        <v>4</v>
      </c>
      <c r="Q191" s="52" t="str">
        <f t="shared" si="67"/>
        <v>Nein</v>
      </c>
      <c r="R191" s="52" t="str">
        <f t="shared" si="67"/>
        <v>Nein</v>
      </c>
      <c r="S191" s="52" t="str">
        <f t="shared" si="67"/>
        <v>Nein</v>
      </c>
      <c r="T191" s="52" t="str">
        <f t="shared" si="67"/>
        <v>Nein</v>
      </c>
      <c r="U191" s="52" t="str">
        <f t="shared" si="67"/>
        <v>Nein</v>
      </c>
      <c r="V191" s="52" t="str">
        <f t="shared" si="67"/>
        <v>Nein</v>
      </c>
      <c r="W191" s="52" t="str">
        <f t="shared" si="67"/>
        <v>Nein</v>
      </c>
      <c r="X191" s="52" t="str">
        <f t="shared" si="67"/>
        <v>Nein</v>
      </c>
      <c r="Y191" s="52" t="str">
        <f t="shared" si="67"/>
        <v>Nein</v>
      </c>
      <c r="Z191" s="52" t="str">
        <f t="shared" si="67"/>
        <v>Nein</v>
      </c>
      <c r="AA191" s="52" t="str">
        <f t="shared" si="67"/>
        <v>Nein</v>
      </c>
      <c r="AB191" s="52" t="str">
        <f t="shared" si="67"/>
        <v>Nein</v>
      </c>
      <c r="AC191" s="52" t="str">
        <f t="shared" si="67"/>
        <v>Nein</v>
      </c>
      <c r="AD191" s="52" t="str">
        <f t="shared" si="67"/>
        <v>Nein</v>
      </c>
      <c r="AE191" s="52" t="str">
        <f t="shared" si="67"/>
        <v>Nein</v>
      </c>
      <c r="AF191" s="52" t="str">
        <f t="shared" si="67"/>
        <v>Nein</v>
      </c>
      <c r="AG191" s="61" t="str">
        <f>IF(Q191="Ja",VLOOKUP($Q$2,Plausis!A:E,5,0),IF(R191="Ja",VLOOKUP($R$2,Plausis!A:E,5,0),IF(T191="Ja",VLOOKUP($T$2,Plausis!A:E,5,0),IF(U191="Ja",VLOOKUP($U$2,Plausis!A:E,5,0),IF(AA191="Ja",VLOOKUP($AA$2,Plausis!A:E,5,0),IF(AC191="Ja",VLOOKUP($AC$2,Plausis!A:E,5,0),IF(AD191="Ja",VLOOKUP($AD$2,Plausis!A:E,5,0),"")))))))</f>
        <v/>
      </c>
      <c r="AH191" s="52" t="str">
        <f>IF(Y191="Ja",VLOOKUP($Y$2,Plausis!A:E,5,0),"")</f>
        <v/>
      </c>
      <c r="AI191" s="52" t="str">
        <f t="shared" si="47"/>
        <v>Ja</v>
      </c>
      <c r="AJ191" s="52" t="str">
        <f>IF(S191="Ja",VLOOKUP($S$2,Plausis!A:E,5,0),IF(V191="Ja",VLOOKUP($V$2,Plausis!A:E,5,0),IF(X191="Ja",VLOOKUP($X$2,Plausis!A:E,5,0),"")))</f>
        <v/>
      </c>
      <c r="AL191" s="52" t="s">
        <v>2</v>
      </c>
      <c r="AM191" s="114">
        <v>45531</v>
      </c>
      <c r="AN191" s="52" t="s">
        <v>4467</v>
      </c>
      <c r="AO191" s="52" t="str">
        <f>VLOOKUP(B191,'BAT Grundtabelle'!B:T,19,0)</f>
        <v>ja</v>
      </c>
      <c r="AP191" s="105" t="str">
        <f t="shared" si="48"/>
        <v>10174</v>
      </c>
      <c r="AQ191" s="52" t="str">
        <f t="shared" si="49"/>
        <v>Baumfäller-Betrieb</v>
      </c>
      <c r="AR191" s="52" t="b">
        <f t="shared" si="68"/>
        <v>0</v>
      </c>
      <c r="AS191" s="52" t="b">
        <f t="shared" si="68"/>
        <v>0</v>
      </c>
      <c r="AT191" s="52" t="b">
        <f t="shared" si="68"/>
        <v>0</v>
      </c>
      <c r="AU191" s="52">
        <f t="shared" si="50"/>
        <v>1</v>
      </c>
      <c r="AW191" s="52" t="b">
        <f t="shared" si="51"/>
        <v>0</v>
      </c>
      <c r="AX191" s="52" t="str">
        <f t="shared" si="52"/>
        <v>Unternehmen</v>
      </c>
      <c r="AY191" s="52" t="b">
        <f t="shared" si="53"/>
        <v>0</v>
      </c>
      <c r="AZ191" s="52" t="str">
        <f t="shared" si="54"/>
        <v>10174</v>
      </c>
      <c r="BA191" s="52" t="str">
        <f>VLOOKUP(A191,'BAT Grundtabelle'!A:U,21,0)</f>
        <v>ja</v>
      </c>
      <c r="BB191" s="52" t="str">
        <f t="shared" si="55"/>
        <v>nein</v>
      </c>
      <c r="BC191" s="52" t="str">
        <f t="shared" si="56"/>
        <v>10174</v>
      </c>
      <c r="BD191" s="52" t="str">
        <f t="shared" si="57"/>
        <v>Baumfäller-Betrieb</v>
      </c>
      <c r="BE191" s="52" t="str">
        <f t="shared" si="58"/>
        <v>Unternehmen</v>
      </c>
      <c r="BF191" s="52">
        <f t="shared" si="59"/>
        <v>1</v>
      </c>
    </row>
    <row r="192" spans="1:58" hidden="1" x14ac:dyDescent="0.35">
      <c r="A192" s="107" t="s">
        <v>2587</v>
      </c>
      <c r="B192" s="75" t="s">
        <v>1748</v>
      </c>
      <c r="C192" s="52" t="s">
        <v>3</v>
      </c>
      <c r="D192" s="52" t="s">
        <v>3</v>
      </c>
      <c r="E192" s="52" t="s">
        <v>2</v>
      </c>
      <c r="F192" s="52" t="s">
        <v>2</v>
      </c>
      <c r="G192" s="52" t="s">
        <v>2</v>
      </c>
      <c r="H192" s="52" t="s">
        <v>2</v>
      </c>
      <c r="I192" s="52" t="s">
        <v>3</v>
      </c>
      <c r="J192" s="52">
        <v>1</v>
      </c>
      <c r="K192" s="52" t="s">
        <v>2</v>
      </c>
      <c r="L192" s="52" t="s">
        <v>2</v>
      </c>
      <c r="M192" s="52" t="s">
        <v>2</v>
      </c>
      <c r="N192" s="52" t="s">
        <v>3</v>
      </c>
      <c r="P192" s="52" t="s">
        <v>4</v>
      </c>
      <c r="Q192" s="52" t="str">
        <f t="shared" si="67"/>
        <v>Nein</v>
      </c>
      <c r="R192" s="52" t="str">
        <f t="shared" si="67"/>
        <v>Nein</v>
      </c>
      <c r="S192" s="52" t="str">
        <f t="shared" si="67"/>
        <v>Nein</v>
      </c>
      <c r="T192" s="52" t="str">
        <f t="shared" si="67"/>
        <v>Nein</v>
      </c>
      <c r="U192" s="52" t="str">
        <f t="shared" si="67"/>
        <v>Nein</v>
      </c>
      <c r="V192" s="52" t="str">
        <f t="shared" si="67"/>
        <v>Nein</v>
      </c>
      <c r="W192" s="52" t="str">
        <f t="shared" si="67"/>
        <v>Nein</v>
      </c>
      <c r="X192" s="52" t="str">
        <f t="shared" si="67"/>
        <v>Nein</v>
      </c>
      <c r="Y192" s="52" t="str">
        <f t="shared" si="67"/>
        <v>Nein</v>
      </c>
      <c r="Z192" s="52" t="str">
        <f t="shared" si="67"/>
        <v>Nein</v>
      </c>
      <c r="AA192" s="52" t="str">
        <f t="shared" si="67"/>
        <v>Nein</v>
      </c>
      <c r="AB192" s="52" t="str">
        <f t="shared" si="67"/>
        <v>Nein</v>
      </c>
      <c r="AC192" s="52" t="str">
        <f t="shared" si="67"/>
        <v>Nein</v>
      </c>
      <c r="AD192" s="52" t="str">
        <f t="shared" si="67"/>
        <v>Nein</v>
      </c>
      <c r="AE192" s="52" t="str">
        <f t="shared" si="67"/>
        <v>Nein</v>
      </c>
      <c r="AF192" s="52" t="str">
        <f t="shared" si="67"/>
        <v>Nein</v>
      </c>
      <c r="AG192" s="61" t="str">
        <f>IF(Q192="Ja",VLOOKUP($Q$2,Plausis!A:E,5,0),IF(R192="Ja",VLOOKUP($R$2,Plausis!A:E,5,0),IF(T192="Ja",VLOOKUP($T$2,Plausis!A:E,5,0),IF(U192="Ja",VLOOKUP($U$2,Plausis!A:E,5,0),IF(AA192="Ja",VLOOKUP($AA$2,Plausis!A:E,5,0),IF(AC192="Ja",VLOOKUP($AC$2,Plausis!A:E,5,0),IF(AD192="Ja",VLOOKUP($AD$2,Plausis!A:E,5,0),"")))))))</f>
        <v/>
      </c>
      <c r="AH192" s="52" t="str">
        <f>IF(Y192="Ja",VLOOKUP($Y$2,Plausis!A:E,5,0),"")</f>
        <v/>
      </c>
      <c r="AI192" s="52" t="str">
        <f t="shared" si="47"/>
        <v>Ja</v>
      </c>
      <c r="AJ192" s="52" t="str">
        <f>IF(S192="Ja",VLOOKUP($S$2,Plausis!A:E,5,0),IF(V192="Ja",VLOOKUP($V$2,Plausis!A:E,5,0),IF(X192="Ja",VLOOKUP($X$2,Plausis!A:E,5,0),"")))</f>
        <v/>
      </c>
      <c r="AL192" s="52" t="s">
        <v>2</v>
      </c>
      <c r="AM192" s="114">
        <v>45531</v>
      </c>
      <c r="AN192" s="52" t="s">
        <v>4467</v>
      </c>
      <c r="AO192" s="52" t="str">
        <f>VLOOKUP(B192,'BAT Grundtabelle'!B:T,19,0)</f>
        <v>ja</v>
      </c>
      <c r="AP192" s="105" t="str">
        <f t="shared" si="48"/>
        <v>10175</v>
      </c>
      <c r="AQ192" s="52" t="str">
        <f t="shared" si="49"/>
        <v>Baumpflegebetrieb</v>
      </c>
      <c r="AR192" s="52" t="b">
        <f t="shared" si="68"/>
        <v>0</v>
      </c>
      <c r="AS192" s="52" t="b">
        <f t="shared" si="68"/>
        <v>0</v>
      </c>
      <c r="AT192" s="52" t="b">
        <f t="shared" si="68"/>
        <v>0</v>
      </c>
      <c r="AU192" s="52">
        <f t="shared" si="50"/>
        <v>1</v>
      </c>
      <c r="AW192" s="52" t="b">
        <f t="shared" si="51"/>
        <v>0</v>
      </c>
      <c r="AX192" s="52" t="str">
        <f t="shared" si="52"/>
        <v>Unternehmen</v>
      </c>
      <c r="AY192" s="52" t="b">
        <f t="shared" si="53"/>
        <v>0</v>
      </c>
      <c r="AZ192" s="52" t="str">
        <f t="shared" si="54"/>
        <v>10175</v>
      </c>
      <c r="BA192" s="52" t="str">
        <f>VLOOKUP(A192,'BAT Grundtabelle'!A:U,21,0)</f>
        <v>ja</v>
      </c>
      <c r="BB192" s="52" t="str">
        <f t="shared" si="55"/>
        <v>nein</v>
      </c>
      <c r="BC192" s="52" t="str">
        <f t="shared" si="56"/>
        <v>10175</v>
      </c>
      <c r="BD192" s="52" t="str">
        <f t="shared" si="57"/>
        <v>Baumpflegebetrieb</v>
      </c>
      <c r="BE192" s="52" t="str">
        <f t="shared" si="58"/>
        <v>Unternehmen</v>
      </c>
      <c r="BF192" s="52">
        <f t="shared" si="59"/>
        <v>1</v>
      </c>
    </row>
    <row r="193" spans="1:58" hidden="1" x14ac:dyDescent="0.35">
      <c r="A193" s="107" t="s">
        <v>1750</v>
      </c>
      <c r="B193" s="75" t="s">
        <v>1749</v>
      </c>
      <c r="C193" s="52" t="s">
        <v>3</v>
      </c>
      <c r="D193" s="52" t="s">
        <v>3</v>
      </c>
      <c r="E193" s="52" t="s">
        <v>2</v>
      </c>
      <c r="F193" s="52" t="s">
        <v>2</v>
      </c>
      <c r="G193" s="52" t="s">
        <v>2</v>
      </c>
      <c r="H193" s="52" t="s">
        <v>2</v>
      </c>
      <c r="I193" s="52" t="s">
        <v>3</v>
      </c>
      <c r="J193" s="52">
        <v>1</v>
      </c>
      <c r="K193" s="52" t="s">
        <v>2</v>
      </c>
      <c r="L193" s="52" t="s">
        <v>2</v>
      </c>
      <c r="M193" s="52" t="s">
        <v>2</v>
      </c>
      <c r="N193" s="52" t="s">
        <v>3</v>
      </c>
      <c r="P193" s="52" t="s">
        <v>4</v>
      </c>
      <c r="Q193" s="52" t="str">
        <f t="shared" ref="Q193:AF202" si="69">IF(ISERROR(FIND(Q$2,$P193,1)),"Nein","Ja")</f>
        <v>Nein</v>
      </c>
      <c r="R193" s="52" t="str">
        <f t="shared" si="69"/>
        <v>Nein</v>
      </c>
      <c r="S193" s="52" t="str">
        <f t="shared" si="69"/>
        <v>Nein</v>
      </c>
      <c r="T193" s="52" t="str">
        <f t="shared" si="69"/>
        <v>Nein</v>
      </c>
      <c r="U193" s="52" t="str">
        <f t="shared" si="69"/>
        <v>Nein</v>
      </c>
      <c r="V193" s="52" t="str">
        <f t="shared" si="69"/>
        <v>Nein</v>
      </c>
      <c r="W193" s="52" t="str">
        <f t="shared" si="69"/>
        <v>Nein</v>
      </c>
      <c r="X193" s="52" t="str">
        <f t="shared" si="69"/>
        <v>Nein</v>
      </c>
      <c r="Y193" s="52" t="str">
        <f t="shared" si="69"/>
        <v>Nein</v>
      </c>
      <c r="Z193" s="52" t="str">
        <f t="shared" si="69"/>
        <v>Nein</v>
      </c>
      <c r="AA193" s="52" t="str">
        <f t="shared" si="69"/>
        <v>Nein</v>
      </c>
      <c r="AB193" s="52" t="str">
        <f t="shared" si="69"/>
        <v>Nein</v>
      </c>
      <c r="AC193" s="52" t="str">
        <f t="shared" si="69"/>
        <v>Nein</v>
      </c>
      <c r="AD193" s="52" t="str">
        <f t="shared" si="69"/>
        <v>Nein</v>
      </c>
      <c r="AE193" s="52" t="str">
        <f t="shared" si="69"/>
        <v>Nein</v>
      </c>
      <c r="AF193" s="52" t="str">
        <f t="shared" si="69"/>
        <v>Nein</v>
      </c>
      <c r="AG193" s="61" t="str">
        <f>IF(Q193="Ja",VLOOKUP($Q$2,Plausis!A:E,5,0),IF(R193="Ja",VLOOKUP($R$2,Plausis!A:E,5,0),IF(T193="Ja",VLOOKUP($T$2,Plausis!A:E,5,0),IF(U193="Ja",VLOOKUP($U$2,Plausis!A:E,5,0),IF(AA193="Ja",VLOOKUP($AA$2,Plausis!A:E,5,0),IF(AC193="Ja",VLOOKUP($AC$2,Plausis!A:E,5,0),IF(AD193="Ja",VLOOKUP($AD$2,Plausis!A:E,5,0),"")))))))</f>
        <v/>
      </c>
      <c r="AH193" s="52" t="str">
        <f>IF(Y193="Ja",VLOOKUP($Y$2,Plausis!A:E,5,0),"")</f>
        <v/>
      </c>
      <c r="AI193" s="52" t="str">
        <f t="shared" si="47"/>
        <v>Ja</v>
      </c>
      <c r="AJ193" s="52" t="str">
        <f>IF(S193="Ja",VLOOKUP($S$2,Plausis!A:E,5,0),IF(V193="Ja",VLOOKUP($V$2,Plausis!A:E,5,0),IF(X193="Ja",VLOOKUP($X$2,Plausis!A:E,5,0),"")))</f>
        <v/>
      </c>
      <c r="AL193" s="52" t="s">
        <v>3</v>
      </c>
      <c r="AM193" s="114">
        <v>45531</v>
      </c>
      <c r="AN193" s="52" t="s">
        <v>4467</v>
      </c>
      <c r="AO193" s="52" t="str">
        <f>VLOOKUP(B193,'BAT Grundtabelle'!B:T,19,0)</f>
        <v>ja</v>
      </c>
      <c r="AP193" s="105" t="str">
        <f t="shared" si="48"/>
        <v>0303</v>
      </c>
      <c r="AQ193" s="52" t="str">
        <f t="shared" si="49"/>
        <v>Baumschule</v>
      </c>
      <c r="AR193" s="52" t="b">
        <f t="shared" si="68"/>
        <v>0</v>
      </c>
      <c r="AS193" s="52" t="b">
        <f t="shared" si="68"/>
        <v>0</v>
      </c>
      <c r="AT193" s="52" t="b">
        <f t="shared" si="68"/>
        <v>0</v>
      </c>
      <c r="AU193" s="52">
        <f t="shared" si="50"/>
        <v>1</v>
      </c>
      <c r="AW193" s="52" t="b">
        <f t="shared" si="51"/>
        <v>0</v>
      </c>
      <c r="AX193" s="52" t="str">
        <f t="shared" si="52"/>
        <v>Unternehmen</v>
      </c>
      <c r="AY193" s="52" t="b">
        <f t="shared" si="53"/>
        <v>0</v>
      </c>
      <c r="AZ193" s="52" t="str">
        <f t="shared" si="54"/>
        <v>0303</v>
      </c>
      <c r="BA193" s="52" t="str">
        <f>VLOOKUP(A193,'BAT Grundtabelle'!A:U,21,0)</f>
        <v>ja</v>
      </c>
      <c r="BB193" s="52" t="str">
        <f t="shared" si="55"/>
        <v>nein</v>
      </c>
      <c r="BC193" s="52" t="str">
        <f t="shared" si="56"/>
        <v>0303</v>
      </c>
      <c r="BD193" s="52" t="str">
        <f t="shared" si="57"/>
        <v>Baumschule</v>
      </c>
      <c r="BE193" s="52" t="str">
        <f t="shared" si="58"/>
        <v>Unternehmen</v>
      </c>
      <c r="BF193" s="52">
        <f t="shared" si="59"/>
        <v>1</v>
      </c>
    </row>
    <row r="194" spans="1:58" hidden="1" x14ac:dyDescent="0.35">
      <c r="A194" s="107" t="s">
        <v>41</v>
      </c>
      <c r="B194" s="75" t="s">
        <v>40</v>
      </c>
      <c r="C194" s="52" t="s">
        <v>3</v>
      </c>
      <c r="D194" s="52" t="s">
        <v>3</v>
      </c>
      <c r="E194" s="52" t="s">
        <v>2</v>
      </c>
      <c r="F194" s="52" t="s">
        <v>2</v>
      </c>
      <c r="G194" s="52" t="s">
        <v>2</v>
      </c>
      <c r="H194" s="52" t="s">
        <v>2</v>
      </c>
      <c r="I194" s="52" t="s">
        <v>3</v>
      </c>
      <c r="J194" s="52">
        <v>1</v>
      </c>
      <c r="K194" s="52" t="s">
        <v>2</v>
      </c>
      <c r="L194" s="52" t="s">
        <v>2</v>
      </c>
      <c r="M194" s="52" t="s">
        <v>2</v>
      </c>
      <c r="N194" s="52" t="s">
        <v>3</v>
      </c>
      <c r="P194" s="52" t="s">
        <v>4</v>
      </c>
      <c r="Q194" s="52" t="str">
        <f t="shared" si="69"/>
        <v>Nein</v>
      </c>
      <c r="R194" s="52" t="str">
        <f t="shared" si="69"/>
        <v>Nein</v>
      </c>
      <c r="S194" s="52" t="str">
        <f t="shared" si="69"/>
        <v>Nein</v>
      </c>
      <c r="T194" s="52" t="str">
        <f t="shared" si="69"/>
        <v>Nein</v>
      </c>
      <c r="U194" s="52" t="str">
        <f t="shared" si="69"/>
        <v>Nein</v>
      </c>
      <c r="V194" s="52" t="str">
        <f t="shared" si="69"/>
        <v>Nein</v>
      </c>
      <c r="W194" s="52" t="str">
        <f t="shared" si="69"/>
        <v>Nein</v>
      </c>
      <c r="X194" s="52" t="str">
        <f t="shared" si="69"/>
        <v>Nein</v>
      </c>
      <c r="Y194" s="52" t="str">
        <f t="shared" si="69"/>
        <v>Nein</v>
      </c>
      <c r="Z194" s="52" t="str">
        <f t="shared" si="69"/>
        <v>Nein</v>
      </c>
      <c r="AA194" s="52" t="str">
        <f t="shared" si="69"/>
        <v>Nein</v>
      </c>
      <c r="AB194" s="52" t="str">
        <f t="shared" si="69"/>
        <v>Nein</v>
      </c>
      <c r="AC194" s="52" t="str">
        <f t="shared" si="69"/>
        <v>Nein</v>
      </c>
      <c r="AD194" s="52" t="str">
        <f t="shared" si="69"/>
        <v>Nein</v>
      </c>
      <c r="AE194" s="52" t="str">
        <f t="shared" si="69"/>
        <v>Nein</v>
      </c>
      <c r="AF194" s="52" t="str">
        <f t="shared" si="69"/>
        <v>Nein</v>
      </c>
      <c r="AG194" s="61" t="str">
        <f>IF(Q194="Ja",VLOOKUP($Q$2,Plausis!A:E,5,0),IF(R194="Ja",VLOOKUP($R$2,Plausis!A:E,5,0),IF(T194="Ja",VLOOKUP($T$2,Plausis!A:E,5,0),IF(U194="Ja",VLOOKUP($U$2,Plausis!A:E,5,0),IF(AA194="Ja",VLOOKUP($AA$2,Plausis!A:E,5,0),IF(AC194="Ja",VLOOKUP($AC$2,Plausis!A:E,5,0),IF(AD194="Ja",VLOOKUP($AD$2,Plausis!A:E,5,0),"")))))))</f>
        <v/>
      </c>
      <c r="AH194" s="52" t="str">
        <f>IF(Y194="Ja",VLOOKUP($Y$2,Plausis!A:E,5,0),"")</f>
        <v/>
      </c>
      <c r="AI194" s="52" t="str">
        <f t="shared" si="47"/>
        <v>Ja</v>
      </c>
      <c r="AJ194" s="52" t="str">
        <f>IF(S194="Ja",VLOOKUP($S$2,Plausis!A:E,5,0),IF(V194="Ja",VLOOKUP($V$2,Plausis!A:E,5,0),IF(X194="Ja",VLOOKUP($X$2,Plausis!A:E,5,0),"")))</f>
        <v/>
      </c>
      <c r="AL194" s="52" t="s">
        <v>3</v>
      </c>
      <c r="AM194" s="114">
        <v>45531</v>
      </c>
      <c r="AN194" s="52" t="s">
        <v>4467</v>
      </c>
      <c r="AO194" s="52" t="str">
        <f>VLOOKUP(B194,'BAT Grundtabelle'!B:T,19,0)</f>
        <v>ja</v>
      </c>
      <c r="AP194" s="105" t="str">
        <f t="shared" si="48"/>
        <v>1202</v>
      </c>
      <c r="AQ194" s="52" t="str">
        <f t="shared" si="49"/>
        <v>Baunebengewerbe</v>
      </c>
      <c r="AR194" s="52" t="b">
        <f t="shared" si="68"/>
        <v>0</v>
      </c>
      <c r="AS194" s="52" t="b">
        <f t="shared" si="68"/>
        <v>0</v>
      </c>
      <c r="AT194" s="52" t="b">
        <f t="shared" si="68"/>
        <v>0</v>
      </c>
      <c r="AU194" s="52">
        <f t="shared" si="50"/>
        <v>1</v>
      </c>
      <c r="AW194" s="52" t="b">
        <f t="shared" si="51"/>
        <v>0</v>
      </c>
      <c r="AX194" s="52" t="str">
        <f t="shared" si="52"/>
        <v>Unternehmen</v>
      </c>
      <c r="AY194" s="52" t="b">
        <f t="shared" si="53"/>
        <v>0</v>
      </c>
      <c r="AZ194" s="52" t="str">
        <f t="shared" si="54"/>
        <v>1202</v>
      </c>
      <c r="BA194" s="52" t="str">
        <f>VLOOKUP(A194,'BAT Grundtabelle'!A:U,21,0)</f>
        <v>ja</v>
      </c>
      <c r="BB194" s="52" t="str">
        <f t="shared" si="55"/>
        <v>nein</v>
      </c>
      <c r="BC194" s="52" t="str">
        <f t="shared" si="56"/>
        <v>1202</v>
      </c>
      <c r="BD194" s="52" t="str">
        <f t="shared" si="57"/>
        <v>Baunebengewerbe</v>
      </c>
      <c r="BE194" s="52" t="str">
        <f t="shared" si="58"/>
        <v>Unternehmen</v>
      </c>
      <c r="BF194" s="52">
        <f t="shared" si="59"/>
        <v>1</v>
      </c>
    </row>
    <row r="195" spans="1:58" hidden="1" x14ac:dyDescent="0.35">
      <c r="A195" s="107" t="s">
        <v>2588</v>
      </c>
      <c r="B195" s="75" t="s">
        <v>857</v>
      </c>
      <c r="C195" s="52" t="s">
        <v>3</v>
      </c>
      <c r="D195" s="52" t="s">
        <v>3</v>
      </c>
      <c r="E195" s="52" t="s">
        <v>2</v>
      </c>
      <c r="F195" s="52" t="s">
        <v>2</v>
      </c>
      <c r="G195" s="52" t="s">
        <v>2</v>
      </c>
      <c r="H195" s="52" t="s">
        <v>2</v>
      </c>
      <c r="I195" s="52" t="s">
        <v>3</v>
      </c>
      <c r="J195" s="52">
        <v>1</v>
      </c>
      <c r="K195" s="52" t="s">
        <v>2</v>
      </c>
      <c r="L195" s="52" t="s">
        <v>2</v>
      </c>
      <c r="M195" s="52" t="s">
        <v>2</v>
      </c>
      <c r="N195" s="52" t="s">
        <v>3</v>
      </c>
      <c r="P195" s="52" t="s">
        <v>4</v>
      </c>
      <c r="Q195" s="52" t="str">
        <f t="shared" si="69"/>
        <v>Nein</v>
      </c>
      <c r="R195" s="52" t="str">
        <f t="shared" si="69"/>
        <v>Nein</v>
      </c>
      <c r="S195" s="52" t="str">
        <f t="shared" si="69"/>
        <v>Nein</v>
      </c>
      <c r="T195" s="52" t="str">
        <f t="shared" si="69"/>
        <v>Nein</v>
      </c>
      <c r="U195" s="52" t="str">
        <f t="shared" si="69"/>
        <v>Nein</v>
      </c>
      <c r="V195" s="52" t="str">
        <f t="shared" si="69"/>
        <v>Nein</v>
      </c>
      <c r="W195" s="52" t="str">
        <f t="shared" si="69"/>
        <v>Nein</v>
      </c>
      <c r="X195" s="52" t="str">
        <f t="shared" si="69"/>
        <v>Nein</v>
      </c>
      <c r="Y195" s="52" t="str">
        <f t="shared" si="69"/>
        <v>Nein</v>
      </c>
      <c r="Z195" s="52" t="str">
        <f t="shared" si="69"/>
        <v>Nein</v>
      </c>
      <c r="AA195" s="52" t="str">
        <f t="shared" si="69"/>
        <v>Nein</v>
      </c>
      <c r="AB195" s="52" t="str">
        <f t="shared" si="69"/>
        <v>Nein</v>
      </c>
      <c r="AC195" s="52" t="str">
        <f t="shared" si="69"/>
        <v>Nein</v>
      </c>
      <c r="AD195" s="52" t="str">
        <f t="shared" si="69"/>
        <v>Nein</v>
      </c>
      <c r="AE195" s="52" t="str">
        <f t="shared" si="69"/>
        <v>Nein</v>
      </c>
      <c r="AF195" s="52" t="str">
        <f t="shared" si="69"/>
        <v>Nein</v>
      </c>
      <c r="AG195" s="61" t="str">
        <f>IF(Q195="Ja",VLOOKUP($Q$2,Plausis!A:E,5,0),IF(R195="Ja",VLOOKUP($R$2,Plausis!A:E,5,0),IF(T195="Ja",VLOOKUP($T$2,Plausis!A:E,5,0),IF(U195="Ja",VLOOKUP($U$2,Plausis!A:E,5,0),IF(AA195="Ja",VLOOKUP($AA$2,Plausis!A:E,5,0),IF(AC195="Ja",VLOOKUP($AC$2,Plausis!A:E,5,0),IF(AD195="Ja",VLOOKUP($AD$2,Plausis!A:E,5,0),"")))))))</f>
        <v/>
      </c>
      <c r="AH195" s="52" t="str">
        <f>IF(Y195="Ja",VLOOKUP($Y$2,Plausis!A:E,5,0),"")</f>
        <v/>
      </c>
      <c r="AI195" s="52" t="str">
        <f t="shared" ref="AI195:AI258" si="70">IF(OR(T195="Ja", U195="Ja", C195="nein"),"Nein","Ja")</f>
        <v>Ja</v>
      </c>
      <c r="AJ195" s="52" t="str">
        <f>IF(S195="Ja",VLOOKUP($S$2,Plausis!A:E,5,0),IF(V195="Ja",VLOOKUP($V$2,Plausis!A:E,5,0),IF(X195="Ja",VLOOKUP($X$2,Plausis!A:E,5,0),"")))</f>
        <v/>
      </c>
      <c r="AL195" s="52" t="s">
        <v>3</v>
      </c>
      <c r="AM195" s="114">
        <v>45531</v>
      </c>
      <c r="AN195" s="52" t="s">
        <v>4467</v>
      </c>
      <c r="AO195" s="52" t="str">
        <f>VLOOKUP(B195,'BAT Grundtabelle'!B:T,19,0)</f>
        <v>ja</v>
      </c>
      <c r="AP195" s="105" t="str">
        <f t="shared" ref="AP195:AP258" si="71">A195</f>
        <v>10176</v>
      </c>
      <c r="AQ195" s="52" t="str">
        <f t="shared" ref="AQ195:AQ258" si="72">B195</f>
        <v>Bauschlosserei</v>
      </c>
      <c r="AR195" s="52" t="b">
        <f t="shared" si="68"/>
        <v>0</v>
      </c>
      <c r="AS195" s="52" t="b">
        <f t="shared" si="68"/>
        <v>0</v>
      </c>
      <c r="AT195" s="52" t="b">
        <f t="shared" si="68"/>
        <v>0</v>
      </c>
      <c r="AU195" s="52">
        <f t="shared" ref="AU195:AU258" si="73">IF(J195&lt;&gt;"nein",J195,AX195)</f>
        <v>1</v>
      </c>
      <c r="AW195" s="52" t="b">
        <f t="shared" ref="AW195:AW258" si="74">IF(ISERROR(FIND(AW$1,$P195,1)),FALSE,TRUE)</f>
        <v>0</v>
      </c>
      <c r="AX195" s="52" t="str">
        <f t="shared" ref="AX195:AX258" si="75">IF(I195="ja","Unternehmen",IF(OR(K195="ja",L195="ja",M195="ja"),"Eigener Tarif",IF(AK195&lt;&gt;"",AK195,IF(AO195="ja","Eigener Tarif",""))))</f>
        <v>Unternehmen</v>
      </c>
      <c r="AY195" s="52" t="b">
        <f t="shared" ref="AY195:AY258" si="76">IF(ISERROR(FIND(AY$1,$P195,1)),FALSE,TRUE)</f>
        <v>0</v>
      </c>
      <c r="AZ195" s="52" t="str">
        <f t="shared" ref="AZ195:AZ258" si="77">A195</f>
        <v>10176</v>
      </c>
      <c r="BA195" s="52" t="str">
        <f>VLOOKUP(A195,'BAT Grundtabelle'!A:U,21,0)</f>
        <v>ja</v>
      </c>
      <c r="BB195" s="52" t="str">
        <f t="shared" ref="BB195:BB258" si="78">G195</f>
        <v>nein</v>
      </c>
      <c r="BC195" s="52" t="str">
        <f t="shared" ref="BC195:BC258" si="79">A195</f>
        <v>10176</v>
      </c>
      <c r="BD195" s="52" t="str">
        <f t="shared" ref="BD195:BD258" si="80">B195</f>
        <v>Bauschlosserei</v>
      </c>
      <c r="BE195" s="52" t="str">
        <f t="shared" ref="BE195:BE258" si="81">AX195</f>
        <v>Unternehmen</v>
      </c>
      <c r="BF195" s="52">
        <f t="shared" ref="BF195:BF258" si="82">AU195</f>
        <v>1</v>
      </c>
    </row>
    <row r="196" spans="1:58" hidden="1" x14ac:dyDescent="0.35">
      <c r="A196" s="107" t="s">
        <v>2589</v>
      </c>
      <c r="B196" s="75" t="s">
        <v>631</v>
      </c>
      <c r="C196" s="52" t="s">
        <v>3</v>
      </c>
      <c r="D196" s="52" t="s">
        <v>3</v>
      </c>
      <c r="E196" s="52" t="s">
        <v>2</v>
      </c>
      <c r="F196" s="52" t="s">
        <v>2</v>
      </c>
      <c r="G196" s="52" t="s">
        <v>2</v>
      </c>
      <c r="H196" s="52" t="s">
        <v>2</v>
      </c>
      <c r="I196" s="52" t="s">
        <v>3</v>
      </c>
      <c r="J196" s="52">
        <v>1</v>
      </c>
      <c r="K196" s="52" t="s">
        <v>2</v>
      </c>
      <c r="L196" s="52" t="s">
        <v>2</v>
      </c>
      <c r="M196" s="52" t="s">
        <v>2</v>
      </c>
      <c r="N196" s="52" t="s">
        <v>3</v>
      </c>
      <c r="P196" s="52" t="s">
        <v>4</v>
      </c>
      <c r="Q196" s="52" t="str">
        <f t="shared" si="69"/>
        <v>Nein</v>
      </c>
      <c r="R196" s="52" t="str">
        <f t="shared" si="69"/>
        <v>Nein</v>
      </c>
      <c r="S196" s="52" t="str">
        <f t="shared" si="69"/>
        <v>Nein</v>
      </c>
      <c r="T196" s="52" t="str">
        <f t="shared" si="69"/>
        <v>Nein</v>
      </c>
      <c r="U196" s="52" t="str">
        <f t="shared" si="69"/>
        <v>Nein</v>
      </c>
      <c r="V196" s="52" t="str">
        <f t="shared" si="69"/>
        <v>Nein</v>
      </c>
      <c r="W196" s="52" t="str">
        <f t="shared" si="69"/>
        <v>Nein</v>
      </c>
      <c r="X196" s="52" t="str">
        <f t="shared" si="69"/>
        <v>Nein</v>
      </c>
      <c r="Y196" s="52" t="str">
        <f t="shared" si="69"/>
        <v>Nein</v>
      </c>
      <c r="Z196" s="52" t="str">
        <f t="shared" si="69"/>
        <v>Nein</v>
      </c>
      <c r="AA196" s="52" t="str">
        <f t="shared" si="69"/>
        <v>Nein</v>
      </c>
      <c r="AB196" s="52" t="str">
        <f t="shared" si="69"/>
        <v>Nein</v>
      </c>
      <c r="AC196" s="52" t="str">
        <f t="shared" si="69"/>
        <v>Nein</v>
      </c>
      <c r="AD196" s="52" t="str">
        <f t="shared" si="69"/>
        <v>Nein</v>
      </c>
      <c r="AE196" s="52" t="str">
        <f t="shared" si="69"/>
        <v>Nein</v>
      </c>
      <c r="AF196" s="52" t="str">
        <f t="shared" si="69"/>
        <v>Nein</v>
      </c>
      <c r="AG196" s="61" t="str">
        <f>IF(Q196="Ja",VLOOKUP($Q$2,Plausis!A:E,5,0),IF(R196="Ja",VLOOKUP($R$2,Plausis!A:E,5,0),IF(T196="Ja",VLOOKUP($T$2,Plausis!A:E,5,0),IF(U196="Ja",VLOOKUP($U$2,Plausis!A:E,5,0),IF(AA196="Ja",VLOOKUP($AA$2,Plausis!A:E,5,0),IF(AC196="Ja",VLOOKUP($AC$2,Plausis!A:E,5,0),IF(AD196="Ja",VLOOKUP($AD$2,Plausis!A:E,5,0),"")))))))</f>
        <v/>
      </c>
      <c r="AH196" s="52" t="str">
        <f>IF(Y196="Ja",VLOOKUP($Y$2,Plausis!A:E,5,0),"")</f>
        <v/>
      </c>
      <c r="AI196" s="52" t="str">
        <f t="shared" si="70"/>
        <v>Ja</v>
      </c>
      <c r="AJ196" s="52" t="str">
        <f>IF(S196="Ja",VLOOKUP($S$2,Plausis!A:E,5,0),IF(V196="Ja",VLOOKUP($V$2,Plausis!A:E,5,0),IF(X196="Ja",VLOOKUP($X$2,Plausis!A:E,5,0),"")))</f>
        <v/>
      </c>
      <c r="AL196" s="52" t="s">
        <v>3</v>
      </c>
      <c r="AM196" s="114">
        <v>45531</v>
      </c>
      <c r="AN196" s="52" t="s">
        <v>4467</v>
      </c>
      <c r="AO196" s="52" t="str">
        <f>VLOOKUP(B196,'BAT Grundtabelle'!B:T,19,0)</f>
        <v>ja</v>
      </c>
      <c r="AP196" s="105" t="str">
        <f t="shared" si="71"/>
        <v>10177</v>
      </c>
      <c r="AQ196" s="52" t="str">
        <f t="shared" si="72"/>
        <v>Bauschreinerei</v>
      </c>
      <c r="AR196" s="52" t="b">
        <f t="shared" si="68"/>
        <v>0</v>
      </c>
      <c r="AS196" s="52" t="b">
        <f t="shared" si="68"/>
        <v>0</v>
      </c>
      <c r="AT196" s="52" t="b">
        <f t="shared" si="68"/>
        <v>0</v>
      </c>
      <c r="AU196" s="52">
        <f t="shared" si="73"/>
        <v>1</v>
      </c>
      <c r="AW196" s="52" t="b">
        <f t="shared" si="74"/>
        <v>0</v>
      </c>
      <c r="AX196" s="52" t="str">
        <f t="shared" si="75"/>
        <v>Unternehmen</v>
      </c>
      <c r="AY196" s="52" t="b">
        <f t="shared" si="76"/>
        <v>0</v>
      </c>
      <c r="AZ196" s="52" t="str">
        <f t="shared" si="77"/>
        <v>10177</v>
      </c>
      <c r="BA196" s="52" t="str">
        <f>VLOOKUP(A196,'BAT Grundtabelle'!A:U,21,0)</f>
        <v>ja</v>
      </c>
      <c r="BB196" s="52" t="str">
        <f t="shared" si="78"/>
        <v>nein</v>
      </c>
      <c r="BC196" s="52" t="str">
        <f t="shared" si="79"/>
        <v>10177</v>
      </c>
      <c r="BD196" s="52" t="str">
        <f t="shared" si="80"/>
        <v>Bauschreinerei</v>
      </c>
      <c r="BE196" s="52" t="str">
        <f t="shared" si="81"/>
        <v>Unternehmen</v>
      </c>
      <c r="BF196" s="52">
        <f t="shared" si="82"/>
        <v>1</v>
      </c>
    </row>
    <row r="197" spans="1:58" hidden="1" x14ac:dyDescent="0.35">
      <c r="A197" s="107" t="s">
        <v>2590</v>
      </c>
      <c r="B197" s="75" t="s">
        <v>1682</v>
      </c>
      <c r="C197" s="52" t="s">
        <v>3</v>
      </c>
      <c r="D197" s="52" t="s">
        <v>3</v>
      </c>
      <c r="E197" s="52" t="s">
        <v>2</v>
      </c>
      <c r="F197" s="52" t="s">
        <v>2</v>
      </c>
      <c r="G197" s="52" t="s">
        <v>2</v>
      </c>
      <c r="H197" s="52" t="s">
        <v>2</v>
      </c>
      <c r="I197" s="52" t="s">
        <v>3</v>
      </c>
      <c r="J197" s="52">
        <v>4</v>
      </c>
      <c r="K197" s="52" t="s">
        <v>2</v>
      </c>
      <c r="L197" s="52" t="s">
        <v>2</v>
      </c>
      <c r="M197" s="52" t="s">
        <v>2</v>
      </c>
      <c r="N197" s="52" t="s">
        <v>3</v>
      </c>
      <c r="O197" s="52" t="s">
        <v>2412</v>
      </c>
      <c r="P197" s="52" t="s">
        <v>4438</v>
      </c>
      <c r="Q197" s="52" t="str">
        <f t="shared" si="69"/>
        <v>Nein</v>
      </c>
      <c r="R197" s="52" t="str">
        <f t="shared" si="69"/>
        <v>Nein</v>
      </c>
      <c r="S197" s="52" t="str">
        <f t="shared" si="69"/>
        <v>Nein</v>
      </c>
      <c r="T197" s="52" t="str">
        <f t="shared" si="69"/>
        <v>Ja</v>
      </c>
      <c r="U197" s="52" t="str">
        <f t="shared" si="69"/>
        <v>Nein</v>
      </c>
      <c r="V197" s="52" t="str">
        <f t="shared" si="69"/>
        <v>Nein</v>
      </c>
      <c r="W197" s="52" t="str">
        <f t="shared" si="69"/>
        <v>Nein</v>
      </c>
      <c r="X197" s="52" t="str">
        <f t="shared" si="69"/>
        <v>Ja</v>
      </c>
      <c r="Y197" s="52" t="str">
        <f t="shared" si="69"/>
        <v>Nein</v>
      </c>
      <c r="Z197" s="52" t="str">
        <f t="shared" si="69"/>
        <v>Nein</v>
      </c>
      <c r="AA197" s="52" t="str">
        <f t="shared" si="69"/>
        <v>Nein</v>
      </c>
      <c r="AB197" s="52" t="str">
        <f t="shared" si="69"/>
        <v>Ja</v>
      </c>
      <c r="AC197" s="52" t="str">
        <f t="shared" si="69"/>
        <v>Nein</v>
      </c>
      <c r="AD197" s="52" t="str">
        <f t="shared" si="69"/>
        <v>Nein</v>
      </c>
      <c r="AE197" s="52" t="str">
        <f t="shared" si="69"/>
        <v>Nein</v>
      </c>
      <c r="AF197" s="52" t="str">
        <f t="shared" si="69"/>
        <v>Nein</v>
      </c>
      <c r="AG197" s="61" t="str">
        <f>IF(Q197="Ja",VLOOKUP($Q$2,Plausis!A:E,5,0),IF(R197="Ja",VLOOKUP($R$2,Plausis!A:E,5,0),IF(T197="Ja",VLOOKUP($T$2,Plausis!A:E,5,0),IF(U197="Ja",VLOOKUP($U$2,Plausis!A:E,5,0),IF(AA197="Ja",VLOOKUP($AA$2,Plausis!A:E,5,0),IF(AC197="Ja",VLOOKUP($AC$2,Plausis!A:E,5,0),IF(AD197="Ja",VLOOKUP($AD$2,Plausis!A:E,5,0),"")))))))</f>
        <v>Dieser Betrieb ist nur im Komfort-RS ohne ergänzenden Spezial-Straf-RS versicherbar.</v>
      </c>
      <c r="AH197" s="52" t="str">
        <f>IF(Y197="Ja",VLOOKUP($Y$2,Plausis!A:E,5,0),"")</f>
        <v/>
      </c>
      <c r="AI197" s="52" t="str">
        <f t="shared" si="70"/>
        <v>Nein</v>
      </c>
      <c r="AJ197" s="52" t="str">
        <f>IF(S197="Ja",VLOOKUP($S$2,Plausis!A:E,5,0),IF(V197="Ja",VLOOKUP($V$2,Plausis!A:E,5,0),IF(X197="Ja",VLOOKUP($X$2,Plausis!A:E,5,0),"")))</f>
        <v>Dieser Betrieb kann nur ohne ergänzenden Spezial-Straf-RS versichert werden.</v>
      </c>
      <c r="AL197" s="52" t="s">
        <v>2</v>
      </c>
      <c r="AM197" s="114">
        <v>45531</v>
      </c>
      <c r="AN197" s="52" t="s">
        <v>4467</v>
      </c>
      <c r="AO197" s="52" t="str">
        <f>VLOOKUP(B197,'BAT Grundtabelle'!B:T,19,0)</f>
        <v>ja</v>
      </c>
      <c r="AP197" s="105" t="str">
        <f t="shared" si="71"/>
        <v>10178</v>
      </c>
      <c r="AQ197" s="52" t="str">
        <f t="shared" si="72"/>
        <v>Bauschuttrecyclingbetrieb</v>
      </c>
      <c r="AR197" s="52" t="b">
        <f t="shared" si="68"/>
        <v>0</v>
      </c>
      <c r="AS197" s="52" t="b">
        <f t="shared" si="68"/>
        <v>0</v>
      </c>
      <c r="AT197" s="52" t="b">
        <f t="shared" si="68"/>
        <v>0</v>
      </c>
      <c r="AU197" s="52">
        <f t="shared" si="73"/>
        <v>4</v>
      </c>
      <c r="AW197" s="52" t="b">
        <f t="shared" si="74"/>
        <v>0</v>
      </c>
      <c r="AX197" s="52" t="str">
        <f t="shared" si="75"/>
        <v>Unternehmen</v>
      </c>
      <c r="AY197" s="52" t="b">
        <f t="shared" si="76"/>
        <v>0</v>
      </c>
      <c r="AZ197" s="52" t="str">
        <f t="shared" si="77"/>
        <v>10178</v>
      </c>
      <c r="BA197" s="52" t="str">
        <f>VLOOKUP(A197,'BAT Grundtabelle'!A:U,21,0)</f>
        <v>ja</v>
      </c>
      <c r="BB197" s="52" t="str">
        <f t="shared" si="78"/>
        <v>nein</v>
      </c>
      <c r="BC197" s="52" t="str">
        <f t="shared" si="79"/>
        <v>10178</v>
      </c>
      <c r="BD197" s="52" t="str">
        <f t="shared" si="80"/>
        <v>Bauschuttrecyclingbetrieb</v>
      </c>
      <c r="BE197" s="52" t="str">
        <f t="shared" si="81"/>
        <v>Unternehmen</v>
      </c>
      <c r="BF197" s="52">
        <f t="shared" si="82"/>
        <v>4</v>
      </c>
    </row>
    <row r="198" spans="1:58" hidden="1" x14ac:dyDescent="0.35">
      <c r="A198" s="107" t="s">
        <v>2591</v>
      </c>
      <c r="B198" s="75" t="s">
        <v>1669</v>
      </c>
      <c r="C198" s="52" t="s">
        <v>3</v>
      </c>
      <c r="D198" s="52" t="s">
        <v>3</v>
      </c>
      <c r="E198" s="52" t="s">
        <v>2</v>
      </c>
      <c r="F198" s="52" t="s">
        <v>2</v>
      </c>
      <c r="G198" s="52" t="s">
        <v>2</v>
      </c>
      <c r="H198" s="52" t="s">
        <v>2</v>
      </c>
      <c r="I198" s="52" t="s">
        <v>3</v>
      </c>
      <c r="J198" s="52">
        <v>4</v>
      </c>
      <c r="K198" s="52" t="s">
        <v>2</v>
      </c>
      <c r="L198" s="52" t="s">
        <v>2</v>
      </c>
      <c r="M198" s="52" t="s">
        <v>2</v>
      </c>
      <c r="N198" s="52" t="s">
        <v>3</v>
      </c>
      <c r="O198" s="52" t="s">
        <v>2412</v>
      </c>
      <c r="P198" s="52">
        <v>1195</v>
      </c>
      <c r="Q198" s="52" t="str">
        <f t="shared" si="69"/>
        <v>Nein</v>
      </c>
      <c r="R198" s="52" t="str">
        <f t="shared" si="69"/>
        <v>Nein</v>
      </c>
      <c r="S198" s="52" t="str">
        <f t="shared" si="69"/>
        <v>Nein</v>
      </c>
      <c r="T198" s="52" t="str">
        <f t="shared" si="69"/>
        <v>Nein</v>
      </c>
      <c r="U198" s="52" t="str">
        <f t="shared" si="69"/>
        <v>Nein</v>
      </c>
      <c r="V198" s="52" t="str">
        <f t="shared" si="69"/>
        <v>Nein</v>
      </c>
      <c r="W198" s="52" t="str">
        <f t="shared" si="69"/>
        <v>Nein</v>
      </c>
      <c r="X198" s="52" t="str">
        <f t="shared" si="69"/>
        <v>Nein</v>
      </c>
      <c r="Y198" s="52" t="str">
        <f t="shared" si="69"/>
        <v>Nein</v>
      </c>
      <c r="Z198" s="52" t="str">
        <f t="shared" si="69"/>
        <v>Nein</v>
      </c>
      <c r="AA198" s="52" t="str">
        <f t="shared" si="69"/>
        <v>Nein</v>
      </c>
      <c r="AB198" s="52" t="str">
        <f t="shared" si="69"/>
        <v>Ja</v>
      </c>
      <c r="AC198" s="52" t="str">
        <f t="shared" si="69"/>
        <v>Nein</v>
      </c>
      <c r="AD198" s="52" t="str">
        <f t="shared" si="69"/>
        <v>Nein</v>
      </c>
      <c r="AE198" s="52" t="str">
        <f t="shared" si="69"/>
        <v>Nein</v>
      </c>
      <c r="AF198" s="52" t="str">
        <f t="shared" si="69"/>
        <v>Nein</v>
      </c>
      <c r="AG198" s="61" t="str">
        <f>IF(Q198="Ja",VLOOKUP($Q$2,Plausis!A:E,5,0),IF(R198="Ja",VLOOKUP($R$2,Plausis!A:E,5,0),IF(T198="Ja",VLOOKUP($T$2,Plausis!A:E,5,0),IF(U198="Ja",VLOOKUP($U$2,Plausis!A:E,5,0),IF(AA198="Ja",VLOOKUP($AA$2,Plausis!A:E,5,0),IF(AC198="Ja",VLOOKUP($AC$2,Plausis!A:E,5,0),IF(AD198="Ja",VLOOKUP($AD$2,Plausis!A:E,5,0),"")))))))</f>
        <v/>
      </c>
      <c r="AH198" s="52" t="str">
        <f>IF(Y198="Ja",VLOOKUP($Y$2,Plausis!A:E,5,0),"")</f>
        <v/>
      </c>
      <c r="AI198" s="52" t="str">
        <f t="shared" si="70"/>
        <v>Ja</v>
      </c>
      <c r="AJ198" s="52" t="str">
        <f>IF(S198="Ja",VLOOKUP($S$2,Plausis!A:E,5,0),IF(V198="Ja",VLOOKUP($V$2,Plausis!A:E,5,0),IF(X198="Ja",VLOOKUP($X$2,Plausis!A:E,5,0),"")))</f>
        <v/>
      </c>
      <c r="AL198" s="52" t="s">
        <v>2</v>
      </c>
      <c r="AM198" s="114">
        <v>45531</v>
      </c>
      <c r="AN198" s="52" t="s">
        <v>4467</v>
      </c>
      <c r="AO198" s="52" t="str">
        <f>VLOOKUP(B198,'BAT Grundtabelle'!B:T,19,0)</f>
        <v>ja</v>
      </c>
      <c r="AP198" s="105" t="str">
        <f t="shared" si="71"/>
        <v>10179</v>
      </c>
      <c r="AQ198" s="52" t="str">
        <f t="shared" si="72"/>
        <v>Bausparkassenvertreter</v>
      </c>
      <c r="AR198" s="52" t="b">
        <f t="shared" si="68"/>
        <v>0</v>
      </c>
      <c r="AS198" s="52" t="b">
        <f t="shared" si="68"/>
        <v>0</v>
      </c>
      <c r="AT198" s="52" t="b">
        <f t="shared" si="68"/>
        <v>0</v>
      </c>
      <c r="AU198" s="52">
        <f t="shared" si="73"/>
        <v>4</v>
      </c>
      <c r="AW198" s="52" t="b">
        <f t="shared" si="74"/>
        <v>0</v>
      </c>
      <c r="AX198" s="52" t="str">
        <f t="shared" si="75"/>
        <v>Unternehmen</v>
      </c>
      <c r="AY198" s="52" t="b">
        <f t="shared" si="76"/>
        <v>0</v>
      </c>
      <c r="AZ198" s="52" t="str">
        <f t="shared" si="77"/>
        <v>10179</v>
      </c>
      <c r="BA198" s="52" t="str">
        <f>VLOOKUP(A198,'BAT Grundtabelle'!A:U,21,0)</f>
        <v>ja</v>
      </c>
      <c r="BB198" s="52" t="str">
        <f t="shared" si="78"/>
        <v>nein</v>
      </c>
      <c r="BC198" s="52" t="str">
        <f t="shared" si="79"/>
        <v>10179</v>
      </c>
      <c r="BD198" s="52" t="str">
        <f t="shared" si="80"/>
        <v>Bausparkassenvertreter</v>
      </c>
      <c r="BE198" s="52" t="str">
        <f t="shared" si="81"/>
        <v>Unternehmen</v>
      </c>
      <c r="BF198" s="52">
        <f t="shared" si="82"/>
        <v>4</v>
      </c>
    </row>
    <row r="199" spans="1:58" hidden="1" x14ac:dyDescent="0.35">
      <c r="A199" s="107" t="s">
        <v>2592</v>
      </c>
      <c r="B199" s="75" t="s">
        <v>1850</v>
      </c>
      <c r="C199" s="52" t="s">
        <v>3</v>
      </c>
      <c r="D199" s="52" t="s">
        <v>3</v>
      </c>
      <c r="E199" s="52" t="s">
        <v>2</v>
      </c>
      <c r="F199" s="52" t="s">
        <v>2</v>
      </c>
      <c r="G199" s="52" t="s">
        <v>2</v>
      </c>
      <c r="H199" s="52" t="s">
        <v>2</v>
      </c>
      <c r="I199" s="52" t="s">
        <v>3</v>
      </c>
      <c r="J199" s="52">
        <v>2</v>
      </c>
      <c r="K199" s="52" t="s">
        <v>2</v>
      </c>
      <c r="L199" s="52" t="s">
        <v>2</v>
      </c>
      <c r="M199" s="52" t="s">
        <v>2</v>
      </c>
      <c r="N199" s="52" t="s">
        <v>3</v>
      </c>
      <c r="P199" s="52" t="s">
        <v>57</v>
      </c>
      <c r="Q199" s="52" t="str">
        <f t="shared" si="69"/>
        <v>Nein</v>
      </c>
      <c r="R199" s="52" t="str">
        <f t="shared" si="69"/>
        <v>Nein</v>
      </c>
      <c r="S199" s="52" t="str">
        <f t="shared" si="69"/>
        <v>Nein</v>
      </c>
      <c r="T199" s="52" t="str">
        <f t="shared" si="69"/>
        <v>Ja</v>
      </c>
      <c r="U199" s="52" t="str">
        <f t="shared" si="69"/>
        <v>Nein</v>
      </c>
      <c r="V199" s="52" t="str">
        <f t="shared" si="69"/>
        <v>Nein</v>
      </c>
      <c r="W199" s="52" t="str">
        <f t="shared" si="69"/>
        <v>Nein</v>
      </c>
      <c r="X199" s="52" t="str">
        <f t="shared" si="69"/>
        <v>Ja</v>
      </c>
      <c r="Y199" s="52" t="str">
        <f t="shared" si="69"/>
        <v>Nein</v>
      </c>
      <c r="Z199" s="52" t="str">
        <f t="shared" si="69"/>
        <v>Nein</v>
      </c>
      <c r="AA199" s="52" t="str">
        <f t="shared" si="69"/>
        <v>Nein</v>
      </c>
      <c r="AB199" s="52" t="str">
        <f t="shared" si="69"/>
        <v>Nein</v>
      </c>
      <c r="AC199" s="52" t="str">
        <f t="shared" si="69"/>
        <v>Nein</v>
      </c>
      <c r="AD199" s="52" t="str">
        <f t="shared" si="69"/>
        <v>Nein</v>
      </c>
      <c r="AE199" s="52" t="str">
        <f t="shared" si="69"/>
        <v>Nein</v>
      </c>
      <c r="AF199" s="52" t="str">
        <f t="shared" si="69"/>
        <v>Nein</v>
      </c>
      <c r="AG199" s="61" t="str">
        <f>IF(Q199="Ja",VLOOKUP($Q$2,Plausis!A:E,5,0),IF(R199="Ja",VLOOKUP($R$2,Plausis!A:E,5,0),IF(T199="Ja",VLOOKUP($T$2,Plausis!A:E,5,0),IF(U199="Ja",VLOOKUP($U$2,Plausis!A:E,5,0),IF(AA199="Ja",VLOOKUP($AA$2,Plausis!A:E,5,0),IF(AC199="Ja",VLOOKUP($AC$2,Plausis!A:E,5,0),IF(AD199="Ja",VLOOKUP($AD$2,Plausis!A:E,5,0),"")))))))</f>
        <v>Dieser Betrieb ist nur im Komfort-RS ohne ergänzenden Spezial-Straf-RS versicherbar.</v>
      </c>
      <c r="AH199" s="52" t="str">
        <f>IF(Y199="Ja",VLOOKUP($Y$2,Plausis!A:E,5,0),"")</f>
        <v/>
      </c>
      <c r="AI199" s="52" t="str">
        <f t="shared" si="70"/>
        <v>Nein</v>
      </c>
      <c r="AJ199" s="52" t="str">
        <f>IF(S199="Ja",VLOOKUP($S$2,Plausis!A:E,5,0),IF(V199="Ja",VLOOKUP($V$2,Plausis!A:E,5,0),IF(X199="Ja",VLOOKUP($X$2,Plausis!A:E,5,0),"")))</f>
        <v>Dieser Betrieb kann nur ohne ergänzenden Spezial-Straf-RS versichert werden.</v>
      </c>
      <c r="AL199" s="52" t="s">
        <v>2</v>
      </c>
      <c r="AM199" s="114">
        <v>45531</v>
      </c>
      <c r="AN199" s="52" t="s">
        <v>4467</v>
      </c>
      <c r="AO199" s="52" t="str">
        <f>VLOOKUP(B199,'BAT Grundtabelle'!B:T,19,0)</f>
        <v>ja</v>
      </c>
      <c r="AP199" s="105" t="str">
        <f t="shared" si="71"/>
        <v>10180</v>
      </c>
      <c r="AQ199" s="52" t="str">
        <f t="shared" si="72"/>
        <v>Baustoffhersteller ohne Verarbeitung von Kunststoffen</v>
      </c>
      <c r="AR199" s="52" t="b">
        <f t="shared" si="68"/>
        <v>0</v>
      </c>
      <c r="AS199" s="52" t="b">
        <f t="shared" si="68"/>
        <v>0</v>
      </c>
      <c r="AT199" s="52" t="b">
        <f t="shared" si="68"/>
        <v>0</v>
      </c>
      <c r="AU199" s="52">
        <f t="shared" si="73"/>
        <v>2</v>
      </c>
      <c r="AW199" s="52" t="b">
        <f t="shared" si="74"/>
        <v>0</v>
      </c>
      <c r="AX199" s="52" t="str">
        <f t="shared" si="75"/>
        <v>Unternehmen</v>
      </c>
      <c r="AY199" s="52" t="b">
        <f t="shared" si="76"/>
        <v>0</v>
      </c>
      <c r="AZ199" s="52" t="str">
        <f t="shared" si="77"/>
        <v>10180</v>
      </c>
      <c r="BA199" s="52" t="str">
        <f>VLOOKUP(A199,'BAT Grundtabelle'!A:U,21,0)</f>
        <v>ja</v>
      </c>
      <c r="BB199" s="52" t="str">
        <f t="shared" si="78"/>
        <v>nein</v>
      </c>
      <c r="BC199" s="52" t="str">
        <f t="shared" si="79"/>
        <v>10180</v>
      </c>
      <c r="BD199" s="52" t="str">
        <f t="shared" si="80"/>
        <v>Baustoffhersteller ohne Verarbeitung von Kunststoffen</v>
      </c>
      <c r="BE199" s="52" t="str">
        <f t="shared" si="81"/>
        <v>Unternehmen</v>
      </c>
      <c r="BF199" s="52">
        <f t="shared" si="82"/>
        <v>2</v>
      </c>
    </row>
    <row r="200" spans="1:58" hidden="1" x14ac:dyDescent="0.35">
      <c r="A200" s="107" t="s">
        <v>2593</v>
      </c>
      <c r="B200" s="75" t="s">
        <v>632</v>
      </c>
      <c r="C200" s="52" t="s">
        <v>3</v>
      </c>
      <c r="D200" s="52" t="s">
        <v>3</v>
      </c>
      <c r="E200" s="52" t="s">
        <v>2</v>
      </c>
      <c r="F200" s="52" t="s">
        <v>2</v>
      </c>
      <c r="G200" s="52" t="s">
        <v>2</v>
      </c>
      <c r="H200" s="52" t="s">
        <v>2</v>
      </c>
      <c r="I200" s="52" t="s">
        <v>3</v>
      </c>
      <c r="J200" s="52">
        <v>1</v>
      </c>
      <c r="K200" s="52" t="s">
        <v>2</v>
      </c>
      <c r="L200" s="52" t="s">
        <v>2</v>
      </c>
      <c r="M200" s="52" t="s">
        <v>2</v>
      </c>
      <c r="N200" s="52" t="s">
        <v>3</v>
      </c>
      <c r="P200" s="52" t="s">
        <v>4</v>
      </c>
      <c r="Q200" s="52" t="str">
        <f t="shared" si="69"/>
        <v>Nein</v>
      </c>
      <c r="R200" s="52" t="str">
        <f t="shared" si="69"/>
        <v>Nein</v>
      </c>
      <c r="S200" s="52" t="str">
        <f t="shared" si="69"/>
        <v>Nein</v>
      </c>
      <c r="T200" s="52" t="str">
        <f t="shared" si="69"/>
        <v>Nein</v>
      </c>
      <c r="U200" s="52" t="str">
        <f t="shared" si="69"/>
        <v>Nein</v>
      </c>
      <c r="V200" s="52" t="str">
        <f t="shared" si="69"/>
        <v>Nein</v>
      </c>
      <c r="W200" s="52" t="str">
        <f t="shared" si="69"/>
        <v>Nein</v>
      </c>
      <c r="X200" s="52" t="str">
        <f t="shared" si="69"/>
        <v>Nein</v>
      </c>
      <c r="Y200" s="52" t="str">
        <f t="shared" si="69"/>
        <v>Nein</v>
      </c>
      <c r="Z200" s="52" t="str">
        <f t="shared" si="69"/>
        <v>Nein</v>
      </c>
      <c r="AA200" s="52" t="str">
        <f t="shared" si="69"/>
        <v>Nein</v>
      </c>
      <c r="AB200" s="52" t="str">
        <f t="shared" si="69"/>
        <v>Nein</v>
      </c>
      <c r="AC200" s="52" t="str">
        <f t="shared" si="69"/>
        <v>Nein</v>
      </c>
      <c r="AD200" s="52" t="str">
        <f t="shared" si="69"/>
        <v>Nein</v>
      </c>
      <c r="AE200" s="52" t="str">
        <f t="shared" si="69"/>
        <v>Nein</v>
      </c>
      <c r="AF200" s="52" t="str">
        <f t="shared" si="69"/>
        <v>Nein</v>
      </c>
      <c r="AG200" s="61" t="str">
        <f>IF(Q200="Ja",VLOOKUP($Q$2,Plausis!A:E,5,0),IF(R200="Ja",VLOOKUP($R$2,Plausis!A:E,5,0),IF(T200="Ja",VLOOKUP($T$2,Plausis!A:E,5,0),IF(U200="Ja",VLOOKUP($U$2,Plausis!A:E,5,0),IF(AA200="Ja",VLOOKUP($AA$2,Plausis!A:E,5,0),IF(AC200="Ja",VLOOKUP($AC$2,Plausis!A:E,5,0),IF(AD200="Ja",VLOOKUP($AD$2,Plausis!A:E,5,0),"")))))))</f>
        <v/>
      </c>
      <c r="AH200" s="52" t="str">
        <f>IF(Y200="Ja",VLOOKUP($Y$2,Plausis!A:E,5,0),"")</f>
        <v/>
      </c>
      <c r="AI200" s="52" t="str">
        <f t="shared" si="70"/>
        <v>Ja</v>
      </c>
      <c r="AJ200" s="52" t="str">
        <f>IF(S200="Ja",VLOOKUP($S$2,Plausis!A:E,5,0),IF(V200="Ja",VLOOKUP($V$2,Plausis!A:E,5,0),IF(X200="Ja",VLOOKUP($X$2,Plausis!A:E,5,0),"")))</f>
        <v/>
      </c>
      <c r="AL200" s="52" t="s">
        <v>3</v>
      </c>
      <c r="AM200" s="114">
        <v>45531</v>
      </c>
      <c r="AN200" s="52" t="s">
        <v>4467</v>
      </c>
      <c r="AO200" s="52" t="str">
        <f>VLOOKUP(B200,'BAT Grundtabelle'!B:T,19,0)</f>
        <v>ja</v>
      </c>
      <c r="AP200" s="105" t="str">
        <f t="shared" si="71"/>
        <v>10181</v>
      </c>
      <c r="AQ200" s="52" t="str">
        <f t="shared" si="72"/>
        <v>Bautischlerei</v>
      </c>
      <c r="AR200" s="52" t="b">
        <f t="shared" si="68"/>
        <v>0</v>
      </c>
      <c r="AS200" s="52" t="b">
        <f t="shared" si="68"/>
        <v>0</v>
      </c>
      <c r="AT200" s="52" t="b">
        <f t="shared" si="68"/>
        <v>0</v>
      </c>
      <c r="AU200" s="52">
        <f t="shared" si="73"/>
        <v>1</v>
      </c>
      <c r="AW200" s="52" t="b">
        <f t="shared" si="74"/>
        <v>0</v>
      </c>
      <c r="AX200" s="52" t="str">
        <f t="shared" si="75"/>
        <v>Unternehmen</v>
      </c>
      <c r="AY200" s="52" t="b">
        <f t="shared" si="76"/>
        <v>0</v>
      </c>
      <c r="AZ200" s="52" t="str">
        <f t="shared" si="77"/>
        <v>10181</v>
      </c>
      <c r="BA200" s="52" t="str">
        <f>VLOOKUP(A200,'BAT Grundtabelle'!A:U,21,0)</f>
        <v>ja</v>
      </c>
      <c r="BB200" s="52" t="str">
        <f t="shared" si="78"/>
        <v>nein</v>
      </c>
      <c r="BC200" s="52" t="str">
        <f t="shared" si="79"/>
        <v>10181</v>
      </c>
      <c r="BD200" s="52" t="str">
        <f t="shared" si="80"/>
        <v>Bautischlerei</v>
      </c>
      <c r="BE200" s="52" t="str">
        <f t="shared" si="81"/>
        <v>Unternehmen</v>
      </c>
      <c r="BF200" s="52">
        <f t="shared" si="82"/>
        <v>1</v>
      </c>
    </row>
    <row r="201" spans="1:58" hidden="1" x14ac:dyDescent="0.35">
      <c r="A201" s="107" t="s">
        <v>2594</v>
      </c>
      <c r="B201" s="75" t="s">
        <v>158</v>
      </c>
      <c r="C201" s="52" t="s">
        <v>3</v>
      </c>
      <c r="D201" s="52" t="s">
        <v>3</v>
      </c>
      <c r="E201" s="52" t="s">
        <v>2</v>
      </c>
      <c r="F201" s="52" t="s">
        <v>2</v>
      </c>
      <c r="G201" s="52" t="s">
        <v>2</v>
      </c>
      <c r="H201" s="52" t="s">
        <v>2</v>
      </c>
      <c r="I201" s="52" t="s">
        <v>3</v>
      </c>
      <c r="J201" s="52">
        <v>3</v>
      </c>
      <c r="K201" s="52" t="s">
        <v>2</v>
      </c>
      <c r="L201" s="52" t="s">
        <v>2</v>
      </c>
      <c r="M201" s="52" t="s">
        <v>2</v>
      </c>
      <c r="N201" s="52" t="s">
        <v>2</v>
      </c>
      <c r="P201" s="52">
        <v>1197</v>
      </c>
      <c r="Q201" s="52" t="str">
        <f t="shared" si="69"/>
        <v>Nein</v>
      </c>
      <c r="R201" s="52" t="str">
        <f t="shared" si="69"/>
        <v>Nein</v>
      </c>
      <c r="S201" s="52" t="str">
        <f t="shared" si="69"/>
        <v>Nein</v>
      </c>
      <c r="T201" s="52" t="str">
        <f t="shared" si="69"/>
        <v>Nein</v>
      </c>
      <c r="U201" s="52" t="str">
        <f t="shared" si="69"/>
        <v>Nein</v>
      </c>
      <c r="V201" s="52" t="str">
        <f t="shared" si="69"/>
        <v>Nein</v>
      </c>
      <c r="W201" s="52" t="str">
        <f t="shared" si="69"/>
        <v>Nein</v>
      </c>
      <c r="X201" s="52" t="str">
        <f t="shared" si="69"/>
        <v>Nein</v>
      </c>
      <c r="Y201" s="52" t="str">
        <f t="shared" si="69"/>
        <v>Nein</v>
      </c>
      <c r="Z201" s="52" t="str">
        <f t="shared" si="69"/>
        <v>Nein</v>
      </c>
      <c r="AA201" s="52" t="str">
        <f t="shared" si="69"/>
        <v>Nein</v>
      </c>
      <c r="AB201" s="52" t="str">
        <f t="shared" si="69"/>
        <v>Nein</v>
      </c>
      <c r="AC201" s="52" t="str">
        <f t="shared" si="69"/>
        <v>Nein</v>
      </c>
      <c r="AD201" s="52" t="str">
        <f t="shared" si="69"/>
        <v>Nein</v>
      </c>
      <c r="AE201" s="52" t="str">
        <f t="shared" si="69"/>
        <v>Nein</v>
      </c>
      <c r="AF201" s="52" t="str">
        <f t="shared" si="69"/>
        <v>Nein</v>
      </c>
      <c r="AG201" s="61" t="str">
        <f>IF(Q201="Ja",VLOOKUP($Q$2,Plausis!A:E,5,0),IF(R201="Ja",VLOOKUP($R$2,Plausis!A:E,5,0),IF(T201="Ja",VLOOKUP($T$2,Plausis!A:E,5,0),IF(U201="Ja",VLOOKUP($U$2,Plausis!A:E,5,0),IF(AA201="Ja",VLOOKUP($AA$2,Plausis!A:E,5,0),IF(AC201="Ja",VLOOKUP($AC$2,Plausis!A:E,5,0),IF(AD201="Ja",VLOOKUP($AD$2,Plausis!A:E,5,0),"")))))))</f>
        <v/>
      </c>
      <c r="AH201" s="52" t="str">
        <f>IF(Y201="Ja",VLOOKUP($Y$2,Plausis!A:E,5,0),"")</f>
        <v/>
      </c>
      <c r="AI201" s="52" t="str">
        <f t="shared" si="70"/>
        <v>Ja</v>
      </c>
      <c r="AJ201" s="52" t="str">
        <f>IF(S201="Ja",VLOOKUP($S$2,Plausis!A:E,5,0),IF(V201="Ja",VLOOKUP($V$2,Plausis!A:E,5,0),IF(X201="Ja",VLOOKUP($X$2,Plausis!A:E,5,0),"")))</f>
        <v/>
      </c>
      <c r="AL201" s="52" t="s">
        <v>2</v>
      </c>
      <c r="AM201" s="114">
        <v>45531</v>
      </c>
      <c r="AN201" s="52" t="s">
        <v>4467</v>
      </c>
      <c r="AO201" s="52" t="str">
        <f>VLOOKUP(B201,'BAT Grundtabelle'!B:T,19,0)</f>
        <v>ja</v>
      </c>
      <c r="AP201" s="105" t="str">
        <f t="shared" si="71"/>
        <v>10182</v>
      </c>
      <c r="AQ201" s="52" t="str">
        <f t="shared" si="72"/>
        <v>Bauträger</v>
      </c>
      <c r="AR201" s="52" t="b">
        <f t="shared" si="68"/>
        <v>0</v>
      </c>
      <c r="AS201" s="52" t="b">
        <f t="shared" si="68"/>
        <v>0</v>
      </c>
      <c r="AT201" s="52" t="b">
        <f t="shared" si="68"/>
        <v>0</v>
      </c>
      <c r="AU201" s="52">
        <f t="shared" si="73"/>
        <v>3</v>
      </c>
      <c r="AW201" s="52" t="b">
        <f t="shared" si="74"/>
        <v>0</v>
      </c>
      <c r="AX201" s="52" t="str">
        <f t="shared" si="75"/>
        <v>Unternehmen</v>
      </c>
      <c r="AY201" s="52" t="b">
        <f t="shared" si="76"/>
        <v>0</v>
      </c>
      <c r="AZ201" s="52" t="str">
        <f t="shared" si="77"/>
        <v>10182</v>
      </c>
      <c r="BA201" s="52" t="str">
        <f>VLOOKUP(A201,'BAT Grundtabelle'!A:U,21,0)</f>
        <v>ja</v>
      </c>
      <c r="BB201" s="52" t="str">
        <f t="shared" si="78"/>
        <v>nein</v>
      </c>
      <c r="BC201" s="52" t="str">
        <f t="shared" si="79"/>
        <v>10182</v>
      </c>
      <c r="BD201" s="52" t="str">
        <f t="shared" si="80"/>
        <v>Bauträger</v>
      </c>
      <c r="BE201" s="52" t="str">
        <f t="shared" si="81"/>
        <v>Unternehmen</v>
      </c>
      <c r="BF201" s="52">
        <f t="shared" si="82"/>
        <v>3</v>
      </c>
    </row>
    <row r="202" spans="1:58" hidden="1" x14ac:dyDescent="0.35">
      <c r="A202" s="107" t="s">
        <v>2595</v>
      </c>
      <c r="B202" s="75" t="s">
        <v>1912</v>
      </c>
      <c r="C202" s="52" t="s">
        <v>3</v>
      </c>
      <c r="D202" s="52" t="s">
        <v>3</v>
      </c>
      <c r="E202" s="52" t="s">
        <v>2</v>
      </c>
      <c r="F202" s="52" t="s">
        <v>2</v>
      </c>
      <c r="G202" s="52" t="s">
        <v>2</v>
      </c>
      <c r="H202" s="52" t="s">
        <v>2</v>
      </c>
      <c r="I202" s="52" t="s">
        <v>3</v>
      </c>
      <c r="J202" s="52">
        <v>1</v>
      </c>
      <c r="K202" s="52" t="s">
        <v>2</v>
      </c>
      <c r="L202" s="52" t="s">
        <v>2</v>
      </c>
      <c r="M202" s="52" t="s">
        <v>2</v>
      </c>
      <c r="N202" s="52" t="s">
        <v>3</v>
      </c>
      <c r="P202" s="52" t="s">
        <v>4</v>
      </c>
      <c r="Q202" s="52" t="str">
        <f t="shared" si="69"/>
        <v>Nein</v>
      </c>
      <c r="R202" s="52" t="str">
        <f t="shared" si="69"/>
        <v>Nein</v>
      </c>
      <c r="S202" s="52" t="str">
        <f t="shared" si="69"/>
        <v>Nein</v>
      </c>
      <c r="T202" s="52" t="str">
        <f t="shared" si="69"/>
        <v>Nein</v>
      </c>
      <c r="U202" s="52" t="str">
        <f t="shared" si="69"/>
        <v>Nein</v>
      </c>
      <c r="V202" s="52" t="str">
        <f t="shared" si="69"/>
        <v>Nein</v>
      </c>
      <c r="W202" s="52" t="str">
        <f t="shared" si="69"/>
        <v>Nein</v>
      </c>
      <c r="X202" s="52" t="str">
        <f t="shared" si="69"/>
        <v>Nein</v>
      </c>
      <c r="Y202" s="52" t="str">
        <f t="shared" si="69"/>
        <v>Nein</v>
      </c>
      <c r="Z202" s="52" t="str">
        <f t="shared" si="69"/>
        <v>Nein</v>
      </c>
      <c r="AA202" s="52" t="str">
        <f t="shared" si="69"/>
        <v>Nein</v>
      </c>
      <c r="AB202" s="52" t="str">
        <f t="shared" si="69"/>
        <v>Nein</v>
      </c>
      <c r="AC202" s="52" t="str">
        <f t="shared" si="69"/>
        <v>Nein</v>
      </c>
      <c r="AD202" s="52" t="str">
        <f t="shared" si="69"/>
        <v>Nein</v>
      </c>
      <c r="AE202" s="52" t="str">
        <f t="shared" si="69"/>
        <v>Nein</v>
      </c>
      <c r="AF202" s="52" t="str">
        <f t="shared" si="69"/>
        <v>Nein</v>
      </c>
      <c r="AG202" s="61" t="str">
        <f>IF(Q202="Ja",VLOOKUP($Q$2,Plausis!A:E,5,0),IF(R202="Ja",VLOOKUP($R$2,Plausis!A:E,5,0),IF(T202="Ja",VLOOKUP($T$2,Plausis!A:E,5,0),IF(U202="Ja",VLOOKUP($U$2,Plausis!A:E,5,0),IF(AA202="Ja",VLOOKUP($AA$2,Plausis!A:E,5,0),IF(AC202="Ja",VLOOKUP($AC$2,Plausis!A:E,5,0),IF(AD202="Ja",VLOOKUP($AD$2,Plausis!A:E,5,0),"")))))))</f>
        <v/>
      </c>
      <c r="AH202" s="52" t="str">
        <f>IF(Y202="Ja",VLOOKUP($Y$2,Plausis!A:E,5,0),"")</f>
        <v/>
      </c>
      <c r="AI202" s="52" t="str">
        <f t="shared" si="70"/>
        <v>Ja</v>
      </c>
      <c r="AJ202" s="52" t="str">
        <f>IF(S202="Ja",VLOOKUP($S$2,Plausis!A:E,5,0),IF(V202="Ja",VLOOKUP($V$2,Plausis!A:E,5,0),IF(X202="Ja",VLOOKUP($X$2,Plausis!A:E,5,0),"")))</f>
        <v/>
      </c>
      <c r="AL202" s="52" t="s">
        <v>3</v>
      </c>
      <c r="AM202" s="114">
        <v>45531</v>
      </c>
      <c r="AN202" s="52" t="s">
        <v>4467</v>
      </c>
      <c r="AO202" s="52" t="str">
        <f>VLOOKUP(B202,'BAT Grundtabelle'!B:T,19,0)</f>
        <v>ja</v>
      </c>
      <c r="AP202" s="105" t="str">
        <f t="shared" si="71"/>
        <v>10183</v>
      </c>
      <c r="AQ202" s="52" t="str">
        <f t="shared" si="72"/>
        <v>Bautrocknungsbetrieb</v>
      </c>
      <c r="AR202" s="52" t="b">
        <f t="shared" si="68"/>
        <v>0</v>
      </c>
      <c r="AS202" s="52" t="b">
        <f t="shared" si="68"/>
        <v>0</v>
      </c>
      <c r="AT202" s="52" t="b">
        <f t="shared" si="68"/>
        <v>0</v>
      </c>
      <c r="AU202" s="52">
        <f t="shared" si="73"/>
        <v>1</v>
      </c>
      <c r="AW202" s="52" t="b">
        <f t="shared" si="74"/>
        <v>0</v>
      </c>
      <c r="AX202" s="52" t="str">
        <f t="shared" si="75"/>
        <v>Unternehmen</v>
      </c>
      <c r="AY202" s="52" t="b">
        <f t="shared" si="76"/>
        <v>0</v>
      </c>
      <c r="AZ202" s="52" t="str">
        <f t="shared" si="77"/>
        <v>10183</v>
      </c>
      <c r="BA202" s="52" t="str">
        <f>VLOOKUP(A202,'BAT Grundtabelle'!A:U,21,0)</f>
        <v>ja</v>
      </c>
      <c r="BB202" s="52" t="str">
        <f t="shared" si="78"/>
        <v>nein</v>
      </c>
      <c r="BC202" s="52" t="str">
        <f t="shared" si="79"/>
        <v>10183</v>
      </c>
      <c r="BD202" s="52" t="str">
        <f t="shared" si="80"/>
        <v>Bautrocknungsbetrieb</v>
      </c>
      <c r="BE202" s="52" t="str">
        <f t="shared" si="81"/>
        <v>Unternehmen</v>
      </c>
      <c r="BF202" s="52">
        <f t="shared" si="82"/>
        <v>1</v>
      </c>
    </row>
    <row r="203" spans="1:58" hidden="1" x14ac:dyDescent="0.35">
      <c r="A203" s="107" t="s">
        <v>2596</v>
      </c>
      <c r="B203" s="75" t="s">
        <v>1435</v>
      </c>
      <c r="C203" s="52" t="s">
        <v>3</v>
      </c>
      <c r="D203" s="52" t="s">
        <v>3</v>
      </c>
      <c r="E203" s="52" t="s">
        <v>2</v>
      </c>
      <c r="F203" s="52" t="s">
        <v>2</v>
      </c>
      <c r="G203" s="52" t="s">
        <v>2</v>
      </c>
      <c r="H203" s="52" t="s">
        <v>2</v>
      </c>
      <c r="I203" s="52" t="s">
        <v>3</v>
      </c>
      <c r="J203" s="52">
        <v>1</v>
      </c>
      <c r="K203" s="52" t="s">
        <v>2</v>
      </c>
      <c r="L203" s="52" t="s">
        <v>2</v>
      </c>
      <c r="M203" s="52" t="s">
        <v>2</v>
      </c>
      <c r="N203" s="52" t="s">
        <v>3</v>
      </c>
      <c r="P203" s="52" t="s">
        <v>4</v>
      </c>
      <c r="Q203" s="52" t="str">
        <f t="shared" ref="Q203:AF212" si="83">IF(ISERROR(FIND(Q$2,$P203,1)),"Nein","Ja")</f>
        <v>Nein</v>
      </c>
      <c r="R203" s="52" t="str">
        <f t="shared" si="83"/>
        <v>Nein</v>
      </c>
      <c r="S203" s="52" t="str">
        <f t="shared" si="83"/>
        <v>Nein</v>
      </c>
      <c r="T203" s="52" t="str">
        <f t="shared" si="83"/>
        <v>Nein</v>
      </c>
      <c r="U203" s="52" t="str">
        <f t="shared" si="83"/>
        <v>Nein</v>
      </c>
      <c r="V203" s="52" t="str">
        <f t="shared" si="83"/>
        <v>Nein</v>
      </c>
      <c r="W203" s="52" t="str">
        <f t="shared" si="83"/>
        <v>Nein</v>
      </c>
      <c r="X203" s="52" t="str">
        <f t="shared" si="83"/>
        <v>Nein</v>
      </c>
      <c r="Y203" s="52" t="str">
        <f t="shared" si="83"/>
        <v>Nein</v>
      </c>
      <c r="Z203" s="52" t="str">
        <f t="shared" si="83"/>
        <v>Nein</v>
      </c>
      <c r="AA203" s="52" t="str">
        <f t="shared" si="83"/>
        <v>Nein</v>
      </c>
      <c r="AB203" s="52" t="str">
        <f t="shared" si="83"/>
        <v>Nein</v>
      </c>
      <c r="AC203" s="52" t="str">
        <f t="shared" si="83"/>
        <v>Nein</v>
      </c>
      <c r="AD203" s="52" t="str">
        <f t="shared" si="83"/>
        <v>Nein</v>
      </c>
      <c r="AE203" s="52" t="str">
        <f t="shared" si="83"/>
        <v>Nein</v>
      </c>
      <c r="AF203" s="52" t="str">
        <f t="shared" si="83"/>
        <v>Nein</v>
      </c>
      <c r="AG203" s="61" t="str">
        <f>IF(Q203="Ja",VLOOKUP($Q$2,Plausis!A:E,5,0),IF(R203="Ja",VLOOKUP($R$2,Plausis!A:E,5,0),IF(T203="Ja",VLOOKUP($T$2,Plausis!A:E,5,0),IF(U203="Ja",VLOOKUP($U$2,Plausis!A:E,5,0),IF(AA203="Ja",VLOOKUP($AA$2,Plausis!A:E,5,0),IF(AC203="Ja",VLOOKUP($AC$2,Plausis!A:E,5,0),IF(AD203="Ja",VLOOKUP($AD$2,Plausis!A:E,5,0),"")))))))</f>
        <v/>
      </c>
      <c r="AH203" s="52" t="str">
        <f>IF(Y203="Ja",VLOOKUP($Y$2,Plausis!A:E,5,0),"")</f>
        <v/>
      </c>
      <c r="AI203" s="52" t="str">
        <f t="shared" si="70"/>
        <v>Ja</v>
      </c>
      <c r="AJ203" s="52" t="str">
        <f>IF(S203="Ja",VLOOKUP($S$2,Plausis!A:E,5,0),IF(V203="Ja",VLOOKUP($V$2,Plausis!A:E,5,0),IF(X203="Ja",VLOOKUP($X$2,Plausis!A:E,5,0),"")))</f>
        <v/>
      </c>
      <c r="AL203" s="52" t="s">
        <v>2</v>
      </c>
      <c r="AM203" s="114">
        <v>45531</v>
      </c>
      <c r="AN203" s="52" t="s">
        <v>4467</v>
      </c>
      <c r="AO203" s="52" t="str">
        <f>VLOOKUP(B203,'BAT Grundtabelle'!B:T,19,0)</f>
        <v>ja</v>
      </c>
      <c r="AP203" s="105" t="str">
        <f t="shared" si="71"/>
        <v>10184</v>
      </c>
      <c r="AQ203" s="52" t="str">
        <f t="shared" si="72"/>
        <v>Bauunternehmen</v>
      </c>
      <c r="AR203" s="52" t="b">
        <f t="shared" ref="AR203:AT222" si="84">IF(ISERROR(FIND(AR$1,$P203,1)),FALSE,TRUE)</f>
        <v>0</v>
      </c>
      <c r="AS203" s="52" t="b">
        <f t="shared" si="84"/>
        <v>0</v>
      </c>
      <c r="AT203" s="52" t="b">
        <f t="shared" si="84"/>
        <v>0</v>
      </c>
      <c r="AU203" s="52">
        <f t="shared" si="73"/>
        <v>1</v>
      </c>
      <c r="AW203" s="52" t="b">
        <f t="shared" si="74"/>
        <v>0</v>
      </c>
      <c r="AX203" s="52" t="str">
        <f t="shared" si="75"/>
        <v>Unternehmen</v>
      </c>
      <c r="AY203" s="52" t="b">
        <f t="shared" si="76"/>
        <v>0</v>
      </c>
      <c r="AZ203" s="52" t="str">
        <f t="shared" si="77"/>
        <v>10184</v>
      </c>
      <c r="BA203" s="52" t="str">
        <f>VLOOKUP(A203,'BAT Grundtabelle'!A:U,21,0)</f>
        <v>ja</v>
      </c>
      <c r="BB203" s="52" t="str">
        <f t="shared" si="78"/>
        <v>nein</v>
      </c>
      <c r="BC203" s="52" t="str">
        <f t="shared" si="79"/>
        <v>10184</v>
      </c>
      <c r="BD203" s="52" t="str">
        <f t="shared" si="80"/>
        <v>Bauunternehmen</v>
      </c>
      <c r="BE203" s="52" t="str">
        <f t="shared" si="81"/>
        <v>Unternehmen</v>
      </c>
      <c r="BF203" s="52">
        <f t="shared" si="82"/>
        <v>1</v>
      </c>
    </row>
    <row r="204" spans="1:58" hidden="1" x14ac:dyDescent="0.35">
      <c r="A204" s="107" t="s">
        <v>2597</v>
      </c>
      <c r="B204" s="75" t="s">
        <v>1183</v>
      </c>
      <c r="C204" s="52" t="s">
        <v>3</v>
      </c>
      <c r="D204" s="52" t="s">
        <v>3</v>
      </c>
      <c r="E204" s="52" t="s">
        <v>2</v>
      </c>
      <c r="F204" s="52" t="s">
        <v>2</v>
      </c>
      <c r="G204" s="52" t="s">
        <v>2</v>
      </c>
      <c r="H204" s="52" t="s">
        <v>2</v>
      </c>
      <c r="I204" s="52" t="s">
        <v>3</v>
      </c>
      <c r="J204" s="52">
        <v>2</v>
      </c>
      <c r="K204" s="52" t="s">
        <v>2</v>
      </c>
      <c r="L204" s="52" t="s">
        <v>2</v>
      </c>
      <c r="M204" s="52" t="s">
        <v>2</v>
      </c>
      <c r="N204" s="52" t="s">
        <v>3</v>
      </c>
      <c r="P204" s="52" t="s">
        <v>4</v>
      </c>
      <c r="Q204" s="52" t="str">
        <f t="shared" si="83"/>
        <v>Nein</v>
      </c>
      <c r="R204" s="52" t="str">
        <f t="shared" si="83"/>
        <v>Nein</v>
      </c>
      <c r="S204" s="52" t="str">
        <f t="shared" si="83"/>
        <v>Nein</v>
      </c>
      <c r="T204" s="52" t="str">
        <f t="shared" si="83"/>
        <v>Nein</v>
      </c>
      <c r="U204" s="52" t="str">
        <f t="shared" si="83"/>
        <v>Nein</v>
      </c>
      <c r="V204" s="52" t="str">
        <f t="shared" si="83"/>
        <v>Nein</v>
      </c>
      <c r="W204" s="52" t="str">
        <f t="shared" si="83"/>
        <v>Nein</v>
      </c>
      <c r="X204" s="52" t="str">
        <f t="shared" si="83"/>
        <v>Nein</v>
      </c>
      <c r="Y204" s="52" t="str">
        <f t="shared" si="83"/>
        <v>Nein</v>
      </c>
      <c r="Z204" s="52" t="str">
        <f t="shared" si="83"/>
        <v>Nein</v>
      </c>
      <c r="AA204" s="52" t="str">
        <f t="shared" si="83"/>
        <v>Nein</v>
      </c>
      <c r="AB204" s="52" t="str">
        <f t="shared" si="83"/>
        <v>Nein</v>
      </c>
      <c r="AC204" s="52" t="str">
        <f t="shared" si="83"/>
        <v>Nein</v>
      </c>
      <c r="AD204" s="52" t="str">
        <f t="shared" si="83"/>
        <v>Nein</v>
      </c>
      <c r="AE204" s="52" t="str">
        <f t="shared" si="83"/>
        <v>Nein</v>
      </c>
      <c r="AF204" s="52" t="str">
        <f t="shared" si="83"/>
        <v>Nein</v>
      </c>
      <c r="AG204" s="61" t="str">
        <f>IF(Q204="Ja",VLOOKUP($Q$2,Plausis!A:E,5,0),IF(R204="Ja",VLOOKUP($R$2,Plausis!A:E,5,0),IF(T204="Ja",VLOOKUP($T$2,Plausis!A:E,5,0),IF(U204="Ja",VLOOKUP($U$2,Plausis!A:E,5,0),IF(AA204="Ja",VLOOKUP($AA$2,Plausis!A:E,5,0),IF(AC204="Ja",VLOOKUP($AC$2,Plausis!A:E,5,0),IF(AD204="Ja",VLOOKUP($AD$2,Plausis!A:E,5,0),"")))))))</f>
        <v/>
      </c>
      <c r="AH204" s="52" t="str">
        <f>IF(Y204="Ja",VLOOKUP($Y$2,Plausis!A:E,5,0),"")</f>
        <v/>
      </c>
      <c r="AI204" s="52" t="str">
        <f t="shared" si="70"/>
        <v>Ja</v>
      </c>
      <c r="AJ204" s="52" t="str">
        <f>IF(S204="Ja",VLOOKUP($S$2,Plausis!A:E,5,0),IF(V204="Ja",VLOOKUP($V$2,Plausis!A:E,5,0),IF(X204="Ja",VLOOKUP($X$2,Plausis!A:E,5,0),"")))</f>
        <v/>
      </c>
      <c r="AL204" s="52" t="s">
        <v>2</v>
      </c>
      <c r="AM204" s="114">
        <v>45531</v>
      </c>
      <c r="AN204" s="52" t="s">
        <v>4467</v>
      </c>
      <c r="AO204" s="52" t="str">
        <f>VLOOKUP(B204,'BAT Grundtabelle'!B:T,19,0)</f>
        <v>ja</v>
      </c>
      <c r="AP204" s="105" t="str">
        <f t="shared" si="71"/>
        <v>10185</v>
      </c>
      <c r="AQ204" s="52" t="str">
        <f t="shared" si="72"/>
        <v>Bauxitverarbeitungsbetrieb</v>
      </c>
      <c r="AR204" s="52" t="b">
        <f t="shared" si="84"/>
        <v>0</v>
      </c>
      <c r="AS204" s="52" t="b">
        <f t="shared" si="84"/>
        <v>0</v>
      </c>
      <c r="AT204" s="52" t="b">
        <f t="shared" si="84"/>
        <v>0</v>
      </c>
      <c r="AU204" s="52">
        <f t="shared" si="73"/>
        <v>2</v>
      </c>
      <c r="AW204" s="52" t="b">
        <f t="shared" si="74"/>
        <v>0</v>
      </c>
      <c r="AX204" s="52" t="str">
        <f t="shared" si="75"/>
        <v>Unternehmen</v>
      </c>
      <c r="AY204" s="52" t="b">
        <f t="shared" si="76"/>
        <v>0</v>
      </c>
      <c r="AZ204" s="52" t="str">
        <f t="shared" si="77"/>
        <v>10185</v>
      </c>
      <c r="BA204" s="52" t="str">
        <f>VLOOKUP(A204,'BAT Grundtabelle'!A:U,21,0)</f>
        <v>ja</v>
      </c>
      <c r="BB204" s="52" t="str">
        <f t="shared" si="78"/>
        <v>nein</v>
      </c>
      <c r="BC204" s="52" t="str">
        <f t="shared" si="79"/>
        <v>10185</v>
      </c>
      <c r="BD204" s="52" t="str">
        <f t="shared" si="80"/>
        <v>Bauxitverarbeitungsbetrieb</v>
      </c>
      <c r="BE204" s="52" t="str">
        <f t="shared" si="81"/>
        <v>Unternehmen</v>
      </c>
      <c r="BF204" s="52">
        <f t="shared" si="82"/>
        <v>2</v>
      </c>
    </row>
    <row r="205" spans="1:58" hidden="1" x14ac:dyDescent="0.35">
      <c r="A205" s="107" t="s">
        <v>2598</v>
      </c>
      <c r="B205" s="75" t="s">
        <v>633</v>
      </c>
      <c r="C205" s="52" t="s">
        <v>3</v>
      </c>
      <c r="D205" s="52" t="s">
        <v>3</v>
      </c>
      <c r="E205" s="52" t="s">
        <v>2</v>
      </c>
      <c r="F205" s="52" t="s">
        <v>2</v>
      </c>
      <c r="G205" s="52" t="s">
        <v>2</v>
      </c>
      <c r="H205" s="52" t="s">
        <v>2</v>
      </c>
      <c r="I205" s="52" t="s">
        <v>3</v>
      </c>
      <c r="J205" s="52">
        <v>1</v>
      </c>
      <c r="K205" s="52" t="s">
        <v>2</v>
      </c>
      <c r="L205" s="52" t="s">
        <v>2</v>
      </c>
      <c r="M205" s="52" t="s">
        <v>2</v>
      </c>
      <c r="N205" s="52" t="s">
        <v>3</v>
      </c>
      <c r="P205" s="52" t="s">
        <v>4</v>
      </c>
      <c r="Q205" s="52" t="str">
        <f t="shared" si="83"/>
        <v>Nein</v>
      </c>
      <c r="R205" s="52" t="str">
        <f t="shared" si="83"/>
        <v>Nein</v>
      </c>
      <c r="S205" s="52" t="str">
        <f t="shared" si="83"/>
        <v>Nein</v>
      </c>
      <c r="T205" s="52" t="str">
        <f t="shared" si="83"/>
        <v>Nein</v>
      </c>
      <c r="U205" s="52" t="str">
        <f t="shared" si="83"/>
        <v>Nein</v>
      </c>
      <c r="V205" s="52" t="str">
        <f t="shared" si="83"/>
        <v>Nein</v>
      </c>
      <c r="W205" s="52" t="str">
        <f t="shared" si="83"/>
        <v>Nein</v>
      </c>
      <c r="X205" s="52" t="str">
        <f t="shared" si="83"/>
        <v>Nein</v>
      </c>
      <c r="Y205" s="52" t="str">
        <f t="shared" si="83"/>
        <v>Nein</v>
      </c>
      <c r="Z205" s="52" t="str">
        <f t="shared" si="83"/>
        <v>Nein</v>
      </c>
      <c r="AA205" s="52" t="str">
        <f t="shared" si="83"/>
        <v>Nein</v>
      </c>
      <c r="AB205" s="52" t="str">
        <f t="shared" si="83"/>
        <v>Nein</v>
      </c>
      <c r="AC205" s="52" t="str">
        <f t="shared" si="83"/>
        <v>Nein</v>
      </c>
      <c r="AD205" s="52" t="str">
        <f t="shared" si="83"/>
        <v>Nein</v>
      </c>
      <c r="AE205" s="52" t="str">
        <f t="shared" si="83"/>
        <v>Nein</v>
      </c>
      <c r="AF205" s="52" t="str">
        <f t="shared" si="83"/>
        <v>Nein</v>
      </c>
      <c r="AG205" s="61" t="str">
        <f>IF(Q205="Ja",VLOOKUP($Q$2,Plausis!A:E,5,0),IF(R205="Ja",VLOOKUP($R$2,Plausis!A:E,5,0),IF(T205="Ja",VLOOKUP($T$2,Plausis!A:E,5,0),IF(U205="Ja",VLOOKUP($U$2,Plausis!A:E,5,0),IF(AA205="Ja",VLOOKUP($AA$2,Plausis!A:E,5,0),IF(AC205="Ja",VLOOKUP($AC$2,Plausis!A:E,5,0),IF(AD205="Ja",VLOOKUP($AD$2,Plausis!A:E,5,0),"")))))))</f>
        <v/>
      </c>
      <c r="AH205" s="52" t="str">
        <f>IF(Y205="Ja",VLOOKUP($Y$2,Plausis!A:E,5,0),"")</f>
        <v/>
      </c>
      <c r="AI205" s="52" t="str">
        <f t="shared" si="70"/>
        <v>Ja</v>
      </c>
      <c r="AJ205" s="52" t="str">
        <f>IF(S205="Ja",VLOOKUP($S$2,Plausis!A:E,5,0),IF(V205="Ja",VLOOKUP($V$2,Plausis!A:E,5,0),IF(X205="Ja",VLOOKUP($X$2,Plausis!A:E,5,0),"")))</f>
        <v/>
      </c>
      <c r="AL205" s="52" t="s">
        <v>3</v>
      </c>
      <c r="AM205" s="114">
        <v>45531</v>
      </c>
      <c r="AN205" s="52" t="s">
        <v>4467</v>
      </c>
      <c r="AO205" s="52" t="str">
        <f>VLOOKUP(B205,'BAT Grundtabelle'!B:T,19,0)</f>
        <v>ja</v>
      </c>
      <c r="AP205" s="105" t="str">
        <f t="shared" si="71"/>
        <v>10186</v>
      </c>
      <c r="AQ205" s="52" t="str">
        <f t="shared" si="72"/>
        <v>Bauzimmerei</v>
      </c>
      <c r="AR205" s="52" t="b">
        <f t="shared" si="84"/>
        <v>0</v>
      </c>
      <c r="AS205" s="52" t="b">
        <f t="shared" si="84"/>
        <v>0</v>
      </c>
      <c r="AT205" s="52" t="b">
        <f t="shared" si="84"/>
        <v>0</v>
      </c>
      <c r="AU205" s="52">
        <f t="shared" si="73"/>
        <v>1</v>
      </c>
      <c r="AW205" s="52" t="b">
        <f t="shared" si="74"/>
        <v>0</v>
      </c>
      <c r="AX205" s="52" t="str">
        <f t="shared" si="75"/>
        <v>Unternehmen</v>
      </c>
      <c r="AY205" s="52" t="b">
        <f t="shared" si="76"/>
        <v>0</v>
      </c>
      <c r="AZ205" s="52" t="str">
        <f t="shared" si="77"/>
        <v>10186</v>
      </c>
      <c r="BA205" s="52" t="str">
        <f>VLOOKUP(A205,'BAT Grundtabelle'!A:U,21,0)</f>
        <v>ja</v>
      </c>
      <c r="BB205" s="52" t="str">
        <f t="shared" si="78"/>
        <v>nein</v>
      </c>
      <c r="BC205" s="52" t="str">
        <f t="shared" si="79"/>
        <v>10186</v>
      </c>
      <c r="BD205" s="52" t="str">
        <f t="shared" si="80"/>
        <v>Bauzimmerei</v>
      </c>
      <c r="BE205" s="52" t="str">
        <f t="shared" si="81"/>
        <v>Unternehmen</v>
      </c>
      <c r="BF205" s="52">
        <f t="shared" si="82"/>
        <v>1</v>
      </c>
    </row>
    <row r="206" spans="1:58" hidden="1" x14ac:dyDescent="0.35">
      <c r="A206" s="107" t="s">
        <v>2599</v>
      </c>
      <c r="B206" s="75" t="s">
        <v>1665</v>
      </c>
      <c r="C206" s="52" t="s">
        <v>3</v>
      </c>
      <c r="D206" s="52" t="s">
        <v>3</v>
      </c>
      <c r="E206" s="52" t="s">
        <v>2</v>
      </c>
      <c r="F206" s="52" t="s">
        <v>2</v>
      </c>
      <c r="G206" s="52" t="s">
        <v>2</v>
      </c>
      <c r="H206" s="52" t="s">
        <v>2</v>
      </c>
      <c r="I206" s="52" t="s">
        <v>3</v>
      </c>
      <c r="J206" s="52">
        <v>2</v>
      </c>
      <c r="K206" s="52" t="s">
        <v>2</v>
      </c>
      <c r="L206" s="52" t="s">
        <v>2</v>
      </c>
      <c r="M206" s="52" t="s">
        <v>2</v>
      </c>
      <c r="N206" s="52" t="s">
        <v>3</v>
      </c>
      <c r="P206" s="52" t="s">
        <v>57</v>
      </c>
      <c r="Q206" s="52" t="str">
        <f t="shared" si="83"/>
        <v>Nein</v>
      </c>
      <c r="R206" s="52" t="str">
        <f t="shared" si="83"/>
        <v>Nein</v>
      </c>
      <c r="S206" s="52" t="str">
        <f t="shared" si="83"/>
        <v>Nein</v>
      </c>
      <c r="T206" s="52" t="str">
        <f t="shared" si="83"/>
        <v>Ja</v>
      </c>
      <c r="U206" s="52" t="str">
        <f t="shared" si="83"/>
        <v>Nein</v>
      </c>
      <c r="V206" s="52" t="str">
        <f t="shared" si="83"/>
        <v>Nein</v>
      </c>
      <c r="W206" s="52" t="str">
        <f t="shared" si="83"/>
        <v>Nein</v>
      </c>
      <c r="X206" s="52" t="str">
        <f t="shared" si="83"/>
        <v>Ja</v>
      </c>
      <c r="Y206" s="52" t="str">
        <f t="shared" si="83"/>
        <v>Nein</v>
      </c>
      <c r="Z206" s="52" t="str">
        <f t="shared" si="83"/>
        <v>Nein</v>
      </c>
      <c r="AA206" s="52" t="str">
        <f t="shared" si="83"/>
        <v>Nein</v>
      </c>
      <c r="AB206" s="52" t="str">
        <f t="shared" si="83"/>
        <v>Nein</v>
      </c>
      <c r="AC206" s="52" t="str">
        <f t="shared" si="83"/>
        <v>Nein</v>
      </c>
      <c r="AD206" s="52" t="str">
        <f t="shared" si="83"/>
        <v>Nein</v>
      </c>
      <c r="AE206" s="52" t="str">
        <f t="shared" si="83"/>
        <v>Nein</v>
      </c>
      <c r="AF206" s="52" t="str">
        <f t="shared" si="83"/>
        <v>Nein</v>
      </c>
      <c r="AG206" s="61" t="str">
        <f>IF(Q206="Ja",VLOOKUP($Q$2,Plausis!A:E,5,0),IF(R206="Ja",VLOOKUP($R$2,Plausis!A:E,5,0),IF(T206="Ja",VLOOKUP($T$2,Plausis!A:E,5,0),IF(U206="Ja",VLOOKUP($U$2,Plausis!A:E,5,0),IF(AA206="Ja",VLOOKUP($AA$2,Plausis!A:E,5,0),IF(AC206="Ja",VLOOKUP($AC$2,Plausis!A:E,5,0),IF(AD206="Ja",VLOOKUP($AD$2,Plausis!A:E,5,0),"")))))))</f>
        <v>Dieser Betrieb ist nur im Komfort-RS ohne ergänzenden Spezial-Straf-RS versicherbar.</v>
      </c>
      <c r="AH206" s="52" t="str">
        <f>IF(Y206="Ja",VLOOKUP($Y$2,Plausis!A:E,5,0),"")</f>
        <v/>
      </c>
      <c r="AI206" s="52" t="str">
        <f t="shared" si="70"/>
        <v>Nein</v>
      </c>
      <c r="AJ206" s="52" t="str">
        <f>IF(S206="Ja",VLOOKUP($S$2,Plausis!A:E,5,0),IF(V206="Ja",VLOOKUP($V$2,Plausis!A:E,5,0),IF(X206="Ja",VLOOKUP($X$2,Plausis!A:E,5,0),"")))</f>
        <v>Dieser Betrieb kann nur ohne ergänzenden Spezial-Straf-RS versichert werden.</v>
      </c>
      <c r="AL206" s="52" t="s">
        <v>2</v>
      </c>
      <c r="AM206" s="114">
        <v>45531</v>
      </c>
      <c r="AN206" s="52" t="s">
        <v>4467</v>
      </c>
      <c r="AO206" s="52" t="str">
        <f>VLOOKUP(B206,'BAT Grundtabelle'!B:T,19,0)</f>
        <v>ja</v>
      </c>
      <c r="AP206" s="105" t="str">
        <f t="shared" si="71"/>
        <v>10187</v>
      </c>
      <c r="AQ206" s="52" t="str">
        <f t="shared" si="72"/>
        <v>Be- und Verarbeitung von geschäumten Kunststoffen</v>
      </c>
      <c r="AR206" s="52" t="b">
        <f t="shared" si="84"/>
        <v>0</v>
      </c>
      <c r="AS206" s="52" t="b">
        <f t="shared" si="84"/>
        <v>0</v>
      </c>
      <c r="AT206" s="52" t="b">
        <f t="shared" si="84"/>
        <v>0</v>
      </c>
      <c r="AU206" s="52">
        <f t="shared" si="73"/>
        <v>2</v>
      </c>
      <c r="AW206" s="52" t="b">
        <f t="shared" si="74"/>
        <v>0</v>
      </c>
      <c r="AX206" s="52" t="str">
        <f t="shared" si="75"/>
        <v>Unternehmen</v>
      </c>
      <c r="AY206" s="52" t="b">
        <f t="shared" si="76"/>
        <v>0</v>
      </c>
      <c r="AZ206" s="52" t="str">
        <f t="shared" si="77"/>
        <v>10187</v>
      </c>
      <c r="BA206" s="52" t="str">
        <f>VLOOKUP(A206,'BAT Grundtabelle'!A:U,21,0)</f>
        <v>ja</v>
      </c>
      <c r="BB206" s="52" t="str">
        <f t="shared" si="78"/>
        <v>nein</v>
      </c>
      <c r="BC206" s="52" t="str">
        <f t="shared" si="79"/>
        <v>10187</v>
      </c>
      <c r="BD206" s="52" t="str">
        <f t="shared" si="80"/>
        <v>Be- und Verarbeitung von geschäumten Kunststoffen</v>
      </c>
      <c r="BE206" s="52" t="str">
        <f t="shared" si="81"/>
        <v>Unternehmen</v>
      </c>
      <c r="BF206" s="52">
        <f t="shared" si="82"/>
        <v>2</v>
      </c>
    </row>
    <row r="207" spans="1:58" hidden="1" x14ac:dyDescent="0.35">
      <c r="A207" s="107" t="s">
        <v>2600</v>
      </c>
      <c r="B207" s="75" t="s">
        <v>1913</v>
      </c>
      <c r="C207" s="52" t="s">
        <v>3</v>
      </c>
      <c r="D207" s="52" t="s">
        <v>3</v>
      </c>
      <c r="E207" s="52" t="s">
        <v>2</v>
      </c>
      <c r="F207" s="52" t="s">
        <v>2</v>
      </c>
      <c r="G207" s="52" t="s">
        <v>2</v>
      </c>
      <c r="H207" s="52" t="s">
        <v>2</v>
      </c>
      <c r="I207" s="52" t="s">
        <v>3</v>
      </c>
      <c r="J207" s="52">
        <v>3</v>
      </c>
      <c r="K207" s="52" t="s">
        <v>2</v>
      </c>
      <c r="L207" s="52" t="s">
        <v>2</v>
      </c>
      <c r="M207" s="52" t="s">
        <v>2</v>
      </c>
      <c r="N207" s="52" t="s">
        <v>3</v>
      </c>
      <c r="P207" s="52" t="s">
        <v>4</v>
      </c>
      <c r="Q207" s="52" t="str">
        <f t="shared" si="83"/>
        <v>Nein</v>
      </c>
      <c r="R207" s="52" t="str">
        <f t="shared" si="83"/>
        <v>Nein</v>
      </c>
      <c r="S207" s="52" t="str">
        <f t="shared" si="83"/>
        <v>Nein</v>
      </c>
      <c r="T207" s="52" t="str">
        <f t="shared" si="83"/>
        <v>Nein</v>
      </c>
      <c r="U207" s="52" t="str">
        <f t="shared" si="83"/>
        <v>Nein</v>
      </c>
      <c r="V207" s="52" t="str">
        <f t="shared" si="83"/>
        <v>Nein</v>
      </c>
      <c r="W207" s="52" t="str">
        <f t="shared" si="83"/>
        <v>Nein</v>
      </c>
      <c r="X207" s="52" t="str">
        <f t="shared" si="83"/>
        <v>Nein</v>
      </c>
      <c r="Y207" s="52" t="str">
        <f t="shared" si="83"/>
        <v>Nein</v>
      </c>
      <c r="Z207" s="52" t="str">
        <f t="shared" si="83"/>
        <v>Nein</v>
      </c>
      <c r="AA207" s="52" t="str">
        <f t="shared" si="83"/>
        <v>Nein</v>
      </c>
      <c r="AB207" s="52" t="str">
        <f t="shared" si="83"/>
        <v>Nein</v>
      </c>
      <c r="AC207" s="52" t="str">
        <f t="shared" si="83"/>
        <v>Nein</v>
      </c>
      <c r="AD207" s="52" t="str">
        <f t="shared" si="83"/>
        <v>Nein</v>
      </c>
      <c r="AE207" s="52" t="str">
        <f t="shared" si="83"/>
        <v>Nein</v>
      </c>
      <c r="AF207" s="52" t="str">
        <f t="shared" si="83"/>
        <v>Nein</v>
      </c>
      <c r="AG207" s="61" t="str">
        <f>IF(Q207="Ja",VLOOKUP($Q$2,Plausis!A:E,5,0),IF(R207="Ja",VLOOKUP($R$2,Plausis!A:E,5,0),IF(T207="Ja",VLOOKUP($T$2,Plausis!A:E,5,0),IF(U207="Ja",VLOOKUP($U$2,Plausis!A:E,5,0),IF(AA207="Ja",VLOOKUP($AA$2,Plausis!A:E,5,0),IF(AC207="Ja",VLOOKUP($AC$2,Plausis!A:E,5,0),IF(AD207="Ja",VLOOKUP($AD$2,Plausis!A:E,5,0),"")))))))</f>
        <v/>
      </c>
      <c r="AH207" s="52" t="str">
        <f>IF(Y207="Ja",VLOOKUP($Y$2,Plausis!A:E,5,0),"")</f>
        <v/>
      </c>
      <c r="AI207" s="52" t="str">
        <f t="shared" si="70"/>
        <v>Ja</v>
      </c>
      <c r="AJ207" s="52" t="str">
        <f>IF(S207="Ja",VLOOKUP($S$2,Plausis!A:E,5,0),IF(V207="Ja",VLOOKUP($V$2,Plausis!A:E,5,0),IF(X207="Ja",VLOOKUP($X$2,Plausis!A:E,5,0),"")))</f>
        <v/>
      </c>
      <c r="AL207" s="52" t="s">
        <v>2</v>
      </c>
      <c r="AM207" s="114">
        <v>45531</v>
      </c>
      <c r="AN207" s="52" t="s">
        <v>4467</v>
      </c>
      <c r="AO207" s="52" t="str">
        <f>VLOOKUP(B207,'BAT Grundtabelle'!B:T,19,0)</f>
        <v>ja</v>
      </c>
      <c r="AP207" s="105" t="str">
        <f t="shared" si="71"/>
        <v>10188</v>
      </c>
      <c r="AQ207" s="52" t="str">
        <f t="shared" si="72"/>
        <v>Be- und Verarbeitung von Kunstharzen</v>
      </c>
      <c r="AR207" s="52" t="b">
        <f t="shared" si="84"/>
        <v>0</v>
      </c>
      <c r="AS207" s="52" t="b">
        <f t="shared" si="84"/>
        <v>0</v>
      </c>
      <c r="AT207" s="52" t="b">
        <f t="shared" si="84"/>
        <v>0</v>
      </c>
      <c r="AU207" s="52">
        <f t="shared" si="73"/>
        <v>3</v>
      </c>
      <c r="AW207" s="52" t="b">
        <f t="shared" si="74"/>
        <v>0</v>
      </c>
      <c r="AX207" s="52" t="str">
        <f t="shared" si="75"/>
        <v>Unternehmen</v>
      </c>
      <c r="AY207" s="52" t="b">
        <f t="shared" si="76"/>
        <v>0</v>
      </c>
      <c r="AZ207" s="52" t="str">
        <f t="shared" si="77"/>
        <v>10188</v>
      </c>
      <c r="BA207" s="52" t="str">
        <f>VLOOKUP(A207,'BAT Grundtabelle'!A:U,21,0)</f>
        <v>ja</v>
      </c>
      <c r="BB207" s="52" t="str">
        <f t="shared" si="78"/>
        <v>nein</v>
      </c>
      <c r="BC207" s="52" t="str">
        <f t="shared" si="79"/>
        <v>10188</v>
      </c>
      <c r="BD207" s="52" t="str">
        <f t="shared" si="80"/>
        <v>Be- und Verarbeitung von Kunstharzen</v>
      </c>
      <c r="BE207" s="52" t="str">
        <f t="shared" si="81"/>
        <v>Unternehmen</v>
      </c>
      <c r="BF207" s="52">
        <f t="shared" si="82"/>
        <v>3</v>
      </c>
    </row>
    <row r="208" spans="1:58" hidden="1" x14ac:dyDescent="0.35">
      <c r="A208" s="107" t="s">
        <v>2601</v>
      </c>
      <c r="B208" s="75" t="s">
        <v>1662</v>
      </c>
      <c r="C208" s="52" t="s">
        <v>3</v>
      </c>
      <c r="D208" s="52" t="s">
        <v>3</v>
      </c>
      <c r="E208" s="52" t="s">
        <v>2</v>
      </c>
      <c r="F208" s="52" t="s">
        <v>2</v>
      </c>
      <c r="G208" s="52" t="s">
        <v>2</v>
      </c>
      <c r="H208" s="52" t="s">
        <v>2</v>
      </c>
      <c r="I208" s="52" t="s">
        <v>3</v>
      </c>
      <c r="J208" s="52">
        <v>2</v>
      </c>
      <c r="K208" s="52" t="s">
        <v>2</v>
      </c>
      <c r="L208" s="52" t="s">
        <v>2</v>
      </c>
      <c r="M208" s="52" t="s">
        <v>2</v>
      </c>
      <c r="N208" s="52" t="s">
        <v>3</v>
      </c>
      <c r="P208" s="52" t="s">
        <v>57</v>
      </c>
      <c r="Q208" s="52" t="str">
        <f t="shared" si="83"/>
        <v>Nein</v>
      </c>
      <c r="R208" s="52" t="str">
        <f t="shared" si="83"/>
        <v>Nein</v>
      </c>
      <c r="S208" s="52" t="str">
        <f t="shared" si="83"/>
        <v>Nein</v>
      </c>
      <c r="T208" s="52" t="str">
        <f t="shared" si="83"/>
        <v>Ja</v>
      </c>
      <c r="U208" s="52" t="str">
        <f t="shared" si="83"/>
        <v>Nein</v>
      </c>
      <c r="V208" s="52" t="str">
        <f t="shared" si="83"/>
        <v>Nein</v>
      </c>
      <c r="W208" s="52" t="str">
        <f t="shared" si="83"/>
        <v>Nein</v>
      </c>
      <c r="X208" s="52" t="str">
        <f t="shared" si="83"/>
        <v>Ja</v>
      </c>
      <c r="Y208" s="52" t="str">
        <f t="shared" si="83"/>
        <v>Nein</v>
      </c>
      <c r="Z208" s="52" t="str">
        <f t="shared" si="83"/>
        <v>Nein</v>
      </c>
      <c r="AA208" s="52" t="str">
        <f t="shared" si="83"/>
        <v>Nein</v>
      </c>
      <c r="AB208" s="52" t="str">
        <f t="shared" si="83"/>
        <v>Nein</v>
      </c>
      <c r="AC208" s="52" t="str">
        <f t="shared" si="83"/>
        <v>Nein</v>
      </c>
      <c r="AD208" s="52" t="str">
        <f t="shared" si="83"/>
        <v>Nein</v>
      </c>
      <c r="AE208" s="52" t="str">
        <f t="shared" si="83"/>
        <v>Nein</v>
      </c>
      <c r="AF208" s="52" t="str">
        <f t="shared" si="83"/>
        <v>Nein</v>
      </c>
      <c r="AG208" s="61" t="str">
        <f>IF(Q208="Ja",VLOOKUP($Q$2,Plausis!A:E,5,0),IF(R208="Ja",VLOOKUP($R$2,Plausis!A:E,5,0),IF(T208="Ja",VLOOKUP($T$2,Plausis!A:E,5,0),IF(U208="Ja",VLOOKUP($U$2,Plausis!A:E,5,0),IF(AA208="Ja",VLOOKUP($AA$2,Plausis!A:E,5,0),IF(AC208="Ja",VLOOKUP($AC$2,Plausis!A:E,5,0),IF(AD208="Ja",VLOOKUP($AD$2,Plausis!A:E,5,0),"")))))))</f>
        <v>Dieser Betrieb ist nur im Komfort-RS ohne ergänzenden Spezial-Straf-RS versicherbar.</v>
      </c>
      <c r="AH208" s="52" t="str">
        <f>IF(Y208="Ja",VLOOKUP($Y$2,Plausis!A:E,5,0),"")</f>
        <v/>
      </c>
      <c r="AI208" s="52" t="str">
        <f t="shared" si="70"/>
        <v>Nein</v>
      </c>
      <c r="AJ208" s="52" t="str">
        <f>IF(S208="Ja",VLOOKUP($S$2,Plausis!A:E,5,0),IF(V208="Ja",VLOOKUP($V$2,Plausis!A:E,5,0),IF(X208="Ja",VLOOKUP($X$2,Plausis!A:E,5,0),"")))</f>
        <v>Dieser Betrieb kann nur ohne ergänzenden Spezial-Straf-RS versichert werden.</v>
      </c>
      <c r="AL208" s="52" t="s">
        <v>2</v>
      </c>
      <c r="AM208" s="114">
        <v>45531</v>
      </c>
      <c r="AN208" s="52" t="s">
        <v>4467</v>
      </c>
      <c r="AO208" s="52" t="str">
        <f>VLOOKUP(B208,'BAT Grundtabelle'!B:T,19,0)</f>
        <v>ja</v>
      </c>
      <c r="AP208" s="105" t="str">
        <f t="shared" si="71"/>
        <v>10189</v>
      </c>
      <c r="AQ208" s="52" t="str">
        <f t="shared" si="72"/>
        <v>Be- und Verarbeitung von Kunststoffen (ohne Schaumstoffe, Polyester)</v>
      </c>
      <c r="AR208" s="52" t="b">
        <f t="shared" si="84"/>
        <v>0</v>
      </c>
      <c r="AS208" s="52" t="b">
        <f t="shared" si="84"/>
        <v>0</v>
      </c>
      <c r="AT208" s="52" t="b">
        <f t="shared" si="84"/>
        <v>0</v>
      </c>
      <c r="AU208" s="52">
        <f t="shared" si="73"/>
        <v>2</v>
      </c>
      <c r="AW208" s="52" t="b">
        <f t="shared" si="74"/>
        <v>0</v>
      </c>
      <c r="AX208" s="52" t="str">
        <f t="shared" si="75"/>
        <v>Unternehmen</v>
      </c>
      <c r="AY208" s="52" t="b">
        <f t="shared" si="76"/>
        <v>0</v>
      </c>
      <c r="AZ208" s="52" t="str">
        <f t="shared" si="77"/>
        <v>10189</v>
      </c>
      <c r="BA208" s="52" t="str">
        <f>VLOOKUP(A208,'BAT Grundtabelle'!A:U,21,0)</f>
        <v>ja</v>
      </c>
      <c r="BB208" s="52" t="str">
        <f t="shared" si="78"/>
        <v>nein</v>
      </c>
      <c r="BC208" s="52" t="str">
        <f t="shared" si="79"/>
        <v>10189</v>
      </c>
      <c r="BD208" s="52" t="str">
        <f t="shared" si="80"/>
        <v>Be- und Verarbeitung von Kunststoffen (ohne Schaumstoffe, Polyester)</v>
      </c>
      <c r="BE208" s="52" t="str">
        <f t="shared" si="81"/>
        <v>Unternehmen</v>
      </c>
      <c r="BF208" s="52">
        <f t="shared" si="82"/>
        <v>2</v>
      </c>
    </row>
    <row r="209" spans="1:58" hidden="1" x14ac:dyDescent="0.35">
      <c r="A209" s="107" t="s">
        <v>2602</v>
      </c>
      <c r="B209" s="75" t="s">
        <v>1663</v>
      </c>
      <c r="C209" s="52" t="s">
        <v>3</v>
      </c>
      <c r="D209" s="52" t="s">
        <v>3</v>
      </c>
      <c r="E209" s="52" t="s">
        <v>2</v>
      </c>
      <c r="F209" s="52" t="s">
        <v>2</v>
      </c>
      <c r="G209" s="52" t="s">
        <v>2</v>
      </c>
      <c r="H209" s="52" t="s">
        <v>2</v>
      </c>
      <c r="I209" s="52" t="s">
        <v>3</v>
      </c>
      <c r="J209" s="52">
        <v>2</v>
      </c>
      <c r="K209" s="52" t="s">
        <v>2</v>
      </c>
      <c r="L209" s="52" t="s">
        <v>2</v>
      </c>
      <c r="M209" s="52" t="s">
        <v>2</v>
      </c>
      <c r="N209" s="52" t="s">
        <v>3</v>
      </c>
      <c r="P209" s="52" t="s">
        <v>57</v>
      </c>
      <c r="Q209" s="52" t="str">
        <f t="shared" si="83"/>
        <v>Nein</v>
      </c>
      <c r="R209" s="52" t="str">
        <f t="shared" si="83"/>
        <v>Nein</v>
      </c>
      <c r="S209" s="52" t="str">
        <f t="shared" si="83"/>
        <v>Nein</v>
      </c>
      <c r="T209" s="52" t="str">
        <f t="shared" si="83"/>
        <v>Ja</v>
      </c>
      <c r="U209" s="52" t="str">
        <f t="shared" si="83"/>
        <v>Nein</v>
      </c>
      <c r="V209" s="52" t="str">
        <f t="shared" si="83"/>
        <v>Nein</v>
      </c>
      <c r="W209" s="52" t="str">
        <f t="shared" si="83"/>
        <v>Nein</v>
      </c>
      <c r="X209" s="52" t="str">
        <f t="shared" si="83"/>
        <v>Ja</v>
      </c>
      <c r="Y209" s="52" t="str">
        <f t="shared" si="83"/>
        <v>Nein</v>
      </c>
      <c r="Z209" s="52" t="str">
        <f t="shared" si="83"/>
        <v>Nein</v>
      </c>
      <c r="AA209" s="52" t="str">
        <f t="shared" si="83"/>
        <v>Nein</v>
      </c>
      <c r="AB209" s="52" t="str">
        <f t="shared" si="83"/>
        <v>Nein</v>
      </c>
      <c r="AC209" s="52" t="str">
        <f t="shared" si="83"/>
        <v>Nein</v>
      </c>
      <c r="AD209" s="52" t="str">
        <f t="shared" si="83"/>
        <v>Nein</v>
      </c>
      <c r="AE209" s="52" t="str">
        <f t="shared" si="83"/>
        <v>Nein</v>
      </c>
      <c r="AF209" s="52" t="str">
        <f t="shared" si="83"/>
        <v>Nein</v>
      </c>
      <c r="AG209" s="61" t="str">
        <f>IF(Q209="Ja",VLOOKUP($Q$2,Plausis!A:E,5,0),IF(R209="Ja",VLOOKUP($R$2,Plausis!A:E,5,0),IF(T209="Ja",VLOOKUP($T$2,Plausis!A:E,5,0),IF(U209="Ja",VLOOKUP($U$2,Plausis!A:E,5,0),IF(AA209="Ja",VLOOKUP($AA$2,Plausis!A:E,5,0),IF(AC209="Ja",VLOOKUP($AC$2,Plausis!A:E,5,0),IF(AD209="Ja",VLOOKUP($AD$2,Plausis!A:E,5,0),"")))))))</f>
        <v>Dieser Betrieb ist nur im Komfort-RS ohne ergänzenden Spezial-Straf-RS versicherbar.</v>
      </c>
      <c r="AH209" s="52" t="str">
        <f>IF(Y209="Ja",VLOOKUP($Y$2,Plausis!A:E,5,0),"")</f>
        <v/>
      </c>
      <c r="AI209" s="52" t="str">
        <f t="shared" si="70"/>
        <v>Nein</v>
      </c>
      <c r="AJ209" s="52" t="str">
        <f>IF(S209="Ja",VLOOKUP($S$2,Plausis!A:E,5,0),IF(V209="Ja",VLOOKUP($V$2,Plausis!A:E,5,0),IF(X209="Ja",VLOOKUP($X$2,Plausis!A:E,5,0),"")))</f>
        <v>Dieser Betrieb kann nur ohne ergänzenden Spezial-Straf-RS versichert werden.</v>
      </c>
      <c r="AL209" s="52" t="s">
        <v>2</v>
      </c>
      <c r="AM209" s="114">
        <v>45531</v>
      </c>
      <c r="AN209" s="52" t="s">
        <v>4467</v>
      </c>
      <c r="AO209" s="52" t="str">
        <f>VLOOKUP(B209,'BAT Grundtabelle'!B:T,19,0)</f>
        <v>ja</v>
      </c>
      <c r="AP209" s="105" t="str">
        <f t="shared" si="71"/>
        <v>10190</v>
      </c>
      <c r="AQ209" s="52" t="str">
        <f t="shared" si="72"/>
        <v>Be- und Verarbeitung von Kunststoffen mit Polyester (ohne Schaumstoffe)</v>
      </c>
      <c r="AR209" s="52" t="b">
        <f t="shared" si="84"/>
        <v>0</v>
      </c>
      <c r="AS209" s="52" t="b">
        <f t="shared" si="84"/>
        <v>0</v>
      </c>
      <c r="AT209" s="52" t="b">
        <f t="shared" si="84"/>
        <v>0</v>
      </c>
      <c r="AU209" s="52">
        <f t="shared" si="73"/>
        <v>2</v>
      </c>
      <c r="AW209" s="52" t="b">
        <f t="shared" si="74"/>
        <v>0</v>
      </c>
      <c r="AX209" s="52" t="str">
        <f t="shared" si="75"/>
        <v>Unternehmen</v>
      </c>
      <c r="AY209" s="52" t="b">
        <f t="shared" si="76"/>
        <v>0</v>
      </c>
      <c r="AZ209" s="52" t="str">
        <f t="shared" si="77"/>
        <v>10190</v>
      </c>
      <c r="BA209" s="52" t="str">
        <f>VLOOKUP(A209,'BAT Grundtabelle'!A:U,21,0)</f>
        <v>ja</v>
      </c>
      <c r="BB209" s="52" t="str">
        <f t="shared" si="78"/>
        <v>nein</v>
      </c>
      <c r="BC209" s="52" t="str">
        <f t="shared" si="79"/>
        <v>10190</v>
      </c>
      <c r="BD209" s="52" t="str">
        <f t="shared" si="80"/>
        <v>Be- und Verarbeitung von Kunststoffen mit Polyester (ohne Schaumstoffe)</v>
      </c>
      <c r="BE209" s="52" t="str">
        <f t="shared" si="81"/>
        <v>Unternehmen</v>
      </c>
      <c r="BF209" s="52">
        <f t="shared" si="82"/>
        <v>2</v>
      </c>
    </row>
    <row r="210" spans="1:58" hidden="1" x14ac:dyDescent="0.35">
      <c r="A210" s="107" t="s">
        <v>2603</v>
      </c>
      <c r="B210" s="75" t="s">
        <v>1666</v>
      </c>
      <c r="C210" s="52" t="s">
        <v>3</v>
      </c>
      <c r="D210" s="52" t="s">
        <v>3</v>
      </c>
      <c r="E210" s="52" t="s">
        <v>2</v>
      </c>
      <c r="F210" s="52" t="s">
        <v>2</v>
      </c>
      <c r="G210" s="52" t="s">
        <v>2</v>
      </c>
      <c r="H210" s="52" t="s">
        <v>2</v>
      </c>
      <c r="I210" s="52" t="s">
        <v>3</v>
      </c>
      <c r="J210" s="52">
        <v>2</v>
      </c>
      <c r="K210" s="52" t="s">
        <v>2</v>
      </c>
      <c r="L210" s="52" t="s">
        <v>2</v>
      </c>
      <c r="M210" s="52" t="s">
        <v>2</v>
      </c>
      <c r="N210" s="52" t="s">
        <v>3</v>
      </c>
      <c r="P210" s="52" t="s">
        <v>57</v>
      </c>
      <c r="Q210" s="52" t="str">
        <f t="shared" si="83"/>
        <v>Nein</v>
      </c>
      <c r="R210" s="52" t="str">
        <f t="shared" si="83"/>
        <v>Nein</v>
      </c>
      <c r="S210" s="52" t="str">
        <f t="shared" si="83"/>
        <v>Nein</v>
      </c>
      <c r="T210" s="52" t="str">
        <f t="shared" si="83"/>
        <v>Ja</v>
      </c>
      <c r="U210" s="52" t="str">
        <f t="shared" si="83"/>
        <v>Nein</v>
      </c>
      <c r="V210" s="52" t="str">
        <f t="shared" si="83"/>
        <v>Nein</v>
      </c>
      <c r="W210" s="52" t="str">
        <f t="shared" si="83"/>
        <v>Nein</v>
      </c>
      <c r="X210" s="52" t="str">
        <f t="shared" si="83"/>
        <v>Ja</v>
      </c>
      <c r="Y210" s="52" t="str">
        <f t="shared" si="83"/>
        <v>Nein</v>
      </c>
      <c r="Z210" s="52" t="str">
        <f t="shared" si="83"/>
        <v>Nein</v>
      </c>
      <c r="AA210" s="52" t="str">
        <f t="shared" si="83"/>
        <v>Nein</v>
      </c>
      <c r="AB210" s="52" t="str">
        <f t="shared" si="83"/>
        <v>Nein</v>
      </c>
      <c r="AC210" s="52" t="str">
        <f t="shared" si="83"/>
        <v>Nein</v>
      </c>
      <c r="AD210" s="52" t="str">
        <f t="shared" si="83"/>
        <v>Nein</v>
      </c>
      <c r="AE210" s="52" t="str">
        <f t="shared" si="83"/>
        <v>Nein</v>
      </c>
      <c r="AF210" s="52" t="str">
        <f t="shared" si="83"/>
        <v>Nein</v>
      </c>
      <c r="AG210" s="61" t="str">
        <f>IF(Q210="Ja",VLOOKUP($Q$2,Plausis!A:E,5,0),IF(R210="Ja",VLOOKUP($R$2,Plausis!A:E,5,0),IF(T210="Ja",VLOOKUP($T$2,Plausis!A:E,5,0),IF(U210="Ja",VLOOKUP($U$2,Plausis!A:E,5,0),IF(AA210="Ja",VLOOKUP($AA$2,Plausis!A:E,5,0),IF(AC210="Ja",VLOOKUP($AC$2,Plausis!A:E,5,0),IF(AD210="Ja",VLOOKUP($AD$2,Plausis!A:E,5,0),"")))))))</f>
        <v>Dieser Betrieb ist nur im Komfort-RS ohne ergänzenden Spezial-Straf-RS versicherbar.</v>
      </c>
      <c r="AH210" s="52" t="str">
        <f>IF(Y210="Ja",VLOOKUP($Y$2,Plausis!A:E,5,0),"")</f>
        <v/>
      </c>
      <c r="AI210" s="52" t="str">
        <f t="shared" si="70"/>
        <v>Nein</v>
      </c>
      <c r="AJ210" s="52" t="str">
        <f>IF(S210="Ja",VLOOKUP($S$2,Plausis!A:E,5,0),IF(V210="Ja",VLOOKUP($V$2,Plausis!A:E,5,0),IF(X210="Ja",VLOOKUP($X$2,Plausis!A:E,5,0),"")))</f>
        <v>Dieser Betrieb kann nur ohne ergänzenden Spezial-Straf-RS versichert werden.</v>
      </c>
      <c r="AL210" s="52" t="s">
        <v>2</v>
      </c>
      <c r="AM210" s="114">
        <v>45531</v>
      </c>
      <c r="AN210" s="52" t="s">
        <v>4467</v>
      </c>
      <c r="AO210" s="52" t="str">
        <f>VLOOKUP(B210,'BAT Grundtabelle'!B:T,19,0)</f>
        <v>ja</v>
      </c>
      <c r="AP210" s="105" t="str">
        <f t="shared" si="71"/>
        <v>10191</v>
      </c>
      <c r="AQ210" s="52" t="str">
        <f t="shared" si="72"/>
        <v>Be- und Verarbeitung von Kunststoffen mit Schaumstoffen</v>
      </c>
      <c r="AR210" s="52" t="b">
        <f t="shared" si="84"/>
        <v>0</v>
      </c>
      <c r="AS210" s="52" t="b">
        <f t="shared" si="84"/>
        <v>0</v>
      </c>
      <c r="AT210" s="52" t="b">
        <f t="shared" si="84"/>
        <v>0</v>
      </c>
      <c r="AU210" s="52">
        <f t="shared" si="73"/>
        <v>2</v>
      </c>
      <c r="AW210" s="52" t="b">
        <f t="shared" si="74"/>
        <v>0</v>
      </c>
      <c r="AX210" s="52" t="str">
        <f t="shared" si="75"/>
        <v>Unternehmen</v>
      </c>
      <c r="AY210" s="52" t="b">
        <f t="shared" si="76"/>
        <v>0</v>
      </c>
      <c r="AZ210" s="52" t="str">
        <f t="shared" si="77"/>
        <v>10191</v>
      </c>
      <c r="BA210" s="52" t="str">
        <f>VLOOKUP(A210,'BAT Grundtabelle'!A:U,21,0)</f>
        <v>ja</v>
      </c>
      <c r="BB210" s="52" t="str">
        <f t="shared" si="78"/>
        <v>nein</v>
      </c>
      <c r="BC210" s="52" t="str">
        <f t="shared" si="79"/>
        <v>10191</v>
      </c>
      <c r="BD210" s="52" t="str">
        <f t="shared" si="80"/>
        <v>Be- und Verarbeitung von Kunststoffen mit Schaumstoffen</v>
      </c>
      <c r="BE210" s="52" t="str">
        <f t="shared" si="81"/>
        <v>Unternehmen</v>
      </c>
      <c r="BF210" s="52">
        <f t="shared" si="82"/>
        <v>2</v>
      </c>
    </row>
    <row r="211" spans="1:58" hidden="1" x14ac:dyDescent="0.35">
      <c r="A211" s="107" t="s">
        <v>2604</v>
      </c>
      <c r="B211" s="75" t="s">
        <v>1914</v>
      </c>
      <c r="C211" s="52" t="s">
        <v>3</v>
      </c>
      <c r="D211" s="52" t="s">
        <v>3</v>
      </c>
      <c r="E211" s="52" t="s">
        <v>2</v>
      </c>
      <c r="F211" s="52" t="s">
        <v>2</v>
      </c>
      <c r="G211" s="52" t="s">
        <v>2</v>
      </c>
      <c r="H211" s="52" t="s">
        <v>2</v>
      </c>
      <c r="I211" s="52" t="s">
        <v>3</v>
      </c>
      <c r="J211" s="52">
        <v>2</v>
      </c>
      <c r="K211" s="52" t="s">
        <v>2</v>
      </c>
      <c r="L211" s="52" t="s">
        <v>2</v>
      </c>
      <c r="M211" s="52" t="s">
        <v>2</v>
      </c>
      <c r="N211" s="52" t="s">
        <v>3</v>
      </c>
      <c r="P211" s="52" t="s">
        <v>4</v>
      </c>
      <c r="Q211" s="52" t="str">
        <f t="shared" si="83"/>
        <v>Nein</v>
      </c>
      <c r="R211" s="52" t="str">
        <f t="shared" si="83"/>
        <v>Nein</v>
      </c>
      <c r="S211" s="52" t="str">
        <f t="shared" si="83"/>
        <v>Nein</v>
      </c>
      <c r="T211" s="52" t="str">
        <f t="shared" si="83"/>
        <v>Nein</v>
      </c>
      <c r="U211" s="52" t="str">
        <f t="shared" si="83"/>
        <v>Nein</v>
      </c>
      <c r="V211" s="52" t="str">
        <f t="shared" si="83"/>
        <v>Nein</v>
      </c>
      <c r="W211" s="52" t="str">
        <f t="shared" si="83"/>
        <v>Nein</v>
      </c>
      <c r="X211" s="52" t="str">
        <f t="shared" si="83"/>
        <v>Nein</v>
      </c>
      <c r="Y211" s="52" t="str">
        <f t="shared" si="83"/>
        <v>Nein</v>
      </c>
      <c r="Z211" s="52" t="str">
        <f t="shared" si="83"/>
        <v>Nein</v>
      </c>
      <c r="AA211" s="52" t="str">
        <f t="shared" si="83"/>
        <v>Nein</v>
      </c>
      <c r="AB211" s="52" t="str">
        <f t="shared" si="83"/>
        <v>Nein</v>
      </c>
      <c r="AC211" s="52" t="str">
        <f t="shared" si="83"/>
        <v>Nein</v>
      </c>
      <c r="AD211" s="52" t="str">
        <f t="shared" si="83"/>
        <v>Nein</v>
      </c>
      <c r="AE211" s="52" t="str">
        <f t="shared" si="83"/>
        <v>Nein</v>
      </c>
      <c r="AF211" s="52" t="str">
        <f t="shared" si="83"/>
        <v>Nein</v>
      </c>
      <c r="AG211" s="61" t="str">
        <f>IF(Q211="Ja",VLOOKUP($Q$2,Plausis!A:E,5,0),IF(R211="Ja",VLOOKUP($R$2,Plausis!A:E,5,0),IF(T211="Ja",VLOOKUP($T$2,Plausis!A:E,5,0),IF(U211="Ja",VLOOKUP($U$2,Plausis!A:E,5,0),IF(AA211="Ja",VLOOKUP($AA$2,Plausis!A:E,5,0),IF(AC211="Ja",VLOOKUP($AC$2,Plausis!A:E,5,0),IF(AD211="Ja",VLOOKUP($AD$2,Plausis!A:E,5,0),"")))))))</f>
        <v/>
      </c>
      <c r="AH211" s="52" t="str">
        <f>IF(Y211="Ja",VLOOKUP($Y$2,Plausis!A:E,5,0),"")</f>
        <v/>
      </c>
      <c r="AI211" s="52" t="str">
        <f t="shared" si="70"/>
        <v>Ja</v>
      </c>
      <c r="AJ211" s="52" t="str">
        <f>IF(S211="Ja",VLOOKUP($S$2,Plausis!A:E,5,0),IF(V211="Ja",VLOOKUP($V$2,Plausis!A:E,5,0),IF(X211="Ja",VLOOKUP($X$2,Plausis!A:E,5,0),"")))</f>
        <v/>
      </c>
      <c r="AL211" s="52" t="s">
        <v>2</v>
      </c>
      <c r="AM211" s="114">
        <v>45531</v>
      </c>
      <c r="AN211" s="52" t="s">
        <v>4467</v>
      </c>
      <c r="AO211" s="52" t="str">
        <f>VLOOKUP(B211,'BAT Grundtabelle'!B:T,19,0)</f>
        <v>ja</v>
      </c>
      <c r="AP211" s="105" t="str">
        <f t="shared" si="71"/>
        <v>10192</v>
      </c>
      <c r="AQ211" s="52" t="str">
        <f t="shared" si="72"/>
        <v>Be- und Verarbeitung von Synthesekautschuk</v>
      </c>
      <c r="AR211" s="52" t="b">
        <f t="shared" si="84"/>
        <v>0</v>
      </c>
      <c r="AS211" s="52" t="b">
        <f t="shared" si="84"/>
        <v>0</v>
      </c>
      <c r="AT211" s="52" t="b">
        <f t="shared" si="84"/>
        <v>0</v>
      </c>
      <c r="AU211" s="52">
        <f t="shared" si="73"/>
        <v>2</v>
      </c>
      <c r="AW211" s="52" t="b">
        <f t="shared" si="74"/>
        <v>0</v>
      </c>
      <c r="AX211" s="52" t="str">
        <f t="shared" si="75"/>
        <v>Unternehmen</v>
      </c>
      <c r="AY211" s="52" t="b">
        <f t="shared" si="76"/>
        <v>0</v>
      </c>
      <c r="AZ211" s="52" t="str">
        <f t="shared" si="77"/>
        <v>10192</v>
      </c>
      <c r="BA211" s="52" t="str">
        <f>VLOOKUP(A211,'BAT Grundtabelle'!A:U,21,0)</f>
        <v>ja</v>
      </c>
      <c r="BB211" s="52" t="str">
        <f t="shared" si="78"/>
        <v>nein</v>
      </c>
      <c r="BC211" s="52" t="str">
        <f t="shared" si="79"/>
        <v>10192</v>
      </c>
      <c r="BD211" s="52" t="str">
        <f t="shared" si="80"/>
        <v>Be- und Verarbeitung von Synthesekautschuk</v>
      </c>
      <c r="BE211" s="52" t="str">
        <f t="shared" si="81"/>
        <v>Unternehmen</v>
      </c>
      <c r="BF211" s="52">
        <f t="shared" si="82"/>
        <v>2</v>
      </c>
    </row>
    <row r="212" spans="1:58" hidden="1" x14ac:dyDescent="0.35">
      <c r="A212" s="107" t="s">
        <v>2605</v>
      </c>
      <c r="B212" s="75" t="s">
        <v>1129</v>
      </c>
      <c r="C212" s="52" t="s">
        <v>3</v>
      </c>
      <c r="D212" s="52" t="s">
        <v>3</v>
      </c>
      <c r="E212" s="52" t="s">
        <v>2</v>
      </c>
      <c r="F212" s="52" t="s">
        <v>2</v>
      </c>
      <c r="G212" s="52" t="s">
        <v>2</v>
      </c>
      <c r="H212" s="52" t="s">
        <v>2</v>
      </c>
      <c r="I212" s="52" t="s">
        <v>3</v>
      </c>
      <c r="J212" s="52">
        <v>1</v>
      </c>
      <c r="K212" s="52" t="s">
        <v>2</v>
      </c>
      <c r="L212" s="52" t="s">
        <v>2</v>
      </c>
      <c r="M212" s="52" t="s">
        <v>2</v>
      </c>
      <c r="N212" s="52" t="s">
        <v>3</v>
      </c>
      <c r="P212" s="52" t="s">
        <v>4</v>
      </c>
      <c r="Q212" s="52" t="str">
        <f t="shared" si="83"/>
        <v>Nein</v>
      </c>
      <c r="R212" s="52" t="str">
        <f t="shared" si="83"/>
        <v>Nein</v>
      </c>
      <c r="S212" s="52" t="str">
        <f t="shared" si="83"/>
        <v>Nein</v>
      </c>
      <c r="T212" s="52" t="str">
        <f t="shared" si="83"/>
        <v>Nein</v>
      </c>
      <c r="U212" s="52" t="str">
        <f t="shared" si="83"/>
        <v>Nein</v>
      </c>
      <c r="V212" s="52" t="str">
        <f t="shared" si="83"/>
        <v>Nein</v>
      </c>
      <c r="W212" s="52" t="str">
        <f t="shared" si="83"/>
        <v>Nein</v>
      </c>
      <c r="X212" s="52" t="str">
        <f t="shared" si="83"/>
        <v>Nein</v>
      </c>
      <c r="Y212" s="52" t="str">
        <f t="shared" si="83"/>
        <v>Nein</v>
      </c>
      <c r="Z212" s="52" t="str">
        <f t="shared" si="83"/>
        <v>Nein</v>
      </c>
      <c r="AA212" s="52" t="str">
        <f t="shared" si="83"/>
        <v>Nein</v>
      </c>
      <c r="AB212" s="52" t="str">
        <f t="shared" si="83"/>
        <v>Nein</v>
      </c>
      <c r="AC212" s="52" t="str">
        <f t="shared" si="83"/>
        <v>Nein</v>
      </c>
      <c r="AD212" s="52" t="str">
        <f t="shared" si="83"/>
        <v>Nein</v>
      </c>
      <c r="AE212" s="52" t="str">
        <f t="shared" si="83"/>
        <v>Nein</v>
      </c>
      <c r="AF212" s="52" t="str">
        <f t="shared" si="83"/>
        <v>Nein</v>
      </c>
      <c r="AG212" s="61" t="str">
        <f>IF(Q212="Ja",VLOOKUP($Q$2,Plausis!A:E,5,0),IF(R212="Ja",VLOOKUP($R$2,Plausis!A:E,5,0),IF(T212="Ja",VLOOKUP($T$2,Plausis!A:E,5,0),IF(U212="Ja",VLOOKUP($U$2,Plausis!A:E,5,0),IF(AA212="Ja",VLOOKUP($AA$2,Plausis!A:E,5,0),IF(AC212="Ja",VLOOKUP($AC$2,Plausis!A:E,5,0),IF(AD212="Ja",VLOOKUP($AD$2,Plausis!A:E,5,0),"")))))))</f>
        <v/>
      </c>
      <c r="AH212" s="52" t="str">
        <f>IF(Y212="Ja",VLOOKUP($Y$2,Plausis!A:E,5,0),"")</f>
        <v/>
      </c>
      <c r="AI212" s="52" t="str">
        <f t="shared" si="70"/>
        <v>Ja</v>
      </c>
      <c r="AJ212" s="52" t="str">
        <f>IF(S212="Ja",VLOOKUP($S$2,Plausis!A:E,5,0),IF(V212="Ja",VLOOKUP($V$2,Plausis!A:E,5,0),IF(X212="Ja",VLOOKUP($X$2,Plausis!A:E,5,0),"")))</f>
        <v/>
      </c>
      <c r="AL212" s="52" t="s">
        <v>2</v>
      </c>
      <c r="AM212" s="114">
        <v>45531</v>
      </c>
      <c r="AN212" s="52" t="s">
        <v>4467</v>
      </c>
      <c r="AO212" s="52" t="str">
        <f>VLOOKUP(B212,'BAT Grundtabelle'!B:T,19,0)</f>
        <v>ja</v>
      </c>
      <c r="AP212" s="105" t="str">
        <f t="shared" si="71"/>
        <v>10193</v>
      </c>
      <c r="AQ212" s="52" t="str">
        <f t="shared" si="72"/>
        <v>Bedarfshandel für Betriebe des Lebensmittelgewerbes (keine Lebensmittel)</v>
      </c>
      <c r="AR212" s="52" t="b">
        <f t="shared" si="84"/>
        <v>0</v>
      </c>
      <c r="AS212" s="52" t="b">
        <f t="shared" si="84"/>
        <v>0</v>
      </c>
      <c r="AT212" s="52" t="b">
        <f t="shared" si="84"/>
        <v>0</v>
      </c>
      <c r="AU212" s="52">
        <f t="shared" si="73"/>
        <v>1</v>
      </c>
      <c r="AW212" s="52" t="b">
        <f t="shared" si="74"/>
        <v>0</v>
      </c>
      <c r="AX212" s="52" t="str">
        <f t="shared" si="75"/>
        <v>Unternehmen</v>
      </c>
      <c r="AY212" s="52" t="b">
        <f t="shared" si="76"/>
        <v>0</v>
      </c>
      <c r="AZ212" s="52" t="str">
        <f t="shared" si="77"/>
        <v>10193</v>
      </c>
      <c r="BA212" s="52" t="str">
        <f>VLOOKUP(A212,'BAT Grundtabelle'!A:U,21,0)</f>
        <v>ja</v>
      </c>
      <c r="BB212" s="52" t="str">
        <f t="shared" si="78"/>
        <v>nein</v>
      </c>
      <c r="BC212" s="52" t="str">
        <f t="shared" si="79"/>
        <v>10193</v>
      </c>
      <c r="BD212" s="52" t="str">
        <f t="shared" si="80"/>
        <v>Bedarfshandel für Betriebe des Lebensmittelgewerbes (keine Lebensmittel)</v>
      </c>
      <c r="BE212" s="52" t="str">
        <f t="shared" si="81"/>
        <v>Unternehmen</v>
      </c>
      <c r="BF212" s="52">
        <f t="shared" si="82"/>
        <v>1</v>
      </c>
    </row>
    <row r="213" spans="1:58" hidden="1" x14ac:dyDescent="0.35">
      <c r="A213" s="107" t="s">
        <v>2606</v>
      </c>
      <c r="B213" s="75" t="s">
        <v>1132</v>
      </c>
      <c r="C213" s="52" t="s">
        <v>3</v>
      </c>
      <c r="D213" s="52" t="s">
        <v>3</v>
      </c>
      <c r="E213" s="52" t="s">
        <v>2</v>
      </c>
      <c r="F213" s="52" t="s">
        <v>2</v>
      </c>
      <c r="G213" s="52" t="s">
        <v>2</v>
      </c>
      <c r="H213" s="52" t="s">
        <v>2</v>
      </c>
      <c r="I213" s="52" t="s">
        <v>3</v>
      </c>
      <c r="J213" s="52">
        <v>1</v>
      </c>
      <c r="K213" s="52" t="s">
        <v>2</v>
      </c>
      <c r="L213" s="52" t="s">
        <v>2</v>
      </c>
      <c r="M213" s="52" t="s">
        <v>2</v>
      </c>
      <c r="N213" s="52" t="s">
        <v>3</v>
      </c>
      <c r="P213" s="52" t="s">
        <v>4</v>
      </c>
      <c r="Q213" s="52" t="str">
        <f t="shared" ref="Q213:AF222" si="85">IF(ISERROR(FIND(Q$2,$P213,1)),"Nein","Ja")</f>
        <v>Nein</v>
      </c>
      <c r="R213" s="52" t="str">
        <f t="shared" si="85"/>
        <v>Nein</v>
      </c>
      <c r="S213" s="52" t="str">
        <f t="shared" si="85"/>
        <v>Nein</v>
      </c>
      <c r="T213" s="52" t="str">
        <f t="shared" si="85"/>
        <v>Nein</v>
      </c>
      <c r="U213" s="52" t="str">
        <f t="shared" si="85"/>
        <v>Nein</v>
      </c>
      <c r="V213" s="52" t="str">
        <f t="shared" si="85"/>
        <v>Nein</v>
      </c>
      <c r="W213" s="52" t="str">
        <f t="shared" si="85"/>
        <v>Nein</v>
      </c>
      <c r="X213" s="52" t="str">
        <f t="shared" si="85"/>
        <v>Nein</v>
      </c>
      <c r="Y213" s="52" t="str">
        <f t="shared" si="85"/>
        <v>Nein</v>
      </c>
      <c r="Z213" s="52" t="str">
        <f t="shared" si="85"/>
        <v>Nein</v>
      </c>
      <c r="AA213" s="52" t="str">
        <f t="shared" si="85"/>
        <v>Nein</v>
      </c>
      <c r="AB213" s="52" t="str">
        <f t="shared" si="85"/>
        <v>Nein</v>
      </c>
      <c r="AC213" s="52" t="str">
        <f t="shared" si="85"/>
        <v>Nein</v>
      </c>
      <c r="AD213" s="52" t="str">
        <f t="shared" si="85"/>
        <v>Nein</v>
      </c>
      <c r="AE213" s="52" t="str">
        <f t="shared" si="85"/>
        <v>Nein</v>
      </c>
      <c r="AF213" s="52" t="str">
        <f t="shared" si="85"/>
        <v>Nein</v>
      </c>
      <c r="AG213" s="61" t="str">
        <f>IF(Q213="Ja",VLOOKUP($Q$2,Plausis!A:E,5,0),IF(R213="Ja",VLOOKUP($R$2,Plausis!A:E,5,0),IF(T213="Ja",VLOOKUP($T$2,Plausis!A:E,5,0),IF(U213="Ja",VLOOKUP($U$2,Plausis!A:E,5,0),IF(AA213="Ja",VLOOKUP($AA$2,Plausis!A:E,5,0),IF(AC213="Ja",VLOOKUP($AC$2,Plausis!A:E,5,0),IF(AD213="Ja",VLOOKUP($AD$2,Plausis!A:E,5,0),"")))))))</f>
        <v/>
      </c>
      <c r="AH213" s="52" t="str">
        <f>IF(Y213="Ja",VLOOKUP($Y$2,Plausis!A:E,5,0),"")</f>
        <v/>
      </c>
      <c r="AI213" s="52" t="str">
        <f t="shared" si="70"/>
        <v>Ja</v>
      </c>
      <c r="AJ213" s="52" t="str">
        <f>IF(S213="Ja",VLOOKUP($S$2,Plausis!A:E,5,0),IF(V213="Ja",VLOOKUP($V$2,Plausis!A:E,5,0),IF(X213="Ja",VLOOKUP($X$2,Plausis!A:E,5,0),"")))</f>
        <v/>
      </c>
      <c r="AL213" s="52" t="s">
        <v>2</v>
      </c>
      <c r="AM213" s="114">
        <v>45531</v>
      </c>
      <c r="AN213" s="52" t="s">
        <v>4467</v>
      </c>
      <c r="AO213" s="52" t="str">
        <f>VLOOKUP(B213,'BAT Grundtabelle'!B:T,19,0)</f>
        <v>ja</v>
      </c>
      <c r="AP213" s="105" t="str">
        <f t="shared" si="71"/>
        <v>10194</v>
      </c>
      <c r="AQ213" s="52" t="str">
        <f t="shared" si="72"/>
        <v>Bedarfshandel für Betriebe des Nahrungsmittelgewerbes (keine Nahrungsmittel)</v>
      </c>
      <c r="AR213" s="52" t="b">
        <f t="shared" si="84"/>
        <v>0</v>
      </c>
      <c r="AS213" s="52" t="b">
        <f t="shared" si="84"/>
        <v>0</v>
      </c>
      <c r="AT213" s="52" t="b">
        <f t="shared" si="84"/>
        <v>0</v>
      </c>
      <c r="AU213" s="52">
        <f t="shared" si="73"/>
        <v>1</v>
      </c>
      <c r="AW213" s="52" t="b">
        <f t="shared" si="74"/>
        <v>0</v>
      </c>
      <c r="AX213" s="52" t="str">
        <f t="shared" si="75"/>
        <v>Unternehmen</v>
      </c>
      <c r="AY213" s="52" t="b">
        <f t="shared" si="76"/>
        <v>0</v>
      </c>
      <c r="AZ213" s="52" t="str">
        <f t="shared" si="77"/>
        <v>10194</v>
      </c>
      <c r="BA213" s="52" t="str">
        <f>VLOOKUP(A213,'BAT Grundtabelle'!A:U,21,0)</f>
        <v>ja</v>
      </c>
      <c r="BB213" s="52" t="str">
        <f t="shared" si="78"/>
        <v>nein</v>
      </c>
      <c r="BC213" s="52" t="str">
        <f t="shared" si="79"/>
        <v>10194</v>
      </c>
      <c r="BD213" s="52" t="str">
        <f t="shared" si="80"/>
        <v>Bedarfshandel für Betriebe des Nahrungsmittelgewerbes (keine Nahrungsmittel)</v>
      </c>
      <c r="BE213" s="52" t="str">
        <f t="shared" si="81"/>
        <v>Unternehmen</v>
      </c>
      <c r="BF213" s="52">
        <f t="shared" si="82"/>
        <v>1</v>
      </c>
    </row>
    <row r="214" spans="1:58" ht="43.5" hidden="1" x14ac:dyDescent="0.35">
      <c r="A214" s="107" t="s">
        <v>2360</v>
      </c>
      <c r="B214" s="75" t="s">
        <v>27</v>
      </c>
      <c r="C214" s="52" t="s">
        <v>3</v>
      </c>
      <c r="D214" s="52" t="s">
        <v>3</v>
      </c>
      <c r="E214" s="52" t="s">
        <v>2</v>
      </c>
      <c r="F214" s="52" t="s">
        <v>2</v>
      </c>
      <c r="G214" s="52" t="s">
        <v>2</v>
      </c>
      <c r="H214" s="52" t="s">
        <v>2</v>
      </c>
      <c r="I214" s="52" t="s">
        <v>3</v>
      </c>
      <c r="J214" s="52">
        <v>1</v>
      </c>
      <c r="K214" s="52" t="s">
        <v>2</v>
      </c>
      <c r="L214" s="52" t="s">
        <v>2</v>
      </c>
      <c r="M214" s="52" t="s">
        <v>2</v>
      </c>
      <c r="N214" s="52" t="s">
        <v>3</v>
      </c>
      <c r="P214" s="52">
        <v>1198</v>
      </c>
      <c r="Q214" s="52" t="str">
        <f t="shared" si="85"/>
        <v>Nein</v>
      </c>
      <c r="R214" s="52" t="str">
        <f t="shared" si="85"/>
        <v>Nein</v>
      </c>
      <c r="S214" s="52" t="str">
        <f t="shared" si="85"/>
        <v>Nein</v>
      </c>
      <c r="T214" s="52" t="str">
        <f t="shared" si="85"/>
        <v>Nein</v>
      </c>
      <c r="U214" s="52" t="str">
        <f t="shared" si="85"/>
        <v>Nein</v>
      </c>
      <c r="V214" s="52" t="str">
        <f t="shared" si="85"/>
        <v>Nein</v>
      </c>
      <c r="W214" s="52" t="str">
        <f t="shared" si="85"/>
        <v>Nein</v>
      </c>
      <c r="X214" s="52" t="str">
        <f t="shared" si="85"/>
        <v>Nein</v>
      </c>
      <c r="Y214" s="52" t="str">
        <f t="shared" si="85"/>
        <v>Nein</v>
      </c>
      <c r="Z214" s="52" t="str">
        <f t="shared" si="85"/>
        <v>Nein</v>
      </c>
      <c r="AA214" s="52" t="str">
        <f t="shared" si="85"/>
        <v>Nein</v>
      </c>
      <c r="AB214" s="52" t="str">
        <f t="shared" si="85"/>
        <v>Nein</v>
      </c>
      <c r="AC214" s="52" t="str">
        <f t="shared" si="85"/>
        <v>Nein</v>
      </c>
      <c r="AD214" s="52" t="str">
        <f t="shared" si="85"/>
        <v>Ja</v>
      </c>
      <c r="AE214" s="52" t="str">
        <f t="shared" si="85"/>
        <v>Nein</v>
      </c>
      <c r="AF214" s="52" t="str">
        <f t="shared" si="85"/>
        <v>Nein</v>
      </c>
      <c r="AG214" s="61" t="str">
        <f>IF(Q214="Ja",VLOOKUP($Q$2,Plausis!A:E,5,0),IF(R214="Ja",VLOOKUP($R$2,Plausis!A:E,5,0),IF(T214="Ja",VLOOKUP($T$2,Plausis!A:E,5,0),IF(U214="Ja",VLOOKUP($U$2,Plausis!A:E,5,0),IF(AA214="Ja",VLOOKUP($AA$2,Plausis!A:E,5,0),IF(AC214="Ja",VLOOKUP($AC$2,Plausis!A:E,5,0),IF(AD214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214" s="52" t="str">
        <f>IF(Y214="Ja",VLOOKUP($Y$2,Plausis!A:E,5,0),"")</f>
        <v/>
      </c>
      <c r="AI214" s="52" t="str">
        <f t="shared" si="70"/>
        <v>Ja</v>
      </c>
      <c r="AJ214" s="52" t="str">
        <f>IF(S214="Ja",VLOOKUP($S$2,Plausis!A:E,5,0),IF(V214="Ja",VLOOKUP($V$2,Plausis!A:E,5,0),IF(X214="Ja",VLOOKUP($X$2,Plausis!A:E,5,0),"")))</f>
        <v/>
      </c>
      <c r="AL214" s="52" t="s">
        <v>3</v>
      </c>
      <c r="AM214" s="114">
        <v>45531</v>
      </c>
      <c r="AN214" s="52" t="s">
        <v>4467</v>
      </c>
      <c r="AO214" s="52" t="str">
        <f>VLOOKUP(B214,'BAT Grundtabelle'!B:T,19,0)</f>
        <v>ja</v>
      </c>
      <c r="AP214" s="105" t="str">
        <f t="shared" si="71"/>
        <v>4809</v>
      </c>
      <c r="AQ214" s="52" t="str">
        <f t="shared" si="72"/>
        <v>Beherbergungsbetrieb</v>
      </c>
      <c r="AR214" s="52" t="b">
        <f t="shared" si="84"/>
        <v>0</v>
      </c>
      <c r="AS214" s="52" t="b">
        <f t="shared" si="84"/>
        <v>0</v>
      </c>
      <c r="AT214" s="52" t="b">
        <f t="shared" si="84"/>
        <v>0</v>
      </c>
      <c r="AU214" s="52">
        <f t="shared" si="73"/>
        <v>1</v>
      </c>
      <c r="AW214" s="52" t="b">
        <f t="shared" si="74"/>
        <v>0</v>
      </c>
      <c r="AX214" s="52" t="str">
        <f t="shared" si="75"/>
        <v>Unternehmen</v>
      </c>
      <c r="AY214" s="52" t="b">
        <f t="shared" si="76"/>
        <v>0</v>
      </c>
      <c r="AZ214" s="52" t="str">
        <f t="shared" si="77"/>
        <v>4809</v>
      </c>
      <c r="BA214" s="52" t="str">
        <f>VLOOKUP(A214,'BAT Grundtabelle'!A:U,21,0)</f>
        <v>ja</v>
      </c>
      <c r="BB214" s="52" t="str">
        <f t="shared" si="78"/>
        <v>nein</v>
      </c>
      <c r="BC214" s="52" t="str">
        <f t="shared" si="79"/>
        <v>4809</v>
      </c>
      <c r="BD214" s="52" t="str">
        <f t="shared" si="80"/>
        <v>Beherbergungsbetrieb</v>
      </c>
      <c r="BE214" s="52" t="str">
        <f t="shared" si="81"/>
        <v>Unternehmen</v>
      </c>
      <c r="BF214" s="52">
        <f t="shared" si="82"/>
        <v>1</v>
      </c>
    </row>
    <row r="215" spans="1:58" ht="29" hidden="1" x14ac:dyDescent="0.35">
      <c r="A215" s="107" t="s">
        <v>2607</v>
      </c>
      <c r="B215" s="75" t="s">
        <v>1915</v>
      </c>
      <c r="C215" s="52" t="s">
        <v>3</v>
      </c>
      <c r="D215" s="52" t="s">
        <v>3</v>
      </c>
      <c r="E215" s="52" t="s">
        <v>2</v>
      </c>
      <c r="F215" s="52" t="s">
        <v>2</v>
      </c>
      <c r="G215" s="52" t="s">
        <v>2</v>
      </c>
      <c r="H215" s="52" t="s">
        <v>2</v>
      </c>
      <c r="I215" s="52" t="s">
        <v>2</v>
      </c>
      <c r="J215" s="52" t="s">
        <v>2</v>
      </c>
      <c r="K215" s="52" t="s">
        <v>2</v>
      </c>
      <c r="L215" s="52" t="s">
        <v>3</v>
      </c>
      <c r="M215" s="52" t="s">
        <v>2</v>
      </c>
      <c r="N215" s="52" t="s">
        <v>3</v>
      </c>
      <c r="O215" s="52" t="s">
        <v>2409</v>
      </c>
      <c r="P215" s="52" t="s">
        <v>58</v>
      </c>
      <c r="Q215" s="52" t="str">
        <f t="shared" si="85"/>
        <v>Nein</v>
      </c>
      <c r="R215" s="52" t="str">
        <f t="shared" si="85"/>
        <v>Nein</v>
      </c>
      <c r="S215" s="52" t="str">
        <f t="shared" si="85"/>
        <v>Nein</v>
      </c>
      <c r="T215" s="52" t="str">
        <f t="shared" si="85"/>
        <v>Nein</v>
      </c>
      <c r="U215" s="52" t="str">
        <f t="shared" si="85"/>
        <v>Ja</v>
      </c>
      <c r="V215" s="52" t="str">
        <f t="shared" si="85"/>
        <v>Ja</v>
      </c>
      <c r="W215" s="52" t="str">
        <f t="shared" si="85"/>
        <v>Nein</v>
      </c>
      <c r="X215" s="52" t="str">
        <f t="shared" si="85"/>
        <v>Nein</v>
      </c>
      <c r="Y215" s="52" t="str">
        <f t="shared" si="85"/>
        <v>Nein</v>
      </c>
      <c r="Z215" s="52" t="str">
        <f t="shared" si="85"/>
        <v>Nein</v>
      </c>
      <c r="AA215" s="52" t="str">
        <f t="shared" si="85"/>
        <v>Nein</v>
      </c>
      <c r="AB215" s="52" t="str">
        <f t="shared" si="85"/>
        <v>Nein</v>
      </c>
      <c r="AC215" s="52" t="str">
        <f t="shared" si="85"/>
        <v>Nein</v>
      </c>
      <c r="AD215" s="52" t="str">
        <f t="shared" si="85"/>
        <v>Nein</v>
      </c>
      <c r="AE215" s="52" t="str">
        <f t="shared" si="85"/>
        <v>Nein</v>
      </c>
      <c r="AF215" s="52" t="str">
        <f t="shared" si="85"/>
        <v>Nein</v>
      </c>
      <c r="AG215" s="61" t="str">
        <f>IF(Q215="Ja",VLOOKUP($Q$2,Plausis!A:E,5,0),IF(R215="Ja",VLOOKUP($R$2,Plausis!A:E,5,0),IF(T215="Ja",VLOOKUP($T$2,Plausis!A:E,5,0),IF(U215="Ja",VLOOKUP($U$2,Plausis!A:E,5,0),IF(AA215="Ja",VLOOKUP($AA$2,Plausis!A:E,5,0),IF(AC215="Ja",VLOOKUP($AC$2,Plausis!A:E,5,0),IF(AD215="Ja",VLOOKUP($AD$2,Plausis!A:E,5,0),"")))))))</f>
        <v>Dieser Betrieb kann nur im Komfort-RS ohne ergänzenden Spezial-Straf-RS oder über einen Sondertarif zum SSR versichert werden.</v>
      </c>
      <c r="AH215" s="52" t="str">
        <f>IF(Y215="Ja",VLOOKUP($Y$2,Plausis!A:E,5,0),"")</f>
        <v/>
      </c>
      <c r="AI215" s="52" t="str">
        <f t="shared" si="70"/>
        <v>Nein</v>
      </c>
      <c r="AJ215" s="52" t="str">
        <f>IF(S215="Ja",VLOOKUP($S$2,Plausis!A:E,5,0),IF(V215="Ja",VLOOKUP($V$2,Plausis!A:E,5,0),IF(X215="Ja",VLOOKUP($X$2,Plausis!A:E,5,0),"")))</f>
        <v>Dieser Betrieb kann nur über einen Sondertarif zum SSR versichert werden.</v>
      </c>
      <c r="AL215" s="52" t="s">
        <v>2</v>
      </c>
      <c r="AM215" s="114">
        <v>45531</v>
      </c>
      <c r="AN215" s="52" t="s">
        <v>4467</v>
      </c>
      <c r="AO215" s="52" t="str">
        <f>VLOOKUP(B215,'BAT Grundtabelle'!B:T,19,0)</f>
        <v>ja</v>
      </c>
      <c r="AP215" s="105" t="str">
        <f t="shared" si="71"/>
        <v>10195</v>
      </c>
      <c r="AQ215" s="52" t="str">
        <f t="shared" si="72"/>
        <v>Behinderteneinrichtung</v>
      </c>
      <c r="AR215" s="52" t="b">
        <f t="shared" si="84"/>
        <v>0</v>
      </c>
      <c r="AS215" s="52" t="b">
        <f t="shared" si="84"/>
        <v>0</v>
      </c>
      <c r="AT215" s="52" t="b">
        <f t="shared" si="84"/>
        <v>0</v>
      </c>
      <c r="AU215" s="52" t="str">
        <f t="shared" si="73"/>
        <v>Eigener Tarif</v>
      </c>
      <c r="AW215" s="52" t="b">
        <f t="shared" si="74"/>
        <v>0</v>
      </c>
      <c r="AX215" s="52" t="str">
        <f t="shared" si="75"/>
        <v>Eigener Tarif</v>
      </c>
      <c r="AY215" s="52" t="b">
        <f t="shared" si="76"/>
        <v>0</v>
      </c>
      <c r="AZ215" s="52" t="str">
        <f t="shared" si="77"/>
        <v>10195</v>
      </c>
      <c r="BA215" s="52" t="str">
        <f>VLOOKUP(A215,'BAT Grundtabelle'!A:U,21,0)</f>
        <v>ja</v>
      </c>
      <c r="BB215" s="52" t="str">
        <f t="shared" si="78"/>
        <v>nein</v>
      </c>
      <c r="BC215" s="52" t="str">
        <f t="shared" si="79"/>
        <v>10195</v>
      </c>
      <c r="BD215" s="52" t="str">
        <f t="shared" si="80"/>
        <v>Behinderteneinrichtung</v>
      </c>
      <c r="BE215" s="52" t="str">
        <f t="shared" si="81"/>
        <v>Eigener Tarif</v>
      </c>
      <c r="BF215" s="52" t="str">
        <f t="shared" si="82"/>
        <v>Eigener Tarif</v>
      </c>
    </row>
    <row r="216" spans="1:58" ht="29" hidden="1" x14ac:dyDescent="0.35">
      <c r="A216" s="107" t="s">
        <v>2608</v>
      </c>
      <c r="B216" s="75" t="s">
        <v>1418</v>
      </c>
      <c r="C216" s="52" t="s">
        <v>3</v>
      </c>
      <c r="D216" s="52" t="s">
        <v>3</v>
      </c>
      <c r="E216" s="52" t="s">
        <v>2</v>
      </c>
      <c r="F216" s="52" t="s">
        <v>2</v>
      </c>
      <c r="G216" s="52" t="s">
        <v>2</v>
      </c>
      <c r="H216" s="52" t="s">
        <v>2</v>
      </c>
      <c r="I216" s="52" t="s">
        <v>2</v>
      </c>
      <c r="J216" s="52" t="s">
        <v>2</v>
      </c>
      <c r="K216" s="52" t="s">
        <v>2</v>
      </c>
      <c r="L216" s="52" t="s">
        <v>3</v>
      </c>
      <c r="M216" s="52" t="s">
        <v>2</v>
      </c>
      <c r="N216" s="52" t="s">
        <v>3</v>
      </c>
      <c r="O216" s="52" t="s">
        <v>2409</v>
      </c>
      <c r="P216" s="52" t="s">
        <v>58</v>
      </c>
      <c r="Q216" s="52" t="str">
        <f t="shared" si="85"/>
        <v>Nein</v>
      </c>
      <c r="R216" s="52" t="str">
        <f t="shared" si="85"/>
        <v>Nein</v>
      </c>
      <c r="S216" s="52" t="str">
        <f t="shared" si="85"/>
        <v>Nein</v>
      </c>
      <c r="T216" s="52" t="str">
        <f t="shared" si="85"/>
        <v>Nein</v>
      </c>
      <c r="U216" s="52" t="str">
        <f t="shared" si="85"/>
        <v>Ja</v>
      </c>
      <c r="V216" s="52" t="str">
        <f t="shared" si="85"/>
        <v>Ja</v>
      </c>
      <c r="W216" s="52" t="str">
        <f t="shared" si="85"/>
        <v>Nein</v>
      </c>
      <c r="X216" s="52" t="str">
        <f t="shared" si="85"/>
        <v>Nein</v>
      </c>
      <c r="Y216" s="52" t="str">
        <f t="shared" si="85"/>
        <v>Nein</v>
      </c>
      <c r="Z216" s="52" t="str">
        <f t="shared" si="85"/>
        <v>Nein</v>
      </c>
      <c r="AA216" s="52" t="str">
        <f t="shared" si="85"/>
        <v>Nein</v>
      </c>
      <c r="AB216" s="52" t="str">
        <f t="shared" si="85"/>
        <v>Nein</v>
      </c>
      <c r="AC216" s="52" t="str">
        <f t="shared" si="85"/>
        <v>Nein</v>
      </c>
      <c r="AD216" s="52" t="str">
        <f t="shared" si="85"/>
        <v>Nein</v>
      </c>
      <c r="AE216" s="52" t="str">
        <f t="shared" si="85"/>
        <v>Nein</v>
      </c>
      <c r="AF216" s="52" t="str">
        <f t="shared" si="85"/>
        <v>Nein</v>
      </c>
      <c r="AG216" s="61" t="str">
        <f>IF(Q216="Ja",VLOOKUP($Q$2,Plausis!A:E,5,0),IF(R216="Ja",VLOOKUP($R$2,Plausis!A:E,5,0),IF(T216="Ja",VLOOKUP($T$2,Plausis!A:E,5,0),IF(U216="Ja",VLOOKUP($U$2,Plausis!A:E,5,0),IF(AA216="Ja",VLOOKUP($AA$2,Plausis!A:E,5,0),IF(AC216="Ja",VLOOKUP($AC$2,Plausis!A:E,5,0),IF(AD216="Ja",VLOOKUP($AD$2,Plausis!A:E,5,0),"")))))))</f>
        <v>Dieser Betrieb kann nur im Komfort-RS ohne ergänzenden Spezial-Straf-RS oder über einen Sondertarif zum SSR versichert werden.</v>
      </c>
      <c r="AH216" s="52" t="str">
        <f>IF(Y216="Ja",VLOOKUP($Y$2,Plausis!A:E,5,0),"")</f>
        <v/>
      </c>
      <c r="AI216" s="52" t="str">
        <f t="shared" si="70"/>
        <v>Nein</v>
      </c>
      <c r="AJ216" s="52" t="str">
        <f>IF(S216="Ja",VLOOKUP($S$2,Plausis!A:E,5,0),IF(V216="Ja",VLOOKUP($V$2,Plausis!A:E,5,0),IF(X216="Ja",VLOOKUP($X$2,Plausis!A:E,5,0),"")))</f>
        <v>Dieser Betrieb kann nur über einen Sondertarif zum SSR versichert werden.</v>
      </c>
      <c r="AL216" s="52" t="s">
        <v>2</v>
      </c>
      <c r="AM216" s="114">
        <v>45531</v>
      </c>
      <c r="AN216" s="52" t="s">
        <v>4467</v>
      </c>
      <c r="AO216" s="52" t="str">
        <f>VLOOKUP(B216,'BAT Grundtabelle'!B:T,19,0)</f>
        <v>ja</v>
      </c>
      <c r="AP216" s="105" t="str">
        <f t="shared" si="71"/>
        <v>10196</v>
      </c>
      <c r="AQ216" s="52" t="str">
        <f t="shared" si="72"/>
        <v>Behindertenpflegeeinrichtung</v>
      </c>
      <c r="AR216" s="52" t="b">
        <f t="shared" si="84"/>
        <v>0</v>
      </c>
      <c r="AS216" s="52" t="b">
        <f t="shared" si="84"/>
        <v>0</v>
      </c>
      <c r="AT216" s="52" t="b">
        <f t="shared" si="84"/>
        <v>0</v>
      </c>
      <c r="AU216" s="52" t="str">
        <f t="shared" si="73"/>
        <v>Eigener Tarif</v>
      </c>
      <c r="AW216" s="52" t="b">
        <f t="shared" si="74"/>
        <v>0</v>
      </c>
      <c r="AX216" s="52" t="str">
        <f t="shared" si="75"/>
        <v>Eigener Tarif</v>
      </c>
      <c r="AY216" s="52" t="b">
        <f t="shared" si="76"/>
        <v>0</v>
      </c>
      <c r="AZ216" s="52" t="str">
        <f t="shared" si="77"/>
        <v>10196</v>
      </c>
      <c r="BA216" s="52" t="str">
        <f>VLOOKUP(A216,'BAT Grundtabelle'!A:U,21,0)</f>
        <v>ja</v>
      </c>
      <c r="BB216" s="52" t="str">
        <f t="shared" si="78"/>
        <v>nein</v>
      </c>
      <c r="BC216" s="52" t="str">
        <f t="shared" si="79"/>
        <v>10196</v>
      </c>
      <c r="BD216" s="52" t="str">
        <f t="shared" si="80"/>
        <v>Behindertenpflegeeinrichtung</v>
      </c>
      <c r="BE216" s="52" t="str">
        <f t="shared" si="81"/>
        <v>Eigener Tarif</v>
      </c>
      <c r="BF216" s="52" t="str">
        <f t="shared" si="82"/>
        <v>Eigener Tarif</v>
      </c>
    </row>
    <row r="217" spans="1:58" ht="116" hidden="1" x14ac:dyDescent="0.35">
      <c r="A217" s="107" t="s">
        <v>2609</v>
      </c>
      <c r="B217" s="75" t="s">
        <v>1871</v>
      </c>
      <c r="C217" s="52" t="s">
        <v>3</v>
      </c>
      <c r="D217" s="52" t="s">
        <v>3</v>
      </c>
      <c r="E217" s="52" t="s">
        <v>2</v>
      </c>
      <c r="F217" s="52" t="s">
        <v>2</v>
      </c>
      <c r="G217" s="52" t="s">
        <v>2</v>
      </c>
      <c r="H217" s="52" t="s">
        <v>2</v>
      </c>
      <c r="I217" s="52" t="s">
        <v>3</v>
      </c>
      <c r="J217" s="52">
        <v>1</v>
      </c>
      <c r="K217" s="52" t="s">
        <v>2</v>
      </c>
      <c r="L217" s="52" t="s">
        <v>2</v>
      </c>
      <c r="M217" s="52" t="s">
        <v>2</v>
      </c>
      <c r="N217" s="52" t="s">
        <v>3</v>
      </c>
      <c r="P217" s="52">
        <v>300</v>
      </c>
      <c r="Q217" s="52" t="str">
        <f t="shared" si="85"/>
        <v>Nein</v>
      </c>
      <c r="R217" s="52" t="str">
        <f t="shared" si="85"/>
        <v>Nein</v>
      </c>
      <c r="S217" s="52" t="str">
        <f t="shared" si="85"/>
        <v>Nein</v>
      </c>
      <c r="T217" s="52" t="str">
        <f t="shared" si="85"/>
        <v>Nein</v>
      </c>
      <c r="U217" s="52" t="str">
        <f t="shared" si="85"/>
        <v>Nein</v>
      </c>
      <c r="V217" s="52" t="str">
        <f t="shared" si="85"/>
        <v>Nein</v>
      </c>
      <c r="W217" s="52" t="str">
        <f t="shared" si="85"/>
        <v>Nein</v>
      </c>
      <c r="X217" s="52" t="str">
        <f t="shared" si="85"/>
        <v>Nein</v>
      </c>
      <c r="Y217" s="52" t="str">
        <f t="shared" si="85"/>
        <v>Nein</v>
      </c>
      <c r="Z217" s="52" t="str">
        <f t="shared" si="85"/>
        <v>Nein</v>
      </c>
      <c r="AA217" s="52" t="str">
        <f t="shared" si="85"/>
        <v>Ja</v>
      </c>
      <c r="AB217" s="52" t="str">
        <f t="shared" si="85"/>
        <v>Nein</v>
      </c>
      <c r="AC217" s="52" t="str">
        <f t="shared" si="85"/>
        <v>Nein</v>
      </c>
      <c r="AD217" s="52" t="str">
        <f t="shared" si="85"/>
        <v>Nein</v>
      </c>
      <c r="AE217" s="52" t="str">
        <f t="shared" si="85"/>
        <v>Nein</v>
      </c>
      <c r="AF217" s="52" t="str">
        <f t="shared" si="85"/>
        <v>Nein</v>
      </c>
      <c r="AG217" s="61" t="str">
        <f>IF(Q217="Ja",VLOOKUP($Q$2,Plausis!A:E,5,0),IF(R217="Ja",VLOOKUP($R$2,Plausis!A:E,5,0),IF(T217="Ja",VLOOKUP($T$2,Plausis!A:E,5,0),IF(U217="Ja",VLOOKUP($U$2,Plausis!A:E,5,0),IF(AA217="Ja",VLOOKUP($AA$2,Plausis!A:E,5,0),IF(AC217="Ja",VLOOKUP($AC$2,Plausis!A:E,5,0),IF(AD217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17" s="52" t="str">
        <f>IF(Y217="Ja",VLOOKUP($Y$2,Plausis!A:E,5,0),"")</f>
        <v/>
      </c>
      <c r="AI217" s="52" t="str">
        <f t="shared" si="70"/>
        <v>Ja</v>
      </c>
      <c r="AJ217" s="52" t="str">
        <f>IF(S217="Ja",VLOOKUP($S$2,Plausis!A:E,5,0),IF(V217="Ja",VLOOKUP($V$2,Plausis!A:E,5,0),IF(X217="Ja",VLOOKUP($X$2,Plausis!A:E,5,0),"")))</f>
        <v/>
      </c>
      <c r="AL217" s="52" t="s">
        <v>3</v>
      </c>
      <c r="AM217" s="114">
        <v>45531</v>
      </c>
      <c r="AN217" s="52" t="s">
        <v>4467</v>
      </c>
      <c r="AO217" s="52" t="str">
        <f>VLOOKUP(B217,'BAT Grundtabelle'!B:T,19,0)</f>
        <v>ja</v>
      </c>
      <c r="AP217" s="105" t="str">
        <f t="shared" si="71"/>
        <v>10197</v>
      </c>
      <c r="AQ217" s="52" t="str">
        <f t="shared" si="72"/>
        <v>Behindertentransporte</v>
      </c>
      <c r="AR217" s="52" t="b">
        <f t="shared" si="84"/>
        <v>0</v>
      </c>
      <c r="AS217" s="52" t="b">
        <f t="shared" si="84"/>
        <v>0</v>
      </c>
      <c r="AT217" s="52" t="b">
        <f t="shared" si="84"/>
        <v>0</v>
      </c>
      <c r="AU217" s="52">
        <f t="shared" si="73"/>
        <v>1</v>
      </c>
      <c r="AW217" s="52" t="b">
        <f t="shared" si="74"/>
        <v>0</v>
      </c>
      <c r="AX217" s="52" t="str">
        <f t="shared" si="75"/>
        <v>Unternehmen</v>
      </c>
      <c r="AY217" s="52" t="b">
        <f t="shared" si="76"/>
        <v>0</v>
      </c>
      <c r="AZ217" s="52" t="str">
        <f t="shared" si="77"/>
        <v>10197</v>
      </c>
      <c r="BA217" s="52" t="str">
        <f>VLOOKUP(A217,'BAT Grundtabelle'!A:U,21,0)</f>
        <v>ja</v>
      </c>
      <c r="BB217" s="52" t="str">
        <f t="shared" si="78"/>
        <v>nein</v>
      </c>
      <c r="BC217" s="52" t="str">
        <f t="shared" si="79"/>
        <v>10197</v>
      </c>
      <c r="BD217" s="52" t="str">
        <f t="shared" si="80"/>
        <v>Behindertentransporte</v>
      </c>
      <c r="BE217" s="52" t="str">
        <f t="shared" si="81"/>
        <v>Unternehmen</v>
      </c>
      <c r="BF217" s="52">
        <f t="shared" si="82"/>
        <v>1</v>
      </c>
    </row>
    <row r="218" spans="1:58" hidden="1" x14ac:dyDescent="0.35">
      <c r="A218" s="107" t="s">
        <v>2610</v>
      </c>
      <c r="B218" s="75" t="s">
        <v>1916</v>
      </c>
      <c r="C218" s="52" t="s">
        <v>3</v>
      </c>
      <c r="D218" s="52" t="s">
        <v>3</v>
      </c>
      <c r="E218" s="52" t="s">
        <v>2</v>
      </c>
      <c r="F218" s="52" t="s">
        <v>2</v>
      </c>
      <c r="G218" s="52" t="s">
        <v>2</v>
      </c>
      <c r="H218" s="52" t="s">
        <v>2</v>
      </c>
      <c r="I218" s="52" t="s">
        <v>3</v>
      </c>
      <c r="J218" s="52">
        <v>1</v>
      </c>
      <c r="K218" s="52" t="s">
        <v>2</v>
      </c>
      <c r="L218" s="52" t="s">
        <v>2</v>
      </c>
      <c r="M218" s="52" t="s">
        <v>2</v>
      </c>
      <c r="N218" s="52" t="s">
        <v>3</v>
      </c>
      <c r="P218" s="52" t="s">
        <v>4</v>
      </c>
      <c r="Q218" s="52" t="str">
        <f t="shared" si="85"/>
        <v>Nein</v>
      </c>
      <c r="R218" s="52" t="str">
        <f t="shared" si="85"/>
        <v>Nein</v>
      </c>
      <c r="S218" s="52" t="str">
        <f t="shared" si="85"/>
        <v>Nein</v>
      </c>
      <c r="T218" s="52" t="str">
        <f t="shared" si="85"/>
        <v>Nein</v>
      </c>
      <c r="U218" s="52" t="str">
        <f t="shared" si="85"/>
        <v>Nein</v>
      </c>
      <c r="V218" s="52" t="str">
        <f t="shared" si="85"/>
        <v>Nein</v>
      </c>
      <c r="W218" s="52" t="str">
        <f t="shared" si="85"/>
        <v>Nein</v>
      </c>
      <c r="X218" s="52" t="str">
        <f t="shared" si="85"/>
        <v>Nein</v>
      </c>
      <c r="Y218" s="52" t="str">
        <f t="shared" si="85"/>
        <v>Nein</v>
      </c>
      <c r="Z218" s="52" t="str">
        <f t="shared" si="85"/>
        <v>Nein</v>
      </c>
      <c r="AA218" s="52" t="str">
        <f t="shared" si="85"/>
        <v>Nein</v>
      </c>
      <c r="AB218" s="52" t="str">
        <f t="shared" si="85"/>
        <v>Nein</v>
      </c>
      <c r="AC218" s="52" t="str">
        <f t="shared" si="85"/>
        <v>Nein</v>
      </c>
      <c r="AD218" s="52" t="str">
        <f t="shared" si="85"/>
        <v>Nein</v>
      </c>
      <c r="AE218" s="52" t="str">
        <f t="shared" si="85"/>
        <v>Nein</v>
      </c>
      <c r="AF218" s="52" t="str">
        <f t="shared" si="85"/>
        <v>Nein</v>
      </c>
      <c r="AG218" s="61" t="str">
        <f>IF(Q218="Ja",VLOOKUP($Q$2,Plausis!A:E,5,0),IF(R218="Ja",VLOOKUP($R$2,Plausis!A:E,5,0),IF(T218="Ja",VLOOKUP($T$2,Plausis!A:E,5,0),IF(U218="Ja",VLOOKUP($U$2,Plausis!A:E,5,0),IF(AA218="Ja",VLOOKUP($AA$2,Plausis!A:E,5,0),IF(AC218="Ja",VLOOKUP($AC$2,Plausis!A:E,5,0),IF(AD218="Ja",VLOOKUP($AD$2,Plausis!A:E,5,0),"")))))))</f>
        <v/>
      </c>
      <c r="AH218" s="52" t="str">
        <f>IF(Y218="Ja",VLOOKUP($Y$2,Plausis!A:E,5,0),"")</f>
        <v/>
      </c>
      <c r="AI218" s="52" t="str">
        <f t="shared" si="70"/>
        <v>Ja</v>
      </c>
      <c r="AJ218" s="52" t="str">
        <f>IF(S218="Ja",VLOOKUP($S$2,Plausis!A:E,5,0),IF(V218="Ja",VLOOKUP($V$2,Plausis!A:E,5,0),IF(X218="Ja",VLOOKUP($X$2,Plausis!A:E,5,0),"")))</f>
        <v/>
      </c>
      <c r="AL218" s="52" t="s">
        <v>2</v>
      </c>
      <c r="AM218" s="114">
        <v>45531</v>
      </c>
      <c r="AN218" s="52" t="s">
        <v>4467</v>
      </c>
      <c r="AO218" s="52" t="str">
        <f>VLOOKUP(B218,'BAT Grundtabelle'!B:T,19,0)</f>
        <v>ja</v>
      </c>
      <c r="AP218" s="105" t="str">
        <f t="shared" si="71"/>
        <v>10198</v>
      </c>
      <c r="AQ218" s="52" t="str">
        <f t="shared" si="72"/>
        <v>Behindertenwerkstatt</v>
      </c>
      <c r="AR218" s="52" t="b">
        <f t="shared" si="84"/>
        <v>0</v>
      </c>
      <c r="AS218" s="52" t="b">
        <f t="shared" si="84"/>
        <v>0</v>
      </c>
      <c r="AT218" s="52" t="b">
        <f t="shared" si="84"/>
        <v>0</v>
      </c>
      <c r="AU218" s="52">
        <f t="shared" si="73"/>
        <v>1</v>
      </c>
      <c r="AW218" s="52" t="b">
        <f t="shared" si="74"/>
        <v>0</v>
      </c>
      <c r="AX218" s="52" t="str">
        <f t="shared" si="75"/>
        <v>Unternehmen</v>
      </c>
      <c r="AY218" s="52" t="b">
        <f t="shared" si="76"/>
        <v>0</v>
      </c>
      <c r="AZ218" s="52" t="str">
        <f t="shared" si="77"/>
        <v>10198</v>
      </c>
      <c r="BA218" s="52" t="str">
        <f>VLOOKUP(A218,'BAT Grundtabelle'!A:U,21,0)</f>
        <v>ja</v>
      </c>
      <c r="BB218" s="52" t="str">
        <f t="shared" si="78"/>
        <v>nein</v>
      </c>
      <c r="BC218" s="52" t="str">
        <f t="shared" si="79"/>
        <v>10198</v>
      </c>
      <c r="BD218" s="52" t="str">
        <f t="shared" si="80"/>
        <v>Behindertenwerkstatt</v>
      </c>
      <c r="BE218" s="52" t="str">
        <f t="shared" si="81"/>
        <v>Unternehmen</v>
      </c>
      <c r="BF218" s="52">
        <f t="shared" si="82"/>
        <v>1</v>
      </c>
    </row>
    <row r="219" spans="1:58" ht="29" hidden="1" x14ac:dyDescent="0.35">
      <c r="A219" s="107" t="s">
        <v>2611</v>
      </c>
      <c r="B219" s="75" t="s">
        <v>1419</v>
      </c>
      <c r="C219" s="52" t="s">
        <v>3</v>
      </c>
      <c r="D219" s="52" t="s">
        <v>3</v>
      </c>
      <c r="E219" s="52" t="s">
        <v>2</v>
      </c>
      <c r="F219" s="52" t="s">
        <v>2</v>
      </c>
      <c r="G219" s="52" t="s">
        <v>2</v>
      </c>
      <c r="H219" s="52" t="s">
        <v>2</v>
      </c>
      <c r="I219" s="52" t="s">
        <v>2</v>
      </c>
      <c r="J219" s="52" t="s">
        <v>2</v>
      </c>
      <c r="K219" s="52" t="s">
        <v>2</v>
      </c>
      <c r="L219" s="52" t="s">
        <v>3</v>
      </c>
      <c r="M219" s="52" t="s">
        <v>2</v>
      </c>
      <c r="N219" s="52" t="s">
        <v>3</v>
      </c>
      <c r="O219" s="52" t="s">
        <v>2409</v>
      </c>
      <c r="P219" s="52" t="s">
        <v>58</v>
      </c>
      <c r="Q219" s="52" t="str">
        <f t="shared" si="85"/>
        <v>Nein</v>
      </c>
      <c r="R219" s="52" t="str">
        <f t="shared" si="85"/>
        <v>Nein</v>
      </c>
      <c r="S219" s="52" t="str">
        <f t="shared" si="85"/>
        <v>Nein</v>
      </c>
      <c r="T219" s="52" t="str">
        <f t="shared" si="85"/>
        <v>Nein</v>
      </c>
      <c r="U219" s="52" t="str">
        <f t="shared" si="85"/>
        <v>Ja</v>
      </c>
      <c r="V219" s="52" t="str">
        <f t="shared" si="85"/>
        <v>Ja</v>
      </c>
      <c r="W219" s="52" t="str">
        <f t="shared" si="85"/>
        <v>Nein</v>
      </c>
      <c r="X219" s="52" t="str">
        <f t="shared" si="85"/>
        <v>Nein</v>
      </c>
      <c r="Y219" s="52" t="str">
        <f t="shared" si="85"/>
        <v>Nein</v>
      </c>
      <c r="Z219" s="52" t="str">
        <f t="shared" si="85"/>
        <v>Nein</v>
      </c>
      <c r="AA219" s="52" t="str">
        <f t="shared" si="85"/>
        <v>Nein</v>
      </c>
      <c r="AB219" s="52" t="str">
        <f t="shared" si="85"/>
        <v>Nein</v>
      </c>
      <c r="AC219" s="52" t="str">
        <f t="shared" si="85"/>
        <v>Nein</v>
      </c>
      <c r="AD219" s="52" t="str">
        <f t="shared" si="85"/>
        <v>Nein</v>
      </c>
      <c r="AE219" s="52" t="str">
        <f t="shared" si="85"/>
        <v>Nein</v>
      </c>
      <c r="AF219" s="52" t="str">
        <f t="shared" si="85"/>
        <v>Nein</v>
      </c>
      <c r="AG219" s="61" t="str">
        <f>IF(Q219="Ja",VLOOKUP($Q$2,Plausis!A:E,5,0),IF(R219="Ja",VLOOKUP($R$2,Plausis!A:E,5,0),IF(T219="Ja",VLOOKUP($T$2,Plausis!A:E,5,0),IF(U219="Ja",VLOOKUP($U$2,Plausis!A:E,5,0),IF(AA219="Ja",VLOOKUP($AA$2,Plausis!A:E,5,0),IF(AC219="Ja",VLOOKUP($AC$2,Plausis!A:E,5,0),IF(AD219="Ja",VLOOKUP($AD$2,Plausis!A:E,5,0),"")))))))</f>
        <v>Dieser Betrieb kann nur im Komfort-RS ohne ergänzenden Spezial-Straf-RS oder über einen Sondertarif zum SSR versichert werden.</v>
      </c>
      <c r="AH219" s="52" t="str">
        <f>IF(Y219="Ja",VLOOKUP($Y$2,Plausis!A:E,5,0),"")</f>
        <v/>
      </c>
      <c r="AI219" s="52" t="str">
        <f t="shared" si="70"/>
        <v>Nein</v>
      </c>
      <c r="AJ219" s="52" t="str">
        <f>IF(S219="Ja",VLOOKUP($S$2,Plausis!A:E,5,0),IF(V219="Ja",VLOOKUP($V$2,Plausis!A:E,5,0),IF(X219="Ja",VLOOKUP($X$2,Plausis!A:E,5,0),"")))</f>
        <v>Dieser Betrieb kann nur über einen Sondertarif zum SSR versichert werden.</v>
      </c>
      <c r="AL219" s="52" t="s">
        <v>2</v>
      </c>
      <c r="AM219" s="114">
        <v>45531</v>
      </c>
      <c r="AN219" s="52" t="s">
        <v>4467</v>
      </c>
      <c r="AO219" s="52" t="str">
        <f>VLOOKUP(B219,'BAT Grundtabelle'!B:T,19,0)</f>
        <v>ja</v>
      </c>
      <c r="AP219" s="105" t="str">
        <f t="shared" si="71"/>
        <v>10199</v>
      </c>
      <c r="AQ219" s="52" t="str">
        <f t="shared" si="72"/>
        <v>Behindertenwohnheim</v>
      </c>
      <c r="AR219" s="52" t="b">
        <f t="shared" si="84"/>
        <v>0</v>
      </c>
      <c r="AS219" s="52" t="b">
        <f t="shared" si="84"/>
        <v>0</v>
      </c>
      <c r="AT219" s="52" t="b">
        <f t="shared" si="84"/>
        <v>0</v>
      </c>
      <c r="AU219" s="52" t="str">
        <f t="shared" si="73"/>
        <v>Eigener Tarif</v>
      </c>
      <c r="AW219" s="52" t="b">
        <f t="shared" si="74"/>
        <v>0</v>
      </c>
      <c r="AX219" s="52" t="str">
        <f t="shared" si="75"/>
        <v>Eigener Tarif</v>
      </c>
      <c r="AY219" s="52" t="b">
        <f t="shared" si="76"/>
        <v>0</v>
      </c>
      <c r="AZ219" s="52" t="str">
        <f t="shared" si="77"/>
        <v>10199</v>
      </c>
      <c r="BA219" s="52" t="str">
        <f>VLOOKUP(A219,'BAT Grundtabelle'!A:U,21,0)</f>
        <v>ja</v>
      </c>
      <c r="BB219" s="52" t="str">
        <f t="shared" si="78"/>
        <v>nein</v>
      </c>
      <c r="BC219" s="52" t="str">
        <f t="shared" si="79"/>
        <v>10199</v>
      </c>
      <c r="BD219" s="52" t="str">
        <f t="shared" si="80"/>
        <v>Behindertenwohnheim</v>
      </c>
      <c r="BE219" s="52" t="str">
        <f t="shared" si="81"/>
        <v>Eigener Tarif</v>
      </c>
      <c r="BF219" s="52" t="str">
        <f t="shared" si="82"/>
        <v>Eigener Tarif</v>
      </c>
    </row>
    <row r="220" spans="1:58" hidden="1" x14ac:dyDescent="0.35">
      <c r="A220" s="107" t="s">
        <v>10</v>
      </c>
      <c r="B220" s="75" t="s">
        <v>9</v>
      </c>
      <c r="C220" s="52" t="s">
        <v>3</v>
      </c>
      <c r="D220" s="52" t="s">
        <v>3</v>
      </c>
      <c r="E220" s="52" t="s">
        <v>2</v>
      </c>
      <c r="F220" s="52" t="s">
        <v>2</v>
      </c>
      <c r="G220" s="52" t="s">
        <v>2</v>
      </c>
      <c r="H220" s="52" t="s">
        <v>2</v>
      </c>
      <c r="I220" s="52" t="s">
        <v>3</v>
      </c>
      <c r="J220" s="52">
        <v>1</v>
      </c>
      <c r="K220" s="52" t="s">
        <v>2</v>
      </c>
      <c r="L220" s="52" t="s">
        <v>2</v>
      </c>
      <c r="M220" s="52" t="s">
        <v>2</v>
      </c>
      <c r="N220" s="52" t="s">
        <v>3</v>
      </c>
      <c r="P220" s="52" t="s">
        <v>4</v>
      </c>
      <c r="Q220" s="52" t="str">
        <f t="shared" si="85"/>
        <v>Nein</v>
      </c>
      <c r="R220" s="52" t="str">
        <f t="shared" si="85"/>
        <v>Nein</v>
      </c>
      <c r="S220" s="52" t="str">
        <f t="shared" si="85"/>
        <v>Nein</v>
      </c>
      <c r="T220" s="52" t="str">
        <f t="shared" si="85"/>
        <v>Nein</v>
      </c>
      <c r="U220" s="52" t="str">
        <f t="shared" si="85"/>
        <v>Nein</v>
      </c>
      <c r="V220" s="52" t="str">
        <f t="shared" si="85"/>
        <v>Nein</v>
      </c>
      <c r="W220" s="52" t="str">
        <f t="shared" si="85"/>
        <v>Nein</v>
      </c>
      <c r="X220" s="52" t="str">
        <f t="shared" si="85"/>
        <v>Nein</v>
      </c>
      <c r="Y220" s="52" t="str">
        <f t="shared" si="85"/>
        <v>Nein</v>
      </c>
      <c r="Z220" s="52" t="str">
        <f t="shared" si="85"/>
        <v>Nein</v>
      </c>
      <c r="AA220" s="52" t="str">
        <f t="shared" si="85"/>
        <v>Nein</v>
      </c>
      <c r="AB220" s="52" t="str">
        <f t="shared" si="85"/>
        <v>Nein</v>
      </c>
      <c r="AC220" s="52" t="str">
        <f t="shared" si="85"/>
        <v>Nein</v>
      </c>
      <c r="AD220" s="52" t="str">
        <f t="shared" si="85"/>
        <v>Nein</v>
      </c>
      <c r="AE220" s="52" t="str">
        <f t="shared" si="85"/>
        <v>Nein</v>
      </c>
      <c r="AF220" s="52" t="str">
        <f t="shared" si="85"/>
        <v>Nein</v>
      </c>
      <c r="AG220" s="61" t="str">
        <f>IF(Q220="Ja",VLOOKUP($Q$2,Plausis!A:E,5,0),IF(R220="Ja",VLOOKUP($R$2,Plausis!A:E,5,0),IF(T220="Ja",VLOOKUP($T$2,Plausis!A:E,5,0),IF(U220="Ja",VLOOKUP($U$2,Plausis!A:E,5,0),IF(AA220="Ja",VLOOKUP($AA$2,Plausis!A:E,5,0),IF(AC220="Ja",VLOOKUP($AC$2,Plausis!A:E,5,0),IF(AD220="Ja",VLOOKUP($AD$2,Plausis!A:E,5,0),"")))))))</f>
        <v/>
      </c>
      <c r="AH220" s="52" t="str">
        <f>IF(Y220="Ja",VLOOKUP($Y$2,Plausis!A:E,5,0),"")</f>
        <v/>
      </c>
      <c r="AI220" s="52" t="str">
        <f t="shared" si="70"/>
        <v>Ja</v>
      </c>
      <c r="AJ220" s="52" t="str">
        <f>IF(S220="Ja",VLOOKUP($S$2,Plausis!A:E,5,0),IF(V220="Ja",VLOOKUP($V$2,Plausis!A:E,5,0),IF(X220="Ja",VLOOKUP($X$2,Plausis!A:E,5,0),"")))</f>
        <v/>
      </c>
      <c r="AL220" s="52" t="s">
        <v>2</v>
      </c>
      <c r="AM220" s="114">
        <v>45531</v>
      </c>
      <c r="AN220" s="52" t="s">
        <v>4467</v>
      </c>
      <c r="AO220" s="52" t="str">
        <f>VLOOKUP(B220,'BAT Grundtabelle'!B:T,19,0)</f>
        <v>ja</v>
      </c>
      <c r="AP220" s="105" t="str">
        <f t="shared" si="71"/>
        <v>6324</v>
      </c>
      <c r="AQ220" s="52" t="str">
        <f t="shared" si="72"/>
        <v>Bekleidungs- und Wäscheverleih</v>
      </c>
      <c r="AR220" s="52" t="b">
        <f t="shared" si="84"/>
        <v>0</v>
      </c>
      <c r="AS220" s="52" t="b">
        <f t="shared" si="84"/>
        <v>0</v>
      </c>
      <c r="AT220" s="52" t="b">
        <f t="shared" si="84"/>
        <v>0</v>
      </c>
      <c r="AU220" s="52">
        <f t="shared" si="73"/>
        <v>1</v>
      </c>
      <c r="AW220" s="52" t="b">
        <f t="shared" si="74"/>
        <v>0</v>
      </c>
      <c r="AX220" s="52" t="str">
        <f t="shared" si="75"/>
        <v>Unternehmen</v>
      </c>
      <c r="AY220" s="52" t="b">
        <f t="shared" si="76"/>
        <v>0</v>
      </c>
      <c r="AZ220" s="52" t="str">
        <f t="shared" si="77"/>
        <v>6324</v>
      </c>
      <c r="BA220" s="52" t="str">
        <f>VLOOKUP(A220,'BAT Grundtabelle'!A:U,21,0)</f>
        <v>ja</v>
      </c>
      <c r="BB220" s="52" t="str">
        <f t="shared" si="78"/>
        <v>nein</v>
      </c>
      <c r="BC220" s="52" t="str">
        <f t="shared" si="79"/>
        <v>6324</v>
      </c>
      <c r="BD220" s="52" t="str">
        <f t="shared" si="80"/>
        <v>Bekleidungs- und Wäscheverleih</v>
      </c>
      <c r="BE220" s="52" t="str">
        <f t="shared" si="81"/>
        <v>Unternehmen</v>
      </c>
      <c r="BF220" s="52">
        <f t="shared" si="82"/>
        <v>1</v>
      </c>
    </row>
    <row r="221" spans="1:58" hidden="1" x14ac:dyDescent="0.35">
      <c r="A221" s="107" t="s">
        <v>2612</v>
      </c>
      <c r="B221" s="75" t="s">
        <v>575</v>
      </c>
      <c r="C221" s="52" t="s">
        <v>3</v>
      </c>
      <c r="D221" s="52" t="s">
        <v>3</v>
      </c>
      <c r="E221" s="52" t="s">
        <v>2</v>
      </c>
      <c r="F221" s="52" t="s">
        <v>2</v>
      </c>
      <c r="G221" s="52" t="s">
        <v>2</v>
      </c>
      <c r="H221" s="52" t="s">
        <v>2</v>
      </c>
      <c r="I221" s="52" t="s">
        <v>3</v>
      </c>
      <c r="J221" s="52">
        <v>1</v>
      </c>
      <c r="K221" s="52" t="s">
        <v>2</v>
      </c>
      <c r="L221" s="52" t="s">
        <v>2</v>
      </c>
      <c r="M221" s="52" t="s">
        <v>2</v>
      </c>
      <c r="N221" s="52" t="s">
        <v>3</v>
      </c>
      <c r="P221" s="52" t="s">
        <v>4</v>
      </c>
      <c r="Q221" s="52" t="str">
        <f t="shared" si="85"/>
        <v>Nein</v>
      </c>
      <c r="R221" s="52" t="str">
        <f t="shared" si="85"/>
        <v>Nein</v>
      </c>
      <c r="S221" s="52" t="str">
        <f t="shared" si="85"/>
        <v>Nein</v>
      </c>
      <c r="T221" s="52" t="str">
        <f t="shared" si="85"/>
        <v>Nein</v>
      </c>
      <c r="U221" s="52" t="str">
        <f t="shared" si="85"/>
        <v>Nein</v>
      </c>
      <c r="V221" s="52" t="str">
        <f t="shared" si="85"/>
        <v>Nein</v>
      </c>
      <c r="W221" s="52" t="str">
        <f t="shared" si="85"/>
        <v>Nein</v>
      </c>
      <c r="X221" s="52" t="str">
        <f t="shared" si="85"/>
        <v>Nein</v>
      </c>
      <c r="Y221" s="52" t="str">
        <f t="shared" si="85"/>
        <v>Nein</v>
      </c>
      <c r="Z221" s="52" t="str">
        <f t="shared" si="85"/>
        <v>Nein</v>
      </c>
      <c r="AA221" s="52" t="str">
        <f t="shared" si="85"/>
        <v>Nein</v>
      </c>
      <c r="AB221" s="52" t="str">
        <f t="shared" si="85"/>
        <v>Nein</v>
      </c>
      <c r="AC221" s="52" t="str">
        <f t="shared" si="85"/>
        <v>Nein</v>
      </c>
      <c r="AD221" s="52" t="str">
        <f t="shared" si="85"/>
        <v>Nein</v>
      </c>
      <c r="AE221" s="52" t="str">
        <f t="shared" si="85"/>
        <v>Nein</v>
      </c>
      <c r="AF221" s="52" t="str">
        <f t="shared" si="85"/>
        <v>Nein</v>
      </c>
      <c r="AG221" s="61" t="str">
        <f>IF(Q221="Ja",VLOOKUP($Q$2,Plausis!A:E,5,0),IF(R221="Ja",VLOOKUP($R$2,Plausis!A:E,5,0),IF(T221="Ja",VLOOKUP($T$2,Plausis!A:E,5,0),IF(U221="Ja",VLOOKUP($U$2,Plausis!A:E,5,0),IF(AA221="Ja",VLOOKUP($AA$2,Plausis!A:E,5,0),IF(AC221="Ja",VLOOKUP($AC$2,Plausis!A:E,5,0),IF(AD221="Ja",VLOOKUP($AD$2,Plausis!A:E,5,0),"")))))))</f>
        <v/>
      </c>
      <c r="AH221" s="52" t="str">
        <f>IF(Y221="Ja",VLOOKUP($Y$2,Plausis!A:E,5,0),"")</f>
        <v/>
      </c>
      <c r="AI221" s="52" t="str">
        <f t="shared" si="70"/>
        <v>Ja</v>
      </c>
      <c r="AJ221" s="52" t="str">
        <f>IF(S221="Ja",VLOOKUP($S$2,Plausis!A:E,5,0),IF(V221="Ja",VLOOKUP($V$2,Plausis!A:E,5,0),IF(X221="Ja",VLOOKUP($X$2,Plausis!A:E,5,0),"")))</f>
        <v/>
      </c>
      <c r="AL221" s="52" t="s">
        <v>3</v>
      </c>
      <c r="AM221" s="114">
        <v>45531</v>
      </c>
      <c r="AN221" s="52" t="s">
        <v>4467</v>
      </c>
      <c r="AO221" s="52" t="str">
        <f>VLOOKUP(B221,'BAT Grundtabelle'!B:T,19,0)</f>
        <v>ja</v>
      </c>
      <c r="AP221" s="105" t="str">
        <f t="shared" si="71"/>
        <v>10200</v>
      </c>
      <c r="AQ221" s="52" t="str">
        <f t="shared" si="72"/>
        <v>Bekleidungseinzelhandel</v>
      </c>
      <c r="AR221" s="52" t="b">
        <f t="shared" si="84"/>
        <v>0</v>
      </c>
      <c r="AS221" s="52" t="b">
        <f t="shared" si="84"/>
        <v>0</v>
      </c>
      <c r="AT221" s="52" t="b">
        <f t="shared" si="84"/>
        <v>0</v>
      </c>
      <c r="AU221" s="52">
        <f t="shared" si="73"/>
        <v>1</v>
      </c>
      <c r="AW221" s="52" t="b">
        <f t="shared" si="74"/>
        <v>0</v>
      </c>
      <c r="AX221" s="52" t="str">
        <f t="shared" si="75"/>
        <v>Unternehmen</v>
      </c>
      <c r="AY221" s="52" t="b">
        <f t="shared" si="76"/>
        <v>0</v>
      </c>
      <c r="AZ221" s="52" t="str">
        <f t="shared" si="77"/>
        <v>10200</v>
      </c>
      <c r="BA221" s="52" t="str">
        <f>VLOOKUP(A221,'BAT Grundtabelle'!A:U,21,0)</f>
        <v>ja</v>
      </c>
      <c r="BB221" s="52" t="str">
        <f t="shared" si="78"/>
        <v>nein</v>
      </c>
      <c r="BC221" s="52" t="str">
        <f t="shared" si="79"/>
        <v>10200</v>
      </c>
      <c r="BD221" s="52" t="str">
        <f t="shared" si="80"/>
        <v>Bekleidungseinzelhandel</v>
      </c>
      <c r="BE221" s="52" t="str">
        <f t="shared" si="81"/>
        <v>Unternehmen</v>
      </c>
      <c r="BF221" s="52">
        <f t="shared" si="82"/>
        <v>1</v>
      </c>
    </row>
    <row r="222" spans="1:58" hidden="1" x14ac:dyDescent="0.35">
      <c r="A222" s="107" t="s">
        <v>2613</v>
      </c>
      <c r="B222" s="75" t="s">
        <v>1588</v>
      </c>
      <c r="C222" s="52" t="s">
        <v>3</v>
      </c>
      <c r="D222" s="52" t="s">
        <v>3</v>
      </c>
      <c r="E222" s="52" t="s">
        <v>2</v>
      </c>
      <c r="F222" s="52" t="s">
        <v>2</v>
      </c>
      <c r="G222" s="52" t="s">
        <v>2</v>
      </c>
      <c r="H222" s="52" t="s">
        <v>2</v>
      </c>
      <c r="I222" s="52" t="s">
        <v>3</v>
      </c>
      <c r="J222" s="52">
        <v>1</v>
      </c>
      <c r="K222" s="52" t="s">
        <v>2</v>
      </c>
      <c r="L222" s="52" t="s">
        <v>2</v>
      </c>
      <c r="M222" s="52" t="s">
        <v>2</v>
      </c>
      <c r="N222" s="52" t="s">
        <v>3</v>
      </c>
      <c r="P222" s="52" t="s">
        <v>4</v>
      </c>
      <c r="Q222" s="52" t="str">
        <f t="shared" si="85"/>
        <v>Nein</v>
      </c>
      <c r="R222" s="52" t="str">
        <f t="shared" si="85"/>
        <v>Nein</v>
      </c>
      <c r="S222" s="52" t="str">
        <f t="shared" si="85"/>
        <v>Nein</v>
      </c>
      <c r="T222" s="52" t="str">
        <f t="shared" si="85"/>
        <v>Nein</v>
      </c>
      <c r="U222" s="52" t="str">
        <f t="shared" si="85"/>
        <v>Nein</v>
      </c>
      <c r="V222" s="52" t="str">
        <f t="shared" si="85"/>
        <v>Nein</v>
      </c>
      <c r="W222" s="52" t="str">
        <f t="shared" si="85"/>
        <v>Nein</v>
      </c>
      <c r="X222" s="52" t="str">
        <f t="shared" si="85"/>
        <v>Nein</v>
      </c>
      <c r="Y222" s="52" t="str">
        <f t="shared" si="85"/>
        <v>Nein</v>
      </c>
      <c r="Z222" s="52" t="str">
        <f t="shared" si="85"/>
        <v>Nein</v>
      </c>
      <c r="AA222" s="52" t="str">
        <f t="shared" si="85"/>
        <v>Nein</v>
      </c>
      <c r="AB222" s="52" t="str">
        <f t="shared" si="85"/>
        <v>Nein</v>
      </c>
      <c r="AC222" s="52" t="str">
        <f t="shared" si="85"/>
        <v>Nein</v>
      </c>
      <c r="AD222" s="52" t="str">
        <f t="shared" si="85"/>
        <v>Nein</v>
      </c>
      <c r="AE222" s="52" t="str">
        <f t="shared" si="85"/>
        <v>Nein</v>
      </c>
      <c r="AF222" s="52" t="str">
        <f t="shared" si="85"/>
        <v>Nein</v>
      </c>
      <c r="AG222" s="61" t="str">
        <f>IF(Q222="Ja",VLOOKUP($Q$2,Plausis!A:E,5,0),IF(R222="Ja",VLOOKUP($R$2,Plausis!A:E,5,0),IF(T222="Ja",VLOOKUP($T$2,Plausis!A:E,5,0),IF(U222="Ja",VLOOKUP($U$2,Plausis!A:E,5,0),IF(AA222="Ja",VLOOKUP($AA$2,Plausis!A:E,5,0),IF(AC222="Ja",VLOOKUP($AC$2,Plausis!A:E,5,0),IF(AD222="Ja",VLOOKUP($AD$2,Plausis!A:E,5,0),"")))))))</f>
        <v/>
      </c>
      <c r="AH222" s="52" t="str">
        <f>IF(Y222="Ja",VLOOKUP($Y$2,Plausis!A:E,5,0),"")</f>
        <v/>
      </c>
      <c r="AI222" s="52" t="str">
        <f t="shared" si="70"/>
        <v>Ja</v>
      </c>
      <c r="AJ222" s="52" t="str">
        <f>IF(S222="Ja",VLOOKUP($S$2,Plausis!A:E,5,0),IF(V222="Ja",VLOOKUP($V$2,Plausis!A:E,5,0),IF(X222="Ja",VLOOKUP($X$2,Plausis!A:E,5,0),"")))</f>
        <v/>
      </c>
      <c r="AL222" s="52" t="s">
        <v>2</v>
      </c>
      <c r="AM222" s="114">
        <v>45531</v>
      </c>
      <c r="AN222" s="52" t="s">
        <v>4467</v>
      </c>
      <c r="AO222" s="52" t="str">
        <f>VLOOKUP(B222,'BAT Grundtabelle'!B:T,19,0)</f>
        <v>ja</v>
      </c>
      <c r="AP222" s="105" t="str">
        <f t="shared" si="71"/>
        <v>10201</v>
      </c>
      <c r="AQ222" s="52" t="str">
        <f t="shared" si="72"/>
        <v>Bekleidungsgroßhandel</v>
      </c>
      <c r="AR222" s="52" t="b">
        <f t="shared" si="84"/>
        <v>0</v>
      </c>
      <c r="AS222" s="52" t="b">
        <f t="shared" si="84"/>
        <v>0</v>
      </c>
      <c r="AT222" s="52" t="b">
        <f t="shared" si="84"/>
        <v>0</v>
      </c>
      <c r="AU222" s="52">
        <f t="shared" si="73"/>
        <v>1</v>
      </c>
      <c r="AW222" s="52" t="b">
        <f t="shared" si="74"/>
        <v>0</v>
      </c>
      <c r="AX222" s="52" t="str">
        <f t="shared" si="75"/>
        <v>Unternehmen</v>
      </c>
      <c r="AY222" s="52" t="b">
        <f t="shared" si="76"/>
        <v>0</v>
      </c>
      <c r="AZ222" s="52" t="str">
        <f t="shared" si="77"/>
        <v>10201</v>
      </c>
      <c r="BA222" s="52" t="str">
        <f>VLOOKUP(A222,'BAT Grundtabelle'!A:U,21,0)</f>
        <v>ja</v>
      </c>
      <c r="BB222" s="52" t="str">
        <f t="shared" si="78"/>
        <v>nein</v>
      </c>
      <c r="BC222" s="52" t="str">
        <f t="shared" si="79"/>
        <v>10201</v>
      </c>
      <c r="BD222" s="52" t="str">
        <f t="shared" si="80"/>
        <v>Bekleidungsgroßhandel</v>
      </c>
      <c r="BE222" s="52" t="str">
        <f t="shared" si="81"/>
        <v>Unternehmen</v>
      </c>
      <c r="BF222" s="52">
        <f t="shared" si="82"/>
        <v>1</v>
      </c>
    </row>
    <row r="223" spans="1:58" hidden="1" x14ac:dyDescent="0.35">
      <c r="A223" s="107" t="s">
        <v>535</v>
      </c>
      <c r="B223" s="75" t="s">
        <v>2122</v>
      </c>
      <c r="C223" s="52" t="s">
        <v>3</v>
      </c>
      <c r="D223" s="52" t="s">
        <v>3</v>
      </c>
      <c r="E223" s="52" t="s">
        <v>2</v>
      </c>
      <c r="F223" s="52" t="s">
        <v>2</v>
      </c>
      <c r="G223" s="52" t="s">
        <v>2</v>
      </c>
      <c r="H223" s="52" t="s">
        <v>2</v>
      </c>
      <c r="I223" s="52" t="s">
        <v>3</v>
      </c>
      <c r="J223" s="52">
        <v>1</v>
      </c>
      <c r="K223" s="52" t="s">
        <v>2</v>
      </c>
      <c r="L223" s="52" t="s">
        <v>2</v>
      </c>
      <c r="M223" s="52" t="s">
        <v>2</v>
      </c>
      <c r="N223" s="52" t="s">
        <v>3</v>
      </c>
      <c r="P223" s="52" t="s">
        <v>4</v>
      </c>
      <c r="Q223" s="52" t="str">
        <f t="shared" ref="Q223:AF232" si="86">IF(ISERROR(FIND(Q$2,$P223,1)),"Nein","Ja")</f>
        <v>Nein</v>
      </c>
      <c r="R223" s="52" t="str">
        <f t="shared" si="86"/>
        <v>Nein</v>
      </c>
      <c r="S223" s="52" t="str">
        <f t="shared" si="86"/>
        <v>Nein</v>
      </c>
      <c r="T223" s="52" t="str">
        <f t="shared" si="86"/>
        <v>Nein</v>
      </c>
      <c r="U223" s="52" t="str">
        <f t="shared" si="86"/>
        <v>Nein</v>
      </c>
      <c r="V223" s="52" t="str">
        <f t="shared" si="86"/>
        <v>Nein</v>
      </c>
      <c r="W223" s="52" t="str">
        <f t="shared" si="86"/>
        <v>Nein</v>
      </c>
      <c r="X223" s="52" t="str">
        <f t="shared" si="86"/>
        <v>Nein</v>
      </c>
      <c r="Y223" s="52" t="str">
        <f t="shared" si="86"/>
        <v>Nein</v>
      </c>
      <c r="Z223" s="52" t="str">
        <f t="shared" si="86"/>
        <v>Nein</v>
      </c>
      <c r="AA223" s="52" t="str">
        <f t="shared" si="86"/>
        <v>Nein</v>
      </c>
      <c r="AB223" s="52" t="str">
        <f t="shared" si="86"/>
        <v>Nein</v>
      </c>
      <c r="AC223" s="52" t="str">
        <f t="shared" si="86"/>
        <v>Nein</v>
      </c>
      <c r="AD223" s="52" t="str">
        <f t="shared" si="86"/>
        <v>Nein</v>
      </c>
      <c r="AE223" s="52" t="str">
        <f t="shared" si="86"/>
        <v>Nein</v>
      </c>
      <c r="AF223" s="52" t="str">
        <f t="shared" si="86"/>
        <v>Nein</v>
      </c>
      <c r="AG223" s="61" t="str">
        <f>IF(Q223="Ja",VLOOKUP($Q$2,Plausis!A:E,5,0),IF(R223="Ja",VLOOKUP($R$2,Plausis!A:E,5,0),IF(T223="Ja",VLOOKUP($T$2,Plausis!A:E,5,0),IF(U223="Ja",VLOOKUP($U$2,Plausis!A:E,5,0),IF(AA223="Ja",VLOOKUP($AA$2,Plausis!A:E,5,0),IF(AC223="Ja",VLOOKUP($AC$2,Plausis!A:E,5,0),IF(AD223="Ja",VLOOKUP($AD$2,Plausis!A:E,5,0),"")))))))</f>
        <v/>
      </c>
      <c r="AH223" s="52" t="str">
        <f>IF(Y223="Ja",VLOOKUP($Y$2,Plausis!A:E,5,0),"")</f>
        <v/>
      </c>
      <c r="AI223" s="52" t="str">
        <f t="shared" si="70"/>
        <v>Ja</v>
      </c>
      <c r="AJ223" s="52" t="str">
        <f>IF(S223="Ja",VLOOKUP($S$2,Plausis!A:E,5,0),IF(V223="Ja",VLOOKUP($V$2,Plausis!A:E,5,0),IF(X223="Ja",VLOOKUP($X$2,Plausis!A:E,5,0),"")))</f>
        <v/>
      </c>
      <c r="AL223" s="52" t="s">
        <v>3</v>
      </c>
      <c r="AM223" s="114">
        <v>45531</v>
      </c>
      <c r="AN223" s="52" t="s">
        <v>4467</v>
      </c>
      <c r="AO223" s="52" t="str">
        <f>VLOOKUP(B223,'BAT Grundtabelle'!B:T,19,0)</f>
        <v>ja</v>
      </c>
      <c r="AP223" s="105" t="str">
        <f t="shared" si="71"/>
        <v>3952</v>
      </c>
      <c r="AQ223" s="52" t="str">
        <f t="shared" si="72"/>
        <v>Bekleidungshandel mit Pelzwaren</v>
      </c>
      <c r="AR223" s="52" t="b">
        <f t="shared" ref="AR223:AT242" si="87">IF(ISERROR(FIND(AR$1,$P223,1)),FALSE,TRUE)</f>
        <v>0</v>
      </c>
      <c r="AS223" s="52" t="b">
        <f t="shared" si="87"/>
        <v>0</v>
      </c>
      <c r="AT223" s="52" t="b">
        <f t="shared" si="87"/>
        <v>0</v>
      </c>
      <c r="AU223" s="52">
        <f t="shared" si="73"/>
        <v>1</v>
      </c>
      <c r="AW223" s="52" t="b">
        <f t="shared" si="74"/>
        <v>0</v>
      </c>
      <c r="AX223" s="52" t="str">
        <f t="shared" si="75"/>
        <v>Unternehmen</v>
      </c>
      <c r="AY223" s="52" t="b">
        <f t="shared" si="76"/>
        <v>0</v>
      </c>
      <c r="AZ223" s="52" t="str">
        <f t="shared" si="77"/>
        <v>3952</v>
      </c>
      <c r="BA223" s="52" t="str">
        <f>VLOOKUP(A223,'BAT Grundtabelle'!A:U,21,0)</f>
        <v>ja</v>
      </c>
      <c r="BB223" s="52" t="str">
        <f t="shared" si="78"/>
        <v>nein</v>
      </c>
      <c r="BC223" s="52" t="str">
        <f t="shared" si="79"/>
        <v>3952</v>
      </c>
      <c r="BD223" s="52" t="str">
        <f t="shared" si="80"/>
        <v>Bekleidungshandel mit Pelzwaren</v>
      </c>
      <c r="BE223" s="52" t="str">
        <f t="shared" si="81"/>
        <v>Unternehmen</v>
      </c>
      <c r="BF223" s="52">
        <f t="shared" si="82"/>
        <v>1</v>
      </c>
    </row>
    <row r="224" spans="1:58" hidden="1" x14ac:dyDescent="0.35">
      <c r="A224" s="107" t="s">
        <v>2614</v>
      </c>
      <c r="B224" s="75" t="s">
        <v>482</v>
      </c>
      <c r="C224" s="52" t="s">
        <v>3</v>
      </c>
      <c r="D224" s="52" t="s">
        <v>3</v>
      </c>
      <c r="E224" s="52" t="s">
        <v>2</v>
      </c>
      <c r="F224" s="52" t="s">
        <v>2</v>
      </c>
      <c r="G224" s="52" t="s">
        <v>2</v>
      </c>
      <c r="H224" s="52" t="s">
        <v>2</v>
      </c>
      <c r="I224" s="52" t="s">
        <v>3</v>
      </c>
      <c r="J224" s="52">
        <v>1</v>
      </c>
      <c r="K224" s="52" t="s">
        <v>2</v>
      </c>
      <c r="L224" s="52" t="s">
        <v>2</v>
      </c>
      <c r="M224" s="52" t="s">
        <v>2</v>
      </c>
      <c r="N224" s="52" t="s">
        <v>3</v>
      </c>
      <c r="P224" s="52" t="s">
        <v>4</v>
      </c>
      <c r="Q224" s="52" t="str">
        <f t="shared" si="86"/>
        <v>Nein</v>
      </c>
      <c r="R224" s="52" t="str">
        <f t="shared" si="86"/>
        <v>Nein</v>
      </c>
      <c r="S224" s="52" t="str">
        <f t="shared" si="86"/>
        <v>Nein</v>
      </c>
      <c r="T224" s="52" t="str">
        <f t="shared" si="86"/>
        <v>Nein</v>
      </c>
      <c r="U224" s="52" t="str">
        <f t="shared" si="86"/>
        <v>Nein</v>
      </c>
      <c r="V224" s="52" t="str">
        <f t="shared" si="86"/>
        <v>Nein</v>
      </c>
      <c r="W224" s="52" t="str">
        <f t="shared" si="86"/>
        <v>Nein</v>
      </c>
      <c r="X224" s="52" t="str">
        <f t="shared" si="86"/>
        <v>Nein</v>
      </c>
      <c r="Y224" s="52" t="str">
        <f t="shared" si="86"/>
        <v>Nein</v>
      </c>
      <c r="Z224" s="52" t="str">
        <f t="shared" si="86"/>
        <v>Nein</v>
      </c>
      <c r="AA224" s="52" t="str">
        <f t="shared" si="86"/>
        <v>Nein</v>
      </c>
      <c r="AB224" s="52" t="str">
        <f t="shared" si="86"/>
        <v>Nein</v>
      </c>
      <c r="AC224" s="52" t="str">
        <f t="shared" si="86"/>
        <v>Nein</v>
      </c>
      <c r="AD224" s="52" t="str">
        <f t="shared" si="86"/>
        <v>Nein</v>
      </c>
      <c r="AE224" s="52" t="str">
        <f t="shared" si="86"/>
        <v>Nein</v>
      </c>
      <c r="AF224" s="52" t="str">
        <f t="shared" si="86"/>
        <v>Nein</v>
      </c>
      <c r="AG224" s="61" t="str">
        <f>IF(Q224="Ja",VLOOKUP($Q$2,Plausis!A:E,5,0),IF(R224="Ja",VLOOKUP($R$2,Plausis!A:E,5,0),IF(T224="Ja",VLOOKUP($T$2,Plausis!A:E,5,0),IF(U224="Ja",VLOOKUP($U$2,Plausis!A:E,5,0),IF(AA224="Ja",VLOOKUP($AA$2,Plausis!A:E,5,0),IF(AC224="Ja",VLOOKUP($AC$2,Plausis!A:E,5,0),IF(AD224="Ja",VLOOKUP($AD$2,Plausis!A:E,5,0),"")))))))</f>
        <v/>
      </c>
      <c r="AH224" s="52" t="str">
        <f>IF(Y224="Ja",VLOOKUP($Y$2,Plausis!A:E,5,0),"")</f>
        <v/>
      </c>
      <c r="AI224" s="52" t="str">
        <f t="shared" si="70"/>
        <v>Ja</v>
      </c>
      <c r="AJ224" s="52" t="str">
        <f>IF(S224="Ja",VLOOKUP($S$2,Plausis!A:E,5,0),IF(V224="Ja",VLOOKUP($V$2,Plausis!A:E,5,0),IF(X224="Ja",VLOOKUP($X$2,Plausis!A:E,5,0),"")))</f>
        <v/>
      </c>
      <c r="AL224" s="52" t="s">
        <v>3</v>
      </c>
      <c r="AM224" s="114">
        <v>45531</v>
      </c>
      <c r="AN224" s="52" t="s">
        <v>4467</v>
      </c>
      <c r="AO224" s="52" t="str">
        <f>VLOOKUP(B224,'BAT Grundtabelle'!B:T,19,0)</f>
        <v>ja</v>
      </c>
      <c r="AP224" s="105" t="str">
        <f t="shared" si="71"/>
        <v>10202</v>
      </c>
      <c r="AQ224" s="52" t="str">
        <f t="shared" si="72"/>
        <v>Bekleidungshandwerk</v>
      </c>
      <c r="AR224" s="52" t="b">
        <f t="shared" si="87"/>
        <v>0</v>
      </c>
      <c r="AS224" s="52" t="b">
        <f t="shared" si="87"/>
        <v>0</v>
      </c>
      <c r="AT224" s="52" t="b">
        <f t="shared" si="87"/>
        <v>0</v>
      </c>
      <c r="AU224" s="52">
        <f t="shared" si="73"/>
        <v>1</v>
      </c>
      <c r="AW224" s="52" t="b">
        <f t="shared" si="74"/>
        <v>0</v>
      </c>
      <c r="AX224" s="52" t="str">
        <f t="shared" si="75"/>
        <v>Unternehmen</v>
      </c>
      <c r="AY224" s="52" t="b">
        <f t="shared" si="76"/>
        <v>0</v>
      </c>
      <c r="AZ224" s="52" t="str">
        <f t="shared" si="77"/>
        <v>10202</v>
      </c>
      <c r="BA224" s="52" t="str">
        <f>VLOOKUP(A224,'BAT Grundtabelle'!A:U,21,0)</f>
        <v>ja</v>
      </c>
      <c r="BB224" s="52" t="str">
        <f t="shared" si="78"/>
        <v>nein</v>
      </c>
      <c r="BC224" s="52" t="str">
        <f t="shared" si="79"/>
        <v>10202</v>
      </c>
      <c r="BD224" s="52" t="str">
        <f t="shared" si="80"/>
        <v>Bekleidungshandwerk</v>
      </c>
      <c r="BE224" s="52" t="str">
        <f t="shared" si="81"/>
        <v>Unternehmen</v>
      </c>
      <c r="BF224" s="52">
        <f t="shared" si="82"/>
        <v>1</v>
      </c>
    </row>
    <row r="225" spans="1:58" hidden="1" x14ac:dyDescent="0.35">
      <c r="A225" s="107" t="s">
        <v>2615</v>
      </c>
      <c r="B225" s="75" t="s">
        <v>483</v>
      </c>
      <c r="C225" s="52" t="s">
        <v>3</v>
      </c>
      <c r="D225" s="52" t="s">
        <v>3</v>
      </c>
      <c r="E225" s="52" t="s">
        <v>2</v>
      </c>
      <c r="F225" s="52" t="s">
        <v>2</v>
      </c>
      <c r="G225" s="52" t="s">
        <v>2</v>
      </c>
      <c r="H225" s="52" t="s">
        <v>2</v>
      </c>
      <c r="I225" s="52" t="s">
        <v>3</v>
      </c>
      <c r="J225" s="52">
        <v>1</v>
      </c>
      <c r="K225" s="52" t="s">
        <v>2</v>
      </c>
      <c r="L225" s="52" t="s">
        <v>2</v>
      </c>
      <c r="M225" s="52" t="s">
        <v>2</v>
      </c>
      <c r="N225" s="52" t="s">
        <v>3</v>
      </c>
      <c r="P225" s="52" t="s">
        <v>4</v>
      </c>
      <c r="Q225" s="52" t="str">
        <f t="shared" si="86"/>
        <v>Nein</v>
      </c>
      <c r="R225" s="52" t="str">
        <f t="shared" si="86"/>
        <v>Nein</v>
      </c>
      <c r="S225" s="52" t="str">
        <f t="shared" si="86"/>
        <v>Nein</v>
      </c>
      <c r="T225" s="52" t="str">
        <f t="shared" si="86"/>
        <v>Nein</v>
      </c>
      <c r="U225" s="52" t="str">
        <f t="shared" si="86"/>
        <v>Nein</v>
      </c>
      <c r="V225" s="52" t="str">
        <f t="shared" si="86"/>
        <v>Nein</v>
      </c>
      <c r="W225" s="52" t="str">
        <f t="shared" si="86"/>
        <v>Nein</v>
      </c>
      <c r="X225" s="52" t="str">
        <f t="shared" si="86"/>
        <v>Nein</v>
      </c>
      <c r="Y225" s="52" t="str">
        <f t="shared" si="86"/>
        <v>Nein</v>
      </c>
      <c r="Z225" s="52" t="str">
        <f t="shared" si="86"/>
        <v>Nein</v>
      </c>
      <c r="AA225" s="52" t="str">
        <f t="shared" si="86"/>
        <v>Nein</v>
      </c>
      <c r="AB225" s="52" t="str">
        <f t="shared" si="86"/>
        <v>Nein</v>
      </c>
      <c r="AC225" s="52" t="str">
        <f t="shared" si="86"/>
        <v>Nein</v>
      </c>
      <c r="AD225" s="52" t="str">
        <f t="shared" si="86"/>
        <v>Nein</v>
      </c>
      <c r="AE225" s="52" t="str">
        <f t="shared" si="86"/>
        <v>Nein</v>
      </c>
      <c r="AF225" s="52" t="str">
        <f t="shared" si="86"/>
        <v>Nein</v>
      </c>
      <c r="AG225" s="61" t="str">
        <f>IF(Q225="Ja",VLOOKUP($Q$2,Plausis!A:E,5,0),IF(R225="Ja",VLOOKUP($R$2,Plausis!A:E,5,0),IF(T225="Ja",VLOOKUP($T$2,Plausis!A:E,5,0),IF(U225="Ja",VLOOKUP($U$2,Plausis!A:E,5,0),IF(AA225="Ja",VLOOKUP($AA$2,Plausis!A:E,5,0),IF(AC225="Ja",VLOOKUP($AC$2,Plausis!A:E,5,0),IF(AD225="Ja",VLOOKUP($AD$2,Plausis!A:E,5,0),"")))))))</f>
        <v/>
      </c>
      <c r="AH225" s="52" t="str">
        <f>IF(Y225="Ja",VLOOKUP($Y$2,Plausis!A:E,5,0),"")</f>
        <v/>
      </c>
      <c r="AI225" s="52" t="str">
        <f t="shared" si="70"/>
        <v>Ja</v>
      </c>
      <c r="AJ225" s="52" t="str">
        <f>IF(S225="Ja",VLOOKUP($S$2,Plausis!A:E,5,0),IF(V225="Ja",VLOOKUP($V$2,Plausis!A:E,5,0),IF(X225="Ja",VLOOKUP($X$2,Plausis!A:E,5,0),"")))</f>
        <v/>
      </c>
      <c r="AL225" s="52" t="s">
        <v>3</v>
      </c>
      <c r="AM225" s="114">
        <v>45531</v>
      </c>
      <c r="AN225" s="52" t="s">
        <v>4467</v>
      </c>
      <c r="AO225" s="52" t="str">
        <f>VLOOKUP(B225,'BAT Grundtabelle'!B:T,19,0)</f>
        <v>ja</v>
      </c>
      <c r="AP225" s="105" t="str">
        <f t="shared" si="71"/>
        <v>10203</v>
      </c>
      <c r="AQ225" s="52" t="str">
        <f t="shared" si="72"/>
        <v>Bekleidungshersteller</v>
      </c>
      <c r="AR225" s="52" t="b">
        <f t="shared" si="87"/>
        <v>0</v>
      </c>
      <c r="AS225" s="52" t="b">
        <f t="shared" si="87"/>
        <v>0</v>
      </c>
      <c r="AT225" s="52" t="b">
        <f t="shared" si="87"/>
        <v>0</v>
      </c>
      <c r="AU225" s="52">
        <f t="shared" si="73"/>
        <v>1</v>
      </c>
      <c r="AW225" s="52" t="b">
        <f t="shared" si="74"/>
        <v>0</v>
      </c>
      <c r="AX225" s="52" t="str">
        <f t="shared" si="75"/>
        <v>Unternehmen</v>
      </c>
      <c r="AY225" s="52" t="b">
        <f t="shared" si="76"/>
        <v>0</v>
      </c>
      <c r="AZ225" s="52" t="str">
        <f t="shared" si="77"/>
        <v>10203</v>
      </c>
      <c r="BA225" s="52" t="str">
        <f>VLOOKUP(A225,'BAT Grundtabelle'!A:U,21,0)</f>
        <v>ja</v>
      </c>
      <c r="BB225" s="52" t="str">
        <f t="shared" si="78"/>
        <v>nein</v>
      </c>
      <c r="BC225" s="52" t="str">
        <f t="shared" si="79"/>
        <v>10203</v>
      </c>
      <c r="BD225" s="52" t="str">
        <f t="shared" si="80"/>
        <v>Bekleidungshersteller</v>
      </c>
      <c r="BE225" s="52" t="str">
        <f t="shared" si="81"/>
        <v>Unternehmen</v>
      </c>
      <c r="BF225" s="52">
        <f t="shared" si="82"/>
        <v>1</v>
      </c>
    </row>
    <row r="226" spans="1:58" hidden="1" x14ac:dyDescent="0.35">
      <c r="A226" s="107" t="s">
        <v>2616</v>
      </c>
      <c r="B226" s="75" t="s">
        <v>501</v>
      </c>
      <c r="C226" s="52" t="s">
        <v>3</v>
      </c>
      <c r="D226" s="52" t="s">
        <v>3</v>
      </c>
      <c r="E226" s="52" t="s">
        <v>2</v>
      </c>
      <c r="F226" s="52" t="s">
        <v>2</v>
      </c>
      <c r="G226" s="52" t="s">
        <v>2</v>
      </c>
      <c r="H226" s="52" t="s">
        <v>2</v>
      </c>
      <c r="I226" s="52" t="s">
        <v>3</v>
      </c>
      <c r="J226" s="52">
        <v>1</v>
      </c>
      <c r="K226" s="52" t="s">
        <v>2</v>
      </c>
      <c r="L226" s="52" t="s">
        <v>2</v>
      </c>
      <c r="M226" s="52" t="s">
        <v>2</v>
      </c>
      <c r="N226" s="52" t="s">
        <v>3</v>
      </c>
      <c r="P226" s="52" t="s">
        <v>4</v>
      </c>
      <c r="Q226" s="52" t="str">
        <f t="shared" si="86"/>
        <v>Nein</v>
      </c>
      <c r="R226" s="52" t="str">
        <f t="shared" si="86"/>
        <v>Nein</v>
      </c>
      <c r="S226" s="52" t="str">
        <f t="shared" si="86"/>
        <v>Nein</v>
      </c>
      <c r="T226" s="52" t="str">
        <f t="shared" si="86"/>
        <v>Nein</v>
      </c>
      <c r="U226" s="52" t="str">
        <f t="shared" si="86"/>
        <v>Nein</v>
      </c>
      <c r="V226" s="52" t="str">
        <f t="shared" si="86"/>
        <v>Nein</v>
      </c>
      <c r="W226" s="52" t="str">
        <f t="shared" si="86"/>
        <v>Nein</v>
      </c>
      <c r="X226" s="52" t="str">
        <f t="shared" si="86"/>
        <v>Nein</v>
      </c>
      <c r="Y226" s="52" t="str">
        <f t="shared" si="86"/>
        <v>Nein</v>
      </c>
      <c r="Z226" s="52" t="str">
        <f t="shared" si="86"/>
        <v>Nein</v>
      </c>
      <c r="AA226" s="52" t="str">
        <f t="shared" si="86"/>
        <v>Nein</v>
      </c>
      <c r="AB226" s="52" t="str">
        <f t="shared" si="86"/>
        <v>Nein</v>
      </c>
      <c r="AC226" s="52" t="str">
        <f t="shared" si="86"/>
        <v>Nein</v>
      </c>
      <c r="AD226" s="52" t="str">
        <f t="shared" si="86"/>
        <v>Nein</v>
      </c>
      <c r="AE226" s="52" t="str">
        <f t="shared" si="86"/>
        <v>Nein</v>
      </c>
      <c r="AF226" s="52" t="str">
        <f t="shared" si="86"/>
        <v>Nein</v>
      </c>
      <c r="AG226" s="61" t="str">
        <f>IF(Q226="Ja",VLOOKUP($Q$2,Plausis!A:E,5,0),IF(R226="Ja",VLOOKUP($R$2,Plausis!A:E,5,0),IF(T226="Ja",VLOOKUP($T$2,Plausis!A:E,5,0),IF(U226="Ja",VLOOKUP($U$2,Plausis!A:E,5,0),IF(AA226="Ja",VLOOKUP($AA$2,Plausis!A:E,5,0),IF(AC226="Ja",VLOOKUP($AC$2,Plausis!A:E,5,0),IF(AD226="Ja",VLOOKUP($AD$2,Plausis!A:E,5,0),"")))))))</f>
        <v/>
      </c>
      <c r="AH226" s="52" t="str">
        <f>IF(Y226="Ja",VLOOKUP($Y$2,Plausis!A:E,5,0),"")</f>
        <v/>
      </c>
      <c r="AI226" s="52" t="str">
        <f t="shared" si="70"/>
        <v>Ja</v>
      </c>
      <c r="AJ226" s="52" t="str">
        <f>IF(S226="Ja",VLOOKUP($S$2,Plausis!A:E,5,0),IF(V226="Ja",VLOOKUP($V$2,Plausis!A:E,5,0),IF(X226="Ja",VLOOKUP($X$2,Plausis!A:E,5,0),"")))</f>
        <v/>
      </c>
      <c r="AL226" s="52" t="s">
        <v>3</v>
      </c>
      <c r="AM226" s="114">
        <v>45531</v>
      </c>
      <c r="AN226" s="52" t="s">
        <v>4467</v>
      </c>
      <c r="AO226" s="52" t="str">
        <f>VLOOKUP(B226,'BAT Grundtabelle'!B:T,19,0)</f>
        <v>ja</v>
      </c>
      <c r="AP226" s="105" t="str">
        <f t="shared" si="71"/>
        <v>10204</v>
      </c>
      <c r="AQ226" s="52" t="str">
        <f t="shared" si="72"/>
        <v>Beleuchtungskörperhandel</v>
      </c>
      <c r="AR226" s="52" t="b">
        <f t="shared" si="87"/>
        <v>0</v>
      </c>
      <c r="AS226" s="52" t="b">
        <f t="shared" si="87"/>
        <v>0</v>
      </c>
      <c r="AT226" s="52" t="b">
        <f t="shared" si="87"/>
        <v>0</v>
      </c>
      <c r="AU226" s="52">
        <f t="shared" si="73"/>
        <v>1</v>
      </c>
      <c r="AW226" s="52" t="b">
        <f t="shared" si="74"/>
        <v>0</v>
      </c>
      <c r="AX226" s="52" t="str">
        <f t="shared" si="75"/>
        <v>Unternehmen</v>
      </c>
      <c r="AY226" s="52" t="b">
        <f t="shared" si="76"/>
        <v>0</v>
      </c>
      <c r="AZ226" s="52" t="str">
        <f t="shared" si="77"/>
        <v>10204</v>
      </c>
      <c r="BA226" s="52" t="str">
        <f>VLOOKUP(A226,'BAT Grundtabelle'!A:U,21,0)</f>
        <v>ja</v>
      </c>
      <c r="BB226" s="52" t="str">
        <f t="shared" si="78"/>
        <v>nein</v>
      </c>
      <c r="BC226" s="52" t="str">
        <f t="shared" si="79"/>
        <v>10204</v>
      </c>
      <c r="BD226" s="52" t="str">
        <f t="shared" si="80"/>
        <v>Beleuchtungskörperhandel</v>
      </c>
      <c r="BE226" s="52" t="str">
        <f t="shared" si="81"/>
        <v>Unternehmen</v>
      </c>
      <c r="BF226" s="52">
        <f t="shared" si="82"/>
        <v>1</v>
      </c>
    </row>
    <row r="227" spans="1:58" hidden="1" x14ac:dyDescent="0.35">
      <c r="A227" s="107" t="s">
        <v>2617</v>
      </c>
      <c r="B227" s="75" t="s">
        <v>159</v>
      </c>
      <c r="C227" s="52" t="s">
        <v>3</v>
      </c>
      <c r="D227" s="52" t="s">
        <v>3</v>
      </c>
      <c r="E227" s="52" t="s">
        <v>2</v>
      </c>
      <c r="F227" s="52" t="s">
        <v>2</v>
      </c>
      <c r="G227" s="52" t="s">
        <v>2</v>
      </c>
      <c r="H227" s="52" t="s">
        <v>2</v>
      </c>
      <c r="I227" s="52" t="s">
        <v>3</v>
      </c>
      <c r="J227" s="52">
        <v>2</v>
      </c>
      <c r="K227" s="52" t="s">
        <v>2</v>
      </c>
      <c r="L227" s="52" t="s">
        <v>2</v>
      </c>
      <c r="M227" s="52" t="s">
        <v>2</v>
      </c>
      <c r="N227" s="52" t="s">
        <v>3</v>
      </c>
      <c r="P227" s="52" t="s">
        <v>4</v>
      </c>
      <c r="Q227" s="52" t="str">
        <f t="shared" si="86"/>
        <v>Nein</v>
      </c>
      <c r="R227" s="52" t="str">
        <f t="shared" si="86"/>
        <v>Nein</v>
      </c>
      <c r="S227" s="52" t="str">
        <f t="shared" si="86"/>
        <v>Nein</v>
      </c>
      <c r="T227" s="52" t="str">
        <f t="shared" si="86"/>
        <v>Nein</v>
      </c>
      <c r="U227" s="52" t="str">
        <f t="shared" si="86"/>
        <v>Nein</v>
      </c>
      <c r="V227" s="52" t="str">
        <f t="shared" si="86"/>
        <v>Nein</v>
      </c>
      <c r="W227" s="52" t="str">
        <f t="shared" si="86"/>
        <v>Nein</v>
      </c>
      <c r="X227" s="52" t="str">
        <f t="shared" si="86"/>
        <v>Nein</v>
      </c>
      <c r="Y227" s="52" t="str">
        <f t="shared" si="86"/>
        <v>Nein</v>
      </c>
      <c r="Z227" s="52" t="str">
        <f t="shared" si="86"/>
        <v>Nein</v>
      </c>
      <c r="AA227" s="52" t="str">
        <f t="shared" si="86"/>
        <v>Nein</v>
      </c>
      <c r="AB227" s="52" t="str">
        <f t="shared" si="86"/>
        <v>Nein</v>
      </c>
      <c r="AC227" s="52" t="str">
        <f t="shared" si="86"/>
        <v>Nein</v>
      </c>
      <c r="AD227" s="52" t="str">
        <f t="shared" si="86"/>
        <v>Nein</v>
      </c>
      <c r="AE227" s="52" t="str">
        <f t="shared" si="86"/>
        <v>Nein</v>
      </c>
      <c r="AF227" s="52" t="str">
        <f t="shared" si="86"/>
        <v>Nein</v>
      </c>
      <c r="AG227" s="61" t="str">
        <f>IF(Q227="Ja",VLOOKUP($Q$2,Plausis!A:E,5,0),IF(R227="Ja",VLOOKUP($R$2,Plausis!A:E,5,0),IF(T227="Ja",VLOOKUP($T$2,Plausis!A:E,5,0),IF(U227="Ja",VLOOKUP($U$2,Plausis!A:E,5,0),IF(AA227="Ja",VLOOKUP($AA$2,Plausis!A:E,5,0),IF(AC227="Ja",VLOOKUP($AC$2,Plausis!A:E,5,0),IF(AD227="Ja",VLOOKUP($AD$2,Plausis!A:E,5,0),"")))))))</f>
        <v/>
      </c>
      <c r="AH227" s="52" t="str">
        <f>IF(Y227="Ja",VLOOKUP($Y$2,Plausis!A:E,5,0),"")</f>
        <v/>
      </c>
      <c r="AI227" s="52" t="str">
        <f t="shared" si="70"/>
        <v>Ja</v>
      </c>
      <c r="AJ227" s="52" t="str">
        <f>IF(S227="Ja",VLOOKUP($S$2,Plausis!A:E,5,0),IF(V227="Ja",VLOOKUP($V$2,Plausis!A:E,5,0),IF(X227="Ja",VLOOKUP($X$2,Plausis!A:E,5,0),"")))</f>
        <v/>
      </c>
      <c r="AL227" s="52" t="s">
        <v>2</v>
      </c>
      <c r="AM227" s="114">
        <v>45531</v>
      </c>
      <c r="AN227" s="52" t="s">
        <v>4467</v>
      </c>
      <c r="AO227" s="52" t="str">
        <f>VLOOKUP(B227,'BAT Grundtabelle'!B:T,19,0)</f>
        <v>ja</v>
      </c>
      <c r="AP227" s="105" t="str">
        <f t="shared" si="71"/>
        <v>10205</v>
      </c>
      <c r="AQ227" s="52" t="str">
        <f t="shared" si="72"/>
        <v>Beleuchtungskörperhersteller</v>
      </c>
      <c r="AR227" s="52" t="b">
        <f t="shared" si="87"/>
        <v>0</v>
      </c>
      <c r="AS227" s="52" t="b">
        <f t="shared" si="87"/>
        <v>0</v>
      </c>
      <c r="AT227" s="52" t="b">
        <f t="shared" si="87"/>
        <v>0</v>
      </c>
      <c r="AU227" s="52">
        <f t="shared" si="73"/>
        <v>2</v>
      </c>
      <c r="AW227" s="52" t="b">
        <f t="shared" si="74"/>
        <v>0</v>
      </c>
      <c r="AX227" s="52" t="str">
        <f t="shared" si="75"/>
        <v>Unternehmen</v>
      </c>
      <c r="AY227" s="52" t="b">
        <f t="shared" si="76"/>
        <v>0</v>
      </c>
      <c r="AZ227" s="52" t="str">
        <f t="shared" si="77"/>
        <v>10205</v>
      </c>
      <c r="BA227" s="52" t="str">
        <f>VLOOKUP(A227,'BAT Grundtabelle'!A:U,21,0)</f>
        <v>ja</v>
      </c>
      <c r="BB227" s="52" t="str">
        <f t="shared" si="78"/>
        <v>nein</v>
      </c>
      <c r="BC227" s="52" t="str">
        <f t="shared" si="79"/>
        <v>10205</v>
      </c>
      <c r="BD227" s="52" t="str">
        <f t="shared" si="80"/>
        <v>Beleuchtungskörperhersteller</v>
      </c>
      <c r="BE227" s="52" t="str">
        <f t="shared" si="81"/>
        <v>Unternehmen</v>
      </c>
      <c r="BF227" s="52">
        <f t="shared" si="82"/>
        <v>2</v>
      </c>
    </row>
    <row r="228" spans="1:58" hidden="1" x14ac:dyDescent="0.35">
      <c r="A228" s="107" t="s">
        <v>2618</v>
      </c>
      <c r="B228" s="75" t="s">
        <v>319</v>
      </c>
      <c r="C228" s="52" t="s">
        <v>3</v>
      </c>
      <c r="D228" s="52" t="s">
        <v>3</v>
      </c>
      <c r="E228" s="52" t="s">
        <v>2</v>
      </c>
      <c r="F228" s="52" t="s">
        <v>2</v>
      </c>
      <c r="G228" s="52" t="s">
        <v>2</v>
      </c>
      <c r="H228" s="52" t="s">
        <v>2</v>
      </c>
      <c r="I228" s="52" t="s">
        <v>3</v>
      </c>
      <c r="J228" s="52">
        <v>4</v>
      </c>
      <c r="K228" s="52" t="s">
        <v>2</v>
      </c>
      <c r="L228" s="52" t="s">
        <v>2</v>
      </c>
      <c r="M228" s="52" t="s">
        <v>2</v>
      </c>
      <c r="N228" s="52" t="s">
        <v>3</v>
      </c>
      <c r="O228" s="52" t="s">
        <v>2412</v>
      </c>
      <c r="P228" s="52">
        <v>1195</v>
      </c>
      <c r="Q228" s="52" t="str">
        <f t="shared" si="86"/>
        <v>Nein</v>
      </c>
      <c r="R228" s="52" t="str">
        <f t="shared" si="86"/>
        <v>Nein</v>
      </c>
      <c r="S228" s="52" t="str">
        <f t="shared" si="86"/>
        <v>Nein</v>
      </c>
      <c r="T228" s="52" t="str">
        <f t="shared" si="86"/>
        <v>Nein</v>
      </c>
      <c r="U228" s="52" t="str">
        <f t="shared" si="86"/>
        <v>Nein</v>
      </c>
      <c r="V228" s="52" t="str">
        <f t="shared" si="86"/>
        <v>Nein</v>
      </c>
      <c r="W228" s="52" t="str">
        <f t="shared" si="86"/>
        <v>Nein</v>
      </c>
      <c r="X228" s="52" t="str">
        <f t="shared" si="86"/>
        <v>Nein</v>
      </c>
      <c r="Y228" s="52" t="str">
        <f t="shared" si="86"/>
        <v>Nein</v>
      </c>
      <c r="Z228" s="52" t="str">
        <f t="shared" si="86"/>
        <v>Nein</v>
      </c>
      <c r="AA228" s="52" t="str">
        <f t="shared" si="86"/>
        <v>Nein</v>
      </c>
      <c r="AB228" s="52" t="str">
        <f t="shared" si="86"/>
        <v>Ja</v>
      </c>
      <c r="AC228" s="52" t="str">
        <f t="shared" si="86"/>
        <v>Nein</v>
      </c>
      <c r="AD228" s="52" t="str">
        <f t="shared" si="86"/>
        <v>Nein</v>
      </c>
      <c r="AE228" s="52" t="str">
        <f t="shared" si="86"/>
        <v>Nein</v>
      </c>
      <c r="AF228" s="52" t="str">
        <f t="shared" si="86"/>
        <v>Nein</v>
      </c>
      <c r="AG228" s="61" t="str">
        <f>IF(Q228="Ja",VLOOKUP($Q$2,Plausis!A:E,5,0),IF(R228="Ja",VLOOKUP($R$2,Plausis!A:E,5,0),IF(T228="Ja",VLOOKUP($T$2,Plausis!A:E,5,0),IF(U228="Ja",VLOOKUP($U$2,Plausis!A:E,5,0),IF(AA228="Ja",VLOOKUP($AA$2,Plausis!A:E,5,0),IF(AC228="Ja",VLOOKUP($AC$2,Plausis!A:E,5,0),IF(AD228="Ja",VLOOKUP($AD$2,Plausis!A:E,5,0),"")))))))</f>
        <v/>
      </c>
      <c r="AH228" s="52" t="str">
        <f>IF(Y228="Ja",VLOOKUP($Y$2,Plausis!A:E,5,0),"")</f>
        <v/>
      </c>
      <c r="AI228" s="52" t="str">
        <f t="shared" si="70"/>
        <v>Ja</v>
      </c>
      <c r="AJ228" s="52" t="str">
        <f>IF(S228="Ja",VLOOKUP($S$2,Plausis!A:E,5,0),IF(V228="Ja",VLOOKUP($V$2,Plausis!A:E,5,0),IF(X228="Ja",VLOOKUP($X$2,Plausis!A:E,5,0),"")))</f>
        <v/>
      </c>
      <c r="AL228" s="52" t="s">
        <v>2</v>
      </c>
      <c r="AM228" s="114">
        <v>45531</v>
      </c>
      <c r="AN228" s="52" t="s">
        <v>4467</v>
      </c>
      <c r="AO228" s="52" t="str">
        <f>VLOOKUP(B228,'BAT Grundtabelle'!B:T,19,0)</f>
        <v>ja</v>
      </c>
      <c r="AP228" s="105" t="str">
        <f t="shared" si="71"/>
        <v>10206</v>
      </c>
      <c r="AQ228" s="52" t="str">
        <f t="shared" si="72"/>
        <v>Beratungsbüro</v>
      </c>
      <c r="AR228" s="52" t="b">
        <f t="shared" si="87"/>
        <v>0</v>
      </c>
      <c r="AS228" s="52" t="b">
        <f t="shared" si="87"/>
        <v>0</v>
      </c>
      <c r="AT228" s="52" t="b">
        <f t="shared" si="87"/>
        <v>0</v>
      </c>
      <c r="AU228" s="52">
        <f t="shared" si="73"/>
        <v>4</v>
      </c>
      <c r="AW228" s="52" t="b">
        <f t="shared" si="74"/>
        <v>0</v>
      </c>
      <c r="AX228" s="52" t="str">
        <f t="shared" si="75"/>
        <v>Unternehmen</v>
      </c>
      <c r="AY228" s="52" t="b">
        <f t="shared" si="76"/>
        <v>0</v>
      </c>
      <c r="AZ228" s="52" t="str">
        <f t="shared" si="77"/>
        <v>10206</v>
      </c>
      <c r="BA228" s="52" t="str">
        <f>VLOOKUP(A228,'BAT Grundtabelle'!A:U,21,0)</f>
        <v>ja</v>
      </c>
      <c r="BB228" s="52" t="str">
        <f t="shared" si="78"/>
        <v>nein</v>
      </c>
      <c r="BC228" s="52" t="str">
        <f t="shared" si="79"/>
        <v>10206</v>
      </c>
      <c r="BD228" s="52" t="str">
        <f t="shared" si="80"/>
        <v>Beratungsbüro</v>
      </c>
      <c r="BE228" s="52" t="str">
        <f t="shared" si="81"/>
        <v>Unternehmen</v>
      </c>
      <c r="BF228" s="52">
        <f t="shared" si="82"/>
        <v>4</v>
      </c>
    </row>
    <row r="229" spans="1:58" hidden="1" x14ac:dyDescent="0.35">
      <c r="A229" s="107" t="s">
        <v>2619</v>
      </c>
      <c r="B229" s="75" t="s">
        <v>563</v>
      </c>
      <c r="C229" s="52" t="s">
        <v>3</v>
      </c>
      <c r="D229" s="52" t="s">
        <v>3</v>
      </c>
      <c r="E229" s="52" t="s">
        <v>2</v>
      </c>
      <c r="F229" s="52" t="s">
        <v>2</v>
      </c>
      <c r="G229" s="52" t="s">
        <v>2</v>
      </c>
      <c r="H229" s="52" t="s">
        <v>2</v>
      </c>
      <c r="I229" s="52" t="s">
        <v>3</v>
      </c>
      <c r="J229" s="52">
        <v>4</v>
      </c>
      <c r="K229" s="52" t="s">
        <v>2</v>
      </c>
      <c r="L229" s="52" t="s">
        <v>2</v>
      </c>
      <c r="M229" s="52" t="s">
        <v>2</v>
      </c>
      <c r="N229" s="52" t="s">
        <v>3</v>
      </c>
      <c r="O229" s="52" t="s">
        <v>2412</v>
      </c>
      <c r="P229" s="52" t="s">
        <v>4438</v>
      </c>
      <c r="Q229" s="52" t="str">
        <f t="shared" si="86"/>
        <v>Nein</v>
      </c>
      <c r="R229" s="52" t="str">
        <f t="shared" si="86"/>
        <v>Nein</v>
      </c>
      <c r="S229" s="52" t="str">
        <f t="shared" si="86"/>
        <v>Nein</v>
      </c>
      <c r="T229" s="52" t="str">
        <f t="shared" si="86"/>
        <v>Ja</v>
      </c>
      <c r="U229" s="52" t="str">
        <f t="shared" si="86"/>
        <v>Nein</v>
      </c>
      <c r="V229" s="52" t="str">
        <f t="shared" si="86"/>
        <v>Nein</v>
      </c>
      <c r="W229" s="52" t="str">
        <f t="shared" si="86"/>
        <v>Nein</v>
      </c>
      <c r="X229" s="52" t="str">
        <f t="shared" si="86"/>
        <v>Ja</v>
      </c>
      <c r="Y229" s="52" t="str">
        <f t="shared" si="86"/>
        <v>Nein</v>
      </c>
      <c r="Z229" s="52" t="str">
        <f t="shared" si="86"/>
        <v>Nein</v>
      </c>
      <c r="AA229" s="52" t="str">
        <f t="shared" si="86"/>
        <v>Nein</v>
      </c>
      <c r="AB229" s="52" t="str">
        <f t="shared" si="86"/>
        <v>Ja</v>
      </c>
      <c r="AC229" s="52" t="str">
        <f t="shared" si="86"/>
        <v>Nein</v>
      </c>
      <c r="AD229" s="52" t="str">
        <f t="shared" si="86"/>
        <v>Nein</v>
      </c>
      <c r="AE229" s="52" t="str">
        <f t="shared" si="86"/>
        <v>Nein</v>
      </c>
      <c r="AF229" s="52" t="str">
        <f t="shared" si="86"/>
        <v>Nein</v>
      </c>
      <c r="AG229" s="61" t="str">
        <f>IF(Q229="Ja",VLOOKUP($Q$2,Plausis!A:E,5,0),IF(R229="Ja",VLOOKUP($R$2,Plausis!A:E,5,0),IF(T229="Ja",VLOOKUP($T$2,Plausis!A:E,5,0),IF(U229="Ja",VLOOKUP($U$2,Plausis!A:E,5,0),IF(AA229="Ja",VLOOKUP($AA$2,Plausis!A:E,5,0),IF(AC229="Ja",VLOOKUP($AC$2,Plausis!A:E,5,0),IF(AD229="Ja",VLOOKUP($AD$2,Plausis!A:E,5,0),"")))))))</f>
        <v>Dieser Betrieb ist nur im Komfort-RS ohne ergänzenden Spezial-Straf-RS versicherbar.</v>
      </c>
      <c r="AH229" s="52" t="str">
        <f>IF(Y229="Ja",VLOOKUP($Y$2,Plausis!A:E,5,0),"")</f>
        <v/>
      </c>
      <c r="AI229" s="52" t="str">
        <f t="shared" si="70"/>
        <v>Nein</v>
      </c>
      <c r="AJ229" s="52" t="str">
        <f>IF(S229="Ja",VLOOKUP($S$2,Plausis!A:E,5,0),IF(V229="Ja",VLOOKUP($V$2,Plausis!A:E,5,0),IF(X229="Ja",VLOOKUP($X$2,Plausis!A:E,5,0),"")))</f>
        <v>Dieser Betrieb kann nur ohne ergänzenden Spezial-Straf-RS versichert werden.</v>
      </c>
      <c r="AL229" s="52" t="s">
        <v>2</v>
      </c>
      <c r="AM229" s="114">
        <v>45531</v>
      </c>
      <c r="AN229" s="52" t="s">
        <v>4467</v>
      </c>
      <c r="AO229" s="52" t="str">
        <f>VLOOKUP(B229,'BAT Grundtabelle'!B:T,19,0)</f>
        <v>ja</v>
      </c>
      <c r="AP229" s="105" t="str">
        <f t="shared" si="71"/>
        <v>10207</v>
      </c>
      <c r="AQ229" s="52" t="str">
        <f t="shared" si="72"/>
        <v>Bergbau</v>
      </c>
      <c r="AR229" s="52" t="b">
        <f t="shared" si="87"/>
        <v>0</v>
      </c>
      <c r="AS229" s="52" t="b">
        <f t="shared" si="87"/>
        <v>0</v>
      </c>
      <c r="AT229" s="52" t="b">
        <f t="shared" si="87"/>
        <v>0</v>
      </c>
      <c r="AU229" s="52">
        <f t="shared" si="73"/>
        <v>4</v>
      </c>
      <c r="AW229" s="52" t="b">
        <f t="shared" si="74"/>
        <v>0</v>
      </c>
      <c r="AX229" s="52" t="str">
        <f t="shared" si="75"/>
        <v>Unternehmen</v>
      </c>
      <c r="AY229" s="52" t="b">
        <f t="shared" si="76"/>
        <v>0</v>
      </c>
      <c r="AZ229" s="52" t="str">
        <f t="shared" si="77"/>
        <v>10207</v>
      </c>
      <c r="BA229" s="52" t="str">
        <f>VLOOKUP(A229,'BAT Grundtabelle'!A:U,21,0)</f>
        <v>ja</v>
      </c>
      <c r="BB229" s="52" t="str">
        <f t="shared" si="78"/>
        <v>nein</v>
      </c>
      <c r="BC229" s="52" t="str">
        <f t="shared" si="79"/>
        <v>10207</v>
      </c>
      <c r="BD229" s="52" t="str">
        <f t="shared" si="80"/>
        <v>Bergbau</v>
      </c>
      <c r="BE229" s="52" t="str">
        <f t="shared" si="81"/>
        <v>Unternehmen</v>
      </c>
      <c r="BF229" s="52">
        <f t="shared" si="82"/>
        <v>4</v>
      </c>
    </row>
    <row r="230" spans="1:58" hidden="1" x14ac:dyDescent="0.35">
      <c r="A230" s="107" t="s">
        <v>2620</v>
      </c>
      <c r="B230" s="75" t="s">
        <v>1327</v>
      </c>
      <c r="C230" s="52" t="s">
        <v>3</v>
      </c>
      <c r="D230" s="52" t="s">
        <v>3</v>
      </c>
      <c r="E230" s="52" t="s">
        <v>2</v>
      </c>
      <c r="F230" s="52" t="s">
        <v>2</v>
      </c>
      <c r="G230" s="52" t="s">
        <v>2</v>
      </c>
      <c r="H230" s="52" t="s">
        <v>2</v>
      </c>
      <c r="I230" s="52" t="s">
        <v>3</v>
      </c>
      <c r="J230" s="52">
        <v>1</v>
      </c>
      <c r="K230" s="52" t="s">
        <v>2</v>
      </c>
      <c r="L230" s="52" t="s">
        <v>2</v>
      </c>
      <c r="M230" s="52" t="s">
        <v>2</v>
      </c>
      <c r="N230" s="52" t="s">
        <v>3</v>
      </c>
      <c r="P230" s="52" t="s">
        <v>4</v>
      </c>
      <c r="Q230" s="52" t="str">
        <f t="shared" si="86"/>
        <v>Nein</v>
      </c>
      <c r="R230" s="52" t="str">
        <f t="shared" si="86"/>
        <v>Nein</v>
      </c>
      <c r="S230" s="52" t="str">
        <f t="shared" si="86"/>
        <v>Nein</v>
      </c>
      <c r="T230" s="52" t="str">
        <f t="shared" si="86"/>
        <v>Nein</v>
      </c>
      <c r="U230" s="52" t="str">
        <f t="shared" si="86"/>
        <v>Nein</v>
      </c>
      <c r="V230" s="52" t="str">
        <f t="shared" si="86"/>
        <v>Nein</v>
      </c>
      <c r="W230" s="52" t="str">
        <f t="shared" si="86"/>
        <v>Nein</v>
      </c>
      <c r="X230" s="52" t="str">
        <f t="shared" si="86"/>
        <v>Nein</v>
      </c>
      <c r="Y230" s="52" t="str">
        <f t="shared" si="86"/>
        <v>Nein</v>
      </c>
      <c r="Z230" s="52" t="str">
        <f t="shared" si="86"/>
        <v>Nein</v>
      </c>
      <c r="AA230" s="52" t="str">
        <f t="shared" si="86"/>
        <v>Nein</v>
      </c>
      <c r="AB230" s="52" t="str">
        <f t="shared" si="86"/>
        <v>Nein</v>
      </c>
      <c r="AC230" s="52" t="str">
        <f t="shared" si="86"/>
        <v>Nein</v>
      </c>
      <c r="AD230" s="52" t="str">
        <f t="shared" si="86"/>
        <v>Nein</v>
      </c>
      <c r="AE230" s="52" t="str">
        <f t="shared" si="86"/>
        <v>Nein</v>
      </c>
      <c r="AF230" s="52" t="str">
        <f t="shared" si="86"/>
        <v>Nein</v>
      </c>
      <c r="AG230" s="61" t="str">
        <f>IF(Q230="Ja",VLOOKUP($Q$2,Plausis!A:E,5,0),IF(R230="Ja",VLOOKUP($R$2,Plausis!A:E,5,0),IF(T230="Ja",VLOOKUP($T$2,Plausis!A:E,5,0),IF(U230="Ja",VLOOKUP($U$2,Plausis!A:E,5,0),IF(AA230="Ja",VLOOKUP($AA$2,Plausis!A:E,5,0),IF(AC230="Ja",VLOOKUP($AC$2,Plausis!A:E,5,0),IF(AD230="Ja",VLOOKUP($AD$2,Plausis!A:E,5,0),"")))))))</f>
        <v/>
      </c>
      <c r="AH230" s="52" t="str">
        <f>IF(Y230="Ja",VLOOKUP($Y$2,Plausis!A:E,5,0),"")</f>
        <v/>
      </c>
      <c r="AI230" s="52" t="str">
        <f t="shared" si="70"/>
        <v>Ja</v>
      </c>
      <c r="AJ230" s="52" t="str">
        <f>IF(S230="Ja",VLOOKUP($S$2,Plausis!A:E,5,0),IF(V230="Ja",VLOOKUP($V$2,Plausis!A:E,5,0),IF(X230="Ja",VLOOKUP($X$2,Plausis!A:E,5,0),"")))</f>
        <v/>
      </c>
      <c r="AL230" s="52" t="s">
        <v>2</v>
      </c>
      <c r="AM230" s="114">
        <v>45531</v>
      </c>
      <c r="AN230" s="52" t="s">
        <v>4467</v>
      </c>
      <c r="AO230" s="52" t="str">
        <f>VLOOKUP(B230,'BAT Grundtabelle'!B:T,19,0)</f>
        <v>ja</v>
      </c>
      <c r="AP230" s="105" t="str">
        <f t="shared" si="71"/>
        <v>10208</v>
      </c>
      <c r="AQ230" s="52" t="str">
        <f t="shared" si="72"/>
        <v>Bergsteigerschule</v>
      </c>
      <c r="AR230" s="52" t="b">
        <f t="shared" si="87"/>
        <v>0</v>
      </c>
      <c r="AS230" s="52" t="b">
        <f t="shared" si="87"/>
        <v>0</v>
      </c>
      <c r="AT230" s="52" t="b">
        <f t="shared" si="87"/>
        <v>0</v>
      </c>
      <c r="AU230" s="52">
        <f t="shared" si="73"/>
        <v>1</v>
      </c>
      <c r="AW230" s="52" t="b">
        <f t="shared" si="74"/>
        <v>0</v>
      </c>
      <c r="AX230" s="52" t="str">
        <f t="shared" si="75"/>
        <v>Unternehmen</v>
      </c>
      <c r="AY230" s="52" t="b">
        <f t="shared" si="76"/>
        <v>0</v>
      </c>
      <c r="AZ230" s="52" t="str">
        <f t="shared" si="77"/>
        <v>10208</v>
      </c>
      <c r="BA230" s="52" t="str">
        <f>VLOOKUP(A230,'BAT Grundtabelle'!A:U,21,0)</f>
        <v>ja</v>
      </c>
      <c r="BB230" s="52" t="str">
        <f t="shared" si="78"/>
        <v>nein</v>
      </c>
      <c r="BC230" s="52" t="str">
        <f t="shared" si="79"/>
        <v>10208</v>
      </c>
      <c r="BD230" s="52" t="str">
        <f t="shared" si="80"/>
        <v>Bergsteigerschule</v>
      </c>
      <c r="BE230" s="52" t="str">
        <f t="shared" si="81"/>
        <v>Unternehmen</v>
      </c>
      <c r="BF230" s="52">
        <f t="shared" si="82"/>
        <v>1</v>
      </c>
    </row>
    <row r="231" spans="1:58" hidden="1" x14ac:dyDescent="0.35">
      <c r="A231" s="107" t="s">
        <v>2621</v>
      </c>
      <c r="B231" s="75" t="s">
        <v>264</v>
      </c>
      <c r="C231" s="52" t="s">
        <v>3</v>
      </c>
      <c r="D231" s="52" t="s">
        <v>3</v>
      </c>
      <c r="E231" s="52" t="s">
        <v>2</v>
      </c>
      <c r="F231" s="52" t="s">
        <v>2</v>
      </c>
      <c r="G231" s="52" t="s">
        <v>2</v>
      </c>
      <c r="H231" s="52" t="s">
        <v>2</v>
      </c>
      <c r="I231" s="52" t="s">
        <v>3</v>
      </c>
      <c r="J231" s="52">
        <v>1</v>
      </c>
      <c r="K231" s="52" t="s">
        <v>2</v>
      </c>
      <c r="L231" s="52" t="s">
        <v>2</v>
      </c>
      <c r="M231" s="52" t="s">
        <v>2</v>
      </c>
      <c r="N231" s="52" t="s">
        <v>3</v>
      </c>
      <c r="P231" s="52" t="s">
        <v>4</v>
      </c>
      <c r="Q231" s="52" t="str">
        <f t="shared" si="86"/>
        <v>Nein</v>
      </c>
      <c r="R231" s="52" t="str">
        <f t="shared" si="86"/>
        <v>Nein</v>
      </c>
      <c r="S231" s="52" t="str">
        <f t="shared" si="86"/>
        <v>Nein</v>
      </c>
      <c r="T231" s="52" t="str">
        <f t="shared" si="86"/>
        <v>Nein</v>
      </c>
      <c r="U231" s="52" t="str">
        <f t="shared" si="86"/>
        <v>Nein</v>
      </c>
      <c r="V231" s="52" t="str">
        <f t="shared" si="86"/>
        <v>Nein</v>
      </c>
      <c r="W231" s="52" t="str">
        <f t="shared" si="86"/>
        <v>Nein</v>
      </c>
      <c r="X231" s="52" t="str">
        <f t="shared" si="86"/>
        <v>Nein</v>
      </c>
      <c r="Y231" s="52" t="str">
        <f t="shared" si="86"/>
        <v>Nein</v>
      </c>
      <c r="Z231" s="52" t="str">
        <f t="shared" si="86"/>
        <v>Nein</v>
      </c>
      <c r="AA231" s="52" t="str">
        <f t="shared" si="86"/>
        <v>Nein</v>
      </c>
      <c r="AB231" s="52" t="str">
        <f t="shared" si="86"/>
        <v>Nein</v>
      </c>
      <c r="AC231" s="52" t="str">
        <f t="shared" si="86"/>
        <v>Nein</v>
      </c>
      <c r="AD231" s="52" t="str">
        <f t="shared" si="86"/>
        <v>Nein</v>
      </c>
      <c r="AE231" s="52" t="str">
        <f t="shared" si="86"/>
        <v>Nein</v>
      </c>
      <c r="AF231" s="52" t="str">
        <f t="shared" si="86"/>
        <v>Nein</v>
      </c>
      <c r="AG231" s="61" t="str">
        <f>IF(Q231="Ja",VLOOKUP($Q$2,Plausis!A:E,5,0),IF(R231="Ja",VLOOKUP($R$2,Plausis!A:E,5,0),IF(T231="Ja",VLOOKUP($T$2,Plausis!A:E,5,0),IF(U231="Ja",VLOOKUP($U$2,Plausis!A:E,5,0),IF(AA231="Ja",VLOOKUP($AA$2,Plausis!A:E,5,0),IF(AC231="Ja",VLOOKUP($AC$2,Plausis!A:E,5,0),IF(AD231="Ja",VLOOKUP($AD$2,Plausis!A:E,5,0),"")))))))</f>
        <v/>
      </c>
      <c r="AH231" s="52" t="str">
        <f>IF(Y231="Ja",VLOOKUP($Y$2,Plausis!A:E,5,0),"")</f>
        <v/>
      </c>
      <c r="AI231" s="52" t="str">
        <f t="shared" si="70"/>
        <v>Ja</v>
      </c>
      <c r="AJ231" s="52" t="str">
        <f>IF(S231="Ja",VLOOKUP($S$2,Plausis!A:E,5,0),IF(V231="Ja",VLOOKUP($V$2,Plausis!A:E,5,0),IF(X231="Ja",VLOOKUP($X$2,Plausis!A:E,5,0),"")))</f>
        <v/>
      </c>
      <c r="AL231" s="52" t="s">
        <v>3</v>
      </c>
      <c r="AM231" s="114">
        <v>45531</v>
      </c>
      <c r="AN231" s="52" t="s">
        <v>4467</v>
      </c>
      <c r="AO231" s="52" t="str">
        <f>VLOOKUP(B231,'BAT Grundtabelle'!B:T,19,0)</f>
        <v>ja</v>
      </c>
      <c r="AP231" s="105" t="str">
        <f t="shared" si="71"/>
        <v>10209</v>
      </c>
      <c r="AQ231" s="52" t="str">
        <f t="shared" si="72"/>
        <v>Berufsbekleidungshandel</v>
      </c>
      <c r="AR231" s="52" t="b">
        <f t="shared" si="87"/>
        <v>0</v>
      </c>
      <c r="AS231" s="52" t="b">
        <f t="shared" si="87"/>
        <v>0</v>
      </c>
      <c r="AT231" s="52" t="b">
        <f t="shared" si="87"/>
        <v>0</v>
      </c>
      <c r="AU231" s="52">
        <f t="shared" si="73"/>
        <v>1</v>
      </c>
      <c r="AW231" s="52" t="b">
        <f t="shared" si="74"/>
        <v>0</v>
      </c>
      <c r="AX231" s="52" t="str">
        <f t="shared" si="75"/>
        <v>Unternehmen</v>
      </c>
      <c r="AY231" s="52" t="b">
        <f t="shared" si="76"/>
        <v>0</v>
      </c>
      <c r="AZ231" s="52" t="str">
        <f t="shared" si="77"/>
        <v>10209</v>
      </c>
      <c r="BA231" s="52" t="str">
        <f>VLOOKUP(A231,'BAT Grundtabelle'!A:U,21,0)</f>
        <v>ja</v>
      </c>
      <c r="BB231" s="52" t="str">
        <f t="shared" si="78"/>
        <v>nein</v>
      </c>
      <c r="BC231" s="52" t="str">
        <f t="shared" si="79"/>
        <v>10209</v>
      </c>
      <c r="BD231" s="52" t="str">
        <f t="shared" si="80"/>
        <v>Berufsbekleidungshandel</v>
      </c>
      <c r="BE231" s="52" t="str">
        <f t="shared" si="81"/>
        <v>Unternehmen</v>
      </c>
      <c r="BF231" s="52">
        <f t="shared" si="82"/>
        <v>1</v>
      </c>
    </row>
    <row r="232" spans="1:58" hidden="1" x14ac:dyDescent="0.35">
      <c r="A232" s="107" t="s">
        <v>2622</v>
      </c>
      <c r="B232" s="75" t="s">
        <v>484</v>
      </c>
      <c r="C232" s="52" t="s">
        <v>3</v>
      </c>
      <c r="D232" s="52" t="s">
        <v>3</v>
      </c>
      <c r="E232" s="52" t="s">
        <v>2</v>
      </c>
      <c r="F232" s="52" t="s">
        <v>2</v>
      </c>
      <c r="G232" s="52" t="s">
        <v>2</v>
      </c>
      <c r="H232" s="52" t="s">
        <v>2</v>
      </c>
      <c r="I232" s="52" t="s">
        <v>3</v>
      </c>
      <c r="J232" s="52">
        <v>1</v>
      </c>
      <c r="K232" s="52" t="s">
        <v>2</v>
      </c>
      <c r="L232" s="52" t="s">
        <v>2</v>
      </c>
      <c r="M232" s="52" t="s">
        <v>2</v>
      </c>
      <c r="N232" s="52" t="s">
        <v>3</v>
      </c>
      <c r="P232" s="52" t="s">
        <v>4</v>
      </c>
      <c r="Q232" s="52" t="str">
        <f t="shared" si="86"/>
        <v>Nein</v>
      </c>
      <c r="R232" s="52" t="str">
        <f t="shared" si="86"/>
        <v>Nein</v>
      </c>
      <c r="S232" s="52" t="str">
        <f t="shared" si="86"/>
        <v>Nein</v>
      </c>
      <c r="T232" s="52" t="str">
        <f t="shared" si="86"/>
        <v>Nein</v>
      </c>
      <c r="U232" s="52" t="str">
        <f t="shared" si="86"/>
        <v>Nein</v>
      </c>
      <c r="V232" s="52" t="str">
        <f t="shared" si="86"/>
        <v>Nein</v>
      </c>
      <c r="W232" s="52" t="str">
        <f t="shared" si="86"/>
        <v>Nein</v>
      </c>
      <c r="X232" s="52" t="str">
        <f t="shared" si="86"/>
        <v>Nein</v>
      </c>
      <c r="Y232" s="52" t="str">
        <f t="shared" si="86"/>
        <v>Nein</v>
      </c>
      <c r="Z232" s="52" t="str">
        <f t="shared" si="86"/>
        <v>Nein</v>
      </c>
      <c r="AA232" s="52" t="str">
        <f t="shared" si="86"/>
        <v>Nein</v>
      </c>
      <c r="AB232" s="52" t="str">
        <f t="shared" si="86"/>
        <v>Nein</v>
      </c>
      <c r="AC232" s="52" t="str">
        <f t="shared" si="86"/>
        <v>Nein</v>
      </c>
      <c r="AD232" s="52" t="str">
        <f t="shared" si="86"/>
        <v>Nein</v>
      </c>
      <c r="AE232" s="52" t="str">
        <f t="shared" si="86"/>
        <v>Nein</v>
      </c>
      <c r="AF232" s="52" t="str">
        <f t="shared" si="86"/>
        <v>Nein</v>
      </c>
      <c r="AG232" s="61" t="str">
        <f>IF(Q232="Ja",VLOOKUP($Q$2,Plausis!A:E,5,0),IF(R232="Ja",VLOOKUP($R$2,Plausis!A:E,5,0),IF(T232="Ja",VLOOKUP($T$2,Plausis!A:E,5,0),IF(U232="Ja",VLOOKUP($U$2,Plausis!A:E,5,0),IF(AA232="Ja",VLOOKUP($AA$2,Plausis!A:E,5,0),IF(AC232="Ja",VLOOKUP($AC$2,Plausis!A:E,5,0),IF(AD232="Ja",VLOOKUP($AD$2,Plausis!A:E,5,0),"")))))))</f>
        <v/>
      </c>
      <c r="AH232" s="52" t="str">
        <f>IF(Y232="Ja",VLOOKUP($Y$2,Plausis!A:E,5,0),"")</f>
        <v/>
      </c>
      <c r="AI232" s="52" t="str">
        <f t="shared" si="70"/>
        <v>Ja</v>
      </c>
      <c r="AJ232" s="52" t="str">
        <f>IF(S232="Ja",VLOOKUP($S$2,Plausis!A:E,5,0),IF(V232="Ja",VLOOKUP($V$2,Plausis!A:E,5,0),IF(X232="Ja",VLOOKUP($X$2,Plausis!A:E,5,0),"")))</f>
        <v/>
      </c>
      <c r="AL232" s="52" t="s">
        <v>3</v>
      </c>
      <c r="AM232" s="114">
        <v>45531</v>
      </c>
      <c r="AN232" s="52" t="s">
        <v>4467</v>
      </c>
      <c r="AO232" s="52" t="str">
        <f>VLOOKUP(B232,'BAT Grundtabelle'!B:T,19,0)</f>
        <v>ja</v>
      </c>
      <c r="AP232" s="105" t="str">
        <f t="shared" si="71"/>
        <v>10210</v>
      </c>
      <c r="AQ232" s="52" t="str">
        <f t="shared" si="72"/>
        <v>Berufsbekleidungshersteller</v>
      </c>
      <c r="AR232" s="52" t="b">
        <f t="shared" si="87"/>
        <v>0</v>
      </c>
      <c r="AS232" s="52" t="b">
        <f t="shared" si="87"/>
        <v>0</v>
      </c>
      <c r="AT232" s="52" t="b">
        <f t="shared" si="87"/>
        <v>0</v>
      </c>
      <c r="AU232" s="52">
        <f t="shared" si="73"/>
        <v>1</v>
      </c>
      <c r="AW232" s="52" t="b">
        <f t="shared" si="74"/>
        <v>0</v>
      </c>
      <c r="AX232" s="52" t="str">
        <f t="shared" si="75"/>
        <v>Unternehmen</v>
      </c>
      <c r="AY232" s="52" t="b">
        <f t="shared" si="76"/>
        <v>0</v>
      </c>
      <c r="AZ232" s="52" t="str">
        <f t="shared" si="77"/>
        <v>10210</v>
      </c>
      <c r="BA232" s="52" t="str">
        <f>VLOOKUP(A232,'BAT Grundtabelle'!A:U,21,0)</f>
        <v>ja</v>
      </c>
      <c r="BB232" s="52" t="str">
        <f t="shared" si="78"/>
        <v>nein</v>
      </c>
      <c r="BC232" s="52" t="str">
        <f t="shared" si="79"/>
        <v>10210</v>
      </c>
      <c r="BD232" s="52" t="str">
        <f t="shared" si="80"/>
        <v>Berufsbekleidungshersteller</v>
      </c>
      <c r="BE232" s="52" t="str">
        <f t="shared" si="81"/>
        <v>Unternehmen</v>
      </c>
      <c r="BF232" s="52">
        <f t="shared" si="82"/>
        <v>1</v>
      </c>
    </row>
    <row r="233" spans="1:58" hidden="1" x14ac:dyDescent="0.35">
      <c r="A233" s="107" t="s">
        <v>2623</v>
      </c>
      <c r="B233" s="75" t="s">
        <v>1917</v>
      </c>
      <c r="C233" s="52" t="s">
        <v>3</v>
      </c>
      <c r="D233" s="52" t="s">
        <v>3</v>
      </c>
      <c r="E233" s="52" t="s">
        <v>2</v>
      </c>
      <c r="F233" s="52" t="s">
        <v>2</v>
      </c>
      <c r="G233" s="52" t="s">
        <v>2</v>
      </c>
      <c r="H233" s="52" t="s">
        <v>2</v>
      </c>
      <c r="I233" s="52" t="s">
        <v>3</v>
      </c>
      <c r="J233" s="52">
        <v>1</v>
      </c>
      <c r="K233" s="52" t="s">
        <v>2</v>
      </c>
      <c r="L233" s="52" t="s">
        <v>2</v>
      </c>
      <c r="M233" s="52" t="s">
        <v>2</v>
      </c>
      <c r="N233" s="52" t="s">
        <v>3</v>
      </c>
      <c r="P233" s="52" t="s">
        <v>4</v>
      </c>
      <c r="Q233" s="52" t="str">
        <f t="shared" ref="Q233:AF242" si="88">IF(ISERROR(FIND(Q$2,$P233,1)),"Nein","Ja")</f>
        <v>Nein</v>
      </c>
      <c r="R233" s="52" t="str">
        <f t="shared" si="88"/>
        <v>Nein</v>
      </c>
      <c r="S233" s="52" t="str">
        <f t="shared" si="88"/>
        <v>Nein</v>
      </c>
      <c r="T233" s="52" t="str">
        <f t="shared" si="88"/>
        <v>Nein</v>
      </c>
      <c r="U233" s="52" t="str">
        <f t="shared" si="88"/>
        <v>Nein</v>
      </c>
      <c r="V233" s="52" t="str">
        <f t="shared" si="88"/>
        <v>Nein</v>
      </c>
      <c r="W233" s="52" t="str">
        <f t="shared" si="88"/>
        <v>Nein</v>
      </c>
      <c r="X233" s="52" t="str">
        <f t="shared" si="88"/>
        <v>Nein</v>
      </c>
      <c r="Y233" s="52" t="str">
        <f t="shared" si="88"/>
        <v>Nein</v>
      </c>
      <c r="Z233" s="52" t="str">
        <f t="shared" si="88"/>
        <v>Nein</v>
      </c>
      <c r="AA233" s="52" t="str">
        <f t="shared" si="88"/>
        <v>Nein</v>
      </c>
      <c r="AB233" s="52" t="str">
        <f t="shared" si="88"/>
        <v>Nein</v>
      </c>
      <c r="AC233" s="52" t="str">
        <f t="shared" si="88"/>
        <v>Nein</v>
      </c>
      <c r="AD233" s="52" t="str">
        <f t="shared" si="88"/>
        <v>Nein</v>
      </c>
      <c r="AE233" s="52" t="str">
        <f t="shared" si="88"/>
        <v>Nein</v>
      </c>
      <c r="AF233" s="52" t="str">
        <f t="shared" si="88"/>
        <v>Nein</v>
      </c>
      <c r="AG233" s="61" t="str">
        <f>IF(Q233="Ja",VLOOKUP($Q$2,Plausis!A:E,5,0),IF(R233="Ja",VLOOKUP($R$2,Plausis!A:E,5,0),IF(T233="Ja",VLOOKUP($T$2,Plausis!A:E,5,0),IF(U233="Ja",VLOOKUP($U$2,Plausis!A:E,5,0),IF(AA233="Ja",VLOOKUP($AA$2,Plausis!A:E,5,0),IF(AC233="Ja",VLOOKUP($AC$2,Plausis!A:E,5,0),IF(AD233="Ja",VLOOKUP($AD$2,Plausis!A:E,5,0),"")))))))</f>
        <v/>
      </c>
      <c r="AH233" s="52" t="str">
        <f>IF(Y233="Ja",VLOOKUP($Y$2,Plausis!A:E,5,0),"")</f>
        <v/>
      </c>
      <c r="AI233" s="52" t="str">
        <f t="shared" si="70"/>
        <v>Ja</v>
      </c>
      <c r="AJ233" s="52" t="str">
        <f>IF(S233="Ja",VLOOKUP($S$2,Plausis!A:E,5,0),IF(V233="Ja",VLOOKUP($V$2,Plausis!A:E,5,0),IF(X233="Ja",VLOOKUP($X$2,Plausis!A:E,5,0),"")))</f>
        <v/>
      </c>
      <c r="AL233" s="52" t="s">
        <v>2</v>
      </c>
      <c r="AM233" s="114">
        <v>45531</v>
      </c>
      <c r="AN233" s="52" t="s">
        <v>4467</v>
      </c>
      <c r="AO233" s="52" t="str">
        <f>VLOOKUP(B233,'BAT Grundtabelle'!B:T,19,0)</f>
        <v>ja</v>
      </c>
      <c r="AP233" s="105" t="str">
        <f t="shared" si="71"/>
        <v>10211</v>
      </c>
      <c r="AQ233" s="52" t="str">
        <f t="shared" si="72"/>
        <v>Berufsmusiker, freiberuflich</v>
      </c>
      <c r="AR233" s="52" t="b">
        <f t="shared" si="87"/>
        <v>0</v>
      </c>
      <c r="AS233" s="52" t="b">
        <f t="shared" si="87"/>
        <v>0</v>
      </c>
      <c r="AT233" s="52" t="b">
        <f t="shared" si="87"/>
        <v>0</v>
      </c>
      <c r="AU233" s="52">
        <f t="shared" si="73"/>
        <v>1</v>
      </c>
      <c r="AW233" s="52" t="b">
        <f t="shared" si="74"/>
        <v>0</v>
      </c>
      <c r="AX233" s="52" t="str">
        <f t="shared" si="75"/>
        <v>Unternehmen</v>
      </c>
      <c r="AY233" s="52" t="b">
        <f t="shared" si="76"/>
        <v>0</v>
      </c>
      <c r="AZ233" s="52" t="str">
        <f t="shared" si="77"/>
        <v>10211</v>
      </c>
      <c r="BA233" s="52" t="str">
        <f>VLOOKUP(A233,'BAT Grundtabelle'!A:U,21,0)</f>
        <v>ja</v>
      </c>
      <c r="BB233" s="52" t="str">
        <f t="shared" si="78"/>
        <v>nein</v>
      </c>
      <c r="BC233" s="52" t="str">
        <f t="shared" si="79"/>
        <v>10211</v>
      </c>
      <c r="BD233" s="52" t="str">
        <f t="shared" si="80"/>
        <v>Berufsmusiker, freiberuflich</v>
      </c>
      <c r="BE233" s="52" t="str">
        <f t="shared" si="81"/>
        <v>Unternehmen</v>
      </c>
      <c r="BF233" s="52">
        <f t="shared" si="82"/>
        <v>1</v>
      </c>
    </row>
    <row r="234" spans="1:58" hidden="1" x14ac:dyDescent="0.35">
      <c r="A234" s="107" t="s">
        <v>2624</v>
      </c>
      <c r="B234" s="75" t="s">
        <v>1093</v>
      </c>
      <c r="C234" s="52" t="s">
        <v>3</v>
      </c>
      <c r="D234" s="52" t="s">
        <v>3</v>
      </c>
      <c r="E234" s="52" t="s">
        <v>2</v>
      </c>
      <c r="F234" s="52" t="s">
        <v>2</v>
      </c>
      <c r="G234" s="52" t="s">
        <v>2</v>
      </c>
      <c r="H234" s="52" t="s">
        <v>2</v>
      </c>
      <c r="I234" s="52" t="s">
        <v>3</v>
      </c>
      <c r="J234" s="52">
        <v>1</v>
      </c>
      <c r="K234" s="52" t="s">
        <v>2</v>
      </c>
      <c r="L234" s="52" t="s">
        <v>2</v>
      </c>
      <c r="M234" s="52" t="s">
        <v>2</v>
      </c>
      <c r="N234" s="52" t="s">
        <v>3</v>
      </c>
      <c r="P234" s="52" t="s">
        <v>4</v>
      </c>
      <c r="Q234" s="52" t="str">
        <f t="shared" si="88"/>
        <v>Nein</v>
      </c>
      <c r="R234" s="52" t="str">
        <f t="shared" si="88"/>
        <v>Nein</v>
      </c>
      <c r="S234" s="52" t="str">
        <f t="shared" si="88"/>
        <v>Nein</v>
      </c>
      <c r="T234" s="52" t="str">
        <f t="shared" si="88"/>
        <v>Nein</v>
      </c>
      <c r="U234" s="52" t="str">
        <f t="shared" si="88"/>
        <v>Nein</v>
      </c>
      <c r="V234" s="52" t="str">
        <f t="shared" si="88"/>
        <v>Nein</v>
      </c>
      <c r="W234" s="52" t="str">
        <f t="shared" si="88"/>
        <v>Nein</v>
      </c>
      <c r="X234" s="52" t="str">
        <f t="shared" si="88"/>
        <v>Nein</v>
      </c>
      <c r="Y234" s="52" t="str">
        <f t="shared" si="88"/>
        <v>Nein</v>
      </c>
      <c r="Z234" s="52" t="str">
        <f t="shared" si="88"/>
        <v>Nein</v>
      </c>
      <c r="AA234" s="52" t="str">
        <f t="shared" si="88"/>
        <v>Nein</v>
      </c>
      <c r="AB234" s="52" t="str">
        <f t="shared" si="88"/>
        <v>Nein</v>
      </c>
      <c r="AC234" s="52" t="str">
        <f t="shared" si="88"/>
        <v>Nein</v>
      </c>
      <c r="AD234" s="52" t="str">
        <f t="shared" si="88"/>
        <v>Nein</v>
      </c>
      <c r="AE234" s="52" t="str">
        <f t="shared" si="88"/>
        <v>Nein</v>
      </c>
      <c r="AF234" s="52" t="str">
        <f t="shared" si="88"/>
        <v>Nein</v>
      </c>
      <c r="AG234" s="61" t="str">
        <f>IF(Q234="Ja",VLOOKUP($Q$2,Plausis!A:E,5,0),IF(R234="Ja",VLOOKUP($R$2,Plausis!A:E,5,0),IF(T234="Ja",VLOOKUP($T$2,Plausis!A:E,5,0),IF(U234="Ja",VLOOKUP($U$2,Plausis!A:E,5,0),IF(AA234="Ja",VLOOKUP($AA$2,Plausis!A:E,5,0),IF(AC234="Ja",VLOOKUP($AC$2,Plausis!A:E,5,0),IF(AD234="Ja",VLOOKUP($AD$2,Plausis!A:E,5,0),"")))))))</f>
        <v/>
      </c>
      <c r="AH234" s="52" t="str">
        <f>IF(Y234="Ja",VLOOKUP($Y$2,Plausis!A:E,5,0),"")</f>
        <v/>
      </c>
      <c r="AI234" s="52" t="str">
        <f t="shared" si="70"/>
        <v>Ja</v>
      </c>
      <c r="AJ234" s="52" t="str">
        <f>IF(S234="Ja",VLOOKUP($S$2,Plausis!A:E,5,0),IF(V234="Ja",VLOOKUP($V$2,Plausis!A:E,5,0),IF(X234="Ja",VLOOKUP($X$2,Plausis!A:E,5,0),"")))</f>
        <v/>
      </c>
      <c r="AL234" s="52" t="s">
        <v>2</v>
      </c>
      <c r="AM234" s="114">
        <v>45531</v>
      </c>
      <c r="AN234" s="52" t="s">
        <v>4467</v>
      </c>
      <c r="AO234" s="52" t="str">
        <f>VLOOKUP(B234,'BAT Grundtabelle'!B:T,19,0)</f>
        <v>ja</v>
      </c>
      <c r="AP234" s="105" t="str">
        <f t="shared" si="71"/>
        <v>10212</v>
      </c>
      <c r="AQ234" s="52" t="str">
        <f t="shared" si="72"/>
        <v>Berufsschule</v>
      </c>
      <c r="AR234" s="52" t="b">
        <f t="shared" si="87"/>
        <v>0</v>
      </c>
      <c r="AS234" s="52" t="b">
        <f t="shared" si="87"/>
        <v>0</v>
      </c>
      <c r="AT234" s="52" t="b">
        <f t="shared" si="87"/>
        <v>0</v>
      </c>
      <c r="AU234" s="52">
        <f t="shared" si="73"/>
        <v>1</v>
      </c>
      <c r="AW234" s="52" t="b">
        <f t="shared" si="74"/>
        <v>0</v>
      </c>
      <c r="AX234" s="52" t="str">
        <f t="shared" si="75"/>
        <v>Unternehmen</v>
      </c>
      <c r="AY234" s="52" t="b">
        <f t="shared" si="76"/>
        <v>0</v>
      </c>
      <c r="AZ234" s="52" t="str">
        <f t="shared" si="77"/>
        <v>10212</v>
      </c>
      <c r="BA234" s="52" t="str">
        <f>VLOOKUP(A234,'BAT Grundtabelle'!A:U,21,0)</f>
        <v>ja</v>
      </c>
      <c r="BB234" s="52" t="str">
        <f t="shared" si="78"/>
        <v>nein</v>
      </c>
      <c r="BC234" s="52" t="str">
        <f t="shared" si="79"/>
        <v>10212</v>
      </c>
      <c r="BD234" s="52" t="str">
        <f t="shared" si="80"/>
        <v>Berufsschule</v>
      </c>
      <c r="BE234" s="52" t="str">
        <f t="shared" si="81"/>
        <v>Unternehmen</v>
      </c>
      <c r="BF234" s="52">
        <f t="shared" si="82"/>
        <v>1</v>
      </c>
    </row>
    <row r="235" spans="1:58" hidden="1" x14ac:dyDescent="0.35">
      <c r="A235" s="107" t="s">
        <v>2625</v>
      </c>
      <c r="B235" s="75" t="s">
        <v>1610</v>
      </c>
      <c r="C235" s="52" t="s">
        <v>3</v>
      </c>
      <c r="D235" s="52" t="s">
        <v>3</v>
      </c>
      <c r="E235" s="52" t="s">
        <v>2</v>
      </c>
      <c r="F235" s="52" t="s">
        <v>2</v>
      </c>
      <c r="G235" s="52" t="s">
        <v>2</v>
      </c>
      <c r="H235" s="52" t="s">
        <v>2</v>
      </c>
      <c r="I235" s="52" t="s">
        <v>3</v>
      </c>
      <c r="J235" s="52">
        <v>1</v>
      </c>
      <c r="K235" s="52" t="s">
        <v>2</v>
      </c>
      <c r="L235" s="52" t="s">
        <v>2</v>
      </c>
      <c r="M235" s="52" t="s">
        <v>2</v>
      </c>
      <c r="N235" s="52" t="s">
        <v>3</v>
      </c>
      <c r="P235" s="52" t="s">
        <v>4</v>
      </c>
      <c r="Q235" s="52" t="str">
        <f t="shared" si="88"/>
        <v>Nein</v>
      </c>
      <c r="R235" s="52" t="str">
        <f t="shared" si="88"/>
        <v>Nein</v>
      </c>
      <c r="S235" s="52" t="str">
        <f t="shared" si="88"/>
        <v>Nein</v>
      </c>
      <c r="T235" s="52" t="str">
        <f t="shared" si="88"/>
        <v>Nein</v>
      </c>
      <c r="U235" s="52" t="str">
        <f t="shared" si="88"/>
        <v>Nein</v>
      </c>
      <c r="V235" s="52" t="str">
        <f t="shared" si="88"/>
        <v>Nein</v>
      </c>
      <c r="W235" s="52" t="str">
        <f t="shared" si="88"/>
        <v>Nein</v>
      </c>
      <c r="X235" s="52" t="str">
        <f t="shared" si="88"/>
        <v>Nein</v>
      </c>
      <c r="Y235" s="52" t="str">
        <f t="shared" si="88"/>
        <v>Nein</v>
      </c>
      <c r="Z235" s="52" t="str">
        <f t="shared" si="88"/>
        <v>Nein</v>
      </c>
      <c r="AA235" s="52" t="str">
        <f t="shared" si="88"/>
        <v>Nein</v>
      </c>
      <c r="AB235" s="52" t="str">
        <f t="shared" si="88"/>
        <v>Nein</v>
      </c>
      <c r="AC235" s="52" t="str">
        <f t="shared" si="88"/>
        <v>Nein</v>
      </c>
      <c r="AD235" s="52" t="str">
        <f t="shared" si="88"/>
        <v>Nein</v>
      </c>
      <c r="AE235" s="52" t="str">
        <f t="shared" si="88"/>
        <v>Nein</v>
      </c>
      <c r="AF235" s="52" t="str">
        <f t="shared" si="88"/>
        <v>Nein</v>
      </c>
      <c r="AG235" s="61" t="str">
        <f>IF(Q235="Ja",VLOOKUP($Q$2,Plausis!A:E,5,0),IF(R235="Ja",VLOOKUP($R$2,Plausis!A:E,5,0),IF(T235="Ja",VLOOKUP($T$2,Plausis!A:E,5,0),IF(U235="Ja",VLOOKUP($U$2,Plausis!A:E,5,0),IF(AA235="Ja",VLOOKUP($AA$2,Plausis!A:E,5,0),IF(AC235="Ja",VLOOKUP($AC$2,Plausis!A:E,5,0),IF(AD235="Ja",VLOOKUP($AD$2,Plausis!A:E,5,0),"")))))))</f>
        <v/>
      </c>
      <c r="AH235" s="52" t="str">
        <f>IF(Y235="Ja",VLOOKUP($Y$2,Plausis!A:E,5,0),"")</f>
        <v/>
      </c>
      <c r="AI235" s="52" t="str">
        <f t="shared" si="70"/>
        <v>Ja</v>
      </c>
      <c r="AJ235" s="52" t="str">
        <f>IF(S235="Ja",VLOOKUP($S$2,Plausis!A:E,5,0),IF(V235="Ja",VLOOKUP($V$2,Plausis!A:E,5,0),IF(X235="Ja",VLOOKUP($X$2,Plausis!A:E,5,0),"")))</f>
        <v/>
      </c>
      <c r="AL235" s="52" t="s">
        <v>2</v>
      </c>
      <c r="AM235" s="114">
        <v>45531</v>
      </c>
      <c r="AN235" s="52" t="s">
        <v>4467</v>
      </c>
      <c r="AO235" s="52" t="str">
        <f>VLOOKUP(B235,'BAT Grundtabelle'!B:T,19,0)</f>
        <v>ja</v>
      </c>
      <c r="AP235" s="105" t="str">
        <f t="shared" si="71"/>
        <v>10213</v>
      </c>
      <c r="AQ235" s="52" t="str">
        <f t="shared" si="72"/>
        <v>Besamungsinstitut</v>
      </c>
      <c r="AR235" s="52" t="b">
        <f t="shared" si="87"/>
        <v>0</v>
      </c>
      <c r="AS235" s="52" t="b">
        <f t="shared" si="87"/>
        <v>0</v>
      </c>
      <c r="AT235" s="52" t="b">
        <f t="shared" si="87"/>
        <v>0</v>
      </c>
      <c r="AU235" s="52">
        <f t="shared" si="73"/>
        <v>1</v>
      </c>
      <c r="AW235" s="52" t="b">
        <f t="shared" si="74"/>
        <v>0</v>
      </c>
      <c r="AX235" s="52" t="str">
        <f t="shared" si="75"/>
        <v>Unternehmen</v>
      </c>
      <c r="AY235" s="52" t="b">
        <f t="shared" si="76"/>
        <v>0</v>
      </c>
      <c r="AZ235" s="52" t="str">
        <f t="shared" si="77"/>
        <v>10213</v>
      </c>
      <c r="BA235" s="52" t="str">
        <f>VLOOKUP(A235,'BAT Grundtabelle'!A:U,21,0)</f>
        <v>ja</v>
      </c>
      <c r="BB235" s="52" t="str">
        <f t="shared" si="78"/>
        <v>nein</v>
      </c>
      <c r="BC235" s="52" t="str">
        <f t="shared" si="79"/>
        <v>10213</v>
      </c>
      <c r="BD235" s="52" t="str">
        <f t="shared" si="80"/>
        <v>Besamungsinstitut</v>
      </c>
      <c r="BE235" s="52" t="str">
        <f t="shared" si="81"/>
        <v>Unternehmen</v>
      </c>
      <c r="BF235" s="52">
        <f t="shared" si="82"/>
        <v>1</v>
      </c>
    </row>
    <row r="236" spans="1:58" hidden="1" x14ac:dyDescent="0.35">
      <c r="A236" s="107" t="s">
        <v>2626</v>
      </c>
      <c r="B236" s="75" t="s">
        <v>1611</v>
      </c>
      <c r="C236" s="52" t="s">
        <v>3</v>
      </c>
      <c r="D236" s="52" t="s">
        <v>3</v>
      </c>
      <c r="E236" s="52" t="s">
        <v>2</v>
      </c>
      <c r="F236" s="52" t="s">
        <v>2</v>
      </c>
      <c r="G236" s="52" t="s">
        <v>2</v>
      </c>
      <c r="H236" s="52" t="s">
        <v>2</v>
      </c>
      <c r="I236" s="52" t="s">
        <v>3</v>
      </c>
      <c r="J236" s="52">
        <v>1</v>
      </c>
      <c r="K236" s="52" t="s">
        <v>2</v>
      </c>
      <c r="L236" s="52" t="s">
        <v>2</v>
      </c>
      <c r="M236" s="52" t="s">
        <v>2</v>
      </c>
      <c r="N236" s="52" t="s">
        <v>3</v>
      </c>
      <c r="P236" s="52" t="s">
        <v>4</v>
      </c>
      <c r="Q236" s="52" t="str">
        <f t="shared" si="88"/>
        <v>Nein</v>
      </c>
      <c r="R236" s="52" t="str">
        <f t="shared" si="88"/>
        <v>Nein</v>
      </c>
      <c r="S236" s="52" t="str">
        <f t="shared" si="88"/>
        <v>Nein</v>
      </c>
      <c r="T236" s="52" t="str">
        <f t="shared" si="88"/>
        <v>Nein</v>
      </c>
      <c r="U236" s="52" t="str">
        <f t="shared" si="88"/>
        <v>Nein</v>
      </c>
      <c r="V236" s="52" t="str">
        <f t="shared" si="88"/>
        <v>Nein</v>
      </c>
      <c r="W236" s="52" t="str">
        <f t="shared" si="88"/>
        <v>Nein</v>
      </c>
      <c r="X236" s="52" t="str">
        <f t="shared" si="88"/>
        <v>Nein</v>
      </c>
      <c r="Y236" s="52" t="str">
        <f t="shared" si="88"/>
        <v>Nein</v>
      </c>
      <c r="Z236" s="52" t="str">
        <f t="shared" si="88"/>
        <v>Nein</v>
      </c>
      <c r="AA236" s="52" t="str">
        <f t="shared" si="88"/>
        <v>Nein</v>
      </c>
      <c r="AB236" s="52" t="str">
        <f t="shared" si="88"/>
        <v>Nein</v>
      </c>
      <c r="AC236" s="52" t="str">
        <f t="shared" si="88"/>
        <v>Nein</v>
      </c>
      <c r="AD236" s="52" t="str">
        <f t="shared" si="88"/>
        <v>Nein</v>
      </c>
      <c r="AE236" s="52" t="str">
        <f t="shared" si="88"/>
        <v>Nein</v>
      </c>
      <c r="AF236" s="52" t="str">
        <f t="shared" si="88"/>
        <v>Nein</v>
      </c>
      <c r="AG236" s="61" t="str">
        <f>IF(Q236="Ja",VLOOKUP($Q$2,Plausis!A:E,5,0),IF(R236="Ja",VLOOKUP($R$2,Plausis!A:E,5,0),IF(T236="Ja",VLOOKUP($T$2,Plausis!A:E,5,0),IF(U236="Ja",VLOOKUP($U$2,Plausis!A:E,5,0),IF(AA236="Ja",VLOOKUP($AA$2,Plausis!A:E,5,0),IF(AC236="Ja",VLOOKUP($AC$2,Plausis!A:E,5,0),IF(AD236="Ja",VLOOKUP($AD$2,Plausis!A:E,5,0),"")))))))</f>
        <v/>
      </c>
      <c r="AH236" s="52" t="str">
        <f>IF(Y236="Ja",VLOOKUP($Y$2,Plausis!A:E,5,0),"")</f>
        <v/>
      </c>
      <c r="AI236" s="52" t="str">
        <f t="shared" si="70"/>
        <v>Ja</v>
      </c>
      <c r="AJ236" s="52" t="str">
        <f>IF(S236="Ja",VLOOKUP($S$2,Plausis!A:E,5,0),IF(V236="Ja",VLOOKUP($V$2,Plausis!A:E,5,0),IF(X236="Ja",VLOOKUP($X$2,Plausis!A:E,5,0),"")))</f>
        <v/>
      </c>
      <c r="AL236" s="52" t="s">
        <v>2</v>
      </c>
      <c r="AM236" s="114">
        <v>45531</v>
      </c>
      <c r="AN236" s="52" t="s">
        <v>4467</v>
      </c>
      <c r="AO236" s="52" t="str">
        <f>VLOOKUP(B236,'BAT Grundtabelle'!B:T,19,0)</f>
        <v>ja</v>
      </c>
      <c r="AP236" s="105" t="str">
        <f t="shared" si="71"/>
        <v>10214</v>
      </c>
      <c r="AQ236" s="52" t="str">
        <f t="shared" si="72"/>
        <v>Besamungsstation</v>
      </c>
      <c r="AR236" s="52" t="b">
        <f t="shared" si="87"/>
        <v>0</v>
      </c>
      <c r="AS236" s="52" t="b">
        <f t="shared" si="87"/>
        <v>0</v>
      </c>
      <c r="AT236" s="52" t="b">
        <f t="shared" si="87"/>
        <v>0</v>
      </c>
      <c r="AU236" s="52">
        <f t="shared" si="73"/>
        <v>1</v>
      </c>
      <c r="AW236" s="52" t="b">
        <f t="shared" si="74"/>
        <v>0</v>
      </c>
      <c r="AX236" s="52" t="str">
        <f t="shared" si="75"/>
        <v>Unternehmen</v>
      </c>
      <c r="AY236" s="52" t="b">
        <f t="shared" si="76"/>
        <v>0</v>
      </c>
      <c r="AZ236" s="52" t="str">
        <f t="shared" si="77"/>
        <v>10214</v>
      </c>
      <c r="BA236" s="52" t="str">
        <f>VLOOKUP(A236,'BAT Grundtabelle'!A:U,21,0)</f>
        <v>ja</v>
      </c>
      <c r="BB236" s="52" t="str">
        <f t="shared" si="78"/>
        <v>nein</v>
      </c>
      <c r="BC236" s="52" t="str">
        <f t="shared" si="79"/>
        <v>10214</v>
      </c>
      <c r="BD236" s="52" t="str">
        <f t="shared" si="80"/>
        <v>Besamungsstation</v>
      </c>
      <c r="BE236" s="52" t="str">
        <f t="shared" si="81"/>
        <v>Unternehmen</v>
      </c>
      <c r="BF236" s="52">
        <f t="shared" si="82"/>
        <v>1</v>
      </c>
    </row>
    <row r="237" spans="1:58" hidden="1" x14ac:dyDescent="0.35">
      <c r="A237" s="107" t="s">
        <v>2627</v>
      </c>
      <c r="B237" s="75" t="s">
        <v>1918</v>
      </c>
      <c r="C237" s="52" t="s">
        <v>3</v>
      </c>
      <c r="D237" s="52" t="s">
        <v>3</v>
      </c>
      <c r="E237" s="52" t="s">
        <v>2</v>
      </c>
      <c r="F237" s="52" t="s">
        <v>2</v>
      </c>
      <c r="G237" s="52" t="s">
        <v>2</v>
      </c>
      <c r="H237" s="52" t="s">
        <v>2</v>
      </c>
      <c r="I237" s="52" t="s">
        <v>3</v>
      </c>
      <c r="J237" s="52">
        <v>1</v>
      </c>
      <c r="K237" s="52" t="s">
        <v>2</v>
      </c>
      <c r="L237" s="52" t="s">
        <v>2</v>
      </c>
      <c r="M237" s="52" t="s">
        <v>2</v>
      </c>
      <c r="N237" s="52" t="s">
        <v>3</v>
      </c>
      <c r="P237" s="52" t="s">
        <v>4</v>
      </c>
      <c r="Q237" s="52" t="str">
        <f t="shared" si="88"/>
        <v>Nein</v>
      </c>
      <c r="R237" s="52" t="str">
        <f t="shared" si="88"/>
        <v>Nein</v>
      </c>
      <c r="S237" s="52" t="str">
        <f t="shared" si="88"/>
        <v>Nein</v>
      </c>
      <c r="T237" s="52" t="str">
        <f t="shared" si="88"/>
        <v>Nein</v>
      </c>
      <c r="U237" s="52" t="str">
        <f t="shared" si="88"/>
        <v>Nein</v>
      </c>
      <c r="V237" s="52" t="str">
        <f t="shared" si="88"/>
        <v>Nein</v>
      </c>
      <c r="W237" s="52" t="str">
        <f t="shared" si="88"/>
        <v>Nein</v>
      </c>
      <c r="X237" s="52" t="str">
        <f t="shared" si="88"/>
        <v>Nein</v>
      </c>
      <c r="Y237" s="52" t="str">
        <f t="shared" si="88"/>
        <v>Nein</v>
      </c>
      <c r="Z237" s="52" t="str">
        <f t="shared" si="88"/>
        <v>Nein</v>
      </c>
      <c r="AA237" s="52" t="str">
        <f t="shared" si="88"/>
        <v>Nein</v>
      </c>
      <c r="AB237" s="52" t="str">
        <f t="shared" si="88"/>
        <v>Nein</v>
      </c>
      <c r="AC237" s="52" t="str">
        <f t="shared" si="88"/>
        <v>Nein</v>
      </c>
      <c r="AD237" s="52" t="str">
        <f t="shared" si="88"/>
        <v>Nein</v>
      </c>
      <c r="AE237" s="52" t="str">
        <f t="shared" si="88"/>
        <v>Nein</v>
      </c>
      <c r="AF237" s="52" t="str">
        <f t="shared" si="88"/>
        <v>Nein</v>
      </c>
      <c r="AG237" s="61" t="str">
        <f>IF(Q237="Ja",VLOOKUP($Q$2,Plausis!A:E,5,0),IF(R237="Ja",VLOOKUP($R$2,Plausis!A:E,5,0),IF(T237="Ja",VLOOKUP($T$2,Plausis!A:E,5,0),IF(U237="Ja",VLOOKUP($U$2,Plausis!A:E,5,0),IF(AA237="Ja",VLOOKUP($AA$2,Plausis!A:E,5,0),IF(AC237="Ja",VLOOKUP($AC$2,Plausis!A:E,5,0),IF(AD237="Ja",VLOOKUP($AD$2,Plausis!A:E,5,0),"")))))))</f>
        <v/>
      </c>
      <c r="AH237" s="52" t="str">
        <f>IF(Y237="Ja",VLOOKUP($Y$2,Plausis!A:E,5,0),"")</f>
        <v/>
      </c>
      <c r="AI237" s="52" t="str">
        <f t="shared" si="70"/>
        <v>Ja</v>
      </c>
      <c r="AJ237" s="52" t="str">
        <f>IF(S237="Ja",VLOOKUP($S$2,Plausis!A:E,5,0),IF(V237="Ja",VLOOKUP($V$2,Plausis!A:E,5,0),IF(X237="Ja",VLOOKUP($X$2,Plausis!A:E,5,0),"")))</f>
        <v/>
      </c>
      <c r="AL237" s="52" t="s">
        <v>2</v>
      </c>
      <c r="AM237" s="114">
        <v>45531</v>
      </c>
      <c r="AN237" s="52" t="s">
        <v>4467</v>
      </c>
      <c r="AO237" s="52" t="str">
        <f>VLOOKUP(B237,'BAT Grundtabelle'!B:T,19,0)</f>
        <v>ja</v>
      </c>
      <c r="AP237" s="105" t="str">
        <f t="shared" si="71"/>
        <v>10215</v>
      </c>
      <c r="AQ237" s="52" t="str">
        <f t="shared" si="72"/>
        <v>Besamungstechniker</v>
      </c>
      <c r="AR237" s="52" t="b">
        <f t="shared" si="87"/>
        <v>0</v>
      </c>
      <c r="AS237" s="52" t="b">
        <f t="shared" si="87"/>
        <v>0</v>
      </c>
      <c r="AT237" s="52" t="b">
        <f t="shared" si="87"/>
        <v>0</v>
      </c>
      <c r="AU237" s="52">
        <f t="shared" si="73"/>
        <v>1</v>
      </c>
      <c r="AW237" s="52" t="b">
        <f t="shared" si="74"/>
        <v>0</v>
      </c>
      <c r="AX237" s="52" t="str">
        <f t="shared" si="75"/>
        <v>Unternehmen</v>
      </c>
      <c r="AY237" s="52" t="b">
        <f t="shared" si="76"/>
        <v>0</v>
      </c>
      <c r="AZ237" s="52" t="str">
        <f t="shared" si="77"/>
        <v>10215</v>
      </c>
      <c r="BA237" s="52" t="str">
        <f>VLOOKUP(A237,'BAT Grundtabelle'!A:U,21,0)</f>
        <v>ja</v>
      </c>
      <c r="BB237" s="52" t="str">
        <f t="shared" si="78"/>
        <v>nein</v>
      </c>
      <c r="BC237" s="52" t="str">
        <f t="shared" si="79"/>
        <v>10215</v>
      </c>
      <c r="BD237" s="52" t="str">
        <f t="shared" si="80"/>
        <v>Besamungstechniker</v>
      </c>
      <c r="BE237" s="52" t="str">
        <f t="shared" si="81"/>
        <v>Unternehmen</v>
      </c>
      <c r="BF237" s="52">
        <f t="shared" si="82"/>
        <v>1</v>
      </c>
    </row>
    <row r="238" spans="1:58" hidden="1" x14ac:dyDescent="0.35">
      <c r="A238" s="107" t="s">
        <v>2044</v>
      </c>
      <c r="B238" s="75" t="s">
        <v>2043</v>
      </c>
      <c r="C238" s="52" t="s">
        <v>3</v>
      </c>
      <c r="D238" s="52" t="s">
        <v>3</v>
      </c>
      <c r="E238" s="52" t="s">
        <v>2</v>
      </c>
      <c r="F238" s="52" t="s">
        <v>2</v>
      </c>
      <c r="G238" s="52" t="s">
        <v>2</v>
      </c>
      <c r="H238" s="52" t="s">
        <v>2</v>
      </c>
      <c r="I238" s="52" t="s">
        <v>3</v>
      </c>
      <c r="J238" s="52">
        <v>1</v>
      </c>
      <c r="K238" s="52" t="s">
        <v>2</v>
      </c>
      <c r="L238" s="52" t="s">
        <v>2</v>
      </c>
      <c r="M238" s="52" t="s">
        <v>2</v>
      </c>
      <c r="N238" s="52" t="s">
        <v>3</v>
      </c>
      <c r="P238" s="52" t="s">
        <v>4</v>
      </c>
      <c r="Q238" s="52" t="str">
        <f t="shared" si="88"/>
        <v>Nein</v>
      </c>
      <c r="R238" s="52" t="str">
        <f t="shared" si="88"/>
        <v>Nein</v>
      </c>
      <c r="S238" s="52" t="str">
        <f t="shared" si="88"/>
        <v>Nein</v>
      </c>
      <c r="T238" s="52" t="str">
        <f t="shared" si="88"/>
        <v>Nein</v>
      </c>
      <c r="U238" s="52" t="str">
        <f t="shared" si="88"/>
        <v>Nein</v>
      </c>
      <c r="V238" s="52" t="str">
        <f t="shared" si="88"/>
        <v>Nein</v>
      </c>
      <c r="W238" s="52" t="str">
        <f t="shared" si="88"/>
        <v>Nein</v>
      </c>
      <c r="X238" s="52" t="str">
        <f t="shared" si="88"/>
        <v>Nein</v>
      </c>
      <c r="Y238" s="52" t="str">
        <f t="shared" si="88"/>
        <v>Nein</v>
      </c>
      <c r="Z238" s="52" t="str">
        <f t="shared" si="88"/>
        <v>Nein</v>
      </c>
      <c r="AA238" s="52" t="str">
        <f t="shared" si="88"/>
        <v>Nein</v>
      </c>
      <c r="AB238" s="52" t="str">
        <f t="shared" si="88"/>
        <v>Nein</v>
      </c>
      <c r="AC238" s="52" t="str">
        <f t="shared" si="88"/>
        <v>Nein</v>
      </c>
      <c r="AD238" s="52" t="str">
        <f t="shared" si="88"/>
        <v>Nein</v>
      </c>
      <c r="AE238" s="52" t="str">
        <f t="shared" si="88"/>
        <v>Nein</v>
      </c>
      <c r="AF238" s="52" t="str">
        <f t="shared" si="88"/>
        <v>Nein</v>
      </c>
      <c r="AG238" s="61" t="str">
        <f>IF(Q238="Ja",VLOOKUP($Q$2,Plausis!A:E,5,0),IF(R238="Ja",VLOOKUP($R$2,Plausis!A:E,5,0),IF(T238="Ja",VLOOKUP($T$2,Plausis!A:E,5,0),IF(U238="Ja",VLOOKUP($U$2,Plausis!A:E,5,0),IF(AA238="Ja",VLOOKUP($AA$2,Plausis!A:E,5,0),IF(AC238="Ja",VLOOKUP($AC$2,Plausis!A:E,5,0),IF(AD238="Ja",VLOOKUP($AD$2,Plausis!A:E,5,0),"")))))))</f>
        <v/>
      </c>
      <c r="AH238" s="52" t="str">
        <f>IF(Y238="Ja",VLOOKUP($Y$2,Plausis!A:E,5,0),"")</f>
        <v/>
      </c>
      <c r="AI238" s="52" t="str">
        <f t="shared" si="70"/>
        <v>Ja</v>
      </c>
      <c r="AJ238" s="52" t="str">
        <f>IF(S238="Ja",VLOOKUP($S$2,Plausis!A:E,5,0),IF(V238="Ja",VLOOKUP($V$2,Plausis!A:E,5,0),IF(X238="Ja",VLOOKUP($X$2,Plausis!A:E,5,0),"")))</f>
        <v/>
      </c>
      <c r="AL238" s="52" t="s">
        <v>2</v>
      </c>
      <c r="AM238" s="114">
        <v>45531</v>
      </c>
      <c r="AN238" s="52" t="s">
        <v>4467</v>
      </c>
      <c r="AO238" s="52" t="str">
        <f>VLOOKUP(B238,'BAT Grundtabelle'!B:T,19,0)</f>
        <v>ja</v>
      </c>
      <c r="AP238" s="105" t="str">
        <f t="shared" si="71"/>
        <v>2703</v>
      </c>
      <c r="AQ238" s="52" t="str">
        <f t="shared" si="72"/>
        <v>Besenhersteller</v>
      </c>
      <c r="AR238" s="52" t="b">
        <f t="shared" si="87"/>
        <v>0</v>
      </c>
      <c r="AS238" s="52" t="b">
        <f t="shared" si="87"/>
        <v>0</v>
      </c>
      <c r="AT238" s="52" t="b">
        <f t="shared" si="87"/>
        <v>0</v>
      </c>
      <c r="AU238" s="52">
        <f t="shared" si="73"/>
        <v>1</v>
      </c>
      <c r="AW238" s="52" t="b">
        <f t="shared" si="74"/>
        <v>0</v>
      </c>
      <c r="AX238" s="52" t="str">
        <f t="shared" si="75"/>
        <v>Unternehmen</v>
      </c>
      <c r="AY238" s="52" t="b">
        <f t="shared" si="76"/>
        <v>0</v>
      </c>
      <c r="AZ238" s="52" t="str">
        <f t="shared" si="77"/>
        <v>2703</v>
      </c>
      <c r="BA238" s="52" t="str">
        <f>VLOOKUP(A238,'BAT Grundtabelle'!A:U,21,0)</f>
        <v>ja</v>
      </c>
      <c r="BB238" s="52" t="str">
        <f t="shared" si="78"/>
        <v>nein</v>
      </c>
      <c r="BC238" s="52" t="str">
        <f t="shared" si="79"/>
        <v>2703</v>
      </c>
      <c r="BD238" s="52" t="str">
        <f t="shared" si="80"/>
        <v>Besenhersteller</v>
      </c>
      <c r="BE238" s="52" t="str">
        <f t="shared" si="81"/>
        <v>Unternehmen</v>
      </c>
      <c r="BF238" s="52">
        <f t="shared" si="82"/>
        <v>1</v>
      </c>
    </row>
    <row r="239" spans="1:58" ht="43.5" hidden="1" x14ac:dyDescent="0.35">
      <c r="A239" s="107" t="s">
        <v>2628</v>
      </c>
      <c r="B239" s="75" t="s">
        <v>1345</v>
      </c>
      <c r="C239" s="52" t="s">
        <v>3</v>
      </c>
      <c r="D239" s="52" t="s">
        <v>3</v>
      </c>
      <c r="E239" s="52" t="s">
        <v>2</v>
      </c>
      <c r="F239" s="52" t="s">
        <v>2</v>
      </c>
      <c r="G239" s="52" t="s">
        <v>2</v>
      </c>
      <c r="H239" s="52" t="s">
        <v>2</v>
      </c>
      <c r="I239" s="52" t="s">
        <v>3</v>
      </c>
      <c r="J239" s="52">
        <v>1</v>
      </c>
      <c r="K239" s="52" t="s">
        <v>2</v>
      </c>
      <c r="L239" s="52" t="s">
        <v>2</v>
      </c>
      <c r="M239" s="52" t="s">
        <v>2</v>
      </c>
      <c r="N239" s="52" t="s">
        <v>3</v>
      </c>
      <c r="P239" s="52">
        <v>1198</v>
      </c>
      <c r="Q239" s="52" t="str">
        <f t="shared" si="88"/>
        <v>Nein</v>
      </c>
      <c r="R239" s="52" t="str">
        <f t="shared" si="88"/>
        <v>Nein</v>
      </c>
      <c r="S239" s="52" t="str">
        <f t="shared" si="88"/>
        <v>Nein</v>
      </c>
      <c r="T239" s="52" t="str">
        <f t="shared" si="88"/>
        <v>Nein</v>
      </c>
      <c r="U239" s="52" t="str">
        <f t="shared" si="88"/>
        <v>Nein</v>
      </c>
      <c r="V239" s="52" t="str">
        <f t="shared" si="88"/>
        <v>Nein</v>
      </c>
      <c r="W239" s="52" t="str">
        <f t="shared" si="88"/>
        <v>Nein</v>
      </c>
      <c r="X239" s="52" t="str">
        <f t="shared" si="88"/>
        <v>Nein</v>
      </c>
      <c r="Y239" s="52" t="str">
        <f t="shared" si="88"/>
        <v>Nein</v>
      </c>
      <c r="Z239" s="52" t="str">
        <f t="shared" si="88"/>
        <v>Nein</v>
      </c>
      <c r="AA239" s="52" t="str">
        <f t="shared" si="88"/>
        <v>Nein</v>
      </c>
      <c r="AB239" s="52" t="str">
        <f t="shared" si="88"/>
        <v>Nein</v>
      </c>
      <c r="AC239" s="52" t="str">
        <f t="shared" si="88"/>
        <v>Nein</v>
      </c>
      <c r="AD239" s="52" t="str">
        <f t="shared" si="88"/>
        <v>Ja</v>
      </c>
      <c r="AE239" s="52" t="str">
        <f t="shared" si="88"/>
        <v>Nein</v>
      </c>
      <c r="AF239" s="52" t="str">
        <f t="shared" si="88"/>
        <v>Nein</v>
      </c>
      <c r="AG239" s="61" t="str">
        <f>IF(Q239="Ja",VLOOKUP($Q$2,Plausis!A:E,5,0),IF(R239="Ja",VLOOKUP($R$2,Plausis!A:E,5,0),IF(T239="Ja",VLOOKUP($T$2,Plausis!A:E,5,0),IF(U239="Ja",VLOOKUP($U$2,Plausis!A:E,5,0),IF(AA239="Ja",VLOOKUP($AA$2,Plausis!A:E,5,0),IF(AC239="Ja",VLOOKUP($AC$2,Plausis!A:E,5,0),IF(AD239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239" s="52" t="str">
        <f>IF(Y239="Ja",VLOOKUP($Y$2,Plausis!A:E,5,0),"")</f>
        <v/>
      </c>
      <c r="AI239" s="52" t="str">
        <f t="shared" si="70"/>
        <v>Ja</v>
      </c>
      <c r="AJ239" s="52" t="str">
        <f>IF(S239="Ja",VLOOKUP($S$2,Plausis!A:E,5,0),IF(V239="Ja",VLOOKUP($V$2,Plausis!A:E,5,0),IF(X239="Ja",VLOOKUP($X$2,Plausis!A:E,5,0),"")))</f>
        <v/>
      </c>
      <c r="AL239" s="52" t="s">
        <v>3</v>
      </c>
      <c r="AM239" s="114">
        <v>45531</v>
      </c>
      <c r="AN239" s="52" t="s">
        <v>4467</v>
      </c>
      <c r="AO239" s="52" t="str">
        <f>VLOOKUP(B239,'BAT Grundtabelle'!B:T,19,0)</f>
        <v>ja</v>
      </c>
      <c r="AP239" s="105" t="str">
        <f t="shared" si="71"/>
        <v>10216</v>
      </c>
      <c r="AQ239" s="52" t="str">
        <f t="shared" si="72"/>
        <v>Besenwirtschaft</v>
      </c>
      <c r="AR239" s="52" t="b">
        <f t="shared" si="87"/>
        <v>0</v>
      </c>
      <c r="AS239" s="52" t="b">
        <f t="shared" si="87"/>
        <v>0</v>
      </c>
      <c r="AT239" s="52" t="b">
        <f t="shared" si="87"/>
        <v>0</v>
      </c>
      <c r="AU239" s="52">
        <f t="shared" si="73"/>
        <v>1</v>
      </c>
      <c r="AW239" s="52" t="b">
        <f t="shared" si="74"/>
        <v>0</v>
      </c>
      <c r="AX239" s="52" t="str">
        <f t="shared" si="75"/>
        <v>Unternehmen</v>
      </c>
      <c r="AY239" s="52" t="b">
        <f t="shared" si="76"/>
        <v>0</v>
      </c>
      <c r="AZ239" s="52" t="str">
        <f t="shared" si="77"/>
        <v>10216</v>
      </c>
      <c r="BA239" s="52" t="str">
        <f>VLOOKUP(A239,'BAT Grundtabelle'!A:U,21,0)</f>
        <v>ja</v>
      </c>
      <c r="BB239" s="52" t="str">
        <f t="shared" si="78"/>
        <v>nein</v>
      </c>
      <c r="BC239" s="52" t="str">
        <f t="shared" si="79"/>
        <v>10216</v>
      </c>
      <c r="BD239" s="52" t="str">
        <f t="shared" si="80"/>
        <v>Besenwirtschaft</v>
      </c>
      <c r="BE239" s="52" t="str">
        <f t="shared" si="81"/>
        <v>Unternehmen</v>
      </c>
      <c r="BF239" s="52">
        <f t="shared" si="82"/>
        <v>1</v>
      </c>
    </row>
    <row r="240" spans="1:58" hidden="1" x14ac:dyDescent="0.35">
      <c r="A240" s="107" t="s">
        <v>2629</v>
      </c>
      <c r="B240" s="75" t="s">
        <v>1919</v>
      </c>
      <c r="C240" s="52" t="s">
        <v>3</v>
      </c>
      <c r="D240" s="52" t="s">
        <v>3</v>
      </c>
      <c r="E240" s="52" t="s">
        <v>2</v>
      </c>
      <c r="F240" s="52" t="s">
        <v>2</v>
      </c>
      <c r="G240" s="52" t="s">
        <v>2</v>
      </c>
      <c r="H240" s="52" t="s">
        <v>2</v>
      </c>
      <c r="I240" s="52" t="s">
        <v>3</v>
      </c>
      <c r="J240" s="52">
        <v>1</v>
      </c>
      <c r="K240" s="52" t="s">
        <v>2</v>
      </c>
      <c r="L240" s="52" t="s">
        <v>2</v>
      </c>
      <c r="M240" s="52" t="s">
        <v>2</v>
      </c>
      <c r="N240" s="52" t="s">
        <v>3</v>
      </c>
      <c r="P240" s="52" t="s">
        <v>4</v>
      </c>
      <c r="Q240" s="52" t="str">
        <f t="shared" si="88"/>
        <v>Nein</v>
      </c>
      <c r="R240" s="52" t="str">
        <f t="shared" si="88"/>
        <v>Nein</v>
      </c>
      <c r="S240" s="52" t="str">
        <f t="shared" si="88"/>
        <v>Nein</v>
      </c>
      <c r="T240" s="52" t="str">
        <f t="shared" si="88"/>
        <v>Nein</v>
      </c>
      <c r="U240" s="52" t="str">
        <f t="shared" si="88"/>
        <v>Nein</v>
      </c>
      <c r="V240" s="52" t="str">
        <f t="shared" si="88"/>
        <v>Nein</v>
      </c>
      <c r="W240" s="52" t="str">
        <f t="shared" si="88"/>
        <v>Nein</v>
      </c>
      <c r="X240" s="52" t="str">
        <f t="shared" si="88"/>
        <v>Nein</v>
      </c>
      <c r="Y240" s="52" t="str">
        <f t="shared" si="88"/>
        <v>Nein</v>
      </c>
      <c r="Z240" s="52" t="str">
        <f t="shared" si="88"/>
        <v>Nein</v>
      </c>
      <c r="AA240" s="52" t="str">
        <f t="shared" si="88"/>
        <v>Nein</v>
      </c>
      <c r="AB240" s="52" t="str">
        <f t="shared" si="88"/>
        <v>Nein</v>
      </c>
      <c r="AC240" s="52" t="str">
        <f t="shared" si="88"/>
        <v>Nein</v>
      </c>
      <c r="AD240" s="52" t="str">
        <f t="shared" si="88"/>
        <v>Nein</v>
      </c>
      <c r="AE240" s="52" t="str">
        <f t="shared" si="88"/>
        <v>Nein</v>
      </c>
      <c r="AF240" s="52" t="str">
        <f t="shared" si="88"/>
        <v>Nein</v>
      </c>
      <c r="AG240" s="61" t="str">
        <f>IF(Q240="Ja",VLOOKUP($Q$2,Plausis!A:E,5,0),IF(R240="Ja",VLOOKUP($R$2,Plausis!A:E,5,0),IF(T240="Ja",VLOOKUP($T$2,Plausis!A:E,5,0),IF(U240="Ja",VLOOKUP($U$2,Plausis!A:E,5,0),IF(AA240="Ja",VLOOKUP($AA$2,Plausis!A:E,5,0),IF(AC240="Ja",VLOOKUP($AC$2,Plausis!A:E,5,0),IF(AD240="Ja",VLOOKUP($AD$2,Plausis!A:E,5,0),"")))))))</f>
        <v/>
      </c>
      <c r="AH240" s="52" t="str">
        <f>IF(Y240="Ja",VLOOKUP($Y$2,Plausis!A:E,5,0),"")</f>
        <v/>
      </c>
      <c r="AI240" s="52" t="str">
        <f t="shared" si="70"/>
        <v>Ja</v>
      </c>
      <c r="AJ240" s="52" t="str">
        <f>IF(S240="Ja",VLOOKUP($S$2,Plausis!A:E,5,0),IF(V240="Ja",VLOOKUP($V$2,Plausis!A:E,5,0),IF(X240="Ja",VLOOKUP($X$2,Plausis!A:E,5,0),"")))</f>
        <v/>
      </c>
      <c r="AL240" s="52" t="s">
        <v>2</v>
      </c>
      <c r="AM240" s="114">
        <v>45531</v>
      </c>
      <c r="AN240" s="52" t="s">
        <v>4467</v>
      </c>
      <c r="AO240" s="52" t="str">
        <f>VLOOKUP(B240,'BAT Grundtabelle'!B:T,19,0)</f>
        <v>ja</v>
      </c>
      <c r="AP240" s="105" t="str">
        <f t="shared" si="71"/>
        <v>10217</v>
      </c>
      <c r="AQ240" s="52" t="str">
        <f t="shared" si="72"/>
        <v>Bestattungsbedarfshandel</v>
      </c>
      <c r="AR240" s="52" t="b">
        <f t="shared" si="87"/>
        <v>0</v>
      </c>
      <c r="AS240" s="52" t="b">
        <f t="shared" si="87"/>
        <v>0</v>
      </c>
      <c r="AT240" s="52" t="b">
        <f t="shared" si="87"/>
        <v>0</v>
      </c>
      <c r="AU240" s="52">
        <f t="shared" si="73"/>
        <v>1</v>
      </c>
      <c r="AW240" s="52" t="b">
        <f t="shared" si="74"/>
        <v>0</v>
      </c>
      <c r="AX240" s="52" t="str">
        <f t="shared" si="75"/>
        <v>Unternehmen</v>
      </c>
      <c r="AY240" s="52" t="b">
        <f t="shared" si="76"/>
        <v>0</v>
      </c>
      <c r="AZ240" s="52" t="str">
        <f t="shared" si="77"/>
        <v>10217</v>
      </c>
      <c r="BA240" s="52" t="str">
        <f>VLOOKUP(A240,'BAT Grundtabelle'!A:U,21,0)</f>
        <v>ja</v>
      </c>
      <c r="BB240" s="52" t="str">
        <f t="shared" si="78"/>
        <v>nein</v>
      </c>
      <c r="BC240" s="52" t="str">
        <f t="shared" si="79"/>
        <v>10217</v>
      </c>
      <c r="BD240" s="52" t="str">
        <f t="shared" si="80"/>
        <v>Bestattungsbedarfshandel</v>
      </c>
      <c r="BE240" s="52" t="str">
        <f t="shared" si="81"/>
        <v>Unternehmen</v>
      </c>
      <c r="BF240" s="52">
        <f t="shared" si="82"/>
        <v>1</v>
      </c>
    </row>
    <row r="241" spans="1:58" hidden="1" x14ac:dyDescent="0.35">
      <c r="A241" s="107" t="s">
        <v>2630</v>
      </c>
      <c r="B241" s="75" t="s">
        <v>391</v>
      </c>
      <c r="C241" s="52" t="s">
        <v>3</v>
      </c>
      <c r="D241" s="52" t="s">
        <v>3</v>
      </c>
      <c r="E241" s="52" t="s">
        <v>2</v>
      </c>
      <c r="F241" s="52" t="s">
        <v>2</v>
      </c>
      <c r="G241" s="52" t="s">
        <v>2</v>
      </c>
      <c r="H241" s="52" t="s">
        <v>2</v>
      </c>
      <c r="I241" s="52" t="s">
        <v>3</v>
      </c>
      <c r="J241" s="52">
        <v>1</v>
      </c>
      <c r="K241" s="52" t="s">
        <v>2</v>
      </c>
      <c r="L241" s="52" t="s">
        <v>2</v>
      </c>
      <c r="M241" s="52" t="s">
        <v>2</v>
      </c>
      <c r="N241" s="52" t="s">
        <v>3</v>
      </c>
      <c r="P241" s="52" t="s">
        <v>4</v>
      </c>
      <c r="Q241" s="52" t="str">
        <f t="shared" si="88"/>
        <v>Nein</v>
      </c>
      <c r="R241" s="52" t="str">
        <f t="shared" si="88"/>
        <v>Nein</v>
      </c>
      <c r="S241" s="52" t="str">
        <f t="shared" si="88"/>
        <v>Nein</v>
      </c>
      <c r="T241" s="52" t="str">
        <f t="shared" si="88"/>
        <v>Nein</v>
      </c>
      <c r="U241" s="52" t="str">
        <f t="shared" si="88"/>
        <v>Nein</v>
      </c>
      <c r="V241" s="52" t="str">
        <f t="shared" si="88"/>
        <v>Nein</v>
      </c>
      <c r="W241" s="52" t="str">
        <f t="shared" si="88"/>
        <v>Nein</v>
      </c>
      <c r="X241" s="52" t="str">
        <f t="shared" si="88"/>
        <v>Nein</v>
      </c>
      <c r="Y241" s="52" t="str">
        <f t="shared" si="88"/>
        <v>Nein</v>
      </c>
      <c r="Z241" s="52" t="str">
        <f t="shared" si="88"/>
        <v>Nein</v>
      </c>
      <c r="AA241" s="52" t="str">
        <f t="shared" si="88"/>
        <v>Nein</v>
      </c>
      <c r="AB241" s="52" t="str">
        <f t="shared" si="88"/>
        <v>Nein</v>
      </c>
      <c r="AC241" s="52" t="str">
        <f t="shared" si="88"/>
        <v>Nein</v>
      </c>
      <c r="AD241" s="52" t="str">
        <f t="shared" si="88"/>
        <v>Nein</v>
      </c>
      <c r="AE241" s="52" t="str">
        <f t="shared" si="88"/>
        <v>Nein</v>
      </c>
      <c r="AF241" s="52" t="str">
        <f t="shared" si="88"/>
        <v>Nein</v>
      </c>
      <c r="AG241" s="61" t="str">
        <f>IF(Q241="Ja",VLOOKUP($Q$2,Plausis!A:E,5,0),IF(R241="Ja",VLOOKUP($R$2,Plausis!A:E,5,0),IF(T241="Ja",VLOOKUP($T$2,Plausis!A:E,5,0),IF(U241="Ja",VLOOKUP($U$2,Plausis!A:E,5,0),IF(AA241="Ja",VLOOKUP($AA$2,Plausis!A:E,5,0),IF(AC241="Ja",VLOOKUP($AC$2,Plausis!A:E,5,0),IF(AD241="Ja",VLOOKUP($AD$2,Plausis!A:E,5,0),"")))))))</f>
        <v/>
      </c>
      <c r="AH241" s="52" t="str">
        <f>IF(Y241="Ja",VLOOKUP($Y$2,Plausis!A:E,5,0),"")</f>
        <v/>
      </c>
      <c r="AI241" s="52" t="str">
        <f t="shared" si="70"/>
        <v>Ja</v>
      </c>
      <c r="AJ241" s="52" t="str">
        <f>IF(S241="Ja",VLOOKUP($S$2,Plausis!A:E,5,0),IF(V241="Ja",VLOOKUP($V$2,Plausis!A:E,5,0),IF(X241="Ja",VLOOKUP($X$2,Plausis!A:E,5,0),"")))</f>
        <v/>
      </c>
      <c r="AL241" s="52" t="s">
        <v>3</v>
      </c>
      <c r="AM241" s="114">
        <v>45531</v>
      </c>
      <c r="AN241" s="52" t="s">
        <v>4467</v>
      </c>
      <c r="AO241" s="52" t="str">
        <f>VLOOKUP(B241,'BAT Grundtabelle'!B:T,19,0)</f>
        <v>ja</v>
      </c>
      <c r="AP241" s="105" t="str">
        <f t="shared" si="71"/>
        <v>10218</v>
      </c>
      <c r="AQ241" s="52" t="str">
        <f t="shared" si="72"/>
        <v>Bestattungsunternehmen</v>
      </c>
      <c r="AR241" s="52" t="b">
        <f t="shared" si="87"/>
        <v>0</v>
      </c>
      <c r="AS241" s="52" t="b">
        <f t="shared" si="87"/>
        <v>0</v>
      </c>
      <c r="AT241" s="52" t="b">
        <f t="shared" si="87"/>
        <v>0</v>
      </c>
      <c r="AU241" s="52">
        <f t="shared" si="73"/>
        <v>1</v>
      </c>
      <c r="AW241" s="52" t="b">
        <f t="shared" si="74"/>
        <v>0</v>
      </c>
      <c r="AX241" s="52" t="str">
        <f t="shared" si="75"/>
        <v>Unternehmen</v>
      </c>
      <c r="AY241" s="52" t="b">
        <f t="shared" si="76"/>
        <v>0</v>
      </c>
      <c r="AZ241" s="52" t="str">
        <f t="shared" si="77"/>
        <v>10218</v>
      </c>
      <c r="BA241" s="52" t="str">
        <f>VLOOKUP(A241,'BAT Grundtabelle'!A:U,21,0)</f>
        <v>ja</v>
      </c>
      <c r="BB241" s="52" t="str">
        <f t="shared" si="78"/>
        <v>nein</v>
      </c>
      <c r="BC241" s="52" t="str">
        <f t="shared" si="79"/>
        <v>10218</v>
      </c>
      <c r="BD241" s="52" t="str">
        <f t="shared" si="80"/>
        <v>Bestattungsunternehmen</v>
      </c>
      <c r="BE241" s="52" t="str">
        <f t="shared" si="81"/>
        <v>Unternehmen</v>
      </c>
      <c r="BF241" s="52">
        <f t="shared" si="82"/>
        <v>1</v>
      </c>
    </row>
    <row r="242" spans="1:58" x14ac:dyDescent="0.35">
      <c r="A242" s="107" t="s">
        <v>2631</v>
      </c>
      <c r="B242" s="75" t="s">
        <v>1579</v>
      </c>
      <c r="C242" s="52" t="s">
        <v>3</v>
      </c>
      <c r="D242" s="52" t="s">
        <v>3</v>
      </c>
      <c r="E242" s="52" t="s">
        <v>2</v>
      </c>
      <c r="F242" s="52" t="s">
        <v>2</v>
      </c>
      <c r="G242" s="52" t="s">
        <v>2</v>
      </c>
      <c r="H242" s="52" t="s">
        <v>2</v>
      </c>
      <c r="I242" s="52" t="s">
        <v>3</v>
      </c>
      <c r="J242" s="52">
        <v>4</v>
      </c>
      <c r="K242" s="52" t="s">
        <v>2</v>
      </c>
      <c r="L242" s="52" t="s">
        <v>2</v>
      </c>
      <c r="M242" s="52" t="s">
        <v>2</v>
      </c>
      <c r="N242" s="52" t="s">
        <v>3</v>
      </c>
      <c r="O242" s="52" t="s">
        <v>4468</v>
      </c>
      <c r="P242" s="52">
        <v>1195</v>
      </c>
      <c r="Q242" s="52" t="str">
        <f t="shared" si="88"/>
        <v>Nein</v>
      </c>
      <c r="R242" s="52" t="str">
        <f t="shared" si="88"/>
        <v>Nein</v>
      </c>
      <c r="S242" s="52" t="str">
        <f t="shared" si="88"/>
        <v>Nein</v>
      </c>
      <c r="T242" s="52" t="str">
        <f t="shared" si="88"/>
        <v>Nein</v>
      </c>
      <c r="U242" s="52" t="str">
        <f t="shared" si="88"/>
        <v>Nein</v>
      </c>
      <c r="V242" s="52" t="str">
        <f t="shared" si="88"/>
        <v>Nein</v>
      </c>
      <c r="W242" s="52" t="str">
        <f t="shared" si="88"/>
        <v>Nein</v>
      </c>
      <c r="X242" s="52" t="str">
        <f t="shared" si="88"/>
        <v>Nein</v>
      </c>
      <c r="Y242" s="52" t="str">
        <f t="shared" si="88"/>
        <v>Nein</v>
      </c>
      <c r="Z242" s="52" t="str">
        <f t="shared" si="88"/>
        <v>Nein</v>
      </c>
      <c r="AA242" s="52" t="str">
        <f t="shared" si="88"/>
        <v>Nein</v>
      </c>
      <c r="AB242" s="52" t="str">
        <f t="shared" si="88"/>
        <v>Ja</v>
      </c>
      <c r="AC242" s="52" t="str">
        <f t="shared" si="88"/>
        <v>Nein</v>
      </c>
      <c r="AD242" s="52" t="str">
        <f t="shared" si="88"/>
        <v>Nein</v>
      </c>
      <c r="AE242" s="52" t="str">
        <f t="shared" si="88"/>
        <v>Nein</v>
      </c>
      <c r="AF242" s="52" t="str">
        <f t="shared" si="88"/>
        <v>Nein</v>
      </c>
      <c r="AG242" s="61" t="str">
        <f>IF(Q242="Ja",VLOOKUP($Q$2,Plausis!A:E,5,0),IF(R242="Ja",VLOOKUP($R$2,Plausis!A:E,5,0),IF(T242="Ja",VLOOKUP($T$2,Plausis!A:E,5,0),IF(U242="Ja",VLOOKUP($U$2,Plausis!A:E,5,0),IF(AA242="Ja",VLOOKUP($AA$2,Plausis!A:E,5,0),IF(AC242="Ja",VLOOKUP($AC$2,Plausis!A:E,5,0),IF(AD242="Ja",VLOOKUP($AD$2,Plausis!A:E,5,0),"")))))))</f>
        <v/>
      </c>
      <c r="AH242" s="52" t="str">
        <f>IF(Y242="Ja",VLOOKUP($Y$2,Plausis!A:E,5,0),"")</f>
        <v/>
      </c>
      <c r="AI242" s="52" t="str">
        <f t="shared" si="70"/>
        <v>Ja</v>
      </c>
      <c r="AJ242" s="52" t="str">
        <f>IF(S242="Ja",VLOOKUP($S$2,Plausis!A:E,5,0),IF(V242="Ja",VLOOKUP($V$2,Plausis!A:E,5,0),IF(X242="Ja",VLOOKUP($X$2,Plausis!A:E,5,0),"")))</f>
        <v/>
      </c>
      <c r="AK242" s="52" t="s">
        <v>4442</v>
      </c>
      <c r="AL242" s="52" t="s">
        <v>3</v>
      </c>
      <c r="AM242" s="114">
        <v>45531</v>
      </c>
      <c r="AN242" s="52" t="s">
        <v>4467</v>
      </c>
      <c r="AO242" s="52" t="str">
        <f>VLOOKUP(B242,'BAT Grundtabelle'!B:T,19,0)</f>
        <v>ja</v>
      </c>
      <c r="AP242" s="105" t="str">
        <f t="shared" si="71"/>
        <v>10219</v>
      </c>
      <c r="AQ242" s="52" t="str">
        <f t="shared" si="72"/>
        <v>Bestrahlungsinstitut</v>
      </c>
      <c r="AR242" s="52" t="b">
        <f t="shared" si="87"/>
        <v>0</v>
      </c>
      <c r="AS242" s="52" t="b">
        <f t="shared" si="87"/>
        <v>0</v>
      </c>
      <c r="AT242" s="52" t="b">
        <f t="shared" si="87"/>
        <v>0</v>
      </c>
      <c r="AU242" s="52">
        <f t="shared" si="73"/>
        <v>4</v>
      </c>
      <c r="AW242" s="52" t="b">
        <f t="shared" si="74"/>
        <v>0</v>
      </c>
      <c r="AX242" s="52" t="str">
        <f t="shared" si="75"/>
        <v>Unternehmen</v>
      </c>
      <c r="AY242" s="52" t="b">
        <f t="shared" si="76"/>
        <v>0</v>
      </c>
      <c r="AZ242" s="52" t="str">
        <f t="shared" si="77"/>
        <v>10219</v>
      </c>
      <c r="BA242" s="52" t="str">
        <f>VLOOKUP(A242,'BAT Grundtabelle'!A:U,21,0)</f>
        <v>ja</v>
      </c>
      <c r="BB242" s="52" t="str">
        <f t="shared" si="78"/>
        <v>nein</v>
      </c>
      <c r="BC242" s="52" t="str">
        <f t="shared" si="79"/>
        <v>10219</v>
      </c>
      <c r="BD242" s="52" t="str">
        <f t="shared" si="80"/>
        <v>Bestrahlungsinstitut</v>
      </c>
      <c r="BE242" s="52" t="str">
        <f t="shared" si="81"/>
        <v>Unternehmen</v>
      </c>
      <c r="BF242" s="52">
        <f t="shared" si="82"/>
        <v>4</v>
      </c>
    </row>
    <row r="243" spans="1:58" hidden="1" x14ac:dyDescent="0.35">
      <c r="A243" s="107" t="s">
        <v>2632</v>
      </c>
      <c r="B243" s="75" t="s">
        <v>1851</v>
      </c>
      <c r="C243" s="52" t="s">
        <v>3</v>
      </c>
      <c r="D243" s="52" t="s">
        <v>3</v>
      </c>
      <c r="E243" s="52" t="s">
        <v>2</v>
      </c>
      <c r="F243" s="52" t="s">
        <v>2</v>
      </c>
      <c r="G243" s="52" t="s">
        <v>2</v>
      </c>
      <c r="H243" s="52" t="s">
        <v>2</v>
      </c>
      <c r="I243" s="52" t="s">
        <v>3</v>
      </c>
      <c r="J243" s="52">
        <v>1</v>
      </c>
      <c r="K243" s="52" t="s">
        <v>2</v>
      </c>
      <c r="L243" s="52" t="s">
        <v>2</v>
      </c>
      <c r="M243" s="52" t="s">
        <v>2</v>
      </c>
      <c r="N243" s="52" t="s">
        <v>3</v>
      </c>
      <c r="P243" s="52" t="s">
        <v>4</v>
      </c>
      <c r="Q243" s="52" t="str">
        <f t="shared" ref="Q243:AF252" si="89">IF(ISERROR(FIND(Q$2,$P243,1)),"Nein","Ja")</f>
        <v>Nein</v>
      </c>
      <c r="R243" s="52" t="str">
        <f t="shared" si="89"/>
        <v>Nein</v>
      </c>
      <c r="S243" s="52" t="str">
        <f t="shared" si="89"/>
        <v>Nein</v>
      </c>
      <c r="T243" s="52" t="str">
        <f t="shared" si="89"/>
        <v>Nein</v>
      </c>
      <c r="U243" s="52" t="str">
        <f t="shared" si="89"/>
        <v>Nein</v>
      </c>
      <c r="V243" s="52" t="str">
        <f t="shared" si="89"/>
        <v>Nein</v>
      </c>
      <c r="W243" s="52" t="str">
        <f t="shared" si="89"/>
        <v>Nein</v>
      </c>
      <c r="X243" s="52" t="str">
        <f t="shared" si="89"/>
        <v>Nein</v>
      </c>
      <c r="Y243" s="52" t="str">
        <f t="shared" si="89"/>
        <v>Nein</v>
      </c>
      <c r="Z243" s="52" t="str">
        <f t="shared" si="89"/>
        <v>Nein</v>
      </c>
      <c r="AA243" s="52" t="str">
        <f t="shared" si="89"/>
        <v>Nein</v>
      </c>
      <c r="AB243" s="52" t="str">
        <f t="shared" si="89"/>
        <v>Nein</v>
      </c>
      <c r="AC243" s="52" t="str">
        <f t="shared" si="89"/>
        <v>Nein</v>
      </c>
      <c r="AD243" s="52" t="str">
        <f t="shared" si="89"/>
        <v>Nein</v>
      </c>
      <c r="AE243" s="52" t="str">
        <f t="shared" si="89"/>
        <v>Nein</v>
      </c>
      <c r="AF243" s="52" t="str">
        <f t="shared" si="89"/>
        <v>Nein</v>
      </c>
      <c r="AG243" s="61" t="str">
        <f>IF(Q243="Ja",VLOOKUP($Q$2,Plausis!A:E,5,0),IF(R243="Ja",VLOOKUP($R$2,Plausis!A:E,5,0),IF(T243="Ja",VLOOKUP($T$2,Plausis!A:E,5,0),IF(U243="Ja",VLOOKUP($U$2,Plausis!A:E,5,0),IF(AA243="Ja",VLOOKUP($AA$2,Plausis!A:E,5,0),IF(AC243="Ja",VLOOKUP($AC$2,Plausis!A:E,5,0),IF(AD243="Ja",VLOOKUP($AD$2,Plausis!A:E,5,0),"")))))))</f>
        <v/>
      </c>
      <c r="AH243" s="52" t="str">
        <f>IF(Y243="Ja",VLOOKUP($Y$2,Plausis!A:E,5,0),"")</f>
        <v/>
      </c>
      <c r="AI243" s="52" t="str">
        <f t="shared" si="70"/>
        <v>Ja</v>
      </c>
      <c r="AJ243" s="52" t="str">
        <f>IF(S243="Ja",VLOOKUP($S$2,Plausis!A:E,5,0),IF(V243="Ja",VLOOKUP($V$2,Plausis!A:E,5,0),IF(X243="Ja",VLOOKUP($X$2,Plausis!A:E,5,0),"")))</f>
        <v/>
      </c>
      <c r="AL243" s="52" t="s">
        <v>2</v>
      </c>
      <c r="AM243" s="114">
        <v>45531</v>
      </c>
      <c r="AN243" s="52" t="s">
        <v>4467</v>
      </c>
      <c r="AO243" s="52" t="str">
        <f>VLOOKUP(B243,'BAT Grundtabelle'!B:T,19,0)</f>
        <v>ja</v>
      </c>
      <c r="AP243" s="105" t="str">
        <f t="shared" si="71"/>
        <v>10220</v>
      </c>
      <c r="AQ243" s="52" t="str">
        <f t="shared" si="72"/>
        <v>Betonbohr-, Betonsäge-, Betonschneidebetrieb</v>
      </c>
      <c r="AR243" s="52" t="b">
        <f t="shared" ref="AR243:AT262" si="90">IF(ISERROR(FIND(AR$1,$P243,1)),FALSE,TRUE)</f>
        <v>0</v>
      </c>
      <c r="AS243" s="52" t="b">
        <f t="shared" si="90"/>
        <v>0</v>
      </c>
      <c r="AT243" s="52" t="b">
        <f t="shared" si="90"/>
        <v>0</v>
      </c>
      <c r="AU243" s="52">
        <f t="shared" si="73"/>
        <v>1</v>
      </c>
      <c r="AW243" s="52" t="b">
        <f t="shared" si="74"/>
        <v>0</v>
      </c>
      <c r="AX243" s="52" t="str">
        <f t="shared" si="75"/>
        <v>Unternehmen</v>
      </c>
      <c r="AY243" s="52" t="b">
        <f t="shared" si="76"/>
        <v>0</v>
      </c>
      <c r="AZ243" s="52" t="str">
        <f t="shared" si="77"/>
        <v>10220</v>
      </c>
      <c r="BA243" s="52" t="str">
        <f>VLOOKUP(A243,'BAT Grundtabelle'!A:U,21,0)</f>
        <v>ja</v>
      </c>
      <c r="BB243" s="52" t="str">
        <f t="shared" si="78"/>
        <v>nein</v>
      </c>
      <c r="BC243" s="52" t="str">
        <f t="shared" si="79"/>
        <v>10220</v>
      </c>
      <c r="BD243" s="52" t="str">
        <f t="shared" si="80"/>
        <v>Betonbohr-, Betonsäge-, Betonschneidebetrieb</v>
      </c>
      <c r="BE243" s="52" t="str">
        <f t="shared" si="81"/>
        <v>Unternehmen</v>
      </c>
      <c r="BF243" s="52">
        <f t="shared" si="82"/>
        <v>1</v>
      </c>
    </row>
    <row r="244" spans="1:58" hidden="1" x14ac:dyDescent="0.35">
      <c r="A244" s="107" t="s">
        <v>2633</v>
      </c>
      <c r="B244" s="75" t="s">
        <v>1852</v>
      </c>
      <c r="C244" s="52" t="s">
        <v>3</v>
      </c>
      <c r="D244" s="52" t="s">
        <v>3</v>
      </c>
      <c r="E244" s="52" t="s">
        <v>2</v>
      </c>
      <c r="F244" s="52" t="s">
        <v>2</v>
      </c>
      <c r="G244" s="52" t="s">
        <v>2</v>
      </c>
      <c r="H244" s="52" t="s">
        <v>2</v>
      </c>
      <c r="I244" s="52" t="s">
        <v>3</v>
      </c>
      <c r="J244" s="52">
        <v>1</v>
      </c>
      <c r="K244" s="52" t="s">
        <v>2</v>
      </c>
      <c r="L244" s="52" t="s">
        <v>2</v>
      </c>
      <c r="M244" s="52" t="s">
        <v>2</v>
      </c>
      <c r="N244" s="52" t="s">
        <v>3</v>
      </c>
      <c r="P244" s="52" t="s">
        <v>4</v>
      </c>
      <c r="Q244" s="52" t="str">
        <f t="shared" si="89"/>
        <v>Nein</v>
      </c>
      <c r="R244" s="52" t="str">
        <f t="shared" si="89"/>
        <v>Nein</v>
      </c>
      <c r="S244" s="52" t="str">
        <f t="shared" si="89"/>
        <v>Nein</v>
      </c>
      <c r="T244" s="52" t="str">
        <f t="shared" si="89"/>
        <v>Nein</v>
      </c>
      <c r="U244" s="52" t="str">
        <f t="shared" si="89"/>
        <v>Nein</v>
      </c>
      <c r="V244" s="52" t="str">
        <f t="shared" si="89"/>
        <v>Nein</v>
      </c>
      <c r="W244" s="52" t="str">
        <f t="shared" si="89"/>
        <v>Nein</v>
      </c>
      <c r="X244" s="52" t="str">
        <f t="shared" si="89"/>
        <v>Nein</v>
      </c>
      <c r="Y244" s="52" t="str">
        <f t="shared" si="89"/>
        <v>Nein</v>
      </c>
      <c r="Z244" s="52" t="str">
        <f t="shared" si="89"/>
        <v>Nein</v>
      </c>
      <c r="AA244" s="52" t="str">
        <f t="shared" si="89"/>
        <v>Nein</v>
      </c>
      <c r="AB244" s="52" t="str">
        <f t="shared" si="89"/>
        <v>Nein</v>
      </c>
      <c r="AC244" s="52" t="str">
        <f t="shared" si="89"/>
        <v>Nein</v>
      </c>
      <c r="AD244" s="52" t="str">
        <f t="shared" si="89"/>
        <v>Nein</v>
      </c>
      <c r="AE244" s="52" t="str">
        <f t="shared" si="89"/>
        <v>Nein</v>
      </c>
      <c r="AF244" s="52" t="str">
        <f t="shared" si="89"/>
        <v>Nein</v>
      </c>
      <c r="AG244" s="61" t="str">
        <f>IF(Q244="Ja",VLOOKUP($Q$2,Plausis!A:E,5,0),IF(R244="Ja",VLOOKUP($R$2,Plausis!A:E,5,0),IF(T244="Ja",VLOOKUP($T$2,Plausis!A:E,5,0),IF(U244="Ja",VLOOKUP($U$2,Plausis!A:E,5,0),IF(AA244="Ja",VLOOKUP($AA$2,Plausis!A:E,5,0),IF(AC244="Ja",VLOOKUP($AC$2,Plausis!A:E,5,0),IF(AD244="Ja",VLOOKUP($AD$2,Plausis!A:E,5,0),"")))))))</f>
        <v/>
      </c>
      <c r="AH244" s="52" t="str">
        <f>IF(Y244="Ja",VLOOKUP($Y$2,Plausis!A:E,5,0),"")</f>
        <v/>
      </c>
      <c r="AI244" s="52" t="str">
        <f t="shared" si="70"/>
        <v>Ja</v>
      </c>
      <c r="AJ244" s="52" t="str">
        <f>IF(S244="Ja",VLOOKUP($S$2,Plausis!A:E,5,0),IF(V244="Ja",VLOOKUP($V$2,Plausis!A:E,5,0),IF(X244="Ja",VLOOKUP($X$2,Plausis!A:E,5,0),"")))</f>
        <v/>
      </c>
      <c r="AL244" s="52" t="s">
        <v>2</v>
      </c>
      <c r="AM244" s="114">
        <v>45531</v>
      </c>
      <c r="AN244" s="52" t="s">
        <v>4467</v>
      </c>
      <c r="AO244" s="52" t="str">
        <f>VLOOKUP(B244,'BAT Grundtabelle'!B:T,19,0)</f>
        <v>ja</v>
      </c>
      <c r="AP244" s="105" t="str">
        <f t="shared" si="71"/>
        <v>10221</v>
      </c>
      <c r="AQ244" s="52" t="str">
        <f t="shared" si="72"/>
        <v>Betontechnologe, Betonprüfstelle</v>
      </c>
      <c r="AR244" s="52" t="b">
        <f t="shared" si="90"/>
        <v>0</v>
      </c>
      <c r="AS244" s="52" t="b">
        <f t="shared" si="90"/>
        <v>0</v>
      </c>
      <c r="AT244" s="52" t="b">
        <f t="shared" si="90"/>
        <v>0</v>
      </c>
      <c r="AU244" s="52">
        <f t="shared" si="73"/>
        <v>1</v>
      </c>
      <c r="AW244" s="52" t="b">
        <f t="shared" si="74"/>
        <v>0</v>
      </c>
      <c r="AX244" s="52" t="str">
        <f t="shared" si="75"/>
        <v>Unternehmen</v>
      </c>
      <c r="AY244" s="52" t="b">
        <f t="shared" si="76"/>
        <v>0</v>
      </c>
      <c r="AZ244" s="52" t="str">
        <f t="shared" si="77"/>
        <v>10221</v>
      </c>
      <c r="BA244" s="52" t="str">
        <f>VLOOKUP(A244,'BAT Grundtabelle'!A:U,21,0)</f>
        <v>ja</v>
      </c>
      <c r="BB244" s="52" t="str">
        <f t="shared" si="78"/>
        <v>nein</v>
      </c>
      <c r="BC244" s="52" t="str">
        <f t="shared" si="79"/>
        <v>10221</v>
      </c>
      <c r="BD244" s="52" t="str">
        <f t="shared" si="80"/>
        <v>Betontechnologe, Betonprüfstelle</v>
      </c>
      <c r="BE244" s="52" t="str">
        <f t="shared" si="81"/>
        <v>Unternehmen</v>
      </c>
      <c r="BF244" s="52">
        <f t="shared" si="82"/>
        <v>1</v>
      </c>
    </row>
    <row r="245" spans="1:58" hidden="1" x14ac:dyDescent="0.35">
      <c r="A245" s="107" t="s">
        <v>2634</v>
      </c>
      <c r="B245" s="75" t="s">
        <v>1853</v>
      </c>
      <c r="C245" s="52" t="s">
        <v>3</v>
      </c>
      <c r="D245" s="52" t="s">
        <v>3</v>
      </c>
      <c r="E245" s="52" t="s">
        <v>2</v>
      </c>
      <c r="F245" s="52" t="s">
        <v>2</v>
      </c>
      <c r="G245" s="52" t="s">
        <v>2</v>
      </c>
      <c r="H245" s="52" t="s">
        <v>2</v>
      </c>
      <c r="I245" s="52" t="s">
        <v>3</v>
      </c>
      <c r="J245" s="52">
        <v>2</v>
      </c>
      <c r="K245" s="52" t="s">
        <v>2</v>
      </c>
      <c r="L245" s="52" t="s">
        <v>2</v>
      </c>
      <c r="M245" s="52" t="s">
        <v>2</v>
      </c>
      <c r="N245" s="52" t="s">
        <v>3</v>
      </c>
      <c r="P245" s="52" t="s">
        <v>4</v>
      </c>
      <c r="Q245" s="52" t="str">
        <f t="shared" si="89"/>
        <v>Nein</v>
      </c>
      <c r="R245" s="52" t="str">
        <f t="shared" si="89"/>
        <v>Nein</v>
      </c>
      <c r="S245" s="52" t="str">
        <f t="shared" si="89"/>
        <v>Nein</v>
      </c>
      <c r="T245" s="52" t="str">
        <f t="shared" si="89"/>
        <v>Nein</v>
      </c>
      <c r="U245" s="52" t="str">
        <f t="shared" si="89"/>
        <v>Nein</v>
      </c>
      <c r="V245" s="52" t="str">
        <f t="shared" si="89"/>
        <v>Nein</v>
      </c>
      <c r="W245" s="52" t="str">
        <f t="shared" si="89"/>
        <v>Nein</v>
      </c>
      <c r="X245" s="52" t="str">
        <f t="shared" si="89"/>
        <v>Nein</v>
      </c>
      <c r="Y245" s="52" t="str">
        <f t="shared" si="89"/>
        <v>Nein</v>
      </c>
      <c r="Z245" s="52" t="str">
        <f t="shared" si="89"/>
        <v>Nein</v>
      </c>
      <c r="AA245" s="52" t="str">
        <f t="shared" si="89"/>
        <v>Nein</v>
      </c>
      <c r="AB245" s="52" t="str">
        <f t="shared" si="89"/>
        <v>Nein</v>
      </c>
      <c r="AC245" s="52" t="str">
        <f t="shared" si="89"/>
        <v>Nein</v>
      </c>
      <c r="AD245" s="52" t="str">
        <f t="shared" si="89"/>
        <v>Nein</v>
      </c>
      <c r="AE245" s="52" t="str">
        <f t="shared" si="89"/>
        <v>Nein</v>
      </c>
      <c r="AF245" s="52" t="str">
        <f t="shared" si="89"/>
        <v>Nein</v>
      </c>
      <c r="AG245" s="61" t="str">
        <f>IF(Q245="Ja",VLOOKUP($Q$2,Plausis!A:E,5,0),IF(R245="Ja",VLOOKUP($R$2,Plausis!A:E,5,0),IF(T245="Ja",VLOOKUP($T$2,Plausis!A:E,5,0),IF(U245="Ja",VLOOKUP($U$2,Plausis!A:E,5,0),IF(AA245="Ja",VLOOKUP($AA$2,Plausis!A:E,5,0),IF(AC245="Ja",VLOOKUP($AC$2,Plausis!A:E,5,0),IF(AD245="Ja",VLOOKUP($AD$2,Plausis!A:E,5,0),"")))))))</f>
        <v/>
      </c>
      <c r="AH245" s="52" t="str">
        <f>IF(Y245="Ja",VLOOKUP($Y$2,Plausis!A:E,5,0),"")</f>
        <v/>
      </c>
      <c r="AI245" s="52" t="str">
        <f t="shared" si="70"/>
        <v>Ja</v>
      </c>
      <c r="AJ245" s="52" t="str">
        <f>IF(S245="Ja",VLOOKUP($S$2,Plausis!A:E,5,0),IF(V245="Ja",VLOOKUP($V$2,Plausis!A:E,5,0),IF(X245="Ja",VLOOKUP($X$2,Plausis!A:E,5,0),"")))</f>
        <v/>
      </c>
      <c r="AL245" s="52" t="s">
        <v>2</v>
      </c>
      <c r="AM245" s="114">
        <v>45531</v>
      </c>
      <c r="AN245" s="52" t="s">
        <v>4467</v>
      </c>
      <c r="AO245" s="52" t="str">
        <f>VLOOKUP(B245,'BAT Grundtabelle'!B:T,19,0)</f>
        <v>ja</v>
      </c>
      <c r="AP245" s="105" t="str">
        <f t="shared" si="71"/>
        <v>10222</v>
      </c>
      <c r="AQ245" s="52" t="str">
        <f t="shared" si="72"/>
        <v>Betonwaren- und Betonsteinhersteller</v>
      </c>
      <c r="AR245" s="52" t="b">
        <f t="shared" si="90"/>
        <v>0</v>
      </c>
      <c r="AS245" s="52" t="b">
        <f t="shared" si="90"/>
        <v>0</v>
      </c>
      <c r="AT245" s="52" t="b">
        <f t="shared" si="90"/>
        <v>0</v>
      </c>
      <c r="AU245" s="52">
        <f t="shared" si="73"/>
        <v>2</v>
      </c>
      <c r="AW245" s="52" t="b">
        <f t="shared" si="74"/>
        <v>0</v>
      </c>
      <c r="AX245" s="52" t="str">
        <f t="shared" si="75"/>
        <v>Unternehmen</v>
      </c>
      <c r="AY245" s="52" t="b">
        <f t="shared" si="76"/>
        <v>0</v>
      </c>
      <c r="AZ245" s="52" t="str">
        <f t="shared" si="77"/>
        <v>10222</v>
      </c>
      <c r="BA245" s="52" t="str">
        <f>VLOOKUP(A245,'BAT Grundtabelle'!A:U,21,0)</f>
        <v>ja</v>
      </c>
      <c r="BB245" s="52" t="str">
        <f t="shared" si="78"/>
        <v>nein</v>
      </c>
      <c r="BC245" s="52" t="str">
        <f t="shared" si="79"/>
        <v>10222</v>
      </c>
      <c r="BD245" s="52" t="str">
        <f t="shared" si="80"/>
        <v>Betonwaren- und Betonsteinhersteller</v>
      </c>
      <c r="BE245" s="52" t="str">
        <f t="shared" si="81"/>
        <v>Unternehmen</v>
      </c>
      <c r="BF245" s="52">
        <f t="shared" si="82"/>
        <v>2</v>
      </c>
    </row>
    <row r="246" spans="1:58" hidden="1" x14ac:dyDescent="0.35">
      <c r="A246" s="107" t="s">
        <v>2340</v>
      </c>
      <c r="B246" s="75" t="s">
        <v>2339</v>
      </c>
      <c r="C246" s="52" t="s">
        <v>3</v>
      </c>
      <c r="D246" s="52" t="s">
        <v>3</v>
      </c>
      <c r="E246" s="52" t="s">
        <v>2</v>
      </c>
      <c r="F246" s="52" t="s">
        <v>2</v>
      </c>
      <c r="G246" s="52" t="s">
        <v>2</v>
      </c>
      <c r="H246" s="52" t="s">
        <v>2</v>
      </c>
      <c r="I246" s="52" t="s">
        <v>3</v>
      </c>
      <c r="J246" s="52">
        <v>2</v>
      </c>
      <c r="K246" s="52" t="s">
        <v>2</v>
      </c>
      <c r="L246" s="52" t="s">
        <v>2</v>
      </c>
      <c r="M246" s="52" t="s">
        <v>2</v>
      </c>
      <c r="N246" s="52" t="s">
        <v>3</v>
      </c>
      <c r="P246" s="52" t="s">
        <v>4</v>
      </c>
      <c r="Q246" s="52" t="str">
        <f t="shared" si="89"/>
        <v>Nein</v>
      </c>
      <c r="R246" s="52" t="str">
        <f t="shared" si="89"/>
        <v>Nein</v>
      </c>
      <c r="S246" s="52" t="str">
        <f t="shared" si="89"/>
        <v>Nein</v>
      </c>
      <c r="T246" s="52" t="str">
        <f t="shared" si="89"/>
        <v>Nein</v>
      </c>
      <c r="U246" s="52" t="str">
        <f t="shared" si="89"/>
        <v>Nein</v>
      </c>
      <c r="V246" s="52" t="str">
        <f t="shared" si="89"/>
        <v>Nein</v>
      </c>
      <c r="W246" s="52" t="str">
        <f t="shared" si="89"/>
        <v>Nein</v>
      </c>
      <c r="X246" s="52" t="str">
        <f t="shared" si="89"/>
        <v>Nein</v>
      </c>
      <c r="Y246" s="52" t="str">
        <f t="shared" si="89"/>
        <v>Nein</v>
      </c>
      <c r="Z246" s="52" t="str">
        <f t="shared" si="89"/>
        <v>Nein</v>
      </c>
      <c r="AA246" s="52" t="str">
        <f t="shared" si="89"/>
        <v>Nein</v>
      </c>
      <c r="AB246" s="52" t="str">
        <f t="shared" si="89"/>
        <v>Nein</v>
      </c>
      <c r="AC246" s="52" t="str">
        <f t="shared" si="89"/>
        <v>Nein</v>
      </c>
      <c r="AD246" s="52" t="str">
        <f t="shared" si="89"/>
        <v>Nein</v>
      </c>
      <c r="AE246" s="52" t="str">
        <f t="shared" si="89"/>
        <v>Nein</v>
      </c>
      <c r="AF246" s="52" t="str">
        <f t="shared" si="89"/>
        <v>Nein</v>
      </c>
      <c r="AG246" s="61" t="str">
        <f>IF(Q246="Ja",VLOOKUP($Q$2,Plausis!A:E,5,0),IF(R246="Ja",VLOOKUP($R$2,Plausis!A:E,5,0),IF(T246="Ja",VLOOKUP($T$2,Plausis!A:E,5,0),IF(U246="Ja",VLOOKUP($U$2,Plausis!A:E,5,0),IF(AA246="Ja",VLOOKUP($AA$2,Plausis!A:E,5,0),IF(AC246="Ja",VLOOKUP($AC$2,Plausis!A:E,5,0),IF(AD246="Ja",VLOOKUP($AD$2,Plausis!A:E,5,0),"")))))))</f>
        <v/>
      </c>
      <c r="AH246" s="52" t="str">
        <f>IF(Y246="Ja",VLOOKUP($Y$2,Plausis!A:E,5,0),"")</f>
        <v/>
      </c>
      <c r="AI246" s="52" t="str">
        <f t="shared" si="70"/>
        <v>Ja</v>
      </c>
      <c r="AJ246" s="52" t="str">
        <f>IF(S246="Ja",VLOOKUP($S$2,Plausis!A:E,5,0),IF(V246="Ja",VLOOKUP($V$2,Plausis!A:E,5,0),IF(X246="Ja",VLOOKUP($X$2,Plausis!A:E,5,0),"")))</f>
        <v/>
      </c>
      <c r="AL246" s="52" t="s">
        <v>2</v>
      </c>
      <c r="AM246" s="114">
        <v>45531</v>
      </c>
      <c r="AN246" s="52" t="s">
        <v>4467</v>
      </c>
      <c r="AO246" s="52" t="str">
        <f>VLOOKUP(B246,'BAT Grundtabelle'!B:T,19,0)</f>
        <v>ja</v>
      </c>
      <c r="AP246" s="105" t="str">
        <f t="shared" si="71"/>
        <v>0645</v>
      </c>
      <c r="AQ246" s="52" t="str">
        <f t="shared" si="72"/>
        <v>Betonwerk</v>
      </c>
      <c r="AR246" s="52" t="b">
        <f t="shared" si="90"/>
        <v>0</v>
      </c>
      <c r="AS246" s="52" t="b">
        <f t="shared" si="90"/>
        <v>0</v>
      </c>
      <c r="AT246" s="52" t="b">
        <f t="shared" si="90"/>
        <v>0</v>
      </c>
      <c r="AU246" s="52">
        <f t="shared" si="73"/>
        <v>2</v>
      </c>
      <c r="AW246" s="52" t="b">
        <f t="shared" si="74"/>
        <v>0</v>
      </c>
      <c r="AX246" s="52" t="str">
        <f t="shared" si="75"/>
        <v>Unternehmen</v>
      </c>
      <c r="AY246" s="52" t="b">
        <f t="shared" si="76"/>
        <v>0</v>
      </c>
      <c r="AZ246" s="52" t="str">
        <f t="shared" si="77"/>
        <v>0645</v>
      </c>
      <c r="BA246" s="52" t="str">
        <f>VLOOKUP(A246,'BAT Grundtabelle'!A:U,21,0)</f>
        <v>ja</v>
      </c>
      <c r="BB246" s="52" t="str">
        <f t="shared" si="78"/>
        <v>nein</v>
      </c>
      <c r="BC246" s="52" t="str">
        <f t="shared" si="79"/>
        <v>0645</v>
      </c>
      <c r="BD246" s="52" t="str">
        <f t="shared" si="80"/>
        <v>Betonwerk</v>
      </c>
      <c r="BE246" s="52" t="str">
        <f t="shared" si="81"/>
        <v>Unternehmen</v>
      </c>
      <c r="BF246" s="52">
        <f t="shared" si="82"/>
        <v>2</v>
      </c>
    </row>
    <row r="247" spans="1:58" hidden="1" x14ac:dyDescent="0.35">
      <c r="A247" s="107" t="s">
        <v>2635</v>
      </c>
      <c r="B247" s="75" t="s">
        <v>913</v>
      </c>
      <c r="C247" s="52" t="s">
        <v>3</v>
      </c>
      <c r="D247" s="52" t="s">
        <v>3</v>
      </c>
      <c r="E247" s="52" t="s">
        <v>2</v>
      </c>
      <c r="F247" s="52" t="s">
        <v>2</v>
      </c>
      <c r="G247" s="52" t="s">
        <v>2</v>
      </c>
      <c r="H247" s="52" t="s">
        <v>2</v>
      </c>
      <c r="I247" s="52" t="s">
        <v>3</v>
      </c>
      <c r="J247" s="52">
        <v>3</v>
      </c>
      <c r="K247" s="52" t="s">
        <v>2</v>
      </c>
      <c r="L247" s="52" t="s">
        <v>2</v>
      </c>
      <c r="M247" s="52" t="s">
        <v>2</v>
      </c>
      <c r="N247" s="52" t="s">
        <v>3</v>
      </c>
      <c r="O247" s="52" t="s">
        <v>2412</v>
      </c>
      <c r="Q247" s="52" t="str">
        <f t="shared" si="89"/>
        <v>Nein</v>
      </c>
      <c r="R247" s="52" t="str">
        <f t="shared" si="89"/>
        <v>Nein</v>
      </c>
      <c r="S247" s="52" t="str">
        <f t="shared" si="89"/>
        <v>Nein</v>
      </c>
      <c r="T247" s="52" t="str">
        <f t="shared" si="89"/>
        <v>Nein</v>
      </c>
      <c r="U247" s="52" t="str">
        <f t="shared" si="89"/>
        <v>Nein</v>
      </c>
      <c r="V247" s="52" t="str">
        <f t="shared" si="89"/>
        <v>Nein</v>
      </c>
      <c r="W247" s="52" t="str">
        <f t="shared" si="89"/>
        <v>Nein</v>
      </c>
      <c r="X247" s="52" t="str">
        <f t="shared" si="89"/>
        <v>Nein</v>
      </c>
      <c r="Y247" s="52" t="str">
        <f t="shared" si="89"/>
        <v>Nein</v>
      </c>
      <c r="Z247" s="52" t="str">
        <f t="shared" si="89"/>
        <v>Nein</v>
      </c>
      <c r="AA247" s="52" t="str">
        <f t="shared" si="89"/>
        <v>Nein</v>
      </c>
      <c r="AB247" s="52" t="str">
        <f t="shared" si="89"/>
        <v>Nein</v>
      </c>
      <c r="AC247" s="52" t="str">
        <f t="shared" si="89"/>
        <v>Nein</v>
      </c>
      <c r="AD247" s="52" t="str">
        <f t="shared" si="89"/>
        <v>Nein</v>
      </c>
      <c r="AE247" s="52" t="str">
        <f t="shared" si="89"/>
        <v>Nein</v>
      </c>
      <c r="AF247" s="52" t="str">
        <f t="shared" si="89"/>
        <v>Nein</v>
      </c>
      <c r="AG247" s="61" t="str">
        <f>IF(Q247="Ja",VLOOKUP($Q$2,Plausis!A:E,5,0),IF(R247="Ja",VLOOKUP($R$2,Plausis!A:E,5,0),IF(T247="Ja",VLOOKUP($T$2,Plausis!A:E,5,0),IF(U247="Ja",VLOOKUP($U$2,Plausis!A:E,5,0),IF(AA247="Ja",VLOOKUP($AA$2,Plausis!A:E,5,0),IF(AC247="Ja",VLOOKUP($AC$2,Plausis!A:E,5,0),IF(AD247="Ja",VLOOKUP($AD$2,Plausis!A:E,5,0),"")))))))</f>
        <v/>
      </c>
      <c r="AH247" s="52" t="str">
        <f>IF(Y247="Ja",VLOOKUP($Y$2,Plausis!A:E,5,0),"")</f>
        <v/>
      </c>
      <c r="AI247" s="52" t="str">
        <f t="shared" si="70"/>
        <v>Ja</v>
      </c>
      <c r="AJ247" s="52" t="str">
        <f>IF(S247="Ja",VLOOKUP($S$2,Plausis!A:E,5,0),IF(V247="Ja",VLOOKUP($V$2,Plausis!A:E,5,0),IF(X247="Ja",VLOOKUP($X$2,Plausis!A:E,5,0),"")))</f>
        <v/>
      </c>
      <c r="AL247" s="52" t="s">
        <v>2</v>
      </c>
      <c r="AM247" s="114">
        <v>45531</v>
      </c>
      <c r="AN247" s="52" t="s">
        <v>4467</v>
      </c>
      <c r="AO247" s="52" t="str">
        <f>VLOOKUP(B247,'BAT Grundtabelle'!B:T,19,0)</f>
        <v>ja</v>
      </c>
      <c r="AP247" s="105" t="str">
        <f t="shared" si="71"/>
        <v>10223</v>
      </c>
      <c r="AQ247" s="52" t="str">
        <f t="shared" si="72"/>
        <v>Betreuer</v>
      </c>
      <c r="AR247" s="52" t="b">
        <f t="shared" si="90"/>
        <v>0</v>
      </c>
      <c r="AS247" s="52" t="b">
        <f t="shared" si="90"/>
        <v>0</v>
      </c>
      <c r="AT247" s="52" t="b">
        <f t="shared" si="90"/>
        <v>0</v>
      </c>
      <c r="AU247" s="52">
        <f t="shared" si="73"/>
        <v>3</v>
      </c>
      <c r="AW247" s="52" t="b">
        <f t="shared" si="74"/>
        <v>0</v>
      </c>
      <c r="AX247" s="52" t="str">
        <f t="shared" si="75"/>
        <v>Unternehmen</v>
      </c>
      <c r="AY247" s="52" t="b">
        <f t="shared" si="76"/>
        <v>0</v>
      </c>
      <c r="AZ247" s="52" t="str">
        <f t="shared" si="77"/>
        <v>10223</v>
      </c>
      <c r="BA247" s="52" t="str">
        <f>VLOOKUP(A247,'BAT Grundtabelle'!A:U,21,0)</f>
        <v>ja</v>
      </c>
      <c r="BB247" s="52" t="str">
        <f t="shared" si="78"/>
        <v>nein</v>
      </c>
      <c r="BC247" s="52" t="str">
        <f t="shared" si="79"/>
        <v>10223</v>
      </c>
      <c r="BD247" s="52" t="str">
        <f t="shared" si="80"/>
        <v>Betreuer</v>
      </c>
      <c r="BE247" s="52" t="str">
        <f t="shared" si="81"/>
        <v>Unternehmen</v>
      </c>
      <c r="BF247" s="52">
        <f t="shared" si="82"/>
        <v>3</v>
      </c>
    </row>
    <row r="248" spans="1:58" hidden="1" x14ac:dyDescent="0.35">
      <c r="A248" s="107" t="s">
        <v>2636</v>
      </c>
      <c r="B248" s="75" t="s">
        <v>914</v>
      </c>
      <c r="C248" s="52" t="s">
        <v>3</v>
      </c>
      <c r="D248" s="52" t="s">
        <v>3</v>
      </c>
      <c r="E248" s="52" t="s">
        <v>2</v>
      </c>
      <c r="F248" s="52" t="s">
        <v>2</v>
      </c>
      <c r="G248" s="52" t="s">
        <v>2</v>
      </c>
      <c r="H248" s="52" t="s">
        <v>2</v>
      </c>
      <c r="I248" s="52" t="s">
        <v>3</v>
      </c>
      <c r="J248" s="52">
        <v>3</v>
      </c>
      <c r="K248" s="52" t="s">
        <v>2</v>
      </c>
      <c r="L248" s="52" t="s">
        <v>2</v>
      </c>
      <c r="M248" s="52" t="s">
        <v>2</v>
      </c>
      <c r="N248" s="52" t="s">
        <v>3</v>
      </c>
      <c r="O248" s="52" t="s">
        <v>2412</v>
      </c>
      <c r="Q248" s="52" t="str">
        <f t="shared" si="89"/>
        <v>Nein</v>
      </c>
      <c r="R248" s="52" t="str">
        <f t="shared" si="89"/>
        <v>Nein</v>
      </c>
      <c r="S248" s="52" t="str">
        <f t="shared" si="89"/>
        <v>Nein</v>
      </c>
      <c r="T248" s="52" t="str">
        <f t="shared" si="89"/>
        <v>Nein</v>
      </c>
      <c r="U248" s="52" t="str">
        <f t="shared" si="89"/>
        <v>Nein</v>
      </c>
      <c r="V248" s="52" t="str">
        <f t="shared" si="89"/>
        <v>Nein</v>
      </c>
      <c r="W248" s="52" t="str">
        <f t="shared" si="89"/>
        <v>Nein</v>
      </c>
      <c r="X248" s="52" t="str">
        <f t="shared" si="89"/>
        <v>Nein</v>
      </c>
      <c r="Y248" s="52" t="str">
        <f t="shared" si="89"/>
        <v>Nein</v>
      </c>
      <c r="Z248" s="52" t="str">
        <f t="shared" si="89"/>
        <v>Nein</v>
      </c>
      <c r="AA248" s="52" t="str">
        <f t="shared" si="89"/>
        <v>Nein</v>
      </c>
      <c r="AB248" s="52" t="str">
        <f t="shared" si="89"/>
        <v>Nein</v>
      </c>
      <c r="AC248" s="52" t="str">
        <f t="shared" si="89"/>
        <v>Nein</v>
      </c>
      <c r="AD248" s="52" t="str">
        <f t="shared" si="89"/>
        <v>Nein</v>
      </c>
      <c r="AE248" s="52" t="str">
        <f t="shared" si="89"/>
        <v>Nein</v>
      </c>
      <c r="AF248" s="52" t="str">
        <f t="shared" si="89"/>
        <v>Nein</v>
      </c>
      <c r="AG248" s="61" t="str">
        <f>IF(Q248="Ja",VLOOKUP($Q$2,Plausis!A:E,5,0),IF(R248="Ja",VLOOKUP($R$2,Plausis!A:E,5,0),IF(T248="Ja",VLOOKUP($T$2,Plausis!A:E,5,0),IF(U248="Ja",VLOOKUP($U$2,Plausis!A:E,5,0),IF(AA248="Ja",VLOOKUP($AA$2,Plausis!A:E,5,0),IF(AC248="Ja",VLOOKUP($AC$2,Plausis!A:E,5,0),IF(AD248="Ja",VLOOKUP($AD$2,Plausis!A:E,5,0),"")))))))</f>
        <v/>
      </c>
      <c r="AH248" s="52" t="str">
        <f>IF(Y248="Ja",VLOOKUP($Y$2,Plausis!A:E,5,0),"")</f>
        <v/>
      </c>
      <c r="AI248" s="52" t="str">
        <f t="shared" si="70"/>
        <v>Ja</v>
      </c>
      <c r="AJ248" s="52" t="str">
        <f>IF(S248="Ja",VLOOKUP($S$2,Plausis!A:E,5,0),IF(V248="Ja",VLOOKUP($V$2,Plausis!A:E,5,0),IF(X248="Ja",VLOOKUP($X$2,Plausis!A:E,5,0),"")))</f>
        <v/>
      </c>
      <c r="AL248" s="52" t="s">
        <v>2</v>
      </c>
      <c r="AM248" s="114">
        <v>45531</v>
      </c>
      <c r="AN248" s="52" t="s">
        <v>4467</v>
      </c>
      <c r="AO248" s="52" t="str">
        <f>VLOOKUP(B248,'BAT Grundtabelle'!B:T,19,0)</f>
        <v>ja</v>
      </c>
      <c r="AP248" s="105" t="str">
        <f t="shared" si="71"/>
        <v>10224</v>
      </c>
      <c r="AQ248" s="52" t="str">
        <f t="shared" si="72"/>
        <v>Betreuer/Vormund</v>
      </c>
      <c r="AR248" s="52" t="b">
        <f t="shared" si="90"/>
        <v>0</v>
      </c>
      <c r="AS248" s="52" t="b">
        <f t="shared" si="90"/>
        <v>0</v>
      </c>
      <c r="AT248" s="52" t="b">
        <f t="shared" si="90"/>
        <v>0</v>
      </c>
      <c r="AU248" s="52">
        <f t="shared" si="73"/>
        <v>3</v>
      </c>
      <c r="AW248" s="52" t="b">
        <f t="shared" si="74"/>
        <v>0</v>
      </c>
      <c r="AX248" s="52" t="str">
        <f t="shared" si="75"/>
        <v>Unternehmen</v>
      </c>
      <c r="AY248" s="52" t="b">
        <f t="shared" si="76"/>
        <v>0</v>
      </c>
      <c r="AZ248" s="52" t="str">
        <f t="shared" si="77"/>
        <v>10224</v>
      </c>
      <c r="BA248" s="52" t="str">
        <f>VLOOKUP(A248,'BAT Grundtabelle'!A:U,21,0)</f>
        <v>ja</v>
      </c>
      <c r="BB248" s="52" t="str">
        <f t="shared" si="78"/>
        <v>nein</v>
      </c>
      <c r="BC248" s="52" t="str">
        <f t="shared" si="79"/>
        <v>10224</v>
      </c>
      <c r="BD248" s="52" t="str">
        <f t="shared" si="80"/>
        <v>Betreuer/Vormund</v>
      </c>
      <c r="BE248" s="52" t="str">
        <f t="shared" si="81"/>
        <v>Unternehmen</v>
      </c>
      <c r="BF248" s="52">
        <f t="shared" si="82"/>
        <v>3</v>
      </c>
    </row>
    <row r="249" spans="1:58" hidden="1" x14ac:dyDescent="0.35">
      <c r="A249" s="107" t="s">
        <v>2637</v>
      </c>
      <c r="B249" s="75" t="s">
        <v>911</v>
      </c>
      <c r="C249" s="52" t="s">
        <v>3</v>
      </c>
      <c r="D249" s="52" t="s">
        <v>3</v>
      </c>
      <c r="E249" s="52" t="s">
        <v>2</v>
      </c>
      <c r="F249" s="52" t="s">
        <v>2</v>
      </c>
      <c r="G249" s="52" t="s">
        <v>2</v>
      </c>
      <c r="H249" s="52" t="s">
        <v>2</v>
      </c>
      <c r="I249" s="52" t="s">
        <v>3</v>
      </c>
      <c r="J249" s="52">
        <v>3</v>
      </c>
      <c r="K249" s="52" t="s">
        <v>2</v>
      </c>
      <c r="L249" s="52" t="s">
        <v>2</v>
      </c>
      <c r="M249" s="52" t="s">
        <v>2</v>
      </c>
      <c r="N249" s="52" t="s">
        <v>3</v>
      </c>
      <c r="O249" s="52" t="s">
        <v>2412</v>
      </c>
      <c r="Q249" s="52" t="str">
        <f t="shared" si="89"/>
        <v>Nein</v>
      </c>
      <c r="R249" s="52" t="str">
        <f t="shared" si="89"/>
        <v>Nein</v>
      </c>
      <c r="S249" s="52" t="str">
        <f t="shared" si="89"/>
        <v>Nein</v>
      </c>
      <c r="T249" s="52" t="str">
        <f t="shared" si="89"/>
        <v>Nein</v>
      </c>
      <c r="U249" s="52" t="str">
        <f t="shared" si="89"/>
        <v>Nein</v>
      </c>
      <c r="V249" s="52" t="str">
        <f t="shared" si="89"/>
        <v>Nein</v>
      </c>
      <c r="W249" s="52" t="str">
        <f t="shared" si="89"/>
        <v>Nein</v>
      </c>
      <c r="X249" s="52" t="str">
        <f t="shared" si="89"/>
        <v>Nein</v>
      </c>
      <c r="Y249" s="52" t="str">
        <f t="shared" si="89"/>
        <v>Nein</v>
      </c>
      <c r="Z249" s="52" t="str">
        <f t="shared" si="89"/>
        <v>Nein</v>
      </c>
      <c r="AA249" s="52" t="str">
        <f t="shared" si="89"/>
        <v>Nein</v>
      </c>
      <c r="AB249" s="52" t="str">
        <f t="shared" si="89"/>
        <v>Nein</v>
      </c>
      <c r="AC249" s="52" t="str">
        <f t="shared" si="89"/>
        <v>Nein</v>
      </c>
      <c r="AD249" s="52" t="str">
        <f t="shared" si="89"/>
        <v>Nein</v>
      </c>
      <c r="AE249" s="52" t="str">
        <f t="shared" si="89"/>
        <v>Nein</v>
      </c>
      <c r="AF249" s="52" t="str">
        <f t="shared" si="89"/>
        <v>Nein</v>
      </c>
      <c r="AG249" s="61" t="str">
        <f>IF(Q249="Ja",VLOOKUP($Q$2,Plausis!A:E,5,0),IF(R249="Ja",VLOOKUP($R$2,Plausis!A:E,5,0),IF(T249="Ja",VLOOKUP($T$2,Plausis!A:E,5,0),IF(U249="Ja",VLOOKUP($U$2,Plausis!A:E,5,0),IF(AA249="Ja",VLOOKUP($AA$2,Plausis!A:E,5,0),IF(AC249="Ja",VLOOKUP($AC$2,Plausis!A:E,5,0),IF(AD249="Ja",VLOOKUP($AD$2,Plausis!A:E,5,0),"")))))))</f>
        <v/>
      </c>
      <c r="AH249" s="52" t="str">
        <f>IF(Y249="Ja",VLOOKUP($Y$2,Plausis!A:E,5,0),"")</f>
        <v/>
      </c>
      <c r="AI249" s="52" t="str">
        <f t="shared" si="70"/>
        <v>Ja</v>
      </c>
      <c r="AJ249" s="52" t="str">
        <f>IF(S249="Ja",VLOOKUP($S$2,Plausis!A:E,5,0),IF(V249="Ja",VLOOKUP($V$2,Plausis!A:E,5,0),IF(X249="Ja",VLOOKUP($X$2,Plausis!A:E,5,0),"")))</f>
        <v/>
      </c>
      <c r="AL249" s="52" t="s">
        <v>2</v>
      </c>
      <c r="AM249" s="114">
        <v>45531</v>
      </c>
      <c r="AN249" s="52" t="s">
        <v>4467</v>
      </c>
      <c r="AO249" s="52" t="str">
        <f>VLOOKUP(B249,'BAT Grundtabelle'!B:T,19,0)</f>
        <v>ja</v>
      </c>
      <c r="AP249" s="105" t="str">
        <f t="shared" si="71"/>
        <v>10225</v>
      </c>
      <c r="AQ249" s="52" t="str">
        <f t="shared" si="72"/>
        <v>Betreuungs-/Vormundschaftsbüro</v>
      </c>
      <c r="AR249" s="52" t="b">
        <f t="shared" si="90"/>
        <v>0</v>
      </c>
      <c r="AS249" s="52" t="b">
        <f t="shared" si="90"/>
        <v>0</v>
      </c>
      <c r="AT249" s="52" t="b">
        <f t="shared" si="90"/>
        <v>0</v>
      </c>
      <c r="AU249" s="52">
        <f t="shared" si="73"/>
        <v>3</v>
      </c>
      <c r="AW249" s="52" t="b">
        <f t="shared" si="74"/>
        <v>0</v>
      </c>
      <c r="AX249" s="52" t="str">
        <f t="shared" si="75"/>
        <v>Unternehmen</v>
      </c>
      <c r="AY249" s="52" t="b">
        <f t="shared" si="76"/>
        <v>0</v>
      </c>
      <c r="AZ249" s="52" t="str">
        <f t="shared" si="77"/>
        <v>10225</v>
      </c>
      <c r="BA249" s="52" t="str">
        <f>VLOOKUP(A249,'BAT Grundtabelle'!A:U,21,0)</f>
        <v>ja</v>
      </c>
      <c r="BB249" s="52" t="str">
        <f t="shared" si="78"/>
        <v>nein</v>
      </c>
      <c r="BC249" s="52" t="str">
        <f t="shared" si="79"/>
        <v>10225</v>
      </c>
      <c r="BD249" s="52" t="str">
        <f t="shared" si="80"/>
        <v>Betreuungs-/Vormundschaftsbüro</v>
      </c>
      <c r="BE249" s="52" t="str">
        <f t="shared" si="81"/>
        <v>Unternehmen</v>
      </c>
      <c r="BF249" s="52">
        <f t="shared" si="82"/>
        <v>3</v>
      </c>
    </row>
    <row r="250" spans="1:58" hidden="1" x14ac:dyDescent="0.35">
      <c r="A250" s="107" t="s">
        <v>2638</v>
      </c>
      <c r="B250" s="75" t="s">
        <v>926</v>
      </c>
      <c r="C250" s="52" t="s">
        <v>2</v>
      </c>
      <c r="D250" s="52" t="s">
        <v>2</v>
      </c>
      <c r="E250" s="52" t="s">
        <v>2</v>
      </c>
      <c r="F250" s="52" t="s">
        <v>2</v>
      </c>
      <c r="G250" s="52" t="s">
        <v>2</v>
      </c>
      <c r="H250" s="52" t="s">
        <v>2</v>
      </c>
      <c r="I250" s="52" t="s">
        <v>2</v>
      </c>
      <c r="J250" s="52" t="s">
        <v>2</v>
      </c>
      <c r="K250" s="52" t="s">
        <v>2</v>
      </c>
      <c r="L250" s="52" t="s">
        <v>2</v>
      </c>
      <c r="M250" s="52" t="s">
        <v>2</v>
      </c>
      <c r="N250" s="52" t="s">
        <v>2</v>
      </c>
      <c r="O250" s="52" t="s">
        <v>2411</v>
      </c>
      <c r="P250" s="52" t="s">
        <v>59</v>
      </c>
      <c r="Q250" s="52" t="str">
        <f t="shared" si="89"/>
        <v>Nein</v>
      </c>
      <c r="R250" s="52" t="str">
        <f t="shared" si="89"/>
        <v>Nein</v>
      </c>
      <c r="S250" s="52" t="str">
        <f t="shared" si="89"/>
        <v>Nein</v>
      </c>
      <c r="T250" s="52" t="str">
        <f t="shared" si="89"/>
        <v>Nein</v>
      </c>
      <c r="U250" s="52" t="str">
        <f t="shared" si="89"/>
        <v>Nein</v>
      </c>
      <c r="V250" s="52" t="str">
        <f t="shared" si="89"/>
        <v>Nein</v>
      </c>
      <c r="W250" s="52" t="str">
        <f t="shared" si="89"/>
        <v>Nein</v>
      </c>
      <c r="X250" s="52" t="str">
        <f t="shared" si="89"/>
        <v>Nein</v>
      </c>
      <c r="Y250" s="52" t="str">
        <f t="shared" si="89"/>
        <v>Nein</v>
      </c>
      <c r="Z250" s="52" t="str">
        <f t="shared" si="89"/>
        <v>Nein</v>
      </c>
      <c r="AA250" s="52" t="str">
        <f t="shared" si="89"/>
        <v>Nein</v>
      </c>
      <c r="AB250" s="52" t="str">
        <f t="shared" si="89"/>
        <v>Nein</v>
      </c>
      <c r="AC250" s="52" t="str">
        <f t="shared" si="89"/>
        <v>Nein</v>
      </c>
      <c r="AD250" s="52" t="str">
        <f t="shared" si="89"/>
        <v>Nein</v>
      </c>
      <c r="AE250" s="52" t="str">
        <f t="shared" si="89"/>
        <v>Nein</v>
      </c>
      <c r="AF250" s="52" t="str">
        <f t="shared" si="89"/>
        <v>Nein</v>
      </c>
      <c r="AG250" s="61" t="str">
        <f>IF(Q250="Ja",VLOOKUP($Q$2,Plausis!A:E,5,0),IF(R250="Ja",VLOOKUP($R$2,Plausis!A:E,5,0),IF(T250="Ja",VLOOKUP($T$2,Plausis!A:E,5,0),IF(U250="Ja",VLOOKUP($U$2,Plausis!A:E,5,0),IF(AA250="Ja",VLOOKUP($AA$2,Plausis!A:E,5,0),IF(AC250="Ja",VLOOKUP($AC$2,Plausis!A:E,5,0),IF(AD250="Ja",VLOOKUP($AD$2,Plausis!A:E,5,0),"")))))))</f>
        <v/>
      </c>
      <c r="AH250" s="52" t="str">
        <f>IF(Y250="Ja",VLOOKUP($Y$2,Plausis!A:E,5,0),"")</f>
        <v/>
      </c>
      <c r="AI250" s="52" t="str">
        <f t="shared" si="70"/>
        <v>Nein</v>
      </c>
      <c r="AJ250" s="52" t="str">
        <f>IF(S250="Ja",VLOOKUP($S$2,Plausis!A:E,5,0),IF(V250="Ja",VLOOKUP($V$2,Plausis!A:E,5,0),IF(X250="Ja",VLOOKUP($X$2,Plausis!A:E,5,0),"")))</f>
        <v/>
      </c>
      <c r="AL250" s="52" t="s">
        <v>2</v>
      </c>
      <c r="AM250" s="114">
        <v>45531</v>
      </c>
      <c r="AN250" s="52" t="s">
        <v>4467</v>
      </c>
      <c r="AO250" s="52" t="str">
        <f>VLOOKUP(B250,'BAT Grundtabelle'!B:T,19,0)</f>
        <v>nein</v>
      </c>
      <c r="AP250" s="105" t="str">
        <f t="shared" si="71"/>
        <v>10226</v>
      </c>
      <c r="AQ250" s="52" t="str">
        <f t="shared" si="72"/>
        <v>Betreuungs-/Vormundschaftsverein</v>
      </c>
      <c r="AR250" s="52" t="b">
        <f t="shared" si="90"/>
        <v>0</v>
      </c>
      <c r="AS250" s="52" t="b">
        <f t="shared" si="90"/>
        <v>0</v>
      </c>
      <c r="AT250" s="52" t="b">
        <f t="shared" si="90"/>
        <v>0</v>
      </c>
      <c r="AU250" s="52" t="str">
        <f t="shared" si="73"/>
        <v/>
      </c>
      <c r="AW250" s="52" t="b">
        <f t="shared" si="74"/>
        <v>0</v>
      </c>
      <c r="AX250" s="52" t="str">
        <f t="shared" si="75"/>
        <v/>
      </c>
      <c r="AY250" s="52" t="b">
        <f t="shared" si="76"/>
        <v>0</v>
      </c>
      <c r="AZ250" s="52" t="str">
        <f t="shared" si="77"/>
        <v>10226</v>
      </c>
      <c r="BA250" s="52" t="str">
        <f>VLOOKUP(A250,'BAT Grundtabelle'!A:U,21,0)</f>
        <v>nein</v>
      </c>
      <c r="BB250" s="52" t="str">
        <f t="shared" si="78"/>
        <v>nein</v>
      </c>
      <c r="BC250" s="52" t="str">
        <f t="shared" si="79"/>
        <v>10226</v>
      </c>
      <c r="BD250" s="52" t="str">
        <f t="shared" si="80"/>
        <v>Betreuungs-/Vormundschaftsverein</v>
      </c>
      <c r="BE250" s="52" t="str">
        <f t="shared" si="81"/>
        <v/>
      </c>
      <c r="BF250" s="52" t="str">
        <f t="shared" si="82"/>
        <v/>
      </c>
    </row>
    <row r="251" spans="1:58" hidden="1" x14ac:dyDescent="0.35">
      <c r="A251" s="107" t="s">
        <v>2639</v>
      </c>
      <c r="B251" s="75" t="s">
        <v>1420</v>
      </c>
      <c r="C251" s="52" t="s">
        <v>3</v>
      </c>
      <c r="D251" s="52" t="s">
        <v>3</v>
      </c>
      <c r="E251" s="52" t="s">
        <v>2</v>
      </c>
      <c r="F251" s="52" t="s">
        <v>2</v>
      </c>
      <c r="G251" s="52" t="s">
        <v>2</v>
      </c>
      <c r="H251" s="52" t="s">
        <v>2</v>
      </c>
      <c r="I251" s="52" t="s">
        <v>3</v>
      </c>
      <c r="J251" s="52">
        <v>2</v>
      </c>
      <c r="K251" s="52" t="s">
        <v>2</v>
      </c>
      <c r="L251" s="52" t="s">
        <v>2</v>
      </c>
      <c r="M251" s="52" t="s">
        <v>2</v>
      </c>
      <c r="N251" s="52" t="s">
        <v>3</v>
      </c>
      <c r="P251" s="52" t="s">
        <v>4</v>
      </c>
      <c r="Q251" s="52" t="str">
        <f t="shared" si="89"/>
        <v>Nein</v>
      </c>
      <c r="R251" s="52" t="str">
        <f t="shared" si="89"/>
        <v>Nein</v>
      </c>
      <c r="S251" s="52" t="str">
        <f t="shared" si="89"/>
        <v>Nein</v>
      </c>
      <c r="T251" s="52" t="str">
        <f t="shared" si="89"/>
        <v>Nein</v>
      </c>
      <c r="U251" s="52" t="str">
        <f t="shared" si="89"/>
        <v>Nein</v>
      </c>
      <c r="V251" s="52" t="str">
        <f t="shared" si="89"/>
        <v>Nein</v>
      </c>
      <c r="W251" s="52" t="str">
        <f t="shared" si="89"/>
        <v>Nein</v>
      </c>
      <c r="X251" s="52" t="str">
        <f t="shared" si="89"/>
        <v>Nein</v>
      </c>
      <c r="Y251" s="52" t="str">
        <f t="shared" si="89"/>
        <v>Nein</v>
      </c>
      <c r="Z251" s="52" t="str">
        <f t="shared" si="89"/>
        <v>Nein</v>
      </c>
      <c r="AA251" s="52" t="str">
        <f t="shared" si="89"/>
        <v>Nein</v>
      </c>
      <c r="AB251" s="52" t="str">
        <f t="shared" si="89"/>
        <v>Nein</v>
      </c>
      <c r="AC251" s="52" t="str">
        <f t="shared" si="89"/>
        <v>Nein</v>
      </c>
      <c r="AD251" s="52" t="str">
        <f t="shared" si="89"/>
        <v>Nein</v>
      </c>
      <c r="AE251" s="52" t="str">
        <f t="shared" si="89"/>
        <v>Nein</v>
      </c>
      <c r="AF251" s="52" t="str">
        <f t="shared" si="89"/>
        <v>Nein</v>
      </c>
      <c r="AG251" s="61" t="str">
        <f>IF(Q251="Ja",VLOOKUP($Q$2,Plausis!A:E,5,0),IF(R251="Ja",VLOOKUP($R$2,Plausis!A:E,5,0),IF(T251="Ja",VLOOKUP($T$2,Plausis!A:E,5,0),IF(U251="Ja",VLOOKUP($U$2,Plausis!A:E,5,0),IF(AA251="Ja",VLOOKUP($AA$2,Plausis!A:E,5,0),IF(AC251="Ja",VLOOKUP($AC$2,Plausis!A:E,5,0),IF(AD251="Ja",VLOOKUP($AD$2,Plausis!A:E,5,0),"")))))))</f>
        <v/>
      </c>
      <c r="AH251" s="52" t="str">
        <f>IF(Y251="Ja",VLOOKUP($Y$2,Plausis!A:E,5,0),"")</f>
        <v/>
      </c>
      <c r="AI251" s="52" t="str">
        <f t="shared" si="70"/>
        <v>Ja</v>
      </c>
      <c r="AJ251" s="52" t="str">
        <f>IF(S251="Ja",VLOOKUP($S$2,Plausis!A:E,5,0),IF(V251="Ja",VLOOKUP($V$2,Plausis!A:E,5,0),IF(X251="Ja",VLOOKUP($X$2,Plausis!A:E,5,0),"")))</f>
        <v/>
      </c>
      <c r="AL251" s="52" t="s">
        <v>2</v>
      </c>
      <c r="AM251" s="114">
        <v>45531</v>
      </c>
      <c r="AN251" s="52" t="s">
        <v>4467</v>
      </c>
      <c r="AO251" s="52" t="str">
        <f>VLOOKUP(B251,'BAT Grundtabelle'!B:T,19,0)</f>
        <v>ja</v>
      </c>
      <c r="AP251" s="105" t="str">
        <f t="shared" si="71"/>
        <v>10227</v>
      </c>
      <c r="AQ251" s="52" t="str">
        <f t="shared" si="72"/>
        <v>Betreuungsstätte</v>
      </c>
      <c r="AR251" s="52" t="b">
        <f t="shared" si="90"/>
        <v>0</v>
      </c>
      <c r="AS251" s="52" t="b">
        <f t="shared" si="90"/>
        <v>0</v>
      </c>
      <c r="AT251" s="52" t="b">
        <f t="shared" si="90"/>
        <v>0</v>
      </c>
      <c r="AU251" s="52">
        <f t="shared" si="73"/>
        <v>2</v>
      </c>
      <c r="AW251" s="52" t="b">
        <f t="shared" si="74"/>
        <v>0</v>
      </c>
      <c r="AX251" s="52" t="str">
        <f t="shared" si="75"/>
        <v>Unternehmen</v>
      </c>
      <c r="AY251" s="52" t="b">
        <f t="shared" si="76"/>
        <v>0</v>
      </c>
      <c r="AZ251" s="52" t="str">
        <f t="shared" si="77"/>
        <v>10227</v>
      </c>
      <c r="BA251" s="52" t="str">
        <f>VLOOKUP(A251,'BAT Grundtabelle'!A:U,21,0)</f>
        <v>ja</v>
      </c>
      <c r="BB251" s="52" t="str">
        <f t="shared" si="78"/>
        <v>nein</v>
      </c>
      <c r="BC251" s="52" t="str">
        <f t="shared" si="79"/>
        <v>10227</v>
      </c>
      <c r="BD251" s="52" t="str">
        <f t="shared" si="80"/>
        <v>Betreuungsstätte</v>
      </c>
      <c r="BE251" s="52" t="str">
        <f t="shared" si="81"/>
        <v>Unternehmen</v>
      </c>
      <c r="BF251" s="52">
        <f t="shared" si="82"/>
        <v>2</v>
      </c>
    </row>
    <row r="252" spans="1:58" hidden="1" x14ac:dyDescent="0.35">
      <c r="A252" s="107" t="s">
        <v>2640</v>
      </c>
      <c r="B252" s="75" t="s">
        <v>68</v>
      </c>
      <c r="C252" s="52" t="s">
        <v>3</v>
      </c>
      <c r="D252" s="52" t="s">
        <v>3</v>
      </c>
      <c r="E252" s="52" t="s">
        <v>2</v>
      </c>
      <c r="F252" s="52" t="s">
        <v>2</v>
      </c>
      <c r="G252" s="52" t="s">
        <v>2</v>
      </c>
      <c r="H252" s="52" t="s">
        <v>2</v>
      </c>
      <c r="I252" s="52" t="s">
        <v>3</v>
      </c>
      <c r="J252" s="52">
        <v>4</v>
      </c>
      <c r="K252" s="52" t="s">
        <v>2</v>
      </c>
      <c r="L252" s="52" t="s">
        <v>2</v>
      </c>
      <c r="M252" s="52" t="s">
        <v>2</v>
      </c>
      <c r="N252" s="52" t="s">
        <v>3</v>
      </c>
      <c r="O252" s="52" t="s">
        <v>2412</v>
      </c>
      <c r="P252" s="52" t="s">
        <v>4438</v>
      </c>
      <c r="Q252" s="52" t="str">
        <f t="shared" si="89"/>
        <v>Nein</v>
      </c>
      <c r="R252" s="52" t="str">
        <f t="shared" si="89"/>
        <v>Nein</v>
      </c>
      <c r="S252" s="52" t="str">
        <f t="shared" si="89"/>
        <v>Nein</v>
      </c>
      <c r="T252" s="52" t="str">
        <f t="shared" si="89"/>
        <v>Ja</v>
      </c>
      <c r="U252" s="52" t="str">
        <f t="shared" si="89"/>
        <v>Nein</v>
      </c>
      <c r="V252" s="52" t="str">
        <f t="shared" si="89"/>
        <v>Nein</v>
      </c>
      <c r="W252" s="52" t="str">
        <f t="shared" si="89"/>
        <v>Nein</v>
      </c>
      <c r="X252" s="52" t="str">
        <f t="shared" si="89"/>
        <v>Ja</v>
      </c>
      <c r="Y252" s="52" t="str">
        <f t="shared" si="89"/>
        <v>Nein</v>
      </c>
      <c r="Z252" s="52" t="str">
        <f t="shared" si="89"/>
        <v>Nein</v>
      </c>
      <c r="AA252" s="52" t="str">
        <f t="shared" si="89"/>
        <v>Nein</v>
      </c>
      <c r="AB252" s="52" t="str">
        <f t="shared" si="89"/>
        <v>Ja</v>
      </c>
      <c r="AC252" s="52" t="str">
        <f t="shared" si="89"/>
        <v>Nein</v>
      </c>
      <c r="AD252" s="52" t="str">
        <f t="shared" si="89"/>
        <v>Nein</v>
      </c>
      <c r="AE252" s="52" t="str">
        <f t="shared" si="89"/>
        <v>Nein</v>
      </c>
      <c r="AF252" s="52" t="str">
        <f t="shared" si="89"/>
        <v>Nein</v>
      </c>
      <c r="AG252" s="61" t="str">
        <f>IF(Q252="Ja",VLOOKUP($Q$2,Plausis!A:E,5,0),IF(R252="Ja",VLOOKUP($R$2,Plausis!A:E,5,0),IF(T252="Ja",VLOOKUP($T$2,Plausis!A:E,5,0),IF(U252="Ja",VLOOKUP($U$2,Plausis!A:E,5,0),IF(AA252="Ja",VLOOKUP($AA$2,Plausis!A:E,5,0),IF(AC252="Ja",VLOOKUP($AC$2,Plausis!A:E,5,0),IF(AD252="Ja",VLOOKUP($AD$2,Plausis!A:E,5,0),"")))))))</f>
        <v>Dieser Betrieb ist nur im Komfort-RS ohne ergänzenden Spezial-Straf-RS versicherbar.</v>
      </c>
      <c r="AH252" s="52" t="str">
        <f>IF(Y252="Ja",VLOOKUP($Y$2,Plausis!A:E,5,0),"")</f>
        <v/>
      </c>
      <c r="AI252" s="52" t="str">
        <f t="shared" si="70"/>
        <v>Nein</v>
      </c>
      <c r="AJ252" s="52" t="str">
        <f>IF(S252="Ja",VLOOKUP($S$2,Plausis!A:E,5,0),IF(V252="Ja",VLOOKUP($V$2,Plausis!A:E,5,0),IF(X252="Ja",VLOOKUP($X$2,Plausis!A:E,5,0),"")))</f>
        <v>Dieser Betrieb kann nur ohne ergänzenden Spezial-Straf-RS versichert werden.</v>
      </c>
      <c r="AL252" s="52" t="s">
        <v>2</v>
      </c>
      <c r="AM252" s="114">
        <v>45531</v>
      </c>
      <c r="AN252" s="52" t="s">
        <v>4467</v>
      </c>
      <c r="AO252" s="52" t="str">
        <f>VLOOKUP(B252,'BAT Grundtabelle'!B:T,19,0)</f>
        <v>ja</v>
      </c>
      <c r="AP252" s="105" t="str">
        <f t="shared" si="71"/>
        <v>10228</v>
      </c>
      <c r="AQ252" s="52" t="str">
        <f t="shared" si="72"/>
        <v>Betrieb der Abfallwirtschaft</v>
      </c>
      <c r="AR252" s="52" t="b">
        <f t="shared" si="90"/>
        <v>0</v>
      </c>
      <c r="AS252" s="52" t="b">
        <f t="shared" si="90"/>
        <v>0</v>
      </c>
      <c r="AT252" s="52" t="b">
        <f t="shared" si="90"/>
        <v>0</v>
      </c>
      <c r="AU252" s="52">
        <f t="shared" si="73"/>
        <v>4</v>
      </c>
      <c r="AW252" s="52" t="b">
        <f t="shared" si="74"/>
        <v>0</v>
      </c>
      <c r="AX252" s="52" t="str">
        <f t="shared" si="75"/>
        <v>Unternehmen</v>
      </c>
      <c r="AY252" s="52" t="b">
        <f t="shared" si="76"/>
        <v>0</v>
      </c>
      <c r="AZ252" s="52" t="str">
        <f t="shared" si="77"/>
        <v>10228</v>
      </c>
      <c r="BA252" s="52" t="str">
        <f>VLOOKUP(A252,'BAT Grundtabelle'!A:U,21,0)</f>
        <v>ja</v>
      </c>
      <c r="BB252" s="52" t="str">
        <f t="shared" si="78"/>
        <v>nein</v>
      </c>
      <c r="BC252" s="52" t="str">
        <f t="shared" si="79"/>
        <v>10228</v>
      </c>
      <c r="BD252" s="52" t="str">
        <f t="shared" si="80"/>
        <v>Betrieb der Abfallwirtschaft</v>
      </c>
      <c r="BE252" s="52" t="str">
        <f t="shared" si="81"/>
        <v>Unternehmen</v>
      </c>
      <c r="BF252" s="52">
        <f t="shared" si="82"/>
        <v>4</v>
      </c>
    </row>
    <row r="253" spans="1:58" hidden="1" x14ac:dyDescent="0.35">
      <c r="A253" s="107" t="s">
        <v>2641</v>
      </c>
      <c r="B253" s="75" t="s">
        <v>1164</v>
      </c>
      <c r="C253" s="52" t="s">
        <v>3</v>
      </c>
      <c r="D253" s="52" t="s">
        <v>3</v>
      </c>
      <c r="E253" s="52" t="s">
        <v>3</v>
      </c>
      <c r="F253" s="52" t="s">
        <v>2</v>
      </c>
      <c r="G253" s="52" t="s">
        <v>2</v>
      </c>
      <c r="H253" s="52" t="s">
        <v>2</v>
      </c>
      <c r="I253" s="52" t="s">
        <v>3</v>
      </c>
      <c r="J253" s="52">
        <v>2</v>
      </c>
      <c r="K253" s="52" t="s">
        <v>2</v>
      </c>
      <c r="L253" s="52" t="s">
        <v>2</v>
      </c>
      <c r="M253" s="52" t="s">
        <v>2</v>
      </c>
      <c r="N253" s="52" t="s">
        <v>3</v>
      </c>
      <c r="P253" s="52" t="s">
        <v>4</v>
      </c>
      <c r="Q253" s="52" t="str">
        <f t="shared" ref="Q253:AF262" si="91">IF(ISERROR(FIND(Q$2,$P253,1)),"Nein","Ja")</f>
        <v>Nein</v>
      </c>
      <c r="R253" s="52" t="str">
        <f t="shared" si="91"/>
        <v>Nein</v>
      </c>
      <c r="S253" s="52" t="str">
        <f t="shared" si="91"/>
        <v>Nein</v>
      </c>
      <c r="T253" s="52" t="str">
        <f t="shared" si="91"/>
        <v>Nein</v>
      </c>
      <c r="U253" s="52" t="str">
        <f t="shared" si="91"/>
        <v>Nein</v>
      </c>
      <c r="V253" s="52" t="str">
        <f t="shared" si="91"/>
        <v>Nein</v>
      </c>
      <c r="W253" s="52" t="str">
        <f t="shared" si="91"/>
        <v>Nein</v>
      </c>
      <c r="X253" s="52" t="str">
        <f t="shared" si="91"/>
        <v>Nein</v>
      </c>
      <c r="Y253" s="52" t="str">
        <f t="shared" si="91"/>
        <v>Nein</v>
      </c>
      <c r="Z253" s="52" t="str">
        <f t="shared" si="91"/>
        <v>Nein</v>
      </c>
      <c r="AA253" s="52" t="str">
        <f t="shared" si="91"/>
        <v>Nein</v>
      </c>
      <c r="AB253" s="52" t="str">
        <f t="shared" si="91"/>
        <v>Nein</v>
      </c>
      <c r="AC253" s="52" t="str">
        <f t="shared" si="91"/>
        <v>Nein</v>
      </c>
      <c r="AD253" s="52" t="str">
        <f t="shared" si="91"/>
        <v>Nein</v>
      </c>
      <c r="AE253" s="52" t="str">
        <f t="shared" si="91"/>
        <v>Nein</v>
      </c>
      <c r="AF253" s="52" t="str">
        <f t="shared" si="91"/>
        <v>Nein</v>
      </c>
      <c r="AG253" s="61" t="str">
        <f>IF(Q253="Ja",VLOOKUP($Q$2,Plausis!A:E,5,0),IF(R253="Ja",VLOOKUP($R$2,Plausis!A:E,5,0),IF(T253="Ja",VLOOKUP($T$2,Plausis!A:E,5,0),IF(U253="Ja",VLOOKUP($U$2,Plausis!A:E,5,0),IF(AA253="Ja",VLOOKUP($AA$2,Plausis!A:E,5,0),IF(AC253="Ja",VLOOKUP($AC$2,Plausis!A:E,5,0),IF(AD253="Ja",VLOOKUP($AD$2,Plausis!A:E,5,0),"")))))))</f>
        <v/>
      </c>
      <c r="AH253" s="52" t="str">
        <f>IF(Y253="Ja",VLOOKUP($Y$2,Plausis!A:E,5,0),"")</f>
        <v/>
      </c>
      <c r="AI253" s="52" t="str">
        <f t="shared" si="70"/>
        <v>Ja</v>
      </c>
      <c r="AJ253" s="52" t="str">
        <f>IF(S253="Ja",VLOOKUP($S$2,Plausis!A:E,5,0),IF(V253="Ja",VLOOKUP($V$2,Plausis!A:E,5,0),IF(X253="Ja",VLOOKUP($X$2,Plausis!A:E,5,0),"")))</f>
        <v/>
      </c>
      <c r="AL253" s="52" t="s">
        <v>2</v>
      </c>
      <c r="AM253" s="114">
        <v>45531</v>
      </c>
      <c r="AN253" s="52" t="s">
        <v>4467</v>
      </c>
      <c r="AO253" s="52" t="str">
        <f>VLOOKUP(B253,'BAT Grundtabelle'!B:T,19,0)</f>
        <v>ja</v>
      </c>
      <c r="AP253" s="105" t="str">
        <f t="shared" si="71"/>
        <v>10229</v>
      </c>
      <c r="AQ253" s="52" t="str">
        <f t="shared" si="72"/>
        <v>Betrieb der Automobil-, Motorrad- und Zweiradindustrie</v>
      </c>
      <c r="AR253" s="52" t="b">
        <f t="shared" si="90"/>
        <v>0</v>
      </c>
      <c r="AS253" s="52" t="b">
        <f t="shared" si="90"/>
        <v>0</v>
      </c>
      <c r="AT253" s="52" t="b">
        <f t="shared" si="90"/>
        <v>0</v>
      </c>
      <c r="AU253" s="52">
        <f t="shared" si="73"/>
        <v>2</v>
      </c>
      <c r="AW253" s="52" t="b">
        <f t="shared" si="74"/>
        <v>0</v>
      </c>
      <c r="AX253" s="52" t="str">
        <f t="shared" si="75"/>
        <v>Unternehmen</v>
      </c>
      <c r="AY253" s="52" t="b">
        <f t="shared" si="76"/>
        <v>0</v>
      </c>
      <c r="AZ253" s="52" t="str">
        <f t="shared" si="77"/>
        <v>10229</v>
      </c>
      <c r="BA253" s="52" t="str">
        <f>VLOOKUP(A253,'BAT Grundtabelle'!A:U,21,0)</f>
        <v>ja</v>
      </c>
      <c r="BB253" s="52" t="str">
        <f t="shared" si="78"/>
        <v>nein</v>
      </c>
      <c r="BC253" s="52" t="str">
        <f t="shared" si="79"/>
        <v>10229</v>
      </c>
      <c r="BD253" s="52" t="str">
        <f t="shared" si="80"/>
        <v>Betrieb der Automobil-, Motorrad- und Zweiradindustrie</v>
      </c>
      <c r="BE253" s="52" t="str">
        <f t="shared" si="81"/>
        <v>Unternehmen</v>
      </c>
      <c r="BF253" s="52">
        <f t="shared" si="82"/>
        <v>2</v>
      </c>
    </row>
    <row r="254" spans="1:58" hidden="1" x14ac:dyDescent="0.35">
      <c r="A254" s="107" t="s">
        <v>2642</v>
      </c>
      <c r="B254" s="75" t="s">
        <v>564</v>
      </c>
      <c r="C254" s="52" t="s">
        <v>3</v>
      </c>
      <c r="D254" s="52" t="s">
        <v>3</v>
      </c>
      <c r="E254" s="52" t="s">
        <v>2</v>
      </c>
      <c r="F254" s="52" t="s">
        <v>2</v>
      </c>
      <c r="G254" s="52" t="s">
        <v>2</v>
      </c>
      <c r="H254" s="52" t="s">
        <v>2</v>
      </c>
      <c r="I254" s="52" t="s">
        <v>3</v>
      </c>
      <c r="J254" s="52">
        <v>4</v>
      </c>
      <c r="K254" s="52" t="s">
        <v>2</v>
      </c>
      <c r="L254" s="52" t="s">
        <v>2</v>
      </c>
      <c r="M254" s="52" t="s">
        <v>2</v>
      </c>
      <c r="N254" s="52" t="s">
        <v>3</v>
      </c>
      <c r="O254" s="52" t="s">
        <v>2412</v>
      </c>
      <c r="P254" s="52" t="s">
        <v>4438</v>
      </c>
      <c r="Q254" s="52" t="str">
        <f t="shared" si="91"/>
        <v>Nein</v>
      </c>
      <c r="R254" s="52" t="str">
        <f t="shared" si="91"/>
        <v>Nein</v>
      </c>
      <c r="S254" s="52" t="str">
        <f t="shared" si="91"/>
        <v>Nein</v>
      </c>
      <c r="T254" s="52" t="str">
        <f t="shared" si="91"/>
        <v>Ja</v>
      </c>
      <c r="U254" s="52" t="str">
        <f t="shared" si="91"/>
        <v>Nein</v>
      </c>
      <c r="V254" s="52" t="str">
        <f t="shared" si="91"/>
        <v>Nein</v>
      </c>
      <c r="W254" s="52" t="str">
        <f t="shared" si="91"/>
        <v>Nein</v>
      </c>
      <c r="X254" s="52" t="str">
        <f t="shared" si="91"/>
        <v>Ja</v>
      </c>
      <c r="Y254" s="52" t="str">
        <f t="shared" si="91"/>
        <v>Nein</v>
      </c>
      <c r="Z254" s="52" t="str">
        <f t="shared" si="91"/>
        <v>Nein</v>
      </c>
      <c r="AA254" s="52" t="str">
        <f t="shared" si="91"/>
        <v>Nein</v>
      </c>
      <c r="AB254" s="52" t="str">
        <f t="shared" si="91"/>
        <v>Ja</v>
      </c>
      <c r="AC254" s="52" t="str">
        <f t="shared" si="91"/>
        <v>Nein</v>
      </c>
      <c r="AD254" s="52" t="str">
        <f t="shared" si="91"/>
        <v>Nein</v>
      </c>
      <c r="AE254" s="52" t="str">
        <f t="shared" si="91"/>
        <v>Nein</v>
      </c>
      <c r="AF254" s="52" t="str">
        <f t="shared" si="91"/>
        <v>Nein</v>
      </c>
      <c r="AG254" s="61" t="str">
        <f>IF(Q254="Ja",VLOOKUP($Q$2,Plausis!A:E,5,0),IF(R254="Ja",VLOOKUP($R$2,Plausis!A:E,5,0),IF(T254="Ja",VLOOKUP($T$2,Plausis!A:E,5,0),IF(U254="Ja",VLOOKUP($U$2,Plausis!A:E,5,0),IF(AA254="Ja",VLOOKUP($AA$2,Plausis!A:E,5,0),IF(AC254="Ja",VLOOKUP($AC$2,Plausis!A:E,5,0),IF(AD254="Ja",VLOOKUP($AD$2,Plausis!A:E,5,0),"")))))))</f>
        <v>Dieser Betrieb ist nur im Komfort-RS ohne ergänzenden Spezial-Straf-RS versicherbar.</v>
      </c>
      <c r="AH254" s="52" t="str">
        <f>IF(Y254="Ja",VLOOKUP($Y$2,Plausis!A:E,5,0),"")</f>
        <v/>
      </c>
      <c r="AI254" s="52" t="str">
        <f t="shared" si="70"/>
        <v>Nein</v>
      </c>
      <c r="AJ254" s="52" t="str">
        <f>IF(S254="Ja",VLOOKUP($S$2,Plausis!A:E,5,0),IF(V254="Ja",VLOOKUP($V$2,Plausis!A:E,5,0),IF(X254="Ja",VLOOKUP($X$2,Plausis!A:E,5,0),"")))</f>
        <v>Dieser Betrieb kann nur ohne ergänzenden Spezial-Straf-RS versichert werden.</v>
      </c>
      <c r="AL254" s="52" t="s">
        <v>2</v>
      </c>
      <c r="AM254" s="114">
        <v>45531</v>
      </c>
      <c r="AN254" s="52" t="s">
        <v>4467</v>
      </c>
      <c r="AO254" s="52" t="str">
        <f>VLOOKUP(B254,'BAT Grundtabelle'!B:T,19,0)</f>
        <v>ja</v>
      </c>
      <c r="AP254" s="105" t="str">
        <f t="shared" si="71"/>
        <v>10230</v>
      </c>
      <c r="AQ254" s="52" t="str">
        <f t="shared" si="72"/>
        <v>Betrieb der Bergbauindustrie</v>
      </c>
      <c r="AR254" s="52" t="b">
        <f t="shared" si="90"/>
        <v>0</v>
      </c>
      <c r="AS254" s="52" t="b">
        <f t="shared" si="90"/>
        <v>0</v>
      </c>
      <c r="AT254" s="52" t="b">
        <f t="shared" si="90"/>
        <v>0</v>
      </c>
      <c r="AU254" s="52">
        <f t="shared" si="73"/>
        <v>4</v>
      </c>
      <c r="AW254" s="52" t="b">
        <f t="shared" si="74"/>
        <v>0</v>
      </c>
      <c r="AX254" s="52" t="str">
        <f t="shared" si="75"/>
        <v>Unternehmen</v>
      </c>
      <c r="AY254" s="52" t="b">
        <f t="shared" si="76"/>
        <v>0</v>
      </c>
      <c r="AZ254" s="52" t="str">
        <f t="shared" si="77"/>
        <v>10230</v>
      </c>
      <c r="BA254" s="52" t="str">
        <f>VLOOKUP(A254,'BAT Grundtabelle'!A:U,21,0)</f>
        <v>ja</v>
      </c>
      <c r="BB254" s="52" t="str">
        <f t="shared" si="78"/>
        <v>nein</v>
      </c>
      <c r="BC254" s="52" t="str">
        <f t="shared" si="79"/>
        <v>10230</v>
      </c>
      <c r="BD254" s="52" t="str">
        <f t="shared" si="80"/>
        <v>Betrieb der Bergbauindustrie</v>
      </c>
      <c r="BE254" s="52" t="str">
        <f t="shared" si="81"/>
        <v>Unternehmen</v>
      </c>
      <c r="BF254" s="52">
        <f t="shared" si="82"/>
        <v>4</v>
      </c>
    </row>
    <row r="255" spans="1:58" hidden="1" x14ac:dyDescent="0.35">
      <c r="A255" s="107" t="s">
        <v>2643</v>
      </c>
      <c r="B255" s="75" t="s">
        <v>1689</v>
      </c>
      <c r="C255" s="52" t="s">
        <v>3</v>
      </c>
      <c r="D255" s="52" t="s">
        <v>3</v>
      </c>
      <c r="E255" s="52" t="s">
        <v>2</v>
      </c>
      <c r="F255" s="52" t="s">
        <v>2</v>
      </c>
      <c r="G255" s="52" t="s">
        <v>2</v>
      </c>
      <c r="H255" s="52" t="s">
        <v>2</v>
      </c>
      <c r="I255" s="52" t="s">
        <v>3</v>
      </c>
      <c r="J255" s="52">
        <v>3</v>
      </c>
      <c r="K255" s="52" t="s">
        <v>2</v>
      </c>
      <c r="L255" s="52" t="s">
        <v>2</v>
      </c>
      <c r="M255" s="52" t="s">
        <v>2</v>
      </c>
      <c r="N255" s="52" t="s">
        <v>3</v>
      </c>
      <c r="P255" s="52" t="s">
        <v>57</v>
      </c>
      <c r="Q255" s="52" t="str">
        <f t="shared" si="91"/>
        <v>Nein</v>
      </c>
      <c r="R255" s="52" t="str">
        <f t="shared" si="91"/>
        <v>Nein</v>
      </c>
      <c r="S255" s="52" t="str">
        <f t="shared" si="91"/>
        <v>Nein</v>
      </c>
      <c r="T255" s="52" t="str">
        <f t="shared" si="91"/>
        <v>Ja</v>
      </c>
      <c r="U255" s="52" t="str">
        <f t="shared" si="91"/>
        <v>Nein</v>
      </c>
      <c r="V255" s="52" t="str">
        <f t="shared" si="91"/>
        <v>Nein</v>
      </c>
      <c r="W255" s="52" t="str">
        <f t="shared" si="91"/>
        <v>Nein</v>
      </c>
      <c r="X255" s="52" t="str">
        <f t="shared" si="91"/>
        <v>Ja</v>
      </c>
      <c r="Y255" s="52" t="str">
        <f t="shared" si="91"/>
        <v>Nein</v>
      </c>
      <c r="Z255" s="52" t="str">
        <f t="shared" si="91"/>
        <v>Nein</v>
      </c>
      <c r="AA255" s="52" t="str">
        <f t="shared" si="91"/>
        <v>Nein</v>
      </c>
      <c r="AB255" s="52" t="str">
        <f t="shared" si="91"/>
        <v>Nein</v>
      </c>
      <c r="AC255" s="52" t="str">
        <f t="shared" si="91"/>
        <v>Nein</v>
      </c>
      <c r="AD255" s="52" t="str">
        <f t="shared" si="91"/>
        <v>Nein</v>
      </c>
      <c r="AE255" s="52" t="str">
        <f t="shared" si="91"/>
        <v>Nein</v>
      </c>
      <c r="AF255" s="52" t="str">
        <f t="shared" si="91"/>
        <v>Nein</v>
      </c>
      <c r="AG255" s="61" t="str">
        <f>IF(Q255="Ja",VLOOKUP($Q$2,Plausis!A:E,5,0),IF(R255="Ja",VLOOKUP($R$2,Plausis!A:E,5,0),IF(T255="Ja",VLOOKUP($T$2,Plausis!A:E,5,0),IF(U255="Ja",VLOOKUP($U$2,Plausis!A:E,5,0),IF(AA255="Ja",VLOOKUP($AA$2,Plausis!A:E,5,0),IF(AC255="Ja",VLOOKUP($AC$2,Plausis!A:E,5,0),IF(AD255="Ja",VLOOKUP($AD$2,Plausis!A:E,5,0),"")))))))</f>
        <v>Dieser Betrieb ist nur im Komfort-RS ohne ergänzenden Spezial-Straf-RS versicherbar.</v>
      </c>
      <c r="AH255" s="52" t="str">
        <f>IF(Y255="Ja",VLOOKUP($Y$2,Plausis!A:E,5,0),"")</f>
        <v/>
      </c>
      <c r="AI255" s="52" t="str">
        <f t="shared" si="70"/>
        <v>Nein</v>
      </c>
      <c r="AJ255" s="52" t="str">
        <f>IF(S255="Ja",VLOOKUP($S$2,Plausis!A:E,5,0),IF(V255="Ja",VLOOKUP($V$2,Plausis!A:E,5,0),IF(X255="Ja",VLOOKUP($X$2,Plausis!A:E,5,0),"")))</f>
        <v>Dieser Betrieb kann nur ohne ergänzenden Spezial-Straf-RS versichert werden.</v>
      </c>
      <c r="AL255" s="52" t="s">
        <v>2</v>
      </c>
      <c r="AM255" s="114">
        <v>45531</v>
      </c>
      <c r="AN255" s="52" t="s">
        <v>4467</v>
      </c>
      <c r="AO255" s="52" t="str">
        <f>VLOOKUP(B255,'BAT Grundtabelle'!B:T,19,0)</f>
        <v>ja</v>
      </c>
      <c r="AP255" s="105" t="str">
        <f t="shared" si="71"/>
        <v>10231</v>
      </c>
      <c r="AQ255" s="52" t="str">
        <f t="shared" si="72"/>
        <v>Betrieb der chemischen Industrie</v>
      </c>
      <c r="AR255" s="52" t="b">
        <f t="shared" si="90"/>
        <v>0</v>
      </c>
      <c r="AS255" s="52" t="b">
        <f t="shared" si="90"/>
        <v>0</v>
      </c>
      <c r="AT255" s="52" t="b">
        <f t="shared" si="90"/>
        <v>0</v>
      </c>
      <c r="AU255" s="52">
        <f t="shared" si="73"/>
        <v>3</v>
      </c>
      <c r="AW255" s="52" t="b">
        <f t="shared" si="74"/>
        <v>0</v>
      </c>
      <c r="AX255" s="52" t="str">
        <f t="shared" si="75"/>
        <v>Unternehmen</v>
      </c>
      <c r="AY255" s="52" t="b">
        <f t="shared" si="76"/>
        <v>0</v>
      </c>
      <c r="AZ255" s="52" t="str">
        <f t="shared" si="77"/>
        <v>10231</v>
      </c>
      <c r="BA255" s="52" t="str">
        <f>VLOOKUP(A255,'BAT Grundtabelle'!A:U,21,0)</f>
        <v>ja</v>
      </c>
      <c r="BB255" s="52" t="str">
        <f t="shared" si="78"/>
        <v>nein</v>
      </c>
      <c r="BC255" s="52" t="str">
        <f t="shared" si="79"/>
        <v>10231</v>
      </c>
      <c r="BD255" s="52" t="str">
        <f t="shared" si="80"/>
        <v>Betrieb der chemischen Industrie</v>
      </c>
      <c r="BE255" s="52" t="str">
        <f t="shared" si="81"/>
        <v>Unternehmen</v>
      </c>
      <c r="BF255" s="52">
        <f t="shared" si="82"/>
        <v>3</v>
      </c>
    </row>
    <row r="256" spans="1:58" hidden="1" x14ac:dyDescent="0.35">
      <c r="A256" s="107" t="s">
        <v>2644</v>
      </c>
      <c r="B256" s="75" t="s">
        <v>1219</v>
      </c>
      <c r="C256" s="52" t="s">
        <v>3</v>
      </c>
      <c r="D256" s="52" t="s">
        <v>3</v>
      </c>
      <c r="E256" s="52" t="s">
        <v>2</v>
      </c>
      <c r="F256" s="52" t="s">
        <v>2</v>
      </c>
      <c r="G256" s="52" t="s">
        <v>2</v>
      </c>
      <c r="H256" s="52" t="s">
        <v>2</v>
      </c>
      <c r="I256" s="52" t="s">
        <v>3</v>
      </c>
      <c r="J256" s="52">
        <v>1</v>
      </c>
      <c r="K256" s="52" t="s">
        <v>2</v>
      </c>
      <c r="L256" s="52" t="s">
        <v>2</v>
      </c>
      <c r="M256" s="52" t="s">
        <v>2</v>
      </c>
      <c r="N256" s="52" t="s">
        <v>3</v>
      </c>
      <c r="P256" s="52" t="s">
        <v>4</v>
      </c>
      <c r="Q256" s="52" t="str">
        <f t="shared" si="91"/>
        <v>Nein</v>
      </c>
      <c r="R256" s="52" t="str">
        <f t="shared" si="91"/>
        <v>Nein</v>
      </c>
      <c r="S256" s="52" t="str">
        <f t="shared" si="91"/>
        <v>Nein</v>
      </c>
      <c r="T256" s="52" t="str">
        <f t="shared" si="91"/>
        <v>Nein</v>
      </c>
      <c r="U256" s="52" t="str">
        <f t="shared" si="91"/>
        <v>Nein</v>
      </c>
      <c r="V256" s="52" t="str">
        <f t="shared" si="91"/>
        <v>Nein</v>
      </c>
      <c r="W256" s="52" t="str">
        <f t="shared" si="91"/>
        <v>Nein</v>
      </c>
      <c r="X256" s="52" t="str">
        <f t="shared" si="91"/>
        <v>Nein</v>
      </c>
      <c r="Y256" s="52" t="str">
        <f t="shared" si="91"/>
        <v>Nein</v>
      </c>
      <c r="Z256" s="52" t="str">
        <f t="shared" si="91"/>
        <v>Nein</v>
      </c>
      <c r="AA256" s="52" t="str">
        <f t="shared" si="91"/>
        <v>Nein</v>
      </c>
      <c r="AB256" s="52" t="str">
        <f t="shared" si="91"/>
        <v>Nein</v>
      </c>
      <c r="AC256" s="52" t="str">
        <f t="shared" si="91"/>
        <v>Nein</v>
      </c>
      <c r="AD256" s="52" t="str">
        <f t="shared" si="91"/>
        <v>Nein</v>
      </c>
      <c r="AE256" s="52" t="str">
        <f t="shared" si="91"/>
        <v>Nein</v>
      </c>
      <c r="AF256" s="52" t="str">
        <f t="shared" si="91"/>
        <v>Nein</v>
      </c>
      <c r="AG256" s="61" t="str">
        <f>IF(Q256="Ja",VLOOKUP($Q$2,Plausis!A:E,5,0),IF(R256="Ja",VLOOKUP($R$2,Plausis!A:E,5,0),IF(T256="Ja",VLOOKUP($T$2,Plausis!A:E,5,0),IF(U256="Ja",VLOOKUP($U$2,Plausis!A:E,5,0),IF(AA256="Ja",VLOOKUP($AA$2,Plausis!A:E,5,0),IF(AC256="Ja",VLOOKUP($AC$2,Plausis!A:E,5,0),IF(AD256="Ja",VLOOKUP($AD$2,Plausis!A:E,5,0),"")))))))</f>
        <v/>
      </c>
      <c r="AH256" s="52" t="str">
        <f>IF(Y256="Ja",VLOOKUP($Y$2,Plausis!A:E,5,0),"")</f>
        <v/>
      </c>
      <c r="AI256" s="52" t="str">
        <f t="shared" si="70"/>
        <v>Ja</v>
      </c>
      <c r="AJ256" s="52" t="str">
        <f>IF(S256="Ja",VLOOKUP($S$2,Plausis!A:E,5,0),IF(V256="Ja",VLOOKUP($V$2,Plausis!A:E,5,0),IF(X256="Ja",VLOOKUP($X$2,Plausis!A:E,5,0),"")))</f>
        <v/>
      </c>
      <c r="AL256" s="52" t="s">
        <v>2</v>
      </c>
      <c r="AM256" s="114">
        <v>45531</v>
      </c>
      <c r="AN256" s="52" t="s">
        <v>4467</v>
      </c>
      <c r="AO256" s="52" t="str">
        <f>VLOOKUP(B256,'BAT Grundtabelle'!B:T,19,0)</f>
        <v>ja</v>
      </c>
      <c r="AP256" s="105" t="str">
        <f t="shared" si="71"/>
        <v>10232</v>
      </c>
      <c r="AQ256" s="52" t="str">
        <f t="shared" si="72"/>
        <v>Betrieb der Elektroindustrie</v>
      </c>
      <c r="AR256" s="52" t="b">
        <f t="shared" si="90"/>
        <v>0</v>
      </c>
      <c r="AS256" s="52" t="b">
        <f t="shared" si="90"/>
        <v>0</v>
      </c>
      <c r="AT256" s="52" t="b">
        <f t="shared" si="90"/>
        <v>0</v>
      </c>
      <c r="AU256" s="52">
        <f t="shared" si="73"/>
        <v>1</v>
      </c>
      <c r="AW256" s="52" t="b">
        <f t="shared" si="74"/>
        <v>0</v>
      </c>
      <c r="AX256" s="52" t="str">
        <f t="shared" si="75"/>
        <v>Unternehmen</v>
      </c>
      <c r="AY256" s="52" t="b">
        <f t="shared" si="76"/>
        <v>0</v>
      </c>
      <c r="AZ256" s="52" t="str">
        <f t="shared" si="77"/>
        <v>10232</v>
      </c>
      <c r="BA256" s="52" t="str">
        <f>VLOOKUP(A256,'BAT Grundtabelle'!A:U,21,0)</f>
        <v>ja</v>
      </c>
      <c r="BB256" s="52" t="str">
        <f t="shared" si="78"/>
        <v>nein</v>
      </c>
      <c r="BC256" s="52" t="str">
        <f t="shared" si="79"/>
        <v>10232</v>
      </c>
      <c r="BD256" s="52" t="str">
        <f t="shared" si="80"/>
        <v>Betrieb der Elektroindustrie</v>
      </c>
      <c r="BE256" s="52" t="str">
        <f t="shared" si="81"/>
        <v>Unternehmen</v>
      </c>
      <c r="BF256" s="52">
        <f t="shared" si="82"/>
        <v>1</v>
      </c>
    </row>
    <row r="257" spans="1:58" hidden="1" x14ac:dyDescent="0.35">
      <c r="A257" s="107" t="s">
        <v>2645</v>
      </c>
      <c r="B257" s="75" t="s">
        <v>667</v>
      </c>
      <c r="C257" s="52" t="s">
        <v>3</v>
      </c>
      <c r="D257" s="52" t="s">
        <v>3</v>
      </c>
      <c r="E257" s="52" t="s">
        <v>2</v>
      </c>
      <c r="F257" s="52" t="s">
        <v>2</v>
      </c>
      <c r="G257" s="52" t="s">
        <v>2</v>
      </c>
      <c r="H257" s="52" t="s">
        <v>2</v>
      </c>
      <c r="I257" s="52" t="s">
        <v>3</v>
      </c>
      <c r="J257" s="52">
        <v>4</v>
      </c>
      <c r="K257" s="52" t="s">
        <v>2</v>
      </c>
      <c r="L257" s="52" t="s">
        <v>2</v>
      </c>
      <c r="M257" s="52" t="s">
        <v>2</v>
      </c>
      <c r="N257" s="52" t="s">
        <v>3</v>
      </c>
      <c r="O257" s="52" t="s">
        <v>2412</v>
      </c>
      <c r="P257" s="52" t="s">
        <v>4438</v>
      </c>
      <c r="Q257" s="52" t="str">
        <f t="shared" si="91"/>
        <v>Nein</v>
      </c>
      <c r="R257" s="52" t="str">
        <f t="shared" si="91"/>
        <v>Nein</v>
      </c>
      <c r="S257" s="52" t="str">
        <f t="shared" si="91"/>
        <v>Nein</v>
      </c>
      <c r="T257" s="52" t="str">
        <f t="shared" si="91"/>
        <v>Ja</v>
      </c>
      <c r="U257" s="52" t="str">
        <f t="shared" si="91"/>
        <v>Nein</v>
      </c>
      <c r="V257" s="52" t="str">
        <f t="shared" si="91"/>
        <v>Nein</v>
      </c>
      <c r="W257" s="52" t="str">
        <f t="shared" si="91"/>
        <v>Nein</v>
      </c>
      <c r="X257" s="52" t="str">
        <f t="shared" si="91"/>
        <v>Ja</v>
      </c>
      <c r="Y257" s="52" t="str">
        <f t="shared" si="91"/>
        <v>Nein</v>
      </c>
      <c r="Z257" s="52" t="str">
        <f t="shared" si="91"/>
        <v>Nein</v>
      </c>
      <c r="AA257" s="52" t="str">
        <f t="shared" si="91"/>
        <v>Nein</v>
      </c>
      <c r="AB257" s="52" t="str">
        <f t="shared" si="91"/>
        <v>Ja</v>
      </c>
      <c r="AC257" s="52" t="str">
        <f t="shared" si="91"/>
        <v>Nein</v>
      </c>
      <c r="AD257" s="52" t="str">
        <f t="shared" si="91"/>
        <v>Nein</v>
      </c>
      <c r="AE257" s="52" t="str">
        <f t="shared" si="91"/>
        <v>Nein</v>
      </c>
      <c r="AF257" s="52" t="str">
        <f t="shared" si="91"/>
        <v>Nein</v>
      </c>
      <c r="AG257" s="61" t="str">
        <f>IF(Q257="Ja",VLOOKUP($Q$2,Plausis!A:E,5,0),IF(R257="Ja",VLOOKUP($R$2,Plausis!A:E,5,0),IF(T257="Ja",VLOOKUP($T$2,Plausis!A:E,5,0),IF(U257="Ja",VLOOKUP($U$2,Plausis!A:E,5,0),IF(AA257="Ja",VLOOKUP($AA$2,Plausis!A:E,5,0),IF(AC257="Ja",VLOOKUP($AC$2,Plausis!A:E,5,0),IF(AD257="Ja",VLOOKUP($AD$2,Plausis!A:E,5,0),"")))))))</f>
        <v>Dieser Betrieb ist nur im Komfort-RS ohne ergänzenden Spezial-Straf-RS versicherbar.</v>
      </c>
      <c r="AH257" s="52" t="str">
        <f>IF(Y257="Ja",VLOOKUP($Y$2,Plausis!A:E,5,0),"")</f>
        <v/>
      </c>
      <c r="AI257" s="52" t="str">
        <f t="shared" si="70"/>
        <v>Nein</v>
      </c>
      <c r="AJ257" s="52" t="str">
        <f>IF(S257="Ja",VLOOKUP($S$2,Plausis!A:E,5,0),IF(V257="Ja",VLOOKUP($V$2,Plausis!A:E,5,0),IF(X257="Ja",VLOOKUP($X$2,Plausis!A:E,5,0),"")))</f>
        <v>Dieser Betrieb kann nur ohne ergänzenden Spezial-Straf-RS versichert werden.</v>
      </c>
      <c r="AL257" s="52" t="s">
        <v>2</v>
      </c>
      <c r="AM257" s="114">
        <v>45531</v>
      </c>
      <c r="AN257" s="52" t="s">
        <v>4467</v>
      </c>
      <c r="AO257" s="52" t="str">
        <f>VLOOKUP(B257,'BAT Grundtabelle'!B:T,19,0)</f>
        <v>ja</v>
      </c>
      <c r="AP257" s="105" t="str">
        <f t="shared" si="71"/>
        <v>10233</v>
      </c>
      <c r="AQ257" s="52" t="str">
        <f t="shared" si="72"/>
        <v>Betrieb der Energiewirtschaft</v>
      </c>
      <c r="AR257" s="52" t="b">
        <f t="shared" si="90"/>
        <v>0</v>
      </c>
      <c r="AS257" s="52" t="b">
        <f t="shared" si="90"/>
        <v>0</v>
      </c>
      <c r="AT257" s="52" t="b">
        <f t="shared" si="90"/>
        <v>0</v>
      </c>
      <c r="AU257" s="52">
        <f t="shared" si="73"/>
        <v>4</v>
      </c>
      <c r="AW257" s="52" t="b">
        <f t="shared" si="74"/>
        <v>0</v>
      </c>
      <c r="AX257" s="52" t="str">
        <f t="shared" si="75"/>
        <v>Unternehmen</v>
      </c>
      <c r="AY257" s="52" t="b">
        <f t="shared" si="76"/>
        <v>0</v>
      </c>
      <c r="AZ257" s="52" t="str">
        <f t="shared" si="77"/>
        <v>10233</v>
      </c>
      <c r="BA257" s="52" t="str">
        <f>VLOOKUP(A257,'BAT Grundtabelle'!A:U,21,0)</f>
        <v>ja</v>
      </c>
      <c r="BB257" s="52" t="str">
        <f t="shared" si="78"/>
        <v>nein</v>
      </c>
      <c r="BC257" s="52" t="str">
        <f t="shared" si="79"/>
        <v>10233</v>
      </c>
      <c r="BD257" s="52" t="str">
        <f t="shared" si="80"/>
        <v>Betrieb der Energiewirtschaft</v>
      </c>
      <c r="BE257" s="52" t="str">
        <f t="shared" si="81"/>
        <v>Unternehmen</v>
      </c>
      <c r="BF257" s="52">
        <f t="shared" si="82"/>
        <v>4</v>
      </c>
    </row>
    <row r="258" spans="1:58" hidden="1" x14ac:dyDescent="0.35">
      <c r="A258" s="107" t="s">
        <v>2646</v>
      </c>
      <c r="B258" s="75" t="s">
        <v>796</v>
      </c>
      <c r="C258" s="52" t="s">
        <v>3</v>
      </c>
      <c r="D258" s="52" t="s">
        <v>3</v>
      </c>
      <c r="E258" s="52" t="s">
        <v>2</v>
      </c>
      <c r="F258" s="52" t="s">
        <v>2</v>
      </c>
      <c r="G258" s="52" t="s">
        <v>2</v>
      </c>
      <c r="H258" s="52" t="s">
        <v>2</v>
      </c>
      <c r="I258" s="52" t="s">
        <v>3</v>
      </c>
      <c r="J258" s="52">
        <v>1</v>
      </c>
      <c r="K258" s="52" t="s">
        <v>2</v>
      </c>
      <c r="L258" s="52" t="s">
        <v>2</v>
      </c>
      <c r="M258" s="52" t="s">
        <v>2</v>
      </c>
      <c r="N258" s="52" t="s">
        <v>3</v>
      </c>
      <c r="P258" s="52" t="s">
        <v>4</v>
      </c>
      <c r="Q258" s="52" t="str">
        <f t="shared" si="91"/>
        <v>Nein</v>
      </c>
      <c r="R258" s="52" t="str">
        <f t="shared" si="91"/>
        <v>Nein</v>
      </c>
      <c r="S258" s="52" t="str">
        <f t="shared" si="91"/>
        <v>Nein</v>
      </c>
      <c r="T258" s="52" t="str">
        <f t="shared" si="91"/>
        <v>Nein</v>
      </c>
      <c r="U258" s="52" t="str">
        <f t="shared" si="91"/>
        <v>Nein</v>
      </c>
      <c r="V258" s="52" t="str">
        <f t="shared" si="91"/>
        <v>Nein</v>
      </c>
      <c r="W258" s="52" t="str">
        <f t="shared" si="91"/>
        <v>Nein</v>
      </c>
      <c r="X258" s="52" t="str">
        <f t="shared" si="91"/>
        <v>Nein</v>
      </c>
      <c r="Y258" s="52" t="str">
        <f t="shared" si="91"/>
        <v>Nein</v>
      </c>
      <c r="Z258" s="52" t="str">
        <f t="shared" si="91"/>
        <v>Nein</v>
      </c>
      <c r="AA258" s="52" t="str">
        <f t="shared" si="91"/>
        <v>Nein</v>
      </c>
      <c r="AB258" s="52" t="str">
        <f t="shared" si="91"/>
        <v>Nein</v>
      </c>
      <c r="AC258" s="52" t="str">
        <f t="shared" si="91"/>
        <v>Nein</v>
      </c>
      <c r="AD258" s="52" t="str">
        <f t="shared" si="91"/>
        <v>Nein</v>
      </c>
      <c r="AE258" s="52" t="str">
        <f t="shared" si="91"/>
        <v>Nein</v>
      </c>
      <c r="AF258" s="52" t="str">
        <f t="shared" si="91"/>
        <v>Nein</v>
      </c>
      <c r="AG258" s="61" t="str">
        <f>IF(Q258="Ja",VLOOKUP($Q$2,Plausis!A:E,5,0),IF(R258="Ja",VLOOKUP($R$2,Plausis!A:E,5,0),IF(T258="Ja",VLOOKUP($T$2,Plausis!A:E,5,0),IF(U258="Ja",VLOOKUP($U$2,Plausis!A:E,5,0),IF(AA258="Ja",VLOOKUP($AA$2,Plausis!A:E,5,0),IF(AC258="Ja",VLOOKUP($AC$2,Plausis!A:E,5,0),IF(AD258="Ja",VLOOKUP($AD$2,Plausis!A:E,5,0),"")))))))</f>
        <v/>
      </c>
      <c r="AH258" s="52" t="str">
        <f>IF(Y258="Ja",VLOOKUP($Y$2,Plausis!A:E,5,0),"")</f>
        <v/>
      </c>
      <c r="AI258" s="52" t="str">
        <f t="shared" si="70"/>
        <v>Ja</v>
      </c>
      <c r="AJ258" s="52" t="str">
        <f>IF(S258="Ja",VLOOKUP($S$2,Plausis!A:E,5,0),IF(V258="Ja",VLOOKUP($V$2,Plausis!A:E,5,0),IF(X258="Ja",VLOOKUP($X$2,Plausis!A:E,5,0),"")))</f>
        <v/>
      </c>
      <c r="AL258" s="52" t="s">
        <v>3</v>
      </c>
      <c r="AM258" s="114">
        <v>45531</v>
      </c>
      <c r="AN258" s="52" t="s">
        <v>4467</v>
      </c>
      <c r="AO258" s="52" t="str">
        <f>VLOOKUP(B258,'BAT Grundtabelle'!B:T,19,0)</f>
        <v>ja</v>
      </c>
      <c r="AP258" s="105" t="str">
        <f t="shared" si="71"/>
        <v>10234</v>
      </c>
      <c r="AQ258" s="52" t="str">
        <f t="shared" si="72"/>
        <v>Betrieb der feinmechanischen und optischen Industrie</v>
      </c>
      <c r="AR258" s="52" t="b">
        <f t="shared" si="90"/>
        <v>0</v>
      </c>
      <c r="AS258" s="52" t="b">
        <f t="shared" si="90"/>
        <v>0</v>
      </c>
      <c r="AT258" s="52" t="b">
        <f t="shared" si="90"/>
        <v>0</v>
      </c>
      <c r="AU258" s="52">
        <f t="shared" si="73"/>
        <v>1</v>
      </c>
      <c r="AW258" s="52" t="b">
        <f t="shared" si="74"/>
        <v>0</v>
      </c>
      <c r="AX258" s="52" t="str">
        <f t="shared" si="75"/>
        <v>Unternehmen</v>
      </c>
      <c r="AY258" s="52" t="b">
        <f t="shared" si="76"/>
        <v>0</v>
      </c>
      <c r="AZ258" s="52" t="str">
        <f t="shared" si="77"/>
        <v>10234</v>
      </c>
      <c r="BA258" s="52" t="str">
        <f>VLOOKUP(A258,'BAT Grundtabelle'!A:U,21,0)</f>
        <v>ja</v>
      </c>
      <c r="BB258" s="52" t="str">
        <f t="shared" si="78"/>
        <v>nein</v>
      </c>
      <c r="BC258" s="52" t="str">
        <f t="shared" si="79"/>
        <v>10234</v>
      </c>
      <c r="BD258" s="52" t="str">
        <f t="shared" si="80"/>
        <v>Betrieb der feinmechanischen und optischen Industrie</v>
      </c>
      <c r="BE258" s="52" t="str">
        <f t="shared" si="81"/>
        <v>Unternehmen</v>
      </c>
      <c r="BF258" s="52">
        <f t="shared" si="82"/>
        <v>1</v>
      </c>
    </row>
    <row r="259" spans="1:58" hidden="1" x14ac:dyDescent="0.35">
      <c r="A259" s="107" t="s">
        <v>2647</v>
      </c>
      <c r="B259" s="75" t="s">
        <v>1654</v>
      </c>
      <c r="C259" s="52" t="s">
        <v>3</v>
      </c>
      <c r="D259" s="52" t="s">
        <v>3</v>
      </c>
      <c r="E259" s="52" t="s">
        <v>2</v>
      </c>
      <c r="F259" s="52" t="s">
        <v>2</v>
      </c>
      <c r="G259" s="52" t="s">
        <v>2</v>
      </c>
      <c r="H259" s="52" t="s">
        <v>2</v>
      </c>
      <c r="I259" s="52" t="s">
        <v>3</v>
      </c>
      <c r="J259" s="52">
        <v>2</v>
      </c>
      <c r="K259" s="52" t="s">
        <v>2</v>
      </c>
      <c r="L259" s="52" t="s">
        <v>2</v>
      </c>
      <c r="M259" s="52" t="s">
        <v>2</v>
      </c>
      <c r="N259" s="52" t="s">
        <v>3</v>
      </c>
      <c r="P259" s="52" t="s">
        <v>57</v>
      </c>
      <c r="Q259" s="52" t="str">
        <f t="shared" si="91"/>
        <v>Nein</v>
      </c>
      <c r="R259" s="52" t="str">
        <f t="shared" si="91"/>
        <v>Nein</v>
      </c>
      <c r="S259" s="52" t="str">
        <f t="shared" si="91"/>
        <v>Nein</v>
      </c>
      <c r="T259" s="52" t="str">
        <f t="shared" si="91"/>
        <v>Ja</v>
      </c>
      <c r="U259" s="52" t="str">
        <f t="shared" si="91"/>
        <v>Nein</v>
      </c>
      <c r="V259" s="52" t="str">
        <f t="shared" si="91"/>
        <v>Nein</v>
      </c>
      <c r="W259" s="52" t="str">
        <f t="shared" si="91"/>
        <v>Nein</v>
      </c>
      <c r="X259" s="52" t="str">
        <f t="shared" si="91"/>
        <v>Ja</v>
      </c>
      <c r="Y259" s="52" t="str">
        <f t="shared" si="91"/>
        <v>Nein</v>
      </c>
      <c r="Z259" s="52" t="str">
        <f t="shared" si="91"/>
        <v>Nein</v>
      </c>
      <c r="AA259" s="52" t="str">
        <f t="shared" si="91"/>
        <v>Nein</v>
      </c>
      <c r="AB259" s="52" t="str">
        <f t="shared" si="91"/>
        <v>Nein</v>
      </c>
      <c r="AC259" s="52" t="str">
        <f t="shared" si="91"/>
        <v>Nein</v>
      </c>
      <c r="AD259" s="52" t="str">
        <f t="shared" si="91"/>
        <v>Nein</v>
      </c>
      <c r="AE259" s="52" t="str">
        <f t="shared" si="91"/>
        <v>Nein</v>
      </c>
      <c r="AF259" s="52" t="str">
        <f t="shared" si="91"/>
        <v>Nein</v>
      </c>
      <c r="AG259" s="61" t="str">
        <f>IF(Q259="Ja",VLOOKUP($Q$2,Plausis!A:E,5,0),IF(R259="Ja",VLOOKUP($R$2,Plausis!A:E,5,0),IF(T259="Ja",VLOOKUP($T$2,Plausis!A:E,5,0),IF(U259="Ja",VLOOKUP($U$2,Plausis!A:E,5,0),IF(AA259="Ja",VLOOKUP($AA$2,Plausis!A:E,5,0),IF(AC259="Ja",VLOOKUP($AC$2,Plausis!A:E,5,0),IF(AD259="Ja",VLOOKUP($AD$2,Plausis!A:E,5,0),"")))))))</f>
        <v>Dieser Betrieb ist nur im Komfort-RS ohne ergänzenden Spezial-Straf-RS versicherbar.</v>
      </c>
      <c r="AH259" s="52" t="str">
        <f>IF(Y259="Ja",VLOOKUP($Y$2,Plausis!A:E,5,0),"")</f>
        <v/>
      </c>
      <c r="AI259" s="52" t="str">
        <f t="shared" ref="AI259:AI322" si="92">IF(OR(T259="Ja", U259="Ja", C259="nein"),"Nein","Ja")</f>
        <v>Nein</v>
      </c>
      <c r="AJ259" s="52" t="str">
        <f>IF(S259="Ja",VLOOKUP($S$2,Plausis!A:E,5,0),IF(V259="Ja",VLOOKUP($V$2,Plausis!A:E,5,0),IF(X259="Ja",VLOOKUP($X$2,Plausis!A:E,5,0),"")))</f>
        <v>Dieser Betrieb kann nur ohne ergänzenden Spezial-Straf-RS versichert werden.</v>
      </c>
      <c r="AL259" s="52" t="s">
        <v>2</v>
      </c>
      <c r="AM259" s="114">
        <v>45531</v>
      </c>
      <c r="AN259" s="52" t="s">
        <v>4467</v>
      </c>
      <c r="AO259" s="52" t="str">
        <f>VLOOKUP(B259,'BAT Grundtabelle'!B:T,19,0)</f>
        <v>ja</v>
      </c>
      <c r="AP259" s="105" t="str">
        <f t="shared" ref="AP259:AP322" si="93">A259</f>
        <v>10235</v>
      </c>
      <c r="AQ259" s="52" t="str">
        <f t="shared" ref="AQ259:AQ322" si="94">B259</f>
        <v>Betrieb der Kunststoffindustrie</v>
      </c>
      <c r="AR259" s="52" t="b">
        <f t="shared" si="90"/>
        <v>0</v>
      </c>
      <c r="AS259" s="52" t="b">
        <f t="shared" si="90"/>
        <v>0</v>
      </c>
      <c r="AT259" s="52" t="b">
        <f t="shared" si="90"/>
        <v>0</v>
      </c>
      <c r="AU259" s="52">
        <f t="shared" ref="AU259:AU322" si="95">IF(J259&lt;&gt;"nein",J259,AX259)</f>
        <v>2</v>
      </c>
      <c r="AW259" s="52" t="b">
        <f t="shared" ref="AW259:AW322" si="96">IF(ISERROR(FIND(AW$1,$P259,1)),FALSE,TRUE)</f>
        <v>0</v>
      </c>
      <c r="AX259" s="52" t="str">
        <f t="shared" ref="AX259:AX322" si="97">IF(I259="ja","Unternehmen",IF(OR(K259="ja",L259="ja",M259="ja"),"Eigener Tarif",IF(AK259&lt;&gt;"",AK259,IF(AO259="ja","Eigener Tarif",""))))</f>
        <v>Unternehmen</v>
      </c>
      <c r="AY259" s="52" t="b">
        <f t="shared" ref="AY259:AY322" si="98">IF(ISERROR(FIND(AY$1,$P259,1)),FALSE,TRUE)</f>
        <v>0</v>
      </c>
      <c r="AZ259" s="52" t="str">
        <f t="shared" ref="AZ259:AZ322" si="99">A259</f>
        <v>10235</v>
      </c>
      <c r="BA259" s="52" t="str">
        <f>VLOOKUP(A259,'BAT Grundtabelle'!A:U,21,0)</f>
        <v>ja</v>
      </c>
      <c r="BB259" s="52" t="str">
        <f t="shared" ref="BB259:BB322" si="100">G259</f>
        <v>nein</v>
      </c>
      <c r="BC259" s="52" t="str">
        <f t="shared" ref="BC259:BC322" si="101">A259</f>
        <v>10235</v>
      </c>
      <c r="BD259" s="52" t="str">
        <f t="shared" ref="BD259:BD322" si="102">B259</f>
        <v>Betrieb der Kunststoffindustrie</v>
      </c>
      <c r="BE259" s="52" t="str">
        <f t="shared" ref="BE259:BE322" si="103">AX259</f>
        <v>Unternehmen</v>
      </c>
      <c r="BF259" s="52">
        <f t="shared" ref="BF259:BF322" si="104">AU259</f>
        <v>2</v>
      </c>
    </row>
    <row r="260" spans="1:58" hidden="1" x14ac:dyDescent="0.35">
      <c r="A260" s="107" t="s">
        <v>2648</v>
      </c>
      <c r="B260" s="75" t="s">
        <v>1283</v>
      </c>
      <c r="C260" s="52" t="s">
        <v>3</v>
      </c>
      <c r="D260" s="52" t="s">
        <v>3</v>
      </c>
      <c r="E260" s="52" t="s">
        <v>2</v>
      </c>
      <c r="F260" s="52" t="s">
        <v>2</v>
      </c>
      <c r="G260" s="52" t="s">
        <v>2</v>
      </c>
      <c r="H260" s="52" t="s">
        <v>2</v>
      </c>
      <c r="I260" s="52" t="s">
        <v>3</v>
      </c>
      <c r="J260" s="52">
        <v>2</v>
      </c>
      <c r="K260" s="52" t="s">
        <v>2</v>
      </c>
      <c r="L260" s="52" t="s">
        <v>2</v>
      </c>
      <c r="M260" s="52" t="s">
        <v>2</v>
      </c>
      <c r="N260" s="52" t="s">
        <v>3</v>
      </c>
      <c r="P260" s="52" t="s">
        <v>4</v>
      </c>
      <c r="Q260" s="52" t="str">
        <f t="shared" si="91"/>
        <v>Nein</v>
      </c>
      <c r="R260" s="52" t="str">
        <f t="shared" si="91"/>
        <v>Nein</v>
      </c>
      <c r="S260" s="52" t="str">
        <f t="shared" si="91"/>
        <v>Nein</v>
      </c>
      <c r="T260" s="52" t="str">
        <f t="shared" si="91"/>
        <v>Nein</v>
      </c>
      <c r="U260" s="52" t="str">
        <f t="shared" si="91"/>
        <v>Nein</v>
      </c>
      <c r="V260" s="52" t="str">
        <f t="shared" si="91"/>
        <v>Nein</v>
      </c>
      <c r="W260" s="52" t="str">
        <f t="shared" si="91"/>
        <v>Nein</v>
      </c>
      <c r="X260" s="52" t="str">
        <f t="shared" si="91"/>
        <v>Nein</v>
      </c>
      <c r="Y260" s="52" t="str">
        <f t="shared" si="91"/>
        <v>Nein</v>
      </c>
      <c r="Z260" s="52" t="str">
        <f t="shared" si="91"/>
        <v>Nein</v>
      </c>
      <c r="AA260" s="52" t="str">
        <f t="shared" si="91"/>
        <v>Nein</v>
      </c>
      <c r="AB260" s="52" t="str">
        <f t="shared" si="91"/>
        <v>Nein</v>
      </c>
      <c r="AC260" s="52" t="str">
        <f t="shared" si="91"/>
        <v>Nein</v>
      </c>
      <c r="AD260" s="52" t="str">
        <f t="shared" si="91"/>
        <v>Nein</v>
      </c>
      <c r="AE260" s="52" t="str">
        <f t="shared" si="91"/>
        <v>Nein</v>
      </c>
      <c r="AF260" s="52" t="str">
        <f t="shared" si="91"/>
        <v>Nein</v>
      </c>
      <c r="AG260" s="61" t="str">
        <f>IF(Q260="Ja",VLOOKUP($Q$2,Plausis!A:E,5,0),IF(R260="Ja",VLOOKUP($R$2,Plausis!A:E,5,0),IF(T260="Ja",VLOOKUP($T$2,Plausis!A:E,5,0),IF(U260="Ja",VLOOKUP($U$2,Plausis!A:E,5,0),IF(AA260="Ja",VLOOKUP($AA$2,Plausis!A:E,5,0),IF(AC260="Ja",VLOOKUP($AC$2,Plausis!A:E,5,0),IF(AD260="Ja",VLOOKUP($AD$2,Plausis!A:E,5,0),"")))))))</f>
        <v/>
      </c>
      <c r="AH260" s="52" t="str">
        <f>IF(Y260="Ja",VLOOKUP($Y$2,Plausis!A:E,5,0),"")</f>
        <v/>
      </c>
      <c r="AI260" s="52" t="str">
        <f t="shared" si="92"/>
        <v>Ja</v>
      </c>
      <c r="AJ260" s="52" t="str">
        <f>IF(S260="Ja",VLOOKUP($S$2,Plausis!A:E,5,0),IF(V260="Ja",VLOOKUP($V$2,Plausis!A:E,5,0),IF(X260="Ja",VLOOKUP($X$2,Plausis!A:E,5,0),"")))</f>
        <v/>
      </c>
      <c r="AL260" s="52" t="s">
        <v>2</v>
      </c>
      <c r="AM260" s="114">
        <v>45531</v>
      </c>
      <c r="AN260" s="52" t="s">
        <v>4467</v>
      </c>
      <c r="AO260" s="52" t="str">
        <f>VLOOKUP(B260,'BAT Grundtabelle'!B:T,19,0)</f>
        <v>ja</v>
      </c>
      <c r="AP260" s="105" t="str">
        <f t="shared" si="93"/>
        <v>10236</v>
      </c>
      <c r="AQ260" s="52" t="str">
        <f t="shared" si="94"/>
        <v>Betrieb der Luft- und Raumfahrtindustrie</v>
      </c>
      <c r="AR260" s="52" t="b">
        <f t="shared" si="90"/>
        <v>0</v>
      </c>
      <c r="AS260" s="52" t="b">
        <f t="shared" si="90"/>
        <v>0</v>
      </c>
      <c r="AT260" s="52" t="b">
        <f t="shared" si="90"/>
        <v>0</v>
      </c>
      <c r="AU260" s="52">
        <f t="shared" si="95"/>
        <v>2</v>
      </c>
      <c r="AW260" s="52" t="b">
        <f t="shared" si="96"/>
        <v>0</v>
      </c>
      <c r="AX260" s="52" t="str">
        <f t="shared" si="97"/>
        <v>Unternehmen</v>
      </c>
      <c r="AY260" s="52" t="b">
        <f t="shared" si="98"/>
        <v>0</v>
      </c>
      <c r="AZ260" s="52" t="str">
        <f t="shared" si="99"/>
        <v>10236</v>
      </c>
      <c r="BA260" s="52" t="str">
        <f>VLOOKUP(A260,'BAT Grundtabelle'!A:U,21,0)</f>
        <v>ja</v>
      </c>
      <c r="BB260" s="52" t="str">
        <f t="shared" si="100"/>
        <v>nein</v>
      </c>
      <c r="BC260" s="52" t="str">
        <f t="shared" si="101"/>
        <v>10236</v>
      </c>
      <c r="BD260" s="52" t="str">
        <f t="shared" si="102"/>
        <v>Betrieb der Luft- und Raumfahrtindustrie</v>
      </c>
      <c r="BE260" s="52" t="str">
        <f t="shared" si="103"/>
        <v>Unternehmen</v>
      </c>
      <c r="BF260" s="52">
        <f t="shared" si="104"/>
        <v>2</v>
      </c>
    </row>
    <row r="261" spans="1:58" hidden="1" x14ac:dyDescent="0.35">
      <c r="A261" s="107" t="s">
        <v>2649</v>
      </c>
      <c r="B261" s="75" t="s">
        <v>1920</v>
      </c>
      <c r="C261" s="52" t="s">
        <v>3</v>
      </c>
      <c r="D261" s="52" t="s">
        <v>3</v>
      </c>
      <c r="E261" s="52" t="s">
        <v>2</v>
      </c>
      <c r="F261" s="52" t="s">
        <v>2</v>
      </c>
      <c r="G261" s="52" t="s">
        <v>2</v>
      </c>
      <c r="H261" s="52" t="s">
        <v>2</v>
      </c>
      <c r="I261" s="52" t="s">
        <v>3</v>
      </c>
      <c r="J261" s="52">
        <v>3</v>
      </c>
      <c r="K261" s="52" t="s">
        <v>2</v>
      </c>
      <c r="L261" s="52" t="s">
        <v>2</v>
      </c>
      <c r="M261" s="52" t="s">
        <v>2</v>
      </c>
      <c r="N261" s="52" t="s">
        <v>3</v>
      </c>
      <c r="P261" s="52" t="s">
        <v>4</v>
      </c>
      <c r="Q261" s="52" t="str">
        <f t="shared" si="91"/>
        <v>Nein</v>
      </c>
      <c r="R261" s="52" t="str">
        <f t="shared" si="91"/>
        <v>Nein</v>
      </c>
      <c r="S261" s="52" t="str">
        <f t="shared" si="91"/>
        <v>Nein</v>
      </c>
      <c r="T261" s="52" t="str">
        <f t="shared" si="91"/>
        <v>Nein</v>
      </c>
      <c r="U261" s="52" t="str">
        <f t="shared" si="91"/>
        <v>Nein</v>
      </c>
      <c r="V261" s="52" t="str">
        <f t="shared" si="91"/>
        <v>Nein</v>
      </c>
      <c r="W261" s="52" t="str">
        <f t="shared" si="91"/>
        <v>Nein</v>
      </c>
      <c r="X261" s="52" t="str">
        <f t="shared" si="91"/>
        <v>Nein</v>
      </c>
      <c r="Y261" s="52" t="str">
        <f t="shared" si="91"/>
        <v>Nein</v>
      </c>
      <c r="Z261" s="52" t="str">
        <f t="shared" si="91"/>
        <v>Nein</v>
      </c>
      <c r="AA261" s="52" t="str">
        <f t="shared" si="91"/>
        <v>Nein</v>
      </c>
      <c r="AB261" s="52" t="str">
        <f t="shared" si="91"/>
        <v>Nein</v>
      </c>
      <c r="AC261" s="52" t="str">
        <f t="shared" si="91"/>
        <v>Nein</v>
      </c>
      <c r="AD261" s="52" t="str">
        <f t="shared" si="91"/>
        <v>Nein</v>
      </c>
      <c r="AE261" s="52" t="str">
        <f t="shared" si="91"/>
        <v>Nein</v>
      </c>
      <c r="AF261" s="52" t="str">
        <f t="shared" si="91"/>
        <v>Nein</v>
      </c>
      <c r="AG261" s="61" t="str">
        <f>IF(Q261="Ja",VLOOKUP($Q$2,Plausis!A:E,5,0),IF(R261="Ja",VLOOKUP($R$2,Plausis!A:E,5,0),IF(T261="Ja",VLOOKUP($T$2,Plausis!A:E,5,0),IF(U261="Ja",VLOOKUP($U$2,Plausis!A:E,5,0),IF(AA261="Ja",VLOOKUP($AA$2,Plausis!A:E,5,0),IF(AC261="Ja",VLOOKUP($AC$2,Plausis!A:E,5,0),IF(AD261="Ja",VLOOKUP($AD$2,Plausis!A:E,5,0),"")))))))</f>
        <v/>
      </c>
      <c r="AH261" s="52" t="str">
        <f>IF(Y261="Ja",VLOOKUP($Y$2,Plausis!A:E,5,0),"")</f>
        <v/>
      </c>
      <c r="AI261" s="52" t="str">
        <f t="shared" si="92"/>
        <v>Ja</v>
      </c>
      <c r="AJ261" s="52" t="str">
        <f>IF(S261="Ja",VLOOKUP($S$2,Plausis!A:E,5,0),IF(V261="Ja",VLOOKUP($V$2,Plausis!A:E,5,0),IF(X261="Ja",VLOOKUP($X$2,Plausis!A:E,5,0),"")))</f>
        <v/>
      </c>
      <c r="AL261" s="52" t="s">
        <v>2</v>
      </c>
      <c r="AM261" s="114">
        <v>45531</v>
      </c>
      <c r="AN261" s="52" t="s">
        <v>4467</v>
      </c>
      <c r="AO261" s="52" t="str">
        <f>VLOOKUP(B261,'BAT Grundtabelle'!B:T,19,0)</f>
        <v>ja</v>
      </c>
      <c r="AP261" s="105" t="str">
        <f t="shared" si="93"/>
        <v>10237</v>
      </c>
      <c r="AQ261" s="52" t="str">
        <f t="shared" si="94"/>
        <v>Betrieb der Mineralölindustrie</v>
      </c>
      <c r="AR261" s="52" t="b">
        <f t="shared" si="90"/>
        <v>0</v>
      </c>
      <c r="AS261" s="52" t="b">
        <f t="shared" si="90"/>
        <v>0</v>
      </c>
      <c r="AT261" s="52" t="b">
        <f t="shared" si="90"/>
        <v>0</v>
      </c>
      <c r="AU261" s="52">
        <f t="shared" si="95"/>
        <v>3</v>
      </c>
      <c r="AW261" s="52" t="b">
        <f t="shared" si="96"/>
        <v>0</v>
      </c>
      <c r="AX261" s="52" t="str">
        <f t="shared" si="97"/>
        <v>Unternehmen</v>
      </c>
      <c r="AY261" s="52" t="b">
        <f t="shared" si="98"/>
        <v>0</v>
      </c>
      <c r="AZ261" s="52" t="str">
        <f t="shared" si="99"/>
        <v>10237</v>
      </c>
      <c r="BA261" s="52" t="str">
        <f>VLOOKUP(A261,'BAT Grundtabelle'!A:U,21,0)</f>
        <v>ja</v>
      </c>
      <c r="BB261" s="52" t="str">
        <f t="shared" si="100"/>
        <v>nein</v>
      </c>
      <c r="BC261" s="52" t="str">
        <f t="shared" si="101"/>
        <v>10237</v>
      </c>
      <c r="BD261" s="52" t="str">
        <f t="shared" si="102"/>
        <v>Betrieb der Mineralölindustrie</v>
      </c>
      <c r="BE261" s="52" t="str">
        <f t="shared" si="103"/>
        <v>Unternehmen</v>
      </c>
      <c r="BF261" s="52">
        <f t="shared" si="104"/>
        <v>3</v>
      </c>
    </row>
    <row r="262" spans="1:58" hidden="1" x14ac:dyDescent="0.35">
      <c r="A262" s="107" t="s">
        <v>2650</v>
      </c>
      <c r="B262" s="75" t="s">
        <v>1016</v>
      </c>
      <c r="C262" s="52" t="s">
        <v>3</v>
      </c>
      <c r="D262" s="52" t="s">
        <v>3</v>
      </c>
      <c r="E262" s="52" t="s">
        <v>2</v>
      </c>
      <c r="F262" s="52" t="s">
        <v>2</v>
      </c>
      <c r="G262" s="52" t="s">
        <v>2</v>
      </c>
      <c r="H262" s="52" t="s">
        <v>2</v>
      </c>
      <c r="I262" s="52" t="s">
        <v>3</v>
      </c>
      <c r="J262" s="52">
        <v>2</v>
      </c>
      <c r="K262" s="52" t="s">
        <v>2</v>
      </c>
      <c r="L262" s="52" t="s">
        <v>2</v>
      </c>
      <c r="M262" s="52" t="s">
        <v>2</v>
      </c>
      <c r="N262" s="52" t="s">
        <v>3</v>
      </c>
      <c r="P262" s="52" t="s">
        <v>57</v>
      </c>
      <c r="Q262" s="52" t="str">
        <f t="shared" si="91"/>
        <v>Nein</v>
      </c>
      <c r="R262" s="52" t="str">
        <f t="shared" si="91"/>
        <v>Nein</v>
      </c>
      <c r="S262" s="52" t="str">
        <f t="shared" si="91"/>
        <v>Nein</v>
      </c>
      <c r="T262" s="52" t="str">
        <f t="shared" si="91"/>
        <v>Ja</v>
      </c>
      <c r="U262" s="52" t="str">
        <f t="shared" si="91"/>
        <v>Nein</v>
      </c>
      <c r="V262" s="52" t="str">
        <f t="shared" si="91"/>
        <v>Nein</v>
      </c>
      <c r="W262" s="52" t="str">
        <f t="shared" si="91"/>
        <v>Nein</v>
      </c>
      <c r="X262" s="52" t="str">
        <f t="shared" si="91"/>
        <v>Ja</v>
      </c>
      <c r="Y262" s="52" t="str">
        <f t="shared" si="91"/>
        <v>Nein</v>
      </c>
      <c r="Z262" s="52" t="str">
        <f t="shared" si="91"/>
        <v>Nein</v>
      </c>
      <c r="AA262" s="52" t="str">
        <f t="shared" si="91"/>
        <v>Nein</v>
      </c>
      <c r="AB262" s="52" t="str">
        <f t="shared" si="91"/>
        <v>Nein</v>
      </c>
      <c r="AC262" s="52" t="str">
        <f t="shared" si="91"/>
        <v>Nein</v>
      </c>
      <c r="AD262" s="52" t="str">
        <f t="shared" si="91"/>
        <v>Nein</v>
      </c>
      <c r="AE262" s="52" t="str">
        <f t="shared" si="91"/>
        <v>Nein</v>
      </c>
      <c r="AF262" s="52" t="str">
        <f t="shared" si="91"/>
        <v>Nein</v>
      </c>
      <c r="AG262" s="61" t="str">
        <f>IF(Q262="Ja",VLOOKUP($Q$2,Plausis!A:E,5,0),IF(R262="Ja",VLOOKUP($R$2,Plausis!A:E,5,0),IF(T262="Ja",VLOOKUP($T$2,Plausis!A:E,5,0),IF(U262="Ja",VLOOKUP($U$2,Plausis!A:E,5,0),IF(AA262="Ja",VLOOKUP($AA$2,Plausis!A:E,5,0),IF(AC262="Ja",VLOOKUP($AC$2,Plausis!A:E,5,0),IF(AD262="Ja",VLOOKUP($AD$2,Plausis!A:E,5,0),"")))))))</f>
        <v>Dieser Betrieb ist nur im Komfort-RS ohne ergänzenden Spezial-Straf-RS versicherbar.</v>
      </c>
      <c r="AH262" s="52" t="str">
        <f>IF(Y262="Ja",VLOOKUP($Y$2,Plausis!A:E,5,0),"")</f>
        <v/>
      </c>
      <c r="AI262" s="52" t="str">
        <f t="shared" si="92"/>
        <v>Nein</v>
      </c>
      <c r="AJ262" s="52" t="str">
        <f>IF(S262="Ja",VLOOKUP($S$2,Plausis!A:E,5,0),IF(V262="Ja",VLOOKUP($V$2,Plausis!A:E,5,0),IF(X262="Ja",VLOOKUP($X$2,Plausis!A:E,5,0),"")))</f>
        <v>Dieser Betrieb kann nur ohne ergänzenden Spezial-Straf-RS versichert werden.</v>
      </c>
      <c r="AL262" s="52" t="s">
        <v>2</v>
      </c>
      <c r="AM262" s="114">
        <v>45531</v>
      </c>
      <c r="AN262" s="52" t="s">
        <v>4467</v>
      </c>
      <c r="AO262" s="52" t="str">
        <f>VLOOKUP(B262,'BAT Grundtabelle'!B:T,19,0)</f>
        <v>ja</v>
      </c>
      <c r="AP262" s="105" t="str">
        <f t="shared" si="93"/>
        <v>10238</v>
      </c>
      <c r="AQ262" s="52" t="str">
        <f t="shared" si="94"/>
        <v>Betrieb der papier- und pappeverarbeitenden Industrie</v>
      </c>
      <c r="AR262" s="52" t="b">
        <f t="shared" si="90"/>
        <v>0</v>
      </c>
      <c r="AS262" s="52" t="b">
        <f t="shared" si="90"/>
        <v>0</v>
      </c>
      <c r="AT262" s="52" t="b">
        <f t="shared" si="90"/>
        <v>0</v>
      </c>
      <c r="AU262" s="52">
        <f t="shared" si="95"/>
        <v>2</v>
      </c>
      <c r="AW262" s="52" t="b">
        <f t="shared" si="96"/>
        <v>0</v>
      </c>
      <c r="AX262" s="52" t="str">
        <f t="shared" si="97"/>
        <v>Unternehmen</v>
      </c>
      <c r="AY262" s="52" t="b">
        <f t="shared" si="98"/>
        <v>0</v>
      </c>
      <c r="AZ262" s="52" t="str">
        <f t="shared" si="99"/>
        <v>10238</v>
      </c>
      <c r="BA262" s="52" t="str">
        <f>VLOOKUP(A262,'BAT Grundtabelle'!A:U,21,0)</f>
        <v>ja</v>
      </c>
      <c r="BB262" s="52" t="str">
        <f t="shared" si="100"/>
        <v>nein</v>
      </c>
      <c r="BC262" s="52" t="str">
        <f t="shared" si="101"/>
        <v>10238</v>
      </c>
      <c r="BD262" s="52" t="str">
        <f t="shared" si="102"/>
        <v>Betrieb der papier- und pappeverarbeitenden Industrie</v>
      </c>
      <c r="BE262" s="52" t="str">
        <f t="shared" si="103"/>
        <v>Unternehmen</v>
      </c>
      <c r="BF262" s="52">
        <f t="shared" si="104"/>
        <v>2</v>
      </c>
    </row>
    <row r="263" spans="1:58" hidden="1" x14ac:dyDescent="0.35">
      <c r="A263" s="107" t="s">
        <v>2651</v>
      </c>
      <c r="B263" s="75" t="s">
        <v>1284</v>
      </c>
      <c r="C263" s="52" t="s">
        <v>3</v>
      </c>
      <c r="D263" s="52" t="s">
        <v>3</v>
      </c>
      <c r="E263" s="52" t="s">
        <v>2</v>
      </c>
      <c r="F263" s="52" t="s">
        <v>2</v>
      </c>
      <c r="G263" s="52" t="s">
        <v>2</v>
      </c>
      <c r="H263" s="52" t="s">
        <v>2</v>
      </c>
      <c r="I263" s="52" t="s">
        <v>3</v>
      </c>
      <c r="J263" s="52">
        <v>2</v>
      </c>
      <c r="K263" s="52" t="s">
        <v>2</v>
      </c>
      <c r="L263" s="52" t="s">
        <v>2</v>
      </c>
      <c r="M263" s="52" t="s">
        <v>2</v>
      </c>
      <c r="N263" s="52" t="s">
        <v>3</v>
      </c>
      <c r="P263" s="52" t="s">
        <v>4</v>
      </c>
      <c r="Q263" s="52" t="str">
        <f t="shared" ref="Q263:AF272" si="105">IF(ISERROR(FIND(Q$2,$P263,1)),"Nein","Ja")</f>
        <v>Nein</v>
      </c>
      <c r="R263" s="52" t="str">
        <f t="shared" si="105"/>
        <v>Nein</v>
      </c>
      <c r="S263" s="52" t="str">
        <f t="shared" si="105"/>
        <v>Nein</v>
      </c>
      <c r="T263" s="52" t="str">
        <f t="shared" si="105"/>
        <v>Nein</v>
      </c>
      <c r="U263" s="52" t="str">
        <f t="shared" si="105"/>
        <v>Nein</v>
      </c>
      <c r="V263" s="52" t="str">
        <f t="shared" si="105"/>
        <v>Nein</v>
      </c>
      <c r="W263" s="52" t="str">
        <f t="shared" si="105"/>
        <v>Nein</v>
      </c>
      <c r="X263" s="52" t="str">
        <f t="shared" si="105"/>
        <v>Nein</v>
      </c>
      <c r="Y263" s="52" t="str">
        <f t="shared" si="105"/>
        <v>Nein</v>
      </c>
      <c r="Z263" s="52" t="str">
        <f t="shared" si="105"/>
        <v>Nein</v>
      </c>
      <c r="AA263" s="52" t="str">
        <f t="shared" si="105"/>
        <v>Nein</v>
      </c>
      <c r="AB263" s="52" t="str">
        <f t="shared" si="105"/>
        <v>Nein</v>
      </c>
      <c r="AC263" s="52" t="str">
        <f t="shared" si="105"/>
        <v>Nein</v>
      </c>
      <c r="AD263" s="52" t="str">
        <f t="shared" si="105"/>
        <v>Nein</v>
      </c>
      <c r="AE263" s="52" t="str">
        <f t="shared" si="105"/>
        <v>Nein</v>
      </c>
      <c r="AF263" s="52" t="str">
        <f t="shared" si="105"/>
        <v>Nein</v>
      </c>
      <c r="AG263" s="61" t="str">
        <f>IF(Q263="Ja",VLOOKUP($Q$2,Plausis!A:E,5,0),IF(R263="Ja",VLOOKUP($R$2,Plausis!A:E,5,0),IF(T263="Ja",VLOOKUP($T$2,Plausis!A:E,5,0),IF(U263="Ja",VLOOKUP($U$2,Plausis!A:E,5,0),IF(AA263="Ja",VLOOKUP($AA$2,Plausis!A:E,5,0),IF(AC263="Ja",VLOOKUP($AC$2,Plausis!A:E,5,0),IF(AD263="Ja",VLOOKUP($AD$2,Plausis!A:E,5,0),"")))))))</f>
        <v/>
      </c>
      <c r="AH263" s="52" t="str">
        <f>IF(Y263="Ja",VLOOKUP($Y$2,Plausis!A:E,5,0),"")</f>
        <v/>
      </c>
      <c r="AI263" s="52" t="str">
        <f t="shared" si="92"/>
        <v>Ja</v>
      </c>
      <c r="AJ263" s="52" t="str">
        <f>IF(S263="Ja",VLOOKUP($S$2,Plausis!A:E,5,0),IF(V263="Ja",VLOOKUP($V$2,Plausis!A:E,5,0),IF(X263="Ja",VLOOKUP($X$2,Plausis!A:E,5,0),"")))</f>
        <v/>
      </c>
      <c r="AL263" s="52" t="s">
        <v>2</v>
      </c>
      <c r="AM263" s="114">
        <v>45531</v>
      </c>
      <c r="AN263" s="52" t="s">
        <v>4467</v>
      </c>
      <c r="AO263" s="52" t="str">
        <f>VLOOKUP(B263,'BAT Grundtabelle'!B:T,19,0)</f>
        <v>ja</v>
      </c>
      <c r="AP263" s="105" t="str">
        <f t="shared" si="93"/>
        <v>10239</v>
      </c>
      <c r="AQ263" s="52" t="str">
        <f t="shared" si="94"/>
        <v>Betrieb der Schiffsbauindustrie</v>
      </c>
      <c r="AR263" s="52" t="b">
        <f t="shared" ref="AR263:AT282" si="106">IF(ISERROR(FIND(AR$1,$P263,1)),FALSE,TRUE)</f>
        <v>0</v>
      </c>
      <c r="AS263" s="52" t="b">
        <f t="shared" si="106"/>
        <v>0</v>
      </c>
      <c r="AT263" s="52" t="b">
        <f t="shared" si="106"/>
        <v>0</v>
      </c>
      <c r="AU263" s="52">
        <f t="shared" si="95"/>
        <v>2</v>
      </c>
      <c r="AW263" s="52" t="b">
        <f t="shared" si="96"/>
        <v>0</v>
      </c>
      <c r="AX263" s="52" t="str">
        <f t="shared" si="97"/>
        <v>Unternehmen</v>
      </c>
      <c r="AY263" s="52" t="b">
        <f t="shared" si="98"/>
        <v>0</v>
      </c>
      <c r="AZ263" s="52" t="str">
        <f t="shared" si="99"/>
        <v>10239</v>
      </c>
      <c r="BA263" s="52" t="str">
        <f>VLOOKUP(A263,'BAT Grundtabelle'!A:U,21,0)</f>
        <v>ja</v>
      </c>
      <c r="BB263" s="52" t="str">
        <f t="shared" si="100"/>
        <v>nein</v>
      </c>
      <c r="BC263" s="52" t="str">
        <f t="shared" si="101"/>
        <v>10239</v>
      </c>
      <c r="BD263" s="52" t="str">
        <f t="shared" si="102"/>
        <v>Betrieb der Schiffsbauindustrie</v>
      </c>
      <c r="BE263" s="52" t="str">
        <f t="shared" si="103"/>
        <v>Unternehmen</v>
      </c>
      <c r="BF263" s="52">
        <f t="shared" si="104"/>
        <v>2</v>
      </c>
    </row>
    <row r="264" spans="1:58" hidden="1" x14ac:dyDescent="0.35">
      <c r="A264" s="107" t="s">
        <v>2652</v>
      </c>
      <c r="B264" s="75" t="s">
        <v>490</v>
      </c>
      <c r="C264" s="52" t="s">
        <v>3</v>
      </c>
      <c r="D264" s="52" t="s">
        <v>3</v>
      </c>
      <c r="E264" s="52" t="s">
        <v>2</v>
      </c>
      <c r="F264" s="52" t="s">
        <v>2</v>
      </c>
      <c r="G264" s="52" t="s">
        <v>2</v>
      </c>
      <c r="H264" s="52" t="s">
        <v>2</v>
      </c>
      <c r="I264" s="52" t="s">
        <v>3</v>
      </c>
      <c r="J264" s="52">
        <v>1</v>
      </c>
      <c r="K264" s="52" t="s">
        <v>2</v>
      </c>
      <c r="L264" s="52" t="s">
        <v>2</v>
      </c>
      <c r="M264" s="52" t="s">
        <v>2</v>
      </c>
      <c r="N264" s="52" t="s">
        <v>3</v>
      </c>
      <c r="P264" s="52" t="s">
        <v>4</v>
      </c>
      <c r="Q264" s="52" t="str">
        <f t="shared" si="105"/>
        <v>Nein</v>
      </c>
      <c r="R264" s="52" t="str">
        <f t="shared" si="105"/>
        <v>Nein</v>
      </c>
      <c r="S264" s="52" t="str">
        <f t="shared" si="105"/>
        <v>Nein</v>
      </c>
      <c r="T264" s="52" t="str">
        <f t="shared" si="105"/>
        <v>Nein</v>
      </c>
      <c r="U264" s="52" t="str">
        <f t="shared" si="105"/>
        <v>Nein</v>
      </c>
      <c r="V264" s="52" t="str">
        <f t="shared" si="105"/>
        <v>Nein</v>
      </c>
      <c r="W264" s="52" t="str">
        <f t="shared" si="105"/>
        <v>Nein</v>
      </c>
      <c r="X264" s="52" t="str">
        <f t="shared" si="105"/>
        <v>Nein</v>
      </c>
      <c r="Y264" s="52" t="str">
        <f t="shared" si="105"/>
        <v>Nein</v>
      </c>
      <c r="Z264" s="52" t="str">
        <f t="shared" si="105"/>
        <v>Nein</v>
      </c>
      <c r="AA264" s="52" t="str">
        <f t="shared" si="105"/>
        <v>Nein</v>
      </c>
      <c r="AB264" s="52" t="str">
        <f t="shared" si="105"/>
        <v>Nein</v>
      </c>
      <c r="AC264" s="52" t="str">
        <f t="shared" si="105"/>
        <v>Nein</v>
      </c>
      <c r="AD264" s="52" t="str">
        <f t="shared" si="105"/>
        <v>Nein</v>
      </c>
      <c r="AE264" s="52" t="str">
        <f t="shared" si="105"/>
        <v>Nein</v>
      </c>
      <c r="AF264" s="52" t="str">
        <f t="shared" si="105"/>
        <v>Nein</v>
      </c>
      <c r="AG264" s="61" t="str">
        <f>IF(Q264="Ja",VLOOKUP($Q$2,Plausis!A:E,5,0),IF(R264="Ja",VLOOKUP($R$2,Plausis!A:E,5,0),IF(T264="Ja",VLOOKUP($T$2,Plausis!A:E,5,0),IF(U264="Ja",VLOOKUP($U$2,Plausis!A:E,5,0),IF(AA264="Ja",VLOOKUP($AA$2,Plausis!A:E,5,0),IF(AC264="Ja",VLOOKUP($AC$2,Plausis!A:E,5,0),IF(AD264="Ja",VLOOKUP($AD$2,Plausis!A:E,5,0),"")))))))</f>
        <v/>
      </c>
      <c r="AH264" s="52" t="str">
        <f>IF(Y264="Ja",VLOOKUP($Y$2,Plausis!A:E,5,0),"")</f>
        <v/>
      </c>
      <c r="AI264" s="52" t="str">
        <f t="shared" si="92"/>
        <v>Ja</v>
      </c>
      <c r="AJ264" s="52" t="str">
        <f>IF(S264="Ja",VLOOKUP($S$2,Plausis!A:E,5,0),IF(V264="Ja",VLOOKUP($V$2,Plausis!A:E,5,0),IF(X264="Ja",VLOOKUP($X$2,Plausis!A:E,5,0),"")))</f>
        <v/>
      </c>
      <c r="AL264" s="52" t="s">
        <v>3</v>
      </c>
      <c r="AM264" s="114">
        <v>45531</v>
      </c>
      <c r="AN264" s="52" t="s">
        <v>4467</v>
      </c>
      <c r="AO264" s="52" t="str">
        <f>VLOOKUP(B264,'BAT Grundtabelle'!B:T,19,0)</f>
        <v>ja</v>
      </c>
      <c r="AP264" s="105" t="str">
        <f t="shared" si="93"/>
        <v>10240</v>
      </c>
      <c r="AQ264" s="52" t="str">
        <f t="shared" si="94"/>
        <v>Betrieb der Textilindustrie</v>
      </c>
      <c r="AR264" s="52" t="b">
        <f t="shared" si="106"/>
        <v>0</v>
      </c>
      <c r="AS264" s="52" t="b">
        <f t="shared" si="106"/>
        <v>0</v>
      </c>
      <c r="AT264" s="52" t="b">
        <f t="shared" si="106"/>
        <v>0</v>
      </c>
      <c r="AU264" s="52">
        <f t="shared" si="95"/>
        <v>1</v>
      </c>
      <c r="AW264" s="52" t="b">
        <f t="shared" si="96"/>
        <v>0</v>
      </c>
      <c r="AX264" s="52" t="str">
        <f t="shared" si="97"/>
        <v>Unternehmen</v>
      </c>
      <c r="AY264" s="52" t="b">
        <f t="shared" si="98"/>
        <v>0</v>
      </c>
      <c r="AZ264" s="52" t="str">
        <f t="shared" si="99"/>
        <v>10240</v>
      </c>
      <c r="BA264" s="52" t="str">
        <f>VLOOKUP(A264,'BAT Grundtabelle'!A:U,21,0)</f>
        <v>ja</v>
      </c>
      <c r="BB264" s="52" t="str">
        <f t="shared" si="100"/>
        <v>nein</v>
      </c>
      <c r="BC264" s="52" t="str">
        <f t="shared" si="101"/>
        <v>10240</v>
      </c>
      <c r="BD264" s="52" t="str">
        <f t="shared" si="102"/>
        <v>Betrieb der Textilindustrie</v>
      </c>
      <c r="BE264" s="52" t="str">
        <f t="shared" si="103"/>
        <v>Unternehmen</v>
      </c>
      <c r="BF264" s="52">
        <f t="shared" si="104"/>
        <v>1</v>
      </c>
    </row>
    <row r="265" spans="1:58" hidden="1" x14ac:dyDescent="0.35">
      <c r="A265" s="107" t="s">
        <v>2653</v>
      </c>
      <c r="B265" s="75" t="s">
        <v>1715</v>
      </c>
      <c r="C265" s="52" t="s">
        <v>3</v>
      </c>
      <c r="D265" s="52" t="s">
        <v>3</v>
      </c>
      <c r="E265" s="52" t="s">
        <v>2</v>
      </c>
      <c r="F265" s="52" t="s">
        <v>2</v>
      </c>
      <c r="G265" s="52" t="s">
        <v>2</v>
      </c>
      <c r="H265" s="52" t="s">
        <v>2</v>
      </c>
      <c r="I265" s="52" t="s">
        <v>3</v>
      </c>
      <c r="J265" s="52">
        <v>3</v>
      </c>
      <c r="K265" s="52" t="s">
        <v>2</v>
      </c>
      <c r="L265" s="52" t="s">
        <v>2</v>
      </c>
      <c r="M265" s="52" t="s">
        <v>2</v>
      </c>
      <c r="N265" s="52" t="s">
        <v>3</v>
      </c>
      <c r="P265" s="52" t="s">
        <v>4</v>
      </c>
      <c r="Q265" s="52" t="str">
        <f t="shared" si="105"/>
        <v>Nein</v>
      </c>
      <c r="R265" s="52" t="str">
        <f t="shared" si="105"/>
        <v>Nein</v>
      </c>
      <c r="S265" s="52" t="str">
        <f t="shared" si="105"/>
        <v>Nein</v>
      </c>
      <c r="T265" s="52" t="str">
        <f t="shared" si="105"/>
        <v>Nein</v>
      </c>
      <c r="U265" s="52" t="str">
        <f t="shared" si="105"/>
        <v>Nein</v>
      </c>
      <c r="V265" s="52" t="str">
        <f t="shared" si="105"/>
        <v>Nein</v>
      </c>
      <c r="W265" s="52" t="str">
        <f t="shared" si="105"/>
        <v>Nein</v>
      </c>
      <c r="X265" s="52" t="str">
        <f t="shared" si="105"/>
        <v>Nein</v>
      </c>
      <c r="Y265" s="52" t="str">
        <f t="shared" si="105"/>
        <v>Nein</v>
      </c>
      <c r="Z265" s="52" t="str">
        <f t="shared" si="105"/>
        <v>Nein</v>
      </c>
      <c r="AA265" s="52" t="str">
        <f t="shared" si="105"/>
        <v>Nein</v>
      </c>
      <c r="AB265" s="52" t="str">
        <f t="shared" si="105"/>
        <v>Nein</v>
      </c>
      <c r="AC265" s="52" t="str">
        <f t="shared" si="105"/>
        <v>Nein</v>
      </c>
      <c r="AD265" s="52" t="str">
        <f t="shared" si="105"/>
        <v>Nein</v>
      </c>
      <c r="AE265" s="52" t="str">
        <f t="shared" si="105"/>
        <v>Nein</v>
      </c>
      <c r="AF265" s="52" t="str">
        <f t="shared" si="105"/>
        <v>Nein</v>
      </c>
      <c r="AG265" s="61" t="str">
        <f>IF(Q265="Ja",VLOOKUP($Q$2,Plausis!A:E,5,0),IF(R265="Ja",VLOOKUP($R$2,Plausis!A:E,5,0),IF(T265="Ja",VLOOKUP($T$2,Plausis!A:E,5,0),IF(U265="Ja",VLOOKUP($U$2,Plausis!A:E,5,0),IF(AA265="Ja",VLOOKUP($AA$2,Plausis!A:E,5,0),IF(AC265="Ja",VLOOKUP($AC$2,Plausis!A:E,5,0),IF(AD265="Ja",VLOOKUP($AD$2,Plausis!A:E,5,0),"")))))))</f>
        <v/>
      </c>
      <c r="AH265" s="52" t="str">
        <f>IF(Y265="Ja",VLOOKUP($Y$2,Plausis!A:E,5,0),"")</f>
        <v/>
      </c>
      <c r="AI265" s="52" t="str">
        <f t="shared" si="92"/>
        <v>Ja</v>
      </c>
      <c r="AJ265" s="52" t="str">
        <f>IF(S265="Ja",VLOOKUP($S$2,Plausis!A:E,5,0),IF(V265="Ja",VLOOKUP($V$2,Plausis!A:E,5,0),IF(X265="Ja",VLOOKUP($X$2,Plausis!A:E,5,0),"")))</f>
        <v/>
      </c>
      <c r="AL265" s="52" t="s">
        <v>2</v>
      </c>
      <c r="AM265" s="114">
        <v>45531</v>
      </c>
      <c r="AN265" s="52" t="s">
        <v>4467</v>
      </c>
      <c r="AO265" s="52" t="str">
        <f>VLOOKUP(B265,'BAT Grundtabelle'!B:T,19,0)</f>
        <v>ja</v>
      </c>
      <c r="AP265" s="105" t="str">
        <f t="shared" si="93"/>
        <v>10241</v>
      </c>
      <c r="AQ265" s="52" t="str">
        <f t="shared" si="94"/>
        <v>Betrieb der Textilveredelung</v>
      </c>
      <c r="AR265" s="52" t="b">
        <f t="shared" si="106"/>
        <v>0</v>
      </c>
      <c r="AS265" s="52" t="b">
        <f t="shared" si="106"/>
        <v>0</v>
      </c>
      <c r="AT265" s="52" t="b">
        <f t="shared" si="106"/>
        <v>0</v>
      </c>
      <c r="AU265" s="52">
        <f t="shared" si="95"/>
        <v>3</v>
      </c>
      <c r="AW265" s="52" t="b">
        <f t="shared" si="96"/>
        <v>0</v>
      </c>
      <c r="AX265" s="52" t="str">
        <f t="shared" si="97"/>
        <v>Unternehmen</v>
      </c>
      <c r="AY265" s="52" t="b">
        <f t="shared" si="98"/>
        <v>0</v>
      </c>
      <c r="AZ265" s="52" t="str">
        <f t="shared" si="99"/>
        <v>10241</v>
      </c>
      <c r="BA265" s="52" t="str">
        <f>VLOOKUP(A265,'BAT Grundtabelle'!A:U,21,0)</f>
        <v>ja</v>
      </c>
      <c r="BB265" s="52" t="str">
        <f t="shared" si="100"/>
        <v>nein</v>
      </c>
      <c r="BC265" s="52" t="str">
        <f t="shared" si="101"/>
        <v>10241</v>
      </c>
      <c r="BD265" s="52" t="str">
        <f t="shared" si="102"/>
        <v>Betrieb der Textilveredelung</v>
      </c>
      <c r="BE265" s="52" t="str">
        <f t="shared" si="103"/>
        <v>Unternehmen</v>
      </c>
      <c r="BF265" s="52">
        <f t="shared" si="104"/>
        <v>3</v>
      </c>
    </row>
    <row r="266" spans="1:58" hidden="1" x14ac:dyDescent="0.35">
      <c r="A266" s="107" t="s">
        <v>2654</v>
      </c>
      <c r="B266" s="75" t="s">
        <v>492</v>
      </c>
      <c r="C266" s="52" t="s">
        <v>3</v>
      </c>
      <c r="D266" s="52" t="s">
        <v>3</v>
      </c>
      <c r="E266" s="52" t="s">
        <v>2</v>
      </c>
      <c r="F266" s="52" t="s">
        <v>2</v>
      </c>
      <c r="G266" s="52" t="s">
        <v>2</v>
      </c>
      <c r="H266" s="52" t="s">
        <v>2</v>
      </c>
      <c r="I266" s="52" t="s">
        <v>3</v>
      </c>
      <c r="J266" s="52">
        <v>1</v>
      </c>
      <c r="K266" s="52" t="s">
        <v>2</v>
      </c>
      <c r="L266" s="52" t="s">
        <v>2</v>
      </c>
      <c r="M266" s="52" t="s">
        <v>2</v>
      </c>
      <c r="N266" s="52" t="s">
        <v>3</v>
      </c>
      <c r="P266" s="52" t="s">
        <v>4</v>
      </c>
      <c r="Q266" s="52" t="str">
        <f t="shared" si="105"/>
        <v>Nein</v>
      </c>
      <c r="R266" s="52" t="str">
        <f t="shared" si="105"/>
        <v>Nein</v>
      </c>
      <c r="S266" s="52" t="str">
        <f t="shared" si="105"/>
        <v>Nein</v>
      </c>
      <c r="T266" s="52" t="str">
        <f t="shared" si="105"/>
        <v>Nein</v>
      </c>
      <c r="U266" s="52" t="str">
        <f t="shared" si="105"/>
        <v>Nein</v>
      </c>
      <c r="V266" s="52" t="str">
        <f t="shared" si="105"/>
        <v>Nein</v>
      </c>
      <c r="W266" s="52" t="str">
        <f t="shared" si="105"/>
        <v>Nein</v>
      </c>
      <c r="X266" s="52" t="str">
        <f t="shared" si="105"/>
        <v>Nein</v>
      </c>
      <c r="Y266" s="52" t="str">
        <f t="shared" si="105"/>
        <v>Nein</v>
      </c>
      <c r="Z266" s="52" t="str">
        <f t="shared" si="105"/>
        <v>Nein</v>
      </c>
      <c r="AA266" s="52" t="str">
        <f t="shared" si="105"/>
        <v>Nein</v>
      </c>
      <c r="AB266" s="52" t="str">
        <f t="shared" si="105"/>
        <v>Nein</v>
      </c>
      <c r="AC266" s="52" t="str">
        <f t="shared" si="105"/>
        <v>Nein</v>
      </c>
      <c r="AD266" s="52" t="str">
        <f t="shared" si="105"/>
        <v>Nein</v>
      </c>
      <c r="AE266" s="52" t="str">
        <f t="shared" si="105"/>
        <v>Nein</v>
      </c>
      <c r="AF266" s="52" t="str">
        <f t="shared" si="105"/>
        <v>Nein</v>
      </c>
      <c r="AG266" s="61" t="str">
        <f>IF(Q266="Ja",VLOOKUP($Q$2,Plausis!A:E,5,0),IF(R266="Ja",VLOOKUP($R$2,Plausis!A:E,5,0),IF(T266="Ja",VLOOKUP($T$2,Plausis!A:E,5,0),IF(U266="Ja",VLOOKUP($U$2,Plausis!A:E,5,0),IF(AA266="Ja",VLOOKUP($AA$2,Plausis!A:E,5,0),IF(AC266="Ja",VLOOKUP($AC$2,Plausis!A:E,5,0),IF(AD266="Ja",VLOOKUP($AD$2,Plausis!A:E,5,0),"")))))))</f>
        <v/>
      </c>
      <c r="AH266" s="52" t="str">
        <f>IF(Y266="Ja",VLOOKUP($Y$2,Plausis!A:E,5,0),"")</f>
        <v/>
      </c>
      <c r="AI266" s="52" t="str">
        <f t="shared" si="92"/>
        <v>Ja</v>
      </c>
      <c r="AJ266" s="52" t="str">
        <f>IF(S266="Ja",VLOOKUP($S$2,Plausis!A:E,5,0),IF(V266="Ja",VLOOKUP($V$2,Plausis!A:E,5,0),IF(X266="Ja",VLOOKUP($X$2,Plausis!A:E,5,0),"")))</f>
        <v/>
      </c>
      <c r="AL266" s="52" t="s">
        <v>3</v>
      </c>
      <c r="AM266" s="114">
        <v>45531</v>
      </c>
      <c r="AN266" s="52" t="s">
        <v>4467</v>
      </c>
      <c r="AO266" s="52" t="str">
        <f>VLOOKUP(B266,'BAT Grundtabelle'!B:T,19,0)</f>
        <v>ja</v>
      </c>
      <c r="AP266" s="105" t="str">
        <f t="shared" si="93"/>
        <v>10242</v>
      </c>
      <c r="AQ266" s="52" t="str">
        <f t="shared" si="94"/>
        <v>Betrieb des Bekleidungs- und Textilhandwerks</v>
      </c>
      <c r="AR266" s="52" t="b">
        <f t="shared" si="106"/>
        <v>0</v>
      </c>
      <c r="AS266" s="52" t="b">
        <f t="shared" si="106"/>
        <v>0</v>
      </c>
      <c r="AT266" s="52" t="b">
        <f t="shared" si="106"/>
        <v>0</v>
      </c>
      <c r="AU266" s="52">
        <f t="shared" si="95"/>
        <v>1</v>
      </c>
      <c r="AW266" s="52" t="b">
        <f t="shared" si="96"/>
        <v>0</v>
      </c>
      <c r="AX266" s="52" t="str">
        <f t="shared" si="97"/>
        <v>Unternehmen</v>
      </c>
      <c r="AY266" s="52" t="b">
        <f t="shared" si="98"/>
        <v>0</v>
      </c>
      <c r="AZ266" s="52" t="str">
        <f t="shared" si="99"/>
        <v>10242</v>
      </c>
      <c r="BA266" s="52" t="str">
        <f>VLOOKUP(A266,'BAT Grundtabelle'!A:U,21,0)</f>
        <v>ja</v>
      </c>
      <c r="BB266" s="52" t="str">
        <f t="shared" si="100"/>
        <v>nein</v>
      </c>
      <c r="BC266" s="52" t="str">
        <f t="shared" si="101"/>
        <v>10242</v>
      </c>
      <c r="BD266" s="52" t="str">
        <f t="shared" si="102"/>
        <v>Betrieb des Bekleidungs- und Textilhandwerks</v>
      </c>
      <c r="BE266" s="52" t="str">
        <f t="shared" si="103"/>
        <v>Unternehmen</v>
      </c>
      <c r="BF266" s="52">
        <f t="shared" si="104"/>
        <v>1</v>
      </c>
    </row>
    <row r="267" spans="1:58" ht="43.5" hidden="1" x14ac:dyDescent="0.35">
      <c r="A267" s="107" t="s">
        <v>2655</v>
      </c>
      <c r="B267" s="75" t="s">
        <v>749</v>
      </c>
      <c r="C267" s="52" t="s">
        <v>3</v>
      </c>
      <c r="D267" s="52" t="s">
        <v>3</v>
      </c>
      <c r="E267" s="52" t="s">
        <v>2</v>
      </c>
      <c r="F267" s="52" t="s">
        <v>2</v>
      </c>
      <c r="G267" s="52" t="s">
        <v>2</v>
      </c>
      <c r="H267" s="52" t="s">
        <v>2</v>
      </c>
      <c r="I267" s="52" t="s">
        <v>3</v>
      </c>
      <c r="J267" s="52">
        <v>1</v>
      </c>
      <c r="K267" s="52" t="s">
        <v>2</v>
      </c>
      <c r="L267" s="52" t="s">
        <v>2</v>
      </c>
      <c r="M267" s="52" t="s">
        <v>2</v>
      </c>
      <c r="N267" s="52" t="s">
        <v>3</v>
      </c>
      <c r="P267" s="52">
        <v>1198</v>
      </c>
      <c r="Q267" s="52" t="str">
        <f t="shared" si="105"/>
        <v>Nein</v>
      </c>
      <c r="R267" s="52" t="str">
        <f t="shared" si="105"/>
        <v>Nein</v>
      </c>
      <c r="S267" s="52" t="str">
        <f t="shared" si="105"/>
        <v>Nein</v>
      </c>
      <c r="T267" s="52" t="str">
        <f t="shared" si="105"/>
        <v>Nein</v>
      </c>
      <c r="U267" s="52" t="str">
        <f t="shared" si="105"/>
        <v>Nein</v>
      </c>
      <c r="V267" s="52" t="str">
        <f t="shared" si="105"/>
        <v>Nein</v>
      </c>
      <c r="W267" s="52" t="str">
        <f t="shared" si="105"/>
        <v>Nein</v>
      </c>
      <c r="X267" s="52" t="str">
        <f t="shared" si="105"/>
        <v>Nein</v>
      </c>
      <c r="Y267" s="52" t="str">
        <f t="shared" si="105"/>
        <v>Nein</v>
      </c>
      <c r="Z267" s="52" t="str">
        <f t="shared" si="105"/>
        <v>Nein</v>
      </c>
      <c r="AA267" s="52" t="str">
        <f t="shared" si="105"/>
        <v>Nein</v>
      </c>
      <c r="AB267" s="52" t="str">
        <f t="shared" si="105"/>
        <v>Nein</v>
      </c>
      <c r="AC267" s="52" t="str">
        <f t="shared" si="105"/>
        <v>Nein</v>
      </c>
      <c r="AD267" s="52" t="str">
        <f t="shared" si="105"/>
        <v>Ja</v>
      </c>
      <c r="AE267" s="52" t="str">
        <f t="shared" si="105"/>
        <v>Nein</v>
      </c>
      <c r="AF267" s="52" t="str">
        <f t="shared" si="105"/>
        <v>Nein</v>
      </c>
      <c r="AG267" s="61" t="str">
        <f>IF(Q267="Ja",VLOOKUP($Q$2,Plausis!A:E,5,0),IF(R267="Ja",VLOOKUP($R$2,Plausis!A:E,5,0),IF(T267="Ja",VLOOKUP($T$2,Plausis!A:E,5,0),IF(U267="Ja",VLOOKUP($U$2,Plausis!A:E,5,0),IF(AA267="Ja",VLOOKUP($AA$2,Plausis!A:E,5,0),IF(AC267="Ja",VLOOKUP($AC$2,Plausis!A:E,5,0),IF(AD267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267" s="52" t="str">
        <f>IF(Y267="Ja",VLOOKUP($Y$2,Plausis!A:E,5,0),"")</f>
        <v/>
      </c>
      <c r="AI267" s="52" t="str">
        <f t="shared" si="92"/>
        <v>Ja</v>
      </c>
      <c r="AJ267" s="52" t="str">
        <f>IF(S267="Ja",VLOOKUP($S$2,Plausis!A:E,5,0),IF(V267="Ja",VLOOKUP($V$2,Plausis!A:E,5,0),IF(X267="Ja",VLOOKUP($X$2,Plausis!A:E,5,0),"")))</f>
        <v/>
      </c>
      <c r="AL267" s="52" t="s">
        <v>3</v>
      </c>
      <c r="AM267" s="114">
        <v>45531</v>
      </c>
      <c r="AN267" s="52" t="s">
        <v>4467</v>
      </c>
      <c r="AO267" s="52" t="str">
        <f>VLOOKUP(B267,'BAT Grundtabelle'!B:T,19,0)</f>
        <v>ja</v>
      </c>
      <c r="AP267" s="105" t="str">
        <f t="shared" si="93"/>
        <v>10243</v>
      </c>
      <c r="AQ267" s="52" t="str">
        <f t="shared" si="94"/>
        <v>Betrieb des Gaststättengewerbes (ohne Beherbergung)</v>
      </c>
      <c r="AR267" s="52" t="b">
        <f t="shared" si="106"/>
        <v>0</v>
      </c>
      <c r="AS267" s="52" t="b">
        <f t="shared" si="106"/>
        <v>0</v>
      </c>
      <c r="AT267" s="52" t="b">
        <f t="shared" si="106"/>
        <v>0</v>
      </c>
      <c r="AU267" s="52">
        <f t="shared" si="95"/>
        <v>1</v>
      </c>
      <c r="AW267" s="52" t="b">
        <f t="shared" si="96"/>
        <v>0</v>
      </c>
      <c r="AX267" s="52" t="str">
        <f t="shared" si="97"/>
        <v>Unternehmen</v>
      </c>
      <c r="AY267" s="52" t="b">
        <f t="shared" si="98"/>
        <v>0</v>
      </c>
      <c r="AZ267" s="52" t="str">
        <f t="shared" si="99"/>
        <v>10243</v>
      </c>
      <c r="BA267" s="52" t="str">
        <f>VLOOKUP(A267,'BAT Grundtabelle'!A:U,21,0)</f>
        <v>ja</v>
      </c>
      <c r="BB267" s="52" t="str">
        <f t="shared" si="100"/>
        <v>nein</v>
      </c>
      <c r="BC267" s="52" t="str">
        <f t="shared" si="101"/>
        <v>10243</v>
      </c>
      <c r="BD267" s="52" t="str">
        <f t="shared" si="102"/>
        <v>Betrieb des Gaststättengewerbes (ohne Beherbergung)</v>
      </c>
      <c r="BE267" s="52" t="str">
        <f t="shared" si="103"/>
        <v>Unternehmen</v>
      </c>
      <c r="BF267" s="52">
        <f t="shared" si="104"/>
        <v>1</v>
      </c>
    </row>
    <row r="268" spans="1:58" hidden="1" x14ac:dyDescent="0.35">
      <c r="A268" s="107" t="s">
        <v>2656</v>
      </c>
      <c r="B268" s="75" t="s">
        <v>1690</v>
      </c>
      <c r="C268" s="52" t="s">
        <v>3</v>
      </c>
      <c r="D268" s="52" t="s">
        <v>3</v>
      </c>
      <c r="E268" s="52" t="s">
        <v>2</v>
      </c>
      <c r="F268" s="52" t="s">
        <v>2</v>
      </c>
      <c r="G268" s="52" t="s">
        <v>2</v>
      </c>
      <c r="H268" s="52" t="s">
        <v>2</v>
      </c>
      <c r="I268" s="52" t="s">
        <v>3</v>
      </c>
      <c r="J268" s="52">
        <v>3</v>
      </c>
      <c r="K268" s="52" t="s">
        <v>2</v>
      </c>
      <c r="L268" s="52" t="s">
        <v>2</v>
      </c>
      <c r="M268" s="52" t="s">
        <v>2</v>
      </c>
      <c r="N268" s="52" t="s">
        <v>3</v>
      </c>
      <c r="P268" s="52" t="s">
        <v>4</v>
      </c>
      <c r="Q268" s="52" t="str">
        <f t="shared" si="105"/>
        <v>Nein</v>
      </c>
      <c r="R268" s="52" t="str">
        <f t="shared" si="105"/>
        <v>Nein</v>
      </c>
      <c r="S268" s="52" t="str">
        <f t="shared" si="105"/>
        <v>Nein</v>
      </c>
      <c r="T268" s="52" t="str">
        <f t="shared" si="105"/>
        <v>Nein</v>
      </c>
      <c r="U268" s="52" t="str">
        <f t="shared" si="105"/>
        <v>Nein</v>
      </c>
      <c r="V268" s="52" t="str">
        <f t="shared" si="105"/>
        <v>Nein</v>
      </c>
      <c r="W268" s="52" t="str">
        <f t="shared" si="105"/>
        <v>Nein</v>
      </c>
      <c r="X268" s="52" t="str">
        <f t="shared" si="105"/>
        <v>Nein</v>
      </c>
      <c r="Y268" s="52" t="str">
        <f t="shared" si="105"/>
        <v>Nein</v>
      </c>
      <c r="Z268" s="52" t="str">
        <f t="shared" si="105"/>
        <v>Nein</v>
      </c>
      <c r="AA268" s="52" t="str">
        <f t="shared" si="105"/>
        <v>Nein</v>
      </c>
      <c r="AB268" s="52" t="str">
        <f t="shared" si="105"/>
        <v>Nein</v>
      </c>
      <c r="AC268" s="52" t="str">
        <f t="shared" si="105"/>
        <v>Nein</v>
      </c>
      <c r="AD268" s="52" t="str">
        <f t="shared" si="105"/>
        <v>Nein</v>
      </c>
      <c r="AE268" s="52" t="str">
        <f t="shared" si="105"/>
        <v>Nein</v>
      </c>
      <c r="AF268" s="52" t="str">
        <f t="shared" si="105"/>
        <v>Nein</v>
      </c>
      <c r="AG268" s="61" t="str">
        <f>IF(Q268="Ja",VLOOKUP($Q$2,Plausis!A:E,5,0),IF(R268="Ja",VLOOKUP($R$2,Plausis!A:E,5,0),IF(T268="Ja",VLOOKUP($T$2,Plausis!A:E,5,0),IF(U268="Ja",VLOOKUP($U$2,Plausis!A:E,5,0),IF(AA268="Ja",VLOOKUP($AA$2,Plausis!A:E,5,0),IF(AC268="Ja",VLOOKUP($AC$2,Plausis!A:E,5,0),IF(AD268="Ja",VLOOKUP($AD$2,Plausis!A:E,5,0),"")))))))</f>
        <v/>
      </c>
      <c r="AH268" s="52" t="str">
        <f>IF(Y268="Ja",VLOOKUP($Y$2,Plausis!A:E,5,0),"")</f>
        <v/>
      </c>
      <c r="AI268" s="52" t="str">
        <f t="shared" si="92"/>
        <v>Ja</v>
      </c>
      <c r="AJ268" s="52" t="str">
        <f>IF(S268="Ja",VLOOKUP($S$2,Plausis!A:E,5,0),IF(V268="Ja",VLOOKUP($V$2,Plausis!A:E,5,0),IF(X268="Ja",VLOOKUP($X$2,Plausis!A:E,5,0),"")))</f>
        <v/>
      </c>
      <c r="AL268" s="52" t="s">
        <v>2</v>
      </c>
      <c r="AM268" s="114">
        <v>45531</v>
      </c>
      <c r="AN268" s="52" t="s">
        <v>4467</v>
      </c>
      <c r="AO268" s="52" t="str">
        <f>VLOOKUP(B268,'BAT Grundtabelle'!B:T,19,0)</f>
        <v>ja</v>
      </c>
      <c r="AP268" s="105" t="str">
        <f t="shared" si="93"/>
        <v>10244</v>
      </c>
      <c r="AQ268" s="52" t="str">
        <f t="shared" si="94"/>
        <v>Betrieb des Lebensmittelhandwerks</v>
      </c>
      <c r="AR268" s="52" t="b">
        <f t="shared" si="106"/>
        <v>0</v>
      </c>
      <c r="AS268" s="52" t="b">
        <f t="shared" si="106"/>
        <v>0</v>
      </c>
      <c r="AT268" s="52" t="b">
        <f t="shared" si="106"/>
        <v>0</v>
      </c>
      <c r="AU268" s="52">
        <f t="shared" si="95"/>
        <v>3</v>
      </c>
      <c r="AW268" s="52" t="b">
        <f t="shared" si="96"/>
        <v>0</v>
      </c>
      <c r="AX268" s="52" t="str">
        <f t="shared" si="97"/>
        <v>Unternehmen</v>
      </c>
      <c r="AY268" s="52" t="b">
        <f t="shared" si="98"/>
        <v>0</v>
      </c>
      <c r="AZ268" s="52" t="str">
        <f t="shared" si="99"/>
        <v>10244</v>
      </c>
      <c r="BA268" s="52" t="str">
        <f>VLOOKUP(A268,'BAT Grundtabelle'!A:U,21,0)</f>
        <v>ja</v>
      </c>
      <c r="BB268" s="52" t="str">
        <f t="shared" si="100"/>
        <v>nein</v>
      </c>
      <c r="BC268" s="52" t="str">
        <f t="shared" si="101"/>
        <v>10244</v>
      </c>
      <c r="BD268" s="52" t="str">
        <f t="shared" si="102"/>
        <v>Betrieb des Lebensmittelhandwerks</v>
      </c>
      <c r="BE268" s="52" t="str">
        <f t="shared" si="103"/>
        <v>Unternehmen</v>
      </c>
      <c r="BF268" s="52">
        <f t="shared" si="104"/>
        <v>3</v>
      </c>
    </row>
    <row r="269" spans="1:58" hidden="1" x14ac:dyDescent="0.35">
      <c r="A269" s="107" t="s">
        <v>2657</v>
      </c>
      <c r="B269" s="75" t="s">
        <v>1735</v>
      </c>
      <c r="C269" s="52" t="s">
        <v>3</v>
      </c>
      <c r="D269" s="52" t="s">
        <v>3</v>
      </c>
      <c r="E269" s="52" t="s">
        <v>2</v>
      </c>
      <c r="F269" s="52" t="s">
        <v>2</v>
      </c>
      <c r="G269" s="52" t="s">
        <v>2</v>
      </c>
      <c r="H269" s="52" t="s">
        <v>2</v>
      </c>
      <c r="I269" s="52" t="s">
        <v>3</v>
      </c>
      <c r="J269" s="52">
        <v>3</v>
      </c>
      <c r="K269" s="52" t="s">
        <v>2</v>
      </c>
      <c r="L269" s="52" t="s">
        <v>2</v>
      </c>
      <c r="M269" s="52" t="s">
        <v>2</v>
      </c>
      <c r="N269" s="52" t="s">
        <v>3</v>
      </c>
      <c r="P269" s="52" t="s">
        <v>4</v>
      </c>
      <c r="Q269" s="52" t="str">
        <f t="shared" si="105"/>
        <v>Nein</v>
      </c>
      <c r="R269" s="52" t="str">
        <f t="shared" si="105"/>
        <v>Nein</v>
      </c>
      <c r="S269" s="52" t="str">
        <f t="shared" si="105"/>
        <v>Nein</v>
      </c>
      <c r="T269" s="52" t="str">
        <f t="shared" si="105"/>
        <v>Nein</v>
      </c>
      <c r="U269" s="52" t="str">
        <f t="shared" si="105"/>
        <v>Nein</v>
      </c>
      <c r="V269" s="52" t="str">
        <f t="shared" si="105"/>
        <v>Nein</v>
      </c>
      <c r="W269" s="52" t="str">
        <f t="shared" si="105"/>
        <v>Nein</v>
      </c>
      <c r="X269" s="52" t="str">
        <f t="shared" si="105"/>
        <v>Nein</v>
      </c>
      <c r="Y269" s="52" t="str">
        <f t="shared" si="105"/>
        <v>Nein</v>
      </c>
      <c r="Z269" s="52" t="str">
        <f t="shared" si="105"/>
        <v>Nein</v>
      </c>
      <c r="AA269" s="52" t="str">
        <f t="shared" si="105"/>
        <v>Nein</v>
      </c>
      <c r="AB269" s="52" t="str">
        <f t="shared" si="105"/>
        <v>Nein</v>
      </c>
      <c r="AC269" s="52" t="str">
        <f t="shared" si="105"/>
        <v>Nein</v>
      </c>
      <c r="AD269" s="52" t="str">
        <f t="shared" si="105"/>
        <v>Nein</v>
      </c>
      <c r="AE269" s="52" t="str">
        <f t="shared" si="105"/>
        <v>Nein</v>
      </c>
      <c r="AF269" s="52" t="str">
        <f t="shared" si="105"/>
        <v>Nein</v>
      </c>
      <c r="AG269" s="61" t="str">
        <f>IF(Q269="Ja",VLOOKUP($Q$2,Plausis!A:E,5,0),IF(R269="Ja",VLOOKUP($R$2,Plausis!A:E,5,0),IF(T269="Ja",VLOOKUP($T$2,Plausis!A:E,5,0),IF(U269="Ja",VLOOKUP($U$2,Plausis!A:E,5,0),IF(AA269="Ja",VLOOKUP($AA$2,Plausis!A:E,5,0),IF(AC269="Ja",VLOOKUP($AC$2,Plausis!A:E,5,0),IF(AD269="Ja",VLOOKUP($AD$2,Plausis!A:E,5,0),"")))))))</f>
        <v/>
      </c>
      <c r="AH269" s="52" t="str">
        <f>IF(Y269="Ja",VLOOKUP($Y$2,Plausis!A:E,5,0),"")</f>
        <v/>
      </c>
      <c r="AI269" s="52" t="str">
        <f t="shared" si="92"/>
        <v>Ja</v>
      </c>
      <c r="AJ269" s="52" t="str">
        <f>IF(S269="Ja",VLOOKUP($S$2,Plausis!A:E,5,0),IF(V269="Ja",VLOOKUP($V$2,Plausis!A:E,5,0),IF(X269="Ja",VLOOKUP($X$2,Plausis!A:E,5,0),"")))</f>
        <v/>
      </c>
      <c r="AL269" s="52" t="s">
        <v>2</v>
      </c>
      <c r="AM269" s="114">
        <v>45531</v>
      </c>
      <c r="AN269" s="52" t="s">
        <v>4467</v>
      </c>
      <c r="AO269" s="52" t="str">
        <f>VLOOKUP(B269,'BAT Grundtabelle'!B:T,19,0)</f>
        <v>ja</v>
      </c>
      <c r="AP269" s="105" t="str">
        <f t="shared" si="93"/>
        <v>10245</v>
      </c>
      <c r="AQ269" s="52" t="str">
        <f t="shared" si="94"/>
        <v>Betrieb zur galvanischen Veredelung und Beschichtung von Metallen</v>
      </c>
      <c r="AR269" s="52" t="b">
        <f t="shared" si="106"/>
        <v>0</v>
      </c>
      <c r="AS269" s="52" t="b">
        <f t="shared" si="106"/>
        <v>0</v>
      </c>
      <c r="AT269" s="52" t="b">
        <f t="shared" si="106"/>
        <v>0</v>
      </c>
      <c r="AU269" s="52">
        <f t="shared" si="95"/>
        <v>3</v>
      </c>
      <c r="AW269" s="52" t="b">
        <f t="shared" si="96"/>
        <v>0</v>
      </c>
      <c r="AX269" s="52" t="str">
        <f t="shared" si="97"/>
        <v>Unternehmen</v>
      </c>
      <c r="AY269" s="52" t="b">
        <f t="shared" si="98"/>
        <v>0</v>
      </c>
      <c r="AZ269" s="52" t="str">
        <f t="shared" si="99"/>
        <v>10245</v>
      </c>
      <c r="BA269" s="52" t="str">
        <f>VLOOKUP(A269,'BAT Grundtabelle'!A:U,21,0)</f>
        <v>ja</v>
      </c>
      <c r="BB269" s="52" t="str">
        <f t="shared" si="100"/>
        <v>nein</v>
      </c>
      <c r="BC269" s="52" t="str">
        <f t="shared" si="101"/>
        <v>10245</v>
      </c>
      <c r="BD269" s="52" t="str">
        <f t="shared" si="102"/>
        <v>Betrieb zur galvanischen Veredelung und Beschichtung von Metallen</v>
      </c>
      <c r="BE269" s="52" t="str">
        <f t="shared" si="103"/>
        <v>Unternehmen</v>
      </c>
      <c r="BF269" s="52">
        <f t="shared" si="104"/>
        <v>3</v>
      </c>
    </row>
    <row r="270" spans="1:58" hidden="1" x14ac:dyDescent="0.35">
      <c r="A270" s="107" t="s">
        <v>2658</v>
      </c>
      <c r="B270" s="75" t="s">
        <v>1736</v>
      </c>
      <c r="C270" s="52" t="s">
        <v>3</v>
      </c>
      <c r="D270" s="52" t="s">
        <v>3</v>
      </c>
      <c r="E270" s="52" t="s">
        <v>2</v>
      </c>
      <c r="F270" s="52" t="s">
        <v>2</v>
      </c>
      <c r="G270" s="52" t="s">
        <v>2</v>
      </c>
      <c r="H270" s="52" t="s">
        <v>2</v>
      </c>
      <c r="I270" s="52" t="s">
        <v>3</v>
      </c>
      <c r="J270" s="52">
        <v>3</v>
      </c>
      <c r="K270" s="52" t="s">
        <v>2</v>
      </c>
      <c r="L270" s="52" t="s">
        <v>2</v>
      </c>
      <c r="M270" s="52" t="s">
        <v>2</v>
      </c>
      <c r="N270" s="52" t="s">
        <v>3</v>
      </c>
      <c r="P270" s="52" t="s">
        <v>4</v>
      </c>
      <c r="Q270" s="52" t="str">
        <f t="shared" si="105"/>
        <v>Nein</v>
      </c>
      <c r="R270" s="52" t="str">
        <f t="shared" si="105"/>
        <v>Nein</v>
      </c>
      <c r="S270" s="52" t="str">
        <f t="shared" si="105"/>
        <v>Nein</v>
      </c>
      <c r="T270" s="52" t="str">
        <f t="shared" si="105"/>
        <v>Nein</v>
      </c>
      <c r="U270" s="52" t="str">
        <f t="shared" si="105"/>
        <v>Nein</v>
      </c>
      <c r="V270" s="52" t="str">
        <f t="shared" si="105"/>
        <v>Nein</v>
      </c>
      <c r="W270" s="52" t="str">
        <f t="shared" si="105"/>
        <v>Nein</v>
      </c>
      <c r="X270" s="52" t="str">
        <f t="shared" si="105"/>
        <v>Nein</v>
      </c>
      <c r="Y270" s="52" t="str">
        <f t="shared" si="105"/>
        <v>Nein</v>
      </c>
      <c r="Z270" s="52" t="str">
        <f t="shared" si="105"/>
        <v>Nein</v>
      </c>
      <c r="AA270" s="52" t="str">
        <f t="shared" si="105"/>
        <v>Nein</v>
      </c>
      <c r="AB270" s="52" t="str">
        <f t="shared" si="105"/>
        <v>Nein</v>
      </c>
      <c r="AC270" s="52" t="str">
        <f t="shared" si="105"/>
        <v>Nein</v>
      </c>
      <c r="AD270" s="52" t="str">
        <f t="shared" si="105"/>
        <v>Nein</v>
      </c>
      <c r="AE270" s="52" t="str">
        <f t="shared" si="105"/>
        <v>Nein</v>
      </c>
      <c r="AF270" s="52" t="str">
        <f t="shared" si="105"/>
        <v>Nein</v>
      </c>
      <c r="AG270" s="61" t="str">
        <f>IF(Q270="Ja",VLOOKUP($Q$2,Plausis!A:E,5,0),IF(R270="Ja",VLOOKUP($R$2,Plausis!A:E,5,0),IF(T270="Ja",VLOOKUP($T$2,Plausis!A:E,5,0),IF(U270="Ja",VLOOKUP($U$2,Plausis!A:E,5,0),IF(AA270="Ja",VLOOKUP($AA$2,Plausis!A:E,5,0),IF(AC270="Ja",VLOOKUP($AC$2,Plausis!A:E,5,0),IF(AD270="Ja",VLOOKUP($AD$2,Plausis!A:E,5,0),"")))))))</f>
        <v/>
      </c>
      <c r="AH270" s="52" t="str">
        <f>IF(Y270="Ja",VLOOKUP($Y$2,Plausis!A:E,5,0),"")</f>
        <v/>
      </c>
      <c r="AI270" s="52" t="str">
        <f t="shared" si="92"/>
        <v>Ja</v>
      </c>
      <c r="AJ270" s="52" t="str">
        <f>IF(S270="Ja",VLOOKUP($S$2,Plausis!A:E,5,0),IF(V270="Ja",VLOOKUP($V$2,Plausis!A:E,5,0),IF(X270="Ja",VLOOKUP($X$2,Plausis!A:E,5,0),"")))</f>
        <v/>
      </c>
      <c r="AL270" s="52" t="s">
        <v>2</v>
      </c>
      <c r="AM270" s="114">
        <v>45531</v>
      </c>
      <c r="AN270" s="52" t="s">
        <v>4467</v>
      </c>
      <c r="AO270" s="52" t="str">
        <f>VLOOKUP(B270,'BAT Grundtabelle'!B:T,19,0)</f>
        <v>ja</v>
      </c>
      <c r="AP270" s="105" t="str">
        <f t="shared" si="93"/>
        <v>10246</v>
      </c>
      <c r="AQ270" s="52" t="str">
        <f t="shared" si="94"/>
        <v>Betrieb zur keramischen Veredelung und Beschichtung von Metallen</v>
      </c>
      <c r="AR270" s="52" t="b">
        <f t="shared" si="106"/>
        <v>0</v>
      </c>
      <c r="AS270" s="52" t="b">
        <f t="shared" si="106"/>
        <v>0</v>
      </c>
      <c r="AT270" s="52" t="b">
        <f t="shared" si="106"/>
        <v>0</v>
      </c>
      <c r="AU270" s="52">
        <f t="shared" si="95"/>
        <v>3</v>
      </c>
      <c r="AW270" s="52" t="b">
        <f t="shared" si="96"/>
        <v>0</v>
      </c>
      <c r="AX270" s="52" t="str">
        <f t="shared" si="97"/>
        <v>Unternehmen</v>
      </c>
      <c r="AY270" s="52" t="b">
        <f t="shared" si="98"/>
        <v>0</v>
      </c>
      <c r="AZ270" s="52" t="str">
        <f t="shared" si="99"/>
        <v>10246</v>
      </c>
      <c r="BA270" s="52" t="str">
        <f>VLOOKUP(A270,'BAT Grundtabelle'!A:U,21,0)</f>
        <v>ja</v>
      </c>
      <c r="BB270" s="52" t="str">
        <f t="shared" si="100"/>
        <v>nein</v>
      </c>
      <c r="BC270" s="52" t="str">
        <f t="shared" si="101"/>
        <v>10246</v>
      </c>
      <c r="BD270" s="52" t="str">
        <f t="shared" si="102"/>
        <v>Betrieb zur keramischen Veredelung und Beschichtung von Metallen</v>
      </c>
      <c r="BE270" s="52" t="str">
        <f t="shared" si="103"/>
        <v>Unternehmen</v>
      </c>
      <c r="BF270" s="52">
        <f t="shared" si="104"/>
        <v>3</v>
      </c>
    </row>
    <row r="271" spans="1:58" hidden="1" x14ac:dyDescent="0.35">
      <c r="A271" s="107" t="s">
        <v>2659</v>
      </c>
      <c r="B271" s="75" t="s">
        <v>1737</v>
      </c>
      <c r="C271" s="52" t="s">
        <v>3</v>
      </c>
      <c r="D271" s="52" t="s">
        <v>3</v>
      </c>
      <c r="E271" s="52" t="s">
        <v>2</v>
      </c>
      <c r="F271" s="52" t="s">
        <v>2</v>
      </c>
      <c r="G271" s="52" t="s">
        <v>2</v>
      </c>
      <c r="H271" s="52" t="s">
        <v>2</v>
      </c>
      <c r="I271" s="52" t="s">
        <v>3</v>
      </c>
      <c r="J271" s="52">
        <v>3</v>
      </c>
      <c r="K271" s="52" t="s">
        <v>2</v>
      </c>
      <c r="L271" s="52" t="s">
        <v>2</v>
      </c>
      <c r="M271" s="52" t="s">
        <v>2</v>
      </c>
      <c r="N271" s="52" t="s">
        <v>3</v>
      </c>
      <c r="P271" s="52" t="s">
        <v>57</v>
      </c>
      <c r="Q271" s="52" t="str">
        <f t="shared" si="105"/>
        <v>Nein</v>
      </c>
      <c r="R271" s="52" t="str">
        <f t="shared" si="105"/>
        <v>Nein</v>
      </c>
      <c r="S271" s="52" t="str">
        <f t="shared" si="105"/>
        <v>Nein</v>
      </c>
      <c r="T271" s="52" t="str">
        <f t="shared" si="105"/>
        <v>Ja</v>
      </c>
      <c r="U271" s="52" t="str">
        <f t="shared" si="105"/>
        <v>Nein</v>
      </c>
      <c r="V271" s="52" t="str">
        <f t="shared" si="105"/>
        <v>Nein</v>
      </c>
      <c r="W271" s="52" t="str">
        <f t="shared" si="105"/>
        <v>Nein</v>
      </c>
      <c r="X271" s="52" t="str">
        <f t="shared" si="105"/>
        <v>Ja</v>
      </c>
      <c r="Y271" s="52" t="str">
        <f t="shared" si="105"/>
        <v>Nein</v>
      </c>
      <c r="Z271" s="52" t="str">
        <f t="shared" si="105"/>
        <v>Nein</v>
      </c>
      <c r="AA271" s="52" t="str">
        <f t="shared" si="105"/>
        <v>Nein</v>
      </c>
      <c r="AB271" s="52" t="str">
        <f t="shared" si="105"/>
        <v>Nein</v>
      </c>
      <c r="AC271" s="52" t="str">
        <f t="shared" si="105"/>
        <v>Nein</v>
      </c>
      <c r="AD271" s="52" t="str">
        <f t="shared" si="105"/>
        <v>Nein</v>
      </c>
      <c r="AE271" s="52" t="str">
        <f t="shared" si="105"/>
        <v>Nein</v>
      </c>
      <c r="AF271" s="52" t="str">
        <f t="shared" si="105"/>
        <v>Nein</v>
      </c>
      <c r="AG271" s="61" t="str">
        <f>IF(Q271="Ja",VLOOKUP($Q$2,Plausis!A:E,5,0),IF(R271="Ja",VLOOKUP($R$2,Plausis!A:E,5,0),IF(T271="Ja",VLOOKUP($T$2,Plausis!A:E,5,0),IF(U271="Ja",VLOOKUP($U$2,Plausis!A:E,5,0),IF(AA271="Ja",VLOOKUP($AA$2,Plausis!A:E,5,0),IF(AC271="Ja",VLOOKUP($AC$2,Plausis!A:E,5,0),IF(AD271="Ja",VLOOKUP($AD$2,Plausis!A:E,5,0),"")))))))</f>
        <v>Dieser Betrieb ist nur im Komfort-RS ohne ergänzenden Spezial-Straf-RS versicherbar.</v>
      </c>
      <c r="AH271" s="52" t="str">
        <f>IF(Y271="Ja",VLOOKUP($Y$2,Plausis!A:E,5,0),"")</f>
        <v/>
      </c>
      <c r="AI271" s="52" t="str">
        <f t="shared" si="92"/>
        <v>Nein</v>
      </c>
      <c r="AJ271" s="52" t="str">
        <f>IF(S271="Ja",VLOOKUP($S$2,Plausis!A:E,5,0),IF(V271="Ja",VLOOKUP($V$2,Plausis!A:E,5,0),IF(X271="Ja",VLOOKUP($X$2,Plausis!A:E,5,0),"")))</f>
        <v>Dieser Betrieb kann nur ohne ergänzenden Spezial-Straf-RS versichert werden.</v>
      </c>
      <c r="AL271" s="52" t="s">
        <v>2</v>
      </c>
      <c r="AM271" s="114">
        <v>45531</v>
      </c>
      <c r="AN271" s="52" t="s">
        <v>4467</v>
      </c>
      <c r="AO271" s="52" t="str">
        <f>VLOOKUP(B271,'BAT Grundtabelle'!B:T,19,0)</f>
        <v>ja</v>
      </c>
      <c r="AP271" s="105" t="str">
        <f t="shared" si="93"/>
        <v>10247</v>
      </c>
      <c r="AQ271" s="52" t="str">
        <f t="shared" si="94"/>
        <v>Betrieb zur Metallveredelung/-beschichtung mittels Kunststoff</v>
      </c>
      <c r="AR271" s="52" t="b">
        <f t="shared" si="106"/>
        <v>0</v>
      </c>
      <c r="AS271" s="52" t="b">
        <f t="shared" si="106"/>
        <v>0</v>
      </c>
      <c r="AT271" s="52" t="b">
        <f t="shared" si="106"/>
        <v>0</v>
      </c>
      <c r="AU271" s="52">
        <f t="shared" si="95"/>
        <v>3</v>
      </c>
      <c r="AW271" s="52" t="b">
        <f t="shared" si="96"/>
        <v>0</v>
      </c>
      <c r="AX271" s="52" t="str">
        <f t="shared" si="97"/>
        <v>Unternehmen</v>
      </c>
      <c r="AY271" s="52" t="b">
        <f t="shared" si="98"/>
        <v>0</v>
      </c>
      <c r="AZ271" s="52" t="str">
        <f t="shared" si="99"/>
        <v>10247</v>
      </c>
      <c r="BA271" s="52" t="str">
        <f>VLOOKUP(A271,'BAT Grundtabelle'!A:U,21,0)</f>
        <v>ja</v>
      </c>
      <c r="BB271" s="52" t="str">
        <f t="shared" si="100"/>
        <v>nein</v>
      </c>
      <c r="BC271" s="52" t="str">
        <f t="shared" si="101"/>
        <v>10247</v>
      </c>
      <c r="BD271" s="52" t="str">
        <f t="shared" si="102"/>
        <v>Betrieb zur Metallveredelung/-beschichtung mittels Kunststoff</v>
      </c>
      <c r="BE271" s="52" t="str">
        <f t="shared" si="103"/>
        <v>Unternehmen</v>
      </c>
      <c r="BF271" s="52">
        <f t="shared" si="104"/>
        <v>3</v>
      </c>
    </row>
    <row r="272" spans="1:58" hidden="1" x14ac:dyDescent="0.35">
      <c r="A272" s="107" t="s">
        <v>2660</v>
      </c>
      <c r="B272" s="75" t="s">
        <v>1184</v>
      </c>
      <c r="C272" s="52" t="s">
        <v>3</v>
      </c>
      <c r="D272" s="52" t="s">
        <v>3</v>
      </c>
      <c r="E272" s="52" t="s">
        <v>2</v>
      </c>
      <c r="F272" s="52" t="s">
        <v>2</v>
      </c>
      <c r="G272" s="52" t="s">
        <v>2</v>
      </c>
      <c r="H272" s="52" t="s">
        <v>2</v>
      </c>
      <c r="I272" s="52" t="s">
        <v>3</v>
      </c>
      <c r="J272" s="52">
        <v>2</v>
      </c>
      <c r="K272" s="52" t="s">
        <v>2</v>
      </c>
      <c r="L272" s="52" t="s">
        <v>2</v>
      </c>
      <c r="M272" s="52" t="s">
        <v>2</v>
      </c>
      <c r="N272" s="52" t="s">
        <v>3</v>
      </c>
      <c r="P272" s="52" t="s">
        <v>4</v>
      </c>
      <c r="Q272" s="52" t="str">
        <f t="shared" si="105"/>
        <v>Nein</v>
      </c>
      <c r="R272" s="52" t="str">
        <f t="shared" si="105"/>
        <v>Nein</v>
      </c>
      <c r="S272" s="52" t="str">
        <f t="shared" si="105"/>
        <v>Nein</v>
      </c>
      <c r="T272" s="52" t="str">
        <f t="shared" si="105"/>
        <v>Nein</v>
      </c>
      <c r="U272" s="52" t="str">
        <f t="shared" si="105"/>
        <v>Nein</v>
      </c>
      <c r="V272" s="52" t="str">
        <f t="shared" si="105"/>
        <v>Nein</v>
      </c>
      <c r="W272" s="52" t="str">
        <f t="shared" si="105"/>
        <v>Nein</v>
      </c>
      <c r="X272" s="52" t="str">
        <f t="shared" si="105"/>
        <v>Nein</v>
      </c>
      <c r="Y272" s="52" t="str">
        <f t="shared" si="105"/>
        <v>Nein</v>
      </c>
      <c r="Z272" s="52" t="str">
        <f t="shared" si="105"/>
        <v>Nein</v>
      </c>
      <c r="AA272" s="52" t="str">
        <f t="shared" si="105"/>
        <v>Nein</v>
      </c>
      <c r="AB272" s="52" t="str">
        <f t="shared" si="105"/>
        <v>Nein</v>
      </c>
      <c r="AC272" s="52" t="str">
        <f t="shared" si="105"/>
        <v>Nein</v>
      </c>
      <c r="AD272" s="52" t="str">
        <f t="shared" si="105"/>
        <v>Nein</v>
      </c>
      <c r="AE272" s="52" t="str">
        <f t="shared" si="105"/>
        <v>Nein</v>
      </c>
      <c r="AF272" s="52" t="str">
        <f t="shared" si="105"/>
        <v>Nein</v>
      </c>
      <c r="AG272" s="61" t="str">
        <f>IF(Q272="Ja",VLOOKUP($Q$2,Plausis!A:E,5,0),IF(R272="Ja",VLOOKUP($R$2,Plausis!A:E,5,0),IF(T272="Ja",VLOOKUP($T$2,Plausis!A:E,5,0),IF(U272="Ja",VLOOKUP($U$2,Plausis!A:E,5,0),IF(AA272="Ja",VLOOKUP($AA$2,Plausis!A:E,5,0),IF(AC272="Ja",VLOOKUP($AC$2,Plausis!A:E,5,0),IF(AD272="Ja",VLOOKUP($AD$2,Plausis!A:E,5,0),"")))))))</f>
        <v/>
      </c>
      <c r="AH272" s="52" t="str">
        <f>IF(Y272="Ja",VLOOKUP($Y$2,Plausis!A:E,5,0),"")</f>
        <v/>
      </c>
      <c r="AI272" s="52" t="str">
        <f t="shared" si="92"/>
        <v>Ja</v>
      </c>
      <c r="AJ272" s="52" t="str">
        <f>IF(S272="Ja",VLOOKUP($S$2,Plausis!A:E,5,0),IF(V272="Ja",VLOOKUP($V$2,Plausis!A:E,5,0),IF(X272="Ja",VLOOKUP($X$2,Plausis!A:E,5,0),"")))</f>
        <v/>
      </c>
      <c r="AL272" s="52" t="s">
        <v>2</v>
      </c>
      <c r="AM272" s="114">
        <v>45531</v>
      </c>
      <c r="AN272" s="52" t="s">
        <v>4467</v>
      </c>
      <c r="AO272" s="52" t="str">
        <f>VLOOKUP(B272,'BAT Grundtabelle'!B:T,19,0)</f>
        <v>ja</v>
      </c>
      <c r="AP272" s="105" t="str">
        <f t="shared" si="93"/>
        <v>10248</v>
      </c>
      <c r="AQ272" s="52" t="str">
        <f t="shared" si="94"/>
        <v>Betrieb zur Sinterung von Erzen</v>
      </c>
      <c r="AR272" s="52" t="b">
        <f t="shared" si="106"/>
        <v>0</v>
      </c>
      <c r="AS272" s="52" t="b">
        <f t="shared" si="106"/>
        <v>0</v>
      </c>
      <c r="AT272" s="52" t="b">
        <f t="shared" si="106"/>
        <v>0</v>
      </c>
      <c r="AU272" s="52">
        <f t="shared" si="95"/>
        <v>2</v>
      </c>
      <c r="AW272" s="52" t="b">
        <f t="shared" si="96"/>
        <v>0</v>
      </c>
      <c r="AX272" s="52" t="str">
        <f t="shared" si="97"/>
        <v>Unternehmen</v>
      </c>
      <c r="AY272" s="52" t="b">
        <f t="shared" si="98"/>
        <v>0</v>
      </c>
      <c r="AZ272" s="52" t="str">
        <f t="shared" si="99"/>
        <v>10248</v>
      </c>
      <c r="BA272" s="52" t="str">
        <f>VLOOKUP(A272,'BAT Grundtabelle'!A:U,21,0)</f>
        <v>ja</v>
      </c>
      <c r="BB272" s="52" t="str">
        <f t="shared" si="100"/>
        <v>nein</v>
      </c>
      <c r="BC272" s="52" t="str">
        <f t="shared" si="101"/>
        <v>10248</v>
      </c>
      <c r="BD272" s="52" t="str">
        <f t="shared" si="102"/>
        <v>Betrieb zur Sinterung von Erzen</v>
      </c>
      <c r="BE272" s="52" t="str">
        <f t="shared" si="103"/>
        <v>Unternehmen</v>
      </c>
      <c r="BF272" s="52">
        <f t="shared" si="104"/>
        <v>2</v>
      </c>
    </row>
    <row r="273" spans="1:58" x14ac:dyDescent="0.35">
      <c r="A273" s="107" t="s">
        <v>2661</v>
      </c>
      <c r="B273" s="75" t="s">
        <v>941</v>
      </c>
      <c r="C273" s="52" t="s">
        <v>3</v>
      </c>
      <c r="D273" s="52" t="s">
        <v>3</v>
      </c>
      <c r="E273" s="52" t="s">
        <v>2</v>
      </c>
      <c r="F273" s="52" t="s">
        <v>2</v>
      </c>
      <c r="G273" s="52" t="s">
        <v>2</v>
      </c>
      <c r="H273" s="52" t="s">
        <v>2</v>
      </c>
      <c r="I273" s="52" t="s">
        <v>2</v>
      </c>
      <c r="J273" s="52" t="s">
        <v>2</v>
      </c>
      <c r="K273" s="52" t="s">
        <v>2</v>
      </c>
      <c r="L273" s="52" t="s">
        <v>2</v>
      </c>
      <c r="M273" s="52" t="s">
        <v>2</v>
      </c>
      <c r="N273" s="52" t="s">
        <v>3</v>
      </c>
      <c r="O273" s="52" t="s">
        <v>4469</v>
      </c>
      <c r="P273" s="52" t="s">
        <v>4</v>
      </c>
      <c r="Q273" s="52" t="str">
        <f t="shared" ref="Q273:AF282" si="107">IF(ISERROR(FIND(Q$2,$P273,1)),"Nein","Ja")</f>
        <v>Nein</v>
      </c>
      <c r="R273" s="52" t="str">
        <f t="shared" si="107"/>
        <v>Nein</v>
      </c>
      <c r="S273" s="52" t="str">
        <f t="shared" si="107"/>
        <v>Nein</v>
      </c>
      <c r="T273" s="52" t="str">
        <f t="shared" si="107"/>
        <v>Nein</v>
      </c>
      <c r="U273" s="52" t="str">
        <f t="shared" si="107"/>
        <v>Nein</v>
      </c>
      <c r="V273" s="52" t="str">
        <f t="shared" si="107"/>
        <v>Nein</v>
      </c>
      <c r="W273" s="52" t="str">
        <f t="shared" si="107"/>
        <v>Nein</v>
      </c>
      <c r="X273" s="52" t="str">
        <f t="shared" si="107"/>
        <v>Nein</v>
      </c>
      <c r="Y273" s="52" t="str">
        <f t="shared" si="107"/>
        <v>Nein</v>
      </c>
      <c r="Z273" s="52" t="str">
        <f t="shared" si="107"/>
        <v>Nein</v>
      </c>
      <c r="AA273" s="52" t="str">
        <f t="shared" si="107"/>
        <v>Nein</v>
      </c>
      <c r="AB273" s="52" t="str">
        <f t="shared" si="107"/>
        <v>Nein</v>
      </c>
      <c r="AC273" s="52" t="str">
        <f t="shared" si="107"/>
        <v>Nein</v>
      </c>
      <c r="AD273" s="52" t="str">
        <f t="shared" si="107"/>
        <v>Nein</v>
      </c>
      <c r="AE273" s="52" t="str">
        <f t="shared" si="107"/>
        <v>Nein</v>
      </c>
      <c r="AF273" s="52" t="str">
        <f t="shared" si="107"/>
        <v>Nein</v>
      </c>
      <c r="AG273" s="61" t="str">
        <f>IF(Q273="Ja",VLOOKUP($Q$2,Plausis!A:E,5,0),IF(R273="Ja",VLOOKUP($R$2,Plausis!A:E,5,0),IF(T273="Ja",VLOOKUP($T$2,Plausis!A:E,5,0),IF(U273="Ja",VLOOKUP($U$2,Plausis!A:E,5,0),IF(AA273="Ja",VLOOKUP($AA$2,Plausis!A:E,5,0),IF(AC273="Ja",VLOOKUP($AC$2,Plausis!A:E,5,0),IF(AD273="Ja",VLOOKUP($AD$2,Plausis!A:E,5,0),"")))))))</f>
        <v/>
      </c>
      <c r="AH273" s="52" t="str">
        <f>IF(Y273="Ja",VLOOKUP($Y$2,Plausis!A:E,5,0),"")</f>
        <v/>
      </c>
      <c r="AI273" s="52" t="str">
        <f t="shared" si="92"/>
        <v>Ja</v>
      </c>
      <c r="AJ273" s="52" t="str">
        <f>IF(S273="Ja",VLOOKUP($S$2,Plausis!A:E,5,0),IF(V273="Ja",VLOOKUP($V$2,Plausis!A:E,5,0),IF(X273="Ja",VLOOKUP($X$2,Plausis!A:E,5,0),"")))</f>
        <v/>
      </c>
      <c r="AK273" s="52" t="s">
        <v>4443</v>
      </c>
      <c r="AL273" s="52" t="s">
        <v>3</v>
      </c>
      <c r="AM273" s="114">
        <v>45531</v>
      </c>
      <c r="AN273" s="52" t="s">
        <v>4467</v>
      </c>
      <c r="AO273" s="52" t="str">
        <f>VLOOKUP(B273,'BAT Grundtabelle'!B:T,19,0)</f>
        <v>ja</v>
      </c>
      <c r="AP273" s="105" t="str">
        <f t="shared" si="93"/>
        <v>10249</v>
      </c>
      <c r="AQ273" s="52" t="str">
        <f t="shared" si="94"/>
        <v>Betriebs-/Verbands-/Vereinsarzt</v>
      </c>
      <c r="AR273" s="52" t="b">
        <f t="shared" si="106"/>
        <v>0</v>
      </c>
      <c r="AS273" s="52" t="b">
        <f t="shared" si="106"/>
        <v>0</v>
      </c>
      <c r="AT273" s="52" t="b">
        <f t="shared" si="106"/>
        <v>0</v>
      </c>
      <c r="AU273" s="52" t="str">
        <f t="shared" si="95"/>
        <v>Arzt</v>
      </c>
      <c r="AW273" s="52" t="b">
        <f t="shared" si="96"/>
        <v>0</v>
      </c>
      <c r="AX273" s="52" t="str">
        <f t="shared" si="97"/>
        <v>Arzt</v>
      </c>
      <c r="AY273" s="52" t="b">
        <f t="shared" si="98"/>
        <v>0</v>
      </c>
      <c r="AZ273" s="52" t="str">
        <f t="shared" si="99"/>
        <v>10249</v>
      </c>
      <c r="BA273" s="52" t="str">
        <f>VLOOKUP(A273,'BAT Grundtabelle'!A:U,21,0)</f>
        <v>ja</v>
      </c>
      <c r="BB273" s="52" t="str">
        <f t="shared" si="100"/>
        <v>nein</v>
      </c>
      <c r="BC273" s="52" t="str">
        <f t="shared" si="101"/>
        <v>10249</v>
      </c>
      <c r="BD273" s="52" t="str">
        <f t="shared" si="102"/>
        <v>Betriebs-/Verbands-/Vereinsarzt</v>
      </c>
      <c r="BE273" s="52" t="str">
        <f t="shared" si="103"/>
        <v>Arzt</v>
      </c>
      <c r="BF273" s="52" t="str">
        <f t="shared" si="104"/>
        <v>Arzt</v>
      </c>
    </row>
    <row r="274" spans="1:58" hidden="1" x14ac:dyDescent="0.35">
      <c r="A274" s="107" t="s">
        <v>2662</v>
      </c>
      <c r="B274" s="75" t="s">
        <v>886</v>
      </c>
      <c r="C274" s="52" t="s">
        <v>3</v>
      </c>
      <c r="D274" s="52" t="s">
        <v>3</v>
      </c>
      <c r="E274" s="52" t="s">
        <v>2</v>
      </c>
      <c r="F274" s="52" t="s">
        <v>2</v>
      </c>
      <c r="G274" s="52" t="s">
        <v>2</v>
      </c>
      <c r="H274" s="52" t="s">
        <v>2</v>
      </c>
      <c r="I274" s="52" t="s">
        <v>3</v>
      </c>
      <c r="J274" s="52">
        <v>1</v>
      </c>
      <c r="K274" s="52" t="s">
        <v>2</v>
      </c>
      <c r="L274" s="52" t="s">
        <v>2</v>
      </c>
      <c r="M274" s="52" t="s">
        <v>2</v>
      </c>
      <c r="N274" s="52" t="s">
        <v>3</v>
      </c>
      <c r="P274" s="52" t="s">
        <v>4</v>
      </c>
      <c r="Q274" s="52" t="str">
        <f t="shared" si="107"/>
        <v>Nein</v>
      </c>
      <c r="R274" s="52" t="str">
        <f t="shared" si="107"/>
        <v>Nein</v>
      </c>
      <c r="S274" s="52" t="str">
        <f t="shared" si="107"/>
        <v>Nein</v>
      </c>
      <c r="T274" s="52" t="str">
        <f t="shared" si="107"/>
        <v>Nein</v>
      </c>
      <c r="U274" s="52" t="str">
        <f t="shared" si="107"/>
        <v>Nein</v>
      </c>
      <c r="V274" s="52" t="str">
        <f t="shared" si="107"/>
        <v>Nein</v>
      </c>
      <c r="W274" s="52" t="str">
        <f t="shared" si="107"/>
        <v>Nein</v>
      </c>
      <c r="X274" s="52" t="str">
        <f t="shared" si="107"/>
        <v>Nein</v>
      </c>
      <c r="Y274" s="52" t="str">
        <f t="shared" si="107"/>
        <v>Nein</v>
      </c>
      <c r="Z274" s="52" t="str">
        <f t="shared" si="107"/>
        <v>Nein</v>
      </c>
      <c r="AA274" s="52" t="str">
        <f t="shared" si="107"/>
        <v>Nein</v>
      </c>
      <c r="AB274" s="52" t="str">
        <f t="shared" si="107"/>
        <v>Nein</v>
      </c>
      <c r="AC274" s="52" t="str">
        <f t="shared" si="107"/>
        <v>Nein</v>
      </c>
      <c r="AD274" s="52" t="str">
        <f t="shared" si="107"/>
        <v>Nein</v>
      </c>
      <c r="AE274" s="52" t="str">
        <f t="shared" si="107"/>
        <v>Nein</v>
      </c>
      <c r="AF274" s="52" t="str">
        <f t="shared" si="107"/>
        <v>Nein</v>
      </c>
      <c r="AG274" s="61" t="str">
        <f>IF(Q274="Ja",VLOOKUP($Q$2,Plausis!A:E,5,0),IF(R274="Ja",VLOOKUP($R$2,Plausis!A:E,5,0),IF(T274="Ja",VLOOKUP($T$2,Plausis!A:E,5,0),IF(U274="Ja",VLOOKUP($U$2,Plausis!A:E,5,0),IF(AA274="Ja",VLOOKUP($AA$2,Plausis!A:E,5,0),IF(AC274="Ja",VLOOKUP($AC$2,Plausis!A:E,5,0),IF(AD274="Ja",VLOOKUP($AD$2,Plausis!A:E,5,0),"")))))))</f>
        <v/>
      </c>
      <c r="AH274" s="52" t="str">
        <f>IF(Y274="Ja",VLOOKUP($Y$2,Plausis!A:E,5,0),"")</f>
        <v/>
      </c>
      <c r="AI274" s="52" t="str">
        <f t="shared" si="92"/>
        <v>Ja</v>
      </c>
      <c r="AJ274" s="52" t="str">
        <f>IF(S274="Ja",VLOOKUP($S$2,Plausis!A:E,5,0),IF(V274="Ja",VLOOKUP($V$2,Plausis!A:E,5,0),IF(X274="Ja",VLOOKUP($X$2,Plausis!A:E,5,0),"")))</f>
        <v/>
      </c>
      <c r="AL274" s="52" t="s">
        <v>3</v>
      </c>
      <c r="AM274" s="114">
        <v>45531</v>
      </c>
      <c r="AN274" s="52" t="s">
        <v>4467</v>
      </c>
      <c r="AO274" s="52" t="str">
        <f>VLOOKUP(B274,'BAT Grundtabelle'!B:T,19,0)</f>
        <v>ja</v>
      </c>
      <c r="AP274" s="105" t="str">
        <f t="shared" si="93"/>
        <v>10250</v>
      </c>
      <c r="AQ274" s="52" t="str">
        <f t="shared" si="94"/>
        <v>Bett- und Haushaltswäschehandel</v>
      </c>
      <c r="AR274" s="52" t="b">
        <f t="shared" si="106"/>
        <v>0</v>
      </c>
      <c r="AS274" s="52" t="b">
        <f t="shared" si="106"/>
        <v>0</v>
      </c>
      <c r="AT274" s="52" t="b">
        <f t="shared" si="106"/>
        <v>0</v>
      </c>
      <c r="AU274" s="52">
        <f t="shared" si="95"/>
        <v>1</v>
      </c>
      <c r="AW274" s="52" t="b">
        <f t="shared" si="96"/>
        <v>0</v>
      </c>
      <c r="AX274" s="52" t="str">
        <f t="shared" si="97"/>
        <v>Unternehmen</v>
      </c>
      <c r="AY274" s="52" t="b">
        <f t="shared" si="98"/>
        <v>0</v>
      </c>
      <c r="AZ274" s="52" t="str">
        <f t="shared" si="99"/>
        <v>10250</v>
      </c>
      <c r="BA274" s="52" t="str">
        <f>VLOOKUP(A274,'BAT Grundtabelle'!A:U,21,0)</f>
        <v>ja</v>
      </c>
      <c r="BB274" s="52" t="str">
        <f t="shared" si="100"/>
        <v>nein</v>
      </c>
      <c r="BC274" s="52" t="str">
        <f t="shared" si="101"/>
        <v>10250</v>
      </c>
      <c r="BD274" s="52" t="str">
        <f t="shared" si="102"/>
        <v>Bett- und Haushaltswäschehandel</v>
      </c>
      <c r="BE274" s="52" t="str">
        <f t="shared" si="103"/>
        <v>Unternehmen</v>
      </c>
      <c r="BF274" s="52">
        <f t="shared" si="104"/>
        <v>1</v>
      </c>
    </row>
    <row r="275" spans="1:58" hidden="1" x14ac:dyDescent="0.35">
      <c r="A275" s="107" t="s">
        <v>2663</v>
      </c>
      <c r="B275" s="75" t="s">
        <v>887</v>
      </c>
      <c r="C275" s="52" t="s">
        <v>3</v>
      </c>
      <c r="D275" s="52" t="s">
        <v>3</v>
      </c>
      <c r="E275" s="52" t="s">
        <v>2</v>
      </c>
      <c r="F275" s="52" t="s">
        <v>2</v>
      </c>
      <c r="G275" s="52" t="s">
        <v>2</v>
      </c>
      <c r="H275" s="52" t="s">
        <v>2</v>
      </c>
      <c r="I275" s="52" t="s">
        <v>3</v>
      </c>
      <c r="J275" s="52">
        <v>1</v>
      </c>
      <c r="K275" s="52" t="s">
        <v>2</v>
      </c>
      <c r="L275" s="52" t="s">
        <v>2</v>
      </c>
      <c r="M275" s="52" t="s">
        <v>2</v>
      </c>
      <c r="N275" s="52" t="s">
        <v>3</v>
      </c>
      <c r="P275" s="52" t="s">
        <v>4</v>
      </c>
      <c r="Q275" s="52" t="str">
        <f t="shared" si="107"/>
        <v>Nein</v>
      </c>
      <c r="R275" s="52" t="str">
        <f t="shared" si="107"/>
        <v>Nein</v>
      </c>
      <c r="S275" s="52" t="str">
        <f t="shared" si="107"/>
        <v>Nein</v>
      </c>
      <c r="T275" s="52" t="str">
        <f t="shared" si="107"/>
        <v>Nein</v>
      </c>
      <c r="U275" s="52" t="str">
        <f t="shared" si="107"/>
        <v>Nein</v>
      </c>
      <c r="V275" s="52" t="str">
        <f t="shared" si="107"/>
        <v>Nein</v>
      </c>
      <c r="W275" s="52" t="str">
        <f t="shared" si="107"/>
        <v>Nein</v>
      </c>
      <c r="X275" s="52" t="str">
        <f t="shared" si="107"/>
        <v>Nein</v>
      </c>
      <c r="Y275" s="52" t="str">
        <f t="shared" si="107"/>
        <v>Nein</v>
      </c>
      <c r="Z275" s="52" t="str">
        <f t="shared" si="107"/>
        <v>Nein</v>
      </c>
      <c r="AA275" s="52" t="str">
        <f t="shared" si="107"/>
        <v>Nein</v>
      </c>
      <c r="AB275" s="52" t="str">
        <f t="shared" si="107"/>
        <v>Nein</v>
      </c>
      <c r="AC275" s="52" t="str">
        <f t="shared" si="107"/>
        <v>Nein</v>
      </c>
      <c r="AD275" s="52" t="str">
        <f t="shared" si="107"/>
        <v>Nein</v>
      </c>
      <c r="AE275" s="52" t="str">
        <f t="shared" si="107"/>
        <v>Nein</v>
      </c>
      <c r="AF275" s="52" t="str">
        <f t="shared" si="107"/>
        <v>Nein</v>
      </c>
      <c r="AG275" s="61" t="str">
        <f>IF(Q275="Ja",VLOOKUP($Q$2,Plausis!A:E,5,0),IF(R275="Ja",VLOOKUP($R$2,Plausis!A:E,5,0),IF(T275="Ja",VLOOKUP($T$2,Plausis!A:E,5,0),IF(U275="Ja",VLOOKUP($U$2,Plausis!A:E,5,0),IF(AA275="Ja",VLOOKUP($AA$2,Plausis!A:E,5,0),IF(AC275="Ja",VLOOKUP($AC$2,Plausis!A:E,5,0),IF(AD275="Ja",VLOOKUP($AD$2,Plausis!A:E,5,0),"")))))))</f>
        <v/>
      </c>
      <c r="AH275" s="52" t="str">
        <f>IF(Y275="Ja",VLOOKUP($Y$2,Plausis!A:E,5,0),"")</f>
        <v/>
      </c>
      <c r="AI275" s="52" t="str">
        <f t="shared" si="92"/>
        <v>Ja</v>
      </c>
      <c r="AJ275" s="52" t="str">
        <f>IF(S275="Ja",VLOOKUP($S$2,Plausis!A:E,5,0),IF(V275="Ja",VLOOKUP($V$2,Plausis!A:E,5,0),IF(X275="Ja",VLOOKUP($X$2,Plausis!A:E,5,0),"")))</f>
        <v/>
      </c>
      <c r="AL275" s="52" t="s">
        <v>3</v>
      </c>
      <c r="AM275" s="114">
        <v>45531</v>
      </c>
      <c r="AN275" s="52" t="s">
        <v>4467</v>
      </c>
      <c r="AO275" s="52" t="str">
        <f>VLOOKUP(B275,'BAT Grundtabelle'!B:T,19,0)</f>
        <v>ja</v>
      </c>
      <c r="AP275" s="105" t="str">
        <f t="shared" si="93"/>
        <v>10251</v>
      </c>
      <c r="AQ275" s="52" t="str">
        <f t="shared" si="94"/>
        <v>Betten-/Bettwarenhandel</v>
      </c>
      <c r="AR275" s="52" t="b">
        <f t="shared" si="106"/>
        <v>0</v>
      </c>
      <c r="AS275" s="52" t="b">
        <f t="shared" si="106"/>
        <v>0</v>
      </c>
      <c r="AT275" s="52" t="b">
        <f t="shared" si="106"/>
        <v>0</v>
      </c>
      <c r="AU275" s="52">
        <f t="shared" si="95"/>
        <v>1</v>
      </c>
      <c r="AW275" s="52" t="b">
        <f t="shared" si="96"/>
        <v>0</v>
      </c>
      <c r="AX275" s="52" t="str">
        <f t="shared" si="97"/>
        <v>Unternehmen</v>
      </c>
      <c r="AY275" s="52" t="b">
        <f t="shared" si="98"/>
        <v>0</v>
      </c>
      <c r="AZ275" s="52" t="str">
        <f t="shared" si="99"/>
        <v>10251</v>
      </c>
      <c r="BA275" s="52" t="str">
        <f>VLOOKUP(A275,'BAT Grundtabelle'!A:U,21,0)</f>
        <v>ja</v>
      </c>
      <c r="BB275" s="52" t="str">
        <f t="shared" si="100"/>
        <v>nein</v>
      </c>
      <c r="BC275" s="52" t="str">
        <f t="shared" si="101"/>
        <v>10251</v>
      </c>
      <c r="BD275" s="52" t="str">
        <f t="shared" si="102"/>
        <v>Betten-/Bettwarenhandel</v>
      </c>
      <c r="BE275" s="52" t="str">
        <f t="shared" si="103"/>
        <v>Unternehmen</v>
      </c>
      <c r="BF275" s="52">
        <f t="shared" si="104"/>
        <v>1</v>
      </c>
    </row>
    <row r="276" spans="1:58" hidden="1" x14ac:dyDescent="0.35">
      <c r="A276" s="107" t="s">
        <v>2664</v>
      </c>
      <c r="B276" s="75" t="s">
        <v>888</v>
      </c>
      <c r="C276" s="52" t="s">
        <v>3</v>
      </c>
      <c r="D276" s="52" t="s">
        <v>3</v>
      </c>
      <c r="E276" s="52" t="s">
        <v>2</v>
      </c>
      <c r="F276" s="52" t="s">
        <v>2</v>
      </c>
      <c r="G276" s="52" t="s">
        <v>2</v>
      </c>
      <c r="H276" s="52" t="s">
        <v>2</v>
      </c>
      <c r="I276" s="52" t="s">
        <v>3</v>
      </c>
      <c r="J276" s="52">
        <v>1</v>
      </c>
      <c r="K276" s="52" t="s">
        <v>2</v>
      </c>
      <c r="L276" s="52" t="s">
        <v>2</v>
      </c>
      <c r="M276" s="52" t="s">
        <v>2</v>
      </c>
      <c r="N276" s="52" t="s">
        <v>3</v>
      </c>
      <c r="P276" s="52" t="s">
        <v>4</v>
      </c>
      <c r="Q276" s="52" t="str">
        <f t="shared" si="107"/>
        <v>Nein</v>
      </c>
      <c r="R276" s="52" t="str">
        <f t="shared" si="107"/>
        <v>Nein</v>
      </c>
      <c r="S276" s="52" t="str">
        <f t="shared" si="107"/>
        <v>Nein</v>
      </c>
      <c r="T276" s="52" t="str">
        <f t="shared" si="107"/>
        <v>Nein</v>
      </c>
      <c r="U276" s="52" t="str">
        <f t="shared" si="107"/>
        <v>Nein</v>
      </c>
      <c r="V276" s="52" t="str">
        <f t="shared" si="107"/>
        <v>Nein</v>
      </c>
      <c r="W276" s="52" t="str">
        <f t="shared" si="107"/>
        <v>Nein</v>
      </c>
      <c r="X276" s="52" t="str">
        <f t="shared" si="107"/>
        <v>Nein</v>
      </c>
      <c r="Y276" s="52" t="str">
        <f t="shared" si="107"/>
        <v>Nein</v>
      </c>
      <c r="Z276" s="52" t="str">
        <f t="shared" si="107"/>
        <v>Nein</v>
      </c>
      <c r="AA276" s="52" t="str">
        <f t="shared" si="107"/>
        <v>Nein</v>
      </c>
      <c r="AB276" s="52" t="str">
        <f t="shared" si="107"/>
        <v>Nein</v>
      </c>
      <c r="AC276" s="52" t="str">
        <f t="shared" si="107"/>
        <v>Nein</v>
      </c>
      <c r="AD276" s="52" t="str">
        <f t="shared" si="107"/>
        <v>Nein</v>
      </c>
      <c r="AE276" s="52" t="str">
        <f t="shared" si="107"/>
        <v>Nein</v>
      </c>
      <c r="AF276" s="52" t="str">
        <f t="shared" si="107"/>
        <v>Nein</v>
      </c>
      <c r="AG276" s="61" t="str">
        <f>IF(Q276="Ja",VLOOKUP($Q$2,Plausis!A:E,5,0),IF(R276="Ja",VLOOKUP($R$2,Plausis!A:E,5,0),IF(T276="Ja",VLOOKUP($T$2,Plausis!A:E,5,0),IF(U276="Ja",VLOOKUP($U$2,Plausis!A:E,5,0),IF(AA276="Ja",VLOOKUP($AA$2,Plausis!A:E,5,0),IF(AC276="Ja",VLOOKUP($AC$2,Plausis!A:E,5,0),IF(AD276="Ja",VLOOKUP($AD$2,Plausis!A:E,5,0),"")))))))</f>
        <v/>
      </c>
      <c r="AH276" s="52" t="str">
        <f>IF(Y276="Ja",VLOOKUP($Y$2,Plausis!A:E,5,0),"")</f>
        <v/>
      </c>
      <c r="AI276" s="52" t="str">
        <f t="shared" si="92"/>
        <v>Ja</v>
      </c>
      <c r="AJ276" s="52" t="str">
        <f>IF(S276="Ja",VLOOKUP($S$2,Plausis!A:E,5,0),IF(V276="Ja",VLOOKUP($V$2,Plausis!A:E,5,0),IF(X276="Ja",VLOOKUP($X$2,Plausis!A:E,5,0),"")))</f>
        <v/>
      </c>
      <c r="AL276" s="52" t="s">
        <v>3</v>
      </c>
      <c r="AM276" s="114">
        <v>45531</v>
      </c>
      <c r="AN276" s="52" t="s">
        <v>4467</v>
      </c>
      <c r="AO276" s="52" t="str">
        <f>VLOOKUP(B276,'BAT Grundtabelle'!B:T,19,0)</f>
        <v>ja</v>
      </c>
      <c r="AP276" s="105" t="str">
        <f t="shared" si="93"/>
        <v>10252</v>
      </c>
      <c r="AQ276" s="52" t="str">
        <f t="shared" si="94"/>
        <v>Bettenhandel (ohne Bettfedernreinigung)</v>
      </c>
      <c r="AR276" s="52" t="b">
        <f t="shared" si="106"/>
        <v>0</v>
      </c>
      <c r="AS276" s="52" t="b">
        <f t="shared" si="106"/>
        <v>0</v>
      </c>
      <c r="AT276" s="52" t="b">
        <f t="shared" si="106"/>
        <v>0</v>
      </c>
      <c r="AU276" s="52">
        <f t="shared" si="95"/>
        <v>1</v>
      </c>
      <c r="AW276" s="52" t="b">
        <f t="shared" si="96"/>
        <v>0</v>
      </c>
      <c r="AX276" s="52" t="str">
        <f t="shared" si="97"/>
        <v>Unternehmen</v>
      </c>
      <c r="AY276" s="52" t="b">
        <f t="shared" si="98"/>
        <v>0</v>
      </c>
      <c r="AZ276" s="52" t="str">
        <f t="shared" si="99"/>
        <v>10252</v>
      </c>
      <c r="BA276" s="52" t="str">
        <f>VLOOKUP(A276,'BAT Grundtabelle'!A:U,21,0)</f>
        <v>ja</v>
      </c>
      <c r="BB276" s="52" t="str">
        <f t="shared" si="100"/>
        <v>nein</v>
      </c>
      <c r="BC276" s="52" t="str">
        <f t="shared" si="101"/>
        <v>10252</v>
      </c>
      <c r="BD276" s="52" t="str">
        <f t="shared" si="102"/>
        <v>Bettenhandel (ohne Bettfedernreinigung)</v>
      </c>
      <c r="BE276" s="52" t="str">
        <f t="shared" si="103"/>
        <v>Unternehmen</v>
      </c>
      <c r="BF276" s="52">
        <f t="shared" si="104"/>
        <v>1</v>
      </c>
    </row>
    <row r="277" spans="1:58" hidden="1" x14ac:dyDescent="0.35">
      <c r="A277" s="107" t="s">
        <v>14</v>
      </c>
      <c r="B277" s="75" t="s">
        <v>13</v>
      </c>
      <c r="C277" s="52" t="s">
        <v>3</v>
      </c>
      <c r="D277" s="52" t="s">
        <v>3</v>
      </c>
      <c r="E277" s="52" t="s">
        <v>2</v>
      </c>
      <c r="F277" s="52" t="s">
        <v>2</v>
      </c>
      <c r="G277" s="52" t="s">
        <v>2</v>
      </c>
      <c r="H277" s="52" t="s">
        <v>2</v>
      </c>
      <c r="I277" s="52" t="s">
        <v>3</v>
      </c>
      <c r="J277" s="52">
        <v>1</v>
      </c>
      <c r="K277" s="52" t="s">
        <v>2</v>
      </c>
      <c r="L277" s="52" t="s">
        <v>2</v>
      </c>
      <c r="M277" s="52" t="s">
        <v>2</v>
      </c>
      <c r="N277" s="52" t="s">
        <v>3</v>
      </c>
      <c r="P277" s="52" t="s">
        <v>4</v>
      </c>
      <c r="Q277" s="52" t="str">
        <f t="shared" si="107"/>
        <v>Nein</v>
      </c>
      <c r="R277" s="52" t="str">
        <f t="shared" si="107"/>
        <v>Nein</v>
      </c>
      <c r="S277" s="52" t="str">
        <f t="shared" si="107"/>
        <v>Nein</v>
      </c>
      <c r="T277" s="52" t="str">
        <f t="shared" si="107"/>
        <v>Nein</v>
      </c>
      <c r="U277" s="52" t="str">
        <f t="shared" si="107"/>
        <v>Nein</v>
      </c>
      <c r="V277" s="52" t="str">
        <f t="shared" si="107"/>
        <v>Nein</v>
      </c>
      <c r="W277" s="52" t="str">
        <f t="shared" si="107"/>
        <v>Nein</v>
      </c>
      <c r="X277" s="52" t="str">
        <f t="shared" si="107"/>
        <v>Nein</v>
      </c>
      <c r="Y277" s="52" t="str">
        <f t="shared" si="107"/>
        <v>Nein</v>
      </c>
      <c r="Z277" s="52" t="str">
        <f t="shared" si="107"/>
        <v>Nein</v>
      </c>
      <c r="AA277" s="52" t="str">
        <f t="shared" si="107"/>
        <v>Nein</v>
      </c>
      <c r="AB277" s="52" t="str">
        <f t="shared" si="107"/>
        <v>Nein</v>
      </c>
      <c r="AC277" s="52" t="str">
        <f t="shared" si="107"/>
        <v>Nein</v>
      </c>
      <c r="AD277" s="52" t="str">
        <f t="shared" si="107"/>
        <v>Nein</v>
      </c>
      <c r="AE277" s="52" t="str">
        <f t="shared" si="107"/>
        <v>Nein</v>
      </c>
      <c r="AF277" s="52" t="str">
        <f t="shared" si="107"/>
        <v>Nein</v>
      </c>
      <c r="AG277" s="61" t="str">
        <f>IF(Q277="Ja",VLOOKUP($Q$2,Plausis!A:E,5,0),IF(R277="Ja",VLOOKUP($R$2,Plausis!A:E,5,0),IF(T277="Ja",VLOOKUP($T$2,Plausis!A:E,5,0),IF(U277="Ja",VLOOKUP($U$2,Plausis!A:E,5,0),IF(AA277="Ja",VLOOKUP($AA$2,Plausis!A:E,5,0),IF(AC277="Ja",VLOOKUP($AC$2,Plausis!A:E,5,0),IF(AD277="Ja",VLOOKUP($AD$2,Plausis!A:E,5,0),"")))))))</f>
        <v/>
      </c>
      <c r="AH277" s="52" t="str">
        <f>IF(Y277="Ja",VLOOKUP($Y$2,Plausis!A:E,5,0),"")</f>
        <v/>
      </c>
      <c r="AI277" s="52" t="str">
        <f t="shared" si="92"/>
        <v>Ja</v>
      </c>
      <c r="AJ277" s="52" t="str">
        <f>IF(S277="Ja",VLOOKUP($S$2,Plausis!A:E,5,0),IF(V277="Ja",VLOOKUP($V$2,Plausis!A:E,5,0),IF(X277="Ja",VLOOKUP($X$2,Plausis!A:E,5,0),"")))</f>
        <v/>
      </c>
      <c r="AL277" s="52" t="s">
        <v>2</v>
      </c>
      <c r="AM277" s="114">
        <v>45531</v>
      </c>
      <c r="AN277" s="52" t="s">
        <v>4467</v>
      </c>
      <c r="AO277" s="52" t="str">
        <f>VLOOKUP(B277,'BAT Grundtabelle'!B:T,19,0)</f>
        <v>ja</v>
      </c>
      <c r="AP277" s="105" t="str">
        <f t="shared" si="93"/>
        <v>6009</v>
      </c>
      <c r="AQ277" s="52" t="str">
        <f t="shared" si="94"/>
        <v>Bettfedernreinigung</v>
      </c>
      <c r="AR277" s="52" t="b">
        <f t="shared" si="106"/>
        <v>0</v>
      </c>
      <c r="AS277" s="52" t="b">
        <f t="shared" si="106"/>
        <v>0</v>
      </c>
      <c r="AT277" s="52" t="b">
        <f t="shared" si="106"/>
        <v>0</v>
      </c>
      <c r="AU277" s="52">
        <f t="shared" si="95"/>
        <v>1</v>
      </c>
      <c r="AW277" s="52" t="b">
        <f t="shared" si="96"/>
        <v>0</v>
      </c>
      <c r="AX277" s="52" t="str">
        <f t="shared" si="97"/>
        <v>Unternehmen</v>
      </c>
      <c r="AY277" s="52" t="b">
        <f t="shared" si="98"/>
        <v>0</v>
      </c>
      <c r="AZ277" s="52" t="str">
        <f t="shared" si="99"/>
        <v>6009</v>
      </c>
      <c r="BA277" s="52" t="str">
        <f>VLOOKUP(A277,'BAT Grundtabelle'!A:U,21,0)</f>
        <v>ja</v>
      </c>
      <c r="BB277" s="52" t="str">
        <f t="shared" si="100"/>
        <v>nein</v>
      </c>
      <c r="BC277" s="52" t="str">
        <f t="shared" si="101"/>
        <v>6009</v>
      </c>
      <c r="BD277" s="52" t="str">
        <f t="shared" si="102"/>
        <v>Bettfedernreinigung</v>
      </c>
      <c r="BE277" s="52" t="str">
        <f t="shared" si="103"/>
        <v>Unternehmen</v>
      </c>
      <c r="BF277" s="52">
        <f t="shared" si="104"/>
        <v>1</v>
      </c>
    </row>
    <row r="278" spans="1:58" hidden="1" x14ac:dyDescent="0.35">
      <c r="A278" s="107" t="s">
        <v>2665</v>
      </c>
      <c r="B278" s="75" t="s">
        <v>1458</v>
      </c>
      <c r="C278" s="52" t="s">
        <v>3</v>
      </c>
      <c r="D278" s="52" t="s">
        <v>3</v>
      </c>
      <c r="E278" s="52" t="s">
        <v>2</v>
      </c>
      <c r="F278" s="52" t="s">
        <v>2</v>
      </c>
      <c r="G278" s="52" t="s">
        <v>2</v>
      </c>
      <c r="H278" s="52" t="s">
        <v>2</v>
      </c>
      <c r="I278" s="52" t="s">
        <v>3</v>
      </c>
      <c r="J278" s="52">
        <v>1</v>
      </c>
      <c r="K278" s="52" t="s">
        <v>2</v>
      </c>
      <c r="L278" s="52" t="s">
        <v>2</v>
      </c>
      <c r="M278" s="52" t="s">
        <v>2</v>
      </c>
      <c r="N278" s="52" t="s">
        <v>3</v>
      </c>
      <c r="P278" s="52" t="s">
        <v>57</v>
      </c>
      <c r="Q278" s="52" t="str">
        <f t="shared" si="107"/>
        <v>Nein</v>
      </c>
      <c r="R278" s="52" t="str">
        <f t="shared" si="107"/>
        <v>Nein</v>
      </c>
      <c r="S278" s="52" t="str">
        <f t="shared" si="107"/>
        <v>Nein</v>
      </c>
      <c r="T278" s="52" t="str">
        <f t="shared" si="107"/>
        <v>Ja</v>
      </c>
      <c r="U278" s="52" t="str">
        <f t="shared" si="107"/>
        <v>Nein</v>
      </c>
      <c r="V278" s="52" t="str">
        <f t="shared" si="107"/>
        <v>Nein</v>
      </c>
      <c r="W278" s="52" t="str">
        <f t="shared" si="107"/>
        <v>Nein</v>
      </c>
      <c r="X278" s="52" t="str">
        <f t="shared" si="107"/>
        <v>Ja</v>
      </c>
      <c r="Y278" s="52" t="str">
        <f t="shared" si="107"/>
        <v>Nein</v>
      </c>
      <c r="Z278" s="52" t="str">
        <f t="shared" si="107"/>
        <v>Nein</v>
      </c>
      <c r="AA278" s="52" t="str">
        <f t="shared" si="107"/>
        <v>Nein</v>
      </c>
      <c r="AB278" s="52" t="str">
        <f t="shared" si="107"/>
        <v>Nein</v>
      </c>
      <c r="AC278" s="52" t="str">
        <f t="shared" si="107"/>
        <v>Nein</v>
      </c>
      <c r="AD278" s="52" t="str">
        <f t="shared" si="107"/>
        <v>Nein</v>
      </c>
      <c r="AE278" s="52" t="str">
        <f t="shared" si="107"/>
        <v>Nein</v>
      </c>
      <c r="AF278" s="52" t="str">
        <f t="shared" si="107"/>
        <v>Nein</v>
      </c>
      <c r="AG278" s="61" t="str">
        <f>IF(Q278="Ja",VLOOKUP($Q$2,Plausis!A:E,5,0),IF(R278="Ja",VLOOKUP($R$2,Plausis!A:E,5,0),IF(T278="Ja",VLOOKUP($T$2,Plausis!A:E,5,0),IF(U278="Ja",VLOOKUP($U$2,Plausis!A:E,5,0),IF(AA278="Ja",VLOOKUP($AA$2,Plausis!A:E,5,0),IF(AC278="Ja",VLOOKUP($AC$2,Plausis!A:E,5,0),IF(AD278="Ja",VLOOKUP($AD$2,Plausis!A:E,5,0),"")))))))</f>
        <v>Dieser Betrieb ist nur im Komfort-RS ohne ergänzenden Spezial-Straf-RS versicherbar.</v>
      </c>
      <c r="AH278" s="52" t="str">
        <f>IF(Y278="Ja",VLOOKUP($Y$2,Plausis!A:E,5,0),"")</f>
        <v/>
      </c>
      <c r="AI278" s="52" t="str">
        <f t="shared" si="92"/>
        <v>Nein</v>
      </c>
      <c r="AJ278" s="52" t="str">
        <f>IF(S278="Ja",VLOOKUP($S$2,Plausis!A:E,5,0),IF(V278="Ja",VLOOKUP($V$2,Plausis!A:E,5,0),IF(X278="Ja",VLOOKUP($X$2,Plausis!A:E,5,0),"")))</f>
        <v>Dieser Betrieb kann nur ohne ergänzenden Spezial-Straf-RS versichert werden.</v>
      </c>
      <c r="AL278" s="52" t="s">
        <v>2</v>
      </c>
      <c r="AM278" s="114">
        <v>45531</v>
      </c>
      <c r="AN278" s="52" t="s">
        <v>4467</v>
      </c>
      <c r="AO278" s="52" t="str">
        <f>VLOOKUP(B278,'BAT Grundtabelle'!B:T,19,0)</f>
        <v>ja</v>
      </c>
      <c r="AP278" s="105" t="str">
        <f t="shared" si="93"/>
        <v>10253</v>
      </c>
      <c r="AQ278" s="52" t="str">
        <f t="shared" si="94"/>
        <v>Bettwarenhersteller</v>
      </c>
      <c r="AR278" s="52" t="b">
        <f t="shared" si="106"/>
        <v>0</v>
      </c>
      <c r="AS278" s="52" t="b">
        <f t="shared" si="106"/>
        <v>0</v>
      </c>
      <c r="AT278" s="52" t="b">
        <f t="shared" si="106"/>
        <v>0</v>
      </c>
      <c r="AU278" s="52">
        <f t="shared" si="95"/>
        <v>1</v>
      </c>
      <c r="AW278" s="52" t="b">
        <f t="shared" si="96"/>
        <v>0</v>
      </c>
      <c r="AX278" s="52" t="str">
        <f t="shared" si="97"/>
        <v>Unternehmen</v>
      </c>
      <c r="AY278" s="52" t="b">
        <f t="shared" si="98"/>
        <v>0</v>
      </c>
      <c r="AZ278" s="52" t="str">
        <f t="shared" si="99"/>
        <v>10253</v>
      </c>
      <c r="BA278" s="52" t="str">
        <f>VLOOKUP(A278,'BAT Grundtabelle'!A:U,21,0)</f>
        <v>ja</v>
      </c>
      <c r="BB278" s="52" t="str">
        <f t="shared" si="100"/>
        <v>nein</v>
      </c>
      <c r="BC278" s="52" t="str">
        <f t="shared" si="101"/>
        <v>10253</v>
      </c>
      <c r="BD278" s="52" t="str">
        <f t="shared" si="102"/>
        <v>Bettwarenhersteller</v>
      </c>
      <c r="BE278" s="52" t="str">
        <f t="shared" si="103"/>
        <v>Unternehmen</v>
      </c>
      <c r="BF278" s="52">
        <f t="shared" si="104"/>
        <v>1</v>
      </c>
    </row>
    <row r="279" spans="1:58" hidden="1" x14ac:dyDescent="0.35">
      <c r="A279" s="107" t="s">
        <v>2666</v>
      </c>
      <c r="B279" s="75" t="s">
        <v>291</v>
      </c>
      <c r="C279" s="52" t="s">
        <v>3</v>
      </c>
      <c r="D279" s="52" t="s">
        <v>3</v>
      </c>
      <c r="E279" s="52" t="s">
        <v>2</v>
      </c>
      <c r="F279" s="52" t="s">
        <v>2</v>
      </c>
      <c r="G279" s="52" t="s">
        <v>2</v>
      </c>
      <c r="H279" s="52" t="s">
        <v>2</v>
      </c>
      <c r="I279" s="52" t="s">
        <v>3</v>
      </c>
      <c r="J279" s="52">
        <v>2</v>
      </c>
      <c r="K279" s="52" t="s">
        <v>2</v>
      </c>
      <c r="L279" s="52" t="s">
        <v>2</v>
      </c>
      <c r="M279" s="52" t="s">
        <v>2</v>
      </c>
      <c r="N279" s="52" t="s">
        <v>3</v>
      </c>
      <c r="P279" s="52" t="s">
        <v>57</v>
      </c>
      <c r="Q279" s="52" t="str">
        <f t="shared" si="107"/>
        <v>Nein</v>
      </c>
      <c r="R279" s="52" t="str">
        <f t="shared" si="107"/>
        <v>Nein</v>
      </c>
      <c r="S279" s="52" t="str">
        <f t="shared" si="107"/>
        <v>Nein</v>
      </c>
      <c r="T279" s="52" t="str">
        <f t="shared" si="107"/>
        <v>Ja</v>
      </c>
      <c r="U279" s="52" t="str">
        <f t="shared" si="107"/>
        <v>Nein</v>
      </c>
      <c r="V279" s="52" t="str">
        <f t="shared" si="107"/>
        <v>Nein</v>
      </c>
      <c r="W279" s="52" t="str">
        <f t="shared" si="107"/>
        <v>Nein</v>
      </c>
      <c r="X279" s="52" t="str">
        <f t="shared" si="107"/>
        <v>Ja</v>
      </c>
      <c r="Y279" s="52" t="str">
        <f t="shared" si="107"/>
        <v>Nein</v>
      </c>
      <c r="Z279" s="52" t="str">
        <f t="shared" si="107"/>
        <v>Nein</v>
      </c>
      <c r="AA279" s="52" t="str">
        <f t="shared" si="107"/>
        <v>Nein</v>
      </c>
      <c r="AB279" s="52" t="str">
        <f t="shared" si="107"/>
        <v>Nein</v>
      </c>
      <c r="AC279" s="52" t="str">
        <f t="shared" si="107"/>
        <v>Nein</v>
      </c>
      <c r="AD279" s="52" t="str">
        <f t="shared" si="107"/>
        <v>Nein</v>
      </c>
      <c r="AE279" s="52" t="str">
        <f t="shared" si="107"/>
        <v>Nein</v>
      </c>
      <c r="AF279" s="52" t="str">
        <f t="shared" si="107"/>
        <v>Nein</v>
      </c>
      <c r="AG279" s="61" t="str">
        <f>IF(Q279="Ja",VLOOKUP($Q$2,Plausis!A:E,5,0),IF(R279="Ja",VLOOKUP($R$2,Plausis!A:E,5,0),IF(T279="Ja",VLOOKUP($T$2,Plausis!A:E,5,0),IF(U279="Ja",VLOOKUP($U$2,Plausis!A:E,5,0),IF(AA279="Ja",VLOOKUP($AA$2,Plausis!A:E,5,0),IF(AC279="Ja",VLOOKUP($AC$2,Plausis!A:E,5,0),IF(AD279="Ja",VLOOKUP($AD$2,Plausis!A:E,5,0),"")))))))</f>
        <v>Dieser Betrieb ist nur im Komfort-RS ohne ergänzenden Spezial-Straf-RS versicherbar.</v>
      </c>
      <c r="AH279" s="52" t="str">
        <f>IF(Y279="Ja",VLOOKUP($Y$2,Plausis!A:E,5,0),"")</f>
        <v/>
      </c>
      <c r="AI279" s="52" t="str">
        <f t="shared" si="92"/>
        <v>Nein</v>
      </c>
      <c r="AJ279" s="52" t="str">
        <f>IF(S279="Ja",VLOOKUP($S$2,Plausis!A:E,5,0),IF(V279="Ja",VLOOKUP($V$2,Plausis!A:E,5,0),IF(X279="Ja",VLOOKUP($X$2,Plausis!A:E,5,0),"")))</f>
        <v>Dieser Betrieb kann nur ohne ergänzenden Spezial-Straf-RS versichert werden.</v>
      </c>
      <c r="AL279" s="52" t="s">
        <v>2</v>
      </c>
      <c r="AM279" s="114">
        <v>45531</v>
      </c>
      <c r="AN279" s="52" t="s">
        <v>4467</v>
      </c>
      <c r="AO279" s="52" t="str">
        <f>VLOOKUP(B279,'BAT Grundtabelle'!B:T,19,0)</f>
        <v>ja</v>
      </c>
      <c r="AP279" s="105" t="str">
        <f t="shared" si="93"/>
        <v>10254</v>
      </c>
      <c r="AQ279" s="52" t="str">
        <f t="shared" si="94"/>
        <v>Bewachung auf Flughäfen</v>
      </c>
      <c r="AR279" s="52" t="b">
        <f t="shared" si="106"/>
        <v>0</v>
      </c>
      <c r="AS279" s="52" t="b">
        <f t="shared" si="106"/>
        <v>0</v>
      </c>
      <c r="AT279" s="52" t="b">
        <f t="shared" si="106"/>
        <v>0</v>
      </c>
      <c r="AU279" s="52">
        <f t="shared" si="95"/>
        <v>2</v>
      </c>
      <c r="AW279" s="52" t="b">
        <f t="shared" si="96"/>
        <v>0</v>
      </c>
      <c r="AX279" s="52" t="str">
        <f t="shared" si="97"/>
        <v>Unternehmen</v>
      </c>
      <c r="AY279" s="52" t="b">
        <f t="shared" si="98"/>
        <v>0</v>
      </c>
      <c r="AZ279" s="52" t="str">
        <f t="shared" si="99"/>
        <v>10254</v>
      </c>
      <c r="BA279" s="52" t="str">
        <f>VLOOKUP(A279,'BAT Grundtabelle'!A:U,21,0)</f>
        <v>ja</v>
      </c>
      <c r="BB279" s="52" t="str">
        <f t="shared" si="100"/>
        <v>nein</v>
      </c>
      <c r="BC279" s="52" t="str">
        <f t="shared" si="101"/>
        <v>10254</v>
      </c>
      <c r="BD279" s="52" t="str">
        <f t="shared" si="102"/>
        <v>Bewachung auf Flughäfen</v>
      </c>
      <c r="BE279" s="52" t="str">
        <f t="shared" si="103"/>
        <v>Unternehmen</v>
      </c>
      <c r="BF279" s="52">
        <f t="shared" si="104"/>
        <v>2</v>
      </c>
    </row>
    <row r="280" spans="1:58" hidden="1" x14ac:dyDescent="0.35">
      <c r="A280" s="107" t="s">
        <v>2667</v>
      </c>
      <c r="B280" s="75" t="s">
        <v>292</v>
      </c>
      <c r="C280" s="52" t="s">
        <v>3</v>
      </c>
      <c r="D280" s="52" t="s">
        <v>3</v>
      </c>
      <c r="E280" s="52" t="s">
        <v>2</v>
      </c>
      <c r="F280" s="52" t="s">
        <v>2</v>
      </c>
      <c r="G280" s="52" t="s">
        <v>2</v>
      </c>
      <c r="H280" s="52" t="s">
        <v>2</v>
      </c>
      <c r="I280" s="52" t="s">
        <v>3</v>
      </c>
      <c r="J280" s="52">
        <v>2</v>
      </c>
      <c r="K280" s="52" t="s">
        <v>2</v>
      </c>
      <c r="L280" s="52" t="s">
        <v>2</v>
      </c>
      <c r="M280" s="52" t="s">
        <v>2</v>
      </c>
      <c r="N280" s="52" t="s">
        <v>3</v>
      </c>
      <c r="P280" s="52" t="s">
        <v>57</v>
      </c>
      <c r="Q280" s="52" t="str">
        <f t="shared" si="107"/>
        <v>Nein</v>
      </c>
      <c r="R280" s="52" t="str">
        <f t="shared" si="107"/>
        <v>Nein</v>
      </c>
      <c r="S280" s="52" t="str">
        <f t="shared" si="107"/>
        <v>Nein</v>
      </c>
      <c r="T280" s="52" t="str">
        <f t="shared" si="107"/>
        <v>Ja</v>
      </c>
      <c r="U280" s="52" t="str">
        <f t="shared" si="107"/>
        <v>Nein</v>
      </c>
      <c r="V280" s="52" t="str">
        <f t="shared" si="107"/>
        <v>Nein</v>
      </c>
      <c r="W280" s="52" t="str">
        <f t="shared" si="107"/>
        <v>Nein</v>
      </c>
      <c r="X280" s="52" t="str">
        <f t="shared" si="107"/>
        <v>Ja</v>
      </c>
      <c r="Y280" s="52" t="str">
        <f t="shared" si="107"/>
        <v>Nein</v>
      </c>
      <c r="Z280" s="52" t="str">
        <f t="shared" si="107"/>
        <v>Nein</v>
      </c>
      <c r="AA280" s="52" t="str">
        <f t="shared" si="107"/>
        <v>Nein</v>
      </c>
      <c r="AB280" s="52" t="str">
        <f t="shared" si="107"/>
        <v>Nein</v>
      </c>
      <c r="AC280" s="52" t="str">
        <f t="shared" si="107"/>
        <v>Nein</v>
      </c>
      <c r="AD280" s="52" t="str">
        <f t="shared" si="107"/>
        <v>Nein</v>
      </c>
      <c r="AE280" s="52" t="str">
        <f t="shared" si="107"/>
        <v>Nein</v>
      </c>
      <c r="AF280" s="52" t="str">
        <f t="shared" si="107"/>
        <v>Nein</v>
      </c>
      <c r="AG280" s="61" t="str">
        <f>IF(Q280="Ja",VLOOKUP($Q$2,Plausis!A:E,5,0),IF(R280="Ja",VLOOKUP($R$2,Plausis!A:E,5,0),IF(T280="Ja",VLOOKUP($T$2,Plausis!A:E,5,0),IF(U280="Ja",VLOOKUP($U$2,Plausis!A:E,5,0),IF(AA280="Ja",VLOOKUP($AA$2,Plausis!A:E,5,0),IF(AC280="Ja",VLOOKUP($AC$2,Plausis!A:E,5,0),IF(AD280="Ja",VLOOKUP($AD$2,Plausis!A:E,5,0),"")))))))</f>
        <v>Dieser Betrieb ist nur im Komfort-RS ohne ergänzenden Spezial-Straf-RS versicherbar.</v>
      </c>
      <c r="AH280" s="52" t="str">
        <f>IF(Y280="Ja",VLOOKUP($Y$2,Plausis!A:E,5,0),"")</f>
        <v/>
      </c>
      <c r="AI280" s="52" t="str">
        <f t="shared" si="92"/>
        <v>Nein</v>
      </c>
      <c r="AJ280" s="52" t="str">
        <f>IF(S280="Ja",VLOOKUP($S$2,Plausis!A:E,5,0),IF(V280="Ja",VLOOKUP($V$2,Plausis!A:E,5,0),IF(X280="Ja",VLOOKUP($X$2,Plausis!A:E,5,0),"")))</f>
        <v>Dieser Betrieb kann nur ohne ergänzenden Spezial-Straf-RS versichert werden.</v>
      </c>
      <c r="AL280" s="52" t="s">
        <v>2</v>
      </c>
      <c r="AM280" s="114">
        <v>45531</v>
      </c>
      <c r="AN280" s="52" t="s">
        <v>4467</v>
      </c>
      <c r="AO280" s="52" t="str">
        <f>VLOOKUP(B280,'BAT Grundtabelle'!B:T,19,0)</f>
        <v>ja</v>
      </c>
      <c r="AP280" s="105" t="str">
        <f t="shared" si="93"/>
        <v>10255</v>
      </c>
      <c r="AQ280" s="52" t="str">
        <f t="shared" si="94"/>
        <v>Bewachungsunternehmen</v>
      </c>
      <c r="AR280" s="52" t="b">
        <f t="shared" si="106"/>
        <v>0</v>
      </c>
      <c r="AS280" s="52" t="b">
        <f t="shared" si="106"/>
        <v>0</v>
      </c>
      <c r="AT280" s="52" t="b">
        <f t="shared" si="106"/>
        <v>0</v>
      </c>
      <c r="AU280" s="52">
        <f t="shared" si="95"/>
        <v>2</v>
      </c>
      <c r="AW280" s="52" t="b">
        <f t="shared" si="96"/>
        <v>0</v>
      </c>
      <c r="AX280" s="52" t="str">
        <f t="shared" si="97"/>
        <v>Unternehmen</v>
      </c>
      <c r="AY280" s="52" t="b">
        <f t="shared" si="98"/>
        <v>0</v>
      </c>
      <c r="AZ280" s="52" t="str">
        <f t="shared" si="99"/>
        <v>10255</v>
      </c>
      <c r="BA280" s="52" t="str">
        <f>VLOOKUP(A280,'BAT Grundtabelle'!A:U,21,0)</f>
        <v>ja</v>
      </c>
      <c r="BB280" s="52" t="str">
        <f t="shared" si="100"/>
        <v>nein</v>
      </c>
      <c r="BC280" s="52" t="str">
        <f t="shared" si="101"/>
        <v>10255</v>
      </c>
      <c r="BD280" s="52" t="str">
        <f t="shared" si="102"/>
        <v>Bewachungsunternehmen</v>
      </c>
      <c r="BE280" s="52" t="str">
        <f t="shared" si="103"/>
        <v>Unternehmen</v>
      </c>
      <c r="BF280" s="52">
        <f t="shared" si="104"/>
        <v>2</v>
      </c>
    </row>
    <row r="281" spans="1:58" hidden="1" x14ac:dyDescent="0.35">
      <c r="A281" s="107" t="s">
        <v>2668</v>
      </c>
      <c r="B281" s="75" t="s">
        <v>1210</v>
      </c>
      <c r="C281" s="52" t="s">
        <v>3</v>
      </c>
      <c r="D281" s="52" t="s">
        <v>3</v>
      </c>
      <c r="E281" s="52" t="s">
        <v>2</v>
      </c>
      <c r="F281" s="52" t="s">
        <v>2</v>
      </c>
      <c r="G281" s="52" t="s">
        <v>2</v>
      </c>
      <c r="H281" s="52" t="s">
        <v>2</v>
      </c>
      <c r="I281" s="52" t="s">
        <v>3</v>
      </c>
      <c r="J281" s="52">
        <v>3</v>
      </c>
      <c r="K281" s="52" t="s">
        <v>2</v>
      </c>
      <c r="L281" s="52" t="s">
        <v>2</v>
      </c>
      <c r="M281" s="52" t="s">
        <v>2</v>
      </c>
      <c r="N281" s="52" t="s">
        <v>3</v>
      </c>
      <c r="P281" s="52" t="s">
        <v>4</v>
      </c>
      <c r="Q281" s="52" t="str">
        <f t="shared" si="107"/>
        <v>Nein</v>
      </c>
      <c r="R281" s="52" t="str">
        <f t="shared" si="107"/>
        <v>Nein</v>
      </c>
      <c r="S281" s="52" t="str">
        <f t="shared" si="107"/>
        <v>Nein</v>
      </c>
      <c r="T281" s="52" t="str">
        <f t="shared" si="107"/>
        <v>Nein</v>
      </c>
      <c r="U281" s="52" t="str">
        <f t="shared" si="107"/>
        <v>Nein</v>
      </c>
      <c r="V281" s="52" t="str">
        <f t="shared" si="107"/>
        <v>Nein</v>
      </c>
      <c r="W281" s="52" t="str">
        <f t="shared" si="107"/>
        <v>Nein</v>
      </c>
      <c r="X281" s="52" t="str">
        <f t="shared" si="107"/>
        <v>Nein</v>
      </c>
      <c r="Y281" s="52" t="str">
        <f t="shared" si="107"/>
        <v>Nein</v>
      </c>
      <c r="Z281" s="52" t="str">
        <f t="shared" si="107"/>
        <v>Nein</v>
      </c>
      <c r="AA281" s="52" t="str">
        <f t="shared" si="107"/>
        <v>Nein</v>
      </c>
      <c r="AB281" s="52" t="str">
        <f t="shared" si="107"/>
        <v>Nein</v>
      </c>
      <c r="AC281" s="52" t="str">
        <f t="shared" si="107"/>
        <v>Nein</v>
      </c>
      <c r="AD281" s="52" t="str">
        <f t="shared" si="107"/>
        <v>Nein</v>
      </c>
      <c r="AE281" s="52" t="str">
        <f t="shared" si="107"/>
        <v>Nein</v>
      </c>
      <c r="AF281" s="52" t="str">
        <f t="shared" si="107"/>
        <v>Nein</v>
      </c>
      <c r="AG281" s="61" t="str">
        <f>IF(Q281="Ja",VLOOKUP($Q$2,Plausis!A:E,5,0),IF(R281="Ja",VLOOKUP($R$2,Plausis!A:E,5,0),IF(T281="Ja",VLOOKUP($T$2,Plausis!A:E,5,0),IF(U281="Ja",VLOOKUP($U$2,Plausis!A:E,5,0),IF(AA281="Ja",VLOOKUP($AA$2,Plausis!A:E,5,0),IF(AC281="Ja",VLOOKUP($AC$2,Plausis!A:E,5,0),IF(AD281="Ja",VLOOKUP($AD$2,Plausis!A:E,5,0),"")))))))</f>
        <v/>
      </c>
      <c r="AH281" s="52" t="str">
        <f>IF(Y281="Ja",VLOOKUP($Y$2,Plausis!A:E,5,0),"")</f>
        <v/>
      </c>
      <c r="AI281" s="52" t="str">
        <f t="shared" si="92"/>
        <v>Ja</v>
      </c>
      <c r="AJ281" s="52" t="str">
        <f>IF(S281="Ja",VLOOKUP($S$2,Plausis!A:E,5,0),IF(V281="Ja",VLOOKUP($V$2,Plausis!A:E,5,0),IF(X281="Ja",VLOOKUP($X$2,Plausis!A:E,5,0),"")))</f>
        <v/>
      </c>
      <c r="AL281" s="52" t="s">
        <v>2</v>
      </c>
      <c r="AM281" s="114">
        <v>45531</v>
      </c>
      <c r="AN281" s="52" t="s">
        <v>4467</v>
      </c>
      <c r="AO281" s="52" t="str">
        <f>VLOOKUP(B281,'BAT Grundtabelle'!B:T,19,0)</f>
        <v>ja</v>
      </c>
      <c r="AP281" s="105" t="str">
        <f t="shared" si="93"/>
        <v>10256</v>
      </c>
      <c r="AQ281" s="52" t="str">
        <f t="shared" si="94"/>
        <v>Bewerter von Immobilien</v>
      </c>
      <c r="AR281" s="52" t="b">
        <f t="shared" si="106"/>
        <v>0</v>
      </c>
      <c r="AS281" s="52" t="b">
        <f t="shared" si="106"/>
        <v>0</v>
      </c>
      <c r="AT281" s="52" t="b">
        <f t="shared" si="106"/>
        <v>0</v>
      </c>
      <c r="AU281" s="52">
        <f t="shared" si="95"/>
        <v>3</v>
      </c>
      <c r="AW281" s="52" t="b">
        <f t="shared" si="96"/>
        <v>0</v>
      </c>
      <c r="AX281" s="52" t="str">
        <f t="shared" si="97"/>
        <v>Unternehmen</v>
      </c>
      <c r="AY281" s="52" t="b">
        <f t="shared" si="98"/>
        <v>0</v>
      </c>
      <c r="AZ281" s="52" t="str">
        <f t="shared" si="99"/>
        <v>10256</v>
      </c>
      <c r="BA281" s="52" t="str">
        <f>VLOOKUP(A281,'BAT Grundtabelle'!A:U,21,0)</f>
        <v>ja</v>
      </c>
      <c r="BB281" s="52" t="str">
        <f t="shared" si="100"/>
        <v>nein</v>
      </c>
      <c r="BC281" s="52" t="str">
        <f t="shared" si="101"/>
        <v>10256</v>
      </c>
      <c r="BD281" s="52" t="str">
        <f t="shared" si="102"/>
        <v>Bewerter von Immobilien</v>
      </c>
      <c r="BE281" s="52" t="str">
        <f t="shared" si="103"/>
        <v>Unternehmen</v>
      </c>
      <c r="BF281" s="52">
        <f t="shared" si="104"/>
        <v>3</v>
      </c>
    </row>
    <row r="282" spans="1:58" hidden="1" x14ac:dyDescent="0.35">
      <c r="A282" s="107" t="s">
        <v>2669</v>
      </c>
      <c r="B282" s="75" t="s">
        <v>973</v>
      </c>
      <c r="C282" s="52" t="s">
        <v>3</v>
      </c>
      <c r="D282" s="52" t="s">
        <v>3</v>
      </c>
      <c r="E282" s="52" t="s">
        <v>2</v>
      </c>
      <c r="F282" s="52" t="s">
        <v>2</v>
      </c>
      <c r="G282" s="52" t="s">
        <v>2</v>
      </c>
      <c r="H282" s="52" t="s">
        <v>2</v>
      </c>
      <c r="I282" s="52" t="s">
        <v>3</v>
      </c>
      <c r="J282" s="52">
        <v>1</v>
      </c>
      <c r="K282" s="52" t="s">
        <v>2</v>
      </c>
      <c r="L282" s="52" t="s">
        <v>2</v>
      </c>
      <c r="M282" s="52" t="s">
        <v>2</v>
      </c>
      <c r="N282" s="52" t="s">
        <v>3</v>
      </c>
      <c r="P282" s="52" t="s">
        <v>4</v>
      </c>
      <c r="Q282" s="52" t="str">
        <f t="shared" si="107"/>
        <v>Nein</v>
      </c>
      <c r="R282" s="52" t="str">
        <f t="shared" si="107"/>
        <v>Nein</v>
      </c>
      <c r="S282" s="52" t="str">
        <f t="shared" si="107"/>
        <v>Nein</v>
      </c>
      <c r="T282" s="52" t="str">
        <f t="shared" si="107"/>
        <v>Nein</v>
      </c>
      <c r="U282" s="52" t="str">
        <f t="shared" si="107"/>
        <v>Nein</v>
      </c>
      <c r="V282" s="52" t="str">
        <f t="shared" si="107"/>
        <v>Nein</v>
      </c>
      <c r="W282" s="52" t="str">
        <f t="shared" si="107"/>
        <v>Nein</v>
      </c>
      <c r="X282" s="52" t="str">
        <f t="shared" si="107"/>
        <v>Nein</v>
      </c>
      <c r="Y282" s="52" t="str">
        <f t="shared" si="107"/>
        <v>Nein</v>
      </c>
      <c r="Z282" s="52" t="str">
        <f t="shared" si="107"/>
        <v>Nein</v>
      </c>
      <c r="AA282" s="52" t="str">
        <f t="shared" si="107"/>
        <v>Nein</v>
      </c>
      <c r="AB282" s="52" t="str">
        <f t="shared" si="107"/>
        <v>Nein</v>
      </c>
      <c r="AC282" s="52" t="str">
        <f t="shared" si="107"/>
        <v>Nein</v>
      </c>
      <c r="AD282" s="52" t="str">
        <f t="shared" si="107"/>
        <v>Nein</v>
      </c>
      <c r="AE282" s="52" t="str">
        <f t="shared" si="107"/>
        <v>Nein</v>
      </c>
      <c r="AF282" s="52" t="str">
        <f t="shared" si="107"/>
        <v>Nein</v>
      </c>
      <c r="AG282" s="61" t="str">
        <f>IF(Q282="Ja",VLOOKUP($Q$2,Plausis!A:E,5,0),IF(R282="Ja",VLOOKUP($R$2,Plausis!A:E,5,0),IF(T282="Ja",VLOOKUP($T$2,Plausis!A:E,5,0),IF(U282="Ja",VLOOKUP($U$2,Plausis!A:E,5,0),IF(AA282="Ja",VLOOKUP($AA$2,Plausis!A:E,5,0),IF(AC282="Ja",VLOOKUP($AC$2,Plausis!A:E,5,0),IF(AD282="Ja",VLOOKUP($AD$2,Plausis!A:E,5,0),"")))))))</f>
        <v/>
      </c>
      <c r="AH282" s="52" t="str">
        <f>IF(Y282="Ja",VLOOKUP($Y$2,Plausis!A:E,5,0),"")</f>
        <v/>
      </c>
      <c r="AI282" s="52" t="str">
        <f t="shared" si="92"/>
        <v>Ja</v>
      </c>
      <c r="AJ282" s="52" t="str">
        <f>IF(S282="Ja",VLOOKUP($S$2,Plausis!A:E,5,0),IF(V282="Ja",VLOOKUP($V$2,Plausis!A:E,5,0),IF(X282="Ja",VLOOKUP($X$2,Plausis!A:E,5,0),"")))</f>
        <v/>
      </c>
      <c r="AL282" s="52" t="s">
        <v>2</v>
      </c>
      <c r="AM282" s="114">
        <v>45531</v>
      </c>
      <c r="AN282" s="52" t="s">
        <v>4467</v>
      </c>
      <c r="AO282" s="52" t="str">
        <f>VLOOKUP(B282,'BAT Grundtabelle'!B:T,19,0)</f>
        <v>ja</v>
      </c>
      <c r="AP282" s="105" t="str">
        <f t="shared" si="93"/>
        <v>10257</v>
      </c>
      <c r="AQ282" s="52" t="str">
        <f t="shared" si="94"/>
        <v>Bibliothek</v>
      </c>
      <c r="AR282" s="52" t="b">
        <f t="shared" si="106"/>
        <v>0</v>
      </c>
      <c r="AS282" s="52" t="b">
        <f t="shared" si="106"/>
        <v>0</v>
      </c>
      <c r="AT282" s="52" t="b">
        <f t="shared" si="106"/>
        <v>0</v>
      </c>
      <c r="AU282" s="52">
        <f t="shared" si="95"/>
        <v>1</v>
      </c>
      <c r="AW282" s="52" t="b">
        <f t="shared" si="96"/>
        <v>0</v>
      </c>
      <c r="AX282" s="52" t="str">
        <f t="shared" si="97"/>
        <v>Unternehmen</v>
      </c>
      <c r="AY282" s="52" t="b">
        <f t="shared" si="98"/>
        <v>0</v>
      </c>
      <c r="AZ282" s="52" t="str">
        <f t="shared" si="99"/>
        <v>10257</v>
      </c>
      <c r="BA282" s="52" t="str">
        <f>VLOOKUP(A282,'BAT Grundtabelle'!A:U,21,0)</f>
        <v>ja</v>
      </c>
      <c r="BB282" s="52" t="str">
        <f t="shared" si="100"/>
        <v>nein</v>
      </c>
      <c r="BC282" s="52" t="str">
        <f t="shared" si="101"/>
        <v>10257</v>
      </c>
      <c r="BD282" s="52" t="str">
        <f t="shared" si="102"/>
        <v>Bibliothek</v>
      </c>
      <c r="BE282" s="52" t="str">
        <f t="shared" si="103"/>
        <v>Unternehmen</v>
      </c>
      <c r="BF282" s="52">
        <f t="shared" si="104"/>
        <v>1</v>
      </c>
    </row>
    <row r="283" spans="1:58" hidden="1" x14ac:dyDescent="0.35">
      <c r="A283" s="107" t="s">
        <v>2670</v>
      </c>
      <c r="B283" s="75" t="s">
        <v>392</v>
      </c>
      <c r="C283" s="52" t="s">
        <v>3</v>
      </c>
      <c r="D283" s="52" t="s">
        <v>3</v>
      </c>
      <c r="E283" s="52" t="s">
        <v>2</v>
      </c>
      <c r="F283" s="52" t="s">
        <v>2</v>
      </c>
      <c r="G283" s="52" t="s">
        <v>2</v>
      </c>
      <c r="H283" s="52" t="s">
        <v>2</v>
      </c>
      <c r="I283" s="52" t="s">
        <v>3</v>
      </c>
      <c r="J283" s="52">
        <v>1</v>
      </c>
      <c r="K283" s="52" t="s">
        <v>2</v>
      </c>
      <c r="L283" s="52" t="s">
        <v>2</v>
      </c>
      <c r="M283" s="52" t="s">
        <v>2</v>
      </c>
      <c r="N283" s="52" t="s">
        <v>3</v>
      </c>
      <c r="P283" s="52" t="s">
        <v>4</v>
      </c>
      <c r="Q283" s="52" t="str">
        <f t="shared" ref="Q283:AF292" si="108">IF(ISERROR(FIND(Q$2,$P283,1)),"Nein","Ja")</f>
        <v>Nein</v>
      </c>
      <c r="R283" s="52" t="str">
        <f t="shared" si="108"/>
        <v>Nein</v>
      </c>
      <c r="S283" s="52" t="str">
        <f t="shared" si="108"/>
        <v>Nein</v>
      </c>
      <c r="T283" s="52" t="str">
        <f t="shared" si="108"/>
        <v>Nein</v>
      </c>
      <c r="U283" s="52" t="str">
        <f t="shared" si="108"/>
        <v>Nein</v>
      </c>
      <c r="V283" s="52" t="str">
        <f t="shared" si="108"/>
        <v>Nein</v>
      </c>
      <c r="W283" s="52" t="str">
        <f t="shared" si="108"/>
        <v>Nein</v>
      </c>
      <c r="X283" s="52" t="str">
        <f t="shared" si="108"/>
        <v>Nein</v>
      </c>
      <c r="Y283" s="52" t="str">
        <f t="shared" si="108"/>
        <v>Nein</v>
      </c>
      <c r="Z283" s="52" t="str">
        <f t="shared" si="108"/>
        <v>Nein</v>
      </c>
      <c r="AA283" s="52" t="str">
        <f t="shared" si="108"/>
        <v>Nein</v>
      </c>
      <c r="AB283" s="52" t="str">
        <f t="shared" si="108"/>
        <v>Nein</v>
      </c>
      <c r="AC283" s="52" t="str">
        <f t="shared" si="108"/>
        <v>Nein</v>
      </c>
      <c r="AD283" s="52" t="str">
        <f t="shared" si="108"/>
        <v>Nein</v>
      </c>
      <c r="AE283" s="52" t="str">
        <f t="shared" si="108"/>
        <v>Nein</v>
      </c>
      <c r="AF283" s="52" t="str">
        <f t="shared" si="108"/>
        <v>Nein</v>
      </c>
      <c r="AG283" s="61" t="str">
        <f>IF(Q283="Ja",VLOOKUP($Q$2,Plausis!A:E,5,0),IF(R283="Ja",VLOOKUP($R$2,Plausis!A:E,5,0),IF(T283="Ja",VLOOKUP($T$2,Plausis!A:E,5,0),IF(U283="Ja",VLOOKUP($U$2,Plausis!A:E,5,0),IF(AA283="Ja",VLOOKUP($AA$2,Plausis!A:E,5,0),IF(AC283="Ja",VLOOKUP($AC$2,Plausis!A:E,5,0),IF(AD283="Ja",VLOOKUP($AD$2,Plausis!A:E,5,0),"")))))))</f>
        <v/>
      </c>
      <c r="AH283" s="52" t="str">
        <f>IF(Y283="Ja",VLOOKUP($Y$2,Plausis!A:E,5,0),"")</f>
        <v/>
      </c>
      <c r="AI283" s="52" t="str">
        <f t="shared" si="92"/>
        <v>Ja</v>
      </c>
      <c r="AJ283" s="52" t="str">
        <f>IF(S283="Ja",VLOOKUP($S$2,Plausis!A:E,5,0),IF(V283="Ja",VLOOKUP($V$2,Plausis!A:E,5,0),IF(X283="Ja",VLOOKUP($X$2,Plausis!A:E,5,0),"")))</f>
        <v/>
      </c>
      <c r="AL283" s="52" t="s">
        <v>2</v>
      </c>
      <c r="AM283" s="114">
        <v>45531</v>
      </c>
      <c r="AN283" s="52" t="s">
        <v>4467</v>
      </c>
      <c r="AO283" s="52" t="str">
        <f>VLOOKUP(B283,'BAT Grundtabelle'!B:T,19,0)</f>
        <v>ja</v>
      </c>
      <c r="AP283" s="105" t="str">
        <f t="shared" si="93"/>
        <v>10258</v>
      </c>
      <c r="AQ283" s="52" t="str">
        <f t="shared" si="94"/>
        <v>Bienenhaltung</v>
      </c>
      <c r="AR283" s="52" t="b">
        <f t="shared" ref="AR283:AT302" si="109">IF(ISERROR(FIND(AR$1,$P283,1)),FALSE,TRUE)</f>
        <v>0</v>
      </c>
      <c r="AS283" s="52" t="b">
        <f t="shared" si="109"/>
        <v>0</v>
      </c>
      <c r="AT283" s="52" t="b">
        <f t="shared" si="109"/>
        <v>0</v>
      </c>
      <c r="AU283" s="52">
        <f t="shared" si="95"/>
        <v>1</v>
      </c>
      <c r="AW283" s="52" t="b">
        <f t="shared" si="96"/>
        <v>0</v>
      </c>
      <c r="AX283" s="52" t="str">
        <f t="shared" si="97"/>
        <v>Unternehmen</v>
      </c>
      <c r="AY283" s="52" t="b">
        <f t="shared" si="98"/>
        <v>0</v>
      </c>
      <c r="AZ283" s="52" t="str">
        <f t="shared" si="99"/>
        <v>10258</v>
      </c>
      <c r="BA283" s="52" t="str">
        <f>VLOOKUP(A283,'BAT Grundtabelle'!A:U,21,0)</f>
        <v>ja</v>
      </c>
      <c r="BB283" s="52" t="str">
        <f t="shared" si="100"/>
        <v>nein</v>
      </c>
      <c r="BC283" s="52" t="str">
        <f t="shared" si="101"/>
        <v>10258</v>
      </c>
      <c r="BD283" s="52" t="str">
        <f t="shared" si="102"/>
        <v>Bienenhaltung</v>
      </c>
      <c r="BE283" s="52" t="str">
        <f t="shared" si="103"/>
        <v>Unternehmen</v>
      </c>
      <c r="BF283" s="52">
        <f t="shared" si="104"/>
        <v>1</v>
      </c>
    </row>
    <row r="284" spans="1:58" ht="43.5" hidden="1" x14ac:dyDescent="0.35">
      <c r="A284" s="107" t="s">
        <v>2671</v>
      </c>
      <c r="B284" s="75" t="s">
        <v>751</v>
      </c>
      <c r="C284" s="52" t="s">
        <v>3</v>
      </c>
      <c r="D284" s="52" t="s">
        <v>3</v>
      </c>
      <c r="E284" s="52" t="s">
        <v>2</v>
      </c>
      <c r="F284" s="52" t="s">
        <v>2</v>
      </c>
      <c r="G284" s="52" t="s">
        <v>2</v>
      </c>
      <c r="H284" s="52" t="s">
        <v>2</v>
      </c>
      <c r="I284" s="52" t="s">
        <v>3</v>
      </c>
      <c r="J284" s="52">
        <v>1</v>
      </c>
      <c r="K284" s="52" t="s">
        <v>2</v>
      </c>
      <c r="L284" s="52" t="s">
        <v>2</v>
      </c>
      <c r="M284" s="52" t="s">
        <v>2</v>
      </c>
      <c r="N284" s="52" t="s">
        <v>3</v>
      </c>
      <c r="P284" s="52">
        <v>1198</v>
      </c>
      <c r="Q284" s="52" t="str">
        <f t="shared" si="108"/>
        <v>Nein</v>
      </c>
      <c r="R284" s="52" t="str">
        <f t="shared" si="108"/>
        <v>Nein</v>
      </c>
      <c r="S284" s="52" t="str">
        <f t="shared" si="108"/>
        <v>Nein</v>
      </c>
      <c r="T284" s="52" t="str">
        <f t="shared" si="108"/>
        <v>Nein</v>
      </c>
      <c r="U284" s="52" t="str">
        <f t="shared" si="108"/>
        <v>Nein</v>
      </c>
      <c r="V284" s="52" t="str">
        <f t="shared" si="108"/>
        <v>Nein</v>
      </c>
      <c r="W284" s="52" t="str">
        <f t="shared" si="108"/>
        <v>Nein</v>
      </c>
      <c r="X284" s="52" t="str">
        <f t="shared" si="108"/>
        <v>Nein</v>
      </c>
      <c r="Y284" s="52" t="str">
        <f t="shared" si="108"/>
        <v>Nein</v>
      </c>
      <c r="Z284" s="52" t="str">
        <f t="shared" si="108"/>
        <v>Nein</v>
      </c>
      <c r="AA284" s="52" t="str">
        <f t="shared" si="108"/>
        <v>Nein</v>
      </c>
      <c r="AB284" s="52" t="str">
        <f t="shared" si="108"/>
        <v>Nein</v>
      </c>
      <c r="AC284" s="52" t="str">
        <f t="shared" si="108"/>
        <v>Nein</v>
      </c>
      <c r="AD284" s="52" t="str">
        <f t="shared" si="108"/>
        <v>Ja</v>
      </c>
      <c r="AE284" s="52" t="str">
        <f t="shared" si="108"/>
        <v>Nein</v>
      </c>
      <c r="AF284" s="52" t="str">
        <f t="shared" si="108"/>
        <v>Nein</v>
      </c>
      <c r="AG284" s="61" t="str">
        <f>IF(Q284="Ja",VLOOKUP($Q$2,Plausis!A:E,5,0),IF(R284="Ja",VLOOKUP($R$2,Plausis!A:E,5,0),IF(T284="Ja",VLOOKUP($T$2,Plausis!A:E,5,0),IF(U284="Ja",VLOOKUP($U$2,Plausis!A:E,5,0),IF(AA284="Ja",VLOOKUP($AA$2,Plausis!A:E,5,0),IF(AC284="Ja",VLOOKUP($AC$2,Plausis!A:E,5,0),IF(AD284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284" s="52" t="str">
        <f>IF(Y284="Ja",VLOOKUP($Y$2,Plausis!A:E,5,0),"")</f>
        <v/>
      </c>
      <c r="AI284" s="52" t="str">
        <f t="shared" si="92"/>
        <v>Ja</v>
      </c>
      <c r="AJ284" s="52" t="str">
        <f>IF(S284="Ja",VLOOKUP($S$2,Plausis!A:E,5,0),IF(V284="Ja",VLOOKUP($V$2,Plausis!A:E,5,0),IF(X284="Ja",VLOOKUP($X$2,Plausis!A:E,5,0),"")))</f>
        <v/>
      </c>
      <c r="AL284" s="52" t="s">
        <v>3</v>
      </c>
      <c r="AM284" s="114">
        <v>45531</v>
      </c>
      <c r="AN284" s="52" t="s">
        <v>4467</v>
      </c>
      <c r="AO284" s="52" t="str">
        <f>VLOOKUP(B284,'BAT Grundtabelle'!B:T,19,0)</f>
        <v>ja</v>
      </c>
      <c r="AP284" s="105" t="str">
        <f t="shared" si="93"/>
        <v>10259</v>
      </c>
      <c r="AQ284" s="52" t="str">
        <f t="shared" si="94"/>
        <v>Biergarten</v>
      </c>
      <c r="AR284" s="52" t="b">
        <f t="shared" si="109"/>
        <v>0</v>
      </c>
      <c r="AS284" s="52" t="b">
        <f t="shared" si="109"/>
        <v>0</v>
      </c>
      <c r="AT284" s="52" t="b">
        <f t="shared" si="109"/>
        <v>0</v>
      </c>
      <c r="AU284" s="52">
        <f t="shared" si="95"/>
        <v>1</v>
      </c>
      <c r="AW284" s="52" t="b">
        <f t="shared" si="96"/>
        <v>0</v>
      </c>
      <c r="AX284" s="52" t="str">
        <f t="shared" si="97"/>
        <v>Unternehmen</v>
      </c>
      <c r="AY284" s="52" t="b">
        <f t="shared" si="98"/>
        <v>0</v>
      </c>
      <c r="AZ284" s="52" t="str">
        <f t="shared" si="99"/>
        <v>10259</v>
      </c>
      <c r="BA284" s="52" t="str">
        <f>VLOOKUP(A284,'BAT Grundtabelle'!A:U,21,0)</f>
        <v>ja</v>
      </c>
      <c r="BB284" s="52" t="str">
        <f t="shared" si="100"/>
        <v>nein</v>
      </c>
      <c r="BC284" s="52" t="str">
        <f t="shared" si="101"/>
        <v>10259</v>
      </c>
      <c r="BD284" s="52" t="str">
        <f t="shared" si="102"/>
        <v>Biergarten</v>
      </c>
      <c r="BE284" s="52" t="str">
        <f t="shared" si="103"/>
        <v>Unternehmen</v>
      </c>
      <c r="BF284" s="52">
        <f t="shared" si="104"/>
        <v>1</v>
      </c>
    </row>
    <row r="285" spans="1:58" hidden="1" x14ac:dyDescent="0.35">
      <c r="A285" s="107" t="s">
        <v>2672</v>
      </c>
      <c r="B285" s="75" t="s">
        <v>1921</v>
      </c>
      <c r="C285" s="52" t="s">
        <v>3</v>
      </c>
      <c r="D285" s="52" t="s">
        <v>3</v>
      </c>
      <c r="E285" s="52" t="s">
        <v>2</v>
      </c>
      <c r="F285" s="52" t="s">
        <v>2</v>
      </c>
      <c r="G285" s="52" t="s">
        <v>2</v>
      </c>
      <c r="H285" s="52" t="s">
        <v>2</v>
      </c>
      <c r="I285" s="52" t="s">
        <v>3</v>
      </c>
      <c r="J285" s="52">
        <v>3</v>
      </c>
      <c r="K285" s="52" t="s">
        <v>2</v>
      </c>
      <c r="L285" s="52" t="s">
        <v>2</v>
      </c>
      <c r="M285" s="52" t="s">
        <v>2</v>
      </c>
      <c r="N285" s="52" t="s">
        <v>3</v>
      </c>
      <c r="P285" s="52" t="s">
        <v>4</v>
      </c>
      <c r="Q285" s="52" t="str">
        <f t="shared" si="108"/>
        <v>Nein</v>
      </c>
      <c r="R285" s="52" t="str">
        <f t="shared" si="108"/>
        <v>Nein</v>
      </c>
      <c r="S285" s="52" t="str">
        <f t="shared" si="108"/>
        <v>Nein</v>
      </c>
      <c r="T285" s="52" t="str">
        <f t="shared" si="108"/>
        <v>Nein</v>
      </c>
      <c r="U285" s="52" t="str">
        <f t="shared" si="108"/>
        <v>Nein</v>
      </c>
      <c r="V285" s="52" t="str">
        <f t="shared" si="108"/>
        <v>Nein</v>
      </c>
      <c r="W285" s="52" t="str">
        <f t="shared" si="108"/>
        <v>Nein</v>
      </c>
      <c r="X285" s="52" t="str">
        <f t="shared" si="108"/>
        <v>Nein</v>
      </c>
      <c r="Y285" s="52" t="str">
        <f t="shared" si="108"/>
        <v>Nein</v>
      </c>
      <c r="Z285" s="52" t="str">
        <f t="shared" si="108"/>
        <v>Nein</v>
      </c>
      <c r="AA285" s="52" t="str">
        <f t="shared" si="108"/>
        <v>Nein</v>
      </c>
      <c r="AB285" s="52" t="str">
        <f t="shared" si="108"/>
        <v>Nein</v>
      </c>
      <c r="AC285" s="52" t="str">
        <f t="shared" si="108"/>
        <v>Nein</v>
      </c>
      <c r="AD285" s="52" t="str">
        <f t="shared" si="108"/>
        <v>Nein</v>
      </c>
      <c r="AE285" s="52" t="str">
        <f t="shared" si="108"/>
        <v>Nein</v>
      </c>
      <c r="AF285" s="52" t="str">
        <f t="shared" si="108"/>
        <v>Nein</v>
      </c>
      <c r="AG285" s="61" t="str">
        <f>IF(Q285="Ja",VLOOKUP($Q$2,Plausis!A:E,5,0),IF(R285="Ja",VLOOKUP($R$2,Plausis!A:E,5,0),IF(T285="Ja",VLOOKUP($T$2,Plausis!A:E,5,0),IF(U285="Ja",VLOOKUP($U$2,Plausis!A:E,5,0),IF(AA285="Ja",VLOOKUP($AA$2,Plausis!A:E,5,0),IF(AC285="Ja",VLOOKUP($AC$2,Plausis!A:E,5,0),IF(AD285="Ja",VLOOKUP($AD$2,Plausis!A:E,5,0),"")))))))</f>
        <v/>
      </c>
      <c r="AH285" s="52" t="str">
        <f>IF(Y285="Ja",VLOOKUP($Y$2,Plausis!A:E,5,0),"")</f>
        <v/>
      </c>
      <c r="AI285" s="52" t="str">
        <f t="shared" si="92"/>
        <v>Ja</v>
      </c>
      <c r="AJ285" s="52" t="str">
        <f>IF(S285="Ja",VLOOKUP($S$2,Plausis!A:E,5,0),IF(V285="Ja",VLOOKUP($V$2,Plausis!A:E,5,0),IF(X285="Ja",VLOOKUP($X$2,Plausis!A:E,5,0),"")))</f>
        <v/>
      </c>
      <c r="AL285" s="52" t="s">
        <v>2</v>
      </c>
      <c r="AM285" s="114">
        <v>45531</v>
      </c>
      <c r="AN285" s="52" t="s">
        <v>4467</v>
      </c>
      <c r="AO285" s="52" t="str">
        <f>VLOOKUP(B285,'BAT Grundtabelle'!B:T,19,0)</f>
        <v>ja</v>
      </c>
      <c r="AP285" s="105" t="str">
        <f t="shared" si="93"/>
        <v>10260</v>
      </c>
      <c r="AQ285" s="52" t="str">
        <f t="shared" si="94"/>
        <v>Bierleitungsreinigungsbetrieb</v>
      </c>
      <c r="AR285" s="52" t="b">
        <f t="shared" si="109"/>
        <v>0</v>
      </c>
      <c r="AS285" s="52" t="b">
        <f t="shared" si="109"/>
        <v>0</v>
      </c>
      <c r="AT285" s="52" t="b">
        <f t="shared" si="109"/>
        <v>0</v>
      </c>
      <c r="AU285" s="52">
        <f t="shared" si="95"/>
        <v>3</v>
      </c>
      <c r="AW285" s="52" t="b">
        <f t="shared" si="96"/>
        <v>0</v>
      </c>
      <c r="AX285" s="52" t="str">
        <f t="shared" si="97"/>
        <v>Unternehmen</v>
      </c>
      <c r="AY285" s="52" t="b">
        <f t="shared" si="98"/>
        <v>0</v>
      </c>
      <c r="AZ285" s="52" t="str">
        <f t="shared" si="99"/>
        <v>10260</v>
      </c>
      <c r="BA285" s="52" t="str">
        <f>VLOOKUP(A285,'BAT Grundtabelle'!A:U,21,0)</f>
        <v>ja</v>
      </c>
      <c r="BB285" s="52" t="str">
        <f t="shared" si="100"/>
        <v>nein</v>
      </c>
      <c r="BC285" s="52" t="str">
        <f t="shared" si="101"/>
        <v>10260</v>
      </c>
      <c r="BD285" s="52" t="str">
        <f t="shared" si="102"/>
        <v>Bierleitungsreinigungsbetrieb</v>
      </c>
      <c r="BE285" s="52" t="str">
        <f t="shared" si="103"/>
        <v>Unternehmen</v>
      </c>
      <c r="BF285" s="52">
        <f t="shared" si="104"/>
        <v>3</v>
      </c>
    </row>
    <row r="286" spans="1:58" hidden="1" x14ac:dyDescent="0.35">
      <c r="A286" s="107" t="s">
        <v>2673</v>
      </c>
      <c r="B286" s="75" t="s">
        <v>160</v>
      </c>
      <c r="C286" s="52" t="s">
        <v>3</v>
      </c>
      <c r="D286" s="52" t="s">
        <v>3</v>
      </c>
      <c r="E286" s="52" t="s">
        <v>2</v>
      </c>
      <c r="F286" s="52" t="s">
        <v>2</v>
      </c>
      <c r="G286" s="52" t="s">
        <v>2</v>
      </c>
      <c r="H286" s="52" t="s">
        <v>2</v>
      </c>
      <c r="I286" s="52" t="s">
        <v>3</v>
      </c>
      <c r="J286" s="52">
        <v>4</v>
      </c>
      <c r="K286" s="52" t="s">
        <v>2</v>
      </c>
      <c r="L286" s="52" t="s">
        <v>2</v>
      </c>
      <c r="M286" s="52" t="s">
        <v>2</v>
      </c>
      <c r="N286" s="52" t="s">
        <v>3</v>
      </c>
      <c r="O286" s="52" t="s">
        <v>2412</v>
      </c>
      <c r="P286" s="52">
        <v>1195</v>
      </c>
      <c r="Q286" s="52" t="str">
        <f t="shared" si="108"/>
        <v>Nein</v>
      </c>
      <c r="R286" s="52" t="str">
        <f t="shared" si="108"/>
        <v>Nein</v>
      </c>
      <c r="S286" s="52" t="str">
        <f t="shared" si="108"/>
        <v>Nein</v>
      </c>
      <c r="T286" s="52" t="str">
        <f t="shared" si="108"/>
        <v>Nein</v>
      </c>
      <c r="U286" s="52" t="str">
        <f t="shared" si="108"/>
        <v>Nein</v>
      </c>
      <c r="V286" s="52" t="str">
        <f t="shared" si="108"/>
        <v>Nein</v>
      </c>
      <c r="W286" s="52" t="str">
        <f t="shared" si="108"/>
        <v>Nein</v>
      </c>
      <c r="X286" s="52" t="str">
        <f t="shared" si="108"/>
        <v>Nein</v>
      </c>
      <c r="Y286" s="52" t="str">
        <f t="shared" si="108"/>
        <v>Nein</v>
      </c>
      <c r="Z286" s="52" t="str">
        <f t="shared" si="108"/>
        <v>Nein</v>
      </c>
      <c r="AA286" s="52" t="str">
        <f t="shared" si="108"/>
        <v>Nein</v>
      </c>
      <c r="AB286" s="52" t="str">
        <f t="shared" si="108"/>
        <v>Ja</v>
      </c>
      <c r="AC286" s="52" t="str">
        <f t="shared" si="108"/>
        <v>Nein</v>
      </c>
      <c r="AD286" s="52" t="str">
        <f t="shared" si="108"/>
        <v>Nein</v>
      </c>
      <c r="AE286" s="52" t="str">
        <f t="shared" si="108"/>
        <v>Nein</v>
      </c>
      <c r="AF286" s="52" t="str">
        <f t="shared" si="108"/>
        <v>Nein</v>
      </c>
      <c r="AG286" s="61" t="str">
        <f>IF(Q286="Ja",VLOOKUP($Q$2,Plausis!A:E,5,0),IF(R286="Ja",VLOOKUP($R$2,Plausis!A:E,5,0),IF(T286="Ja",VLOOKUP($T$2,Plausis!A:E,5,0),IF(U286="Ja",VLOOKUP($U$2,Plausis!A:E,5,0),IF(AA286="Ja",VLOOKUP($AA$2,Plausis!A:E,5,0),IF(AC286="Ja",VLOOKUP($AC$2,Plausis!A:E,5,0),IF(AD286="Ja",VLOOKUP($AD$2,Plausis!A:E,5,0),"")))))))</f>
        <v/>
      </c>
      <c r="AH286" s="52" t="str">
        <f>IF(Y286="Ja",VLOOKUP($Y$2,Plausis!A:E,5,0),"")</f>
        <v/>
      </c>
      <c r="AI286" s="52" t="str">
        <f t="shared" si="92"/>
        <v>Ja</v>
      </c>
      <c r="AJ286" s="52" t="str">
        <f>IF(S286="Ja",VLOOKUP($S$2,Plausis!A:E,5,0),IF(V286="Ja",VLOOKUP($V$2,Plausis!A:E,5,0),IF(X286="Ja",VLOOKUP($X$2,Plausis!A:E,5,0),"")))</f>
        <v/>
      </c>
      <c r="AL286" s="52" t="s">
        <v>2</v>
      </c>
      <c r="AM286" s="114">
        <v>45531</v>
      </c>
      <c r="AN286" s="52" t="s">
        <v>4467</v>
      </c>
      <c r="AO286" s="52" t="str">
        <f>VLOOKUP(B286,'BAT Grundtabelle'!B:T,19,0)</f>
        <v>ja</v>
      </c>
      <c r="AP286" s="105" t="str">
        <f t="shared" si="93"/>
        <v>10261</v>
      </c>
      <c r="AQ286" s="52" t="str">
        <f t="shared" si="94"/>
        <v>Bild-/Nachrichtenagentur (nur Büro)</v>
      </c>
      <c r="AR286" s="52" t="b">
        <f t="shared" si="109"/>
        <v>0</v>
      </c>
      <c r="AS286" s="52" t="b">
        <f t="shared" si="109"/>
        <v>0</v>
      </c>
      <c r="AT286" s="52" t="b">
        <f t="shared" si="109"/>
        <v>0</v>
      </c>
      <c r="AU286" s="52">
        <f t="shared" si="95"/>
        <v>4</v>
      </c>
      <c r="AW286" s="52" t="b">
        <f t="shared" si="96"/>
        <v>0</v>
      </c>
      <c r="AX286" s="52" t="str">
        <f t="shared" si="97"/>
        <v>Unternehmen</v>
      </c>
      <c r="AY286" s="52" t="b">
        <f t="shared" si="98"/>
        <v>0</v>
      </c>
      <c r="AZ286" s="52" t="str">
        <f t="shared" si="99"/>
        <v>10261</v>
      </c>
      <c r="BA286" s="52" t="str">
        <f>VLOOKUP(A286,'BAT Grundtabelle'!A:U,21,0)</f>
        <v>ja</v>
      </c>
      <c r="BB286" s="52" t="str">
        <f t="shared" si="100"/>
        <v>nein</v>
      </c>
      <c r="BC286" s="52" t="str">
        <f t="shared" si="101"/>
        <v>10261</v>
      </c>
      <c r="BD286" s="52" t="str">
        <f t="shared" si="102"/>
        <v>Bild-/Nachrichtenagentur (nur Büro)</v>
      </c>
      <c r="BE286" s="52" t="str">
        <f t="shared" si="103"/>
        <v>Unternehmen</v>
      </c>
      <c r="BF286" s="52">
        <f t="shared" si="104"/>
        <v>4</v>
      </c>
    </row>
    <row r="287" spans="1:58" hidden="1" x14ac:dyDescent="0.35">
      <c r="A287" s="107" t="s">
        <v>2674</v>
      </c>
      <c r="B287" s="75" t="s">
        <v>1276</v>
      </c>
      <c r="C287" s="52" t="s">
        <v>3</v>
      </c>
      <c r="D287" s="52" t="s">
        <v>3</v>
      </c>
      <c r="E287" s="52" t="s">
        <v>2</v>
      </c>
      <c r="F287" s="52" t="s">
        <v>2</v>
      </c>
      <c r="G287" s="52" t="s">
        <v>2</v>
      </c>
      <c r="H287" s="52" t="s">
        <v>2</v>
      </c>
      <c r="I287" s="52" t="s">
        <v>3</v>
      </c>
      <c r="J287" s="52">
        <v>4</v>
      </c>
      <c r="K287" s="52" t="s">
        <v>2</v>
      </c>
      <c r="L287" s="52" t="s">
        <v>2</v>
      </c>
      <c r="M287" s="52" t="s">
        <v>2</v>
      </c>
      <c r="N287" s="52" t="s">
        <v>3</v>
      </c>
      <c r="O287" s="52" t="s">
        <v>2412</v>
      </c>
      <c r="P287" s="52">
        <v>1195</v>
      </c>
      <c r="Q287" s="52" t="str">
        <f t="shared" si="108"/>
        <v>Nein</v>
      </c>
      <c r="R287" s="52" t="str">
        <f t="shared" si="108"/>
        <v>Nein</v>
      </c>
      <c r="S287" s="52" t="str">
        <f t="shared" si="108"/>
        <v>Nein</v>
      </c>
      <c r="T287" s="52" t="str">
        <f t="shared" si="108"/>
        <v>Nein</v>
      </c>
      <c r="U287" s="52" t="str">
        <f t="shared" si="108"/>
        <v>Nein</v>
      </c>
      <c r="V287" s="52" t="str">
        <f t="shared" si="108"/>
        <v>Nein</v>
      </c>
      <c r="W287" s="52" t="str">
        <f t="shared" si="108"/>
        <v>Nein</v>
      </c>
      <c r="X287" s="52" t="str">
        <f t="shared" si="108"/>
        <v>Nein</v>
      </c>
      <c r="Y287" s="52" t="str">
        <f t="shared" si="108"/>
        <v>Nein</v>
      </c>
      <c r="Z287" s="52" t="str">
        <f t="shared" si="108"/>
        <v>Nein</v>
      </c>
      <c r="AA287" s="52" t="str">
        <f t="shared" si="108"/>
        <v>Nein</v>
      </c>
      <c r="AB287" s="52" t="str">
        <f t="shared" si="108"/>
        <v>Ja</v>
      </c>
      <c r="AC287" s="52" t="str">
        <f t="shared" si="108"/>
        <v>Nein</v>
      </c>
      <c r="AD287" s="52" t="str">
        <f t="shared" si="108"/>
        <v>Nein</v>
      </c>
      <c r="AE287" s="52" t="str">
        <f t="shared" si="108"/>
        <v>Nein</v>
      </c>
      <c r="AF287" s="52" t="str">
        <f t="shared" si="108"/>
        <v>Nein</v>
      </c>
      <c r="AG287" s="61" t="str">
        <f>IF(Q287="Ja",VLOOKUP($Q$2,Plausis!A:E,5,0),IF(R287="Ja",VLOOKUP($R$2,Plausis!A:E,5,0),IF(T287="Ja",VLOOKUP($T$2,Plausis!A:E,5,0),IF(U287="Ja",VLOOKUP($U$2,Plausis!A:E,5,0),IF(AA287="Ja",VLOOKUP($AA$2,Plausis!A:E,5,0),IF(AC287="Ja",VLOOKUP($AC$2,Plausis!A:E,5,0),IF(AD287="Ja",VLOOKUP($AD$2,Plausis!A:E,5,0),"")))))))</f>
        <v/>
      </c>
      <c r="AH287" s="52" t="str">
        <f>IF(Y287="Ja",VLOOKUP($Y$2,Plausis!A:E,5,0),"")</f>
        <v/>
      </c>
      <c r="AI287" s="52" t="str">
        <f t="shared" si="92"/>
        <v>Ja</v>
      </c>
      <c r="AJ287" s="52" t="str">
        <f>IF(S287="Ja",VLOOKUP($S$2,Plausis!A:E,5,0),IF(V287="Ja",VLOOKUP($V$2,Plausis!A:E,5,0),IF(X287="Ja",VLOOKUP($X$2,Plausis!A:E,5,0),"")))</f>
        <v/>
      </c>
      <c r="AL287" s="52" t="s">
        <v>2</v>
      </c>
      <c r="AM287" s="114">
        <v>45531</v>
      </c>
      <c r="AN287" s="52" t="s">
        <v>4467</v>
      </c>
      <c r="AO287" s="52" t="str">
        <f>VLOOKUP(B287,'BAT Grundtabelle'!B:T,19,0)</f>
        <v>ja</v>
      </c>
      <c r="AP287" s="105" t="str">
        <f t="shared" si="93"/>
        <v>10262</v>
      </c>
      <c r="AQ287" s="52" t="str">
        <f t="shared" si="94"/>
        <v>Bildberichterstatter, Kameramann</v>
      </c>
      <c r="AR287" s="52" t="b">
        <f t="shared" si="109"/>
        <v>0</v>
      </c>
      <c r="AS287" s="52" t="b">
        <f t="shared" si="109"/>
        <v>0</v>
      </c>
      <c r="AT287" s="52" t="b">
        <f t="shared" si="109"/>
        <v>0</v>
      </c>
      <c r="AU287" s="52">
        <f t="shared" si="95"/>
        <v>4</v>
      </c>
      <c r="AW287" s="52" t="b">
        <f t="shared" si="96"/>
        <v>0</v>
      </c>
      <c r="AX287" s="52" t="str">
        <f t="shared" si="97"/>
        <v>Unternehmen</v>
      </c>
      <c r="AY287" s="52" t="b">
        <f t="shared" si="98"/>
        <v>0</v>
      </c>
      <c r="AZ287" s="52" t="str">
        <f t="shared" si="99"/>
        <v>10262</v>
      </c>
      <c r="BA287" s="52" t="str">
        <f>VLOOKUP(A287,'BAT Grundtabelle'!A:U,21,0)</f>
        <v>ja</v>
      </c>
      <c r="BB287" s="52" t="str">
        <f t="shared" si="100"/>
        <v>nein</v>
      </c>
      <c r="BC287" s="52" t="str">
        <f t="shared" si="101"/>
        <v>10262</v>
      </c>
      <c r="BD287" s="52" t="str">
        <f t="shared" si="102"/>
        <v>Bildberichterstatter, Kameramann</v>
      </c>
      <c r="BE287" s="52" t="str">
        <f t="shared" si="103"/>
        <v>Unternehmen</v>
      </c>
      <c r="BF287" s="52">
        <f t="shared" si="104"/>
        <v>4</v>
      </c>
    </row>
    <row r="288" spans="1:58" hidden="1" x14ac:dyDescent="0.35">
      <c r="A288" s="107" t="s">
        <v>2675</v>
      </c>
      <c r="B288" s="75" t="s">
        <v>975</v>
      </c>
      <c r="C288" s="52" t="s">
        <v>3</v>
      </c>
      <c r="D288" s="52" t="s">
        <v>3</v>
      </c>
      <c r="E288" s="52" t="s">
        <v>2</v>
      </c>
      <c r="F288" s="52" t="s">
        <v>2</v>
      </c>
      <c r="G288" s="52" t="s">
        <v>2</v>
      </c>
      <c r="H288" s="52" t="s">
        <v>2</v>
      </c>
      <c r="I288" s="52" t="s">
        <v>3</v>
      </c>
      <c r="J288" s="52">
        <v>1</v>
      </c>
      <c r="K288" s="52" t="s">
        <v>2</v>
      </c>
      <c r="L288" s="52" t="s">
        <v>2</v>
      </c>
      <c r="M288" s="52" t="s">
        <v>2</v>
      </c>
      <c r="N288" s="52" t="s">
        <v>3</v>
      </c>
      <c r="P288" s="52" t="s">
        <v>4</v>
      </c>
      <c r="Q288" s="52" t="str">
        <f t="shared" si="108"/>
        <v>Nein</v>
      </c>
      <c r="R288" s="52" t="str">
        <f t="shared" si="108"/>
        <v>Nein</v>
      </c>
      <c r="S288" s="52" t="str">
        <f t="shared" si="108"/>
        <v>Nein</v>
      </c>
      <c r="T288" s="52" t="str">
        <f t="shared" si="108"/>
        <v>Nein</v>
      </c>
      <c r="U288" s="52" t="str">
        <f t="shared" si="108"/>
        <v>Nein</v>
      </c>
      <c r="V288" s="52" t="str">
        <f t="shared" si="108"/>
        <v>Nein</v>
      </c>
      <c r="W288" s="52" t="str">
        <f t="shared" si="108"/>
        <v>Nein</v>
      </c>
      <c r="X288" s="52" t="str">
        <f t="shared" si="108"/>
        <v>Nein</v>
      </c>
      <c r="Y288" s="52" t="str">
        <f t="shared" si="108"/>
        <v>Nein</v>
      </c>
      <c r="Z288" s="52" t="str">
        <f t="shared" si="108"/>
        <v>Nein</v>
      </c>
      <c r="AA288" s="52" t="str">
        <f t="shared" si="108"/>
        <v>Nein</v>
      </c>
      <c r="AB288" s="52" t="str">
        <f t="shared" si="108"/>
        <v>Nein</v>
      </c>
      <c r="AC288" s="52" t="str">
        <f t="shared" si="108"/>
        <v>Nein</v>
      </c>
      <c r="AD288" s="52" t="str">
        <f t="shared" si="108"/>
        <v>Nein</v>
      </c>
      <c r="AE288" s="52" t="str">
        <f t="shared" si="108"/>
        <v>Nein</v>
      </c>
      <c r="AF288" s="52" t="str">
        <f t="shared" si="108"/>
        <v>Nein</v>
      </c>
      <c r="AG288" s="61" t="str">
        <f>IF(Q288="Ja",VLOOKUP($Q$2,Plausis!A:E,5,0),IF(R288="Ja",VLOOKUP($R$2,Plausis!A:E,5,0),IF(T288="Ja",VLOOKUP($T$2,Plausis!A:E,5,0),IF(U288="Ja",VLOOKUP($U$2,Plausis!A:E,5,0),IF(AA288="Ja",VLOOKUP($AA$2,Plausis!A:E,5,0),IF(AC288="Ja",VLOOKUP($AC$2,Plausis!A:E,5,0),IF(AD288="Ja",VLOOKUP($AD$2,Plausis!A:E,5,0),"")))))))</f>
        <v/>
      </c>
      <c r="AH288" s="52" t="str">
        <f>IF(Y288="Ja",VLOOKUP($Y$2,Plausis!A:E,5,0),"")</f>
        <v/>
      </c>
      <c r="AI288" s="52" t="str">
        <f t="shared" si="92"/>
        <v>Ja</v>
      </c>
      <c r="AJ288" s="52" t="str">
        <f>IF(S288="Ja",VLOOKUP($S$2,Plausis!A:E,5,0),IF(V288="Ja",VLOOKUP($V$2,Plausis!A:E,5,0),IF(X288="Ja",VLOOKUP($X$2,Plausis!A:E,5,0),"")))</f>
        <v/>
      </c>
      <c r="AL288" s="52" t="s">
        <v>2</v>
      </c>
      <c r="AM288" s="114">
        <v>45531</v>
      </c>
      <c r="AN288" s="52" t="s">
        <v>4467</v>
      </c>
      <c r="AO288" s="52" t="str">
        <f>VLOOKUP(B288,'BAT Grundtabelle'!B:T,19,0)</f>
        <v>ja</v>
      </c>
      <c r="AP288" s="105" t="str">
        <f t="shared" si="93"/>
        <v>10263</v>
      </c>
      <c r="AQ288" s="52" t="str">
        <f t="shared" si="94"/>
        <v>Bilder-/-rahmenhandel</v>
      </c>
      <c r="AR288" s="52" t="b">
        <f t="shared" si="109"/>
        <v>0</v>
      </c>
      <c r="AS288" s="52" t="b">
        <f t="shared" si="109"/>
        <v>0</v>
      </c>
      <c r="AT288" s="52" t="b">
        <f t="shared" si="109"/>
        <v>0</v>
      </c>
      <c r="AU288" s="52">
        <f t="shared" si="95"/>
        <v>1</v>
      </c>
      <c r="AW288" s="52" t="b">
        <f t="shared" si="96"/>
        <v>0</v>
      </c>
      <c r="AX288" s="52" t="str">
        <f t="shared" si="97"/>
        <v>Unternehmen</v>
      </c>
      <c r="AY288" s="52" t="b">
        <f t="shared" si="98"/>
        <v>0</v>
      </c>
      <c r="AZ288" s="52" t="str">
        <f t="shared" si="99"/>
        <v>10263</v>
      </c>
      <c r="BA288" s="52" t="str">
        <f>VLOOKUP(A288,'BAT Grundtabelle'!A:U,21,0)</f>
        <v>ja</v>
      </c>
      <c r="BB288" s="52" t="str">
        <f t="shared" si="100"/>
        <v>nein</v>
      </c>
      <c r="BC288" s="52" t="str">
        <f t="shared" si="101"/>
        <v>10263</v>
      </c>
      <c r="BD288" s="52" t="str">
        <f t="shared" si="102"/>
        <v>Bilder-/-rahmenhandel</v>
      </c>
      <c r="BE288" s="52" t="str">
        <f t="shared" si="103"/>
        <v>Unternehmen</v>
      </c>
      <c r="BF288" s="52">
        <f t="shared" si="104"/>
        <v>1</v>
      </c>
    </row>
    <row r="289" spans="1:58" hidden="1" x14ac:dyDescent="0.35">
      <c r="A289" s="107" t="s">
        <v>2676</v>
      </c>
      <c r="B289" s="75" t="s">
        <v>1499</v>
      </c>
      <c r="C289" s="52" t="s">
        <v>3</v>
      </c>
      <c r="D289" s="52" t="s">
        <v>3</v>
      </c>
      <c r="E289" s="52" t="s">
        <v>2</v>
      </c>
      <c r="F289" s="52" t="s">
        <v>2</v>
      </c>
      <c r="G289" s="52" t="s">
        <v>2</v>
      </c>
      <c r="H289" s="52" t="s">
        <v>2</v>
      </c>
      <c r="I289" s="52" t="s">
        <v>3</v>
      </c>
      <c r="J289" s="52">
        <v>4</v>
      </c>
      <c r="K289" s="52" t="s">
        <v>2</v>
      </c>
      <c r="L289" s="52" t="s">
        <v>2</v>
      </c>
      <c r="M289" s="52" t="s">
        <v>2</v>
      </c>
      <c r="N289" s="52" t="s">
        <v>3</v>
      </c>
      <c r="O289" s="52" t="s">
        <v>2412</v>
      </c>
      <c r="P289" s="52">
        <v>1195</v>
      </c>
      <c r="Q289" s="52" t="str">
        <f t="shared" si="108"/>
        <v>Nein</v>
      </c>
      <c r="R289" s="52" t="str">
        <f t="shared" si="108"/>
        <v>Nein</v>
      </c>
      <c r="S289" s="52" t="str">
        <f t="shared" si="108"/>
        <v>Nein</v>
      </c>
      <c r="T289" s="52" t="str">
        <f t="shared" si="108"/>
        <v>Nein</v>
      </c>
      <c r="U289" s="52" t="str">
        <f t="shared" si="108"/>
        <v>Nein</v>
      </c>
      <c r="V289" s="52" t="str">
        <f t="shared" si="108"/>
        <v>Nein</v>
      </c>
      <c r="W289" s="52" t="str">
        <f t="shared" si="108"/>
        <v>Nein</v>
      </c>
      <c r="X289" s="52" t="str">
        <f t="shared" si="108"/>
        <v>Nein</v>
      </c>
      <c r="Y289" s="52" t="str">
        <f t="shared" si="108"/>
        <v>Nein</v>
      </c>
      <c r="Z289" s="52" t="str">
        <f t="shared" si="108"/>
        <v>Nein</v>
      </c>
      <c r="AA289" s="52" t="str">
        <f t="shared" si="108"/>
        <v>Nein</v>
      </c>
      <c r="AB289" s="52" t="str">
        <f t="shared" si="108"/>
        <v>Ja</v>
      </c>
      <c r="AC289" s="52" t="str">
        <f t="shared" si="108"/>
        <v>Nein</v>
      </c>
      <c r="AD289" s="52" t="str">
        <f t="shared" si="108"/>
        <v>Nein</v>
      </c>
      <c r="AE289" s="52" t="str">
        <f t="shared" si="108"/>
        <v>Nein</v>
      </c>
      <c r="AF289" s="52" t="str">
        <f t="shared" si="108"/>
        <v>Nein</v>
      </c>
      <c r="AG289" s="61" t="str">
        <f>IF(Q289="Ja",VLOOKUP($Q$2,Plausis!A:E,5,0),IF(R289="Ja",VLOOKUP($R$2,Plausis!A:E,5,0),IF(T289="Ja",VLOOKUP($T$2,Plausis!A:E,5,0),IF(U289="Ja",VLOOKUP($U$2,Plausis!A:E,5,0),IF(AA289="Ja",VLOOKUP($AA$2,Plausis!A:E,5,0),IF(AC289="Ja",VLOOKUP($AC$2,Plausis!A:E,5,0),IF(AD289="Ja",VLOOKUP($AD$2,Plausis!A:E,5,0),"")))))))</f>
        <v/>
      </c>
      <c r="AH289" s="52" t="str">
        <f>IF(Y289="Ja",VLOOKUP($Y$2,Plausis!A:E,5,0),"")</f>
        <v/>
      </c>
      <c r="AI289" s="52" t="str">
        <f t="shared" si="92"/>
        <v>Ja</v>
      </c>
      <c r="AJ289" s="52" t="str">
        <f>IF(S289="Ja",VLOOKUP($S$2,Plausis!A:E,5,0),IF(V289="Ja",VLOOKUP($V$2,Plausis!A:E,5,0),IF(X289="Ja",VLOOKUP($X$2,Plausis!A:E,5,0),"")))</f>
        <v/>
      </c>
      <c r="AL289" s="52" t="s">
        <v>2</v>
      </c>
      <c r="AM289" s="114">
        <v>45531</v>
      </c>
      <c r="AN289" s="52" t="s">
        <v>4467</v>
      </c>
      <c r="AO289" s="52" t="str">
        <f>VLOOKUP(B289,'BAT Grundtabelle'!B:T,19,0)</f>
        <v>ja</v>
      </c>
      <c r="AP289" s="105" t="str">
        <f t="shared" si="93"/>
        <v>10264</v>
      </c>
      <c r="AQ289" s="52" t="str">
        <f t="shared" si="94"/>
        <v>Bildtechnikstudio</v>
      </c>
      <c r="AR289" s="52" t="b">
        <f t="shared" si="109"/>
        <v>0</v>
      </c>
      <c r="AS289" s="52" t="b">
        <f t="shared" si="109"/>
        <v>0</v>
      </c>
      <c r="AT289" s="52" t="b">
        <f t="shared" si="109"/>
        <v>0</v>
      </c>
      <c r="AU289" s="52">
        <f t="shared" si="95"/>
        <v>4</v>
      </c>
      <c r="AW289" s="52" t="b">
        <f t="shared" si="96"/>
        <v>0</v>
      </c>
      <c r="AX289" s="52" t="str">
        <f t="shared" si="97"/>
        <v>Unternehmen</v>
      </c>
      <c r="AY289" s="52" t="b">
        <f t="shared" si="98"/>
        <v>0</v>
      </c>
      <c r="AZ289" s="52" t="str">
        <f t="shared" si="99"/>
        <v>10264</v>
      </c>
      <c r="BA289" s="52" t="str">
        <f>VLOOKUP(A289,'BAT Grundtabelle'!A:U,21,0)</f>
        <v>ja</v>
      </c>
      <c r="BB289" s="52" t="str">
        <f t="shared" si="100"/>
        <v>nein</v>
      </c>
      <c r="BC289" s="52" t="str">
        <f t="shared" si="101"/>
        <v>10264</v>
      </c>
      <c r="BD289" s="52" t="str">
        <f t="shared" si="102"/>
        <v>Bildtechnikstudio</v>
      </c>
      <c r="BE289" s="52" t="str">
        <f t="shared" si="103"/>
        <v>Unternehmen</v>
      </c>
      <c r="BF289" s="52">
        <f t="shared" si="104"/>
        <v>4</v>
      </c>
    </row>
    <row r="290" spans="1:58" ht="43.5" hidden="1" x14ac:dyDescent="0.35">
      <c r="A290" s="107" t="s">
        <v>2677</v>
      </c>
      <c r="B290" s="75" t="s">
        <v>161</v>
      </c>
      <c r="C290" s="52" t="s">
        <v>3</v>
      </c>
      <c r="D290" s="52" t="s">
        <v>3</v>
      </c>
      <c r="E290" s="52" t="s">
        <v>2</v>
      </c>
      <c r="F290" s="52" t="s">
        <v>2</v>
      </c>
      <c r="G290" s="52" t="s">
        <v>2</v>
      </c>
      <c r="H290" s="52" t="s">
        <v>2</v>
      </c>
      <c r="I290" s="52" t="s">
        <v>3</v>
      </c>
      <c r="J290" s="52">
        <v>1</v>
      </c>
      <c r="K290" s="52" t="s">
        <v>2</v>
      </c>
      <c r="L290" s="52" t="s">
        <v>2</v>
      </c>
      <c r="M290" s="52" t="s">
        <v>2</v>
      </c>
      <c r="N290" s="52" t="s">
        <v>3</v>
      </c>
      <c r="P290" s="52">
        <v>1198</v>
      </c>
      <c r="Q290" s="52" t="str">
        <f t="shared" si="108"/>
        <v>Nein</v>
      </c>
      <c r="R290" s="52" t="str">
        <f t="shared" si="108"/>
        <v>Nein</v>
      </c>
      <c r="S290" s="52" t="str">
        <f t="shared" si="108"/>
        <v>Nein</v>
      </c>
      <c r="T290" s="52" t="str">
        <f t="shared" si="108"/>
        <v>Nein</v>
      </c>
      <c r="U290" s="52" t="str">
        <f t="shared" si="108"/>
        <v>Nein</v>
      </c>
      <c r="V290" s="52" t="str">
        <f t="shared" si="108"/>
        <v>Nein</v>
      </c>
      <c r="W290" s="52" t="str">
        <f t="shared" si="108"/>
        <v>Nein</v>
      </c>
      <c r="X290" s="52" t="str">
        <f t="shared" si="108"/>
        <v>Nein</v>
      </c>
      <c r="Y290" s="52" t="str">
        <f t="shared" si="108"/>
        <v>Nein</v>
      </c>
      <c r="Z290" s="52" t="str">
        <f t="shared" si="108"/>
        <v>Nein</v>
      </c>
      <c r="AA290" s="52" t="str">
        <f t="shared" si="108"/>
        <v>Nein</v>
      </c>
      <c r="AB290" s="52" t="str">
        <f t="shared" si="108"/>
        <v>Nein</v>
      </c>
      <c r="AC290" s="52" t="str">
        <f t="shared" si="108"/>
        <v>Nein</v>
      </c>
      <c r="AD290" s="52" t="str">
        <f t="shared" si="108"/>
        <v>Ja</v>
      </c>
      <c r="AE290" s="52" t="str">
        <f t="shared" si="108"/>
        <v>Nein</v>
      </c>
      <c r="AF290" s="52" t="str">
        <f t="shared" si="108"/>
        <v>Nein</v>
      </c>
      <c r="AG290" s="61" t="str">
        <f>IF(Q290="Ja",VLOOKUP($Q$2,Plausis!A:E,5,0),IF(R290="Ja",VLOOKUP($R$2,Plausis!A:E,5,0),IF(T290="Ja",VLOOKUP($T$2,Plausis!A:E,5,0),IF(U290="Ja",VLOOKUP($U$2,Plausis!A:E,5,0),IF(AA290="Ja",VLOOKUP($AA$2,Plausis!A:E,5,0),IF(AC290="Ja",VLOOKUP($AC$2,Plausis!A:E,5,0),IF(AD290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290" s="52" t="str">
        <f>IF(Y290="Ja",VLOOKUP($Y$2,Plausis!A:E,5,0),"")</f>
        <v/>
      </c>
      <c r="AI290" s="52" t="str">
        <f t="shared" si="92"/>
        <v>Ja</v>
      </c>
      <c r="AJ290" s="52" t="str">
        <f>IF(S290="Ja",VLOOKUP($S$2,Plausis!A:E,5,0),IF(V290="Ja",VLOOKUP($V$2,Plausis!A:E,5,0),IF(X290="Ja",VLOOKUP($X$2,Plausis!A:E,5,0),"")))</f>
        <v/>
      </c>
      <c r="AL290" s="52" t="s">
        <v>2</v>
      </c>
      <c r="AM290" s="114">
        <v>45531</v>
      </c>
      <c r="AN290" s="52" t="s">
        <v>4467</v>
      </c>
      <c r="AO290" s="52" t="str">
        <f>VLOOKUP(B290,'BAT Grundtabelle'!B:T,19,0)</f>
        <v>ja</v>
      </c>
      <c r="AP290" s="105" t="str">
        <f t="shared" si="93"/>
        <v>10265</v>
      </c>
      <c r="AQ290" s="52" t="str">
        <f t="shared" si="94"/>
        <v>Billardsalon</v>
      </c>
      <c r="AR290" s="52" t="b">
        <f t="shared" si="109"/>
        <v>0</v>
      </c>
      <c r="AS290" s="52" t="b">
        <f t="shared" si="109"/>
        <v>0</v>
      </c>
      <c r="AT290" s="52" t="b">
        <f t="shared" si="109"/>
        <v>0</v>
      </c>
      <c r="AU290" s="52">
        <f t="shared" si="95"/>
        <v>1</v>
      </c>
      <c r="AW290" s="52" t="b">
        <f t="shared" si="96"/>
        <v>0</v>
      </c>
      <c r="AX290" s="52" t="str">
        <f t="shared" si="97"/>
        <v>Unternehmen</v>
      </c>
      <c r="AY290" s="52" t="b">
        <f t="shared" si="98"/>
        <v>0</v>
      </c>
      <c r="AZ290" s="52" t="str">
        <f t="shared" si="99"/>
        <v>10265</v>
      </c>
      <c r="BA290" s="52" t="str">
        <f>VLOOKUP(A290,'BAT Grundtabelle'!A:U,21,0)</f>
        <v>ja</v>
      </c>
      <c r="BB290" s="52" t="str">
        <f t="shared" si="100"/>
        <v>nein</v>
      </c>
      <c r="BC290" s="52" t="str">
        <f t="shared" si="101"/>
        <v>10265</v>
      </c>
      <c r="BD290" s="52" t="str">
        <f t="shared" si="102"/>
        <v>Billardsalon</v>
      </c>
      <c r="BE290" s="52" t="str">
        <f t="shared" si="103"/>
        <v>Unternehmen</v>
      </c>
      <c r="BF290" s="52">
        <f t="shared" si="104"/>
        <v>1</v>
      </c>
    </row>
    <row r="291" spans="1:58" hidden="1" x14ac:dyDescent="0.35">
      <c r="A291" s="107" t="s">
        <v>2678</v>
      </c>
      <c r="B291" s="75" t="s">
        <v>1796</v>
      </c>
      <c r="C291" s="52" t="s">
        <v>2</v>
      </c>
      <c r="D291" s="52" t="s">
        <v>2</v>
      </c>
      <c r="E291" s="52" t="s">
        <v>2</v>
      </c>
      <c r="F291" s="52" t="s">
        <v>2</v>
      </c>
      <c r="G291" s="52" t="s">
        <v>2</v>
      </c>
      <c r="H291" s="52" t="s">
        <v>3</v>
      </c>
      <c r="I291" s="52" t="s">
        <v>2</v>
      </c>
      <c r="J291" s="52" t="s">
        <v>2</v>
      </c>
      <c r="K291" s="52" t="s">
        <v>2</v>
      </c>
      <c r="L291" s="52" t="s">
        <v>2</v>
      </c>
      <c r="M291" s="52" t="s">
        <v>2</v>
      </c>
      <c r="N291" s="52" t="s">
        <v>2</v>
      </c>
      <c r="O291" s="52" t="s">
        <v>2411</v>
      </c>
      <c r="P291" s="52" t="s">
        <v>59</v>
      </c>
      <c r="Q291" s="52" t="str">
        <f t="shared" si="108"/>
        <v>Nein</v>
      </c>
      <c r="R291" s="52" t="str">
        <f t="shared" si="108"/>
        <v>Nein</v>
      </c>
      <c r="S291" s="52" t="str">
        <f t="shared" si="108"/>
        <v>Nein</v>
      </c>
      <c r="T291" s="52" t="str">
        <f t="shared" si="108"/>
        <v>Nein</v>
      </c>
      <c r="U291" s="52" t="str">
        <f t="shared" si="108"/>
        <v>Nein</v>
      </c>
      <c r="V291" s="52" t="str">
        <f t="shared" si="108"/>
        <v>Nein</v>
      </c>
      <c r="W291" s="52" t="str">
        <f t="shared" si="108"/>
        <v>Nein</v>
      </c>
      <c r="X291" s="52" t="str">
        <f t="shared" si="108"/>
        <v>Nein</v>
      </c>
      <c r="Y291" s="52" t="str">
        <f t="shared" si="108"/>
        <v>Nein</v>
      </c>
      <c r="Z291" s="52" t="str">
        <f t="shared" si="108"/>
        <v>Nein</v>
      </c>
      <c r="AA291" s="52" t="str">
        <f t="shared" si="108"/>
        <v>Nein</v>
      </c>
      <c r="AB291" s="52" t="str">
        <f t="shared" si="108"/>
        <v>Nein</v>
      </c>
      <c r="AC291" s="52" t="str">
        <f t="shared" si="108"/>
        <v>Nein</v>
      </c>
      <c r="AD291" s="52" t="str">
        <f t="shared" si="108"/>
        <v>Nein</v>
      </c>
      <c r="AE291" s="52" t="str">
        <f t="shared" si="108"/>
        <v>Nein</v>
      </c>
      <c r="AF291" s="52" t="str">
        <f t="shared" si="108"/>
        <v>Nein</v>
      </c>
      <c r="AG291" s="61" t="str">
        <f>IF(Q291="Ja",VLOOKUP($Q$2,Plausis!A:E,5,0),IF(R291="Ja",VLOOKUP($R$2,Plausis!A:E,5,0),IF(T291="Ja",VLOOKUP($T$2,Plausis!A:E,5,0),IF(U291="Ja",VLOOKUP($U$2,Plausis!A:E,5,0),IF(AA291="Ja",VLOOKUP($AA$2,Plausis!A:E,5,0),IF(AC291="Ja",VLOOKUP($AC$2,Plausis!A:E,5,0),IF(AD291="Ja",VLOOKUP($AD$2,Plausis!A:E,5,0),"")))))))</f>
        <v/>
      </c>
      <c r="AH291" s="52" t="str">
        <f>IF(Y291="Ja",VLOOKUP($Y$2,Plausis!A:E,5,0),"")</f>
        <v/>
      </c>
      <c r="AI291" s="52" t="str">
        <f t="shared" si="92"/>
        <v>Nein</v>
      </c>
      <c r="AJ291" s="52" t="str">
        <f>IF(S291="Ja",VLOOKUP($S$2,Plausis!A:E,5,0),IF(V291="Ja",VLOOKUP($V$2,Plausis!A:E,5,0),IF(X291="Ja",VLOOKUP($X$2,Plausis!A:E,5,0),"")))</f>
        <v/>
      </c>
      <c r="AL291" s="52" t="s">
        <v>2</v>
      </c>
      <c r="AM291" s="114">
        <v>45531</v>
      </c>
      <c r="AN291" s="52" t="s">
        <v>4467</v>
      </c>
      <c r="AO291" s="52" t="str">
        <f>VLOOKUP(B291,'BAT Grundtabelle'!B:T,19,0)</f>
        <v>ja</v>
      </c>
      <c r="AP291" s="105" t="str">
        <f t="shared" si="93"/>
        <v>10266</v>
      </c>
      <c r="AQ291" s="52" t="str">
        <f t="shared" si="94"/>
        <v>Billardverein</v>
      </c>
      <c r="AR291" s="52" t="b">
        <f t="shared" si="109"/>
        <v>0</v>
      </c>
      <c r="AS291" s="52" t="b">
        <f t="shared" si="109"/>
        <v>0</v>
      </c>
      <c r="AT291" s="52" t="b">
        <f t="shared" si="109"/>
        <v>0</v>
      </c>
      <c r="AU291" s="52" t="str">
        <f t="shared" si="95"/>
        <v>Eigener Tarif</v>
      </c>
      <c r="AW291" s="52" t="b">
        <f t="shared" si="96"/>
        <v>0</v>
      </c>
      <c r="AX291" s="52" t="str">
        <f t="shared" si="97"/>
        <v>Eigener Tarif</v>
      </c>
      <c r="AY291" s="52" t="b">
        <f t="shared" si="98"/>
        <v>0</v>
      </c>
      <c r="AZ291" s="52" t="str">
        <f t="shared" si="99"/>
        <v>10266</v>
      </c>
      <c r="BA291" s="52" t="str">
        <f>VLOOKUP(A291,'BAT Grundtabelle'!A:U,21,0)</f>
        <v>nein</v>
      </c>
      <c r="BB291" s="52" t="str">
        <f t="shared" si="100"/>
        <v>nein</v>
      </c>
      <c r="BC291" s="52" t="str">
        <f t="shared" si="101"/>
        <v>10266</v>
      </c>
      <c r="BD291" s="52" t="str">
        <f t="shared" si="102"/>
        <v>Billardverein</v>
      </c>
      <c r="BE291" s="52" t="str">
        <f t="shared" si="103"/>
        <v>Eigener Tarif</v>
      </c>
      <c r="BF291" s="52" t="str">
        <f t="shared" si="104"/>
        <v>Eigener Tarif</v>
      </c>
    </row>
    <row r="292" spans="1:58" hidden="1" x14ac:dyDescent="0.35">
      <c r="A292" s="107" t="s">
        <v>26</v>
      </c>
      <c r="B292" s="75" t="s">
        <v>25</v>
      </c>
      <c r="C292" s="52" t="s">
        <v>3</v>
      </c>
      <c r="D292" s="52" t="s">
        <v>3</v>
      </c>
      <c r="E292" s="52" t="s">
        <v>2</v>
      </c>
      <c r="F292" s="52" t="s">
        <v>2</v>
      </c>
      <c r="G292" s="52" t="s">
        <v>2</v>
      </c>
      <c r="H292" s="52" t="s">
        <v>2</v>
      </c>
      <c r="I292" s="52" t="s">
        <v>3</v>
      </c>
      <c r="J292" s="52">
        <v>1</v>
      </c>
      <c r="K292" s="52" t="s">
        <v>2</v>
      </c>
      <c r="L292" s="52" t="s">
        <v>2</v>
      </c>
      <c r="M292" s="52" t="s">
        <v>2</v>
      </c>
      <c r="N292" s="52" t="s">
        <v>3</v>
      </c>
      <c r="P292" s="52" t="s">
        <v>4</v>
      </c>
      <c r="Q292" s="52" t="str">
        <f t="shared" si="108"/>
        <v>Nein</v>
      </c>
      <c r="R292" s="52" t="str">
        <f t="shared" si="108"/>
        <v>Nein</v>
      </c>
      <c r="S292" s="52" t="str">
        <f t="shared" si="108"/>
        <v>Nein</v>
      </c>
      <c r="T292" s="52" t="str">
        <f t="shared" si="108"/>
        <v>Nein</v>
      </c>
      <c r="U292" s="52" t="str">
        <f t="shared" si="108"/>
        <v>Nein</v>
      </c>
      <c r="V292" s="52" t="str">
        <f t="shared" si="108"/>
        <v>Nein</v>
      </c>
      <c r="W292" s="52" t="str">
        <f t="shared" si="108"/>
        <v>Nein</v>
      </c>
      <c r="X292" s="52" t="str">
        <f t="shared" si="108"/>
        <v>Nein</v>
      </c>
      <c r="Y292" s="52" t="str">
        <f t="shared" si="108"/>
        <v>Nein</v>
      </c>
      <c r="Z292" s="52" t="str">
        <f t="shared" si="108"/>
        <v>Nein</v>
      </c>
      <c r="AA292" s="52" t="str">
        <f t="shared" si="108"/>
        <v>Nein</v>
      </c>
      <c r="AB292" s="52" t="str">
        <f t="shared" si="108"/>
        <v>Nein</v>
      </c>
      <c r="AC292" s="52" t="str">
        <f t="shared" si="108"/>
        <v>Nein</v>
      </c>
      <c r="AD292" s="52" t="str">
        <f t="shared" si="108"/>
        <v>Nein</v>
      </c>
      <c r="AE292" s="52" t="str">
        <f t="shared" si="108"/>
        <v>Nein</v>
      </c>
      <c r="AF292" s="52" t="str">
        <f t="shared" si="108"/>
        <v>Nein</v>
      </c>
      <c r="AG292" s="61" t="str">
        <f>IF(Q292="Ja",VLOOKUP($Q$2,Plausis!A:E,5,0),IF(R292="Ja",VLOOKUP($R$2,Plausis!A:E,5,0),IF(T292="Ja",VLOOKUP($T$2,Plausis!A:E,5,0),IF(U292="Ja",VLOOKUP($U$2,Plausis!A:E,5,0),IF(AA292="Ja",VLOOKUP($AA$2,Plausis!A:E,5,0),IF(AC292="Ja",VLOOKUP($AC$2,Plausis!A:E,5,0),IF(AD292="Ja",VLOOKUP($AD$2,Plausis!A:E,5,0),"")))))))</f>
        <v/>
      </c>
      <c r="AH292" s="52" t="str">
        <f>IF(Y292="Ja",VLOOKUP($Y$2,Plausis!A:E,5,0),"")</f>
        <v/>
      </c>
      <c r="AI292" s="52" t="str">
        <f t="shared" si="92"/>
        <v>Ja</v>
      </c>
      <c r="AJ292" s="52" t="str">
        <f>IF(S292="Ja",VLOOKUP($S$2,Plausis!A:E,5,0),IF(V292="Ja",VLOOKUP($V$2,Plausis!A:E,5,0),IF(X292="Ja",VLOOKUP($X$2,Plausis!A:E,5,0),"")))</f>
        <v/>
      </c>
      <c r="AL292" s="52" t="s">
        <v>2</v>
      </c>
      <c r="AM292" s="114">
        <v>45531</v>
      </c>
      <c r="AN292" s="52" t="s">
        <v>4467</v>
      </c>
      <c r="AO292" s="52" t="str">
        <f>VLOOKUP(B292,'BAT Grundtabelle'!B:T,19,0)</f>
        <v>ja</v>
      </c>
      <c r="AP292" s="105" t="str">
        <f t="shared" si="93"/>
        <v>6978</v>
      </c>
      <c r="AQ292" s="52" t="str">
        <f t="shared" si="94"/>
        <v>Binnenschiffer und Lotse</v>
      </c>
      <c r="AR292" s="52" t="b">
        <f t="shared" si="109"/>
        <v>0</v>
      </c>
      <c r="AS292" s="52" t="b">
        <f t="shared" si="109"/>
        <v>0</v>
      </c>
      <c r="AT292" s="52" t="b">
        <f t="shared" si="109"/>
        <v>0</v>
      </c>
      <c r="AU292" s="52">
        <f t="shared" si="95"/>
        <v>1</v>
      </c>
      <c r="AW292" s="52" t="b">
        <f t="shared" si="96"/>
        <v>0</v>
      </c>
      <c r="AX292" s="52" t="str">
        <f t="shared" si="97"/>
        <v>Unternehmen</v>
      </c>
      <c r="AY292" s="52" t="b">
        <f t="shared" si="98"/>
        <v>0</v>
      </c>
      <c r="AZ292" s="52" t="str">
        <f t="shared" si="99"/>
        <v>6978</v>
      </c>
      <c r="BA292" s="52" t="str">
        <f>VLOOKUP(A292,'BAT Grundtabelle'!A:U,21,0)</f>
        <v>ja</v>
      </c>
      <c r="BB292" s="52" t="str">
        <f t="shared" si="100"/>
        <v>nein</v>
      </c>
      <c r="BC292" s="52" t="str">
        <f t="shared" si="101"/>
        <v>6978</v>
      </c>
      <c r="BD292" s="52" t="str">
        <f t="shared" si="102"/>
        <v>Binnenschiffer und Lotse</v>
      </c>
      <c r="BE292" s="52" t="str">
        <f t="shared" si="103"/>
        <v>Unternehmen</v>
      </c>
      <c r="BF292" s="52">
        <f t="shared" si="104"/>
        <v>1</v>
      </c>
    </row>
    <row r="293" spans="1:58" hidden="1" x14ac:dyDescent="0.35">
      <c r="A293" s="107" t="s">
        <v>2679</v>
      </c>
      <c r="B293" s="75" t="s">
        <v>668</v>
      </c>
      <c r="C293" s="52" t="s">
        <v>3</v>
      </c>
      <c r="D293" s="52" t="s">
        <v>3</v>
      </c>
      <c r="E293" s="52" t="s">
        <v>2</v>
      </c>
      <c r="F293" s="52" t="s">
        <v>2</v>
      </c>
      <c r="G293" s="52" t="s">
        <v>2</v>
      </c>
      <c r="H293" s="52" t="s">
        <v>2</v>
      </c>
      <c r="I293" s="52" t="s">
        <v>3</v>
      </c>
      <c r="J293" s="52">
        <v>4</v>
      </c>
      <c r="K293" s="52" t="s">
        <v>2</v>
      </c>
      <c r="L293" s="52" t="s">
        <v>2</v>
      </c>
      <c r="M293" s="52" t="s">
        <v>2</v>
      </c>
      <c r="N293" s="52" t="s">
        <v>3</v>
      </c>
      <c r="O293" s="52" t="s">
        <v>2412</v>
      </c>
      <c r="P293" s="52" t="s">
        <v>4438</v>
      </c>
      <c r="Q293" s="52" t="str">
        <f t="shared" ref="Q293:AF302" si="110">IF(ISERROR(FIND(Q$2,$P293,1)),"Nein","Ja")</f>
        <v>Nein</v>
      </c>
      <c r="R293" s="52" t="str">
        <f t="shared" si="110"/>
        <v>Nein</v>
      </c>
      <c r="S293" s="52" t="str">
        <f t="shared" si="110"/>
        <v>Nein</v>
      </c>
      <c r="T293" s="52" t="str">
        <f t="shared" si="110"/>
        <v>Ja</v>
      </c>
      <c r="U293" s="52" t="str">
        <f t="shared" si="110"/>
        <v>Nein</v>
      </c>
      <c r="V293" s="52" t="str">
        <f t="shared" si="110"/>
        <v>Nein</v>
      </c>
      <c r="W293" s="52" t="str">
        <f t="shared" si="110"/>
        <v>Nein</v>
      </c>
      <c r="X293" s="52" t="str">
        <f t="shared" si="110"/>
        <v>Ja</v>
      </c>
      <c r="Y293" s="52" t="str">
        <f t="shared" si="110"/>
        <v>Nein</v>
      </c>
      <c r="Z293" s="52" t="str">
        <f t="shared" si="110"/>
        <v>Nein</v>
      </c>
      <c r="AA293" s="52" t="str">
        <f t="shared" si="110"/>
        <v>Nein</v>
      </c>
      <c r="AB293" s="52" t="str">
        <f t="shared" si="110"/>
        <v>Ja</v>
      </c>
      <c r="AC293" s="52" t="str">
        <f t="shared" si="110"/>
        <v>Nein</v>
      </c>
      <c r="AD293" s="52" t="str">
        <f t="shared" si="110"/>
        <v>Nein</v>
      </c>
      <c r="AE293" s="52" t="str">
        <f t="shared" si="110"/>
        <v>Nein</v>
      </c>
      <c r="AF293" s="52" t="str">
        <f t="shared" si="110"/>
        <v>Nein</v>
      </c>
      <c r="AG293" s="61" t="str">
        <f>IF(Q293="Ja",VLOOKUP($Q$2,Plausis!A:E,5,0),IF(R293="Ja",VLOOKUP($R$2,Plausis!A:E,5,0),IF(T293="Ja",VLOOKUP($T$2,Plausis!A:E,5,0),IF(U293="Ja",VLOOKUP($U$2,Plausis!A:E,5,0),IF(AA293="Ja",VLOOKUP($AA$2,Plausis!A:E,5,0),IF(AC293="Ja",VLOOKUP($AC$2,Plausis!A:E,5,0),IF(AD293="Ja",VLOOKUP($AD$2,Plausis!A:E,5,0),"")))))))</f>
        <v>Dieser Betrieb ist nur im Komfort-RS ohne ergänzenden Spezial-Straf-RS versicherbar.</v>
      </c>
      <c r="AH293" s="52" t="str">
        <f>IF(Y293="Ja",VLOOKUP($Y$2,Plausis!A:E,5,0),"")</f>
        <v/>
      </c>
      <c r="AI293" s="52" t="str">
        <f t="shared" si="92"/>
        <v>Nein</v>
      </c>
      <c r="AJ293" s="52" t="str">
        <f>IF(S293="Ja",VLOOKUP($S$2,Plausis!A:E,5,0),IF(V293="Ja",VLOOKUP($V$2,Plausis!A:E,5,0),IF(X293="Ja",VLOOKUP($X$2,Plausis!A:E,5,0),"")))</f>
        <v>Dieser Betrieb kann nur ohne ergänzenden Spezial-Straf-RS versichert werden.</v>
      </c>
      <c r="AL293" s="52" t="s">
        <v>2</v>
      </c>
      <c r="AM293" s="114">
        <v>45531</v>
      </c>
      <c r="AN293" s="52" t="s">
        <v>4467</v>
      </c>
      <c r="AO293" s="52" t="str">
        <f>VLOOKUP(B293,'BAT Grundtabelle'!B:T,19,0)</f>
        <v>ja</v>
      </c>
      <c r="AP293" s="105" t="str">
        <f t="shared" si="93"/>
        <v>10267</v>
      </c>
      <c r="AQ293" s="52" t="str">
        <f t="shared" si="94"/>
        <v>Bioethanol - und Holzheizkraftwerk</v>
      </c>
      <c r="AR293" s="52" t="b">
        <f t="shared" si="109"/>
        <v>0</v>
      </c>
      <c r="AS293" s="52" t="b">
        <f t="shared" si="109"/>
        <v>0</v>
      </c>
      <c r="AT293" s="52" t="b">
        <f t="shared" si="109"/>
        <v>0</v>
      </c>
      <c r="AU293" s="52">
        <f t="shared" si="95"/>
        <v>4</v>
      </c>
      <c r="AW293" s="52" t="b">
        <f t="shared" si="96"/>
        <v>0</v>
      </c>
      <c r="AX293" s="52" t="str">
        <f t="shared" si="97"/>
        <v>Unternehmen</v>
      </c>
      <c r="AY293" s="52" t="b">
        <f t="shared" si="98"/>
        <v>0</v>
      </c>
      <c r="AZ293" s="52" t="str">
        <f t="shared" si="99"/>
        <v>10267</v>
      </c>
      <c r="BA293" s="52" t="str">
        <f>VLOOKUP(A293,'BAT Grundtabelle'!A:U,21,0)</f>
        <v>ja</v>
      </c>
      <c r="BB293" s="52" t="str">
        <f t="shared" si="100"/>
        <v>nein</v>
      </c>
      <c r="BC293" s="52" t="str">
        <f t="shared" si="101"/>
        <v>10267</v>
      </c>
      <c r="BD293" s="52" t="str">
        <f t="shared" si="102"/>
        <v>Bioethanol - und Holzheizkraftwerk</v>
      </c>
      <c r="BE293" s="52" t="str">
        <f t="shared" si="103"/>
        <v>Unternehmen</v>
      </c>
      <c r="BF293" s="52">
        <f t="shared" si="104"/>
        <v>4</v>
      </c>
    </row>
    <row r="294" spans="1:58" hidden="1" x14ac:dyDescent="0.35">
      <c r="A294" s="107" t="s">
        <v>2680</v>
      </c>
      <c r="B294" s="75" t="s">
        <v>669</v>
      </c>
      <c r="C294" s="52" t="s">
        <v>3</v>
      </c>
      <c r="D294" s="52" t="s">
        <v>3</v>
      </c>
      <c r="E294" s="52" t="s">
        <v>2</v>
      </c>
      <c r="F294" s="52" t="s">
        <v>2</v>
      </c>
      <c r="G294" s="52" t="s">
        <v>2</v>
      </c>
      <c r="H294" s="52" t="s">
        <v>2</v>
      </c>
      <c r="I294" s="52" t="s">
        <v>3</v>
      </c>
      <c r="J294" s="52">
        <v>3</v>
      </c>
      <c r="K294" s="52" t="s">
        <v>2</v>
      </c>
      <c r="L294" s="52" t="s">
        <v>2</v>
      </c>
      <c r="M294" s="52" t="s">
        <v>2</v>
      </c>
      <c r="N294" s="52" t="s">
        <v>3</v>
      </c>
      <c r="P294" s="52" t="s">
        <v>4</v>
      </c>
      <c r="Q294" s="52" t="str">
        <f t="shared" si="110"/>
        <v>Nein</v>
      </c>
      <c r="R294" s="52" t="str">
        <f t="shared" si="110"/>
        <v>Nein</v>
      </c>
      <c r="S294" s="52" t="str">
        <f t="shared" si="110"/>
        <v>Nein</v>
      </c>
      <c r="T294" s="52" t="str">
        <f t="shared" si="110"/>
        <v>Nein</v>
      </c>
      <c r="U294" s="52" t="str">
        <f t="shared" si="110"/>
        <v>Nein</v>
      </c>
      <c r="V294" s="52" t="str">
        <f t="shared" si="110"/>
        <v>Nein</v>
      </c>
      <c r="W294" s="52" t="str">
        <f t="shared" si="110"/>
        <v>Nein</v>
      </c>
      <c r="X294" s="52" t="str">
        <f t="shared" si="110"/>
        <v>Nein</v>
      </c>
      <c r="Y294" s="52" t="str">
        <f t="shared" si="110"/>
        <v>Nein</v>
      </c>
      <c r="Z294" s="52" t="str">
        <f t="shared" si="110"/>
        <v>Nein</v>
      </c>
      <c r="AA294" s="52" t="str">
        <f t="shared" si="110"/>
        <v>Nein</v>
      </c>
      <c r="AB294" s="52" t="str">
        <f t="shared" si="110"/>
        <v>Nein</v>
      </c>
      <c r="AC294" s="52" t="str">
        <f t="shared" si="110"/>
        <v>Nein</v>
      </c>
      <c r="AD294" s="52" t="str">
        <f t="shared" si="110"/>
        <v>Nein</v>
      </c>
      <c r="AE294" s="52" t="str">
        <f t="shared" si="110"/>
        <v>Nein</v>
      </c>
      <c r="AF294" s="52" t="str">
        <f t="shared" si="110"/>
        <v>Nein</v>
      </c>
      <c r="AG294" s="61" t="str">
        <f>IF(Q294="Ja",VLOOKUP($Q$2,Plausis!A:E,5,0),IF(R294="Ja",VLOOKUP($R$2,Plausis!A:E,5,0),IF(T294="Ja",VLOOKUP($T$2,Plausis!A:E,5,0),IF(U294="Ja",VLOOKUP($U$2,Plausis!A:E,5,0),IF(AA294="Ja",VLOOKUP($AA$2,Plausis!A:E,5,0),IF(AC294="Ja",VLOOKUP($AC$2,Plausis!A:E,5,0),IF(AD294="Ja",VLOOKUP($AD$2,Plausis!A:E,5,0),"")))))))</f>
        <v/>
      </c>
      <c r="AH294" s="52" t="str">
        <f>IF(Y294="Ja",VLOOKUP($Y$2,Plausis!A:E,5,0),"")</f>
        <v/>
      </c>
      <c r="AI294" s="52" t="str">
        <f t="shared" si="92"/>
        <v>Ja</v>
      </c>
      <c r="AJ294" s="52" t="str">
        <f>IF(S294="Ja",VLOOKUP($S$2,Plausis!A:E,5,0),IF(V294="Ja",VLOOKUP($V$2,Plausis!A:E,5,0),IF(X294="Ja",VLOOKUP($X$2,Plausis!A:E,5,0),"")))</f>
        <v/>
      </c>
      <c r="AL294" s="52" t="s">
        <v>2</v>
      </c>
      <c r="AM294" s="114">
        <v>45531</v>
      </c>
      <c r="AN294" s="52" t="s">
        <v>4467</v>
      </c>
      <c r="AO294" s="52" t="str">
        <f>VLOOKUP(B294,'BAT Grundtabelle'!B:T,19,0)</f>
        <v>ja</v>
      </c>
      <c r="AP294" s="105" t="str">
        <f t="shared" si="93"/>
        <v>10268</v>
      </c>
      <c r="AQ294" s="52" t="str">
        <f t="shared" si="94"/>
        <v>Biogasanlagen</v>
      </c>
      <c r="AR294" s="52" t="b">
        <f t="shared" si="109"/>
        <v>0</v>
      </c>
      <c r="AS294" s="52" t="b">
        <f t="shared" si="109"/>
        <v>0</v>
      </c>
      <c r="AT294" s="52" t="b">
        <f t="shared" si="109"/>
        <v>0</v>
      </c>
      <c r="AU294" s="52">
        <f t="shared" si="95"/>
        <v>3</v>
      </c>
      <c r="AW294" s="52" t="b">
        <f t="shared" si="96"/>
        <v>0</v>
      </c>
      <c r="AX294" s="52" t="str">
        <f t="shared" si="97"/>
        <v>Unternehmen</v>
      </c>
      <c r="AY294" s="52" t="b">
        <f t="shared" si="98"/>
        <v>0</v>
      </c>
      <c r="AZ294" s="52" t="str">
        <f t="shared" si="99"/>
        <v>10268</v>
      </c>
      <c r="BA294" s="52" t="str">
        <f>VLOOKUP(A294,'BAT Grundtabelle'!A:U,21,0)</f>
        <v>ja</v>
      </c>
      <c r="BB294" s="52" t="str">
        <f t="shared" si="100"/>
        <v>nein</v>
      </c>
      <c r="BC294" s="52" t="str">
        <f t="shared" si="101"/>
        <v>10268</v>
      </c>
      <c r="BD294" s="52" t="str">
        <f t="shared" si="102"/>
        <v>Biogasanlagen</v>
      </c>
      <c r="BE294" s="52" t="str">
        <f t="shared" si="103"/>
        <v>Unternehmen</v>
      </c>
      <c r="BF294" s="52">
        <f t="shared" si="104"/>
        <v>3</v>
      </c>
    </row>
    <row r="295" spans="1:58" hidden="1" x14ac:dyDescent="0.35">
      <c r="A295" s="107" t="s">
        <v>2681</v>
      </c>
      <c r="B295" s="75" t="s">
        <v>162</v>
      </c>
      <c r="C295" s="52" t="s">
        <v>3</v>
      </c>
      <c r="D295" s="52" t="s">
        <v>3</v>
      </c>
      <c r="E295" s="52" t="s">
        <v>2</v>
      </c>
      <c r="F295" s="52" t="s">
        <v>2</v>
      </c>
      <c r="G295" s="52" t="s">
        <v>2</v>
      </c>
      <c r="H295" s="52" t="s">
        <v>2</v>
      </c>
      <c r="I295" s="52" t="s">
        <v>3</v>
      </c>
      <c r="J295" s="52">
        <v>1</v>
      </c>
      <c r="K295" s="52" t="s">
        <v>2</v>
      </c>
      <c r="L295" s="52" t="s">
        <v>2</v>
      </c>
      <c r="M295" s="52" t="s">
        <v>2</v>
      </c>
      <c r="N295" s="52" t="s">
        <v>3</v>
      </c>
      <c r="P295" s="52" t="s">
        <v>4</v>
      </c>
      <c r="Q295" s="52" t="str">
        <f t="shared" si="110"/>
        <v>Nein</v>
      </c>
      <c r="R295" s="52" t="str">
        <f t="shared" si="110"/>
        <v>Nein</v>
      </c>
      <c r="S295" s="52" t="str">
        <f t="shared" si="110"/>
        <v>Nein</v>
      </c>
      <c r="T295" s="52" t="str">
        <f t="shared" si="110"/>
        <v>Nein</v>
      </c>
      <c r="U295" s="52" t="str">
        <f t="shared" si="110"/>
        <v>Nein</v>
      </c>
      <c r="V295" s="52" t="str">
        <f t="shared" si="110"/>
        <v>Nein</v>
      </c>
      <c r="W295" s="52" t="str">
        <f t="shared" si="110"/>
        <v>Nein</v>
      </c>
      <c r="X295" s="52" t="str">
        <f t="shared" si="110"/>
        <v>Nein</v>
      </c>
      <c r="Y295" s="52" t="str">
        <f t="shared" si="110"/>
        <v>Nein</v>
      </c>
      <c r="Z295" s="52" t="str">
        <f t="shared" si="110"/>
        <v>Nein</v>
      </c>
      <c r="AA295" s="52" t="str">
        <f t="shared" si="110"/>
        <v>Nein</v>
      </c>
      <c r="AB295" s="52" t="str">
        <f t="shared" si="110"/>
        <v>Nein</v>
      </c>
      <c r="AC295" s="52" t="str">
        <f t="shared" si="110"/>
        <v>Nein</v>
      </c>
      <c r="AD295" s="52" t="str">
        <f t="shared" si="110"/>
        <v>Nein</v>
      </c>
      <c r="AE295" s="52" t="str">
        <f t="shared" si="110"/>
        <v>Nein</v>
      </c>
      <c r="AF295" s="52" t="str">
        <f t="shared" si="110"/>
        <v>Nein</v>
      </c>
      <c r="AG295" s="61" t="str">
        <f>IF(Q295="Ja",VLOOKUP($Q$2,Plausis!A:E,5,0),IF(R295="Ja",VLOOKUP($R$2,Plausis!A:E,5,0),IF(T295="Ja",VLOOKUP($T$2,Plausis!A:E,5,0),IF(U295="Ja",VLOOKUP($U$2,Plausis!A:E,5,0),IF(AA295="Ja",VLOOKUP($AA$2,Plausis!A:E,5,0),IF(AC295="Ja",VLOOKUP($AC$2,Plausis!A:E,5,0),IF(AD295="Ja",VLOOKUP($AD$2,Plausis!A:E,5,0),"")))))))</f>
        <v/>
      </c>
      <c r="AH295" s="52" t="str">
        <f>IF(Y295="Ja",VLOOKUP($Y$2,Plausis!A:E,5,0),"")</f>
        <v/>
      </c>
      <c r="AI295" s="52" t="str">
        <f t="shared" si="92"/>
        <v>Ja</v>
      </c>
      <c r="AJ295" s="52" t="str">
        <f>IF(S295="Ja",VLOOKUP($S$2,Plausis!A:E,5,0),IF(V295="Ja",VLOOKUP($V$2,Plausis!A:E,5,0),IF(X295="Ja",VLOOKUP($X$2,Plausis!A:E,5,0),"")))</f>
        <v/>
      </c>
      <c r="AL295" s="52" t="s">
        <v>3</v>
      </c>
      <c r="AM295" s="114">
        <v>45531</v>
      </c>
      <c r="AN295" s="52" t="s">
        <v>4467</v>
      </c>
      <c r="AO295" s="52" t="str">
        <f>VLOOKUP(B295,'BAT Grundtabelle'!B:T,19,0)</f>
        <v>ja</v>
      </c>
      <c r="AP295" s="105" t="str">
        <f t="shared" si="93"/>
        <v>10269</v>
      </c>
      <c r="AQ295" s="52" t="str">
        <f t="shared" si="94"/>
        <v>Bioladen</v>
      </c>
      <c r="AR295" s="52" t="b">
        <f t="shared" si="109"/>
        <v>0</v>
      </c>
      <c r="AS295" s="52" t="b">
        <f t="shared" si="109"/>
        <v>0</v>
      </c>
      <c r="AT295" s="52" t="b">
        <f t="shared" si="109"/>
        <v>0</v>
      </c>
      <c r="AU295" s="52">
        <f t="shared" si="95"/>
        <v>1</v>
      </c>
      <c r="AW295" s="52" t="b">
        <f t="shared" si="96"/>
        <v>0</v>
      </c>
      <c r="AX295" s="52" t="str">
        <f t="shared" si="97"/>
        <v>Unternehmen</v>
      </c>
      <c r="AY295" s="52" t="b">
        <f t="shared" si="98"/>
        <v>0</v>
      </c>
      <c r="AZ295" s="52" t="str">
        <f t="shared" si="99"/>
        <v>10269</v>
      </c>
      <c r="BA295" s="52" t="str">
        <f>VLOOKUP(A295,'BAT Grundtabelle'!A:U,21,0)</f>
        <v>ja</v>
      </c>
      <c r="BB295" s="52" t="str">
        <f t="shared" si="100"/>
        <v>nein</v>
      </c>
      <c r="BC295" s="52" t="str">
        <f t="shared" si="101"/>
        <v>10269</v>
      </c>
      <c r="BD295" s="52" t="str">
        <f t="shared" si="102"/>
        <v>Bioladen</v>
      </c>
      <c r="BE295" s="52" t="str">
        <f t="shared" si="103"/>
        <v>Unternehmen</v>
      </c>
      <c r="BF295" s="52">
        <f t="shared" si="104"/>
        <v>1</v>
      </c>
    </row>
    <row r="296" spans="1:58" hidden="1" x14ac:dyDescent="0.35">
      <c r="A296" s="107" t="s">
        <v>2682</v>
      </c>
      <c r="B296" s="75" t="s">
        <v>211</v>
      </c>
      <c r="C296" s="52" t="s">
        <v>3</v>
      </c>
      <c r="D296" s="52" t="s">
        <v>3</v>
      </c>
      <c r="E296" s="52" t="s">
        <v>2</v>
      </c>
      <c r="F296" s="52" t="s">
        <v>2</v>
      </c>
      <c r="G296" s="52" t="s">
        <v>2</v>
      </c>
      <c r="H296" s="52" t="s">
        <v>2</v>
      </c>
      <c r="I296" s="52" t="s">
        <v>3</v>
      </c>
      <c r="J296" s="52">
        <v>2</v>
      </c>
      <c r="K296" s="52" t="s">
        <v>2</v>
      </c>
      <c r="L296" s="52" t="s">
        <v>2</v>
      </c>
      <c r="M296" s="52" t="s">
        <v>2</v>
      </c>
      <c r="N296" s="52" t="s">
        <v>3</v>
      </c>
      <c r="P296" s="52" t="s">
        <v>4</v>
      </c>
      <c r="Q296" s="52" t="str">
        <f t="shared" si="110"/>
        <v>Nein</v>
      </c>
      <c r="R296" s="52" t="str">
        <f t="shared" si="110"/>
        <v>Nein</v>
      </c>
      <c r="S296" s="52" t="str">
        <f t="shared" si="110"/>
        <v>Nein</v>
      </c>
      <c r="T296" s="52" t="str">
        <f t="shared" si="110"/>
        <v>Nein</v>
      </c>
      <c r="U296" s="52" t="str">
        <f t="shared" si="110"/>
        <v>Nein</v>
      </c>
      <c r="V296" s="52" t="str">
        <f t="shared" si="110"/>
        <v>Nein</v>
      </c>
      <c r="W296" s="52" t="str">
        <f t="shared" si="110"/>
        <v>Nein</v>
      </c>
      <c r="X296" s="52" t="str">
        <f t="shared" si="110"/>
        <v>Nein</v>
      </c>
      <c r="Y296" s="52" t="str">
        <f t="shared" si="110"/>
        <v>Nein</v>
      </c>
      <c r="Z296" s="52" t="str">
        <f t="shared" si="110"/>
        <v>Nein</v>
      </c>
      <c r="AA296" s="52" t="str">
        <f t="shared" si="110"/>
        <v>Nein</v>
      </c>
      <c r="AB296" s="52" t="str">
        <f t="shared" si="110"/>
        <v>Nein</v>
      </c>
      <c r="AC296" s="52" t="str">
        <f t="shared" si="110"/>
        <v>Nein</v>
      </c>
      <c r="AD296" s="52" t="str">
        <f t="shared" si="110"/>
        <v>Nein</v>
      </c>
      <c r="AE296" s="52" t="str">
        <f t="shared" si="110"/>
        <v>Nein</v>
      </c>
      <c r="AF296" s="52" t="str">
        <f t="shared" si="110"/>
        <v>Nein</v>
      </c>
      <c r="AG296" s="61" t="str">
        <f>IF(Q296="Ja",VLOOKUP($Q$2,Plausis!A:E,5,0),IF(R296="Ja",VLOOKUP($R$2,Plausis!A:E,5,0),IF(T296="Ja",VLOOKUP($T$2,Plausis!A:E,5,0),IF(U296="Ja",VLOOKUP($U$2,Plausis!A:E,5,0),IF(AA296="Ja",VLOOKUP($AA$2,Plausis!A:E,5,0),IF(AC296="Ja",VLOOKUP($AC$2,Plausis!A:E,5,0),IF(AD296="Ja",VLOOKUP($AD$2,Plausis!A:E,5,0),"")))))))</f>
        <v/>
      </c>
      <c r="AH296" s="52" t="str">
        <f>IF(Y296="Ja",VLOOKUP($Y$2,Plausis!A:E,5,0),"")</f>
        <v/>
      </c>
      <c r="AI296" s="52" t="str">
        <f t="shared" si="92"/>
        <v>Ja</v>
      </c>
      <c r="AJ296" s="52" t="str">
        <f>IF(S296="Ja",VLOOKUP($S$2,Plausis!A:E,5,0),IF(V296="Ja",VLOOKUP($V$2,Plausis!A:E,5,0),IF(X296="Ja",VLOOKUP($X$2,Plausis!A:E,5,0),"")))</f>
        <v/>
      </c>
      <c r="AL296" s="52" t="s">
        <v>2</v>
      </c>
      <c r="AM296" s="114">
        <v>45531</v>
      </c>
      <c r="AN296" s="52" t="s">
        <v>4467</v>
      </c>
      <c r="AO296" s="52" t="str">
        <f>VLOOKUP(B296,'BAT Grundtabelle'!B:T,19,0)</f>
        <v>ja</v>
      </c>
      <c r="AP296" s="105" t="str">
        <f t="shared" si="93"/>
        <v>10270</v>
      </c>
      <c r="AQ296" s="52" t="str">
        <f t="shared" si="94"/>
        <v>Biolifting</v>
      </c>
      <c r="AR296" s="52" t="b">
        <f t="shared" si="109"/>
        <v>0</v>
      </c>
      <c r="AS296" s="52" t="b">
        <f t="shared" si="109"/>
        <v>0</v>
      </c>
      <c r="AT296" s="52" t="b">
        <f t="shared" si="109"/>
        <v>0</v>
      </c>
      <c r="AU296" s="52">
        <f t="shared" si="95"/>
        <v>2</v>
      </c>
      <c r="AW296" s="52" t="b">
        <f t="shared" si="96"/>
        <v>0</v>
      </c>
      <c r="AX296" s="52" t="str">
        <f t="shared" si="97"/>
        <v>Unternehmen</v>
      </c>
      <c r="AY296" s="52" t="b">
        <f t="shared" si="98"/>
        <v>0</v>
      </c>
      <c r="AZ296" s="52" t="str">
        <f t="shared" si="99"/>
        <v>10270</v>
      </c>
      <c r="BA296" s="52" t="str">
        <f>VLOOKUP(A296,'BAT Grundtabelle'!A:U,21,0)</f>
        <v>ja</v>
      </c>
      <c r="BB296" s="52" t="str">
        <f t="shared" si="100"/>
        <v>nein</v>
      </c>
      <c r="BC296" s="52" t="str">
        <f t="shared" si="101"/>
        <v>10270</v>
      </c>
      <c r="BD296" s="52" t="str">
        <f t="shared" si="102"/>
        <v>Biolifting</v>
      </c>
      <c r="BE296" s="52" t="str">
        <f t="shared" si="103"/>
        <v>Unternehmen</v>
      </c>
      <c r="BF296" s="52">
        <f t="shared" si="104"/>
        <v>2</v>
      </c>
    </row>
    <row r="297" spans="1:58" hidden="1" x14ac:dyDescent="0.35">
      <c r="A297" s="107" t="s">
        <v>2683</v>
      </c>
      <c r="B297" s="75" t="s">
        <v>179</v>
      </c>
      <c r="C297" s="52" t="s">
        <v>3</v>
      </c>
      <c r="D297" s="52" t="s">
        <v>3</v>
      </c>
      <c r="E297" s="52" t="s">
        <v>2</v>
      </c>
      <c r="F297" s="52" t="s">
        <v>2</v>
      </c>
      <c r="G297" s="52" t="s">
        <v>2</v>
      </c>
      <c r="H297" s="52" t="s">
        <v>2</v>
      </c>
      <c r="I297" s="52" t="s">
        <v>3</v>
      </c>
      <c r="J297" s="52">
        <v>2</v>
      </c>
      <c r="K297" s="52" t="s">
        <v>2</v>
      </c>
      <c r="L297" s="52" t="s">
        <v>2</v>
      </c>
      <c r="M297" s="52" t="s">
        <v>2</v>
      </c>
      <c r="N297" s="52" t="s">
        <v>3</v>
      </c>
      <c r="P297" s="52" t="s">
        <v>57</v>
      </c>
      <c r="Q297" s="52" t="str">
        <f t="shared" si="110"/>
        <v>Nein</v>
      </c>
      <c r="R297" s="52" t="str">
        <f t="shared" si="110"/>
        <v>Nein</v>
      </c>
      <c r="S297" s="52" t="str">
        <f t="shared" si="110"/>
        <v>Nein</v>
      </c>
      <c r="T297" s="52" t="str">
        <f t="shared" si="110"/>
        <v>Ja</v>
      </c>
      <c r="U297" s="52" t="str">
        <f t="shared" si="110"/>
        <v>Nein</v>
      </c>
      <c r="V297" s="52" t="str">
        <f t="shared" si="110"/>
        <v>Nein</v>
      </c>
      <c r="W297" s="52" t="str">
        <f t="shared" si="110"/>
        <v>Nein</v>
      </c>
      <c r="X297" s="52" t="str">
        <f t="shared" si="110"/>
        <v>Ja</v>
      </c>
      <c r="Y297" s="52" t="str">
        <f t="shared" si="110"/>
        <v>Nein</v>
      </c>
      <c r="Z297" s="52" t="str">
        <f t="shared" si="110"/>
        <v>Nein</v>
      </c>
      <c r="AA297" s="52" t="str">
        <f t="shared" si="110"/>
        <v>Nein</v>
      </c>
      <c r="AB297" s="52" t="str">
        <f t="shared" si="110"/>
        <v>Nein</v>
      </c>
      <c r="AC297" s="52" t="str">
        <f t="shared" si="110"/>
        <v>Nein</v>
      </c>
      <c r="AD297" s="52" t="str">
        <f t="shared" si="110"/>
        <v>Nein</v>
      </c>
      <c r="AE297" s="52" t="str">
        <f t="shared" si="110"/>
        <v>Nein</v>
      </c>
      <c r="AF297" s="52" t="str">
        <f t="shared" si="110"/>
        <v>Nein</v>
      </c>
      <c r="AG297" s="61" t="str">
        <f>IF(Q297="Ja",VLOOKUP($Q$2,Plausis!A:E,5,0),IF(R297="Ja",VLOOKUP($R$2,Plausis!A:E,5,0),IF(T297="Ja",VLOOKUP($T$2,Plausis!A:E,5,0),IF(U297="Ja",VLOOKUP($U$2,Plausis!A:E,5,0),IF(AA297="Ja",VLOOKUP($AA$2,Plausis!A:E,5,0),IF(AC297="Ja",VLOOKUP($AC$2,Plausis!A:E,5,0),IF(AD297="Ja",VLOOKUP($AD$2,Plausis!A:E,5,0),"")))))))</f>
        <v>Dieser Betrieb ist nur im Komfort-RS ohne ergänzenden Spezial-Straf-RS versicherbar.</v>
      </c>
      <c r="AH297" s="52" t="str">
        <f>IF(Y297="Ja",VLOOKUP($Y$2,Plausis!A:E,5,0),"")</f>
        <v/>
      </c>
      <c r="AI297" s="52" t="str">
        <f t="shared" si="92"/>
        <v>Nein</v>
      </c>
      <c r="AJ297" s="52" t="str">
        <f>IF(S297="Ja",VLOOKUP($S$2,Plausis!A:E,5,0),IF(V297="Ja",VLOOKUP($V$2,Plausis!A:E,5,0),IF(X297="Ja",VLOOKUP($X$2,Plausis!A:E,5,0),"")))</f>
        <v>Dieser Betrieb kann nur ohne ergänzenden Spezial-Straf-RS versichert werden.</v>
      </c>
      <c r="AL297" s="52" t="s">
        <v>2</v>
      </c>
      <c r="AM297" s="114">
        <v>45531</v>
      </c>
      <c r="AN297" s="52" t="s">
        <v>4467</v>
      </c>
      <c r="AO297" s="52" t="str">
        <f>VLOOKUP(B297,'BAT Grundtabelle'!B:T,19,0)</f>
        <v>ja</v>
      </c>
      <c r="AP297" s="105" t="str">
        <f t="shared" si="93"/>
        <v>10271</v>
      </c>
      <c r="AQ297" s="52" t="str">
        <f t="shared" si="94"/>
        <v>Biologischer Laborbetrieb</v>
      </c>
      <c r="AR297" s="52" t="b">
        <f t="shared" si="109"/>
        <v>0</v>
      </c>
      <c r="AS297" s="52" t="b">
        <f t="shared" si="109"/>
        <v>0</v>
      </c>
      <c r="AT297" s="52" t="b">
        <f t="shared" si="109"/>
        <v>0</v>
      </c>
      <c r="AU297" s="52">
        <f t="shared" si="95"/>
        <v>2</v>
      </c>
      <c r="AW297" s="52" t="b">
        <f t="shared" si="96"/>
        <v>0</v>
      </c>
      <c r="AX297" s="52" t="str">
        <f t="shared" si="97"/>
        <v>Unternehmen</v>
      </c>
      <c r="AY297" s="52" t="b">
        <f t="shared" si="98"/>
        <v>0</v>
      </c>
      <c r="AZ297" s="52" t="str">
        <f t="shared" si="99"/>
        <v>10271</v>
      </c>
      <c r="BA297" s="52" t="str">
        <f>VLOOKUP(A297,'BAT Grundtabelle'!A:U,21,0)</f>
        <v>ja</v>
      </c>
      <c r="BB297" s="52" t="str">
        <f t="shared" si="100"/>
        <v>nein</v>
      </c>
      <c r="BC297" s="52" t="str">
        <f t="shared" si="101"/>
        <v>10271</v>
      </c>
      <c r="BD297" s="52" t="str">
        <f t="shared" si="102"/>
        <v>Biologischer Laborbetrieb</v>
      </c>
      <c r="BE297" s="52" t="str">
        <f t="shared" si="103"/>
        <v>Unternehmen</v>
      </c>
      <c r="BF297" s="52">
        <f t="shared" si="104"/>
        <v>2</v>
      </c>
    </row>
    <row r="298" spans="1:58" hidden="1" x14ac:dyDescent="0.35">
      <c r="A298" s="107" t="s">
        <v>2684</v>
      </c>
      <c r="B298" s="75" t="s">
        <v>770</v>
      </c>
      <c r="C298" s="52" t="s">
        <v>3</v>
      </c>
      <c r="D298" s="52" t="s">
        <v>3</v>
      </c>
      <c r="E298" s="52" t="s">
        <v>2</v>
      </c>
      <c r="F298" s="52" t="s">
        <v>2</v>
      </c>
      <c r="G298" s="52" t="s">
        <v>2</v>
      </c>
      <c r="H298" s="52" t="s">
        <v>2</v>
      </c>
      <c r="I298" s="52" t="s">
        <v>3</v>
      </c>
      <c r="J298" s="52">
        <v>1</v>
      </c>
      <c r="K298" s="52" t="s">
        <v>2</v>
      </c>
      <c r="L298" s="52" t="s">
        <v>2</v>
      </c>
      <c r="M298" s="52" t="s">
        <v>2</v>
      </c>
      <c r="N298" s="52" t="s">
        <v>3</v>
      </c>
      <c r="P298" s="52" t="s">
        <v>4</v>
      </c>
      <c r="Q298" s="52" t="str">
        <f t="shared" si="110"/>
        <v>Nein</v>
      </c>
      <c r="R298" s="52" t="str">
        <f t="shared" si="110"/>
        <v>Nein</v>
      </c>
      <c r="S298" s="52" t="str">
        <f t="shared" si="110"/>
        <v>Nein</v>
      </c>
      <c r="T298" s="52" t="str">
        <f t="shared" si="110"/>
        <v>Nein</v>
      </c>
      <c r="U298" s="52" t="str">
        <f t="shared" si="110"/>
        <v>Nein</v>
      </c>
      <c r="V298" s="52" t="str">
        <f t="shared" si="110"/>
        <v>Nein</v>
      </c>
      <c r="W298" s="52" t="str">
        <f t="shared" si="110"/>
        <v>Nein</v>
      </c>
      <c r="X298" s="52" t="str">
        <f t="shared" si="110"/>
        <v>Nein</v>
      </c>
      <c r="Y298" s="52" t="str">
        <f t="shared" si="110"/>
        <v>Nein</v>
      </c>
      <c r="Z298" s="52" t="str">
        <f t="shared" si="110"/>
        <v>Nein</v>
      </c>
      <c r="AA298" s="52" t="str">
        <f t="shared" si="110"/>
        <v>Nein</v>
      </c>
      <c r="AB298" s="52" t="str">
        <f t="shared" si="110"/>
        <v>Nein</v>
      </c>
      <c r="AC298" s="52" t="str">
        <f t="shared" si="110"/>
        <v>Nein</v>
      </c>
      <c r="AD298" s="52" t="str">
        <f t="shared" si="110"/>
        <v>Nein</v>
      </c>
      <c r="AE298" s="52" t="str">
        <f t="shared" si="110"/>
        <v>Nein</v>
      </c>
      <c r="AF298" s="52" t="str">
        <f t="shared" si="110"/>
        <v>Nein</v>
      </c>
      <c r="AG298" s="61" t="str">
        <f>IF(Q298="Ja",VLOOKUP($Q$2,Plausis!A:E,5,0),IF(R298="Ja",VLOOKUP($R$2,Plausis!A:E,5,0),IF(T298="Ja",VLOOKUP($T$2,Plausis!A:E,5,0),IF(U298="Ja",VLOOKUP($U$2,Plausis!A:E,5,0),IF(AA298="Ja",VLOOKUP($AA$2,Plausis!A:E,5,0),IF(AC298="Ja",VLOOKUP($AC$2,Plausis!A:E,5,0),IF(AD298="Ja",VLOOKUP($AD$2,Plausis!A:E,5,0),"")))))))</f>
        <v/>
      </c>
      <c r="AH298" s="52" t="str">
        <f>IF(Y298="Ja",VLOOKUP($Y$2,Plausis!A:E,5,0),"")</f>
        <v/>
      </c>
      <c r="AI298" s="52" t="str">
        <f t="shared" si="92"/>
        <v>Ja</v>
      </c>
      <c r="AJ298" s="52" t="str">
        <f>IF(S298="Ja",VLOOKUP($S$2,Plausis!A:E,5,0),IF(V298="Ja",VLOOKUP($V$2,Plausis!A:E,5,0),IF(X298="Ja",VLOOKUP($X$2,Plausis!A:E,5,0),"")))</f>
        <v/>
      </c>
      <c r="AL298" s="52" t="s">
        <v>3</v>
      </c>
      <c r="AM298" s="114">
        <v>45531</v>
      </c>
      <c r="AN298" s="52" t="s">
        <v>4467</v>
      </c>
      <c r="AO298" s="52" t="str">
        <f>VLOOKUP(B298,'BAT Grundtabelle'!B:T,19,0)</f>
        <v>ja</v>
      </c>
      <c r="AP298" s="105" t="str">
        <f t="shared" si="93"/>
        <v>10272</v>
      </c>
      <c r="AQ298" s="52" t="str">
        <f t="shared" si="94"/>
        <v>Bistro</v>
      </c>
      <c r="AR298" s="52" t="b">
        <f t="shared" si="109"/>
        <v>0</v>
      </c>
      <c r="AS298" s="52" t="b">
        <f t="shared" si="109"/>
        <v>0</v>
      </c>
      <c r="AT298" s="52" t="b">
        <f t="shared" si="109"/>
        <v>0</v>
      </c>
      <c r="AU298" s="52">
        <f t="shared" si="95"/>
        <v>1</v>
      </c>
      <c r="AW298" s="52" t="b">
        <f t="shared" si="96"/>
        <v>0</v>
      </c>
      <c r="AX298" s="52" t="str">
        <f t="shared" si="97"/>
        <v>Unternehmen</v>
      </c>
      <c r="AY298" s="52" t="b">
        <f t="shared" si="98"/>
        <v>0</v>
      </c>
      <c r="AZ298" s="52" t="str">
        <f t="shared" si="99"/>
        <v>10272</v>
      </c>
      <c r="BA298" s="52" t="str">
        <f>VLOOKUP(A298,'BAT Grundtabelle'!A:U,21,0)</f>
        <v>ja</v>
      </c>
      <c r="BB298" s="52" t="str">
        <f t="shared" si="100"/>
        <v>nein</v>
      </c>
      <c r="BC298" s="52" t="str">
        <f t="shared" si="101"/>
        <v>10272</v>
      </c>
      <c r="BD298" s="52" t="str">
        <f t="shared" si="102"/>
        <v>Bistro</v>
      </c>
      <c r="BE298" s="52" t="str">
        <f t="shared" si="103"/>
        <v>Unternehmen</v>
      </c>
      <c r="BF298" s="52">
        <f t="shared" si="104"/>
        <v>1</v>
      </c>
    </row>
    <row r="299" spans="1:58" hidden="1" x14ac:dyDescent="0.35">
      <c r="A299" s="107" t="s">
        <v>2685</v>
      </c>
      <c r="B299" s="75" t="s">
        <v>384</v>
      </c>
      <c r="C299" s="52" t="s">
        <v>3</v>
      </c>
      <c r="D299" s="52" t="s">
        <v>3</v>
      </c>
      <c r="E299" s="52" t="s">
        <v>2</v>
      </c>
      <c r="F299" s="52" t="s">
        <v>2</v>
      </c>
      <c r="G299" s="52" t="s">
        <v>2</v>
      </c>
      <c r="H299" s="52" t="s">
        <v>2</v>
      </c>
      <c r="I299" s="52" t="s">
        <v>3</v>
      </c>
      <c r="J299" s="52">
        <v>2</v>
      </c>
      <c r="K299" s="52" t="s">
        <v>2</v>
      </c>
      <c r="L299" s="52" t="s">
        <v>2</v>
      </c>
      <c r="M299" s="52" t="s">
        <v>2</v>
      </c>
      <c r="N299" s="52" t="s">
        <v>3</v>
      </c>
      <c r="P299" s="52" t="s">
        <v>4</v>
      </c>
      <c r="Q299" s="52" t="str">
        <f t="shared" si="110"/>
        <v>Nein</v>
      </c>
      <c r="R299" s="52" t="str">
        <f t="shared" si="110"/>
        <v>Nein</v>
      </c>
      <c r="S299" s="52" t="str">
        <f t="shared" si="110"/>
        <v>Nein</v>
      </c>
      <c r="T299" s="52" t="str">
        <f t="shared" si="110"/>
        <v>Nein</v>
      </c>
      <c r="U299" s="52" t="str">
        <f t="shared" si="110"/>
        <v>Nein</v>
      </c>
      <c r="V299" s="52" t="str">
        <f t="shared" si="110"/>
        <v>Nein</v>
      </c>
      <c r="W299" s="52" t="str">
        <f t="shared" si="110"/>
        <v>Nein</v>
      </c>
      <c r="X299" s="52" t="str">
        <f t="shared" si="110"/>
        <v>Nein</v>
      </c>
      <c r="Y299" s="52" t="str">
        <f t="shared" si="110"/>
        <v>Nein</v>
      </c>
      <c r="Z299" s="52" t="str">
        <f t="shared" si="110"/>
        <v>Nein</v>
      </c>
      <c r="AA299" s="52" t="str">
        <f t="shared" si="110"/>
        <v>Nein</v>
      </c>
      <c r="AB299" s="52" t="str">
        <f t="shared" si="110"/>
        <v>Nein</v>
      </c>
      <c r="AC299" s="52" t="str">
        <f t="shared" si="110"/>
        <v>Nein</v>
      </c>
      <c r="AD299" s="52" t="str">
        <f t="shared" si="110"/>
        <v>Nein</v>
      </c>
      <c r="AE299" s="52" t="str">
        <f t="shared" si="110"/>
        <v>Nein</v>
      </c>
      <c r="AF299" s="52" t="str">
        <f t="shared" si="110"/>
        <v>Nein</v>
      </c>
      <c r="AG299" s="61" t="str">
        <f>IF(Q299="Ja",VLOOKUP($Q$2,Plausis!A:E,5,0),IF(R299="Ja",VLOOKUP($R$2,Plausis!A:E,5,0),IF(T299="Ja",VLOOKUP($T$2,Plausis!A:E,5,0),IF(U299="Ja",VLOOKUP($U$2,Plausis!A:E,5,0),IF(AA299="Ja",VLOOKUP($AA$2,Plausis!A:E,5,0),IF(AC299="Ja",VLOOKUP($AC$2,Plausis!A:E,5,0),IF(AD299="Ja",VLOOKUP($AD$2,Plausis!A:E,5,0),"")))))))</f>
        <v/>
      </c>
      <c r="AH299" s="52" t="str">
        <f>IF(Y299="Ja",VLOOKUP($Y$2,Plausis!A:E,5,0),"")</f>
        <v/>
      </c>
      <c r="AI299" s="52" t="str">
        <f t="shared" si="92"/>
        <v>Ja</v>
      </c>
      <c r="AJ299" s="52" t="str">
        <f>IF(S299="Ja",VLOOKUP($S$2,Plausis!A:E,5,0),IF(V299="Ja",VLOOKUP($V$2,Plausis!A:E,5,0),IF(X299="Ja",VLOOKUP($X$2,Plausis!A:E,5,0),"")))</f>
        <v/>
      </c>
      <c r="AL299" s="52" t="s">
        <v>2</v>
      </c>
      <c r="AM299" s="114">
        <v>45531</v>
      </c>
      <c r="AN299" s="52" t="s">
        <v>4467</v>
      </c>
      <c r="AO299" s="52" t="str">
        <f>VLOOKUP(B299,'BAT Grundtabelle'!B:T,19,0)</f>
        <v>ja</v>
      </c>
      <c r="AP299" s="105" t="str">
        <f t="shared" si="93"/>
        <v>10273</v>
      </c>
      <c r="AQ299" s="52" t="str">
        <f t="shared" si="94"/>
        <v>Bitumenmischanlagenbetrieb</v>
      </c>
      <c r="AR299" s="52" t="b">
        <f t="shared" si="109"/>
        <v>0</v>
      </c>
      <c r="AS299" s="52" t="b">
        <f t="shared" si="109"/>
        <v>0</v>
      </c>
      <c r="AT299" s="52" t="b">
        <f t="shared" si="109"/>
        <v>0</v>
      </c>
      <c r="AU299" s="52">
        <f t="shared" si="95"/>
        <v>2</v>
      </c>
      <c r="AW299" s="52" t="b">
        <f t="shared" si="96"/>
        <v>0</v>
      </c>
      <c r="AX299" s="52" t="str">
        <f t="shared" si="97"/>
        <v>Unternehmen</v>
      </c>
      <c r="AY299" s="52" t="b">
        <f t="shared" si="98"/>
        <v>0</v>
      </c>
      <c r="AZ299" s="52" t="str">
        <f t="shared" si="99"/>
        <v>10273</v>
      </c>
      <c r="BA299" s="52" t="str">
        <f>VLOOKUP(A299,'BAT Grundtabelle'!A:U,21,0)</f>
        <v>ja</v>
      </c>
      <c r="BB299" s="52" t="str">
        <f t="shared" si="100"/>
        <v>nein</v>
      </c>
      <c r="BC299" s="52" t="str">
        <f t="shared" si="101"/>
        <v>10273</v>
      </c>
      <c r="BD299" s="52" t="str">
        <f t="shared" si="102"/>
        <v>Bitumenmischanlagenbetrieb</v>
      </c>
      <c r="BE299" s="52" t="str">
        <f t="shared" si="103"/>
        <v>Unternehmen</v>
      </c>
      <c r="BF299" s="52">
        <f t="shared" si="104"/>
        <v>2</v>
      </c>
    </row>
    <row r="300" spans="1:58" hidden="1" x14ac:dyDescent="0.35">
      <c r="A300" s="107" t="s">
        <v>2686</v>
      </c>
      <c r="B300" s="75" t="s">
        <v>455</v>
      </c>
      <c r="C300" s="52" t="s">
        <v>3</v>
      </c>
      <c r="D300" s="52" t="s">
        <v>3</v>
      </c>
      <c r="E300" s="52" t="s">
        <v>2</v>
      </c>
      <c r="F300" s="52" t="s">
        <v>2</v>
      </c>
      <c r="G300" s="52" t="s">
        <v>2</v>
      </c>
      <c r="H300" s="52" t="s">
        <v>2</v>
      </c>
      <c r="I300" s="52" t="s">
        <v>3</v>
      </c>
      <c r="J300" s="52">
        <v>1</v>
      </c>
      <c r="K300" s="52" t="s">
        <v>2</v>
      </c>
      <c r="L300" s="52" t="s">
        <v>2</v>
      </c>
      <c r="M300" s="52" t="s">
        <v>2</v>
      </c>
      <c r="N300" s="52" t="s">
        <v>3</v>
      </c>
      <c r="P300" s="52" t="s">
        <v>4</v>
      </c>
      <c r="Q300" s="52" t="str">
        <f t="shared" si="110"/>
        <v>Nein</v>
      </c>
      <c r="R300" s="52" t="str">
        <f t="shared" si="110"/>
        <v>Nein</v>
      </c>
      <c r="S300" s="52" t="str">
        <f t="shared" si="110"/>
        <v>Nein</v>
      </c>
      <c r="T300" s="52" t="str">
        <f t="shared" si="110"/>
        <v>Nein</v>
      </c>
      <c r="U300" s="52" t="str">
        <f t="shared" si="110"/>
        <v>Nein</v>
      </c>
      <c r="V300" s="52" t="str">
        <f t="shared" si="110"/>
        <v>Nein</v>
      </c>
      <c r="W300" s="52" t="str">
        <f t="shared" si="110"/>
        <v>Nein</v>
      </c>
      <c r="X300" s="52" t="str">
        <f t="shared" si="110"/>
        <v>Nein</v>
      </c>
      <c r="Y300" s="52" t="str">
        <f t="shared" si="110"/>
        <v>Nein</v>
      </c>
      <c r="Z300" s="52" t="str">
        <f t="shared" si="110"/>
        <v>Nein</v>
      </c>
      <c r="AA300" s="52" t="str">
        <f t="shared" si="110"/>
        <v>Nein</v>
      </c>
      <c r="AB300" s="52" t="str">
        <f t="shared" si="110"/>
        <v>Nein</v>
      </c>
      <c r="AC300" s="52" t="str">
        <f t="shared" si="110"/>
        <v>Nein</v>
      </c>
      <c r="AD300" s="52" t="str">
        <f t="shared" si="110"/>
        <v>Nein</v>
      </c>
      <c r="AE300" s="52" t="str">
        <f t="shared" si="110"/>
        <v>Nein</v>
      </c>
      <c r="AF300" s="52" t="str">
        <f t="shared" si="110"/>
        <v>Nein</v>
      </c>
      <c r="AG300" s="61" t="str">
        <f>IF(Q300="Ja",VLOOKUP($Q$2,Plausis!A:E,5,0),IF(R300="Ja",VLOOKUP($R$2,Plausis!A:E,5,0),IF(T300="Ja",VLOOKUP($T$2,Plausis!A:E,5,0),IF(U300="Ja",VLOOKUP($U$2,Plausis!A:E,5,0),IF(AA300="Ja",VLOOKUP($AA$2,Plausis!A:E,5,0),IF(AC300="Ja",VLOOKUP($AC$2,Plausis!A:E,5,0),IF(AD300="Ja",VLOOKUP($AD$2,Plausis!A:E,5,0),"")))))))</f>
        <v/>
      </c>
      <c r="AH300" s="52" t="str">
        <f>IF(Y300="Ja",VLOOKUP($Y$2,Plausis!A:E,5,0),"")</f>
        <v/>
      </c>
      <c r="AI300" s="52" t="str">
        <f t="shared" si="92"/>
        <v>Ja</v>
      </c>
      <c r="AJ300" s="52" t="str">
        <f>IF(S300="Ja",VLOOKUP($S$2,Plausis!A:E,5,0),IF(V300="Ja",VLOOKUP($V$2,Plausis!A:E,5,0),IF(X300="Ja",VLOOKUP($X$2,Plausis!A:E,5,0),"")))</f>
        <v/>
      </c>
      <c r="AL300" s="52" t="s">
        <v>3</v>
      </c>
      <c r="AM300" s="114">
        <v>45531</v>
      </c>
      <c r="AN300" s="52" t="s">
        <v>4467</v>
      </c>
      <c r="AO300" s="52" t="str">
        <f>VLOOKUP(B300,'BAT Grundtabelle'!B:T,19,0)</f>
        <v>ja</v>
      </c>
      <c r="AP300" s="105" t="str">
        <f t="shared" si="93"/>
        <v>10274</v>
      </c>
      <c r="AQ300" s="52" t="str">
        <f t="shared" si="94"/>
        <v>Blechnerei</v>
      </c>
      <c r="AR300" s="52" t="b">
        <f t="shared" si="109"/>
        <v>0</v>
      </c>
      <c r="AS300" s="52" t="b">
        <f t="shared" si="109"/>
        <v>0</v>
      </c>
      <c r="AT300" s="52" t="b">
        <f t="shared" si="109"/>
        <v>0</v>
      </c>
      <c r="AU300" s="52">
        <f t="shared" si="95"/>
        <v>1</v>
      </c>
      <c r="AW300" s="52" t="b">
        <f t="shared" si="96"/>
        <v>0</v>
      </c>
      <c r="AX300" s="52" t="str">
        <f t="shared" si="97"/>
        <v>Unternehmen</v>
      </c>
      <c r="AY300" s="52" t="b">
        <f t="shared" si="98"/>
        <v>0</v>
      </c>
      <c r="AZ300" s="52" t="str">
        <f t="shared" si="99"/>
        <v>10274</v>
      </c>
      <c r="BA300" s="52" t="str">
        <f>VLOOKUP(A300,'BAT Grundtabelle'!A:U,21,0)</f>
        <v>ja</v>
      </c>
      <c r="BB300" s="52" t="str">
        <f t="shared" si="100"/>
        <v>nein</v>
      </c>
      <c r="BC300" s="52" t="str">
        <f t="shared" si="101"/>
        <v>10274</v>
      </c>
      <c r="BD300" s="52" t="str">
        <f t="shared" si="102"/>
        <v>Blechnerei</v>
      </c>
      <c r="BE300" s="52" t="str">
        <f t="shared" si="103"/>
        <v>Unternehmen</v>
      </c>
      <c r="BF300" s="52">
        <f t="shared" si="104"/>
        <v>1</v>
      </c>
    </row>
    <row r="301" spans="1:58" hidden="1" x14ac:dyDescent="0.35">
      <c r="A301" s="107" t="s">
        <v>2687</v>
      </c>
      <c r="B301" s="75" t="s">
        <v>1409</v>
      </c>
      <c r="C301" s="52" t="s">
        <v>3</v>
      </c>
      <c r="D301" s="52" t="s">
        <v>3</v>
      </c>
      <c r="E301" s="52" t="s">
        <v>2</v>
      </c>
      <c r="F301" s="52" t="s">
        <v>2</v>
      </c>
      <c r="G301" s="52" t="s">
        <v>2</v>
      </c>
      <c r="H301" s="52" t="s">
        <v>2</v>
      </c>
      <c r="I301" s="52" t="s">
        <v>3</v>
      </c>
      <c r="J301" s="52">
        <v>1</v>
      </c>
      <c r="K301" s="52" t="s">
        <v>2</v>
      </c>
      <c r="L301" s="52" t="s">
        <v>2</v>
      </c>
      <c r="M301" s="52" t="s">
        <v>2</v>
      </c>
      <c r="N301" s="52" t="s">
        <v>3</v>
      </c>
      <c r="P301" s="52" t="s">
        <v>4</v>
      </c>
      <c r="Q301" s="52" t="str">
        <f t="shared" si="110"/>
        <v>Nein</v>
      </c>
      <c r="R301" s="52" t="str">
        <f t="shared" si="110"/>
        <v>Nein</v>
      </c>
      <c r="S301" s="52" t="str">
        <f t="shared" si="110"/>
        <v>Nein</v>
      </c>
      <c r="T301" s="52" t="str">
        <f t="shared" si="110"/>
        <v>Nein</v>
      </c>
      <c r="U301" s="52" t="str">
        <f t="shared" si="110"/>
        <v>Nein</v>
      </c>
      <c r="V301" s="52" t="str">
        <f t="shared" si="110"/>
        <v>Nein</v>
      </c>
      <c r="W301" s="52" t="str">
        <f t="shared" si="110"/>
        <v>Nein</v>
      </c>
      <c r="X301" s="52" t="str">
        <f t="shared" si="110"/>
        <v>Nein</v>
      </c>
      <c r="Y301" s="52" t="str">
        <f t="shared" si="110"/>
        <v>Nein</v>
      </c>
      <c r="Z301" s="52" t="str">
        <f t="shared" si="110"/>
        <v>Nein</v>
      </c>
      <c r="AA301" s="52" t="str">
        <f t="shared" si="110"/>
        <v>Nein</v>
      </c>
      <c r="AB301" s="52" t="str">
        <f t="shared" si="110"/>
        <v>Nein</v>
      </c>
      <c r="AC301" s="52" t="str">
        <f t="shared" si="110"/>
        <v>Nein</v>
      </c>
      <c r="AD301" s="52" t="str">
        <f t="shared" si="110"/>
        <v>Nein</v>
      </c>
      <c r="AE301" s="52" t="str">
        <f t="shared" si="110"/>
        <v>Nein</v>
      </c>
      <c r="AF301" s="52" t="str">
        <f t="shared" si="110"/>
        <v>Nein</v>
      </c>
      <c r="AG301" s="61" t="str">
        <f>IF(Q301="Ja",VLOOKUP($Q$2,Plausis!A:E,5,0),IF(R301="Ja",VLOOKUP($R$2,Plausis!A:E,5,0),IF(T301="Ja",VLOOKUP($T$2,Plausis!A:E,5,0),IF(U301="Ja",VLOOKUP($U$2,Plausis!A:E,5,0),IF(AA301="Ja",VLOOKUP($AA$2,Plausis!A:E,5,0),IF(AC301="Ja",VLOOKUP($AC$2,Plausis!A:E,5,0),IF(AD301="Ja",VLOOKUP($AD$2,Plausis!A:E,5,0),"")))))))</f>
        <v/>
      </c>
      <c r="AH301" s="52" t="str">
        <f>IF(Y301="Ja",VLOOKUP($Y$2,Plausis!A:E,5,0),"")</f>
        <v/>
      </c>
      <c r="AI301" s="52" t="str">
        <f t="shared" si="92"/>
        <v>Ja</v>
      </c>
      <c r="AJ301" s="52" t="str">
        <f>IF(S301="Ja",VLOOKUP($S$2,Plausis!A:E,5,0),IF(V301="Ja",VLOOKUP($V$2,Plausis!A:E,5,0),IF(X301="Ja",VLOOKUP($X$2,Plausis!A:E,5,0),"")))</f>
        <v/>
      </c>
      <c r="AL301" s="52" t="s">
        <v>3</v>
      </c>
      <c r="AM301" s="114">
        <v>45531</v>
      </c>
      <c r="AN301" s="52" t="s">
        <v>4467</v>
      </c>
      <c r="AO301" s="52" t="str">
        <f>VLOOKUP(B301,'BAT Grundtabelle'!B:T,19,0)</f>
        <v>ja</v>
      </c>
      <c r="AP301" s="105" t="str">
        <f t="shared" si="93"/>
        <v>10275</v>
      </c>
      <c r="AQ301" s="52" t="str">
        <f t="shared" si="94"/>
        <v>Blechschmiede</v>
      </c>
      <c r="AR301" s="52" t="b">
        <f t="shared" si="109"/>
        <v>0</v>
      </c>
      <c r="AS301" s="52" t="b">
        <f t="shared" si="109"/>
        <v>0</v>
      </c>
      <c r="AT301" s="52" t="b">
        <f t="shared" si="109"/>
        <v>0</v>
      </c>
      <c r="AU301" s="52">
        <f t="shared" si="95"/>
        <v>1</v>
      </c>
      <c r="AW301" s="52" t="b">
        <f t="shared" si="96"/>
        <v>0</v>
      </c>
      <c r="AX301" s="52" t="str">
        <f t="shared" si="97"/>
        <v>Unternehmen</v>
      </c>
      <c r="AY301" s="52" t="b">
        <f t="shared" si="98"/>
        <v>0</v>
      </c>
      <c r="AZ301" s="52" t="str">
        <f t="shared" si="99"/>
        <v>10275</v>
      </c>
      <c r="BA301" s="52" t="str">
        <f>VLOOKUP(A301,'BAT Grundtabelle'!A:U,21,0)</f>
        <v>ja</v>
      </c>
      <c r="BB301" s="52" t="str">
        <f t="shared" si="100"/>
        <v>nein</v>
      </c>
      <c r="BC301" s="52" t="str">
        <f t="shared" si="101"/>
        <v>10275</v>
      </c>
      <c r="BD301" s="52" t="str">
        <f t="shared" si="102"/>
        <v>Blechschmiede</v>
      </c>
      <c r="BE301" s="52" t="str">
        <f t="shared" si="103"/>
        <v>Unternehmen</v>
      </c>
      <c r="BF301" s="52">
        <f t="shared" si="104"/>
        <v>1</v>
      </c>
    </row>
    <row r="302" spans="1:58" hidden="1" x14ac:dyDescent="0.35">
      <c r="A302" s="107" t="s">
        <v>2688</v>
      </c>
      <c r="B302" s="75" t="s">
        <v>1711</v>
      </c>
      <c r="C302" s="52" t="s">
        <v>3</v>
      </c>
      <c r="D302" s="52" t="s">
        <v>3</v>
      </c>
      <c r="E302" s="52" t="s">
        <v>2</v>
      </c>
      <c r="F302" s="52" t="s">
        <v>2</v>
      </c>
      <c r="G302" s="52" t="s">
        <v>2</v>
      </c>
      <c r="H302" s="52" t="s">
        <v>2</v>
      </c>
      <c r="I302" s="52" t="s">
        <v>3</v>
      </c>
      <c r="J302" s="52">
        <v>3</v>
      </c>
      <c r="K302" s="52" t="s">
        <v>2</v>
      </c>
      <c r="L302" s="52" t="s">
        <v>2</v>
      </c>
      <c r="M302" s="52" t="s">
        <v>2</v>
      </c>
      <c r="N302" s="52" t="s">
        <v>3</v>
      </c>
      <c r="P302" s="52" t="s">
        <v>4</v>
      </c>
      <c r="Q302" s="52" t="str">
        <f t="shared" si="110"/>
        <v>Nein</v>
      </c>
      <c r="R302" s="52" t="str">
        <f t="shared" si="110"/>
        <v>Nein</v>
      </c>
      <c r="S302" s="52" t="str">
        <f t="shared" si="110"/>
        <v>Nein</v>
      </c>
      <c r="T302" s="52" t="str">
        <f t="shared" si="110"/>
        <v>Nein</v>
      </c>
      <c r="U302" s="52" t="str">
        <f t="shared" si="110"/>
        <v>Nein</v>
      </c>
      <c r="V302" s="52" t="str">
        <f t="shared" si="110"/>
        <v>Nein</v>
      </c>
      <c r="W302" s="52" t="str">
        <f t="shared" si="110"/>
        <v>Nein</v>
      </c>
      <c r="X302" s="52" t="str">
        <f t="shared" si="110"/>
        <v>Nein</v>
      </c>
      <c r="Y302" s="52" t="str">
        <f t="shared" si="110"/>
        <v>Nein</v>
      </c>
      <c r="Z302" s="52" t="str">
        <f t="shared" si="110"/>
        <v>Nein</v>
      </c>
      <c r="AA302" s="52" t="str">
        <f t="shared" si="110"/>
        <v>Nein</v>
      </c>
      <c r="AB302" s="52" t="str">
        <f t="shared" si="110"/>
        <v>Nein</v>
      </c>
      <c r="AC302" s="52" t="str">
        <f t="shared" si="110"/>
        <v>Nein</v>
      </c>
      <c r="AD302" s="52" t="str">
        <f t="shared" si="110"/>
        <v>Nein</v>
      </c>
      <c r="AE302" s="52" t="str">
        <f t="shared" si="110"/>
        <v>Nein</v>
      </c>
      <c r="AF302" s="52" t="str">
        <f t="shared" si="110"/>
        <v>Nein</v>
      </c>
      <c r="AG302" s="61" t="str">
        <f>IF(Q302="Ja",VLOOKUP($Q$2,Plausis!A:E,5,0),IF(R302="Ja",VLOOKUP($R$2,Plausis!A:E,5,0),IF(T302="Ja",VLOOKUP($T$2,Plausis!A:E,5,0),IF(U302="Ja",VLOOKUP($U$2,Plausis!A:E,5,0),IF(AA302="Ja",VLOOKUP($AA$2,Plausis!A:E,5,0),IF(AC302="Ja",VLOOKUP($AC$2,Plausis!A:E,5,0),IF(AD302="Ja",VLOOKUP($AD$2,Plausis!A:E,5,0),"")))))))</f>
        <v/>
      </c>
      <c r="AH302" s="52" t="str">
        <f>IF(Y302="Ja",VLOOKUP($Y$2,Plausis!A:E,5,0),"")</f>
        <v/>
      </c>
      <c r="AI302" s="52" t="str">
        <f t="shared" si="92"/>
        <v>Ja</v>
      </c>
      <c r="AJ302" s="52" t="str">
        <f>IF(S302="Ja",VLOOKUP($S$2,Plausis!A:E,5,0),IF(V302="Ja",VLOOKUP($V$2,Plausis!A:E,5,0),IF(X302="Ja",VLOOKUP($X$2,Plausis!A:E,5,0),"")))</f>
        <v/>
      </c>
      <c r="AL302" s="52" t="s">
        <v>3</v>
      </c>
      <c r="AM302" s="114">
        <v>45531</v>
      </c>
      <c r="AN302" s="52" t="s">
        <v>4467</v>
      </c>
      <c r="AO302" s="52" t="str">
        <f>VLOOKUP(B302,'BAT Grundtabelle'!B:T,19,0)</f>
        <v>ja</v>
      </c>
      <c r="AP302" s="105" t="str">
        <f t="shared" si="93"/>
        <v>10276</v>
      </c>
      <c r="AQ302" s="52" t="str">
        <f t="shared" si="94"/>
        <v>Bleicherei</v>
      </c>
      <c r="AR302" s="52" t="b">
        <f t="shared" si="109"/>
        <v>0</v>
      </c>
      <c r="AS302" s="52" t="b">
        <f t="shared" si="109"/>
        <v>0</v>
      </c>
      <c r="AT302" s="52" t="b">
        <f t="shared" si="109"/>
        <v>0</v>
      </c>
      <c r="AU302" s="52">
        <f t="shared" si="95"/>
        <v>3</v>
      </c>
      <c r="AW302" s="52" t="b">
        <f t="shared" si="96"/>
        <v>0</v>
      </c>
      <c r="AX302" s="52" t="str">
        <f t="shared" si="97"/>
        <v>Unternehmen</v>
      </c>
      <c r="AY302" s="52" t="b">
        <f t="shared" si="98"/>
        <v>0</v>
      </c>
      <c r="AZ302" s="52" t="str">
        <f t="shared" si="99"/>
        <v>10276</v>
      </c>
      <c r="BA302" s="52" t="str">
        <f>VLOOKUP(A302,'BAT Grundtabelle'!A:U,21,0)</f>
        <v>ja</v>
      </c>
      <c r="BB302" s="52" t="str">
        <f t="shared" si="100"/>
        <v>nein</v>
      </c>
      <c r="BC302" s="52" t="str">
        <f t="shared" si="101"/>
        <v>10276</v>
      </c>
      <c r="BD302" s="52" t="str">
        <f t="shared" si="102"/>
        <v>Bleicherei</v>
      </c>
      <c r="BE302" s="52" t="str">
        <f t="shared" si="103"/>
        <v>Unternehmen</v>
      </c>
      <c r="BF302" s="52">
        <f t="shared" si="104"/>
        <v>3</v>
      </c>
    </row>
    <row r="303" spans="1:58" hidden="1" x14ac:dyDescent="0.35">
      <c r="A303" s="107" t="s">
        <v>2689</v>
      </c>
      <c r="B303" s="75" t="s">
        <v>618</v>
      </c>
      <c r="C303" s="52" t="s">
        <v>3</v>
      </c>
      <c r="D303" s="52" t="s">
        <v>3</v>
      </c>
      <c r="E303" s="52" t="s">
        <v>2</v>
      </c>
      <c r="F303" s="52" t="s">
        <v>2</v>
      </c>
      <c r="G303" s="52" t="s">
        <v>2</v>
      </c>
      <c r="H303" s="52" t="s">
        <v>2</v>
      </c>
      <c r="I303" s="52" t="s">
        <v>3</v>
      </c>
      <c r="J303" s="52">
        <v>1</v>
      </c>
      <c r="K303" s="52" t="s">
        <v>2</v>
      </c>
      <c r="L303" s="52" t="s">
        <v>2</v>
      </c>
      <c r="M303" s="52" t="s">
        <v>2</v>
      </c>
      <c r="N303" s="52" t="s">
        <v>3</v>
      </c>
      <c r="P303" s="52" t="s">
        <v>4</v>
      </c>
      <c r="Q303" s="52" t="str">
        <f t="shared" ref="Q303:AF312" si="111">IF(ISERROR(FIND(Q$2,$P303,1)),"Nein","Ja")</f>
        <v>Nein</v>
      </c>
      <c r="R303" s="52" t="str">
        <f t="shared" si="111"/>
        <v>Nein</v>
      </c>
      <c r="S303" s="52" t="str">
        <f t="shared" si="111"/>
        <v>Nein</v>
      </c>
      <c r="T303" s="52" t="str">
        <f t="shared" si="111"/>
        <v>Nein</v>
      </c>
      <c r="U303" s="52" t="str">
        <f t="shared" si="111"/>
        <v>Nein</v>
      </c>
      <c r="V303" s="52" t="str">
        <f t="shared" si="111"/>
        <v>Nein</v>
      </c>
      <c r="W303" s="52" t="str">
        <f t="shared" si="111"/>
        <v>Nein</v>
      </c>
      <c r="X303" s="52" t="str">
        <f t="shared" si="111"/>
        <v>Nein</v>
      </c>
      <c r="Y303" s="52" t="str">
        <f t="shared" si="111"/>
        <v>Nein</v>
      </c>
      <c r="Z303" s="52" t="str">
        <f t="shared" si="111"/>
        <v>Nein</v>
      </c>
      <c r="AA303" s="52" t="str">
        <f t="shared" si="111"/>
        <v>Nein</v>
      </c>
      <c r="AB303" s="52" t="str">
        <f t="shared" si="111"/>
        <v>Nein</v>
      </c>
      <c r="AC303" s="52" t="str">
        <f t="shared" si="111"/>
        <v>Nein</v>
      </c>
      <c r="AD303" s="52" t="str">
        <f t="shared" si="111"/>
        <v>Nein</v>
      </c>
      <c r="AE303" s="52" t="str">
        <f t="shared" si="111"/>
        <v>Nein</v>
      </c>
      <c r="AF303" s="52" t="str">
        <f t="shared" si="111"/>
        <v>Nein</v>
      </c>
      <c r="AG303" s="61" t="str">
        <f>IF(Q303="Ja",VLOOKUP($Q$2,Plausis!A:E,5,0),IF(R303="Ja",VLOOKUP($R$2,Plausis!A:E,5,0),IF(T303="Ja",VLOOKUP($T$2,Plausis!A:E,5,0),IF(U303="Ja",VLOOKUP($U$2,Plausis!A:E,5,0),IF(AA303="Ja",VLOOKUP($AA$2,Plausis!A:E,5,0),IF(AC303="Ja",VLOOKUP($AC$2,Plausis!A:E,5,0),IF(AD303="Ja",VLOOKUP($AD$2,Plausis!A:E,5,0),"")))))))</f>
        <v/>
      </c>
      <c r="AH303" s="52" t="str">
        <f>IF(Y303="Ja",VLOOKUP($Y$2,Plausis!A:E,5,0),"")</f>
        <v/>
      </c>
      <c r="AI303" s="52" t="str">
        <f t="shared" si="92"/>
        <v>Ja</v>
      </c>
      <c r="AJ303" s="52" t="str">
        <f>IF(S303="Ja",VLOOKUP($S$2,Plausis!A:E,5,0),IF(V303="Ja",VLOOKUP($V$2,Plausis!A:E,5,0),IF(X303="Ja",VLOOKUP($X$2,Plausis!A:E,5,0),"")))</f>
        <v/>
      </c>
      <c r="AL303" s="52" t="s">
        <v>2</v>
      </c>
      <c r="AM303" s="114">
        <v>45531</v>
      </c>
      <c r="AN303" s="52" t="s">
        <v>4467</v>
      </c>
      <c r="AO303" s="52" t="str">
        <f>VLOOKUP(B303,'BAT Grundtabelle'!B:T,19,0)</f>
        <v>ja</v>
      </c>
      <c r="AP303" s="105" t="str">
        <f t="shared" si="93"/>
        <v>10277</v>
      </c>
      <c r="AQ303" s="52" t="str">
        <f t="shared" si="94"/>
        <v>Blitzschutzanlageninstallationsbetrieb</v>
      </c>
      <c r="AR303" s="52" t="b">
        <f t="shared" ref="AR303:AT322" si="112">IF(ISERROR(FIND(AR$1,$P303,1)),FALSE,TRUE)</f>
        <v>0</v>
      </c>
      <c r="AS303" s="52" t="b">
        <f t="shared" si="112"/>
        <v>0</v>
      </c>
      <c r="AT303" s="52" t="b">
        <f t="shared" si="112"/>
        <v>0</v>
      </c>
      <c r="AU303" s="52">
        <f t="shared" si="95"/>
        <v>1</v>
      </c>
      <c r="AW303" s="52" t="b">
        <f t="shared" si="96"/>
        <v>0</v>
      </c>
      <c r="AX303" s="52" t="str">
        <f t="shared" si="97"/>
        <v>Unternehmen</v>
      </c>
      <c r="AY303" s="52" t="b">
        <f t="shared" si="98"/>
        <v>0</v>
      </c>
      <c r="AZ303" s="52" t="str">
        <f t="shared" si="99"/>
        <v>10277</v>
      </c>
      <c r="BA303" s="52" t="str">
        <f>VLOOKUP(A303,'BAT Grundtabelle'!A:U,21,0)</f>
        <v>ja</v>
      </c>
      <c r="BB303" s="52" t="str">
        <f t="shared" si="100"/>
        <v>nein</v>
      </c>
      <c r="BC303" s="52" t="str">
        <f t="shared" si="101"/>
        <v>10277</v>
      </c>
      <c r="BD303" s="52" t="str">
        <f t="shared" si="102"/>
        <v>Blitzschutzanlageninstallationsbetrieb</v>
      </c>
      <c r="BE303" s="52" t="str">
        <f t="shared" si="103"/>
        <v>Unternehmen</v>
      </c>
      <c r="BF303" s="52">
        <f t="shared" si="104"/>
        <v>1</v>
      </c>
    </row>
    <row r="304" spans="1:58" hidden="1" x14ac:dyDescent="0.35">
      <c r="A304" s="107" t="s">
        <v>2690</v>
      </c>
      <c r="B304" s="75" t="s">
        <v>1436</v>
      </c>
      <c r="C304" s="52" t="s">
        <v>3</v>
      </c>
      <c r="D304" s="52" t="s">
        <v>3</v>
      </c>
      <c r="E304" s="52" t="s">
        <v>2</v>
      </c>
      <c r="F304" s="52" t="s">
        <v>2</v>
      </c>
      <c r="G304" s="52" t="s">
        <v>2</v>
      </c>
      <c r="H304" s="52" t="s">
        <v>2</v>
      </c>
      <c r="I304" s="52" t="s">
        <v>3</v>
      </c>
      <c r="J304" s="52">
        <v>1</v>
      </c>
      <c r="K304" s="52" t="s">
        <v>2</v>
      </c>
      <c r="L304" s="52" t="s">
        <v>2</v>
      </c>
      <c r="M304" s="52" t="s">
        <v>2</v>
      </c>
      <c r="N304" s="52" t="s">
        <v>3</v>
      </c>
      <c r="P304" s="52" t="s">
        <v>4</v>
      </c>
      <c r="Q304" s="52" t="str">
        <f t="shared" si="111"/>
        <v>Nein</v>
      </c>
      <c r="R304" s="52" t="str">
        <f t="shared" si="111"/>
        <v>Nein</v>
      </c>
      <c r="S304" s="52" t="str">
        <f t="shared" si="111"/>
        <v>Nein</v>
      </c>
      <c r="T304" s="52" t="str">
        <f t="shared" si="111"/>
        <v>Nein</v>
      </c>
      <c r="U304" s="52" t="str">
        <f t="shared" si="111"/>
        <v>Nein</v>
      </c>
      <c r="V304" s="52" t="str">
        <f t="shared" si="111"/>
        <v>Nein</v>
      </c>
      <c r="W304" s="52" t="str">
        <f t="shared" si="111"/>
        <v>Nein</v>
      </c>
      <c r="X304" s="52" t="str">
        <f t="shared" si="111"/>
        <v>Nein</v>
      </c>
      <c r="Y304" s="52" t="str">
        <f t="shared" si="111"/>
        <v>Nein</v>
      </c>
      <c r="Z304" s="52" t="str">
        <f t="shared" si="111"/>
        <v>Nein</v>
      </c>
      <c r="AA304" s="52" t="str">
        <f t="shared" si="111"/>
        <v>Nein</v>
      </c>
      <c r="AB304" s="52" t="str">
        <f t="shared" si="111"/>
        <v>Nein</v>
      </c>
      <c r="AC304" s="52" t="str">
        <f t="shared" si="111"/>
        <v>Nein</v>
      </c>
      <c r="AD304" s="52" t="str">
        <f t="shared" si="111"/>
        <v>Nein</v>
      </c>
      <c r="AE304" s="52" t="str">
        <f t="shared" si="111"/>
        <v>Nein</v>
      </c>
      <c r="AF304" s="52" t="str">
        <f t="shared" si="111"/>
        <v>Nein</v>
      </c>
      <c r="AG304" s="61" t="str">
        <f>IF(Q304="Ja",VLOOKUP($Q$2,Plausis!A:E,5,0),IF(R304="Ja",VLOOKUP($R$2,Plausis!A:E,5,0),IF(T304="Ja",VLOOKUP($T$2,Plausis!A:E,5,0),IF(U304="Ja",VLOOKUP($U$2,Plausis!A:E,5,0),IF(AA304="Ja",VLOOKUP($AA$2,Plausis!A:E,5,0),IF(AC304="Ja",VLOOKUP($AC$2,Plausis!A:E,5,0),IF(AD304="Ja",VLOOKUP($AD$2,Plausis!A:E,5,0),"")))))))</f>
        <v/>
      </c>
      <c r="AH304" s="52" t="str">
        <f>IF(Y304="Ja",VLOOKUP($Y$2,Plausis!A:E,5,0),"")</f>
        <v/>
      </c>
      <c r="AI304" s="52" t="str">
        <f t="shared" si="92"/>
        <v>Ja</v>
      </c>
      <c r="AJ304" s="52" t="str">
        <f>IF(S304="Ja",VLOOKUP($S$2,Plausis!A:E,5,0),IF(V304="Ja",VLOOKUP($V$2,Plausis!A:E,5,0),IF(X304="Ja",VLOOKUP($X$2,Plausis!A:E,5,0),"")))</f>
        <v/>
      </c>
      <c r="AL304" s="52" t="s">
        <v>2</v>
      </c>
      <c r="AM304" s="114">
        <v>45531</v>
      </c>
      <c r="AN304" s="52" t="s">
        <v>4467</v>
      </c>
      <c r="AO304" s="52" t="str">
        <f>VLOOKUP(B304,'BAT Grundtabelle'!B:T,19,0)</f>
        <v>ja</v>
      </c>
      <c r="AP304" s="105" t="str">
        <f t="shared" si="93"/>
        <v>10278</v>
      </c>
      <c r="AQ304" s="52" t="str">
        <f t="shared" si="94"/>
        <v>Blockhausbau</v>
      </c>
      <c r="AR304" s="52" t="b">
        <f t="shared" si="112"/>
        <v>0</v>
      </c>
      <c r="AS304" s="52" t="b">
        <f t="shared" si="112"/>
        <v>0</v>
      </c>
      <c r="AT304" s="52" t="b">
        <f t="shared" si="112"/>
        <v>0</v>
      </c>
      <c r="AU304" s="52">
        <f t="shared" si="95"/>
        <v>1</v>
      </c>
      <c r="AW304" s="52" t="b">
        <f t="shared" si="96"/>
        <v>0</v>
      </c>
      <c r="AX304" s="52" t="str">
        <f t="shared" si="97"/>
        <v>Unternehmen</v>
      </c>
      <c r="AY304" s="52" t="b">
        <f t="shared" si="98"/>
        <v>0</v>
      </c>
      <c r="AZ304" s="52" t="str">
        <f t="shared" si="99"/>
        <v>10278</v>
      </c>
      <c r="BA304" s="52" t="str">
        <f>VLOOKUP(A304,'BAT Grundtabelle'!A:U,21,0)</f>
        <v>ja</v>
      </c>
      <c r="BB304" s="52" t="str">
        <f t="shared" si="100"/>
        <v>nein</v>
      </c>
      <c r="BC304" s="52" t="str">
        <f t="shared" si="101"/>
        <v>10278</v>
      </c>
      <c r="BD304" s="52" t="str">
        <f t="shared" si="102"/>
        <v>Blockhausbau</v>
      </c>
      <c r="BE304" s="52" t="str">
        <f t="shared" si="103"/>
        <v>Unternehmen</v>
      </c>
      <c r="BF304" s="52">
        <f t="shared" si="104"/>
        <v>1</v>
      </c>
    </row>
    <row r="305" spans="1:58" hidden="1" x14ac:dyDescent="0.35">
      <c r="A305" s="107" t="s">
        <v>2691</v>
      </c>
      <c r="B305" s="75" t="s">
        <v>670</v>
      </c>
      <c r="C305" s="52" t="s">
        <v>3</v>
      </c>
      <c r="D305" s="52" t="s">
        <v>3</v>
      </c>
      <c r="E305" s="52" t="s">
        <v>2</v>
      </c>
      <c r="F305" s="52" t="s">
        <v>2</v>
      </c>
      <c r="G305" s="52" t="s">
        <v>2</v>
      </c>
      <c r="H305" s="52" t="s">
        <v>2</v>
      </c>
      <c r="I305" s="52" t="s">
        <v>3</v>
      </c>
      <c r="J305" s="52">
        <v>3</v>
      </c>
      <c r="K305" s="52" t="s">
        <v>2</v>
      </c>
      <c r="L305" s="52" t="s">
        <v>2</v>
      </c>
      <c r="M305" s="52" t="s">
        <v>2</v>
      </c>
      <c r="N305" s="52" t="s">
        <v>3</v>
      </c>
      <c r="P305" s="52" t="s">
        <v>57</v>
      </c>
      <c r="Q305" s="52" t="str">
        <f t="shared" si="111"/>
        <v>Nein</v>
      </c>
      <c r="R305" s="52" t="str">
        <f t="shared" si="111"/>
        <v>Nein</v>
      </c>
      <c r="S305" s="52" t="str">
        <f t="shared" si="111"/>
        <v>Nein</v>
      </c>
      <c r="T305" s="52" t="str">
        <f t="shared" si="111"/>
        <v>Ja</v>
      </c>
      <c r="U305" s="52" t="str">
        <f t="shared" si="111"/>
        <v>Nein</v>
      </c>
      <c r="V305" s="52" t="str">
        <f t="shared" si="111"/>
        <v>Nein</v>
      </c>
      <c r="W305" s="52" t="str">
        <f t="shared" si="111"/>
        <v>Nein</v>
      </c>
      <c r="X305" s="52" t="str">
        <f t="shared" si="111"/>
        <v>Ja</v>
      </c>
      <c r="Y305" s="52" t="str">
        <f t="shared" si="111"/>
        <v>Nein</v>
      </c>
      <c r="Z305" s="52" t="str">
        <f t="shared" si="111"/>
        <v>Nein</v>
      </c>
      <c r="AA305" s="52" t="str">
        <f t="shared" si="111"/>
        <v>Nein</v>
      </c>
      <c r="AB305" s="52" t="str">
        <f t="shared" si="111"/>
        <v>Nein</v>
      </c>
      <c r="AC305" s="52" t="str">
        <f t="shared" si="111"/>
        <v>Nein</v>
      </c>
      <c r="AD305" s="52" t="str">
        <f t="shared" si="111"/>
        <v>Nein</v>
      </c>
      <c r="AE305" s="52" t="str">
        <f t="shared" si="111"/>
        <v>Nein</v>
      </c>
      <c r="AF305" s="52" t="str">
        <f t="shared" si="111"/>
        <v>Nein</v>
      </c>
      <c r="AG305" s="61" t="str">
        <f>IF(Q305="Ja",VLOOKUP($Q$2,Plausis!A:E,5,0),IF(R305="Ja",VLOOKUP($R$2,Plausis!A:E,5,0),IF(T305="Ja",VLOOKUP($T$2,Plausis!A:E,5,0),IF(U305="Ja",VLOOKUP($U$2,Plausis!A:E,5,0),IF(AA305="Ja",VLOOKUP($AA$2,Plausis!A:E,5,0),IF(AC305="Ja",VLOOKUP($AC$2,Plausis!A:E,5,0),IF(AD305="Ja",VLOOKUP($AD$2,Plausis!A:E,5,0),"")))))))</f>
        <v>Dieser Betrieb ist nur im Komfort-RS ohne ergänzenden Spezial-Straf-RS versicherbar.</v>
      </c>
      <c r="AH305" s="52" t="str">
        <f>IF(Y305="Ja",VLOOKUP($Y$2,Plausis!A:E,5,0),"")</f>
        <v/>
      </c>
      <c r="AI305" s="52" t="str">
        <f t="shared" si="92"/>
        <v>Nein</v>
      </c>
      <c r="AJ305" s="52" t="str">
        <f>IF(S305="Ja",VLOOKUP($S$2,Plausis!A:E,5,0),IF(V305="Ja",VLOOKUP($V$2,Plausis!A:E,5,0),IF(X305="Ja",VLOOKUP($X$2,Plausis!A:E,5,0),"")))</f>
        <v>Dieser Betrieb kann nur ohne ergänzenden Spezial-Straf-RS versichert werden.</v>
      </c>
      <c r="AL305" s="52" t="s">
        <v>2</v>
      </c>
      <c r="AM305" s="114">
        <v>45531</v>
      </c>
      <c r="AN305" s="52" t="s">
        <v>4467</v>
      </c>
      <c r="AO305" s="52" t="str">
        <f>VLOOKUP(B305,'BAT Grundtabelle'!B:T,19,0)</f>
        <v>ja</v>
      </c>
      <c r="AP305" s="105" t="str">
        <f t="shared" si="93"/>
        <v>10279</v>
      </c>
      <c r="AQ305" s="52" t="str">
        <f t="shared" si="94"/>
        <v>Blockheizkraftwerk</v>
      </c>
      <c r="AR305" s="52" t="b">
        <f t="shared" si="112"/>
        <v>0</v>
      </c>
      <c r="AS305" s="52" t="b">
        <f t="shared" si="112"/>
        <v>0</v>
      </c>
      <c r="AT305" s="52" t="b">
        <f t="shared" si="112"/>
        <v>0</v>
      </c>
      <c r="AU305" s="52">
        <f t="shared" si="95"/>
        <v>3</v>
      </c>
      <c r="AW305" s="52" t="b">
        <f t="shared" si="96"/>
        <v>0</v>
      </c>
      <c r="AX305" s="52" t="str">
        <f t="shared" si="97"/>
        <v>Unternehmen</v>
      </c>
      <c r="AY305" s="52" t="b">
        <f t="shared" si="98"/>
        <v>0</v>
      </c>
      <c r="AZ305" s="52" t="str">
        <f t="shared" si="99"/>
        <v>10279</v>
      </c>
      <c r="BA305" s="52" t="str">
        <f>VLOOKUP(A305,'BAT Grundtabelle'!A:U,21,0)</f>
        <v>ja</v>
      </c>
      <c r="BB305" s="52" t="str">
        <f t="shared" si="100"/>
        <v>nein</v>
      </c>
      <c r="BC305" s="52" t="str">
        <f t="shared" si="101"/>
        <v>10279</v>
      </c>
      <c r="BD305" s="52" t="str">
        <f t="shared" si="102"/>
        <v>Blockheizkraftwerk</v>
      </c>
      <c r="BE305" s="52" t="str">
        <f t="shared" si="103"/>
        <v>Unternehmen</v>
      </c>
      <c r="BF305" s="52">
        <f t="shared" si="104"/>
        <v>3</v>
      </c>
    </row>
    <row r="306" spans="1:58" hidden="1" x14ac:dyDescent="0.35">
      <c r="A306" s="107" t="s">
        <v>2692</v>
      </c>
      <c r="B306" s="75" t="s">
        <v>1655</v>
      </c>
      <c r="C306" s="52" t="s">
        <v>3</v>
      </c>
      <c r="D306" s="52" t="s">
        <v>3</v>
      </c>
      <c r="E306" s="52" t="s">
        <v>2</v>
      </c>
      <c r="F306" s="52" t="s">
        <v>2</v>
      </c>
      <c r="G306" s="52" t="s">
        <v>2</v>
      </c>
      <c r="H306" s="52" t="s">
        <v>2</v>
      </c>
      <c r="I306" s="52" t="s">
        <v>3</v>
      </c>
      <c r="J306" s="52">
        <v>3</v>
      </c>
      <c r="K306" s="52" t="s">
        <v>2</v>
      </c>
      <c r="L306" s="52" t="s">
        <v>2</v>
      </c>
      <c r="M306" s="52" t="s">
        <v>2</v>
      </c>
      <c r="N306" s="52" t="s">
        <v>3</v>
      </c>
      <c r="P306" s="52" t="s">
        <v>4</v>
      </c>
      <c r="Q306" s="52" t="str">
        <f t="shared" si="111"/>
        <v>Nein</v>
      </c>
      <c r="R306" s="52" t="str">
        <f t="shared" si="111"/>
        <v>Nein</v>
      </c>
      <c r="S306" s="52" t="str">
        <f t="shared" si="111"/>
        <v>Nein</v>
      </c>
      <c r="T306" s="52" t="str">
        <f t="shared" si="111"/>
        <v>Nein</v>
      </c>
      <c r="U306" s="52" t="str">
        <f t="shared" si="111"/>
        <v>Nein</v>
      </c>
      <c r="V306" s="52" t="str">
        <f t="shared" si="111"/>
        <v>Nein</v>
      </c>
      <c r="W306" s="52" t="str">
        <f t="shared" si="111"/>
        <v>Nein</v>
      </c>
      <c r="X306" s="52" t="str">
        <f t="shared" si="111"/>
        <v>Nein</v>
      </c>
      <c r="Y306" s="52" t="str">
        <f t="shared" si="111"/>
        <v>Nein</v>
      </c>
      <c r="Z306" s="52" t="str">
        <f t="shared" si="111"/>
        <v>Nein</v>
      </c>
      <c r="AA306" s="52" t="str">
        <f t="shared" si="111"/>
        <v>Nein</v>
      </c>
      <c r="AB306" s="52" t="str">
        <f t="shared" si="111"/>
        <v>Nein</v>
      </c>
      <c r="AC306" s="52" t="str">
        <f t="shared" si="111"/>
        <v>Nein</v>
      </c>
      <c r="AD306" s="52" t="str">
        <f t="shared" si="111"/>
        <v>Nein</v>
      </c>
      <c r="AE306" s="52" t="str">
        <f t="shared" si="111"/>
        <v>Nein</v>
      </c>
      <c r="AF306" s="52" t="str">
        <f t="shared" si="111"/>
        <v>Nein</v>
      </c>
      <c r="AG306" s="61" t="str">
        <f>IF(Q306="Ja",VLOOKUP($Q$2,Plausis!A:E,5,0),IF(R306="Ja",VLOOKUP($R$2,Plausis!A:E,5,0),IF(T306="Ja",VLOOKUP($T$2,Plausis!A:E,5,0),IF(U306="Ja",VLOOKUP($U$2,Plausis!A:E,5,0),IF(AA306="Ja",VLOOKUP($AA$2,Plausis!A:E,5,0),IF(AC306="Ja",VLOOKUP($AC$2,Plausis!A:E,5,0),IF(AD306="Ja",VLOOKUP($AD$2,Plausis!A:E,5,0),"")))))))</f>
        <v/>
      </c>
      <c r="AH306" s="52" t="str">
        <f>IF(Y306="Ja",VLOOKUP($Y$2,Plausis!A:E,5,0),"")</f>
        <v/>
      </c>
      <c r="AI306" s="52" t="str">
        <f t="shared" si="92"/>
        <v>Ja</v>
      </c>
      <c r="AJ306" s="52" t="str">
        <f>IF(S306="Ja",VLOOKUP($S$2,Plausis!A:E,5,0),IF(V306="Ja",VLOOKUP($V$2,Plausis!A:E,5,0),IF(X306="Ja",VLOOKUP($X$2,Plausis!A:E,5,0),"")))</f>
        <v/>
      </c>
      <c r="AL306" s="52" t="s">
        <v>2</v>
      </c>
      <c r="AM306" s="114">
        <v>45531</v>
      </c>
      <c r="AN306" s="52" t="s">
        <v>4467</v>
      </c>
      <c r="AO306" s="52" t="str">
        <f>VLOOKUP(B306,'BAT Grundtabelle'!B:T,19,0)</f>
        <v>ja</v>
      </c>
      <c r="AP306" s="105" t="str">
        <f t="shared" si="93"/>
        <v>10280</v>
      </c>
      <c r="AQ306" s="52" t="str">
        <f t="shared" si="94"/>
        <v>Blockschäumerei</v>
      </c>
      <c r="AR306" s="52" t="b">
        <f t="shared" si="112"/>
        <v>0</v>
      </c>
      <c r="AS306" s="52" t="b">
        <f t="shared" si="112"/>
        <v>0</v>
      </c>
      <c r="AT306" s="52" t="b">
        <f t="shared" si="112"/>
        <v>0</v>
      </c>
      <c r="AU306" s="52">
        <f t="shared" si="95"/>
        <v>3</v>
      </c>
      <c r="AW306" s="52" t="b">
        <f t="shared" si="96"/>
        <v>0</v>
      </c>
      <c r="AX306" s="52" t="str">
        <f t="shared" si="97"/>
        <v>Unternehmen</v>
      </c>
      <c r="AY306" s="52" t="b">
        <f t="shared" si="98"/>
        <v>0</v>
      </c>
      <c r="AZ306" s="52" t="str">
        <f t="shared" si="99"/>
        <v>10280</v>
      </c>
      <c r="BA306" s="52" t="str">
        <f>VLOOKUP(A306,'BAT Grundtabelle'!A:U,21,0)</f>
        <v>ja</v>
      </c>
      <c r="BB306" s="52" t="str">
        <f t="shared" si="100"/>
        <v>nein</v>
      </c>
      <c r="BC306" s="52" t="str">
        <f t="shared" si="101"/>
        <v>10280</v>
      </c>
      <c r="BD306" s="52" t="str">
        <f t="shared" si="102"/>
        <v>Blockschäumerei</v>
      </c>
      <c r="BE306" s="52" t="str">
        <f t="shared" si="103"/>
        <v>Unternehmen</v>
      </c>
      <c r="BF306" s="52">
        <f t="shared" si="104"/>
        <v>3</v>
      </c>
    </row>
    <row r="307" spans="1:58" hidden="1" x14ac:dyDescent="0.35">
      <c r="A307" s="107">
        <v>11991</v>
      </c>
      <c r="B307" s="75" t="s">
        <v>4612</v>
      </c>
      <c r="C307" s="52" t="s">
        <v>3</v>
      </c>
      <c r="D307" s="52" t="s">
        <v>3</v>
      </c>
      <c r="E307" s="52" t="s">
        <v>2</v>
      </c>
      <c r="F307" s="52" t="s">
        <v>2</v>
      </c>
      <c r="G307" s="52" t="s">
        <v>2</v>
      </c>
      <c r="H307" s="52" t="s">
        <v>2</v>
      </c>
      <c r="I307" s="52" t="s">
        <v>3</v>
      </c>
      <c r="J307" s="52">
        <v>4</v>
      </c>
      <c r="K307" s="52" t="s">
        <v>2</v>
      </c>
      <c r="L307" s="52" t="s">
        <v>2</v>
      </c>
      <c r="M307" s="52" t="s">
        <v>2</v>
      </c>
      <c r="N307" s="52" t="s">
        <v>3</v>
      </c>
      <c r="O307" s="52" t="s">
        <v>2412</v>
      </c>
      <c r="P307" s="52" t="s">
        <v>4438</v>
      </c>
      <c r="Q307" s="52" t="str">
        <f t="shared" si="111"/>
        <v>Nein</v>
      </c>
      <c r="R307" s="52" t="str">
        <f t="shared" si="111"/>
        <v>Nein</v>
      </c>
      <c r="S307" s="52" t="str">
        <f t="shared" si="111"/>
        <v>Nein</v>
      </c>
      <c r="T307" s="52" t="str">
        <f t="shared" si="111"/>
        <v>Ja</v>
      </c>
      <c r="U307" s="52" t="str">
        <f t="shared" si="111"/>
        <v>Nein</v>
      </c>
      <c r="V307" s="52" t="str">
        <f t="shared" si="111"/>
        <v>Nein</v>
      </c>
      <c r="W307" s="52" t="str">
        <f t="shared" si="111"/>
        <v>Nein</v>
      </c>
      <c r="X307" s="52" t="str">
        <f t="shared" si="111"/>
        <v>Ja</v>
      </c>
      <c r="Y307" s="52" t="str">
        <f t="shared" si="111"/>
        <v>Nein</v>
      </c>
      <c r="Z307" s="52" t="str">
        <f t="shared" si="111"/>
        <v>Nein</v>
      </c>
      <c r="AA307" s="52" t="str">
        <f t="shared" si="111"/>
        <v>Nein</v>
      </c>
      <c r="AB307" s="52" t="str">
        <f t="shared" si="111"/>
        <v>Ja</v>
      </c>
      <c r="AC307" s="52" t="str">
        <f t="shared" si="111"/>
        <v>Nein</v>
      </c>
      <c r="AD307" s="52" t="str">
        <f t="shared" si="111"/>
        <v>Nein</v>
      </c>
      <c r="AE307" s="52" t="str">
        <f t="shared" si="111"/>
        <v>Nein</v>
      </c>
      <c r="AF307" s="52" t="str">
        <f t="shared" si="111"/>
        <v>Nein</v>
      </c>
      <c r="AG307" s="61" t="str">
        <f>IF(Q307="Ja",VLOOKUP($Q$2,Plausis!A:E,5,0),IF(R307="Ja",VLOOKUP($R$2,Plausis!A:E,5,0),IF(T307="Ja",VLOOKUP($T$2,Plausis!A:E,5,0),IF(U307="Ja",VLOOKUP($U$2,Plausis!A:E,5,0),IF(AA307="Ja",VLOOKUP($AA$2,Plausis!A:E,5,0),IF(AC307="Ja",VLOOKUP($AC$2,Plausis!A:E,5,0),IF(AD307="Ja",VLOOKUP($AD$2,Plausis!A:E,5,0),"")))))))</f>
        <v>Dieser Betrieb ist nur im Komfort-RS ohne ergänzenden Spezial-Straf-RS versicherbar.</v>
      </c>
      <c r="AH307" s="52" t="str">
        <f>IF(Y307="Ja",VLOOKUP($Y$2,Plausis!A:E,5,0),"")</f>
        <v/>
      </c>
      <c r="AI307" s="52" t="str">
        <f t="shared" si="92"/>
        <v>Nein</v>
      </c>
      <c r="AJ307" s="52" t="str">
        <f>IF(S307="Ja",VLOOKUP($S$2,Plausis!A:E,5,0),IF(V307="Ja",VLOOKUP($V$2,Plausis!A:E,5,0),IF(X307="Ja",VLOOKUP($X$2,Plausis!A:E,5,0),"")))</f>
        <v>Dieser Betrieb kann nur ohne ergänzenden Spezial-Straf-RS versichert werden.</v>
      </c>
      <c r="AL307" s="52" t="s">
        <v>2</v>
      </c>
      <c r="AM307" s="114">
        <v>45531</v>
      </c>
      <c r="AN307" s="52" t="s">
        <v>4467</v>
      </c>
      <c r="AO307" s="52" t="str">
        <f>VLOOKUP(B307,'BAT Grundtabelle'!B:T,19,0)</f>
        <v>ja</v>
      </c>
      <c r="AP307" s="105">
        <f t="shared" si="93"/>
        <v>11991</v>
      </c>
      <c r="AQ307" s="52" t="str">
        <f t="shared" si="94"/>
        <v>Blogger</v>
      </c>
      <c r="AR307" s="52" t="b">
        <f t="shared" si="112"/>
        <v>0</v>
      </c>
      <c r="AS307" s="52" t="b">
        <f t="shared" si="112"/>
        <v>0</v>
      </c>
      <c r="AT307" s="52" t="b">
        <f t="shared" si="112"/>
        <v>0</v>
      </c>
      <c r="AU307" s="52">
        <f t="shared" si="95"/>
        <v>4</v>
      </c>
      <c r="AW307" s="52" t="b">
        <f t="shared" si="96"/>
        <v>0</v>
      </c>
      <c r="AX307" s="52" t="str">
        <f t="shared" si="97"/>
        <v>Unternehmen</v>
      </c>
      <c r="AY307" s="52" t="b">
        <f t="shared" si="98"/>
        <v>0</v>
      </c>
      <c r="AZ307" s="52">
        <f t="shared" si="99"/>
        <v>11991</v>
      </c>
      <c r="BA307" s="52" t="str">
        <f>VLOOKUP(A307,'BAT Grundtabelle'!A:U,21,0)</f>
        <v>ja</v>
      </c>
      <c r="BB307" s="52" t="str">
        <f t="shared" si="100"/>
        <v>nein</v>
      </c>
      <c r="BC307" s="52">
        <f t="shared" si="101"/>
        <v>11991</v>
      </c>
      <c r="BD307" s="52" t="str">
        <f t="shared" si="102"/>
        <v>Blogger</v>
      </c>
      <c r="BE307" s="52" t="str">
        <f t="shared" si="103"/>
        <v>Unternehmen</v>
      </c>
      <c r="BF307" s="52">
        <f t="shared" si="104"/>
        <v>4</v>
      </c>
    </row>
    <row r="308" spans="1:58" hidden="1" x14ac:dyDescent="0.35">
      <c r="A308" s="107" t="s">
        <v>2189</v>
      </c>
      <c r="B308" s="75" t="s">
        <v>2188</v>
      </c>
      <c r="C308" s="52" t="s">
        <v>3</v>
      </c>
      <c r="D308" s="52" t="s">
        <v>3</v>
      </c>
      <c r="E308" s="52" t="s">
        <v>2</v>
      </c>
      <c r="F308" s="52" t="s">
        <v>2</v>
      </c>
      <c r="G308" s="52" t="s">
        <v>2</v>
      </c>
      <c r="H308" s="52" t="s">
        <v>2</v>
      </c>
      <c r="I308" s="52" t="s">
        <v>3</v>
      </c>
      <c r="J308" s="52">
        <v>1</v>
      </c>
      <c r="K308" s="52" t="s">
        <v>2</v>
      </c>
      <c r="L308" s="52" t="s">
        <v>2</v>
      </c>
      <c r="M308" s="52" t="s">
        <v>2</v>
      </c>
      <c r="N308" s="52" t="s">
        <v>3</v>
      </c>
      <c r="P308" s="52" t="s">
        <v>4</v>
      </c>
      <c r="Q308" s="52" t="str">
        <f t="shared" si="111"/>
        <v>Nein</v>
      </c>
      <c r="R308" s="52" t="str">
        <f t="shared" si="111"/>
        <v>Nein</v>
      </c>
      <c r="S308" s="52" t="str">
        <f t="shared" si="111"/>
        <v>Nein</v>
      </c>
      <c r="T308" s="52" t="str">
        <f t="shared" si="111"/>
        <v>Nein</v>
      </c>
      <c r="U308" s="52" t="str">
        <f t="shared" si="111"/>
        <v>Nein</v>
      </c>
      <c r="V308" s="52" t="str">
        <f t="shared" si="111"/>
        <v>Nein</v>
      </c>
      <c r="W308" s="52" t="str">
        <f t="shared" si="111"/>
        <v>Nein</v>
      </c>
      <c r="X308" s="52" t="str">
        <f t="shared" si="111"/>
        <v>Nein</v>
      </c>
      <c r="Y308" s="52" t="str">
        <f t="shared" si="111"/>
        <v>Nein</v>
      </c>
      <c r="Z308" s="52" t="str">
        <f t="shared" si="111"/>
        <v>Nein</v>
      </c>
      <c r="AA308" s="52" t="str">
        <f t="shared" si="111"/>
        <v>Nein</v>
      </c>
      <c r="AB308" s="52" t="str">
        <f t="shared" si="111"/>
        <v>Nein</v>
      </c>
      <c r="AC308" s="52" t="str">
        <f t="shared" si="111"/>
        <v>Nein</v>
      </c>
      <c r="AD308" s="52" t="str">
        <f t="shared" si="111"/>
        <v>Nein</v>
      </c>
      <c r="AE308" s="52" t="str">
        <f t="shared" si="111"/>
        <v>Nein</v>
      </c>
      <c r="AF308" s="52" t="str">
        <f t="shared" si="111"/>
        <v>Nein</v>
      </c>
      <c r="AG308" s="61" t="str">
        <f>IF(Q308="Ja",VLOOKUP($Q$2,Plausis!A:E,5,0),IF(R308="Ja",VLOOKUP($R$2,Plausis!A:E,5,0),IF(T308="Ja",VLOOKUP($T$2,Plausis!A:E,5,0),IF(U308="Ja",VLOOKUP($U$2,Plausis!A:E,5,0),IF(AA308="Ja",VLOOKUP($AA$2,Plausis!A:E,5,0),IF(AC308="Ja",VLOOKUP($AC$2,Plausis!A:E,5,0),IF(AD308="Ja",VLOOKUP($AD$2,Plausis!A:E,5,0),"")))))))</f>
        <v/>
      </c>
      <c r="AH308" s="52" t="str">
        <f>IF(Y308="Ja",VLOOKUP($Y$2,Plausis!A:E,5,0),"")</f>
        <v/>
      </c>
      <c r="AI308" s="52" t="str">
        <f t="shared" si="92"/>
        <v>Ja</v>
      </c>
      <c r="AJ308" s="52" t="str">
        <f>IF(S308="Ja",VLOOKUP($S$2,Plausis!A:E,5,0),IF(V308="Ja",VLOOKUP($V$2,Plausis!A:E,5,0),IF(X308="Ja",VLOOKUP($X$2,Plausis!A:E,5,0),"")))</f>
        <v/>
      </c>
      <c r="AL308" s="52" t="s">
        <v>3</v>
      </c>
      <c r="AM308" s="114">
        <v>45531</v>
      </c>
      <c r="AN308" s="52" t="s">
        <v>4467</v>
      </c>
      <c r="AO308" s="52" t="str">
        <f>VLOOKUP(B308,'BAT Grundtabelle'!B:T,19,0)</f>
        <v>ja</v>
      </c>
      <c r="AP308" s="105" t="str">
        <f t="shared" si="93"/>
        <v>3910</v>
      </c>
      <c r="AQ308" s="52" t="str">
        <f t="shared" si="94"/>
        <v>Blumeneinzelhandel (ohne Gärtnerei)</v>
      </c>
      <c r="AR308" s="52" t="b">
        <f t="shared" si="112"/>
        <v>0</v>
      </c>
      <c r="AS308" s="52" t="b">
        <f t="shared" si="112"/>
        <v>0</v>
      </c>
      <c r="AT308" s="52" t="b">
        <f t="shared" si="112"/>
        <v>0</v>
      </c>
      <c r="AU308" s="52">
        <f t="shared" si="95"/>
        <v>1</v>
      </c>
      <c r="AW308" s="52" t="b">
        <f t="shared" si="96"/>
        <v>0</v>
      </c>
      <c r="AX308" s="52" t="str">
        <f t="shared" si="97"/>
        <v>Unternehmen</v>
      </c>
      <c r="AY308" s="52" t="b">
        <f t="shared" si="98"/>
        <v>0</v>
      </c>
      <c r="AZ308" s="52" t="str">
        <f t="shared" si="99"/>
        <v>3910</v>
      </c>
      <c r="BA308" s="52" t="str">
        <f>VLOOKUP(A308,'BAT Grundtabelle'!A:U,21,0)</f>
        <v>ja</v>
      </c>
      <c r="BB308" s="52" t="str">
        <f t="shared" si="100"/>
        <v>nein</v>
      </c>
      <c r="BC308" s="52" t="str">
        <f t="shared" si="101"/>
        <v>3910</v>
      </c>
      <c r="BD308" s="52" t="str">
        <f t="shared" si="102"/>
        <v>Blumeneinzelhandel (ohne Gärtnerei)</v>
      </c>
      <c r="BE308" s="52" t="str">
        <f t="shared" si="103"/>
        <v>Unternehmen</v>
      </c>
      <c r="BF308" s="52">
        <f t="shared" si="104"/>
        <v>1</v>
      </c>
    </row>
    <row r="309" spans="1:58" hidden="1" x14ac:dyDescent="0.35">
      <c r="A309" s="107" t="s">
        <v>2693</v>
      </c>
      <c r="B309" s="75" t="s">
        <v>1033</v>
      </c>
      <c r="C309" s="52" t="s">
        <v>3</v>
      </c>
      <c r="D309" s="52" t="s">
        <v>3</v>
      </c>
      <c r="E309" s="52" t="s">
        <v>2</v>
      </c>
      <c r="F309" s="52" t="s">
        <v>2</v>
      </c>
      <c r="G309" s="52" t="s">
        <v>2</v>
      </c>
      <c r="H309" s="52" t="s">
        <v>2</v>
      </c>
      <c r="I309" s="52" t="s">
        <v>3</v>
      </c>
      <c r="J309" s="52">
        <v>1</v>
      </c>
      <c r="K309" s="52" t="s">
        <v>2</v>
      </c>
      <c r="L309" s="52" t="s">
        <v>2</v>
      </c>
      <c r="M309" s="52" t="s">
        <v>2</v>
      </c>
      <c r="N309" s="52" t="s">
        <v>3</v>
      </c>
      <c r="P309" s="52" t="s">
        <v>4</v>
      </c>
      <c r="Q309" s="52" t="str">
        <f t="shared" si="111"/>
        <v>Nein</v>
      </c>
      <c r="R309" s="52" t="str">
        <f t="shared" si="111"/>
        <v>Nein</v>
      </c>
      <c r="S309" s="52" t="str">
        <f t="shared" si="111"/>
        <v>Nein</v>
      </c>
      <c r="T309" s="52" t="str">
        <f t="shared" si="111"/>
        <v>Nein</v>
      </c>
      <c r="U309" s="52" t="str">
        <f t="shared" si="111"/>
        <v>Nein</v>
      </c>
      <c r="V309" s="52" t="str">
        <f t="shared" si="111"/>
        <v>Nein</v>
      </c>
      <c r="W309" s="52" t="str">
        <f t="shared" si="111"/>
        <v>Nein</v>
      </c>
      <c r="X309" s="52" t="str">
        <f t="shared" si="111"/>
        <v>Nein</v>
      </c>
      <c r="Y309" s="52" t="str">
        <f t="shared" si="111"/>
        <v>Nein</v>
      </c>
      <c r="Z309" s="52" t="str">
        <f t="shared" si="111"/>
        <v>Nein</v>
      </c>
      <c r="AA309" s="52" t="str">
        <f t="shared" si="111"/>
        <v>Nein</v>
      </c>
      <c r="AB309" s="52" t="str">
        <f t="shared" si="111"/>
        <v>Nein</v>
      </c>
      <c r="AC309" s="52" t="str">
        <f t="shared" si="111"/>
        <v>Nein</v>
      </c>
      <c r="AD309" s="52" t="str">
        <f t="shared" si="111"/>
        <v>Nein</v>
      </c>
      <c r="AE309" s="52" t="str">
        <f t="shared" si="111"/>
        <v>Nein</v>
      </c>
      <c r="AF309" s="52" t="str">
        <f t="shared" si="111"/>
        <v>Nein</v>
      </c>
      <c r="AG309" s="61" t="str">
        <f>IF(Q309="Ja",VLOOKUP($Q$2,Plausis!A:E,5,0),IF(R309="Ja",VLOOKUP($R$2,Plausis!A:E,5,0),IF(T309="Ja",VLOOKUP($T$2,Plausis!A:E,5,0),IF(U309="Ja",VLOOKUP($U$2,Plausis!A:E,5,0),IF(AA309="Ja",VLOOKUP($AA$2,Plausis!A:E,5,0),IF(AC309="Ja",VLOOKUP($AC$2,Plausis!A:E,5,0),IF(AD309="Ja",VLOOKUP($AD$2,Plausis!A:E,5,0),"")))))))</f>
        <v/>
      </c>
      <c r="AH309" s="52" t="str">
        <f>IF(Y309="Ja",VLOOKUP($Y$2,Plausis!A:E,5,0),"")</f>
        <v/>
      </c>
      <c r="AI309" s="52" t="str">
        <f t="shared" si="92"/>
        <v>Ja</v>
      </c>
      <c r="AJ309" s="52" t="str">
        <f>IF(S309="Ja",VLOOKUP($S$2,Plausis!A:E,5,0),IF(V309="Ja",VLOOKUP($V$2,Plausis!A:E,5,0),IF(X309="Ja",VLOOKUP($X$2,Plausis!A:E,5,0),"")))</f>
        <v/>
      </c>
      <c r="AL309" s="52" t="s">
        <v>2</v>
      </c>
      <c r="AM309" s="114">
        <v>45531</v>
      </c>
      <c r="AN309" s="52" t="s">
        <v>4467</v>
      </c>
      <c r="AO309" s="52" t="str">
        <f>VLOOKUP(B309,'BAT Grundtabelle'!B:T,19,0)</f>
        <v>ja</v>
      </c>
      <c r="AP309" s="105" t="str">
        <f t="shared" si="93"/>
        <v>10281</v>
      </c>
      <c r="AQ309" s="52" t="str">
        <f t="shared" si="94"/>
        <v>Blumengroßhandel</v>
      </c>
      <c r="AR309" s="52" t="b">
        <f t="shared" si="112"/>
        <v>0</v>
      </c>
      <c r="AS309" s="52" t="b">
        <f t="shared" si="112"/>
        <v>0</v>
      </c>
      <c r="AT309" s="52" t="b">
        <f t="shared" si="112"/>
        <v>0</v>
      </c>
      <c r="AU309" s="52">
        <f t="shared" si="95"/>
        <v>1</v>
      </c>
      <c r="AW309" s="52" t="b">
        <f t="shared" si="96"/>
        <v>0</v>
      </c>
      <c r="AX309" s="52" t="str">
        <f t="shared" si="97"/>
        <v>Unternehmen</v>
      </c>
      <c r="AY309" s="52" t="b">
        <f t="shared" si="98"/>
        <v>0</v>
      </c>
      <c r="AZ309" s="52" t="str">
        <f t="shared" si="99"/>
        <v>10281</v>
      </c>
      <c r="BA309" s="52" t="str">
        <f>VLOOKUP(A309,'BAT Grundtabelle'!A:U,21,0)</f>
        <v>ja</v>
      </c>
      <c r="BB309" s="52" t="str">
        <f t="shared" si="100"/>
        <v>nein</v>
      </c>
      <c r="BC309" s="52" t="str">
        <f t="shared" si="101"/>
        <v>10281</v>
      </c>
      <c r="BD309" s="52" t="str">
        <f t="shared" si="102"/>
        <v>Blumengroßhandel</v>
      </c>
      <c r="BE309" s="52" t="str">
        <f t="shared" si="103"/>
        <v>Unternehmen</v>
      </c>
      <c r="BF309" s="52">
        <f t="shared" si="104"/>
        <v>1</v>
      </c>
    </row>
    <row r="310" spans="1:58" hidden="1" x14ac:dyDescent="0.35">
      <c r="A310" s="107" t="s">
        <v>2694</v>
      </c>
      <c r="B310" s="75" t="s">
        <v>898</v>
      </c>
      <c r="C310" s="52" t="s">
        <v>3</v>
      </c>
      <c r="D310" s="52" t="s">
        <v>3</v>
      </c>
      <c r="E310" s="52" t="s">
        <v>2</v>
      </c>
      <c r="F310" s="52" t="s">
        <v>2</v>
      </c>
      <c r="G310" s="52" t="s">
        <v>2</v>
      </c>
      <c r="H310" s="52" t="s">
        <v>2</v>
      </c>
      <c r="I310" s="52" t="s">
        <v>2</v>
      </c>
      <c r="J310" s="52" t="s">
        <v>2</v>
      </c>
      <c r="K310" s="52" t="s">
        <v>2</v>
      </c>
      <c r="L310" s="52" t="s">
        <v>2</v>
      </c>
      <c r="M310" s="52" t="s">
        <v>2</v>
      </c>
      <c r="N310" s="52" t="s">
        <v>3</v>
      </c>
      <c r="P310" s="52" t="s">
        <v>4</v>
      </c>
      <c r="Q310" s="52" t="str">
        <f t="shared" si="111"/>
        <v>Nein</v>
      </c>
      <c r="R310" s="52" t="str">
        <f t="shared" si="111"/>
        <v>Nein</v>
      </c>
      <c r="S310" s="52" t="str">
        <f t="shared" si="111"/>
        <v>Nein</v>
      </c>
      <c r="T310" s="52" t="str">
        <f t="shared" si="111"/>
        <v>Nein</v>
      </c>
      <c r="U310" s="52" t="str">
        <f t="shared" si="111"/>
        <v>Nein</v>
      </c>
      <c r="V310" s="52" t="str">
        <f t="shared" si="111"/>
        <v>Nein</v>
      </c>
      <c r="W310" s="52" t="str">
        <f t="shared" si="111"/>
        <v>Nein</v>
      </c>
      <c r="X310" s="52" t="str">
        <f t="shared" si="111"/>
        <v>Nein</v>
      </c>
      <c r="Y310" s="52" t="str">
        <f t="shared" si="111"/>
        <v>Nein</v>
      </c>
      <c r="Z310" s="52" t="str">
        <f t="shared" si="111"/>
        <v>Nein</v>
      </c>
      <c r="AA310" s="52" t="str">
        <f t="shared" si="111"/>
        <v>Nein</v>
      </c>
      <c r="AB310" s="52" t="str">
        <f t="shared" si="111"/>
        <v>Nein</v>
      </c>
      <c r="AC310" s="52" t="str">
        <f t="shared" si="111"/>
        <v>Nein</v>
      </c>
      <c r="AD310" s="52" t="str">
        <f t="shared" si="111"/>
        <v>Nein</v>
      </c>
      <c r="AE310" s="52" t="str">
        <f t="shared" si="111"/>
        <v>Nein</v>
      </c>
      <c r="AF310" s="52" t="str">
        <f t="shared" si="111"/>
        <v>Nein</v>
      </c>
      <c r="AG310" s="61" t="str">
        <f>IF(Q310="Ja",VLOOKUP($Q$2,Plausis!A:E,5,0),IF(R310="Ja",VLOOKUP($R$2,Plausis!A:E,5,0),IF(T310="Ja",VLOOKUP($T$2,Plausis!A:E,5,0),IF(U310="Ja",VLOOKUP($U$2,Plausis!A:E,5,0),IF(AA310="Ja",VLOOKUP($AA$2,Plausis!A:E,5,0),IF(AC310="Ja",VLOOKUP($AC$2,Plausis!A:E,5,0),IF(AD310="Ja",VLOOKUP($AD$2,Plausis!A:E,5,0),"")))))))</f>
        <v/>
      </c>
      <c r="AH310" s="52" t="str">
        <f>IF(Y310="Ja",VLOOKUP($Y$2,Plausis!A:E,5,0),"")</f>
        <v/>
      </c>
      <c r="AI310" s="52" t="str">
        <f t="shared" si="92"/>
        <v>Ja</v>
      </c>
      <c r="AJ310" s="52" t="str">
        <f>IF(S310="Ja",VLOOKUP($S$2,Plausis!A:E,5,0),IF(V310="Ja",VLOOKUP($V$2,Plausis!A:E,5,0),IF(X310="Ja",VLOOKUP($X$2,Plausis!A:E,5,0),"")))</f>
        <v/>
      </c>
      <c r="AL310" s="52" t="s">
        <v>2</v>
      </c>
      <c r="AM310" s="114">
        <v>45531</v>
      </c>
      <c r="AN310" s="52" t="s">
        <v>4467</v>
      </c>
      <c r="AO310" s="52" t="str">
        <f>VLOOKUP(B310,'BAT Grundtabelle'!B:T,19,0)</f>
        <v>ja</v>
      </c>
      <c r="AP310" s="105" t="str">
        <f t="shared" si="93"/>
        <v>10282</v>
      </c>
      <c r="AQ310" s="52" t="str">
        <f t="shared" si="94"/>
        <v>Blumenkorso</v>
      </c>
      <c r="AR310" s="52" t="b">
        <f t="shared" si="112"/>
        <v>0</v>
      </c>
      <c r="AS310" s="52" t="b">
        <f t="shared" si="112"/>
        <v>0</v>
      </c>
      <c r="AT310" s="52" t="b">
        <f t="shared" si="112"/>
        <v>0</v>
      </c>
      <c r="AU310" s="52" t="str">
        <f t="shared" si="95"/>
        <v>Eigener Tarif</v>
      </c>
      <c r="AW310" s="52" t="b">
        <f t="shared" si="96"/>
        <v>0</v>
      </c>
      <c r="AX310" s="52" t="str">
        <f t="shared" si="97"/>
        <v>Eigener Tarif</v>
      </c>
      <c r="AY310" s="52" t="b">
        <f t="shared" si="98"/>
        <v>0</v>
      </c>
      <c r="AZ310" s="52" t="str">
        <f t="shared" si="99"/>
        <v>10282</v>
      </c>
      <c r="BA310" s="52" t="str">
        <f>VLOOKUP(A310,'BAT Grundtabelle'!A:U,21,0)</f>
        <v>ja</v>
      </c>
      <c r="BB310" s="52" t="str">
        <f t="shared" si="100"/>
        <v>nein</v>
      </c>
      <c r="BC310" s="52" t="str">
        <f t="shared" si="101"/>
        <v>10282</v>
      </c>
      <c r="BD310" s="52" t="str">
        <f t="shared" si="102"/>
        <v>Blumenkorso</v>
      </c>
      <c r="BE310" s="52" t="str">
        <f t="shared" si="103"/>
        <v>Eigener Tarif</v>
      </c>
      <c r="BF310" s="52" t="str">
        <f t="shared" si="104"/>
        <v>Eigener Tarif</v>
      </c>
    </row>
    <row r="311" spans="1:58" hidden="1" x14ac:dyDescent="0.35">
      <c r="A311" s="107" t="s">
        <v>2695</v>
      </c>
      <c r="B311" s="75" t="s">
        <v>832</v>
      </c>
      <c r="C311" s="52" t="s">
        <v>3</v>
      </c>
      <c r="D311" s="52" t="s">
        <v>3</v>
      </c>
      <c r="E311" s="52" t="s">
        <v>2</v>
      </c>
      <c r="F311" s="52" t="s">
        <v>2</v>
      </c>
      <c r="G311" s="52" t="s">
        <v>2</v>
      </c>
      <c r="H311" s="52" t="s">
        <v>2</v>
      </c>
      <c r="I311" s="52" t="s">
        <v>3</v>
      </c>
      <c r="J311" s="52">
        <v>4</v>
      </c>
      <c r="K311" s="52" t="s">
        <v>2</v>
      </c>
      <c r="L311" s="52" t="s">
        <v>2</v>
      </c>
      <c r="M311" s="52" t="s">
        <v>2</v>
      </c>
      <c r="N311" s="52" t="s">
        <v>3</v>
      </c>
      <c r="O311" s="52" t="s">
        <v>2412</v>
      </c>
      <c r="P311" s="52">
        <v>1195</v>
      </c>
      <c r="Q311" s="52" t="str">
        <f t="shared" si="111"/>
        <v>Nein</v>
      </c>
      <c r="R311" s="52" t="str">
        <f t="shared" si="111"/>
        <v>Nein</v>
      </c>
      <c r="S311" s="52" t="str">
        <f t="shared" si="111"/>
        <v>Nein</v>
      </c>
      <c r="T311" s="52" t="str">
        <f t="shared" si="111"/>
        <v>Nein</v>
      </c>
      <c r="U311" s="52" t="str">
        <f t="shared" si="111"/>
        <v>Nein</v>
      </c>
      <c r="V311" s="52" t="str">
        <f t="shared" si="111"/>
        <v>Nein</v>
      </c>
      <c r="W311" s="52" t="str">
        <f t="shared" si="111"/>
        <v>Nein</v>
      </c>
      <c r="X311" s="52" t="str">
        <f t="shared" si="111"/>
        <v>Nein</v>
      </c>
      <c r="Y311" s="52" t="str">
        <f t="shared" si="111"/>
        <v>Nein</v>
      </c>
      <c r="Z311" s="52" t="str">
        <f t="shared" si="111"/>
        <v>Nein</v>
      </c>
      <c r="AA311" s="52" t="str">
        <f t="shared" si="111"/>
        <v>Nein</v>
      </c>
      <c r="AB311" s="52" t="str">
        <f t="shared" si="111"/>
        <v>Ja</v>
      </c>
      <c r="AC311" s="52" t="str">
        <f t="shared" si="111"/>
        <v>Nein</v>
      </c>
      <c r="AD311" s="52" t="str">
        <f t="shared" si="111"/>
        <v>Nein</v>
      </c>
      <c r="AE311" s="52" t="str">
        <f t="shared" si="111"/>
        <v>Nein</v>
      </c>
      <c r="AF311" s="52" t="str">
        <f t="shared" si="111"/>
        <v>Nein</v>
      </c>
      <c r="AG311" s="61" t="str">
        <f>IF(Q311="Ja",VLOOKUP($Q$2,Plausis!A:E,5,0),IF(R311="Ja",VLOOKUP($R$2,Plausis!A:E,5,0),IF(T311="Ja",VLOOKUP($T$2,Plausis!A:E,5,0),IF(U311="Ja",VLOOKUP($U$2,Plausis!A:E,5,0),IF(AA311="Ja",VLOOKUP($AA$2,Plausis!A:E,5,0),IF(AC311="Ja",VLOOKUP($AC$2,Plausis!A:E,5,0),IF(AD311="Ja",VLOOKUP($AD$2,Plausis!A:E,5,0),"")))))))</f>
        <v/>
      </c>
      <c r="AH311" s="52" t="str">
        <f>IF(Y311="Ja",VLOOKUP($Y$2,Plausis!A:E,5,0),"")</f>
        <v/>
      </c>
      <c r="AI311" s="52" t="str">
        <f t="shared" si="92"/>
        <v>Ja</v>
      </c>
      <c r="AJ311" s="52" t="str">
        <f>IF(S311="Ja",VLOOKUP($S$2,Plausis!A:E,5,0),IF(V311="Ja",VLOOKUP($V$2,Plausis!A:E,5,0),IF(X311="Ja",VLOOKUP($X$2,Plausis!A:E,5,0),"")))</f>
        <v/>
      </c>
      <c r="AL311" s="52" t="s">
        <v>2</v>
      </c>
      <c r="AM311" s="114">
        <v>45531</v>
      </c>
      <c r="AN311" s="52" t="s">
        <v>4467</v>
      </c>
      <c r="AO311" s="52" t="str">
        <f>VLOOKUP(B311,'BAT Grundtabelle'!B:T,19,0)</f>
        <v>ja</v>
      </c>
      <c r="AP311" s="105" t="str">
        <f t="shared" si="93"/>
        <v>10283</v>
      </c>
      <c r="AQ311" s="52" t="str">
        <f t="shared" si="94"/>
        <v>Blutproduktehersteller</v>
      </c>
      <c r="AR311" s="52" t="b">
        <f t="shared" si="112"/>
        <v>0</v>
      </c>
      <c r="AS311" s="52" t="b">
        <f t="shared" si="112"/>
        <v>0</v>
      </c>
      <c r="AT311" s="52" t="b">
        <f t="shared" si="112"/>
        <v>0</v>
      </c>
      <c r="AU311" s="52">
        <f t="shared" si="95"/>
        <v>4</v>
      </c>
      <c r="AW311" s="52" t="b">
        <f t="shared" si="96"/>
        <v>0</v>
      </c>
      <c r="AX311" s="52" t="str">
        <f t="shared" si="97"/>
        <v>Unternehmen</v>
      </c>
      <c r="AY311" s="52" t="b">
        <f t="shared" si="98"/>
        <v>0</v>
      </c>
      <c r="AZ311" s="52" t="str">
        <f t="shared" si="99"/>
        <v>10283</v>
      </c>
      <c r="BA311" s="52" t="str">
        <f>VLOOKUP(A311,'BAT Grundtabelle'!A:U,21,0)</f>
        <v>ja</v>
      </c>
      <c r="BB311" s="52" t="str">
        <f t="shared" si="100"/>
        <v>nein</v>
      </c>
      <c r="BC311" s="52" t="str">
        <f t="shared" si="101"/>
        <v>10283</v>
      </c>
      <c r="BD311" s="52" t="str">
        <f t="shared" si="102"/>
        <v>Blutproduktehersteller</v>
      </c>
      <c r="BE311" s="52" t="str">
        <f t="shared" si="103"/>
        <v>Unternehmen</v>
      </c>
      <c r="BF311" s="52">
        <f t="shared" si="104"/>
        <v>4</v>
      </c>
    </row>
    <row r="312" spans="1:58" hidden="1" x14ac:dyDescent="0.35">
      <c r="A312" s="107" t="s">
        <v>2696</v>
      </c>
      <c r="B312" s="75" t="s">
        <v>833</v>
      </c>
      <c r="C312" s="52" t="s">
        <v>3</v>
      </c>
      <c r="D312" s="52" t="s">
        <v>3</v>
      </c>
      <c r="E312" s="52" t="s">
        <v>2</v>
      </c>
      <c r="F312" s="52" t="s">
        <v>2</v>
      </c>
      <c r="G312" s="52" t="s">
        <v>2</v>
      </c>
      <c r="H312" s="52" t="s">
        <v>2</v>
      </c>
      <c r="I312" s="52" t="s">
        <v>3</v>
      </c>
      <c r="J312" s="52">
        <v>4</v>
      </c>
      <c r="K312" s="52" t="s">
        <v>2</v>
      </c>
      <c r="L312" s="52" t="s">
        <v>2</v>
      </c>
      <c r="M312" s="52" t="s">
        <v>2</v>
      </c>
      <c r="N312" s="52" t="s">
        <v>3</v>
      </c>
      <c r="O312" s="52" t="s">
        <v>2412</v>
      </c>
      <c r="P312" s="52">
        <v>1195</v>
      </c>
      <c r="Q312" s="52" t="str">
        <f t="shared" si="111"/>
        <v>Nein</v>
      </c>
      <c r="R312" s="52" t="str">
        <f t="shared" si="111"/>
        <v>Nein</v>
      </c>
      <c r="S312" s="52" t="str">
        <f t="shared" si="111"/>
        <v>Nein</v>
      </c>
      <c r="T312" s="52" t="str">
        <f t="shared" si="111"/>
        <v>Nein</v>
      </c>
      <c r="U312" s="52" t="str">
        <f t="shared" si="111"/>
        <v>Nein</v>
      </c>
      <c r="V312" s="52" t="str">
        <f t="shared" si="111"/>
        <v>Nein</v>
      </c>
      <c r="W312" s="52" t="str">
        <f t="shared" si="111"/>
        <v>Nein</v>
      </c>
      <c r="X312" s="52" t="str">
        <f t="shared" si="111"/>
        <v>Nein</v>
      </c>
      <c r="Y312" s="52" t="str">
        <f t="shared" si="111"/>
        <v>Nein</v>
      </c>
      <c r="Z312" s="52" t="str">
        <f t="shared" si="111"/>
        <v>Nein</v>
      </c>
      <c r="AA312" s="52" t="str">
        <f t="shared" si="111"/>
        <v>Nein</v>
      </c>
      <c r="AB312" s="52" t="str">
        <f t="shared" si="111"/>
        <v>Ja</v>
      </c>
      <c r="AC312" s="52" t="str">
        <f t="shared" si="111"/>
        <v>Nein</v>
      </c>
      <c r="AD312" s="52" t="str">
        <f t="shared" si="111"/>
        <v>Nein</v>
      </c>
      <c r="AE312" s="52" t="str">
        <f t="shared" si="111"/>
        <v>Nein</v>
      </c>
      <c r="AF312" s="52" t="str">
        <f t="shared" si="111"/>
        <v>Nein</v>
      </c>
      <c r="AG312" s="61" t="str">
        <f>IF(Q312="Ja",VLOOKUP($Q$2,Plausis!A:E,5,0),IF(R312="Ja",VLOOKUP($R$2,Plausis!A:E,5,0),IF(T312="Ja",VLOOKUP($T$2,Plausis!A:E,5,0),IF(U312="Ja",VLOOKUP($U$2,Plausis!A:E,5,0),IF(AA312="Ja",VLOOKUP($AA$2,Plausis!A:E,5,0),IF(AC312="Ja",VLOOKUP($AC$2,Plausis!A:E,5,0),IF(AD312="Ja",VLOOKUP($AD$2,Plausis!A:E,5,0),"")))))))</f>
        <v/>
      </c>
      <c r="AH312" s="52" t="str">
        <f>IF(Y312="Ja",VLOOKUP($Y$2,Plausis!A:E,5,0),"")</f>
        <v/>
      </c>
      <c r="AI312" s="52" t="str">
        <f t="shared" si="92"/>
        <v>Ja</v>
      </c>
      <c r="AJ312" s="52" t="str">
        <f>IF(S312="Ja",VLOOKUP($S$2,Plausis!A:E,5,0),IF(V312="Ja",VLOOKUP($V$2,Plausis!A:E,5,0),IF(X312="Ja",VLOOKUP($X$2,Plausis!A:E,5,0),"")))</f>
        <v/>
      </c>
      <c r="AL312" s="52" t="s">
        <v>2</v>
      </c>
      <c r="AM312" s="114">
        <v>45531</v>
      </c>
      <c r="AN312" s="52" t="s">
        <v>4467</v>
      </c>
      <c r="AO312" s="52" t="str">
        <f>VLOOKUP(B312,'BAT Grundtabelle'!B:T,19,0)</f>
        <v>ja</v>
      </c>
      <c r="AP312" s="105" t="str">
        <f t="shared" si="93"/>
        <v>10284</v>
      </c>
      <c r="AQ312" s="52" t="str">
        <f t="shared" si="94"/>
        <v>Blutproduktevertrieb</v>
      </c>
      <c r="AR312" s="52" t="b">
        <f t="shared" si="112"/>
        <v>0</v>
      </c>
      <c r="AS312" s="52" t="b">
        <f t="shared" si="112"/>
        <v>0</v>
      </c>
      <c r="AT312" s="52" t="b">
        <f t="shared" si="112"/>
        <v>0</v>
      </c>
      <c r="AU312" s="52">
        <f t="shared" si="95"/>
        <v>4</v>
      </c>
      <c r="AW312" s="52" t="b">
        <f t="shared" si="96"/>
        <v>0</v>
      </c>
      <c r="AX312" s="52" t="str">
        <f t="shared" si="97"/>
        <v>Unternehmen</v>
      </c>
      <c r="AY312" s="52" t="b">
        <f t="shared" si="98"/>
        <v>0</v>
      </c>
      <c r="AZ312" s="52" t="str">
        <f t="shared" si="99"/>
        <v>10284</v>
      </c>
      <c r="BA312" s="52" t="str">
        <f>VLOOKUP(A312,'BAT Grundtabelle'!A:U,21,0)</f>
        <v>ja</v>
      </c>
      <c r="BB312" s="52" t="str">
        <f t="shared" si="100"/>
        <v>nein</v>
      </c>
      <c r="BC312" s="52" t="str">
        <f t="shared" si="101"/>
        <v>10284</v>
      </c>
      <c r="BD312" s="52" t="str">
        <f t="shared" si="102"/>
        <v>Blutproduktevertrieb</v>
      </c>
      <c r="BE312" s="52" t="str">
        <f t="shared" si="103"/>
        <v>Unternehmen</v>
      </c>
      <c r="BF312" s="52">
        <f t="shared" si="104"/>
        <v>4</v>
      </c>
    </row>
    <row r="313" spans="1:58" hidden="1" x14ac:dyDescent="0.35">
      <c r="A313" s="107" t="s">
        <v>2697</v>
      </c>
      <c r="B313" s="75" t="s">
        <v>91</v>
      </c>
      <c r="C313" s="52" t="s">
        <v>3</v>
      </c>
      <c r="D313" s="52" t="s">
        <v>3</v>
      </c>
      <c r="E313" s="52" t="s">
        <v>2</v>
      </c>
      <c r="F313" s="52" t="s">
        <v>2</v>
      </c>
      <c r="G313" s="52" t="s">
        <v>2</v>
      </c>
      <c r="H313" s="52" t="s">
        <v>2</v>
      </c>
      <c r="I313" s="52" t="s">
        <v>3</v>
      </c>
      <c r="J313" s="52">
        <v>1</v>
      </c>
      <c r="K313" s="52" t="s">
        <v>2</v>
      </c>
      <c r="L313" s="52" t="s">
        <v>2</v>
      </c>
      <c r="M313" s="52" t="s">
        <v>2</v>
      </c>
      <c r="N313" s="52" t="s">
        <v>3</v>
      </c>
      <c r="P313" s="52" t="s">
        <v>4</v>
      </c>
      <c r="Q313" s="52" t="str">
        <f t="shared" ref="Q313:AF322" si="113">IF(ISERROR(FIND(Q$2,$P313,1)),"Nein","Ja")</f>
        <v>Nein</v>
      </c>
      <c r="R313" s="52" t="str">
        <f t="shared" si="113"/>
        <v>Nein</v>
      </c>
      <c r="S313" s="52" t="str">
        <f t="shared" si="113"/>
        <v>Nein</v>
      </c>
      <c r="T313" s="52" t="str">
        <f t="shared" si="113"/>
        <v>Nein</v>
      </c>
      <c r="U313" s="52" t="str">
        <f t="shared" si="113"/>
        <v>Nein</v>
      </c>
      <c r="V313" s="52" t="str">
        <f t="shared" si="113"/>
        <v>Nein</v>
      </c>
      <c r="W313" s="52" t="str">
        <f t="shared" si="113"/>
        <v>Nein</v>
      </c>
      <c r="X313" s="52" t="str">
        <f t="shared" si="113"/>
        <v>Nein</v>
      </c>
      <c r="Y313" s="52" t="str">
        <f t="shared" si="113"/>
        <v>Nein</v>
      </c>
      <c r="Z313" s="52" t="str">
        <f t="shared" si="113"/>
        <v>Nein</v>
      </c>
      <c r="AA313" s="52" t="str">
        <f t="shared" si="113"/>
        <v>Nein</v>
      </c>
      <c r="AB313" s="52" t="str">
        <f t="shared" si="113"/>
        <v>Nein</v>
      </c>
      <c r="AC313" s="52" t="str">
        <f t="shared" si="113"/>
        <v>Nein</v>
      </c>
      <c r="AD313" s="52" t="str">
        <f t="shared" si="113"/>
        <v>Nein</v>
      </c>
      <c r="AE313" s="52" t="str">
        <f t="shared" si="113"/>
        <v>Nein</v>
      </c>
      <c r="AF313" s="52" t="str">
        <f t="shared" si="113"/>
        <v>Nein</v>
      </c>
      <c r="AG313" s="61" t="str">
        <f>IF(Q313="Ja",VLOOKUP($Q$2,Plausis!A:E,5,0),IF(R313="Ja",VLOOKUP($R$2,Plausis!A:E,5,0),IF(T313="Ja",VLOOKUP($T$2,Plausis!A:E,5,0),IF(U313="Ja",VLOOKUP($U$2,Plausis!A:E,5,0),IF(AA313="Ja",VLOOKUP($AA$2,Plausis!A:E,5,0),IF(AC313="Ja",VLOOKUP($AC$2,Plausis!A:E,5,0),IF(AD313="Ja",VLOOKUP($AD$2,Plausis!A:E,5,0),"")))))))</f>
        <v/>
      </c>
      <c r="AH313" s="52" t="str">
        <f>IF(Y313="Ja",VLOOKUP($Y$2,Plausis!A:E,5,0),"")</f>
        <v/>
      </c>
      <c r="AI313" s="52" t="str">
        <f t="shared" si="92"/>
        <v>Ja</v>
      </c>
      <c r="AJ313" s="52" t="str">
        <f>IF(S313="Ja",VLOOKUP($S$2,Plausis!A:E,5,0),IF(V313="Ja",VLOOKUP($V$2,Plausis!A:E,5,0),IF(X313="Ja",VLOOKUP($X$2,Plausis!A:E,5,0),"")))</f>
        <v/>
      </c>
      <c r="AL313" s="52" t="s">
        <v>2</v>
      </c>
      <c r="AM313" s="114">
        <v>45531</v>
      </c>
      <c r="AN313" s="52" t="s">
        <v>4467</v>
      </c>
      <c r="AO313" s="52" t="str">
        <f>VLOOKUP(B313,'BAT Grundtabelle'!B:T,19,0)</f>
        <v>ja</v>
      </c>
      <c r="AP313" s="105" t="str">
        <f t="shared" si="93"/>
        <v>10285</v>
      </c>
      <c r="AQ313" s="52" t="str">
        <f t="shared" si="94"/>
        <v>Bobbahn</v>
      </c>
      <c r="AR313" s="52" t="b">
        <f t="shared" si="112"/>
        <v>0</v>
      </c>
      <c r="AS313" s="52" t="b">
        <f t="shared" si="112"/>
        <v>0</v>
      </c>
      <c r="AT313" s="52" t="b">
        <f t="shared" si="112"/>
        <v>0</v>
      </c>
      <c r="AU313" s="52">
        <f t="shared" si="95"/>
        <v>1</v>
      </c>
      <c r="AW313" s="52" t="b">
        <f t="shared" si="96"/>
        <v>0</v>
      </c>
      <c r="AX313" s="52" t="str">
        <f t="shared" si="97"/>
        <v>Unternehmen</v>
      </c>
      <c r="AY313" s="52" t="b">
        <f t="shared" si="98"/>
        <v>0</v>
      </c>
      <c r="AZ313" s="52" t="str">
        <f t="shared" si="99"/>
        <v>10285</v>
      </c>
      <c r="BA313" s="52" t="str">
        <f>VLOOKUP(A313,'BAT Grundtabelle'!A:U,21,0)</f>
        <v>ja</v>
      </c>
      <c r="BB313" s="52" t="str">
        <f t="shared" si="100"/>
        <v>nein</v>
      </c>
      <c r="BC313" s="52" t="str">
        <f t="shared" si="101"/>
        <v>10285</v>
      </c>
      <c r="BD313" s="52" t="str">
        <f t="shared" si="102"/>
        <v>Bobbahn</v>
      </c>
      <c r="BE313" s="52" t="str">
        <f t="shared" si="103"/>
        <v>Unternehmen</v>
      </c>
      <c r="BF313" s="52">
        <f t="shared" si="104"/>
        <v>1</v>
      </c>
    </row>
    <row r="314" spans="1:58" ht="43.5" hidden="1" x14ac:dyDescent="0.35">
      <c r="A314" s="107" t="s">
        <v>2698</v>
      </c>
      <c r="B314" s="75" t="s">
        <v>752</v>
      </c>
      <c r="C314" s="52" t="s">
        <v>3</v>
      </c>
      <c r="D314" s="52" t="s">
        <v>3</v>
      </c>
      <c r="E314" s="52" t="s">
        <v>2</v>
      </c>
      <c r="F314" s="52" t="s">
        <v>2</v>
      </c>
      <c r="G314" s="52" t="s">
        <v>2</v>
      </c>
      <c r="H314" s="52" t="s">
        <v>2</v>
      </c>
      <c r="I314" s="52" t="s">
        <v>3</v>
      </c>
      <c r="J314" s="52">
        <v>1</v>
      </c>
      <c r="K314" s="52" t="s">
        <v>2</v>
      </c>
      <c r="L314" s="52" t="s">
        <v>2</v>
      </c>
      <c r="M314" s="52" t="s">
        <v>2</v>
      </c>
      <c r="N314" s="52" t="s">
        <v>3</v>
      </c>
      <c r="P314" s="52">
        <v>1198</v>
      </c>
      <c r="Q314" s="52" t="str">
        <f t="shared" si="113"/>
        <v>Nein</v>
      </c>
      <c r="R314" s="52" t="str">
        <f t="shared" si="113"/>
        <v>Nein</v>
      </c>
      <c r="S314" s="52" t="str">
        <f t="shared" si="113"/>
        <v>Nein</v>
      </c>
      <c r="T314" s="52" t="str">
        <f t="shared" si="113"/>
        <v>Nein</v>
      </c>
      <c r="U314" s="52" t="str">
        <f t="shared" si="113"/>
        <v>Nein</v>
      </c>
      <c r="V314" s="52" t="str">
        <f t="shared" si="113"/>
        <v>Nein</v>
      </c>
      <c r="W314" s="52" t="str">
        <f t="shared" si="113"/>
        <v>Nein</v>
      </c>
      <c r="X314" s="52" t="str">
        <f t="shared" si="113"/>
        <v>Nein</v>
      </c>
      <c r="Y314" s="52" t="str">
        <f t="shared" si="113"/>
        <v>Nein</v>
      </c>
      <c r="Z314" s="52" t="str">
        <f t="shared" si="113"/>
        <v>Nein</v>
      </c>
      <c r="AA314" s="52" t="str">
        <f t="shared" si="113"/>
        <v>Nein</v>
      </c>
      <c r="AB314" s="52" t="str">
        <f t="shared" si="113"/>
        <v>Nein</v>
      </c>
      <c r="AC314" s="52" t="str">
        <f t="shared" si="113"/>
        <v>Nein</v>
      </c>
      <c r="AD314" s="52" t="str">
        <f t="shared" si="113"/>
        <v>Ja</v>
      </c>
      <c r="AE314" s="52" t="str">
        <f t="shared" si="113"/>
        <v>Nein</v>
      </c>
      <c r="AF314" s="52" t="str">
        <f t="shared" si="113"/>
        <v>Nein</v>
      </c>
      <c r="AG314" s="61" t="str">
        <f>IF(Q314="Ja",VLOOKUP($Q$2,Plausis!A:E,5,0),IF(R314="Ja",VLOOKUP($R$2,Plausis!A:E,5,0),IF(T314="Ja",VLOOKUP($T$2,Plausis!A:E,5,0),IF(U314="Ja",VLOOKUP($U$2,Plausis!A:E,5,0),IF(AA314="Ja",VLOOKUP($AA$2,Plausis!A:E,5,0),IF(AC314="Ja",VLOOKUP($AC$2,Plausis!A:E,5,0),IF(AD314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314" s="52" t="str">
        <f>IF(Y314="Ja",VLOOKUP($Y$2,Plausis!A:E,5,0),"")</f>
        <v/>
      </c>
      <c r="AI314" s="52" t="str">
        <f t="shared" si="92"/>
        <v>Ja</v>
      </c>
      <c r="AJ314" s="52" t="str">
        <f>IF(S314="Ja",VLOOKUP($S$2,Plausis!A:E,5,0),IF(V314="Ja",VLOOKUP($V$2,Plausis!A:E,5,0),IF(X314="Ja",VLOOKUP($X$2,Plausis!A:E,5,0),"")))</f>
        <v/>
      </c>
      <c r="AL314" s="52" t="s">
        <v>3</v>
      </c>
      <c r="AM314" s="114">
        <v>45531</v>
      </c>
      <c r="AN314" s="52" t="s">
        <v>4467</v>
      </c>
      <c r="AO314" s="52" t="str">
        <f>VLOOKUP(B314,'BAT Grundtabelle'!B:T,19,0)</f>
        <v>ja</v>
      </c>
      <c r="AP314" s="105" t="str">
        <f t="shared" si="93"/>
        <v>10286</v>
      </c>
      <c r="AQ314" s="52" t="str">
        <f t="shared" si="94"/>
        <v>Bodega</v>
      </c>
      <c r="AR314" s="52" t="b">
        <f t="shared" si="112"/>
        <v>0</v>
      </c>
      <c r="AS314" s="52" t="b">
        <f t="shared" si="112"/>
        <v>0</v>
      </c>
      <c r="AT314" s="52" t="b">
        <f t="shared" si="112"/>
        <v>0</v>
      </c>
      <c r="AU314" s="52">
        <f t="shared" si="95"/>
        <v>1</v>
      </c>
      <c r="AW314" s="52" t="b">
        <f t="shared" si="96"/>
        <v>0</v>
      </c>
      <c r="AX314" s="52" t="str">
        <f t="shared" si="97"/>
        <v>Unternehmen</v>
      </c>
      <c r="AY314" s="52" t="b">
        <f t="shared" si="98"/>
        <v>0</v>
      </c>
      <c r="AZ314" s="52" t="str">
        <f t="shared" si="99"/>
        <v>10286</v>
      </c>
      <c r="BA314" s="52" t="str">
        <f>VLOOKUP(A314,'BAT Grundtabelle'!A:U,21,0)</f>
        <v>ja</v>
      </c>
      <c r="BB314" s="52" t="str">
        <f t="shared" si="100"/>
        <v>nein</v>
      </c>
      <c r="BC314" s="52" t="str">
        <f t="shared" si="101"/>
        <v>10286</v>
      </c>
      <c r="BD314" s="52" t="str">
        <f t="shared" si="102"/>
        <v>Bodega</v>
      </c>
      <c r="BE314" s="52" t="str">
        <f t="shared" si="103"/>
        <v>Unternehmen</v>
      </c>
      <c r="BF314" s="52">
        <f t="shared" si="104"/>
        <v>1</v>
      </c>
    </row>
    <row r="315" spans="1:58" hidden="1" x14ac:dyDescent="0.35">
      <c r="A315" s="107" t="s">
        <v>2699</v>
      </c>
      <c r="B315" s="75" t="s">
        <v>1552</v>
      </c>
      <c r="C315" s="52" t="s">
        <v>3</v>
      </c>
      <c r="D315" s="52" t="s">
        <v>3</v>
      </c>
      <c r="E315" s="52" t="s">
        <v>2</v>
      </c>
      <c r="F315" s="52" t="s">
        <v>2</v>
      </c>
      <c r="G315" s="52" t="s">
        <v>2</v>
      </c>
      <c r="H315" s="52" t="s">
        <v>2</v>
      </c>
      <c r="I315" s="52" t="s">
        <v>3</v>
      </c>
      <c r="J315" s="52">
        <v>1</v>
      </c>
      <c r="K315" s="52" t="s">
        <v>2</v>
      </c>
      <c r="L315" s="52" t="s">
        <v>2</v>
      </c>
      <c r="M315" s="52" t="s">
        <v>2</v>
      </c>
      <c r="N315" s="52" t="s">
        <v>3</v>
      </c>
      <c r="P315" s="52" t="s">
        <v>4</v>
      </c>
      <c r="Q315" s="52" t="str">
        <f t="shared" si="113"/>
        <v>Nein</v>
      </c>
      <c r="R315" s="52" t="str">
        <f t="shared" si="113"/>
        <v>Nein</v>
      </c>
      <c r="S315" s="52" t="str">
        <f t="shared" si="113"/>
        <v>Nein</v>
      </c>
      <c r="T315" s="52" t="str">
        <f t="shared" si="113"/>
        <v>Nein</v>
      </c>
      <c r="U315" s="52" t="str">
        <f t="shared" si="113"/>
        <v>Nein</v>
      </c>
      <c r="V315" s="52" t="str">
        <f t="shared" si="113"/>
        <v>Nein</v>
      </c>
      <c r="W315" s="52" t="str">
        <f t="shared" si="113"/>
        <v>Nein</v>
      </c>
      <c r="X315" s="52" t="str">
        <f t="shared" si="113"/>
        <v>Nein</v>
      </c>
      <c r="Y315" s="52" t="str">
        <f t="shared" si="113"/>
        <v>Nein</v>
      </c>
      <c r="Z315" s="52" t="str">
        <f t="shared" si="113"/>
        <v>Nein</v>
      </c>
      <c r="AA315" s="52" t="str">
        <f t="shared" si="113"/>
        <v>Nein</v>
      </c>
      <c r="AB315" s="52" t="str">
        <f t="shared" si="113"/>
        <v>Nein</v>
      </c>
      <c r="AC315" s="52" t="str">
        <f t="shared" si="113"/>
        <v>Nein</v>
      </c>
      <c r="AD315" s="52" t="str">
        <f t="shared" si="113"/>
        <v>Nein</v>
      </c>
      <c r="AE315" s="52" t="str">
        <f t="shared" si="113"/>
        <v>Nein</v>
      </c>
      <c r="AF315" s="52" t="str">
        <f t="shared" si="113"/>
        <v>Nein</v>
      </c>
      <c r="AG315" s="61" t="str">
        <f>IF(Q315="Ja",VLOOKUP($Q$2,Plausis!A:E,5,0),IF(R315="Ja",VLOOKUP($R$2,Plausis!A:E,5,0),IF(T315="Ja",VLOOKUP($T$2,Plausis!A:E,5,0),IF(U315="Ja",VLOOKUP($U$2,Plausis!A:E,5,0),IF(AA315="Ja",VLOOKUP($AA$2,Plausis!A:E,5,0),IF(AC315="Ja",VLOOKUP($AC$2,Plausis!A:E,5,0),IF(AD315="Ja",VLOOKUP($AD$2,Plausis!A:E,5,0),"")))))))</f>
        <v/>
      </c>
      <c r="AH315" s="52" t="str">
        <f>IF(Y315="Ja",VLOOKUP($Y$2,Plausis!A:E,5,0),"")</f>
        <v/>
      </c>
      <c r="AI315" s="52" t="str">
        <f t="shared" si="92"/>
        <v>Ja</v>
      </c>
      <c r="AJ315" s="52" t="str">
        <f>IF(S315="Ja",VLOOKUP($S$2,Plausis!A:E,5,0),IF(V315="Ja",VLOOKUP($V$2,Plausis!A:E,5,0),IF(X315="Ja",VLOOKUP($X$2,Plausis!A:E,5,0),"")))</f>
        <v/>
      </c>
      <c r="AL315" s="52" t="s">
        <v>3</v>
      </c>
      <c r="AM315" s="114">
        <v>45531</v>
      </c>
      <c r="AN315" s="52" t="s">
        <v>4467</v>
      </c>
      <c r="AO315" s="52" t="str">
        <f>VLOOKUP(B315,'BAT Grundtabelle'!B:T,19,0)</f>
        <v>ja</v>
      </c>
      <c r="AP315" s="105" t="str">
        <f t="shared" si="93"/>
        <v>10287</v>
      </c>
      <c r="AQ315" s="52" t="str">
        <f t="shared" si="94"/>
        <v>Bodenbelaghandel</v>
      </c>
      <c r="AR315" s="52" t="b">
        <f t="shared" si="112"/>
        <v>0</v>
      </c>
      <c r="AS315" s="52" t="b">
        <f t="shared" si="112"/>
        <v>0</v>
      </c>
      <c r="AT315" s="52" t="b">
        <f t="shared" si="112"/>
        <v>0</v>
      </c>
      <c r="AU315" s="52">
        <f t="shared" si="95"/>
        <v>1</v>
      </c>
      <c r="AW315" s="52" t="b">
        <f t="shared" si="96"/>
        <v>0</v>
      </c>
      <c r="AX315" s="52" t="str">
        <f t="shared" si="97"/>
        <v>Unternehmen</v>
      </c>
      <c r="AY315" s="52" t="b">
        <f t="shared" si="98"/>
        <v>0</v>
      </c>
      <c r="AZ315" s="52" t="str">
        <f t="shared" si="99"/>
        <v>10287</v>
      </c>
      <c r="BA315" s="52" t="str">
        <f>VLOOKUP(A315,'BAT Grundtabelle'!A:U,21,0)</f>
        <v>ja</v>
      </c>
      <c r="BB315" s="52" t="str">
        <f t="shared" si="100"/>
        <v>nein</v>
      </c>
      <c r="BC315" s="52" t="str">
        <f t="shared" si="101"/>
        <v>10287</v>
      </c>
      <c r="BD315" s="52" t="str">
        <f t="shared" si="102"/>
        <v>Bodenbelaghandel</v>
      </c>
      <c r="BE315" s="52" t="str">
        <f t="shared" si="103"/>
        <v>Unternehmen</v>
      </c>
      <c r="BF315" s="52">
        <f t="shared" si="104"/>
        <v>1</v>
      </c>
    </row>
    <row r="316" spans="1:58" hidden="1" x14ac:dyDescent="0.35">
      <c r="A316" s="107" t="s">
        <v>2700</v>
      </c>
      <c r="B316" s="75" t="s">
        <v>208</v>
      </c>
      <c r="C316" s="52" t="s">
        <v>3</v>
      </c>
      <c r="D316" s="52" t="s">
        <v>3</v>
      </c>
      <c r="E316" s="52" t="s">
        <v>2</v>
      </c>
      <c r="F316" s="52" t="s">
        <v>2</v>
      </c>
      <c r="G316" s="52" t="s">
        <v>2</v>
      </c>
      <c r="H316" s="52" t="s">
        <v>2</v>
      </c>
      <c r="I316" s="52" t="s">
        <v>3</v>
      </c>
      <c r="J316" s="52">
        <v>1</v>
      </c>
      <c r="K316" s="52" t="s">
        <v>2</v>
      </c>
      <c r="L316" s="52" t="s">
        <v>2</v>
      </c>
      <c r="M316" s="52" t="s">
        <v>2</v>
      </c>
      <c r="N316" s="52" t="s">
        <v>3</v>
      </c>
      <c r="P316" s="52" t="s">
        <v>4</v>
      </c>
      <c r="Q316" s="52" t="str">
        <f t="shared" si="113"/>
        <v>Nein</v>
      </c>
      <c r="R316" s="52" t="str">
        <f t="shared" si="113"/>
        <v>Nein</v>
      </c>
      <c r="S316" s="52" t="str">
        <f t="shared" si="113"/>
        <v>Nein</v>
      </c>
      <c r="T316" s="52" t="str">
        <f t="shared" si="113"/>
        <v>Nein</v>
      </c>
      <c r="U316" s="52" t="str">
        <f t="shared" si="113"/>
        <v>Nein</v>
      </c>
      <c r="V316" s="52" t="str">
        <f t="shared" si="113"/>
        <v>Nein</v>
      </c>
      <c r="W316" s="52" t="str">
        <f t="shared" si="113"/>
        <v>Nein</v>
      </c>
      <c r="X316" s="52" t="str">
        <f t="shared" si="113"/>
        <v>Nein</v>
      </c>
      <c r="Y316" s="52" t="str">
        <f t="shared" si="113"/>
        <v>Nein</v>
      </c>
      <c r="Z316" s="52" t="str">
        <f t="shared" si="113"/>
        <v>Nein</v>
      </c>
      <c r="AA316" s="52" t="str">
        <f t="shared" si="113"/>
        <v>Nein</v>
      </c>
      <c r="AB316" s="52" t="str">
        <f t="shared" si="113"/>
        <v>Nein</v>
      </c>
      <c r="AC316" s="52" t="str">
        <f t="shared" si="113"/>
        <v>Nein</v>
      </c>
      <c r="AD316" s="52" t="str">
        <f t="shared" si="113"/>
        <v>Nein</v>
      </c>
      <c r="AE316" s="52" t="str">
        <f t="shared" si="113"/>
        <v>Nein</v>
      </c>
      <c r="AF316" s="52" t="str">
        <f t="shared" si="113"/>
        <v>Nein</v>
      </c>
      <c r="AG316" s="61" t="str">
        <f>IF(Q316="Ja",VLOOKUP($Q$2,Plausis!A:E,5,0),IF(R316="Ja",VLOOKUP($R$2,Plausis!A:E,5,0),IF(T316="Ja",VLOOKUP($T$2,Plausis!A:E,5,0),IF(U316="Ja",VLOOKUP($U$2,Plausis!A:E,5,0),IF(AA316="Ja",VLOOKUP($AA$2,Plausis!A:E,5,0),IF(AC316="Ja",VLOOKUP($AC$2,Plausis!A:E,5,0),IF(AD316="Ja",VLOOKUP($AD$2,Plausis!A:E,5,0),"")))))))</f>
        <v/>
      </c>
      <c r="AH316" s="52" t="str">
        <f>IF(Y316="Ja",VLOOKUP($Y$2,Plausis!A:E,5,0),"")</f>
        <v/>
      </c>
      <c r="AI316" s="52" t="str">
        <f t="shared" si="92"/>
        <v>Ja</v>
      </c>
      <c r="AJ316" s="52" t="str">
        <f>IF(S316="Ja",VLOOKUP($S$2,Plausis!A:E,5,0),IF(V316="Ja",VLOOKUP($V$2,Plausis!A:E,5,0),IF(X316="Ja",VLOOKUP($X$2,Plausis!A:E,5,0),"")))</f>
        <v/>
      </c>
      <c r="AL316" s="52" t="s">
        <v>3</v>
      </c>
      <c r="AM316" s="114">
        <v>45531</v>
      </c>
      <c r="AN316" s="52" t="s">
        <v>4467</v>
      </c>
      <c r="AO316" s="52" t="str">
        <f>VLOOKUP(B316,'BAT Grundtabelle'!B:T,19,0)</f>
        <v>ja</v>
      </c>
      <c r="AP316" s="105" t="str">
        <f t="shared" si="93"/>
        <v>10288</v>
      </c>
      <c r="AQ316" s="52" t="str">
        <f t="shared" si="94"/>
        <v>Bodenlegebetrieb (ohne Parkett)</v>
      </c>
      <c r="AR316" s="52" t="b">
        <f t="shared" si="112"/>
        <v>0</v>
      </c>
      <c r="AS316" s="52" t="b">
        <f t="shared" si="112"/>
        <v>0</v>
      </c>
      <c r="AT316" s="52" t="b">
        <f t="shared" si="112"/>
        <v>0</v>
      </c>
      <c r="AU316" s="52">
        <f t="shared" si="95"/>
        <v>1</v>
      </c>
      <c r="AW316" s="52" t="b">
        <f t="shared" si="96"/>
        <v>0</v>
      </c>
      <c r="AX316" s="52" t="str">
        <f t="shared" si="97"/>
        <v>Unternehmen</v>
      </c>
      <c r="AY316" s="52" t="b">
        <f t="shared" si="98"/>
        <v>0</v>
      </c>
      <c r="AZ316" s="52" t="str">
        <f t="shared" si="99"/>
        <v>10288</v>
      </c>
      <c r="BA316" s="52" t="str">
        <f>VLOOKUP(A316,'BAT Grundtabelle'!A:U,21,0)</f>
        <v>ja</v>
      </c>
      <c r="BB316" s="52" t="str">
        <f t="shared" si="100"/>
        <v>nein</v>
      </c>
      <c r="BC316" s="52" t="str">
        <f t="shared" si="101"/>
        <v>10288</v>
      </c>
      <c r="BD316" s="52" t="str">
        <f t="shared" si="102"/>
        <v>Bodenlegebetrieb (ohne Parkett)</v>
      </c>
      <c r="BE316" s="52" t="str">
        <f t="shared" si="103"/>
        <v>Unternehmen</v>
      </c>
      <c r="BF316" s="52">
        <f t="shared" si="104"/>
        <v>1</v>
      </c>
    </row>
    <row r="317" spans="1:58" hidden="1" x14ac:dyDescent="0.35">
      <c r="A317" s="107" t="s">
        <v>2701</v>
      </c>
      <c r="B317" s="75" t="s">
        <v>1922</v>
      </c>
      <c r="C317" s="52" t="s">
        <v>3</v>
      </c>
      <c r="D317" s="52" t="s">
        <v>3</v>
      </c>
      <c r="E317" s="52" t="s">
        <v>2</v>
      </c>
      <c r="F317" s="52" t="s">
        <v>2</v>
      </c>
      <c r="G317" s="52" t="s">
        <v>2</v>
      </c>
      <c r="H317" s="52" t="s">
        <v>2</v>
      </c>
      <c r="I317" s="52" t="s">
        <v>3</v>
      </c>
      <c r="J317" s="52">
        <v>3</v>
      </c>
      <c r="K317" s="52" t="s">
        <v>2</v>
      </c>
      <c r="L317" s="52" t="s">
        <v>2</v>
      </c>
      <c r="M317" s="52" t="s">
        <v>2</v>
      </c>
      <c r="N317" s="52" t="s">
        <v>3</v>
      </c>
      <c r="O317" s="52" t="s">
        <v>2412</v>
      </c>
      <c r="Q317" s="52" t="str">
        <f t="shared" si="113"/>
        <v>Nein</v>
      </c>
      <c r="R317" s="52" t="str">
        <f t="shared" si="113"/>
        <v>Nein</v>
      </c>
      <c r="S317" s="52" t="str">
        <f t="shared" si="113"/>
        <v>Nein</v>
      </c>
      <c r="T317" s="52" t="str">
        <f t="shared" si="113"/>
        <v>Nein</v>
      </c>
      <c r="U317" s="52" t="str">
        <f t="shared" si="113"/>
        <v>Nein</v>
      </c>
      <c r="V317" s="52" t="str">
        <f t="shared" si="113"/>
        <v>Nein</v>
      </c>
      <c r="W317" s="52" t="str">
        <f t="shared" si="113"/>
        <v>Nein</v>
      </c>
      <c r="X317" s="52" t="str">
        <f t="shared" si="113"/>
        <v>Nein</v>
      </c>
      <c r="Y317" s="52" t="str">
        <f t="shared" si="113"/>
        <v>Nein</v>
      </c>
      <c r="Z317" s="52" t="str">
        <f t="shared" si="113"/>
        <v>Nein</v>
      </c>
      <c r="AA317" s="52" t="str">
        <f t="shared" si="113"/>
        <v>Nein</v>
      </c>
      <c r="AB317" s="52" t="str">
        <f t="shared" si="113"/>
        <v>Nein</v>
      </c>
      <c r="AC317" s="52" t="str">
        <f t="shared" si="113"/>
        <v>Nein</v>
      </c>
      <c r="AD317" s="52" t="str">
        <f t="shared" si="113"/>
        <v>Nein</v>
      </c>
      <c r="AE317" s="52" t="str">
        <f t="shared" si="113"/>
        <v>Nein</v>
      </c>
      <c r="AF317" s="52" t="str">
        <f t="shared" si="113"/>
        <v>Nein</v>
      </c>
      <c r="AG317" s="61" t="str">
        <f>IF(Q317="Ja",VLOOKUP($Q$2,Plausis!A:E,5,0),IF(R317="Ja",VLOOKUP($R$2,Plausis!A:E,5,0),IF(T317="Ja",VLOOKUP($T$2,Plausis!A:E,5,0),IF(U317="Ja",VLOOKUP($U$2,Plausis!A:E,5,0),IF(AA317="Ja",VLOOKUP($AA$2,Plausis!A:E,5,0),IF(AC317="Ja",VLOOKUP($AC$2,Plausis!A:E,5,0),IF(AD317="Ja",VLOOKUP($AD$2,Plausis!A:E,5,0),"")))))))</f>
        <v/>
      </c>
      <c r="AH317" s="52" t="str">
        <f>IF(Y317="Ja",VLOOKUP($Y$2,Plausis!A:E,5,0),"")</f>
        <v/>
      </c>
      <c r="AI317" s="52" t="str">
        <f t="shared" si="92"/>
        <v>Ja</v>
      </c>
      <c r="AJ317" s="52" t="str">
        <f>IF(S317="Ja",VLOOKUP($S$2,Plausis!A:E,5,0),IF(V317="Ja",VLOOKUP($V$2,Plausis!A:E,5,0),IF(X317="Ja",VLOOKUP($X$2,Plausis!A:E,5,0),"")))</f>
        <v/>
      </c>
      <c r="AL317" s="52" t="s">
        <v>2</v>
      </c>
      <c r="AM317" s="114">
        <v>45531</v>
      </c>
      <c r="AN317" s="52" t="s">
        <v>4467</v>
      </c>
      <c r="AO317" s="52" t="str">
        <f>VLOOKUP(B317,'BAT Grundtabelle'!B:T,19,0)</f>
        <v>ja</v>
      </c>
      <c r="AP317" s="105" t="str">
        <f t="shared" si="93"/>
        <v>10289</v>
      </c>
      <c r="AQ317" s="52" t="str">
        <f t="shared" si="94"/>
        <v>Bodensanierungsbetrieb</v>
      </c>
      <c r="AR317" s="52" t="b">
        <f t="shared" si="112"/>
        <v>0</v>
      </c>
      <c r="AS317" s="52" t="b">
        <f t="shared" si="112"/>
        <v>0</v>
      </c>
      <c r="AT317" s="52" t="b">
        <f t="shared" si="112"/>
        <v>0</v>
      </c>
      <c r="AU317" s="52">
        <f t="shared" si="95"/>
        <v>3</v>
      </c>
      <c r="AW317" s="52" t="b">
        <f t="shared" si="96"/>
        <v>0</v>
      </c>
      <c r="AX317" s="52" t="str">
        <f t="shared" si="97"/>
        <v>Unternehmen</v>
      </c>
      <c r="AY317" s="52" t="b">
        <f t="shared" si="98"/>
        <v>0</v>
      </c>
      <c r="AZ317" s="52" t="str">
        <f t="shared" si="99"/>
        <v>10289</v>
      </c>
      <c r="BA317" s="52" t="str">
        <f>VLOOKUP(A317,'BAT Grundtabelle'!A:U,21,0)</f>
        <v>ja</v>
      </c>
      <c r="BB317" s="52" t="str">
        <f t="shared" si="100"/>
        <v>nein</v>
      </c>
      <c r="BC317" s="52" t="str">
        <f t="shared" si="101"/>
        <v>10289</v>
      </c>
      <c r="BD317" s="52" t="str">
        <f t="shared" si="102"/>
        <v>Bodensanierungsbetrieb</v>
      </c>
      <c r="BE317" s="52" t="str">
        <f t="shared" si="103"/>
        <v>Unternehmen</v>
      </c>
      <c r="BF317" s="52">
        <f t="shared" si="104"/>
        <v>3</v>
      </c>
    </row>
    <row r="318" spans="1:58" hidden="1" x14ac:dyDescent="0.35">
      <c r="A318" s="107" t="s">
        <v>2702</v>
      </c>
      <c r="B318" s="75" t="s">
        <v>126</v>
      </c>
      <c r="C318" s="52" t="s">
        <v>3</v>
      </c>
      <c r="D318" s="52" t="s">
        <v>3</v>
      </c>
      <c r="E318" s="52" t="s">
        <v>2</v>
      </c>
      <c r="F318" s="52" t="s">
        <v>2</v>
      </c>
      <c r="G318" s="52" t="s">
        <v>2</v>
      </c>
      <c r="H318" s="52" t="s">
        <v>2</v>
      </c>
      <c r="I318" s="52" t="s">
        <v>3</v>
      </c>
      <c r="J318" s="52">
        <v>1</v>
      </c>
      <c r="K318" s="52" t="s">
        <v>2</v>
      </c>
      <c r="L318" s="52" t="s">
        <v>2</v>
      </c>
      <c r="M318" s="52" t="s">
        <v>2</v>
      </c>
      <c r="N318" s="52" t="s">
        <v>2</v>
      </c>
      <c r="P318" s="52">
        <v>1197</v>
      </c>
      <c r="Q318" s="52" t="str">
        <f t="shared" si="113"/>
        <v>Nein</v>
      </c>
      <c r="R318" s="52" t="str">
        <f t="shared" si="113"/>
        <v>Nein</v>
      </c>
      <c r="S318" s="52" t="str">
        <f t="shared" si="113"/>
        <v>Nein</v>
      </c>
      <c r="T318" s="52" t="str">
        <f t="shared" si="113"/>
        <v>Nein</v>
      </c>
      <c r="U318" s="52" t="str">
        <f t="shared" si="113"/>
        <v>Nein</v>
      </c>
      <c r="V318" s="52" t="str">
        <f t="shared" si="113"/>
        <v>Nein</v>
      </c>
      <c r="W318" s="52" t="str">
        <f t="shared" si="113"/>
        <v>Nein</v>
      </c>
      <c r="X318" s="52" t="str">
        <f t="shared" si="113"/>
        <v>Nein</v>
      </c>
      <c r="Y318" s="52" t="str">
        <f t="shared" si="113"/>
        <v>Nein</v>
      </c>
      <c r="Z318" s="52" t="str">
        <f t="shared" si="113"/>
        <v>Nein</v>
      </c>
      <c r="AA318" s="52" t="str">
        <f t="shared" si="113"/>
        <v>Nein</v>
      </c>
      <c r="AB318" s="52" t="str">
        <f t="shared" si="113"/>
        <v>Nein</v>
      </c>
      <c r="AC318" s="52" t="str">
        <f t="shared" si="113"/>
        <v>Nein</v>
      </c>
      <c r="AD318" s="52" t="str">
        <f t="shared" si="113"/>
        <v>Nein</v>
      </c>
      <c r="AE318" s="52" t="str">
        <f t="shared" si="113"/>
        <v>Nein</v>
      </c>
      <c r="AF318" s="52" t="str">
        <f t="shared" si="113"/>
        <v>Nein</v>
      </c>
      <c r="AG318" s="61" t="str">
        <f>IF(Q318="Ja",VLOOKUP($Q$2,Plausis!A:E,5,0),IF(R318="Ja",VLOOKUP($R$2,Plausis!A:E,5,0),IF(T318="Ja",VLOOKUP($T$2,Plausis!A:E,5,0),IF(U318="Ja",VLOOKUP($U$2,Plausis!A:E,5,0),IF(AA318="Ja",VLOOKUP($AA$2,Plausis!A:E,5,0),IF(AC318="Ja",VLOOKUP($AC$2,Plausis!A:E,5,0),IF(AD318="Ja",VLOOKUP($AD$2,Plausis!A:E,5,0),"")))))))</f>
        <v/>
      </c>
      <c r="AH318" s="52" t="str">
        <f>IF(Y318="Ja",VLOOKUP($Y$2,Plausis!A:E,5,0),"")</f>
        <v/>
      </c>
      <c r="AI318" s="52" t="str">
        <f t="shared" si="92"/>
        <v>Ja</v>
      </c>
      <c r="AJ318" s="52" t="str">
        <f>IF(S318="Ja",VLOOKUP($S$2,Plausis!A:E,5,0),IF(V318="Ja",VLOOKUP($V$2,Plausis!A:E,5,0),IF(X318="Ja",VLOOKUP($X$2,Plausis!A:E,5,0),"")))</f>
        <v/>
      </c>
      <c r="AL318" s="52" t="s">
        <v>2</v>
      </c>
      <c r="AM318" s="114">
        <v>45531</v>
      </c>
      <c r="AN318" s="52" t="s">
        <v>4467</v>
      </c>
      <c r="AO318" s="52" t="str">
        <f>VLOOKUP(B318,'BAT Grundtabelle'!B:T,19,0)</f>
        <v>ja</v>
      </c>
      <c r="AP318" s="105" t="str">
        <f t="shared" si="93"/>
        <v>10290</v>
      </c>
      <c r="AQ318" s="52" t="str">
        <f t="shared" si="94"/>
        <v>Bodybuildingstudio</v>
      </c>
      <c r="AR318" s="52" t="b">
        <f t="shared" si="112"/>
        <v>0</v>
      </c>
      <c r="AS318" s="52" t="b">
        <f t="shared" si="112"/>
        <v>0</v>
      </c>
      <c r="AT318" s="52" t="b">
        <f t="shared" si="112"/>
        <v>0</v>
      </c>
      <c r="AU318" s="52">
        <f t="shared" si="95"/>
        <v>1</v>
      </c>
      <c r="AW318" s="52" t="b">
        <f t="shared" si="96"/>
        <v>0</v>
      </c>
      <c r="AX318" s="52" t="str">
        <f t="shared" si="97"/>
        <v>Unternehmen</v>
      </c>
      <c r="AY318" s="52" t="b">
        <f t="shared" si="98"/>
        <v>0</v>
      </c>
      <c r="AZ318" s="52" t="str">
        <f t="shared" si="99"/>
        <v>10290</v>
      </c>
      <c r="BA318" s="52" t="str">
        <f>VLOOKUP(A318,'BAT Grundtabelle'!A:U,21,0)</f>
        <v>ja</v>
      </c>
      <c r="BB318" s="52" t="str">
        <f t="shared" si="100"/>
        <v>nein</v>
      </c>
      <c r="BC318" s="52" t="str">
        <f t="shared" si="101"/>
        <v>10290</v>
      </c>
      <c r="BD318" s="52" t="str">
        <f t="shared" si="102"/>
        <v>Bodybuildingstudio</v>
      </c>
      <c r="BE318" s="52" t="str">
        <f t="shared" si="103"/>
        <v>Unternehmen</v>
      </c>
      <c r="BF318" s="52">
        <f t="shared" si="104"/>
        <v>1</v>
      </c>
    </row>
    <row r="319" spans="1:58" hidden="1" x14ac:dyDescent="0.35">
      <c r="A319" s="107" t="s">
        <v>2703</v>
      </c>
      <c r="B319" s="75" t="s">
        <v>1923</v>
      </c>
      <c r="C319" s="52" t="s">
        <v>3</v>
      </c>
      <c r="D319" s="52" t="s">
        <v>3</v>
      </c>
      <c r="E319" s="52" t="s">
        <v>2</v>
      </c>
      <c r="F319" s="52" t="s">
        <v>2</v>
      </c>
      <c r="G319" s="52" t="s">
        <v>2</v>
      </c>
      <c r="H319" s="52" t="s">
        <v>2</v>
      </c>
      <c r="I319" s="52" t="s">
        <v>3</v>
      </c>
      <c r="J319" s="52">
        <v>2</v>
      </c>
      <c r="K319" s="52" t="s">
        <v>2</v>
      </c>
      <c r="L319" s="52" t="s">
        <v>2</v>
      </c>
      <c r="M319" s="52" t="s">
        <v>2</v>
      </c>
      <c r="N319" s="52" t="s">
        <v>3</v>
      </c>
      <c r="P319" s="52" t="s">
        <v>57</v>
      </c>
      <c r="Q319" s="52" t="str">
        <f t="shared" si="113"/>
        <v>Nein</v>
      </c>
      <c r="R319" s="52" t="str">
        <f t="shared" si="113"/>
        <v>Nein</v>
      </c>
      <c r="S319" s="52" t="str">
        <f t="shared" si="113"/>
        <v>Nein</v>
      </c>
      <c r="T319" s="52" t="str">
        <f t="shared" si="113"/>
        <v>Ja</v>
      </c>
      <c r="U319" s="52" t="str">
        <f t="shared" si="113"/>
        <v>Nein</v>
      </c>
      <c r="V319" s="52" t="str">
        <f t="shared" si="113"/>
        <v>Nein</v>
      </c>
      <c r="W319" s="52" t="str">
        <f t="shared" si="113"/>
        <v>Nein</v>
      </c>
      <c r="X319" s="52" t="str">
        <f t="shared" si="113"/>
        <v>Ja</v>
      </c>
      <c r="Y319" s="52" t="str">
        <f t="shared" si="113"/>
        <v>Nein</v>
      </c>
      <c r="Z319" s="52" t="str">
        <f t="shared" si="113"/>
        <v>Nein</v>
      </c>
      <c r="AA319" s="52" t="str">
        <f t="shared" si="113"/>
        <v>Nein</v>
      </c>
      <c r="AB319" s="52" t="str">
        <f t="shared" si="113"/>
        <v>Nein</v>
      </c>
      <c r="AC319" s="52" t="str">
        <f t="shared" si="113"/>
        <v>Nein</v>
      </c>
      <c r="AD319" s="52" t="str">
        <f t="shared" si="113"/>
        <v>Nein</v>
      </c>
      <c r="AE319" s="52" t="str">
        <f t="shared" si="113"/>
        <v>Nein</v>
      </c>
      <c r="AF319" s="52" t="str">
        <f t="shared" si="113"/>
        <v>Nein</v>
      </c>
      <c r="AG319" s="61" t="str">
        <f>IF(Q319="Ja",VLOOKUP($Q$2,Plausis!A:E,5,0),IF(R319="Ja",VLOOKUP($R$2,Plausis!A:E,5,0),IF(T319="Ja",VLOOKUP($T$2,Plausis!A:E,5,0),IF(U319="Ja",VLOOKUP($U$2,Plausis!A:E,5,0),IF(AA319="Ja",VLOOKUP($AA$2,Plausis!A:E,5,0),IF(AC319="Ja",VLOOKUP($AC$2,Plausis!A:E,5,0),IF(AD319="Ja",VLOOKUP($AD$2,Plausis!A:E,5,0),"")))))))</f>
        <v>Dieser Betrieb ist nur im Komfort-RS ohne ergänzenden Spezial-Straf-RS versicherbar.</v>
      </c>
      <c r="AH319" s="52" t="str">
        <f>IF(Y319="Ja",VLOOKUP($Y$2,Plausis!A:E,5,0),"")</f>
        <v/>
      </c>
      <c r="AI319" s="52" t="str">
        <f t="shared" si="92"/>
        <v>Nein</v>
      </c>
      <c r="AJ319" s="52" t="str">
        <f>IF(S319="Ja",VLOOKUP($S$2,Plausis!A:E,5,0),IF(V319="Ja",VLOOKUP($V$2,Plausis!A:E,5,0),IF(X319="Ja",VLOOKUP($X$2,Plausis!A:E,5,0),"")))</f>
        <v>Dieser Betrieb kann nur ohne ergänzenden Spezial-Straf-RS versichert werden.</v>
      </c>
      <c r="AL319" s="52" t="s">
        <v>2</v>
      </c>
      <c r="AM319" s="114">
        <v>45531</v>
      </c>
      <c r="AN319" s="52" t="s">
        <v>4467</v>
      </c>
      <c r="AO319" s="52" t="str">
        <f>VLOOKUP(B319,'BAT Grundtabelle'!B:T,19,0)</f>
        <v>ja</v>
      </c>
      <c r="AP319" s="105" t="str">
        <f t="shared" si="93"/>
        <v>10291</v>
      </c>
      <c r="AQ319" s="52" t="str">
        <f t="shared" si="94"/>
        <v>Bodyguard</v>
      </c>
      <c r="AR319" s="52" t="b">
        <f t="shared" si="112"/>
        <v>0</v>
      </c>
      <c r="AS319" s="52" t="b">
        <f t="shared" si="112"/>
        <v>0</v>
      </c>
      <c r="AT319" s="52" t="b">
        <f t="shared" si="112"/>
        <v>0</v>
      </c>
      <c r="AU319" s="52">
        <f t="shared" si="95"/>
        <v>2</v>
      </c>
      <c r="AW319" s="52" t="b">
        <f t="shared" si="96"/>
        <v>0</v>
      </c>
      <c r="AX319" s="52" t="str">
        <f t="shared" si="97"/>
        <v>Unternehmen</v>
      </c>
      <c r="AY319" s="52" t="b">
        <f t="shared" si="98"/>
        <v>0</v>
      </c>
      <c r="AZ319" s="52" t="str">
        <f t="shared" si="99"/>
        <v>10291</v>
      </c>
      <c r="BA319" s="52" t="str">
        <f>VLOOKUP(A319,'BAT Grundtabelle'!A:U,21,0)</f>
        <v>ja</v>
      </c>
      <c r="BB319" s="52" t="str">
        <f t="shared" si="100"/>
        <v>nein</v>
      </c>
      <c r="BC319" s="52" t="str">
        <f t="shared" si="101"/>
        <v>10291</v>
      </c>
      <c r="BD319" s="52" t="str">
        <f t="shared" si="102"/>
        <v>Bodyguard</v>
      </c>
      <c r="BE319" s="52" t="str">
        <f t="shared" si="103"/>
        <v>Unternehmen</v>
      </c>
      <c r="BF319" s="52">
        <f t="shared" si="104"/>
        <v>2</v>
      </c>
    </row>
    <row r="320" spans="1:58" hidden="1" x14ac:dyDescent="0.35">
      <c r="A320" s="107" t="s">
        <v>2704</v>
      </c>
      <c r="B320" s="75" t="s">
        <v>1797</v>
      </c>
      <c r="C320" s="52" t="s">
        <v>2</v>
      </c>
      <c r="D320" s="52" t="s">
        <v>2</v>
      </c>
      <c r="E320" s="52" t="s">
        <v>2</v>
      </c>
      <c r="F320" s="52" t="s">
        <v>2</v>
      </c>
      <c r="G320" s="52" t="s">
        <v>2</v>
      </c>
      <c r="H320" s="52" t="s">
        <v>3</v>
      </c>
      <c r="I320" s="52" t="s">
        <v>2</v>
      </c>
      <c r="J320" s="52" t="s">
        <v>2</v>
      </c>
      <c r="K320" s="52" t="s">
        <v>2</v>
      </c>
      <c r="L320" s="52" t="s">
        <v>2</v>
      </c>
      <c r="M320" s="52" t="s">
        <v>2</v>
      </c>
      <c r="N320" s="52" t="s">
        <v>2</v>
      </c>
      <c r="O320" s="52" t="s">
        <v>2411</v>
      </c>
      <c r="P320" s="52" t="s">
        <v>59</v>
      </c>
      <c r="Q320" s="52" t="str">
        <f t="shared" si="113"/>
        <v>Nein</v>
      </c>
      <c r="R320" s="52" t="str">
        <f t="shared" si="113"/>
        <v>Nein</v>
      </c>
      <c r="S320" s="52" t="str">
        <f t="shared" si="113"/>
        <v>Nein</v>
      </c>
      <c r="T320" s="52" t="str">
        <f t="shared" si="113"/>
        <v>Nein</v>
      </c>
      <c r="U320" s="52" t="str">
        <f t="shared" si="113"/>
        <v>Nein</v>
      </c>
      <c r="V320" s="52" t="str">
        <f t="shared" si="113"/>
        <v>Nein</v>
      </c>
      <c r="W320" s="52" t="str">
        <f t="shared" si="113"/>
        <v>Nein</v>
      </c>
      <c r="X320" s="52" t="str">
        <f t="shared" si="113"/>
        <v>Nein</v>
      </c>
      <c r="Y320" s="52" t="str">
        <f t="shared" si="113"/>
        <v>Nein</v>
      </c>
      <c r="Z320" s="52" t="str">
        <f t="shared" si="113"/>
        <v>Nein</v>
      </c>
      <c r="AA320" s="52" t="str">
        <f t="shared" si="113"/>
        <v>Nein</v>
      </c>
      <c r="AB320" s="52" t="str">
        <f t="shared" si="113"/>
        <v>Nein</v>
      </c>
      <c r="AC320" s="52" t="str">
        <f t="shared" si="113"/>
        <v>Nein</v>
      </c>
      <c r="AD320" s="52" t="str">
        <f t="shared" si="113"/>
        <v>Nein</v>
      </c>
      <c r="AE320" s="52" t="str">
        <f t="shared" si="113"/>
        <v>Nein</v>
      </c>
      <c r="AF320" s="52" t="str">
        <f t="shared" si="113"/>
        <v>Nein</v>
      </c>
      <c r="AG320" s="61" t="str">
        <f>IF(Q320="Ja",VLOOKUP($Q$2,Plausis!A:E,5,0),IF(R320="Ja",VLOOKUP($R$2,Plausis!A:E,5,0),IF(T320="Ja",VLOOKUP($T$2,Plausis!A:E,5,0),IF(U320="Ja",VLOOKUP($U$2,Plausis!A:E,5,0),IF(AA320="Ja",VLOOKUP($AA$2,Plausis!A:E,5,0),IF(AC320="Ja",VLOOKUP($AC$2,Plausis!A:E,5,0),IF(AD320="Ja",VLOOKUP($AD$2,Plausis!A:E,5,0),"")))))))</f>
        <v/>
      </c>
      <c r="AH320" s="52" t="str">
        <f>IF(Y320="Ja",VLOOKUP($Y$2,Plausis!A:E,5,0),"")</f>
        <v/>
      </c>
      <c r="AI320" s="52" t="str">
        <f t="shared" si="92"/>
        <v>Nein</v>
      </c>
      <c r="AJ320" s="52" t="str">
        <f>IF(S320="Ja",VLOOKUP($S$2,Plausis!A:E,5,0),IF(V320="Ja",VLOOKUP($V$2,Plausis!A:E,5,0),IF(X320="Ja",VLOOKUP($X$2,Plausis!A:E,5,0),"")))</f>
        <v/>
      </c>
      <c r="AL320" s="52" t="s">
        <v>2</v>
      </c>
      <c r="AM320" s="114">
        <v>45531</v>
      </c>
      <c r="AN320" s="52" t="s">
        <v>4467</v>
      </c>
      <c r="AO320" s="52" t="str">
        <f>VLOOKUP(B320,'BAT Grundtabelle'!B:T,19,0)</f>
        <v>ja</v>
      </c>
      <c r="AP320" s="105" t="str">
        <f t="shared" si="93"/>
        <v>10292</v>
      </c>
      <c r="AQ320" s="52" t="str">
        <f t="shared" si="94"/>
        <v>Bogenschützenverein</v>
      </c>
      <c r="AR320" s="52" t="b">
        <f t="shared" si="112"/>
        <v>0</v>
      </c>
      <c r="AS320" s="52" t="b">
        <f t="shared" si="112"/>
        <v>0</v>
      </c>
      <c r="AT320" s="52" t="b">
        <f t="shared" si="112"/>
        <v>0</v>
      </c>
      <c r="AU320" s="52" t="str">
        <f t="shared" si="95"/>
        <v>Eigener Tarif</v>
      </c>
      <c r="AW320" s="52" t="b">
        <f t="shared" si="96"/>
        <v>0</v>
      </c>
      <c r="AX320" s="52" t="str">
        <f t="shared" si="97"/>
        <v>Eigener Tarif</v>
      </c>
      <c r="AY320" s="52" t="b">
        <f t="shared" si="98"/>
        <v>0</v>
      </c>
      <c r="AZ320" s="52" t="str">
        <f t="shared" si="99"/>
        <v>10292</v>
      </c>
      <c r="BA320" s="52" t="str">
        <f>VLOOKUP(A320,'BAT Grundtabelle'!A:U,21,0)</f>
        <v>nein</v>
      </c>
      <c r="BB320" s="52" t="str">
        <f t="shared" si="100"/>
        <v>nein</v>
      </c>
      <c r="BC320" s="52" t="str">
        <f t="shared" si="101"/>
        <v>10292</v>
      </c>
      <c r="BD320" s="52" t="str">
        <f t="shared" si="102"/>
        <v>Bogenschützenverein</v>
      </c>
      <c r="BE320" s="52" t="str">
        <f t="shared" si="103"/>
        <v>Eigener Tarif</v>
      </c>
      <c r="BF320" s="52" t="str">
        <f t="shared" si="104"/>
        <v>Eigener Tarif</v>
      </c>
    </row>
    <row r="321" spans="1:58" hidden="1" x14ac:dyDescent="0.35">
      <c r="A321" s="107" t="s">
        <v>2705</v>
      </c>
      <c r="B321" s="75" t="s">
        <v>1437</v>
      </c>
      <c r="C321" s="52" t="s">
        <v>3</v>
      </c>
      <c r="D321" s="52" t="s">
        <v>3</v>
      </c>
      <c r="E321" s="52" t="s">
        <v>2</v>
      </c>
      <c r="F321" s="52" t="s">
        <v>2</v>
      </c>
      <c r="G321" s="52" t="s">
        <v>2</v>
      </c>
      <c r="H321" s="52" t="s">
        <v>2</v>
      </c>
      <c r="I321" s="52" t="s">
        <v>3</v>
      </c>
      <c r="J321" s="52">
        <v>1</v>
      </c>
      <c r="K321" s="52" t="s">
        <v>2</v>
      </c>
      <c r="L321" s="52" t="s">
        <v>2</v>
      </c>
      <c r="M321" s="52" t="s">
        <v>2</v>
      </c>
      <c r="N321" s="52" t="s">
        <v>3</v>
      </c>
      <c r="P321" s="52" t="s">
        <v>4</v>
      </c>
      <c r="Q321" s="52" t="str">
        <f t="shared" si="113"/>
        <v>Nein</v>
      </c>
      <c r="R321" s="52" t="str">
        <f t="shared" si="113"/>
        <v>Nein</v>
      </c>
      <c r="S321" s="52" t="str">
        <f t="shared" si="113"/>
        <v>Nein</v>
      </c>
      <c r="T321" s="52" t="str">
        <f t="shared" si="113"/>
        <v>Nein</v>
      </c>
      <c r="U321" s="52" t="str">
        <f t="shared" si="113"/>
        <v>Nein</v>
      </c>
      <c r="V321" s="52" t="str">
        <f t="shared" si="113"/>
        <v>Nein</v>
      </c>
      <c r="W321" s="52" t="str">
        <f t="shared" si="113"/>
        <v>Nein</v>
      </c>
      <c r="X321" s="52" t="str">
        <f t="shared" si="113"/>
        <v>Nein</v>
      </c>
      <c r="Y321" s="52" t="str">
        <f t="shared" si="113"/>
        <v>Nein</v>
      </c>
      <c r="Z321" s="52" t="str">
        <f t="shared" si="113"/>
        <v>Nein</v>
      </c>
      <c r="AA321" s="52" t="str">
        <f t="shared" si="113"/>
        <v>Nein</v>
      </c>
      <c r="AB321" s="52" t="str">
        <f t="shared" si="113"/>
        <v>Nein</v>
      </c>
      <c r="AC321" s="52" t="str">
        <f t="shared" si="113"/>
        <v>Nein</v>
      </c>
      <c r="AD321" s="52" t="str">
        <f t="shared" si="113"/>
        <v>Nein</v>
      </c>
      <c r="AE321" s="52" t="str">
        <f t="shared" si="113"/>
        <v>Nein</v>
      </c>
      <c r="AF321" s="52" t="str">
        <f t="shared" si="113"/>
        <v>Nein</v>
      </c>
      <c r="AG321" s="61" t="str">
        <f>IF(Q321="Ja",VLOOKUP($Q$2,Plausis!A:E,5,0),IF(R321="Ja",VLOOKUP($R$2,Plausis!A:E,5,0),IF(T321="Ja",VLOOKUP($T$2,Plausis!A:E,5,0),IF(U321="Ja",VLOOKUP($U$2,Plausis!A:E,5,0),IF(AA321="Ja",VLOOKUP($AA$2,Plausis!A:E,5,0),IF(AC321="Ja",VLOOKUP($AC$2,Plausis!A:E,5,0),IF(AD321="Ja",VLOOKUP($AD$2,Plausis!A:E,5,0),"")))))))</f>
        <v/>
      </c>
      <c r="AH321" s="52" t="str">
        <f>IF(Y321="Ja",VLOOKUP($Y$2,Plausis!A:E,5,0),"")</f>
        <v/>
      </c>
      <c r="AI321" s="52" t="str">
        <f t="shared" si="92"/>
        <v>Ja</v>
      </c>
      <c r="AJ321" s="52" t="str">
        <f>IF(S321="Ja",VLOOKUP($S$2,Plausis!A:E,5,0),IF(V321="Ja",VLOOKUP($V$2,Plausis!A:E,5,0),IF(X321="Ja",VLOOKUP($X$2,Plausis!A:E,5,0),"")))</f>
        <v/>
      </c>
      <c r="AL321" s="52" t="s">
        <v>2</v>
      </c>
      <c r="AM321" s="114">
        <v>45531</v>
      </c>
      <c r="AN321" s="52" t="s">
        <v>4467</v>
      </c>
      <c r="AO321" s="52" t="str">
        <f>VLOOKUP(B321,'BAT Grundtabelle'!B:T,19,0)</f>
        <v>ja</v>
      </c>
      <c r="AP321" s="105" t="str">
        <f t="shared" si="93"/>
        <v>10293</v>
      </c>
      <c r="AQ321" s="52" t="str">
        <f t="shared" si="94"/>
        <v>Bohrbetrieb</v>
      </c>
      <c r="AR321" s="52" t="b">
        <f t="shared" si="112"/>
        <v>0</v>
      </c>
      <c r="AS321" s="52" t="b">
        <f t="shared" si="112"/>
        <v>0</v>
      </c>
      <c r="AT321" s="52" t="b">
        <f t="shared" si="112"/>
        <v>0</v>
      </c>
      <c r="AU321" s="52">
        <f t="shared" si="95"/>
        <v>1</v>
      </c>
      <c r="AW321" s="52" t="b">
        <f t="shared" si="96"/>
        <v>0</v>
      </c>
      <c r="AX321" s="52" t="str">
        <f t="shared" si="97"/>
        <v>Unternehmen</v>
      </c>
      <c r="AY321" s="52" t="b">
        <f t="shared" si="98"/>
        <v>0</v>
      </c>
      <c r="AZ321" s="52" t="str">
        <f t="shared" si="99"/>
        <v>10293</v>
      </c>
      <c r="BA321" s="52" t="str">
        <f>VLOOKUP(A321,'BAT Grundtabelle'!A:U,21,0)</f>
        <v>ja</v>
      </c>
      <c r="BB321" s="52" t="str">
        <f t="shared" si="100"/>
        <v>nein</v>
      </c>
      <c r="BC321" s="52" t="str">
        <f t="shared" si="101"/>
        <v>10293</v>
      </c>
      <c r="BD321" s="52" t="str">
        <f t="shared" si="102"/>
        <v>Bohrbetrieb</v>
      </c>
      <c r="BE321" s="52" t="str">
        <f t="shared" si="103"/>
        <v>Unternehmen</v>
      </c>
      <c r="BF321" s="52">
        <f t="shared" si="104"/>
        <v>1</v>
      </c>
    </row>
    <row r="322" spans="1:58" hidden="1" x14ac:dyDescent="0.35">
      <c r="A322" s="107" t="s">
        <v>2706</v>
      </c>
      <c r="B322" s="75" t="s">
        <v>1285</v>
      </c>
      <c r="C322" s="52" t="s">
        <v>3</v>
      </c>
      <c r="D322" s="52" t="s">
        <v>3</v>
      </c>
      <c r="E322" s="52" t="s">
        <v>2</v>
      </c>
      <c r="F322" s="52" t="s">
        <v>2</v>
      </c>
      <c r="G322" s="52" t="s">
        <v>2</v>
      </c>
      <c r="H322" s="52" t="s">
        <v>2</v>
      </c>
      <c r="I322" s="52" t="s">
        <v>3</v>
      </c>
      <c r="J322" s="52">
        <v>2</v>
      </c>
      <c r="K322" s="52" t="s">
        <v>2</v>
      </c>
      <c r="L322" s="52" t="s">
        <v>2</v>
      </c>
      <c r="M322" s="52" t="s">
        <v>2</v>
      </c>
      <c r="N322" s="52" t="s">
        <v>3</v>
      </c>
      <c r="P322" s="52" t="s">
        <v>4</v>
      </c>
      <c r="Q322" s="52" t="str">
        <f t="shared" si="113"/>
        <v>Nein</v>
      </c>
      <c r="R322" s="52" t="str">
        <f t="shared" si="113"/>
        <v>Nein</v>
      </c>
      <c r="S322" s="52" t="str">
        <f t="shared" si="113"/>
        <v>Nein</v>
      </c>
      <c r="T322" s="52" t="str">
        <f t="shared" si="113"/>
        <v>Nein</v>
      </c>
      <c r="U322" s="52" t="str">
        <f t="shared" si="113"/>
        <v>Nein</v>
      </c>
      <c r="V322" s="52" t="str">
        <f t="shared" si="113"/>
        <v>Nein</v>
      </c>
      <c r="W322" s="52" t="str">
        <f t="shared" si="113"/>
        <v>Nein</v>
      </c>
      <c r="X322" s="52" t="str">
        <f t="shared" si="113"/>
        <v>Nein</v>
      </c>
      <c r="Y322" s="52" t="str">
        <f t="shared" si="113"/>
        <v>Nein</v>
      </c>
      <c r="Z322" s="52" t="str">
        <f t="shared" si="113"/>
        <v>Nein</v>
      </c>
      <c r="AA322" s="52" t="str">
        <f t="shared" si="113"/>
        <v>Nein</v>
      </c>
      <c r="AB322" s="52" t="str">
        <f t="shared" si="113"/>
        <v>Nein</v>
      </c>
      <c r="AC322" s="52" t="str">
        <f t="shared" si="113"/>
        <v>Nein</v>
      </c>
      <c r="AD322" s="52" t="str">
        <f t="shared" si="113"/>
        <v>Nein</v>
      </c>
      <c r="AE322" s="52" t="str">
        <f t="shared" si="113"/>
        <v>Nein</v>
      </c>
      <c r="AF322" s="52" t="str">
        <f t="shared" si="113"/>
        <v>Nein</v>
      </c>
      <c r="AG322" s="61" t="str">
        <f>IF(Q322="Ja",VLOOKUP($Q$2,Plausis!A:E,5,0),IF(R322="Ja",VLOOKUP($R$2,Plausis!A:E,5,0),IF(T322="Ja",VLOOKUP($T$2,Plausis!A:E,5,0),IF(U322="Ja",VLOOKUP($U$2,Plausis!A:E,5,0),IF(AA322="Ja",VLOOKUP($AA$2,Plausis!A:E,5,0),IF(AC322="Ja",VLOOKUP($AC$2,Plausis!A:E,5,0),IF(AD322="Ja",VLOOKUP($AD$2,Plausis!A:E,5,0),"")))))))</f>
        <v/>
      </c>
      <c r="AH322" s="52" t="str">
        <f>IF(Y322="Ja",VLOOKUP($Y$2,Plausis!A:E,5,0),"")</f>
        <v/>
      </c>
      <c r="AI322" s="52" t="str">
        <f t="shared" si="92"/>
        <v>Ja</v>
      </c>
      <c r="AJ322" s="52" t="str">
        <f>IF(S322="Ja",VLOOKUP($S$2,Plausis!A:E,5,0),IF(V322="Ja",VLOOKUP($V$2,Plausis!A:E,5,0),IF(X322="Ja",VLOOKUP($X$2,Plausis!A:E,5,0),"")))</f>
        <v/>
      </c>
      <c r="AL322" s="52" t="s">
        <v>2</v>
      </c>
      <c r="AM322" s="114">
        <v>45531</v>
      </c>
      <c r="AN322" s="52" t="s">
        <v>4467</v>
      </c>
      <c r="AO322" s="52" t="str">
        <f>VLOOKUP(B322,'BAT Grundtabelle'!B:T,19,0)</f>
        <v>ja</v>
      </c>
      <c r="AP322" s="105" t="str">
        <f t="shared" si="93"/>
        <v>10294</v>
      </c>
      <c r="AQ322" s="52" t="str">
        <f t="shared" si="94"/>
        <v>Boots- und Schiffsbauer</v>
      </c>
      <c r="AR322" s="52" t="b">
        <f t="shared" si="112"/>
        <v>0</v>
      </c>
      <c r="AS322" s="52" t="b">
        <f t="shared" si="112"/>
        <v>0</v>
      </c>
      <c r="AT322" s="52" t="b">
        <f t="shared" si="112"/>
        <v>0</v>
      </c>
      <c r="AU322" s="52">
        <f t="shared" si="95"/>
        <v>2</v>
      </c>
      <c r="AW322" s="52" t="b">
        <f t="shared" si="96"/>
        <v>0</v>
      </c>
      <c r="AX322" s="52" t="str">
        <f t="shared" si="97"/>
        <v>Unternehmen</v>
      </c>
      <c r="AY322" s="52" t="b">
        <f t="shared" si="98"/>
        <v>0</v>
      </c>
      <c r="AZ322" s="52" t="str">
        <f t="shared" si="99"/>
        <v>10294</v>
      </c>
      <c r="BA322" s="52" t="str">
        <f>VLOOKUP(A322,'BAT Grundtabelle'!A:U,21,0)</f>
        <v>ja</v>
      </c>
      <c r="BB322" s="52" t="str">
        <f t="shared" si="100"/>
        <v>nein</v>
      </c>
      <c r="BC322" s="52" t="str">
        <f t="shared" si="101"/>
        <v>10294</v>
      </c>
      <c r="BD322" s="52" t="str">
        <f t="shared" si="102"/>
        <v>Boots- und Schiffsbauer</v>
      </c>
      <c r="BE322" s="52" t="str">
        <f t="shared" si="103"/>
        <v>Unternehmen</v>
      </c>
      <c r="BF322" s="52">
        <f t="shared" si="104"/>
        <v>2</v>
      </c>
    </row>
    <row r="323" spans="1:58" hidden="1" x14ac:dyDescent="0.35">
      <c r="A323" s="107" t="s">
        <v>2707</v>
      </c>
      <c r="B323" s="75" t="s">
        <v>1286</v>
      </c>
      <c r="C323" s="52" t="s">
        <v>3</v>
      </c>
      <c r="D323" s="52" t="s">
        <v>3</v>
      </c>
      <c r="E323" s="52" t="s">
        <v>2</v>
      </c>
      <c r="F323" s="52" t="s">
        <v>2</v>
      </c>
      <c r="G323" s="52" t="s">
        <v>2</v>
      </c>
      <c r="H323" s="52" t="s">
        <v>2</v>
      </c>
      <c r="I323" s="52" t="s">
        <v>3</v>
      </c>
      <c r="J323" s="52">
        <v>2</v>
      </c>
      <c r="K323" s="52" t="s">
        <v>2</v>
      </c>
      <c r="L323" s="52" t="s">
        <v>2</v>
      </c>
      <c r="M323" s="52" t="s">
        <v>2</v>
      </c>
      <c r="N323" s="52" t="s">
        <v>3</v>
      </c>
      <c r="P323" s="52" t="s">
        <v>4</v>
      </c>
      <c r="Q323" s="52" t="str">
        <f t="shared" ref="Q323:AF332" si="114">IF(ISERROR(FIND(Q$2,$P323,1)),"Nein","Ja")</f>
        <v>Nein</v>
      </c>
      <c r="R323" s="52" t="str">
        <f t="shared" si="114"/>
        <v>Nein</v>
      </c>
      <c r="S323" s="52" t="str">
        <f t="shared" si="114"/>
        <v>Nein</v>
      </c>
      <c r="T323" s="52" t="str">
        <f t="shared" si="114"/>
        <v>Nein</v>
      </c>
      <c r="U323" s="52" t="str">
        <f t="shared" si="114"/>
        <v>Nein</v>
      </c>
      <c r="V323" s="52" t="str">
        <f t="shared" si="114"/>
        <v>Nein</v>
      </c>
      <c r="W323" s="52" t="str">
        <f t="shared" si="114"/>
        <v>Nein</v>
      </c>
      <c r="X323" s="52" t="str">
        <f t="shared" si="114"/>
        <v>Nein</v>
      </c>
      <c r="Y323" s="52" t="str">
        <f t="shared" si="114"/>
        <v>Nein</v>
      </c>
      <c r="Z323" s="52" t="str">
        <f t="shared" si="114"/>
        <v>Nein</v>
      </c>
      <c r="AA323" s="52" t="str">
        <f t="shared" si="114"/>
        <v>Nein</v>
      </c>
      <c r="AB323" s="52" t="str">
        <f t="shared" si="114"/>
        <v>Nein</v>
      </c>
      <c r="AC323" s="52" t="str">
        <f t="shared" si="114"/>
        <v>Nein</v>
      </c>
      <c r="AD323" s="52" t="str">
        <f t="shared" si="114"/>
        <v>Nein</v>
      </c>
      <c r="AE323" s="52" t="str">
        <f t="shared" si="114"/>
        <v>Nein</v>
      </c>
      <c r="AF323" s="52" t="str">
        <f t="shared" si="114"/>
        <v>Nein</v>
      </c>
      <c r="AG323" s="61" t="str">
        <f>IF(Q323="Ja",VLOOKUP($Q$2,Plausis!A:E,5,0),IF(R323="Ja",VLOOKUP($R$2,Plausis!A:E,5,0),IF(T323="Ja",VLOOKUP($T$2,Plausis!A:E,5,0),IF(U323="Ja",VLOOKUP($U$2,Plausis!A:E,5,0),IF(AA323="Ja",VLOOKUP($AA$2,Plausis!A:E,5,0),IF(AC323="Ja",VLOOKUP($AC$2,Plausis!A:E,5,0),IF(AD323="Ja",VLOOKUP($AD$2,Plausis!A:E,5,0),"")))))))</f>
        <v/>
      </c>
      <c r="AH323" s="52" t="str">
        <f>IF(Y323="Ja",VLOOKUP($Y$2,Plausis!A:E,5,0),"")</f>
        <v/>
      </c>
      <c r="AI323" s="52" t="str">
        <f t="shared" ref="AI323:AI386" si="115">IF(OR(T323="Ja", U323="Ja", C323="nein"),"Nein","Ja")</f>
        <v>Ja</v>
      </c>
      <c r="AJ323" s="52" t="str">
        <f>IF(S323="Ja",VLOOKUP($S$2,Plausis!A:E,5,0),IF(V323="Ja",VLOOKUP($V$2,Plausis!A:E,5,0),IF(X323="Ja",VLOOKUP($X$2,Plausis!A:E,5,0),"")))</f>
        <v/>
      </c>
      <c r="AL323" s="52" t="s">
        <v>2</v>
      </c>
      <c r="AM323" s="114">
        <v>45531</v>
      </c>
      <c r="AN323" s="52" t="s">
        <v>4467</v>
      </c>
      <c r="AO323" s="52" t="str">
        <f>VLOOKUP(B323,'BAT Grundtabelle'!B:T,19,0)</f>
        <v>ja</v>
      </c>
      <c r="AP323" s="105" t="str">
        <f t="shared" ref="AP323:AP386" si="116">A323</f>
        <v>10295</v>
      </c>
      <c r="AQ323" s="52" t="str">
        <f t="shared" ref="AQ323:AQ386" si="117">B323</f>
        <v>Bootsbau- und -reparaturbetrieb</v>
      </c>
      <c r="AR323" s="52" t="b">
        <f t="shared" ref="AR323:AT342" si="118">IF(ISERROR(FIND(AR$1,$P323,1)),FALSE,TRUE)</f>
        <v>0</v>
      </c>
      <c r="AS323" s="52" t="b">
        <f t="shared" si="118"/>
        <v>0</v>
      </c>
      <c r="AT323" s="52" t="b">
        <f t="shared" si="118"/>
        <v>0</v>
      </c>
      <c r="AU323" s="52">
        <f t="shared" ref="AU323:AU386" si="119">IF(J323&lt;&gt;"nein",J323,AX323)</f>
        <v>2</v>
      </c>
      <c r="AW323" s="52" t="b">
        <f t="shared" ref="AW323:AW386" si="120">IF(ISERROR(FIND(AW$1,$P323,1)),FALSE,TRUE)</f>
        <v>0</v>
      </c>
      <c r="AX323" s="52" t="str">
        <f t="shared" ref="AX323:AX386" si="121">IF(I323="ja","Unternehmen",IF(OR(K323="ja",L323="ja",M323="ja"),"Eigener Tarif",IF(AK323&lt;&gt;"",AK323,IF(AO323="ja","Eigener Tarif",""))))</f>
        <v>Unternehmen</v>
      </c>
      <c r="AY323" s="52" t="b">
        <f t="shared" ref="AY323:AY386" si="122">IF(ISERROR(FIND(AY$1,$P323,1)),FALSE,TRUE)</f>
        <v>0</v>
      </c>
      <c r="AZ323" s="52" t="str">
        <f t="shared" ref="AZ323:AZ386" si="123">A323</f>
        <v>10295</v>
      </c>
      <c r="BA323" s="52" t="str">
        <f>VLOOKUP(A323,'BAT Grundtabelle'!A:U,21,0)</f>
        <v>ja</v>
      </c>
      <c r="BB323" s="52" t="str">
        <f t="shared" ref="BB323:BB386" si="124">G323</f>
        <v>nein</v>
      </c>
      <c r="BC323" s="52" t="str">
        <f t="shared" ref="BC323:BC386" si="125">A323</f>
        <v>10295</v>
      </c>
      <c r="BD323" s="52" t="str">
        <f t="shared" ref="BD323:BD386" si="126">B323</f>
        <v>Bootsbau- und -reparaturbetrieb</v>
      </c>
      <c r="BE323" s="52" t="str">
        <f t="shared" ref="BE323:BE386" si="127">AX323</f>
        <v>Unternehmen</v>
      </c>
      <c r="BF323" s="52">
        <f t="shared" ref="BF323:BF386" si="128">AU323</f>
        <v>2</v>
      </c>
    </row>
    <row r="324" spans="1:58" hidden="1" x14ac:dyDescent="0.35">
      <c r="A324" s="107" t="s">
        <v>2708</v>
      </c>
      <c r="B324" s="75" t="s">
        <v>1114</v>
      </c>
      <c r="C324" s="52" t="s">
        <v>3</v>
      </c>
      <c r="D324" s="52" t="s">
        <v>3</v>
      </c>
      <c r="E324" s="52" t="s">
        <v>2</v>
      </c>
      <c r="F324" s="52" t="s">
        <v>2</v>
      </c>
      <c r="G324" s="52" t="s">
        <v>2</v>
      </c>
      <c r="H324" s="52" t="s">
        <v>2</v>
      </c>
      <c r="I324" s="52" t="s">
        <v>3</v>
      </c>
      <c r="J324" s="52">
        <v>1</v>
      </c>
      <c r="K324" s="52" t="s">
        <v>2</v>
      </c>
      <c r="L324" s="52" t="s">
        <v>2</v>
      </c>
      <c r="M324" s="52" t="s">
        <v>2</v>
      </c>
      <c r="N324" s="52" t="s">
        <v>3</v>
      </c>
      <c r="P324" s="52" t="s">
        <v>4</v>
      </c>
      <c r="Q324" s="52" t="str">
        <f t="shared" si="114"/>
        <v>Nein</v>
      </c>
      <c r="R324" s="52" t="str">
        <f t="shared" si="114"/>
        <v>Nein</v>
      </c>
      <c r="S324" s="52" t="str">
        <f t="shared" si="114"/>
        <v>Nein</v>
      </c>
      <c r="T324" s="52" t="str">
        <f t="shared" si="114"/>
        <v>Nein</v>
      </c>
      <c r="U324" s="52" t="str">
        <f t="shared" si="114"/>
        <v>Nein</v>
      </c>
      <c r="V324" s="52" t="str">
        <f t="shared" si="114"/>
        <v>Nein</v>
      </c>
      <c r="W324" s="52" t="str">
        <f t="shared" si="114"/>
        <v>Nein</v>
      </c>
      <c r="X324" s="52" t="str">
        <f t="shared" si="114"/>
        <v>Nein</v>
      </c>
      <c r="Y324" s="52" t="str">
        <f t="shared" si="114"/>
        <v>Nein</v>
      </c>
      <c r="Z324" s="52" t="str">
        <f t="shared" si="114"/>
        <v>Nein</v>
      </c>
      <c r="AA324" s="52" t="str">
        <f t="shared" si="114"/>
        <v>Nein</v>
      </c>
      <c r="AB324" s="52" t="str">
        <f t="shared" si="114"/>
        <v>Nein</v>
      </c>
      <c r="AC324" s="52" t="str">
        <f t="shared" si="114"/>
        <v>Nein</v>
      </c>
      <c r="AD324" s="52" t="str">
        <f t="shared" si="114"/>
        <v>Nein</v>
      </c>
      <c r="AE324" s="52" t="str">
        <f t="shared" si="114"/>
        <v>Nein</v>
      </c>
      <c r="AF324" s="52" t="str">
        <f t="shared" si="114"/>
        <v>Nein</v>
      </c>
      <c r="AG324" s="61" t="str">
        <f>IF(Q324="Ja",VLOOKUP($Q$2,Plausis!A:E,5,0),IF(R324="Ja",VLOOKUP($R$2,Plausis!A:E,5,0),IF(T324="Ja",VLOOKUP($T$2,Plausis!A:E,5,0),IF(U324="Ja",VLOOKUP($U$2,Plausis!A:E,5,0),IF(AA324="Ja",VLOOKUP($AA$2,Plausis!A:E,5,0),IF(AC324="Ja",VLOOKUP($AC$2,Plausis!A:E,5,0),IF(AD324="Ja",VLOOKUP($AD$2,Plausis!A:E,5,0),"")))))))</f>
        <v/>
      </c>
      <c r="AH324" s="52" t="str">
        <f>IF(Y324="Ja",VLOOKUP($Y$2,Plausis!A:E,5,0),"")</f>
        <v/>
      </c>
      <c r="AI324" s="52" t="str">
        <f t="shared" si="115"/>
        <v>Ja</v>
      </c>
      <c r="AJ324" s="52" t="str">
        <f>IF(S324="Ja",VLOOKUP($S$2,Plausis!A:E,5,0),IF(V324="Ja",VLOOKUP($V$2,Plausis!A:E,5,0),IF(X324="Ja",VLOOKUP($X$2,Plausis!A:E,5,0),"")))</f>
        <v/>
      </c>
      <c r="AL324" s="52" t="s">
        <v>2</v>
      </c>
      <c r="AM324" s="114">
        <v>45531</v>
      </c>
      <c r="AN324" s="52" t="s">
        <v>4467</v>
      </c>
      <c r="AO324" s="52" t="str">
        <f>VLOOKUP(B324,'BAT Grundtabelle'!B:T,19,0)</f>
        <v>ja</v>
      </c>
      <c r="AP324" s="105" t="str">
        <f t="shared" si="116"/>
        <v>10296</v>
      </c>
      <c r="AQ324" s="52" t="str">
        <f t="shared" si="117"/>
        <v>Bootshandel</v>
      </c>
      <c r="AR324" s="52" t="b">
        <f t="shared" si="118"/>
        <v>0</v>
      </c>
      <c r="AS324" s="52" t="b">
        <f t="shared" si="118"/>
        <v>0</v>
      </c>
      <c r="AT324" s="52" t="b">
        <f t="shared" si="118"/>
        <v>0</v>
      </c>
      <c r="AU324" s="52">
        <f t="shared" si="119"/>
        <v>1</v>
      </c>
      <c r="AW324" s="52" t="b">
        <f t="shared" si="120"/>
        <v>0</v>
      </c>
      <c r="AX324" s="52" t="str">
        <f t="shared" si="121"/>
        <v>Unternehmen</v>
      </c>
      <c r="AY324" s="52" t="b">
        <f t="shared" si="122"/>
        <v>0</v>
      </c>
      <c r="AZ324" s="52" t="str">
        <f t="shared" si="123"/>
        <v>10296</v>
      </c>
      <c r="BA324" s="52" t="str">
        <f>VLOOKUP(A324,'BAT Grundtabelle'!A:U,21,0)</f>
        <v>ja</v>
      </c>
      <c r="BB324" s="52" t="str">
        <f t="shared" si="124"/>
        <v>nein</v>
      </c>
      <c r="BC324" s="52" t="str">
        <f t="shared" si="125"/>
        <v>10296</v>
      </c>
      <c r="BD324" s="52" t="str">
        <f t="shared" si="126"/>
        <v>Bootshandel</v>
      </c>
      <c r="BE324" s="52" t="str">
        <f t="shared" si="127"/>
        <v>Unternehmen</v>
      </c>
      <c r="BF324" s="52">
        <f t="shared" si="128"/>
        <v>1</v>
      </c>
    </row>
    <row r="325" spans="1:58" hidden="1" x14ac:dyDescent="0.35">
      <c r="A325" s="107" t="s">
        <v>2709</v>
      </c>
      <c r="B325" s="75" t="s">
        <v>1924</v>
      </c>
      <c r="C325" s="52" t="s">
        <v>3</v>
      </c>
      <c r="D325" s="52" t="s">
        <v>3</v>
      </c>
      <c r="E325" s="52" t="s">
        <v>2</v>
      </c>
      <c r="F325" s="52" t="s">
        <v>2</v>
      </c>
      <c r="G325" s="52" t="s">
        <v>2</v>
      </c>
      <c r="H325" s="52" t="s">
        <v>2</v>
      </c>
      <c r="I325" s="52" t="s">
        <v>3</v>
      </c>
      <c r="J325" s="52">
        <v>1</v>
      </c>
      <c r="K325" s="52" t="s">
        <v>2</v>
      </c>
      <c r="L325" s="52" t="s">
        <v>2</v>
      </c>
      <c r="M325" s="52" t="s">
        <v>2</v>
      </c>
      <c r="N325" s="52" t="s">
        <v>3</v>
      </c>
      <c r="P325" s="52" t="s">
        <v>4</v>
      </c>
      <c r="Q325" s="52" t="str">
        <f t="shared" si="114"/>
        <v>Nein</v>
      </c>
      <c r="R325" s="52" t="str">
        <f t="shared" si="114"/>
        <v>Nein</v>
      </c>
      <c r="S325" s="52" t="str">
        <f t="shared" si="114"/>
        <v>Nein</v>
      </c>
      <c r="T325" s="52" t="str">
        <f t="shared" si="114"/>
        <v>Nein</v>
      </c>
      <c r="U325" s="52" t="str">
        <f t="shared" si="114"/>
        <v>Nein</v>
      </c>
      <c r="V325" s="52" t="str">
        <f t="shared" si="114"/>
        <v>Nein</v>
      </c>
      <c r="W325" s="52" t="str">
        <f t="shared" si="114"/>
        <v>Nein</v>
      </c>
      <c r="X325" s="52" t="str">
        <f t="shared" si="114"/>
        <v>Nein</v>
      </c>
      <c r="Y325" s="52" t="str">
        <f t="shared" si="114"/>
        <v>Nein</v>
      </c>
      <c r="Z325" s="52" t="str">
        <f t="shared" si="114"/>
        <v>Nein</v>
      </c>
      <c r="AA325" s="52" t="str">
        <f t="shared" si="114"/>
        <v>Nein</v>
      </c>
      <c r="AB325" s="52" t="str">
        <f t="shared" si="114"/>
        <v>Nein</v>
      </c>
      <c r="AC325" s="52" t="str">
        <f t="shared" si="114"/>
        <v>Nein</v>
      </c>
      <c r="AD325" s="52" t="str">
        <f t="shared" si="114"/>
        <v>Nein</v>
      </c>
      <c r="AE325" s="52" t="str">
        <f t="shared" si="114"/>
        <v>Nein</v>
      </c>
      <c r="AF325" s="52" t="str">
        <f t="shared" si="114"/>
        <v>Nein</v>
      </c>
      <c r="AG325" s="61" t="str">
        <f>IF(Q325="Ja",VLOOKUP($Q$2,Plausis!A:E,5,0),IF(R325="Ja",VLOOKUP($R$2,Plausis!A:E,5,0),IF(T325="Ja",VLOOKUP($T$2,Plausis!A:E,5,0),IF(U325="Ja",VLOOKUP($U$2,Plausis!A:E,5,0),IF(AA325="Ja",VLOOKUP($AA$2,Plausis!A:E,5,0),IF(AC325="Ja",VLOOKUP($AC$2,Plausis!A:E,5,0),IF(AD325="Ja",VLOOKUP($AD$2,Plausis!A:E,5,0),"")))))))</f>
        <v/>
      </c>
      <c r="AH325" s="52" t="str">
        <f>IF(Y325="Ja",VLOOKUP($Y$2,Plausis!A:E,5,0),"")</f>
        <v/>
      </c>
      <c r="AI325" s="52" t="str">
        <f t="shared" si="115"/>
        <v>Ja</v>
      </c>
      <c r="AJ325" s="52" t="str">
        <f>IF(S325="Ja",VLOOKUP($S$2,Plausis!A:E,5,0),IF(V325="Ja",VLOOKUP($V$2,Plausis!A:E,5,0),IF(X325="Ja",VLOOKUP($X$2,Plausis!A:E,5,0),"")))</f>
        <v/>
      </c>
      <c r="AL325" s="52" t="s">
        <v>2</v>
      </c>
      <c r="AM325" s="114">
        <v>45531</v>
      </c>
      <c r="AN325" s="52" t="s">
        <v>4467</v>
      </c>
      <c r="AO325" s="52" t="str">
        <f>VLOOKUP(B325,'BAT Grundtabelle'!B:T,19,0)</f>
        <v>ja</v>
      </c>
      <c r="AP325" s="105" t="str">
        <f t="shared" si="116"/>
        <v>10297</v>
      </c>
      <c r="AQ325" s="52" t="str">
        <f t="shared" si="117"/>
        <v>Bootshaus</v>
      </c>
      <c r="AR325" s="52" t="b">
        <f t="shared" si="118"/>
        <v>0</v>
      </c>
      <c r="AS325" s="52" t="b">
        <f t="shared" si="118"/>
        <v>0</v>
      </c>
      <c r="AT325" s="52" t="b">
        <f t="shared" si="118"/>
        <v>0</v>
      </c>
      <c r="AU325" s="52">
        <f t="shared" si="119"/>
        <v>1</v>
      </c>
      <c r="AW325" s="52" t="b">
        <f t="shared" si="120"/>
        <v>0</v>
      </c>
      <c r="AX325" s="52" t="str">
        <f t="shared" si="121"/>
        <v>Unternehmen</v>
      </c>
      <c r="AY325" s="52" t="b">
        <f t="shared" si="122"/>
        <v>0</v>
      </c>
      <c r="AZ325" s="52" t="str">
        <f t="shared" si="123"/>
        <v>10297</v>
      </c>
      <c r="BA325" s="52" t="str">
        <f>VLOOKUP(A325,'BAT Grundtabelle'!A:U,21,0)</f>
        <v>ja</v>
      </c>
      <c r="BB325" s="52" t="str">
        <f t="shared" si="124"/>
        <v>nein</v>
      </c>
      <c r="BC325" s="52" t="str">
        <f t="shared" si="125"/>
        <v>10297</v>
      </c>
      <c r="BD325" s="52" t="str">
        <f t="shared" si="126"/>
        <v>Bootshaus</v>
      </c>
      <c r="BE325" s="52" t="str">
        <f t="shared" si="127"/>
        <v>Unternehmen</v>
      </c>
      <c r="BF325" s="52">
        <f t="shared" si="128"/>
        <v>1</v>
      </c>
    </row>
    <row r="326" spans="1:58" hidden="1" x14ac:dyDescent="0.35">
      <c r="A326" s="107" t="s">
        <v>2247</v>
      </c>
      <c r="B326" s="75" t="s">
        <v>2246</v>
      </c>
      <c r="C326" s="52" t="s">
        <v>3</v>
      </c>
      <c r="D326" s="52" t="s">
        <v>3</v>
      </c>
      <c r="E326" s="52" t="s">
        <v>2</v>
      </c>
      <c r="F326" s="52" t="s">
        <v>2</v>
      </c>
      <c r="G326" s="52" t="s">
        <v>2</v>
      </c>
      <c r="H326" s="52" t="s">
        <v>2</v>
      </c>
      <c r="I326" s="52" t="s">
        <v>3</v>
      </c>
      <c r="J326" s="52">
        <v>1</v>
      </c>
      <c r="K326" s="52" t="s">
        <v>2</v>
      </c>
      <c r="L326" s="52" t="s">
        <v>2</v>
      </c>
      <c r="M326" s="52" t="s">
        <v>2</v>
      </c>
      <c r="N326" s="52" t="s">
        <v>3</v>
      </c>
      <c r="P326" s="52" t="s">
        <v>4</v>
      </c>
      <c r="Q326" s="52" t="str">
        <f t="shared" si="114"/>
        <v>Nein</v>
      </c>
      <c r="R326" s="52" t="str">
        <f t="shared" si="114"/>
        <v>Nein</v>
      </c>
      <c r="S326" s="52" t="str">
        <f t="shared" si="114"/>
        <v>Nein</v>
      </c>
      <c r="T326" s="52" t="str">
        <f t="shared" si="114"/>
        <v>Nein</v>
      </c>
      <c r="U326" s="52" t="str">
        <f t="shared" si="114"/>
        <v>Nein</v>
      </c>
      <c r="V326" s="52" t="str">
        <f t="shared" si="114"/>
        <v>Nein</v>
      </c>
      <c r="W326" s="52" t="str">
        <f t="shared" si="114"/>
        <v>Nein</v>
      </c>
      <c r="X326" s="52" t="str">
        <f t="shared" si="114"/>
        <v>Nein</v>
      </c>
      <c r="Y326" s="52" t="str">
        <f t="shared" si="114"/>
        <v>Nein</v>
      </c>
      <c r="Z326" s="52" t="str">
        <f t="shared" si="114"/>
        <v>Nein</v>
      </c>
      <c r="AA326" s="52" t="str">
        <f t="shared" si="114"/>
        <v>Nein</v>
      </c>
      <c r="AB326" s="52" t="str">
        <f t="shared" si="114"/>
        <v>Nein</v>
      </c>
      <c r="AC326" s="52" t="str">
        <f t="shared" si="114"/>
        <v>Nein</v>
      </c>
      <c r="AD326" s="52" t="str">
        <f t="shared" si="114"/>
        <v>Nein</v>
      </c>
      <c r="AE326" s="52" t="str">
        <f t="shared" si="114"/>
        <v>Nein</v>
      </c>
      <c r="AF326" s="52" t="str">
        <f t="shared" si="114"/>
        <v>Nein</v>
      </c>
      <c r="AG326" s="61" t="str">
        <f>IF(Q326="Ja",VLOOKUP($Q$2,Plausis!A:E,5,0),IF(R326="Ja",VLOOKUP($R$2,Plausis!A:E,5,0),IF(T326="Ja",VLOOKUP($T$2,Plausis!A:E,5,0),IF(U326="Ja",VLOOKUP($U$2,Plausis!A:E,5,0),IF(AA326="Ja",VLOOKUP($AA$2,Plausis!A:E,5,0),IF(AC326="Ja",VLOOKUP($AC$2,Plausis!A:E,5,0),IF(AD326="Ja",VLOOKUP($AD$2,Plausis!A:E,5,0),"")))))))</f>
        <v/>
      </c>
      <c r="AH326" s="52" t="str">
        <f>IF(Y326="Ja",VLOOKUP($Y$2,Plausis!A:E,5,0),"")</f>
        <v/>
      </c>
      <c r="AI326" s="52" t="str">
        <f t="shared" si="115"/>
        <v>Ja</v>
      </c>
      <c r="AJ326" s="52" t="str">
        <f>IF(S326="Ja",VLOOKUP($S$2,Plausis!A:E,5,0),IF(V326="Ja",VLOOKUP($V$2,Plausis!A:E,5,0),IF(X326="Ja",VLOOKUP($X$2,Plausis!A:E,5,0),"")))</f>
        <v/>
      </c>
      <c r="AL326" s="52" t="s">
        <v>2</v>
      </c>
      <c r="AM326" s="114">
        <v>45531</v>
      </c>
      <c r="AN326" s="52" t="s">
        <v>4467</v>
      </c>
      <c r="AO326" s="52" t="str">
        <f>VLOOKUP(B326,'BAT Grundtabelle'!B:T,19,0)</f>
        <v>ja</v>
      </c>
      <c r="AP326" s="105" t="str">
        <f t="shared" si="116"/>
        <v>6303</v>
      </c>
      <c r="AQ326" s="52" t="str">
        <f t="shared" si="117"/>
        <v>Bootsvermietung</v>
      </c>
      <c r="AR326" s="52" t="b">
        <f t="shared" si="118"/>
        <v>0</v>
      </c>
      <c r="AS326" s="52" t="b">
        <f t="shared" si="118"/>
        <v>0</v>
      </c>
      <c r="AT326" s="52" t="b">
        <f t="shared" si="118"/>
        <v>0</v>
      </c>
      <c r="AU326" s="52">
        <f t="shared" si="119"/>
        <v>1</v>
      </c>
      <c r="AW326" s="52" t="b">
        <f t="shared" si="120"/>
        <v>0</v>
      </c>
      <c r="AX326" s="52" t="str">
        <f t="shared" si="121"/>
        <v>Unternehmen</v>
      </c>
      <c r="AY326" s="52" t="b">
        <f t="shared" si="122"/>
        <v>0</v>
      </c>
      <c r="AZ326" s="52" t="str">
        <f t="shared" si="123"/>
        <v>6303</v>
      </c>
      <c r="BA326" s="52" t="str">
        <f>VLOOKUP(A326,'BAT Grundtabelle'!A:U,21,0)</f>
        <v>ja</v>
      </c>
      <c r="BB326" s="52" t="str">
        <f t="shared" si="124"/>
        <v>nein</v>
      </c>
      <c r="BC326" s="52" t="str">
        <f t="shared" si="125"/>
        <v>6303</v>
      </c>
      <c r="BD326" s="52" t="str">
        <f t="shared" si="126"/>
        <v>Bootsvermietung</v>
      </c>
      <c r="BE326" s="52" t="str">
        <f t="shared" si="127"/>
        <v>Unternehmen</v>
      </c>
      <c r="BF326" s="52">
        <f t="shared" si="128"/>
        <v>1</v>
      </c>
    </row>
    <row r="327" spans="1:58" hidden="1" x14ac:dyDescent="0.35">
      <c r="A327" s="107" t="s">
        <v>2710</v>
      </c>
      <c r="B327" s="75" t="s">
        <v>1115</v>
      </c>
      <c r="C327" s="52" t="s">
        <v>3</v>
      </c>
      <c r="D327" s="52" t="s">
        <v>3</v>
      </c>
      <c r="E327" s="52" t="s">
        <v>2</v>
      </c>
      <c r="F327" s="52" t="s">
        <v>2</v>
      </c>
      <c r="G327" s="52" t="s">
        <v>2</v>
      </c>
      <c r="H327" s="52" t="s">
        <v>2</v>
      </c>
      <c r="I327" s="52" t="s">
        <v>3</v>
      </c>
      <c r="J327" s="52">
        <v>1</v>
      </c>
      <c r="K327" s="52" t="s">
        <v>2</v>
      </c>
      <c r="L327" s="52" t="s">
        <v>2</v>
      </c>
      <c r="M327" s="52" t="s">
        <v>2</v>
      </c>
      <c r="N327" s="52" t="s">
        <v>3</v>
      </c>
      <c r="P327" s="52" t="s">
        <v>4</v>
      </c>
      <c r="Q327" s="52" t="str">
        <f t="shared" si="114"/>
        <v>Nein</v>
      </c>
      <c r="R327" s="52" t="str">
        <f t="shared" si="114"/>
        <v>Nein</v>
      </c>
      <c r="S327" s="52" t="str">
        <f t="shared" si="114"/>
        <v>Nein</v>
      </c>
      <c r="T327" s="52" t="str">
        <f t="shared" si="114"/>
        <v>Nein</v>
      </c>
      <c r="U327" s="52" t="str">
        <f t="shared" si="114"/>
        <v>Nein</v>
      </c>
      <c r="V327" s="52" t="str">
        <f t="shared" si="114"/>
        <v>Nein</v>
      </c>
      <c r="W327" s="52" t="str">
        <f t="shared" si="114"/>
        <v>Nein</v>
      </c>
      <c r="X327" s="52" t="str">
        <f t="shared" si="114"/>
        <v>Nein</v>
      </c>
      <c r="Y327" s="52" t="str">
        <f t="shared" si="114"/>
        <v>Nein</v>
      </c>
      <c r="Z327" s="52" t="str">
        <f t="shared" si="114"/>
        <v>Nein</v>
      </c>
      <c r="AA327" s="52" t="str">
        <f t="shared" si="114"/>
        <v>Nein</v>
      </c>
      <c r="AB327" s="52" t="str">
        <f t="shared" si="114"/>
        <v>Nein</v>
      </c>
      <c r="AC327" s="52" t="str">
        <f t="shared" si="114"/>
        <v>Nein</v>
      </c>
      <c r="AD327" s="52" t="str">
        <f t="shared" si="114"/>
        <v>Nein</v>
      </c>
      <c r="AE327" s="52" t="str">
        <f t="shared" si="114"/>
        <v>Nein</v>
      </c>
      <c r="AF327" s="52" t="str">
        <f t="shared" si="114"/>
        <v>Nein</v>
      </c>
      <c r="AG327" s="61" t="str">
        <f>IF(Q327="Ja",VLOOKUP($Q$2,Plausis!A:E,5,0),IF(R327="Ja",VLOOKUP($R$2,Plausis!A:E,5,0),IF(T327="Ja",VLOOKUP($T$2,Plausis!A:E,5,0),IF(U327="Ja",VLOOKUP($U$2,Plausis!A:E,5,0),IF(AA327="Ja",VLOOKUP($AA$2,Plausis!A:E,5,0),IF(AC327="Ja",VLOOKUP($AC$2,Plausis!A:E,5,0),IF(AD327="Ja",VLOOKUP($AD$2,Plausis!A:E,5,0),"")))))))</f>
        <v/>
      </c>
      <c r="AH327" s="52" t="str">
        <f>IF(Y327="Ja",VLOOKUP($Y$2,Plausis!A:E,5,0),"")</f>
        <v/>
      </c>
      <c r="AI327" s="52" t="str">
        <f t="shared" si="115"/>
        <v>Ja</v>
      </c>
      <c r="AJ327" s="52" t="str">
        <f>IF(S327="Ja",VLOOKUP($S$2,Plausis!A:E,5,0),IF(V327="Ja",VLOOKUP($V$2,Plausis!A:E,5,0),IF(X327="Ja",VLOOKUP($X$2,Plausis!A:E,5,0),"")))</f>
        <v/>
      </c>
      <c r="AL327" s="52" t="s">
        <v>2</v>
      </c>
      <c r="AM327" s="114">
        <v>45531</v>
      </c>
      <c r="AN327" s="52" t="s">
        <v>4467</v>
      </c>
      <c r="AO327" s="52" t="str">
        <f>VLOOKUP(B327,'BAT Grundtabelle'!B:T,19,0)</f>
        <v>ja</v>
      </c>
      <c r="AP327" s="105" t="str">
        <f t="shared" si="116"/>
        <v>10298</v>
      </c>
      <c r="AQ327" s="52" t="str">
        <f t="shared" si="117"/>
        <v>Bootszubehörhandel</v>
      </c>
      <c r="AR327" s="52" t="b">
        <f t="shared" si="118"/>
        <v>0</v>
      </c>
      <c r="AS327" s="52" t="b">
        <f t="shared" si="118"/>
        <v>0</v>
      </c>
      <c r="AT327" s="52" t="b">
        <f t="shared" si="118"/>
        <v>0</v>
      </c>
      <c r="AU327" s="52">
        <f t="shared" si="119"/>
        <v>1</v>
      </c>
      <c r="AW327" s="52" t="b">
        <f t="shared" si="120"/>
        <v>0</v>
      </c>
      <c r="AX327" s="52" t="str">
        <f t="shared" si="121"/>
        <v>Unternehmen</v>
      </c>
      <c r="AY327" s="52" t="b">
        <f t="shared" si="122"/>
        <v>0</v>
      </c>
      <c r="AZ327" s="52" t="str">
        <f t="shared" si="123"/>
        <v>10298</v>
      </c>
      <c r="BA327" s="52" t="str">
        <f>VLOOKUP(A327,'BAT Grundtabelle'!A:U,21,0)</f>
        <v>ja</v>
      </c>
      <c r="BB327" s="52" t="str">
        <f t="shared" si="124"/>
        <v>nein</v>
      </c>
      <c r="BC327" s="52" t="str">
        <f t="shared" si="125"/>
        <v>10298</v>
      </c>
      <c r="BD327" s="52" t="str">
        <f t="shared" si="126"/>
        <v>Bootszubehörhandel</v>
      </c>
      <c r="BE327" s="52" t="str">
        <f t="shared" si="127"/>
        <v>Unternehmen</v>
      </c>
      <c r="BF327" s="52">
        <f t="shared" si="128"/>
        <v>1</v>
      </c>
    </row>
    <row r="328" spans="1:58" hidden="1" x14ac:dyDescent="0.35">
      <c r="A328" s="107" t="s">
        <v>2711</v>
      </c>
      <c r="B328" s="75" t="s">
        <v>1059</v>
      </c>
      <c r="C328" s="52" t="s">
        <v>3</v>
      </c>
      <c r="D328" s="52" t="s">
        <v>3</v>
      </c>
      <c r="E328" s="52" t="s">
        <v>2</v>
      </c>
      <c r="F328" s="52" t="s">
        <v>2</v>
      </c>
      <c r="G328" s="52" t="s">
        <v>2</v>
      </c>
      <c r="H328" s="52" t="s">
        <v>2</v>
      </c>
      <c r="I328" s="52" t="s">
        <v>3</v>
      </c>
      <c r="J328" s="52">
        <v>4</v>
      </c>
      <c r="K328" s="52" t="s">
        <v>2</v>
      </c>
      <c r="L328" s="52" t="s">
        <v>2</v>
      </c>
      <c r="M328" s="52" t="s">
        <v>2</v>
      </c>
      <c r="N328" s="52" t="s">
        <v>3</v>
      </c>
      <c r="O328" s="52" t="s">
        <v>2412</v>
      </c>
      <c r="P328" s="52">
        <v>1195</v>
      </c>
      <c r="Q328" s="52" t="str">
        <f t="shared" si="114"/>
        <v>Nein</v>
      </c>
      <c r="R328" s="52" t="str">
        <f t="shared" si="114"/>
        <v>Nein</v>
      </c>
      <c r="S328" s="52" t="str">
        <f t="shared" si="114"/>
        <v>Nein</v>
      </c>
      <c r="T328" s="52" t="str">
        <f t="shared" si="114"/>
        <v>Nein</v>
      </c>
      <c r="U328" s="52" t="str">
        <f t="shared" si="114"/>
        <v>Nein</v>
      </c>
      <c r="V328" s="52" t="str">
        <f t="shared" si="114"/>
        <v>Nein</v>
      </c>
      <c r="W328" s="52" t="str">
        <f t="shared" si="114"/>
        <v>Nein</v>
      </c>
      <c r="X328" s="52" t="str">
        <f t="shared" si="114"/>
        <v>Nein</v>
      </c>
      <c r="Y328" s="52" t="str">
        <f t="shared" si="114"/>
        <v>Nein</v>
      </c>
      <c r="Z328" s="52" t="str">
        <f t="shared" si="114"/>
        <v>Nein</v>
      </c>
      <c r="AA328" s="52" t="str">
        <f t="shared" si="114"/>
        <v>Nein</v>
      </c>
      <c r="AB328" s="52" t="str">
        <f t="shared" si="114"/>
        <v>Ja</v>
      </c>
      <c r="AC328" s="52" t="str">
        <f t="shared" si="114"/>
        <v>Nein</v>
      </c>
      <c r="AD328" s="52" t="str">
        <f t="shared" si="114"/>
        <v>Nein</v>
      </c>
      <c r="AE328" s="52" t="str">
        <f t="shared" si="114"/>
        <v>Nein</v>
      </c>
      <c r="AF328" s="52" t="str">
        <f t="shared" si="114"/>
        <v>Nein</v>
      </c>
      <c r="AG328" s="61" t="str">
        <f>IF(Q328="Ja",VLOOKUP($Q$2,Plausis!A:E,5,0),IF(R328="Ja",VLOOKUP($R$2,Plausis!A:E,5,0),IF(T328="Ja",VLOOKUP($T$2,Plausis!A:E,5,0),IF(U328="Ja",VLOOKUP($U$2,Plausis!A:E,5,0),IF(AA328="Ja",VLOOKUP($AA$2,Plausis!A:E,5,0),IF(AC328="Ja",VLOOKUP($AC$2,Plausis!A:E,5,0),IF(AD328="Ja",VLOOKUP($AD$2,Plausis!A:E,5,0),"")))))))</f>
        <v/>
      </c>
      <c r="AH328" s="52" t="str">
        <f>IF(Y328="Ja",VLOOKUP($Y$2,Plausis!A:E,5,0),"")</f>
        <v/>
      </c>
      <c r="AI328" s="52" t="str">
        <f t="shared" si="115"/>
        <v>Ja</v>
      </c>
      <c r="AJ328" s="52" t="str">
        <f>IF(S328="Ja",VLOOKUP($S$2,Plausis!A:E,5,0),IF(V328="Ja",VLOOKUP($V$2,Plausis!A:E,5,0),IF(X328="Ja",VLOOKUP($X$2,Plausis!A:E,5,0),"")))</f>
        <v/>
      </c>
      <c r="AL328" s="52" t="s">
        <v>2</v>
      </c>
      <c r="AM328" s="114">
        <v>45531</v>
      </c>
      <c r="AN328" s="52" t="s">
        <v>4467</v>
      </c>
      <c r="AO328" s="52" t="str">
        <f>VLOOKUP(B328,'BAT Grundtabelle'!B:T,19,0)</f>
        <v>ja</v>
      </c>
      <c r="AP328" s="105" t="str">
        <f t="shared" si="116"/>
        <v>10299</v>
      </c>
      <c r="AQ328" s="52" t="str">
        <f t="shared" si="117"/>
        <v>Börsenmaklerbüro</v>
      </c>
      <c r="AR328" s="52" t="b">
        <f t="shared" si="118"/>
        <v>0</v>
      </c>
      <c r="AS328" s="52" t="b">
        <f t="shared" si="118"/>
        <v>0</v>
      </c>
      <c r="AT328" s="52" t="b">
        <f t="shared" si="118"/>
        <v>0</v>
      </c>
      <c r="AU328" s="52">
        <f t="shared" si="119"/>
        <v>4</v>
      </c>
      <c r="AW328" s="52" t="b">
        <f t="shared" si="120"/>
        <v>0</v>
      </c>
      <c r="AX328" s="52" t="str">
        <f t="shared" si="121"/>
        <v>Unternehmen</v>
      </c>
      <c r="AY328" s="52" t="b">
        <f t="shared" si="122"/>
        <v>0</v>
      </c>
      <c r="AZ328" s="52" t="str">
        <f t="shared" si="123"/>
        <v>10299</v>
      </c>
      <c r="BA328" s="52" t="str">
        <f>VLOOKUP(A328,'BAT Grundtabelle'!A:U,21,0)</f>
        <v>ja</v>
      </c>
      <c r="BB328" s="52" t="str">
        <f t="shared" si="124"/>
        <v>nein</v>
      </c>
      <c r="BC328" s="52" t="str">
        <f t="shared" si="125"/>
        <v>10299</v>
      </c>
      <c r="BD328" s="52" t="str">
        <f t="shared" si="126"/>
        <v>Börsenmaklerbüro</v>
      </c>
      <c r="BE328" s="52" t="str">
        <f t="shared" si="127"/>
        <v>Unternehmen</v>
      </c>
      <c r="BF328" s="52">
        <f t="shared" si="128"/>
        <v>4</v>
      </c>
    </row>
    <row r="329" spans="1:58" hidden="1" x14ac:dyDescent="0.35">
      <c r="A329" s="107" t="s">
        <v>2712</v>
      </c>
      <c r="B329" s="75" t="s">
        <v>1491</v>
      </c>
      <c r="C329" s="52" t="s">
        <v>3</v>
      </c>
      <c r="D329" s="52" t="s">
        <v>3</v>
      </c>
      <c r="E329" s="52" t="s">
        <v>2</v>
      </c>
      <c r="F329" s="52" t="s">
        <v>2</v>
      </c>
      <c r="G329" s="52" t="s">
        <v>2</v>
      </c>
      <c r="H329" s="52" t="s">
        <v>2</v>
      </c>
      <c r="I329" s="52" t="s">
        <v>3</v>
      </c>
      <c r="J329" s="52">
        <v>1</v>
      </c>
      <c r="K329" s="52" t="s">
        <v>2</v>
      </c>
      <c r="L329" s="52" t="s">
        <v>2</v>
      </c>
      <c r="M329" s="52" t="s">
        <v>2</v>
      </c>
      <c r="N329" s="52" t="s">
        <v>3</v>
      </c>
      <c r="P329" s="52" t="s">
        <v>4</v>
      </c>
      <c r="Q329" s="52" t="str">
        <f t="shared" si="114"/>
        <v>Nein</v>
      </c>
      <c r="R329" s="52" t="str">
        <f t="shared" si="114"/>
        <v>Nein</v>
      </c>
      <c r="S329" s="52" t="str">
        <f t="shared" si="114"/>
        <v>Nein</v>
      </c>
      <c r="T329" s="52" t="str">
        <f t="shared" si="114"/>
        <v>Nein</v>
      </c>
      <c r="U329" s="52" t="str">
        <f t="shared" si="114"/>
        <v>Nein</v>
      </c>
      <c r="V329" s="52" t="str">
        <f t="shared" si="114"/>
        <v>Nein</v>
      </c>
      <c r="W329" s="52" t="str">
        <f t="shared" si="114"/>
        <v>Nein</v>
      </c>
      <c r="X329" s="52" t="str">
        <f t="shared" si="114"/>
        <v>Nein</v>
      </c>
      <c r="Y329" s="52" t="str">
        <f t="shared" si="114"/>
        <v>Nein</v>
      </c>
      <c r="Z329" s="52" t="str">
        <f t="shared" si="114"/>
        <v>Nein</v>
      </c>
      <c r="AA329" s="52" t="str">
        <f t="shared" si="114"/>
        <v>Nein</v>
      </c>
      <c r="AB329" s="52" t="str">
        <f t="shared" si="114"/>
        <v>Nein</v>
      </c>
      <c r="AC329" s="52" t="str">
        <f t="shared" si="114"/>
        <v>Nein</v>
      </c>
      <c r="AD329" s="52" t="str">
        <f t="shared" si="114"/>
        <v>Nein</v>
      </c>
      <c r="AE329" s="52" t="str">
        <f t="shared" si="114"/>
        <v>Nein</v>
      </c>
      <c r="AF329" s="52" t="str">
        <f t="shared" si="114"/>
        <v>Nein</v>
      </c>
      <c r="AG329" s="61" t="str">
        <f>IF(Q329="Ja",VLOOKUP($Q$2,Plausis!A:E,5,0),IF(R329="Ja",VLOOKUP($R$2,Plausis!A:E,5,0),IF(T329="Ja",VLOOKUP($T$2,Plausis!A:E,5,0),IF(U329="Ja",VLOOKUP($U$2,Plausis!A:E,5,0),IF(AA329="Ja",VLOOKUP($AA$2,Plausis!A:E,5,0),IF(AC329="Ja",VLOOKUP($AC$2,Plausis!A:E,5,0),IF(AD329="Ja",VLOOKUP($AD$2,Plausis!A:E,5,0),"")))))))</f>
        <v/>
      </c>
      <c r="AH329" s="52" t="str">
        <f>IF(Y329="Ja",VLOOKUP($Y$2,Plausis!A:E,5,0),"")</f>
        <v/>
      </c>
      <c r="AI329" s="52" t="str">
        <f t="shared" si="115"/>
        <v>Ja</v>
      </c>
      <c r="AJ329" s="52" t="str">
        <f>IF(S329="Ja",VLOOKUP($S$2,Plausis!A:E,5,0),IF(V329="Ja",VLOOKUP($V$2,Plausis!A:E,5,0),IF(X329="Ja",VLOOKUP($X$2,Plausis!A:E,5,0),"")))</f>
        <v/>
      </c>
      <c r="AL329" s="52" t="s">
        <v>2</v>
      </c>
      <c r="AM329" s="114">
        <v>45531</v>
      </c>
      <c r="AN329" s="52" t="s">
        <v>4467</v>
      </c>
      <c r="AO329" s="52" t="str">
        <f>VLOOKUP(B329,'BAT Grundtabelle'!B:T,19,0)</f>
        <v>ja</v>
      </c>
      <c r="AP329" s="105" t="str">
        <f t="shared" si="116"/>
        <v>10300</v>
      </c>
      <c r="AQ329" s="52" t="str">
        <f t="shared" si="117"/>
        <v>Botanischer Garten</v>
      </c>
      <c r="AR329" s="52" t="b">
        <f t="shared" si="118"/>
        <v>0</v>
      </c>
      <c r="AS329" s="52" t="b">
        <f t="shared" si="118"/>
        <v>0</v>
      </c>
      <c r="AT329" s="52" t="b">
        <f t="shared" si="118"/>
        <v>0</v>
      </c>
      <c r="AU329" s="52">
        <f t="shared" si="119"/>
        <v>1</v>
      </c>
      <c r="AW329" s="52" t="b">
        <f t="shared" si="120"/>
        <v>0</v>
      </c>
      <c r="AX329" s="52" t="str">
        <f t="shared" si="121"/>
        <v>Unternehmen</v>
      </c>
      <c r="AY329" s="52" t="b">
        <f t="shared" si="122"/>
        <v>0</v>
      </c>
      <c r="AZ329" s="52" t="str">
        <f t="shared" si="123"/>
        <v>10300</v>
      </c>
      <c r="BA329" s="52" t="str">
        <f>VLOOKUP(A329,'BAT Grundtabelle'!A:U,21,0)</f>
        <v>ja</v>
      </c>
      <c r="BB329" s="52" t="str">
        <f t="shared" si="124"/>
        <v>nein</v>
      </c>
      <c r="BC329" s="52" t="str">
        <f t="shared" si="125"/>
        <v>10300</v>
      </c>
      <c r="BD329" s="52" t="str">
        <f t="shared" si="126"/>
        <v>Botanischer Garten</v>
      </c>
      <c r="BE329" s="52" t="str">
        <f t="shared" si="127"/>
        <v>Unternehmen</v>
      </c>
      <c r="BF329" s="52">
        <f t="shared" si="128"/>
        <v>1</v>
      </c>
    </row>
    <row r="330" spans="1:58" hidden="1" x14ac:dyDescent="0.35">
      <c r="A330" s="107" t="s">
        <v>2713</v>
      </c>
      <c r="B330" s="75" t="s">
        <v>1864</v>
      </c>
      <c r="C330" s="52" t="s">
        <v>3</v>
      </c>
      <c r="D330" s="52" t="s">
        <v>3</v>
      </c>
      <c r="E330" s="52" t="s">
        <v>2</v>
      </c>
      <c r="F330" s="52" t="s">
        <v>2</v>
      </c>
      <c r="G330" s="52" t="s">
        <v>2</v>
      </c>
      <c r="H330" s="52" t="s">
        <v>2</v>
      </c>
      <c r="I330" s="52" t="s">
        <v>2</v>
      </c>
      <c r="J330" s="52" t="s">
        <v>2</v>
      </c>
      <c r="K330" s="52" t="s">
        <v>2</v>
      </c>
      <c r="L330" s="52" t="s">
        <v>2</v>
      </c>
      <c r="M330" s="52" t="s">
        <v>3</v>
      </c>
      <c r="N330" s="52" t="s">
        <v>3</v>
      </c>
      <c r="O330" s="52" t="s">
        <v>2409</v>
      </c>
      <c r="P330" s="52" t="s">
        <v>4</v>
      </c>
      <c r="Q330" s="52" t="str">
        <f t="shared" si="114"/>
        <v>Nein</v>
      </c>
      <c r="R330" s="52" t="str">
        <f t="shared" si="114"/>
        <v>Nein</v>
      </c>
      <c r="S330" s="52" t="str">
        <f t="shared" si="114"/>
        <v>Nein</v>
      </c>
      <c r="T330" s="52" t="str">
        <f t="shared" si="114"/>
        <v>Nein</v>
      </c>
      <c r="U330" s="52" t="str">
        <f t="shared" si="114"/>
        <v>Nein</v>
      </c>
      <c r="V330" s="52" t="str">
        <f t="shared" si="114"/>
        <v>Nein</v>
      </c>
      <c r="W330" s="52" t="str">
        <f t="shared" si="114"/>
        <v>Nein</v>
      </c>
      <c r="X330" s="52" t="str">
        <f t="shared" si="114"/>
        <v>Nein</v>
      </c>
      <c r="Y330" s="52" t="str">
        <f t="shared" si="114"/>
        <v>Nein</v>
      </c>
      <c r="Z330" s="52" t="str">
        <f t="shared" si="114"/>
        <v>Nein</v>
      </c>
      <c r="AA330" s="52" t="str">
        <f t="shared" si="114"/>
        <v>Nein</v>
      </c>
      <c r="AB330" s="52" t="str">
        <f t="shared" si="114"/>
        <v>Nein</v>
      </c>
      <c r="AC330" s="52" t="str">
        <f t="shared" si="114"/>
        <v>Nein</v>
      </c>
      <c r="AD330" s="52" t="str">
        <f t="shared" si="114"/>
        <v>Nein</v>
      </c>
      <c r="AE330" s="52" t="str">
        <f t="shared" si="114"/>
        <v>Nein</v>
      </c>
      <c r="AF330" s="52" t="str">
        <f t="shared" si="114"/>
        <v>Nein</v>
      </c>
      <c r="AG330" s="61" t="str">
        <f>IF(Q330="Ja",VLOOKUP($Q$2,Plausis!A:E,5,0),IF(R330="Ja",VLOOKUP($R$2,Plausis!A:E,5,0),IF(T330="Ja",VLOOKUP($T$2,Plausis!A:E,5,0),IF(U330="Ja",VLOOKUP($U$2,Plausis!A:E,5,0),IF(AA330="Ja",VLOOKUP($AA$2,Plausis!A:E,5,0),IF(AC330="Ja",VLOOKUP($AC$2,Plausis!A:E,5,0),IF(AD330="Ja",VLOOKUP($AD$2,Plausis!A:E,5,0),"")))))))</f>
        <v/>
      </c>
      <c r="AH330" s="52" t="str">
        <f>IF(Y330="Ja",VLOOKUP($Y$2,Plausis!A:E,5,0),"")</f>
        <v/>
      </c>
      <c r="AI330" s="52" t="str">
        <f t="shared" si="115"/>
        <v>Ja</v>
      </c>
      <c r="AJ330" s="52" t="str">
        <f>IF(S330="Ja",VLOOKUP($S$2,Plausis!A:E,5,0),IF(V330="Ja",VLOOKUP($V$2,Plausis!A:E,5,0),IF(X330="Ja",VLOOKUP($X$2,Plausis!A:E,5,0),"")))</f>
        <v/>
      </c>
      <c r="AL330" s="52" t="s">
        <v>2</v>
      </c>
      <c r="AM330" s="114">
        <v>45531</v>
      </c>
      <c r="AN330" s="52" t="s">
        <v>4467</v>
      </c>
      <c r="AO330" s="52" t="str">
        <f>VLOOKUP(B330,'BAT Grundtabelle'!B:T,19,0)</f>
        <v>ja</v>
      </c>
      <c r="AP330" s="105" t="str">
        <f t="shared" si="116"/>
        <v>10301</v>
      </c>
      <c r="AQ330" s="52" t="str">
        <f t="shared" si="117"/>
        <v>Botschaft</v>
      </c>
      <c r="AR330" s="52" t="b">
        <f t="shared" si="118"/>
        <v>0</v>
      </c>
      <c r="AS330" s="52" t="b">
        <f t="shared" si="118"/>
        <v>0</v>
      </c>
      <c r="AT330" s="52" t="b">
        <f t="shared" si="118"/>
        <v>0</v>
      </c>
      <c r="AU330" s="52" t="str">
        <f t="shared" si="119"/>
        <v>Eigener Tarif</v>
      </c>
      <c r="AW330" s="52" t="b">
        <f t="shared" si="120"/>
        <v>0</v>
      </c>
      <c r="AX330" s="52" t="str">
        <f t="shared" si="121"/>
        <v>Eigener Tarif</v>
      </c>
      <c r="AY330" s="52" t="b">
        <f t="shared" si="122"/>
        <v>0</v>
      </c>
      <c r="AZ330" s="52" t="str">
        <f t="shared" si="123"/>
        <v>10301</v>
      </c>
      <c r="BA330" s="52" t="str">
        <f>VLOOKUP(A330,'BAT Grundtabelle'!A:U,21,0)</f>
        <v>ja</v>
      </c>
      <c r="BB330" s="52" t="str">
        <f t="shared" si="124"/>
        <v>nein</v>
      </c>
      <c r="BC330" s="52" t="str">
        <f t="shared" si="125"/>
        <v>10301</v>
      </c>
      <c r="BD330" s="52" t="str">
        <f t="shared" si="126"/>
        <v>Botschaft</v>
      </c>
      <c r="BE330" s="52" t="str">
        <f t="shared" si="127"/>
        <v>Eigener Tarif</v>
      </c>
      <c r="BF330" s="52" t="str">
        <f t="shared" si="128"/>
        <v>Eigener Tarif</v>
      </c>
    </row>
    <row r="331" spans="1:58" hidden="1" x14ac:dyDescent="0.35">
      <c r="A331" s="107" t="s">
        <v>2156</v>
      </c>
      <c r="B331" s="75" t="s">
        <v>2155</v>
      </c>
      <c r="C331" s="52" t="s">
        <v>3</v>
      </c>
      <c r="D331" s="52" t="s">
        <v>3</v>
      </c>
      <c r="E331" s="52" t="s">
        <v>2</v>
      </c>
      <c r="F331" s="52" t="s">
        <v>2</v>
      </c>
      <c r="G331" s="52" t="s">
        <v>2</v>
      </c>
      <c r="H331" s="52" t="s">
        <v>2</v>
      </c>
      <c r="I331" s="52" t="s">
        <v>3</v>
      </c>
      <c r="J331" s="52">
        <v>1</v>
      </c>
      <c r="K331" s="52" t="s">
        <v>2</v>
      </c>
      <c r="L331" s="52" t="s">
        <v>2</v>
      </c>
      <c r="M331" s="52" t="s">
        <v>2</v>
      </c>
      <c r="N331" s="52" t="s">
        <v>3</v>
      </c>
      <c r="P331" s="52" t="s">
        <v>4</v>
      </c>
      <c r="Q331" s="52" t="str">
        <f t="shared" si="114"/>
        <v>Nein</v>
      </c>
      <c r="R331" s="52" t="str">
        <f t="shared" si="114"/>
        <v>Nein</v>
      </c>
      <c r="S331" s="52" t="str">
        <f t="shared" si="114"/>
        <v>Nein</v>
      </c>
      <c r="T331" s="52" t="str">
        <f t="shared" si="114"/>
        <v>Nein</v>
      </c>
      <c r="U331" s="52" t="str">
        <f t="shared" si="114"/>
        <v>Nein</v>
      </c>
      <c r="V331" s="52" t="str">
        <f t="shared" si="114"/>
        <v>Nein</v>
      </c>
      <c r="W331" s="52" t="str">
        <f t="shared" si="114"/>
        <v>Nein</v>
      </c>
      <c r="X331" s="52" t="str">
        <f t="shared" si="114"/>
        <v>Nein</v>
      </c>
      <c r="Y331" s="52" t="str">
        <f t="shared" si="114"/>
        <v>Nein</v>
      </c>
      <c r="Z331" s="52" t="str">
        <f t="shared" si="114"/>
        <v>Nein</v>
      </c>
      <c r="AA331" s="52" t="str">
        <f t="shared" si="114"/>
        <v>Nein</v>
      </c>
      <c r="AB331" s="52" t="str">
        <f t="shared" si="114"/>
        <v>Nein</v>
      </c>
      <c r="AC331" s="52" t="str">
        <f t="shared" si="114"/>
        <v>Nein</v>
      </c>
      <c r="AD331" s="52" t="str">
        <f t="shared" si="114"/>
        <v>Nein</v>
      </c>
      <c r="AE331" s="52" t="str">
        <f t="shared" si="114"/>
        <v>Nein</v>
      </c>
      <c r="AF331" s="52" t="str">
        <f t="shared" si="114"/>
        <v>Nein</v>
      </c>
      <c r="AG331" s="61" t="str">
        <f>IF(Q331="Ja",VLOOKUP($Q$2,Plausis!A:E,5,0),IF(R331="Ja",VLOOKUP($R$2,Plausis!A:E,5,0),IF(T331="Ja",VLOOKUP($T$2,Plausis!A:E,5,0),IF(U331="Ja",VLOOKUP($U$2,Plausis!A:E,5,0),IF(AA331="Ja",VLOOKUP($AA$2,Plausis!A:E,5,0),IF(AC331="Ja",VLOOKUP($AC$2,Plausis!A:E,5,0),IF(AD331="Ja",VLOOKUP($AD$2,Plausis!A:E,5,0),"")))))))</f>
        <v/>
      </c>
      <c r="AH331" s="52" t="str">
        <f>IF(Y331="Ja",VLOOKUP($Y$2,Plausis!A:E,5,0),"")</f>
        <v/>
      </c>
      <c r="AI331" s="52" t="str">
        <f t="shared" si="115"/>
        <v>Ja</v>
      </c>
      <c r="AJ331" s="52" t="str">
        <f>IF(S331="Ja",VLOOKUP($S$2,Plausis!A:E,5,0),IF(V331="Ja",VLOOKUP($V$2,Plausis!A:E,5,0),IF(X331="Ja",VLOOKUP($X$2,Plausis!A:E,5,0),"")))</f>
        <v/>
      </c>
      <c r="AL331" s="52" t="s">
        <v>2</v>
      </c>
      <c r="AM331" s="114">
        <v>45531</v>
      </c>
      <c r="AN331" s="52" t="s">
        <v>4467</v>
      </c>
      <c r="AO331" s="52" t="str">
        <f>VLOOKUP(B331,'BAT Grundtabelle'!B:T,19,0)</f>
        <v>ja</v>
      </c>
      <c r="AP331" s="105" t="str">
        <f t="shared" si="116"/>
        <v>2706</v>
      </c>
      <c r="AQ331" s="52" t="str">
        <f t="shared" si="117"/>
        <v>Böttcherei, Fassbinderei, Küferei</v>
      </c>
      <c r="AR331" s="52" t="b">
        <f t="shared" si="118"/>
        <v>0</v>
      </c>
      <c r="AS331" s="52" t="b">
        <f t="shared" si="118"/>
        <v>0</v>
      </c>
      <c r="AT331" s="52" t="b">
        <f t="shared" si="118"/>
        <v>0</v>
      </c>
      <c r="AU331" s="52">
        <f t="shared" si="119"/>
        <v>1</v>
      </c>
      <c r="AW331" s="52" t="b">
        <f t="shared" si="120"/>
        <v>0</v>
      </c>
      <c r="AX331" s="52" t="str">
        <f t="shared" si="121"/>
        <v>Unternehmen</v>
      </c>
      <c r="AY331" s="52" t="b">
        <f t="shared" si="122"/>
        <v>0</v>
      </c>
      <c r="AZ331" s="52" t="str">
        <f t="shared" si="123"/>
        <v>2706</v>
      </c>
      <c r="BA331" s="52" t="str">
        <f>VLOOKUP(A331,'BAT Grundtabelle'!A:U,21,0)</f>
        <v>ja</v>
      </c>
      <c r="BB331" s="52" t="str">
        <f t="shared" si="124"/>
        <v>nein</v>
      </c>
      <c r="BC331" s="52" t="str">
        <f t="shared" si="125"/>
        <v>2706</v>
      </c>
      <c r="BD331" s="52" t="str">
        <f t="shared" si="126"/>
        <v>Böttcherei, Fassbinderei, Küferei</v>
      </c>
      <c r="BE331" s="52" t="str">
        <f t="shared" si="127"/>
        <v>Unternehmen</v>
      </c>
      <c r="BF331" s="52">
        <f t="shared" si="128"/>
        <v>1</v>
      </c>
    </row>
    <row r="332" spans="1:58" hidden="1" x14ac:dyDescent="0.35">
      <c r="A332" s="107" t="s">
        <v>2714</v>
      </c>
      <c r="B332" s="75" t="s">
        <v>576</v>
      </c>
      <c r="C332" s="52" t="s">
        <v>3</v>
      </c>
      <c r="D332" s="52" t="s">
        <v>3</v>
      </c>
      <c r="E332" s="52" t="s">
        <v>2</v>
      </c>
      <c r="F332" s="52" t="s">
        <v>2</v>
      </c>
      <c r="G332" s="52" t="s">
        <v>2</v>
      </c>
      <c r="H332" s="52" t="s">
        <v>2</v>
      </c>
      <c r="I332" s="52" t="s">
        <v>3</v>
      </c>
      <c r="J332" s="52">
        <v>1</v>
      </c>
      <c r="K332" s="52" t="s">
        <v>2</v>
      </c>
      <c r="L332" s="52" t="s">
        <v>2</v>
      </c>
      <c r="M332" s="52" t="s">
        <v>2</v>
      </c>
      <c r="N332" s="52" t="s">
        <v>3</v>
      </c>
      <c r="P332" s="52" t="s">
        <v>4</v>
      </c>
      <c r="Q332" s="52" t="str">
        <f t="shared" si="114"/>
        <v>Nein</v>
      </c>
      <c r="R332" s="52" t="str">
        <f t="shared" si="114"/>
        <v>Nein</v>
      </c>
      <c r="S332" s="52" t="str">
        <f t="shared" si="114"/>
        <v>Nein</v>
      </c>
      <c r="T332" s="52" t="str">
        <f t="shared" si="114"/>
        <v>Nein</v>
      </c>
      <c r="U332" s="52" t="str">
        <f t="shared" si="114"/>
        <v>Nein</v>
      </c>
      <c r="V332" s="52" t="str">
        <f t="shared" si="114"/>
        <v>Nein</v>
      </c>
      <c r="W332" s="52" t="str">
        <f t="shared" si="114"/>
        <v>Nein</v>
      </c>
      <c r="X332" s="52" t="str">
        <f t="shared" si="114"/>
        <v>Nein</v>
      </c>
      <c r="Y332" s="52" t="str">
        <f t="shared" si="114"/>
        <v>Nein</v>
      </c>
      <c r="Z332" s="52" t="str">
        <f t="shared" si="114"/>
        <v>Nein</v>
      </c>
      <c r="AA332" s="52" t="str">
        <f t="shared" si="114"/>
        <v>Nein</v>
      </c>
      <c r="AB332" s="52" t="str">
        <f t="shared" si="114"/>
        <v>Nein</v>
      </c>
      <c r="AC332" s="52" t="str">
        <f t="shared" si="114"/>
        <v>Nein</v>
      </c>
      <c r="AD332" s="52" t="str">
        <f t="shared" si="114"/>
        <v>Nein</v>
      </c>
      <c r="AE332" s="52" t="str">
        <f t="shared" si="114"/>
        <v>Nein</v>
      </c>
      <c r="AF332" s="52" t="str">
        <f t="shared" si="114"/>
        <v>Nein</v>
      </c>
      <c r="AG332" s="61" t="str">
        <f>IF(Q332="Ja",VLOOKUP($Q$2,Plausis!A:E,5,0),IF(R332="Ja",VLOOKUP($R$2,Plausis!A:E,5,0),IF(T332="Ja",VLOOKUP($T$2,Plausis!A:E,5,0),IF(U332="Ja",VLOOKUP($U$2,Plausis!A:E,5,0),IF(AA332="Ja",VLOOKUP($AA$2,Plausis!A:E,5,0),IF(AC332="Ja",VLOOKUP($AC$2,Plausis!A:E,5,0),IF(AD332="Ja",VLOOKUP($AD$2,Plausis!A:E,5,0),"")))))))</f>
        <v/>
      </c>
      <c r="AH332" s="52" t="str">
        <f>IF(Y332="Ja",VLOOKUP($Y$2,Plausis!A:E,5,0),"")</f>
        <v/>
      </c>
      <c r="AI332" s="52" t="str">
        <f t="shared" si="115"/>
        <v>Ja</v>
      </c>
      <c r="AJ332" s="52" t="str">
        <f>IF(S332="Ja",VLOOKUP($S$2,Plausis!A:E,5,0),IF(V332="Ja",VLOOKUP($V$2,Plausis!A:E,5,0),IF(X332="Ja",VLOOKUP($X$2,Plausis!A:E,5,0),"")))</f>
        <v/>
      </c>
      <c r="AL332" s="52" t="s">
        <v>3</v>
      </c>
      <c r="AM332" s="114">
        <v>45531</v>
      </c>
      <c r="AN332" s="52" t="s">
        <v>4467</v>
      </c>
      <c r="AO332" s="52" t="str">
        <f>VLOOKUP(B332,'BAT Grundtabelle'!B:T,19,0)</f>
        <v>ja</v>
      </c>
      <c r="AP332" s="105" t="str">
        <f t="shared" si="116"/>
        <v>10302</v>
      </c>
      <c r="AQ332" s="52" t="str">
        <f t="shared" si="117"/>
        <v>Boutique</v>
      </c>
      <c r="AR332" s="52" t="b">
        <f t="shared" si="118"/>
        <v>0</v>
      </c>
      <c r="AS332" s="52" t="b">
        <f t="shared" si="118"/>
        <v>0</v>
      </c>
      <c r="AT332" s="52" t="b">
        <f t="shared" si="118"/>
        <v>0</v>
      </c>
      <c r="AU332" s="52">
        <f t="shared" si="119"/>
        <v>1</v>
      </c>
      <c r="AW332" s="52" t="b">
        <f t="shared" si="120"/>
        <v>0</v>
      </c>
      <c r="AX332" s="52" t="str">
        <f t="shared" si="121"/>
        <v>Unternehmen</v>
      </c>
      <c r="AY332" s="52" t="b">
        <f t="shared" si="122"/>
        <v>0</v>
      </c>
      <c r="AZ332" s="52" t="str">
        <f t="shared" si="123"/>
        <v>10302</v>
      </c>
      <c r="BA332" s="52" t="str">
        <f>VLOOKUP(A332,'BAT Grundtabelle'!A:U,21,0)</f>
        <v>ja</v>
      </c>
      <c r="BB332" s="52" t="str">
        <f t="shared" si="124"/>
        <v>nein</v>
      </c>
      <c r="BC332" s="52" t="str">
        <f t="shared" si="125"/>
        <v>10302</v>
      </c>
      <c r="BD332" s="52" t="str">
        <f t="shared" si="126"/>
        <v>Boutique</v>
      </c>
      <c r="BE332" s="52" t="str">
        <f t="shared" si="127"/>
        <v>Unternehmen</v>
      </c>
      <c r="BF332" s="52">
        <f t="shared" si="128"/>
        <v>1</v>
      </c>
    </row>
    <row r="333" spans="1:58" ht="43.5" hidden="1" x14ac:dyDescent="0.35">
      <c r="A333" s="107" t="s">
        <v>2715</v>
      </c>
      <c r="B333" s="75" t="s">
        <v>1035</v>
      </c>
      <c r="C333" s="52" t="s">
        <v>3</v>
      </c>
      <c r="D333" s="52" t="s">
        <v>3</v>
      </c>
      <c r="E333" s="52" t="s">
        <v>2</v>
      </c>
      <c r="F333" s="52" t="s">
        <v>2</v>
      </c>
      <c r="G333" s="52" t="s">
        <v>2</v>
      </c>
      <c r="H333" s="52" t="s">
        <v>2</v>
      </c>
      <c r="I333" s="52" t="s">
        <v>3</v>
      </c>
      <c r="J333" s="52">
        <v>1</v>
      </c>
      <c r="K333" s="52" t="s">
        <v>2</v>
      </c>
      <c r="L333" s="52" t="s">
        <v>2</v>
      </c>
      <c r="M333" s="52" t="s">
        <v>2</v>
      </c>
      <c r="N333" s="52" t="s">
        <v>3</v>
      </c>
      <c r="P333" s="52">
        <v>1198</v>
      </c>
      <c r="Q333" s="52" t="str">
        <f t="shared" ref="Q333:AF342" si="129">IF(ISERROR(FIND(Q$2,$P333,1)),"Nein","Ja")</f>
        <v>Nein</v>
      </c>
      <c r="R333" s="52" t="str">
        <f t="shared" si="129"/>
        <v>Nein</v>
      </c>
      <c r="S333" s="52" t="str">
        <f t="shared" si="129"/>
        <v>Nein</v>
      </c>
      <c r="T333" s="52" t="str">
        <f t="shared" si="129"/>
        <v>Nein</v>
      </c>
      <c r="U333" s="52" t="str">
        <f t="shared" si="129"/>
        <v>Nein</v>
      </c>
      <c r="V333" s="52" t="str">
        <f t="shared" si="129"/>
        <v>Nein</v>
      </c>
      <c r="W333" s="52" t="str">
        <f t="shared" si="129"/>
        <v>Nein</v>
      </c>
      <c r="X333" s="52" t="str">
        <f t="shared" si="129"/>
        <v>Nein</v>
      </c>
      <c r="Y333" s="52" t="str">
        <f t="shared" si="129"/>
        <v>Nein</v>
      </c>
      <c r="Z333" s="52" t="str">
        <f t="shared" si="129"/>
        <v>Nein</v>
      </c>
      <c r="AA333" s="52" t="str">
        <f t="shared" si="129"/>
        <v>Nein</v>
      </c>
      <c r="AB333" s="52" t="str">
        <f t="shared" si="129"/>
        <v>Nein</v>
      </c>
      <c r="AC333" s="52" t="str">
        <f t="shared" si="129"/>
        <v>Nein</v>
      </c>
      <c r="AD333" s="52" t="str">
        <f t="shared" si="129"/>
        <v>Ja</v>
      </c>
      <c r="AE333" s="52" t="str">
        <f t="shared" si="129"/>
        <v>Nein</v>
      </c>
      <c r="AF333" s="52" t="str">
        <f t="shared" si="129"/>
        <v>Nein</v>
      </c>
      <c r="AG333" s="61" t="str">
        <f>IF(Q333="Ja",VLOOKUP($Q$2,Plausis!A:E,5,0),IF(R333="Ja",VLOOKUP($R$2,Plausis!A:E,5,0),IF(T333="Ja",VLOOKUP($T$2,Plausis!A:E,5,0),IF(U333="Ja",VLOOKUP($U$2,Plausis!A:E,5,0),IF(AA333="Ja",VLOOKUP($AA$2,Plausis!A:E,5,0),IF(AC333="Ja",VLOOKUP($AC$2,Plausis!A:E,5,0),IF(AD333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333" s="52" t="str">
        <f>IF(Y333="Ja",VLOOKUP($Y$2,Plausis!A:E,5,0),"")</f>
        <v/>
      </c>
      <c r="AI333" s="52" t="str">
        <f t="shared" si="115"/>
        <v>Ja</v>
      </c>
      <c r="AJ333" s="52" t="str">
        <f>IF(S333="Ja",VLOOKUP($S$2,Plausis!A:E,5,0),IF(V333="Ja",VLOOKUP($V$2,Plausis!A:E,5,0),IF(X333="Ja",VLOOKUP($X$2,Plausis!A:E,5,0),"")))</f>
        <v/>
      </c>
      <c r="AL333" s="52" t="s">
        <v>2</v>
      </c>
      <c r="AM333" s="114">
        <v>45531</v>
      </c>
      <c r="AN333" s="52" t="s">
        <v>4467</v>
      </c>
      <c r="AO333" s="52" t="str">
        <f>VLOOKUP(B333,'BAT Grundtabelle'!B:T,19,0)</f>
        <v>ja</v>
      </c>
      <c r="AP333" s="105" t="str">
        <f t="shared" si="116"/>
        <v>10303</v>
      </c>
      <c r="AQ333" s="52" t="str">
        <f t="shared" si="117"/>
        <v>Bowlingcenter mit Gastronomie</v>
      </c>
      <c r="AR333" s="52" t="b">
        <f t="shared" si="118"/>
        <v>0</v>
      </c>
      <c r="AS333" s="52" t="b">
        <f t="shared" si="118"/>
        <v>0</v>
      </c>
      <c r="AT333" s="52" t="b">
        <f t="shared" si="118"/>
        <v>0</v>
      </c>
      <c r="AU333" s="52">
        <f t="shared" si="119"/>
        <v>1</v>
      </c>
      <c r="AW333" s="52" t="b">
        <f t="shared" si="120"/>
        <v>0</v>
      </c>
      <c r="AX333" s="52" t="str">
        <f t="shared" si="121"/>
        <v>Unternehmen</v>
      </c>
      <c r="AY333" s="52" t="b">
        <f t="shared" si="122"/>
        <v>0</v>
      </c>
      <c r="AZ333" s="52" t="str">
        <f t="shared" si="123"/>
        <v>10303</v>
      </c>
      <c r="BA333" s="52" t="str">
        <f>VLOOKUP(A333,'BAT Grundtabelle'!A:U,21,0)</f>
        <v>ja</v>
      </c>
      <c r="BB333" s="52" t="str">
        <f t="shared" si="124"/>
        <v>nein</v>
      </c>
      <c r="BC333" s="52" t="str">
        <f t="shared" si="125"/>
        <v>10303</v>
      </c>
      <c r="BD333" s="52" t="str">
        <f t="shared" si="126"/>
        <v>Bowlingcenter mit Gastronomie</v>
      </c>
      <c r="BE333" s="52" t="str">
        <f t="shared" si="127"/>
        <v>Unternehmen</v>
      </c>
      <c r="BF333" s="52">
        <f t="shared" si="128"/>
        <v>1</v>
      </c>
    </row>
    <row r="334" spans="1:58" hidden="1" x14ac:dyDescent="0.35">
      <c r="A334" s="107" t="s">
        <v>2716</v>
      </c>
      <c r="B334" s="75" t="s">
        <v>1798</v>
      </c>
      <c r="C334" s="52" t="s">
        <v>2</v>
      </c>
      <c r="D334" s="52" t="s">
        <v>2</v>
      </c>
      <c r="E334" s="52" t="s">
        <v>2</v>
      </c>
      <c r="F334" s="52" t="s">
        <v>2</v>
      </c>
      <c r="G334" s="52" t="s">
        <v>2</v>
      </c>
      <c r="H334" s="52" t="s">
        <v>3</v>
      </c>
      <c r="I334" s="52" t="s">
        <v>2</v>
      </c>
      <c r="J334" s="52" t="s">
        <v>2</v>
      </c>
      <c r="K334" s="52" t="s">
        <v>2</v>
      </c>
      <c r="L334" s="52" t="s">
        <v>2</v>
      </c>
      <c r="M334" s="52" t="s">
        <v>2</v>
      </c>
      <c r="N334" s="52" t="s">
        <v>2</v>
      </c>
      <c r="O334" s="52" t="s">
        <v>2411</v>
      </c>
      <c r="P334" s="52" t="s">
        <v>59</v>
      </c>
      <c r="Q334" s="52" t="str">
        <f t="shared" si="129"/>
        <v>Nein</v>
      </c>
      <c r="R334" s="52" t="str">
        <f t="shared" si="129"/>
        <v>Nein</v>
      </c>
      <c r="S334" s="52" t="str">
        <f t="shared" si="129"/>
        <v>Nein</v>
      </c>
      <c r="T334" s="52" t="str">
        <f t="shared" si="129"/>
        <v>Nein</v>
      </c>
      <c r="U334" s="52" t="str">
        <f t="shared" si="129"/>
        <v>Nein</v>
      </c>
      <c r="V334" s="52" t="str">
        <f t="shared" si="129"/>
        <v>Nein</v>
      </c>
      <c r="W334" s="52" t="str">
        <f t="shared" si="129"/>
        <v>Nein</v>
      </c>
      <c r="X334" s="52" t="str">
        <f t="shared" si="129"/>
        <v>Nein</v>
      </c>
      <c r="Y334" s="52" t="str">
        <f t="shared" si="129"/>
        <v>Nein</v>
      </c>
      <c r="Z334" s="52" t="str">
        <f t="shared" si="129"/>
        <v>Nein</v>
      </c>
      <c r="AA334" s="52" t="str">
        <f t="shared" si="129"/>
        <v>Nein</v>
      </c>
      <c r="AB334" s="52" t="str">
        <f t="shared" si="129"/>
        <v>Nein</v>
      </c>
      <c r="AC334" s="52" t="str">
        <f t="shared" si="129"/>
        <v>Nein</v>
      </c>
      <c r="AD334" s="52" t="str">
        <f t="shared" si="129"/>
        <v>Nein</v>
      </c>
      <c r="AE334" s="52" t="str">
        <f t="shared" si="129"/>
        <v>Nein</v>
      </c>
      <c r="AF334" s="52" t="str">
        <f t="shared" si="129"/>
        <v>Nein</v>
      </c>
      <c r="AG334" s="61" t="str">
        <f>IF(Q334="Ja",VLOOKUP($Q$2,Plausis!A:E,5,0),IF(R334="Ja",VLOOKUP($R$2,Plausis!A:E,5,0),IF(T334="Ja",VLOOKUP($T$2,Plausis!A:E,5,0),IF(U334="Ja",VLOOKUP($U$2,Plausis!A:E,5,0),IF(AA334="Ja",VLOOKUP($AA$2,Plausis!A:E,5,0),IF(AC334="Ja",VLOOKUP($AC$2,Plausis!A:E,5,0),IF(AD334="Ja",VLOOKUP($AD$2,Plausis!A:E,5,0),"")))))))</f>
        <v/>
      </c>
      <c r="AH334" s="52" t="str">
        <f>IF(Y334="Ja",VLOOKUP($Y$2,Plausis!A:E,5,0),"")</f>
        <v/>
      </c>
      <c r="AI334" s="52" t="str">
        <f t="shared" si="115"/>
        <v>Nein</v>
      </c>
      <c r="AJ334" s="52" t="str">
        <f>IF(S334="Ja",VLOOKUP($S$2,Plausis!A:E,5,0),IF(V334="Ja",VLOOKUP($V$2,Plausis!A:E,5,0),IF(X334="Ja",VLOOKUP($X$2,Plausis!A:E,5,0),"")))</f>
        <v/>
      </c>
      <c r="AL334" s="52" t="s">
        <v>2</v>
      </c>
      <c r="AM334" s="114">
        <v>45531</v>
      </c>
      <c r="AN334" s="52" t="s">
        <v>4467</v>
      </c>
      <c r="AO334" s="52" t="str">
        <f>VLOOKUP(B334,'BAT Grundtabelle'!B:T,19,0)</f>
        <v>ja</v>
      </c>
      <c r="AP334" s="105" t="str">
        <f t="shared" si="116"/>
        <v>10304</v>
      </c>
      <c r="AQ334" s="52" t="str">
        <f t="shared" si="117"/>
        <v>Bowlingverein</v>
      </c>
      <c r="AR334" s="52" t="b">
        <f t="shared" si="118"/>
        <v>0</v>
      </c>
      <c r="AS334" s="52" t="b">
        <f t="shared" si="118"/>
        <v>0</v>
      </c>
      <c r="AT334" s="52" t="b">
        <f t="shared" si="118"/>
        <v>0</v>
      </c>
      <c r="AU334" s="52" t="str">
        <f t="shared" si="119"/>
        <v>Eigener Tarif</v>
      </c>
      <c r="AW334" s="52" t="b">
        <f t="shared" si="120"/>
        <v>0</v>
      </c>
      <c r="AX334" s="52" t="str">
        <f t="shared" si="121"/>
        <v>Eigener Tarif</v>
      </c>
      <c r="AY334" s="52" t="b">
        <f t="shared" si="122"/>
        <v>0</v>
      </c>
      <c r="AZ334" s="52" t="str">
        <f t="shared" si="123"/>
        <v>10304</v>
      </c>
      <c r="BA334" s="52" t="str">
        <f>VLOOKUP(A334,'BAT Grundtabelle'!A:U,21,0)</f>
        <v>nein</v>
      </c>
      <c r="BB334" s="52" t="str">
        <f t="shared" si="124"/>
        <v>nein</v>
      </c>
      <c r="BC334" s="52" t="str">
        <f t="shared" si="125"/>
        <v>10304</v>
      </c>
      <c r="BD334" s="52" t="str">
        <f t="shared" si="126"/>
        <v>Bowlingverein</v>
      </c>
      <c r="BE334" s="52" t="str">
        <f t="shared" si="127"/>
        <v>Eigener Tarif</v>
      </c>
      <c r="BF334" s="52" t="str">
        <f t="shared" si="128"/>
        <v>Eigener Tarif</v>
      </c>
    </row>
    <row r="335" spans="1:58" hidden="1" x14ac:dyDescent="0.35">
      <c r="A335" s="107" t="s">
        <v>2717</v>
      </c>
      <c r="B335" s="75" t="s">
        <v>1173</v>
      </c>
      <c r="C335" s="52" t="s">
        <v>3</v>
      </c>
      <c r="D335" s="52" t="s">
        <v>3</v>
      </c>
      <c r="E335" s="52" t="s">
        <v>2</v>
      </c>
      <c r="F335" s="52" t="s">
        <v>2</v>
      </c>
      <c r="G335" s="52" t="s">
        <v>2</v>
      </c>
      <c r="H335" s="52" t="s">
        <v>2</v>
      </c>
      <c r="I335" s="52" t="s">
        <v>3</v>
      </c>
      <c r="J335" s="52">
        <v>1</v>
      </c>
      <c r="K335" s="52" t="s">
        <v>2</v>
      </c>
      <c r="L335" s="52" t="s">
        <v>2</v>
      </c>
      <c r="M335" s="52" t="s">
        <v>2</v>
      </c>
      <c r="N335" s="52" t="s">
        <v>3</v>
      </c>
      <c r="P335" s="52" t="s">
        <v>4</v>
      </c>
      <c r="Q335" s="52" t="str">
        <f t="shared" si="129"/>
        <v>Nein</v>
      </c>
      <c r="R335" s="52" t="str">
        <f t="shared" si="129"/>
        <v>Nein</v>
      </c>
      <c r="S335" s="52" t="str">
        <f t="shared" si="129"/>
        <v>Nein</v>
      </c>
      <c r="T335" s="52" t="str">
        <f t="shared" si="129"/>
        <v>Nein</v>
      </c>
      <c r="U335" s="52" t="str">
        <f t="shared" si="129"/>
        <v>Nein</v>
      </c>
      <c r="V335" s="52" t="str">
        <f t="shared" si="129"/>
        <v>Nein</v>
      </c>
      <c r="W335" s="52" t="str">
        <f t="shared" si="129"/>
        <v>Nein</v>
      </c>
      <c r="X335" s="52" t="str">
        <f t="shared" si="129"/>
        <v>Nein</v>
      </c>
      <c r="Y335" s="52" t="str">
        <f t="shared" si="129"/>
        <v>Nein</v>
      </c>
      <c r="Z335" s="52" t="str">
        <f t="shared" si="129"/>
        <v>Nein</v>
      </c>
      <c r="AA335" s="52" t="str">
        <f t="shared" si="129"/>
        <v>Nein</v>
      </c>
      <c r="AB335" s="52" t="str">
        <f t="shared" si="129"/>
        <v>Nein</v>
      </c>
      <c r="AC335" s="52" t="str">
        <f t="shared" si="129"/>
        <v>Nein</v>
      </c>
      <c r="AD335" s="52" t="str">
        <f t="shared" si="129"/>
        <v>Nein</v>
      </c>
      <c r="AE335" s="52" t="str">
        <f t="shared" si="129"/>
        <v>Nein</v>
      </c>
      <c r="AF335" s="52" t="str">
        <f t="shared" si="129"/>
        <v>Nein</v>
      </c>
      <c r="AG335" s="61" t="str">
        <f>IF(Q335="Ja",VLOOKUP($Q$2,Plausis!A:E,5,0),IF(R335="Ja",VLOOKUP($R$2,Plausis!A:E,5,0),IF(T335="Ja",VLOOKUP($T$2,Plausis!A:E,5,0),IF(U335="Ja",VLOOKUP($U$2,Plausis!A:E,5,0),IF(AA335="Ja",VLOOKUP($AA$2,Plausis!A:E,5,0),IF(AC335="Ja",VLOOKUP($AC$2,Plausis!A:E,5,0),IF(AD335="Ja",VLOOKUP($AD$2,Plausis!A:E,5,0),"")))))))</f>
        <v/>
      </c>
      <c r="AH335" s="52" t="str">
        <f>IF(Y335="Ja",VLOOKUP($Y$2,Plausis!A:E,5,0),"")</f>
        <v/>
      </c>
      <c r="AI335" s="52" t="str">
        <f t="shared" si="115"/>
        <v>Ja</v>
      </c>
      <c r="AJ335" s="52" t="str">
        <f>IF(S335="Ja",VLOOKUP($S$2,Plausis!A:E,5,0),IF(V335="Ja",VLOOKUP($V$2,Plausis!A:E,5,0),IF(X335="Ja",VLOOKUP($X$2,Plausis!A:E,5,0),"")))</f>
        <v/>
      </c>
      <c r="AL335" s="52" t="s">
        <v>2</v>
      </c>
      <c r="AM335" s="114">
        <v>45531</v>
      </c>
      <c r="AN335" s="52" t="s">
        <v>4467</v>
      </c>
      <c r="AO335" s="52" t="str">
        <f>VLOOKUP(B335,'BAT Grundtabelle'!B:T,19,0)</f>
        <v>ja</v>
      </c>
      <c r="AP335" s="105" t="str">
        <f t="shared" si="116"/>
        <v>10305</v>
      </c>
      <c r="AQ335" s="52" t="str">
        <f t="shared" si="117"/>
        <v>Brandmeldeanlagenhersteller</v>
      </c>
      <c r="AR335" s="52" t="b">
        <f t="shared" si="118"/>
        <v>0</v>
      </c>
      <c r="AS335" s="52" t="b">
        <f t="shared" si="118"/>
        <v>0</v>
      </c>
      <c r="AT335" s="52" t="b">
        <f t="shared" si="118"/>
        <v>0</v>
      </c>
      <c r="AU335" s="52">
        <f t="shared" si="119"/>
        <v>1</v>
      </c>
      <c r="AW335" s="52" t="b">
        <f t="shared" si="120"/>
        <v>0</v>
      </c>
      <c r="AX335" s="52" t="str">
        <f t="shared" si="121"/>
        <v>Unternehmen</v>
      </c>
      <c r="AY335" s="52" t="b">
        <f t="shared" si="122"/>
        <v>0</v>
      </c>
      <c r="AZ335" s="52" t="str">
        <f t="shared" si="123"/>
        <v>10305</v>
      </c>
      <c r="BA335" s="52" t="str">
        <f>VLOOKUP(A335,'BAT Grundtabelle'!A:U,21,0)</f>
        <v>ja</v>
      </c>
      <c r="BB335" s="52" t="str">
        <f t="shared" si="124"/>
        <v>nein</v>
      </c>
      <c r="BC335" s="52" t="str">
        <f t="shared" si="125"/>
        <v>10305</v>
      </c>
      <c r="BD335" s="52" t="str">
        <f t="shared" si="126"/>
        <v>Brandmeldeanlagenhersteller</v>
      </c>
      <c r="BE335" s="52" t="str">
        <f t="shared" si="127"/>
        <v>Unternehmen</v>
      </c>
      <c r="BF335" s="52">
        <f t="shared" si="128"/>
        <v>1</v>
      </c>
    </row>
    <row r="336" spans="1:58" hidden="1" x14ac:dyDescent="0.35">
      <c r="A336" s="107" t="s">
        <v>2718</v>
      </c>
      <c r="B336" s="75" t="s">
        <v>1596</v>
      </c>
      <c r="C336" s="52" t="s">
        <v>3</v>
      </c>
      <c r="D336" s="52" t="s">
        <v>3</v>
      </c>
      <c r="E336" s="52" t="s">
        <v>2</v>
      </c>
      <c r="F336" s="52" t="s">
        <v>2</v>
      </c>
      <c r="G336" s="52" t="s">
        <v>2</v>
      </c>
      <c r="H336" s="52" t="s">
        <v>2</v>
      </c>
      <c r="I336" s="52" t="s">
        <v>3</v>
      </c>
      <c r="J336" s="52">
        <v>2</v>
      </c>
      <c r="K336" s="52" t="s">
        <v>2</v>
      </c>
      <c r="L336" s="52" t="s">
        <v>2</v>
      </c>
      <c r="M336" s="52" t="s">
        <v>2</v>
      </c>
      <c r="N336" s="52" t="s">
        <v>3</v>
      </c>
      <c r="P336" s="52" t="s">
        <v>4</v>
      </c>
      <c r="Q336" s="52" t="str">
        <f t="shared" si="129"/>
        <v>Nein</v>
      </c>
      <c r="R336" s="52" t="str">
        <f t="shared" si="129"/>
        <v>Nein</v>
      </c>
      <c r="S336" s="52" t="str">
        <f t="shared" si="129"/>
        <v>Nein</v>
      </c>
      <c r="T336" s="52" t="str">
        <f t="shared" si="129"/>
        <v>Nein</v>
      </c>
      <c r="U336" s="52" t="str">
        <f t="shared" si="129"/>
        <v>Nein</v>
      </c>
      <c r="V336" s="52" t="str">
        <f t="shared" si="129"/>
        <v>Nein</v>
      </c>
      <c r="W336" s="52" t="str">
        <f t="shared" si="129"/>
        <v>Nein</v>
      </c>
      <c r="X336" s="52" t="str">
        <f t="shared" si="129"/>
        <v>Nein</v>
      </c>
      <c r="Y336" s="52" t="str">
        <f t="shared" si="129"/>
        <v>Nein</v>
      </c>
      <c r="Z336" s="52" t="str">
        <f t="shared" si="129"/>
        <v>Nein</v>
      </c>
      <c r="AA336" s="52" t="str">
        <f t="shared" si="129"/>
        <v>Nein</v>
      </c>
      <c r="AB336" s="52" t="str">
        <f t="shared" si="129"/>
        <v>Nein</v>
      </c>
      <c r="AC336" s="52" t="str">
        <f t="shared" si="129"/>
        <v>Nein</v>
      </c>
      <c r="AD336" s="52" t="str">
        <f t="shared" si="129"/>
        <v>Nein</v>
      </c>
      <c r="AE336" s="52" t="str">
        <f t="shared" si="129"/>
        <v>Nein</v>
      </c>
      <c r="AF336" s="52" t="str">
        <f t="shared" si="129"/>
        <v>Nein</v>
      </c>
      <c r="AG336" s="61" t="str">
        <f>IF(Q336="Ja",VLOOKUP($Q$2,Plausis!A:E,5,0),IF(R336="Ja",VLOOKUP($R$2,Plausis!A:E,5,0),IF(T336="Ja",VLOOKUP($T$2,Plausis!A:E,5,0),IF(U336="Ja",VLOOKUP($U$2,Plausis!A:E,5,0),IF(AA336="Ja",VLOOKUP($AA$2,Plausis!A:E,5,0),IF(AC336="Ja",VLOOKUP($AC$2,Plausis!A:E,5,0),IF(AD336="Ja",VLOOKUP($AD$2,Plausis!A:E,5,0),"")))))))</f>
        <v/>
      </c>
      <c r="AH336" s="52" t="str">
        <f>IF(Y336="Ja",VLOOKUP($Y$2,Plausis!A:E,5,0),"")</f>
        <v/>
      </c>
      <c r="AI336" s="52" t="str">
        <f t="shared" si="115"/>
        <v>Ja</v>
      </c>
      <c r="AJ336" s="52" t="str">
        <f>IF(S336="Ja",VLOOKUP($S$2,Plausis!A:E,5,0),IF(V336="Ja",VLOOKUP($V$2,Plausis!A:E,5,0),IF(X336="Ja",VLOOKUP($X$2,Plausis!A:E,5,0),"")))</f>
        <v/>
      </c>
      <c r="AL336" s="52" t="s">
        <v>3</v>
      </c>
      <c r="AM336" s="114">
        <v>45531</v>
      </c>
      <c r="AN336" s="52" t="s">
        <v>4467</v>
      </c>
      <c r="AO336" s="52" t="str">
        <f>VLOOKUP(B336,'BAT Grundtabelle'!B:T,19,0)</f>
        <v>ja</v>
      </c>
      <c r="AP336" s="105" t="str">
        <f t="shared" si="116"/>
        <v>10306</v>
      </c>
      <c r="AQ336" s="52" t="str">
        <f t="shared" si="117"/>
        <v>Brauerei</v>
      </c>
      <c r="AR336" s="52" t="b">
        <f t="shared" si="118"/>
        <v>0</v>
      </c>
      <c r="AS336" s="52" t="b">
        <f t="shared" si="118"/>
        <v>0</v>
      </c>
      <c r="AT336" s="52" t="b">
        <f t="shared" si="118"/>
        <v>0</v>
      </c>
      <c r="AU336" s="52">
        <f t="shared" si="119"/>
        <v>2</v>
      </c>
      <c r="AW336" s="52" t="b">
        <f t="shared" si="120"/>
        <v>0</v>
      </c>
      <c r="AX336" s="52" t="str">
        <f t="shared" si="121"/>
        <v>Unternehmen</v>
      </c>
      <c r="AY336" s="52" t="b">
        <f t="shared" si="122"/>
        <v>0</v>
      </c>
      <c r="AZ336" s="52" t="str">
        <f t="shared" si="123"/>
        <v>10306</v>
      </c>
      <c r="BA336" s="52" t="str">
        <f>VLOOKUP(A336,'BAT Grundtabelle'!A:U,21,0)</f>
        <v>ja</v>
      </c>
      <c r="BB336" s="52" t="str">
        <f t="shared" si="124"/>
        <v>nein</v>
      </c>
      <c r="BC336" s="52" t="str">
        <f t="shared" si="125"/>
        <v>10306</v>
      </c>
      <c r="BD336" s="52" t="str">
        <f t="shared" si="126"/>
        <v>Brauerei</v>
      </c>
      <c r="BE336" s="52" t="str">
        <f t="shared" si="127"/>
        <v>Unternehmen</v>
      </c>
      <c r="BF336" s="52">
        <f t="shared" si="128"/>
        <v>2</v>
      </c>
    </row>
    <row r="337" spans="1:58" ht="43.5" hidden="1" x14ac:dyDescent="0.35">
      <c r="A337" s="107" t="s">
        <v>2719</v>
      </c>
      <c r="B337" s="75" t="s">
        <v>1597</v>
      </c>
      <c r="C337" s="52" t="s">
        <v>3</v>
      </c>
      <c r="D337" s="52" t="s">
        <v>3</v>
      </c>
      <c r="E337" s="52" t="s">
        <v>2</v>
      </c>
      <c r="F337" s="52" t="s">
        <v>2</v>
      </c>
      <c r="G337" s="52" t="s">
        <v>2</v>
      </c>
      <c r="H337" s="52" t="s">
        <v>2</v>
      </c>
      <c r="I337" s="52" t="s">
        <v>3</v>
      </c>
      <c r="J337" s="52">
        <v>2</v>
      </c>
      <c r="K337" s="52" t="s">
        <v>2</v>
      </c>
      <c r="L337" s="52" t="s">
        <v>2</v>
      </c>
      <c r="M337" s="52" t="s">
        <v>2</v>
      </c>
      <c r="N337" s="52" t="s">
        <v>3</v>
      </c>
      <c r="P337" s="52">
        <v>1198</v>
      </c>
      <c r="Q337" s="52" t="str">
        <f t="shared" si="129"/>
        <v>Nein</v>
      </c>
      <c r="R337" s="52" t="str">
        <f t="shared" si="129"/>
        <v>Nein</v>
      </c>
      <c r="S337" s="52" t="str">
        <f t="shared" si="129"/>
        <v>Nein</v>
      </c>
      <c r="T337" s="52" t="str">
        <f t="shared" si="129"/>
        <v>Nein</v>
      </c>
      <c r="U337" s="52" t="str">
        <f t="shared" si="129"/>
        <v>Nein</v>
      </c>
      <c r="V337" s="52" t="str">
        <f t="shared" si="129"/>
        <v>Nein</v>
      </c>
      <c r="W337" s="52" t="str">
        <f t="shared" si="129"/>
        <v>Nein</v>
      </c>
      <c r="X337" s="52" t="str">
        <f t="shared" si="129"/>
        <v>Nein</v>
      </c>
      <c r="Y337" s="52" t="str">
        <f t="shared" si="129"/>
        <v>Nein</v>
      </c>
      <c r="Z337" s="52" t="str">
        <f t="shared" si="129"/>
        <v>Nein</v>
      </c>
      <c r="AA337" s="52" t="str">
        <f t="shared" si="129"/>
        <v>Nein</v>
      </c>
      <c r="AB337" s="52" t="str">
        <f t="shared" si="129"/>
        <v>Nein</v>
      </c>
      <c r="AC337" s="52" t="str">
        <f t="shared" si="129"/>
        <v>Nein</v>
      </c>
      <c r="AD337" s="52" t="str">
        <f t="shared" si="129"/>
        <v>Ja</v>
      </c>
      <c r="AE337" s="52" t="str">
        <f t="shared" si="129"/>
        <v>Nein</v>
      </c>
      <c r="AF337" s="52" t="str">
        <f t="shared" si="129"/>
        <v>Nein</v>
      </c>
      <c r="AG337" s="61" t="str">
        <f>IF(Q337="Ja",VLOOKUP($Q$2,Plausis!A:E,5,0),IF(R337="Ja",VLOOKUP($R$2,Plausis!A:E,5,0),IF(T337="Ja",VLOOKUP($T$2,Plausis!A:E,5,0),IF(U337="Ja",VLOOKUP($U$2,Plausis!A:E,5,0),IF(AA337="Ja",VLOOKUP($AA$2,Plausis!A:E,5,0),IF(AC337="Ja",VLOOKUP($AC$2,Plausis!A:E,5,0),IF(AD337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337" s="52" t="str">
        <f>IF(Y337="Ja",VLOOKUP($Y$2,Plausis!A:E,5,0),"")</f>
        <v/>
      </c>
      <c r="AI337" s="52" t="str">
        <f t="shared" si="115"/>
        <v>Ja</v>
      </c>
      <c r="AJ337" s="52" t="str">
        <f>IF(S337="Ja",VLOOKUP($S$2,Plausis!A:E,5,0),IF(V337="Ja",VLOOKUP($V$2,Plausis!A:E,5,0),IF(X337="Ja",VLOOKUP($X$2,Plausis!A:E,5,0),"")))</f>
        <v/>
      </c>
      <c r="AL337" s="52" t="s">
        <v>2</v>
      </c>
      <c r="AM337" s="114">
        <v>45531</v>
      </c>
      <c r="AN337" s="52" t="s">
        <v>4467</v>
      </c>
      <c r="AO337" s="52" t="str">
        <f>VLOOKUP(B337,'BAT Grundtabelle'!B:T,19,0)</f>
        <v>ja</v>
      </c>
      <c r="AP337" s="105" t="str">
        <f t="shared" si="116"/>
        <v>10307</v>
      </c>
      <c r="AQ337" s="52" t="str">
        <f t="shared" si="117"/>
        <v>Brauerei mit Ausschank</v>
      </c>
      <c r="AR337" s="52" t="b">
        <f t="shared" si="118"/>
        <v>0</v>
      </c>
      <c r="AS337" s="52" t="b">
        <f t="shared" si="118"/>
        <v>0</v>
      </c>
      <c r="AT337" s="52" t="b">
        <f t="shared" si="118"/>
        <v>0</v>
      </c>
      <c r="AU337" s="52">
        <f t="shared" si="119"/>
        <v>2</v>
      </c>
      <c r="AW337" s="52" t="b">
        <f t="shared" si="120"/>
        <v>0</v>
      </c>
      <c r="AX337" s="52" t="str">
        <f t="shared" si="121"/>
        <v>Unternehmen</v>
      </c>
      <c r="AY337" s="52" t="b">
        <f t="shared" si="122"/>
        <v>0</v>
      </c>
      <c r="AZ337" s="52" t="str">
        <f t="shared" si="123"/>
        <v>10307</v>
      </c>
      <c r="BA337" s="52" t="str">
        <f>VLOOKUP(A337,'BAT Grundtabelle'!A:U,21,0)</f>
        <v>ja</v>
      </c>
      <c r="BB337" s="52" t="str">
        <f t="shared" si="124"/>
        <v>nein</v>
      </c>
      <c r="BC337" s="52" t="str">
        <f t="shared" si="125"/>
        <v>10307</v>
      </c>
      <c r="BD337" s="52" t="str">
        <f t="shared" si="126"/>
        <v>Brauerei mit Ausschank</v>
      </c>
      <c r="BE337" s="52" t="str">
        <f t="shared" si="127"/>
        <v>Unternehmen</v>
      </c>
      <c r="BF337" s="52">
        <f t="shared" si="128"/>
        <v>2</v>
      </c>
    </row>
    <row r="338" spans="1:58" hidden="1" x14ac:dyDescent="0.35">
      <c r="A338" s="107" t="s">
        <v>2720</v>
      </c>
      <c r="B338" s="75" t="s">
        <v>166</v>
      </c>
      <c r="C338" s="52" t="s">
        <v>3</v>
      </c>
      <c r="D338" s="52" t="s">
        <v>3</v>
      </c>
      <c r="E338" s="52" t="s">
        <v>2</v>
      </c>
      <c r="F338" s="52" t="s">
        <v>2</v>
      </c>
      <c r="G338" s="52" t="s">
        <v>2</v>
      </c>
      <c r="H338" s="52" t="s">
        <v>2</v>
      </c>
      <c r="I338" s="52" t="s">
        <v>3</v>
      </c>
      <c r="J338" s="52">
        <v>1</v>
      </c>
      <c r="K338" s="52" t="s">
        <v>2</v>
      </c>
      <c r="L338" s="52" t="s">
        <v>2</v>
      </c>
      <c r="M338" s="52" t="s">
        <v>2</v>
      </c>
      <c r="N338" s="52" t="s">
        <v>3</v>
      </c>
      <c r="P338" s="52" t="s">
        <v>4</v>
      </c>
      <c r="Q338" s="52" t="str">
        <f t="shared" si="129"/>
        <v>Nein</v>
      </c>
      <c r="R338" s="52" t="str">
        <f t="shared" si="129"/>
        <v>Nein</v>
      </c>
      <c r="S338" s="52" t="str">
        <f t="shared" si="129"/>
        <v>Nein</v>
      </c>
      <c r="T338" s="52" t="str">
        <f t="shared" si="129"/>
        <v>Nein</v>
      </c>
      <c r="U338" s="52" t="str">
        <f t="shared" si="129"/>
        <v>Nein</v>
      </c>
      <c r="V338" s="52" t="str">
        <f t="shared" si="129"/>
        <v>Nein</v>
      </c>
      <c r="W338" s="52" t="str">
        <f t="shared" si="129"/>
        <v>Nein</v>
      </c>
      <c r="X338" s="52" t="str">
        <f t="shared" si="129"/>
        <v>Nein</v>
      </c>
      <c r="Y338" s="52" t="str">
        <f t="shared" si="129"/>
        <v>Nein</v>
      </c>
      <c r="Z338" s="52" t="str">
        <f t="shared" si="129"/>
        <v>Nein</v>
      </c>
      <c r="AA338" s="52" t="str">
        <f t="shared" si="129"/>
        <v>Nein</v>
      </c>
      <c r="AB338" s="52" t="str">
        <f t="shared" si="129"/>
        <v>Nein</v>
      </c>
      <c r="AC338" s="52" t="str">
        <f t="shared" si="129"/>
        <v>Nein</v>
      </c>
      <c r="AD338" s="52" t="str">
        <f t="shared" si="129"/>
        <v>Nein</v>
      </c>
      <c r="AE338" s="52" t="str">
        <f t="shared" si="129"/>
        <v>Nein</v>
      </c>
      <c r="AF338" s="52" t="str">
        <f t="shared" si="129"/>
        <v>Nein</v>
      </c>
      <c r="AG338" s="61" t="str">
        <f>IF(Q338="Ja",VLOOKUP($Q$2,Plausis!A:E,5,0),IF(R338="Ja",VLOOKUP($R$2,Plausis!A:E,5,0),IF(T338="Ja",VLOOKUP($T$2,Plausis!A:E,5,0),IF(U338="Ja",VLOOKUP($U$2,Plausis!A:E,5,0),IF(AA338="Ja",VLOOKUP($AA$2,Plausis!A:E,5,0),IF(AC338="Ja",VLOOKUP($AC$2,Plausis!A:E,5,0),IF(AD338="Ja",VLOOKUP($AD$2,Plausis!A:E,5,0),"")))))))</f>
        <v/>
      </c>
      <c r="AH338" s="52" t="str">
        <f>IF(Y338="Ja",VLOOKUP($Y$2,Plausis!A:E,5,0),"")</f>
        <v/>
      </c>
      <c r="AI338" s="52" t="str">
        <f t="shared" si="115"/>
        <v>Ja</v>
      </c>
      <c r="AJ338" s="52" t="str">
        <f>IF(S338="Ja",VLOOKUP($S$2,Plausis!A:E,5,0),IF(V338="Ja",VLOOKUP($V$2,Plausis!A:E,5,0),IF(X338="Ja",VLOOKUP($X$2,Plausis!A:E,5,0),"")))</f>
        <v/>
      </c>
      <c r="AL338" s="52" t="s">
        <v>3</v>
      </c>
      <c r="AM338" s="114">
        <v>45531</v>
      </c>
      <c r="AN338" s="52" t="s">
        <v>4467</v>
      </c>
      <c r="AO338" s="52" t="str">
        <f>VLOOKUP(B338,'BAT Grundtabelle'!B:T,19,0)</f>
        <v>ja</v>
      </c>
      <c r="AP338" s="105" t="str">
        <f t="shared" si="116"/>
        <v>10308</v>
      </c>
      <c r="AQ338" s="52" t="str">
        <f t="shared" si="117"/>
        <v>Brautmoden-, Abendmodeneinzelhandel</v>
      </c>
      <c r="AR338" s="52" t="b">
        <f t="shared" si="118"/>
        <v>0</v>
      </c>
      <c r="AS338" s="52" t="b">
        <f t="shared" si="118"/>
        <v>0</v>
      </c>
      <c r="AT338" s="52" t="b">
        <f t="shared" si="118"/>
        <v>0</v>
      </c>
      <c r="AU338" s="52">
        <f t="shared" si="119"/>
        <v>1</v>
      </c>
      <c r="AW338" s="52" t="b">
        <f t="shared" si="120"/>
        <v>0</v>
      </c>
      <c r="AX338" s="52" t="str">
        <f t="shared" si="121"/>
        <v>Unternehmen</v>
      </c>
      <c r="AY338" s="52" t="b">
        <f t="shared" si="122"/>
        <v>0</v>
      </c>
      <c r="AZ338" s="52" t="str">
        <f t="shared" si="123"/>
        <v>10308</v>
      </c>
      <c r="BA338" s="52" t="str">
        <f>VLOOKUP(A338,'BAT Grundtabelle'!A:U,21,0)</f>
        <v>ja</v>
      </c>
      <c r="BB338" s="52" t="str">
        <f t="shared" si="124"/>
        <v>nein</v>
      </c>
      <c r="BC338" s="52" t="str">
        <f t="shared" si="125"/>
        <v>10308</v>
      </c>
      <c r="BD338" s="52" t="str">
        <f t="shared" si="126"/>
        <v>Brautmoden-, Abendmodeneinzelhandel</v>
      </c>
      <c r="BE338" s="52" t="str">
        <f t="shared" si="127"/>
        <v>Unternehmen</v>
      </c>
      <c r="BF338" s="52">
        <f t="shared" si="128"/>
        <v>1</v>
      </c>
    </row>
    <row r="339" spans="1:58" hidden="1" x14ac:dyDescent="0.35">
      <c r="A339" s="107" t="s">
        <v>2721</v>
      </c>
      <c r="B339" s="75" t="s">
        <v>165</v>
      </c>
      <c r="C339" s="52" t="s">
        <v>3</v>
      </c>
      <c r="D339" s="52" t="s">
        <v>3</v>
      </c>
      <c r="E339" s="52" t="s">
        <v>2</v>
      </c>
      <c r="F339" s="52" t="s">
        <v>2</v>
      </c>
      <c r="G339" s="52" t="s">
        <v>2</v>
      </c>
      <c r="H339" s="52" t="s">
        <v>2</v>
      </c>
      <c r="I339" s="52" t="s">
        <v>3</v>
      </c>
      <c r="J339" s="52">
        <v>1</v>
      </c>
      <c r="K339" s="52" t="s">
        <v>2</v>
      </c>
      <c r="L339" s="52" t="s">
        <v>2</v>
      </c>
      <c r="M339" s="52" t="s">
        <v>2</v>
      </c>
      <c r="N339" s="52" t="s">
        <v>3</v>
      </c>
      <c r="P339" s="52" t="s">
        <v>4</v>
      </c>
      <c r="Q339" s="52" t="str">
        <f t="shared" si="129"/>
        <v>Nein</v>
      </c>
      <c r="R339" s="52" t="str">
        <f t="shared" si="129"/>
        <v>Nein</v>
      </c>
      <c r="S339" s="52" t="str">
        <f t="shared" si="129"/>
        <v>Nein</v>
      </c>
      <c r="T339" s="52" t="str">
        <f t="shared" si="129"/>
        <v>Nein</v>
      </c>
      <c r="U339" s="52" t="str">
        <f t="shared" si="129"/>
        <v>Nein</v>
      </c>
      <c r="V339" s="52" t="str">
        <f t="shared" si="129"/>
        <v>Nein</v>
      </c>
      <c r="W339" s="52" t="str">
        <f t="shared" si="129"/>
        <v>Nein</v>
      </c>
      <c r="X339" s="52" t="str">
        <f t="shared" si="129"/>
        <v>Nein</v>
      </c>
      <c r="Y339" s="52" t="str">
        <f t="shared" si="129"/>
        <v>Nein</v>
      </c>
      <c r="Z339" s="52" t="str">
        <f t="shared" si="129"/>
        <v>Nein</v>
      </c>
      <c r="AA339" s="52" t="str">
        <f t="shared" si="129"/>
        <v>Nein</v>
      </c>
      <c r="AB339" s="52" t="str">
        <f t="shared" si="129"/>
        <v>Nein</v>
      </c>
      <c r="AC339" s="52" t="str">
        <f t="shared" si="129"/>
        <v>Nein</v>
      </c>
      <c r="AD339" s="52" t="str">
        <f t="shared" si="129"/>
        <v>Nein</v>
      </c>
      <c r="AE339" s="52" t="str">
        <f t="shared" si="129"/>
        <v>Nein</v>
      </c>
      <c r="AF339" s="52" t="str">
        <f t="shared" si="129"/>
        <v>Nein</v>
      </c>
      <c r="AG339" s="61" t="str">
        <f>IF(Q339="Ja",VLOOKUP($Q$2,Plausis!A:E,5,0),IF(R339="Ja",VLOOKUP($R$2,Plausis!A:E,5,0),IF(T339="Ja",VLOOKUP($T$2,Plausis!A:E,5,0),IF(U339="Ja",VLOOKUP($U$2,Plausis!A:E,5,0),IF(AA339="Ja",VLOOKUP($AA$2,Plausis!A:E,5,0),IF(AC339="Ja",VLOOKUP($AC$2,Plausis!A:E,5,0),IF(AD339="Ja",VLOOKUP($AD$2,Plausis!A:E,5,0),"")))))))</f>
        <v/>
      </c>
      <c r="AH339" s="52" t="str">
        <f>IF(Y339="Ja",VLOOKUP($Y$2,Plausis!A:E,5,0),"")</f>
        <v/>
      </c>
      <c r="AI339" s="52" t="str">
        <f t="shared" si="115"/>
        <v>Ja</v>
      </c>
      <c r="AJ339" s="52" t="str">
        <f>IF(S339="Ja",VLOOKUP($S$2,Plausis!A:E,5,0),IF(V339="Ja",VLOOKUP($V$2,Plausis!A:E,5,0),IF(X339="Ja",VLOOKUP($X$2,Plausis!A:E,5,0),"")))</f>
        <v/>
      </c>
      <c r="AL339" s="52" t="s">
        <v>2</v>
      </c>
      <c r="AM339" s="114">
        <v>45531</v>
      </c>
      <c r="AN339" s="52" t="s">
        <v>4467</v>
      </c>
      <c r="AO339" s="52" t="str">
        <f>VLOOKUP(B339,'BAT Grundtabelle'!B:T,19,0)</f>
        <v>ja</v>
      </c>
      <c r="AP339" s="105" t="str">
        <f t="shared" si="116"/>
        <v>10309</v>
      </c>
      <c r="AQ339" s="52" t="str">
        <f t="shared" si="117"/>
        <v>Brautmoden-, Abendmodenverleih</v>
      </c>
      <c r="AR339" s="52" t="b">
        <f t="shared" si="118"/>
        <v>0</v>
      </c>
      <c r="AS339" s="52" t="b">
        <f t="shared" si="118"/>
        <v>0</v>
      </c>
      <c r="AT339" s="52" t="b">
        <f t="shared" si="118"/>
        <v>0</v>
      </c>
      <c r="AU339" s="52">
        <f t="shared" si="119"/>
        <v>1</v>
      </c>
      <c r="AW339" s="52" t="b">
        <f t="shared" si="120"/>
        <v>0</v>
      </c>
      <c r="AX339" s="52" t="str">
        <f t="shared" si="121"/>
        <v>Unternehmen</v>
      </c>
      <c r="AY339" s="52" t="b">
        <f t="shared" si="122"/>
        <v>0</v>
      </c>
      <c r="AZ339" s="52" t="str">
        <f t="shared" si="123"/>
        <v>10309</v>
      </c>
      <c r="BA339" s="52" t="str">
        <f>VLOOKUP(A339,'BAT Grundtabelle'!A:U,21,0)</f>
        <v>ja</v>
      </c>
      <c r="BB339" s="52" t="str">
        <f t="shared" si="124"/>
        <v>nein</v>
      </c>
      <c r="BC339" s="52" t="str">
        <f t="shared" si="125"/>
        <v>10309</v>
      </c>
      <c r="BD339" s="52" t="str">
        <f t="shared" si="126"/>
        <v>Brautmoden-, Abendmodenverleih</v>
      </c>
      <c r="BE339" s="52" t="str">
        <f t="shared" si="127"/>
        <v>Unternehmen</v>
      </c>
      <c r="BF339" s="52">
        <f t="shared" si="128"/>
        <v>1</v>
      </c>
    </row>
    <row r="340" spans="1:58" hidden="1" x14ac:dyDescent="0.35">
      <c r="A340" s="107" t="s">
        <v>2722</v>
      </c>
      <c r="B340" s="75" t="s">
        <v>1265</v>
      </c>
      <c r="C340" s="52" t="s">
        <v>3</v>
      </c>
      <c r="D340" s="52" t="s">
        <v>3</v>
      </c>
      <c r="E340" s="52" t="s">
        <v>2</v>
      </c>
      <c r="F340" s="52" t="s">
        <v>2</v>
      </c>
      <c r="G340" s="52" t="s">
        <v>2</v>
      </c>
      <c r="H340" s="52" t="s">
        <v>2</v>
      </c>
      <c r="I340" s="52" t="s">
        <v>3</v>
      </c>
      <c r="J340" s="52">
        <v>3</v>
      </c>
      <c r="K340" s="52" t="s">
        <v>2</v>
      </c>
      <c r="L340" s="52" t="s">
        <v>2</v>
      </c>
      <c r="M340" s="52" t="s">
        <v>2</v>
      </c>
      <c r="N340" s="52" t="s">
        <v>3</v>
      </c>
      <c r="P340" s="52" t="s">
        <v>4</v>
      </c>
      <c r="Q340" s="52" t="str">
        <f t="shared" si="129"/>
        <v>Nein</v>
      </c>
      <c r="R340" s="52" t="str">
        <f t="shared" si="129"/>
        <v>Nein</v>
      </c>
      <c r="S340" s="52" t="str">
        <f t="shared" si="129"/>
        <v>Nein</v>
      </c>
      <c r="T340" s="52" t="str">
        <f t="shared" si="129"/>
        <v>Nein</v>
      </c>
      <c r="U340" s="52" t="str">
        <f t="shared" si="129"/>
        <v>Nein</v>
      </c>
      <c r="V340" s="52" t="str">
        <f t="shared" si="129"/>
        <v>Nein</v>
      </c>
      <c r="W340" s="52" t="str">
        <f t="shared" si="129"/>
        <v>Nein</v>
      </c>
      <c r="X340" s="52" t="str">
        <f t="shared" si="129"/>
        <v>Nein</v>
      </c>
      <c r="Y340" s="52" t="str">
        <f t="shared" si="129"/>
        <v>Nein</v>
      </c>
      <c r="Z340" s="52" t="str">
        <f t="shared" si="129"/>
        <v>Nein</v>
      </c>
      <c r="AA340" s="52" t="str">
        <f t="shared" si="129"/>
        <v>Nein</v>
      </c>
      <c r="AB340" s="52" t="str">
        <f t="shared" si="129"/>
        <v>Nein</v>
      </c>
      <c r="AC340" s="52" t="str">
        <f t="shared" si="129"/>
        <v>Nein</v>
      </c>
      <c r="AD340" s="52" t="str">
        <f t="shared" si="129"/>
        <v>Nein</v>
      </c>
      <c r="AE340" s="52" t="str">
        <f t="shared" si="129"/>
        <v>Nein</v>
      </c>
      <c r="AF340" s="52" t="str">
        <f t="shared" si="129"/>
        <v>Nein</v>
      </c>
      <c r="AG340" s="61" t="str">
        <f>IF(Q340="Ja",VLOOKUP($Q$2,Plausis!A:E,5,0),IF(R340="Ja",VLOOKUP($R$2,Plausis!A:E,5,0),IF(T340="Ja",VLOOKUP($T$2,Plausis!A:E,5,0),IF(U340="Ja",VLOOKUP($U$2,Plausis!A:E,5,0),IF(AA340="Ja",VLOOKUP($AA$2,Plausis!A:E,5,0),IF(AC340="Ja",VLOOKUP($AC$2,Plausis!A:E,5,0),IF(AD340="Ja",VLOOKUP($AD$2,Plausis!A:E,5,0),"")))))))</f>
        <v/>
      </c>
      <c r="AH340" s="52" t="str">
        <f>IF(Y340="Ja",VLOOKUP($Y$2,Plausis!A:E,5,0),"")</f>
        <v/>
      </c>
      <c r="AI340" s="52" t="str">
        <f t="shared" si="115"/>
        <v>Ja</v>
      </c>
      <c r="AJ340" s="52" t="str">
        <f>IF(S340="Ja",VLOOKUP($S$2,Plausis!A:E,5,0),IF(V340="Ja",VLOOKUP($V$2,Plausis!A:E,5,0),IF(X340="Ja",VLOOKUP($X$2,Plausis!A:E,5,0),"")))</f>
        <v/>
      </c>
      <c r="AL340" s="52" t="s">
        <v>3</v>
      </c>
      <c r="AM340" s="114">
        <v>45531</v>
      </c>
      <c r="AN340" s="52" t="s">
        <v>4467</v>
      </c>
      <c r="AO340" s="52" t="str">
        <f>VLOOKUP(B340,'BAT Grundtabelle'!B:T,19,0)</f>
        <v>ja</v>
      </c>
      <c r="AP340" s="105" t="str">
        <f t="shared" si="116"/>
        <v>10310</v>
      </c>
      <c r="AQ340" s="52" t="str">
        <f t="shared" si="117"/>
        <v>Brennstoffhandel</v>
      </c>
      <c r="AR340" s="52" t="b">
        <f t="shared" si="118"/>
        <v>0</v>
      </c>
      <c r="AS340" s="52" t="b">
        <f t="shared" si="118"/>
        <v>0</v>
      </c>
      <c r="AT340" s="52" t="b">
        <f t="shared" si="118"/>
        <v>0</v>
      </c>
      <c r="AU340" s="52">
        <f t="shared" si="119"/>
        <v>3</v>
      </c>
      <c r="AW340" s="52" t="b">
        <f t="shared" si="120"/>
        <v>0</v>
      </c>
      <c r="AX340" s="52" t="str">
        <f t="shared" si="121"/>
        <v>Unternehmen</v>
      </c>
      <c r="AY340" s="52" t="b">
        <f t="shared" si="122"/>
        <v>0</v>
      </c>
      <c r="AZ340" s="52" t="str">
        <f t="shared" si="123"/>
        <v>10310</v>
      </c>
      <c r="BA340" s="52" t="str">
        <f>VLOOKUP(A340,'BAT Grundtabelle'!A:U,21,0)</f>
        <v>ja</v>
      </c>
      <c r="BB340" s="52" t="str">
        <f t="shared" si="124"/>
        <v>nein</v>
      </c>
      <c r="BC340" s="52" t="str">
        <f t="shared" si="125"/>
        <v>10310</v>
      </c>
      <c r="BD340" s="52" t="str">
        <f t="shared" si="126"/>
        <v>Brennstoffhandel</v>
      </c>
      <c r="BE340" s="52" t="str">
        <f t="shared" si="127"/>
        <v>Unternehmen</v>
      </c>
      <c r="BF340" s="52">
        <f t="shared" si="128"/>
        <v>3</v>
      </c>
    </row>
    <row r="341" spans="1:58" hidden="1" x14ac:dyDescent="0.35">
      <c r="A341" s="107" t="s">
        <v>2723</v>
      </c>
      <c r="B341" s="75" t="s">
        <v>978</v>
      </c>
      <c r="C341" s="52" t="s">
        <v>3</v>
      </c>
      <c r="D341" s="52" t="s">
        <v>3</v>
      </c>
      <c r="E341" s="52" t="s">
        <v>2</v>
      </c>
      <c r="F341" s="52" t="s">
        <v>2</v>
      </c>
      <c r="G341" s="52" t="s">
        <v>2</v>
      </c>
      <c r="H341" s="52" t="s">
        <v>2</v>
      </c>
      <c r="I341" s="52" t="s">
        <v>3</v>
      </c>
      <c r="J341" s="52">
        <v>3</v>
      </c>
      <c r="K341" s="52" t="s">
        <v>2</v>
      </c>
      <c r="L341" s="52" t="s">
        <v>2</v>
      </c>
      <c r="M341" s="52" t="s">
        <v>2</v>
      </c>
      <c r="N341" s="52" t="s">
        <v>3</v>
      </c>
      <c r="P341" s="52" t="s">
        <v>4</v>
      </c>
      <c r="Q341" s="52" t="str">
        <f t="shared" si="129"/>
        <v>Nein</v>
      </c>
      <c r="R341" s="52" t="str">
        <f t="shared" si="129"/>
        <v>Nein</v>
      </c>
      <c r="S341" s="52" t="str">
        <f t="shared" si="129"/>
        <v>Nein</v>
      </c>
      <c r="T341" s="52" t="str">
        <f t="shared" si="129"/>
        <v>Nein</v>
      </c>
      <c r="U341" s="52" t="str">
        <f t="shared" si="129"/>
        <v>Nein</v>
      </c>
      <c r="V341" s="52" t="str">
        <f t="shared" si="129"/>
        <v>Nein</v>
      </c>
      <c r="W341" s="52" t="str">
        <f t="shared" si="129"/>
        <v>Nein</v>
      </c>
      <c r="X341" s="52" t="str">
        <f t="shared" si="129"/>
        <v>Nein</v>
      </c>
      <c r="Y341" s="52" t="str">
        <f t="shared" si="129"/>
        <v>Nein</v>
      </c>
      <c r="Z341" s="52" t="str">
        <f t="shared" si="129"/>
        <v>Nein</v>
      </c>
      <c r="AA341" s="52" t="str">
        <f t="shared" si="129"/>
        <v>Nein</v>
      </c>
      <c r="AB341" s="52" t="str">
        <f t="shared" si="129"/>
        <v>Nein</v>
      </c>
      <c r="AC341" s="52" t="str">
        <f t="shared" si="129"/>
        <v>Nein</v>
      </c>
      <c r="AD341" s="52" t="str">
        <f t="shared" si="129"/>
        <v>Nein</v>
      </c>
      <c r="AE341" s="52" t="str">
        <f t="shared" si="129"/>
        <v>Nein</v>
      </c>
      <c r="AF341" s="52" t="str">
        <f t="shared" si="129"/>
        <v>Nein</v>
      </c>
      <c r="AG341" s="61" t="str">
        <f>IF(Q341="Ja",VLOOKUP($Q$2,Plausis!A:E,5,0),IF(R341="Ja",VLOOKUP($R$2,Plausis!A:E,5,0),IF(T341="Ja",VLOOKUP($T$2,Plausis!A:E,5,0),IF(U341="Ja",VLOOKUP($U$2,Plausis!A:E,5,0),IF(AA341="Ja",VLOOKUP($AA$2,Plausis!A:E,5,0),IF(AC341="Ja",VLOOKUP($AC$2,Plausis!A:E,5,0),IF(AD341="Ja",VLOOKUP($AD$2,Plausis!A:E,5,0),"")))))))</f>
        <v/>
      </c>
      <c r="AH341" s="52" t="str">
        <f>IF(Y341="Ja",VLOOKUP($Y$2,Plausis!A:E,5,0),"")</f>
        <v/>
      </c>
      <c r="AI341" s="52" t="str">
        <f t="shared" si="115"/>
        <v>Ja</v>
      </c>
      <c r="AJ341" s="52" t="str">
        <f>IF(S341="Ja",VLOOKUP($S$2,Plausis!A:E,5,0),IF(V341="Ja",VLOOKUP($V$2,Plausis!A:E,5,0),IF(X341="Ja",VLOOKUP($X$2,Plausis!A:E,5,0),"")))</f>
        <v/>
      </c>
      <c r="AL341" s="52" t="s">
        <v>2</v>
      </c>
      <c r="AM341" s="114">
        <v>45531</v>
      </c>
      <c r="AN341" s="52" t="s">
        <v>4467</v>
      </c>
      <c r="AO341" s="52" t="str">
        <f>VLOOKUP(B341,'BAT Grundtabelle'!B:T,19,0)</f>
        <v>ja</v>
      </c>
      <c r="AP341" s="105" t="str">
        <f t="shared" si="116"/>
        <v>10311</v>
      </c>
      <c r="AQ341" s="52" t="str">
        <f t="shared" si="117"/>
        <v>Brennstoffzellenhersteller</v>
      </c>
      <c r="AR341" s="52" t="b">
        <f t="shared" si="118"/>
        <v>0</v>
      </c>
      <c r="AS341" s="52" t="b">
        <f t="shared" si="118"/>
        <v>0</v>
      </c>
      <c r="AT341" s="52" t="b">
        <f t="shared" si="118"/>
        <v>0</v>
      </c>
      <c r="AU341" s="52">
        <f t="shared" si="119"/>
        <v>3</v>
      </c>
      <c r="AW341" s="52" t="b">
        <f t="shared" si="120"/>
        <v>0</v>
      </c>
      <c r="AX341" s="52" t="str">
        <f t="shared" si="121"/>
        <v>Unternehmen</v>
      </c>
      <c r="AY341" s="52" t="b">
        <f t="shared" si="122"/>
        <v>0</v>
      </c>
      <c r="AZ341" s="52" t="str">
        <f t="shared" si="123"/>
        <v>10311</v>
      </c>
      <c r="BA341" s="52" t="str">
        <f>VLOOKUP(A341,'BAT Grundtabelle'!A:U,21,0)</f>
        <v>ja</v>
      </c>
      <c r="BB341" s="52" t="str">
        <f t="shared" si="124"/>
        <v>nein</v>
      </c>
      <c r="BC341" s="52" t="str">
        <f t="shared" si="125"/>
        <v>10311</v>
      </c>
      <c r="BD341" s="52" t="str">
        <f t="shared" si="126"/>
        <v>Brennstoffzellenhersteller</v>
      </c>
      <c r="BE341" s="52" t="str">
        <f t="shared" si="127"/>
        <v>Unternehmen</v>
      </c>
      <c r="BF341" s="52">
        <f t="shared" si="128"/>
        <v>3</v>
      </c>
    </row>
    <row r="342" spans="1:58" hidden="1" x14ac:dyDescent="0.35">
      <c r="A342" s="107" t="s">
        <v>2724</v>
      </c>
      <c r="B342" s="75" t="s">
        <v>1925</v>
      </c>
      <c r="C342" s="52" t="s">
        <v>3</v>
      </c>
      <c r="D342" s="52" t="s">
        <v>3</v>
      </c>
      <c r="E342" s="52" t="s">
        <v>2</v>
      </c>
      <c r="F342" s="52" t="s">
        <v>2</v>
      </c>
      <c r="G342" s="52" t="s">
        <v>2</v>
      </c>
      <c r="H342" s="52" t="s">
        <v>2</v>
      </c>
      <c r="I342" s="52" t="s">
        <v>3</v>
      </c>
      <c r="J342" s="52">
        <v>1</v>
      </c>
      <c r="K342" s="52" t="s">
        <v>2</v>
      </c>
      <c r="L342" s="52" t="s">
        <v>2</v>
      </c>
      <c r="M342" s="52" t="s">
        <v>2</v>
      </c>
      <c r="N342" s="52" t="s">
        <v>3</v>
      </c>
      <c r="P342" s="52" t="s">
        <v>4</v>
      </c>
      <c r="Q342" s="52" t="str">
        <f t="shared" si="129"/>
        <v>Nein</v>
      </c>
      <c r="R342" s="52" t="str">
        <f t="shared" si="129"/>
        <v>Nein</v>
      </c>
      <c r="S342" s="52" t="str">
        <f t="shared" si="129"/>
        <v>Nein</v>
      </c>
      <c r="T342" s="52" t="str">
        <f t="shared" si="129"/>
        <v>Nein</v>
      </c>
      <c r="U342" s="52" t="str">
        <f t="shared" si="129"/>
        <v>Nein</v>
      </c>
      <c r="V342" s="52" t="str">
        <f t="shared" si="129"/>
        <v>Nein</v>
      </c>
      <c r="W342" s="52" t="str">
        <f t="shared" si="129"/>
        <v>Nein</v>
      </c>
      <c r="X342" s="52" t="str">
        <f t="shared" si="129"/>
        <v>Nein</v>
      </c>
      <c r="Y342" s="52" t="str">
        <f t="shared" si="129"/>
        <v>Nein</v>
      </c>
      <c r="Z342" s="52" t="str">
        <f t="shared" si="129"/>
        <v>Nein</v>
      </c>
      <c r="AA342" s="52" t="str">
        <f t="shared" si="129"/>
        <v>Nein</v>
      </c>
      <c r="AB342" s="52" t="str">
        <f t="shared" si="129"/>
        <v>Nein</v>
      </c>
      <c r="AC342" s="52" t="str">
        <f t="shared" si="129"/>
        <v>Nein</v>
      </c>
      <c r="AD342" s="52" t="str">
        <f t="shared" si="129"/>
        <v>Nein</v>
      </c>
      <c r="AE342" s="52" t="str">
        <f t="shared" si="129"/>
        <v>Nein</v>
      </c>
      <c r="AF342" s="52" t="str">
        <f t="shared" si="129"/>
        <v>Nein</v>
      </c>
      <c r="AG342" s="61" t="str">
        <f>IF(Q342="Ja",VLOOKUP($Q$2,Plausis!A:E,5,0),IF(R342="Ja",VLOOKUP($R$2,Plausis!A:E,5,0),IF(T342="Ja",VLOOKUP($T$2,Plausis!A:E,5,0),IF(U342="Ja",VLOOKUP($U$2,Plausis!A:E,5,0),IF(AA342="Ja",VLOOKUP($AA$2,Plausis!A:E,5,0),IF(AC342="Ja",VLOOKUP($AC$2,Plausis!A:E,5,0),IF(AD342="Ja",VLOOKUP($AD$2,Plausis!A:E,5,0),"")))))))</f>
        <v/>
      </c>
      <c r="AH342" s="52" t="str">
        <f>IF(Y342="Ja",VLOOKUP($Y$2,Plausis!A:E,5,0),"")</f>
        <v/>
      </c>
      <c r="AI342" s="52" t="str">
        <f t="shared" si="115"/>
        <v>Ja</v>
      </c>
      <c r="AJ342" s="52" t="str">
        <f>IF(S342="Ja",VLOOKUP($S$2,Plausis!A:E,5,0),IF(V342="Ja",VLOOKUP($V$2,Plausis!A:E,5,0),IF(X342="Ja",VLOOKUP($X$2,Plausis!A:E,5,0),"")))</f>
        <v/>
      </c>
      <c r="AL342" s="52" t="s">
        <v>2</v>
      </c>
      <c r="AM342" s="114">
        <v>45531</v>
      </c>
      <c r="AN342" s="52" t="s">
        <v>4467</v>
      </c>
      <c r="AO342" s="52" t="str">
        <f>VLOOKUP(B342,'BAT Grundtabelle'!B:T,19,0)</f>
        <v>ja</v>
      </c>
      <c r="AP342" s="105" t="str">
        <f t="shared" si="116"/>
        <v>10312</v>
      </c>
      <c r="AQ342" s="52" t="str">
        <f t="shared" si="117"/>
        <v>Briefmarkenhandel</v>
      </c>
      <c r="AR342" s="52" t="b">
        <f t="shared" si="118"/>
        <v>0</v>
      </c>
      <c r="AS342" s="52" t="b">
        <f t="shared" si="118"/>
        <v>0</v>
      </c>
      <c r="AT342" s="52" t="b">
        <f t="shared" si="118"/>
        <v>0</v>
      </c>
      <c r="AU342" s="52">
        <f t="shared" si="119"/>
        <v>1</v>
      </c>
      <c r="AW342" s="52" t="b">
        <f t="shared" si="120"/>
        <v>0</v>
      </c>
      <c r="AX342" s="52" t="str">
        <f t="shared" si="121"/>
        <v>Unternehmen</v>
      </c>
      <c r="AY342" s="52" t="b">
        <f t="shared" si="122"/>
        <v>0</v>
      </c>
      <c r="AZ342" s="52" t="str">
        <f t="shared" si="123"/>
        <v>10312</v>
      </c>
      <c r="BA342" s="52" t="str">
        <f>VLOOKUP(A342,'BAT Grundtabelle'!A:U,21,0)</f>
        <v>ja</v>
      </c>
      <c r="BB342" s="52" t="str">
        <f t="shared" si="124"/>
        <v>nein</v>
      </c>
      <c r="BC342" s="52" t="str">
        <f t="shared" si="125"/>
        <v>10312</v>
      </c>
      <c r="BD342" s="52" t="str">
        <f t="shared" si="126"/>
        <v>Briefmarkenhandel</v>
      </c>
      <c r="BE342" s="52" t="str">
        <f t="shared" si="127"/>
        <v>Unternehmen</v>
      </c>
      <c r="BF342" s="52">
        <f t="shared" si="128"/>
        <v>1</v>
      </c>
    </row>
    <row r="343" spans="1:58" hidden="1" x14ac:dyDescent="0.35">
      <c r="A343" s="107" t="s">
        <v>2725</v>
      </c>
      <c r="B343" s="75" t="s">
        <v>1799</v>
      </c>
      <c r="C343" s="52" t="s">
        <v>2</v>
      </c>
      <c r="D343" s="52" t="s">
        <v>2</v>
      </c>
      <c r="E343" s="52" t="s">
        <v>2</v>
      </c>
      <c r="F343" s="52" t="s">
        <v>2</v>
      </c>
      <c r="G343" s="52" t="s">
        <v>2</v>
      </c>
      <c r="H343" s="52" t="s">
        <v>3</v>
      </c>
      <c r="I343" s="52" t="s">
        <v>2</v>
      </c>
      <c r="J343" s="52" t="s">
        <v>2</v>
      </c>
      <c r="K343" s="52" t="s">
        <v>2</v>
      </c>
      <c r="L343" s="52" t="s">
        <v>2</v>
      </c>
      <c r="M343" s="52" t="s">
        <v>2</v>
      </c>
      <c r="N343" s="52" t="s">
        <v>2</v>
      </c>
      <c r="O343" s="52" t="s">
        <v>2411</v>
      </c>
      <c r="P343" s="52" t="s">
        <v>59</v>
      </c>
      <c r="Q343" s="52" t="str">
        <f t="shared" ref="Q343:AF352" si="130">IF(ISERROR(FIND(Q$2,$P343,1)),"Nein","Ja")</f>
        <v>Nein</v>
      </c>
      <c r="R343" s="52" t="str">
        <f t="shared" si="130"/>
        <v>Nein</v>
      </c>
      <c r="S343" s="52" t="str">
        <f t="shared" si="130"/>
        <v>Nein</v>
      </c>
      <c r="T343" s="52" t="str">
        <f t="shared" si="130"/>
        <v>Nein</v>
      </c>
      <c r="U343" s="52" t="str">
        <f t="shared" si="130"/>
        <v>Nein</v>
      </c>
      <c r="V343" s="52" t="str">
        <f t="shared" si="130"/>
        <v>Nein</v>
      </c>
      <c r="W343" s="52" t="str">
        <f t="shared" si="130"/>
        <v>Nein</v>
      </c>
      <c r="X343" s="52" t="str">
        <f t="shared" si="130"/>
        <v>Nein</v>
      </c>
      <c r="Y343" s="52" t="str">
        <f t="shared" si="130"/>
        <v>Nein</v>
      </c>
      <c r="Z343" s="52" t="str">
        <f t="shared" si="130"/>
        <v>Nein</v>
      </c>
      <c r="AA343" s="52" t="str">
        <f t="shared" si="130"/>
        <v>Nein</v>
      </c>
      <c r="AB343" s="52" t="str">
        <f t="shared" si="130"/>
        <v>Nein</v>
      </c>
      <c r="AC343" s="52" t="str">
        <f t="shared" si="130"/>
        <v>Nein</v>
      </c>
      <c r="AD343" s="52" t="str">
        <f t="shared" si="130"/>
        <v>Nein</v>
      </c>
      <c r="AE343" s="52" t="str">
        <f t="shared" si="130"/>
        <v>Nein</v>
      </c>
      <c r="AF343" s="52" t="str">
        <f t="shared" si="130"/>
        <v>Nein</v>
      </c>
      <c r="AG343" s="61" t="str">
        <f>IF(Q343="Ja",VLOOKUP($Q$2,Plausis!A:E,5,0),IF(R343="Ja",VLOOKUP($R$2,Plausis!A:E,5,0),IF(T343="Ja",VLOOKUP($T$2,Plausis!A:E,5,0),IF(U343="Ja",VLOOKUP($U$2,Plausis!A:E,5,0),IF(AA343="Ja",VLOOKUP($AA$2,Plausis!A:E,5,0),IF(AC343="Ja",VLOOKUP($AC$2,Plausis!A:E,5,0),IF(AD343="Ja",VLOOKUP($AD$2,Plausis!A:E,5,0),"")))))))</f>
        <v/>
      </c>
      <c r="AH343" s="52" t="str">
        <f>IF(Y343="Ja",VLOOKUP($Y$2,Plausis!A:E,5,0),"")</f>
        <v/>
      </c>
      <c r="AI343" s="52" t="str">
        <f t="shared" si="115"/>
        <v>Nein</v>
      </c>
      <c r="AJ343" s="52" t="str">
        <f>IF(S343="Ja",VLOOKUP($S$2,Plausis!A:E,5,0),IF(V343="Ja",VLOOKUP($V$2,Plausis!A:E,5,0),IF(X343="Ja",VLOOKUP($X$2,Plausis!A:E,5,0),"")))</f>
        <v/>
      </c>
      <c r="AL343" s="52" t="s">
        <v>2</v>
      </c>
      <c r="AM343" s="114">
        <v>45531</v>
      </c>
      <c r="AN343" s="52" t="s">
        <v>4467</v>
      </c>
      <c r="AO343" s="52" t="str">
        <f>VLOOKUP(B343,'BAT Grundtabelle'!B:T,19,0)</f>
        <v>ja</v>
      </c>
      <c r="AP343" s="105" t="str">
        <f t="shared" si="116"/>
        <v>10313</v>
      </c>
      <c r="AQ343" s="52" t="str">
        <f t="shared" si="117"/>
        <v>Briefmarkenverein</v>
      </c>
      <c r="AR343" s="52" t="b">
        <f t="shared" ref="AR343:AT362" si="131">IF(ISERROR(FIND(AR$1,$P343,1)),FALSE,TRUE)</f>
        <v>0</v>
      </c>
      <c r="AS343" s="52" t="b">
        <f t="shared" si="131"/>
        <v>0</v>
      </c>
      <c r="AT343" s="52" t="b">
        <f t="shared" si="131"/>
        <v>0</v>
      </c>
      <c r="AU343" s="52" t="str">
        <f t="shared" si="119"/>
        <v>Eigener Tarif</v>
      </c>
      <c r="AW343" s="52" t="b">
        <f t="shared" si="120"/>
        <v>0</v>
      </c>
      <c r="AX343" s="52" t="str">
        <f t="shared" si="121"/>
        <v>Eigener Tarif</v>
      </c>
      <c r="AY343" s="52" t="b">
        <f t="shared" si="122"/>
        <v>0</v>
      </c>
      <c r="AZ343" s="52" t="str">
        <f t="shared" si="123"/>
        <v>10313</v>
      </c>
      <c r="BA343" s="52" t="str">
        <f>VLOOKUP(A343,'BAT Grundtabelle'!A:U,21,0)</f>
        <v>nein</v>
      </c>
      <c r="BB343" s="52" t="str">
        <f t="shared" si="124"/>
        <v>nein</v>
      </c>
      <c r="BC343" s="52" t="str">
        <f t="shared" si="125"/>
        <v>10313</v>
      </c>
      <c r="BD343" s="52" t="str">
        <f t="shared" si="126"/>
        <v>Briefmarkenverein</v>
      </c>
      <c r="BE343" s="52" t="str">
        <f t="shared" si="127"/>
        <v>Eigener Tarif</v>
      </c>
      <c r="BF343" s="52" t="str">
        <f t="shared" si="128"/>
        <v>Eigener Tarif</v>
      </c>
    </row>
    <row r="344" spans="1:58" hidden="1" x14ac:dyDescent="0.35">
      <c r="A344" s="107" t="s">
        <v>2726</v>
      </c>
      <c r="B344" s="75" t="s">
        <v>1800</v>
      </c>
      <c r="C344" s="52" t="s">
        <v>2</v>
      </c>
      <c r="D344" s="52" t="s">
        <v>2</v>
      </c>
      <c r="E344" s="52" t="s">
        <v>2</v>
      </c>
      <c r="F344" s="52" t="s">
        <v>2</v>
      </c>
      <c r="G344" s="52" t="s">
        <v>2</v>
      </c>
      <c r="H344" s="52" t="s">
        <v>3</v>
      </c>
      <c r="I344" s="52" t="s">
        <v>2</v>
      </c>
      <c r="J344" s="52" t="s">
        <v>2</v>
      </c>
      <c r="K344" s="52" t="s">
        <v>2</v>
      </c>
      <c r="L344" s="52" t="s">
        <v>2</v>
      </c>
      <c r="M344" s="52" t="s">
        <v>2</v>
      </c>
      <c r="N344" s="52" t="s">
        <v>2</v>
      </c>
      <c r="O344" s="52" t="s">
        <v>2411</v>
      </c>
      <c r="P344" s="52" t="s">
        <v>59</v>
      </c>
      <c r="Q344" s="52" t="str">
        <f t="shared" si="130"/>
        <v>Nein</v>
      </c>
      <c r="R344" s="52" t="str">
        <f t="shared" si="130"/>
        <v>Nein</v>
      </c>
      <c r="S344" s="52" t="str">
        <f t="shared" si="130"/>
        <v>Nein</v>
      </c>
      <c r="T344" s="52" t="str">
        <f t="shared" si="130"/>
        <v>Nein</v>
      </c>
      <c r="U344" s="52" t="str">
        <f t="shared" si="130"/>
        <v>Nein</v>
      </c>
      <c r="V344" s="52" t="str">
        <f t="shared" si="130"/>
        <v>Nein</v>
      </c>
      <c r="W344" s="52" t="str">
        <f t="shared" si="130"/>
        <v>Nein</v>
      </c>
      <c r="X344" s="52" t="str">
        <f t="shared" si="130"/>
        <v>Nein</v>
      </c>
      <c r="Y344" s="52" t="str">
        <f t="shared" si="130"/>
        <v>Nein</v>
      </c>
      <c r="Z344" s="52" t="str">
        <f t="shared" si="130"/>
        <v>Nein</v>
      </c>
      <c r="AA344" s="52" t="str">
        <f t="shared" si="130"/>
        <v>Nein</v>
      </c>
      <c r="AB344" s="52" t="str">
        <f t="shared" si="130"/>
        <v>Nein</v>
      </c>
      <c r="AC344" s="52" t="str">
        <f t="shared" si="130"/>
        <v>Nein</v>
      </c>
      <c r="AD344" s="52" t="str">
        <f t="shared" si="130"/>
        <v>Nein</v>
      </c>
      <c r="AE344" s="52" t="str">
        <f t="shared" si="130"/>
        <v>Nein</v>
      </c>
      <c r="AF344" s="52" t="str">
        <f t="shared" si="130"/>
        <v>Nein</v>
      </c>
      <c r="AG344" s="61" t="str">
        <f>IF(Q344="Ja",VLOOKUP($Q$2,Plausis!A:E,5,0),IF(R344="Ja",VLOOKUP($R$2,Plausis!A:E,5,0),IF(T344="Ja",VLOOKUP($T$2,Plausis!A:E,5,0),IF(U344="Ja",VLOOKUP($U$2,Plausis!A:E,5,0),IF(AA344="Ja",VLOOKUP($AA$2,Plausis!A:E,5,0),IF(AC344="Ja",VLOOKUP($AC$2,Plausis!A:E,5,0),IF(AD344="Ja",VLOOKUP($AD$2,Plausis!A:E,5,0),"")))))))</f>
        <v/>
      </c>
      <c r="AH344" s="52" t="str">
        <f>IF(Y344="Ja",VLOOKUP($Y$2,Plausis!A:E,5,0),"")</f>
        <v/>
      </c>
      <c r="AI344" s="52" t="str">
        <f t="shared" si="115"/>
        <v>Nein</v>
      </c>
      <c r="AJ344" s="52" t="str">
        <f>IF(S344="Ja",VLOOKUP($S$2,Plausis!A:E,5,0),IF(V344="Ja",VLOOKUP($V$2,Plausis!A:E,5,0),IF(X344="Ja",VLOOKUP($X$2,Plausis!A:E,5,0),"")))</f>
        <v/>
      </c>
      <c r="AL344" s="52" t="s">
        <v>2</v>
      </c>
      <c r="AM344" s="114">
        <v>45531</v>
      </c>
      <c r="AN344" s="52" t="s">
        <v>4467</v>
      </c>
      <c r="AO344" s="52" t="str">
        <f>VLOOKUP(B344,'BAT Grundtabelle'!B:T,19,0)</f>
        <v>ja</v>
      </c>
      <c r="AP344" s="105" t="str">
        <f t="shared" si="116"/>
        <v>10314</v>
      </c>
      <c r="AQ344" s="52" t="str">
        <f t="shared" si="117"/>
        <v>Brieftaubenverein</v>
      </c>
      <c r="AR344" s="52" t="b">
        <f t="shared" si="131"/>
        <v>0</v>
      </c>
      <c r="AS344" s="52" t="b">
        <f t="shared" si="131"/>
        <v>0</v>
      </c>
      <c r="AT344" s="52" t="b">
        <f t="shared" si="131"/>
        <v>0</v>
      </c>
      <c r="AU344" s="52" t="str">
        <f t="shared" si="119"/>
        <v>Eigener Tarif</v>
      </c>
      <c r="AW344" s="52" t="b">
        <f t="shared" si="120"/>
        <v>0</v>
      </c>
      <c r="AX344" s="52" t="str">
        <f t="shared" si="121"/>
        <v>Eigener Tarif</v>
      </c>
      <c r="AY344" s="52" t="b">
        <f t="shared" si="122"/>
        <v>0</v>
      </c>
      <c r="AZ344" s="52" t="str">
        <f t="shared" si="123"/>
        <v>10314</v>
      </c>
      <c r="BA344" s="52" t="str">
        <f>VLOOKUP(A344,'BAT Grundtabelle'!A:U,21,0)</f>
        <v>nein</v>
      </c>
      <c r="BB344" s="52" t="str">
        <f t="shared" si="124"/>
        <v>nein</v>
      </c>
      <c r="BC344" s="52" t="str">
        <f t="shared" si="125"/>
        <v>10314</v>
      </c>
      <c r="BD344" s="52" t="str">
        <f t="shared" si="126"/>
        <v>Brieftaubenverein</v>
      </c>
      <c r="BE344" s="52" t="str">
        <f t="shared" si="127"/>
        <v>Eigener Tarif</v>
      </c>
      <c r="BF344" s="52" t="str">
        <f t="shared" si="128"/>
        <v>Eigener Tarif</v>
      </c>
    </row>
    <row r="345" spans="1:58" hidden="1" x14ac:dyDescent="0.35">
      <c r="A345" s="107" t="s">
        <v>2727</v>
      </c>
      <c r="B345" s="75" t="s">
        <v>565</v>
      </c>
      <c r="C345" s="52" t="s">
        <v>3</v>
      </c>
      <c r="D345" s="52" t="s">
        <v>3</v>
      </c>
      <c r="E345" s="52" t="s">
        <v>2</v>
      </c>
      <c r="F345" s="52" t="s">
        <v>2</v>
      </c>
      <c r="G345" s="52" t="s">
        <v>2</v>
      </c>
      <c r="H345" s="52" t="s">
        <v>2</v>
      </c>
      <c r="I345" s="52" t="s">
        <v>3</v>
      </c>
      <c r="J345" s="52">
        <v>2</v>
      </c>
      <c r="K345" s="52" t="s">
        <v>2</v>
      </c>
      <c r="L345" s="52" t="s">
        <v>2</v>
      </c>
      <c r="M345" s="52" t="s">
        <v>2</v>
      </c>
      <c r="N345" s="52" t="s">
        <v>3</v>
      </c>
      <c r="P345" s="52" t="s">
        <v>4</v>
      </c>
      <c r="Q345" s="52" t="str">
        <f t="shared" si="130"/>
        <v>Nein</v>
      </c>
      <c r="R345" s="52" t="str">
        <f t="shared" si="130"/>
        <v>Nein</v>
      </c>
      <c r="S345" s="52" t="str">
        <f t="shared" si="130"/>
        <v>Nein</v>
      </c>
      <c r="T345" s="52" t="str">
        <f t="shared" si="130"/>
        <v>Nein</v>
      </c>
      <c r="U345" s="52" t="str">
        <f t="shared" si="130"/>
        <v>Nein</v>
      </c>
      <c r="V345" s="52" t="str">
        <f t="shared" si="130"/>
        <v>Nein</v>
      </c>
      <c r="W345" s="52" t="str">
        <f t="shared" si="130"/>
        <v>Nein</v>
      </c>
      <c r="X345" s="52" t="str">
        <f t="shared" si="130"/>
        <v>Nein</v>
      </c>
      <c r="Y345" s="52" t="str">
        <f t="shared" si="130"/>
        <v>Nein</v>
      </c>
      <c r="Z345" s="52" t="str">
        <f t="shared" si="130"/>
        <v>Nein</v>
      </c>
      <c r="AA345" s="52" t="str">
        <f t="shared" si="130"/>
        <v>Nein</v>
      </c>
      <c r="AB345" s="52" t="str">
        <f t="shared" si="130"/>
        <v>Nein</v>
      </c>
      <c r="AC345" s="52" t="str">
        <f t="shared" si="130"/>
        <v>Nein</v>
      </c>
      <c r="AD345" s="52" t="str">
        <f t="shared" si="130"/>
        <v>Nein</v>
      </c>
      <c r="AE345" s="52" t="str">
        <f t="shared" si="130"/>
        <v>Nein</v>
      </c>
      <c r="AF345" s="52" t="str">
        <f t="shared" si="130"/>
        <v>Nein</v>
      </c>
      <c r="AG345" s="61" t="str">
        <f>IF(Q345="Ja",VLOOKUP($Q$2,Plausis!A:E,5,0),IF(R345="Ja",VLOOKUP($R$2,Plausis!A:E,5,0),IF(T345="Ja",VLOOKUP($T$2,Plausis!A:E,5,0),IF(U345="Ja",VLOOKUP($U$2,Plausis!A:E,5,0),IF(AA345="Ja",VLOOKUP($AA$2,Plausis!A:E,5,0),IF(AC345="Ja",VLOOKUP($AC$2,Plausis!A:E,5,0),IF(AD345="Ja",VLOOKUP($AD$2,Plausis!A:E,5,0),"")))))))</f>
        <v/>
      </c>
      <c r="AH345" s="52" t="str">
        <f>IF(Y345="Ja",VLOOKUP($Y$2,Plausis!A:E,5,0),"")</f>
        <v/>
      </c>
      <c r="AI345" s="52" t="str">
        <f t="shared" si="115"/>
        <v>Ja</v>
      </c>
      <c r="AJ345" s="52" t="str">
        <f>IF(S345="Ja",VLOOKUP($S$2,Plausis!A:E,5,0),IF(V345="Ja",VLOOKUP($V$2,Plausis!A:E,5,0),IF(X345="Ja",VLOOKUP($X$2,Plausis!A:E,5,0),"")))</f>
        <v/>
      </c>
      <c r="AL345" s="52" t="s">
        <v>2</v>
      </c>
      <c r="AM345" s="114">
        <v>45531</v>
      </c>
      <c r="AN345" s="52" t="s">
        <v>4467</v>
      </c>
      <c r="AO345" s="52" t="str">
        <f>VLOOKUP(B345,'BAT Grundtabelle'!B:T,19,0)</f>
        <v>ja</v>
      </c>
      <c r="AP345" s="105" t="str">
        <f t="shared" si="116"/>
        <v>10315</v>
      </c>
      <c r="AQ345" s="52" t="str">
        <f t="shared" si="117"/>
        <v>Briketthersteller</v>
      </c>
      <c r="AR345" s="52" t="b">
        <f t="shared" si="131"/>
        <v>0</v>
      </c>
      <c r="AS345" s="52" t="b">
        <f t="shared" si="131"/>
        <v>0</v>
      </c>
      <c r="AT345" s="52" t="b">
        <f t="shared" si="131"/>
        <v>0</v>
      </c>
      <c r="AU345" s="52">
        <f t="shared" si="119"/>
        <v>2</v>
      </c>
      <c r="AW345" s="52" t="b">
        <f t="shared" si="120"/>
        <v>0</v>
      </c>
      <c r="AX345" s="52" t="str">
        <f t="shared" si="121"/>
        <v>Unternehmen</v>
      </c>
      <c r="AY345" s="52" t="b">
        <f t="shared" si="122"/>
        <v>0</v>
      </c>
      <c r="AZ345" s="52" t="str">
        <f t="shared" si="123"/>
        <v>10315</v>
      </c>
      <c r="BA345" s="52" t="str">
        <f>VLOOKUP(A345,'BAT Grundtabelle'!A:U,21,0)</f>
        <v>ja</v>
      </c>
      <c r="BB345" s="52" t="str">
        <f t="shared" si="124"/>
        <v>nein</v>
      </c>
      <c r="BC345" s="52" t="str">
        <f t="shared" si="125"/>
        <v>10315</v>
      </c>
      <c r="BD345" s="52" t="str">
        <f t="shared" si="126"/>
        <v>Briketthersteller</v>
      </c>
      <c r="BE345" s="52" t="str">
        <f t="shared" si="127"/>
        <v>Unternehmen</v>
      </c>
      <c r="BF345" s="52">
        <f t="shared" si="128"/>
        <v>2</v>
      </c>
    </row>
    <row r="346" spans="1:58" hidden="1" x14ac:dyDescent="0.35">
      <c r="A346" s="107" t="s">
        <v>2728</v>
      </c>
      <c r="B346" s="75" t="s">
        <v>566</v>
      </c>
      <c r="C346" s="52" t="s">
        <v>3</v>
      </c>
      <c r="D346" s="52" t="s">
        <v>3</v>
      </c>
      <c r="E346" s="52" t="s">
        <v>2</v>
      </c>
      <c r="F346" s="52" t="s">
        <v>2</v>
      </c>
      <c r="G346" s="52" t="s">
        <v>2</v>
      </c>
      <c r="H346" s="52" t="s">
        <v>2</v>
      </c>
      <c r="I346" s="52" t="s">
        <v>3</v>
      </c>
      <c r="J346" s="52">
        <v>3</v>
      </c>
      <c r="K346" s="52" t="s">
        <v>2</v>
      </c>
      <c r="L346" s="52" t="s">
        <v>2</v>
      </c>
      <c r="M346" s="52" t="s">
        <v>2</v>
      </c>
      <c r="N346" s="52" t="s">
        <v>3</v>
      </c>
      <c r="P346" s="52" t="s">
        <v>4</v>
      </c>
      <c r="Q346" s="52" t="str">
        <f t="shared" si="130"/>
        <v>Nein</v>
      </c>
      <c r="R346" s="52" t="str">
        <f t="shared" si="130"/>
        <v>Nein</v>
      </c>
      <c r="S346" s="52" t="str">
        <f t="shared" si="130"/>
        <v>Nein</v>
      </c>
      <c r="T346" s="52" t="str">
        <f t="shared" si="130"/>
        <v>Nein</v>
      </c>
      <c r="U346" s="52" t="str">
        <f t="shared" si="130"/>
        <v>Nein</v>
      </c>
      <c r="V346" s="52" t="str">
        <f t="shared" si="130"/>
        <v>Nein</v>
      </c>
      <c r="W346" s="52" t="str">
        <f t="shared" si="130"/>
        <v>Nein</v>
      </c>
      <c r="X346" s="52" t="str">
        <f t="shared" si="130"/>
        <v>Nein</v>
      </c>
      <c r="Y346" s="52" t="str">
        <f t="shared" si="130"/>
        <v>Nein</v>
      </c>
      <c r="Z346" s="52" t="str">
        <f t="shared" si="130"/>
        <v>Nein</v>
      </c>
      <c r="AA346" s="52" t="str">
        <f t="shared" si="130"/>
        <v>Nein</v>
      </c>
      <c r="AB346" s="52" t="str">
        <f t="shared" si="130"/>
        <v>Nein</v>
      </c>
      <c r="AC346" s="52" t="str">
        <f t="shared" si="130"/>
        <v>Nein</v>
      </c>
      <c r="AD346" s="52" t="str">
        <f t="shared" si="130"/>
        <v>Nein</v>
      </c>
      <c r="AE346" s="52" t="str">
        <f t="shared" si="130"/>
        <v>Nein</v>
      </c>
      <c r="AF346" s="52" t="str">
        <f t="shared" si="130"/>
        <v>Nein</v>
      </c>
      <c r="AG346" s="61" t="str">
        <f>IF(Q346="Ja",VLOOKUP($Q$2,Plausis!A:E,5,0),IF(R346="Ja",VLOOKUP($R$2,Plausis!A:E,5,0),IF(T346="Ja",VLOOKUP($T$2,Plausis!A:E,5,0),IF(U346="Ja",VLOOKUP($U$2,Plausis!A:E,5,0),IF(AA346="Ja",VLOOKUP($AA$2,Plausis!A:E,5,0),IF(AC346="Ja",VLOOKUP($AC$2,Plausis!A:E,5,0),IF(AD346="Ja",VLOOKUP($AD$2,Plausis!A:E,5,0),"")))))))</f>
        <v/>
      </c>
      <c r="AH346" s="52" t="str">
        <f>IF(Y346="Ja",VLOOKUP($Y$2,Plausis!A:E,5,0),"")</f>
        <v/>
      </c>
      <c r="AI346" s="52" t="str">
        <f t="shared" si="115"/>
        <v>Ja</v>
      </c>
      <c r="AJ346" s="52" t="str">
        <f>IF(S346="Ja",VLOOKUP($S$2,Plausis!A:E,5,0),IF(V346="Ja",VLOOKUP($V$2,Plausis!A:E,5,0),IF(X346="Ja",VLOOKUP($X$2,Plausis!A:E,5,0),"")))</f>
        <v/>
      </c>
      <c r="AL346" s="52" t="s">
        <v>2</v>
      </c>
      <c r="AM346" s="114">
        <v>45531</v>
      </c>
      <c r="AN346" s="52" t="s">
        <v>4467</v>
      </c>
      <c r="AO346" s="52" t="str">
        <f>VLOOKUP(B346,'BAT Grundtabelle'!B:T,19,0)</f>
        <v>ja</v>
      </c>
      <c r="AP346" s="105" t="str">
        <f t="shared" si="116"/>
        <v>10316</v>
      </c>
      <c r="AQ346" s="52" t="str">
        <f t="shared" si="117"/>
        <v>Brikettierung von Kohle und Kokerei</v>
      </c>
      <c r="AR346" s="52" t="b">
        <f t="shared" si="131"/>
        <v>0</v>
      </c>
      <c r="AS346" s="52" t="b">
        <f t="shared" si="131"/>
        <v>0</v>
      </c>
      <c r="AT346" s="52" t="b">
        <f t="shared" si="131"/>
        <v>0</v>
      </c>
      <c r="AU346" s="52">
        <f t="shared" si="119"/>
        <v>3</v>
      </c>
      <c r="AW346" s="52" t="b">
        <f t="shared" si="120"/>
        <v>0</v>
      </c>
      <c r="AX346" s="52" t="str">
        <f t="shared" si="121"/>
        <v>Unternehmen</v>
      </c>
      <c r="AY346" s="52" t="b">
        <f t="shared" si="122"/>
        <v>0</v>
      </c>
      <c r="AZ346" s="52" t="str">
        <f t="shared" si="123"/>
        <v>10316</v>
      </c>
      <c r="BA346" s="52" t="str">
        <f>VLOOKUP(A346,'BAT Grundtabelle'!A:U,21,0)</f>
        <v>ja</v>
      </c>
      <c r="BB346" s="52" t="str">
        <f t="shared" si="124"/>
        <v>nein</v>
      </c>
      <c r="BC346" s="52" t="str">
        <f t="shared" si="125"/>
        <v>10316</v>
      </c>
      <c r="BD346" s="52" t="str">
        <f t="shared" si="126"/>
        <v>Brikettierung von Kohle und Kokerei</v>
      </c>
      <c r="BE346" s="52" t="str">
        <f t="shared" si="127"/>
        <v>Unternehmen</v>
      </c>
      <c r="BF346" s="52">
        <f t="shared" si="128"/>
        <v>3</v>
      </c>
    </row>
    <row r="347" spans="1:58" hidden="1" x14ac:dyDescent="0.35">
      <c r="A347" s="107" t="s">
        <v>2729</v>
      </c>
      <c r="B347" s="75" t="s">
        <v>855</v>
      </c>
      <c r="C347" s="52" t="s">
        <v>3</v>
      </c>
      <c r="D347" s="52" t="s">
        <v>3</v>
      </c>
      <c r="E347" s="52" t="s">
        <v>2</v>
      </c>
      <c r="F347" s="52" t="s">
        <v>2</v>
      </c>
      <c r="G347" s="52" t="s">
        <v>2</v>
      </c>
      <c r="H347" s="52" t="s">
        <v>2</v>
      </c>
      <c r="I347" s="52" t="s">
        <v>3</v>
      </c>
      <c r="J347" s="52">
        <v>1</v>
      </c>
      <c r="K347" s="52" t="s">
        <v>2</v>
      </c>
      <c r="L347" s="52" t="s">
        <v>2</v>
      </c>
      <c r="M347" s="52" t="s">
        <v>2</v>
      </c>
      <c r="N347" s="52" t="s">
        <v>3</v>
      </c>
      <c r="P347" s="52" t="s">
        <v>4</v>
      </c>
      <c r="Q347" s="52" t="str">
        <f t="shared" si="130"/>
        <v>Nein</v>
      </c>
      <c r="R347" s="52" t="str">
        <f t="shared" si="130"/>
        <v>Nein</v>
      </c>
      <c r="S347" s="52" t="str">
        <f t="shared" si="130"/>
        <v>Nein</v>
      </c>
      <c r="T347" s="52" t="str">
        <f t="shared" si="130"/>
        <v>Nein</v>
      </c>
      <c r="U347" s="52" t="str">
        <f t="shared" si="130"/>
        <v>Nein</v>
      </c>
      <c r="V347" s="52" t="str">
        <f t="shared" si="130"/>
        <v>Nein</v>
      </c>
      <c r="W347" s="52" t="str">
        <f t="shared" si="130"/>
        <v>Nein</v>
      </c>
      <c r="X347" s="52" t="str">
        <f t="shared" si="130"/>
        <v>Nein</v>
      </c>
      <c r="Y347" s="52" t="str">
        <f t="shared" si="130"/>
        <v>Nein</v>
      </c>
      <c r="Z347" s="52" t="str">
        <f t="shared" si="130"/>
        <v>Nein</v>
      </c>
      <c r="AA347" s="52" t="str">
        <f t="shared" si="130"/>
        <v>Nein</v>
      </c>
      <c r="AB347" s="52" t="str">
        <f t="shared" si="130"/>
        <v>Nein</v>
      </c>
      <c r="AC347" s="52" t="str">
        <f t="shared" si="130"/>
        <v>Nein</v>
      </c>
      <c r="AD347" s="52" t="str">
        <f t="shared" si="130"/>
        <v>Nein</v>
      </c>
      <c r="AE347" s="52" t="str">
        <f t="shared" si="130"/>
        <v>Nein</v>
      </c>
      <c r="AF347" s="52" t="str">
        <f t="shared" si="130"/>
        <v>Nein</v>
      </c>
      <c r="AG347" s="61" t="str">
        <f>IF(Q347="Ja",VLOOKUP($Q$2,Plausis!A:E,5,0),IF(R347="Ja",VLOOKUP($R$2,Plausis!A:E,5,0),IF(T347="Ja",VLOOKUP($T$2,Plausis!A:E,5,0),IF(U347="Ja",VLOOKUP($U$2,Plausis!A:E,5,0),IF(AA347="Ja",VLOOKUP($AA$2,Plausis!A:E,5,0),IF(AC347="Ja",VLOOKUP($AC$2,Plausis!A:E,5,0),IF(AD347="Ja",VLOOKUP($AD$2,Plausis!A:E,5,0),"")))))))</f>
        <v/>
      </c>
      <c r="AH347" s="52" t="str">
        <f>IF(Y347="Ja",VLOOKUP($Y$2,Plausis!A:E,5,0),"")</f>
        <v/>
      </c>
      <c r="AI347" s="52" t="str">
        <f t="shared" si="115"/>
        <v>Ja</v>
      </c>
      <c r="AJ347" s="52" t="str">
        <f>IF(S347="Ja",VLOOKUP($S$2,Plausis!A:E,5,0),IF(V347="Ja",VLOOKUP($V$2,Plausis!A:E,5,0),IF(X347="Ja",VLOOKUP($X$2,Plausis!A:E,5,0),"")))</f>
        <v/>
      </c>
      <c r="AL347" s="52" t="s">
        <v>2</v>
      </c>
      <c r="AM347" s="114">
        <v>45531</v>
      </c>
      <c r="AN347" s="52" t="s">
        <v>4467</v>
      </c>
      <c r="AO347" s="52" t="str">
        <f>VLOOKUP(B347,'BAT Grundtabelle'!B:T,19,0)</f>
        <v>ja</v>
      </c>
      <c r="AP347" s="105" t="str">
        <f t="shared" si="116"/>
        <v>10317</v>
      </c>
      <c r="AQ347" s="52" t="str">
        <f t="shared" si="117"/>
        <v>Brillenhersteller</v>
      </c>
      <c r="AR347" s="52" t="b">
        <f t="shared" si="131"/>
        <v>0</v>
      </c>
      <c r="AS347" s="52" t="b">
        <f t="shared" si="131"/>
        <v>0</v>
      </c>
      <c r="AT347" s="52" t="b">
        <f t="shared" si="131"/>
        <v>0</v>
      </c>
      <c r="AU347" s="52">
        <f t="shared" si="119"/>
        <v>1</v>
      </c>
      <c r="AW347" s="52" t="b">
        <f t="shared" si="120"/>
        <v>0</v>
      </c>
      <c r="AX347" s="52" t="str">
        <f t="shared" si="121"/>
        <v>Unternehmen</v>
      </c>
      <c r="AY347" s="52" t="b">
        <f t="shared" si="122"/>
        <v>0</v>
      </c>
      <c r="AZ347" s="52" t="str">
        <f t="shared" si="123"/>
        <v>10317</v>
      </c>
      <c r="BA347" s="52" t="str">
        <f>VLOOKUP(A347,'BAT Grundtabelle'!A:U,21,0)</f>
        <v>ja</v>
      </c>
      <c r="BB347" s="52" t="str">
        <f t="shared" si="124"/>
        <v>nein</v>
      </c>
      <c r="BC347" s="52" t="str">
        <f t="shared" si="125"/>
        <v>10317</v>
      </c>
      <c r="BD347" s="52" t="str">
        <f t="shared" si="126"/>
        <v>Brillenhersteller</v>
      </c>
      <c r="BE347" s="52" t="str">
        <f t="shared" si="127"/>
        <v>Unternehmen</v>
      </c>
      <c r="BF347" s="52">
        <f t="shared" si="128"/>
        <v>1</v>
      </c>
    </row>
    <row r="348" spans="1:58" hidden="1" x14ac:dyDescent="0.35">
      <c r="A348" s="107" t="s">
        <v>2730</v>
      </c>
      <c r="B348" s="75" t="s">
        <v>785</v>
      </c>
      <c r="C348" s="52" t="s">
        <v>3</v>
      </c>
      <c r="D348" s="52" t="s">
        <v>3</v>
      </c>
      <c r="E348" s="52" t="s">
        <v>2</v>
      </c>
      <c r="F348" s="52" t="s">
        <v>2</v>
      </c>
      <c r="G348" s="52" t="s">
        <v>2</v>
      </c>
      <c r="H348" s="52" t="s">
        <v>2</v>
      </c>
      <c r="I348" s="52" t="s">
        <v>3</v>
      </c>
      <c r="J348" s="52">
        <v>2</v>
      </c>
      <c r="K348" s="52" t="s">
        <v>2</v>
      </c>
      <c r="L348" s="52" t="s">
        <v>2</v>
      </c>
      <c r="M348" s="52" t="s">
        <v>2</v>
      </c>
      <c r="N348" s="52" t="s">
        <v>3</v>
      </c>
      <c r="P348" s="52" t="s">
        <v>4</v>
      </c>
      <c r="Q348" s="52" t="str">
        <f t="shared" si="130"/>
        <v>Nein</v>
      </c>
      <c r="R348" s="52" t="str">
        <f t="shared" si="130"/>
        <v>Nein</v>
      </c>
      <c r="S348" s="52" t="str">
        <f t="shared" si="130"/>
        <v>Nein</v>
      </c>
      <c r="T348" s="52" t="str">
        <f t="shared" si="130"/>
        <v>Nein</v>
      </c>
      <c r="U348" s="52" t="str">
        <f t="shared" si="130"/>
        <v>Nein</v>
      </c>
      <c r="V348" s="52" t="str">
        <f t="shared" si="130"/>
        <v>Nein</v>
      </c>
      <c r="W348" s="52" t="str">
        <f t="shared" si="130"/>
        <v>Nein</v>
      </c>
      <c r="X348" s="52" t="str">
        <f t="shared" si="130"/>
        <v>Nein</v>
      </c>
      <c r="Y348" s="52" t="str">
        <f t="shared" si="130"/>
        <v>Nein</v>
      </c>
      <c r="Z348" s="52" t="str">
        <f t="shared" si="130"/>
        <v>Nein</v>
      </c>
      <c r="AA348" s="52" t="str">
        <f t="shared" si="130"/>
        <v>Nein</v>
      </c>
      <c r="AB348" s="52" t="str">
        <f t="shared" si="130"/>
        <v>Nein</v>
      </c>
      <c r="AC348" s="52" t="str">
        <f t="shared" si="130"/>
        <v>Nein</v>
      </c>
      <c r="AD348" s="52" t="str">
        <f t="shared" si="130"/>
        <v>Nein</v>
      </c>
      <c r="AE348" s="52" t="str">
        <f t="shared" si="130"/>
        <v>Nein</v>
      </c>
      <c r="AF348" s="52" t="str">
        <f t="shared" si="130"/>
        <v>Nein</v>
      </c>
      <c r="AG348" s="61" t="str">
        <f>IF(Q348="Ja",VLOOKUP($Q$2,Plausis!A:E,5,0),IF(R348="Ja",VLOOKUP($R$2,Plausis!A:E,5,0),IF(T348="Ja",VLOOKUP($T$2,Plausis!A:E,5,0),IF(U348="Ja",VLOOKUP($U$2,Plausis!A:E,5,0),IF(AA348="Ja",VLOOKUP($AA$2,Plausis!A:E,5,0),IF(AC348="Ja",VLOOKUP($AC$2,Plausis!A:E,5,0),IF(AD348="Ja",VLOOKUP($AD$2,Plausis!A:E,5,0),"")))))))</f>
        <v/>
      </c>
      <c r="AH348" s="52" t="str">
        <f>IF(Y348="Ja",VLOOKUP($Y$2,Plausis!A:E,5,0),"")</f>
        <v/>
      </c>
      <c r="AI348" s="52" t="str">
        <f t="shared" si="115"/>
        <v>Ja</v>
      </c>
      <c r="AJ348" s="52" t="str">
        <f>IF(S348="Ja",VLOOKUP($S$2,Plausis!A:E,5,0),IF(V348="Ja",VLOOKUP($V$2,Plausis!A:E,5,0),IF(X348="Ja",VLOOKUP($X$2,Plausis!A:E,5,0),"")))</f>
        <v/>
      </c>
      <c r="AL348" s="52" t="s">
        <v>3</v>
      </c>
      <c r="AM348" s="114">
        <v>45531</v>
      </c>
      <c r="AN348" s="52" t="s">
        <v>4467</v>
      </c>
      <c r="AO348" s="52" t="str">
        <f>VLOOKUP(B348,'BAT Grundtabelle'!B:T,19,0)</f>
        <v>ja</v>
      </c>
      <c r="AP348" s="105" t="str">
        <f t="shared" si="116"/>
        <v>10318</v>
      </c>
      <c r="AQ348" s="52" t="str">
        <f t="shared" si="117"/>
        <v>Brotwarenhersteller</v>
      </c>
      <c r="AR348" s="52" t="b">
        <f t="shared" si="131"/>
        <v>0</v>
      </c>
      <c r="AS348" s="52" t="b">
        <f t="shared" si="131"/>
        <v>0</v>
      </c>
      <c r="AT348" s="52" t="b">
        <f t="shared" si="131"/>
        <v>0</v>
      </c>
      <c r="AU348" s="52">
        <f t="shared" si="119"/>
        <v>2</v>
      </c>
      <c r="AW348" s="52" t="b">
        <f t="shared" si="120"/>
        <v>0</v>
      </c>
      <c r="AX348" s="52" t="str">
        <f t="shared" si="121"/>
        <v>Unternehmen</v>
      </c>
      <c r="AY348" s="52" t="b">
        <f t="shared" si="122"/>
        <v>0</v>
      </c>
      <c r="AZ348" s="52" t="str">
        <f t="shared" si="123"/>
        <v>10318</v>
      </c>
      <c r="BA348" s="52" t="str">
        <f>VLOOKUP(A348,'BAT Grundtabelle'!A:U,21,0)</f>
        <v>ja</v>
      </c>
      <c r="BB348" s="52" t="str">
        <f t="shared" si="124"/>
        <v>nein</v>
      </c>
      <c r="BC348" s="52" t="str">
        <f t="shared" si="125"/>
        <v>10318</v>
      </c>
      <c r="BD348" s="52" t="str">
        <f t="shared" si="126"/>
        <v>Brotwarenhersteller</v>
      </c>
      <c r="BE348" s="52" t="str">
        <f t="shared" si="127"/>
        <v>Unternehmen</v>
      </c>
      <c r="BF348" s="52">
        <f t="shared" si="128"/>
        <v>2</v>
      </c>
    </row>
    <row r="349" spans="1:58" hidden="1" x14ac:dyDescent="0.35">
      <c r="A349" s="107" t="s">
        <v>2731</v>
      </c>
      <c r="B349" s="75" t="s">
        <v>1438</v>
      </c>
      <c r="C349" s="52" t="s">
        <v>3</v>
      </c>
      <c r="D349" s="52" t="s">
        <v>3</v>
      </c>
      <c r="E349" s="52" t="s">
        <v>2</v>
      </c>
      <c r="F349" s="52" t="s">
        <v>2</v>
      </c>
      <c r="G349" s="52" t="s">
        <v>2</v>
      </c>
      <c r="H349" s="52" t="s">
        <v>2</v>
      </c>
      <c r="I349" s="52" t="s">
        <v>3</v>
      </c>
      <c r="J349" s="52">
        <v>2</v>
      </c>
      <c r="K349" s="52" t="s">
        <v>2</v>
      </c>
      <c r="L349" s="52" t="s">
        <v>2</v>
      </c>
      <c r="M349" s="52" t="s">
        <v>2</v>
      </c>
      <c r="N349" s="52" t="s">
        <v>3</v>
      </c>
      <c r="P349" s="52" t="s">
        <v>4</v>
      </c>
      <c r="Q349" s="52" t="str">
        <f t="shared" si="130"/>
        <v>Nein</v>
      </c>
      <c r="R349" s="52" t="str">
        <f t="shared" si="130"/>
        <v>Nein</v>
      </c>
      <c r="S349" s="52" t="str">
        <f t="shared" si="130"/>
        <v>Nein</v>
      </c>
      <c r="T349" s="52" t="str">
        <f t="shared" si="130"/>
        <v>Nein</v>
      </c>
      <c r="U349" s="52" t="str">
        <f t="shared" si="130"/>
        <v>Nein</v>
      </c>
      <c r="V349" s="52" t="str">
        <f t="shared" si="130"/>
        <v>Nein</v>
      </c>
      <c r="W349" s="52" t="str">
        <f t="shared" si="130"/>
        <v>Nein</v>
      </c>
      <c r="X349" s="52" t="str">
        <f t="shared" si="130"/>
        <v>Nein</v>
      </c>
      <c r="Y349" s="52" t="str">
        <f t="shared" si="130"/>
        <v>Nein</v>
      </c>
      <c r="Z349" s="52" t="str">
        <f t="shared" si="130"/>
        <v>Nein</v>
      </c>
      <c r="AA349" s="52" t="str">
        <f t="shared" si="130"/>
        <v>Nein</v>
      </c>
      <c r="AB349" s="52" t="str">
        <f t="shared" si="130"/>
        <v>Nein</v>
      </c>
      <c r="AC349" s="52" t="str">
        <f t="shared" si="130"/>
        <v>Nein</v>
      </c>
      <c r="AD349" s="52" t="str">
        <f t="shared" si="130"/>
        <v>Nein</v>
      </c>
      <c r="AE349" s="52" t="str">
        <f t="shared" si="130"/>
        <v>Nein</v>
      </c>
      <c r="AF349" s="52" t="str">
        <f t="shared" si="130"/>
        <v>Nein</v>
      </c>
      <c r="AG349" s="61" t="str">
        <f>IF(Q349="Ja",VLOOKUP($Q$2,Plausis!A:E,5,0),IF(R349="Ja",VLOOKUP($R$2,Plausis!A:E,5,0),IF(T349="Ja",VLOOKUP($T$2,Plausis!A:E,5,0),IF(U349="Ja",VLOOKUP($U$2,Plausis!A:E,5,0),IF(AA349="Ja",VLOOKUP($AA$2,Plausis!A:E,5,0),IF(AC349="Ja",VLOOKUP($AC$2,Plausis!A:E,5,0),IF(AD349="Ja",VLOOKUP($AD$2,Plausis!A:E,5,0),"")))))))</f>
        <v/>
      </c>
      <c r="AH349" s="52" t="str">
        <f>IF(Y349="Ja",VLOOKUP($Y$2,Plausis!A:E,5,0),"")</f>
        <v/>
      </c>
      <c r="AI349" s="52" t="str">
        <f t="shared" si="115"/>
        <v>Ja</v>
      </c>
      <c r="AJ349" s="52" t="str">
        <f>IF(S349="Ja",VLOOKUP($S$2,Plausis!A:E,5,0),IF(V349="Ja",VLOOKUP($V$2,Plausis!A:E,5,0),IF(X349="Ja",VLOOKUP($X$2,Plausis!A:E,5,0),"")))</f>
        <v/>
      </c>
      <c r="AL349" s="52" t="s">
        <v>2</v>
      </c>
      <c r="AM349" s="114">
        <v>45531</v>
      </c>
      <c r="AN349" s="52" t="s">
        <v>4467</v>
      </c>
      <c r="AO349" s="52" t="str">
        <f>VLOOKUP(B349,'BAT Grundtabelle'!B:T,19,0)</f>
        <v>ja</v>
      </c>
      <c r="AP349" s="105" t="str">
        <f t="shared" si="116"/>
        <v>10319</v>
      </c>
      <c r="AQ349" s="52" t="str">
        <f t="shared" si="117"/>
        <v>Brückenbaubetrieb</v>
      </c>
      <c r="AR349" s="52" t="b">
        <f t="shared" si="131"/>
        <v>0</v>
      </c>
      <c r="AS349" s="52" t="b">
        <f t="shared" si="131"/>
        <v>0</v>
      </c>
      <c r="AT349" s="52" t="b">
        <f t="shared" si="131"/>
        <v>0</v>
      </c>
      <c r="AU349" s="52">
        <f t="shared" si="119"/>
        <v>2</v>
      </c>
      <c r="AW349" s="52" t="b">
        <f t="shared" si="120"/>
        <v>0</v>
      </c>
      <c r="AX349" s="52" t="str">
        <f t="shared" si="121"/>
        <v>Unternehmen</v>
      </c>
      <c r="AY349" s="52" t="b">
        <f t="shared" si="122"/>
        <v>0</v>
      </c>
      <c r="AZ349" s="52" t="str">
        <f t="shared" si="123"/>
        <v>10319</v>
      </c>
      <c r="BA349" s="52" t="str">
        <f>VLOOKUP(A349,'BAT Grundtabelle'!A:U,21,0)</f>
        <v>ja</v>
      </c>
      <c r="BB349" s="52" t="str">
        <f t="shared" si="124"/>
        <v>nein</v>
      </c>
      <c r="BC349" s="52" t="str">
        <f t="shared" si="125"/>
        <v>10319</v>
      </c>
      <c r="BD349" s="52" t="str">
        <f t="shared" si="126"/>
        <v>Brückenbaubetrieb</v>
      </c>
      <c r="BE349" s="52" t="str">
        <f t="shared" si="127"/>
        <v>Unternehmen</v>
      </c>
      <c r="BF349" s="52">
        <f t="shared" si="128"/>
        <v>2</v>
      </c>
    </row>
    <row r="350" spans="1:58" hidden="1" x14ac:dyDescent="0.35">
      <c r="A350" s="107" t="s">
        <v>2732</v>
      </c>
      <c r="B350" s="75" t="s">
        <v>1439</v>
      </c>
      <c r="C350" s="52" t="s">
        <v>3</v>
      </c>
      <c r="D350" s="52" t="s">
        <v>3</v>
      </c>
      <c r="E350" s="52" t="s">
        <v>2</v>
      </c>
      <c r="F350" s="52" t="s">
        <v>2</v>
      </c>
      <c r="G350" s="52" t="s">
        <v>2</v>
      </c>
      <c r="H350" s="52" t="s">
        <v>2</v>
      </c>
      <c r="I350" s="52" t="s">
        <v>3</v>
      </c>
      <c r="J350" s="52">
        <v>1</v>
      </c>
      <c r="K350" s="52" t="s">
        <v>2</v>
      </c>
      <c r="L350" s="52" t="s">
        <v>2</v>
      </c>
      <c r="M350" s="52" t="s">
        <v>2</v>
      </c>
      <c r="N350" s="52" t="s">
        <v>3</v>
      </c>
      <c r="P350" s="52" t="s">
        <v>4</v>
      </c>
      <c r="Q350" s="52" t="str">
        <f t="shared" si="130"/>
        <v>Nein</v>
      </c>
      <c r="R350" s="52" t="str">
        <f t="shared" si="130"/>
        <v>Nein</v>
      </c>
      <c r="S350" s="52" t="str">
        <f t="shared" si="130"/>
        <v>Nein</v>
      </c>
      <c r="T350" s="52" t="str">
        <f t="shared" si="130"/>
        <v>Nein</v>
      </c>
      <c r="U350" s="52" t="str">
        <f t="shared" si="130"/>
        <v>Nein</v>
      </c>
      <c r="V350" s="52" t="str">
        <f t="shared" si="130"/>
        <v>Nein</v>
      </c>
      <c r="W350" s="52" t="str">
        <f t="shared" si="130"/>
        <v>Nein</v>
      </c>
      <c r="X350" s="52" t="str">
        <f t="shared" si="130"/>
        <v>Nein</v>
      </c>
      <c r="Y350" s="52" t="str">
        <f t="shared" si="130"/>
        <v>Nein</v>
      </c>
      <c r="Z350" s="52" t="str">
        <f t="shared" si="130"/>
        <v>Nein</v>
      </c>
      <c r="AA350" s="52" t="str">
        <f t="shared" si="130"/>
        <v>Nein</v>
      </c>
      <c r="AB350" s="52" t="str">
        <f t="shared" si="130"/>
        <v>Nein</v>
      </c>
      <c r="AC350" s="52" t="str">
        <f t="shared" si="130"/>
        <v>Nein</v>
      </c>
      <c r="AD350" s="52" t="str">
        <f t="shared" si="130"/>
        <v>Nein</v>
      </c>
      <c r="AE350" s="52" t="str">
        <f t="shared" si="130"/>
        <v>Nein</v>
      </c>
      <c r="AF350" s="52" t="str">
        <f t="shared" si="130"/>
        <v>Nein</v>
      </c>
      <c r="AG350" s="61" t="str">
        <f>IF(Q350="Ja",VLOOKUP($Q$2,Plausis!A:E,5,0),IF(R350="Ja",VLOOKUP($R$2,Plausis!A:E,5,0),IF(T350="Ja",VLOOKUP($T$2,Plausis!A:E,5,0),IF(U350="Ja",VLOOKUP($U$2,Plausis!A:E,5,0),IF(AA350="Ja",VLOOKUP($AA$2,Plausis!A:E,5,0),IF(AC350="Ja",VLOOKUP($AC$2,Plausis!A:E,5,0),IF(AD350="Ja",VLOOKUP($AD$2,Plausis!A:E,5,0),"")))))))</f>
        <v/>
      </c>
      <c r="AH350" s="52" t="str">
        <f>IF(Y350="Ja",VLOOKUP($Y$2,Plausis!A:E,5,0),"")</f>
        <v/>
      </c>
      <c r="AI350" s="52" t="str">
        <f t="shared" si="115"/>
        <v>Ja</v>
      </c>
      <c r="AJ350" s="52" t="str">
        <f>IF(S350="Ja",VLOOKUP($S$2,Plausis!A:E,5,0),IF(V350="Ja",VLOOKUP($V$2,Plausis!A:E,5,0),IF(X350="Ja",VLOOKUP($X$2,Plausis!A:E,5,0),"")))</f>
        <v/>
      </c>
      <c r="AL350" s="52" t="s">
        <v>2</v>
      </c>
      <c r="AM350" s="114">
        <v>45531</v>
      </c>
      <c r="AN350" s="52" t="s">
        <v>4467</v>
      </c>
      <c r="AO350" s="52" t="str">
        <f>VLOOKUP(B350,'BAT Grundtabelle'!B:T,19,0)</f>
        <v>ja</v>
      </c>
      <c r="AP350" s="105" t="str">
        <f t="shared" si="116"/>
        <v>10320</v>
      </c>
      <c r="AQ350" s="52" t="str">
        <f t="shared" si="117"/>
        <v>Brunnenbaubetrieb</v>
      </c>
      <c r="AR350" s="52" t="b">
        <f t="shared" si="131"/>
        <v>0</v>
      </c>
      <c r="AS350" s="52" t="b">
        <f t="shared" si="131"/>
        <v>0</v>
      </c>
      <c r="AT350" s="52" t="b">
        <f t="shared" si="131"/>
        <v>0</v>
      </c>
      <c r="AU350" s="52">
        <f t="shared" si="119"/>
        <v>1</v>
      </c>
      <c r="AW350" s="52" t="b">
        <f t="shared" si="120"/>
        <v>0</v>
      </c>
      <c r="AX350" s="52" t="str">
        <f t="shared" si="121"/>
        <v>Unternehmen</v>
      </c>
      <c r="AY350" s="52" t="b">
        <f t="shared" si="122"/>
        <v>0</v>
      </c>
      <c r="AZ350" s="52" t="str">
        <f t="shared" si="123"/>
        <v>10320</v>
      </c>
      <c r="BA350" s="52" t="str">
        <f>VLOOKUP(A350,'BAT Grundtabelle'!A:U,21,0)</f>
        <v>ja</v>
      </c>
      <c r="BB350" s="52" t="str">
        <f t="shared" si="124"/>
        <v>nein</v>
      </c>
      <c r="BC350" s="52" t="str">
        <f t="shared" si="125"/>
        <v>10320</v>
      </c>
      <c r="BD350" s="52" t="str">
        <f t="shared" si="126"/>
        <v>Brunnenbaubetrieb</v>
      </c>
      <c r="BE350" s="52" t="str">
        <f t="shared" si="127"/>
        <v>Unternehmen</v>
      </c>
      <c r="BF350" s="52">
        <f t="shared" si="128"/>
        <v>1</v>
      </c>
    </row>
    <row r="351" spans="1:58" hidden="1" x14ac:dyDescent="0.35">
      <c r="A351" s="107" t="s">
        <v>2733</v>
      </c>
      <c r="B351" s="75" t="s">
        <v>143</v>
      </c>
      <c r="C351" s="52" t="s">
        <v>3</v>
      </c>
      <c r="D351" s="52" t="s">
        <v>3</v>
      </c>
      <c r="E351" s="52" t="s">
        <v>2</v>
      </c>
      <c r="F351" s="52" t="s">
        <v>2</v>
      </c>
      <c r="G351" s="52" t="s">
        <v>2</v>
      </c>
      <c r="H351" s="52" t="s">
        <v>2</v>
      </c>
      <c r="I351" s="52" t="s">
        <v>3</v>
      </c>
      <c r="J351" s="52">
        <v>3</v>
      </c>
      <c r="K351" s="52" t="s">
        <v>2</v>
      </c>
      <c r="L351" s="52" t="s">
        <v>2</v>
      </c>
      <c r="M351" s="52" t="s">
        <v>2</v>
      </c>
      <c r="N351" s="52" t="s">
        <v>3</v>
      </c>
      <c r="P351" s="52" t="s">
        <v>4</v>
      </c>
      <c r="Q351" s="52" t="str">
        <f t="shared" si="130"/>
        <v>Nein</v>
      </c>
      <c r="R351" s="52" t="str">
        <f t="shared" si="130"/>
        <v>Nein</v>
      </c>
      <c r="S351" s="52" t="str">
        <f t="shared" si="130"/>
        <v>Nein</v>
      </c>
      <c r="T351" s="52" t="str">
        <f t="shared" si="130"/>
        <v>Nein</v>
      </c>
      <c r="U351" s="52" t="str">
        <f t="shared" si="130"/>
        <v>Nein</v>
      </c>
      <c r="V351" s="52" t="str">
        <f t="shared" si="130"/>
        <v>Nein</v>
      </c>
      <c r="W351" s="52" t="str">
        <f t="shared" si="130"/>
        <v>Nein</v>
      </c>
      <c r="X351" s="52" t="str">
        <f t="shared" si="130"/>
        <v>Nein</v>
      </c>
      <c r="Y351" s="52" t="str">
        <f t="shared" si="130"/>
        <v>Nein</v>
      </c>
      <c r="Z351" s="52" t="str">
        <f t="shared" si="130"/>
        <v>Nein</v>
      </c>
      <c r="AA351" s="52" t="str">
        <f t="shared" si="130"/>
        <v>Nein</v>
      </c>
      <c r="AB351" s="52" t="str">
        <f t="shared" si="130"/>
        <v>Nein</v>
      </c>
      <c r="AC351" s="52" t="str">
        <f t="shared" si="130"/>
        <v>Nein</v>
      </c>
      <c r="AD351" s="52" t="str">
        <f t="shared" si="130"/>
        <v>Nein</v>
      </c>
      <c r="AE351" s="52" t="str">
        <f t="shared" si="130"/>
        <v>Nein</v>
      </c>
      <c r="AF351" s="52" t="str">
        <f t="shared" si="130"/>
        <v>Nein</v>
      </c>
      <c r="AG351" s="61" t="str">
        <f>IF(Q351="Ja",VLOOKUP($Q$2,Plausis!A:E,5,0),IF(R351="Ja",VLOOKUP($R$2,Plausis!A:E,5,0),IF(T351="Ja",VLOOKUP($T$2,Plausis!A:E,5,0),IF(U351="Ja",VLOOKUP($U$2,Plausis!A:E,5,0),IF(AA351="Ja",VLOOKUP($AA$2,Plausis!A:E,5,0),IF(AC351="Ja",VLOOKUP($AC$2,Plausis!A:E,5,0),IF(AD351="Ja",VLOOKUP($AD$2,Plausis!A:E,5,0),"")))))))</f>
        <v/>
      </c>
      <c r="AH351" s="52" t="str">
        <f>IF(Y351="Ja",VLOOKUP($Y$2,Plausis!A:E,5,0),"")</f>
        <v/>
      </c>
      <c r="AI351" s="52" t="str">
        <f t="shared" si="115"/>
        <v>Ja</v>
      </c>
      <c r="AJ351" s="52" t="str">
        <f>IF(S351="Ja",VLOOKUP($S$2,Plausis!A:E,5,0),IF(V351="Ja",VLOOKUP($V$2,Plausis!A:E,5,0),IF(X351="Ja",VLOOKUP($X$2,Plausis!A:E,5,0),"")))</f>
        <v/>
      </c>
      <c r="AL351" s="52" t="s">
        <v>2</v>
      </c>
      <c r="AM351" s="114">
        <v>45531</v>
      </c>
      <c r="AN351" s="52" t="s">
        <v>4467</v>
      </c>
      <c r="AO351" s="52" t="str">
        <f>VLOOKUP(B351,'BAT Grundtabelle'!B:T,19,0)</f>
        <v>ja</v>
      </c>
      <c r="AP351" s="105" t="str">
        <f t="shared" si="116"/>
        <v>10321</v>
      </c>
      <c r="AQ351" s="52" t="str">
        <f t="shared" si="117"/>
        <v>Brüterei</v>
      </c>
      <c r="AR351" s="52" t="b">
        <f t="shared" si="131"/>
        <v>0</v>
      </c>
      <c r="AS351" s="52" t="b">
        <f t="shared" si="131"/>
        <v>0</v>
      </c>
      <c r="AT351" s="52" t="b">
        <f t="shared" si="131"/>
        <v>0</v>
      </c>
      <c r="AU351" s="52">
        <f t="shared" si="119"/>
        <v>3</v>
      </c>
      <c r="AW351" s="52" t="b">
        <f t="shared" si="120"/>
        <v>0</v>
      </c>
      <c r="AX351" s="52" t="str">
        <f t="shared" si="121"/>
        <v>Unternehmen</v>
      </c>
      <c r="AY351" s="52" t="b">
        <f t="shared" si="122"/>
        <v>0</v>
      </c>
      <c r="AZ351" s="52" t="str">
        <f t="shared" si="123"/>
        <v>10321</v>
      </c>
      <c r="BA351" s="52" t="str">
        <f>VLOOKUP(A351,'BAT Grundtabelle'!A:U,21,0)</f>
        <v>ja</v>
      </c>
      <c r="BB351" s="52" t="str">
        <f t="shared" si="124"/>
        <v>nein</v>
      </c>
      <c r="BC351" s="52" t="str">
        <f t="shared" si="125"/>
        <v>10321</v>
      </c>
      <c r="BD351" s="52" t="str">
        <f t="shared" si="126"/>
        <v>Brüterei</v>
      </c>
      <c r="BE351" s="52" t="str">
        <f t="shared" si="127"/>
        <v>Unternehmen</v>
      </c>
      <c r="BF351" s="52">
        <f t="shared" si="128"/>
        <v>3</v>
      </c>
    </row>
    <row r="352" spans="1:58" hidden="1" x14ac:dyDescent="0.35">
      <c r="A352" s="107" t="s">
        <v>2734</v>
      </c>
      <c r="B352" s="75" t="s">
        <v>594</v>
      </c>
      <c r="C352" s="52" t="s">
        <v>3</v>
      </c>
      <c r="D352" s="52" t="s">
        <v>3</v>
      </c>
      <c r="E352" s="52" t="s">
        <v>2</v>
      </c>
      <c r="F352" s="52" t="s">
        <v>2</v>
      </c>
      <c r="G352" s="52" t="s">
        <v>2</v>
      </c>
      <c r="H352" s="52" t="s">
        <v>2</v>
      </c>
      <c r="I352" s="52" t="s">
        <v>3</v>
      </c>
      <c r="J352" s="52">
        <v>1</v>
      </c>
      <c r="K352" s="52" t="s">
        <v>2</v>
      </c>
      <c r="L352" s="52" t="s">
        <v>2</v>
      </c>
      <c r="M352" s="52" t="s">
        <v>2</v>
      </c>
      <c r="N352" s="52" t="s">
        <v>3</v>
      </c>
      <c r="P352" s="52" t="s">
        <v>4</v>
      </c>
      <c r="Q352" s="52" t="str">
        <f t="shared" si="130"/>
        <v>Nein</v>
      </c>
      <c r="R352" s="52" t="str">
        <f t="shared" si="130"/>
        <v>Nein</v>
      </c>
      <c r="S352" s="52" t="str">
        <f t="shared" si="130"/>
        <v>Nein</v>
      </c>
      <c r="T352" s="52" t="str">
        <f t="shared" si="130"/>
        <v>Nein</v>
      </c>
      <c r="U352" s="52" t="str">
        <f t="shared" si="130"/>
        <v>Nein</v>
      </c>
      <c r="V352" s="52" t="str">
        <f t="shared" si="130"/>
        <v>Nein</v>
      </c>
      <c r="W352" s="52" t="str">
        <f t="shared" si="130"/>
        <v>Nein</v>
      </c>
      <c r="X352" s="52" t="str">
        <f t="shared" si="130"/>
        <v>Nein</v>
      </c>
      <c r="Y352" s="52" t="str">
        <f t="shared" si="130"/>
        <v>Nein</v>
      </c>
      <c r="Z352" s="52" t="str">
        <f t="shared" si="130"/>
        <v>Nein</v>
      </c>
      <c r="AA352" s="52" t="str">
        <f t="shared" si="130"/>
        <v>Nein</v>
      </c>
      <c r="AB352" s="52" t="str">
        <f t="shared" si="130"/>
        <v>Nein</v>
      </c>
      <c r="AC352" s="52" t="str">
        <f t="shared" si="130"/>
        <v>Nein</v>
      </c>
      <c r="AD352" s="52" t="str">
        <f t="shared" si="130"/>
        <v>Nein</v>
      </c>
      <c r="AE352" s="52" t="str">
        <f t="shared" si="130"/>
        <v>Nein</v>
      </c>
      <c r="AF352" s="52" t="str">
        <f t="shared" si="130"/>
        <v>Nein</v>
      </c>
      <c r="AG352" s="61" t="str">
        <f>IF(Q352="Ja",VLOOKUP($Q$2,Plausis!A:E,5,0),IF(R352="Ja",VLOOKUP($R$2,Plausis!A:E,5,0),IF(T352="Ja",VLOOKUP($T$2,Plausis!A:E,5,0),IF(U352="Ja",VLOOKUP($U$2,Plausis!A:E,5,0),IF(AA352="Ja",VLOOKUP($AA$2,Plausis!A:E,5,0),IF(AC352="Ja",VLOOKUP($AC$2,Plausis!A:E,5,0),IF(AD352="Ja",VLOOKUP($AD$2,Plausis!A:E,5,0),"")))))))</f>
        <v/>
      </c>
      <c r="AH352" s="52" t="str">
        <f>IF(Y352="Ja",VLOOKUP($Y$2,Plausis!A:E,5,0),"")</f>
        <v/>
      </c>
      <c r="AI352" s="52" t="str">
        <f t="shared" si="115"/>
        <v>Ja</v>
      </c>
      <c r="AJ352" s="52" t="str">
        <f>IF(S352="Ja",VLOOKUP($S$2,Plausis!A:E,5,0),IF(V352="Ja",VLOOKUP($V$2,Plausis!A:E,5,0),IF(X352="Ja",VLOOKUP($X$2,Plausis!A:E,5,0),"")))</f>
        <v/>
      </c>
      <c r="AL352" s="52" t="s">
        <v>2</v>
      </c>
      <c r="AM352" s="114">
        <v>45531</v>
      </c>
      <c r="AN352" s="52" t="s">
        <v>4467</v>
      </c>
      <c r="AO352" s="52" t="str">
        <f>VLOOKUP(B352,'BAT Grundtabelle'!B:T,19,0)</f>
        <v>ja</v>
      </c>
      <c r="AP352" s="105" t="str">
        <f t="shared" si="116"/>
        <v>10322</v>
      </c>
      <c r="AQ352" s="52" t="str">
        <f t="shared" si="117"/>
        <v>Buchbinderei</v>
      </c>
      <c r="AR352" s="52" t="b">
        <f t="shared" si="131"/>
        <v>0</v>
      </c>
      <c r="AS352" s="52" t="b">
        <f t="shared" si="131"/>
        <v>0</v>
      </c>
      <c r="AT352" s="52" t="b">
        <f t="shared" si="131"/>
        <v>0</v>
      </c>
      <c r="AU352" s="52">
        <f t="shared" si="119"/>
        <v>1</v>
      </c>
      <c r="AW352" s="52" t="b">
        <f t="shared" si="120"/>
        <v>0</v>
      </c>
      <c r="AX352" s="52" t="str">
        <f t="shared" si="121"/>
        <v>Unternehmen</v>
      </c>
      <c r="AY352" s="52" t="b">
        <f t="shared" si="122"/>
        <v>0</v>
      </c>
      <c r="AZ352" s="52" t="str">
        <f t="shared" si="123"/>
        <v>10322</v>
      </c>
      <c r="BA352" s="52" t="str">
        <f>VLOOKUP(A352,'BAT Grundtabelle'!A:U,21,0)</f>
        <v>ja</v>
      </c>
      <c r="BB352" s="52" t="str">
        <f t="shared" si="124"/>
        <v>nein</v>
      </c>
      <c r="BC352" s="52" t="str">
        <f t="shared" si="125"/>
        <v>10322</v>
      </c>
      <c r="BD352" s="52" t="str">
        <f t="shared" si="126"/>
        <v>Buchbinderei</v>
      </c>
      <c r="BE352" s="52" t="str">
        <f t="shared" si="127"/>
        <v>Unternehmen</v>
      </c>
      <c r="BF352" s="52">
        <f t="shared" si="128"/>
        <v>1</v>
      </c>
    </row>
    <row r="353" spans="1:58" hidden="1" x14ac:dyDescent="0.35">
      <c r="A353" s="107" t="s">
        <v>2735</v>
      </c>
      <c r="B353" s="75" t="s">
        <v>595</v>
      </c>
      <c r="C353" s="52" t="s">
        <v>3</v>
      </c>
      <c r="D353" s="52" t="s">
        <v>3</v>
      </c>
      <c r="E353" s="52" t="s">
        <v>2</v>
      </c>
      <c r="F353" s="52" t="s">
        <v>2</v>
      </c>
      <c r="G353" s="52" t="s">
        <v>2</v>
      </c>
      <c r="H353" s="52" t="s">
        <v>2</v>
      </c>
      <c r="I353" s="52" t="s">
        <v>3</v>
      </c>
      <c r="J353" s="52">
        <v>1</v>
      </c>
      <c r="K353" s="52" t="s">
        <v>2</v>
      </c>
      <c r="L353" s="52" t="s">
        <v>2</v>
      </c>
      <c r="M353" s="52" t="s">
        <v>2</v>
      </c>
      <c r="N353" s="52" t="s">
        <v>3</v>
      </c>
      <c r="P353" s="52" t="s">
        <v>4</v>
      </c>
      <c r="Q353" s="52" t="str">
        <f t="shared" ref="Q353:AF362" si="132">IF(ISERROR(FIND(Q$2,$P353,1)),"Nein","Ja")</f>
        <v>Nein</v>
      </c>
      <c r="R353" s="52" t="str">
        <f t="shared" si="132"/>
        <v>Nein</v>
      </c>
      <c r="S353" s="52" t="str">
        <f t="shared" si="132"/>
        <v>Nein</v>
      </c>
      <c r="T353" s="52" t="str">
        <f t="shared" si="132"/>
        <v>Nein</v>
      </c>
      <c r="U353" s="52" t="str">
        <f t="shared" si="132"/>
        <v>Nein</v>
      </c>
      <c r="V353" s="52" t="str">
        <f t="shared" si="132"/>
        <v>Nein</v>
      </c>
      <c r="W353" s="52" t="str">
        <f t="shared" si="132"/>
        <v>Nein</v>
      </c>
      <c r="X353" s="52" t="str">
        <f t="shared" si="132"/>
        <v>Nein</v>
      </c>
      <c r="Y353" s="52" t="str">
        <f t="shared" si="132"/>
        <v>Nein</v>
      </c>
      <c r="Z353" s="52" t="str">
        <f t="shared" si="132"/>
        <v>Nein</v>
      </c>
      <c r="AA353" s="52" t="str">
        <f t="shared" si="132"/>
        <v>Nein</v>
      </c>
      <c r="AB353" s="52" t="str">
        <f t="shared" si="132"/>
        <v>Nein</v>
      </c>
      <c r="AC353" s="52" t="str">
        <f t="shared" si="132"/>
        <v>Nein</v>
      </c>
      <c r="AD353" s="52" t="str">
        <f t="shared" si="132"/>
        <v>Nein</v>
      </c>
      <c r="AE353" s="52" t="str">
        <f t="shared" si="132"/>
        <v>Nein</v>
      </c>
      <c r="AF353" s="52" t="str">
        <f t="shared" si="132"/>
        <v>Nein</v>
      </c>
      <c r="AG353" s="61" t="str">
        <f>IF(Q353="Ja",VLOOKUP($Q$2,Plausis!A:E,5,0),IF(R353="Ja",VLOOKUP($R$2,Plausis!A:E,5,0),IF(T353="Ja",VLOOKUP($T$2,Plausis!A:E,5,0),IF(U353="Ja",VLOOKUP($U$2,Plausis!A:E,5,0),IF(AA353="Ja",VLOOKUP($AA$2,Plausis!A:E,5,0),IF(AC353="Ja",VLOOKUP($AC$2,Plausis!A:E,5,0),IF(AD353="Ja",VLOOKUP($AD$2,Plausis!A:E,5,0),"")))))))</f>
        <v/>
      </c>
      <c r="AH353" s="52" t="str">
        <f>IF(Y353="Ja",VLOOKUP($Y$2,Plausis!A:E,5,0),"")</f>
        <v/>
      </c>
      <c r="AI353" s="52" t="str">
        <f t="shared" si="115"/>
        <v>Ja</v>
      </c>
      <c r="AJ353" s="52" t="str">
        <f>IF(S353="Ja",VLOOKUP($S$2,Plausis!A:E,5,0),IF(V353="Ja",VLOOKUP($V$2,Plausis!A:E,5,0),IF(X353="Ja",VLOOKUP($X$2,Plausis!A:E,5,0),"")))</f>
        <v/>
      </c>
      <c r="AL353" s="52" t="s">
        <v>3</v>
      </c>
      <c r="AM353" s="114">
        <v>45531</v>
      </c>
      <c r="AN353" s="52" t="s">
        <v>4467</v>
      </c>
      <c r="AO353" s="52" t="str">
        <f>VLOOKUP(B353,'BAT Grundtabelle'!B:T,19,0)</f>
        <v>ja</v>
      </c>
      <c r="AP353" s="105" t="str">
        <f t="shared" si="116"/>
        <v>10323</v>
      </c>
      <c r="AQ353" s="52" t="str">
        <f t="shared" si="117"/>
        <v>Buchdruckerei</v>
      </c>
      <c r="AR353" s="52" t="b">
        <f t="shared" si="131"/>
        <v>0</v>
      </c>
      <c r="AS353" s="52" t="b">
        <f t="shared" si="131"/>
        <v>0</v>
      </c>
      <c r="AT353" s="52" t="b">
        <f t="shared" si="131"/>
        <v>0</v>
      </c>
      <c r="AU353" s="52">
        <f t="shared" si="119"/>
        <v>1</v>
      </c>
      <c r="AW353" s="52" t="b">
        <f t="shared" si="120"/>
        <v>0</v>
      </c>
      <c r="AX353" s="52" t="str">
        <f t="shared" si="121"/>
        <v>Unternehmen</v>
      </c>
      <c r="AY353" s="52" t="b">
        <f t="shared" si="122"/>
        <v>0</v>
      </c>
      <c r="AZ353" s="52" t="str">
        <f t="shared" si="123"/>
        <v>10323</v>
      </c>
      <c r="BA353" s="52" t="str">
        <f>VLOOKUP(A353,'BAT Grundtabelle'!A:U,21,0)</f>
        <v>ja</v>
      </c>
      <c r="BB353" s="52" t="str">
        <f t="shared" si="124"/>
        <v>nein</v>
      </c>
      <c r="BC353" s="52" t="str">
        <f t="shared" si="125"/>
        <v>10323</v>
      </c>
      <c r="BD353" s="52" t="str">
        <f t="shared" si="126"/>
        <v>Buchdruckerei</v>
      </c>
      <c r="BE353" s="52" t="str">
        <f t="shared" si="127"/>
        <v>Unternehmen</v>
      </c>
      <c r="BF353" s="52">
        <f t="shared" si="128"/>
        <v>1</v>
      </c>
    </row>
    <row r="354" spans="1:58" hidden="1" x14ac:dyDescent="0.35">
      <c r="A354" s="107" t="s">
        <v>2736</v>
      </c>
      <c r="B354" s="75" t="s">
        <v>974</v>
      </c>
      <c r="C354" s="52" t="s">
        <v>3</v>
      </c>
      <c r="D354" s="52" t="s">
        <v>3</v>
      </c>
      <c r="E354" s="52" t="s">
        <v>2</v>
      </c>
      <c r="F354" s="52" t="s">
        <v>2</v>
      </c>
      <c r="G354" s="52" t="s">
        <v>2</v>
      </c>
      <c r="H354" s="52" t="s">
        <v>2</v>
      </c>
      <c r="I354" s="52" t="s">
        <v>3</v>
      </c>
      <c r="J354" s="52">
        <v>1</v>
      </c>
      <c r="K354" s="52" t="s">
        <v>2</v>
      </c>
      <c r="L354" s="52" t="s">
        <v>2</v>
      </c>
      <c r="M354" s="52" t="s">
        <v>2</v>
      </c>
      <c r="N354" s="52" t="s">
        <v>3</v>
      </c>
      <c r="P354" s="52" t="s">
        <v>4</v>
      </c>
      <c r="Q354" s="52" t="str">
        <f t="shared" si="132"/>
        <v>Nein</v>
      </c>
      <c r="R354" s="52" t="str">
        <f t="shared" si="132"/>
        <v>Nein</v>
      </c>
      <c r="S354" s="52" t="str">
        <f t="shared" si="132"/>
        <v>Nein</v>
      </c>
      <c r="T354" s="52" t="str">
        <f t="shared" si="132"/>
        <v>Nein</v>
      </c>
      <c r="U354" s="52" t="str">
        <f t="shared" si="132"/>
        <v>Nein</v>
      </c>
      <c r="V354" s="52" t="str">
        <f t="shared" si="132"/>
        <v>Nein</v>
      </c>
      <c r="W354" s="52" t="str">
        <f t="shared" si="132"/>
        <v>Nein</v>
      </c>
      <c r="X354" s="52" t="str">
        <f t="shared" si="132"/>
        <v>Nein</v>
      </c>
      <c r="Y354" s="52" t="str">
        <f t="shared" si="132"/>
        <v>Nein</v>
      </c>
      <c r="Z354" s="52" t="str">
        <f t="shared" si="132"/>
        <v>Nein</v>
      </c>
      <c r="AA354" s="52" t="str">
        <f t="shared" si="132"/>
        <v>Nein</v>
      </c>
      <c r="AB354" s="52" t="str">
        <f t="shared" si="132"/>
        <v>Nein</v>
      </c>
      <c r="AC354" s="52" t="str">
        <f t="shared" si="132"/>
        <v>Nein</v>
      </c>
      <c r="AD354" s="52" t="str">
        <f t="shared" si="132"/>
        <v>Nein</v>
      </c>
      <c r="AE354" s="52" t="str">
        <f t="shared" si="132"/>
        <v>Nein</v>
      </c>
      <c r="AF354" s="52" t="str">
        <f t="shared" si="132"/>
        <v>Nein</v>
      </c>
      <c r="AG354" s="61" t="str">
        <f>IF(Q354="Ja",VLOOKUP($Q$2,Plausis!A:E,5,0),IF(R354="Ja",VLOOKUP($R$2,Plausis!A:E,5,0),IF(T354="Ja",VLOOKUP($T$2,Plausis!A:E,5,0),IF(U354="Ja",VLOOKUP($U$2,Plausis!A:E,5,0),IF(AA354="Ja",VLOOKUP($AA$2,Plausis!A:E,5,0),IF(AC354="Ja",VLOOKUP($AC$2,Plausis!A:E,5,0),IF(AD354="Ja",VLOOKUP($AD$2,Plausis!A:E,5,0),"")))))))</f>
        <v/>
      </c>
      <c r="AH354" s="52" t="str">
        <f>IF(Y354="Ja",VLOOKUP($Y$2,Plausis!A:E,5,0),"")</f>
        <v/>
      </c>
      <c r="AI354" s="52" t="str">
        <f t="shared" si="115"/>
        <v>Ja</v>
      </c>
      <c r="AJ354" s="52" t="str">
        <f>IF(S354="Ja",VLOOKUP($S$2,Plausis!A:E,5,0),IF(V354="Ja",VLOOKUP($V$2,Plausis!A:E,5,0),IF(X354="Ja",VLOOKUP($X$2,Plausis!A:E,5,0),"")))</f>
        <v/>
      </c>
      <c r="AL354" s="52" t="s">
        <v>2</v>
      </c>
      <c r="AM354" s="114">
        <v>45531</v>
      </c>
      <c r="AN354" s="52" t="s">
        <v>4467</v>
      </c>
      <c r="AO354" s="52" t="str">
        <f>VLOOKUP(B354,'BAT Grundtabelle'!B:T,19,0)</f>
        <v>ja</v>
      </c>
      <c r="AP354" s="105" t="str">
        <f t="shared" si="116"/>
        <v>10324</v>
      </c>
      <c r="AQ354" s="52" t="str">
        <f t="shared" si="117"/>
        <v>Bücherei</v>
      </c>
      <c r="AR354" s="52" t="b">
        <f t="shared" si="131"/>
        <v>0</v>
      </c>
      <c r="AS354" s="52" t="b">
        <f t="shared" si="131"/>
        <v>0</v>
      </c>
      <c r="AT354" s="52" t="b">
        <f t="shared" si="131"/>
        <v>0</v>
      </c>
      <c r="AU354" s="52">
        <f t="shared" si="119"/>
        <v>1</v>
      </c>
      <c r="AW354" s="52" t="b">
        <f t="shared" si="120"/>
        <v>0</v>
      </c>
      <c r="AX354" s="52" t="str">
        <f t="shared" si="121"/>
        <v>Unternehmen</v>
      </c>
      <c r="AY354" s="52" t="b">
        <f t="shared" si="122"/>
        <v>0</v>
      </c>
      <c r="AZ354" s="52" t="str">
        <f t="shared" si="123"/>
        <v>10324</v>
      </c>
      <c r="BA354" s="52" t="str">
        <f>VLOOKUP(A354,'BAT Grundtabelle'!A:U,21,0)</f>
        <v>ja</v>
      </c>
      <c r="BB354" s="52" t="str">
        <f t="shared" si="124"/>
        <v>nein</v>
      </c>
      <c r="BC354" s="52" t="str">
        <f t="shared" si="125"/>
        <v>10324</v>
      </c>
      <c r="BD354" s="52" t="str">
        <f t="shared" si="126"/>
        <v>Bücherei</v>
      </c>
      <c r="BE354" s="52" t="str">
        <f t="shared" si="127"/>
        <v>Unternehmen</v>
      </c>
      <c r="BF354" s="52">
        <f t="shared" si="128"/>
        <v>1</v>
      </c>
    </row>
    <row r="355" spans="1:58" hidden="1" x14ac:dyDescent="0.35">
      <c r="A355" s="107" t="s">
        <v>2737</v>
      </c>
      <c r="B355" s="75" t="s">
        <v>1037</v>
      </c>
      <c r="C355" s="52" t="s">
        <v>3</v>
      </c>
      <c r="D355" s="52" t="s">
        <v>3</v>
      </c>
      <c r="E355" s="52" t="s">
        <v>2</v>
      </c>
      <c r="F355" s="52" t="s">
        <v>2</v>
      </c>
      <c r="G355" s="52" t="s">
        <v>2</v>
      </c>
      <c r="H355" s="52" t="s">
        <v>2</v>
      </c>
      <c r="I355" s="52" t="s">
        <v>3</v>
      </c>
      <c r="J355" s="52">
        <v>1</v>
      </c>
      <c r="K355" s="52" t="s">
        <v>2</v>
      </c>
      <c r="L355" s="52" t="s">
        <v>2</v>
      </c>
      <c r="M355" s="52" t="s">
        <v>2</v>
      </c>
      <c r="N355" s="52" t="s">
        <v>3</v>
      </c>
      <c r="P355" s="52" t="s">
        <v>4</v>
      </c>
      <c r="Q355" s="52" t="str">
        <f t="shared" si="132"/>
        <v>Nein</v>
      </c>
      <c r="R355" s="52" t="str">
        <f t="shared" si="132"/>
        <v>Nein</v>
      </c>
      <c r="S355" s="52" t="str">
        <f t="shared" si="132"/>
        <v>Nein</v>
      </c>
      <c r="T355" s="52" t="str">
        <f t="shared" si="132"/>
        <v>Nein</v>
      </c>
      <c r="U355" s="52" t="str">
        <f t="shared" si="132"/>
        <v>Nein</v>
      </c>
      <c r="V355" s="52" t="str">
        <f t="shared" si="132"/>
        <v>Nein</v>
      </c>
      <c r="W355" s="52" t="str">
        <f t="shared" si="132"/>
        <v>Nein</v>
      </c>
      <c r="X355" s="52" t="str">
        <f t="shared" si="132"/>
        <v>Nein</v>
      </c>
      <c r="Y355" s="52" t="str">
        <f t="shared" si="132"/>
        <v>Nein</v>
      </c>
      <c r="Z355" s="52" t="str">
        <f t="shared" si="132"/>
        <v>Nein</v>
      </c>
      <c r="AA355" s="52" t="str">
        <f t="shared" si="132"/>
        <v>Nein</v>
      </c>
      <c r="AB355" s="52" t="str">
        <f t="shared" si="132"/>
        <v>Nein</v>
      </c>
      <c r="AC355" s="52" t="str">
        <f t="shared" si="132"/>
        <v>Nein</v>
      </c>
      <c r="AD355" s="52" t="str">
        <f t="shared" si="132"/>
        <v>Nein</v>
      </c>
      <c r="AE355" s="52" t="str">
        <f t="shared" si="132"/>
        <v>Nein</v>
      </c>
      <c r="AF355" s="52" t="str">
        <f t="shared" si="132"/>
        <v>Nein</v>
      </c>
      <c r="AG355" s="61" t="str">
        <f>IF(Q355="Ja",VLOOKUP($Q$2,Plausis!A:E,5,0),IF(R355="Ja",VLOOKUP($R$2,Plausis!A:E,5,0),IF(T355="Ja",VLOOKUP($T$2,Plausis!A:E,5,0),IF(U355="Ja",VLOOKUP($U$2,Plausis!A:E,5,0),IF(AA355="Ja",VLOOKUP($AA$2,Plausis!A:E,5,0),IF(AC355="Ja",VLOOKUP($AC$2,Plausis!A:E,5,0),IF(AD355="Ja",VLOOKUP($AD$2,Plausis!A:E,5,0),"")))))))</f>
        <v/>
      </c>
      <c r="AH355" s="52" t="str">
        <f>IF(Y355="Ja",VLOOKUP($Y$2,Plausis!A:E,5,0),"")</f>
        <v/>
      </c>
      <c r="AI355" s="52" t="str">
        <f t="shared" si="115"/>
        <v>Ja</v>
      </c>
      <c r="AJ355" s="52" t="str">
        <f>IF(S355="Ja",VLOOKUP($S$2,Plausis!A:E,5,0),IF(V355="Ja",VLOOKUP($V$2,Plausis!A:E,5,0),IF(X355="Ja",VLOOKUP($X$2,Plausis!A:E,5,0),"")))</f>
        <v/>
      </c>
      <c r="AL355" s="52" t="s">
        <v>2</v>
      </c>
      <c r="AM355" s="114">
        <v>45531</v>
      </c>
      <c r="AN355" s="52" t="s">
        <v>4467</v>
      </c>
      <c r="AO355" s="52" t="str">
        <f>VLOOKUP(B355,'BAT Grundtabelle'!B:T,19,0)</f>
        <v>ja</v>
      </c>
      <c r="AP355" s="105" t="str">
        <f t="shared" si="116"/>
        <v>10325</v>
      </c>
      <c r="AQ355" s="52" t="str">
        <f t="shared" si="117"/>
        <v>Buchführungsbüro</v>
      </c>
      <c r="AR355" s="52" t="b">
        <f t="shared" si="131"/>
        <v>0</v>
      </c>
      <c r="AS355" s="52" t="b">
        <f t="shared" si="131"/>
        <v>0</v>
      </c>
      <c r="AT355" s="52" t="b">
        <f t="shared" si="131"/>
        <v>0</v>
      </c>
      <c r="AU355" s="52">
        <f t="shared" si="119"/>
        <v>1</v>
      </c>
      <c r="AW355" s="52" t="b">
        <f t="shared" si="120"/>
        <v>0</v>
      </c>
      <c r="AX355" s="52" t="str">
        <f t="shared" si="121"/>
        <v>Unternehmen</v>
      </c>
      <c r="AY355" s="52" t="b">
        <f t="shared" si="122"/>
        <v>0</v>
      </c>
      <c r="AZ355" s="52" t="str">
        <f t="shared" si="123"/>
        <v>10325</v>
      </c>
      <c r="BA355" s="52" t="str">
        <f>VLOOKUP(A355,'BAT Grundtabelle'!A:U,21,0)</f>
        <v>ja</v>
      </c>
      <c r="BB355" s="52" t="str">
        <f t="shared" si="124"/>
        <v>nein</v>
      </c>
      <c r="BC355" s="52" t="str">
        <f t="shared" si="125"/>
        <v>10325</v>
      </c>
      <c r="BD355" s="52" t="str">
        <f t="shared" si="126"/>
        <v>Buchführungsbüro</v>
      </c>
      <c r="BE355" s="52" t="str">
        <f t="shared" si="127"/>
        <v>Unternehmen</v>
      </c>
      <c r="BF355" s="52">
        <f t="shared" si="128"/>
        <v>1</v>
      </c>
    </row>
    <row r="356" spans="1:58" hidden="1" x14ac:dyDescent="0.35">
      <c r="A356" s="107" t="s">
        <v>2738</v>
      </c>
      <c r="B356" s="75" t="s">
        <v>1038</v>
      </c>
      <c r="C356" s="52" t="s">
        <v>3</v>
      </c>
      <c r="D356" s="52" t="s">
        <v>3</v>
      </c>
      <c r="E356" s="52" t="s">
        <v>2</v>
      </c>
      <c r="F356" s="52" t="s">
        <v>2</v>
      </c>
      <c r="G356" s="52" t="s">
        <v>2</v>
      </c>
      <c r="H356" s="52" t="s">
        <v>2</v>
      </c>
      <c r="I356" s="52" t="s">
        <v>3</v>
      </c>
      <c r="J356" s="52">
        <v>1</v>
      </c>
      <c r="K356" s="52" t="s">
        <v>2</v>
      </c>
      <c r="L356" s="52" t="s">
        <v>2</v>
      </c>
      <c r="M356" s="52" t="s">
        <v>2</v>
      </c>
      <c r="N356" s="52" t="s">
        <v>3</v>
      </c>
      <c r="P356" s="52" t="s">
        <v>4</v>
      </c>
      <c r="Q356" s="52" t="str">
        <f t="shared" si="132"/>
        <v>Nein</v>
      </c>
      <c r="R356" s="52" t="str">
        <f t="shared" si="132"/>
        <v>Nein</v>
      </c>
      <c r="S356" s="52" t="str">
        <f t="shared" si="132"/>
        <v>Nein</v>
      </c>
      <c r="T356" s="52" t="str">
        <f t="shared" si="132"/>
        <v>Nein</v>
      </c>
      <c r="U356" s="52" t="str">
        <f t="shared" si="132"/>
        <v>Nein</v>
      </c>
      <c r="V356" s="52" t="str">
        <f t="shared" si="132"/>
        <v>Nein</v>
      </c>
      <c r="W356" s="52" t="str">
        <f t="shared" si="132"/>
        <v>Nein</v>
      </c>
      <c r="X356" s="52" t="str">
        <f t="shared" si="132"/>
        <v>Nein</v>
      </c>
      <c r="Y356" s="52" t="str">
        <f t="shared" si="132"/>
        <v>Nein</v>
      </c>
      <c r="Z356" s="52" t="str">
        <f t="shared" si="132"/>
        <v>Nein</v>
      </c>
      <c r="AA356" s="52" t="str">
        <f t="shared" si="132"/>
        <v>Nein</v>
      </c>
      <c r="AB356" s="52" t="str">
        <f t="shared" si="132"/>
        <v>Nein</v>
      </c>
      <c r="AC356" s="52" t="str">
        <f t="shared" si="132"/>
        <v>Nein</v>
      </c>
      <c r="AD356" s="52" t="str">
        <f t="shared" si="132"/>
        <v>Nein</v>
      </c>
      <c r="AE356" s="52" t="str">
        <f t="shared" si="132"/>
        <v>Nein</v>
      </c>
      <c r="AF356" s="52" t="str">
        <f t="shared" si="132"/>
        <v>Nein</v>
      </c>
      <c r="AG356" s="61" t="str">
        <f>IF(Q356="Ja",VLOOKUP($Q$2,Plausis!A:E,5,0),IF(R356="Ja",VLOOKUP($R$2,Plausis!A:E,5,0),IF(T356="Ja",VLOOKUP($T$2,Plausis!A:E,5,0),IF(U356="Ja",VLOOKUP($U$2,Plausis!A:E,5,0),IF(AA356="Ja",VLOOKUP($AA$2,Plausis!A:E,5,0),IF(AC356="Ja",VLOOKUP($AC$2,Plausis!A:E,5,0),IF(AD356="Ja",VLOOKUP($AD$2,Plausis!A:E,5,0),"")))))))</f>
        <v/>
      </c>
      <c r="AH356" s="52" t="str">
        <f>IF(Y356="Ja",VLOOKUP($Y$2,Plausis!A:E,5,0),"")</f>
        <v/>
      </c>
      <c r="AI356" s="52" t="str">
        <f t="shared" si="115"/>
        <v>Ja</v>
      </c>
      <c r="AJ356" s="52" t="str">
        <f>IF(S356="Ja",VLOOKUP($S$2,Plausis!A:E,5,0),IF(V356="Ja",VLOOKUP($V$2,Plausis!A:E,5,0),IF(X356="Ja",VLOOKUP($X$2,Plausis!A:E,5,0),"")))</f>
        <v/>
      </c>
      <c r="AL356" s="52" t="s">
        <v>2</v>
      </c>
      <c r="AM356" s="114">
        <v>45531</v>
      </c>
      <c r="AN356" s="52" t="s">
        <v>4467</v>
      </c>
      <c r="AO356" s="52" t="str">
        <f>VLOOKUP(B356,'BAT Grundtabelle'!B:T,19,0)</f>
        <v>ja</v>
      </c>
      <c r="AP356" s="105" t="str">
        <f t="shared" si="116"/>
        <v>10326</v>
      </c>
      <c r="AQ356" s="52" t="str">
        <f t="shared" si="117"/>
        <v>Buchhalter freiberuflich und Büroserviceunternehmen</v>
      </c>
      <c r="AR356" s="52" t="b">
        <f t="shared" si="131"/>
        <v>0</v>
      </c>
      <c r="AS356" s="52" t="b">
        <f t="shared" si="131"/>
        <v>0</v>
      </c>
      <c r="AT356" s="52" t="b">
        <f t="shared" si="131"/>
        <v>0</v>
      </c>
      <c r="AU356" s="52">
        <f t="shared" si="119"/>
        <v>1</v>
      </c>
      <c r="AW356" s="52" t="b">
        <f t="shared" si="120"/>
        <v>0</v>
      </c>
      <c r="AX356" s="52" t="str">
        <f t="shared" si="121"/>
        <v>Unternehmen</v>
      </c>
      <c r="AY356" s="52" t="b">
        <f t="shared" si="122"/>
        <v>0</v>
      </c>
      <c r="AZ356" s="52" t="str">
        <f t="shared" si="123"/>
        <v>10326</v>
      </c>
      <c r="BA356" s="52" t="str">
        <f>VLOOKUP(A356,'BAT Grundtabelle'!A:U,21,0)</f>
        <v>ja</v>
      </c>
      <c r="BB356" s="52" t="str">
        <f t="shared" si="124"/>
        <v>nein</v>
      </c>
      <c r="BC356" s="52" t="str">
        <f t="shared" si="125"/>
        <v>10326</v>
      </c>
      <c r="BD356" s="52" t="str">
        <f t="shared" si="126"/>
        <v>Buchhalter freiberuflich und Büroserviceunternehmen</v>
      </c>
      <c r="BE356" s="52" t="str">
        <f t="shared" si="127"/>
        <v>Unternehmen</v>
      </c>
      <c r="BF356" s="52">
        <f t="shared" si="128"/>
        <v>1</v>
      </c>
    </row>
    <row r="357" spans="1:58" hidden="1" x14ac:dyDescent="0.35">
      <c r="A357" s="107" t="s">
        <v>2739</v>
      </c>
      <c r="B357" s="75" t="s">
        <v>1039</v>
      </c>
      <c r="C357" s="52" t="s">
        <v>3</v>
      </c>
      <c r="D357" s="52" t="s">
        <v>3</v>
      </c>
      <c r="E357" s="52" t="s">
        <v>2</v>
      </c>
      <c r="F357" s="52" t="s">
        <v>2</v>
      </c>
      <c r="G357" s="52" t="s">
        <v>2</v>
      </c>
      <c r="H357" s="52" t="s">
        <v>2</v>
      </c>
      <c r="I357" s="52" t="s">
        <v>3</v>
      </c>
      <c r="J357" s="52">
        <v>1</v>
      </c>
      <c r="K357" s="52" t="s">
        <v>2</v>
      </c>
      <c r="L357" s="52" t="s">
        <v>2</v>
      </c>
      <c r="M357" s="52" t="s">
        <v>2</v>
      </c>
      <c r="N357" s="52" t="s">
        <v>3</v>
      </c>
      <c r="P357" s="52" t="s">
        <v>4</v>
      </c>
      <c r="Q357" s="52" t="str">
        <f t="shared" si="132"/>
        <v>Nein</v>
      </c>
      <c r="R357" s="52" t="str">
        <f t="shared" si="132"/>
        <v>Nein</v>
      </c>
      <c r="S357" s="52" t="str">
        <f t="shared" si="132"/>
        <v>Nein</v>
      </c>
      <c r="T357" s="52" t="str">
        <f t="shared" si="132"/>
        <v>Nein</v>
      </c>
      <c r="U357" s="52" t="str">
        <f t="shared" si="132"/>
        <v>Nein</v>
      </c>
      <c r="V357" s="52" t="str">
        <f t="shared" si="132"/>
        <v>Nein</v>
      </c>
      <c r="W357" s="52" t="str">
        <f t="shared" si="132"/>
        <v>Nein</v>
      </c>
      <c r="X357" s="52" t="str">
        <f t="shared" si="132"/>
        <v>Nein</v>
      </c>
      <c r="Y357" s="52" t="str">
        <f t="shared" si="132"/>
        <v>Nein</v>
      </c>
      <c r="Z357" s="52" t="str">
        <f t="shared" si="132"/>
        <v>Nein</v>
      </c>
      <c r="AA357" s="52" t="str">
        <f t="shared" si="132"/>
        <v>Nein</v>
      </c>
      <c r="AB357" s="52" t="str">
        <f t="shared" si="132"/>
        <v>Nein</v>
      </c>
      <c r="AC357" s="52" t="str">
        <f t="shared" si="132"/>
        <v>Nein</v>
      </c>
      <c r="AD357" s="52" t="str">
        <f t="shared" si="132"/>
        <v>Nein</v>
      </c>
      <c r="AE357" s="52" t="str">
        <f t="shared" si="132"/>
        <v>Nein</v>
      </c>
      <c r="AF357" s="52" t="str">
        <f t="shared" si="132"/>
        <v>Nein</v>
      </c>
      <c r="AG357" s="61" t="str">
        <f>IF(Q357="Ja",VLOOKUP($Q$2,Plausis!A:E,5,0),IF(R357="Ja",VLOOKUP($R$2,Plausis!A:E,5,0),IF(T357="Ja",VLOOKUP($T$2,Plausis!A:E,5,0),IF(U357="Ja",VLOOKUP($U$2,Plausis!A:E,5,0),IF(AA357="Ja",VLOOKUP($AA$2,Plausis!A:E,5,0),IF(AC357="Ja",VLOOKUP($AC$2,Plausis!A:E,5,0),IF(AD357="Ja",VLOOKUP($AD$2,Plausis!A:E,5,0),"")))))))</f>
        <v/>
      </c>
      <c r="AH357" s="52" t="str">
        <f>IF(Y357="Ja",VLOOKUP($Y$2,Plausis!A:E,5,0),"")</f>
        <v/>
      </c>
      <c r="AI357" s="52" t="str">
        <f t="shared" si="115"/>
        <v>Ja</v>
      </c>
      <c r="AJ357" s="52" t="str">
        <f>IF(S357="Ja",VLOOKUP($S$2,Plausis!A:E,5,0),IF(V357="Ja",VLOOKUP($V$2,Plausis!A:E,5,0),IF(X357="Ja",VLOOKUP($X$2,Plausis!A:E,5,0),"")))</f>
        <v/>
      </c>
      <c r="AL357" s="52" t="s">
        <v>2</v>
      </c>
      <c r="AM357" s="114">
        <v>45531</v>
      </c>
      <c r="AN357" s="52" t="s">
        <v>4467</v>
      </c>
      <c r="AO357" s="52" t="str">
        <f>VLOOKUP(B357,'BAT Grundtabelle'!B:T,19,0)</f>
        <v>ja</v>
      </c>
      <c r="AP357" s="105" t="str">
        <f t="shared" si="116"/>
        <v>10327</v>
      </c>
      <c r="AQ357" s="52" t="str">
        <f t="shared" si="117"/>
        <v>Buchhaltungsbüro</v>
      </c>
      <c r="AR357" s="52" t="b">
        <f t="shared" si="131"/>
        <v>0</v>
      </c>
      <c r="AS357" s="52" t="b">
        <f t="shared" si="131"/>
        <v>0</v>
      </c>
      <c r="AT357" s="52" t="b">
        <f t="shared" si="131"/>
        <v>0</v>
      </c>
      <c r="AU357" s="52">
        <f t="shared" si="119"/>
        <v>1</v>
      </c>
      <c r="AW357" s="52" t="b">
        <f t="shared" si="120"/>
        <v>0</v>
      </c>
      <c r="AX357" s="52" t="str">
        <f t="shared" si="121"/>
        <v>Unternehmen</v>
      </c>
      <c r="AY357" s="52" t="b">
        <f t="shared" si="122"/>
        <v>0</v>
      </c>
      <c r="AZ357" s="52" t="str">
        <f t="shared" si="123"/>
        <v>10327</v>
      </c>
      <c r="BA357" s="52" t="str">
        <f>VLOOKUP(A357,'BAT Grundtabelle'!A:U,21,0)</f>
        <v>ja</v>
      </c>
      <c r="BB357" s="52" t="str">
        <f t="shared" si="124"/>
        <v>nein</v>
      </c>
      <c r="BC357" s="52" t="str">
        <f t="shared" si="125"/>
        <v>10327</v>
      </c>
      <c r="BD357" s="52" t="str">
        <f t="shared" si="126"/>
        <v>Buchhaltungsbüro</v>
      </c>
      <c r="BE357" s="52" t="str">
        <f t="shared" si="127"/>
        <v>Unternehmen</v>
      </c>
      <c r="BF357" s="52">
        <f t="shared" si="128"/>
        <v>1</v>
      </c>
    </row>
    <row r="358" spans="1:58" hidden="1" x14ac:dyDescent="0.35">
      <c r="A358" s="107" t="s">
        <v>2740</v>
      </c>
      <c r="B358" s="75" t="s">
        <v>1926</v>
      </c>
      <c r="C358" s="52" t="s">
        <v>3</v>
      </c>
      <c r="D358" s="52" t="s">
        <v>3</v>
      </c>
      <c r="E358" s="52" t="s">
        <v>2</v>
      </c>
      <c r="F358" s="52" t="s">
        <v>2</v>
      </c>
      <c r="G358" s="52" t="s">
        <v>2</v>
      </c>
      <c r="H358" s="52" t="s">
        <v>2</v>
      </c>
      <c r="I358" s="52" t="s">
        <v>3</v>
      </c>
      <c r="J358" s="52">
        <v>1</v>
      </c>
      <c r="K358" s="52" t="s">
        <v>2</v>
      </c>
      <c r="L358" s="52" t="s">
        <v>2</v>
      </c>
      <c r="M358" s="52" t="s">
        <v>2</v>
      </c>
      <c r="N358" s="52" t="s">
        <v>3</v>
      </c>
      <c r="P358" s="52" t="s">
        <v>4</v>
      </c>
      <c r="Q358" s="52" t="str">
        <f t="shared" si="132"/>
        <v>Nein</v>
      </c>
      <c r="R358" s="52" t="str">
        <f t="shared" si="132"/>
        <v>Nein</v>
      </c>
      <c r="S358" s="52" t="str">
        <f t="shared" si="132"/>
        <v>Nein</v>
      </c>
      <c r="T358" s="52" t="str">
        <f t="shared" si="132"/>
        <v>Nein</v>
      </c>
      <c r="U358" s="52" t="str">
        <f t="shared" si="132"/>
        <v>Nein</v>
      </c>
      <c r="V358" s="52" t="str">
        <f t="shared" si="132"/>
        <v>Nein</v>
      </c>
      <c r="W358" s="52" t="str">
        <f t="shared" si="132"/>
        <v>Nein</v>
      </c>
      <c r="X358" s="52" t="str">
        <f t="shared" si="132"/>
        <v>Nein</v>
      </c>
      <c r="Y358" s="52" t="str">
        <f t="shared" si="132"/>
        <v>Nein</v>
      </c>
      <c r="Z358" s="52" t="str">
        <f t="shared" si="132"/>
        <v>Nein</v>
      </c>
      <c r="AA358" s="52" t="str">
        <f t="shared" si="132"/>
        <v>Nein</v>
      </c>
      <c r="AB358" s="52" t="str">
        <f t="shared" si="132"/>
        <v>Nein</v>
      </c>
      <c r="AC358" s="52" t="str">
        <f t="shared" si="132"/>
        <v>Nein</v>
      </c>
      <c r="AD358" s="52" t="str">
        <f t="shared" si="132"/>
        <v>Nein</v>
      </c>
      <c r="AE358" s="52" t="str">
        <f t="shared" si="132"/>
        <v>Nein</v>
      </c>
      <c r="AF358" s="52" t="str">
        <f t="shared" si="132"/>
        <v>Nein</v>
      </c>
      <c r="AG358" s="61" t="str">
        <f>IF(Q358="Ja",VLOOKUP($Q$2,Plausis!A:E,5,0),IF(R358="Ja",VLOOKUP($R$2,Plausis!A:E,5,0),IF(T358="Ja",VLOOKUP($T$2,Plausis!A:E,5,0),IF(U358="Ja",VLOOKUP($U$2,Plausis!A:E,5,0),IF(AA358="Ja",VLOOKUP($AA$2,Plausis!A:E,5,0),IF(AC358="Ja",VLOOKUP($AC$2,Plausis!A:E,5,0),IF(AD358="Ja",VLOOKUP($AD$2,Plausis!A:E,5,0),"")))))))</f>
        <v/>
      </c>
      <c r="AH358" s="52" t="str">
        <f>IF(Y358="Ja",VLOOKUP($Y$2,Plausis!A:E,5,0),"")</f>
        <v/>
      </c>
      <c r="AI358" s="52" t="str">
        <f t="shared" si="115"/>
        <v>Ja</v>
      </c>
      <c r="AJ358" s="52" t="str">
        <f>IF(S358="Ja",VLOOKUP($S$2,Plausis!A:E,5,0),IF(V358="Ja",VLOOKUP($V$2,Plausis!A:E,5,0),IF(X358="Ja",VLOOKUP($X$2,Plausis!A:E,5,0),"")))</f>
        <v/>
      </c>
      <c r="AL358" s="52" t="s">
        <v>3</v>
      </c>
      <c r="AM358" s="114">
        <v>45531</v>
      </c>
      <c r="AN358" s="52" t="s">
        <v>4467</v>
      </c>
      <c r="AO358" s="52" t="str">
        <f>VLOOKUP(B358,'BAT Grundtabelle'!B:T,19,0)</f>
        <v>ja</v>
      </c>
      <c r="AP358" s="105" t="str">
        <f t="shared" si="116"/>
        <v>10328</v>
      </c>
      <c r="AQ358" s="52" t="str">
        <f t="shared" si="117"/>
        <v>Buchhandel</v>
      </c>
      <c r="AR358" s="52" t="b">
        <f t="shared" si="131"/>
        <v>0</v>
      </c>
      <c r="AS358" s="52" t="b">
        <f t="shared" si="131"/>
        <v>0</v>
      </c>
      <c r="AT358" s="52" t="b">
        <f t="shared" si="131"/>
        <v>0</v>
      </c>
      <c r="AU358" s="52">
        <f t="shared" si="119"/>
        <v>1</v>
      </c>
      <c r="AW358" s="52" t="b">
        <f t="shared" si="120"/>
        <v>0</v>
      </c>
      <c r="AX358" s="52" t="str">
        <f t="shared" si="121"/>
        <v>Unternehmen</v>
      </c>
      <c r="AY358" s="52" t="b">
        <f t="shared" si="122"/>
        <v>0</v>
      </c>
      <c r="AZ358" s="52" t="str">
        <f t="shared" si="123"/>
        <v>10328</v>
      </c>
      <c r="BA358" s="52" t="str">
        <f>VLOOKUP(A358,'BAT Grundtabelle'!A:U,21,0)</f>
        <v>ja</v>
      </c>
      <c r="BB358" s="52" t="str">
        <f t="shared" si="124"/>
        <v>nein</v>
      </c>
      <c r="BC358" s="52" t="str">
        <f t="shared" si="125"/>
        <v>10328</v>
      </c>
      <c r="BD358" s="52" t="str">
        <f t="shared" si="126"/>
        <v>Buchhandel</v>
      </c>
      <c r="BE358" s="52" t="str">
        <f t="shared" si="127"/>
        <v>Unternehmen</v>
      </c>
      <c r="BF358" s="52">
        <f t="shared" si="128"/>
        <v>1</v>
      </c>
    </row>
    <row r="359" spans="1:58" ht="29" hidden="1" x14ac:dyDescent="0.35">
      <c r="A359" s="107" t="s">
        <v>2741</v>
      </c>
      <c r="B359" s="75" t="s">
        <v>1040</v>
      </c>
      <c r="C359" s="52" t="s">
        <v>3</v>
      </c>
      <c r="D359" s="52" t="s">
        <v>3</v>
      </c>
      <c r="E359" s="52" t="s">
        <v>2</v>
      </c>
      <c r="F359" s="52" t="s">
        <v>2</v>
      </c>
      <c r="G359" s="52" t="s">
        <v>2</v>
      </c>
      <c r="H359" s="52" t="s">
        <v>2</v>
      </c>
      <c r="I359" s="52" t="s">
        <v>2</v>
      </c>
      <c r="J359" s="52" t="s">
        <v>2</v>
      </c>
      <c r="K359" s="52" t="s">
        <v>2</v>
      </c>
      <c r="L359" s="52" t="s">
        <v>2</v>
      </c>
      <c r="M359" s="52" t="s">
        <v>2</v>
      </c>
      <c r="N359" s="52" t="s">
        <v>3</v>
      </c>
      <c r="O359" s="52" t="s">
        <v>2414</v>
      </c>
      <c r="P359" s="52" t="s">
        <v>58</v>
      </c>
      <c r="Q359" s="52" t="str">
        <f t="shared" si="132"/>
        <v>Nein</v>
      </c>
      <c r="R359" s="52" t="str">
        <f t="shared" si="132"/>
        <v>Nein</v>
      </c>
      <c r="S359" s="52" t="str">
        <f t="shared" si="132"/>
        <v>Nein</v>
      </c>
      <c r="T359" s="52" t="str">
        <f t="shared" si="132"/>
        <v>Nein</v>
      </c>
      <c r="U359" s="52" t="str">
        <f t="shared" si="132"/>
        <v>Ja</v>
      </c>
      <c r="V359" s="52" t="str">
        <f t="shared" si="132"/>
        <v>Ja</v>
      </c>
      <c r="W359" s="52" t="str">
        <f t="shared" si="132"/>
        <v>Nein</v>
      </c>
      <c r="X359" s="52" t="str">
        <f t="shared" si="132"/>
        <v>Nein</v>
      </c>
      <c r="Y359" s="52" t="str">
        <f t="shared" si="132"/>
        <v>Nein</v>
      </c>
      <c r="Z359" s="52" t="str">
        <f t="shared" si="132"/>
        <v>Nein</v>
      </c>
      <c r="AA359" s="52" t="str">
        <f t="shared" si="132"/>
        <v>Nein</v>
      </c>
      <c r="AB359" s="52" t="str">
        <f t="shared" si="132"/>
        <v>Nein</v>
      </c>
      <c r="AC359" s="52" t="str">
        <f t="shared" si="132"/>
        <v>Nein</v>
      </c>
      <c r="AD359" s="52" t="str">
        <f t="shared" si="132"/>
        <v>Nein</v>
      </c>
      <c r="AE359" s="52" t="str">
        <f t="shared" si="132"/>
        <v>Nein</v>
      </c>
      <c r="AF359" s="52" t="str">
        <f t="shared" si="132"/>
        <v>Nein</v>
      </c>
      <c r="AG359" s="61" t="str">
        <f>IF(Q359="Ja",VLOOKUP($Q$2,Plausis!A:E,5,0),IF(R359="Ja",VLOOKUP($R$2,Plausis!A:E,5,0),IF(T359="Ja",VLOOKUP($T$2,Plausis!A:E,5,0),IF(U359="Ja",VLOOKUP($U$2,Plausis!A:E,5,0),IF(AA359="Ja",VLOOKUP($AA$2,Plausis!A:E,5,0),IF(AC359="Ja",VLOOKUP($AC$2,Plausis!A:E,5,0),IF(AD359="Ja",VLOOKUP($AD$2,Plausis!A:E,5,0),"")))))))</f>
        <v>Dieser Betrieb kann nur im Komfort-RS ohne ergänzenden Spezial-Straf-RS oder über einen Sondertarif zum SSR versichert werden.</v>
      </c>
      <c r="AH359" s="52" t="str">
        <f>IF(Y359="Ja",VLOOKUP($Y$2,Plausis!A:E,5,0),"")</f>
        <v/>
      </c>
      <c r="AI359" s="52" t="str">
        <f t="shared" si="115"/>
        <v>Nein</v>
      </c>
      <c r="AJ359" s="52" t="str">
        <f>IF(S359="Ja",VLOOKUP($S$2,Plausis!A:E,5,0),IF(V359="Ja",VLOOKUP($V$2,Plausis!A:E,5,0),IF(X359="Ja",VLOOKUP($X$2,Plausis!A:E,5,0),"")))</f>
        <v>Dieser Betrieb kann nur über einen Sondertarif zum SSR versichert werden.</v>
      </c>
      <c r="AL359" s="52" t="s">
        <v>2</v>
      </c>
      <c r="AM359" s="114">
        <v>45531</v>
      </c>
      <c r="AN359" s="52" t="s">
        <v>4467</v>
      </c>
      <c r="AO359" s="52" t="str">
        <f>VLOOKUP(B359,'BAT Grundtabelle'!B:T,19,0)</f>
        <v>ja</v>
      </c>
      <c r="AP359" s="105" t="str">
        <f t="shared" si="116"/>
        <v>10329</v>
      </c>
      <c r="AQ359" s="52" t="str">
        <f t="shared" si="117"/>
        <v>Buchprüfungsbüro</v>
      </c>
      <c r="AR359" s="52" t="b">
        <f t="shared" si="131"/>
        <v>0</v>
      </c>
      <c r="AS359" s="52" t="b">
        <f t="shared" si="131"/>
        <v>0</v>
      </c>
      <c r="AT359" s="52" t="b">
        <f t="shared" si="131"/>
        <v>0</v>
      </c>
      <c r="AU359" s="52" t="str">
        <f t="shared" si="119"/>
        <v>Eigener Tarif</v>
      </c>
      <c r="AW359" s="52" t="b">
        <f t="shared" si="120"/>
        <v>0</v>
      </c>
      <c r="AX359" s="52" t="str">
        <f t="shared" si="121"/>
        <v>Eigener Tarif</v>
      </c>
      <c r="AY359" s="52" t="b">
        <f t="shared" si="122"/>
        <v>0</v>
      </c>
      <c r="AZ359" s="52" t="str">
        <f t="shared" si="123"/>
        <v>10329</v>
      </c>
      <c r="BA359" s="52" t="str">
        <f>VLOOKUP(A359,'BAT Grundtabelle'!A:U,21,0)</f>
        <v>ja</v>
      </c>
      <c r="BB359" s="52" t="str">
        <f t="shared" si="124"/>
        <v>nein</v>
      </c>
      <c r="BC359" s="52" t="str">
        <f t="shared" si="125"/>
        <v>10329</v>
      </c>
      <c r="BD359" s="52" t="str">
        <f t="shared" si="126"/>
        <v>Buchprüfungsbüro</v>
      </c>
      <c r="BE359" s="52" t="str">
        <f t="shared" si="127"/>
        <v>Eigener Tarif</v>
      </c>
      <c r="BF359" s="52" t="str">
        <f t="shared" si="128"/>
        <v>Eigener Tarif</v>
      </c>
    </row>
    <row r="360" spans="1:58" hidden="1" x14ac:dyDescent="0.35">
      <c r="A360" s="107" t="s">
        <v>2742</v>
      </c>
      <c r="B360" s="75" t="s">
        <v>597</v>
      </c>
      <c r="C360" s="52" t="s">
        <v>3</v>
      </c>
      <c r="D360" s="52" t="s">
        <v>3</v>
      </c>
      <c r="E360" s="52" t="s">
        <v>2</v>
      </c>
      <c r="F360" s="52" t="s">
        <v>2</v>
      </c>
      <c r="G360" s="52" t="s">
        <v>2</v>
      </c>
      <c r="H360" s="52" t="s">
        <v>2</v>
      </c>
      <c r="I360" s="52" t="s">
        <v>3</v>
      </c>
      <c r="J360" s="52">
        <v>3</v>
      </c>
      <c r="K360" s="52" t="s">
        <v>2</v>
      </c>
      <c r="L360" s="52" t="s">
        <v>2</v>
      </c>
      <c r="M360" s="52" t="s">
        <v>2</v>
      </c>
      <c r="N360" s="52" t="s">
        <v>3</v>
      </c>
      <c r="P360" s="52" t="s">
        <v>4</v>
      </c>
      <c r="Q360" s="52" t="str">
        <f t="shared" si="132"/>
        <v>Nein</v>
      </c>
      <c r="R360" s="52" t="str">
        <f t="shared" si="132"/>
        <v>Nein</v>
      </c>
      <c r="S360" s="52" t="str">
        <f t="shared" si="132"/>
        <v>Nein</v>
      </c>
      <c r="T360" s="52" t="str">
        <f t="shared" si="132"/>
        <v>Nein</v>
      </c>
      <c r="U360" s="52" t="str">
        <f t="shared" si="132"/>
        <v>Nein</v>
      </c>
      <c r="V360" s="52" t="str">
        <f t="shared" si="132"/>
        <v>Nein</v>
      </c>
      <c r="W360" s="52" t="str">
        <f t="shared" si="132"/>
        <v>Nein</v>
      </c>
      <c r="X360" s="52" t="str">
        <f t="shared" si="132"/>
        <v>Nein</v>
      </c>
      <c r="Y360" s="52" t="str">
        <f t="shared" si="132"/>
        <v>Nein</v>
      </c>
      <c r="Z360" s="52" t="str">
        <f t="shared" si="132"/>
        <v>Nein</v>
      </c>
      <c r="AA360" s="52" t="str">
        <f t="shared" si="132"/>
        <v>Nein</v>
      </c>
      <c r="AB360" s="52" t="str">
        <f t="shared" si="132"/>
        <v>Nein</v>
      </c>
      <c r="AC360" s="52" t="str">
        <f t="shared" si="132"/>
        <v>Nein</v>
      </c>
      <c r="AD360" s="52" t="str">
        <f t="shared" si="132"/>
        <v>Nein</v>
      </c>
      <c r="AE360" s="52" t="str">
        <f t="shared" si="132"/>
        <v>Nein</v>
      </c>
      <c r="AF360" s="52" t="str">
        <f t="shared" si="132"/>
        <v>Nein</v>
      </c>
      <c r="AG360" s="61" t="str">
        <f>IF(Q360="Ja",VLOOKUP($Q$2,Plausis!A:E,5,0),IF(R360="Ja",VLOOKUP($R$2,Plausis!A:E,5,0),IF(T360="Ja",VLOOKUP($T$2,Plausis!A:E,5,0),IF(U360="Ja",VLOOKUP($U$2,Plausis!A:E,5,0),IF(AA360="Ja",VLOOKUP($AA$2,Plausis!A:E,5,0),IF(AC360="Ja",VLOOKUP($AC$2,Plausis!A:E,5,0),IF(AD360="Ja",VLOOKUP($AD$2,Plausis!A:E,5,0),"")))))))</f>
        <v/>
      </c>
      <c r="AH360" s="52" t="str">
        <f>IF(Y360="Ja",VLOOKUP($Y$2,Plausis!A:E,5,0),"")</f>
        <v/>
      </c>
      <c r="AI360" s="52" t="str">
        <f t="shared" si="115"/>
        <v>Ja</v>
      </c>
      <c r="AJ360" s="52" t="str">
        <f>IF(S360="Ja",VLOOKUP($S$2,Plausis!A:E,5,0),IF(V360="Ja",VLOOKUP($V$2,Plausis!A:E,5,0),IF(X360="Ja",VLOOKUP($X$2,Plausis!A:E,5,0),"")))</f>
        <v/>
      </c>
      <c r="AL360" s="52" t="s">
        <v>2</v>
      </c>
      <c r="AM360" s="114">
        <v>45531</v>
      </c>
      <c r="AN360" s="52" t="s">
        <v>4467</v>
      </c>
      <c r="AO360" s="52" t="str">
        <f>VLOOKUP(B360,'BAT Grundtabelle'!B:T,19,0)</f>
        <v>ja</v>
      </c>
      <c r="AP360" s="105" t="str">
        <f t="shared" si="116"/>
        <v>10330</v>
      </c>
      <c r="AQ360" s="52" t="str">
        <f t="shared" si="117"/>
        <v>Buchverlag (ohne Druckerei)</v>
      </c>
      <c r="AR360" s="52" t="b">
        <f t="shared" si="131"/>
        <v>0</v>
      </c>
      <c r="AS360" s="52" t="b">
        <f t="shared" si="131"/>
        <v>0</v>
      </c>
      <c r="AT360" s="52" t="b">
        <f t="shared" si="131"/>
        <v>0</v>
      </c>
      <c r="AU360" s="52">
        <f t="shared" si="119"/>
        <v>3</v>
      </c>
      <c r="AW360" s="52" t="b">
        <f t="shared" si="120"/>
        <v>0</v>
      </c>
      <c r="AX360" s="52" t="str">
        <f t="shared" si="121"/>
        <v>Unternehmen</v>
      </c>
      <c r="AY360" s="52" t="b">
        <f t="shared" si="122"/>
        <v>0</v>
      </c>
      <c r="AZ360" s="52" t="str">
        <f t="shared" si="123"/>
        <v>10330</v>
      </c>
      <c r="BA360" s="52" t="str">
        <f>VLOOKUP(A360,'BAT Grundtabelle'!A:U,21,0)</f>
        <v>ja</v>
      </c>
      <c r="BB360" s="52" t="str">
        <f t="shared" si="124"/>
        <v>nein</v>
      </c>
      <c r="BC360" s="52" t="str">
        <f t="shared" si="125"/>
        <v>10330</v>
      </c>
      <c r="BD360" s="52" t="str">
        <f t="shared" si="126"/>
        <v>Buchverlag (ohne Druckerei)</v>
      </c>
      <c r="BE360" s="52" t="str">
        <f t="shared" si="127"/>
        <v>Unternehmen</v>
      </c>
      <c r="BF360" s="52">
        <f t="shared" si="128"/>
        <v>3</v>
      </c>
    </row>
    <row r="361" spans="1:58" hidden="1" x14ac:dyDescent="0.35">
      <c r="A361" s="107" t="s">
        <v>2743</v>
      </c>
      <c r="B361" s="75" t="s">
        <v>269</v>
      </c>
      <c r="C361" s="52" t="s">
        <v>3</v>
      </c>
      <c r="D361" s="52" t="s">
        <v>3</v>
      </c>
      <c r="E361" s="52" t="s">
        <v>2</v>
      </c>
      <c r="F361" s="52" t="s">
        <v>2</v>
      </c>
      <c r="G361" s="52" t="s">
        <v>2</v>
      </c>
      <c r="H361" s="52" t="s">
        <v>2</v>
      </c>
      <c r="I361" s="52" t="s">
        <v>3</v>
      </c>
      <c r="J361" s="52">
        <v>1</v>
      </c>
      <c r="K361" s="52" t="s">
        <v>2</v>
      </c>
      <c r="L361" s="52" t="s">
        <v>2</v>
      </c>
      <c r="M361" s="52" t="s">
        <v>2</v>
      </c>
      <c r="N361" s="52" t="s">
        <v>3</v>
      </c>
      <c r="P361" s="52" t="s">
        <v>4</v>
      </c>
      <c r="Q361" s="52" t="str">
        <f t="shared" si="132"/>
        <v>Nein</v>
      </c>
      <c r="R361" s="52" t="str">
        <f t="shared" si="132"/>
        <v>Nein</v>
      </c>
      <c r="S361" s="52" t="str">
        <f t="shared" si="132"/>
        <v>Nein</v>
      </c>
      <c r="T361" s="52" t="str">
        <f t="shared" si="132"/>
        <v>Nein</v>
      </c>
      <c r="U361" s="52" t="str">
        <f t="shared" si="132"/>
        <v>Nein</v>
      </c>
      <c r="V361" s="52" t="str">
        <f t="shared" si="132"/>
        <v>Nein</v>
      </c>
      <c r="W361" s="52" t="str">
        <f t="shared" si="132"/>
        <v>Nein</v>
      </c>
      <c r="X361" s="52" t="str">
        <f t="shared" si="132"/>
        <v>Nein</v>
      </c>
      <c r="Y361" s="52" t="str">
        <f t="shared" si="132"/>
        <v>Nein</v>
      </c>
      <c r="Z361" s="52" t="str">
        <f t="shared" si="132"/>
        <v>Nein</v>
      </c>
      <c r="AA361" s="52" t="str">
        <f t="shared" si="132"/>
        <v>Nein</v>
      </c>
      <c r="AB361" s="52" t="str">
        <f t="shared" si="132"/>
        <v>Nein</v>
      </c>
      <c r="AC361" s="52" t="str">
        <f t="shared" si="132"/>
        <v>Nein</v>
      </c>
      <c r="AD361" s="52" t="str">
        <f t="shared" si="132"/>
        <v>Nein</v>
      </c>
      <c r="AE361" s="52" t="str">
        <f t="shared" si="132"/>
        <v>Nein</v>
      </c>
      <c r="AF361" s="52" t="str">
        <f t="shared" si="132"/>
        <v>Nein</v>
      </c>
      <c r="AG361" s="61" t="str">
        <f>IF(Q361="Ja",VLOOKUP($Q$2,Plausis!A:E,5,0),IF(R361="Ja",VLOOKUP($R$2,Plausis!A:E,5,0),IF(T361="Ja",VLOOKUP($T$2,Plausis!A:E,5,0),IF(U361="Ja",VLOOKUP($U$2,Plausis!A:E,5,0),IF(AA361="Ja",VLOOKUP($AA$2,Plausis!A:E,5,0),IF(AC361="Ja",VLOOKUP($AC$2,Plausis!A:E,5,0),IF(AD361="Ja",VLOOKUP($AD$2,Plausis!A:E,5,0),"")))))))</f>
        <v/>
      </c>
      <c r="AH361" s="52" t="str">
        <f>IF(Y361="Ja",VLOOKUP($Y$2,Plausis!A:E,5,0),"")</f>
        <v/>
      </c>
      <c r="AI361" s="52" t="str">
        <f t="shared" si="115"/>
        <v>Ja</v>
      </c>
      <c r="AJ361" s="52" t="str">
        <f>IF(S361="Ja",VLOOKUP($S$2,Plausis!A:E,5,0),IF(V361="Ja",VLOOKUP($V$2,Plausis!A:E,5,0),IF(X361="Ja",VLOOKUP($X$2,Plausis!A:E,5,0),"")))</f>
        <v/>
      </c>
      <c r="AL361" s="52" t="s">
        <v>3</v>
      </c>
      <c r="AM361" s="114">
        <v>45531</v>
      </c>
      <c r="AN361" s="52" t="s">
        <v>4467</v>
      </c>
      <c r="AO361" s="52" t="str">
        <f>VLOOKUP(B361,'BAT Grundtabelle'!B:T,19,0)</f>
        <v>ja</v>
      </c>
      <c r="AP361" s="105" t="str">
        <f t="shared" si="116"/>
        <v>10331</v>
      </c>
      <c r="AQ361" s="52" t="str">
        <f t="shared" si="117"/>
        <v>Bügelhilfe</v>
      </c>
      <c r="AR361" s="52" t="b">
        <f t="shared" si="131"/>
        <v>0</v>
      </c>
      <c r="AS361" s="52" t="b">
        <f t="shared" si="131"/>
        <v>0</v>
      </c>
      <c r="AT361" s="52" t="b">
        <f t="shared" si="131"/>
        <v>0</v>
      </c>
      <c r="AU361" s="52">
        <f t="shared" si="119"/>
        <v>1</v>
      </c>
      <c r="AW361" s="52" t="b">
        <f t="shared" si="120"/>
        <v>0</v>
      </c>
      <c r="AX361" s="52" t="str">
        <f t="shared" si="121"/>
        <v>Unternehmen</v>
      </c>
      <c r="AY361" s="52" t="b">
        <f t="shared" si="122"/>
        <v>0</v>
      </c>
      <c r="AZ361" s="52" t="str">
        <f t="shared" si="123"/>
        <v>10331</v>
      </c>
      <c r="BA361" s="52" t="str">
        <f>VLOOKUP(A361,'BAT Grundtabelle'!A:U,21,0)</f>
        <v>ja</v>
      </c>
      <c r="BB361" s="52" t="str">
        <f t="shared" si="124"/>
        <v>nein</v>
      </c>
      <c r="BC361" s="52" t="str">
        <f t="shared" si="125"/>
        <v>10331</v>
      </c>
      <c r="BD361" s="52" t="str">
        <f t="shared" si="126"/>
        <v>Bügelhilfe</v>
      </c>
      <c r="BE361" s="52" t="str">
        <f t="shared" si="127"/>
        <v>Unternehmen</v>
      </c>
      <c r="BF361" s="52">
        <f t="shared" si="128"/>
        <v>1</v>
      </c>
    </row>
    <row r="362" spans="1:58" hidden="1" x14ac:dyDescent="0.35">
      <c r="A362" s="107" t="s">
        <v>2744</v>
      </c>
      <c r="B362" s="75" t="s">
        <v>270</v>
      </c>
      <c r="C362" s="52" t="s">
        <v>3</v>
      </c>
      <c r="D362" s="52" t="s">
        <v>3</v>
      </c>
      <c r="E362" s="52" t="s">
        <v>2</v>
      </c>
      <c r="F362" s="52" t="s">
        <v>2</v>
      </c>
      <c r="G362" s="52" t="s">
        <v>2</v>
      </c>
      <c r="H362" s="52" t="s">
        <v>2</v>
      </c>
      <c r="I362" s="52" t="s">
        <v>3</v>
      </c>
      <c r="J362" s="52">
        <v>1</v>
      </c>
      <c r="K362" s="52" t="s">
        <v>2</v>
      </c>
      <c r="L362" s="52" t="s">
        <v>2</v>
      </c>
      <c r="M362" s="52" t="s">
        <v>2</v>
      </c>
      <c r="N362" s="52" t="s">
        <v>3</v>
      </c>
      <c r="P362" s="52" t="s">
        <v>4</v>
      </c>
      <c r="Q362" s="52" t="str">
        <f t="shared" si="132"/>
        <v>Nein</v>
      </c>
      <c r="R362" s="52" t="str">
        <f t="shared" si="132"/>
        <v>Nein</v>
      </c>
      <c r="S362" s="52" t="str">
        <f t="shared" si="132"/>
        <v>Nein</v>
      </c>
      <c r="T362" s="52" t="str">
        <f t="shared" si="132"/>
        <v>Nein</v>
      </c>
      <c r="U362" s="52" t="str">
        <f t="shared" si="132"/>
        <v>Nein</v>
      </c>
      <c r="V362" s="52" t="str">
        <f t="shared" si="132"/>
        <v>Nein</v>
      </c>
      <c r="W362" s="52" t="str">
        <f t="shared" si="132"/>
        <v>Nein</v>
      </c>
      <c r="X362" s="52" t="str">
        <f t="shared" si="132"/>
        <v>Nein</v>
      </c>
      <c r="Y362" s="52" t="str">
        <f t="shared" si="132"/>
        <v>Nein</v>
      </c>
      <c r="Z362" s="52" t="str">
        <f t="shared" si="132"/>
        <v>Nein</v>
      </c>
      <c r="AA362" s="52" t="str">
        <f t="shared" si="132"/>
        <v>Nein</v>
      </c>
      <c r="AB362" s="52" t="str">
        <f t="shared" si="132"/>
        <v>Nein</v>
      </c>
      <c r="AC362" s="52" t="str">
        <f t="shared" si="132"/>
        <v>Nein</v>
      </c>
      <c r="AD362" s="52" t="str">
        <f t="shared" si="132"/>
        <v>Nein</v>
      </c>
      <c r="AE362" s="52" t="str">
        <f t="shared" si="132"/>
        <v>Nein</v>
      </c>
      <c r="AF362" s="52" t="str">
        <f t="shared" si="132"/>
        <v>Nein</v>
      </c>
      <c r="AG362" s="61" t="str">
        <f>IF(Q362="Ja",VLOOKUP($Q$2,Plausis!A:E,5,0),IF(R362="Ja",VLOOKUP($R$2,Plausis!A:E,5,0),IF(T362="Ja",VLOOKUP($T$2,Plausis!A:E,5,0),IF(U362="Ja",VLOOKUP($U$2,Plausis!A:E,5,0),IF(AA362="Ja",VLOOKUP($AA$2,Plausis!A:E,5,0),IF(AC362="Ja",VLOOKUP($AC$2,Plausis!A:E,5,0),IF(AD362="Ja",VLOOKUP($AD$2,Plausis!A:E,5,0),"")))))))</f>
        <v/>
      </c>
      <c r="AH362" s="52" t="str">
        <f>IF(Y362="Ja",VLOOKUP($Y$2,Plausis!A:E,5,0),"")</f>
        <v/>
      </c>
      <c r="AI362" s="52" t="str">
        <f t="shared" si="115"/>
        <v>Ja</v>
      </c>
      <c r="AJ362" s="52" t="str">
        <f>IF(S362="Ja",VLOOKUP($S$2,Plausis!A:E,5,0),IF(V362="Ja",VLOOKUP($V$2,Plausis!A:E,5,0),IF(X362="Ja",VLOOKUP($X$2,Plausis!A:E,5,0),"")))</f>
        <v/>
      </c>
      <c r="AL362" s="52" t="s">
        <v>3</v>
      </c>
      <c r="AM362" s="114">
        <v>45531</v>
      </c>
      <c r="AN362" s="52" t="s">
        <v>4467</v>
      </c>
      <c r="AO362" s="52" t="str">
        <f>VLOOKUP(B362,'BAT Grundtabelle'!B:T,19,0)</f>
        <v>ja</v>
      </c>
      <c r="AP362" s="105" t="str">
        <f t="shared" si="116"/>
        <v>10332</v>
      </c>
      <c r="AQ362" s="52" t="str">
        <f t="shared" si="117"/>
        <v>Bügelservice</v>
      </c>
      <c r="AR362" s="52" t="b">
        <f t="shared" si="131"/>
        <v>0</v>
      </c>
      <c r="AS362" s="52" t="b">
        <f t="shared" si="131"/>
        <v>0</v>
      </c>
      <c r="AT362" s="52" t="b">
        <f t="shared" si="131"/>
        <v>0</v>
      </c>
      <c r="AU362" s="52">
        <f t="shared" si="119"/>
        <v>1</v>
      </c>
      <c r="AW362" s="52" t="b">
        <f t="shared" si="120"/>
        <v>0</v>
      </c>
      <c r="AX362" s="52" t="str">
        <f t="shared" si="121"/>
        <v>Unternehmen</v>
      </c>
      <c r="AY362" s="52" t="b">
        <f t="shared" si="122"/>
        <v>0</v>
      </c>
      <c r="AZ362" s="52" t="str">
        <f t="shared" si="123"/>
        <v>10332</v>
      </c>
      <c r="BA362" s="52" t="str">
        <f>VLOOKUP(A362,'BAT Grundtabelle'!A:U,21,0)</f>
        <v>ja</v>
      </c>
      <c r="BB362" s="52" t="str">
        <f t="shared" si="124"/>
        <v>nein</v>
      </c>
      <c r="BC362" s="52" t="str">
        <f t="shared" si="125"/>
        <v>10332</v>
      </c>
      <c r="BD362" s="52" t="str">
        <f t="shared" si="126"/>
        <v>Bügelservice</v>
      </c>
      <c r="BE362" s="52" t="str">
        <f t="shared" si="127"/>
        <v>Unternehmen</v>
      </c>
      <c r="BF362" s="52">
        <f t="shared" si="128"/>
        <v>1</v>
      </c>
    </row>
    <row r="363" spans="1:58" hidden="1" x14ac:dyDescent="0.35">
      <c r="A363" s="107" t="s">
        <v>2745</v>
      </c>
      <c r="B363" s="75" t="s">
        <v>95</v>
      </c>
      <c r="C363" s="52" t="s">
        <v>3</v>
      </c>
      <c r="D363" s="52" t="s">
        <v>3</v>
      </c>
      <c r="E363" s="52" t="s">
        <v>2</v>
      </c>
      <c r="F363" s="52" t="s">
        <v>2</v>
      </c>
      <c r="G363" s="52" t="s">
        <v>2</v>
      </c>
      <c r="H363" s="52" t="s">
        <v>2</v>
      </c>
      <c r="I363" s="52" t="s">
        <v>3</v>
      </c>
      <c r="J363" s="52">
        <v>1</v>
      </c>
      <c r="K363" s="52" t="s">
        <v>2</v>
      </c>
      <c r="L363" s="52" t="s">
        <v>2</v>
      </c>
      <c r="M363" s="52" t="s">
        <v>2</v>
      </c>
      <c r="N363" s="52" t="s">
        <v>3</v>
      </c>
      <c r="P363" s="52" t="s">
        <v>4</v>
      </c>
      <c r="Q363" s="52" t="str">
        <f t="shared" ref="Q363:AF372" si="133">IF(ISERROR(FIND(Q$2,$P363,1)),"Nein","Ja")</f>
        <v>Nein</v>
      </c>
      <c r="R363" s="52" t="str">
        <f t="shared" si="133"/>
        <v>Nein</v>
      </c>
      <c r="S363" s="52" t="str">
        <f t="shared" si="133"/>
        <v>Nein</v>
      </c>
      <c r="T363" s="52" t="str">
        <f t="shared" si="133"/>
        <v>Nein</v>
      </c>
      <c r="U363" s="52" t="str">
        <f t="shared" si="133"/>
        <v>Nein</v>
      </c>
      <c r="V363" s="52" t="str">
        <f t="shared" si="133"/>
        <v>Nein</v>
      </c>
      <c r="W363" s="52" t="str">
        <f t="shared" si="133"/>
        <v>Nein</v>
      </c>
      <c r="X363" s="52" t="str">
        <f t="shared" si="133"/>
        <v>Nein</v>
      </c>
      <c r="Y363" s="52" t="str">
        <f t="shared" si="133"/>
        <v>Nein</v>
      </c>
      <c r="Z363" s="52" t="str">
        <f t="shared" si="133"/>
        <v>Nein</v>
      </c>
      <c r="AA363" s="52" t="str">
        <f t="shared" si="133"/>
        <v>Nein</v>
      </c>
      <c r="AB363" s="52" t="str">
        <f t="shared" si="133"/>
        <v>Nein</v>
      </c>
      <c r="AC363" s="52" t="str">
        <f t="shared" si="133"/>
        <v>Nein</v>
      </c>
      <c r="AD363" s="52" t="str">
        <f t="shared" si="133"/>
        <v>Nein</v>
      </c>
      <c r="AE363" s="52" t="str">
        <f t="shared" si="133"/>
        <v>Nein</v>
      </c>
      <c r="AF363" s="52" t="str">
        <f t="shared" si="133"/>
        <v>Nein</v>
      </c>
      <c r="AG363" s="61" t="str">
        <f>IF(Q363="Ja",VLOOKUP($Q$2,Plausis!A:E,5,0),IF(R363="Ja",VLOOKUP($R$2,Plausis!A:E,5,0),IF(T363="Ja",VLOOKUP($T$2,Plausis!A:E,5,0),IF(U363="Ja",VLOOKUP($U$2,Plausis!A:E,5,0),IF(AA363="Ja",VLOOKUP($AA$2,Plausis!A:E,5,0),IF(AC363="Ja",VLOOKUP($AC$2,Plausis!A:E,5,0),IF(AD363="Ja",VLOOKUP($AD$2,Plausis!A:E,5,0),"")))))))</f>
        <v/>
      </c>
      <c r="AH363" s="52" t="str">
        <f>IF(Y363="Ja",VLOOKUP($Y$2,Plausis!A:E,5,0),"")</f>
        <v/>
      </c>
      <c r="AI363" s="52" t="str">
        <f t="shared" si="115"/>
        <v>Ja</v>
      </c>
      <c r="AJ363" s="52" t="str">
        <f>IF(S363="Ja",VLOOKUP($S$2,Plausis!A:E,5,0),IF(V363="Ja",VLOOKUP($V$2,Plausis!A:E,5,0),IF(X363="Ja",VLOOKUP($X$2,Plausis!A:E,5,0),"")))</f>
        <v/>
      </c>
      <c r="AL363" s="52" t="s">
        <v>2</v>
      </c>
      <c r="AM363" s="114">
        <v>45531</v>
      </c>
      <c r="AN363" s="52" t="s">
        <v>4467</v>
      </c>
      <c r="AO363" s="52" t="str">
        <f>VLOOKUP(B363,'BAT Grundtabelle'!B:T,19,0)</f>
        <v>ja</v>
      </c>
      <c r="AP363" s="105" t="str">
        <f t="shared" si="116"/>
        <v>10333</v>
      </c>
      <c r="AQ363" s="52" t="str">
        <f t="shared" si="117"/>
        <v>Bühnenbaubetrieb</v>
      </c>
      <c r="AR363" s="52" t="b">
        <f t="shared" ref="AR363:AT382" si="134">IF(ISERROR(FIND(AR$1,$P363,1)),FALSE,TRUE)</f>
        <v>0</v>
      </c>
      <c r="AS363" s="52" t="b">
        <f t="shared" si="134"/>
        <v>0</v>
      </c>
      <c r="AT363" s="52" t="b">
        <f t="shared" si="134"/>
        <v>0</v>
      </c>
      <c r="AU363" s="52">
        <f t="shared" si="119"/>
        <v>1</v>
      </c>
      <c r="AW363" s="52" t="b">
        <f t="shared" si="120"/>
        <v>0</v>
      </c>
      <c r="AX363" s="52" t="str">
        <f t="shared" si="121"/>
        <v>Unternehmen</v>
      </c>
      <c r="AY363" s="52" t="b">
        <f t="shared" si="122"/>
        <v>0</v>
      </c>
      <c r="AZ363" s="52" t="str">
        <f t="shared" si="123"/>
        <v>10333</v>
      </c>
      <c r="BA363" s="52" t="str">
        <f>VLOOKUP(A363,'BAT Grundtabelle'!A:U,21,0)</f>
        <v>ja</v>
      </c>
      <c r="BB363" s="52" t="str">
        <f t="shared" si="124"/>
        <v>nein</v>
      </c>
      <c r="BC363" s="52" t="str">
        <f t="shared" si="125"/>
        <v>10333</v>
      </c>
      <c r="BD363" s="52" t="str">
        <f t="shared" si="126"/>
        <v>Bühnenbaubetrieb</v>
      </c>
      <c r="BE363" s="52" t="str">
        <f t="shared" si="127"/>
        <v>Unternehmen</v>
      </c>
      <c r="BF363" s="52">
        <f t="shared" si="128"/>
        <v>1</v>
      </c>
    </row>
    <row r="364" spans="1:58" hidden="1" x14ac:dyDescent="0.35">
      <c r="A364" s="107" t="s">
        <v>2746</v>
      </c>
      <c r="B364" s="75" t="s">
        <v>1397</v>
      </c>
      <c r="C364" s="52" t="s">
        <v>3</v>
      </c>
      <c r="D364" s="52" t="s">
        <v>3</v>
      </c>
      <c r="E364" s="52" t="s">
        <v>2</v>
      </c>
      <c r="F364" s="52" t="s">
        <v>2</v>
      </c>
      <c r="G364" s="52" t="s">
        <v>2</v>
      </c>
      <c r="H364" s="52" t="s">
        <v>2</v>
      </c>
      <c r="I364" s="52" t="s">
        <v>3</v>
      </c>
      <c r="J364" s="52">
        <v>1</v>
      </c>
      <c r="K364" s="52" t="s">
        <v>2</v>
      </c>
      <c r="L364" s="52" t="s">
        <v>2</v>
      </c>
      <c r="M364" s="52" t="s">
        <v>2</v>
      </c>
      <c r="N364" s="52" t="s">
        <v>3</v>
      </c>
      <c r="P364" s="52" t="s">
        <v>4</v>
      </c>
      <c r="Q364" s="52" t="str">
        <f t="shared" si="133"/>
        <v>Nein</v>
      </c>
      <c r="R364" s="52" t="str">
        <f t="shared" si="133"/>
        <v>Nein</v>
      </c>
      <c r="S364" s="52" t="str">
        <f t="shared" si="133"/>
        <v>Nein</v>
      </c>
      <c r="T364" s="52" t="str">
        <f t="shared" si="133"/>
        <v>Nein</v>
      </c>
      <c r="U364" s="52" t="str">
        <f t="shared" si="133"/>
        <v>Nein</v>
      </c>
      <c r="V364" s="52" t="str">
        <f t="shared" si="133"/>
        <v>Nein</v>
      </c>
      <c r="W364" s="52" t="str">
        <f t="shared" si="133"/>
        <v>Nein</v>
      </c>
      <c r="X364" s="52" t="str">
        <f t="shared" si="133"/>
        <v>Nein</v>
      </c>
      <c r="Y364" s="52" t="str">
        <f t="shared" si="133"/>
        <v>Nein</v>
      </c>
      <c r="Z364" s="52" t="str">
        <f t="shared" si="133"/>
        <v>Nein</v>
      </c>
      <c r="AA364" s="52" t="str">
        <f t="shared" si="133"/>
        <v>Nein</v>
      </c>
      <c r="AB364" s="52" t="str">
        <f t="shared" si="133"/>
        <v>Nein</v>
      </c>
      <c r="AC364" s="52" t="str">
        <f t="shared" si="133"/>
        <v>Nein</v>
      </c>
      <c r="AD364" s="52" t="str">
        <f t="shared" si="133"/>
        <v>Nein</v>
      </c>
      <c r="AE364" s="52" t="str">
        <f t="shared" si="133"/>
        <v>Nein</v>
      </c>
      <c r="AF364" s="52" t="str">
        <f t="shared" si="133"/>
        <v>Nein</v>
      </c>
      <c r="AG364" s="61" t="str">
        <f>IF(Q364="Ja",VLOOKUP($Q$2,Plausis!A:E,5,0),IF(R364="Ja",VLOOKUP($R$2,Plausis!A:E,5,0),IF(T364="Ja",VLOOKUP($T$2,Plausis!A:E,5,0),IF(U364="Ja",VLOOKUP($U$2,Plausis!A:E,5,0),IF(AA364="Ja",VLOOKUP($AA$2,Plausis!A:E,5,0),IF(AC364="Ja",VLOOKUP($AC$2,Plausis!A:E,5,0),IF(AD364="Ja",VLOOKUP($AD$2,Plausis!A:E,5,0),"")))))))</f>
        <v/>
      </c>
      <c r="AH364" s="52" t="str">
        <f>IF(Y364="Ja",VLOOKUP($Y$2,Plausis!A:E,5,0),"")</f>
        <v/>
      </c>
      <c r="AI364" s="52" t="str">
        <f t="shared" si="115"/>
        <v>Ja</v>
      </c>
      <c r="AJ364" s="52" t="str">
        <f>IF(S364="Ja",VLOOKUP($S$2,Plausis!A:E,5,0),IF(V364="Ja",VLOOKUP($V$2,Plausis!A:E,5,0),IF(X364="Ja",VLOOKUP($X$2,Plausis!A:E,5,0),"")))</f>
        <v/>
      </c>
      <c r="AL364" s="52" t="s">
        <v>2</v>
      </c>
      <c r="AM364" s="114">
        <v>45531</v>
      </c>
      <c r="AN364" s="52" t="s">
        <v>4467</v>
      </c>
      <c r="AO364" s="52" t="str">
        <f>VLOOKUP(B364,'BAT Grundtabelle'!B:T,19,0)</f>
        <v>ja</v>
      </c>
      <c r="AP364" s="105" t="str">
        <f t="shared" si="116"/>
        <v>10334</v>
      </c>
      <c r="AQ364" s="52" t="str">
        <f t="shared" si="117"/>
        <v>Bühnentechnik</v>
      </c>
      <c r="AR364" s="52" t="b">
        <f t="shared" si="134"/>
        <v>0</v>
      </c>
      <c r="AS364" s="52" t="b">
        <f t="shared" si="134"/>
        <v>0</v>
      </c>
      <c r="AT364" s="52" t="b">
        <f t="shared" si="134"/>
        <v>0</v>
      </c>
      <c r="AU364" s="52">
        <f t="shared" si="119"/>
        <v>1</v>
      </c>
      <c r="AW364" s="52" t="b">
        <f t="shared" si="120"/>
        <v>0</v>
      </c>
      <c r="AX364" s="52" t="str">
        <f t="shared" si="121"/>
        <v>Unternehmen</v>
      </c>
      <c r="AY364" s="52" t="b">
        <f t="shared" si="122"/>
        <v>0</v>
      </c>
      <c r="AZ364" s="52" t="str">
        <f t="shared" si="123"/>
        <v>10334</v>
      </c>
      <c r="BA364" s="52" t="str">
        <f>VLOOKUP(A364,'BAT Grundtabelle'!A:U,21,0)</f>
        <v>ja</v>
      </c>
      <c r="BB364" s="52" t="str">
        <f t="shared" si="124"/>
        <v>nein</v>
      </c>
      <c r="BC364" s="52" t="str">
        <f t="shared" si="125"/>
        <v>10334</v>
      </c>
      <c r="BD364" s="52" t="str">
        <f t="shared" si="126"/>
        <v>Bühnentechnik</v>
      </c>
      <c r="BE364" s="52" t="str">
        <f t="shared" si="127"/>
        <v>Unternehmen</v>
      </c>
      <c r="BF364" s="52">
        <f t="shared" si="128"/>
        <v>1</v>
      </c>
    </row>
    <row r="365" spans="1:58" hidden="1" x14ac:dyDescent="0.35">
      <c r="A365" s="107" t="s">
        <v>2747</v>
      </c>
      <c r="B365" s="75" t="s">
        <v>96</v>
      </c>
      <c r="C365" s="52" t="s">
        <v>3</v>
      </c>
      <c r="D365" s="52" t="s">
        <v>3</v>
      </c>
      <c r="E365" s="52" t="s">
        <v>2</v>
      </c>
      <c r="F365" s="52" t="s">
        <v>2</v>
      </c>
      <c r="G365" s="52" t="s">
        <v>2</v>
      </c>
      <c r="H365" s="52" t="s">
        <v>2</v>
      </c>
      <c r="I365" s="52" t="s">
        <v>3</v>
      </c>
      <c r="J365" s="52">
        <v>1</v>
      </c>
      <c r="K365" s="52" t="s">
        <v>2</v>
      </c>
      <c r="L365" s="52" t="s">
        <v>2</v>
      </c>
      <c r="M365" s="52" t="s">
        <v>2</v>
      </c>
      <c r="N365" s="52" t="s">
        <v>3</v>
      </c>
      <c r="P365" s="52" t="s">
        <v>4</v>
      </c>
      <c r="Q365" s="52" t="str">
        <f t="shared" si="133"/>
        <v>Nein</v>
      </c>
      <c r="R365" s="52" t="str">
        <f t="shared" si="133"/>
        <v>Nein</v>
      </c>
      <c r="S365" s="52" t="str">
        <f t="shared" si="133"/>
        <v>Nein</v>
      </c>
      <c r="T365" s="52" t="str">
        <f t="shared" si="133"/>
        <v>Nein</v>
      </c>
      <c r="U365" s="52" t="str">
        <f t="shared" si="133"/>
        <v>Nein</v>
      </c>
      <c r="V365" s="52" t="str">
        <f t="shared" si="133"/>
        <v>Nein</v>
      </c>
      <c r="W365" s="52" t="str">
        <f t="shared" si="133"/>
        <v>Nein</v>
      </c>
      <c r="X365" s="52" t="str">
        <f t="shared" si="133"/>
        <v>Nein</v>
      </c>
      <c r="Y365" s="52" t="str">
        <f t="shared" si="133"/>
        <v>Nein</v>
      </c>
      <c r="Z365" s="52" t="str">
        <f t="shared" si="133"/>
        <v>Nein</v>
      </c>
      <c r="AA365" s="52" t="str">
        <f t="shared" si="133"/>
        <v>Nein</v>
      </c>
      <c r="AB365" s="52" t="str">
        <f t="shared" si="133"/>
        <v>Nein</v>
      </c>
      <c r="AC365" s="52" t="str">
        <f t="shared" si="133"/>
        <v>Nein</v>
      </c>
      <c r="AD365" s="52" t="str">
        <f t="shared" si="133"/>
        <v>Nein</v>
      </c>
      <c r="AE365" s="52" t="str">
        <f t="shared" si="133"/>
        <v>Nein</v>
      </c>
      <c r="AF365" s="52" t="str">
        <f t="shared" si="133"/>
        <v>Nein</v>
      </c>
      <c r="AG365" s="61" t="str">
        <f>IF(Q365="Ja",VLOOKUP($Q$2,Plausis!A:E,5,0),IF(R365="Ja",VLOOKUP($R$2,Plausis!A:E,5,0),IF(T365="Ja",VLOOKUP($T$2,Plausis!A:E,5,0),IF(U365="Ja",VLOOKUP($U$2,Plausis!A:E,5,0),IF(AA365="Ja",VLOOKUP($AA$2,Plausis!A:E,5,0),IF(AC365="Ja",VLOOKUP($AC$2,Plausis!A:E,5,0),IF(AD365="Ja",VLOOKUP($AD$2,Plausis!A:E,5,0),"")))))))</f>
        <v/>
      </c>
      <c r="AH365" s="52" t="str">
        <f>IF(Y365="Ja",VLOOKUP($Y$2,Plausis!A:E,5,0),"")</f>
        <v/>
      </c>
      <c r="AI365" s="52" t="str">
        <f t="shared" si="115"/>
        <v>Ja</v>
      </c>
      <c r="AJ365" s="52" t="str">
        <f>IF(S365="Ja",VLOOKUP($S$2,Plausis!A:E,5,0),IF(V365="Ja",VLOOKUP($V$2,Plausis!A:E,5,0),IF(X365="Ja",VLOOKUP($X$2,Plausis!A:E,5,0),"")))</f>
        <v/>
      </c>
      <c r="AL365" s="52" t="s">
        <v>2</v>
      </c>
      <c r="AM365" s="114">
        <v>45531</v>
      </c>
      <c r="AN365" s="52" t="s">
        <v>4467</v>
      </c>
      <c r="AO365" s="52" t="str">
        <f>VLOOKUP(B365,'BAT Grundtabelle'!B:T,19,0)</f>
        <v>ja</v>
      </c>
      <c r="AP365" s="105" t="str">
        <f t="shared" si="116"/>
        <v>10335</v>
      </c>
      <c r="AQ365" s="52" t="str">
        <f t="shared" si="117"/>
        <v>Bühnenvermietung</v>
      </c>
      <c r="AR365" s="52" t="b">
        <f t="shared" si="134"/>
        <v>0</v>
      </c>
      <c r="AS365" s="52" t="b">
        <f t="shared" si="134"/>
        <v>0</v>
      </c>
      <c r="AT365" s="52" t="b">
        <f t="shared" si="134"/>
        <v>0</v>
      </c>
      <c r="AU365" s="52">
        <f t="shared" si="119"/>
        <v>1</v>
      </c>
      <c r="AW365" s="52" t="b">
        <f t="shared" si="120"/>
        <v>0</v>
      </c>
      <c r="AX365" s="52" t="str">
        <f t="shared" si="121"/>
        <v>Unternehmen</v>
      </c>
      <c r="AY365" s="52" t="b">
        <f t="shared" si="122"/>
        <v>0</v>
      </c>
      <c r="AZ365" s="52" t="str">
        <f t="shared" si="123"/>
        <v>10335</v>
      </c>
      <c r="BA365" s="52" t="str">
        <f>VLOOKUP(A365,'BAT Grundtabelle'!A:U,21,0)</f>
        <v>ja</v>
      </c>
      <c r="BB365" s="52" t="str">
        <f t="shared" si="124"/>
        <v>nein</v>
      </c>
      <c r="BC365" s="52" t="str">
        <f t="shared" si="125"/>
        <v>10335</v>
      </c>
      <c r="BD365" s="52" t="str">
        <f t="shared" si="126"/>
        <v>Bühnenvermietung</v>
      </c>
      <c r="BE365" s="52" t="str">
        <f t="shared" si="127"/>
        <v>Unternehmen</v>
      </c>
      <c r="BF365" s="52">
        <f t="shared" si="128"/>
        <v>1</v>
      </c>
    </row>
    <row r="366" spans="1:58" hidden="1" x14ac:dyDescent="0.35">
      <c r="A366" s="107" t="s">
        <v>2129</v>
      </c>
      <c r="B366" s="75" t="s">
        <v>2128</v>
      </c>
      <c r="C366" s="52" t="s">
        <v>3</v>
      </c>
      <c r="D366" s="52" t="s">
        <v>3</v>
      </c>
      <c r="E366" s="52" t="s">
        <v>2</v>
      </c>
      <c r="F366" s="52" t="s">
        <v>2</v>
      </c>
      <c r="G366" s="52" t="s">
        <v>2</v>
      </c>
      <c r="H366" s="52" t="s">
        <v>2</v>
      </c>
      <c r="I366" s="52" t="s">
        <v>3</v>
      </c>
      <c r="J366" s="52">
        <v>1</v>
      </c>
      <c r="K366" s="52" t="s">
        <v>2</v>
      </c>
      <c r="L366" s="52" t="s">
        <v>2</v>
      </c>
      <c r="M366" s="52" t="s">
        <v>2</v>
      </c>
      <c r="N366" s="52" t="s">
        <v>3</v>
      </c>
      <c r="P366" s="52" t="s">
        <v>4</v>
      </c>
      <c r="Q366" s="52" t="str">
        <f t="shared" si="133"/>
        <v>Nein</v>
      </c>
      <c r="R366" s="52" t="str">
        <f t="shared" si="133"/>
        <v>Nein</v>
      </c>
      <c r="S366" s="52" t="str">
        <f t="shared" si="133"/>
        <v>Nein</v>
      </c>
      <c r="T366" s="52" t="str">
        <f t="shared" si="133"/>
        <v>Nein</v>
      </c>
      <c r="U366" s="52" t="str">
        <f t="shared" si="133"/>
        <v>Nein</v>
      </c>
      <c r="V366" s="52" t="str">
        <f t="shared" si="133"/>
        <v>Nein</v>
      </c>
      <c r="W366" s="52" t="str">
        <f t="shared" si="133"/>
        <v>Nein</v>
      </c>
      <c r="X366" s="52" t="str">
        <f t="shared" si="133"/>
        <v>Nein</v>
      </c>
      <c r="Y366" s="52" t="str">
        <f t="shared" si="133"/>
        <v>Nein</v>
      </c>
      <c r="Z366" s="52" t="str">
        <f t="shared" si="133"/>
        <v>Nein</v>
      </c>
      <c r="AA366" s="52" t="str">
        <f t="shared" si="133"/>
        <v>Nein</v>
      </c>
      <c r="AB366" s="52" t="str">
        <f t="shared" si="133"/>
        <v>Nein</v>
      </c>
      <c r="AC366" s="52" t="str">
        <f t="shared" si="133"/>
        <v>Nein</v>
      </c>
      <c r="AD366" s="52" t="str">
        <f t="shared" si="133"/>
        <v>Nein</v>
      </c>
      <c r="AE366" s="52" t="str">
        <f t="shared" si="133"/>
        <v>Nein</v>
      </c>
      <c r="AF366" s="52" t="str">
        <f t="shared" si="133"/>
        <v>Nein</v>
      </c>
      <c r="AG366" s="61" t="str">
        <f>IF(Q366="Ja",VLOOKUP($Q$2,Plausis!A:E,5,0),IF(R366="Ja",VLOOKUP($R$2,Plausis!A:E,5,0),IF(T366="Ja",VLOOKUP($T$2,Plausis!A:E,5,0),IF(U366="Ja",VLOOKUP($U$2,Plausis!A:E,5,0),IF(AA366="Ja",VLOOKUP($AA$2,Plausis!A:E,5,0),IF(AC366="Ja",VLOOKUP($AC$2,Plausis!A:E,5,0),IF(AD366="Ja",VLOOKUP($AD$2,Plausis!A:E,5,0),"")))))))</f>
        <v/>
      </c>
      <c r="AH366" s="52" t="str">
        <f>IF(Y366="Ja",VLOOKUP($Y$2,Plausis!A:E,5,0),"")</f>
        <v/>
      </c>
      <c r="AI366" s="52" t="str">
        <f t="shared" si="115"/>
        <v>Ja</v>
      </c>
      <c r="AJ366" s="52" t="str">
        <f>IF(S366="Ja",VLOOKUP($S$2,Plausis!A:E,5,0),IF(V366="Ja",VLOOKUP($V$2,Plausis!A:E,5,0),IF(X366="Ja",VLOOKUP($X$2,Plausis!A:E,5,0),"")))</f>
        <v/>
      </c>
      <c r="AL366" s="52" t="s">
        <v>2</v>
      </c>
      <c r="AM366" s="114">
        <v>45531</v>
      </c>
      <c r="AN366" s="52" t="s">
        <v>4467</v>
      </c>
      <c r="AO366" s="52" t="str">
        <f>VLOOKUP(B366,'BAT Grundtabelle'!B:T,19,0)</f>
        <v>ja</v>
      </c>
      <c r="AP366" s="105" t="str">
        <f t="shared" si="116"/>
        <v>5730</v>
      </c>
      <c r="AQ366" s="52" t="str">
        <f t="shared" si="117"/>
        <v>Bürgersteig- und Straßenreinigungsbetrieb</v>
      </c>
      <c r="AR366" s="52" t="b">
        <f t="shared" si="134"/>
        <v>0</v>
      </c>
      <c r="AS366" s="52" t="b">
        <f t="shared" si="134"/>
        <v>0</v>
      </c>
      <c r="AT366" s="52" t="b">
        <f t="shared" si="134"/>
        <v>0</v>
      </c>
      <c r="AU366" s="52">
        <f t="shared" si="119"/>
        <v>1</v>
      </c>
      <c r="AW366" s="52" t="b">
        <f t="shared" si="120"/>
        <v>0</v>
      </c>
      <c r="AX366" s="52" t="str">
        <f t="shared" si="121"/>
        <v>Unternehmen</v>
      </c>
      <c r="AY366" s="52" t="b">
        <f t="shared" si="122"/>
        <v>0</v>
      </c>
      <c r="AZ366" s="52" t="str">
        <f t="shared" si="123"/>
        <v>5730</v>
      </c>
      <c r="BA366" s="52" t="str">
        <f>VLOOKUP(A366,'BAT Grundtabelle'!A:U,21,0)</f>
        <v>ja</v>
      </c>
      <c r="BB366" s="52" t="str">
        <f t="shared" si="124"/>
        <v>nein</v>
      </c>
      <c r="BC366" s="52" t="str">
        <f t="shared" si="125"/>
        <v>5730</v>
      </c>
      <c r="BD366" s="52" t="str">
        <f t="shared" si="126"/>
        <v>Bürgersteig- und Straßenreinigungsbetrieb</v>
      </c>
      <c r="BE366" s="52" t="str">
        <f t="shared" si="127"/>
        <v>Unternehmen</v>
      </c>
      <c r="BF366" s="52">
        <f t="shared" si="128"/>
        <v>1</v>
      </c>
    </row>
    <row r="367" spans="1:58" hidden="1" x14ac:dyDescent="0.35">
      <c r="A367" s="107" t="s">
        <v>2748</v>
      </c>
      <c r="B367" s="75" t="s">
        <v>1440</v>
      </c>
      <c r="C367" s="52" t="s">
        <v>3</v>
      </c>
      <c r="D367" s="52" t="s">
        <v>3</v>
      </c>
      <c r="E367" s="52" t="s">
        <v>2</v>
      </c>
      <c r="F367" s="52" t="s">
        <v>2</v>
      </c>
      <c r="G367" s="52" t="s">
        <v>2</v>
      </c>
      <c r="H367" s="52" t="s">
        <v>2</v>
      </c>
      <c r="I367" s="52" t="s">
        <v>3</v>
      </c>
      <c r="J367" s="52">
        <v>1</v>
      </c>
      <c r="K367" s="52" t="s">
        <v>2</v>
      </c>
      <c r="L367" s="52" t="s">
        <v>2</v>
      </c>
      <c r="M367" s="52" t="s">
        <v>2</v>
      </c>
      <c r="N367" s="52" t="s">
        <v>3</v>
      </c>
      <c r="P367" s="52" t="s">
        <v>4</v>
      </c>
      <c r="Q367" s="52" t="str">
        <f t="shared" si="133"/>
        <v>Nein</v>
      </c>
      <c r="R367" s="52" t="str">
        <f t="shared" si="133"/>
        <v>Nein</v>
      </c>
      <c r="S367" s="52" t="str">
        <f t="shared" si="133"/>
        <v>Nein</v>
      </c>
      <c r="T367" s="52" t="str">
        <f t="shared" si="133"/>
        <v>Nein</v>
      </c>
      <c r="U367" s="52" t="str">
        <f t="shared" si="133"/>
        <v>Nein</v>
      </c>
      <c r="V367" s="52" t="str">
        <f t="shared" si="133"/>
        <v>Nein</v>
      </c>
      <c r="W367" s="52" t="str">
        <f t="shared" si="133"/>
        <v>Nein</v>
      </c>
      <c r="X367" s="52" t="str">
        <f t="shared" si="133"/>
        <v>Nein</v>
      </c>
      <c r="Y367" s="52" t="str">
        <f t="shared" si="133"/>
        <v>Nein</v>
      </c>
      <c r="Z367" s="52" t="str">
        <f t="shared" si="133"/>
        <v>Nein</v>
      </c>
      <c r="AA367" s="52" t="str">
        <f t="shared" si="133"/>
        <v>Nein</v>
      </c>
      <c r="AB367" s="52" t="str">
        <f t="shared" si="133"/>
        <v>Nein</v>
      </c>
      <c r="AC367" s="52" t="str">
        <f t="shared" si="133"/>
        <v>Nein</v>
      </c>
      <c r="AD367" s="52" t="str">
        <f t="shared" si="133"/>
        <v>Nein</v>
      </c>
      <c r="AE367" s="52" t="str">
        <f t="shared" si="133"/>
        <v>Nein</v>
      </c>
      <c r="AF367" s="52" t="str">
        <f t="shared" si="133"/>
        <v>Nein</v>
      </c>
      <c r="AG367" s="61" t="str">
        <f>IF(Q367="Ja",VLOOKUP($Q$2,Plausis!A:E,5,0),IF(R367="Ja",VLOOKUP($R$2,Plausis!A:E,5,0),IF(T367="Ja",VLOOKUP($T$2,Plausis!A:E,5,0),IF(U367="Ja",VLOOKUP($U$2,Plausis!A:E,5,0),IF(AA367="Ja",VLOOKUP($AA$2,Plausis!A:E,5,0),IF(AC367="Ja",VLOOKUP($AC$2,Plausis!A:E,5,0),IF(AD367="Ja",VLOOKUP($AD$2,Plausis!A:E,5,0),"")))))))</f>
        <v/>
      </c>
      <c r="AH367" s="52" t="str">
        <f>IF(Y367="Ja",VLOOKUP($Y$2,Plausis!A:E,5,0),"")</f>
        <v/>
      </c>
      <c r="AI367" s="52" t="str">
        <f t="shared" si="115"/>
        <v>Ja</v>
      </c>
      <c r="AJ367" s="52" t="str">
        <f>IF(S367="Ja",VLOOKUP($S$2,Plausis!A:E,5,0),IF(V367="Ja",VLOOKUP($V$2,Plausis!A:E,5,0),IF(X367="Ja",VLOOKUP($X$2,Plausis!A:E,5,0),"")))</f>
        <v/>
      </c>
      <c r="AL367" s="52" t="s">
        <v>2</v>
      </c>
      <c r="AM367" s="114">
        <v>45531</v>
      </c>
      <c r="AN367" s="52" t="s">
        <v>4467</v>
      </c>
      <c r="AO367" s="52" t="str">
        <f>VLOOKUP(B367,'BAT Grundtabelle'!B:T,19,0)</f>
        <v>ja</v>
      </c>
      <c r="AP367" s="105" t="str">
        <f t="shared" si="116"/>
        <v>10336</v>
      </c>
      <c r="AQ367" s="52" t="str">
        <f t="shared" si="117"/>
        <v>Büro einer Baugenossenschaft</v>
      </c>
      <c r="AR367" s="52" t="b">
        <f t="shared" si="134"/>
        <v>0</v>
      </c>
      <c r="AS367" s="52" t="b">
        <f t="shared" si="134"/>
        <v>0</v>
      </c>
      <c r="AT367" s="52" t="b">
        <f t="shared" si="134"/>
        <v>0</v>
      </c>
      <c r="AU367" s="52">
        <f t="shared" si="119"/>
        <v>1</v>
      </c>
      <c r="AW367" s="52" t="b">
        <f t="shared" si="120"/>
        <v>0</v>
      </c>
      <c r="AX367" s="52" t="str">
        <f t="shared" si="121"/>
        <v>Unternehmen</v>
      </c>
      <c r="AY367" s="52" t="b">
        <f t="shared" si="122"/>
        <v>0</v>
      </c>
      <c r="AZ367" s="52" t="str">
        <f t="shared" si="123"/>
        <v>10336</v>
      </c>
      <c r="BA367" s="52" t="str">
        <f>VLOOKUP(A367,'BAT Grundtabelle'!A:U,21,0)</f>
        <v>ja</v>
      </c>
      <c r="BB367" s="52" t="str">
        <f t="shared" si="124"/>
        <v>nein</v>
      </c>
      <c r="BC367" s="52" t="str">
        <f t="shared" si="125"/>
        <v>10336</v>
      </c>
      <c r="BD367" s="52" t="str">
        <f t="shared" si="126"/>
        <v>Büro einer Baugenossenschaft</v>
      </c>
      <c r="BE367" s="52" t="str">
        <f t="shared" si="127"/>
        <v>Unternehmen</v>
      </c>
      <c r="BF367" s="52">
        <f t="shared" si="128"/>
        <v>1</v>
      </c>
    </row>
    <row r="368" spans="1:58" hidden="1" x14ac:dyDescent="0.35">
      <c r="A368" s="107" t="s">
        <v>2749</v>
      </c>
      <c r="B368" s="75" t="s">
        <v>969</v>
      </c>
      <c r="C368" s="52" t="s">
        <v>3</v>
      </c>
      <c r="D368" s="52" t="s">
        <v>3</v>
      </c>
      <c r="E368" s="52" t="s">
        <v>2</v>
      </c>
      <c r="F368" s="52" t="s">
        <v>2</v>
      </c>
      <c r="G368" s="52" t="s">
        <v>2</v>
      </c>
      <c r="H368" s="52" t="s">
        <v>2</v>
      </c>
      <c r="I368" s="52" t="s">
        <v>3</v>
      </c>
      <c r="J368" s="52">
        <v>1</v>
      </c>
      <c r="K368" s="52" t="s">
        <v>2</v>
      </c>
      <c r="L368" s="52" t="s">
        <v>2</v>
      </c>
      <c r="M368" s="52" t="s">
        <v>2</v>
      </c>
      <c r="N368" s="52" t="s">
        <v>3</v>
      </c>
      <c r="P368" s="52" t="s">
        <v>4</v>
      </c>
      <c r="Q368" s="52" t="str">
        <f t="shared" si="133"/>
        <v>Nein</v>
      </c>
      <c r="R368" s="52" t="str">
        <f t="shared" si="133"/>
        <v>Nein</v>
      </c>
      <c r="S368" s="52" t="str">
        <f t="shared" si="133"/>
        <v>Nein</v>
      </c>
      <c r="T368" s="52" t="str">
        <f t="shared" si="133"/>
        <v>Nein</v>
      </c>
      <c r="U368" s="52" t="str">
        <f t="shared" si="133"/>
        <v>Nein</v>
      </c>
      <c r="V368" s="52" t="str">
        <f t="shared" si="133"/>
        <v>Nein</v>
      </c>
      <c r="W368" s="52" t="str">
        <f t="shared" si="133"/>
        <v>Nein</v>
      </c>
      <c r="X368" s="52" t="str">
        <f t="shared" si="133"/>
        <v>Nein</v>
      </c>
      <c r="Y368" s="52" t="str">
        <f t="shared" si="133"/>
        <v>Nein</v>
      </c>
      <c r="Z368" s="52" t="str">
        <f t="shared" si="133"/>
        <v>Nein</v>
      </c>
      <c r="AA368" s="52" t="str">
        <f t="shared" si="133"/>
        <v>Nein</v>
      </c>
      <c r="AB368" s="52" t="str">
        <f t="shared" si="133"/>
        <v>Nein</v>
      </c>
      <c r="AC368" s="52" t="str">
        <f t="shared" si="133"/>
        <v>Nein</v>
      </c>
      <c r="AD368" s="52" t="str">
        <f t="shared" si="133"/>
        <v>Nein</v>
      </c>
      <c r="AE368" s="52" t="str">
        <f t="shared" si="133"/>
        <v>Nein</v>
      </c>
      <c r="AF368" s="52" t="str">
        <f t="shared" si="133"/>
        <v>Nein</v>
      </c>
      <c r="AG368" s="61" t="str">
        <f>IF(Q368="Ja",VLOOKUP($Q$2,Plausis!A:E,5,0),IF(R368="Ja",VLOOKUP($R$2,Plausis!A:E,5,0),IF(T368="Ja",VLOOKUP($T$2,Plausis!A:E,5,0),IF(U368="Ja",VLOOKUP($U$2,Plausis!A:E,5,0),IF(AA368="Ja",VLOOKUP($AA$2,Plausis!A:E,5,0),IF(AC368="Ja",VLOOKUP($AC$2,Plausis!A:E,5,0),IF(AD368="Ja",VLOOKUP($AD$2,Plausis!A:E,5,0),"")))))))</f>
        <v/>
      </c>
      <c r="AH368" s="52" t="str">
        <f>IF(Y368="Ja",VLOOKUP($Y$2,Plausis!A:E,5,0),"")</f>
        <v/>
      </c>
      <c r="AI368" s="52" t="str">
        <f t="shared" si="115"/>
        <v>Ja</v>
      </c>
      <c r="AJ368" s="52" t="str">
        <f>IF(S368="Ja",VLOOKUP($S$2,Plausis!A:E,5,0),IF(V368="Ja",VLOOKUP($V$2,Plausis!A:E,5,0),IF(X368="Ja",VLOOKUP($X$2,Plausis!A:E,5,0),"")))</f>
        <v/>
      </c>
      <c r="AL368" s="52" t="s">
        <v>2</v>
      </c>
      <c r="AM368" s="114">
        <v>45531</v>
      </c>
      <c r="AN368" s="52" t="s">
        <v>4467</v>
      </c>
      <c r="AO368" s="52" t="str">
        <f>VLOOKUP(B368,'BAT Grundtabelle'!B:T,19,0)</f>
        <v>ja</v>
      </c>
      <c r="AP368" s="105" t="str">
        <f t="shared" si="116"/>
        <v>10337</v>
      </c>
      <c r="AQ368" s="52" t="str">
        <f t="shared" si="117"/>
        <v>Büro einer Fluggesellschaft</v>
      </c>
      <c r="AR368" s="52" t="b">
        <f t="shared" si="134"/>
        <v>0</v>
      </c>
      <c r="AS368" s="52" t="b">
        <f t="shared" si="134"/>
        <v>0</v>
      </c>
      <c r="AT368" s="52" t="b">
        <f t="shared" si="134"/>
        <v>0</v>
      </c>
      <c r="AU368" s="52">
        <f t="shared" si="119"/>
        <v>1</v>
      </c>
      <c r="AW368" s="52" t="b">
        <f t="shared" si="120"/>
        <v>0</v>
      </c>
      <c r="AX368" s="52" t="str">
        <f t="shared" si="121"/>
        <v>Unternehmen</v>
      </c>
      <c r="AY368" s="52" t="b">
        <f t="shared" si="122"/>
        <v>0</v>
      </c>
      <c r="AZ368" s="52" t="str">
        <f t="shared" si="123"/>
        <v>10337</v>
      </c>
      <c r="BA368" s="52" t="str">
        <f>VLOOKUP(A368,'BAT Grundtabelle'!A:U,21,0)</f>
        <v>ja</v>
      </c>
      <c r="BB368" s="52" t="str">
        <f t="shared" si="124"/>
        <v>nein</v>
      </c>
      <c r="BC368" s="52" t="str">
        <f t="shared" si="125"/>
        <v>10337</v>
      </c>
      <c r="BD368" s="52" t="str">
        <f t="shared" si="126"/>
        <v>Büro einer Fluggesellschaft</v>
      </c>
      <c r="BE368" s="52" t="str">
        <f t="shared" si="127"/>
        <v>Unternehmen</v>
      </c>
      <c r="BF368" s="52">
        <f t="shared" si="128"/>
        <v>1</v>
      </c>
    </row>
    <row r="369" spans="1:58" hidden="1" x14ac:dyDescent="0.35">
      <c r="A369" s="107" t="s">
        <v>2750</v>
      </c>
      <c r="B369" s="75" t="s">
        <v>523</v>
      </c>
      <c r="C369" s="52" t="s">
        <v>3</v>
      </c>
      <c r="D369" s="52" t="s">
        <v>3</v>
      </c>
      <c r="E369" s="52" t="s">
        <v>2</v>
      </c>
      <c r="F369" s="52" t="s">
        <v>2</v>
      </c>
      <c r="G369" s="52" t="s">
        <v>2</v>
      </c>
      <c r="H369" s="52" t="s">
        <v>2</v>
      </c>
      <c r="I369" s="52" t="s">
        <v>3</v>
      </c>
      <c r="J369" s="52">
        <v>1</v>
      </c>
      <c r="K369" s="52" t="s">
        <v>2</v>
      </c>
      <c r="L369" s="52" t="s">
        <v>2</v>
      </c>
      <c r="M369" s="52" t="s">
        <v>2</v>
      </c>
      <c r="N369" s="52" t="s">
        <v>3</v>
      </c>
      <c r="P369" s="52" t="s">
        <v>4</v>
      </c>
      <c r="Q369" s="52" t="str">
        <f t="shared" si="133"/>
        <v>Nein</v>
      </c>
      <c r="R369" s="52" t="str">
        <f t="shared" si="133"/>
        <v>Nein</v>
      </c>
      <c r="S369" s="52" t="str">
        <f t="shared" si="133"/>
        <v>Nein</v>
      </c>
      <c r="T369" s="52" t="str">
        <f t="shared" si="133"/>
        <v>Nein</v>
      </c>
      <c r="U369" s="52" t="str">
        <f t="shared" si="133"/>
        <v>Nein</v>
      </c>
      <c r="V369" s="52" t="str">
        <f t="shared" si="133"/>
        <v>Nein</v>
      </c>
      <c r="W369" s="52" t="str">
        <f t="shared" si="133"/>
        <v>Nein</v>
      </c>
      <c r="X369" s="52" t="str">
        <f t="shared" si="133"/>
        <v>Nein</v>
      </c>
      <c r="Y369" s="52" t="str">
        <f t="shared" si="133"/>
        <v>Nein</v>
      </c>
      <c r="Z369" s="52" t="str">
        <f t="shared" si="133"/>
        <v>Nein</v>
      </c>
      <c r="AA369" s="52" t="str">
        <f t="shared" si="133"/>
        <v>Nein</v>
      </c>
      <c r="AB369" s="52" t="str">
        <f t="shared" si="133"/>
        <v>Nein</v>
      </c>
      <c r="AC369" s="52" t="str">
        <f t="shared" si="133"/>
        <v>Nein</v>
      </c>
      <c r="AD369" s="52" t="str">
        <f t="shared" si="133"/>
        <v>Nein</v>
      </c>
      <c r="AE369" s="52" t="str">
        <f t="shared" si="133"/>
        <v>Nein</v>
      </c>
      <c r="AF369" s="52" t="str">
        <f t="shared" si="133"/>
        <v>Nein</v>
      </c>
      <c r="AG369" s="61" t="str">
        <f>IF(Q369="Ja",VLOOKUP($Q$2,Plausis!A:E,5,0),IF(R369="Ja",VLOOKUP($R$2,Plausis!A:E,5,0),IF(T369="Ja",VLOOKUP($T$2,Plausis!A:E,5,0),IF(U369="Ja",VLOOKUP($U$2,Plausis!A:E,5,0),IF(AA369="Ja",VLOOKUP($AA$2,Plausis!A:E,5,0),IF(AC369="Ja",VLOOKUP($AC$2,Plausis!A:E,5,0),IF(AD369="Ja",VLOOKUP($AD$2,Plausis!A:E,5,0),"")))))))</f>
        <v/>
      </c>
      <c r="AH369" s="52" t="str">
        <f>IF(Y369="Ja",VLOOKUP($Y$2,Plausis!A:E,5,0),"")</f>
        <v/>
      </c>
      <c r="AI369" s="52" t="str">
        <f t="shared" si="115"/>
        <v>Ja</v>
      </c>
      <c r="AJ369" s="52" t="str">
        <f>IF(S369="Ja",VLOOKUP($S$2,Plausis!A:E,5,0),IF(V369="Ja",VLOOKUP($V$2,Plausis!A:E,5,0),IF(X369="Ja",VLOOKUP($X$2,Plausis!A:E,5,0),"")))</f>
        <v/>
      </c>
      <c r="AL369" s="52" t="s">
        <v>2</v>
      </c>
      <c r="AM369" s="114">
        <v>45531</v>
      </c>
      <c r="AN369" s="52" t="s">
        <v>4467</v>
      </c>
      <c r="AO369" s="52" t="str">
        <f>VLOOKUP(B369,'BAT Grundtabelle'!B:T,19,0)</f>
        <v>ja</v>
      </c>
      <c r="AP369" s="105" t="str">
        <f t="shared" si="116"/>
        <v>10338</v>
      </c>
      <c r="AQ369" s="52" t="str">
        <f t="shared" si="117"/>
        <v>Büro einer Konzertagentur</v>
      </c>
      <c r="AR369" s="52" t="b">
        <f t="shared" si="134"/>
        <v>0</v>
      </c>
      <c r="AS369" s="52" t="b">
        <f t="shared" si="134"/>
        <v>0</v>
      </c>
      <c r="AT369" s="52" t="b">
        <f t="shared" si="134"/>
        <v>0</v>
      </c>
      <c r="AU369" s="52">
        <f t="shared" si="119"/>
        <v>1</v>
      </c>
      <c r="AW369" s="52" t="b">
        <f t="shared" si="120"/>
        <v>0</v>
      </c>
      <c r="AX369" s="52" t="str">
        <f t="shared" si="121"/>
        <v>Unternehmen</v>
      </c>
      <c r="AY369" s="52" t="b">
        <f t="shared" si="122"/>
        <v>0</v>
      </c>
      <c r="AZ369" s="52" t="str">
        <f t="shared" si="123"/>
        <v>10338</v>
      </c>
      <c r="BA369" s="52" t="str">
        <f>VLOOKUP(A369,'BAT Grundtabelle'!A:U,21,0)</f>
        <v>ja</v>
      </c>
      <c r="BB369" s="52" t="str">
        <f t="shared" si="124"/>
        <v>nein</v>
      </c>
      <c r="BC369" s="52" t="str">
        <f t="shared" si="125"/>
        <v>10338</v>
      </c>
      <c r="BD369" s="52" t="str">
        <f t="shared" si="126"/>
        <v>Büro einer Konzertagentur</v>
      </c>
      <c r="BE369" s="52" t="str">
        <f t="shared" si="127"/>
        <v>Unternehmen</v>
      </c>
      <c r="BF369" s="52">
        <f t="shared" si="128"/>
        <v>1</v>
      </c>
    </row>
    <row r="370" spans="1:58" hidden="1" x14ac:dyDescent="0.35">
      <c r="A370" s="107" t="s">
        <v>2751</v>
      </c>
      <c r="B370" s="75" t="s">
        <v>320</v>
      </c>
      <c r="C370" s="52" t="s">
        <v>2</v>
      </c>
      <c r="D370" s="52" t="s">
        <v>2</v>
      </c>
      <c r="E370" s="52" t="s">
        <v>2</v>
      </c>
      <c r="F370" s="52" t="s">
        <v>2</v>
      </c>
      <c r="G370" s="52" t="s">
        <v>2</v>
      </c>
      <c r="H370" s="52" t="s">
        <v>2</v>
      </c>
      <c r="I370" s="52" t="s">
        <v>2</v>
      </c>
      <c r="J370" s="52" t="s">
        <v>2</v>
      </c>
      <c r="K370" s="52" t="s">
        <v>2</v>
      </c>
      <c r="L370" s="52" t="s">
        <v>2</v>
      </c>
      <c r="M370" s="52" t="s">
        <v>2</v>
      </c>
      <c r="N370" s="52" t="s">
        <v>2</v>
      </c>
      <c r="P370" s="52" t="s">
        <v>4</v>
      </c>
      <c r="Q370" s="52" t="str">
        <f t="shared" si="133"/>
        <v>Nein</v>
      </c>
      <c r="R370" s="52" t="str">
        <f t="shared" si="133"/>
        <v>Nein</v>
      </c>
      <c r="S370" s="52" t="str">
        <f t="shared" si="133"/>
        <v>Nein</v>
      </c>
      <c r="T370" s="52" t="str">
        <f t="shared" si="133"/>
        <v>Nein</v>
      </c>
      <c r="U370" s="52" t="str">
        <f t="shared" si="133"/>
        <v>Nein</v>
      </c>
      <c r="V370" s="52" t="str">
        <f t="shared" si="133"/>
        <v>Nein</v>
      </c>
      <c r="W370" s="52" t="str">
        <f t="shared" si="133"/>
        <v>Nein</v>
      </c>
      <c r="X370" s="52" t="str">
        <f t="shared" si="133"/>
        <v>Nein</v>
      </c>
      <c r="Y370" s="52" t="str">
        <f t="shared" si="133"/>
        <v>Nein</v>
      </c>
      <c r="Z370" s="52" t="str">
        <f t="shared" si="133"/>
        <v>Nein</v>
      </c>
      <c r="AA370" s="52" t="str">
        <f t="shared" si="133"/>
        <v>Nein</v>
      </c>
      <c r="AB370" s="52" t="str">
        <f t="shared" si="133"/>
        <v>Nein</v>
      </c>
      <c r="AC370" s="52" t="str">
        <f t="shared" si="133"/>
        <v>Nein</v>
      </c>
      <c r="AD370" s="52" t="str">
        <f t="shared" si="133"/>
        <v>Nein</v>
      </c>
      <c r="AE370" s="52" t="str">
        <f t="shared" si="133"/>
        <v>Nein</v>
      </c>
      <c r="AF370" s="52" t="str">
        <f t="shared" si="133"/>
        <v>Nein</v>
      </c>
      <c r="AG370" s="61" t="str">
        <f>IF(Q370="Ja",VLOOKUP($Q$2,Plausis!A:E,5,0),IF(R370="Ja",VLOOKUP($R$2,Plausis!A:E,5,0),IF(T370="Ja",VLOOKUP($T$2,Plausis!A:E,5,0),IF(U370="Ja",VLOOKUP($U$2,Plausis!A:E,5,0),IF(AA370="Ja",VLOOKUP($AA$2,Plausis!A:E,5,0),IF(AC370="Ja",VLOOKUP($AC$2,Plausis!A:E,5,0),IF(AD370="Ja",VLOOKUP($AD$2,Plausis!A:E,5,0),"")))))))</f>
        <v/>
      </c>
      <c r="AH370" s="52" t="str">
        <f>IF(Y370="Ja",VLOOKUP($Y$2,Plausis!A:E,5,0),"")</f>
        <v/>
      </c>
      <c r="AI370" s="52" t="str">
        <f t="shared" si="115"/>
        <v>Nein</v>
      </c>
      <c r="AJ370" s="52" t="str">
        <f>IF(S370="Ja",VLOOKUP($S$2,Plausis!A:E,5,0),IF(V370="Ja",VLOOKUP($V$2,Plausis!A:E,5,0),IF(X370="Ja",VLOOKUP($X$2,Plausis!A:E,5,0),"")))</f>
        <v/>
      </c>
      <c r="AL370" s="52" t="s">
        <v>2</v>
      </c>
      <c r="AM370" s="114">
        <v>45531</v>
      </c>
      <c r="AN370" s="52" t="s">
        <v>4467</v>
      </c>
      <c r="AO370" s="52" t="str">
        <f>VLOOKUP(B370,'BAT Grundtabelle'!B:T,19,0)</f>
        <v>nein</v>
      </c>
      <c r="AP370" s="105" t="str">
        <f t="shared" si="116"/>
        <v>10339</v>
      </c>
      <c r="AQ370" s="52" t="str">
        <f t="shared" si="117"/>
        <v>Büro einer Krankenkasse</v>
      </c>
      <c r="AR370" s="52" t="b">
        <f t="shared" si="134"/>
        <v>0</v>
      </c>
      <c r="AS370" s="52" t="b">
        <f t="shared" si="134"/>
        <v>0</v>
      </c>
      <c r="AT370" s="52" t="b">
        <f t="shared" si="134"/>
        <v>0</v>
      </c>
      <c r="AU370" s="52" t="str">
        <f t="shared" si="119"/>
        <v/>
      </c>
      <c r="AW370" s="52" t="b">
        <f t="shared" si="120"/>
        <v>0</v>
      </c>
      <c r="AX370" s="52" t="str">
        <f t="shared" si="121"/>
        <v/>
      </c>
      <c r="AY370" s="52" t="b">
        <f t="shared" si="122"/>
        <v>0</v>
      </c>
      <c r="AZ370" s="52" t="str">
        <f t="shared" si="123"/>
        <v>10339</v>
      </c>
      <c r="BA370" s="52" t="str">
        <f>VLOOKUP(A370,'BAT Grundtabelle'!A:U,21,0)</f>
        <v>nein</v>
      </c>
      <c r="BB370" s="52" t="str">
        <f t="shared" si="124"/>
        <v>nein</v>
      </c>
      <c r="BC370" s="52" t="str">
        <f t="shared" si="125"/>
        <v>10339</v>
      </c>
      <c r="BD370" s="52" t="str">
        <f t="shared" si="126"/>
        <v>Büro einer Krankenkasse</v>
      </c>
      <c r="BE370" s="52" t="str">
        <f t="shared" si="127"/>
        <v/>
      </c>
      <c r="BF370" s="52" t="str">
        <f t="shared" si="128"/>
        <v/>
      </c>
    </row>
    <row r="371" spans="1:58" hidden="1" x14ac:dyDescent="0.35">
      <c r="A371" s="107" t="s">
        <v>2752</v>
      </c>
      <c r="B371" s="75" t="s">
        <v>321</v>
      </c>
      <c r="C371" s="52" t="s">
        <v>2</v>
      </c>
      <c r="D371" s="52" t="s">
        <v>2</v>
      </c>
      <c r="E371" s="52" t="s">
        <v>2</v>
      </c>
      <c r="F371" s="52" t="s">
        <v>2</v>
      </c>
      <c r="G371" s="52" t="s">
        <v>2</v>
      </c>
      <c r="H371" s="52" t="s">
        <v>2</v>
      </c>
      <c r="I371" s="52" t="s">
        <v>2</v>
      </c>
      <c r="J371" s="52" t="s">
        <v>2</v>
      </c>
      <c r="K371" s="52" t="s">
        <v>2</v>
      </c>
      <c r="L371" s="52" t="s">
        <v>2</v>
      </c>
      <c r="M371" s="52" t="s">
        <v>2</v>
      </c>
      <c r="N371" s="52" t="s">
        <v>2</v>
      </c>
      <c r="P371" s="52" t="s">
        <v>4</v>
      </c>
      <c r="Q371" s="52" t="str">
        <f t="shared" si="133"/>
        <v>Nein</v>
      </c>
      <c r="R371" s="52" t="str">
        <f t="shared" si="133"/>
        <v>Nein</v>
      </c>
      <c r="S371" s="52" t="str">
        <f t="shared" si="133"/>
        <v>Nein</v>
      </c>
      <c r="T371" s="52" t="str">
        <f t="shared" si="133"/>
        <v>Nein</v>
      </c>
      <c r="U371" s="52" t="str">
        <f t="shared" si="133"/>
        <v>Nein</v>
      </c>
      <c r="V371" s="52" t="str">
        <f t="shared" si="133"/>
        <v>Nein</v>
      </c>
      <c r="W371" s="52" t="str">
        <f t="shared" si="133"/>
        <v>Nein</v>
      </c>
      <c r="X371" s="52" t="str">
        <f t="shared" si="133"/>
        <v>Nein</v>
      </c>
      <c r="Y371" s="52" t="str">
        <f t="shared" si="133"/>
        <v>Nein</v>
      </c>
      <c r="Z371" s="52" t="str">
        <f t="shared" si="133"/>
        <v>Nein</v>
      </c>
      <c r="AA371" s="52" t="str">
        <f t="shared" si="133"/>
        <v>Nein</v>
      </c>
      <c r="AB371" s="52" t="str">
        <f t="shared" si="133"/>
        <v>Nein</v>
      </c>
      <c r="AC371" s="52" t="str">
        <f t="shared" si="133"/>
        <v>Nein</v>
      </c>
      <c r="AD371" s="52" t="str">
        <f t="shared" si="133"/>
        <v>Nein</v>
      </c>
      <c r="AE371" s="52" t="str">
        <f t="shared" si="133"/>
        <v>Nein</v>
      </c>
      <c r="AF371" s="52" t="str">
        <f t="shared" si="133"/>
        <v>Nein</v>
      </c>
      <c r="AG371" s="61" t="str">
        <f>IF(Q371="Ja",VLOOKUP($Q$2,Plausis!A:E,5,0),IF(R371="Ja",VLOOKUP($R$2,Plausis!A:E,5,0),IF(T371="Ja",VLOOKUP($T$2,Plausis!A:E,5,0),IF(U371="Ja",VLOOKUP($U$2,Plausis!A:E,5,0),IF(AA371="Ja",VLOOKUP($AA$2,Plausis!A:E,5,0),IF(AC371="Ja",VLOOKUP($AC$2,Plausis!A:E,5,0),IF(AD371="Ja",VLOOKUP($AD$2,Plausis!A:E,5,0),"")))))))</f>
        <v/>
      </c>
      <c r="AH371" s="52" t="str">
        <f>IF(Y371="Ja",VLOOKUP($Y$2,Plausis!A:E,5,0),"")</f>
        <v/>
      </c>
      <c r="AI371" s="52" t="str">
        <f t="shared" si="115"/>
        <v>Nein</v>
      </c>
      <c r="AJ371" s="52" t="str">
        <f>IF(S371="Ja",VLOOKUP($S$2,Plausis!A:E,5,0),IF(V371="Ja",VLOOKUP($V$2,Plausis!A:E,5,0),IF(X371="Ja",VLOOKUP($X$2,Plausis!A:E,5,0),"")))</f>
        <v/>
      </c>
      <c r="AL371" s="52" t="s">
        <v>2</v>
      </c>
      <c r="AM371" s="114">
        <v>45531</v>
      </c>
      <c r="AN371" s="52" t="s">
        <v>4467</v>
      </c>
      <c r="AO371" s="52" t="str">
        <f>VLOOKUP(B371,'BAT Grundtabelle'!B:T,19,0)</f>
        <v>nein</v>
      </c>
      <c r="AP371" s="105" t="str">
        <f t="shared" si="116"/>
        <v>10340</v>
      </c>
      <c r="AQ371" s="52" t="str">
        <f t="shared" si="117"/>
        <v>Büro einer Pflegekasse</v>
      </c>
      <c r="AR371" s="52" t="b">
        <f t="shared" si="134"/>
        <v>0</v>
      </c>
      <c r="AS371" s="52" t="b">
        <f t="shared" si="134"/>
        <v>0</v>
      </c>
      <c r="AT371" s="52" t="b">
        <f t="shared" si="134"/>
        <v>0</v>
      </c>
      <c r="AU371" s="52" t="str">
        <f t="shared" si="119"/>
        <v/>
      </c>
      <c r="AW371" s="52" t="b">
        <f t="shared" si="120"/>
        <v>0</v>
      </c>
      <c r="AX371" s="52" t="str">
        <f t="shared" si="121"/>
        <v/>
      </c>
      <c r="AY371" s="52" t="b">
        <f t="shared" si="122"/>
        <v>0</v>
      </c>
      <c r="AZ371" s="52" t="str">
        <f t="shared" si="123"/>
        <v>10340</v>
      </c>
      <c r="BA371" s="52" t="str">
        <f>VLOOKUP(A371,'BAT Grundtabelle'!A:U,21,0)</f>
        <v>nein</v>
      </c>
      <c r="BB371" s="52" t="str">
        <f t="shared" si="124"/>
        <v>nein</v>
      </c>
      <c r="BC371" s="52" t="str">
        <f t="shared" si="125"/>
        <v>10340</v>
      </c>
      <c r="BD371" s="52" t="str">
        <f t="shared" si="126"/>
        <v>Büro einer Pflegekasse</v>
      </c>
      <c r="BE371" s="52" t="str">
        <f t="shared" si="127"/>
        <v/>
      </c>
      <c r="BF371" s="52" t="str">
        <f t="shared" si="128"/>
        <v/>
      </c>
    </row>
    <row r="372" spans="1:58" hidden="1" x14ac:dyDescent="0.35">
      <c r="A372" s="107" t="s">
        <v>2753</v>
      </c>
      <c r="B372" s="75" t="s">
        <v>1153</v>
      </c>
      <c r="C372" s="52" t="s">
        <v>3</v>
      </c>
      <c r="D372" s="52" t="s">
        <v>3</v>
      </c>
      <c r="E372" s="52" t="s">
        <v>2</v>
      </c>
      <c r="F372" s="52" t="s">
        <v>2</v>
      </c>
      <c r="G372" s="52" t="s">
        <v>2</v>
      </c>
      <c r="H372" s="52" t="s">
        <v>2</v>
      </c>
      <c r="I372" s="52" t="s">
        <v>3</v>
      </c>
      <c r="J372" s="52">
        <v>1</v>
      </c>
      <c r="K372" s="52" t="s">
        <v>2</v>
      </c>
      <c r="L372" s="52" t="s">
        <v>2</v>
      </c>
      <c r="M372" s="52" t="s">
        <v>2</v>
      </c>
      <c r="N372" s="52" t="s">
        <v>3</v>
      </c>
      <c r="P372" s="52" t="s">
        <v>4</v>
      </c>
      <c r="Q372" s="52" t="str">
        <f t="shared" si="133"/>
        <v>Nein</v>
      </c>
      <c r="R372" s="52" t="str">
        <f t="shared" si="133"/>
        <v>Nein</v>
      </c>
      <c r="S372" s="52" t="str">
        <f t="shared" si="133"/>
        <v>Nein</v>
      </c>
      <c r="T372" s="52" t="str">
        <f t="shared" si="133"/>
        <v>Nein</v>
      </c>
      <c r="U372" s="52" t="str">
        <f t="shared" si="133"/>
        <v>Nein</v>
      </c>
      <c r="V372" s="52" t="str">
        <f t="shared" si="133"/>
        <v>Nein</v>
      </c>
      <c r="W372" s="52" t="str">
        <f t="shared" si="133"/>
        <v>Nein</v>
      </c>
      <c r="X372" s="52" t="str">
        <f t="shared" si="133"/>
        <v>Nein</v>
      </c>
      <c r="Y372" s="52" t="str">
        <f t="shared" si="133"/>
        <v>Nein</v>
      </c>
      <c r="Z372" s="52" t="str">
        <f t="shared" si="133"/>
        <v>Nein</v>
      </c>
      <c r="AA372" s="52" t="str">
        <f t="shared" si="133"/>
        <v>Nein</v>
      </c>
      <c r="AB372" s="52" t="str">
        <f t="shared" si="133"/>
        <v>Nein</v>
      </c>
      <c r="AC372" s="52" t="str">
        <f t="shared" si="133"/>
        <v>Nein</v>
      </c>
      <c r="AD372" s="52" t="str">
        <f t="shared" si="133"/>
        <v>Nein</v>
      </c>
      <c r="AE372" s="52" t="str">
        <f t="shared" si="133"/>
        <v>Nein</v>
      </c>
      <c r="AF372" s="52" t="str">
        <f t="shared" si="133"/>
        <v>Nein</v>
      </c>
      <c r="AG372" s="61" t="str">
        <f>IF(Q372="Ja",VLOOKUP($Q$2,Plausis!A:E,5,0),IF(R372="Ja",VLOOKUP($R$2,Plausis!A:E,5,0),IF(T372="Ja",VLOOKUP($T$2,Plausis!A:E,5,0),IF(U372="Ja",VLOOKUP($U$2,Plausis!A:E,5,0),IF(AA372="Ja",VLOOKUP($AA$2,Plausis!A:E,5,0),IF(AC372="Ja",VLOOKUP($AC$2,Plausis!A:E,5,0),IF(AD372="Ja",VLOOKUP($AD$2,Plausis!A:E,5,0),"")))))))</f>
        <v/>
      </c>
      <c r="AH372" s="52" t="str">
        <f>IF(Y372="Ja",VLOOKUP($Y$2,Plausis!A:E,5,0),"")</f>
        <v/>
      </c>
      <c r="AI372" s="52" t="str">
        <f t="shared" si="115"/>
        <v>Ja</v>
      </c>
      <c r="AJ372" s="52" t="str">
        <f>IF(S372="Ja",VLOOKUP($S$2,Plausis!A:E,5,0),IF(V372="Ja",VLOOKUP($V$2,Plausis!A:E,5,0),IF(X372="Ja",VLOOKUP($X$2,Plausis!A:E,5,0),"")))</f>
        <v/>
      </c>
      <c r="AL372" s="52" t="s">
        <v>2</v>
      </c>
      <c r="AM372" s="114">
        <v>45531</v>
      </c>
      <c r="AN372" s="52" t="s">
        <v>4467</v>
      </c>
      <c r="AO372" s="52" t="str">
        <f>VLOOKUP(B372,'BAT Grundtabelle'!B:T,19,0)</f>
        <v>ja</v>
      </c>
      <c r="AP372" s="105" t="str">
        <f t="shared" si="116"/>
        <v>10341</v>
      </c>
      <c r="AQ372" s="52" t="str">
        <f t="shared" si="117"/>
        <v>Büro eines Brief-/Paket-Zustelldienstes (keine Postagentur)</v>
      </c>
      <c r="AR372" s="52" t="b">
        <f t="shared" si="134"/>
        <v>0</v>
      </c>
      <c r="AS372" s="52" t="b">
        <f t="shared" si="134"/>
        <v>0</v>
      </c>
      <c r="AT372" s="52" t="b">
        <f t="shared" si="134"/>
        <v>0</v>
      </c>
      <c r="AU372" s="52">
        <f t="shared" si="119"/>
        <v>1</v>
      </c>
      <c r="AW372" s="52" t="b">
        <f t="shared" si="120"/>
        <v>0</v>
      </c>
      <c r="AX372" s="52" t="str">
        <f t="shared" si="121"/>
        <v>Unternehmen</v>
      </c>
      <c r="AY372" s="52" t="b">
        <f t="shared" si="122"/>
        <v>0</v>
      </c>
      <c r="AZ372" s="52" t="str">
        <f t="shared" si="123"/>
        <v>10341</v>
      </c>
      <c r="BA372" s="52" t="str">
        <f>VLOOKUP(A372,'BAT Grundtabelle'!A:U,21,0)</f>
        <v>ja</v>
      </c>
      <c r="BB372" s="52" t="str">
        <f t="shared" si="124"/>
        <v>nein</v>
      </c>
      <c r="BC372" s="52" t="str">
        <f t="shared" si="125"/>
        <v>10341</v>
      </c>
      <c r="BD372" s="52" t="str">
        <f t="shared" si="126"/>
        <v>Büro eines Brief-/Paket-Zustelldienstes (keine Postagentur)</v>
      </c>
      <c r="BE372" s="52" t="str">
        <f t="shared" si="127"/>
        <v>Unternehmen</v>
      </c>
      <c r="BF372" s="52">
        <f t="shared" si="128"/>
        <v>1</v>
      </c>
    </row>
    <row r="373" spans="1:58" hidden="1" x14ac:dyDescent="0.35">
      <c r="A373" s="107" t="s">
        <v>2754</v>
      </c>
      <c r="B373" s="75" t="s">
        <v>1154</v>
      </c>
      <c r="C373" s="52" t="s">
        <v>3</v>
      </c>
      <c r="D373" s="52" t="s">
        <v>3</v>
      </c>
      <c r="E373" s="52" t="s">
        <v>2</v>
      </c>
      <c r="F373" s="52" t="s">
        <v>2</v>
      </c>
      <c r="G373" s="52" t="s">
        <v>2</v>
      </c>
      <c r="H373" s="52" t="s">
        <v>2</v>
      </c>
      <c r="I373" s="52" t="s">
        <v>3</v>
      </c>
      <c r="J373" s="52">
        <v>1</v>
      </c>
      <c r="K373" s="52" t="s">
        <v>2</v>
      </c>
      <c r="L373" s="52" t="s">
        <v>2</v>
      </c>
      <c r="M373" s="52" t="s">
        <v>2</v>
      </c>
      <c r="N373" s="52" t="s">
        <v>3</v>
      </c>
      <c r="P373" s="52" t="s">
        <v>4</v>
      </c>
      <c r="Q373" s="52" t="str">
        <f t="shared" ref="Q373:AF382" si="135">IF(ISERROR(FIND(Q$2,$P373,1)),"Nein","Ja")</f>
        <v>Nein</v>
      </c>
      <c r="R373" s="52" t="str">
        <f t="shared" si="135"/>
        <v>Nein</v>
      </c>
      <c r="S373" s="52" t="str">
        <f t="shared" si="135"/>
        <v>Nein</v>
      </c>
      <c r="T373" s="52" t="str">
        <f t="shared" si="135"/>
        <v>Nein</v>
      </c>
      <c r="U373" s="52" t="str">
        <f t="shared" si="135"/>
        <v>Nein</v>
      </c>
      <c r="V373" s="52" t="str">
        <f t="shared" si="135"/>
        <v>Nein</v>
      </c>
      <c r="W373" s="52" t="str">
        <f t="shared" si="135"/>
        <v>Nein</v>
      </c>
      <c r="X373" s="52" t="str">
        <f t="shared" si="135"/>
        <v>Nein</v>
      </c>
      <c r="Y373" s="52" t="str">
        <f t="shared" si="135"/>
        <v>Nein</v>
      </c>
      <c r="Z373" s="52" t="str">
        <f t="shared" si="135"/>
        <v>Nein</v>
      </c>
      <c r="AA373" s="52" t="str">
        <f t="shared" si="135"/>
        <v>Nein</v>
      </c>
      <c r="AB373" s="52" t="str">
        <f t="shared" si="135"/>
        <v>Nein</v>
      </c>
      <c r="AC373" s="52" t="str">
        <f t="shared" si="135"/>
        <v>Nein</v>
      </c>
      <c r="AD373" s="52" t="str">
        <f t="shared" si="135"/>
        <v>Nein</v>
      </c>
      <c r="AE373" s="52" t="str">
        <f t="shared" si="135"/>
        <v>Nein</v>
      </c>
      <c r="AF373" s="52" t="str">
        <f t="shared" si="135"/>
        <v>Nein</v>
      </c>
      <c r="AG373" s="61" t="str">
        <f>IF(Q373="Ja",VLOOKUP($Q$2,Plausis!A:E,5,0),IF(R373="Ja",VLOOKUP($R$2,Plausis!A:E,5,0),IF(T373="Ja",VLOOKUP($T$2,Plausis!A:E,5,0),IF(U373="Ja",VLOOKUP($U$2,Plausis!A:E,5,0),IF(AA373="Ja",VLOOKUP($AA$2,Plausis!A:E,5,0),IF(AC373="Ja",VLOOKUP($AC$2,Plausis!A:E,5,0),IF(AD373="Ja",VLOOKUP($AD$2,Plausis!A:E,5,0),"")))))))</f>
        <v/>
      </c>
      <c r="AH373" s="52" t="str">
        <f>IF(Y373="Ja",VLOOKUP($Y$2,Plausis!A:E,5,0),"")</f>
        <v/>
      </c>
      <c r="AI373" s="52" t="str">
        <f t="shared" si="115"/>
        <v>Ja</v>
      </c>
      <c r="AJ373" s="52" t="str">
        <f>IF(S373="Ja",VLOOKUP($S$2,Plausis!A:E,5,0),IF(V373="Ja",VLOOKUP($V$2,Plausis!A:E,5,0),IF(X373="Ja",VLOOKUP($X$2,Plausis!A:E,5,0),"")))</f>
        <v/>
      </c>
      <c r="AL373" s="52" t="s">
        <v>2</v>
      </c>
      <c r="AM373" s="114">
        <v>45531</v>
      </c>
      <c r="AN373" s="52" t="s">
        <v>4467</v>
      </c>
      <c r="AO373" s="52" t="str">
        <f>VLOOKUP(B373,'BAT Grundtabelle'!B:T,19,0)</f>
        <v>ja</v>
      </c>
      <c r="AP373" s="105" t="str">
        <f t="shared" si="116"/>
        <v>10342</v>
      </c>
      <c r="AQ373" s="52" t="str">
        <f t="shared" si="117"/>
        <v>Büro eines privaten Postunternehmens (keine Postagentur)</v>
      </c>
      <c r="AR373" s="52" t="b">
        <f t="shared" si="134"/>
        <v>0</v>
      </c>
      <c r="AS373" s="52" t="b">
        <f t="shared" si="134"/>
        <v>0</v>
      </c>
      <c r="AT373" s="52" t="b">
        <f t="shared" si="134"/>
        <v>0</v>
      </c>
      <c r="AU373" s="52">
        <f t="shared" si="119"/>
        <v>1</v>
      </c>
      <c r="AW373" s="52" t="b">
        <f t="shared" si="120"/>
        <v>0</v>
      </c>
      <c r="AX373" s="52" t="str">
        <f t="shared" si="121"/>
        <v>Unternehmen</v>
      </c>
      <c r="AY373" s="52" t="b">
        <f t="shared" si="122"/>
        <v>0</v>
      </c>
      <c r="AZ373" s="52" t="str">
        <f t="shared" si="123"/>
        <v>10342</v>
      </c>
      <c r="BA373" s="52" t="str">
        <f>VLOOKUP(A373,'BAT Grundtabelle'!A:U,21,0)</f>
        <v>ja</v>
      </c>
      <c r="BB373" s="52" t="str">
        <f t="shared" si="124"/>
        <v>nein</v>
      </c>
      <c r="BC373" s="52" t="str">
        <f t="shared" si="125"/>
        <v>10342</v>
      </c>
      <c r="BD373" s="52" t="str">
        <f t="shared" si="126"/>
        <v>Büro eines privaten Postunternehmens (keine Postagentur)</v>
      </c>
      <c r="BE373" s="52" t="str">
        <f t="shared" si="127"/>
        <v>Unternehmen</v>
      </c>
      <c r="BF373" s="52">
        <f t="shared" si="128"/>
        <v>1</v>
      </c>
    </row>
    <row r="374" spans="1:58" hidden="1" x14ac:dyDescent="0.35">
      <c r="A374" s="107" t="s">
        <v>2755</v>
      </c>
      <c r="B374" s="75" t="s">
        <v>1441</v>
      </c>
      <c r="C374" s="52" t="s">
        <v>3</v>
      </c>
      <c r="D374" s="52" t="s">
        <v>3</v>
      </c>
      <c r="E374" s="52" t="s">
        <v>2</v>
      </c>
      <c r="F374" s="52" t="s">
        <v>2</v>
      </c>
      <c r="G374" s="52" t="s">
        <v>2</v>
      </c>
      <c r="H374" s="52" t="s">
        <v>2</v>
      </c>
      <c r="I374" s="52" t="s">
        <v>3</v>
      </c>
      <c r="J374" s="52">
        <v>1</v>
      </c>
      <c r="K374" s="52" t="s">
        <v>2</v>
      </c>
      <c r="L374" s="52" t="s">
        <v>2</v>
      </c>
      <c r="M374" s="52" t="s">
        <v>2</v>
      </c>
      <c r="N374" s="52" t="s">
        <v>3</v>
      </c>
      <c r="P374" s="52" t="s">
        <v>4</v>
      </c>
      <c r="Q374" s="52" t="str">
        <f t="shared" si="135"/>
        <v>Nein</v>
      </c>
      <c r="R374" s="52" t="str">
        <f t="shared" si="135"/>
        <v>Nein</v>
      </c>
      <c r="S374" s="52" t="str">
        <f t="shared" si="135"/>
        <v>Nein</v>
      </c>
      <c r="T374" s="52" t="str">
        <f t="shared" si="135"/>
        <v>Nein</v>
      </c>
      <c r="U374" s="52" t="str">
        <f t="shared" si="135"/>
        <v>Nein</v>
      </c>
      <c r="V374" s="52" t="str">
        <f t="shared" si="135"/>
        <v>Nein</v>
      </c>
      <c r="W374" s="52" t="str">
        <f t="shared" si="135"/>
        <v>Nein</v>
      </c>
      <c r="X374" s="52" t="str">
        <f t="shared" si="135"/>
        <v>Nein</v>
      </c>
      <c r="Y374" s="52" t="str">
        <f t="shared" si="135"/>
        <v>Nein</v>
      </c>
      <c r="Z374" s="52" t="str">
        <f t="shared" si="135"/>
        <v>Nein</v>
      </c>
      <c r="AA374" s="52" t="str">
        <f t="shared" si="135"/>
        <v>Nein</v>
      </c>
      <c r="AB374" s="52" t="str">
        <f t="shared" si="135"/>
        <v>Nein</v>
      </c>
      <c r="AC374" s="52" t="str">
        <f t="shared" si="135"/>
        <v>Nein</v>
      </c>
      <c r="AD374" s="52" t="str">
        <f t="shared" si="135"/>
        <v>Nein</v>
      </c>
      <c r="AE374" s="52" t="str">
        <f t="shared" si="135"/>
        <v>Nein</v>
      </c>
      <c r="AF374" s="52" t="str">
        <f t="shared" si="135"/>
        <v>Nein</v>
      </c>
      <c r="AG374" s="61" t="str">
        <f>IF(Q374="Ja",VLOOKUP($Q$2,Plausis!A:E,5,0),IF(R374="Ja",VLOOKUP($R$2,Plausis!A:E,5,0),IF(T374="Ja",VLOOKUP($T$2,Plausis!A:E,5,0),IF(U374="Ja",VLOOKUP($U$2,Plausis!A:E,5,0),IF(AA374="Ja",VLOOKUP($AA$2,Plausis!A:E,5,0),IF(AC374="Ja",VLOOKUP($AC$2,Plausis!A:E,5,0),IF(AD374="Ja",VLOOKUP($AD$2,Plausis!A:E,5,0),"")))))))</f>
        <v/>
      </c>
      <c r="AH374" s="52" t="str">
        <f>IF(Y374="Ja",VLOOKUP($Y$2,Plausis!A:E,5,0),"")</f>
        <v/>
      </c>
      <c r="AI374" s="52" t="str">
        <f t="shared" si="115"/>
        <v>Ja</v>
      </c>
      <c r="AJ374" s="52" t="str">
        <f>IF(S374="Ja",VLOOKUP($S$2,Plausis!A:E,5,0),IF(V374="Ja",VLOOKUP($V$2,Plausis!A:E,5,0),IF(X374="Ja",VLOOKUP($X$2,Plausis!A:E,5,0),"")))</f>
        <v/>
      </c>
      <c r="AL374" s="52" t="s">
        <v>2</v>
      </c>
      <c r="AM374" s="114">
        <v>45531</v>
      </c>
      <c r="AN374" s="52" t="s">
        <v>4467</v>
      </c>
      <c r="AO374" s="52" t="str">
        <f>VLOOKUP(B374,'BAT Grundtabelle'!B:T,19,0)</f>
        <v>ja</v>
      </c>
      <c r="AP374" s="105" t="str">
        <f t="shared" si="116"/>
        <v>10343</v>
      </c>
      <c r="AQ374" s="52" t="str">
        <f t="shared" si="117"/>
        <v>Büro für technische Beratung und Planung</v>
      </c>
      <c r="AR374" s="52" t="b">
        <f t="shared" si="134"/>
        <v>0</v>
      </c>
      <c r="AS374" s="52" t="b">
        <f t="shared" si="134"/>
        <v>0</v>
      </c>
      <c r="AT374" s="52" t="b">
        <f t="shared" si="134"/>
        <v>0</v>
      </c>
      <c r="AU374" s="52">
        <f t="shared" si="119"/>
        <v>1</v>
      </c>
      <c r="AW374" s="52" t="b">
        <f t="shared" si="120"/>
        <v>0</v>
      </c>
      <c r="AX374" s="52" t="str">
        <f t="shared" si="121"/>
        <v>Unternehmen</v>
      </c>
      <c r="AY374" s="52" t="b">
        <f t="shared" si="122"/>
        <v>0</v>
      </c>
      <c r="AZ374" s="52" t="str">
        <f t="shared" si="123"/>
        <v>10343</v>
      </c>
      <c r="BA374" s="52" t="str">
        <f>VLOOKUP(A374,'BAT Grundtabelle'!A:U,21,0)</f>
        <v>ja</v>
      </c>
      <c r="BB374" s="52" t="str">
        <f t="shared" si="124"/>
        <v>nein</v>
      </c>
      <c r="BC374" s="52" t="str">
        <f t="shared" si="125"/>
        <v>10343</v>
      </c>
      <c r="BD374" s="52" t="str">
        <f t="shared" si="126"/>
        <v>Büro für technische Beratung und Planung</v>
      </c>
      <c r="BE374" s="52" t="str">
        <f t="shared" si="127"/>
        <v>Unternehmen</v>
      </c>
      <c r="BF374" s="52">
        <f t="shared" si="128"/>
        <v>1</v>
      </c>
    </row>
    <row r="375" spans="1:58" hidden="1" x14ac:dyDescent="0.35">
      <c r="A375" s="107" t="s">
        <v>2756</v>
      </c>
      <c r="B375" s="75" t="s">
        <v>1566</v>
      </c>
      <c r="C375" s="52" t="s">
        <v>3</v>
      </c>
      <c r="D375" s="52" t="s">
        <v>3</v>
      </c>
      <c r="E375" s="52" t="s">
        <v>2</v>
      </c>
      <c r="F375" s="52" t="s">
        <v>2</v>
      </c>
      <c r="G375" s="52" t="s">
        <v>2</v>
      </c>
      <c r="H375" s="52" t="s">
        <v>2</v>
      </c>
      <c r="I375" s="52" t="s">
        <v>3</v>
      </c>
      <c r="J375" s="52">
        <v>1</v>
      </c>
      <c r="K375" s="52" t="s">
        <v>2</v>
      </c>
      <c r="L375" s="52" t="s">
        <v>2</v>
      </c>
      <c r="M375" s="52" t="s">
        <v>2</v>
      </c>
      <c r="N375" s="52" t="s">
        <v>3</v>
      </c>
      <c r="P375" s="52" t="s">
        <v>4</v>
      </c>
      <c r="Q375" s="52" t="str">
        <f t="shared" si="135"/>
        <v>Nein</v>
      </c>
      <c r="R375" s="52" t="str">
        <f t="shared" si="135"/>
        <v>Nein</v>
      </c>
      <c r="S375" s="52" t="str">
        <f t="shared" si="135"/>
        <v>Nein</v>
      </c>
      <c r="T375" s="52" t="str">
        <f t="shared" si="135"/>
        <v>Nein</v>
      </c>
      <c r="U375" s="52" t="str">
        <f t="shared" si="135"/>
        <v>Nein</v>
      </c>
      <c r="V375" s="52" t="str">
        <f t="shared" si="135"/>
        <v>Nein</v>
      </c>
      <c r="W375" s="52" t="str">
        <f t="shared" si="135"/>
        <v>Nein</v>
      </c>
      <c r="X375" s="52" t="str">
        <f t="shared" si="135"/>
        <v>Nein</v>
      </c>
      <c r="Y375" s="52" t="str">
        <f t="shared" si="135"/>
        <v>Nein</v>
      </c>
      <c r="Z375" s="52" t="str">
        <f t="shared" si="135"/>
        <v>Nein</v>
      </c>
      <c r="AA375" s="52" t="str">
        <f t="shared" si="135"/>
        <v>Nein</v>
      </c>
      <c r="AB375" s="52" t="str">
        <f t="shared" si="135"/>
        <v>Nein</v>
      </c>
      <c r="AC375" s="52" t="str">
        <f t="shared" si="135"/>
        <v>Nein</v>
      </c>
      <c r="AD375" s="52" t="str">
        <f t="shared" si="135"/>
        <v>Nein</v>
      </c>
      <c r="AE375" s="52" t="str">
        <f t="shared" si="135"/>
        <v>Nein</v>
      </c>
      <c r="AF375" s="52" t="str">
        <f t="shared" si="135"/>
        <v>Nein</v>
      </c>
      <c r="AG375" s="61" t="str">
        <f>IF(Q375="Ja",VLOOKUP($Q$2,Plausis!A:E,5,0),IF(R375="Ja",VLOOKUP($R$2,Plausis!A:E,5,0),IF(T375="Ja",VLOOKUP($T$2,Plausis!A:E,5,0),IF(U375="Ja",VLOOKUP($U$2,Plausis!A:E,5,0),IF(AA375="Ja",VLOOKUP($AA$2,Plausis!A:E,5,0),IF(AC375="Ja",VLOOKUP($AC$2,Plausis!A:E,5,0),IF(AD375="Ja",VLOOKUP($AD$2,Plausis!A:E,5,0),"")))))))</f>
        <v/>
      </c>
      <c r="AH375" s="52" t="str">
        <f>IF(Y375="Ja",VLOOKUP($Y$2,Plausis!A:E,5,0),"")</f>
        <v/>
      </c>
      <c r="AI375" s="52" t="str">
        <f t="shared" si="115"/>
        <v>Ja</v>
      </c>
      <c r="AJ375" s="52" t="str">
        <f>IF(S375="Ja",VLOOKUP($S$2,Plausis!A:E,5,0),IF(V375="Ja",VLOOKUP($V$2,Plausis!A:E,5,0),IF(X375="Ja",VLOOKUP($X$2,Plausis!A:E,5,0),"")))</f>
        <v/>
      </c>
      <c r="AL375" s="52" t="s">
        <v>2</v>
      </c>
      <c r="AM375" s="114">
        <v>45531</v>
      </c>
      <c r="AN375" s="52" t="s">
        <v>4467</v>
      </c>
      <c r="AO375" s="52" t="str">
        <f>VLOOKUP(B375,'BAT Grundtabelle'!B:T,19,0)</f>
        <v>ja</v>
      </c>
      <c r="AP375" s="105" t="str">
        <f t="shared" si="116"/>
        <v>10344</v>
      </c>
      <c r="AQ375" s="52" t="str">
        <f t="shared" si="117"/>
        <v>Büro- und Hausreinigungsbetrieb (ohne Fassadenreinigung)</v>
      </c>
      <c r="AR375" s="52" t="b">
        <f t="shared" si="134"/>
        <v>0</v>
      </c>
      <c r="AS375" s="52" t="b">
        <f t="shared" si="134"/>
        <v>0</v>
      </c>
      <c r="AT375" s="52" t="b">
        <f t="shared" si="134"/>
        <v>0</v>
      </c>
      <c r="AU375" s="52">
        <f t="shared" si="119"/>
        <v>1</v>
      </c>
      <c r="AW375" s="52" t="b">
        <f t="shared" si="120"/>
        <v>0</v>
      </c>
      <c r="AX375" s="52" t="str">
        <f t="shared" si="121"/>
        <v>Unternehmen</v>
      </c>
      <c r="AY375" s="52" t="b">
        <f t="shared" si="122"/>
        <v>0</v>
      </c>
      <c r="AZ375" s="52" t="str">
        <f t="shared" si="123"/>
        <v>10344</v>
      </c>
      <c r="BA375" s="52" t="str">
        <f>VLOOKUP(A375,'BAT Grundtabelle'!A:U,21,0)</f>
        <v>ja</v>
      </c>
      <c r="BB375" s="52" t="str">
        <f t="shared" si="124"/>
        <v>nein</v>
      </c>
      <c r="BC375" s="52" t="str">
        <f t="shared" si="125"/>
        <v>10344</v>
      </c>
      <c r="BD375" s="52" t="str">
        <f t="shared" si="126"/>
        <v>Büro- und Hausreinigungsbetrieb (ohne Fassadenreinigung)</v>
      </c>
      <c r="BE375" s="52" t="str">
        <f t="shared" si="127"/>
        <v>Unternehmen</v>
      </c>
      <c r="BF375" s="52">
        <f t="shared" si="128"/>
        <v>1</v>
      </c>
    </row>
    <row r="376" spans="1:58" hidden="1" x14ac:dyDescent="0.35">
      <c r="A376" s="107" t="s">
        <v>2757</v>
      </c>
      <c r="B376" s="75" t="s">
        <v>1041</v>
      </c>
      <c r="C376" s="52" t="s">
        <v>3</v>
      </c>
      <c r="D376" s="52" t="s">
        <v>3</v>
      </c>
      <c r="E376" s="52" t="s">
        <v>2</v>
      </c>
      <c r="F376" s="52" t="s">
        <v>2</v>
      </c>
      <c r="G376" s="52" t="s">
        <v>2</v>
      </c>
      <c r="H376" s="52" t="s">
        <v>2</v>
      </c>
      <c r="I376" s="52" t="s">
        <v>3</v>
      </c>
      <c r="J376" s="52">
        <v>1</v>
      </c>
      <c r="K376" s="52" t="s">
        <v>2</v>
      </c>
      <c r="L376" s="52" t="s">
        <v>2</v>
      </c>
      <c r="M376" s="52" t="s">
        <v>2</v>
      </c>
      <c r="N376" s="52" t="s">
        <v>3</v>
      </c>
      <c r="P376" s="52" t="s">
        <v>4</v>
      </c>
      <c r="Q376" s="52" t="str">
        <f t="shared" si="135"/>
        <v>Nein</v>
      </c>
      <c r="R376" s="52" t="str">
        <f t="shared" si="135"/>
        <v>Nein</v>
      </c>
      <c r="S376" s="52" t="str">
        <f t="shared" si="135"/>
        <v>Nein</v>
      </c>
      <c r="T376" s="52" t="str">
        <f t="shared" si="135"/>
        <v>Nein</v>
      </c>
      <c r="U376" s="52" t="str">
        <f t="shared" si="135"/>
        <v>Nein</v>
      </c>
      <c r="V376" s="52" t="str">
        <f t="shared" si="135"/>
        <v>Nein</v>
      </c>
      <c r="W376" s="52" t="str">
        <f t="shared" si="135"/>
        <v>Nein</v>
      </c>
      <c r="X376" s="52" t="str">
        <f t="shared" si="135"/>
        <v>Nein</v>
      </c>
      <c r="Y376" s="52" t="str">
        <f t="shared" si="135"/>
        <v>Nein</v>
      </c>
      <c r="Z376" s="52" t="str">
        <f t="shared" si="135"/>
        <v>Nein</v>
      </c>
      <c r="AA376" s="52" t="str">
        <f t="shared" si="135"/>
        <v>Nein</v>
      </c>
      <c r="AB376" s="52" t="str">
        <f t="shared" si="135"/>
        <v>Nein</v>
      </c>
      <c r="AC376" s="52" t="str">
        <f t="shared" si="135"/>
        <v>Nein</v>
      </c>
      <c r="AD376" s="52" t="str">
        <f t="shared" si="135"/>
        <v>Nein</v>
      </c>
      <c r="AE376" s="52" t="str">
        <f t="shared" si="135"/>
        <v>Nein</v>
      </c>
      <c r="AF376" s="52" t="str">
        <f t="shared" si="135"/>
        <v>Nein</v>
      </c>
      <c r="AG376" s="61" t="str">
        <f>IF(Q376="Ja",VLOOKUP($Q$2,Plausis!A:E,5,0),IF(R376="Ja",VLOOKUP($R$2,Plausis!A:E,5,0),IF(T376="Ja",VLOOKUP($T$2,Plausis!A:E,5,0),IF(U376="Ja",VLOOKUP($U$2,Plausis!A:E,5,0),IF(AA376="Ja",VLOOKUP($AA$2,Plausis!A:E,5,0),IF(AC376="Ja",VLOOKUP($AC$2,Plausis!A:E,5,0),IF(AD376="Ja",VLOOKUP($AD$2,Plausis!A:E,5,0),"")))))))</f>
        <v/>
      </c>
      <c r="AH376" s="52" t="str">
        <f>IF(Y376="Ja",VLOOKUP($Y$2,Plausis!A:E,5,0),"")</f>
        <v/>
      </c>
      <c r="AI376" s="52" t="str">
        <f t="shared" si="115"/>
        <v>Ja</v>
      </c>
      <c r="AJ376" s="52" t="str">
        <f>IF(S376="Ja",VLOOKUP($S$2,Plausis!A:E,5,0),IF(V376="Ja",VLOOKUP($V$2,Plausis!A:E,5,0),IF(X376="Ja",VLOOKUP($X$2,Plausis!A:E,5,0),"")))</f>
        <v/>
      </c>
      <c r="AL376" s="52" t="s">
        <v>2</v>
      </c>
      <c r="AM376" s="114">
        <v>45531</v>
      </c>
      <c r="AN376" s="52" t="s">
        <v>4467</v>
      </c>
      <c r="AO376" s="52" t="str">
        <f>VLOOKUP(B376,'BAT Grundtabelle'!B:T,19,0)</f>
        <v>ja</v>
      </c>
      <c r="AP376" s="105" t="str">
        <f t="shared" si="116"/>
        <v>10345</v>
      </c>
      <c r="AQ376" s="52" t="str">
        <f t="shared" si="117"/>
        <v>Büro- und Telefonservicebetrieb</v>
      </c>
      <c r="AR376" s="52" t="b">
        <f t="shared" si="134"/>
        <v>0</v>
      </c>
      <c r="AS376" s="52" t="b">
        <f t="shared" si="134"/>
        <v>0</v>
      </c>
      <c r="AT376" s="52" t="b">
        <f t="shared" si="134"/>
        <v>0</v>
      </c>
      <c r="AU376" s="52">
        <f t="shared" si="119"/>
        <v>1</v>
      </c>
      <c r="AW376" s="52" t="b">
        <f t="shared" si="120"/>
        <v>0</v>
      </c>
      <c r="AX376" s="52" t="str">
        <f t="shared" si="121"/>
        <v>Unternehmen</v>
      </c>
      <c r="AY376" s="52" t="b">
        <f t="shared" si="122"/>
        <v>0</v>
      </c>
      <c r="AZ376" s="52" t="str">
        <f t="shared" si="123"/>
        <v>10345</v>
      </c>
      <c r="BA376" s="52" t="str">
        <f>VLOOKUP(A376,'BAT Grundtabelle'!A:U,21,0)</f>
        <v>ja</v>
      </c>
      <c r="BB376" s="52" t="str">
        <f t="shared" si="124"/>
        <v>nein</v>
      </c>
      <c r="BC376" s="52" t="str">
        <f t="shared" si="125"/>
        <v>10345</v>
      </c>
      <c r="BD376" s="52" t="str">
        <f t="shared" si="126"/>
        <v>Büro- und Telefonservicebetrieb</v>
      </c>
      <c r="BE376" s="52" t="str">
        <f t="shared" si="127"/>
        <v>Unternehmen</v>
      </c>
      <c r="BF376" s="52">
        <f t="shared" si="128"/>
        <v>1</v>
      </c>
    </row>
    <row r="377" spans="1:58" hidden="1" x14ac:dyDescent="0.35">
      <c r="A377" s="107" t="s">
        <v>2758</v>
      </c>
      <c r="B377" s="75" t="s">
        <v>1042</v>
      </c>
      <c r="C377" s="52" t="s">
        <v>3</v>
      </c>
      <c r="D377" s="52" t="s">
        <v>3</v>
      </c>
      <c r="E377" s="52" t="s">
        <v>2</v>
      </c>
      <c r="F377" s="52" t="s">
        <v>2</v>
      </c>
      <c r="G377" s="52" t="s">
        <v>2</v>
      </c>
      <c r="H377" s="52" t="s">
        <v>2</v>
      </c>
      <c r="I377" s="52" t="s">
        <v>3</v>
      </c>
      <c r="J377" s="52">
        <v>1</v>
      </c>
      <c r="K377" s="52" t="s">
        <v>2</v>
      </c>
      <c r="L377" s="52" t="s">
        <v>2</v>
      </c>
      <c r="M377" s="52" t="s">
        <v>2</v>
      </c>
      <c r="N377" s="52" t="s">
        <v>3</v>
      </c>
      <c r="P377" s="52" t="s">
        <v>4</v>
      </c>
      <c r="Q377" s="52" t="str">
        <f t="shared" si="135"/>
        <v>Nein</v>
      </c>
      <c r="R377" s="52" t="str">
        <f t="shared" si="135"/>
        <v>Nein</v>
      </c>
      <c r="S377" s="52" t="str">
        <f t="shared" si="135"/>
        <v>Nein</v>
      </c>
      <c r="T377" s="52" t="str">
        <f t="shared" si="135"/>
        <v>Nein</v>
      </c>
      <c r="U377" s="52" t="str">
        <f t="shared" si="135"/>
        <v>Nein</v>
      </c>
      <c r="V377" s="52" t="str">
        <f t="shared" si="135"/>
        <v>Nein</v>
      </c>
      <c r="W377" s="52" t="str">
        <f t="shared" si="135"/>
        <v>Nein</v>
      </c>
      <c r="X377" s="52" t="str">
        <f t="shared" si="135"/>
        <v>Nein</v>
      </c>
      <c r="Y377" s="52" t="str">
        <f t="shared" si="135"/>
        <v>Nein</v>
      </c>
      <c r="Z377" s="52" t="str">
        <f t="shared" si="135"/>
        <v>Nein</v>
      </c>
      <c r="AA377" s="52" t="str">
        <f t="shared" si="135"/>
        <v>Nein</v>
      </c>
      <c r="AB377" s="52" t="str">
        <f t="shared" si="135"/>
        <v>Nein</v>
      </c>
      <c r="AC377" s="52" t="str">
        <f t="shared" si="135"/>
        <v>Nein</v>
      </c>
      <c r="AD377" s="52" t="str">
        <f t="shared" si="135"/>
        <v>Nein</v>
      </c>
      <c r="AE377" s="52" t="str">
        <f t="shared" si="135"/>
        <v>Nein</v>
      </c>
      <c r="AF377" s="52" t="str">
        <f t="shared" si="135"/>
        <v>Nein</v>
      </c>
      <c r="AG377" s="61" t="str">
        <f>IF(Q377="Ja",VLOOKUP($Q$2,Plausis!A:E,5,0),IF(R377="Ja",VLOOKUP($R$2,Plausis!A:E,5,0),IF(T377="Ja",VLOOKUP($T$2,Plausis!A:E,5,0),IF(U377="Ja",VLOOKUP($U$2,Plausis!A:E,5,0),IF(AA377="Ja",VLOOKUP($AA$2,Plausis!A:E,5,0),IF(AC377="Ja",VLOOKUP($AC$2,Plausis!A:E,5,0),IF(AD377="Ja",VLOOKUP($AD$2,Plausis!A:E,5,0),"")))))))</f>
        <v/>
      </c>
      <c r="AH377" s="52" t="str">
        <f>IF(Y377="Ja",VLOOKUP($Y$2,Plausis!A:E,5,0),"")</f>
        <v/>
      </c>
      <c r="AI377" s="52" t="str">
        <f t="shared" si="115"/>
        <v>Ja</v>
      </c>
      <c r="AJ377" s="52" t="str">
        <f>IF(S377="Ja",VLOOKUP($S$2,Plausis!A:E,5,0),IF(V377="Ja",VLOOKUP($V$2,Plausis!A:E,5,0),IF(X377="Ja",VLOOKUP($X$2,Plausis!A:E,5,0),"")))</f>
        <v/>
      </c>
      <c r="AL377" s="52" t="s">
        <v>2</v>
      </c>
      <c r="AM377" s="114">
        <v>45531</v>
      </c>
      <c r="AN377" s="52" t="s">
        <v>4467</v>
      </c>
      <c r="AO377" s="52" t="str">
        <f>VLOOKUP(B377,'BAT Grundtabelle'!B:T,19,0)</f>
        <v>ja</v>
      </c>
      <c r="AP377" s="105" t="str">
        <f t="shared" si="116"/>
        <v>10346</v>
      </c>
      <c r="AQ377" s="52" t="str">
        <f t="shared" si="117"/>
        <v>Büro zur Organisation von Tagungen und Kongressen (ohne Veranstaltungstechnik)</v>
      </c>
      <c r="AR377" s="52" t="b">
        <f t="shared" si="134"/>
        <v>0</v>
      </c>
      <c r="AS377" s="52" t="b">
        <f t="shared" si="134"/>
        <v>0</v>
      </c>
      <c r="AT377" s="52" t="b">
        <f t="shared" si="134"/>
        <v>0</v>
      </c>
      <c r="AU377" s="52">
        <f t="shared" si="119"/>
        <v>1</v>
      </c>
      <c r="AW377" s="52" t="b">
        <f t="shared" si="120"/>
        <v>0</v>
      </c>
      <c r="AX377" s="52" t="str">
        <f t="shared" si="121"/>
        <v>Unternehmen</v>
      </c>
      <c r="AY377" s="52" t="b">
        <f t="shared" si="122"/>
        <v>0</v>
      </c>
      <c r="AZ377" s="52" t="str">
        <f t="shared" si="123"/>
        <v>10346</v>
      </c>
      <c r="BA377" s="52" t="str">
        <f>VLOOKUP(A377,'BAT Grundtabelle'!A:U,21,0)</f>
        <v>ja</v>
      </c>
      <c r="BB377" s="52" t="str">
        <f t="shared" si="124"/>
        <v>nein</v>
      </c>
      <c r="BC377" s="52" t="str">
        <f t="shared" si="125"/>
        <v>10346</v>
      </c>
      <c r="BD377" s="52" t="str">
        <f t="shared" si="126"/>
        <v>Büro zur Organisation von Tagungen und Kongressen (ohne Veranstaltungstechnik)</v>
      </c>
      <c r="BE377" s="52" t="str">
        <f t="shared" si="127"/>
        <v>Unternehmen</v>
      </c>
      <c r="BF377" s="52">
        <f t="shared" si="128"/>
        <v>1</v>
      </c>
    </row>
    <row r="378" spans="1:58" hidden="1" x14ac:dyDescent="0.35">
      <c r="A378" s="107" t="s">
        <v>2759</v>
      </c>
      <c r="B378" s="75" t="s">
        <v>1012</v>
      </c>
      <c r="C378" s="52" t="s">
        <v>3</v>
      </c>
      <c r="D378" s="52" t="s">
        <v>3</v>
      </c>
      <c r="E378" s="52" t="s">
        <v>2</v>
      </c>
      <c r="F378" s="52" t="s">
        <v>2</v>
      </c>
      <c r="G378" s="52" t="s">
        <v>2</v>
      </c>
      <c r="H378" s="52" t="s">
        <v>2</v>
      </c>
      <c r="I378" s="52" t="s">
        <v>3</v>
      </c>
      <c r="J378" s="52">
        <v>1</v>
      </c>
      <c r="K378" s="52" t="s">
        <v>2</v>
      </c>
      <c r="L378" s="52" t="s">
        <v>2</v>
      </c>
      <c r="M378" s="52" t="s">
        <v>2</v>
      </c>
      <c r="N378" s="52" t="s">
        <v>3</v>
      </c>
      <c r="P378" s="52" t="s">
        <v>4</v>
      </c>
      <c r="Q378" s="52" t="str">
        <f t="shared" si="135"/>
        <v>Nein</v>
      </c>
      <c r="R378" s="52" t="str">
        <f t="shared" si="135"/>
        <v>Nein</v>
      </c>
      <c r="S378" s="52" t="str">
        <f t="shared" si="135"/>
        <v>Nein</v>
      </c>
      <c r="T378" s="52" t="str">
        <f t="shared" si="135"/>
        <v>Nein</v>
      </c>
      <c r="U378" s="52" t="str">
        <f t="shared" si="135"/>
        <v>Nein</v>
      </c>
      <c r="V378" s="52" t="str">
        <f t="shared" si="135"/>
        <v>Nein</v>
      </c>
      <c r="W378" s="52" t="str">
        <f t="shared" si="135"/>
        <v>Nein</v>
      </c>
      <c r="X378" s="52" t="str">
        <f t="shared" si="135"/>
        <v>Nein</v>
      </c>
      <c r="Y378" s="52" t="str">
        <f t="shared" si="135"/>
        <v>Nein</v>
      </c>
      <c r="Z378" s="52" t="str">
        <f t="shared" si="135"/>
        <v>Nein</v>
      </c>
      <c r="AA378" s="52" t="str">
        <f t="shared" si="135"/>
        <v>Nein</v>
      </c>
      <c r="AB378" s="52" t="str">
        <f t="shared" si="135"/>
        <v>Nein</v>
      </c>
      <c r="AC378" s="52" t="str">
        <f t="shared" si="135"/>
        <v>Nein</v>
      </c>
      <c r="AD378" s="52" t="str">
        <f t="shared" si="135"/>
        <v>Nein</v>
      </c>
      <c r="AE378" s="52" t="str">
        <f t="shared" si="135"/>
        <v>Nein</v>
      </c>
      <c r="AF378" s="52" t="str">
        <f t="shared" si="135"/>
        <v>Nein</v>
      </c>
      <c r="AG378" s="61" t="str">
        <f>IF(Q378="Ja",VLOOKUP($Q$2,Plausis!A:E,5,0),IF(R378="Ja",VLOOKUP($R$2,Plausis!A:E,5,0),IF(T378="Ja",VLOOKUP($T$2,Plausis!A:E,5,0),IF(U378="Ja",VLOOKUP($U$2,Plausis!A:E,5,0),IF(AA378="Ja",VLOOKUP($AA$2,Plausis!A:E,5,0),IF(AC378="Ja",VLOOKUP($AC$2,Plausis!A:E,5,0),IF(AD378="Ja",VLOOKUP($AD$2,Plausis!A:E,5,0),"")))))))</f>
        <v/>
      </c>
      <c r="AH378" s="52" t="str">
        <f>IF(Y378="Ja",VLOOKUP($Y$2,Plausis!A:E,5,0),"")</f>
        <v/>
      </c>
      <c r="AI378" s="52" t="str">
        <f t="shared" si="115"/>
        <v>Ja</v>
      </c>
      <c r="AJ378" s="52" t="str">
        <f>IF(S378="Ja",VLOOKUP($S$2,Plausis!A:E,5,0),IF(V378="Ja",VLOOKUP($V$2,Plausis!A:E,5,0),IF(X378="Ja",VLOOKUP($X$2,Plausis!A:E,5,0),"")))</f>
        <v/>
      </c>
      <c r="AL378" s="52" t="s">
        <v>3</v>
      </c>
      <c r="AM378" s="114">
        <v>45531</v>
      </c>
      <c r="AN378" s="52" t="s">
        <v>4467</v>
      </c>
      <c r="AO378" s="52" t="str">
        <f>VLOOKUP(B378,'BAT Grundtabelle'!B:T,19,0)</f>
        <v>ja</v>
      </c>
      <c r="AP378" s="105" t="str">
        <f t="shared" si="116"/>
        <v>10347</v>
      </c>
      <c r="AQ378" s="52" t="str">
        <f t="shared" si="117"/>
        <v>Bürobedarfseinzelhandel (ohne Büromaschinen, -einrichtung)</v>
      </c>
      <c r="AR378" s="52" t="b">
        <f t="shared" si="134"/>
        <v>0</v>
      </c>
      <c r="AS378" s="52" t="b">
        <f t="shared" si="134"/>
        <v>0</v>
      </c>
      <c r="AT378" s="52" t="b">
        <f t="shared" si="134"/>
        <v>0</v>
      </c>
      <c r="AU378" s="52">
        <f t="shared" si="119"/>
        <v>1</v>
      </c>
      <c r="AW378" s="52" t="b">
        <f t="shared" si="120"/>
        <v>0</v>
      </c>
      <c r="AX378" s="52" t="str">
        <f t="shared" si="121"/>
        <v>Unternehmen</v>
      </c>
      <c r="AY378" s="52" t="b">
        <f t="shared" si="122"/>
        <v>0</v>
      </c>
      <c r="AZ378" s="52" t="str">
        <f t="shared" si="123"/>
        <v>10347</v>
      </c>
      <c r="BA378" s="52" t="str">
        <f>VLOOKUP(A378,'BAT Grundtabelle'!A:U,21,0)</f>
        <v>ja</v>
      </c>
      <c r="BB378" s="52" t="str">
        <f t="shared" si="124"/>
        <v>nein</v>
      </c>
      <c r="BC378" s="52" t="str">
        <f t="shared" si="125"/>
        <v>10347</v>
      </c>
      <c r="BD378" s="52" t="str">
        <f t="shared" si="126"/>
        <v>Bürobedarfseinzelhandel (ohne Büromaschinen, -einrichtung)</v>
      </c>
      <c r="BE378" s="52" t="str">
        <f t="shared" si="127"/>
        <v>Unternehmen</v>
      </c>
      <c r="BF378" s="52">
        <f t="shared" si="128"/>
        <v>1</v>
      </c>
    </row>
    <row r="379" spans="1:58" hidden="1" x14ac:dyDescent="0.35">
      <c r="A379" s="107" t="s">
        <v>2760</v>
      </c>
      <c r="B379" s="75" t="s">
        <v>1043</v>
      </c>
      <c r="C379" s="52" t="s">
        <v>3</v>
      </c>
      <c r="D379" s="52" t="s">
        <v>3</v>
      </c>
      <c r="E379" s="52" t="s">
        <v>2</v>
      </c>
      <c r="F379" s="52" t="s">
        <v>2</v>
      </c>
      <c r="G379" s="52" t="s">
        <v>2</v>
      </c>
      <c r="H379" s="52" t="s">
        <v>2</v>
      </c>
      <c r="I379" s="52" t="s">
        <v>3</v>
      </c>
      <c r="J379" s="52">
        <v>1</v>
      </c>
      <c r="K379" s="52" t="s">
        <v>2</v>
      </c>
      <c r="L379" s="52" t="s">
        <v>2</v>
      </c>
      <c r="M379" s="52" t="s">
        <v>2</v>
      </c>
      <c r="N379" s="52" t="s">
        <v>3</v>
      </c>
      <c r="P379" s="52" t="s">
        <v>4</v>
      </c>
      <c r="Q379" s="52" t="str">
        <f t="shared" si="135"/>
        <v>Nein</v>
      </c>
      <c r="R379" s="52" t="str">
        <f t="shared" si="135"/>
        <v>Nein</v>
      </c>
      <c r="S379" s="52" t="str">
        <f t="shared" si="135"/>
        <v>Nein</v>
      </c>
      <c r="T379" s="52" t="str">
        <f t="shared" si="135"/>
        <v>Nein</v>
      </c>
      <c r="U379" s="52" t="str">
        <f t="shared" si="135"/>
        <v>Nein</v>
      </c>
      <c r="V379" s="52" t="str">
        <f t="shared" si="135"/>
        <v>Nein</v>
      </c>
      <c r="W379" s="52" t="str">
        <f t="shared" si="135"/>
        <v>Nein</v>
      </c>
      <c r="X379" s="52" t="str">
        <f t="shared" si="135"/>
        <v>Nein</v>
      </c>
      <c r="Y379" s="52" t="str">
        <f t="shared" si="135"/>
        <v>Nein</v>
      </c>
      <c r="Z379" s="52" t="str">
        <f t="shared" si="135"/>
        <v>Nein</v>
      </c>
      <c r="AA379" s="52" t="str">
        <f t="shared" si="135"/>
        <v>Nein</v>
      </c>
      <c r="AB379" s="52" t="str">
        <f t="shared" si="135"/>
        <v>Nein</v>
      </c>
      <c r="AC379" s="52" t="str">
        <f t="shared" si="135"/>
        <v>Nein</v>
      </c>
      <c r="AD379" s="52" t="str">
        <f t="shared" si="135"/>
        <v>Nein</v>
      </c>
      <c r="AE379" s="52" t="str">
        <f t="shared" si="135"/>
        <v>Nein</v>
      </c>
      <c r="AF379" s="52" t="str">
        <f t="shared" si="135"/>
        <v>Nein</v>
      </c>
      <c r="AG379" s="61" t="str">
        <f>IF(Q379="Ja",VLOOKUP($Q$2,Plausis!A:E,5,0),IF(R379="Ja",VLOOKUP($R$2,Plausis!A:E,5,0),IF(T379="Ja",VLOOKUP($T$2,Plausis!A:E,5,0),IF(U379="Ja",VLOOKUP($U$2,Plausis!A:E,5,0),IF(AA379="Ja",VLOOKUP($AA$2,Plausis!A:E,5,0),IF(AC379="Ja",VLOOKUP($AC$2,Plausis!A:E,5,0),IF(AD379="Ja",VLOOKUP($AD$2,Plausis!A:E,5,0),"")))))))</f>
        <v/>
      </c>
      <c r="AH379" s="52" t="str">
        <f>IF(Y379="Ja",VLOOKUP($Y$2,Plausis!A:E,5,0),"")</f>
        <v/>
      </c>
      <c r="AI379" s="52" t="str">
        <f t="shared" si="115"/>
        <v>Ja</v>
      </c>
      <c r="AJ379" s="52" t="str">
        <f>IF(S379="Ja",VLOOKUP($S$2,Plausis!A:E,5,0),IF(V379="Ja",VLOOKUP($V$2,Plausis!A:E,5,0),IF(X379="Ja",VLOOKUP($X$2,Plausis!A:E,5,0),"")))</f>
        <v/>
      </c>
      <c r="AL379" s="52" t="s">
        <v>2</v>
      </c>
      <c r="AM379" s="114">
        <v>45531</v>
      </c>
      <c r="AN379" s="52" t="s">
        <v>4467</v>
      </c>
      <c r="AO379" s="52" t="str">
        <f>VLOOKUP(B379,'BAT Grundtabelle'!B:T,19,0)</f>
        <v>ja</v>
      </c>
      <c r="AP379" s="105" t="str">
        <f t="shared" si="116"/>
        <v>10348</v>
      </c>
      <c r="AQ379" s="52" t="str">
        <f t="shared" si="117"/>
        <v>Bürobetrieb</v>
      </c>
      <c r="AR379" s="52" t="b">
        <f t="shared" si="134"/>
        <v>0</v>
      </c>
      <c r="AS379" s="52" t="b">
        <f t="shared" si="134"/>
        <v>0</v>
      </c>
      <c r="AT379" s="52" t="b">
        <f t="shared" si="134"/>
        <v>0</v>
      </c>
      <c r="AU379" s="52">
        <f t="shared" si="119"/>
        <v>1</v>
      </c>
      <c r="AW379" s="52" t="b">
        <f t="shared" si="120"/>
        <v>0</v>
      </c>
      <c r="AX379" s="52" t="str">
        <f t="shared" si="121"/>
        <v>Unternehmen</v>
      </c>
      <c r="AY379" s="52" t="b">
        <f t="shared" si="122"/>
        <v>0</v>
      </c>
      <c r="AZ379" s="52" t="str">
        <f t="shared" si="123"/>
        <v>10348</v>
      </c>
      <c r="BA379" s="52" t="str">
        <f>VLOOKUP(A379,'BAT Grundtabelle'!A:U,21,0)</f>
        <v>ja</v>
      </c>
      <c r="BB379" s="52" t="str">
        <f t="shared" si="124"/>
        <v>nein</v>
      </c>
      <c r="BC379" s="52" t="str">
        <f t="shared" si="125"/>
        <v>10348</v>
      </c>
      <c r="BD379" s="52" t="str">
        <f t="shared" si="126"/>
        <v>Bürobetrieb</v>
      </c>
      <c r="BE379" s="52" t="str">
        <f t="shared" si="127"/>
        <v>Unternehmen</v>
      </c>
      <c r="BF379" s="52">
        <f t="shared" si="128"/>
        <v>1</v>
      </c>
    </row>
    <row r="380" spans="1:58" hidden="1" x14ac:dyDescent="0.35">
      <c r="A380" s="107" t="s">
        <v>2761</v>
      </c>
      <c r="B380" s="75" t="s">
        <v>1514</v>
      </c>
      <c r="C380" s="52" t="s">
        <v>3</v>
      </c>
      <c r="D380" s="52" t="s">
        <v>3</v>
      </c>
      <c r="E380" s="52" t="s">
        <v>2</v>
      </c>
      <c r="F380" s="52" t="s">
        <v>2</v>
      </c>
      <c r="G380" s="52" t="s">
        <v>2</v>
      </c>
      <c r="H380" s="52" t="s">
        <v>2</v>
      </c>
      <c r="I380" s="52" t="s">
        <v>3</v>
      </c>
      <c r="J380" s="52">
        <v>1</v>
      </c>
      <c r="K380" s="52" t="s">
        <v>2</v>
      </c>
      <c r="L380" s="52" t="s">
        <v>2</v>
      </c>
      <c r="M380" s="52" t="s">
        <v>2</v>
      </c>
      <c r="N380" s="52" t="s">
        <v>3</v>
      </c>
      <c r="P380" s="52" t="s">
        <v>4</v>
      </c>
      <c r="Q380" s="52" t="str">
        <f t="shared" si="135"/>
        <v>Nein</v>
      </c>
      <c r="R380" s="52" t="str">
        <f t="shared" si="135"/>
        <v>Nein</v>
      </c>
      <c r="S380" s="52" t="str">
        <f t="shared" si="135"/>
        <v>Nein</v>
      </c>
      <c r="T380" s="52" t="str">
        <f t="shared" si="135"/>
        <v>Nein</v>
      </c>
      <c r="U380" s="52" t="str">
        <f t="shared" si="135"/>
        <v>Nein</v>
      </c>
      <c r="V380" s="52" t="str">
        <f t="shared" si="135"/>
        <v>Nein</v>
      </c>
      <c r="W380" s="52" t="str">
        <f t="shared" si="135"/>
        <v>Nein</v>
      </c>
      <c r="X380" s="52" t="str">
        <f t="shared" si="135"/>
        <v>Nein</v>
      </c>
      <c r="Y380" s="52" t="str">
        <f t="shared" si="135"/>
        <v>Nein</v>
      </c>
      <c r="Z380" s="52" t="str">
        <f t="shared" si="135"/>
        <v>Nein</v>
      </c>
      <c r="AA380" s="52" t="str">
        <f t="shared" si="135"/>
        <v>Nein</v>
      </c>
      <c r="AB380" s="52" t="str">
        <f t="shared" si="135"/>
        <v>Nein</v>
      </c>
      <c r="AC380" s="52" t="str">
        <f t="shared" si="135"/>
        <v>Nein</v>
      </c>
      <c r="AD380" s="52" t="str">
        <f t="shared" si="135"/>
        <v>Nein</v>
      </c>
      <c r="AE380" s="52" t="str">
        <f t="shared" si="135"/>
        <v>Nein</v>
      </c>
      <c r="AF380" s="52" t="str">
        <f t="shared" si="135"/>
        <v>Nein</v>
      </c>
      <c r="AG380" s="61" t="str">
        <f>IF(Q380="Ja",VLOOKUP($Q$2,Plausis!A:E,5,0),IF(R380="Ja",VLOOKUP($R$2,Plausis!A:E,5,0),IF(T380="Ja",VLOOKUP($T$2,Plausis!A:E,5,0),IF(U380="Ja",VLOOKUP($U$2,Plausis!A:E,5,0),IF(AA380="Ja",VLOOKUP($AA$2,Plausis!A:E,5,0),IF(AC380="Ja",VLOOKUP($AC$2,Plausis!A:E,5,0),IF(AD380="Ja",VLOOKUP($AD$2,Plausis!A:E,5,0),"")))))))</f>
        <v/>
      </c>
      <c r="AH380" s="52" t="str">
        <f>IF(Y380="Ja",VLOOKUP($Y$2,Plausis!A:E,5,0),"")</f>
        <v/>
      </c>
      <c r="AI380" s="52" t="str">
        <f t="shared" si="115"/>
        <v>Ja</v>
      </c>
      <c r="AJ380" s="52" t="str">
        <f>IF(S380="Ja",VLOOKUP($S$2,Plausis!A:E,5,0),IF(V380="Ja",VLOOKUP($V$2,Plausis!A:E,5,0),IF(X380="Ja",VLOOKUP($X$2,Plausis!A:E,5,0),"")))</f>
        <v/>
      </c>
      <c r="AL380" s="52" t="s">
        <v>3</v>
      </c>
      <c r="AM380" s="114">
        <v>45531</v>
      </c>
      <c r="AN380" s="52" t="s">
        <v>4467</v>
      </c>
      <c r="AO380" s="52" t="str">
        <f>VLOOKUP(B380,'BAT Grundtabelle'!B:T,19,0)</f>
        <v>ja</v>
      </c>
      <c r="AP380" s="105" t="str">
        <f t="shared" si="116"/>
        <v>10349</v>
      </c>
      <c r="AQ380" s="52" t="str">
        <f t="shared" si="117"/>
        <v>Büroeinrichtungshandel (ohne elektronische Büromaschinen)</v>
      </c>
      <c r="AR380" s="52" t="b">
        <f t="shared" si="134"/>
        <v>0</v>
      </c>
      <c r="AS380" s="52" t="b">
        <f t="shared" si="134"/>
        <v>0</v>
      </c>
      <c r="AT380" s="52" t="b">
        <f t="shared" si="134"/>
        <v>0</v>
      </c>
      <c r="AU380" s="52">
        <f t="shared" si="119"/>
        <v>1</v>
      </c>
      <c r="AW380" s="52" t="b">
        <f t="shared" si="120"/>
        <v>0</v>
      </c>
      <c r="AX380" s="52" t="str">
        <f t="shared" si="121"/>
        <v>Unternehmen</v>
      </c>
      <c r="AY380" s="52" t="b">
        <f t="shared" si="122"/>
        <v>0</v>
      </c>
      <c r="AZ380" s="52" t="str">
        <f t="shared" si="123"/>
        <v>10349</v>
      </c>
      <c r="BA380" s="52" t="str">
        <f>VLOOKUP(A380,'BAT Grundtabelle'!A:U,21,0)</f>
        <v>ja</v>
      </c>
      <c r="BB380" s="52" t="str">
        <f t="shared" si="124"/>
        <v>nein</v>
      </c>
      <c r="BC380" s="52" t="str">
        <f t="shared" si="125"/>
        <v>10349</v>
      </c>
      <c r="BD380" s="52" t="str">
        <f t="shared" si="126"/>
        <v>Büroeinrichtungshandel (ohne elektronische Büromaschinen)</v>
      </c>
      <c r="BE380" s="52" t="str">
        <f t="shared" si="127"/>
        <v>Unternehmen</v>
      </c>
      <c r="BF380" s="52">
        <f t="shared" si="128"/>
        <v>1</v>
      </c>
    </row>
    <row r="381" spans="1:58" hidden="1" x14ac:dyDescent="0.35">
      <c r="A381" s="107" t="s">
        <v>2276</v>
      </c>
      <c r="B381" s="75" t="s">
        <v>2275</v>
      </c>
      <c r="C381" s="52" t="s">
        <v>3</v>
      </c>
      <c r="D381" s="52" t="s">
        <v>3</v>
      </c>
      <c r="E381" s="52" t="s">
        <v>2</v>
      </c>
      <c r="F381" s="52" t="s">
        <v>2</v>
      </c>
      <c r="G381" s="52" t="s">
        <v>2</v>
      </c>
      <c r="H381" s="52" t="s">
        <v>2</v>
      </c>
      <c r="I381" s="52" t="s">
        <v>3</v>
      </c>
      <c r="J381" s="52">
        <v>1</v>
      </c>
      <c r="K381" s="52" t="s">
        <v>2</v>
      </c>
      <c r="L381" s="52" t="s">
        <v>2</v>
      </c>
      <c r="M381" s="52" t="s">
        <v>2</v>
      </c>
      <c r="N381" s="52" t="s">
        <v>3</v>
      </c>
      <c r="P381" s="52" t="s">
        <v>4</v>
      </c>
      <c r="Q381" s="52" t="str">
        <f t="shared" si="135"/>
        <v>Nein</v>
      </c>
      <c r="R381" s="52" t="str">
        <f t="shared" si="135"/>
        <v>Nein</v>
      </c>
      <c r="S381" s="52" t="str">
        <f t="shared" si="135"/>
        <v>Nein</v>
      </c>
      <c r="T381" s="52" t="str">
        <f t="shared" si="135"/>
        <v>Nein</v>
      </c>
      <c r="U381" s="52" t="str">
        <f t="shared" si="135"/>
        <v>Nein</v>
      </c>
      <c r="V381" s="52" t="str">
        <f t="shared" si="135"/>
        <v>Nein</v>
      </c>
      <c r="W381" s="52" t="str">
        <f t="shared" si="135"/>
        <v>Nein</v>
      </c>
      <c r="X381" s="52" t="str">
        <f t="shared" si="135"/>
        <v>Nein</v>
      </c>
      <c r="Y381" s="52" t="str">
        <f t="shared" si="135"/>
        <v>Nein</v>
      </c>
      <c r="Z381" s="52" t="str">
        <f t="shared" si="135"/>
        <v>Nein</v>
      </c>
      <c r="AA381" s="52" t="str">
        <f t="shared" si="135"/>
        <v>Nein</v>
      </c>
      <c r="AB381" s="52" t="str">
        <f t="shared" si="135"/>
        <v>Nein</v>
      </c>
      <c r="AC381" s="52" t="str">
        <f t="shared" si="135"/>
        <v>Nein</v>
      </c>
      <c r="AD381" s="52" t="str">
        <f t="shared" si="135"/>
        <v>Nein</v>
      </c>
      <c r="AE381" s="52" t="str">
        <f t="shared" si="135"/>
        <v>Nein</v>
      </c>
      <c r="AF381" s="52" t="str">
        <f t="shared" si="135"/>
        <v>Nein</v>
      </c>
      <c r="AG381" s="61" t="str">
        <f>IF(Q381="Ja",VLOOKUP($Q$2,Plausis!A:E,5,0),IF(R381="Ja",VLOOKUP($R$2,Plausis!A:E,5,0),IF(T381="Ja",VLOOKUP($T$2,Plausis!A:E,5,0),IF(U381="Ja",VLOOKUP($U$2,Plausis!A:E,5,0),IF(AA381="Ja",VLOOKUP($AA$2,Plausis!A:E,5,0),IF(AC381="Ja",VLOOKUP($AC$2,Plausis!A:E,5,0),IF(AD381="Ja",VLOOKUP($AD$2,Plausis!A:E,5,0),"")))))))</f>
        <v/>
      </c>
      <c r="AH381" s="52" t="str">
        <f>IF(Y381="Ja",VLOOKUP($Y$2,Plausis!A:E,5,0),"")</f>
        <v/>
      </c>
      <c r="AI381" s="52" t="str">
        <f t="shared" si="115"/>
        <v>Ja</v>
      </c>
      <c r="AJ381" s="52" t="str">
        <f>IF(S381="Ja",VLOOKUP($S$2,Plausis!A:E,5,0),IF(V381="Ja",VLOOKUP($V$2,Plausis!A:E,5,0),IF(X381="Ja",VLOOKUP($X$2,Plausis!A:E,5,0),"")))</f>
        <v/>
      </c>
      <c r="AL381" s="52" t="s">
        <v>3</v>
      </c>
      <c r="AM381" s="114">
        <v>45531</v>
      </c>
      <c r="AN381" s="52" t="s">
        <v>4467</v>
      </c>
      <c r="AO381" s="52" t="str">
        <f>VLOOKUP(B381,'BAT Grundtabelle'!B:T,19,0)</f>
        <v>ja</v>
      </c>
      <c r="AP381" s="105" t="str">
        <f t="shared" si="116"/>
        <v>3936</v>
      </c>
      <c r="AQ381" s="52" t="str">
        <f t="shared" si="117"/>
        <v>Büromaschinenhandel</v>
      </c>
      <c r="AR381" s="52" t="b">
        <f t="shared" si="134"/>
        <v>0</v>
      </c>
      <c r="AS381" s="52" t="b">
        <f t="shared" si="134"/>
        <v>0</v>
      </c>
      <c r="AT381" s="52" t="b">
        <f t="shared" si="134"/>
        <v>0</v>
      </c>
      <c r="AU381" s="52">
        <f t="shared" si="119"/>
        <v>1</v>
      </c>
      <c r="AW381" s="52" t="b">
        <f t="shared" si="120"/>
        <v>0</v>
      </c>
      <c r="AX381" s="52" t="str">
        <f t="shared" si="121"/>
        <v>Unternehmen</v>
      </c>
      <c r="AY381" s="52" t="b">
        <f t="shared" si="122"/>
        <v>0</v>
      </c>
      <c r="AZ381" s="52" t="str">
        <f t="shared" si="123"/>
        <v>3936</v>
      </c>
      <c r="BA381" s="52" t="str">
        <f>VLOOKUP(A381,'BAT Grundtabelle'!A:U,21,0)</f>
        <v>ja</v>
      </c>
      <c r="BB381" s="52" t="str">
        <f t="shared" si="124"/>
        <v>nein</v>
      </c>
      <c r="BC381" s="52" t="str">
        <f t="shared" si="125"/>
        <v>3936</v>
      </c>
      <c r="BD381" s="52" t="str">
        <f t="shared" si="126"/>
        <v>Büromaschinenhandel</v>
      </c>
      <c r="BE381" s="52" t="str">
        <f t="shared" si="127"/>
        <v>Unternehmen</v>
      </c>
      <c r="BF381" s="52">
        <f t="shared" si="128"/>
        <v>1</v>
      </c>
    </row>
    <row r="382" spans="1:58" hidden="1" x14ac:dyDescent="0.35">
      <c r="A382" s="107" t="s">
        <v>2762</v>
      </c>
      <c r="B382" s="75" t="s">
        <v>198</v>
      </c>
      <c r="C382" s="52" t="s">
        <v>3</v>
      </c>
      <c r="D382" s="52" t="s">
        <v>3</v>
      </c>
      <c r="E382" s="52" t="s">
        <v>2</v>
      </c>
      <c r="F382" s="52" t="s">
        <v>2</v>
      </c>
      <c r="G382" s="52" t="s">
        <v>2</v>
      </c>
      <c r="H382" s="52" t="s">
        <v>2</v>
      </c>
      <c r="I382" s="52" t="s">
        <v>3</v>
      </c>
      <c r="J382" s="52">
        <v>1</v>
      </c>
      <c r="K382" s="52" t="s">
        <v>2</v>
      </c>
      <c r="L382" s="52" t="s">
        <v>2</v>
      </c>
      <c r="M382" s="52" t="s">
        <v>2</v>
      </c>
      <c r="N382" s="52" t="s">
        <v>3</v>
      </c>
      <c r="P382" s="52" t="s">
        <v>4</v>
      </c>
      <c r="Q382" s="52" t="str">
        <f t="shared" si="135"/>
        <v>Nein</v>
      </c>
      <c r="R382" s="52" t="str">
        <f t="shared" si="135"/>
        <v>Nein</v>
      </c>
      <c r="S382" s="52" t="str">
        <f t="shared" si="135"/>
        <v>Nein</v>
      </c>
      <c r="T382" s="52" t="str">
        <f t="shared" si="135"/>
        <v>Nein</v>
      </c>
      <c r="U382" s="52" t="str">
        <f t="shared" si="135"/>
        <v>Nein</v>
      </c>
      <c r="V382" s="52" t="str">
        <f t="shared" si="135"/>
        <v>Nein</v>
      </c>
      <c r="W382" s="52" t="str">
        <f t="shared" si="135"/>
        <v>Nein</v>
      </c>
      <c r="X382" s="52" t="str">
        <f t="shared" si="135"/>
        <v>Nein</v>
      </c>
      <c r="Y382" s="52" t="str">
        <f t="shared" si="135"/>
        <v>Nein</v>
      </c>
      <c r="Z382" s="52" t="str">
        <f t="shared" si="135"/>
        <v>Nein</v>
      </c>
      <c r="AA382" s="52" t="str">
        <f t="shared" si="135"/>
        <v>Nein</v>
      </c>
      <c r="AB382" s="52" t="str">
        <f t="shared" si="135"/>
        <v>Nein</v>
      </c>
      <c r="AC382" s="52" t="str">
        <f t="shared" si="135"/>
        <v>Nein</v>
      </c>
      <c r="AD382" s="52" t="str">
        <f t="shared" si="135"/>
        <v>Nein</v>
      </c>
      <c r="AE382" s="52" t="str">
        <f t="shared" si="135"/>
        <v>Nein</v>
      </c>
      <c r="AF382" s="52" t="str">
        <f t="shared" si="135"/>
        <v>Nein</v>
      </c>
      <c r="AG382" s="61" t="str">
        <f>IF(Q382="Ja",VLOOKUP($Q$2,Plausis!A:E,5,0),IF(R382="Ja",VLOOKUP($R$2,Plausis!A:E,5,0),IF(T382="Ja",VLOOKUP($T$2,Plausis!A:E,5,0),IF(U382="Ja",VLOOKUP($U$2,Plausis!A:E,5,0),IF(AA382="Ja",VLOOKUP($AA$2,Plausis!A:E,5,0),IF(AC382="Ja",VLOOKUP($AC$2,Plausis!A:E,5,0),IF(AD382="Ja",VLOOKUP($AD$2,Plausis!A:E,5,0),"")))))))</f>
        <v/>
      </c>
      <c r="AH382" s="52" t="str">
        <f>IF(Y382="Ja",VLOOKUP($Y$2,Plausis!A:E,5,0),"")</f>
        <v/>
      </c>
      <c r="AI382" s="52" t="str">
        <f t="shared" si="115"/>
        <v>Ja</v>
      </c>
      <c r="AJ382" s="52" t="str">
        <f>IF(S382="Ja",VLOOKUP($S$2,Plausis!A:E,5,0),IF(V382="Ja",VLOOKUP($V$2,Plausis!A:E,5,0),IF(X382="Ja",VLOOKUP($X$2,Plausis!A:E,5,0),"")))</f>
        <v/>
      </c>
      <c r="AL382" s="52" t="s">
        <v>2</v>
      </c>
      <c r="AM382" s="114">
        <v>45531</v>
      </c>
      <c r="AN382" s="52" t="s">
        <v>4467</v>
      </c>
      <c r="AO382" s="52" t="str">
        <f>VLOOKUP(B382,'BAT Grundtabelle'!B:T,19,0)</f>
        <v>ja</v>
      </c>
      <c r="AP382" s="105" t="str">
        <f t="shared" si="116"/>
        <v>10350</v>
      </c>
      <c r="AQ382" s="52" t="str">
        <f t="shared" si="117"/>
        <v>Büromaschinenreparatur</v>
      </c>
      <c r="AR382" s="52" t="b">
        <f t="shared" si="134"/>
        <v>0</v>
      </c>
      <c r="AS382" s="52" t="b">
        <f t="shared" si="134"/>
        <v>0</v>
      </c>
      <c r="AT382" s="52" t="b">
        <f t="shared" si="134"/>
        <v>0</v>
      </c>
      <c r="AU382" s="52">
        <f t="shared" si="119"/>
        <v>1</v>
      </c>
      <c r="AW382" s="52" t="b">
        <f t="shared" si="120"/>
        <v>0</v>
      </c>
      <c r="AX382" s="52" t="str">
        <f t="shared" si="121"/>
        <v>Unternehmen</v>
      </c>
      <c r="AY382" s="52" t="b">
        <f t="shared" si="122"/>
        <v>0</v>
      </c>
      <c r="AZ382" s="52" t="str">
        <f t="shared" si="123"/>
        <v>10350</v>
      </c>
      <c r="BA382" s="52" t="str">
        <f>VLOOKUP(A382,'BAT Grundtabelle'!A:U,21,0)</f>
        <v>ja</v>
      </c>
      <c r="BB382" s="52" t="str">
        <f t="shared" si="124"/>
        <v>nein</v>
      </c>
      <c r="BC382" s="52" t="str">
        <f t="shared" si="125"/>
        <v>10350</v>
      </c>
      <c r="BD382" s="52" t="str">
        <f t="shared" si="126"/>
        <v>Büromaschinenreparatur</v>
      </c>
      <c r="BE382" s="52" t="str">
        <f t="shared" si="127"/>
        <v>Unternehmen</v>
      </c>
      <c r="BF382" s="52">
        <f t="shared" si="128"/>
        <v>1</v>
      </c>
    </row>
    <row r="383" spans="1:58" hidden="1" x14ac:dyDescent="0.35">
      <c r="A383" s="107" t="s">
        <v>2763</v>
      </c>
      <c r="B383" s="75" t="s">
        <v>1515</v>
      </c>
      <c r="C383" s="52" t="s">
        <v>3</v>
      </c>
      <c r="D383" s="52" t="s">
        <v>3</v>
      </c>
      <c r="E383" s="52" t="s">
        <v>2</v>
      </c>
      <c r="F383" s="52" t="s">
        <v>2</v>
      </c>
      <c r="G383" s="52" t="s">
        <v>2</v>
      </c>
      <c r="H383" s="52" t="s">
        <v>2</v>
      </c>
      <c r="I383" s="52" t="s">
        <v>3</v>
      </c>
      <c r="J383" s="52">
        <v>1</v>
      </c>
      <c r="K383" s="52" t="s">
        <v>2</v>
      </c>
      <c r="L383" s="52" t="s">
        <v>2</v>
      </c>
      <c r="M383" s="52" t="s">
        <v>2</v>
      </c>
      <c r="N383" s="52" t="s">
        <v>3</v>
      </c>
      <c r="P383" s="52" t="s">
        <v>4</v>
      </c>
      <c r="Q383" s="52" t="str">
        <f t="shared" ref="Q383:AF392" si="136">IF(ISERROR(FIND(Q$2,$P383,1)),"Nein","Ja")</f>
        <v>Nein</v>
      </c>
      <c r="R383" s="52" t="str">
        <f t="shared" si="136"/>
        <v>Nein</v>
      </c>
      <c r="S383" s="52" t="str">
        <f t="shared" si="136"/>
        <v>Nein</v>
      </c>
      <c r="T383" s="52" t="str">
        <f t="shared" si="136"/>
        <v>Nein</v>
      </c>
      <c r="U383" s="52" t="str">
        <f t="shared" si="136"/>
        <v>Nein</v>
      </c>
      <c r="V383" s="52" t="str">
        <f t="shared" si="136"/>
        <v>Nein</v>
      </c>
      <c r="W383" s="52" t="str">
        <f t="shared" si="136"/>
        <v>Nein</v>
      </c>
      <c r="X383" s="52" t="str">
        <f t="shared" si="136"/>
        <v>Nein</v>
      </c>
      <c r="Y383" s="52" t="str">
        <f t="shared" si="136"/>
        <v>Nein</v>
      </c>
      <c r="Z383" s="52" t="str">
        <f t="shared" si="136"/>
        <v>Nein</v>
      </c>
      <c r="AA383" s="52" t="str">
        <f t="shared" si="136"/>
        <v>Nein</v>
      </c>
      <c r="AB383" s="52" t="str">
        <f t="shared" si="136"/>
        <v>Nein</v>
      </c>
      <c r="AC383" s="52" t="str">
        <f t="shared" si="136"/>
        <v>Nein</v>
      </c>
      <c r="AD383" s="52" t="str">
        <f t="shared" si="136"/>
        <v>Nein</v>
      </c>
      <c r="AE383" s="52" t="str">
        <f t="shared" si="136"/>
        <v>Nein</v>
      </c>
      <c r="AF383" s="52" t="str">
        <f t="shared" si="136"/>
        <v>Nein</v>
      </c>
      <c r="AG383" s="61" t="str">
        <f>IF(Q383="Ja",VLOOKUP($Q$2,Plausis!A:E,5,0),IF(R383="Ja",VLOOKUP($R$2,Plausis!A:E,5,0),IF(T383="Ja",VLOOKUP($T$2,Plausis!A:E,5,0),IF(U383="Ja",VLOOKUP($U$2,Plausis!A:E,5,0),IF(AA383="Ja",VLOOKUP($AA$2,Plausis!A:E,5,0),IF(AC383="Ja",VLOOKUP($AC$2,Plausis!A:E,5,0),IF(AD383="Ja",VLOOKUP($AD$2,Plausis!A:E,5,0),"")))))))</f>
        <v/>
      </c>
      <c r="AH383" s="52" t="str">
        <f>IF(Y383="Ja",VLOOKUP($Y$2,Plausis!A:E,5,0),"")</f>
        <v/>
      </c>
      <c r="AI383" s="52" t="str">
        <f t="shared" si="115"/>
        <v>Ja</v>
      </c>
      <c r="AJ383" s="52" t="str">
        <f>IF(S383="Ja",VLOOKUP($S$2,Plausis!A:E,5,0),IF(V383="Ja",VLOOKUP($V$2,Plausis!A:E,5,0),IF(X383="Ja",VLOOKUP($X$2,Plausis!A:E,5,0),"")))</f>
        <v/>
      </c>
      <c r="AL383" s="52" t="s">
        <v>3</v>
      </c>
      <c r="AM383" s="114">
        <v>45531</v>
      </c>
      <c r="AN383" s="52" t="s">
        <v>4467</v>
      </c>
      <c r="AO383" s="52" t="str">
        <f>VLOOKUP(B383,'BAT Grundtabelle'!B:T,19,0)</f>
        <v>ja</v>
      </c>
      <c r="AP383" s="105" t="str">
        <f t="shared" si="116"/>
        <v>10351</v>
      </c>
      <c r="AQ383" s="52" t="str">
        <f t="shared" si="117"/>
        <v>Büromöbelhandel</v>
      </c>
      <c r="AR383" s="52" t="b">
        <f t="shared" ref="AR383:AT402" si="137">IF(ISERROR(FIND(AR$1,$P383,1)),FALSE,TRUE)</f>
        <v>0</v>
      </c>
      <c r="AS383" s="52" t="b">
        <f t="shared" si="137"/>
        <v>0</v>
      </c>
      <c r="AT383" s="52" t="b">
        <f t="shared" si="137"/>
        <v>0</v>
      </c>
      <c r="AU383" s="52">
        <f t="shared" si="119"/>
        <v>1</v>
      </c>
      <c r="AW383" s="52" t="b">
        <f t="shared" si="120"/>
        <v>0</v>
      </c>
      <c r="AX383" s="52" t="str">
        <f t="shared" si="121"/>
        <v>Unternehmen</v>
      </c>
      <c r="AY383" s="52" t="b">
        <f t="shared" si="122"/>
        <v>0</v>
      </c>
      <c r="AZ383" s="52" t="str">
        <f t="shared" si="123"/>
        <v>10351</v>
      </c>
      <c r="BA383" s="52" t="str">
        <f>VLOOKUP(A383,'BAT Grundtabelle'!A:U,21,0)</f>
        <v>ja</v>
      </c>
      <c r="BB383" s="52" t="str">
        <f t="shared" si="124"/>
        <v>nein</v>
      </c>
      <c r="BC383" s="52" t="str">
        <f t="shared" si="125"/>
        <v>10351</v>
      </c>
      <c r="BD383" s="52" t="str">
        <f t="shared" si="126"/>
        <v>Büromöbelhandel</v>
      </c>
      <c r="BE383" s="52" t="str">
        <f t="shared" si="127"/>
        <v>Unternehmen</v>
      </c>
      <c r="BF383" s="52">
        <f t="shared" si="128"/>
        <v>1</v>
      </c>
    </row>
    <row r="384" spans="1:58" hidden="1" x14ac:dyDescent="0.35">
      <c r="A384" s="107" t="s">
        <v>2764</v>
      </c>
      <c r="B384" s="75" t="s">
        <v>1567</v>
      </c>
      <c r="C384" s="52" t="s">
        <v>3</v>
      </c>
      <c r="D384" s="52" t="s">
        <v>3</v>
      </c>
      <c r="E384" s="52" t="s">
        <v>2</v>
      </c>
      <c r="F384" s="52" t="s">
        <v>2</v>
      </c>
      <c r="G384" s="52" t="s">
        <v>2</v>
      </c>
      <c r="H384" s="52" t="s">
        <v>2</v>
      </c>
      <c r="I384" s="52" t="s">
        <v>3</v>
      </c>
      <c r="J384" s="52">
        <v>1</v>
      </c>
      <c r="K384" s="52" t="s">
        <v>2</v>
      </c>
      <c r="L384" s="52" t="s">
        <v>2</v>
      </c>
      <c r="M384" s="52" t="s">
        <v>2</v>
      </c>
      <c r="N384" s="52" t="s">
        <v>3</v>
      </c>
      <c r="P384" s="52" t="s">
        <v>4</v>
      </c>
      <c r="Q384" s="52" t="str">
        <f t="shared" si="136"/>
        <v>Nein</v>
      </c>
      <c r="R384" s="52" t="str">
        <f t="shared" si="136"/>
        <v>Nein</v>
      </c>
      <c r="S384" s="52" t="str">
        <f t="shared" si="136"/>
        <v>Nein</v>
      </c>
      <c r="T384" s="52" t="str">
        <f t="shared" si="136"/>
        <v>Nein</v>
      </c>
      <c r="U384" s="52" t="str">
        <f t="shared" si="136"/>
        <v>Nein</v>
      </c>
      <c r="V384" s="52" t="str">
        <f t="shared" si="136"/>
        <v>Nein</v>
      </c>
      <c r="W384" s="52" t="str">
        <f t="shared" si="136"/>
        <v>Nein</v>
      </c>
      <c r="X384" s="52" t="str">
        <f t="shared" si="136"/>
        <v>Nein</v>
      </c>
      <c r="Y384" s="52" t="str">
        <f t="shared" si="136"/>
        <v>Nein</v>
      </c>
      <c r="Z384" s="52" t="str">
        <f t="shared" si="136"/>
        <v>Nein</v>
      </c>
      <c r="AA384" s="52" t="str">
        <f t="shared" si="136"/>
        <v>Nein</v>
      </c>
      <c r="AB384" s="52" t="str">
        <f t="shared" si="136"/>
        <v>Nein</v>
      </c>
      <c r="AC384" s="52" t="str">
        <f t="shared" si="136"/>
        <v>Nein</v>
      </c>
      <c r="AD384" s="52" t="str">
        <f t="shared" si="136"/>
        <v>Nein</v>
      </c>
      <c r="AE384" s="52" t="str">
        <f t="shared" si="136"/>
        <v>Nein</v>
      </c>
      <c r="AF384" s="52" t="str">
        <f t="shared" si="136"/>
        <v>Nein</v>
      </c>
      <c r="AG384" s="61" t="str">
        <f>IF(Q384="Ja",VLOOKUP($Q$2,Plausis!A:E,5,0),IF(R384="Ja",VLOOKUP($R$2,Plausis!A:E,5,0),IF(T384="Ja",VLOOKUP($T$2,Plausis!A:E,5,0),IF(U384="Ja",VLOOKUP($U$2,Plausis!A:E,5,0),IF(AA384="Ja",VLOOKUP($AA$2,Plausis!A:E,5,0),IF(AC384="Ja",VLOOKUP($AC$2,Plausis!A:E,5,0),IF(AD384="Ja",VLOOKUP($AD$2,Plausis!A:E,5,0),"")))))))</f>
        <v/>
      </c>
      <c r="AH384" s="52" t="str">
        <f>IF(Y384="Ja",VLOOKUP($Y$2,Plausis!A:E,5,0),"")</f>
        <v/>
      </c>
      <c r="AI384" s="52" t="str">
        <f t="shared" si="115"/>
        <v>Ja</v>
      </c>
      <c r="AJ384" s="52" t="str">
        <f>IF(S384="Ja",VLOOKUP($S$2,Plausis!A:E,5,0),IF(V384="Ja",VLOOKUP($V$2,Plausis!A:E,5,0),IF(X384="Ja",VLOOKUP($X$2,Plausis!A:E,5,0),"")))</f>
        <v/>
      </c>
      <c r="AL384" s="52" t="s">
        <v>2</v>
      </c>
      <c r="AM384" s="114">
        <v>45531</v>
      </c>
      <c r="AN384" s="52" t="s">
        <v>4467</v>
      </c>
      <c r="AO384" s="52" t="str">
        <f>VLOOKUP(B384,'BAT Grundtabelle'!B:T,19,0)</f>
        <v>ja</v>
      </c>
      <c r="AP384" s="105" t="str">
        <f t="shared" si="116"/>
        <v>10352</v>
      </c>
      <c r="AQ384" s="52" t="str">
        <f t="shared" si="117"/>
        <v>Büroreinigungsbetrieb</v>
      </c>
      <c r="AR384" s="52" t="b">
        <f t="shared" si="137"/>
        <v>0</v>
      </c>
      <c r="AS384" s="52" t="b">
        <f t="shared" si="137"/>
        <v>0</v>
      </c>
      <c r="AT384" s="52" t="b">
        <f t="shared" si="137"/>
        <v>0</v>
      </c>
      <c r="AU384" s="52">
        <f t="shared" si="119"/>
        <v>1</v>
      </c>
      <c r="AW384" s="52" t="b">
        <f t="shared" si="120"/>
        <v>0</v>
      </c>
      <c r="AX384" s="52" t="str">
        <f t="shared" si="121"/>
        <v>Unternehmen</v>
      </c>
      <c r="AY384" s="52" t="b">
        <f t="shared" si="122"/>
        <v>0</v>
      </c>
      <c r="AZ384" s="52" t="str">
        <f t="shared" si="123"/>
        <v>10352</v>
      </c>
      <c r="BA384" s="52" t="str">
        <f>VLOOKUP(A384,'BAT Grundtabelle'!A:U,21,0)</f>
        <v>ja</v>
      </c>
      <c r="BB384" s="52" t="str">
        <f t="shared" si="124"/>
        <v>nein</v>
      </c>
      <c r="BC384" s="52" t="str">
        <f t="shared" si="125"/>
        <v>10352</v>
      </c>
      <c r="BD384" s="52" t="str">
        <f t="shared" si="126"/>
        <v>Büroreinigungsbetrieb</v>
      </c>
      <c r="BE384" s="52" t="str">
        <f t="shared" si="127"/>
        <v>Unternehmen</v>
      </c>
      <c r="BF384" s="52">
        <f t="shared" si="128"/>
        <v>1</v>
      </c>
    </row>
    <row r="385" spans="1:58" hidden="1" x14ac:dyDescent="0.35">
      <c r="A385" s="107" t="s">
        <v>2218</v>
      </c>
      <c r="B385" s="75" t="s">
        <v>2217</v>
      </c>
      <c r="C385" s="52" t="s">
        <v>3</v>
      </c>
      <c r="D385" s="52" t="s">
        <v>3</v>
      </c>
      <c r="E385" s="52" t="s">
        <v>2</v>
      </c>
      <c r="F385" s="52" t="s">
        <v>2</v>
      </c>
      <c r="G385" s="52" t="s">
        <v>2</v>
      </c>
      <c r="H385" s="52" t="s">
        <v>2</v>
      </c>
      <c r="I385" s="52" t="s">
        <v>3</v>
      </c>
      <c r="J385" s="52">
        <v>2</v>
      </c>
      <c r="K385" s="52" t="s">
        <v>2</v>
      </c>
      <c r="L385" s="52" t="s">
        <v>2</v>
      </c>
      <c r="M385" s="52" t="s">
        <v>2</v>
      </c>
      <c r="N385" s="52" t="s">
        <v>3</v>
      </c>
      <c r="P385" s="52" t="s">
        <v>4</v>
      </c>
      <c r="Q385" s="52" t="str">
        <f t="shared" si="136"/>
        <v>Nein</v>
      </c>
      <c r="R385" s="52" t="str">
        <f t="shared" si="136"/>
        <v>Nein</v>
      </c>
      <c r="S385" s="52" t="str">
        <f t="shared" si="136"/>
        <v>Nein</v>
      </c>
      <c r="T385" s="52" t="str">
        <f t="shared" si="136"/>
        <v>Nein</v>
      </c>
      <c r="U385" s="52" t="str">
        <f t="shared" si="136"/>
        <v>Nein</v>
      </c>
      <c r="V385" s="52" t="str">
        <f t="shared" si="136"/>
        <v>Nein</v>
      </c>
      <c r="W385" s="52" t="str">
        <f t="shared" si="136"/>
        <v>Nein</v>
      </c>
      <c r="X385" s="52" t="str">
        <f t="shared" si="136"/>
        <v>Nein</v>
      </c>
      <c r="Y385" s="52" t="str">
        <f t="shared" si="136"/>
        <v>Nein</v>
      </c>
      <c r="Z385" s="52" t="str">
        <f t="shared" si="136"/>
        <v>Nein</v>
      </c>
      <c r="AA385" s="52" t="str">
        <f t="shared" si="136"/>
        <v>Nein</v>
      </c>
      <c r="AB385" s="52" t="str">
        <f t="shared" si="136"/>
        <v>Nein</v>
      </c>
      <c r="AC385" s="52" t="str">
        <f t="shared" si="136"/>
        <v>Nein</v>
      </c>
      <c r="AD385" s="52" t="str">
        <f t="shared" si="136"/>
        <v>Nein</v>
      </c>
      <c r="AE385" s="52" t="str">
        <f t="shared" si="136"/>
        <v>Nein</v>
      </c>
      <c r="AF385" s="52" t="str">
        <f t="shared" si="136"/>
        <v>Nein</v>
      </c>
      <c r="AG385" s="61" t="str">
        <f>IF(Q385="Ja",VLOOKUP($Q$2,Plausis!A:E,5,0),IF(R385="Ja",VLOOKUP($R$2,Plausis!A:E,5,0),IF(T385="Ja",VLOOKUP($T$2,Plausis!A:E,5,0),IF(U385="Ja",VLOOKUP($U$2,Plausis!A:E,5,0),IF(AA385="Ja",VLOOKUP($AA$2,Plausis!A:E,5,0),IF(AC385="Ja",VLOOKUP($AC$2,Plausis!A:E,5,0),IF(AD385="Ja",VLOOKUP($AD$2,Plausis!A:E,5,0),"")))))))</f>
        <v/>
      </c>
      <c r="AH385" s="52" t="str">
        <f>IF(Y385="Ja",VLOOKUP($Y$2,Plausis!A:E,5,0),"")</f>
        <v/>
      </c>
      <c r="AI385" s="52" t="str">
        <f t="shared" si="115"/>
        <v>Ja</v>
      </c>
      <c r="AJ385" s="52" t="str">
        <f>IF(S385="Ja",VLOOKUP($S$2,Plausis!A:E,5,0),IF(V385="Ja",VLOOKUP($V$2,Plausis!A:E,5,0),IF(X385="Ja",VLOOKUP($X$2,Plausis!A:E,5,0),"")))</f>
        <v/>
      </c>
      <c r="AL385" s="52" t="s">
        <v>2</v>
      </c>
      <c r="AM385" s="114">
        <v>45531</v>
      </c>
      <c r="AN385" s="52" t="s">
        <v>4467</v>
      </c>
      <c r="AO385" s="52" t="str">
        <f>VLOOKUP(B385,'BAT Grundtabelle'!B:T,19,0)</f>
        <v>ja</v>
      </c>
      <c r="AP385" s="105" t="str">
        <f t="shared" si="116"/>
        <v>2712</v>
      </c>
      <c r="AQ385" s="52" t="str">
        <f t="shared" si="117"/>
        <v>Bürsten- und Pinselhersteller</v>
      </c>
      <c r="AR385" s="52" t="b">
        <f t="shared" si="137"/>
        <v>0</v>
      </c>
      <c r="AS385" s="52" t="b">
        <f t="shared" si="137"/>
        <v>0</v>
      </c>
      <c r="AT385" s="52" t="b">
        <f t="shared" si="137"/>
        <v>0</v>
      </c>
      <c r="AU385" s="52">
        <f t="shared" si="119"/>
        <v>2</v>
      </c>
      <c r="AW385" s="52" t="b">
        <f t="shared" si="120"/>
        <v>0</v>
      </c>
      <c r="AX385" s="52" t="str">
        <f t="shared" si="121"/>
        <v>Unternehmen</v>
      </c>
      <c r="AY385" s="52" t="b">
        <f t="shared" si="122"/>
        <v>0</v>
      </c>
      <c r="AZ385" s="52" t="str">
        <f t="shared" si="123"/>
        <v>2712</v>
      </c>
      <c r="BA385" s="52" t="str">
        <f>VLOOKUP(A385,'BAT Grundtabelle'!A:U,21,0)</f>
        <v>ja</v>
      </c>
      <c r="BB385" s="52" t="str">
        <f t="shared" si="124"/>
        <v>nein</v>
      </c>
      <c r="BC385" s="52" t="str">
        <f t="shared" si="125"/>
        <v>2712</v>
      </c>
      <c r="BD385" s="52" t="str">
        <f t="shared" si="126"/>
        <v>Bürsten- und Pinselhersteller</v>
      </c>
      <c r="BE385" s="52" t="str">
        <f t="shared" si="127"/>
        <v>Unternehmen</v>
      </c>
      <c r="BF385" s="52">
        <f t="shared" si="128"/>
        <v>2</v>
      </c>
    </row>
    <row r="386" spans="1:58" ht="116" hidden="1" x14ac:dyDescent="0.35">
      <c r="A386" s="107" t="s">
        <v>2765</v>
      </c>
      <c r="B386" s="75" t="s">
        <v>1485</v>
      </c>
      <c r="C386" s="52" t="s">
        <v>3</v>
      </c>
      <c r="D386" s="52" t="s">
        <v>3</v>
      </c>
      <c r="E386" s="52" t="s">
        <v>2</v>
      </c>
      <c r="F386" s="52" t="s">
        <v>2</v>
      </c>
      <c r="G386" s="52" t="s">
        <v>2</v>
      </c>
      <c r="H386" s="52" t="s">
        <v>2</v>
      </c>
      <c r="I386" s="52" t="s">
        <v>3</v>
      </c>
      <c r="J386" s="52">
        <v>2</v>
      </c>
      <c r="K386" s="52" t="s">
        <v>2</v>
      </c>
      <c r="L386" s="52" t="s">
        <v>2</v>
      </c>
      <c r="M386" s="52" t="s">
        <v>2</v>
      </c>
      <c r="N386" s="52" t="s">
        <v>3</v>
      </c>
      <c r="P386" s="52">
        <v>300</v>
      </c>
      <c r="Q386" s="52" t="str">
        <f t="shared" si="136"/>
        <v>Nein</v>
      </c>
      <c r="R386" s="52" t="str">
        <f t="shared" si="136"/>
        <v>Nein</v>
      </c>
      <c r="S386" s="52" t="str">
        <f t="shared" si="136"/>
        <v>Nein</v>
      </c>
      <c r="T386" s="52" t="str">
        <f t="shared" si="136"/>
        <v>Nein</v>
      </c>
      <c r="U386" s="52" t="str">
        <f t="shared" si="136"/>
        <v>Nein</v>
      </c>
      <c r="V386" s="52" t="str">
        <f t="shared" si="136"/>
        <v>Nein</v>
      </c>
      <c r="W386" s="52" t="str">
        <f t="shared" si="136"/>
        <v>Nein</v>
      </c>
      <c r="X386" s="52" t="str">
        <f t="shared" si="136"/>
        <v>Nein</v>
      </c>
      <c r="Y386" s="52" t="str">
        <f t="shared" si="136"/>
        <v>Nein</v>
      </c>
      <c r="Z386" s="52" t="str">
        <f t="shared" si="136"/>
        <v>Nein</v>
      </c>
      <c r="AA386" s="52" t="str">
        <f t="shared" si="136"/>
        <v>Ja</v>
      </c>
      <c r="AB386" s="52" t="str">
        <f t="shared" si="136"/>
        <v>Nein</v>
      </c>
      <c r="AC386" s="52" t="str">
        <f t="shared" si="136"/>
        <v>Nein</v>
      </c>
      <c r="AD386" s="52" t="str">
        <f t="shared" si="136"/>
        <v>Nein</v>
      </c>
      <c r="AE386" s="52" t="str">
        <f t="shared" si="136"/>
        <v>Nein</v>
      </c>
      <c r="AF386" s="52" t="str">
        <f t="shared" si="136"/>
        <v>Nein</v>
      </c>
      <c r="AG386" s="61" t="str">
        <f>IF(Q386="Ja",VLOOKUP($Q$2,Plausis!A:E,5,0),IF(R386="Ja",VLOOKUP($R$2,Plausis!A:E,5,0),IF(T386="Ja",VLOOKUP($T$2,Plausis!A:E,5,0),IF(U386="Ja",VLOOKUP($U$2,Plausis!A:E,5,0),IF(AA386="Ja",VLOOKUP($AA$2,Plausis!A:E,5,0),IF(AC386="Ja",VLOOKUP($AC$2,Plausis!A:E,5,0),IF(AD386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386" s="52" t="str">
        <f>IF(Y386="Ja",VLOOKUP($Y$2,Plausis!A:E,5,0),"")</f>
        <v/>
      </c>
      <c r="AI386" s="52" t="str">
        <f t="shared" si="115"/>
        <v>Ja</v>
      </c>
      <c r="AJ386" s="52" t="str">
        <f>IF(S386="Ja",VLOOKUP($S$2,Plausis!A:E,5,0),IF(V386="Ja",VLOOKUP($V$2,Plausis!A:E,5,0),IF(X386="Ja",VLOOKUP($X$2,Plausis!A:E,5,0),"")))</f>
        <v/>
      </c>
      <c r="AL386" s="52" t="s">
        <v>3</v>
      </c>
      <c r="AM386" s="114">
        <v>45531</v>
      </c>
      <c r="AN386" s="52" t="s">
        <v>4467</v>
      </c>
      <c r="AO386" s="52" t="str">
        <f>VLOOKUP(B386,'BAT Grundtabelle'!B:T,19,0)</f>
        <v>ja</v>
      </c>
      <c r="AP386" s="105" t="str">
        <f t="shared" si="116"/>
        <v>10353</v>
      </c>
      <c r="AQ386" s="52" t="str">
        <f t="shared" si="117"/>
        <v>Busunternehmen</v>
      </c>
      <c r="AR386" s="52" t="b">
        <f t="shared" si="137"/>
        <v>0</v>
      </c>
      <c r="AS386" s="52" t="b">
        <f t="shared" si="137"/>
        <v>0</v>
      </c>
      <c r="AT386" s="52" t="b">
        <f t="shared" si="137"/>
        <v>0</v>
      </c>
      <c r="AU386" s="52">
        <f t="shared" si="119"/>
        <v>2</v>
      </c>
      <c r="AW386" s="52" t="b">
        <f t="shared" si="120"/>
        <v>0</v>
      </c>
      <c r="AX386" s="52" t="str">
        <f t="shared" si="121"/>
        <v>Unternehmen</v>
      </c>
      <c r="AY386" s="52" t="b">
        <f t="shared" si="122"/>
        <v>0</v>
      </c>
      <c r="AZ386" s="52" t="str">
        <f t="shared" si="123"/>
        <v>10353</v>
      </c>
      <c r="BA386" s="52" t="str">
        <f>VLOOKUP(A386,'BAT Grundtabelle'!A:U,21,0)</f>
        <v>ja</v>
      </c>
      <c r="BB386" s="52" t="str">
        <f t="shared" si="124"/>
        <v>nein</v>
      </c>
      <c r="BC386" s="52" t="str">
        <f t="shared" si="125"/>
        <v>10353</v>
      </c>
      <c r="BD386" s="52" t="str">
        <f t="shared" si="126"/>
        <v>Busunternehmen</v>
      </c>
      <c r="BE386" s="52" t="str">
        <f t="shared" si="127"/>
        <v>Unternehmen</v>
      </c>
      <c r="BF386" s="52">
        <f t="shared" si="128"/>
        <v>2</v>
      </c>
    </row>
    <row r="387" spans="1:58" ht="43.5" hidden="1" x14ac:dyDescent="0.35">
      <c r="A387" s="107" t="s">
        <v>2766</v>
      </c>
      <c r="B387" s="75" t="s">
        <v>405</v>
      </c>
      <c r="C387" s="52" t="s">
        <v>3</v>
      </c>
      <c r="D387" s="52" t="s">
        <v>3</v>
      </c>
      <c r="E387" s="52" t="s">
        <v>2</v>
      </c>
      <c r="F387" s="52" t="s">
        <v>2</v>
      </c>
      <c r="G387" s="52" t="s">
        <v>2</v>
      </c>
      <c r="H387" s="52" t="s">
        <v>2</v>
      </c>
      <c r="I387" s="52" t="s">
        <v>3</v>
      </c>
      <c r="J387" s="52">
        <v>1</v>
      </c>
      <c r="K387" s="52" t="s">
        <v>2</v>
      </c>
      <c r="L387" s="52" t="s">
        <v>2</v>
      </c>
      <c r="M387" s="52" t="s">
        <v>2</v>
      </c>
      <c r="N387" s="52" t="s">
        <v>3</v>
      </c>
      <c r="P387" s="52">
        <v>1198</v>
      </c>
      <c r="Q387" s="52" t="str">
        <f t="shared" si="136"/>
        <v>Nein</v>
      </c>
      <c r="R387" s="52" t="str">
        <f t="shared" si="136"/>
        <v>Nein</v>
      </c>
      <c r="S387" s="52" t="str">
        <f t="shared" si="136"/>
        <v>Nein</v>
      </c>
      <c r="T387" s="52" t="str">
        <f t="shared" si="136"/>
        <v>Nein</v>
      </c>
      <c r="U387" s="52" t="str">
        <f t="shared" si="136"/>
        <v>Nein</v>
      </c>
      <c r="V387" s="52" t="str">
        <f t="shared" si="136"/>
        <v>Nein</v>
      </c>
      <c r="W387" s="52" t="str">
        <f t="shared" si="136"/>
        <v>Nein</v>
      </c>
      <c r="X387" s="52" t="str">
        <f t="shared" si="136"/>
        <v>Nein</v>
      </c>
      <c r="Y387" s="52" t="str">
        <f t="shared" si="136"/>
        <v>Nein</v>
      </c>
      <c r="Z387" s="52" t="str">
        <f t="shared" si="136"/>
        <v>Nein</v>
      </c>
      <c r="AA387" s="52" t="str">
        <f t="shared" si="136"/>
        <v>Nein</v>
      </c>
      <c r="AB387" s="52" t="str">
        <f t="shared" si="136"/>
        <v>Nein</v>
      </c>
      <c r="AC387" s="52" t="str">
        <f t="shared" si="136"/>
        <v>Nein</v>
      </c>
      <c r="AD387" s="52" t="str">
        <f t="shared" si="136"/>
        <v>Ja</v>
      </c>
      <c r="AE387" s="52" t="str">
        <f t="shared" si="136"/>
        <v>Nein</v>
      </c>
      <c r="AF387" s="52" t="str">
        <f t="shared" si="136"/>
        <v>Nein</v>
      </c>
      <c r="AG387" s="61" t="str">
        <f>IF(Q387="Ja",VLOOKUP($Q$2,Plausis!A:E,5,0),IF(R387="Ja",VLOOKUP($R$2,Plausis!A:E,5,0),IF(T387="Ja",VLOOKUP($T$2,Plausis!A:E,5,0),IF(U387="Ja",VLOOKUP($U$2,Plausis!A:E,5,0),IF(AA387="Ja",VLOOKUP($AA$2,Plausis!A:E,5,0),IF(AC387="Ja",VLOOKUP($AC$2,Plausis!A:E,5,0),IF(AD387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387" s="52" t="str">
        <f>IF(Y387="Ja",VLOOKUP($Y$2,Plausis!A:E,5,0),"")</f>
        <v/>
      </c>
      <c r="AI387" s="52" t="str">
        <f t="shared" ref="AI387:AI450" si="138">IF(OR(T387="Ja", U387="Ja", C387="nein"),"Nein","Ja")</f>
        <v>Ja</v>
      </c>
      <c r="AJ387" s="52" t="str">
        <f>IF(S387="Ja",VLOOKUP($S$2,Plausis!A:E,5,0),IF(V387="Ja",VLOOKUP($V$2,Plausis!A:E,5,0),IF(X387="Ja",VLOOKUP($X$2,Plausis!A:E,5,0),"")))</f>
        <v/>
      </c>
      <c r="AL387" s="52" t="s">
        <v>3</v>
      </c>
      <c r="AM387" s="114">
        <v>45531</v>
      </c>
      <c r="AN387" s="52" t="s">
        <v>4467</v>
      </c>
      <c r="AO387" s="52" t="str">
        <f>VLOOKUP(B387,'BAT Grundtabelle'!B:T,19,0)</f>
        <v>ja</v>
      </c>
      <c r="AP387" s="105" t="str">
        <f t="shared" ref="AP387:AP450" si="139">A387</f>
        <v>10354</v>
      </c>
      <c r="AQ387" s="52" t="str">
        <f t="shared" ref="AQ387:AQ450" si="140">B387</f>
        <v>Café</v>
      </c>
      <c r="AR387" s="52" t="b">
        <f t="shared" si="137"/>
        <v>0</v>
      </c>
      <c r="AS387" s="52" t="b">
        <f t="shared" si="137"/>
        <v>0</v>
      </c>
      <c r="AT387" s="52" t="b">
        <f t="shared" si="137"/>
        <v>0</v>
      </c>
      <c r="AU387" s="52">
        <f t="shared" ref="AU387:AU450" si="141">IF(J387&lt;&gt;"nein",J387,AX387)</f>
        <v>1</v>
      </c>
      <c r="AW387" s="52" t="b">
        <f t="shared" ref="AW387:AW450" si="142">IF(ISERROR(FIND(AW$1,$P387,1)),FALSE,TRUE)</f>
        <v>0</v>
      </c>
      <c r="AX387" s="52" t="str">
        <f t="shared" ref="AX387:AX450" si="143">IF(I387="ja","Unternehmen",IF(OR(K387="ja",L387="ja",M387="ja"),"Eigener Tarif",IF(AK387&lt;&gt;"",AK387,IF(AO387="ja","Eigener Tarif",""))))</f>
        <v>Unternehmen</v>
      </c>
      <c r="AY387" s="52" t="b">
        <f t="shared" ref="AY387:AY450" si="144">IF(ISERROR(FIND(AY$1,$P387,1)),FALSE,TRUE)</f>
        <v>0</v>
      </c>
      <c r="AZ387" s="52" t="str">
        <f t="shared" ref="AZ387:AZ450" si="145">A387</f>
        <v>10354</v>
      </c>
      <c r="BA387" s="52" t="str">
        <f>VLOOKUP(A387,'BAT Grundtabelle'!A:U,21,0)</f>
        <v>ja</v>
      </c>
      <c r="BB387" s="52" t="str">
        <f t="shared" ref="BB387:BB450" si="146">G387</f>
        <v>nein</v>
      </c>
      <c r="BC387" s="52" t="str">
        <f t="shared" ref="BC387:BC450" si="147">A387</f>
        <v>10354</v>
      </c>
      <c r="BD387" s="52" t="str">
        <f t="shared" ref="BD387:BD450" si="148">B387</f>
        <v>Café</v>
      </c>
      <c r="BE387" s="52" t="str">
        <f t="shared" ref="BE387:BE450" si="149">AX387</f>
        <v>Unternehmen</v>
      </c>
      <c r="BF387" s="52">
        <f t="shared" ref="BF387:BF450" si="150">AU387</f>
        <v>1</v>
      </c>
    </row>
    <row r="388" spans="1:58" hidden="1" x14ac:dyDescent="0.35">
      <c r="A388" s="107" t="s">
        <v>2767</v>
      </c>
      <c r="B388" s="75" t="s">
        <v>409</v>
      </c>
      <c r="C388" s="52" t="s">
        <v>3</v>
      </c>
      <c r="D388" s="52" t="s">
        <v>3</v>
      </c>
      <c r="E388" s="52" t="s">
        <v>2</v>
      </c>
      <c r="F388" s="52" t="s">
        <v>2</v>
      </c>
      <c r="G388" s="52" t="s">
        <v>2</v>
      </c>
      <c r="H388" s="52" t="s">
        <v>2</v>
      </c>
      <c r="I388" s="52" t="s">
        <v>3</v>
      </c>
      <c r="J388" s="52">
        <v>1</v>
      </c>
      <c r="K388" s="52" t="s">
        <v>2</v>
      </c>
      <c r="L388" s="52" t="s">
        <v>2</v>
      </c>
      <c r="M388" s="52" t="s">
        <v>2</v>
      </c>
      <c r="N388" s="52" t="s">
        <v>3</v>
      </c>
      <c r="P388" s="52" t="s">
        <v>4</v>
      </c>
      <c r="Q388" s="52" t="str">
        <f t="shared" si="136"/>
        <v>Nein</v>
      </c>
      <c r="R388" s="52" t="str">
        <f t="shared" si="136"/>
        <v>Nein</v>
      </c>
      <c r="S388" s="52" t="str">
        <f t="shared" si="136"/>
        <v>Nein</v>
      </c>
      <c r="T388" s="52" t="str">
        <f t="shared" si="136"/>
        <v>Nein</v>
      </c>
      <c r="U388" s="52" t="str">
        <f t="shared" si="136"/>
        <v>Nein</v>
      </c>
      <c r="V388" s="52" t="str">
        <f t="shared" si="136"/>
        <v>Nein</v>
      </c>
      <c r="W388" s="52" t="str">
        <f t="shared" si="136"/>
        <v>Nein</v>
      </c>
      <c r="X388" s="52" t="str">
        <f t="shared" si="136"/>
        <v>Nein</v>
      </c>
      <c r="Y388" s="52" t="str">
        <f t="shared" si="136"/>
        <v>Nein</v>
      </c>
      <c r="Z388" s="52" t="str">
        <f t="shared" si="136"/>
        <v>Nein</v>
      </c>
      <c r="AA388" s="52" t="str">
        <f t="shared" si="136"/>
        <v>Nein</v>
      </c>
      <c r="AB388" s="52" t="str">
        <f t="shared" si="136"/>
        <v>Nein</v>
      </c>
      <c r="AC388" s="52" t="str">
        <f t="shared" si="136"/>
        <v>Nein</v>
      </c>
      <c r="AD388" s="52" t="str">
        <f t="shared" si="136"/>
        <v>Nein</v>
      </c>
      <c r="AE388" s="52" t="str">
        <f t="shared" si="136"/>
        <v>Nein</v>
      </c>
      <c r="AF388" s="52" t="str">
        <f t="shared" si="136"/>
        <v>Nein</v>
      </c>
      <c r="AG388" s="61" t="str">
        <f>IF(Q388="Ja",VLOOKUP($Q$2,Plausis!A:E,5,0),IF(R388="Ja",VLOOKUP($R$2,Plausis!A:E,5,0),IF(T388="Ja",VLOOKUP($T$2,Plausis!A:E,5,0),IF(U388="Ja",VLOOKUP($U$2,Plausis!A:E,5,0),IF(AA388="Ja",VLOOKUP($AA$2,Plausis!A:E,5,0),IF(AC388="Ja",VLOOKUP($AC$2,Plausis!A:E,5,0),IF(AD388="Ja",VLOOKUP($AD$2,Plausis!A:E,5,0),"")))))))</f>
        <v/>
      </c>
      <c r="AH388" s="52" t="str">
        <f>IF(Y388="Ja",VLOOKUP($Y$2,Plausis!A:E,5,0),"")</f>
        <v/>
      </c>
      <c r="AI388" s="52" t="str">
        <f t="shared" si="138"/>
        <v>Ja</v>
      </c>
      <c r="AJ388" s="52" t="str">
        <f>IF(S388="Ja",VLOOKUP($S$2,Plausis!A:E,5,0),IF(V388="Ja",VLOOKUP($V$2,Plausis!A:E,5,0),IF(X388="Ja",VLOOKUP($X$2,Plausis!A:E,5,0),"")))</f>
        <v/>
      </c>
      <c r="AL388" s="52" t="s">
        <v>3</v>
      </c>
      <c r="AM388" s="114">
        <v>45531</v>
      </c>
      <c r="AN388" s="52" t="s">
        <v>4467</v>
      </c>
      <c r="AO388" s="52" t="str">
        <f>VLOOKUP(B388,'BAT Grundtabelle'!B:T,19,0)</f>
        <v>ja</v>
      </c>
      <c r="AP388" s="105" t="str">
        <f t="shared" si="139"/>
        <v>10355</v>
      </c>
      <c r="AQ388" s="52" t="str">
        <f t="shared" si="140"/>
        <v>Caféhaus (Schausteller)</v>
      </c>
      <c r="AR388" s="52" t="b">
        <f t="shared" si="137"/>
        <v>0</v>
      </c>
      <c r="AS388" s="52" t="b">
        <f t="shared" si="137"/>
        <v>0</v>
      </c>
      <c r="AT388" s="52" t="b">
        <f t="shared" si="137"/>
        <v>0</v>
      </c>
      <c r="AU388" s="52">
        <f t="shared" si="141"/>
        <v>1</v>
      </c>
      <c r="AW388" s="52" t="b">
        <f t="shared" si="142"/>
        <v>0</v>
      </c>
      <c r="AX388" s="52" t="str">
        <f t="shared" si="143"/>
        <v>Unternehmen</v>
      </c>
      <c r="AY388" s="52" t="b">
        <f t="shared" si="144"/>
        <v>0</v>
      </c>
      <c r="AZ388" s="52" t="str">
        <f t="shared" si="145"/>
        <v>10355</v>
      </c>
      <c r="BA388" s="52" t="str">
        <f>VLOOKUP(A388,'BAT Grundtabelle'!A:U,21,0)</f>
        <v>ja</v>
      </c>
      <c r="BB388" s="52" t="str">
        <f t="shared" si="146"/>
        <v>nein</v>
      </c>
      <c r="BC388" s="52" t="str">
        <f t="shared" si="147"/>
        <v>10355</v>
      </c>
      <c r="BD388" s="52" t="str">
        <f t="shared" si="148"/>
        <v>Caféhaus (Schausteller)</v>
      </c>
      <c r="BE388" s="52" t="str">
        <f t="shared" si="149"/>
        <v>Unternehmen</v>
      </c>
      <c r="BF388" s="52">
        <f t="shared" si="150"/>
        <v>1</v>
      </c>
    </row>
    <row r="389" spans="1:58" hidden="1" x14ac:dyDescent="0.35">
      <c r="A389" s="107" t="s">
        <v>2768</v>
      </c>
      <c r="B389" s="75" t="s">
        <v>1180</v>
      </c>
      <c r="C389" s="52" t="s">
        <v>3</v>
      </c>
      <c r="D389" s="52" t="s">
        <v>3</v>
      </c>
      <c r="E389" s="52" t="s">
        <v>2</v>
      </c>
      <c r="F389" s="52" t="s">
        <v>2</v>
      </c>
      <c r="G389" s="52" t="s">
        <v>2</v>
      </c>
      <c r="H389" s="52" t="s">
        <v>2</v>
      </c>
      <c r="I389" s="52" t="s">
        <v>3</v>
      </c>
      <c r="J389" s="52">
        <v>1</v>
      </c>
      <c r="K389" s="52" t="s">
        <v>2</v>
      </c>
      <c r="L389" s="52" t="s">
        <v>2</v>
      </c>
      <c r="M389" s="52" t="s">
        <v>2</v>
      </c>
      <c r="N389" s="52" t="s">
        <v>3</v>
      </c>
      <c r="P389" s="52" t="s">
        <v>4</v>
      </c>
      <c r="Q389" s="52" t="str">
        <f t="shared" si="136"/>
        <v>Nein</v>
      </c>
      <c r="R389" s="52" t="str">
        <f t="shared" si="136"/>
        <v>Nein</v>
      </c>
      <c r="S389" s="52" t="str">
        <f t="shared" si="136"/>
        <v>Nein</v>
      </c>
      <c r="T389" s="52" t="str">
        <f t="shared" si="136"/>
        <v>Nein</v>
      </c>
      <c r="U389" s="52" t="str">
        <f t="shared" si="136"/>
        <v>Nein</v>
      </c>
      <c r="V389" s="52" t="str">
        <f t="shared" si="136"/>
        <v>Nein</v>
      </c>
      <c r="W389" s="52" t="str">
        <f t="shared" si="136"/>
        <v>Nein</v>
      </c>
      <c r="X389" s="52" t="str">
        <f t="shared" si="136"/>
        <v>Nein</v>
      </c>
      <c r="Y389" s="52" t="str">
        <f t="shared" si="136"/>
        <v>Nein</v>
      </c>
      <c r="Z389" s="52" t="str">
        <f t="shared" si="136"/>
        <v>Nein</v>
      </c>
      <c r="AA389" s="52" t="str">
        <f t="shared" si="136"/>
        <v>Nein</v>
      </c>
      <c r="AB389" s="52" t="str">
        <f t="shared" si="136"/>
        <v>Nein</v>
      </c>
      <c r="AC389" s="52" t="str">
        <f t="shared" si="136"/>
        <v>Nein</v>
      </c>
      <c r="AD389" s="52" t="str">
        <f t="shared" si="136"/>
        <v>Nein</v>
      </c>
      <c r="AE389" s="52" t="str">
        <f t="shared" si="136"/>
        <v>Nein</v>
      </c>
      <c r="AF389" s="52" t="str">
        <f t="shared" si="136"/>
        <v>Nein</v>
      </c>
      <c r="AG389" s="61" t="str">
        <f>IF(Q389="Ja",VLOOKUP($Q$2,Plausis!A:E,5,0),IF(R389="Ja",VLOOKUP($R$2,Plausis!A:E,5,0),IF(T389="Ja",VLOOKUP($T$2,Plausis!A:E,5,0),IF(U389="Ja",VLOOKUP($U$2,Plausis!A:E,5,0),IF(AA389="Ja",VLOOKUP($AA$2,Plausis!A:E,5,0),IF(AC389="Ja",VLOOKUP($AC$2,Plausis!A:E,5,0),IF(AD389="Ja",VLOOKUP($AD$2,Plausis!A:E,5,0),"")))))))</f>
        <v/>
      </c>
      <c r="AH389" s="52" t="str">
        <f>IF(Y389="Ja",VLOOKUP($Y$2,Plausis!A:E,5,0),"")</f>
        <v/>
      </c>
      <c r="AI389" s="52" t="str">
        <f t="shared" si="138"/>
        <v>Ja</v>
      </c>
      <c r="AJ389" s="52" t="str">
        <f>IF(S389="Ja",VLOOKUP($S$2,Plausis!A:E,5,0),IF(V389="Ja",VLOOKUP($V$2,Plausis!A:E,5,0),IF(X389="Ja",VLOOKUP($X$2,Plausis!A:E,5,0),"")))</f>
        <v/>
      </c>
      <c r="AL389" s="52" t="s">
        <v>2</v>
      </c>
      <c r="AM389" s="114">
        <v>45531</v>
      </c>
      <c r="AN389" s="52" t="s">
        <v>4467</v>
      </c>
      <c r="AO389" s="52" t="str">
        <f>VLOOKUP(B389,'BAT Grundtabelle'!B:T,19,0)</f>
        <v>ja</v>
      </c>
      <c r="AP389" s="105" t="str">
        <f t="shared" si="139"/>
        <v>10356</v>
      </c>
      <c r="AQ389" s="52" t="str">
        <f t="shared" si="140"/>
        <v>Callcenter</v>
      </c>
      <c r="AR389" s="52" t="b">
        <f t="shared" si="137"/>
        <v>0</v>
      </c>
      <c r="AS389" s="52" t="b">
        <f t="shared" si="137"/>
        <v>0</v>
      </c>
      <c r="AT389" s="52" t="b">
        <f t="shared" si="137"/>
        <v>0</v>
      </c>
      <c r="AU389" s="52">
        <f t="shared" si="141"/>
        <v>1</v>
      </c>
      <c r="AW389" s="52" t="b">
        <f t="shared" si="142"/>
        <v>0</v>
      </c>
      <c r="AX389" s="52" t="str">
        <f t="shared" si="143"/>
        <v>Unternehmen</v>
      </c>
      <c r="AY389" s="52" t="b">
        <f t="shared" si="144"/>
        <v>0</v>
      </c>
      <c r="AZ389" s="52" t="str">
        <f t="shared" si="145"/>
        <v>10356</v>
      </c>
      <c r="BA389" s="52" t="str">
        <f>VLOOKUP(A389,'BAT Grundtabelle'!A:U,21,0)</f>
        <v>ja</v>
      </c>
      <c r="BB389" s="52" t="str">
        <f t="shared" si="146"/>
        <v>nein</v>
      </c>
      <c r="BC389" s="52" t="str">
        <f t="shared" si="147"/>
        <v>10356</v>
      </c>
      <c r="BD389" s="52" t="str">
        <f t="shared" si="148"/>
        <v>Callcenter</v>
      </c>
      <c r="BE389" s="52" t="str">
        <f t="shared" si="149"/>
        <v>Unternehmen</v>
      </c>
      <c r="BF389" s="52">
        <f t="shared" si="150"/>
        <v>1</v>
      </c>
    </row>
    <row r="390" spans="1:58" hidden="1" x14ac:dyDescent="0.35">
      <c r="A390" s="107" t="s">
        <v>2769</v>
      </c>
      <c r="B390" s="75" t="s">
        <v>1927</v>
      </c>
      <c r="C390" s="52" t="s">
        <v>3</v>
      </c>
      <c r="D390" s="52" t="s">
        <v>3</v>
      </c>
      <c r="E390" s="52" t="s">
        <v>2</v>
      </c>
      <c r="F390" s="52" t="s">
        <v>2</v>
      </c>
      <c r="G390" s="52" t="s">
        <v>2</v>
      </c>
      <c r="H390" s="52" t="s">
        <v>2</v>
      </c>
      <c r="I390" s="52" t="s">
        <v>3</v>
      </c>
      <c r="J390" s="52">
        <v>1</v>
      </c>
      <c r="K390" s="52" t="s">
        <v>2</v>
      </c>
      <c r="L390" s="52" t="s">
        <v>2</v>
      </c>
      <c r="M390" s="52" t="s">
        <v>2</v>
      </c>
      <c r="N390" s="52" t="s">
        <v>3</v>
      </c>
      <c r="P390" s="52" t="s">
        <v>4</v>
      </c>
      <c r="Q390" s="52" t="str">
        <f t="shared" si="136"/>
        <v>Nein</v>
      </c>
      <c r="R390" s="52" t="str">
        <f t="shared" si="136"/>
        <v>Nein</v>
      </c>
      <c r="S390" s="52" t="str">
        <f t="shared" si="136"/>
        <v>Nein</v>
      </c>
      <c r="T390" s="52" t="str">
        <f t="shared" si="136"/>
        <v>Nein</v>
      </c>
      <c r="U390" s="52" t="str">
        <f t="shared" si="136"/>
        <v>Nein</v>
      </c>
      <c r="V390" s="52" t="str">
        <f t="shared" si="136"/>
        <v>Nein</v>
      </c>
      <c r="W390" s="52" t="str">
        <f t="shared" si="136"/>
        <v>Nein</v>
      </c>
      <c r="X390" s="52" t="str">
        <f t="shared" si="136"/>
        <v>Nein</v>
      </c>
      <c r="Y390" s="52" t="str">
        <f t="shared" si="136"/>
        <v>Nein</v>
      </c>
      <c r="Z390" s="52" t="str">
        <f t="shared" si="136"/>
        <v>Nein</v>
      </c>
      <c r="AA390" s="52" t="str">
        <f t="shared" si="136"/>
        <v>Nein</v>
      </c>
      <c r="AB390" s="52" t="str">
        <f t="shared" si="136"/>
        <v>Nein</v>
      </c>
      <c r="AC390" s="52" t="str">
        <f t="shared" si="136"/>
        <v>Nein</v>
      </c>
      <c r="AD390" s="52" t="str">
        <f t="shared" si="136"/>
        <v>Nein</v>
      </c>
      <c r="AE390" s="52" t="str">
        <f t="shared" si="136"/>
        <v>Nein</v>
      </c>
      <c r="AF390" s="52" t="str">
        <f t="shared" si="136"/>
        <v>Nein</v>
      </c>
      <c r="AG390" s="61" t="str">
        <f>IF(Q390="Ja",VLOOKUP($Q$2,Plausis!A:E,5,0),IF(R390="Ja",VLOOKUP($R$2,Plausis!A:E,5,0),IF(T390="Ja",VLOOKUP($T$2,Plausis!A:E,5,0),IF(U390="Ja",VLOOKUP($U$2,Plausis!A:E,5,0),IF(AA390="Ja",VLOOKUP($AA$2,Plausis!A:E,5,0),IF(AC390="Ja",VLOOKUP($AC$2,Plausis!A:E,5,0),IF(AD390="Ja",VLOOKUP($AD$2,Plausis!A:E,5,0),"")))))))</f>
        <v/>
      </c>
      <c r="AH390" s="52" t="str">
        <f>IF(Y390="Ja",VLOOKUP($Y$2,Plausis!A:E,5,0),"")</f>
        <v/>
      </c>
      <c r="AI390" s="52" t="str">
        <f t="shared" si="138"/>
        <v>Ja</v>
      </c>
      <c r="AJ390" s="52" t="str">
        <f>IF(S390="Ja",VLOOKUP($S$2,Plausis!A:E,5,0),IF(V390="Ja",VLOOKUP($V$2,Plausis!A:E,5,0),IF(X390="Ja",VLOOKUP($X$2,Plausis!A:E,5,0),"")))</f>
        <v/>
      </c>
      <c r="AL390" s="52" t="s">
        <v>2</v>
      </c>
      <c r="AM390" s="114">
        <v>45531</v>
      </c>
      <c r="AN390" s="52" t="s">
        <v>4467</v>
      </c>
      <c r="AO390" s="52" t="str">
        <f>VLOOKUP(B390,'BAT Grundtabelle'!B:T,19,0)</f>
        <v>ja</v>
      </c>
      <c r="AP390" s="105" t="str">
        <f t="shared" si="139"/>
        <v>10357</v>
      </c>
      <c r="AQ390" s="52" t="str">
        <f t="shared" si="140"/>
        <v>Callshop (Telefongesprächsvermittlung)</v>
      </c>
      <c r="AR390" s="52" t="b">
        <f t="shared" si="137"/>
        <v>0</v>
      </c>
      <c r="AS390" s="52" t="b">
        <f t="shared" si="137"/>
        <v>0</v>
      </c>
      <c r="AT390" s="52" t="b">
        <f t="shared" si="137"/>
        <v>0</v>
      </c>
      <c r="AU390" s="52">
        <f t="shared" si="141"/>
        <v>1</v>
      </c>
      <c r="AW390" s="52" t="b">
        <f t="shared" si="142"/>
        <v>0</v>
      </c>
      <c r="AX390" s="52" t="str">
        <f t="shared" si="143"/>
        <v>Unternehmen</v>
      </c>
      <c r="AY390" s="52" t="b">
        <f t="shared" si="144"/>
        <v>0</v>
      </c>
      <c r="AZ390" s="52" t="str">
        <f t="shared" si="145"/>
        <v>10357</v>
      </c>
      <c r="BA390" s="52" t="str">
        <f>VLOOKUP(A390,'BAT Grundtabelle'!A:U,21,0)</f>
        <v>ja</v>
      </c>
      <c r="BB390" s="52" t="str">
        <f t="shared" si="146"/>
        <v>nein</v>
      </c>
      <c r="BC390" s="52" t="str">
        <f t="shared" si="147"/>
        <v>10357</v>
      </c>
      <c r="BD390" s="52" t="str">
        <f t="shared" si="148"/>
        <v>Callshop (Telefongesprächsvermittlung)</v>
      </c>
      <c r="BE390" s="52" t="str">
        <f t="shared" si="149"/>
        <v>Unternehmen</v>
      </c>
      <c r="BF390" s="52">
        <f t="shared" si="150"/>
        <v>1</v>
      </c>
    </row>
    <row r="391" spans="1:58" hidden="1" x14ac:dyDescent="0.35">
      <c r="A391" s="107" t="s">
        <v>2770</v>
      </c>
      <c r="B391" s="75" t="s">
        <v>1341</v>
      </c>
      <c r="C391" s="52" t="s">
        <v>3</v>
      </c>
      <c r="D391" s="52" t="s">
        <v>3</v>
      </c>
      <c r="E391" s="52" t="s">
        <v>2</v>
      </c>
      <c r="F391" s="52" t="s">
        <v>2</v>
      </c>
      <c r="G391" s="52" t="s">
        <v>2</v>
      </c>
      <c r="H391" s="52" t="s">
        <v>2</v>
      </c>
      <c r="I391" s="52" t="s">
        <v>3</v>
      </c>
      <c r="J391" s="52">
        <v>1</v>
      </c>
      <c r="K391" s="52" t="s">
        <v>2</v>
      </c>
      <c r="L391" s="52" t="s">
        <v>2</v>
      </c>
      <c r="M391" s="52" t="s">
        <v>2</v>
      </c>
      <c r="N391" s="52" t="s">
        <v>3</v>
      </c>
      <c r="P391" s="52" t="s">
        <v>4</v>
      </c>
      <c r="Q391" s="52" t="str">
        <f t="shared" si="136"/>
        <v>Nein</v>
      </c>
      <c r="R391" s="52" t="str">
        <f t="shared" si="136"/>
        <v>Nein</v>
      </c>
      <c r="S391" s="52" t="str">
        <f t="shared" si="136"/>
        <v>Nein</v>
      </c>
      <c r="T391" s="52" t="str">
        <f t="shared" si="136"/>
        <v>Nein</v>
      </c>
      <c r="U391" s="52" t="str">
        <f t="shared" si="136"/>
        <v>Nein</v>
      </c>
      <c r="V391" s="52" t="str">
        <f t="shared" si="136"/>
        <v>Nein</v>
      </c>
      <c r="W391" s="52" t="str">
        <f t="shared" si="136"/>
        <v>Nein</v>
      </c>
      <c r="X391" s="52" t="str">
        <f t="shared" si="136"/>
        <v>Nein</v>
      </c>
      <c r="Y391" s="52" t="str">
        <f t="shared" si="136"/>
        <v>Nein</v>
      </c>
      <c r="Z391" s="52" t="str">
        <f t="shared" si="136"/>
        <v>Nein</v>
      </c>
      <c r="AA391" s="52" t="str">
        <f t="shared" si="136"/>
        <v>Nein</v>
      </c>
      <c r="AB391" s="52" t="str">
        <f t="shared" si="136"/>
        <v>Nein</v>
      </c>
      <c r="AC391" s="52" t="str">
        <f t="shared" si="136"/>
        <v>Nein</v>
      </c>
      <c r="AD391" s="52" t="str">
        <f t="shared" si="136"/>
        <v>Nein</v>
      </c>
      <c r="AE391" s="52" t="str">
        <f t="shared" si="136"/>
        <v>Nein</v>
      </c>
      <c r="AF391" s="52" t="str">
        <f t="shared" si="136"/>
        <v>Nein</v>
      </c>
      <c r="AG391" s="61" t="str">
        <f>IF(Q391="Ja",VLOOKUP($Q$2,Plausis!A:E,5,0),IF(R391="Ja",VLOOKUP($R$2,Plausis!A:E,5,0),IF(T391="Ja",VLOOKUP($T$2,Plausis!A:E,5,0),IF(U391="Ja",VLOOKUP($U$2,Plausis!A:E,5,0),IF(AA391="Ja",VLOOKUP($AA$2,Plausis!A:E,5,0),IF(AC391="Ja",VLOOKUP($AC$2,Plausis!A:E,5,0),IF(AD391="Ja",VLOOKUP($AD$2,Plausis!A:E,5,0),"")))))))</f>
        <v/>
      </c>
      <c r="AH391" s="52" t="str">
        <f>IF(Y391="Ja",VLOOKUP($Y$2,Plausis!A:E,5,0),"")</f>
        <v/>
      </c>
      <c r="AI391" s="52" t="str">
        <f t="shared" si="138"/>
        <v>Ja</v>
      </c>
      <c r="AJ391" s="52" t="str">
        <f>IF(S391="Ja",VLOOKUP($S$2,Plausis!A:E,5,0),IF(V391="Ja",VLOOKUP($V$2,Plausis!A:E,5,0),IF(X391="Ja",VLOOKUP($X$2,Plausis!A:E,5,0),"")))</f>
        <v/>
      </c>
      <c r="AL391" s="52" t="s">
        <v>2</v>
      </c>
      <c r="AM391" s="114">
        <v>45531</v>
      </c>
      <c r="AN391" s="52" t="s">
        <v>4467</v>
      </c>
      <c r="AO391" s="52" t="str">
        <f>VLOOKUP(B391,'BAT Grundtabelle'!B:T,19,0)</f>
        <v>ja</v>
      </c>
      <c r="AP391" s="105" t="str">
        <f t="shared" si="139"/>
        <v>10358</v>
      </c>
      <c r="AQ391" s="52" t="str">
        <f t="shared" si="140"/>
        <v>Campingartikelhandel</v>
      </c>
      <c r="AR391" s="52" t="b">
        <f t="shared" si="137"/>
        <v>0</v>
      </c>
      <c r="AS391" s="52" t="b">
        <f t="shared" si="137"/>
        <v>0</v>
      </c>
      <c r="AT391" s="52" t="b">
        <f t="shared" si="137"/>
        <v>0</v>
      </c>
      <c r="AU391" s="52">
        <f t="shared" si="141"/>
        <v>1</v>
      </c>
      <c r="AW391" s="52" t="b">
        <f t="shared" si="142"/>
        <v>0</v>
      </c>
      <c r="AX391" s="52" t="str">
        <f t="shared" si="143"/>
        <v>Unternehmen</v>
      </c>
      <c r="AY391" s="52" t="b">
        <f t="shared" si="144"/>
        <v>0</v>
      </c>
      <c r="AZ391" s="52" t="str">
        <f t="shared" si="145"/>
        <v>10358</v>
      </c>
      <c r="BA391" s="52" t="str">
        <f>VLOOKUP(A391,'BAT Grundtabelle'!A:U,21,0)</f>
        <v>ja</v>
      </c>
      <c r="BB391" s="52" t="str">
        <f t="shared" si="146"/>
        <v>nein</v>
      </c>
      <c r="BC391" s="52" t="str">
        <f t="shared" si="147"/>
        <v>10358</v>
      </c>
      <c r="BD391" s="52" t="str">
        <f t="shared" si="148"/>
        <v>Campingartikelhandel</v>
      </c>
      <c r="BE391" s="52" t="str">
        <f t="shared" si="149"/>
        <v>Unternehmen</v>
      </c>
      <c r="BF391" s="52">
        <f t="shared" si="150"/>
        <v>1</v>
      </c>
    </row>
    <row r="392" spans="1:58" hidden="1" x14ac:dyDescent="0.35">
      <c r="A392" s="107" t="s">
        <v>2771</v>
      </c>
      <c r="B392" s="75" t="s">
        <v>243</v>
      </c>
      <c r="C392" s="52" t="s">
        <v>3</v>
      </c>
      <c r="D392" s="52" t="s">
        <v>3</v>
      </c>
      <c r="E392" s="52" t="s">
        <v>2</v>
      </c>
      <c r="F392" s="52" t="s">
        <v>2</v>
      </c>
      <c r="G392" s="52" t="s">
        <v>2</v>
      </c>
      <c r="H392" s="52" t="s">
        <v>2</v>
      </c>
      <c r="I392" s="52" t="s">
        <v>3</v>
      </c>
      <c r="J392" s="52">
        <v>1</v>
      </c>
      <c r="K392" s="52" t="s">
        <v>2</v>
      </c>
      <c r="L392" s="52" t="s">
        <v>2</v>
      </c>
      <c r="M392" s="52" t="s">
        <v>2</v>
      </c>
      <c r="N392" s="52" t="s">
        <v>3</v>
      </c>
      <c r="P392" s="52" t="s">
        <v>4</v>
      </c>
      <c r="Q392" s="52" t="str">
        <f t="shared" si="136"/>
        <v>Nein</v>
      </c>
      <c r="R392" s="52" t="str">
        <f t="shared" si="136"/>
        <v>Nein</v>
      </c>
      <c r="S392" s="52" t="str">
        <f t="shared" si="136"/>
        <v>Nein</v>
      </c>
      <c r="T392" s="52" t="str">
        <f t="shared" si="136"/>
        <v>Nein</v>
      </c>
      <c r="U392" s="52" t="str">
        <f t="shared" si="136"/>
        <v>Nein</v>
      </c>
      <c r="V392" s="52" t="str">
        <f t="shared" si="136"/>
        <v>Nein</v>
      </c>
      <c r="W392" s="52" t="str">
        <f t="shared" si="136"/>
        <v>Nein</v>
      </c>
      <c r="X392" s="52" t="str">
        <f t="shared" si="136"/>
        <v>Nein</v>
      </c>
      <c r="Y392" s="52" t="str">
        <f t="shared" si="136"/>
        <v>Nein</v>
      </c>
      <c r="Z392" s="52" t="str">
        <f t="shared" si="136"/>
        <v>Nein</v>
      </c>
      <c r="AA392" s="52" t="str">
        <f t="shared" si="136"/>
        <v>Nein</v>
      </c>
      <c r="AB392" s="52" t="str">
        <f t="shared" si="136"/>
        <v>Nein</v>
      </c>
      <c r="AC392" s="52" t="str">
        <f t="shared" si="136"/>
        <v>Nein</v>
      </c>
      <c r="AD392" s="52" t="str">
        <f t="shared" si="136"/>
        <v>Nein</v>
      </c>
      <c r="AE392" s="52" t="str">
        <f t="shared" si="136"/>
        <v>Nein</v>
      </c>
      <c r="AF392" s="52" t="str">
        <f t="shared" si="136"/>
        <v>Nein</v>
      </c>
      <c r="AG392" s="61" t="str">
        <f>IF(Q392="Ja",VLOOKUP($Q$2,Plausis!A:E,5,0),IF(R392="Ja",VLOOKUP($R$2,Plausis!A:E,5,0),IF(T392="Ja",VLOOKUP($T$2,Plausis!A:E,5,0),IF(U392="Ja",VLOOKUP($U$2,Plausis!A:E,5,0),IF(AA392="Ja",VLOOKUP($AA$2,Plausis!A:E,5,0),IF(AC392="Ja",VLOOKUP($AC$2,Plausis!A:E,5,0),IF(AD392="Ja",VLOOKUP($AD$2,Plausis!A:E,5,0),"")))))))</f>
        <v/>
      </c>
      <c r="AH392" s="52" t="str">
        <f>IF(Y392="Ja",VLOOKUP($Y$2,Plausis!A:E,5,0),"")</f>
        <v/>
      </c>
      <c r="AI392" s="52" t="str">
        <f t="shared" si="138"/>
        <v>Ja</v>
      </c>
      <c r="AJ392" s="52" t="str">
        <f>IF(S392="Ja",VLOOKUP($S$2,Plausis!A:E,5,0),IF(V392="Ja",VLOOKUP($V$2,Plausis!A:E,5,0),IF(X392="Ja",VLOOKUP($X$2,Plausis!A:E,5,0),"")))</f>
        <v/>
      </c>
      <c r="AL392" s="52" t="s">
        <v>2</v>
      </c>
      <c r="AM392" s="114">
        <v>45531</v>
      </c>
      <c r="AN392" s="52" t="s">
        <v>4467</v>
      </c>
      <c r="AO392" s="52" t="str">
        <f>VLOOKUP(B392,'BAT Grundtabelle'!B:T,19,0)</f>
        <v>ja</v>
      </c>
      <c r="AP392" s="105" t="str">
        <f t="shared" si="139"/>
        <v>10359</v>
      </c>
      <c r="AQ392" s="52" t="str">
        <f t="shared" si="140"/>
        <v>Campingplatz</v>
      </c>
      <c r="AR392" s="52" t="b">
        <f t="shared" si="137"/>
        <v>0</v>
      </c>
      <c r="AS392" s="52" t="b">
        <f t="shared" si="137"/>
        <v>0</v>
      </c>
      <c r="AT392" s="52" t="b">
        <f t="shared" si="137"/>
        <v>0</v>
      </c>
      <c r="AU392" s="52">
        <f t="shared" si="141"/>
        <v>1</v>
      </c>
      <c r="AW392" s="52" t="b">
        <f t="shared" si="142"/>
        <v>0</v>
      </c>
      <c r="AX392" s="52" t="str">
        <f t="shared" si="143"/>
        <v>Unternehmen</v>
      </c>
      <c r="AY392" s="52" t="b">
        <f t="shared" si="144"/>
        <v>0</v>
      </c>
      <c r="AZ392" s="52" t="str">
        <f t="shared" si="145"/>
        <v>10359</v>
      </c>
      <c r="BA392" s="52" t="str">
        <f>VLOOKUP(A392,'BAT Grundtabelle'!A:U,21,0)</f>
        <v>ja</v>
      </c>
      <c r="BB392" s="52" t="str">
        <f t="shared" si="146"/>
        <v>nein</v>
      </c>
      <c r="BC392" s="52" t="str">
        <f t="shared" si="147"/>
        <v>10359</v>
      </c>
      <c r="BD392" s="52" t="str">
        <f t="shared" si="148"/>
        <v>Campingplatz</v>
      </c>
      <c r="BE392" s="52" t="str">
        <f t="shared" si="149"/>
        <v>Unternehmen</v>
      </c>
      <c r="BF392" s="52">
        <f t="shared" si="150"/>
        <v>1</v>
      </c>
    </row>
    <row r="393" spans="1:58" hidden="1" x14ac:dyDescent="0.35">
      <c r="A393" s="107" t="s">
        <v>2772</v>
      </c>
      <c r="B393" s="75" t="s">
        <v>525</v>
      </c>
      <c r="C393" s="52" t="s">
        <v>3</v>
      </c>
      <c r="D393" s="52" t="s">
        <v>3</v>
      </c>
      <c r="E393" s="52" t="s">
        <v>2</v>
      </c>
      <c r="F393" s="52" t="s">
        <v>2</v>
      </c>
      <c r="G393" s="52" t="s">
        <v>2</v>
      </c>
      <c r="H393" s="52" t="s">
        <v>2</v>
      </c>
      <c r="I393" s="52" t="s">
        <v>3</v>
      </c>
      <c r="J393" s="52">
        <v>1</v>
      </c>
      <c r="K393" s="52" t="s">
        <v>2</v>
      </c>
      <c r="L393" s="52" t="s">
        <v>2</v>
      </c>
      <c r="M393" s="52" t="s">
        <v>2</v>
      </c>
      <c r="N393" s="52" t="s">
        <v>3</v>
      </c>
      <c r="P393" s="52" t="s">
        <v>4</v>
      </c>
      <c r="Q393" s="52" t="str">
        <f t="shared" ref="Q393:AF402" si="151">IF(ISERROR(FIND(Q$2,$P393,1)),"Nein","Ja")</f>
        <v>Nein</v>
      </c>
      <c r="R393" s="52" t="str">
        <f t="shared" si="151"/>
        <v>Nein</v>
      </c>
      <c r="S393" s="52" t="str">
        <f t="shared" si="151"/>
        <v>Nein</v>
      </c>
      <c r="T393" s="52" t="str">
        <f t="shared" si="151"/>
        <v>Nein</v>
      </c>
      <c r="U393" s="52" t="str">
        <f t="shared" si="151"/>
        <v>Nein</v>
      </c>
      <c r="V393" s="52" t="str">
        <f t="shared" si="151"/>
        <v>Nein</v>
      </c>
      <c r="W393" s="52" t="str">
        <f t="shared" si="151"/>
        <v>Nein</v>
      </c>
      <c r="X393" s="52" t="str">
        <f t="shared" si="151"/>
        <v>Nein</v>
      </c>
      <c r="Y393" s="52" t="str">
        <f t="shared" si="151"/>
        <v>Nein</v>
      </c>
      <c r="Z393" s="52" t="str">
        <f t="shared" si="151"/>
        <v>Nein</v>
      </c>
      <c r="AA393" s="52" t="str">
        <f t="shared" si="151"/>
        <v>Nein</v>
      </c>
      <c r="AB393" s="52" t="str">
        <f t="shared" si="151"/>
        <v>Nein</v>
      </c>
      <c r="AC393" s="52" t="str">
        <f t="shared" si="151"/>
        <v>Nein</v>
      </c>
      <c r="AD393" s="52" t="str">
        <f t="shared" si="151"/>
        <v>Nein</v>
      </c>
      <c r="AE393" s="52" t="str">
        <f t="shared" si="151"/>
        <v>Nein</v>
      </c>
      <c r="AF393" s="52" t="str">
        <f t="shared" si="151"/>
        <v>Nein</v>
      </c>
      <c r="AG393" s="61" t="str">
        <f>IF(Q393="Ja",VLOOKUP($Q$2,Plausis!A:E,5,0),IF(R393="Ja",VLOOKUP($R$2,Plausis!A:E,5,0),IF(T393="Ja",VLOOKUP($T$2,Plausis!A:E,5,0),IF(U393="Ja",VLOOKUP($U$2,Plausis!A:E,5,0),IF(AA393="Ja",VLOOKUP($AA$2,Plausis!A:E,5,0),IF(AC393="Ja",VLOOKUP($AC$2,Plausis!A:E,5,0),IF(AD393="Ja",VLOOKUP($AD$2,Plausis!A:E,5,0),"")))))))</f>
        <v/>
      </c>
      <c r="AH393" s="52" t="str">
        <f>IF(Y393="Ja",VLOOKUP($Y$2,Plausis!A:E,5,0),"")</f>
        <v/>
      </c>
      <c r="AI393" s="52" t="str">
        <f t="shared" si="138"/>
        <v>Ja</v>
      </c>
      <c r="AJ393" s="52" t="str">
        <f>IF(S393="Ja",VLOOKUP($S$2,Plausis!A:E,5,0),IF(V393="Ja",VLOOKUP($V$2,Plausis!A:E,5,0),IF(X393="Ja",VLOOKUP($X$2,Plausis!A:E,5,0),"")))</f>
        <v/>
      </c>
      <c r="AL393" s="52" t="s">
        <v>3</v>
      </c>
      <c r="AM393" s="114">
        <v>45531</v>
      </c>
      <c r="AN393" s="52" t="s">
        <v>4467</v>
      </c>
      <c r="AO393" s="52" t="str">
        <f>VLOOKUP(B393,'BAT Grundtabelle'!B:T,19,0)</f>
        <v>ja</v>
      </c>
      <c r="AP393" s="105" t="str">
        <f t="shared" si="139"/>
        <v>7912</v>
      </c>
      <c r="AQ393" s="52" t="str">
        <f t="shared" si="140"/>
        <v>Cateringbetrieb</v>
      </c>
      <c r="AR393" s="52" t="b">
        <f t="shared" si="137"/>
        <v>0</v>
      </c>
      <c r="AS393" s="52" t="b">
        <f t="shared" si="137"/>
        <v>0</v>
      </c>
      <c r="AT393" s="52" t="b">
        <f t="shared" si="137"/>
        <v>0</v>
      </c>
      <c r="AU393" s="52">
        <f t="shared" si="141"/>
        <v>1</v>
      </c>
      <c r="AW393" s="52" t="b">
        <f t="shared" si="142"/>
        <v>0</v>
      </c>
      <c r="AX393" s="52" t="str">
        <f t="shared" si="143"/>
        <v>Unternehmen</v>
      </c>
      <c r="AY393" s="52" t="b">
        <f t="shared" si="144"/>
        <v>0</v>
      </c>
      <c r="AZ393" s="52" t="str">
        <f t="shared" si="145"/>
        <v>7912</v>
      </c>
      <c r="BA393" s="52" t="str">
        <f>VLOOKUP(A393,'BAT Grundtabelle'!A:U,21,0)</f>
        <v>ja</v>
      </c>
      <c r="BB393" s="52" t="str">
        <f t="shared" si="146"/>
        <v>nein</v>
      </c>
      <c r="BC393" s="52" t="str">
        <f t="shared" si="147"/>
        <v>7912</v>
      </c>
      <c r="BD393" s="52" t="str">
        <f t="shared" si="148"/>
        <v>Cateringbetrieb</v>
      </c>
      <c r="BE393" s="52" t="str">
        <f t="shared" si="149"/>
        <v>Unternehmen</v>
      </c>
      <c r="BF393" s="52">
        <f t="shared" si="150"/>
        <v>1</v>
      </c>
    </row>
    <row r="394" spans="1:58" hidden="1" x14ac:dyDescent="0.35">
      <c r="A394" s="107" t="s">
        <v>2773</v>
      </c>
      <c r="B394" s="75" t="s">
        <v>524</v>
      </c>
      <c r="C394" s="52" t="s">
        <v>3</v>
      </c>
      <c r="D394" s="52" t="s">
        <v>3</v>
      </c>
      <c r="E394" s="52" t="s">
        <v>2</v>
      </c>
      <c r="F394" s="52" t="s">
        <v>2</v>
      </c>
      <c r="G394" s="52" t="s">
        <v>2</v>
      </c>
      <c r="H394" s="52" t="s">
        <v>2</v>
      </c>
      <c r="I394" s="52" t="s">
        <v>3</v>
      </c>
      <c r="J394" s="52">
        <v>1</v>
      </c>
      <c r="K394" s="52" t="s">
        <v>2</v>
      </c>
      <c r="L394" s="52" t="s">
        <v>2</v>
      </c>
      <c r="M394" s="52" t="s">
        <v>2</v>
      </c>
      <c r="N394" s="52" t="s">
        <v>3</v>
      </c>
      <c r="P394" s="52" t="s">
        <v>4</v>
      </c>
      <c r="Q394" s="52" t="str">
        <f t="shared" si="151"/>
        <v>Nein</v>
      </c>
      <c r="R394" s="52" t="str">
        <f t="shared" si="151"/>
        <v>Nein</v>
      </c>
      <c r="S394" s="52" t="str">
        <f t="shared" si="151"/>
        <v>Nein</v>
      </c>
      <c r="T394" s="52" t="str">
        <f t="shared" si="151"/>
        <v>Nein</v>
      </c>
      <c r="U394" s="52" t="str">
        <f t="shared" si="151"/>
        <v>Nein</v>
      </c>
      <c r="V394" s="52" t="str">
        <f t="shared" si="151"/>
        <v>Nein</v>
      </c>
      <c r="W394" s="52" t="str">
        <f t="shared" si="151"/>
        <v>Nein</v>
      </c>
      <c r="X394" s="52" t="str">
        <f t="shared" si="151"/>
        <v>Nein</v>
      </c>
      <c r="Y394" s="52" t="str">
        <f t="shared" si="151"/>
        <v>Nein</v>
      </c>
      <c r="Z394" s="52" t="str">
        <f t="shared" si="151"/>
        <v>Nein</v>
      </c>
      <c r="AA394" s="52" t="str">
        <f t="shared" si="151"/>
        <v>Nein</v>
      </c>
      <c r="AB394" s="52" t="str">
        <f t="shared" si="151"/>
        <v>Nein</v>
      </c>
      <c r="AC394" s="52" t="str">
        <f t="shared" si="151"/>
        <v>Nein</v>
      </c>
      <c r="AD394" s="52" t="str">
        <f t="shared" si="151"/>
        <v>Nein</v>
      </c>
      <c r="AE394" s="52" t="str">
        <f t="shared" si="151"/>
        <v>Nein</v>
      </c>
      <c r="AF394" s="52" t="str">
        <f t="shared" si="151"/>
        <v>Nein</v>
      </c>
      <c r="AG394" s="61" t="str">
        <f>IF(Q394="Ja",VLOOKUP($Q$2,Plausis!A:E,5,0),IF(R394="Ja",VLOOKUP($R$2,Plausis!A:E,5,0),IF(T394="Ja",VLOOKUP($T$2,Plausis!A:E,5,0),IF(U394="Ja",VLOOKUP($U$2,Plausis!A:E,5,0),IF(AA394="Ja",VLOOKUP($AA$2,Plausis!A:E,5,0),IF(AC394="Ja",VLOOKUP($AC$2,Plausis!A:E,5,0),IF(AD394="Ja",VLOOKUP($AD$2,Plausis!A:E,5,0),"")))))))</f>
        <v/>
      </c>
      <c r="AH394" s="52" t="str">
        <f>IF(Y394="Ja",VLOOKUP($Y$2,Plausis!A:E,5,0),"")</f>
        <v/>
      </c>
      <c r="AI394" s="52" t="str">
        <f t="shared" si="138"/>
        <v>Ja</v>
      </c>
      <c r="AJ394" s="52" t="str">
        <f>IF(S394="Ja",VLOOKUP($S$2,Plausis!A:E,5,0),IF(V394="Ja",VLOOKUP($V$2,Plausis!A:E,5,0),IF(X394="Ja",VLOOKUP($X$2,Plausis!A:E,5,0),"")))</f>
        <v/>
      </c>
      <c r="AL394" s="52" t="s">
        <v>3</v>
      </c>
      <c r="AM394" s="114">
        <v>45531</v>
      </c>
      <c r="AN394" s="52" t="s">
        <v>4467</v>
      </c>
      <c r="AO394" s="52" t="str">
        <f>VLOOKUP(B394,'BAT Grundtabelle'!B:T,19,0)</f>
        <v>ja</v>
      </c>
      <c r="AP394" s="105" t="str">
        <f t="shared" si="139"/>
        <v>10360</v>
      </c>
      <c r="AQ394" s="52" t="str">
        <f t="shared" si="140"/>
        <v>Cateringbetrieb mit Veranstaltungstechnik</v>
      </c>
      <c r="AR394" s="52" t="b">
        <f t="shared" si="137"/>
        <v>0</v>
      </c>
      <c r="AS394" s="52" t="b">
        <f t="shared" si="137"/>
        <v>0</v>
      </c>
      <c r="AT394" s="52" t="b">
        <f t="shared" si="137"/>
        <v>0</v>
      </c>
      <c r="AU394" s="52">
        <f t="shared" si="141"/>
        <v>1</v>
      </c>
      <c r="AW394" s="52" t="b">
        <f t="shared" si="142"/>
        <v>0</v>
      </c>
      <c r="AX394" s="52" t="str">
        <f t="shared" si="143"/>
        <v>Unternehmen</v>
      </c>
      <c r="AY394" s="52" t="b">
        <f t="shared" si="144"/>
        <v>0</v>
      </c>
      <c r="AZ394" s="52" t="str">
        <f t="shared" si="145"/>
        <v>10360</v>
      </c>
      <c r="BA394" s="52" t="str">
        <f>VLOOKUP(A394,'BAT Grundtabelle'!A:U,21,0)</f>
        <v>ja</v>
      </c>
      <c r="BB394" s="52" t="str">
        <f t="shared" si="146"/>
        <v>nein</v>
      </c>
      <c r="BC394" s="52" t="str">
        <f t="shared" si="147"/>
        <v>10360</v>
      </c>
      <c r="BD394" s="52" t="str">
        <f t="shared" si="148"/>
        <v>Cateringbetrieb mit Veranstaltungstechnik</v>
      </c>
      <c r="BE394" s="52" t="str">
        <f t="shared" si="149"/>
        <v>Unternehmen</v>
      </c>
      <c r="BF394" s="52">
        <f t="shared" si="150"/>
        <v>1</v>
      </c>
    </row>
    <row r="395" spans="1:58" hidden="1" x14ac:dyDescent="0.35">
      <c r="A395" s="107" t="s">
        <v>2774</v>
      </c>
      <c r="B395" s="75" t="s">
        <v>406</v>
      </c>
      <c r="C395" s="52" t="s">
        <v>3</v>
      </c>
      <c r="D395" s="52" t="s">
        <v>3</v>
      </c>
      <c r="E395" s="52" t="s">
        <v>2</v>
      </c>
      <c r="F395" s="52" t="s">
        <v>2</v>
      </c>
      <c r="G395" s="52" t="s">
        <v>2</v>
      </c>
      <c r="H395" s="52" t="s">
        <v>2</v>
      </c>
      <c r="I395" s="52" t="s">
        <v>3</v>
      </c>
      <c r="J395" s="52">
        <v>2</v>
      </c>
      <c r="K395" s="52" t="s">
        <v>2</v>
      </c>
      <c r="L395" s="52" t="s">
        <v>2</v>
      </c>
      <c r="M395" s="52" t="s">
        <v>2</v>
      </c>
      <c r="N395" s="52" t="s">
        <v>3</v>
      </c>
      <c r="P395" s="52" t="s">
        <v>4</v>
      </c>
      <c r="Q395" s="52" t="str">
        <f t="shared" si="151"/>
        <v>Nein</v>
      </c>
      <c r="R395" s="52" t="str">
        <f t="shared" si="151"/>
        <v>Nein</v>
      </c>
      <c r="S395" s="52" t="str">
        <f t="shared" si="151"/>
        <v>Nein</v>
      </c>
      <c r="T395" s="52" t="str">
        <f t="shared" si="151"/>
        <v>Nein</v>
      </c>
      <c r="U395" s="52" t="str">
        <f t="shared" si="151"/>
        <v>Nein</v>
      </c>
      <c r="V395" s="52" t="str">
        <f t="shared" si="151"/>
        <v>Nein</v>
      </c>
      <c r="W395" s="52" t="str">
        <f t="shared" si="151"/>
        <v>Nein</v>
      </c>
      <c r="X395" s="52" t="str">
        <f t="shared" si="151"/>
        <v>Nein</v>
      </c>
      <c r="Y395" s="52" t="str">
        <f t="shared" si="151"/>
        <v>Nein</v>
      </c>
      <c r="Z395" s="52" t="str">
        <f t="shared" si="151"/>
        <v>Nein</v>
      </c>
      <c r="AA395" s="52" t="str">
        <f t="shared" si="151"/>
        <v>Nein</v>
      </c>
      <c r="AB395" s="52" t="str">
        <f t="shared" si="151"/>
        <v>Nein</v>
      </c>
      <c r="AC395" s="52" t="str">
        <f t="shared" si="151"/>
        <v>Nein</v>
      </c>
      <c r="AD395" s="52" t="str">
        <f t="shared" si="151"/>
        <v>Nein</v>
      </c>
      <c r="AE395" s="52" t="str">
        <f t="shared" si="151"/>
        <v>Nein</v>
      </c>
      <c r="AF395" s="52" t="str">
        <f t="shared" si="151"/>
        <v>Nein</v>
      </c>
      <c r="AG395" s="61" t="str">
        <f>IF(Q395="Ja",VLOOKUP($Q$2,Plausis!A:E,5,0),IF(R395="Ja",VLOOKUP($R$2,Plausis!A:E,5,0),IF(T395="Ja",VLOOKUP($T$2,Plausis!A:E,5,0),IF(U395="Ja",VLOOKUP($U$2,Plausis!A:E,5,0),IF(AA395="Ja",VLOOKUP($AA$2,Plausis!A:E,5,0),IF(AC395="Ja",VLOOKUP($AC$2,Plausis!A:E,5,0),IF(AD395="Ja",VLOOKUP($AD$2,Plausis!A:E,5,0),"")))))))</f>
        <v/>
      </c>
      <c r="AH395" s="52" t="str">
        <f>IF(Y395="Ja",VLOOKUP($Y$2,Plausis!A:E,5,0),"")</f>
        <v/>
      </c>
      <c r="AI395" s="52" t="str">
        <f t="shared" si="138"/>
        <v>Ja</v>
      </c>
      <c r="AJ395" s="52" t="str">
        <f>IF(S395="Ja",VLOOKUP($S$2,Plausis!A:E,5,0),IF(V395="Ja",VLOOKUP($V$2,Plausis!A:E,5,0),IF(X395="Ja",VLOOKUP($X$2,Plausis!A:E,5,0),"")))</f>
        <v/>
      </c>
      <c r="AL395" s="52" t="s">
        <v>2</v>
      </c>
      <c r="AM395" s="114">
        <v>45531</v>
      </c>
      <c r="AN395" s="52" t="s">
        <v>4467</v>
      </c>
      <c r="AO395" s="52" t="str">
        <f>VLOOKUP(B395,'BAT Grundtabelle'!B:T,19,0)</f>
        <v>ja</v>
      </c>
      <c r="AP395" s="105" t="str">
        <f t="shared" si="139"/>
        <v>10361</v>
      </c>
      <c r="AQ395" s="52" t="str">
        <f t="shared" si="140"/>
        <v>CD- und DVD-Hersteller</v>
      </c>
      <c r="AR395" s="52" t="b">
        <f t="shared" si="137"/>
        <v>0</v>
      </c>
      <c r="AS395" s="52" t="b">
        <f t="shared" si="137"/>
        <v>0</v>
      </c>
      <c r="AT395" s="52" t="b">
        <f t="shared" si="137"/>
        <v>0</v>
      </c>
      <c r="AU395" s="52">
        <f t="shared" si="141"/>
        <v>2</v>
      </c>
      <c r="AW395" s="52" t="b">
        <f t="shared" si="142"/>
        <v>0</v>
      </c>
      <c r="AX395" s="52" t="str">
        <f t="shared" si="143"/>
        <v>Unternehmen</v>
      </c>
      <c r="AY395" s="52" t="b">
        <f t="shared" si="144"/>
        <v>0</v>
      </c>
      <c r="AZ395" s="52" t="str">
        <f t="shared" si="145"/>
        <v>10361</v>
      </c>
      <c r="BA395" s="52" t="str">
        <f>VLOOKUP(A395,'BAT Grundtabelle'!A:U,21,0)</f>
        <v>ja</v>
      </c>
      <c r="BB395" s="52" t="str">
        <f t="shared" si="146"/>
        <v>nein</v>
      </c>
      <c r="BC395" s="52" t="str">
        <f t="shared" si="147"/>
        <v>10361</v>
      </c>
      <c r="BD395" s="52" t="str">
        <f t="shared" si="148"/>
        <v>CD- und DVD-Hersteller</v>
      </c>
      <c r="BE395" s="52" t="str">
        <f t="shared" si="149"/>
        <v>Unternehmen</v>
      </c>
      <c r="BF395" s="52">
        <f t="shared" si="150"/>
        <v>2</v>
      </c>
    </row>
    <row r="396" spans="1:58" hidden="1" x14ac:dyDescent="0.35">
      <c r="A396" s="107" t="s">
        <v>2775</v>
      </c>
      <c r="B396" s="75" t="s">
        <v>1305</v>
      </c>
      <c r="C396" s="52" t="s">
        <v>3</v>
      </c>
      <c r="D396" s="52" t="s">
        <v>3</v>
      </c>
      <c r="E396" s="52" t="s">
        <v>2</v>
      </c>
      <c r="F396" s="52" t="s">
        <v>2</v>
      </c>
      <c r="G396" s="52" t="s">
        <v>2</v>
      </c>
      <c r="H396" s="52" t="s">
        <v>2</v>
      </c>
      <c r="I396" s="52" t="s">
        <v>3</v>
      </c>
      <c r="J396" s="52">
        <v>1</v>
      </c>
      <c r="K396" s="52" t="s">
        <v>2</v>
      </c>
      <c r="L396" s="52" t="s">
        <v>2</v>
      </c>
      <c r="M396" s="52" t="s">
        <v>2</v>
      </c>
      <c r="N396" s="52" t="s">
        <v>3</v>
      </c>
      <c r="P396" s="52" t="s">
        <v>4</v>
      </c>
      <c r="Q396" s="52" t="str">
        <f t="shared" si="151"/>
        <v>Nein</v>
      </c>
      <c r="R396" s="52" t="str">
        <f t="shared" si="151"/>
        <v>Nein</v>
      </c>
      <c r="S396" s="52" t="str">
        <f t="shared" si="151"/>
        <v>Nein</v>
      </c>
      <c r="T396" s="52" t="str">
        <f t="shared" si="151"/>
        <v>Nein</v>
      </c>
      <c r="U396" s="52" t="str">
        <f t="shared" si="151"/>
        <v>Nein</v>
      </c>
      <c r="V396" s="52" t="str">
        <f t="shared" si="151"/>
        <v>Nein</v>
      </c>
      <c r="W396" s="52" t="str">
        <f t="shared" si="151"/>
        <v>Nein</v>
      </c>
      <c r="X396" s="52" t="str">
        <f t="shared" si="151"/>
        <v>Nein</v>
      </c>
      <c r="Y396" s="52" t="str">
        <f t="shared" si="151"/>
        <v>Nein</v>
      </c>
      <c r="Z396" s="52" t="str">
        <f t="shared" si="151"/>
        <v>Nein</v>
      </c>
      <c r="AA396" s="52" t="str">
        <f t="shared" si="151"/>
        <v>Nein</v>
      </c>
      <c r="AB396" s="52" t="str">
        <f t="shared" si="151"/>
        <v>Nein</v>
      </c>
      <c r="AC396" s="52" t="str">
        <f t="shared" si="151"/>
        <v>Nein</v>
      </c>
      <c r="AD396" s="52" t="str">
        <f t="shared" si="151"/>
        <v>Nein</v>
      </c>
      <c r="AE396" s="52" t="str">
        <f t="shared" si="151"/>
        <v>Nein</v>
      </c>
      <c r="AF396" s="52" t="str">
        <f t="shared" si="151"/>
        <v>Nein</v>
      </c>
      <c r="AG396" s="61" t="str">
        <f>IF(Q396="Ja",VLOOKUP($Q$2,Plausis!A:E,5,0),IF(R396="Ja",VLOOKUP($R$2,Plausis!A:E,5,0),IF(T396="Ja",VLOOKUP($T$2,Plausis!A:E,5,0),IF(U396="Ja",VLOOKUP($U$2,Plausis!A:E,5,0),IF(AA396="Ja",VLOOKUP($AA$2,Plausis!A:E,5,0),IF(AC396="Ja",VLOOKUP($AC$2,Plausis!A:E,5,0),IF(AD396="Ja",VLOOKUP($AD$2,Plausis!A:E,5,0),"")))))))</f>
        <v/>
      </c>
      <c r="AH396" s="52" t="str">
        <f>IF(Y396="Ja",VLOOKUP($Y$2,Plausis!A:E,5,0),"")</f>
        <v/>
      </c>
      <c r="AI396" s="52" t="str">
        <f t="shared" si="138"/>
        <v>Ja</v>
      </c>
      <c r="AJ396" s="52" t="str">
        <f>IF(S396="Ja",VLOOKUP($S$2,Plausis!A:E,5,0),IF(V396="Ja",VLOOKUP($V$2,Plausis!A:E,5,0),IF(X396="Ja",VLOOKUP($X$2,Plausis!A:E,5,0),"")))</f>
        <v/>
      </c>
      <c r="AL396" s="52" t="s">
        <v>3</v>
      </c>
      <c r="AM396" s="114">
        <v>45531</v>
      </c>
      <c r="AN396" s="52" t="s">
        <v>4467</v>
      </c>
      <c r="AO396" s="52" t="str">
        <f>VLOOKUP(B396,'BAT Grundtabelle'!B:T,19,0)</f>
        <v>ja</v>
      </c>
      <c r="AP396" s="105" t="str">
        <f t="shared" si="139"/>
        <v>10362</v>
      </c>
      <c r="AQ396" s="52" t="str">
        <f t="shared" si="140"/>
        <v>CD-Handel</v>
      </c>
      <c r="AR396" s="52" t="b">
        <f t="shared" si="137"/>
        <v>0</v>
      </c>
      <c r="AS396" s="52" t="b">
        <f t="shared" si="137"/>
        <v>0</v>
      </c>
      <c r="AT396" s="52" t="b">
        <f t="shared" si="137"/>
        <v>0</v>
      </c>
      <c r="AU396" s="52">
        <f t="shared" si="141"/>
        <v>1</v>
      </c>
      <c r="AW396" s="52" t="b">
        <f t="shared" si="142"/>
        <v>0</v>
      </c>
      <c r="AX396" s="52" t="str">
        <f t="shared" si="143"/>
        <v>Unternehmen</v>
      </c>
      <c r="AY396" s="52" t="b">
        <f t="shared" si="144"/>
        <v>0</v>
      </c>
      <c r="AZ396" s="52" t="str">
        <f t="shared" si="145"/>
        <v>10362</v>
      </c>
      <c r="BA396" s="52" t="str">
        <f>VLOOKUP(A396,'BAT Grundtabelle'!A:U,21,0)</f>
        <v>ja</v>
      </c>
      <c r="BB396" s="52" t="str">
        <f t="shared" si="146"/>
        <v>nein</v>
      </c>
      <c r="BC396" s="52" t="str">
        <f t="shared" si="147"/>
        <v>10362</v>
      </c>
      <c r="BD396" s="52" t="str">
        <f t="shared" si="148"/>
        <v>CD-Handel</v>
      </c>
      <c r="BE396" s="52" t="str">
        <f t="shared" si="149"/>
        <v>Unternehmen</v>
      </c>
      <c r="BF396" s="52">
        <f t="shared" si="150"/>
        <v>1</v>
      </c>
    </row>
    <row r="397" spans="1:58" hidden="1" x14ac:dyDescent="0.35">
      <c r="A397" s="107" t="s">
        <v>2776</v>
      </c>
      <c r="B397" s="75" t="s">
        <v>948</v>
      </c>
      <c r="C397" s="52" t="s">
        <v>2</v>
      </c>
      <c r="D397" s="52" t="s">
        <v>2</v>
      </c>
      <c r="E397" s="52" t="s">
        <v>2</v>
      </c>
      <c r="F397" s="52" t="s">
        <v>2</v>
      </c>
      <c r="G397" s="52" t="s">
        <v>2</v>
      </c>
      <c r="H397" s="52" t="s">
        <v>2</v>
      </c>
      <c r="I397" s="52" t="s">
        <v>2</v>
      </c>
      <c r="J397" s="52" t="s">
        <v>2</v>
      </c>
      <c r="K397" s="52" t="s">
        <v>2</v>
      </c>
      <c r="L397" s="52" t="s">
        <v>2</v>
      </c>
      <c r="M397" s="52" t="s">
        <v>2</v>
      </c>
      <c r="N397" s="52" t="s">
        <v>2</v>
      </c>
      <c r="O397" s="52" t="s">
        <v>2410</v>
      </c>
      <c r="P397" s="52" t="s">
        <v>4</v>
      </c>
      <c r="Q397" s="52" t="str">
        <f t="shared" si="151"/>
        <v>Nein</v>
      </c>
      <c r="R397" s="52" t="str">
        <f t="shared" si="151"/>
        <v>Nein</v>
      </c>
      <c r="S397" s="52" t="str">
        <f t="shared" si="151"/>
        <v>Nein</v>
      </c>
      <c r="T397" s="52" t="str">
        <f t="shared" si="151"/>
        <v>Nein</v>
      </c>
      <c r="U397" s="52" t="str">
        <f t="shared" si="151"/>
        <v>Nein</v>
      </c>
      <c r="V397" s="52" t="str">
        <f t="shared" si="151"/>
        <v>Nein</v>
      </c>
      <c r="W397" s="52" t="str">
        <f t="shared" si="151"/>
        <v>Nein</v>
      </c>
      <c r="X397" s="52" t="str">
        <f t="shared" si="151"/>
        <v>Nein</v>
      </c>
      <c r="Y397" s="52" t="str">
        <f t="shared" si="151"/>
        <v>Nein</v>
      </c>
      <c r="Z397" s="52" t="str">
        <f t="shared" si="151"/>
        <v>Nein</v>
      </c>
      <c r="AA397" s="52" t="str">
        <f t="shared" si="151"/>
        <v>Nein</v>
      </c>
      <c r="AB397" s="52" t="str">
        <f t="shared" si="151"/>
        <v>Nein</v>
      </c>
      <c r="AC397" s="52" t="str">
        <f t="shared" si="151"/>
        <v>Nein</v>
      </c>
      <c r="AD397" s="52" t="str">
        <f t="shared" si="151"/>
        <v>Nein</v>
      </c>
      <c r="AE397" s="52" t="str">
        <f t="shared" si="151"/>
        <v>Nein</v>
      </c>
      <c r="AF397" s="52" t="str">
        <f t="shared" si="151"/>
        <v>Nein</v>
      </c>
      <c r="AG397" s="61" t="str">
        <f>IF(Q397="Ja",VLOOKUP($Q$2,Plausis!A:E,5,0),IF(R397="Ja",VLOOKUP($R$2,Plausis!A:E,5,0),IF(T397="Ja",VLOOKUP($T$2,Plausis!A:E,5,0),IF(U397="Ja",VLOOKUP($U$2,Plausis!A:E,5,0),IF(AA397="Ja",VLOOKUP($AA$2,Plausis!A:E,5,0),IF(AC397="Ja",VLOOKUP($AC$2,Plausis!A:E,5,0),IF(AD397="Ja",VLOOKUP($AD$2,Plausis!A:E,5,0),"")))))))</f>
        <v/>
      </c>
      <c r="AH397" s="52" t="str">
        <f>IF(Y397="Ja",VLOOKUP($Y$2,Plausis!A:E,5,0),"")</f>
        <v/>
      </c>
      <c r="AI397" s="52" t="str">
        <f t="shared" si="138"/>
        <v>Nein</v>
      </c>
      <c r="AJ397" s="52" t="str">
        <f>IF(S397="Ja",VLOOKUP($S$2,Plausis!A:E,5,0),IF(V397="Ja",VLOOKUP($V$2,Plausis!A:E,5,0),IF(X397="Ja",VLOOKUP($X$2,Plausis!A:E,5,0),"")))</f>
        <v/>
      </c>
      <c r="AL397" s="52" t="s">
        <v>2</v>
      </c>
      <c r="AM397" s="114">
        <v>45531</v>
      </c>
      <c r="AN397" s="52" t="s">
        <v>4467</v>
      </c>
      <c r="AO397" s="52" t="str">
        <f>VLOOKUP(B397,'BAT Grundtabelle'!B:T,19,0)</f>
        <v>nein</v>
      </c>
      <c r="AP397" s="105" t="str">
        <f t="shared" si="139"/>
        <v>10363</v>
      </c>
      <c r="AQ397" s="52" t="str">
        <f t="shared" si="140"/>
        <v>Chefarzt (sonstige Gebietsbezeichnung)</v>
      </c>
      <c r="AR397" s="52" t="b">
        <f t="shared" si="137"/>
        <v>0</v>
      </c>
      <c r="AS397" s="52" t="b">
        <f t="shared" si="137"/>
        <v>0</v>
      </c>
      <c r="AT397" s="52" t="b">
        <f t="shared" si="137"/>
        <v>0</v>
      </c>
      <c r="AU397" s="52" t="str">
        <f t="shared" si="141"/>
        <v/>
      </c>
      <c r="AW397" s="52" t="b">
        <f t="shared" si="142"/>
        <v>0</v>
      </c>
      <c r="AX397" s="52" t="str">
        <f t="shared" si="143"/>
        <v/>
      </c>
      <c r="AY397" s="52" t="b">
        <f t="shared" si="144"/>
        <v>0</v>
      </c>
      <c r="AZ397" s="52" t="str">
        <f t="shared" si="145"/>
        <v>10363</v>
      </c>
      <c r="BA397" s="52" t="str">
        <f>VLOOKUP(A397,'BAT Grundtabelle'!A:U,21,0)</f>
        <v>nein</v>
      </c>
      <c r="BB397" s="52" t="str">
        <f t="shared" si="146"/>
        <v>nein</v>
      </c>
      <c r="BC397" s="52" t="str">
        <f t="shared" si="147"/>
        <v>10363</v>
      </c>
      <c r="BD397" s="52" t="str">
        <f t="shared" si="148"/>
        <v>Chefarzt (sonstige Gebietsbezeichnung)</v>
      </c>
      <c r="BE397" s="52" t="str">
        <f t="shared" si="149"/>
        <v/>
      </c>
      <c r="BF397" s="52" t="str">
        <f t="shared" si="150"/>
        <v/>
      </c>
    </row>
    <row r="398" spans="1:58" hidden="1" x14ac:dyDescent="0.35">
      <c r="A398" s="107" t="s">
        <v>2777</v>
      </c>
      <c r="B398" s="75" t="s">
        <v>942</v>
      </c>
      <c r="C398" s="52" t="s">
        <v>2</v>
      </c>
      <c r="D398" s="52" t="s">
        <v>2</v>
      </c>
      <c r="E398" s="52" t="s">
        <v>2</v>
      </c>
      <c r="F398" s="52" t="s">
        <v>2</v>
      </c>
      <c r="G398" s="52" t="s">
        <v>2</v>
      </c>
      <c r="H398" s="52" t="s">
        <v>2</v>
      </c>
      <c r="I398" s="52" t="s">
        <v>2</v>
      </c>
      <c r="J398" s="52" t="s">
        <v>2</v>
      </c>
      <c r="K398" s="52" t="s">
        <v>2</v>
      </c>
      <c r="L398" s="52" t="s">
        <v>2</v>
      </c>
      <c r="M398" s="52" t="s">
        <v>2</v>
      </c>
      <c r="N398" s="52" t="s">
        <v>2</v>
      </c>
      <c r="O398" s="52" t="s">
        <v>2410</v>
      </c>
      <c r="P398" s="52" t="s">
        <v>4</v>
      </c>
      <c r="Q398" s="52" t="str">
        <f t="shared" si="151"/>
        <v>Nein</v>
      </c>
      <c r="R398" s="52" t="str">
        <f t="shared" si="151"/>
        <v>Nein</v>
      </c>
      <c r="S398" s="52" t="str">
        <f t="shared" si="151"/>
        <v>Nein</v>
      </c>
      <c r="T398" s="52" t="str">
        <f t="shared" si="151"/>
        <v>Nein</v>
      </c>
      <c r="U398" s="52" t="str">
        <f t="shared" si="151"/>
        <v>Nein</v>
      </c>
      <c r="V398" s="52" t="str">
        <f t="shared" si="151"/>
        <v>Nein</v>
      </c>
      <c r="W398" s="52" t="str">
        <f t="shared" si="151"/>
        <v>Nein</v>
      </c>
      <c r="X398" s="52" t="str">
        <f t="shared" si="151"/>
        <v>Nein</v>
      </c>
      <c r="Y398" s="52" t="str">
        <f t="shared" si="151"/>
        <v>Nein</v>
      </c>
      <c r="Z398" s="52" t="str">
        <f t="shared" si="151"/>
        <v>Nein</v>
      </c>
      <c r="AA398" s="52" t="str">
        <f t="shared" si="151"/>
        <v>Nein</v>
      </c>
      <c r="AB398" s="52" t="str">
        <f t="shared" si="151"/>
        <v>Nein</v>
      </c>
      <c r="AC398" s="52" t="str">
        <f t="shared" si="151"/>
        <v>Nein</v>
      </c>
      <c r="AD398" s="52" t="str">
        <f t="shared" si="151"/>
        <v>Nein</v>
      </c>
      <c r="AE398" s="52" t="str">
        <f t="shared" si="151"/>
        <v>Nein</v>
      </c>
      <c r="AF398" s="52" t="str">
        <f t="shared" si="151"/>
        <v>Nein</v>
      </c>
      <c r="AG398" s="61" t="str">
        <f>IF(Q398="Ja",VLOOKUP($Q$2,Plausis!A:E,5,0),IF(R398="Ja",VLOOKUP($R$2,Plausis!A:E,5,0),IF(T398="Ja",VLOOKUP($T$2,Plausis!A:E,5,0),IF(U398="Ja",VLOOKUP($U$2,Plausis!A:E,5,0),IF(AA398="Ja",VLOOKUP($AA$2,Plausis!A:E,5,0),IF(AC398="Ja",VLOOKUP($AC$2,Plausis!A:E,5,0),IF(AD398="Ja",VLOOKUP($AD$2,Plausis!A:E,5,0),"")))))))</f>
        <v/>
      </c>
      <c r="AH398" s="52" t="str">
        <f>IF(Y398="Ja",VLOOKUP($Y$2,Plausis!A:E,5,0),"")</f>
        <v/>
      </c>
      <c r="AI398" s="52" t="str">
        <f t="shared" si="138"/>
        <v>Nein</v>
      </c>
      <c r="AJ398" s="52" t="str">
        <f>IF(S398="Ja",VLOOKUP($S$2,Plausis!A:E,5,0),IF(V398="Ja",VLOOKUP($V$2,Plausis!A:E,5,0),IF(X398="Ja",VLOOKUP($X$2,Plausis!A:E,5,0),"")))</f>
        <v/>
      </c>
      <c r="AL398" s="52" t="s">
        <v>2</v>
      </c>
      <c r="AM398" s="114">
        <v>45531</v>
      </c>
      <c r="AN398" s="52" t="s">
        <v>4467</v>
      </c>
      <c r="AO398" s="52" t="str">
        <f>VLOOKUP(B398,'BAT Grundtabelle'!B:T,19,0)</f>
        <v>nein</v>
      </c>
      <c r="AP398" s="105" t="str">
        <f t="shared" si="139"/>
        <v>10364</v>
      </c>
      <c r="AQ398" s="52" t="str">
        <f t="shared" si="140"/>
        <v>Chefarzt für Anästhesiologie</v>
      </c>
      <c r="AR398" s="52" t="b">
        <f t="shared" si="137"/>
        <v>0</v>
      </c>
      <c r="AS398" s="52" t="b">
        <f t="shared" si="137"/>
        <v>0</v>
      </c>
      <c r="AT398" s="52" t="b">
        <f t="shared" si="137"/>
        <v>0</v>
      </c>
      <c r="AU398" s="52" t="str">
        <f t="shared" si="141"/>
        <v/>
      </c>
      <c r="AW398" s="52" t="b">
        <f t="shared" si="142"/>
        <v>0</v>
      </c>
      <c r="AX398" s="52" t="str">
        <f t="shared" si="143"/>
        <v/>
      </c>
      <c r="AY398" s="52" t="b">
        <f t="shared" si="144"/>
        <v>0</v>
      </c>
      <c r="AZ398" s="52" t="str">
        <f t="shared" si="145"/>
        <v>10364</v>
      </c>
      <c r="BA398" s="52" t="str">
        <f>VLOOKUP(A398,'BAT Grundtabelle'!A:U,21,0)</f>
        <v>nein</v>
      </c>
      <c r="BB398" s="52" t="str">
        <f t="shared" si="146"/>
        <v>nein</v>
      </c>
      <c r="BC398" s="52" t="str">
        <f t="shared" si="147"/>
        <v>10364</v>
      </c>
      <c r="BD398" s="52" t="str">
        <f t="shared" si="148"/>
        <v>Chefarzt für Anästhesiologie</v>
      </c>
      <c r="BE398" s="52" t="str">
        <f t="shared" si="149"/>
        <v/>
      </c>
      <c r="BF398" s="52" t="str">
        <f t="shared" si="150"/>
        <v/>
      </c>
    </row>
    <row r="399" spans="1:58" hidden="1" x14ac:dyDescent="0.35">
      <c r="A399" s="107" t="s">
        <v>2778</v>
      </c>
      <c r="B399" s="75" t="s">
        <v>943</v>
      </c>
      <c r="C399" s="52" t="s">
        <v>2</v>
      </c>
      <c r="D399" s="52" t="s">
        <v>2</v>
      </c>
      <c r="E399" s="52" t="s">
        <v>2</v>
      </c>
      <c r="F399" s="52" t="s">
        <v>2</v>
      </c>
      <c r="G399" s="52" t="s">
        <v>2</v>
      </c>
      <c r="H399" s="52" t="s">
        <v>2</v>
      </c>
      <c r="I399" s="52" t="s">
        <v>2</v>
      </c>
      <c r="J399" s="52" t="s">
        <v>2</v>
      </c>
      <c r="K399" s="52" t="s">
        <v>2</v>
      </c>
      <c r="L399" s="52" t="s">
        <v>2</v>
      </c>
      <c r="M399" s="52" t="s">
        <v>2</v>
      </c>
      <c r="N399" s="52" t="s">
        <v>2</v>
      </c>
      <c r="O399" s="52" t="s">
        <v>2410</v>
      </c>
      <c r="P399" s="52" t="s">
        <v>4</v>
      </c>
      <c r="Q399" s="52" t="str">
        <f t="shared" si="151"/>
        <v>Nein</v>
      </c>
      <c r="R399" s="52" t="str">
        <f t="shared" si="151"/>
        <v>Nein</v>
      </c>
      <c r="S399" s="52" t="str">
        <f t="shared" si="151"/>
        <v>Nein</v>
      </c>
      <c r="T399" s="52" t="str">
        <f t="shared" si="151"/>
        <v>Nein</v>
      </c>
      <c r="U399" s="52" t="str">
        <f t="shared" si="151"/>
        <v>Nein</v>
      </c>
      <c r="V399" s="52" t="str">
        <f t="shared" si="151"/>
        <v>Nein</v>
      </c>
      <c r="W399" s="52" t="str">
        <f t="shared" si="151"/>
        <v>Nein</v>
      </c>
      <c r="X399" s="52" t="str">
        <f t="shared" si="151"/>
        <v>Nein</v>
      </c>
      <c r="Y399" s="52" t="str">
        <f t="shared" si="151"/>
        <v>Nein</v>
      </c>
      <c r="Z399" s="52" t="str">
        <f t="shared" si="151"/>
        <v>Nein</v>
      </c>
      <c r="AA399" s="52" t="str">
        <f t="shared" si="151"/>
        <v>Nein</v>
      </c>
      <c r="AB399" s="52" t="str">
        <f t="shared" si="151"/>
        <v>Nein</v>
      </c>
      <c r="AC399" s="52" t="str">
        <f t="shared" si="151"/>
        <v>Nein</v>
      </c>
      <c r="AD399" s="52" t="str">
        <f t="shared" si="151"/>
        <v>Nein</v>
      </c>
      <c r="AE399" s="52" t="str">
        <f t="shared" si="151"/>
        <v>Nein</v>
      </c>
      <c r="AF399" s="52" t="str">
        <f t="shared" si="151"/>
        <v>Nein</v>
      </c>
      <c r="AG399" s="61" t="str">
        <f>IF(Q399="Ja",VLOOKUP($Q$2,Plausis!A:E,5,0),IF(R399="Ja",VLOOKUP($R$2,Plausis!A:E,5,0),IF(T399="Ja",VLOOKUP($T$2,Plausis!A:E,5,0),IF(U399="Ja",VLOOKUP($U$2,Plausis!A:E,5,0),IF(AA399="Ja",VLOOKUP($AA$2,Plausis!A:E,5,0),IF(AC399="Ja",VLOOKUP($AC$2,Plausis!A:E,5,0),IF(AD399="Ja",VLOOKUP($AD$2,Plausis!A:E,5,0),"")))))))</f>
        <v/>
      </c>
      <c r="AH399" s="52" t="str">
        <f>IF(Y399="Ja",VLOOKUP($Y$2,Plausis!A:E,5,0),"")</f>
        <v/>
      </c>
      <c r="AI399" s="52" t="str">
        <f t="shared" si="138"/>
        <v>Nein</v>
      </c>
      <c r="AJ399" s="52" t="str">
        <f>IF(S399="Ja",VLOOKUP($S$2,Plausis!A:E,5,0),IF(V399="Ja",VLOOKUP($V$2,Plausis!A:E,5,0),IF(X399="Ja",VLOOKUP($X$2,Plausis!A:E,5,0),"")))</f>
        <v/>
      </c>
      <c r="AL399" s="52" t="s">
        <v>2</v>
      </c>
      <c r="AM399" s="114">
        <v>45531</v>
      </c>
      <c r="AN399" s="52" t="s">
        <v>4467</v>
      </c>
      <c r="AO399" s="52" t="str">
        <f>VLOOKUP(B399,'BAT Grundtabelle'!B:T,19,0)</f>
        <v>nein</v>
      </c>
      <c r="AP399" s="105" t="str">
        <f t="shared" si="139"/>
        <v>10365</v>
      </c>
      <c r="AQ399" s="52" t="str">
        <f t="shared" si="140"/>
        <v>Chefarzt für Chirurgie</v>
      </c>
      <c r="AR399" s="52" t="b">
        <f t="shared" si="137"/>
        <v>0</v>
      </c>
      <c r="AS399" s="52" t="b">
        <f t="shared" si="137"/>
        <v>0</v>
      </c>
      <c r="AT399" s="52" t="b">
        <f t="shared" si="137"/>
        <v>0</v>
      </c>
      <c r="AU399" s="52" t="str">
        <f t="shared" si="141"/>
        <v/>
      </c>
      <c r="AW399" s="52" t="b">
        <f t="shared" si="142"/>
        <v>0</v>
      </c>
      <c r="AX399" s="52" t="str">
        <f t="shared" si="143"/>
        <v/>
      </c>
      <c r="AY399" s="52" t="b">
        <f t="shared" si="144"/>
        <v>0</v>
      </c>
      <c r="AZ399" s="52" t="str">
        <f t="shared" si="145"/>
        <v>10365</v>
      </c>
      <c r="BA399" s="52" t="str">
        <f>VLOOKUP(A399,'BAT Grundtabelle'!A:U,21,0)</f>
        <v>nein</v>
      </c>
      <c r="BB399" s="52" t="str">
        <f t="shared" si="146"/>
        <v>nein</v>
      </c>
      <c r="BC399" s="52" t="str">
        <f t="shared" si="147"/>
        <v>10365</v>
      </c>
      <c r="BD399" s="52" t="str">
        <f t="shared" si="148"/>
        <v>Chefarzt für Chirurgie</v>
      </c>
      <c r="BE399" s="52" t="str">
        <f t="shared" si="149"/>
        <v/>
      </c>
      <c r="BF399" s="52" t="str">
        <f t="shared" si="150"/>
        <v/>
      </c>
    </row>
    <row r="400" spans="1:58" hidden="1" x14ac:dyDescent="0.35">
      <c r="A400" s="107" t="s">
        <v>2779</v>
      </c>
      <c r="B400" s="75" t="s">
        <v>944</v>
      </c>
      <c r="C400" s="52" t="s">
        <v>2</v>
      </c>
      <c r="D400" s="52" t="s">
        <v>2</v>
      </c>
      <c r="E400" s="52" t="s">
        <v>2</v>
      </c>
      <c r="F400" s="52" t="s">
        <v>2</v>
      </c>
      <c r="G400" s="52" t="s">
        <v>2</v>
      </c>
      <c r="H400" s="52" t="s">
        <v>2</v>
      </c>
      <c r="I400" s="52" t="s">
        <v>2</v>
      </c>
      <c r="J400" s="52" t="s">
        <v>2</v>
      </c>
      <c r="K400" s="52" t="s">
        <v>2</v>
      </c>
      <c r="L400" s="52" t="s">
        <v>2</v>
      </c>
      <c r="M400" s="52" t="s">
        <v>2</v>
      </c>
      <c r="N400" s="52" t="s">
        <v>2</v>
      </c>
      <c r="O400" s="52" t="s">
        <v>2410</v>
      </c>
      <c r="P400" s="52" t="s">
        <v>4</v>
      </c>
      <c r="Q400" s="52" t="str">
        <f t="shared" si="151"/>
        <v>Nein</v>
      </c>
      <c r="R400" s="52" t="str">
        <f t="shared" si="151"/>
        <v>Nein</v>
      </c>
      <c r="S400" s="52" t="str">
        <f t="shared" si="151"/>
        <v>Nein</v>
      </c>
      <c r="T400" s="52" t="str">
        <f t="shared" si="151"/>
        <v>Nein</v>
      </c>
      <c r="U400" s="52" t="str">
        <f t="shared" si="151"/>
        <v>Nein</v>
      </c>
      <c r="V400" s="52" t="str">
        <f t="shared" si="151"/>
        <v>Nein</v>
      </c>
      <c r="W400" s="52" t="str">
        <f t="shared" si="151"/>
        <v>Nein</v>
      </c>
      <c r="X400" s="52" t="str">
        <f t="shared" si="151"/>
        <v>Nein</v>
      </c>
      <c r="Y400" s="52" t="str">
        <f t="shared" si="151"/>
        <v>Nein</v>
      </c>
      <c r="Z400" s="52" t="str">
        <f t="shared" si="151"/>
        <v>Nein</v>
      </c>
      <c r="AA400" s="52" t="str">
        <f t="shared" si="151"/>
        <v>Nein</v>
      </c>
      <c r="AB400" s="52" t="str">
        <f t="shared" si="151"/>
        <v>Nein</v>
      </c>
      <c r="AC400" s="52" t="str">
        <f t="shared" si="151"/>
        <v>Nein</v>
      </c>
      <c r="AD400" s="52" t="str">
        <f t="shared" si="151"/>
        <v>Nein</v>
      </c>
      <c r="AE400" s="52" t="str">
        <f t="shared" si="151"/>
        <v>Nein</v>
      </c>
      <c r="AF400" s="52" t="str">
        <f t="shared" si="151"/>
        <v>Nein</v>
      </c>
      <c r="AG400" s="61" t="str">
        <f>IF(Q400="Ja",VLOOKUP($Q$2,Plausis!A:E,5,0),IF(R400="Ja",VLOOKUP($R$2,Plausis!A:E,5,0),IF(T400="Ja",VLOOKUP($T$2,Plausis!A:E,5,0),IF(U400="Ja",VLOOKUP($U$2,Plausis!A:E,5,0),IF(AA400="Ja",VLOOKUP($AA$2,Plausis!A:E,5,0),IF(AC400="Ja",VLOOKUP($AC$2,Plausis!A:E,5,0),IF(AD400="Ja",VLOOKUP($AD$2,Plausis!A:E,5,0),"")))))))</f>
        <v/>
      </c>
      <c r="AH400" s="52" t="str">
        <f>IF(Y400="Ja",VLOOKUP($Y$2,Plausis!A:E,5,0),"")</f>
        <v/>
      </c>
      <c r="AI400" s="52" t="str">
        <f t="shared" si="138"/>
        <v>Nein</v>
      </c>
      <c r="AJ400" s="52" t="str">
        <f>IF(S400="Ja",VLOOKUP($S$2,Plausis!A:E,5,0),IF(V400="Ja",VLOOKUP($V$2,Plausis!A:E,5,0),IF(X400="Ja",VLOOKUP($X$2,Plausis!A:E,5,0),"")))</f>
        <v/>
      </c>
      <c r="AL400" s="52" t="s">
        <v>2</v>
      </c>
      <c r="AM400" s="114">
        <v>45531</v>
      </c>
      <c r="AN400" s="52" t="s">
        <v>4467</v>
      </c>
      <c r="AO400" s="52" t="str">
        <f>VLOOKUP(B400,'BAT Grundtabelle'!B:T,19,0)</f>
        <v>nein</v>
      </c>
      <c r="AP400" s="105" t="str">
        <f t="shared" si="139"/>
        <v>10366</v>
      </c>
      <c r="AQ400" s="52" t="str">
        <f t="shared" si="140"/>
        <v>Chefarzt für Gynäkologie</v>
      </c>
      <c r="AR400" s="52" t="b">
        <f t="shared" si="137"/>
        <v>0</v>
      </c>
      <c r="AS400" s="52" t="b">
        <f t="shared" si="137"/>
        <v>0</v>
      </c>
      <c r="AT400" s="52" t="b">
        <f t="shared" si="137"/>
        <v>0</v>
      </c>
      <c r="AU400" s="52" t="str">
        <f t="shared" si="141"/>
        <v/>
      </c>
      <c r="AW400" s="52" t="b">
        <f t="shared" si="142"/>
        <v>0</v>
      </c>
      <c r="AX400" s="52" t="str">
        <f t="shared" si="143"/>
        <v/>
      </c>
      <c r="AY400" s="52" t="b">
        <f t="shared" si="144"/>
        <v>0</v>
      </c>
      <c r="AZ400" s="52" t="str">
        <f t="shared" si="145"/>
        <v>10366</v>
      </c>
      <c r="BA400" s="52" t="str">
        <f>VLOOKUP(A400,'BAT Grundtabelle'!A:U,21,0)</f>
        <v>nein</v>
      </c>
      <c r="BB400" s="52" t="str">
        <f t="shared" si="146"/>
        <v>nein</v>
      </c>
      <c r="BC400" s="52" t="str">
        <f t="shared" si="147"/>
        <v>10366</v>
      </c>
      <c r="BD400" s="52" t="str">
        <f t="shared" si="148"/>
        <v>Chefarzt für Gynäkologie</v>
      </c>
      <c r="BE400" s="52" t="str">
        <f t="shared" si="149"/>
        <v/>
      </c>
      <c r="BF400" s="52" t="str">
        <f t="shared" si="150"/>
        <v/>
      </c>
    </row>
    <row r="401" spans="1:58" hidden="1" x14ac:dyDescent="0.35">
      <c r="A401" s="107" t="s">
        <v>2780</v>
      </c>
      <c r="B401" s="75" t="s">
        <v>947</v>
      </c>
      <c r="C401" s="52" t="s">
        <v>2</v>
      </c>
      <c r="D401" s="52" t="s">
        <v>2</v>
      </c>
      <c r="E401" s="52" t="s">
        <v>2</v>
      </c>
      <c r="F401" s="52" t="s">
        <v>2</v>
      </c>
      <c r="G401" s="52" t="s">
        <v>2</v>
      </c>
      <c r="H401" s="52" t="s">
        <v>2</v>
      </c>
      <c r="I401" s="52" t="s">
        <v>2</v>
      </c>
      <c r="J401" s="52" t="s">
        <v>2</v>
      </c>
      <c r="K401" s="52" t="s">
        <v>2</v>
      </c>
      <c r="L401" s="52" t="s">
        <v>2</v>
      </c>
      <c r="M401" s="52" t="s">
        <v>2</v>
      </c>
      <c r="N401" s="52" t="s">
        <v>2</v>
      </c>
      <c r="O401" s="52" t="s">
        <v>2410</v>
      </c>
      <c r="P401" s="52" t="s">
        <v>4</v>
      </c>
      <c r="Q401" s="52" t="str">
        <f t="shared" si="151"/>
        <v>Nein</v>
      </c>
      <c r="R401" s="52" t="str">
        <f t="shared" si="151"/>
        <v>Nein</v>
      </c>
      <c r="S401" s="52" t="str">
        <f t="shared" si="151"/>
        <v>Nein</v>
      </c>
      <c r="T401" s="52" t="str">
        <f t="shared" si="151"/>
        <v>Nein</v>
      </c>
      <c r="U401" s="52" t="str">
        <f t="shared" si="151"/>
        <v>Nein</v>
      </c>
      <c r="V401" s="52" t="str">
        <f t="shared" si="151"/>
        <v>Nein</v>
      </c>
      <c r="W401" s="52" t="str">
        <f t="shared" si="151"/>
        <v>Nein</v>
      </c>
      <c r="X401" s="52" t="str">
        <f t="shared" si="151"/>
        <v>Nein</v>
      </c>
      <c r="Y401" s="52" t="str">
        <f t="shared" si="151"/>
        <v>Nein</v>
      </c>
      <c r="Z401" s="52" t="str">
        <f t="shared" si="151"/>
        <v>Nein</v>
      </c>
      <c r="AA401" s="52" t="str">
        <f t="shared" si="151"/>
        <v>Nein</v>
      </c>
      <c r="AB401" s="52" t="str">
        <f t="shared" si="151"/>
        <v>Nein</v>
      </c>
      <c r="AC401" s="52" t="str">
        <f t="shared" si="151"/>
        <v>Nein</v>
      </c>
      <c r="AD401" s="52" t="str">
        <f t="shared" si="151"/>
        <v>Nein</v>
      </c>
      <c r="AE401" s="52" t="str">
        <f t="shared" si="151"/>
        <v>Nein</v>
      </c>
      <c r="AF401" s="52" t="str">
        <f t="shared" si="151"/>
        <v>Nein</v>
      </c>
      <c r="AG401" s="61" t="str">
        <f>IF(Q401="Ja",VLOOKUP($Q$2,Plausis!A:E,5,0),IF(R401="Ja",VLOOKUP($R$2,Plausis!A:E,5,0),IF(T401="Ja",VLOOKUP($T$2,Plausis!A:E,5,0),IF(U401="Ja",VLOOKUP($U$2,Plausis!A:E,5,0),IF(AA401="Ja",VLOOKUP($AA$2,Plausis!A:E,5,0),IF(AC401="Ja",VLOOKUP($AC$2,Plausis!A:E,5,0),IF(AD401="Ja",VLOOKUP($AD$2,Plausis!A:E,5,0),"")))))))</f>
        <v/>
      </c>
      <c r="AH401" s="52" t="str">
        <f>IF(Y401="Ja",VLOOKUP($Y$2,Plausis!A:E,5,0),"")</f>
        <v/>
      </c>
      <c r="AI401" s="52" t="str">
        <f t="shared" si="138"/>
        <v>Nein</v>
      </c>
      <c r="AJ401" s="52" t="str">
        <f>IF(S401="Ja",VLOOKUP($S$2,Plausis!A:E,5,0),IF(V401="Ja",VLOOKUP($V$2,Plausis!A:E,5,0),IF(X401="Ja",VLOOKUP($X$2,Plausis!A:E,5,0),"")))</f>
        <v/>
      </c>
      <c r="AL401" s="52" t="s">
        <v>2</v>
      </c>
      <c r="AM401" s="114">
        <v>45531</v>
      </c>
      <c r="AN401" s="52" t="s">
        <v>4467</v>
      </c>
      <c r="AO401" s="52" t="str">
        <f>VLOOKUP(B401,'BAT Grundtabelle'!B:T,19,0)</f>
        <v>nein</v>
      </c>
      <c r="AP401" s="105" t="str">
        <f t="shared" si="139"/>
        <v>10367</v>
      </c>
      <c r="AQ401" s="52" t="str">
        <f t="shared" si="140"/>
        <v>Chefarzt für Mund/Kiefer/Gesicht</v>
      </c>
      <c r="AR401" s="52" t="b">
        <f t="shared" si="137"/>
        <v>0</v>
      </c>
      <c r="AS401" s="52" t="b">
        <f t="shared" si="137"/>
        <v>0</v>
      </c>
      <c r="AT401" s="52" t="b">
        <f t="shared" si="137"/>
        <v>0</v>
      </c>
      <c r="AU401" s="52" t="str">
        <f t="shared" si="141"/>
        <v/>
      </c>
      <c r="AW401" s="52" t="b">
        <f t="shared" si="142"/>
        <v>0</v>
      </c>
      <c r="AX401" s="52" t="str">
        <f t="shared" si="143"/>
        <v/>
      </c>
      <c r="AY401" s="52" t="b">
        <f t="shared" si="144"/>
        <v>0</v>
      </c>
      <c r="AZ401" s="52" t="str">
        <f t="shared" si="145"/>
        <v>10367</v>
      </c>
      <c r="BA401" s="52" t="str">
        <f>VLOOKUP(A401,'BAT Grundtabelle'!A:U,21,0)</f>
        <v>nein</v>
      </c>
      <c r="BB401" s="52" t="str">
        <f t="shared" si="146"/>
        <v>nein</v>
      </c>
      <c r="BC401" s="52" t="str">
        <f t="shared" si="147"/>
        <v>10367</v>
      </c>
      <c r="BD401" s="52" t="str">
        <f t="shared" si="148"/>
        <v>Chefarzt für Mund/Kiefer/Gesicht</v>
      </c>
      <c r="BE401" s="52" t="str">
        <f t="shared" si="149"/>
        <v/>
      </c>
      <c r="BF401" s="52" t="str">
        <f t="shared" si="150"/>
        <v/>
      </c>
    </row>
    <row r="402" spans="1:58" hidden="1" x14ac:dyDescent="0.35">
      <c r="A402" s="107" t="s">
        <v>2781</v>
      </c>
      <c r="B402" s="75" t="s">
        <v>945</v>
      </c>
      <c r="C402" s="52" t="s">
        <v>2</v>
      </c>
      <c r="D402" s="52" t="s">
        <v>2</v>
      </c>
      <c r="E402" s="52" t="s">
        <v>2</v>
      </c>
      <c r="F402" s="52" t="s">
        <v>2</v>
      </c>
      <c r="G402" s="52" t="s">
        <v>2</v>
      </c>
      <c r="H402" s="52" t="s">
        <v>2</v>
      </c>
      <c r="I402" s="52" t="s">
        <v>2</v>
      </c>
      <c r="J402" s="52" t="s">
        <v>2</v>
      </c>
      <c r="K402" s="52" t="s">
        <v>2</v>
      </c>
      <c r="L402" s="52" t="s">
        <v>2</v>
      </c>
      <c r="M402" s="52" t="s">
        <v>2</v>
      </c>
      <c r="N402" s="52" t="s">
        <v>2</v>
      </c>
      <c r="O402" s="52" t="s">
        <v>2410</v>
      </c>
      <c r="P402" s="52" t="s">
        <v>4</v>
      </c>
      <c r="Q402" s="52" t="str">
        <f t="shared" si="151"/>
        <v>Nein</v>
      </c>
      <c r="R402" s="52" t="str">
        <f t="shared" si="151"/>
        <v>Nein</v>
      </c>
      <c r="S402" s="52" t="str">
        <f t="shared" si="151"/>
        <v>Nein</v>
      </c>
      <c r="T402" s="52" t="str">
        <f t="shared" si="151"/>
        <v>Nein</v>
      </c>
      <c r="U402" s="52" t="str">
        <f t="shared" si="151"/>
        <v>Nein</v>
      </c>
      <c r="V402" s="52" t="str">
        <f t="shared" si="151"/>
        <v>Nein</v>
      </c>
      <c r="W402" s="52" t="str">
        <f t="shared" si="151"/>
        <v>Nein</v>
      </c>
      <c r="X402" s="52" t="str">
        <f t="shared" si="151"/>
        <v>Nein</v>
      </c>
      <c r="Y402" s="52" t="str">
        <f t="shared" si="151"/>
        <v>Nein</v>
      </c>
      <c r="Z402" s="52" t="str">
        <f t="shared" si="151"/>
        <v>Nein</v>
      </c>
      <c r="AA402" s="52" t="str">
        <f t="shared" si="151"/>
        <v>Nein</v>
      </c>
      <c r="AB402" s="52" t="str">
        <f t="shared" si="151"/>
        <v>Nein</v>
      </c>
      <c r="AC402" s="52" t="str">
        <f t="shared" si="151"/>
        <v>Nein</v>
      </c>
      <c r="AD402" s="52" t="str">
        <f t="shared" si="151"/>
        <v>Nein</v>
      </c>
      <c r="AE402" s="52" t="str">
        <f t="shared" si="151"/>
        <v>Nein</v>
      </c>
      <c r="AF402" s="52" t="str">
        <f t="shared" si="151"/>
        <v>Nein</v>
      </c>
      <c r="AG402" s="61" t="str">
        <f>IF(Q402="Ja",VLOOKUP($Q$2,Plausis!A:E,5,0),IF(R402="Ja",VLOOKUP($R$2,Plausis!A:E,5,0),IF(T402="Ja",VLOOKUP($T$2,Plausis!A:E,5,0),IF(U402="Ja",VLOOKUP($U$2,Plausis!A:E,5,0),IF(AA402="Ja",VLOOKUP($AA$2,Plausis!A:E,5,0),IF(AC402="Ja",VLOOKUP($AC$2,Plausis!A:E,5,0),IF(AD402="Ja",VLOOKUP($AD$2,Plausis!A:E,5,0),"")))))))</f>
        <v/>
      </c>
      <c r="AH402" s="52" t="str">
        <f>IF(Y402="Ja",VLOOKUP($Y$2,Plausis!A:E,5,0),"")</f>
        <v/>
      </c>
      <c r="AI402" s="52" t="str">
        <f t="shared" si="138"/>
        <v>Nein</v>
      </c>
      <c r="AJ402" s="52" t="str">
        <f>IF(S402="Ja",VLOOKUP($S$2,Plausis!A:E,5,0),IF(V402="Ja",VLOOKUP($V$2,Plausis!A:E,5,0),IF(X402="Ja",VLOOKUP($X$2,Plausis!A:E,5,0),"")))</f>
        <v/>
      </c>
      <c r="AL402" s="52" t="s">
        <v>2</v>
      </c>
      <c r="AM402" s="114">
        <v>45531</v>
      </c>
      <c r="AN402" s="52" t="s">
        <v>4467</v>
      </c>
      <c r="AO402" s="52" t="str">
        <f>VLOOKUP(B402,'BAT Grundtabelle'!B:T,19,0)</f>
        <v>nein</v>
      </c>
      <c r="AP402" s="105" t="str">
        <f t="shared" si="139"/>
        <v>10368</v>
      </c>
      <c r="AQ402" s="52" t="str">
        <f t="shared" si="140"/>
        <v>Chefarzt für Orthopädie</v>
      </c>
      <c r="AR402" s="52" t="b">
        <f t="shared" si="137"/>
        <v>0</v>
      </c>
      <c r="AS402" s="52" t="b">
        <f t="shared" si="137"/>
        <v>0</v>
      </c>
      <c r="AT402" s="52" t="b">
        <f t="shared" si="137"/>
        <v>0</v>
      </c>
      <c r="AU402" s="52" t="str">
        <f t="shared" si="141"/>
        <v/>
      </c>
      <c r="AW402" s="52" t="b">
        <f t="shared" si="142"/>
        <v>0</v>
      </c>
      <c r="AX402" s="52" t="str">
        <f t="shared" si="143"/>
        <v/>
      </c>
      <c r="AY402" s="52" t="b">
        <f t="shared" si="144"/>
        <v>0</v>
      </c>
      <c r="AZ402" s="52" t="str">
        <f t="shared" si="145"/>
        <v>10368</v>
      </c>
      <c r="BA402" s="52" t="str">
        <f>VLOOKUP(A402,'BAT Grundtabelle'!A:U,21,0)</f>
        <v>nein</v>
      </c>
      <c r="BB402" s="52" t="str">
        <f t="shared" si="146"/>
        <v>nein</v>
      </c>
      <c r="BC402" s="52" t="str">
        <f t="shared" si="147"/>
        <v>10368</v>
      </c>
      <c r="BD402" s="52" t="str">
        <f t="shared" si="148"/>
        <v>Chefarzt für Orthopädie</v>
      </c>
      <c r="BE402" s="52" t="str">
        <f t="shared" si="149"/>
        <v/>
      </c>
      <c r="BF402" s="52" t="str">
        <f t="shared" si="150"/>
        <v/>
      </c>
    </row>
    <row r="403" spans="1:58" hidden="1" x14ac:dyDescent="0.35">
      <c r="A403" s="107" t="s">
        <v>2782</v>
      </c>
      <c r="B403" s="75" t="s">
        <v>1580</v>
      </c>
      <c r="C403" s="52" t="s">
        <v>2</v>
      </c>
      <c r="D403" s="52" t="s">
        <v>2</v>
      </c>
      <c r="E403" s="52" t="s">
        <v>2</v>
      </c>
      <c r="F403" s="52" t="s">
        <v>2</v>
      </c>
      <c r="G403" s="52" t="s">
        <v>2</v>
      </c>
      <c r="H403" s="52" t="s">
        <v>2</v>
      </c>
      <c r="I403" s="52" t="s">
        <v>2</v>
      </c>
      <c r="J403" s="52" t="s">
        <v>2</v>
      </c>
      <c r="K403" s="52" t="s">
        <v>2</v>
      </c>
      <c r="L403" s="52" t="s">
        <v>2</v>
      </c>
      <c r="M403" s="52" t="s">
        <v>2</v>
      </c>
      <c r="N403" s="52" t="s">
        <v>2</v>
      </c>
      <c r="O403" s="52" t="s">
        <v>2410</v>
      </c>
      <c r="P403" s="52" t="s">
        <v>4</v>
      </c>
      <c r="Q403" s="52" t="str">
        <f t="shared" ref="Q403:AF412" si="152">IF(ISERROR(FIND(Q$2,$P403,1)),"Nein","Ja")</f>
        <v>Nein</v>
      </c>
      <c r="R403" s="52" t="str">
        <f t="shared" si="152"/>
        <v>Nein</v>
      </c>
      <c r="S403" s="52" t="str">
        <f t="shared" si="152"/>
        <v>Nein</v>
      </c>
      <c r="T403" s="52" t="str">
        <f t="shared" si="152"/>
        <v>Nein</v>
      </c>
      <c r="U403" s="52" t="str">
        <f t="shared" si="152"/>
        <v>Nein</v>
      </c>
      <c r="V403" s="52" t="str">
        <f t="shared" si="152"/>
        <v>Nein</v>
      </c>
      <c r="W403" s="52" t="str">
        <f t="shared" si="152"/>
        <v>Nein</v>
      </c>
      <c r="X403" s="52" t="str">
        <f t="shared" si="152"/>
        <v>Nein</v>
      </c>
      <c r="Y403" s="52" t="str">
        <f t="shared" si="152"/>
        <v>Nein</v>
      </c>
      <c r="Z403" s="52" t="str">
        <f t="shared" si="152"/>
        <v>Nein</v>
      </c>
      <c r="AA403" s="52" t="str">
        <f t="shared" si="152"/>
        <v>Nein</v>
      </c>
      <c r="AB403" s="52" t="str">
        <f t="shared" si="152"/>
        <v>Nein</v>
      </c>
      <c r="AC403" s="52" t="str">
        <f t="shared" si="152"/>
        <v>Nein</v>
      </c>
      <c r="AD403" s="52" t="str">
        <f t="shared" si="152"/>
        <v>Nein</v>
      </c>
      <c r="AE403" s="52" t="str">
        <f t="shared" si="152"/>
        <v>Nein</v>
      </c>
      <c r="AF403" s="52" t="str">
        <f t="shared" si="152"/>
        <v>Nein</v>
      </c>
      <c r="AG403" s="61" t="str">
        <f>IF(Q403="Ja",VLOOKUP($Q$2,Plausis!A:E,5,0),IF(R403="Ja",VLOOKUP($R$2,Plausis!A:E,5,0),IF(T403="Ja",VLOOKUP($T$2,Plausis!A:E,5,0),IF(U403="Ja",VLOOKUP($U$2,Plausis!A:E,5,0),IF(AA403="Ja",VLOOKUP($AA$2,Plausis!A:E,5,0),IF(AC403="Ja",VLOOKUP($AC$2,Plausis!A:E,5,0),IF(AD403="Ja",VLOOKUP($AD$2,Plausis!A:E,5,0),"")))))))</f>
        <v/>
      </c>
      <c r="AH403" s="52" t="str">
        <f>IF(Y403="Ja",VLOOKUP($Y$2,Plausis!A:E,5,0),"")</f>
        <v/>
      </c>
      <c r="AI403" s="52" t="str">
        <f t="shared" si="138"/>
        <v>Nein</v>
      </c>
      <c r="AJ403" s="52" t="str">
        <f>IF(S403="Ja",VLOOKUP($S$2,Plausis!A:E,5,0),IF(V403="Ja",VLOOKUP($V$2,Plausis!A:E,5,0),IF(X403="Ja",VLOOKUP($X$2,Plausis!A:E,5,0),"")))</f>
        <v/>
      </c>
      <c r="AL403" s="52" t="s">
        <v>2</v>
      </c>
      <c r="AM403" s="114">
        <v>45531</v>
      </c>
      <c r="AN403" s="52" t="s">
        <v>4467</v>
      </c>
      <c r="AO403" s="52" t="str">
        <f>VLOOKUP(B403,'BAT Grundtabelle'!B:T,19,0)</f>
        <v>nein</v>
      </c>
      <c r="AP403" s="105" t="str">
        <f t="shared" si="139"/>
        <v>10369</v>
      </c>
      <c r="AQ403" s="52" t="str">
        <f t="shared" si="140"/>
        <v>Chefarzt für Radiologie</v>
      </c>
      <c r="AR403" s="52" t="b">
        <f t="shared" ref="AR403:AT422" si="153">IF(ISERROR(FIND(AR$1,$P403,1)),FALSE,TRUE)</f>
        <v>0</v>
      </c>
      <c r="AS403" s="52" t="b">
        <f t="shared" si="153"/>
        <v>0</v>
      </c>
      <c r="AT403" s="52" t="b">
        <f t="shared" si="153"/>
        <v>0</v>
      </c>
      <c r="AU403" s="52" t="str">
        <f t="shared" si="141"/>
        <v/>
      </c>
      <c r="AW403" s="52" t="b">
        <f t="shared" si="142"/>
        <v>0</v>
      </c>
      <c r="AX403" s="52" t="str">
        <f t="shared" si="143"/>
        <v/>
      </c>
      <c r="AY403" s="52" t="b">
        <f t="shared" si="144"/>
        <v>0</v>
      </c>
      <c r="AZ403" s="52" t="str">
        <f t="shared" si="145"/>
        <v>10369</v>
      </c>
      <c r="BA403" s="52" t="str">
        <f>VLOOKUP(A403,'BAT Grundtabelle'!A:U,21,0)</f>
        <v>nein</v>
      </c>
      <c r="BB403" s="52" t="str">
        <f t="shared" si="146"/>
        <v>nein</v>
      </c>
      <c r="BC403" s="52" t="str">
        <f t="shared" si="147"/>
        <v>10369</v>
      </c>
      <c r="BD403" s="52" t="str">
        <f t="shared" si="148"/>
        <v>Chefarzt für Radiologie</v>
      </c>
      <c r="BE403" s="52" t="str">
        <f t="shared" si="149"/>
        <v/>
      </c>
      <c r="BF403" s="52" t="str">
        <f t="shared" si="150"/>
        <v/>
      </c>
    </row>
    <row r="404" spans="1:58" hidden="1" x14ac:dyDescent="0.35">
      <c r="A404" s="107" t="s">
        <v>2783</v>
      </c>
      <c r="B404" s="75" t="s">
        <v>946</v>
      </c>
      <c r="C404" s="52" t="s">
        <v>2</v>
      </c>
      <c r="D404" s="52" t="s">
        <v>2</v>
      </c>
      <c r="E404" s="52" t="s">
        <v>2</v>
      </c>
      <c r="F404" s="52" t="s">
        <v>2</v>
      </c>
      <c r="G404" s="52" t="s">
        <v>2</v>
      </c>
      <c r="H404" s="52" t="s">
        <v>2</v>
      </c>
      <c r="I404" s="52" t="s">
        <v>2</v>
      </c>
      <c r="J404" s="52" t="s">
        <v>2</v>
      </c>
      <c r="K404" s="52" t="s">
        <v>2</v>
      </c>
      <c r="L404" s="52" t="s">
        <v>2</v>
      </c>
      <c r="M404" s="52" t="s">
        <v>2</v>
      </c>
      <c r="N404" s="52" t="s">
        <v>2</v>
      </c>
      <c r="O404" s="52" t="s">
        <v>2410</v>
      </c>
      <c r="P404" s="52" t="s">
        <v>4</v>
      </c>
      <c r="Q404" s="52" t="str">
        <f t="shared" si="152"/>
        <v>Nein</v>
      </c>
      <c r="R404" s="52" t="str">
        <f t="shared" si="152"/>
        <v>Nein</v>
      </c>
      <c r="S404" s="52" t="str">
        <f t="shared" si="152"/>
        <v>Nein</v>
      </c>
      <c r="T404" s="52" t="str">
        <f t="shared" si="152"/>
        <v>Nein</v>
      </c>
      <c r="U404" s="52" t="str">
        <f t="shared" si="152"/>
        <v>Nein</v>
      </c>
      <c r="V404" s="52" t="str">
        <f t="shared" si="152"/>
        <v>Nein</v>
      </c>
      <c r="W404" s="52" t="str">
        <f t="shared" si="152"/>
        <v>Nein</v>
      </c>
      <c r="X404" s="52" t="str">
        <f t="shared" si="152"/>
        <v>Nein</v>
      </c>
      <c r="Y404" s="52" t="str">
        <f t="shared" si="152"/>
        <v>Nein</v>
      </c>
      <c r="Z404" s="52" t="str">
        <f t="shared" si="152"/>
        <v>Nein</v>
      </c>
      <c r="AA404" s="52" t="str">
        <f t="shared" si="152"/>
        <v>Nein</v>
      </c>
      <c r="AB404" s="52" t="str">
        <f t="shared" si="152"/>
        <v>Nein</v>
      </c>
      <c r="AC404" s="52" t="str">
        <f t="shared" si="152"/>
        <v>Nein</v>
      </c>
      <c r="AD404" s="52" t="str">
        <f t="shared" si="152"/>
        <v>Nein</v>
      </c>
      <c r="AE404" s="52" t="str">
        <f t="shared" si="152"/>
        <v>Nein</v>
      </c>
      <c r="AF404" s="52" t="str">
        <f t="shared" si="152"/>
        <v>Nein</v>
      </c>
      <c r="AG404" s="61" t="str">
        <f>IF(Q404="Ja",VLOOKUP($Q$2,Plausis!A:E,5,0),IF(R404="Ja",VLOOKUP($R$2,Plausis!A:E,5,0),IF(T404="Ja",VLOOKUP($T$2,Plausis!A:E,5,0),IF(U404="Ja",VLOOKUP($U$2,Plausis!A:E,5,0),IF(AA404="Ja",VLOOKUP($AA$2,Plausis!A:E,5,0),IF(AC404="Ja",VLOOKUP($AC$2,Plausis!A:E,5,0),IF(AD404="Ja",VLOOKUP($AD$2,Plausis!A:E,5,0),"")))))))</f>
        <v/>
      </c>
      <c r="AH404" s="52" t="str">
        <f>IF(Y404="Ja",VLOOKUP($Y$2,Plausis!A:E,5,0),"")</f>
        <v/>
      </c>
      <c r="AI404" s="52" t="str">
        <f t="shared" si="138"/>
        <v>Nein</v>
      </c>
      <c r="AJ404" s="52" t="str">
        <f>IF(S404="Ja",VLOOKUP($S$2,Plausis!A:E,5,0),IF(V404="Ja",VLOOKUP($V$2,Plausis!A:E,5,0),IF(X404="Ja",VLOOKUP($X$2,Plausis!A:E,5,0),"")))</f>
        <v/>
      </c>
      <c r="AL404" s="52" t="s">
        <v>2</v>
      </c>
      <c r="AM404" s="114">
        <v>45531</v>
      </c>
      <c r="AN404" s="52" t="s">
        <v>4467</v>
      </c>
      <c r="AO404" s="52" t="str">
        <f>VLOOKUP(B404,'BAT Grundtabelle'!B:T,19,0)</f>
        <v>nein</v>
      </c>
      <c r="AP404" s="105" t="str">
        <f t="shared" si="139"/>
        <v>10370</v>
      </c>
      <c r="AQ404" s="52" t="str">
        <f t="shared" si="140"/>
        <v>Chefarzt für Urologie</v>
      </c>
      <c r="AR404" s="52" t="b">
        <f t="shared" si="153"/>
        <v>0</v>
      </c>
      <c r="AS404" s="52" t="b">
        <f t="shared" si="153"/>
        <v>0</v>
      </c>
      <c r="AT404" s="52" t="b">
        <f t="shared" si="153"/>
        <v>0</v>
      </c>
      <c r="AU404" s="52" t="str">
        <f t="shared" si="141"/>
        <v/>
      </c>
      <c r="AW404" s="52" t="b">
        <f t="shared" si="142"/>
        <v>0</v>
      </c>
      <c r="AX404" s="52" t="str">
        <f t="shared" si="143"/>
        <v/>
      </c>
      <c r="AY404" s="52" t="b">
        <f t="shared" si="144"/>
        <v>0</v>
      </c>
      <c r="AZ404" s="52" t="str">
        <f t="shared" si="145"/>
        <v>10370</v>
      </c>
      <c r="BA404" s="52" t="str">
        <f>VLOOKUP(A404,'BAT Grundtabelle'!A:U,21,0)</f>
        <v>nein</v>
      </c>
      <c r="BB404" s="52" t="str">
        <f t="shared" si="146"/>
        <v>nein</v>
      </c>
      <c r="BC404" s="52" t="str">
        <f t="shared" si="147"/>
        <v>10370</v>
      </c>
      <c r="BD404" s="52" t="str">
        <f t="shared" si="148"/>
        <v>Chefarzt für Urologie</v>
      </c>
      <c r="BE404" s="52" t="str">
        <f t="shared" si="149"/>
        <v/>
      </c>
      <c r="BF404" s="52" t="str">
        <f t="shared" si="150"/>
        <v/>
      </c>
    </row>
    <row r="405" spans="1:58" hidden="1" x14ac:dyDescent="0.35">
      <c r="A405" s="107" t="s">
        <v>2784</v>
      </c>
      <c r="B405" s="75" t="s">
        <v>1593</v>
      </c>
      <c r="C405" s="52" t="s">
        <v>3</v>
      </c>
      <c r="D405" s="52" t="s">
        <v>3</v>
      </c>
      <c r="E405" s="52" t="s">
        <v>2</v>
      </c>
      <c r="F405" s="52" t="s">
        <v>2</v>
      </c>
      <c r="G405" s="52" t="s">
        <v>2</v>
      </c>
      <c r="H405" s="52" t="s">
        <v>2</v>
      </c>
      <c r="I405" s="52" t="s">
        <v>3</v>
      </c>
      <c r="J405" s="52">
        <v>3</v>
      </c>
      <c r="K405" s="52" t="s">
        <v>2</v>
      </c>
      <c r="L405" s="52" t="s">
        <v>2</v>
      </c>
      <c r="M405" s="52" t="s">
        <v>2</v>
      </c>
      <c r="N405" s="52" t="s">
        <v>3</v>
      </c>
      <c r="P405" s="52" t="s">
        <v>4</v>
      </c>
      <c r="Q405" s="52" t="str">
        <f t="shared" si="152"/>
        <v>Nein</v>
      </c>
      <c r="R405" s="52" t="str">
        <f t="shared" si="152"/>
        <v>Nein</v>
      </c>
      <c r="S405" s="52" t="str">
        <f t="shared" si="152"/>
        <v>Nein</v>
      </c>
      <c r="T405" s="52" t="str">
        <f t="shared" si="152"/>
        <v>Nein</v>
      </c>
      <c r="U405" s="52" t="str">
        <f t="shared" si="152"/>
        <v>Nein</v>
      </c>
      <c r="V405" s="52" t="str">
        <f t="shared" si="152"/>
        <v>Nein</v>
      </c>
      <c r="W405" s="52" t="str">
        <f t="shared" si="152"/>
        <v>Nein</v>
      </c>
      <c r="X405" s="52" t="str">
        <f t="shared" si="152"/>
        <v>Nein</v>
      </c>
      <c r="Y405" s="52" t="str">
        <f t="shared" si="152"/>
        <v>Nein</v>
      </c>
      <c r="Z405" s="52" t="str">
        <f t="shared" si="152"/>
        <v>Nein</v>
      </c>
      <c r="AA405" s="52" t="str">
        <f t="shared" si="152"/>
        <v>Nein</v>
      </c>
      <c r="AB405" s="52" t="str">
        <f t="shared" si="152"/>
        <v>Nein</v>
      </c>
      <c r="AC405" s="52" t="str">
        <f t="shared" si="152"/>
        <v>Nein</v>
      </c>
      <c r="AD405" s="52" t="str">
        <f t="shared" si="152"/>
        <v>Nein</v>
      </c>
      <c r="AE405" s="52" t="str">
        <f t="shared" si="152"/>
        <v>Nein</v>
      </c>
      <c r="AF405" s="52" t="str">
        <f t="shared" si="152"/>
        <v>Nein</v>
      </c>
      <c r="AG405" s="61" t="str">
        <f>IF(Q405="Ja",VLOOKUP($Q$2,Plausis!A:E,5,0),IF(R405="Ja",VLOOKUP($R$2,Plausis!A:E,5,0),IF(T405="Ja",VLOOKUP($T$2,Plausis!A:E,5,0),IF(U405="Ja",VLOOKUP($U$2,Plausis!A:E,5,0),IF(AA405="Ja",VLOOKUP($AA$2,Plausis!A:E,5,0),IF(AC405="Ja",VLOOKUP($AC$2,Plausis!A:E,5,0),IF(AD405="Ja",VLOOKUP($AD$2,Plausis!A:E,5,0),"")))))))</f>
        <v/>
      </c>
      <c r="AH405" s="52" t="str">
        <f>IF(Y405="Ja",VLOOKUP($Y$2,Plausis!A:E,5,0),"")</f>
        <v/>
      </c>
      <c r="AI405" s="52" t="str">
        <f t="shared" si="138"/>
        <v>Ja</v>
      </c>
      <c r="AJ405" s="52" t="str">
        <f>IF(S405="Ja",VLOOKUP($S$2,Plausis!A:E,5,0),IF(V405="Ja",VLOOKUP($V$2,Plausis!A:E,5,0),IF(X405="Ja",VLOOKUP($X$2,Plausis!A:E,5,0),"")))</f>
        <v/>
      </c>
      <c r="AL405" s="52" t="s">
        <v>2</v>
      </c>
      <c r="AM405" s="114">
        <v>45531</v>
      </c>
      <c r="AN405" s="52" t="s">
        <v>4467</v>
      </c>
      <c r="AO405" s="52" t="str">
        <f>VLOOKUP(B405,'BAT Grundtabelle'!B:T,19,0)</f>
        <v>ja</v>
      </c>
      <c r="AP405" s="105" t="str">
        <f t="shared" si="139"/>
        <v>10371</v>
      </c>
      <c r="AQ405" s="52" t="str">
        <f t="shared" si="140"/>
        <v>Chemikaliengroßhandel</v>
      </c>
      <c r="AR405" s="52" t="b">
        <f t="shared" si="153"/>
        <v>0</v>
      </c>
      <c r="AS405" s="52" t="b">
        <f t="shared" si="153"/>
        <v>0</v>
      </c>
      <c r="AT405" s="52" t="b">
        <f t="shared" si="153"/>
        <v>0</v>
      </c>
      <c r="AU405" s="52">
        <f t="shared" si="141"/>
        <v>3</v>
      </c>
      <c r="AW405" s="52" t="b">
        <f t="shared" si="142"/>
        <v>0</v>
      </c>
      <c r="AX405" s="52" t="str">
        <f t="shared" si="143"/>
        <v>Unternehmen</v>
      </c>
      <c r="AY405" s="52" t="b">
        <f t="shared" si="144"/>
        <v>0</v>
      </c>
      <c r="AZ405" s="52" t="str">
        <f t="shared" si="145"/>
        <v>10371</v>
      </c>
      <c r="BA405" s="52" t="str">
        <f>VLOOKUP(A405,'BAT Grundtabelle'!A:U,21,0)</f>
        <v>ja</v>
      </c>
      <c r="BB405" s="52" t="str">
        <f t="shared" si="146"/>
        <v>nein</v>
      </c>
      <c r="BC405" s="52" t="str">
        <f t="shared" si="147"/>
        <v>10371</v>
      </c>
      <c r="BD405" s="52" t="str">
        <f t="shared" si="148"/>
        <v>Chemikaliengroßhandel</v>
      </c>
      <c r="BE405" s="52" t="str">
        <f t="shared" si="149"/>
        <v>Unternehmen</v>
      </c>
      <c r="BF405" s="52">
        <f t="shared" si="150"/>
        <v>3</v>
      </c>
    </row>
    <row r="406" spans="1:58" hidden="1" x14ac:dyDescent="0.35">
      <c r="A406" s="107" t="s">
        <v>2785</v>
      </c>
      <c r="B406" s="75" t="s">
        <v>1594</v>
      </c>
      <c r="C406" s="52" t="s">
        <v>3</v>
      </c>
      <c r="D406" s="52" t="s">
        <v>3</v>
      </c>
      <c r="E406" s="52" t="s">
        <v>2</v>
      </c>
      <c r="F406" s="52" t="s">
        <v>2</v>
      </c>
      <c r="G406" s="52" t="s">
        <v>2</v>
      </c>
      <c r="H406" s="52" t="s">
        <v>2</v>
      </c>
      <c r="I406" s="52" t="s">
        <v>3</v>
      </c>
      <c r="J406" s="52">
        <v>3</v>
      </c>
      <c r="K406" s="52" t="s">
        <v>2</v>
      </c>
      <c r="L406" s="52" t="s">
        <v>2</v>
      </c>
      <c r="M406" s="52" t="s">
        <v>2</v>
      </c>
      <c r="N406" s="52" t="s">
        <v>3</v>
      </c>
      <c r="P406" s="52" t="s">
        <v>4</v>
      </c>
      <c r="Q406" s="52" t="str">
        <f t="shared" si="152"/>
        <v>Nein</v>
      </c>
      <c r="R406" s="52" t="str">
        <f t="shared" si="152"/>
        <v>Nein</v>
      </c>
      <c r="S406" s="52" t="str">
        <f t="shared" si="152"/>
        <v>Nein</v>
      </c>
      <c r="T406" s="52" t="str">
        <f t="shared" si="152"/>
        <v>Nein</v>
      </c>
      <c r="U406" s="52" t="str">
        <f t="shared" si="152"/>
        <v>Nein</v>
      </c>
      <c r="V406" s="52" t="str">
        <f t="shared" si="152"/>
        <v>Nein</v>
      </c>
      <c r="W406" s="52" t="str">
        <f t="shared" si="152"/>
        <v>Nein</v>
      </c>
      <c r="X406" s="52" t="str">
        <f t="shared" si="152"/>
        <v>Nein</v>
      </c>
      <c r="Y406" s="52" t="str">
        <f t="shared" si="152"/>
        <v>Nein</v>
      </c>
      <c r="Z406" s="52" t="str">
        <f t="shared" si="152"/>
        <v>Nein</v>
      </c>
      <c r="AA406" s="52" t="str">
        <f t="shared" si="152"/>
        <v>Nein</v>
      </c>
      <c r="AB406" s="52" t="str">
        <f t="shared" si="152"/>
        <v>Nein</v>
      </c>
      <c r="AC406" s="52" t="str">
        <f t="shared" si="152"/>
        <v>Nein</v>
      </c>
      <c r="AD406" s="52" t="str">
        <f t="shared" si="152"/>
        <v>Nein</v>
      </c>
      <c r="AE406" s="52" t="str">
        <f t="shared" si="152"/>
        <v>Nein</v>
      </c>
      <c r="AF406" s="52" t="str">
        <f t="shared" si="152"/>
        <v>Nein</v>
      </c>
      <c r="AG406" s="61" t="str">
        <f>IF(Q406="Ja",VLOOKUP($Q$2,Plausis!A:E,5,0),IF(R406="Ja",VLOOKUP($R$2,Plausis!A:E,5,0),IF(T406="Ja",VLOOKUP($T$2,Plausis!A:E,5,0),IF(U406="Ja",VLOOKUP($U$2,Plausis!A:E,5,0),IF(AA406="Ja",VLOOKUP($AA$2,Plausis!A:E,5,0),IF(AC406="Ja",VLOOKUP($AC$2,Plausis!A:E,5,0),IF(AD406="Ja",VLOOKUP($AD$2,Plausis!A:E,5,0),"")))))))</f>
        <v/>
      </c>
      <c r="AH406" s="52" t="str">
        <f>IF(Y406="Ja",VLOOKUP($Y$2,Plausis!A:E,5,0),"")</f>
        <v/>
      </c>
      <c r="AI406" s="52" t="str">
        <f t="shared" si="138"/>
        <v>Ja</v>
      </c>
      <c r="AJ406" s="52" t="str">
        <f>IF(S406="Ja",VLOOKUP($S$2,Plausis!A:E,5,0),IF(V406="Ja",VLOOKUP($V$2,Plausis!A:E,5,0),IF(X406="Ja",VLOOKUP($X$2,Plausis!A:E,5,0),"")))</f>
        <v/>
      </c>
      <c r="AL406" s="52" t="s">
        <v>2</v>
      </c>
      <c r="AM406" s="114">
        <v>45531</v>
      </c>
      <c r="AN406" s="52" t="s">
        <v>4467</v>
      </c>
      <c r="AO406" s="52" t="str">
        <f>VLOOKUP(B406,'BAT Grundtabelle'!B:T,19,0)</f>
        <v>ja</v>
      </c>
      <c r="AP406" s="105" t="str">
        <f t="shared" si="139"/>
        <v>10372</v>
      </c>
      <c r="AQ406" s="52" t="str">
        <f t="shared" si="140"/>
        <v>Chemikalienhandel</v>
      </c>
      <c r="AR406" s="52" t="b">
        <f t="shared" si="153"/>
        <v>0</v>
      </c>
      <c r="AS406" s="52" t="b">
        <f t="shared" si="153"/>
        <v>0</v>
      </c>
      <c r="AT406" s="52" t="b">
        <f t="shared" si="153"/>
        <v>0</v>
      </c>
      <c r="AU406" s="52">
        <f t="shared" si="141"/>
        <v>3</v>
      </c>
      <c r="AW406" s="52" t="b">
        <f t="shared" si="142"/>
        <v>0</v>
      </c>
      <c r="AX406" s="52" t="str">
        <f t="shared" si="143"/>
        <v>Unternehmen</v>
      </c>
      <c r="AY406" s="52" t="b">
        <f t="shared" si="144"/>
        <v>0</v>
      </c>
      <c r="AZ406" s="52" t="str">
        <f t="shared" si="145"/>
        <v>10372</v>
      </c>
      <c r="BA406" s="52" t="str">
        <f>VLOOKUP(A406,'BAT Grundtabelle'!A:U,21,0)</f>
        <v>ja</v>
      </c>
      <c r="BB406" s="52" t="str">
        <f t="shared" si="146"/>
        <v>nein</v>
      </c>
      <c r="BC406" s="52" t="str">
        <f t="shared" si="147"/>
        <v>10372</v>
      </c>
      <c r="BD406" s="52" t="str">
        <f t="shared" si="148"/>
        <v>Chemikalienhandel</v>
      </c>
      <c r="BE406" s="52" t="str">
        <f t="shared" si="149"/>
        <v>Unternehmen</v>
      </c>
      <c r="BF406" s="52">
        <f t="shared" si="150"/>
        <v>3</v>
      </c>
    </row>
    <row r="407" spans="1:58" hidden="1" x14ac:dyDescent="0.35">
      <c r="A407" s="107" t="s">
        <v>2786</v>
      </c>
      <c r="B407" s="75" t="s">
        <v>173</v>
      </c>
      <c r="C407" s="52" t="s">
        <v>3</v>
      </c>
      <c r="D407" s="52" t="s">
        <v>3</v>
      </c>
      <c r="E407" s="52" t="s">
        <v>2</v>
      </c>
      <c r="F407" s="52" t="s">
        <v>2</v>
      </c>
      <c r="G407" s="52" t="s">
        <v>2</v>
      </c>
      <c r="H407" s="52" t="s">
        <v>2</v>
      </c>
      <c r="I407" s="52" t="s">
        <v>3</v>
      </c>
      <c r="J407" s="52">
        <v>3</v>
      </c>
      <c r="K407" s="52" t="s">
        <v>2</v>
      </c>
      <c r="L407" s="52" t="s">
        <v>2</v>
      </c>
      <c r="M407" s="52" t="s">
        <v>2</v>
      </c>
      <c r="N407" s="52" t="s">
        <v>3</v>
      </c>
      <c r="P407" s="52" t="s">
        <v>57</v>
      </c>
      <c r="Q407" s="52" t="str">
        <f t="shared" si="152"/>
        <v>Nein</v>
      </c>
      <c r="R407" s="52" t="str">
        <f t="shared" si="152"/>
        <v>Nein</v>
      </c>
      <c r="S407" s="52" t="str">
        <f t="shared" si="152"/>
        <v>Nein</v>
      </c>
      <c r="T407" s="52" t="str">
        <f t="shared" si="152"/>
        <v>Ja</v>
      </c>
      <c r="U407" s="52" t="str">
        <f t="shared" si="152"/>
        <v>Nein</v>
      </c>
      <c r="V407" s="52" t="str">
        <f t="shared" si="152"/>
        <v>Nein</v>
      </c>
      <c r="W407" s="52" t="str">
        <f t="shared" si="152"/>
        <v>Nein</v>
      </c>
      <c r="X407" s="52" t="str">
        <f t="shared" si="152"/>
        <v>Ja</v>
      </c>
      <c r="Y407" s="52" t="str">
        <f t="shared" si="152"/>
        <v>Nein</v>
      </c>
      <c r="Z407" s="52" t="str">
        <f t="shared" si="152"/>
        <v>Nein</v>
      </c>
      <c r="AA407" s="52" t="str">
        <f t="shared" si="152"/>
        <v>Nein</v>
      </c>
      <c r="AB407" s="52" t="str">
        <f t="shared" si="152"/>
        <v>Nein</v>
      </c>
      <c r="AC407" s="52" t="str">
        <f t="shared" si="152"/>
        <v>Nein</v>
      </c>
      <c r="AD407" s="52" t="str">
        <f t="shared" si="152"/>
        <v>Nein</v>
      </c>
      <c r="AE407" s="52" t="str">
        <f t="shared" si="152"/>
        <v>Nein</v>
      </c>
      <c r="AF407" s="52" t="str">
        <f t="shared" si="152"/>
        <v>Nein</v>
      </c>
      <c r="AG407" s="61" t="str">
        <f>IF(Q407="Ja",VLOOKUP($Q$2,Plausis!A:E,5,0),IF(R407="Ja",VLOOKUP($R$2,Plausis!A:E,5,0),IF(T407="Ja",VLOOKUP($T$2,Plausis!A:E,5,0),IF(U407="Ja",VLOOKUP($U$2,Plausis!A:E,5,0),IF(AA407="Ja",VLOOKUP($AA$2,Plausis!A:E,5,0),IF(AC407="Ja",VLOOKUP($AC$2,Plausis!A:E,5,0),IF(AD407="Ja",VLOOKUP($AD$2,Plausis!A:E,5,0),"")))))))</f>
        <v>Dieser Betrieb ist nur im Komfort-RS ohne ergänzenden Spezial-Straf-RS versicherbar.</v>
      </c>
      <c r="AH407" s="52" t="str">
        <f>IF(Y407="Ja",VLOOKUP($Y$2,Plausis!A:E,5,0),"")</f>
        <v/>
      </c>
      <c r="AI407" s="52" t="str">
        <f t="shared" si="138"/>
        <v>Nein</v>
      </c>
      <c r="AJ407" s="52" t="str">
        <f>IF(S407="Ja",VLOOKUP($S$2,Plausis!A:E,5,0),IF(V407="Ja",VLOOKUP($V$2,Plausis!A:E,5,0),IF(X407="Ja",VLOOKUP($X$2,Plausis!A:E,5,0),"")))</f>
        <v>Dieser Betrieb kann nur ohne ergänzenden Spezial-Straf-RS versichert werden.</v>
      </c>
      <c r="AL407" s="52" t="s">
        <v>2</v>
      </c>
      <c r="AM407" s="114">
        <v>45531</v>
      </c>
      <c r="AN407" s="52" t="s">
        <v>4467</v>
      </c>
      <c r="AO407" s="52" t="str">
        <f>VLOOKUP(B407,'BAT Grundtabelle'!B:T,19,0)</f>
        <v>ja</v>
      </c>
      <c r="AP407" s="105" t="str">
        <f t="shared" si="139"/>
        <v>10373</v>
      </c>
      <c r="AQ407" s="52" t="str">
        <f t="shared" si="140"/>
        <v>Chemische Reinigung (einschließlich Färberei)</v>
      </c>
      <c r="AR407" s="52" t="b">
        <f t="shared" si="153"/>
        <v>0</v>
      </c>
      <c r="AS407" s="52" t="b">
        <f t="shared" si="153"/>
        <v>0</v>
      </c>
      <c r="AT407" s="52" t="b">
        <f t="shared" si="153"/>
        <v>0</v>
      </c>
      <c r="AU407" s="52">
        <f t="shared" si="141"/>
        <v>3</v>
      </c>
      <c r="AW407" s="52" t="b">
        <f t="shared" si="142"/>
        <v>0</v>
      </c>
      <c r="AX407" s="52" t="str">
        <f t="shared" si="143"/>
        <v>Unternehmen</v>
      </c>
      <c r="AY407" s="52" t="b">
        <f t="shared" si="144"/>
        <v>0</v>
      </c>
      <c r="AZ407" s="52" t="str">
        <f t="shared" si="145"/>
        <v>10373</v>
      </c>
      <c r="BA407" s="52" t="str">
        <f>VLOOKUP(A407,'BAT Grundtabelle'!A:U,21,0)</f>
        <v>ja</v>
      </c>
      <c r="BB407" s="52" t="str">
        <f t="shared" si="146"/>
        <v>nein</v>
      </c>
      <c r="BC407" s="52" t="str">
        <f t="shared" si="147"/>
        <v>10373</v>
      </c>
      <c r="BD407" s="52" t="str">
        <f t="shared" si="148"/>
        <v>Chemische Reinigung (einschließlich Färberei)</v>
      </c>
      <c r="BE407" s="52" t="str">
        <f t="shared" si="149"/>
        <v>Unternehmen</v>
      </c>
      <c r="BF407" s="52">
        <f t="shared" si="150"/>
        <v>3</v>
      </c>
    </row>
    <row r="408" spans="1:58" hidden="1" x14ac:dyDescent="0.35">
      <c r="A408" s="107" t="s">
        <v>2787</v>
      </c>
      <c r="B408" s="75" t="s">
        <v>180</v>
      </c>
      <c r="C408" s="52" t="s">
        <v>3</v>
      </c>
      <c r="D408" s="52" t="s">
        <v>3</v>
      </c>
      <c r="E408" s="52" t="s">
        <v>2</v>
      </c>
      <c r="F408" s="52" t="s">
        <v>2</v>
      </c>
      <c r="G408" s="52" t="s">
        <v>2</v>
      </c>
      <c r="H408" s="52" t="s">
        <v>2</v>
      </c>
      <c r="I408" s="52" t="s">
        <v>3</v>
      </c>
      <c r="J408" s="52">
        <v>3</v>
      </c>
      <c r="K408" s="52" t="s">
        <v>2</v>
      </c>
      <c r="L408" s="52" t="s">
        <v>2</v>
      </c>
      <c r="M408" s="52" t="s">
        <v>2</v>
      </c>
      <c r="N408" s="52" t="s">
        <v>3</v>
      </c>
      <c r="P408" s="52" t="s">
        <v>57</v>
      </c>
      <c r="Q408" s="52" t="str">
        <f t="shared" si="152"/>
        <v>Nein</v>
      </c>
      <c r="R408" s="52" t="str">
        <f t="shared" si="152"/>
        <v>Nein</v>
      </c>
      <c r="S408" s="52" t="str">
        <f t="shared" si="152"/>
        <v>Nein</v>
      </c>
      <c r="T408" s="52" t="str">
        <f t="shared" si="152"/>
        <v>Ja</v>
      </c>
      <c r="U408" s="52" t="str">
        <f t="shared" si="152"/>
        <v>Nein</v>
      </c>
      <c r="V408" s="52" t="str">
        <f t="shared" si="152"/>
        <v>Nein</v>
      </c>
      <c r="W408" s="52" t="str">
        <f t="shared" si="152"/>
        <v>Nein</v>
      </c>
      <c r="X408" s="52" t="str">
        <f t="shared" si="152"/>
        <v>Ja</v>
      </c>
      <c r="Y408" s="52" t="str">
        <f t="shared" si="152"/>
        <v>Nein</v>
      </c>
      <c r="Z408" s="52" t="str">
        <f t="shared" si="152"/>
        <v>Nein</v>
      </c>
      <c r="AA408" s="52" t="str">
        <f t="shared" si="152"/>
        <v>Nein</v>
      </c>
      <c r="AB408" s="52" t="str">
        <f t="shared" si="152"/>
        <v>Nein</v>
      </c>
      <c r="AC408" s="52" t="str">
        <f t="shared" si="152"/>
        <v>Nein</v>
      </c>
      <c r="AD408" s="52" t="str">
        <f t="shared" si="152"/>
        <v>Nein</v>
      </c>
      <c r="AE408" s="52" t="str">
        <f t="shared" si="152"/>
        <v>Nein</v>
      </c>
      <c r="AF408" s="52" t="str">
        <f t="shared" si="152"/>
        <v>Nein</v>
      </c>
      <c r="AG408" s="61" t="str">
        <f>IF(Q408="Ja",VLOOKUP($Q$2,Plausis!A:E,5,0),IF(R408="Ja",VLOOKUP($R$2,Plausis!A:E,5,0),IF(T408="Ja",VLOOKUP($T$2,Plausis!A:E,5,0),IF(U408="Ja",VLOOKUP($U$2,Plausis!A:E,5,0),IF(AA408="Ja",VLOOKUP($AA$2,Plausis!A:E,5,0),IF(AC408="Ja",VLOOKUP($AC$2,Plausis!A:E,5,0),IF(AD408="Ja",VLOOKUP($AD$2,Plausis!A:E,5,0),"")))))))</f>
        <v>Dieser Betrieb ist nur im Komfort-RS ohne ergänzenden Spezial-Straf-RS versicherbar.</v>
      </c>
      <c r="AH408" s="52" t="str">
        <f>IF(Y408="Ja",VLOOKUP($Y$2,Plausis!A:E,5,0),"")</f>
        <v/>
      </c>
      <c r="AI408" s="52" t="str">
        <f t="shared" si="138"/>
        <v>Nein</v>
      </c>
      <c r="AJ408" s="52" t="str">
        <f>IF(S408="Ja",VLOOKUP($S$2,Plausis!A:E,5,0),IF(V408="Ja",VLOOKUP($V$2,Plausis!A:E,5,0),IF(X408="Ja",VLOOKUP($X$2,Plausis!A:E,5,0),"")))</f>
        <v>Dieser Betrieb kann nur ohne ergänzenden Spezial-Straf-RS versichert werden.</v>
      </c>
      <c r="AL408" s="52" t="s">
        <v>3</v>
      </c>
      <c r="AM408" s="114">
        <v>45531</v>
      </c>
      <c r="AN408" s="52" t="s">
        <v>4467</v>
      </c>
      <c r="AO408" s="52" t="str">
        <f>VLOOKUP(B408,'BAT Grundtabelle'!B:T,19,0)</f>
        <v>ja</v>
      </c>
      <c r="AP408" s="105" t="str">
        <f t="shared" si="139"/>
        <v>10374</v>
      </c>
      <c r="AQ408" s="52" t="str">
        <f t="shared" si="140"/>
        <v>Chemischer Laborbetrieb</v>
      </c>
      <c r="AR408" s="52" t="b">
        <f t="shared" si="153"/>
        <v>0</v>
      </c>
      <c r="AS408" s="52" t="b">
        <f t="shared" si="153"/>
        <v>0</v>
      </c>
      <c r="AT408" s="52" t="b">
        <f t="shared" si="153"/>
        <v>0</v>
      </c>
      <c r="AU408" s="52">
        <f t="shared" si="141"/>
        <v>3</v>
      </c>
      <c r="AW408" s="52" t="b">
        <f t="shared" si="142"/>
        <v>0</v>
      </c>
      <c r="AX408" s="52" t="str">
        <f t="shared" si="143"/>
        <v>Unternehmen</v>
      </c>
      <c r="AY408" s="52" t="b">
        <f t="shared" si="144"/>
        <v>0</v>
      </c>
      <c r="AZ408" s="52" t="str">
        <f t="shared" si="145"/>
        <v>10374</v>
      </c>
      <c r="BA408" s="52" t="str">
        <f>VLOOKUP(A408,'BAT Grundtabelle'!A:U,21,0)</f>
        <v>ja</v>
      </c>
      <c r="BB408" s="52" t="str">
        <f t="shared" si="146"/>
        <v>nein</v>
      </c>
      <c r="BC408" s="52" t="str">
        <f t="shared" si="147"/>
        <v>10374</v>
      </c>
      <c r="BD408" s="52" t="str">
        <f t="shared" si="148"/>
        <v>Chemischer Laborbetrieb</v>
      </c>
      <c r="BE408" s="52" t="str">
        <f t="shared" si="149"/>
        <v>Unternehmen</v>
      </c>
      <c r="BF408" s="52">
        <f t="shared" si="150"/>
        <v>3</v>
      </c>
    </row>
    <row r="409" spans="1:58" hidden="1" x14ac:dyDescent="0.35">
      <c r="A409" s="107" t="s">
        <v>2788</v>
      </c>
      <c r="B409" s="75" t="s">
        <v>181</v>
      </c>
      <c r="C409" s="52" t="s">
        <v>3</v>
      </c>
      <c r="D409" s="52" t="s">
        <v>3</v>
      </c>
      <c r="E409" s="52" t="s">
        <v>2</v>
      </c>
      <c r="F409" s="52" t="s">
        <v>2</v>
      </c>
      <c r="G409" s="52" t="s">
        <v>2</v>
      </c>
      <c r="H409" s="52" t="s">
        <v>2</v>
      </c>
      <c r="I409" s="52" t="s">
        <v>3</v>
      </c>
      <c r="J409" s="52">
        <v>3</v>
      </c>
      <c r="K409" s="52" t="s">
        <v>2</v>
      </c>
      <c r="L409" s="52" t="s">
        <v>2</v>
      </c>
      <c r="M409" s="52" t="s">
        <v>2</v>
      </c>
      <c r="N409" s="52" t="s">
        <v>3</v>
      </c>
      <c r="P409" s="52" t="s">
        <v>57</v>
      </c>
      <c r="Q409" s="52" t="str">
        <f t="shared" si="152"/>
        <v>Nein</v>
      </c>
      <c r="R409" s="52" t="str">
        <f t="shared" si="152"/>
        <v>Nein</v>
      </c>
      <c r="S409" s="52" t="str">
        <f t="shared" si="152"/>
        <v>Nein</v>
      </c>
      <c r="T409" s="52" t="str">
        <f t="shared" si="152"/>
        <v>Ja</v>
      </c>
      <c r="U409" s="52" t="str">
        <f t="shared" si="152"/>
        <v>Nein</v>
      </c>
      <c r="V409" s="52" t="str">
        <f t="shared" si="152"/>
        <v>Nein</v>
      </c>
      <c r="W409" s="52" t="str">
        <f t="shared" si="152"/>
        <v>Nein</v>
      </c>
      <c r="X409" s="52" t="str">
        <f t="shared" si="152"/>
        <v>Ja</v>
      </c>
      <c r="Y409" s="52" t="str">
        <f t="shared" si="152"/>
        <v>Nein</v>
      </c>
      <c r="Z409" s="52" t="str">
        <f t="shared" si="152"/>
        <v>Nein</v>
      </c>
      <c r="AA409" s="52" t="str">
        <f t="shared" si="152"/>
        <v>Nein</v>
      </c>
      <c r="AB409" s="52" t="str">
        <f t="shared" si="152"/>
        <v>Nein</v>
      </c>
      <c r="AC409" s="52" t="str">
        <f t="shared" si="152"/>
        <v>Nein</v>
      </c>
      <c r="AD409" s="52" t="str">
        <f t="shared" si="152"/>
        <v>Nein</v>
      </c>
      <c r="AE409" s="52" t="str">
        <f t="shared" si="152"/>
        <v>Nein</v>
      </c>
      <c r="AF409" s="52" t="str">
        <f t="shared" si="152"/>
        <v>Nein</v>
      </c>
      <c r="AG409" s="61" t="str">
        <f>IF(Q409="Ja",VLOOKUP($Q$2,Plausis!A:E,5,0),IF(R409="Ja",VLOOKUP($R$2,Plausis!A:E,5,0),IF(T409="Ja",VLOOKUP($T$2,Plausis!A:E,5,0),IF(U409="Ja",VLOOKUP($U$2,Plausis!A:E,5,0),IF(AA409="Ja",VLOOKUP($AA$2,Plausis!A:E,5,0),IF(AC409="Ja",VLOOKUP($AC$2,Plausis!A:E,5,0),IF(AD409="Ja",VLOOKUP($AD$2,Plausis!A:E,5,0),"")))))))</f>
        <v>Dieser Betrieb ist nur im Komfort-RS ohne ergänzenden Spezial-Straf-RS versicherbar.</v>
      </c>
      <c r="AH409" s="52" t="str">
        <f>IF(Y409="Ja",VLOOKUP($Y$2,Plausis!A:E,5,0),"")</f>
        <v/>
      </c>
      <c r="AI409" s="52" t="str">
        <f t="shared" si="138"/>
        <v>Nein</v>
      </c>
      <c r="AJ409" s="52" t="str">
        <f>IF(S409="Ja",VLOOKUP($S$2,Plausis!A:E,5,0),IF(V409="Ja",VLOOKUP($V$2,Plausis!A:E,5,0),IF(X409="Ja",VLOOKUP($X$2,Plausis!A:E,5,0),"")))</f>
        <v>Dieser Betrieb kann nur ohne ergänzenden Spezial-Straf-RS versichert werden.</v>
      </c>
      <c r="AL409" s="52" t="s">
        <v>3</v>
      </c>
      <c r="AM409" s="114">
        <v>45531</v>
      </c>
      <c r="AN409" s="52" t="s">
        <v>4467</v>
      </c>
      <c r="AO409" s="52" t="str">
        <f>VLOOKUP(B409,'BAT Grundtabelle'!B:T,19,0)</f>
        <v>ja</v>
      </c>
      <c r="AP409" s="105" t="str">
        <f t="shared" si="139"/>
        <v>10375</v>
      </c>
      <c r="AQ409" s="52" t="str">
        <f t="shared" si="140"/>
        <v>Chemischer oder physikalischer Forschungslaborbetrieb</v>
      </c>
      <c r="AR409" s="52" t="b">
        <f t="shared" si="153"/>
        <v>0</v>
      </c>
      <c r="AS409" s="52" t="b">
        <f t="shared" si="153"/>
        <v>0</v>
      </c>
      <c r="AT409" s="52" t="b">
        <f t="shared" si="153"/>
        <v>0</v>
      </c>
      <c r="AU409" s="52">
        <f t="shared" si="141"/>
        <v>3</v>
      </c>
      <c r="AW409" s="52" t="b">
        <f t="shared" si="142"/>
        <v>0</v>
      </c>
      <c r="AX409" s="52" t="str">
        <f t="shared" si="143"/>
        <v>Unternehmen</v>
      </c>
      <c r="AY409" s="52" t="b">
        <f t="shared" si="144"/>
        <v>0</v>
      </c>
      <c r="AZ409" s="52" t="str">
        <f t="shared" si="145"/>
        <v>10375</v>
      </c>
      <c r="BA409" s="52" t="str">
        <f>VLOOKUP(A409,'BAT Grundtabelle'!A:U,21,0)</f>
        <v>ja</v>
      </c>
      <c r="BB409" s="52" t="str">
        <f t="shared" si="146"/>
        <v>nein</v>
      </c>
      <c r="BC409" s="52" t="str">
        <f t="shared" si="147"/>
        <v>10375</v>
      </c>
      <c r="BD409" s="52" t="str">
        <f t="shared" si="148"/>
        <v>Chemischer oder physikalischer Forschungslaborbetrieb</v>
      </c>
      <c r="BE409" s="52" t="str">
        <f t="shared" si="149"/>
        <v>Unternehmen</v>
      </c>
      <c r="BF409" s="52">
        <f t="shared" si="150"/>
        <v>3</v>
      </c>
    </row>
    <row r="410" spans="1:58" hidden="1" x14ac:dyDescent="0.35">
      <c r="A410" s="107" t="s">
        <v>2048</v>
      </c>
      <c r="B410" s="75" t="s">
        <v>2047</v>
      </c>
      <c r="C410" s="52" t="s">
        <v>3</v>
      </c>
      <c r="D410" s="52" t="s">
        <v>3</v>
      </c>
      <c r="E410" s="52" t="s">
        <v>2</v>
      </c>
      <c r="F410" s="52" t="s">
        <v>2</v>
      </c>
      <c r="G410" s="52" t="s">
        <v>2</v>
      </c>
      <c r="H410" s="52" t="s">
        <v>2</v>
      </c>
      <c r="I410" s="52" t="s">
        <v>3</v>
      </c>
      <c r="J410" s="52">
        <v>3</v>
      </c>
      <c r="K410" s="52" t="s">
        <v>2</v>
      </c>
      <c r="L410" s="52" t="s">
        <v>2</v>
      </c>
      <c r="M410" s="52" t="s">
        <v>2</v>
      </c>
      <c r="N410" s="52" t="s">
        <v>3</v>
      </c>
      <c r="P410" s="52" t="s">
        <v>57</v>
      </c>
      <c r="Q410" s="52" t="str">
        <f t="shared" si="152"/>
        <v>Nein</v>
      </c>
      <c r="R410" s="52" t="str">
        <f t="shared" si="152"/>
        <v>Nein</v>
      </c>
      <c r="S410" s="52" t="str">
        <f t="shared" si="152"/>
        <v>Nein</v>
      </c>
      <c r="T410" s="52" t="str">
        <f t="shared" si="152"/>
        <v>Ja</v>
      </c>
      <c r="U410" s="52" t="str">
        <f t="shared" si="152"/>
        <v>Nein</v>
      </c>
      <c r="V410" s="52" t="str">
        <f t="shared" si="152"/>
        <v>Nein</v>
      </c>
      <c r="W410" s="52" t="str">
        <f t="shared" si="152"/>
        <v>Nein</v>
      </c>
      <c r="X410" s="52" t="str">
        <f t="shared" si="152"/>
        <v>Ja</v>
      </c>
      <c r="Y410" s="52" t="str">
        <f t="shared" si="152"/>
        <v>Nein</v>
      </c>
      <c r="Z410" s="52" t="str">
        <f t="shared" si="152"/>
        <v>Nein</v>
      </c>
      <c r="AA410" s="52" t="str">
        <f t="shared" si="152"/>
        <v>Nein</v>
      </c>
      <c r="AB410" s="52" t="str">
        <f t="shared" si="152"/>
        <v>Nein</v>
      </c>
      <c r="AC410" s="52" t="str">
        <f t="shared" si="152"/>
        <v>Nein</v>
      </c>
      <c r="AD410" s="52" t="str">
        <f t="shared" si="152"/>
        <v>Nein</v>
      </c>
      <c r="AE410" s="52" t="str">
        <f t="shared" si="152"/>
        <v>Nein</v>
      </c>
      <c r="AF410" s="52" t="str">
        <f t="shared" si="152"/>
        <v>Nein</v>
      </c>
      <c r="AG410" s="61" t="str">
        <f>IF(Q410="Ja",VLOOKUP($Q$2,Plausis!A:E,5,0),IF(R410="Ja",VLOOKUP($R$2,Plausis!A:E,5,0),IF(T410="Ja",VLOOKUP($T$2,Plausis!A:E,5,0),IF(U410="Ja",VLOOKUP($U$2,Plausis!A:E,5,0),IF(AA410="Ja",VLOOKUP($AA$2,Plausis!A:E,5,0),IF(AC410="Ja",VLOOKUP($AC$2,Plausis!A:E,5,0),IF(AD410="Ja",VLOOKUP($AD$2,Plausis!A:E,5,0),"")))))))</f>
        <v>Dieser Betrieb ist nur im Komfort-RS ohne ergänzenden Spezial-Straf-RS versicherbar.</v>
      </c>
      <c r="AH410" s="52" t="str">
        <f>IF(Y410="Ja",VLOOKUP($Y$2,Plausis!A:E,5,0),"")</f>
        <v/>
      </c>
      <c r="AI410" s="52" t="str">
        <f t="shared" si="138"/>
        <v>Nein</v>
      </c>
      <c r="AJ410" s="52" t="str">
        <f>IF(S410="Ja",VLOOKUP($S$2,Plausis!A:E,5,0),IF(V410="Ja",VLOOKUP($V$2,Plausis!A:E,5,0),IF(X410="Ja",VLOOKUP($X$2,Plausis!A:E,5,0),"")))</f>
        <v>Dieser Betrieb kann nur ohne ergänzenden Spezial-Straf-RS versichert werden.</v>
      </c>
      <c r="AL410" s="52" t="s">
        <v>3</v>
      </c>
      <c r="AM410" s="114">
        <v>45531</v>
      </c>
      <c r="AN410" s="52" t="s">
        <v>4467</v>
      </c>
      <c r="AO410" s="52" t="str">
        <f>VLOOKUP(B410,'BAT Grundtabelle'!B:T,19,0)</f>
        <v>ja</v>
      </c>
      <c r="AP410" s="105" t="str">
        <f t="shared" si="139"/>
        <v>2406</v>
      </c>
      <c r="AQ410" s="52" t="str">
        <f t="shared" si="140"/>
        <v>Chemischer und pharmazeutischer Laborbetrieb</v>
      </c>
      <c r="AR410" s="52" t="b">
        <f t="shared" si="153"/>
        <v>0</v>
      </c>
      <c r="AS410" s="52" t="b">
        <f t="shared" si="153"/>
        <v>0</v>
      </c>
      <c r="AT410" s="52" t="b">
        <f t="shared" si="153"/>
        <v>0</v>
      </c>
      <c r="AU410" s="52">
        <f t="shared" si="141"/>
        <v>3</v>
      </c>
      <c r="AW410" s="52" t="b">
        <f t="shared" si="142"/>
        <v>0</v>
      </c>
      <c r="AX410" s="52" t="str">
        <f t="shared" si="143"/>
        <v>Unternehmen</v>
      </c>
      <c r="AY410" s="52" t="b">
        <f t="shared" si="144"/>
        <v>0</v>
      </c>
      <c r="AZ410" s="52" t="str">
        <f t="shared" si="145"/>
        <v>2406</v>
      </c>
      <c r="BA410" s="52" t="str">
        <f>VLOOKUP(A410,'BAT Grundtabelle'!A:U,21,0)</f>
        <v>ja</v>
      </c>
      <c r="BB410" s="52" t="str">
        <f t="shared" si="146"/>
        <v>nein</v>
      </c>
      <c r="BC410" s="52" t="str">
        <f t="shared" si="147"/>
        <v>2406</v>
      </c>
      <c r="BD410" s="52" t="str">
        <f t="shared" si="148"/>
        <v>Chemischer und pharmazeutischer Laborbetrieb</v>
      </c>
      <c r="BE410" s="52" t="str">
        <f t="shared" si="149"/>
        <v>Unternehmen</v>
      </c>
      <c r="BF410" s="52">
        <f t="shared" si="150"/>
        <v>3</v>
      </c>
    </row>
    <row r="411" spans="1:58" x14ac:dyDescent="0.35">
      <c r="A411" s="107" t="s">
        <v>35</v>
      </c>
      <c r="B411" s="75" t="s">
        <v>34</v>
      </c>
      <c r="C411" s="52" t="s">
        <v>3</v>
      </c>
      <c r="D411" s="52" t="s">
        <v>3</v>
      </c>
      <c r="E411" s="52" t="s">
        <v>2</v>
      </c>
      <c r="F411" s="52" t="s">
        <v>2</v>
      </c>
      <c r="G411" s="52" t="s">
        <v>3</v>
      </c>
      <c r="H411" s="52" t="s">
        <v>2</v>
      </c>
      <c r="I411" s="52" t="s">
        <v>3</v>
      </c>
      <c r="J411" s="52">
        <v>1</v>
      </c>
      <c r="K411" s="52" t="s">
        <v>2</v>
      </c>
      <c r="L411" s="52" t="s">
        <v>2</v>
      </c>
      <c r="M411" s="52" t="s">
        <v>2</v>
      </c>
      <c r="N411" s="52" t="s">
        <v>3</v>
      </c>
      <c r="O411" s="52" t="s">
        <v>4468</v>
      </c>
      <c r="P411" s="52" t="s">
        <v>2</v>
      </c>
      <c r="Q411" s="52" t="str">
        <f t="shared" si="152"/>
        <v>Nein</v>
      </c>
      <c r="R411" s="52" t="str">
        <f t="shared" si="152"/>
        <v>Nein</v>
      </c>
      <c r="S411" s="52" t="str">
        <f t="shared" si="152"/>
        <v>Nein</v>
      </c>
      <c r="T411" s="52" t="str">
        <f t="shared" si="152"/>
        <v>Nein</v>
      </c>
      <c r="U411" s="52" t="str">
        <f t="shared" si="152"/>
        <v>Nein</v>
      </c>
      <c r="V411" s="52" t="str">
        <f t="shared" si="152"/>
        <v>Nein</v>
      </c>
      <c r="W411" s="52" t="str">
        <f t="shared" si="152"/>
        <v>Nein</v>
      </c>
      <c r="X411" s="52" t="str">
        <f t="shared" si="152"/>
        <v>Nein</v>
      </c>
      <c r="Y411" s="52" t="str">
        <f t="shared" si="152"/>
        <v>Nein</v>
      </c>
      <c r="Z411" s="52" t="str">
        <f t="shared" si="152"/>
        <v>Nein</v>
      </c>
      <c r="AA411" s="52" t="str">
        <f t="shared" si="152"/>
        <v>Nein</v>
      </c>
      <c r="AB411" s="52" t="str">
        <f t="shared" si="152"/>
        <v>Nein</v>
      </c>
      <c r="AC411" s="52" t="str">
        <f t="shared" si="152"/>
        <v>Nein</v>
      </c>
      <c r="AD411" s="52" t="str">
        <f t="shared" si="152"/>
        <v>Nein</v>
      </c>
      <c r="AE411" s="52" t="str">
        <f t="shared" si="152"/>
        <v>Nein</v>
      </c>
      <c r="AF411" s="52" t="str">
        <f t="shared" si="152"/>
        <v>Nein</v>
      </c>
      <c r="AG411" s="61" t="str">
        <f>IF(Q411="Ja",VLOOKUP($Q$2,Plausis!A:E,5,0),IF(R411="Ja",VLOOKUP($R$2,Plausis!A:E,5,0),IF(T411="Ja",VLOOKUP($T$2,Plausis!A:E,5,0),IF(U411="Ja",VLOOKUP($U$2,Plausis!A:E,5,0),IF(AA411="Ja",VLOOKUP($AA$2,Plausis!A:E,5,0),IF(AC411="Ja",VLOOKUP($AC$2,Plausis!A:E,5,0),IF(AD411="Ja",VLOOKUP($AD$2,Plausis!A:E,5,0),"")))))))</f>
        <v/>
      </c>
      <c r="AH411" s="52" t="str">
        <f>IF(Y411="Ja",VLOOKUP($Y$2,Plausis!A:E,5,0),"")</f>
        <v/>
      </c>
      <c r="AI411" s="52" t="str">
        <f t="shared" si="138"/>
        <v>Ja</v>
      </c>
      <c r="AJ411" s="52" t="str">
        <f>IF(S411="Ja",VLOOKUP($S$2,Plausis!A:E,5,0),IF(V411="Ja",VLOOKUP($V$2,Plausis!A:E,5,0),IF(X411="Ja",VLOOKUP($X$2,Plausis!A:E,5,0),"")))</f>
        <v/>
      </c>
      <c r="AK411" s="52" t="s">
        <v>4442</v>
      </c>
      <c r="AL411" s="52" t="s">
        <v>3</v>
      </c>
      <c r="AM411" s="114">
        <v>45531</v>
      </c>
      <c r="AN411" s="52" t="s">
        <v>4467</v>
      </c>
      <c r="AO411" s="52" t="str">
        <f>VLOOKUP(B411,'BAT Grundtabelle'!B:T,19,0)</f>
        <v>ja</v>
      </c>
      <c r="AP411" s="105" t="str">
        <f t="shared" si="139"/>
        <v>5469</v>
      </c>
      <c r="AQ411" s="52" t="str">
        <f t="shared" si="140"/>
        <v>Chiropraktiker</v>
      </c>
      <c r="AR411" s="52" t="b">
        <f t="shared" si="153"/>
        <v>0</v>
      </c>
      <c r="AS411" s="52" t="b">
        <f t="shared" si="153"/>
        <v>0</v>
      </c>
      <c r="AT411" s="52" t="b">
        <f t="shared" si="153"/>
        <v>0</v>
      </c>
      <c r="AU411" s="52">
        <f t="shared" si="141"/>
        <v>1</v>
      </c>
      <c r="AW411" s="52" t="b">
        <f t="shared" si="142"/>
        <v>0</v>
      </c>
      <c r="AX411" s="52" t="str">
        <f t="shared" si="143"/>
        <v>Unternehmen</v>
      </c>
      <c r="AY411" s="52" t="b">
        <f t="shared" si="144"/>
        <v>0</v>
      </c>
      <c r="AZ411" s="52" t="str">
        <f t="shared" si="145"/>
        <v>5469</v>
      </c>
      <c r="BA411" s="52" t="str">
        <f>VLOOKUP(A411,'BAT Grundtabelle'!A:U,21,0)</f>
        <v>ja</v>
      </c>
      <c r="BB411" s="52" t="str">
        <f t="shared" si="146"/>
        <v>ja</v>
      </c>
      <c r="BC411" s="52" t="str">
        <f t="shared" si="147"/>
        <v>5469</v>
      </c>
      <c r="BD411" s="52" t="str">
        <f t="shared" si="148"/>
        <v>Chiropraktiker</v>
      </c>
      <c r="BE411" s="52" t="str">
        <f t="shared" si="149"/>
        <v>Unternehmen</v>
      </c>
      <c r="BF411" s="52">
        <f t="shared" si="150"/>
        <v>1</v>
      </c>
    </row>
    <row r="412" spans="1:58" hidden="1" x14ac:dyDescent="0.35">
      <c r="A412" s="107">
        <v>11987</v>
      </c>
      <c r="B412" s="75" t="s">
        <v>4477</v>
      </c>
      <c r="C412" s="52" t="s">
        <v>3</v>
      </c>
      <c r="D412" s="52" t="s">
        <v>3</v>
      </c>
      <c r="E412" s="52" t="s">
        <v>2</v>
      </c>
      <c r="F412" s="52" t="s">
        <v>2</v>
      </c>
      <c r="G412" s="52" t="s">
        <v>2</v>
      </c>
      <c r="H412" s="52" t="s">
        <v>2</v>
      </c>
      <c r="I412" s="52" t="s">
        <v>3</v>
      </c>
      <c r="J412" s="52">
        <v>4</v>
      </c>
      <c r="K412" s="52" t="s">
        <v>2</v>
      </c>
      <c r="L412" s="52" t="s">
        <v>2</v>
      </c>
      <c r="M412" s="52" t="s">
        <v>2</v>
      </c>
      <c r="N412" s="52" t="s">
        <v>3</v>
      </c>
      <c r="O412" s="52" t="s">
        <v>2412</v>
      </c>
      <c r="P412" s="52">
        <v>1195</v>
      </c>
      <c r="Q412" s="52" t="str">
        <f t="shared" si="152"/>
        <v>Nein</v>
      </c>
      <c r="R412" s="52" t="str">
        <f t="shared" si="152"/>
        <v>Nein</v>
      </c>
      <c r="S412" s="52" t="str">
        <f t="shared" si="152"/>
        <v>Nein</v>
      </c>
      <c r="T412" s="52" t="str">
        <f t="shared" si="152"/>
        <v>Nein</v>
      </c>
      <c r="U412" s="52" t="str">
        <f t="shared" si="152"/>
        <v>Nein</v>
      </c>
      <c r="V412" s="52" t="str">
        <f t="shared" si="152"/>
        <v>Nein</v>
      </c>
      <c r="W412" s="52" t="str">
        <f t="shared" si="152"/>
        <v>Nein</v>
      </c>
      <c r="X412" s="52" t="str">
        <f t="shared" si="152"/>
        <v>Nein</v>
      </c>
      <c r="Y412" s="52" t="str">
        <f t="shared" si="152"/>
        <v>Nein</v>
      </c>
      <c r="Z412" s="52" t="str">
        <f t="shared" si="152"/>
        <v>Nein</v>
      </c>
      <c r="AA412" s="52" t="str">
        <f t="shared" si="152"/>
        <v>Nein</v>
      </c>
      <c r="AB412" s="52" t="str">
        <f t="shared" si="152"/>
        <v>Ja</v>
      </c>
      <c r="AC412" s="52" t="str">
        <f t="shared" si="152"/>
        <v>Nein</v>
      </c>
      <c r="AD412" s="52" t="str">
        <f t="shared" si="152"/>
        <v>Nein</v>
      </c>
      <c r="AE412" s="52" t="str">
        <f t="shared" si="152"/>
        <v>Nein</v>
      </c>
      <c r="AF412" s="52" t="str">
        <f t="shared" si="152"/>
        <v>Nein</v>
      </c>
      <c r="AG412" s="61" t="str">
        <f>IF(Q412="Ja",VLOOKUP($Q$2,Plausis!A:E,5,0),IF(R412="Ja",VLOOKUP($R$2,Plausis!A:E,5,0),IF(T412="Ja",VLOOKUP($T$2,Plausis!A:E,5,0),IF(U412="Ja",VLOOKUP($U$2,Plausis!A:E,5,0),IF(AA412="Ja",VLOOKUP($AA$2,Plausis!A:E,5,0),IF(AC412="Ja",VLOOKUP($AC$2,Plausis!A:E,5,0),IF(AD412="Ja",VLOOKUP($AD$2,Plausis!A:E,5,0),"")))))))</f>
        <v/>
      </c>
      <c r="AH412" s="52" t="str">
        <f>IF(Y412="Ja",VLOOKUP($Y$2,Plausis!A:E,5,0),"")</f>
        <v/>
      </c>
      <c r="AI412" s="52" t="str">
        <f t="shared" si="138"/>
        <v>Ja</v>
      </c>
      <c r="AJ412" s="52" t="str">
        <f>IF(S412="Ja",VLOOKUP($S$2,Plausis!A:E,5,0),IF(V412="Ja",VLOOKUP($V$2,Plausis!A:E,5,0),IF(X412="Ja",VLOOKUP($X$2,Plausis!A:E,5,0),"")))</f>
        <v/>
      </c>
      <c r="AL412" s="52" t="s">
        <v>3</v>
      </c>
      <c r="AM412" s="114">
        <v>45531</v>
      </c>
      <c r="AN412" s="52" t="s">
        <v>4467</v>
      </c>
      <c r="AO412" s="52" t="str">
        <f>VLOOKUP(B412,'BAT Grundtabelle'!B:T,19,0)</f>
        <v>ja</v>
      </c>
      <c r="AP412" s="105">
        <f t="shared" si="139"/>
        <v>11987</v>
      </c>
      <c r="AQ412" s="52" t="str">
        <f t="shared" si="140"/>
        <v>Club (kein Erotikbetrieb)</v>
      </c>
      <c r="AR412" s="52" t="b">
        <f t="shared" si="153"/>
        <v>0</v>
      </c>
      <c r="AS412" s="52" t="b">
        <f t="shared" si="153"/>
        <v>0</v>
      </c>
      <c r="AT412" s="52" t="b">
        <f t="shared" si="153"/>
        <v>0</v>
      </c>
      <c r="AU412" s="52">
        <f t="shared" si="141"/>
        <v>4</v>
      </c>
      <c r="AW412" s="52" t="b">
        <f t="shared" si="142"/>
        <v>0</v>
      </c>
      <c r="AX412" s="52" t="str">
        <f t="shared" si="143"/>
        <v>Unternehmen</v>
      </c>
      <c r="AY412" s="52" t="b">
        <f t="shared" si="144"/>
        <v>0</v>
      </c>
      <c r="AZ412" s="52">
        <f t="shared" si="145"/>
        <v>11987</v>
      </c>
      <c r="BA412" s="52" t="str">
        <f>VLOOKUP(A412,'BAT Grundtabelle'!A:U,21,0)</f>
        <v>ja</v>
      </c>
      <c r="BB412" s="52" t="str">
        <f t="shared" si="146"/>
        <v>nein</v>
      </c>
      <c r="BC412" s="52">
        <f t="shared" si="147"/>
        <v>11987</v>
      </c>
      <c r="BD412" s="52" t="str">
        <f t="shared" si="148"/>
        <v>Club (kein Erotikbetrieb)</v>
      </c>
      <c r="BE412" s="52" t="str">
        <f t="shared" si="149"/>
        <v>Unternehmen</v>
      </c>
      <c r="BF412" s="52">
        <f t="shared" si="150"/>
        <v>4</v>
      </c>
    </row>
    <row r="413" spans="1:58" hidden="1" x14ac:dyDescent="0.35">
      <c r="A413" s="107" t="s">
        <v>2789</v>
      </c>
      <c r="B413" s="75" t="s">
        <v>1801</v>
      </c>
      <c r="C413" s="52" t="s">
        <v>3</v>
      </c>
      <c r="D413" s="52" t="s">
        <v>3</v>
      </c>
      <c r="E413" s="52" t="s">
        <v>2</v>
      </c>
      <c r="F413" s="52" t="s">
        <v>2</v>
      </c>
      <c r="G413" s="52" t="s">
        <v>2</v>
      </c>
      <c r="H413" s="52" t="s">
        <v>2</v>
      </c>
      <c r="I413" s="52" t="s">
        <v>3</v>
      </c>
      <c r="J413" s="52">
        <v>4</v>
      </c>
      <c r="K413" s="52" t="s">
        <v>2</v>
      </c>
      <c r="L413" s="52" t="s">
        <v>2</v>
      </c>
      <c r="M413" s="52" t="s">
        <v>2</v>
      </c>
      <c r="N413" s="52" t="s">
        <v>3</v>
      </c>
      <c r="O413" s="52" t="s">
        <v>2412</v>
      </c>
      <c r="P413" s="52" t="s">
        <v>4439</v>
      </c>
      <c r="Q413" s="52" t="str">
        <f t="shared" ref="Q413:AF422" si="154">IF(ISERROR(FIND(Q$2,$P413,1)),"Nein","Ja")</f>
        <v>Nein</v>
      </c>
      <c r="R413" s="52" t="str">
        <f t="shared" si="154"/>
        <v>Ja</v>
      </c>
      <c r="S413" s="52" t="str">
        <f t="shared" si="154"/>
        <v>Nein</v>
      </c>
      <c r="T413" s="52" t="str">
        <f t="shared" si="154"/>
        <v>Nein</v>
      </c>
      <c r="U413" s="52" t="str">
        <f t="shared" si="154"/>
        <v>Nein</v>
      </c>
      <c r="V413" s="52" t="str">
        <f t="shared" si="154"/>
        <v>Nein</v>
      </c>
      <c r="W413" s="52" t="str">
        <f t="shared" si="154"/>
        <v>Nein</v>
      </c>
      <c r="X413" s="52" t="str">
        <f t="shared" si="154"/>
        <v>Nein</v>
      </c>
      <c r="Y413" s="52" t="str">
        <f t="shared" si="154"/>
        <v>Nein</v>
      </c>
      <c r="Z413" s="52" t="str">
        <f t="shared" si="154"/>
        <v>Nein</v>
      </c>
      <c r="AA413" s="52" t="str">
        <f t="shared" si="154"/>
        <v>Nein</v>
      </c>
      <c r="AB413" s="52" t="str">
        <f t="shared" si="154"/>
        <v>Ja</v>
      </c>
      <c r="AC413" s="52" t="str">
        <f t="shared" si="154"/>
        <v>Nein</v>
      </c>
      <c r="AD413" s="52" t="str">
        <f t="shared" si="154"/>
        <v>Nein</v>
      </c>
      <c r="AE413" s="52" t="str">
        <f t="shared" si="154"/>
        <v>Nein</v>
      </c>
      <c r="AF413" s="52" t="str">
        <f t="shared" si="154"/>
        <v>Nein</v>
      </c>
      <c r="AG413" s="61" t="str">
        <f>IF(Q413="Ja",VLOOKUP($Q$2,Plausis!A:E,5,0),IF(R413="Ja",VLOOKUP($R$2,Plausis!A:E,5,0),IF(T413="Ja",VLOOKUP($T$2,Plausis!A:E,5,0),IF(U413="Ja",VLOOKUP($U$2,Plausis!A:E,5,0),IF(AA413="Ja",VLOOKUP($AA$2,Plausis!A:E,5,0),IF(AC413="Ja",VLOOKUP($AC$2,Plausis!A:E,5,0),IF(AD413="Ja",VLOOKUP($AD$2,Plausis!A:E,5,0),"")))))))</f>
        <v>Dieser Betrieb ist im Komfort- oder Premium-RS nur ohne Immobilien-RS versicherbar.</v>
      </c>
      <c r="AH413" s="52" t="str">
        <f>IF(Y413="Ja",VLOOKUP($Y$2,Plausis!A:E,5,0),"")</f>
        <v/>
      </c>
      <c r="AI413" s="52" t="str">
        <f t="shared" si="138"/>
        <v>Ja</v>
      </c>
      <c r="AJ413" s="52" t="str">
        <f>IF(S413="Ja",VLOOKUP($S$2,Plausis!A:E,5,0),IF(V413="Ja",VLOOKUP($V$2,Plausis!A:E,5,0),IF(X413="Ja",VLOOKUP($X$2,Plausis!A:E,5,0),"")))</f>
        <v/>
      </c>
      <c r="AL413" s="52" t="s">
        <v>2</v>
      </c>
      <c r="AM413" s="114">
        <v>45531</v>
      </c>
      <c r="AN413" s="52" t="s">
        <v>4467</v>
      </c>
      <c r="AO413" s="52" t="str">
        <f>VLOOKUP(B413,'BAT Grundtabelle'!B:T,19,0)</f>
        <v>ja</v>
      </c>
      <c r="AP413" s="105" t="str">
        <f t="shared" si="139"/>
        <v>10376</v>
      </c>
      <c r="AQ413" s="52" t="str">
        <f t="shared" si="140"/>
        <v>Clubhaus</v>
      </c>
      <c r="AR413" s="52" t="b">
        <f t="shared" si="153"/>
        <v>0</v>
      </c>
      <c r="AS413" s="52" t="b">
        <f t="shared" si="153"/>
        <v>0</v>
      </c>
      <c r="AT413" s="52" t="b">
        <f t="shared" si="153"/>
        <v>0</v>
      </c>
      <c r="AU413" s="52">
        <f t="shared" si="141"/>
        <v>4</v>
      </c>
      <c r="AW413" s="52" t="b">
        <f t="shared" si="142"/>
        <v>0</v>
      </c>
      <c r="AX413" s="52" t="str">
        <f t="shared" si="143"/>
        <v>Unternehmen</v>
      </c>
      <c r="AY413" s="52" t="b">
        <f t="shared" si="144"/>
        <v>0</v>
      </c>
      <c r="AZ413" s="52" t="str">
        <f t="shared" si="145"/>
        <v>10376</v>
      </c>
      <c r="BA413" s="52" t="str">
        <f>VLOOKUP(A413,'BAT Grundtabelle'!A:U,21,0)</f>
        <v>ja</v>
      </c>
      <c r="BB413" s="52" t="str">
        <f t="shared" si="146"/>
        <v>nein</v>
      </c>
      <c r="BC413" s="52" t="str">
        <f t="shared" si="147"/>
        <v>10376</v>
      </c>
      <c r="BD413" s="52" t="str">
        <f t="shared" si="148"/>
        <v>Clubhaus</v>
      </c>
      <c r="BE413" s="52" t="str">
        <f t="shared" si="149"/>
        <v>Unternehmen</v>
      </c>
      <c r="BF413" s="52">
        <f t="shared" si="150"/>
        <v>4</v>
      </c>
    </row>
    <row r="414" spans="1:58" hidden="1" x14ac:dyDescent="0.35">
      <c r="A414" s="107">
        <v>11982</v>
      </c>
      <c r="B414" s="75" t="s">
        <v>4478</v>
      </c>
      <c r="C414" s="52" t="s">
        <v>3</v>
      </c>
      <c r="D414" s="52" t="s">
        <v>3</v>
      </c>
      <c r="E414" s="52" t="s">
        <v>2</v>
      </c>
      <c r="F414" s="52" t="s">
        <v>2</v>
      </c>
      <c r="G414" s="52" t="s">
        <v>2</v>
      </c>
      <c r="H414" s="52" t="s">
        <v>2</v>
      </c>
      <c r="I414" s="52" t="s">
        <v>3</v>
      </c>
      <c r="J414" s="52">
        <v>1</v>
      </c>
      <c r="K414" s="52" t="s">
        <v>2</v>
      </c>
      <c r="L414" s="52" t="s">
        <v>2</v>
      </c>
      <c r="M414" s="52" t="s">
        <v>2</v>
      </c>
      <c r="N414" s="52" t="s">
        <v>3</v>
      </c>
      <c r="P414" s="52" t="s">
        <v>4</v>
      </c>
      <c r="Q414" s="52" t="str">
        <f t="shared" si="154"/>
        <v>Nein</v>
      </c>
      <c r="R414" s="52" t="str">
        <f t="shared" si="154"/>
        <v>Nein</v>
      </c>
      <c r="S414" s="52" t="str">
        <f t="shared" si="154"/>
        <v>Nein</v>
      </c>
      <c r="T414" s="52" t="str">
        <f t="shared" si="154"/>
        <v>Nein</v>
      </c>
      <c r="U414" s="52" t="str">
        <f t="shared" si="154"/>
        <v>Nein</v>
      </c>
      <c r="V414" s="52" t="str">
        <f t="shared" si="154"/>
        <v>Nein</v>
      </c>
      <c r="W414" s="52" t="str">
        <f t="shared" si="154"/>
        <v>Nein</v>
      </c>
      <c r="X414" s="52" t="str">
        <f t="shared" si="154"/>
        <v>Nein</v>
      </c>
      <c r="Y414" s="52" t="str">
        <f t="shared" si="154"/>
        <v>Nein</v>
      </c>
      <c r="Z414" s="52" t="str">
        <f t="shared" si="154"/>
        <v>Nein</v>
      </c>
      <c r="AA414" s="52" t="str">
        <f t="shared" si="154"/>
        <v>Nein</v>
      </c>
      <c r="AB414" s="52" t="str">
        <f t="shared" si="154"/>
        <v>Nein</v>
      </c>
      <c r="AC414" s="52" t="str">
        <f t="shared" si="154"/>
        <v>Nein</v>
      </c>
      <c r="AD414" s="52" t="str">
        <f t="shared" si="154"/>
        <v>Nein</v>
      </c>
      <c r="AE414" s="52" t="str">
        <f t="shared" si="154"/>
        <v>Nein</v>
      </c>
      <c r="AF414" s="52" t="str">
        <f t="shared" si="154"/>
        <v>Nein</v>
      </c>
      <c r="AG414" s="61" t="str">
        <f>IF(Q414="Ja",VLOOKUP($Q$2,Plausis!A:E,5,0),IF(R414="Ja",VLOOKUP($R$2,Plausis!A:E,5,0),IF(T414="Ja",VLOOKUP($T$2,Plausis!A:E,5,0),IF(U414="Ja",VLOOKUP($U$2,Plausis!A:E,5,0),IF(AA414="Ja",VLOOKUP($AA$2,Plausis!A:E,5,0),IF(AC414="Ja",VLOOKUP($AC$2,Plausis!A:E,5,0),IF(AD414="Ja",VLOOKUP($AD$2,Plausis!A:E,5,0),"")))))))</f>
        <v/>
      </c>
      <c r="AH414" s="52" t="str">
        <f>IF(Y414="Ja",VLOOKUP($Y$2,Plausis!A:E,5,0),"")</f>
        <v/>
      </c>
      <c r="AI414" s="52" t="str">
        <f t="shared" si="138"/>
        <v>Ja</v>
      </c>
      <c r="AJ414" s="52" t="str">
        <f>IF(S414="Ja",VLOOKUP($S$2,Plausis!A:E,5,0),IF(V414="Ja",VLOOKUP($V$2,Plausis!A:E,5,0),IF(X414="Ja",VLOOKUP($X$2,Plausis!A:E,5,0),"")))</f>
        <v/>
      </c>
      <c r="AL414" s="52" t="s">
        <v>3</v>
      </c>
      <c r="AM414" s="114">
        <v>45531</v>
      </c>
      <c r="AN414" s="52" t="s">
        <v>4467</v>
      </c>
      <c r="AO414" s="52" t="str">
        <f>VLOOKUP(B414,'BAT Grundtabelle'!B:T,19,0)</f>
        <v>ja</v>
      </c>
      <c r="AP414" s="105">
        <f t="shared" si="139"/>
        <v>11982</v>
      </c>
      <c r="AQ414" s="52" t="str">
        <f t="shared" si="140"/>
        <v>Cocktailbar</v>
      </c>
      <c r="AR414" s="52" t="b">
        <f t="shared" si="153"/>
        <v>0</v>
      </c>
      <c r="AS414" s="52" t="b">
        <f t="shared" si="153"/>
        <v>0</v>
      </c>
      <c r="AT414" s="52" t="b">
        <f t="shared" si="153"/>
        <v>0</v>
      </c>
      <c r="AU414" s="52">
        <f t="shared" si="141"/>
        <v>1</v>
      </c>
      <c r="AW414" s="52" t="b">
        <f t="shared" si="142"/>
        <v>0</v>
      </c>
      <c r="AX414" s="52" t="str">
        <f t="shared" si="143"/>
        <v>Unternehmen</v>
      </c>
      <c r="AY414" s="52" t="b">
        <f t="shared" si="144"/>
        <v>0</v>
      </c>
      <c r="AZ414" s="52">
        <f t="shared" si="145"/>
        <v>11982</v>
      </c>
      <c r="BA414" s="52" t="str">
        <f>VLOOKUP(A414,'BAT Grundtabelle'!A:U,21,0)</f>
        <v>ja</v>
      </c>
      <c r="BB414" s="52" t="str">
        <f t="shared" si="146"/>
        <v>nein</v>
      </c>
      <c r="BC414" s="52">
        <f t="shared" si="147"/>
        <v>11982</v>
      </c>
      <c r="BD414" s="52" t="str">
        <f t="shared" si="148"/>
        <v>Cocktailbar</v>
      </c>
      <c r="BE414" s="52" t="str">
        <f t="shared" si="149"/>
        <v>Unternehmen</v>
      </c>
      <c r="BF414" s="52">
        <f t="shared" si="150"/>
        <v>1</v>
      </c>
    </row>
    <row r="415" spans="1:58" hidden="1" x14ac:dyDescent="0.35">
      <c r="A415" s="107" t="s">
        <v>2790</v>
      </c>
      <c r="B415" s="75" t="s">
        <v>2170</v>
      </c>
      <c r="C415" s="52" t="s">
        <v>3</v>
      </c>
      <c r="D415" s="52" t="s">
        <v>3</v>
      </c>
      <c r="E415" s="52" t="s">
        <v>2</v>
      </c>
      <c r="F415" s="52" t="s">
        <v>2</v>
      </c>
      <c r="G415" s="52" t="s">
        <v>2</v>
      </c>
      <c r="H415" s="52" t="s">
        <v>2</v>
      </c>
      <c r="I415" s="52" t="s">
        <v>3</v>
      </c>
      <c r="J415" s="52">
        <v>1</v>
      </c>
      <c r="K415" s="52" t="s">
        <v>2</v>
      </c>
      <c r="L415" s="52" t="s">
        <v>2</v>
      </c>
      <c r="M415" s="52" t="s">
        <v>2</v>
      </c>
      <c r="N415" s="52" t="s">
        <v>3</v>
      </c>
      <c r="P415" s="52" t="s">
        <v>4</v>
      </c>
      <c r="Q415" s="52" t="str">
        <f t="shared" si="154"/>
        <v>Nein</v>
      </c>
      <c r="R415" s="52" t="str">
        <f t="shared" si="154"/>
        <v>Nein</v>
      </c>
      <c r="S415" s="52" t="str">
        <f t="shared" si="154"/>
        <v>Nein</v>
      </c>
      <c r="T415" s="52" t="str">
        <f t="shared" si="154"/>
        <v>Nein</v>
      </c>
      <c r="U415" s="52" t="str">
        <f t="shared" si="154"/>
        <v>Nein</v>
      </c>
      <c r="V415" s="52" t="str">
        <f t="shared" si="154"/>
        <v>Nein</v>
      </c>
      <c r="W415" s="52" t="str">
        <f t="shared" si="154"/>
        <v>Nein</v>
      </c>
      <c r="X415" s="52" t="str">
        <f t="shared" si="154"/>
        <v>Nein</v>
      </c>
      <c r="Y415" s="52" t="str">
        <f t="shared" si="154"/>
        <v>Nein</v>
      </c>
      <c r="Z415" s="52" t="str">
        <f t="shared" si="154"/>
        <v>Nein</v>
      </c>
      <c r="AA415" s="52" t="str">
        <f t="shared" si="154"/>
        <v>Nein</v>
      </c>
      <c r="AB415" s="52" t="str">
        <f t="shared" si="154"/>
        <v>Nein</v>
      </c>
      <c r="AC415" s="52" t="str">
        <f t="shared" si="154"/>
        <v>Nein</v>
      </c>
      <c r="AD415" s="52" t="str">
        <f t="shared" si="154"/>
        <v>Nein</v>
      </c>
      <c r="AE415" s="52" t="str">
        <f t="shared" si="154"/>
        <v>Nein</v>
      </c>
      <c r="AF415" s="52" t="str">
        <f t="shared" si="154"/>
        <v>Nein</v>
      </c>
      <c r="AG415" s="61" t="str">
        <f>IF(Q415="Ja",VLOOKUP($Q$2,Plausis!A:E,5,0),IF(R415="Ja",VLOOKUP($R$2,Plausis!A:E,5,0),IF(T415="Ja",VLOOKUP($T$2,Plausis!A:E,5,0),IF(U415="Ja",VLOOKUP($U$2,Plausis!A:E,5,0),IF(AA415="Ja",VLOOKUP($AA$2,Plausis!A:E,5,0),IF(AC415="Ja",VLOOKUP($AC$2,Plausis!A:E,5,0),IF(AD415="Ja",VLOOKUP($AD$2,Plausis!A:E,5,0),"")))))))</f>
        <v/>
      </c>
      <c r="AH415" s="52" t="str">
        <f>IF(Y415="Ja",VLOOKUP($Y$2,Plausis!A:E,5,0),"")</f>
        <v/>
      </c>
      <c r="AI415" s="52" t="str">
        <f t="shared" si="138"/>
        <v>Ja</v>
      </c>
      <c r="AJ415" s="52" t="str">
        <f>IF(S415="Ja",VLOOKUP($S$2,Plausis!A:E,5,0),IF(V415="Ja",VLOOKUP($V$2,Plausis!A:E,5,0),IF(X415="Ja",VLOOKUP($X$2,Plausis!A:E,5,0),"")))</f>
        <v/>
      </c>
      <c r="AL415" s="52" t="s">
        <v>3</v>
      </c>
      <c r="AM415" s="114">
        <v>45531</v>
      </c>
      <c r="AN415" s="52" t="s">
        <v>4467</v>
      </c>
      <c r="AO415" s="52" t="str">
        <f>VLOOKUP(B415,'BAT Grundtabelle'!B:T,19,0)</f>
        <v>ja</v>
      </c>
      <c r="AP415" s="105" t="str">
        <f t="shared" si="139"/>
        <v>7921</v>
      </c>
      <c r="AQ415" s="52" t="str">
        <f t="shared" si="140"/>
        <v>Computerhandel</v>
      </c>
      <c r="AR415" s="52" t="b">
        <f t="shared" si="153"/>
        <v>0</v>
      </c>
      <c r="AS415" s="52" t="b">
        <f t="shared" si="153"/>
        <v>0</v>
      </c>
      <c r="AT415" s="52" t="b">
        <f t="shared" si="153"/>
        <v>0</v>
      </c>
      <c r="AU415" s="52">
        <f t="shared" si="141"/>
        <v>1</v>
      </c>
      <c r="AW415" s="52" t="b">
        <f t="shared" si="142"/>
        <v>0</v>
      </c>
      <c r="AX415" s="52" t="str">
        <f t="shared" si="143"/>
        <v>Unternehmen</v>
      </c>
      <c r="AY415" s="52" t="b">
        <f t="shared" si="144"/>
        <v>0</v>
      </c>
      <c r="AZ415" s="52" t="str">
        <f t="shared" si="145"/>
        <v>7921</v>
      </c>
      <c r="BA415" s="52" t="str">
        <f>VLOOKUP(A415,'BAT Grundtabelle'!A:U,21,0)</f>
        <v>ja</v>
      </c>
      <c r="BB415" s="52" t="str">
        <f t="shared" si="146"/>
        <v>nein</v>
      </c>
      <c r="BC415" s="52" t="str">
        <f t="shared" si="147"/>
        <v>7921</v>
      </c>
      <c r="BD415" s="52" t="str">
        <f t="shared" si="148"/>
        <v>Computerhandel</v>
      </c>
      <c r="BE415" s="52" t="str">
        <f t="shared" si="149"/>
        <v>Unternehmen</v>
      </c>
      <c r="BF415" s="52">
        <f t="shared" si="150"/>
        <v>1</v>
      </c>
    </row>
    <row r="416" spans="1:58" hidden="1" x14ac:dyDescent="0.35">
      <c r="A416" s="107" t="s">
        <v>2791</v>
      </c>
      <c r="B416" s="75" t="s">
        <v>527</v>
      </c>
      <c r="C416" s="52" t="s">
        <v>3</v>
      </c>
      <c r="D416" s="52" t="s">
        <v>3</v>
      </c>
      <c r="E416" s="52" t="s">
        <v>2</v>
      </c>
      <c r="F416" s="52" t="s">
        <v>2</v>
      </c>
      <c r="G416" s="52" t="s">
        <v>2</v>
      </c>
      <c r="H416" s="52" t="s">
        <v>2</v>
      </c>
      <c r="I416" s="52" t="s">
        <v>3</v>
      </c>
      <c r="J416" s="52">
        <v>2</v>
      </c>
      <c r="K416" s="52" t="s">
        <v>2</v>
      </c>
      <c r="L416" s="52" t="s">
        <v>2</v>
      </c>
      <c r="M416" s="52" t="s">
        <v>2</v>
      </c>
      <c r="N416" s="52" t="s">
        <v>3</v>
      </c>
      <c r="P416" s="52" t="s">
        <v>4</v>
      </c>
      <c r="Q416" s="52" t="str">
        <f t="shared" si="154"/>
        <v>Nein</v>
      </c>
      <c r="R416" s="52" t="str">
        <f t="shared" si="154"/>
        <v>Nein</v>
      </c>
      <c r="S416" s="52" t="str">
        <f t="shared" si="154"/>
        <v>Nein</v>
      </c>
      <c r="T416" s="52" t="str">
        <f t="shared" si="154"/>
        <v>Nein</v>
      </c>
      <c r="U416" s="52" t="str">
        <f t="shared" si="154"/>
        <v>Nein</v>
      </c>
      <c r="V416" s="52" t="str">
        <f t="shared" si="154"/>
        <v>Nein</v>
      </c>
      <c r="W416" s="52" t="str">
        <f t="shared" si="154"/>
        <v>Nein</v>
      </c>
      <c r="X416" s="52" t="str">
        <f t="shared" si="154"/>
        <v>Nein</v>
      </c>
      <c r="Y416" s="52" t="str">
        <f t="shared" si="154"/>
        <v>Nein</v>
      </c>
      <c r="Z416" s="52" t="str">
        <f t="shared" si="154"/>
        <v>Nein</v>
      </c>
      <c r="AA416" s="52" t="str">
        <f t="shared" si="154"/>
        <v>Nein</v>
      </c>
      <c r="AB416" s="52" t="str">
        <f t="shared" si="154"/>
        <v>Nein</v>
      </c>
      <c r="AC416" s="52" t="str">
        <f t="shared" si="154"/>
        <v>Nein</v>
      </c>
      <c r="AD416" s="52" t="str">
        <f t="shared" si="154"/>
        <v>Nein</v>
      </c>
      <c r="AE416" s="52" t="str">
        <f t="shared" si="154"/>
        <v>Nein</v>
      </c>
      <c r="AF416" s="52" t="str">
        <f t="shared" si="154"/>
        <v>Nein</v>
      </c>
      <c r="AG416" s="61" t="str">
        <f>IF(Q416="Ja",VLOOKUP($Q$2,Plausis!A:E,5,0),IF(R416="Ja",VLOOKUP($R$2,Plausis!A:E,5,0),IF(T416="Ja",VLOOKUP($T$2,Plausis!A:E,5,0),IF(U416="Ja",VLOOKUP($U$2,Plausis!A:E,5,0),IF(AA416="Ja",VLOOKUP($AA$2,Plausis!A:E,5,0),IF(AC416="Ja",VLOOKUP($AC$2,Plausis!A:E,5,0),IF(AD416="Ja",VLOOKUP($AD$2,Plausis!A:E,5,0),"")))))))</f>
        <v/>
      </c>
      <c r="AH416" s="52" t="str">
        <f>IF(Y416="Ja",VLOOKUP($Y$2,Plausis!A:E,5,0),"")</f>
        <v/>
      </c>
      <c r="AI416" s="52" t="str">
        <f t="shared" si="138"/>
        <v>Ja</v>
      </c>
      <c r="AJ416" s="52" t="str">
        <f>IF(S416="Ja",VLOOKUP($S$2,Plausis!A:E,5,0),IF(V416="Ja",VLOOKUP($V$2,Plausis!A:E,5,0),IF(X416="Ja",VLOOKUP($X$2,Plausis!A:E,5,0),"")))</f>
        <v/>
      </c>
      <c r="AL416" s="52" t="s">
        <v>2</v>
      </c>
      <c r="AM416" s="114">
        <v>45531</v>
      </c>
      <c r="AN416" s="52" t="s">
        <v>4467</v>
      </c>
      <c r="AO416" s="52" t="str">
        <f>VLOOKUP(B416,'BAT Grundtabelle'!B:T,19,0)</f>
        <v>ja</v>
      </c>
      <c r="AP416" s="105" t="str">
        <f t="shared" si="139"/>
        <v>10377</v>
      </c>
      <c r="AQ416" s="52" t="str">
        <f t="shared" si="140"/>
        <v>Computer-Hersteller</v>
      </c>
      <c r="AR416" s="52" t="b">
        <f t="shared" si="153"/>
        <v>0</v>
      </c>
      <c r="AS416" s="52" t="b">
        <f t="shared" si="153"/>
        <v>0</v>
      </c>
      <c r="AT416" s="52" t="b">
        <f t="shared" si="153"/>
        <v>0</v>
      </c>
      <c r="AU416" s="52">
        <f t="shared" si="141"/>
        <v>2</v>
      </c>
      <c r="AW416" s="52" t="b">
        <f t="shared" si="142"/>
        <v>0</v>
      </c>
      <c r="AX416" s="52" t="str">
        <f t="shared" si="143"/>
        <v>Unternehmen</v>
      </c>
      <c r="AY416" s="52" t="b">
        <f t="shared" si="144"/>
        <v>0</v>
      </c>
      <c r="AZ416" s="52" t="str">
        <f t="shared" si="145"/>
        <v>10377</v>
      </c>
      <c r="BA416" s="52" t="str">
        <f>VLOOKUP(A416,'BAT Grundtabelle'!A:U,21,0)</f>
        <v>ja</v>
      </c>
      <c r="BB416" s="52" t="str">
        <f t="shared" si="146"/>
        <v>nein</v>
      </c>
      <c r="BC416" s="52" t="str">
        <f t="shared" si="147"/>
        <v>10377</v>
      </c>
      <c r="BD416" s="52" t="str">
        <f t="shared" si="148"/>
        <v>Computer-Hersteller</v>
      </c>
      <c r="BE416" s="52" t="str">
        <f t="shared" si="149"/>
        <v>Unternehmen</v>
      </c>
      <c r="BF416" s="52">
        <f t="shared" si="150"/>
        <v>2</v>
      </c>
    </row>
    <row r="417" spans="1:58" hidden="1" x14ac:dyDescent="0.35">
      <c r="A417" s="107" t="s">
        <v>2792</v>
      </c>
      <c r="B417" s="75" t="s">
        <v>1094</v>
      </c>
      <c r="C417" s="52" t="s">
        <v>3</v>
      </c>
      <c r="D417" s="52" t="s">
        <v>3</v>
      </c>
      <c r="E417" s="52" t="s">
        <v>2</v>
      </c>
      <c r="F417" s="52" t="s">
        <v>2</v>
      </c>
      <c r="G417" s="52" t="s">
        <v>2</v>
      </c>
      <c r="H417" s="52" t="s">
        <v>2</v>
      </c>
      <c r="I417" s="52" t="s">
        <v>3</v>
      </c>
      <c r="J417" s="52">
        <v>1</v>
      </c>
      <c r="K417" s="52" t="s">
        <v>2</v>
      </c>
      <c r="L417" s="52" t="s">
        <v>2</v>
      </c>
      <c r="M417" s="52" t="s">
        <v>2</v>
      </c>
      <c r="N417" s="52" t="s">
        <v>3</v>
      </c>
      <c r="P417" s="52" t="s">
        <v>4</v>
      </c>
      <c r="Q417" s="52" t="str">
        <f t="shared" si="154"/>
        <v>Nein</v>
      </c>
      <c r="R417" s="52" t="str">
        <f t="shared" si="154"/>
        <v>Nein</v>
      </c>
      <c r="S417" s="52" t="str">
        <f t="shared" si="154"/>
        <v>Nein</v>
      </c>
      <c r="T417" s="52" t="str">
        <f t="shared" si="154"/>
        <v>Nein</v>
      </c>
      <c r="U417" s="52" t="str">
        <f t="shared" si="154"/>
        <v>Nein</v>
      </c>
      <c r="V417" s="52" t="str">
        <f t="shared" si="154"/>
        <v>Nein</v>
      </c>
      <c r="W417" s="52" t="str">
        <f t="shared" si="154"/>
        <v>Nein</v>
      </c>
      <c r="X417" s="52" t="str">
        <f t="shared" si="154"/>
        <v>Nein</v>
      </c>
      <c r="Y417" s="52" t="str">
        <f t="shared" si="154"/>
        <v>Nein</v>
      </c>
      <c r="Z417" s="52" t="str">
        <f t="shared" si="154"/>
        <v>Nein</v>
      </c>
      <c r="AA417" s="52" t="str">
        <f t="shared" si="154"/>
        <v>Nein</v>
      </c>
      <c r="AB417" s="52" t="str">
        <f t="shared" si="154"/>
        <v>Nein</v>
      </c>
      <c r="AC417" s="52" t="str">
        <f t="shared" si="154"/>
        <v>Nein</v>
      </c>
      <c r="AD417" s="52" t="str">
        <f t="shared" si="154"/>
        <v>Nein</v>
      </c>
      <c r="AE417" s="52" t="str">
        <f t="shared" si="154"/>
        <v>Nein</v>
      </c>
      <c r="AF417" s="52" t="str">
        <f t="shared" si="154"/>
        <v>Nein</v>
      </c>
      <c r="AG417" s="61" t="str">
        <f>IF(Q417="Ja",VLOOKUP($Q$2,Plausis!A:E,5,0),IF(R417="Ja",VLOOKUP($R$2,Plausis!A:E,5,0),IF(T417="Ja",VLOOKUP($T$2,Plausis!A:E,5,0),IF(U417="Ja",VLOOKUP($U$2,Plausis!A:E,5,0),IF(AA417="Ja",VLOOKUP($AA$2,Plausis!A:E,5,0),IF(AC417="Ja",VLOOKUP($AC$2,Plausis!A:E,5,0),IF(AD417="Ja",VLOOKUP($AD$2,Plausis!A:E,5,0),"")))))))</f>
        <v/>
      </c>
      <c r="AH417" s="52" t="str">
        <f>IF(Y417="Ja",VLOOKUP($Y$2,Plausis!A:E,5,0),"")</f>
        <v/>
      </c>
      <c r="AI417" s="52" t="str">
        <f t="shared" si="138"/>
        <v>Ja</v>
      </c>
      <c r="AJ417" s="52" t="str">
        <f>IF(S417="Ja",VLOOKUP($S$2,Plausis!A:E,5,0),IF(V417="Ja",VLOOKUP($V$2,Plausis!A:E,5,0),IF(X417="Ja",VLOOKUP($X$2,Plausis!A:E,5,0),"")))</f>
        <v/>
      </c>
      <c r="AL417" s="52" t="s">
        <v>2</v>
      </c>
      <c r="AM417" s="114">
        <v>45531</v>
      </c>
      <c r="AN417" s="52" t="s">
        <v>4467</v>
      </c>
      <c r="AO417" s="52" t="str">
        <f>VLOOKUP(B417,'BAT Grundtabelle'!B:T,19,0)</f>
        <v>ja</v>
      </c>
      <c r="AP417" s="105" t="str">
        <f t="shared" si="139"/>
        <v>10378</v>
      </c>
      <c r="AQ417" s="52" t="str">
        <f t="shared" si="140"/>
        <v>Computerschule</v>
      </c>
      <c r="AR417" s="52" t="b">
        <f t="shared" si="153"/>
        <v>0</v>
      </c>
      <c r="AS417" s="52" t="b">
        <f t="shared" si="153"/>
        <v>0</v>
      </c>
      <c r="AT417" s="52" t="b">
        <f t="shared" si="153"/>
        <v>0</v>
      </c>
      <c r="AU417" s="52">
        <f t="shared" si="141"/>
        <v>1</v>
      </c>
      <c r="AW417" s="52" t="b">
        <f t="shared" si="142"/>
        <v>0</v>
      </c>
      <c r="AX417" s="52" t="str">
        <f t="shared" si="143"/>
        <v>Unternehmen</v>
      </c>
      <c r="AY417" s="52" t="b">
        <f t="shared" si="144"/>
        <v>0</v>
      </c>
      <c r="AZ417" s="52" t="str">
        <f t="shared" si="145"/>
        <v>10378</v>
      </c>
      <c r="BA417" s="52" t="str">
        <f>VLOOKUP(A417,'BAT Grundtabelle'!A:U,21,0)</f>
        <v>ja</v>
      </c>
      <c r="BB417" s="52" t="str">
        <f t="shared" si="146"/>
        <v>nein</v>
      </c>
      <c r="BC417" s="52" t="str">
        <f t="shared" si="147"/>
        <v>10378</v>
      </c>
      <c r="BD417" s="52" t="str">
        <f t="shared" si="148"/>
        <v>Computerschule</v>
      </c>
      <c r="BE417" s="52" t="str">
        <f t="shared" si="149"/>
        <v>Unternehmen</v>
      </c>
      <c r="BF417" s="52">
        <f t="shared" si="150"/>
        <v>1</v>
      </c>
    </row>
    <row r="418" spans="1:58" hidden="1" x14ac:dyDescent="0.35">
      <c r="A418" s="107" t="s">
        <v>2793</v>
      </c>
      <c r="B418" s="75" t="s">
        <v>870</v>
      </c>
      <c r="C418" s="52" t="s">
        <v>3</v>
      </c>
      <c r="D418" s="52" t="s">
        <v>3</v>
      </c>
      <c r="E418" s="52" t="s">
        <v>2</v>
      </c>
      <c r="F418" s="52" t="s">
        <v>2</v>
      </c>
      <c r="G418" s="52" t="s">
        <v>2</v>
      </c>
      <c r="H418" s="52" t="s">
        <v>2</v>
      </c>
      <c r="I418" s="52" t="s">
        <v>3</v>
      </c>
      <c r="J418" s="52">
        <v>1</v>
      </c>
      <c r="K418" s="52" t="s">
        <v>2</v>
      </c>
      <c r="L418" s="52" t="s">
        <v>2</v>
      </c>
      <c r="M418" s="52" t="s">
        <v>2</v>
      </c>
      <c r="N418" s="52" t="s">
        <v>3</v>
      </c>
      <c r="P418" s="52" t="s">
        <v>4</v>
      </c>
      <c r="Q418" s="52" t="str">
        <f t="shared" si="154"/>
        <v>Nein</v>
      </c>
      <c r="R418" s="52" t="str">
        <f t="shared" si="154"/>
        <v>Nein</v>
      </c>
      <c r="S418" s="52" t="str">
        <f t="shared" si="154"/>
        <v>Nein</v>
      </c>
      <c r="T418" s="52" t="str">
        <f t="shared" si="154"/>
        <v>Nein</v>
      </c>
      <c r="U418" s="52" t="str">
        <f t="shared" si="154"/>
        <v>Nein</v>
      </c>
      <c r="V418" s="52" t="str">
        <f t="shared" si="154"/>
        <v>Nein</v>
      </c>
      <c r="W418" s="52" t="str">
        <f t="shared" si="154"/>
        <v>Nein</v>
      </c>
      <c r="X418" s="52" t="str">
        <f t="shared" si="154"/>
        <v>Nein</v>
      </c>
      <c r="Y418" s="52" t="str">
        <f t="shared" si="154"/>
        <v>Nein</v>
      </c>
      <c r="Z418" s="52" t="str">
        <f t="shared" si="154"/>
        <v>Nein</v>
      </c>
      <c r="AA418" s="52" t="str">
        <f t="shared" si="154"/>
        <v>Nein</v>
      </c>
      <c r="AB418" s="52" t="str">
        <f t="shared" si="154"/>
        <v>Nein</v>
      </c>
      <c r="AC418" s="52" t="str">
        <f t="shared" si="154"/>
        <v>Nein</v>
      </c>
      <c r="AD418" s="52" t="str">
        <f t="shared" si="154"/>
        <v>Nein</v>
      </c>
      <c r="AE418" s="52" t="str">
        <f t="shared" si="154"/>
        <v>Nein</v>
      </c>
      <c r="AF418" s="52" t="str">
        <f t="shared" si="154"/>
        <v>Nein</v>
      </c>
      <c r="AG418" s="61" t="str">
        <f>IF(Q418="Ja",VLOOKUP($Q$2,Plausis!A:E,5,0),IF(R418="Ja",VLOOKUP($R$2,Plausis!A:E,5,0),IF(T418="Ja",VLOOKUP($T$2,Plausis!A:E,5,0),IF(U418="Ja",VLOOKUP($U$2,Plausis!A:E,5,0),IF(AA418="Ja",VLOOKUP($AA$2,Plausis!A:E,5,0),IF(AC418="Ja",VLOOKUP($AC$2,Plausis!A:E,5,0),IF(AD418="Ja",VLOOKUP($AD$2,Plausis!A:E,5,0),"")))))))</f>
        <v/>
      </c>
      <c r="AH418" s="52" t="str">
        <f>IF(Y418="Ja",VLOOKUP($Y$2,Plausis!A:E,5,0),"")</f>
        <v/>
      </c>
      <c r="AI418" s="52" t="str">
        <f t="shared" si="138"/>
        <v>Ja</v>
      </c>
      <c r="AJ418" s="52" t="str">
        <f>IF(S418="Ja",VLOOKUP($S$2,Plausis!A:E,5,0),IF(V418="Ja",VLOOKUP($V$2,Plausis!A:E,5,0),IF(X418="Ja",VLOOKUP($X$2,Plausis!A:E,5,0),"")))</f>
        <v/>
      </c>
      <c r="AL418" s="52" t="s">
        <v>3</v>
      </c>
      <c r="AM418" s="114">
        <v>45531</v>
      </c>
      <c r="AN418" s="52" t="s">
        <v>4467</v>
      </c>
      <c r="AO418" s="52" t="str">
        <f>VLOOKUP(B418,'BAT Grundtabelle'!B:T,19,0)</f>
        <v>ja</v>
      </c>
      <c r="AP418" s="105" t="str">
        <f t="shared" si="139"/>
        <v>10379</v>
      </c>
      <c r="AQ418" s="52" t="str">
        <f t="shared" si="140"/>
        <v>Computerspielehandel</v>
      </c>
      <c r="AR418" s="52" t="b">
        <f t="shared" si="153"/>
        <v>0</v>
      </c>
      <c r="AS418" s="52" t="b">
        <f t="shared" si="153"/>
        <v>0</v>
      </c>
      <c r="AT418" s="52" t="b">
        <f t="shared" si="153"/>
        <v>0</v>
      </c>
      <c r="AU418" s="52">
        <f t="shared" si="141"/>
        <v>1</v>
      </c>
      <c r="AW418" s="52" t="b">
        <f t="shared" si="142"/>
        <v>0</v>
      </c>
      <c r="AX418" s="52" t="str">
        <f t="shared" si="143"/>
        <v>Unternehmen</v>
      </c>
      <c r="AY418" s="52" t="b">
        <f t="shared" si="144"/>
        <v>0</v>
      </c>
      <c r="AZ418" s="52" t="str">
        <f t="shared" si="145"/>
        <v>10379</v>
      </c>
      <c r="BA418" s="52" t="str">
        <f>VLOOKUP(A418,'BAT Grundtabelle'!A:U,21,0)</f>
        <v>ja</v>
      </c>
      <c r="BB418" s="52" t="str">
        <f t="shared" si="146"/>
        <v>nein</v>
      </c>
      <c r="BC418" s="52" t="str">
        <f t="shared" si="147"/>
        <v>10379</v>
      </c>
      <c r="BD418" s="52" t="str">
        <f t="shared" si="148"/>
        <v>Computerspielehandel</v>
      </c>
      <c r="BE418" s="52" t="str">
        <f t="shared" si="149"/>
        <v>Unternehmen</v>
      </c>
      <c r="BF418" s="52">
        <f t="shared" si="150"/>
        <v>1</v>
      </c>
    </row>
    <row r="419" spans="1:58" hidden="1" x14ac:dyDescent="0.35">
      <c r="A419" s="107" t="s">
        <v>2794</v>
      </c>
      <c r="B419" s="75" t="s">
        <v>871</v>
      </c>
      <c r="C419" s="52" t="s">
        <v>3</v>
      </c>
      <c r="D419" s="52" t="s">
        <v>3</v>
      </c>
      <c r="E419" s="52" t="s">
        <v>2</v>
      </c>
      <c r="F419" s="52" t="s">
        <v>2</v>
      </c>
      <c r="G419" s="52" t="s">
        <v>2</v>
      </c>
      <c r="H419" s="52" t="s">
        <v>2</v>
      </c>
      <c r="I419" s="52" t="s">
        <v>3</v>
      </c>
      <c r="J419" s="52">
        <v>1</v>
      </c>
      <c r="K419" s="52" t="s">
        <v>2</v>
      </c>
      <c r="L419" s="52" t="s">
        <v>2</v>
      </c>
      <c r="M419" s="52" t="s">
        <v>2</v>
      </c>
      <c r="N419" s="52" t="s">
        <v>3</v>
      </c>
      <c r="P419" s="52" t="s">
        <v>4</v>
      </c>
      <c r="Q419" s="52" t="str">
        <f t="shared" si="154"/>
        <v>Nein</v>
      </c>
      <c r="R419" s="52" t="str">
        <f t="shared" si="154"/>
        <v>Nein</v>
      </c>
      <c r="S419" s="52" t="str">
        <f t="shared" si="154"/>
        <v>Nein</v>
      </c>
      <c r="T419" s="52" t="str">
        <f t="shared" si="154"/>
        <v>Nein</v>
      </c>
      <c r="U419" s="52" t="str">
        <f t="shared" si="154"/>
        <v>Nein</v>
      </c>
      <c r="V419" s="52" t="str">
        <f t="shared" si="154"/>
        <v>Nein</v>
      </c>
      <c r="W419" s="52" t="str">
        <f t="shared" si="154"/>
        <v>Nein</v>
      </c>
      <c r="X419" s="52" t="str">
        <f t="shared" si="154"/>
        <v>Nein</v>
      </c>
      <c r="Y419" s="52" t="str">
        <f t="shared" si="154"/>
        <v>Nein</v>
      </c>
      <c r="Z419" s="52" t="str">
        <f t="shared" si="154"/>
        <v>Nein</v>
      </c>
      <c r="AA419" s="52" t="str">
        <f t="shared" si="154"/>
        <v>Nein</v>
      </c>
      <c r="AB419" s="52" t="str">
        <f t="shared" si="154"/>
        <v>Nein</v>
      </c>
      <c r="AC419" s="52" t="str">
        <f t="shared" si="154"/>
        <v>Nein</v>
      </c>
      <c r="AD419" s="52" t="str">
        <f t="shared" si="154"/>
        <v>Nein</v>
      </c>
      <c r="AE419" s="52" t="str">
        <f t="shared" si="154"/>
        <v>Nein</v>
      </c>
      <c r="AF419" s="52" t="str">
        <f t="shared" si="154"/>
        <v>Nein</v>
      </c>
      <c r="AG419" s="61" t="str">
        <f>IF(Q419="Ja",VLOOKUP($Q$2,Plausis!A:E,5,0),IF(R419="Ja",VLOOKUP($R$2,Plausis!A:E,5,0),IF(T419="Ja",VLOOKUP($T$2,Plausis!A:E,5,0),IF(U419="Ja",VLOOKUP($U$2,Plausis!A:E,5,0),IF(AA419="Ja",VLOOKUP($AA$2,Plausis!A:E,5,0),IF(AC419="Ja",VLOOKUP($AC$2,Plausis!A:E,5,0),IF(AD419="Ja",VLOOKUP($AD$2,Plausis!A:E,5,0),"")))))))</f>
        <v/>
      </c>
      <c r="AH419" s="52" t="str">
        <f>IF(Y419="Ja",VLOOKUP($Y$2,Plausis!A:E,5,0),"")</f>
        <v/>
      </c>
      <c r="AI419" s="52" t="str">
        <f t="shared" si="138"/>
        <v>Ja</v>
      </c>
      <c r="AJ419" s="52" t="str">
        <f>IF(S419="Ja",VLOOKUP($S$2,Plausis!A:E,5,0),IF(V419="Ja",VLOOKUP($V$2,Plausis!A:E,5,0),IF(X419="Ja",VLOOKUP($X$2,Plausis!A:E,5,0),"")))</f>
        <v/>
      </c>
      <c r="AL419" s="52" t="s">
        <v>2</v>
      </c>
      <c r="AM419" s="114">
        <v>45531</v>
      </c>
      <c r="AN419" s="52" t="s">
        <v>4467</v>
      </c>
      <c r="AO419" s="52" t="str">
        <f>VLOOKUP(B419,'BAT Grundtabelle'!B:T,19,0)</f>
        <v>ja</v>
      </c>
      <c r="AP419" s="105" t="str">
        <f t="shared" si="139"/>
        <v>10380</v>
      </c>
      <c r="AQ419" s="52" t="str">
        <f t="shared" si="140"/>
        <v>Computerwerkstatt und -service</v>
      </c>
      <c r="AR419" s="52" t="b">
        <f t="shared" si="153"/>
        <v>0</v>
      </c>
      <c r="AS419" s="52" t="b">
        <f t="shared" si="153"/>
        <v>0</v>
      </c>
      <c r="AT419" s="52" t="b">
        <f t="shared" si="153"/>
        <v>0</v>
      </c>
      <c r="AU419" s="52">
        <f t="shared" si="141"/>
        <v>1</v>
      </c>
      <c r="AW419" s="52" t="b">
        <f t="shared" si="142"/>
        <v>0</v>
      </c>
      <c r="AX419" s="52" t="str">
        <f t="shared" si="143"/>
        <v>Unternehmen</v>
      </c>
      <c r="AY419" s="52" t="b">
        <f t="shared" si="144"/>
        <v>0</v>
      </c>
      <c r="AZ419" s="52" t="str">
        <f t="shared" si="145"/>
        <v>10380</v>
      </c>
      <c r="BA419" s="52" t="str">
        <f>VLOOKUP(A419,'BAT Grundtabelle'!A:U,21,0)</f>
        <v>ja</v>
      </c>
      <c r="BB419" s="52" t="str">
        <f t="shared" si="146"/>
        <v>nein</v>
      </c>
      <c r="BC419" s="52" t="str">
        <f t="shared" si="147"/>
        <v>10380</v>
      </c>
      <c r="BD419" s="52" t="str">
        <f t="shared" si="148"/>
        <v>Computerwerkstatt und -service</v>
      </c>
      <c r="BE419" s="52" t="str">
        <f t="shared" si="149"/>
        <v>Unternehmen</v>
      </c>
      <c r="BF419" s="52">
        <f t="shared" si="150"/>
        <v>1</v>
      </c>
    </row>
    <row r="420" spans="1:58" hidden="1" x14ac:dyDescent="0.35">
      <c r="A420" s="107" t="s">
        <v>2795</v>
      </c>
      <c r="B420" s="75" t="s">
        <v>872</v>
      </c>
      <c r="C420" s="52" t="s">
        <v>3</v>
      </c>
      <c r="D420" s="52" t="s">
        <v>3</v>
      </c>
      <c r="E420" s="52" t="s">
        <v>2</v>
      </c>
      <c r="F420" s="52" t="s">
        <v>2</v>
      </c>
      <c r="G420" s="52" t="s">
        <v>2</v>
      </c>
      <c r="H420" s="52" t="s">
        <v>2</v>
      </c>
      <c r="I420" s="52" t="s">
        <v>3</v>
      </c>
      <c r="J420" s="52">
        <v>1</v>
      </c>
      <c r="K420" s="52" t="s">
        <v>2</v>
      </c>
      <c r="L420" s="52" t="s">
        <v>2</v>
      </c>
      <c r="M420" s="52" t="s">
        <v>2</v>
      </c>
      <c r="N420" s="52" t="s">
        <v>3</v>
      </c>
      <c r="P420" s="52" t="s">
        <v>4</v>
      </c>
      <c r="Q420" s="52" t="str">
        <f t="shared" si="154"/>
        <v>Nein</v>
      </c>
      <c r="R420" s="52" t="str">
        <f t="shared" si="154"/>
        <v>Nein</v>
      </c>
      <c r="S420" s="52" t="str">
        <f t="shared" si="154"/>
        <v>Nein</v>
      </c>
      <c r="T420" s="52" t="str">
        <f t="shared" si="154"/>
        <v>Nein</v>
      </c>
      <c r="U420" s="52" t="str">
        <f t="shared" si="154"/>
        <v>Nein</v>
      </c>
      <c r="V420" s="52" t="str">
        <f t="shared" si="154"/>
        <v>Nein</v>
      </c>
      <c r="W420" s="52" t="str">
        <f t="shared" si="154"/>
        <v>Nein</v>
      </c>
      <c r="X420" s="52" t="str">
        <f t="shared" si="154"/>
        <v>Nein</v>
      </c>
      <c r="Y420" s="52" t="str">
        <f t="shared" si="154"/>
        <v>Nein</v>
      </c>
      <c r="Z420" s="52" t="str">
        <f t="shared" si="154"/>
        <v>Nein</v>
      </c>
      <c r="AA420" s="52" t="str">
        <f t="shared" si="154"/>
        <v>Nein</v>
      </c>
      <c r="AB420" s="52" t="str">
        <f t="shared" si="154"/>
        <v>Nein</v>
      </c>
      <c r="AC420" s="52" t="str">
        <f t="shared" si="154"/>
        <v>Nein</v>
      </c>
      <c r="AD420" s="52" t="str">
        <f t="shared" si="154"/>
        <v>Nein</v>
      </c>
      <c r="AE420" s="52" t="str">
        <f t="shared" si="154"/>
        <v>Nein</v>
      </c>
      <c r="AF420" s="52" t="str">
        <f t="shared" si="154"/>
        <v>Nein</v>
      </c>
      <c r="AG420" s="61" t="str">
        <f>IF(Q420="Ja",VLOOKUP($Q$2,Plausis!A:E,5,0),IF(R420="Ja",VLOOKUP($R$2,Plausis!A:E,5,0),IF(T420="Ja",VLOOKUP($T$2,Plausis!A:E,5,0),IF(U420="Ja",VLOOKUP($U$2,Plausis!A:E,5,0),IF(AA420="Ja",VLOOKUP($AA$2,Plausis!A:E,5,0),IF(AC420="Ja",VLOOKUP($AC$2,Plausis!A:E,5,0),IF(AD420="Ja",VLOOKUP($AD$2,Plausis!A:E,5,0),"")))))))</f>
        <v/>
      </c>
      <c r="AH420" s="52" t="str">
        <f>IF(Y420="Ja",VLOOKUP($Y$2,Plausis!A:E,5,0),"")</f>
        <v/>
      </c>
      <c r="AI420" s="52" t="str">
        <f t="shared" si="138"/>
        <v>Ja</v>
      </c>
      <c r="AJ420" s="52" t="str">
        <f>IF(S420="Ja",VLOOKUP($S$2,Plausis!A:E,5,0),IF(V420="Ja",VLOOKUP($V$2,Plausis!A:E,5,0),IF(X420="Ja",VLOOKUP($X$2,Plausis!A:E,5,0),"")))</f>
        <v/>
      </c>
      <c r="AL420" s="52" t="s">
        <v>3</v>
      </c>
      <c r="AM420" s="114">
        <v>45531</v>
      </c>
      <c r="AN420" s="52" t="s">
        <v>4467</v>
      </c>
      <c r="AO420" s="52" t="str">
        <f>VLOOKUP(B420,'BAT Grundtabelle'!B:T,19,0)</f>
        <v>ja</v>
      </c>
      <c r="AP420" s="105" t="str">
        <f t="shared" si="139"/>
        <v>10381</v>
      </c>
      <c r="AQ420" s="52" t="str">
        <f t="shared" si="140"/>
        <v>Computerzubehörhandel</v>
      </c>
      <c r="AR420" s="52" t="b">
        <f t="shared" si="153"/>
        <v>0</v>
      </c>
      <c r="AS420" s="52" t="b">
        <f t="shared" si="153"/>
        <v>0</v>
      </c>
      <c r="AT420" s="52" t="b">
        <f t="shared" si="153"/>
        <v>0</v>
      </c>
      <c r="AU420" s="52">
        <f t="shared" si="141"/>
        <v>1</v>
      </c>
      <c r="AW420" s="52" t="b">
        <f t="shared" si="142"/>
        <v>0</v>
      </c>
      <c r="AX420" s="52" t="str">
        <f t="shared" si="143"/>
        <v>Unternehmen</v>
      </c>
      <c r="AY420" s="52" t="b">
        <f t="shared" si="144"/>
        <v>0</v>
      </c>
      <c r="AZ420" s="52" t="str">
        <f t="shared" si="145"/>
        <v>10381</v>
      </c>
      <c r="BA420" s="52" t="str">
        <f>VLOOKUP(A420,'BAT Grundtabelle'!A:U,21,0)</f>
        <v>ja</v>
      </c>
      <c r="BB420" s="52" t="str">
        <f t="shared" si="146"/>
        <v>nein</v>
      </c>
      <c r="BC420" s="52" t="str">
        <f t="shared" si="147"/>
        <v>10381</v>
      </c>
      <c r="BD420" s="52" t="str">
        <f t="shared" si="148"/>
        <v>Computerzubehörhandel</v>
      </c>
      <c r="BE420" s="52" t="str">
        <f t="shared" si="149"/>
        <v>Unternehmen</v>
      </c>
      <c r="BF420" s="52">
        <f t="shared" si="150"/>
        <v>1</v>
      </c>
    </row>
    <row r="421" spans="1:58" hidden="1" x14ac:dyDescent="0.35">
      <c r="A421" s="107" t="s">
        <v>2796</v>
      </c>
      <c r="B421" s="75" t="s">
        <v>1052</v>
      </c>
      <c r="C421" s="52" t="s">
        <v>3</v>
      </c>
      <c r="D421" s="52" t="s">
        <v>3</v>
      </c>
      <c r="E421" s="52" t="s">
        <v>2</v>
      </c>
      <c r="F421" s="52" t="s">
        <v>2</v>
      </c>
      <c r="G421" s="52" t="s">
        <v>2</v>
      </c>
      <c r="H421" s="52" t="s">
        <v>2</v>
      </c>
      <c r="I421" s="52" t="s">
        <v>3</v>
      </c>
      <c r="J421" s="52">
        <v>2</v>
      </c>
      <c r="K421" s="52" t="s">
        <v>2</v>
      </c>
      <c r="L421" s="52" t="s">
        <v>2</v>
      </c>
      <c r="M421" s="52" t="s">
        <v>2</v>
      </c>
      <c r="N421" s="52" t="s">
        <v>3</v>
      </c>
      <c r="P421" s="52" t="s">
        <v>4</v>
      </c>
      <c r="Q421" s="52" t="str">
        <f t="shared" si="154"/>
        <v>Nein</v>
      </c>
      <c r="R421" s="52" t="str">
        <f t="shared" si="154"/>
        <v>Nein</v>
      </c>
      <c r="S421" s="52" t="str">
        <f t="shared" si="154"/>
        <v>Nein</v>
      </c>
      <c r="T421" s="52" t="str">
        <f t="shared" si="154"/>
        <v>Nein</v>
      </c>
      <c r="U421" s="52" t="str">
        <f t="shared" si="154"/>
        <v>Nein</v>
      </c>
      <c r="V421" s="52" t="str">
        <f t="shared" si="154"/>
        <v>Nein</v>
      </c>
      <c r="W421" s="52" t="str">
        <f t="shared" si="154"/>
        <v>Nein</v>
      </c>
      <c r="X421" s="52" t="str">
        <f t="shared" si="154"/>
        <v>Nein</v>
      </c>
      <c r="Y421" s="52" t="str">
        <f t="shared" si="154"/>
        <v>Nein</v>
      </c>
      <c r="Z421" s="52" t="str">
        <f t="shared" si="154"/>
        <v>Nein</v>
      </c>
      <c r="AA421" s="52" t="str">
        <f t="shared" si="154"/>
        <v>Nein</v>
      </c>
      <c r="AB421" s="52" t="str">
        <f t="shared" si="154"/>
        <v>Nein</v>
      </c>
      <c r="AC421" s="52" t="str">
        <f t="shared" si="154"/>
        <v>Nein</v>
      </c>
      <c r="AD421" s="52" t="str">
        <f t="shared" si="154"/>
        <v>Nein</v>
      </c>
      <c r="AE421" s="52" t="str">
        <f t="shared" si="154"/>
        <v>Nein</v>
      </c>
      <c r="AF421" s="52" t="str">
        <f t="shared" si="154"/>
        <v>Nein</v>
      </c>
      <c r="AG421" s="61" t="str">
        <f>IF(Q421="Ja",VLOOKUP($Q$2,Plausis!A:E,5,0),IF(R421="Ja",VLOOKUP($R$2,Plausis!A:E,5,0),IF(T421="Ja",VLOOKUP($T$2,Plausis!A:E,5,0),IF(U421="Ja",VLOOKUP($U$2,Plausis!A:E,5,0),IF(AA421="Ja",VLOOKUP($AA$2,Plausis!A:E,5,0),IF(AC421="Ja",VLOOKUP($AC$2,Plausis!A:E,5,0),IF(AD421="Ja",VLOOKUP($AD$2,Plausis!A:E,5,0),"")))))))</f>
        <v/>
      </c>
      <c r="AH421" s="52" t="str">
        <f>IF(Y421="Ja",VLOOKUP($Y$2,Plausis!A:E,5,0),"")</f>
        <v/>
      </c>
      <c r="AI421" s="52" t="str">
        <f t="shared" si="138"/>
        <v>Ja</v>
      </c>
      <c r="AJ421" s="52" t="str">
        <f>IF(S421="Ja",VLOOKUP($S$2,Plausis!A:E,5,0),IF(V421="Ja",VLOOKUP($V$2,Plausis!A:E,5,0),IF(X421="Ja",VLOOKUP($X$2,Plausis!A:E,5,0),"")))</f>
        <v/>
      </c>
      <c r="AL421" s="52" t="s">
        <v>2</v>
      </c>
      <c r="AM421" s="114">
        <v>45531</v>
      </c>
      <c r="AN421" s="52" t="s">
        <v>4467</v>
      </c>
      <c r="AO421" s="52" t="str">
        <f>VLOOKUP(B421,'BAT Grundtabelle'!B:T,19,0)</f>
        <v>ja</v>
      </c>
      <c r="AP421" s="105" t="str">
        <f t="shared" si="139"/>
        <v>10382</v>
      </c>
      <c r="AQ421" s="52" t="str">
        <f t="shared" si="140"/>
        <v>Confiserie</v>
      </c>
      <c r="AR421" s="52" t="b">
        <f t="shared" si="153"/>
        <v>0</v>
      </c>
      <c r="AS421" s="52" t="b">
        <f t="shared" si="153"/>
        <v>0</v>
      </c>
      <c r="AT421" s="52" t="b">
        <f t="shared" si="153"/>
        <v>0</v>
      </c>
      <c r="AU421" s="52">
        <f t="shared" si="141"/>
        <v>2</v>
      </c>
      <c r="AW421" s="52" t="b">
        <f t="shared" si="142"/>
        <v>0</v>
      </c>
      <c r="AX421" s="52" t="str">
        <f t="shared" si="143"/>
        <v>Unternehmen</v>
      </c>
      <c r="AY421" s="52" t="b">
        <f t="shared" si="144"/>
        <v>0</v>
      </c>
      <c r="AZ421" s="52" t="str">
        <f t="shared" si="145"/>
        <v>10382</v>
      </c>
      <c r="BA421" s="52" t="str">
        <f>VLOOKUP(A421,'BAT Grundtabelle'!A:U,21,0)</f>
        <v>ja</v>
      </c>
      <c r="BB421" s="52" t="str">
        <f t="shared" si="146"/>
        <v>nein</v>
      </c>
      <c r="BC421" s="52" t="str">
        <f t="shared" si="147"/>
        <v>10382</v>
      </c>
      <c r="BD421" s="52" t="str">
        <f t="shared" si="148"/>
        <v>Confiserie</v>
      </c>
      <c r="BE421" s="52" t="str">
        <f t="shared" si="149"/>
        <v>Unternehmen</v>
      </c>
      <c r="BF421" s="52">
        <f t="shared" si="150"/>
        <v>2</v>
      </c>
    </row>
    <row r="422" spans="1:58" hidden="1" x14ac:dyDescent="0.35">
      <c r="A422" s="107" t="s">
        <v>2797</v>
      </c>
      <c r="B422" s="75" t="s">
        <v>322</v>
      </c>
      <c r="C422" s="52" t="s">
        <v>3</v>
      </c>
      <c r="D422" s="52" t="s">
        <v>3</v>
      </c>
      <c r="E422" s="52" t="s">
        <v>2</v>
      </c>
      <c r="F422" s="52" t="s">
        <v>2</v>
      </c>
      <c r="G422" s="52" t="s">
        <v>2</v>
      </c>
      <c r="H422" s="52" t="s">
        <v>2</v>
      </c>
      <c r="I422" s="52" t="s">
        <v>3</v>
      </c>
      <c r="J422" s="52">
        <v>4</v>
      </c>
      <c r="K422" s="52" t="s">
        <v>2</v>
      </c>
      <c r="L422" s="52" t="s">
        <v>2</v>
      </c>
      <c r="M422" s="52" t="s">
        <v>2</v>
      </c>
      <c r="N422" s="52" t="s">
        <v>3</v>
      </c>
      <c r="O422" s="52" t="s">
        <v>2412</v>
      </c>
      <c r="P422" s="52">
        <v>1195</v>
      </c>
      <c r="Q422" s="52" t="str">
        <f t="shared" si="154"/>
        <v>Nein</v>
      </c>
      <c r="R422" s="52" t="str">
        <f t="shared" si="154"/>
        <v>Nein</v>
      </c>
      <c r="S422" s="52" t="str">
        <f t="shared" si="154"/>
        <v>Nein</v>
      </c>
      <c r="T422" s="52" t="str">
        <f t="shared" si="154"/>
        <v>Nein</v>
      </c>
      <c r="U422" s="52" t="str">
        <f t="shared" si="154"/>
        <v>Nein</v>
      </c>
      <c r="V422" s="52" t="str">
        <f t="shared" si="154"/>
        <v>Nein</v>
      </c>
      <c r="W422" s="52" t="str">
        <f t="shared" si="154"/>
        <v>Nein</v>
      </c>
      <c r="X422" s="52" t="str">
        <f t="shared" si="154"/>
        <v>Nein</v>
      </c>
      <c r="Y422" s="52" t="str">
        <f t="shared" si="154"/>
        <v>Nein</v>
      </c>
      <c r="Z422" s="52" t="str">
        <f t="shared" si="154"/>
        <v>Nein</v>
      </c>
      <c r="AA422" s="52" t="str">
        <f t="shared" si="154"/>
        <v>Nein</v>
      </c>
      <c r="AB422" s="52" t="str">
        <f t="shared" si="154"/>
        <v>Ja</v>
      </c>
      <c r="AC422" s="52" t="str">
        <f t="shared" si="154"/>
        <v>Nein</v>
      </c>
      <c r="AD422" s="52" t="str">
        <f t="shared" si="154"/>
        <v>Nein</v>
      </c>
      <c r="AE422" s="52" t="str">
        <f t="shared" si="154"/>
        <v>Nein</v>
      </c>
      <c r="AF422" s="52" t="str">
        <f t="shared" si="154"/>
        <v>Nein</v>
      </c>
      <c r="AG422" s="61" t="str">
        <f>IF(Q422="Ja",VLOOKUP($Q$2,Plausis!A:E,5,0),IF(R422="Ja",VLOOKUP($R$2,Plausis!A:E,5,0),IF(T422="Ja",VLOOKUP($T$2,Plausis!A:E,5,0),IF(U422="Ja",VLOOKUP($U$2,Plausis!A:E,5,0),IF(AA422="Ja",VLOOKUP($AA$2,Plausis!A:E,5,0),IF(AC422="Ja",VLOOKUP($AC$2,Plausis!A:E,5,0),IF(AD422="Ja",VLOOKUP($AD$2,Plausis!A:E,5,0),"")))))))</f>
        <v/>
      </c>
      <c r="AH422" s="52" t="str">
        <f>IF(Y422="Ja",VLOOKUP($Y$2,Plausis!A:E,5,0),"")</f>
        <v/>
      </c>
      <c r="AI422" s="52" t="str">
        <f t="shared" si="138"/>
        <v>Ja</v>
      </c>
      <c r="AJ422" s="52" t="str">
        <f>IF(S422="Ja",VLOOKUP($S$2,Plausis!A:E,5,0),IF(V422="Ja",VLOOKUP($V$2,Plausis!A:E,5,0),IF(X422="Ja",VLOOKUP($X$2,Plausis!A:E,5,0),"")))</f>
        <v/>
      </c>
      <c r="AL422" s="52" t="s">
        <v>2</v>
      </c>
      <c r="AM422" s="114">
        <v>45531</v>
      </c>
      <c r="AN422" s="52" t="s">
        <v>4467</v>
      </c>
      <c r="AO422" s="52" t="str">
        <f>VLOOKUP(B422,'BAT Grundtabelle'!B:T,19,0)</f>
        <v>ja</v>
      </c>
      <c r="AP422" s="105" t="str">
        <f t="shared" si="139"/>
        <v>10383</v>
      </c>
      <c r="AQ422" s="52" t="str">
        <f t="shared" si="140"/>
        <v>Consultingbüro</v>
      </c>
      <c r="AR422" s="52" t="b">
        <f t="shared" si="153"/>
        <v>0</v>
      </c>
      <c r="AS422" s="52" t="b">
        <f t="shared" si="153"/>
        <v>0</v>
      </c>
      <c r="AT422" s="52" t="b">
        <f t="shared" si="153"/>
        <v>0</v>
      </c>
      <c r="AU422" s="52">
        <f t="shared" si="141"/>
        <v>4</v>
      </c>
      <c r="AW422" s="52" t="b">
        <f t="shared" si="142"/>
        <v>0</v>
      </c>
      <c r="AX422" s="52" t="str">
        <f t="shared" si="143"/>
        <v>Unternehmen</v>
      </c>
      <c r="AY422" s="52" t="b">
        <f t="shared" si="144"/>
        <v>0</v>
      </c>
      <c r="AZ422" s="52" t="str">
        <f t="shared" si="145"/>
        <v>10383</v>
      </c>
      <c r="BA422" s="52" t="str">
        <f>VLOOKUP(A422,'BAT Grundtabelle'!A:U,21,0)</f>
        <v>ja</v>
      </c>
      <c r="BB422" s="52" t="str">
        <f t="shared" si="146"/>
        <v>nein</v>
      </c>
      <c r="BC422" s="52" t="str">
        <f t="shared" si="147"/>
        <v>10383</v>
      </c>
      <c r="BD422" s="52" t="str">
        <f t="shared" si="148"/>
        <v>Consultingbüro</v>
      </c>
      <c r="BE422" s="52" t="str">
        <f t="shared" si="149"/>
        <v>Unternehmen</v>
      </c>
      <c r="BF422" s="52">
        <f t="shared" si="150"/>
        <v>4</v>
      </c>
    </row>
    <row r="423" spans="1:58" hidden="1" x14ac:dyDescent="0.35">
      <c r="A423" s="107" t="s">
        <v>2798</v>
      </c>
      <c r="B423" s="75" t="s">
        <v>1776</v>
      </c>
      <c r="C423" s="52" t="s">
        <v>3</v>
      </c>
      <c r="D423" s="52" t="s">
        <v>3</v>
      </c>
      <c r="E423" s="52" t="s">
        <v>2</v>
      </c>
      <c r="F423" s="52" t="s">
        <v>2</v>
      </c>
      <c r="G423" s="52" t="s">
        <v>2</v>
      </c>
      <c r="H423" s="52" t="s">
        <v>2</v>
      </c>
      <c r="I423" s="52" t="s">
        <v>3</v>
      </c>
      <c r="J423" s="52">
        <v>3</v>
      </c>
      <c r="K423" s="52" t="s">
        <v>2</v>
      </c>
      <c r="L423" s="52" t="s">
        <v>2</v>
      </c>
      <c r="M423" s="52" t="s">
        <v>2</v>
      </c>
      <c r="N423" s="52" t="s">
        <v>3</v>
      </c>
      <c r="P423" s="52" t="s">
        <v>4</v>
      </c>
      <c r="Q423" s="52" t="str">
        <f t="shared" ref="Q423:AF432" si="155">IF(ISERROR(FIND(Q$2,$P423,1)),"Nein","Ja")</f>
        <v>Nein</v>
      </c>
      <c r="R423" s="52" t="str">
        <f t="shared" si="155"/>
        <v>Nein</v>
      </c>
      <c r="S423" s="52" t="str">
        <f t="shared" si="155"/>
        <v>Nein</v>
      </c>
      <c r="T423" s="52" t="str">
        <f t="shared" si="155"/>
        <v>Nein</v>
      </c>
      <c r="U423" s="52" t="str">
        <f t="shared" si="155"/>
        <v>Nein</v>
      </c>
      <c r="V423" s="52" t="str">
        <f t="shared" si="155"/>
        <v>Nein</v>
      </c>
      <c r="W423" s="52" t="str">
        <f t="shared" si="155"/>
        <v>Nein</v>
      </c>
      <c r="X423" s="52" t="str">
        <f t="shared" si="155"/>
        <v>Nein</v>
      </c>
      <c r="Y423" s="52" t="str">
        <f t="shared" si="155"/>
        <v>Nein</v>
      </c>
      <c r="Z423" s="52" t="str">
        <f t="shared" si="155"/>
        <v>Nein</v>
      </c>
      <c r="AA423" s="52" t="str">
        <f t="shared" si="155"/>
        <v>Nein</v>
      </c>
      <c r="AB423" s="52" t="str">
        <f t="shared" si="155"/>
        <v>Nein</v>
      </c>
      <c r="AC423" s="52" t="str">
        <f t="shared" si="155"/>
        <v>Nein</v>
      </c>
      <c r="AD423" s="52" t="str">
        <f t="shared" si="155"/>
        <v>Nein</v>
      </c>
      <c r="AE423" s="52" t="str">
        <f t="shared" si="155"/>
        <v>Nein</v>
      </c>
      <c r="AF423" s="52" t="str">
        <f t="shared" si="155"/>
        <v>Nein</v>
      </c>
      <c r="AG423" s="61" t="str">
        <f>IF(Q423="Ja",VLOOKUP($Q$2,Plausis!A:E,5,0),IF(R423="Ja",VLOOKUP($R$2,Plausis!A:E,5,0),IF(T423="Ja",VLOOKUP($T$2,Plausis!A:E,5,0),IF(U423="Ja",VLOOKUP($U$2,Plausis!A:E,5,0),IF(AA423="Ja",VLOOKUP($AA$2,Plausis!A:E,5,0),IF(AC423="Ja",VLOOKUP($AC$2,Plausis!A:E,5,0),IF(AD423="Ja",VLOOKUP($AD$2,Plausis!A:E,5,0),"")))))))</f>
        <v/>
      </c>
      <c r="AH423" s="52" t="str">
        <f>IF(Y423="Ja",VLOOKUP($Y$2,Plausis!A:E,5,0),"")</f>
        <v/>
      </c>
      <c r="AI423" s="52" t="str">
        <f t="shared" si="138"/>
        <v>Ja</v>
      </c>
      <c r="AJ423" s="52" t="str">
        <f>IF(S423="Ja",VLOOKUP($S$2,Plausis!A:E,5,0),IF(V423="Ja",VLOOKUP($V$2,Plausis!A:E,5,0),IF(X423="Ja",VLOOKUP($X$2,Plausis!A:E,5,0),"")))</f>
        <v/>
      </c>
      <c r="AL423" s="52" t="s">
        <v>3</v>
      </c>
      <c r="AM423" s="114">
        <v>45531</v>
      </c>
      <c r="AN423" s="52" t="s">
        <v>4467</v>
      </c>
      <c r="AO423" s="52" t="str">
        <f>VLOOKUP(B423,'BAT Grundtabelle'!B:T,19,0)</f>
        <v>ja</v>
      </c>
      <c r="AP423" s="105" t="str">
        <f t="shared" si="139"/>
        <v>10384</v>
      </c>
      <c r="AQ423" s="52" t="str">
        <f t="shared" si="140"/>
        <v>Containerdienst</v>
      </c>
      <c r="AR423" s="52" t="b">
        <f t="shared" ref="AR423:AT442" si="156">IF(ISERROR(FIND(AR$1,$P423,1)),FALSE,TRUE)</f>
        <v>0</v>
      </c>
      <c r="AS423" s="52" t="b">
        <f t="shared" si="156"/>
        <v>0</v>
      </c>
      <c r="AT423" s="52" t="b">
        <f t="shared" si="156"/>
        <v>0</v>
      </c>
      <c r="AU423" s="52">
        <f t="shared" si="141"/>
        <v>3</v>
      </c>
      <c r="AW423" s="52" t="b">
        <f t="shared" si="142"/>
        <v>0</v>
      </c>
      <c r="AX423" s="52" t="str">
        <f t="shared" si="143"/>
        <v>Unternehmen</v>
      </c>
      <c r="AY423" s="52" t="b">
        <f t="shared" si="144"/>
        <v>0</v>
      </c>
      <c r="AZ423" s="52" t="str">
        <f t="shared" si="145"/>
        <v>10384</v>
      </c>
      <c r="BA423" s="52" t="str">
        <f>VLOOKUP(A423,'BAT Grundtabelle'!A:U,21,0)</f>
        <v>ja</v>
      </c>
      <c r="BB423" s="52" t="str">
        <f t="shared" si="146"/>
        <v>nein</v>
      </c>
      <c r="BC423" s="52" t="str">
        <f t="shared" si="147"/>
        <v>10384</v>
      </c>
      <c r="BD423" s="52" t="str">
        <f t="shared" si="148"/>
        <v>Containerdienst</v>
      </c>
      <c r="BE423" s="52" t="str">
        <f t="shared" si="149"/>
        <v>Unternehmen</v>
      </c>
      <c r="BF423" s="52">
        <f t="shared" si="150"/>
        <v>3</v>
      </c>
    </row>
    <row r="424" spans="1:58" hidden="1" x14ac:dyDescent="0.35">
      <c r="A424" s="107" t="s">
        <v>2799</v>
      </c>
      <c r="B424" s="75" t="s">
        <v>394</v>
      </c>
      <c r="C424" s="52" t="s">
        <v>3</v>
      </c>
      <c r="D424" s="52" t="s">
        <v>3</v>
      </c>
      <c r="E424" s="52" t="s">
        <v>2</v>
      </c>
      <c r="F424" s="52" t="s">
        <v>2</v>
      </c>
      <c r="G424" s="52" t="s">
        <v>2</v>
      </c>
      <c r="H424" s="52" t="s">
        <v>2</v>
      </c>
      <c r="I424" s="52" t="s">
        <v>3</v>
      </c>
      <c r="J424" s="52">
        <v>1</v>
      </c>
      <c r="K424" s="52" t="s">
        <v>2</v>
      </c>
      <c r="L424" s="52" t="s">
        <v>2</v>
      </c>
      <c r="M424" s="52" t="s">
        <v>2</v>
      </c>
      <c r="N424" s="52" t="s">
        <v>3</v>
      </c>
      <c r="P424" s="52" t="s">
        <v>4</v>
      </c>
      <c r="Q424" s="52" t="str">
        <f t="shared" si="155"/>
        <v>Nein</v>
      </c>
      <c r="R424" s="52" t="str">
        <f t="shared" si="155"/>
        <v>Nein</v>
      </c>
      <c r="S424" s="52" t="str">
        <f t="shared" si="155"/>
        <v>Nein</v>
      </c>
      <c r="T424" s="52" t="str">
        <f t="shared" si="155"/>
        <v>Nein</v>
      </c>
      <c r="U424" s="52" t="str">
        <f t="shared" si="155"/>
        <v>Nein</v>
      </c>
      <c r="V424" s="52" t="str">
        <f t="shared" si="155"/>
        <v>Nein</v>
      </c>
      <c r="W424" s="52" t="str">
        <f t="shared" si="155"/>
        <v>Nein</v>
      </c>
      <c r="X424" s="52" t="str">
        <f t="shared" si="155"/>
        <v>Nein</v>
      </c>
      <c r="Y424" s="52" t="str">
        <f t="shared" si="155"/>
        <v>Nein</v>
      </c>
      <c r="Z424" s="52" t="str">
        <f t="shared" si="155"/>
        <v>Nein</v>
      </c>
      <c r="AA424" s="52" t="str">
        <f t="shared" si="155"/>
        <v>Nein</v>
      </c>
      <c r="AB424" s="52" t="str">
        <f t="shared" si="155"/>
        <v>Nein</v>
      </c>
      <c r="AC424" s="52" t="str">
        <f t="shared" si="155"/>
        <v>Nein</v>
      </c>
      <c r="AD424" s="52" t="str">
        <f t="shared" si="155"/>
        <v>Nein</v>
      </c>
      <c r="AE424" s="52" t="str">
        <f t="shared" si="155"/>
        <v>Nein</v>
      </c>
      <c r="AF424" s="52" t="str">
        <f t="shared" si="155"/>
        <v>Nein</v>
      </c>
      <c r="AG424" s="61" t="str">
        <f>IF(Q424="Ja",VLOOKUP($Q$2,Plausis!A:E,5,0),IF(R424="Ja",VLOOKUP($R$2,Plausis!A:E,5,0),IF(T424="Ja",VLOOKUP($T$2,Plausis!A:E,5,0),IF(U424="Ja",VLOOKUP($U$2,Plausis!A:E,5,0),IF(AA424="Ja",VLOOKUP($AA$2,Plausis!A:E,5,0),IF(AC424="Ja",VLOOKUP($AC$2,Plausis!A:E,5,0),IF(AD424="Ja",VLOOKUP($AD$2,Plausis!A:E,5,0),"")))))))</f>
        <v/>
      </c>
      <c r="AH424" s="52" t="str">
        <f>IF(Y424="Ja",VLOOKUP($Y$2,Plausis!A:E,5,0),"")</f>
        <v/>
      </c>
      <c r="AI424" s="52" t="str">
        <f t="shared" si="138"/>
        <v>Ja</v>
      </c>
      <c r="AJ424" s="52" t="str">
        <f>IF(S424="Ja",VLOOKUP($S$2,Plausis!A:E,5,0),IF(V424="Ja",VLOOKUP($V$2,Plausis!A:E,5,0),IF(X424="Ja",VLOOKUP($X$2,Plausis!A:E,5,0),"")))</f>
        <v/>
      </c>
      <c r="AL424" s="52" t="s">
        <v>3</v>
      </c>
      <c r="AM424" s="114">
        <v>45531</v>
      </c>
      <c r="AN424" s="52" t="s">
        <v>4467</v>
      </c>
      <c r="AO424" s="52" t="str">
        <f>VLOOKUP(B424,'BAT Grundtabelle'!B:T,19,0)</f>
        <v>ja</v>
      </c>
      <c r="AP424" s="105" t="str">
        <f t="shared" si="139"/>
        <v>10385</v>
      </c>
      <c r="AQ424" s="52" t="str">
        <f t="shared" si="140"/>
        <v>Copyshop</v>
      </c>
      <c r="AR424" s="52" t="b">
        <f t="shared" si="156"/>
        <v>0</v>
      </c>
      <c r="AS424" s="52" t="b">
        <f t="shared" si="156"/>
        <v>0</v>
      </c>
      <c r="AT424" s="52" t="b">
        <f t="shared" si="156"/>
        <v>0</v>
      </c>
      <c r="AU424" s="52">
        <f t="shared" si="141"/>
        <v>1</v>
      </c>
      <c r="AW424" s="52" t="b">
        <f t="shared" si="142"/>
        <v>0</v>
      </c>
      <c r="AX424" s="52" t="str">
        <f t="shared" si="143"/>
        <v>Unternehmen</v>
      </c>
      <c r="AY424" s="52" t="b">
        <f t="shared" si="144"/>
        <v>0</v>
      </c>
      <c r="AZ424" s="52" t="str">
        <f t="shared" si="145"/>
        <v>10385</v>
      </c>
      <c r="BA424" s="52" t="str">
        <f>VLOOKUP(A424,'BAT Grundtabelle'!A:U,21,0)</f>
        <v>ja</v>
      </c>
      <c r="BB424" s="52" t="str">
        <f t="shared" si="146"/>
        <v>nein</v>
      </c>
      <c r="BC424" s="52" t="str">
        <f t="shared" si="147"/>
        <v>10385</v>
      </c>
      <c r="BD424" s="52" t="str">
        <f t="shared" si="148"/>
        <v>Copyshop</v>
      </c>
      <c r="BE424" s="52" t="str">
        <f t="shared" si="149"/>
        <v>Unternehmen</v>
      </c>
      <c r="BF424" s="52">
        <f t="shared" si="150"/>
        <v>1</v>
      </c>
    </row>
    <row r="425" spans="1:58" hidden="1" x14ac:dyDescent="0.35">
      <c r="A425" s="107" t="s">
        <v>2800</v>
      </c>
      <c r="B425" s="75" t="s">
        <v>771</v>
      </c>
      <c r="C425" s="52" t="s">
        <v>3</v>
      </c>
      <c r="D425" s="52" t="s">
        <v>3</v>
      </c>
      <c r="E425" s="52" t="s">
        <v>2</v>
      </c>
      <c r="F425" s="52" t="s">
        <v>2</v>
      </c>
      <c r="G425" s="52" t="s">
        <v>2</v>
      </c>
      <c r="H425" s="52" t="s">
        <v>2</v>
      </c>
      <c r="I425" s="52" t="s">
        <v>3</v>
      </c>
      <c r="J425" s="52">
        <v>1</v>
      </c>
      <c r="K425" s="52" t="s">
        <v>2</v>
      </c>
      <c r="L425" s="52" t="s">
        <v>2</v>
      </c>
      <c r="M425" s="52" t="s">
        <v>2</v>
      </c>
      <c r="N425" s="52" t="s">
        <v>3</v>
      </c>
      <c r="P425" s="52" t="s">
        <v>4</v>
      </c>
      <c r="Q425" s="52" t="str">
        <f t="shared" si="155"/>
        <v>Nein</v>
      </c>
      <c r="R425" s="52" t="str">
        <f t="shared" si="155"/>
        <v>Nein</v>
      </c>
      <c r="S425" s="52" t="str">
        <f t="shared" si="155"/>
        <v>Nein</v>
      </c>
      <c r="T425" s="52" t="str">
        <f t="shared" si="155"/>
        <v>Nein</v>
      </c>
      <c r="U425" s="52" t="str">
        <f t="shared" si="155"/>
        <v>Nein</v>
      </c>
      <c r="V425" s="52" t="str">
        <f t="shared" si="155"/>
        <v>Nein</v>
      </c>
      <c r="W425" s="52" t="str">
        <f t="shared" si="155"/>
        <v>Nein</v>
      </c>
      <c r="X425" s="52" t="str">
        <f t="shared" si="155"/>
        <v>Nein</v>
      </c>
      <c r="Y425" s="52" t="str">
        <f t="shared" si="155"/>
        <v>Nein</v>
      </c>
      <c r="Z425" s="52" t="str">
        <f t="shared" si="155"/>
        <v>Nein</v>
      </c>
      <c r="AA425" s="52" t="str">
        <f t="shared" si="155"/>
        <v>Nein</v>
      </c>
      <c r="AB425" s="52" t="str">
        <f t="shared" si="155"/>
        <v>Nein</v>
      </c>
      <c r="AC425" s="52" t="str">
        <f t="shared" si="155"/>
        <v>Nein</v>
      </c>
      <c r="AD425" s="52" t="str">
        <f t="shared" si="155"/>
        <v>Nein</v>
      </c>
      <c r="AE425" s="52" t="str">
        <f t="shared" si="155"/>
        <v>Nein</v>
      </c>
      <c r="AF425" s="52" t="str">
        <f t="shared" si="155"/>
        <v>Nein</v>
      </c>
      <c r="AG425" s="61" t="str">
        <f>IF(Q425="Ja",VLOOKUP($Q$2,Plausis!A:E,5,0),IF(R425="Ja",VLOOKUP($R$2,Plausis!A:E,5,0),IF(T425="Ja",VLOOKUP($T$2,Plausis!A:E,5,0),IF(U425="Ja",VLOOKUP($U$2,Plausis!A:E,5,0),IF(AA425="Ja",VLOOKUP($AA$2,Plausis!A:E,5,0),IF(AC425="Ja",VLOOKUP($AC$2,Plausis!A:E,5,0),IF(AD425="Ja",VLOOKUP($AD$2,Plausis!A:E,5,0),"")))))))</f>
        <v/>
      </c>
      <c r="AH425" s="52" t="str">
        <f>IF(Y425="Ja",VLOOKUP($Y$2,Plausis!A:E,5,0),"")</f>
        <v/>
      </c>
      <c r="AI425" s="52" t="str">
        <f t="shared" si="138"/>
        <v>Ja</v>
      </c>
      <c r="AJ425" s="52" t="str">
        <f>IF(S425="Ja",VLOOKUP($S$2,Plausis!A:E,5,0),IF(V425="Ja",VLOOKUP($V$2,Plausis!A:E,5,0),IF(X425="Ja",VLOOKUP($X$2,Plausis!A:E,5,0),"")))</f>
        <v/>
      </c>
      <c r="AL425" s="52" t="s">
        <v>3</v>
      </c>
      <c r="AM425" s="114">
        <v>45531</v>
      </c>
      <c r="AN425" s="52" t="s">
        <v>4467</v>
      </c>
      <c r="AO425" s="52" t="str">
        <f>VLOOKUP(B425,'BAT Grundtabelle'!B:T,19,0)</f>
        <v>ja</v>
      </c>
      <c r="AP425" s="105" t="str">
        <f t="shared" si="139"/>
        <v>10386</v>
      </c>
      <c r="AQ425" s="52" t="str">
        <f t="shared" si="140"/>
        <v>Crêperie</v>
      </c>
      <c r="AR425" s="52" t="b">
        <f t="shared" si="156"/>
        <v>0</v>
      </c>
      <c r="AS425" s="52" t="b">
        <f t="shared" si="156"/>
        <v>0</v>
      </c>
      <c r="AT425" s="52" t="b">
        <f t="shared" si="156"/>
        <v>0</v>
      </c>
      <c r="AU425" s="52">
        <f t="shared" si="141"/>
        <v>1</v>
      </c>
      <c r="AW425" s="52" t="b">
        <f t="shared" si="142"/>
        <v>0</v>
      </c>
      <c r="AX425" s="52" t="str">
        <f t="shared" si="143"/>
        <v>Unternehmen</v>
      </c>
      <c r="AY425" s="52" t="b">
        <f t="shared" si="144"/>
        <v>0</v>
      </c>
      <c r="AZ425" s="52" t="str">
        <f t="shared" si="145"/>
        <v>10386</v>
      </c>
      <c r="BA425" s="52" t="str">
        <f>VLOOKUP(A425,'BAT Grundtabelle'!A:U,21,0)</f>
        <v>ja</v>
      </c>
      <c r="BB425" s="52" t="str">
        <f t="shared" si="146"/>
        <v>nein</v>
      </c>
      <c r="BC425" s="52" t="str">
        <f t="shared" si="147"/>
        <v>10386</v>
      </c>
      <c r="BD425" s="52" t="str">
        <f t="shared" si="148"/>
        <v>Crêperie</v>
      </c>
      <c r="BE425" s="52" t="str">
        <f t="shared" si="149"/>
        <v>Unternehmen</v>
      </c>
      <c r="BF425" s="52">
        <f t="shared" si="150"/>
        <v>1</v>
      </c>
    </row>
    <row r="426" spans="1:58" hidden="1" x14ac:dyDescent="0.35">
      <c r="A426" s="107" t="s">
        <v>2801</v>
      </c>
      <c r="B426" s="75" t="s">
        <v>772</v>
      </c>
      <c r="C426" s="52" t="s">
        <v>3</v>
      </c>
      <c r="D426" s="52" t="s">
        <v>3</v>
      </c>
      <c r="E426" s="52" t="s">
        <v>2</v>
      </c>
      <c r="F426" s="52" t="s">
        <v>2</v>
      </c>
      <c r="G426" s="52" t="s">
        <v>2</v>
      </c>
      <c r="H426" s="52" t="s">
        <v>2</v>
      </c>
      <c r="I426" s="52" t="s">
        <v>3</v>
      </c>
      <c r="J426" s="52">
        <v>1</v>
      </c>
      <c r="K426" s="52" t="s">
        <v>2</v>
      </c>
      <c r="L426" s="52" t="s">
        <v>2</v>
      </c>
      <c r="M426" s="52" t="s">
        <v>2</v>
      </c>
      <c r="N426" s="52" t="s">
        <v>3</v>
      </c>
      <c r="P426" s="52" t="s">
        <v>4</v>
      </c>
      <c r="Q426" s="52" t="str">
        <f t="shared" si="155"/>
        <v>Nein</v>
      </c>
      <c r="R426" s="52" t="str">
        <f t="shared" si="155"/>
        <v>Nein</v>
      </c>
      <c r="S426" s="52" t="str">
        <f t="shared" si="155"/>
        <v>Nein</v>
      </c>
      <c r="T426" s="52" t="str">
        <f t="shared" si="155"/>
        <v>Nein</v>
      </c>
      <c r="U426" s="52" t="str">
        <f t="shared" si="155"/>
        <v>Nein</v>
      </c>
      <c r="V426" s="52" t="str">
        <f t="shared" si="155"/>
        <v>Nein</v>
      </c>
      <c r="W426" s="52" t="str">
        <f t="shared" si="155"/>
        <v>Nein</v>
      </c>
      <c r="X426" s="52" t="str">
        <f t="shared" si="155"/>
        <v>Nein</v>
      </c>
      <c r="Y426" s="52" t="str">
        <f t="shared" si="155"/>
        <v>Nein</v>
      </c>
      <c r="Z426" s="52" t="str">
        <f t="shared" si="155"/>
        <v>Nein</v>
      </c>
      <c r="AA426" s="52" t="str">
        <f t="shared" si="155"/>
        <v>Nein</v>
      </c>
      <c r="AB426" s="52" t="str">
        <f t="shared" si="155"/>
        <v>Nein</v>
      </c>
      <c r="AC426" s="52" t="str">
        <f t="shared" si="155"/>
        <v>Nein</v>
      </c>
      <c r="AD426" s="52" t="str">
        <f t="shared" si="155"/>
        <v>Nein</v>
      </c>
      <c r="AE426" s="52" t="str">
        <f t="shared" si="155"/>
        <v>Nein</v>
      </c>
      <c r="AF426" s="52" t="str">
        <f t="shared" si="155"/>
        <v>Nein</v>
      </c>
      <c r="AG426" s="61" t="str">
        <f>IF(Q426="Ja",VLOOKUP($Q$2,Plausis!A:E,5,0),IF(R426="Ja",VLOOKUP($R$2,Plausis!A:E,5,0),IF(T426="Ja",VLOOKUP($T$2,Plausis!A:E,5,0),IF(U426="Ja",VLOOKUP($U$2,Plausis!A:E,5,0),IF(AA426="Ja",VLOOKUP($AA$2,Plausis!A:E,5,0),IF(AC426="Ja",VLOOKUP($AC$2,Plausis!A:E,5,0),IF(AD426="Ja",VLOOKUP($AD$2,Plausis!A:E,5,0),"")))))))</f>
        <v/>
      </c>
      <c r="AH426" s="52" t="str">
        <f>IF(Y426="Ja",VLOOKUP($Y$2,Plausis!A:E,5,0),"")</f>
        <v/>
      </c>
      <c r="AI426" s="52" t="str">
        <f t="shared" si="138"/>
        <v>Ja</v>
      </c>
      <c r="AJ426" s="52" t="str">
        <f>IF(S426="Ja",VLOOKUP($S$2,Plausis!A:E,5,0),IF(V426="Ja",VLOOKUP($V$2,Plausis!A:E,5,0),IF(X426="Ja",VLOOKUP($X$2,Plausis!A:E,5,0),"")))</f>
        <v/>
      </c>
      <c r="AL426" s="52" t="s">
        <v>3</v>
      </c>
      <c r="AM426" s="114">
        <v>45531</v>
      </c>
      <c r="AN426" s="52" t="s">
        <v>4467</v>
      </c>
      <c r="AO426" s="52" t="str">
        <f>VLOOKUP(B426,'BAT Grundtabelle'!B:T,19,0)</f>
        <v>ja</v>
      </c>
      <c r="AP426" s="105" t="str">
        <f t="shared" si="139"/>
        <v>10387</v>
      </c>
      <c r="AQ426" s="52" t="str">
        <f t="shared" si="140"/>
        <v>Croque-Laden</v>
      </c>
      <c r="AR426" s="52" t="b">
        <f t="shared" si="156"/>
        <v>0</v>
      </c>
      <c r="AS426" s="52" t="b">
        <f t="shared" si="156"/>
        <v>0</v>
      </c>
      <c r="AT426" s="52" t="b">
        <f t="shared" si="156"/>
        <v>0</v>
      </c>
      <c r="AU426" s="52">
        <f t="shared" si="141"/>
        <v>1</v>
      </c>
      <c r="AW426" s="52" t="b">
        <f t="shared" si="142"/>
        <v>0</v>
      </c>
      <c r="AX426" s="52" t="str">
        <f t="shared" si="143"/>
        <v>Unternehmen</v>
      </c>
      <c r="AY426" s="52" t="b">
        <f t="shared" si="144"/>
        <v>0</v>
      </c>
      <c r="AZ426" s="52" t="str">
        <f t="shared" si="145"/>
        <v>10387</v>
      </c>
      <c r="BA426" s="52" t="str">
        <f>VLOOKUP(A426,'BAT Grundtabelle'!A:U,21,0)</f>
        <v>ja</v>
      </c>
      <c r="BB426" s="52" t="str">
        <f t="shared" si="146"/>
        <v>nein</v>
      </c>
      <c r="BC426" s="52" t="str">
        <f t="shared" si="147"/>
        <v>10387</v>
      </c>
      <c r="BD426" s="52" t="str">
        <f t="shared" si="148"/>
        <v>Croque-Laden</v>
      </c>
      <c r="BE426" s="52" t="str">
        <f t="shared" si="149"/>
        <v>Unternehmen</v>
      </c>
      <c r="BF426" s="52">
        <f t="shared" si="150"/>
        <v>1</v>
      </c>
    </row>
    <row r="427" spans="1:58" hidden="1" x14ac:dyDescent="0.35">
      <c r="A427" s="107" t="s">
        <v>2802</v>
      </c>
      <c r="B427" s="75" t="s">
        <v>1928</v>
      </c>
      <c r="C427" s="52" t="s">
        <v>3</v>
      </c>
      <c r="D427" s="52" t="s">
        <v>3</v>
      </c>
      <c r="E427" s="52" t="s">
        <v>2</v>
      </c>
      <c r="F427" s="52" t="s">
        <v>2</v>
      </c>
      <c r="G427" s="52" t="s">
        <v>2</v>
      </c>
      <c r="H427" s="52" t="s">
        <v>2</v>
      </c>
      <c r="I427" s="52" t="s">
        <v>3</v>
      </c>
      <c r="J427" s="52">
        <v>4</v>
      </c>
      <c r="K427" s="52" t="s">
        <v>2</v>
      </c>
      <c r="L427" s="52" t="s">
        <v>2</v>
      </c>
      <c r="M427" s="52" t="s">
        <v>2</v>
      </c>
      <c r="N427" s="52" t="s">
        <v>3</v>
      </c>
      <c r="O427" s="52" t="s">
        <v>2412</v>
      </c>
      <c r="P427" s="52">
        <v>1195</v>
      </c>
      <c r="Q427" s="52" t="str">
        <f t="shared" si="155"/>
        <v>Nein</v>
      </c>
      <c r="R427" s="52" t="str">
        <f t="shared" si="155"/>
        <v>Nein</v>
      </c>
      <c r="S427" s="52" t="str">
        <f t="shared" si="155"/>
        <v>Nein</v>
      </c>
      <c r="T427" s="52" t="str">
        <f t="shared" si="155"/>
        <v>Nein</v>
      </c>
      <c r="U427" s="52" t="str">
        <f t="shared" si="155"/>
        <v>Nein</v>
      </c>
      <c r="V427" s="52" t="str">
        <f t="shared" si="155"/>
        <v>Nein</v>
      </c>
      <c r="W427" s="52" t="str">
        <f t="shared" si="155"/>
        <v>Nein</v>
      </c>
      <c r="X427" s="52" t="str">
        <f t="shared" si="155"/>
        <v>Nein</v>
      </c>
      <c r="Y427" s="52" t="str">
        <f t="shared" si="155"/>
        <v>Nein</v>
      </c>
      <c r="Z427" s="52" t="str">
        <f t="shared" si="155"/>
        <v>Nein</v>
      </c>
      <c r="AA427" s="52" t="str">
        <f t="shared" si="155"/>
        <v>Nein</v>
      </c>
      <c r="AB427" s="52" t="str">
        <f t="shared" si="155"/>
        <v>Ja</v>
      </c>
      <c r="AC427" s="52" t="str">
        <f t="shared" si="155"/>
        <v>Nein</v>
      </c>
      <c r="AD427" s="52" t="str">
        <f t="shared" si="155"/>
        <v>Nein</v>
      </c>
      <c r="AE427" s="52" t="str">
        <f t="shared" si="155"/>
        <v>Nein</v>
      </c>
      <c r="AF427" s="52" t="str">
        <f t="shared" si="155"/>
        <v>Nein</v>
      </c>
      <c r="AG427" s="61" t="str">
        <f>IF(Q427="Ja",VLOOKUP($Q$2,Plausis!A:E,5,0),IF(R427="Ja",VLOOKUP($R$2,Plausis!A:E,5,0),IF(T427="Ja",VLOOKUP($T$2,Plausis!A:E,5,0),IF(U427="Ja",VLOOKUP($U$2,Plausis!A:E,5,0),IF(AA427="Ja",VLOOKUP($AA$2,Plausis!A:E,5,0),IF(AC427="Ja",VLOOKUP($AC$2,Plausis!A:E,5,0),IF(AD427="Ja",VLOOKUP($AD$2,Plausis!A:E,5,0),"")))))))</f>
        <v/>
      </c>
      <c r="AH427" s="52" t="str">
        <f>IF(Y427="Ja",VLOOKUP($Y$2,Plausis!A:E,5,0),"")</f>
        <v/>
      </c>
      <c r="AI427" s="52" t="str">
        <f t="shared" si="138"/>
        <v>Ja</v>
      </c>
      <c r="AJ427" s="52" t="str">
        <f>IF(S427="Ja",VLOOKUP($S$2,Plausis!A:E,5,0),IF(V427="Ja",VLOOKUP($V$2,Plausis!A:E,5,0),IF(X427="Ja",VLOOKUP($X$2,Plausis!A:E,5,0),"")))</f>
        <v/>
      </c>
      <c r="AL427" s="52" t="s">
        <v>2</v>
      </c>
      <c r="AM427" s="114">
        <v>45531</v>
      </c>
      <c r="AN427" s="52" t="s">
        <v>4467</v>
      </c>
      <c r="AO427" s="52" t="str">
        <f>VLOOKUP(B427,'BAT Grundtabelle'!B:T,19,0)</f>
        <v>ja</v>
      </c>
      <c r="AP427" s="105" t="str">
        <f t="shared" si="139"/>
        <v>10388</v>
      </c>
      <c r="AQ427" s="52" t="str">
        <f t="shared" si="140"/>
        <v>CSL-Deckung</v>
      </c>
      <c r="AR427" s="52" t="b">
        <f t="shared" si="156"/>
        <v>0</v>
      </c>
      <c r="AS427" s="52" t="b">
        <f t="shared" si="156"/>
        <v>0</v>
      </c>
      <c r="AT427" s="52" t="b">
        <f t="shared" si="156"/>
        <v>0</v>
      </c>
      <c r="AU427" s="52">
        <f t="shared" si="141"/>
        <v>4</v>
      </c>
      <c r="AW427" s="52" t="b">
        <f t="shared" si="142"/>
        <v>0</v>
      </c>
      <c r="AX427" s="52" t="str">
        <f t="shared" si="143"/>
        <v>Unternehmen</v>
      </c>
      <c r="AY427" s="52" t="b">
        <f t="shared" si="144"/>
        <v>0</v>
      </c>
      <c r="AZ427" s="52" t="str">
        <f t="shared" si="145"/>
        <v>10388</v>
      </c>
      <c r="BA427" s="52" t="str">
        <f>VLOOKUP(A427,'BAT Grundtabelle'!A:U,21,0)</f>
        <v>ja</v>
      </c>
      <c r="BB427" s="52" t="str">
        <f t="shared" si="146"/>
        <v>nein</v>
      </c>
      <c r="BC427" s="52" t="str">
        <f t="shared" si="147"/>
        <v>10388</v>
      </c>
      <c r="BD427" s="52" t="str">
        <f t="shared" si="148"/>
        <v>CSL-Deckung</v>
      </c>
      <c r="BE427" s="52" t="str">
        <f t="shared" si="149"/>
        <v>Unternehmen</v>
      </c>
      <c r="BF427" s="52">
        <f t="shared" si="150"/>
        <v>4</v>
      </c>
    </row>
    <row r="428" spans="1:58" hidden="1" x14ac:dyDescent="0.35">
      <c r="A428" s="107" t="s">
        <v>2803</v>
      </c>
      <c r="B428" s="75" t="s">
        <v>187</v>
      </c>
      <c r="C428" s="52" t="s">
        <v>3</v>
      </c>
      <c r="D428" s="52" t="s">
        <v>3</v>
      </c>
      <c r="E428" s="52" t="s">
        <v>2</v>
      </c>
      <c r="F428" s="52" t="s">
        <v>2</v>
      </c>
      <c r="G428" s="52" t="s">
        <v>2</v>
      </c>
      <c r="H428" s="52" t="s">
        <v>2</v>
      </c>
      <c r="I428" s="52" t="s">
        <v>3</v>
      </c>
      <c r="J428" s="52">
        <v>1</v>
      </c>
      <c r="K428" s="52" t="s">
        <v>2</v>
      </c>
      <c r="L428" s="52" t="s">
        <v>2</v>
      </c>
      <c r="M428" s="52" t="s">
        <v>2</v>
      </c>
      <c r="N428" s="52" t="s">
        <v>3</v>
      </c>
      <c r="P428" s="52" t="s">
        <v>4</v>
      </c>
      <c r="Q428" s="52" t="str">
        <f t="shared" si="155"/>
        <v>Nein</v>
      </c>
      <c r="R428" s="52" t="str">
        <f t="shared" si="155"/>
        <v>Nein</v>
      </c>
      <c r="S428" s="52" t="str">
        <f t="shared" si="155"/>
        <v>Nein</v>
      </c>
      <c r="T428" s="52" t="str">
        <f t="shared" si="155"/>
        <v>Nein</v>
      </c>
      <c r="U428" s="52" t="str">
        <f t="shared" si="155"/>
        <v>Nein</v>
      </c>
      <c r="V428" s="52" t="str">
        <f t="shared" si="155"/>
        <v>Nein</v>
      </c>
      <c r="W428" s="52" t="str">
        <f t="shared" si="155"/>
        <v>Nein</v>
      </c>
      <c r="X428" s="52" t="str">
        <f t="shared" si="155"/>
        <v>Nein</v>
      </c>
      <c r="Y428" s="52" t="str">
        <f t="shared" si="155"/>
        <v>Nein</v>
      </c>
      <c r="Z428" s="52" t="str">
        <f t="shared" si="155"/>
        <v>Nein</v>
      </c>
      <c r="AA428" s="52" t="str">
        <f t="shared" si="155"/>
        <v>Nein</v>
      </c>
      <c r="AB428" s="52" t="str">
        <f t="shared" si="155"/>
        <v>Nein</v>
      </c>
      <c r="AC428" s="52" t="str">
        <f t="shared" si="155"/>
        <v>Nein</v>
      </c>
      <c r="AD428" s="52" t="str">
        <f t="shared" si="155"/>
        <v>Nein</v>
      </c>
      <c r="AE428" s="52" t="str">
        <f t="shared" si="155"/>
        <v>Nein</v>
      </c>
      <c r="AF428" s="52" t="str">
        <f t="shared" si="155"/>
        <v>Nein</v>
      </c>
      <c r="AG428" s="61" t="str">
        <f>IF(Q428="Ja",VLOOKUP($Q$2,Plausis!A:E,5,0),IF(R428="Ja",VLOOKUP($R$2,Plausis!A:E,5,0),IF(T428="Ja",VLOOKUP($T$2,Plausis!A:E,5,0),IF(U428="Ja",VLOOKUP($U$2,Plausis!A:E,5,0),IF(AA428="Ja",VLOOKUP($AA$2,Plausis!A:E,5,0),IF(AC428="Ja",VLOOKUP($AC$2,Plausis!A:E,5,0),IF(AD428="Ja",VLOOKUP($AD$2,Plausis!A:E,5,0),"")))))))</f>
        <v/>
      </c>
      <c r="AH428" s="52" t="str">
        <f>IF(Y428="Ja",VLOOKUP($Y$2,Plausis!A:E,5,0),"")</f>
        <v/>
      </c>
      <c r="AI428" s="52" t="str">
        <f t="shared" si="138"/>
        <v>Ja</v>
      </c>
      <c r="AJ428" s="52" t="str">
        <f>IF(S428="Ja",VLOOKUP($S$2,Plausis!A:E,5,0),IF(V428="Ja",VLOOKUP($V$2,Plausis!A:E,5,0),IF(X428="Ja",VLOOKUP($X$2,Plausis!A:E,5,0),"")))</f>
        <v/>
      </c>
      <c r="AL428" s="52" t="s">
        <v>3</v>
      </c>
      <c r="AM428" s="114">
        <v>45531</v>
      </c>
      <c r="AN428" s="52" t="s">
        <v>4467</v>
      </c>
      <c r="AO428" s="52" t="str">
        <f>VLOOKUP(B428,'BAT Grundtabelle'!B:T,19,0)</f>
        <v>ja</v>
      </c>
      <c r="AP428" s="105" t="str">
        <f t="shared" si="139"/>
        <v>10389</v>
      </c>
      <c r="AQ428" s="52" t="str">
        <f t="shared" si="140"/>
        <v>Dachdeckerbetrieb</v>
      </c>
      <c r="AR428" s="52" t="b">
        <f t="shared" si="156"/>
        <v>0</v>
      </c>
      <c r="AS428" s="52" t="b">
        <f t="shared" si="156"/>
        <v>0</v>
      </c>
      <c r="AT428" s="52" t="b">
        <f t="shared" si="156"/>
        <v>0</v>
      </c>
      <c r="AU428" s="52">
        <f t="shared" si="141"/>
        <v>1</v>
      </c>
      <c r="AW428" s="52" t="b">
        <f t="shared" si="142"/>
        <v>0</v>
      </c>
      <c r="AX428" s="52" t="str">
        <f t="shared" si="143"/>
        <v>Unternehmen</v>
      </c>
      <c r="AY428" s="52" t="b">
        <f t="shared" si="144"/>
        <v>0</v>
      </c>
      <c r="AZ428" s="52" t="str">
        <f t="shared" si="145"/>
        <v>10389</v>
      </c>
      <c r="BA428" s="52" t="str">
        <f>VLOOKUP(A428,'BAT Grundtabelle'!A:U,21,0)</f>
        <v>ja</v>
      </c>
      <c r="BB428" s="52" t="str">
        <f t="shared" si="146"/>
        <v>nein</v>
      </c>
      <c r="BC428" s="52" t="str">
        <f t="shared" si="147"/>
        <v>10389</v>
      </c>
      <c r="BD428" s="52" t="str">
        <f t="shared" si="148"/>
        <v>Dachdeckerbetrieb</v>
      </c>
      <c r="BE428" s="52" t="str">
        <f t="shared" si="149"/>
        <v>Unternehmen</v>
      </c>
      <c r="BF428" s="52">
        <f t="shared" si="150"/>
        <v>1</v>
      </c>
    </row>
    <row r="429" spans="1:58" hidden="1" x14ac:dyDescent="0.35">
      <c r="A429" s="107" t="s">
        <v>2804</v>
      </c>
      <c r="B429" s="75" t="s">
        <v>1568</v>
      </c>
      <c r="C429" s="52" t="s">
        <v>3</v>
      </c>
      <c r="D429" s="52" t="s">
        <v>3</v>
      </c>
      <c r="E429" s="52" t="s">
        <v>2</v>
      </c>
      <c r="F429" s="52" t="s">
        <v>2</v>
      </c>
      <c r="G429" s="52" t="s">
        <v>2</v>
      </c>
      <c r="H429" s="52" t="s">
        <v>2</v>
      </c>
      <c r="I429" s="52" t="s">
        <v>3</v>
      </c>
      <c r="J429" s="52">
        <v>1</v>
      </c>
      <c r="K429" s="52" t="s">
        <v>2</v>
      </c>
      <c r="L429" s="52" t="s">
        <v>2</v>
      </c>
      <c r="M429" s="52" t="s">
        <v>2</v>
      </c>
      <c r="N429" s="52" t="s">
        <v>3</v>
      </c>
      <c r="P429" s="52" t="s">
        <v>4</v>
      </c>
      <c r="Q429" s="52" t="str">
        <f t="shared" si="155"/>
        <v>Nein</v>
      </c>
      <c r="R429" s="52" t="str">
        <f t="shared" si="155"/>
        <v>Nein</v>
      </c>
      <c r="S429" s="52" t="str">
        <f t="shared" si="155"/>
        <v>Nein</v>
      </c>
      <c r="T429" s="52" t="str">
        <f t="shared" si="155"/>
        <v>Nein</v>
      </c>
      <c r="U429" s="52" t="str">
        <f t="shared" si="155"/>
        <v>Nein</v>
      </c>
      <c r="V429" s="52" t="str">
        <f t="shared" si="155"/>
        <v>Nein</v>
      </c>
      <c r="W429" s="52" t="str">
        <f t="shared" si="155"/>
        <v>Nein</v>
      </c>
      <c r="X429" s="52" t="str">
        <f t="shared" si="155"/>
        <v>Nein</v>
      </c>
      <c r="Y429" s="52" t="str">
        <f t="shared" si="155"/>
        <v>Nein</v>
      </c>
      <c r="Z429" s="52" t="str">
        <f t="shared" si="155"/>
        <v>Nein</v>
      </c>
      <c r="AA429" s="52" t="str">
        <f t="shared" si="155"/>
        <v>Nein</v>
      </c>
      <c r="AB429" s="52" t="str">
        <f t="shared" si="155"/>
        <v>Nein</v>
      </c>
      <c r="AC429" s="52" t="str">
        <f t="shared" si="155"/>
        <v>Nein</v>
      </c>
      <c r="AD429" s="52" t="str">
        <f t="shared" si="155"/>
        <v>Nein</v>
      </c>
      <c r="AE429" s="52" t="str">
        <f t="shared" si="155"/>
        <v>Nein</v>
      </c>
      <c r="AF429" s="52" t="str">
        <f t="shared" si="155"/>
        <v>Nein</v>
      </c>
      <c r="AG429" s="61" t="str">
        <f>IF(Q429="Ja",VLOOKUP($Q$2,Plausis!A:E,5,0),IF(R429="Ja",VLOOKUP($R$2,Plausis!A:E,5,0),IF(T429="Ja",VLOOKUP($T$2,Plausis!A:E,5,0),IF(U429="Ja",VLOOKUP($U$2,Plausis!A:E,5,0),IF(AA429="Ja",VLOOKUP($AA$2,Plausis!A:E,5,0),IF(AC429="Ja",VLOOKUP($AC$2,Plausis!A:E,5,0),IF(AD429="Ja",VLOOKUP($AD$2,Plausis!A:E,5,0),"")))))))</f>
        <v/>
      </c>
      <c r="AH429" s="52" t="str">
        <f>IF(Y429="Ja",VLOOKUP($Y$2,Plausis!A:E,5,0),"")</f>
        <v/>
      </c>
      <c r="AI429" s="52" t="str">
        <f t="shared" si="138"/>
        <v>Ja</v>
      </c>
      <c r="AJ429" s="52" t="str">
        <f>IF(S429="Ja",VLOOKUP($S$2,Plausis!A:E,5,0),IF(V429="Ja",VLOOKUP($V$2,Plausis!A:E,5,0),IF(X429="Ja",VLOOKUP($X$2,Plausis!A:E,5,0),"")))</f>
        <v/>
      </c>
      <c r="AL429" s="52" t="s">
        <v>2</v>
      </c>
      <c r="AM429" s="114">
        <v>45531</v>
      </c>
      <c r="AN429" s="52" t="s">
        <v>4467</v>
      </c>
      <c r="AO429" s="52" t="str">
        <f>VLOOKUP(B429,'BAT Grundtabelle'!B:T,19,0)</f>
        <v>ja</v>
      </c>
      <c r="AP429" s="105" t="str">
        <f t="shared" si="139"/>
        <v>10390</v>
      </c>
      <c r="AQ429" s="52" t="str">
        <f t="shared" si="140"/>
        <v>Dachrinnenreinigung</v>
      </c>
      <c r="AR429" s="52" t="b">
        <f t="shared" si="156"/>
        <v>0</v>
      </c>
      <c r="AS429" s="52" t="b">
        <f t="shared" si="156"/>
        <v>0</v>
      </c>
      <c r="AT429" s="52" t="b">
        <f t="shared" si="156"/>
        <v>0</v>
      </c>
      <c r="AU429" s="52">
        <f t="shared" si="141"/>
        <v>1</v>
      </c>
      <c r="AW429" s="52" t="b">
        <f t="shared" si="142"/>
        <v>0</v>
      </c>
      <c r="AX429" s="52" t="str">
        <f t="shared" si="143"/>
        <v>Unternehmen</v>
      </c>
      <c r="AY429" s="52" t="b">
        <f t="shared" si="144"/>
        <v>0</v>
      </c>
      <c r="AZ429" s="52" t="str">
        <f t="shared" si="145"/>
        <v>10390</v>
      </c>
      <c r="BA429" s="52" t="str">
        <f>VLOOKUP(A429,'BAT Grundtabelle'!A:U,21,0)</f>
        <v>ja</v>
      </c>
      <c r="BB429" s="52" t="str">
        <f t="shared" si="146"/>
        <v>nein</v>
      </c>
      <c r="BC429" s="52" t="str">
        <f t="shared" si="147"/>
        <v>10390</v>
      </c>
      <c r="BD429" s="52" t="str">
        <f t="shared" si="148"/>
        <v>Dachrinnenreinigung</v>
      </c>
      <c r="BE429" s="52" t="str">
        <f t="shared" si="149"/>
        <v>Unternehmen</v>
      </c>
      <c r="BF429" s="52">
        <f t="shared" si="150"/>
        <v>1</v>
      </c>
    </row>
    <row r="430" spans="1:58" hidden="1" x14ac:dyDescent="0.35">
      <c r="A430" s="107" t="s">
        <v>2806</v>
      </c>
      <c r="B430" s="75" t="s">
        <v>4479</v>
      </c>
      <c r="C430" s="52" t="s">
        <v>3</v>
      </c>
      <c r="D430" s="52" t="s">
        <v>3</v>
      </c>
      <c r="E430" s="52" t="s">
        <v>2</v>
      </c>
      <c r="F430" s="52" t="s">
        <v>2</v>
      </c>
      <c r="G430" s="52" t="s">
        <v>2</v>
      </c>
      <c r="H430" s="52" t="s">
        <v>2</v>
      </c>
      <c r="I430" s="52" t="s">
        <v>3</v>
      </c>
      <c r="J430" s="52">
        <v>4</v>
      </c>
      <c r="K430" s="52" t="s">
        <v>2</v>
      </c>
      <c r="L430" s="52" t="s">
        <v>2</v>
      </c>
      <c r="M430" s="52" t="s">
        <v>2</v>
      </c>
      <c r="N430" s="52" t="s">
        <v>3</v>
      </c>
      <c r="O430" s="52" t="s">
        <v>2412</v>
      </c>
      <c r="P430" s="52">
        <v>1195</v>
      </c>
      <c r="Q430" s="52" t="str">
        <f t="shared" si="155"/>
        <v>Nein</v>
      </c>
      <c r="R430" s="52" t="str">
        <f t="shared" si="155"/>
        <v>Nein</v>
      </c>
      <c r="S430" s="52" t="str">
        <f t="shared" si="155"/>
        <v>Nein</v>
      </c>
      <c r="T430" s="52" t="str">
        <f t="shared" si="155"/>
        <v>Nein</v>
      </c>
      <c r="U430" s="52" t="str">
        <f t="shared" si="155"/>
        <v>Nein</v>
      </c>
      <c r="V430" s="52" t="str">
        <f t="shared" si="155"/>
        <v>Nein</v>
      </c>
      <c r="W430" s="52" t="str">
        <f t="shared" si="155"/>
        <v>Nein</v>
      </c>
      <c r="X430" s="52" t="str">
        <f t="shared" si="155"/>
        <v>Nein</v>
      </c>
      <c r="Y430" s="52" t="str">
        <f t="shared" si="155"/>
        <v>Nein</v>
      </c>
      <c r="Z430" s="52" t="str">
        <f t="shared" si="155"/>
        <v>Nein</v>
      </c>
      <c r="AA430" s="52" t="str">
        <f t="shared" si="155"/>
        <v>Nein</v>
      </c>
      <c r="AB430" s="52" t="str">
        <f t="shared" si="155"/>
        <v>Ja</v>
      </c>
      <c r="AC430" s="52" t="str">
        <f t="shared" si="155"/>
        <v>Nein</v>
      </c>
      <c r="AD430" s="52" t="str">
        <f t="shared" si="155"/>
        <v>Nein</v>
      </c>
      <c r="AE430" s="52" t="str">
        <f t="shared" si="155"/>
        <v>Nein</v>
      </c>
      <c r="AF430" s="52" t="str">
        <f t="shared" si="155"/>
        <v>Nein</v>
      </c>
      <c r="AG430" s="61" t="str">
        <f>IF(Q430="Ja",VLOOKUP($Q$2,Plausis!A:E,5,0),IF(R430="Ja",VLOOKUP($R$2,Plausis!A:E,5,0),IF(T430="Ja",VLOOKUP($T$2,Plausis!A:E,5,0),IF(U430="Ja",VLOOKUP($U$2,Plausis!A:E,5,0),IF(AA430="Ja",VLOOKUP($AA$2,Plausis!A:E,5,0),IF(AC430="Ja",VLOOKUP($AC$2,Plausis!A:E,5,0),IF(AD430="Ja",VLOOKUP($AD$2,Plausis!A:E,5,0),"")))))))</f>
        <v/>
      </c>
      <c r="AH430" s="52" t="str">
        <f>IF(Y430="Ja",VLOOKUP($Y$2,Plausis!A:E,5,0),"")</f>
        <v/>
      </c>
      <c r="AI430" s="52" t="str">
        <f t="shared" si="138"/>
        <v>Ja</v>
      </c>
      <c r="AJ430" s="52" t="str">
        <f>IF(S430="Ja",VLOOKUP($S$2,Plausis!A:E,5,0),IF(V430="Ja",VLOOKUP($V$2,Plausis!A:E,5,0),IF(X430="Ja",VLOOKUP($X$2,Plausis!A:E,5,0),"")))</f>
        <v/>
      </c>
      <c r="AL430" s="52" t="s">
        <v>2</v>
      </c>
      <c r="AM430" s="114">
        <v>45531</v>
      </c>
      <c r="AN430" s="52" t="s">
        <v>4467</v>
      </c>
      <c r="AO430" s="52" t="str">
        <f>VLOOKUP(B430,'BAT Grundtabelle'!B:T,19,0)</f>
        <v>ja</v>
      </c>
      <c r="AP430" s="105" t="str">
        <f t="shared" si="139"/>
        <v>10392</v>
      </c>
      <c r="AQ430" s="52" t="str">
        <f t="shared" si="140"/>
        <v>Dampfbad (Erotikbetrieb)</v>
      </c>
      <c r="AR430" s="52" t="b">
        <f t="shared" si="156"/>
        <v>0</v>
      </c>
      <c r="AS430" s="52" t="b">
        <f t="shared" si="156"/>
        <v>0</v>
      </c>
      <c r="AT430" s="52" t="b">
        <f t="shared" si="156"/>
        <v>0</v>
      </c>
      <c r="AU430" s="52">
        <f t="shared" si="141"/>
        <v>4</v>
      </c>
      <c r="AW430" s="52" t="b">
        <f t="shared" si="142"/>
        <v>0</v>
      </c>
      <c r="AX430" s="52" t="str">
        <f t="shared" si="143"/>
        <v>Unternehmen</v>
      </c>
      <c r="AY430" s="52" t="b">
        <f t="shared" si="144"/>
        <v>0</v>
      </c>
      <c r="AZ430" s="52" t="str">
        <f t="shared" si="145"/>
        <v>10392</v>
      </c>
      <c r="BA430" s="52" t="str">
        <f>VLOOKUP(A430,'BAT Grundtabelle'!A:U,21,0)</f>
        <v>ja</v>
      </c>
      <c r="BB430" s="52" t="str">
        <f t="shared" si="146"/>
        <v>nein</v>
      </c>
      <c r="BC430" s="52" t="str">
        <f t="shared" si="147"/>
        <v>10392</v>
      </c>
      <c r="BD430" s="52" t="str">
        <f t="shared" si="148"/>
        <v>Dampfbad (Erotikbetrieb)</v>
      </c>
      <c r="BE430" s="52" t="str">
        <f t="shared" si="149"/>
        <v>Unternehmen</v>
      </c>
      <c r="BF430" s="52">
        <f t="shared" si="150"/>
        <v>4</v>
      </c>
    </row>
    <row r="431" spans="1:58" hidden="1" x14ac:dyDescent="0.35">
      <c r="A431" s="107" t="s">
        <v>2805</v>
      </c>
      <c r="B431" s="75" t="s">
        <v>4480</v>
      </c>
      <c r="C431" s="52" t="s">
        <v>3</v>
      </c>
      <c r="D431" s="52" t="s">
        <v>3</v>
      </c>
      <c r="E431" s="52" t="s">
        <v>2</v>
      </c>
      <c r="F431" s="52" t="s">
        <v>2</v>
      </c>
      <c r="G431" s="52" t="s">
        <v>2</v>
      </c>
      <c r="H431" s="52" t="s">
        <v>2</v>
      </c>
      <c r="I431" s="52" t="s">
        <v>3</v>
      </c>
      <c r="J431" s="52">
        <v>1</v>
      </c>
      <c r="K431" s="52" t="s">
        <v>2</v>
      </c>
      <c r="L431" s="52" t="s">
        <v>2</v>
      </c>
      <c r="M431" s="52" t="s">
        <v>2</v>
      </c>
      <c r="N431" s="52" t="s">
        <v>3</v>
      </c>
      <c r="P431" s="52" t="s">
        <v>4</v>
      </c>
      <c r="Q431" s="52" t="str">
        <f t="shared" si="155"/>
        <v>Nein</v>
      </c>
      <c r="R431" s="52" t="str">
        <f t="shared" si="155"/>
        <v>Nein</v>
      </c>
      <c r="S431" s="52" t="str">
        <f t="shared" si="155"/>
        <v>Nein</v>
      </c>
      <c r="T431" s="52" t="str">
        <f t="shared" si="155"/>
        <v>Nein</v>
      </c>
      <c r="U431" s="52" t="str">
        <f t="shared" si="155"/>
        <v>Nein</v>
      </c>
      <c r="V431" s="52" t="str">
        <f t="shared" si="155"/>
        <v>Nein</v>
      </c>
      <c r="W431" s="52" t="str">
        <f t="shared" si="155"/>
        <v>Nein</v>
      </c>
      <c r="X431" s="52" t="str">
        <f t="shared" si="155"/>
        <v>Nein</v>
      </c>
      <c r="Y431" s="52" t="str">
        <f t="shared" si="155"/>
        <v>Nein</v>
      </c>
      <c r="Z431" s="52" t="str">
        <f t="shared" si="155"/>
        <v>Nein</v>
      </c>
      <c r="AA431" s="52" t="str">
        <f t="shared" si="155"/>
        <v>Nein</v>
      </c>
      <c r="AB431" s="52" t="str">
        <f t="shared" si="155"/>
        <v>Nein</v>
      </c>
      <c r="AC431" s="52" t="str">
        <f t="shared" si="155"/>
        <v>Nein</v>
      </c>
      <c r="AD431" s="52" t="str">
        <f t="shared" si="155"/>
        <v>Nein</v>
      </c>
      <c r="AE431" s="52" t="str">
        <f t="shared" si="155"/>
        <v>Nein</v>
      </c>
      <c r="AF431" s="52" t="str">
        <f t="shared" si="155"/>
        <v>Nein</v>
      </c>
      <c r="AG431" s="61" t="str">
        <f>IF(Q431="Ja",VLOOKUP($Q$2,Plausis!A:E,5,0),IF(R431="Ja",VLOOKUP($R$2,Plausis!A:E,5,0),IF(T431="Ja",VLOOKUP($T$2,Plausis!A:E,5,0),IF(U431="Ja",VLOOKUP($U$2,Plausis!A:E,5,0),IF(AA431="Ja",VLOOKUP($AA$2,Plausis!A:E,5,0),IF(AC431="Ja",VLOOKUP($AC$2,Plausis!A:E,5,0),IF(AD431="Ja",VLOOKUP($AD$2,Plausis!A:E,5,0),"")))))))</f>
        <v/>
      </c>
      <c r="AH431" s="52" t="str">
        <f>IF(Y431="Ja",VLOOKUP($Y$2,Plausis!A:E,5,0),"")</f>
        <v/>
      </c>
      <c r="AI431" s="52" t="str">
        <f t="shared" si="138"/>
        <v>Ja</v>
      </c>
      <c r="AJ431" s="52" t="str">
        <f>IF(S431="Ja",VLOOKUP($S$2,Plausis!A:E,5,0),IF(V431="Ja",VLOOKUP($V$2,Plausis!A:E,5,0),IF(X431="Ja",VLOOKUP($X$2,Plausis!A:E,5,0),"")))</f>
        <v/>
      </c>
      <c r="AL431" s="52" t="s">
        <v>2</v>
      </c>
      <c r="AM431" s="114">
        <v>45531</v>
      </c>
      <c r="AN431" s="52" t="s">
        <v>4467</v>
      </c>
      <c r="AO431" s="52" t="str">
        <f>VLOOKUP(B431,'BAT Grundtabelle'!B:T,19,0)</f>
        <v>ja</v>
      </c>
      <c r="AP431" s="105" t="str">
        <f t="shared" si="139"/>
        <v>10391</v>
      </c>
      <c r="AQ431" s="52" t="str">
        <f t="shared" si="140"/>
        <v>Dampfbad (nicht Erotikbetrieb)</v>
      </c>
      <c r="AR431" s="52" t="b">
        <f t="shared" si="156"/>
        <v>0</v>
      </c>
      <c r="AS431" s="52" t="b">
        <f t="shared" si="156"/>
        <v>0</v>
      </c>
      <c r="AT431" s="52" t="b">
        <f t="shared" si="156"/>
        <v>0</v>
      </c>
      <c r="AU431" s="52">
        <f t="shared" si="141"/>
        <v>1</v>
      </c>
      <c r="AW431" s="52" t="b">
        <f t="shared" si="142"/>
        <v>0</v>
      </c>
      <c r="AX431" s="52" t="str">
        <f t="shared" si="143"/>
        <v>Unternehmen</v>
      </c>
      <c r="AY431" s="52" t="b">
        <f t="shared" si="144"/>
        <v>0</v>
      </c>
      <c r="AZ431" s="52" t="str">
        <f t="shared" si="145"/>
        <v>10391</v>
      </c>
      <c r="BA431" s="52" t="str">
        <f>VLOOKUP(A431,'BAT Grundtabelle'!A:U,21,0)</f>
        <v>ja</v>
      </c>
      <c r="BB431" s="52" t="str">
        <f t="shared" si="146"/>
        <v>nein</v>
      </c>
      <c r="BC431" s="52" t="str">
        <f t="shared" si="147"/>
        <v>10391</v>
      </c>
      <c r="BD431" s="52" t="str">
        <f t="shared" si="148"/>
        <v>Dampfbad (nicht Erotikbetrieb)</v>
      </c>
      <c r="BE431" s="52" t="str">
        <f t="shared" si="149"/>
        <v>Unternehmen</v>
      </c>
      <c r="BF431" s="52">
        <f t="shared" si="150"/>
        <v>1</v>
      </c>
    </row>
    <row r="432" spans="1:58" hidden="1" x14ac:dyDescent="0.35">
      <c r="A432" s="107" t="s">
        <v>2807</v>
      </c>
      <c r="B432" s="75" t="s">
        <v>1849</v>
      </c>
      <c r="C432" s="52" t="s">
        <v>3</v>
      </c>
      <c r="D432" s="52" t="s">
        <v>3</v>
      </c>
      <c r="E432" s="52" t="s">
        <v>2</v>
      </c>
      <c r="F432" s="52" t="s">
        <v>2</v>
      </c>
      <c r="G432" s="52" t="s">
        <v>2</v>
      </c>
      <c r="H432" s="52" t="s">
        <v>2</v>
      </c>
      <c r="I432" s="52" t="s">
        <v>3</v>
      </c>
      <c r="J432" s="52">
        <v>1</v>
      </c>
      <c r="K432" s="52" t="s">
        <v>2</v>
      </c>
      <c r="L432" s="52" t="s">
        <v>2</v>
      </c>
      <c r="M432" s="52" t="s">
        <v>2</v>
      </c>
      <c r="N432" s="52" t="s">
        <v>3</v>
      </c>
      <c r="P432" s="52" t="s">
        <v>4</v>
      </c>
      <c r="Q432" s="52" t="str">
        <f t="shared" si="155"/>
        <v>Nein</v>
      </c>
      <c r="R432" s="52" t="str">
        <f t="shared" si="155"/>
        <v>Nein</v>
      </c>
      <c r="S432" s="52" t="str">
        <f t="shared" si="155"/>
        <v>Nein</v>
      </c>
      <c r="T432" s="52" t="str">
        <f t="shared" si="155"/>
        <v>Nein</v>
      </c>
      <c r="U432" s="52" t="str">
        <f t="shared" si="155"/>
        <v>Nein</v>
      </c>
      <c r="V432" s="52" t="str">
        <f t="shared" si="155"/>
        <v>Nein</v>
      </c>
      <c r="W432" s="52" t="str">
        <f t="shared" si="155"/>
        <v>Nein</v>
      </c>
      <c r="X432" s="52" t="str">
        <f t="shared" si="155"/>
        <v>Nein</v>
      </c>
      <c r="Y432" s="52" t="str">
        <f t="shared" si="155"/>
        <v>Nein</v>
      </c>
      <c r="Z432" s="52" t="str">
        <f t="shared" si="155"/>
        <v>Nein</v>
      </c>
      <c r="AA432" s="52" t="str">
        <f t="shared" si="155"/>
        <v>Nein</v>
      </c>
      <c r="AB432" s="52" t="str">
        <f t="shared" si="155"/>
        <v>Nein</v>
      </c>
      <c r="AC432" s="52" t="str">
        <f t="shared" si="155"/>
        <v>Nein</v>
      </c>
      <c r="AD432" s="52" t="str">
        <f t="shared" si="155"/>
        <v>Nein</v>
      </c>
      <c r="AE432" s="52" t="str">
        <f t="shared" si="155"/>
        <v>Nein</v>
      </c>
      <c r="AF432" s="52" t="str">
        <f t="shared" si="155"/>
        <v>Nein</v>
      </c>
      <c r="AG432" s="61" t="str">
        <f>IF(Q432="Ja",VLOOKUP($Q$2,Plausis!A:E,5,0),IF(R432="Ja",VLOOKUP($R$2,Plausis!A:E,5,0),IF(T432="Ja",VLOOKUP($T$2,Plausis!A:E,5,0),IF(U432="Ja",VLOOKUP($U$2,Plausis!A:E,5,0),IF(AA432="Ja",VLOOKUP($AA$2,Plausis!A:E,5,0),IF(AC432="Ja",VLOOKUP($AC$2,Plausis!A:E,5,0),IF(AD432="Ja",VLOOKUP($AD$2,Plausis!A:E,5,0),"")))))))</f>
        <v/>
      </c>
      <c r="AH432" s="52" t="str">
        <f>IF(Y432="Ja",VLOOKUP($Y$2,Plausis!A:E,5,0),"")</f>
        <v/>
      </c>
      <c r="AI432" s="52" t="str">
        <f t="shared" si="138"/>
        <v>Ja</v>
      </c>
      <c r="AJ432" s="52" t="str">
        <f>IF(S432="Ja",VLOOKUP($S$2,Plausis!A:E,5,0),IF(V432="Ja",VLOOKUP($V$2,Plausis!A:E,5,0),IF(X432="Ja",VLOOKUP($X$2,Plausis!A:E,5,0),"")))</f>
        <v/>
      </c>
      <c r="AL432" s="52" t="s">
        <v>2</v>
      </c>
      <c r="AM432" s="114">
        <v>45531</v>
      </c>
      <c r="AN432" s="52" t="s">
        <v>4467</v>
      </c>
      <c r="AO432" s="52" t="str">
        <f>VLOOKUP(B432,'BAT Grundtabelle'!B:T,19,0)</f>
        <v>ja</v>
      </c>
      <c r="AP432" s="105" t="str">
        <f t="shared" si="139"/>
        <v>10393</v>
      </c>
      <c r="AQ432" s="52" t="str">
        <f t="shared" si="140"/>
        <v>Darrbetrieb (Trockenobst, Backobst)</v>
      </c>
      <c r="AR432" s="52" t="b">
        <f t="shared" si="156"/>
        <v>0</v>
      </c>
      <c r="AS432" s="52" t="b">
        <f t="shared" si="156"/>
        <v>0</v>
      </c>
      <c r="AT432" s="52" t="b">
        <f t="shared" si="156"/>
        <v>0</v>
      </c>
      <c r="AU432" s="52">
        <f t="shared" si="141"/>
        <v>1</v>
      </c>
      <c r="AW432" s="52" t="b">
        <f t="shared" si="142"/>
        <v>0</v>
      </c>
      <c r="AX432" s="52" t="str">
        <f t="shared" si="143"/>
        <v>Unternehmen</v>
      </c>
      <c r="AY432" s="52" t="b">
        <f t="shared" si="144"/>
        <v>0</v>
      </c>
      <c r="AZ432" s="52" t="str">
        <f t="shared" si="145"/>
        <v>10393</v>
      </c>
      <c r="BA432" s="52" t="str">
        <f>VLOOKUP(A432,'BAT Grundtabelle'!A:U,21,0)</f>
        <v>ja</v>
      </c>
      <c r="BB432" s="52" t="str">
        <f t="shared" si="146"/>
        <v>nein</v>
      </c>
      <c r="BC432" s="52" t="str">
        <f t="shared" si="147"/>
        <v>10393</v>
      </c>
      <c r="BD432" s="52" t="str">
        <f t="shared" si="148"/>
        <v>Darrbetrieb (Trockenobst, Backobst)</v>
      </c>
      <c r="BE432" s="52" t="str">
        <f t="shared" si="149"/>
        <v>Unternehmen</v>
      </c>
      <c r="BF432" s="52">
        <f t="shared" si="150"/>
        <v>1</v>
      </c>
    </row>
    <row r="433" spans="1:58" hidden="1" x14ac:dyDescent="0.35">
      <c r="A433" s="107" t="s">
        <v>2808</v>
      </c>
      <c r="B433" s="75" t="s">
        <v>271</v>
      </c>
      <c r="C433" s="52" t="s">
        <v>3</v>
      </c>
      <c r="D433" s="52" t="s">
        <v>3</v>
      </c>
      <c r="E433" s="52" t="s">
        <v>2</v>
      </c>
      <c r="F433" s="52" t="s">
        <v>2</v>
      </c>
      <c r="G433" s="52" t="s">
        <v>2</v>
      </c>
      <c r="H433" s="52" t="s">
        <v>2</v>
      </c>
      <c r="I433" s="52" t="s">
        <v>3</v>
      </c>
      <c r="J433" s="52">
        <v>3</v>
      </c>
      <c r="K433" s="52" t="s">
        <v>2</v>
      </c>
      <c r="L433" s="52" t="s">
        <v>2</v>
      </c>
      <c r="M433" s="52" t="s">
        <v>2</v>
      </c>
      <c r="N433" s="52" t="s">
        <v>3</v>
      </c>
      <c r="P433" s="52" t="s">
        <v>4</v>
      </c>
      <c r="Q433" s="52" t="str">
        <f t="shared" ref="Q433:AF442" si="157">IF(ISERROR(FIND(Q$2,$P433,1)),"Nein","Ja")</f>
        <v>Nein</v>
      </c>
      <c r="R433" s="52" t="str">
        <f t="shared" si="157"/>
        <v>Nein</v>
      </c>
      <c r="S433" s="52" t="str">
        <f t="shared" si="157"/>
        <v>Nein</v>
      </c>
      <c r="T433" s="52" t="str">
        <f t="shared" si="157"/>
        <v>Nein</v>
      </c>
      <c r="U433" s="52" t="str">
        <f t="shared" si="157"/>
        <v>Nein</v>
      </c>
      <c r="V433" s="52" t="str">
        <f t="shared" si="157"/>
        <v>Nein</v>
      </c>
      <c r="W433" s="52" t="str">
        <f t="shared" si="157"/>
        <v>Nein</v>
      </c>
      <c r="X433" s="52" t="str">
        <f t="shared" si="157"/>
        <v>Nein</v>
      </c>
      <c r="Y433" s="52" t="str">
        <f t="shared" si="157"/>
        <v>Nein</v>
      </c>
      <c r="Z433" s="52" t="str">
        <f t="shared" si="157"/>
        <v>Nein</v>
      </c>
      <c r="AA433" s="52" t="str">
        <f t="shared" si="157"/>
        <v>Nein</v>
      </c>
      <c r="AB433" s="52" t="str">
        <f t="shared" si="157"/>
        <v>Nein</v>
      </c>
      <c r="AC433" s="52" t="str">
        <f t="shared" si="157"/>
        <v>Nein</v>
      </c>
      <c r="AD433" s="52" t="str">
        <f t="shared" si="157"/>
        <v>Nein</v>
      </c>
      <c r="AE433" s="52" t="str">
        <f t="shared" si="157"/>
        <v>Nein</v>
      </c>
      <c r="AF433" s="52" t="str">
        <f t="shared" si="157"/>
        <v>Nein</v>
      </c>
      <c r="AG433" s="61" t="str">
        <f>IF(Q433="Ja",VLOOKUP($Q$2,Plausis!A:E,5,0),IF(R433="Ja",VLOOKUP($R$2,Plausis!A:E,5,0),IF(T433="Ja",VLOOKUP($T$2,Plausis!A:E,5,0),IF(U433="Ja",VLOOKUP($U$2,Plausis!A:E,5,0),IF(AA433="Ja",VLOOKUP($AA$2,Plausis!A:E,5,0),IF(AC433="Ja",VLOOKUP($AC$2,Plausis!A:E,5,0),IF(AD433="Ja",VLOOKUP($AD$2,Plausis!A:E,5,0),"")))))))</f>
        <v/>
      </c>
      <c r="AH433" s="52" t="str">
        <f>IF(Y433="Ja",VLOOKUP($Y$2,Plausis!A:E,5,0),"")</f>
        <v/>
      </c>
      <c r="AI433" s="52" t="str">
        <f t="shared" si="138"/>
        <v>Ja</v>
      </c>
      <c r="AJ433" s="52" t="str">
        <f>IF(S433="Ja",VLOOKUP($S$2,Plausis!A:E,5,0),IF(V433="Ja",VLOOKUP($V$2,Plausis!A:E,5,0),IF(X433="Ja",VLOOKUP($X$2,Plausis!A:E,5,0),"")))</f>
        <v/>
      </c>
      <c r="AL433" s="52" t="s">
        <v>2</v>
      </c>
      <c r="AM433" s="114">
        <v>45531</v>
      </c>
      <c r="AN433" s="52" t="s">
        <v>4467</v>
      </c>
      <c r="AO433" s="52" t="str">
        <f>VLOOKUP(B433,'BAT Grundtabelle'!B:T,19,0)</f>
        <v>ja</v>
      </c>
      <c r="AP433" s="105" t="str">
        <f t="shared" si="139"/>
        <v>10394</v>
      </c>
      <c r="AQ433" s="52" t="str">
        <f t="shared" si="140"/>
        <v>Datennetzbetreiberbüro</v>
      </c>
      <c r="AR433" s="52" t="b">
        <f t="shared" si="156"/>
        <v>0</v>
      </c>
      <c r="AS433" s="52" t="b">
        <f t="shared" si="156"/>
        <v>0</v>
      </c>
      <c r="AT433" s="52" t="b">
        <f t="shared" si="156"/>
        <v>0</v>
      </c>
      <c r="AU433" s="52">
        <f t="shared" si="141"/>
        <v>3</v>
      </c>
      <c r="AW433" s="52" t="b">
        <f t="shared" si="142"/>
        <v>0</v>
      </c>
      <c r="AX433" s="52" t="str">
        <f t="shared" si="143"/>
        <v>Unternehmen</v>
      </c>
      <c r="AY433" s="52" t="b">
        <f t="shared" si="144"/>
        <v>0</v>
      </c>
      <c r="AZ433" s="52" t="str">
        <f t="shared" si="145"/>
        <v>10394</v>
      </c>
      <c r="BA433" s="52" t="str">
        <f>VLOOKUP(A433,'BAT Grundtabelle'!A:U,21,0)</f>
        <v>ja</v>
      </c>
      <c r="BB433" s="52" t="str">
        <f t="shared" si="146"/>
        <v>nein</v>
      </c>
      <c r="BC433" s="52" t="str">
        <f t="shared" si="147"/>
        <v>10394</v>
      </c>
      <c r="BD433" s="52" t="str">
        <f t="shared" si="148"/>
        <v>Datennetzbetreiberbüro</v>
      </c>
      <c r="BE433" s="52" t="str">
        <f t="shared" si="149"/>
        <v>Unternehmen</v>
      </c>
      <c r="BF433" s="52">
        <f t="shared" si="150"/>
        <v>3</v>
      </c>
    </row>
    <row r="434" spans="1:58" hidden="1" x14ac:dyDescent="0.35">
      <c r="A434" s="107" t="s">
        <v>2809</v>
      </c>
      <c r="B434" s="75" t="s">
        <v>272</v>
      </c>
      <c r="C434" s="52" t="s">
        <v>3</v>
      </c>
      <c r="D434" s="52" t="s">
        <v>3</v>
      </c>
      <c r="E434" s="52" t="s">
        <v>2</v>
      </c>
      <c r="F434" s="52" t="s">
        <v>2</v>
      </c>
      <c r="G434" s="52" t="s">
        <v>2</v>
      </c>
      <c r="H434" s="52" t="s">
        <v>2</v>
      </c>
      <c r="I434" s="52" t="s">
        <v>3</v>
      </c>
      <c r="J434" s="52">
        <v>1</v>
      </c>
      <c r="K434" s="52" t="s">
        <v>2</v>
      </c>
      <c r="L434" s="52" t="s">
        <v>2</v>
      </c>
      <c r="M434" s="52" t="s">
        <v>2</v>
      </c>
      <c r="N434" s="52" t="s">
        <v>3</v>
      </c>
      <c r="P434" s="52" t="s">
        <v>4</v>
      </c>
      <c r="Q434" s="52" t="str">
        <f t="shared" si="157"/>
        <v>Nein</v>
      </c>
      <c r="R434" s="52" t="str">
        <f t="shared" si="157"/>
        <v>Nein</v>
      </c>
      <c r="S434" s="52" t="str">
        <f t="shared" si="157"/>
        <v>Nein</v>
      </c>
      <c r="T434" s="52" t="str">
        <f t="shared" si="157"/>
        <v>Nein</v>
      </c>
      <c r="U434" s="52" t="str">
        <f t="shared" si="157"/>
        <v>Nein</v>
      </c>
      <c r="V434" s="52" t="str">
        <f t="shared" si="157"/>
        <v>Nein</v>
      </c>
      <c r="W434" s="52" t="str">
        <f t="shared" si="157"/>
        <v>Nein</v>
      </c>
      <c r="X434" s="52" t="str">
        <f t="shared" si="157"/>
        <v>Nein</v>
      </c>
      <c r="Y434" s="52" t="str">
        <f t="shared" si="157"/>
        <v>Nein</v>
      </c>
      <c r="Z434" s="52" t="str">
        <f t="shared" si="157"/>
        <v>Nein</v>
      </c>
      <c r="AA434" s="52" t="str">
        <f t="shared" si="157"/>
        <v>Nein</v>
      </c>
      <c r="AB434" s="52" t="str">
        <f t="shared" si="157"/>
        <v>Nein</v>
      </c>
      <c r="AC434" s="52" t="str">
        <f t="shared" si="157"/>
        <v>Nein</v>
      </c>
      <c r="AD434" s="52" t="str">
        <f t="shared" si="157"/>
        <v>Nein</v>
      </c>
      <c r="AE434" s="52" t="str">
        <f t="shared" si="157"/>
        <v>Nein</v>
      </c>
      <c r="AF434" s="52" t="str">
        <f t="shared" si="157"/>
        <v>Nein</v>
      </c>
      <c r="AG434" s="61" t="str">
        <f>IF(Q434="Ja",VLOOKUP($Q$2,Plausis!A:E,5,0),IF(R434="Ja",VLOOKUP($R$2,Plausis!A:E,5,0),IF(T434="Ja",VLOOKUP($T$2,Plausis!A:E,5,0),IF(U434="Ja",VLOOKUP($U$2,Plausis!A:E,5,0),IF(AA434="Ja",VLOOKUP($AA$2,Plausis!A:E,5,0),IF(AC434="Ja",VLOOKUP($AC$2,Plausis!A:E,5,0),IF(AD434="Ja",VLOOKUP($AD$2,Plausis!A:E,5,0),"")))))))</f>
        <v/>
      </c>
      <c r="AH434" s="52" t="str">
        <f>IF(Y434="Ja",VLOOKUP($Y$2,Plausis!A:E,5,0),"")</f>
        <v/>
      </c>
      <c r="AI434" s="52" t="str">
        <f t="shared" si="138"/>
        <v>Ja</v>
      </c>
      <c r="AJ434" s="52" t="str">
        <f>IF(S434="Ja",VLOOKUP($S$2,Plausis!A:E,5,0),IF(V434="Ja",VLOOKUP($V$2,Plausis!A:E,5,0),IF(X434="Ja",VLOOKUP($X$2,Plausis!A:E,5,0),"")))</f>
        <v/>
      </c>
      <c r="AL434" s="52" t="s">
        <v>2</v>
      </c>
      <c r="AM434" s="114">
        <v>45531</v>
      </c>
      <c r="AN434" s="52" t="s">
        <v>4467</v>
      </c>
      <c r="AO434" s="52" t="str">
        <f>VLOOKUP(B434,'BAT Grundtabelle'!B:T,19,0)</f>
        <v>ja</v>
      </c>
      <c r="AP434" s="105" t="str">
        <f t="shared" si="139"/>
        <v>10395</v>
      </c>
      <c r="AQ434" s="52" t="str">
        <f t="shared" si="140"/>
        <v>Datenverarbeitungsbetrieb</v>
      </c>
      <c r="AR434" s="52" t="b">
        <f t="shared" si="156"/>
        <v>0</v>
      </c>
      <c r="AS434" s="52" t="b">
        <f t="shared" si="156"/>
        <v>0</v>
      </c>
      <c r="AT434" s="52" t="b">
        <f t="shared" si="156"/>
        <v>0</v>
      </c>
      <c r="AU434" s="52">
        <f t="shared" si="141"/>
        <v>1</v>
      </c>
      <c r="AW434" s="52" t="b">
        <f t="shared" si="142"/>
        <v>0</v>
      </c>
      <c r="AX434" s="52" t="str">
        <f t="shared" si="143"/>
        <v>Unternehmen</v>
      </c>
      <c r="AY434" s="52" t="b">
        <f t="shared" si="144"/>
        <v>0</v>
      </c>
      <c r="AZ434" s="52" t="str">
        <f t="shared" si="145"/>
        <v>10395</v>
      </c>
      <c r="BA434" s="52" t="str">
        <f>VLOOKUP(A434,'BAT Grundtabelle'!A:U,21,0)</f>
        <v>ja</v>
      </c>
      <c r="BB434" s="52" t="str">
        <f t="shared" si="146"/>
        <v>nein</v>
      </c>
      <c r="BC434" s="52" t="str">
        <f t="shared" si="147"/>
        <v>10395</v>
      </c>
      <c r="BD434" s="52" t="str">
        <f t="shared" si="148"/>
        <v>Datenverarbeitungsbetrieb</v>
      </c>
      <c r="BE434" s="52" t="str">
        <f t="shared" si="149"/>
        <v>Unternehmen</v>
      </c>
      <c r="BF434" s="52">
        <f t="shared" si="150"/>
        <v>1</v>
      </c>
    </row>
    <row r="435" spans="1:58" hidden="1" x14ac:dyDescent="0.35">
      <c r="A435" s="107" t="s">
        <v>2810</v>
      </c>
      <c r="B435" s="75" t="s">
        <v>1516</v>
      </c>
      <c r="C435" s="52" t="s">
        <v>3</v>
      </c>
      <c r="D435" s="52" t="s">
        <v>3</v>
      </c>
      <c r="E435" s="52" t="s">
        <v>2</v>
      </c>
      <c r="F435" s="52" t="s">
        <v>2</v>
      </c>
      <c r="G435" s="52" t="s">
        <v>2</v>
      </c>
      <c r="H435" s="52" t="s">
        <v>2</v>
      </c>
      <c r="I435" s="52" t="s">
        <v>3</v>
      </c>
      <c r="J435" s="52">
        <v>1</v>
      </c>
      <c r="K435" s="52" t="s">
        <v>2</v>
      </c>
      <c r="L435" s="52" t="s">
        <v>2</v>
      </c>
      <c r="M435" s="52" t="s">
        <v>2</v>
      </c>
      <c r="N435" s="52" t="s">
        <v>3</v>
      </c>
      <c r="P435" s="52" t="s">
        <v>4</v>
      </c>
      <c r="Q435" s="52" t="str">
        <f t="shared" si="157"/>
        <v>Nein</v>
      </c>
      <c r="R435" s="52" t="str">
        <f t="shared" si="157"/>
        <v>Nein</v>
      </c>
      <c r="S435" s="52" t="str">
        <f t="shared" si="157"/>
        <v>Nein</v>
      </c>
      <c r="T435" s="52" t="str">
        <f t="shared" si="157"/>
        <v>Nein</v>
      </c>
      <c r="U435" s="52" t="str">
        <f t="shared" si="157"/>
        <v>Nein</v>
      </c>
      <c r="V435" s="52" t="str">
        <f t="shared" si="157"/>
        <v>Nein</v>
      </c>
      <c r="W435" s="52" t="str">
        <f t="shared" si="157"/>
        <v>Nein</v>
      </c>
      <c r="X435" s="52" t="str">
        <f t="shared" si="157"/>
        <v>Nein</v>
      </c>
      <c r="Y435" s="52" t="str">
        <f t="shared" si="157"/>
        <v>Nein</v>
      </c>
      <c r="Z435" s="52" t="str">
        <f t="shared" si="157"/>
        <v>Nein</v>
      </c>
      <c r="AA435" s="52" t="str">
        <f t="shared" si="157"/>
        <v>Nein</v>
      </c>
      <c r="AB435" s="52" t="str">
        <f t="shared" si="157"/>
        <v>Nein</v>
      </c>
      <c r="AC435" s="52" t="str">
        <f t="shared" si="157"/>
        <v>Nein</v>
      </c>
      <c r="AD435" s="52" t="str">
        <f t="shared" si="157"/>
        <v>Nein</v>
      </c>
      <c r="AE435" s="52" t="str">
        <f t="shared" si="157"/>
        <v>Nein</v>
      </c>
      <c r="AF435" s="52" t="str">
        <f t="shared" si="157"/>
        <v>Nein</v>
      </c>
      <c r="AG435" s="61" t="str">
        <f>IF(Q435="Ja",VLOOKUP($Q$2,Plausis!A:E,5,0),IF(R435="Ja",VLOOKUP($R$2,Plausis!A:E,5,0),IF(T435="Ja",VLOOKUP($T$2,Plausis!A:E,5,0),IF(U435="Ja",VLOOKUP($U$2,Plausis!A:E,5,0),IF(AA435="Ja",VLOOKUP($AA$2,Plausis!A:E,5,0),IF(AC435="Ja",VLOOKUP($AC$2,Plausis!A:E,5,0),IF(AD435="Ja",VLOOKUP($AD$2,Plausis!A:E,5,0),"")))))))</f>
        <v/>
      </c>
      <c r="AH435" s="52" t="str">
        <f>IF(Y435="Ja",VLOOKUP($Y$2,Plausis!A:E,5,0),"")</f>
        <v/>
      </c>
      <c r="AI435" s="52" t="str">
        <f t="shared" si="138"/>
        <v>Ja</v>
      </c>
      <c r="AJ435" s="52" t="str">
        <f>IF(S435="Ja",VLOOKUP($S$2,Plausis!A:E,5,0),IF(V435="Ja",VLOOKUP($V$2,Plausis!A:E,5,0),IF(X435="Ja",VLOOKUP($X$2,Plausis!A:E,5,0),"")))</f>
        <v/>
      </c>
      <c r="AL435" s="52" t="s">
        <v>3</v>
      </c>
      <c r="AM435" s="114">
        <v>45531</v>
      </c>
      <c r="AN435" s="52" t="s">
        <v>4467</v>
      </c>
      <c r="AO435" s="52" t="str">
        <f>VLOOKUP(B435,'BAT Grundtabelle'!B:T,19,0)</f>
        <v>ja</v>
      </c>
      <c r="AP435" s="105" t="str">
        <f t="shared" si="139"/>
        <v>10396</v>
      </c>
      <c r="AQ435" s="52" t="str">
        <f t="shared" si="140"/>
        <v>Dekorationsartikeleinzelhandel mit/ohne Montage</v>
      </c>
      <c r="AR435" s="52" t="b">
        <f t="shared" si="156"/>
        <v>0</v>
      </c>
      <c r="AS435" s="52" t="b">
        <f t="shared" si="156"/>
        <v>0</v>
      </c>
      <c r="AT435" s="52" t="b">
        <f t="shared" si="156"/>
        <v>0</v>
      </c>
      <c r="AU435" s="52">
        <f t="shared" si="141"/>
        <v>1</v>
      </c>
      <c r="AW435" s="52" t="b">
        <f t="shared" si="142"/>
        <v>0</v>
      </c>
      <c r="AX435" s="52" t="str">
        <f t="shared" si="143"/>
        <v>Unternehmen</v>
      </c>
      <c r="AY435" s="52" t="b">
        <f t="shared" si="144"/>
        <v>0</v>
      </c>
      <c r="AZ435" s="52" t="str">
        <f t="shared" si="145"/>
        <v>10396</v>
      </c>
      <c r="BA435" s="52" t="str">
        <f>VLOOKUP(A435,'BAT Grundtabelle'!A:U,21,0)</f>
        <v>ja</v>
      </c>
      <c r="BB435" s="52" t="str">
        <f t="shared" si="146"/>
        <v>nein</v>
      </c>
      <c r="BC435" s="52" t="str">
        <f t="shared" si="147"/>
        <v>10396</v>
      </c>
      <c r="BD435" s="52" t="str">
        <f t="shared" si="148"/>
        <v>Dekorationsartikeleinzelhandel mit/ohne Montage</v>
      </c>
      <c r="BE435" s="52" t="str">
        <f t="shared" si="149"/>
        <v>Unternehmen</v>
      </c>
      <c r="BF435" s="52">
        <f t="shared" si="150"/>
        <v>1</v>
      </c>
    </row>
    <row r="436" spans="1:58" hidden="1" x14ac:dyDescent="0.35">
      <c r="A436" s="107" t="s">
        <v>2255</v>
      </c>
      <c r="B436" s="75" t="s">
        <v>2254</v>
      </c>
      <c r="C436" s="52" t="s">
        <v>3</v>
      </c>
      <c r="D436" s="52" t="s">
        <v>3</v>
      </c>
      <c r="E436" s="52" t="s">
        <v>2</v>
      </c>
      <c r="F436" s="52" t="s">
        <v>2</v>
      </c>
      <c r="G436" s="52" t="s">
        <v>2</v>
      </c>
      <c r="H436" s="52" t="s">
        <v>2</v>
      </c>
      <c r="I436" s="52" t="s">
        <v>3</v>
      </c>
      <c r="J436" s="52">
        <v>1</v>
      </c>
      <c r="K436" s="52" t="s">
        <v>2</v>
      </c>
      <c r="L436" s="52" t="s">
        <v>2</v>
      </c>
      <c r="M436" s="52" t="s">
        <v>2</v>
      </c>
      <c r="N436" s="52" t="s">
        <v>3</v>
      </c>
      <c r="P436" s="52" t="s">
        <v>4</v>
      </c>
      <c r="Q436" s="52" t="str">
        <f t="shared" si="157"/>
        <v>Nein</v>
      </c>
      <c r="R436" s="52" t="str">
        <f t="shared" si="157"/>
        <v>Nein</v>
      </c>
      <c r="S436" s="52" t="str">
        <f t="shared" si="157"/>
        <v>Nein</v>
      </c>
      <c r="T436" s="52" t="str">
        <f t="shared" si="157"/>
        <v>Nein</v>
      </c>
      <c r="U436" s="52" t="str">
        <f t="shared" si="157"/>
        <v>Nein</v>
      </c>
      <c r="V436" s="52" t="str">
        <f t="shared" si="157"/>
        <v>Nein</v>
      </c>
      <c r="W436" s="52" t="str">
        <f t="shared" si="157"/>
        <v>Nein</v>
      </c>
      <c r="X436" s="52" t="str">
        <f t="shared" si="157"/>
        <v>Nein</v>
      </c>
      <c r="Y436" s="52" t="str">
        <f t="shared" si="157"/>
        <v>Nein</v>
      </c>
      <c r="Z436" s="52" t="str">
        <f t="shared" si="157"/>
        <v>Nein</v>
      </c>
      <c r="AA436" s="52" t="str">
        <f t="shared" si="157"/>
        <v>Nein</v>
      </c>
      <c r="AB436" s="52" t="str">
        <f t="shared" si="157"/>
        <v>Nein</v>
      </c>
      <c r="AC436" s="52" t="str">
        <f t="shared" si="157"/>
        <v>Nein</v>
      </c>
      <c r="AD436" s="52" t="str">
        <f t="shared" si="157"/>
        <v>Nein</v>
      </c>
      <c r="AE436" s="52" t="str">
        <f t="shared" si="157"/>
        <v>Nein</v>
      </c>
      <c r="AF436" s="52" t="str">
        <f t="shared" si="157"/>
        <v>Nein</v>
      </c>
      <c r="AG436" s="61" t="str">
        <f>IF(Q436="Ja",VLOOKUP($Q$2,Plausis!A:E,5,0),IF(R436="Ja",VLOOKUP($R$2,Plausis!A:E,5,0),IF(T436="Ja",VLOOKUP($T$2,Plausis!A:E,5,0),IF(U436="Ja",VLOOKUP($U$2,Plausis!A:E,5,0),IF(AA436="Ja",VLOOKUP($AA$2,Plausis!A:E,5,0),IF(AC436="Ja",VLOOKUP($AC$2,Plausis!A:E,5,0),IF(AD436="Ja",VLOOKUP($AD$2,Plausis!A:E,5,0),"")))))))</f>
        <v/>
      </c>
      <c r="AH436" s="52" t="str">
        <f>IF(Y436="Ja",VLOOKUP($Y$2,Plausis!A:E,5,0),"")</f>
        <v/>
      </c>
      <c r="AI436" s="52" t="str">
        <f t="shared" si="138"/>
        <v>Ja</v>
      </c>
      <c r="AJ436" s="52" t="str">
        <f>IF(S436="Ja",VLOOKUP($S$2,Plausis!A:E,5,0),IF(V436="Ja",VLOOKUP($V$2,Plausis!A:E,5,0),IF(X436="Ja",VLOOKUP($X$2,Plausis!A:E,5,0),"")))</f>
        <v/>
      </c>
      <c r="AL436" s="52" t="s">
        <v>3</v>
      </c>
      <c r="AM436" s="114">
        <v>45531</v>
      </c>
      <c r="AN436" s="52" t="s">
        <v>4467</v>
      </c>
      <c r="AO436" s="52" t="str">
        <f>VLOOKUP(B436,'BAT Grundtabelle'!B:T,19,0)</f>
        <v>ja</v>
      </c>
      <c r="AP436" s="105" t="str">
        <f t="shared" si="139"/>
        <v>3306</v>
      </c>
      <c r="AQ436" s="52" t="str">
        <f t="shared" si="140"/>
        <v>Dekorationsbetrieb</v>
      </c>
      <c r="AR436" s="52" t="b">
        <f t="shared" si="156"/>
        <v>0</v>
      </c>
      <c r="AS436" s="52" t="b">
        <f t="shared" si="156"/>
        <v>0</v>
      </c>
      <c r="AT436" s="52" t="b">
        <f t="shared" si="156"/>
        <v>0</v>
      </c>
      <c r="AU436" s="52">
        <f t="shared" si="141"/>
        <v>1</v>
      </c>
      <c r="AW436" s="52" t="b">
        <f t="shared" si="142"/>
        <v>0</v>
      </c>
      <c r="AX436" s="52" t="str">
        <f t="shared" si="143"/>
        <v>Unternehmen</v>
      </c>
      <c r="AY436" s="52" t="b">
        <f t="shared" si="144"/>
        <v>0</v>
      </c>
      <c r="AZ436" s="52" t="str">
        <f t="shared" si="145"/>
        <v>3306</v>
      </c>
      <c r="BA436" s="52" t="str">
        <f>VLOOKUP(A436,'BAT Grundtabelle'!A:U,21,0)</f>
        <v>ja</v>
      </c>
      <c r="BB436" s="52" t="str">
        <f t="shared" si="146"/>
        <v>nein</v>
      </c>
      <c r="BC436" s="52" t="str">
        <f t="shared" si="147"/>
        <v>3306</v>
      </c>
      <c r="BD436" s="52" t="str">
        <f t="shared" si="148"/>
        <v>Dekorationsbetrieb</v>
      </c>
      <c r="BE436" s="52" t="str">
        <f t="shared" si="149"/>
        <v>Unternehmen</v>
      </c>
      <c r="BF436" s="52">
        <f t="shared" si="150"/>
        <v>1</v>
      </c>
    </row>
    <row r="437" spans="1:58" hidden="1" x14ac:dyDescent="0.35">
      <c r="A437" s="107" t="s">
        <v>2811</v>
      </c>
      <c r="B437" s="75" t="s">
        <v>478</v>
      </c>
      <c r="C437" s="52" t="s">
        <v>3</v>
      </c>
      <c r="D437" s="52" t="s">
        <v>3</v>
      </c>
      <c r="E437" s="52" t="s">
        <v>2</v>
      </c>
      <c r="F437" s="52" t="s">
        <v>2</v>
      </c>
      <c r="G437" s="52" t="s">
        <v>2</v>
      </c>
      <c r="H437" s="52" t="s">
        <v>2</v>
      </c>
      <c r="I437" s="52" t="s">
        <v>3</v>
      </c>
      <c r="J437" s="52">
        <v>1</v>
      </c>
      <c r="K437" s="52" t="s">
        <v>2</v>
      </c>
      <c r="L437" s="52" t="s">
        <v>2</v>
      </c>
      <c r="M437" s="52" t="s">
        <v>2</v>
      </c>
      <c r="N437" s="52" t="s">
        <v>3</v>
      </c>
      <c r="P437" s="52" t="s">
        <v>4</v>
      </c>
      <c r="Q437" s="52" t="str">
        <f t="shared" si="157"/>
        <v>Nein</v>
      </c>
      <c r="R437" s="52" t="str">
        <f t="shared" si="157"/>
        <v>Nein</v>
      </c>
      <c r="S437" s="52" t="str">
        <f t="shared" si="157"/>
        <v>Nein</v>
      </c>
      <c r="T437" s="52" t="str">
        <f t="shared" si="157"/>
        <v>Nein</v>
      </c>
      <c r="U437" s="52" t="str">
        <f t="shared" si="157"/>
        <v>Nein</v>
      </c>
      <c r="V437" s="52" t="str">
        <f t="shared" si="157"/>
        <v>Nein</v>
      </c>
      <c r="W437" s="52" t="str">
        <f t="shared" si="157"/>
        <v>Nein</v>
      </c>
      <c r="X437" s="52" t="str">
        <f t="shared" si="157"/>
        <v>Nein</v>
      </c>
      <c r="Y437" s="52" t="str">
        <f t="shared" si="157"/>
        <v>Nein</v>
      </c>
      <c r="Z437" s="52" t="str">
        <f t="shared" si="157"/>
        <v>Nein</v>
      </c>
      <c r="AA437" s="52" t="str">
        <f t="shared" si="157"/>
        <v>Nein</v>
      </c>
      <c r="AB437" s="52" t="str">
        <f t="shared" si="157"/>
        <v>Nein</v>
      </c>
      <c r="AC437" s="52" t="str">
        <f t="shared" si="157"/>
        <v>Nein</v>
      </c>
      <c r="AD437" s="52" t="str">
        <f t="shared" si="157"/>
        <v>Nein</v>
      </c>
      <c r="AE437" s="52" t="str">
        <f t="shared" si="157"/>
        <v>Nein</v>
      </c>
      <c r="AF437" s="52" t="str">
        <f t="shared" si="157"/>
        <v>Nein</v>
      </c>
      <c r="AG437" s="61" t="str">
        <f>IF(Q437="Ja",VLOOKUP($Q$2,Plausis!A:E,5,0),IF(R437="Ja",VLOOKUP($R$2,Plausis!A:E,5,0),IF(T437="Ja",VLOOKUP($T$2,Plausis!A:E,5,0),IF(U437="Ja",VLOOKUP($U$2,Plausis!A:E,5,0),IF(AA437="Ja",VLOOKUP($AA$2,Plausis!A:E,5,0),IF(AC437="Ja",VLOOKUP($AC$2,Plausis!A:E,5,0),IF(AD437="Ja",VLOOKUP($AD$2,Plausis!A:E,5,0),"")))))))</f>
        <v/>
      </c>
      <c r="AH437" s="52" t="str">
        <f>IF(Y437="Ja",VLOOKUP($Y$2,Plausis!A:E,5,0),"")</f>
        <v/>
      </c>
      <c r="AI437" s="52" t="str">
        <f t="shared" si="138"/>
        <v>Ja</v>
      </c>
      <c r="AJ437" s="52" t="str">
        <f>IF(S437="Ja",VLOOKUP($S$2,Plausis!A:E,5,0),IF(V437="Ja",VLOOKUP($V$2,Plausis!A:E,5,0),IF(X437="Ja",VLOOKUP($X$2,Plausis!A:E,5,0),"")))</f>
        <v/>
      </c>
      <c r="AL437" s="52" t="s">
        <v>2</v>
      </c>
      <c r="AM437" s="114">
        <v>45531</v>
      </c>
      <c r="AN437" s="52" t="s">
        <v>4467</v>
      </c>
      <c r="AO437" s="52" t="str">
        <f>VLOOKUP(B437,'BAT Grundtabelle'!B:T,19,0)</f>
        <v>ja</v>
      </c>
      <c r="AP437" s="105" t="str">
        <f t="shared" si="139"/>
        <v>10397</v>
      </c>
      <c r="AQ437" s="52" t="str">
        <f t="shared" si="140"/>
        <v>Dentallabor</v>
      </c>
      <c r="AR437" s="52" t="b">
        <f t="shared" si="156"/>
        <v>0</v>
      </c>
      <c r="AS437" s="52" t="b">
        <f t="shared" si="156"/>
        <v>0</v>
      </c>
      <c r="AT437" s="52" t="b">
        <f t="shared" si="156"/>
        <v>0</v>
      </c>
      <c r="AU437" s="52">
        <f t="shared" si="141"/>
        <v>1</v>
      </c>
      <c r="AW437" s="52" t="b">
        <f t="shared" si="142"/>
        <v>0</v>
      </c>
      <c r="AX437" s="52" t="str">
        <f t="shared" si="143"/>
        <v>Unternehmen</v>
      </c>
      <c r="AY437" s="52" t="b">
        <f t="shared" si="144"/>
        <v>0</v>
      </c>
      <c r="AZ437" s="52" t="str">
        <f t="shared" si="145"/>
        <v>10397</v>
      </c>
      <c r="BA437" s="52" t="str">
        <f>VLOOKUP(A437,'BAT Grundtabelle'!A:U,21,0)</f>
        <v>ja</v>
      </c>
      <c r="BB437" s="52" t="str">
        <f t="shared" si="146"/>
        <v>nein</v>
      </c>
      <c r="BC437" s="52" t="str">
        <f t="shared" si="147"/>
        <v>10397</v>
      </c>
      <c r="BD437" s="52" t="str">
        <f t="shared" si="148"/>
        <v>Dentallabor</v>
      </c>
      <c r="BE437" s="52" t="str">
        <f t="shared" si="149"/>
        <v>Unternehmen</v>
      </c>
      <c r="BF437" s="52">
        <f t="shared" si="150"/>
        <v>1</v>
      </c>
    </row>
    <row r="438" spans="1:58" hidden="1" x14ac:dyDescent="0.35">
      <c r="A438" s="107" t="s">
        <v>2812</v>
      </c>
      <c r="B438" s="75" t="s">
        <v>69</v>
      </c>
      <c r="C438" s="52" t="s">
        <v>3</v>
      </c>
      <c r="D438" s="52" t="s">
        <v>3</v>
      </c>
      <c r="E438" s="52" t="s">
        <v>2</v>
      </c>
      <c r="F438" s="52" t="s">
        <v>2</v>
      </c>
      <c r="G438" s="52" t="s">
        <v>2</v>
      </c>
      <c r="H438" s="52" t="s">
        <v>2</v>
      </c>
      <c r="I438" s="52" t="s">
        <v>3</v>
      </c>
      <c r="J438" s="52">
        <v>4</v>
      </c>
      <c r="K438" s="52" t="s">
        <v>2</v>
      </c>
      <c r="L438" s="52" t="s">
        <v>2</v>
      </c>
      <c r="M438" s="52" t="s">
        <v>2</v>
      </c>
      <c r="N438" s="52" t="s">
        <v>3</v>
      </c>
      <c r="O438" s="52" t="s">
        <v>2412</v>
      </c>
      <c r="P438" s="52" t="s">
        <v>4438</v>
      </c>
      <c r="Q438" s="52" t="str">
        <f t="shared" si="157"/>
        <v>Nein</v>
      </c>
      <c r="R438" s="52" t="str">
        <f t="shared" si="157"/>
        <v>Nein</v>
      </c>
      <c r="S438" s="52" t="str">
        <f t="shared" si="157"/>
        <v>Nein</v>
      </c>
      <c r="T438" s="52" t="str">
        <f t="shared" si="157"/>
        <v>Ja</v>
      </c>
      <c r="U438" s="52" t="str">
        <f t="shared" si="157"/>
        <v>Nein</v>
      </c>
      <c r="V438" s="52" t="str">
        <f t="shared" si="157"/>
        <v>Nein</v>
      </c>
      <c r="W438" s="52" t="str">
        <f t="shared" si="157"/>
        <v>Nein</v>
      </c>
      <c r="X438" s="52" t="str">
        <f t="shared" si="157"/>
        <v>Ja</v>
      </c>
      <c r="Y438" s="52" t="str">
        <f t="shared" si="157"/>
        <v>Nein</v>
      </c>
      <c r="Z438" s="52" t="str">
        <f t="shared" si="157"/>
        <v>Nein</v>
      </c>
      <c r="AA438" s="52" t="str">
        <f t="shared" si="157"/>
        <v>Nein</v>
      </c>
      <c r="AB438" s="52" t="str">
        <f t="shared" si="157"/>
        <v>Ja</v>
      </c>
      <c r="AC438" s="52" t="str">
        <f t="shared" si="157"/>
        <v>Nein</v>
      </c>
      <c r="AD438" s="52" t="str">
        <f t="shared" si="157"/>
        <v>Nein</v>
      </c>
      <c r="AE438" s="52" t="str">
        <f t="shared" si="157"/>
        <v>Nein</v>
      </c>
      <c r="AF438" s="52" t="str">
        <f t="shared" si="157"/>
        <v>Nein</v>
      </c>
      <c r="AG438" s="61" t="str">
        <f>IF(Q438="Ja",VLOOKUP($Q$2,Plausis!A:E,5,0),IF(R438="Ja",VLOOKUP($R$2,Plausis!A:E,5,0),IF(T438="Ja",VLOOKUP($T$2,Plausis!A:E,5,0),IF(U438="Ja",VLOOKUP($U$2,Plausis!A:E,5,0),IF(AA438="Ja",VLOOKUP($AA$2,Plausis!A:E,5,0),IF(AC438="Ja",VLOOKUP($AC$2,Plausis!A:E,5,0),IF(AD438="Ja",VLOOKUP($AD$2,Plausis!A:E,5,0),"")))))))</f>
        <v>Dieser Betrieb ist nur im Komfort-RS ohne ergänzenden Spezial-Straf-RS versicherbar.</v>
      </c>
      <c r="AH438" s="52" t="str">
        <f>IF(Y438="Ja",VLOOKUP($Y$2,Plausis!A:E,5,0),"")</f>
        <v/>
      </c>
      <c r="AI438" s="52" t="str">
        <f t="shared" si="138"/>
        <v>Nein</v>
      </c>
      <c r="AJ438" s="52" t="str">
        <f>IF(S438="Ja",VLOOKUP($S$2,Plausis!A:E,5,0),IF(V438="Ja",VLOOKUP($V$2,Plausis!A:E,5,0),IF(X438="Ja",VLOOKUP($X$2,Plausis!A:E,5,0),"")))</f>
        <v>Dieser Betrieb kann nur ohne ergänzenden Spezial-Straf-RS versichert werden.</v>
      </c>
      <c r="AL438" s="52" t="s">
        <v>2</v>
      </c>
      <c r="AM438" s="114">
        <v>45531</v>
      </c>
      <c r="AN438" s="52" t="s">
        <v>4467</v>
      </c>
      <c r="AO438" s="52" t="str">
        <f>VLOOKUP(B438,'BAT Grundtabelle'!B:T,19,0)</f>
        <v>ja</v>
      </c>
      <c r="AP438" s="105" t="str">
        <f t="shared" si="139"/>
        <v>10398</v>
      </c>
      <c r="AQ438" s="52" t="str">
        <f t="shared" si="140"/>
        <v>Deponie</v>
      </c>
      <c r="AR438" s="52" t="b">
        <f t="shared" si="156"/>
        <v>0</v>
      </c>
      <c r="AS438" s="52" t="b">
        <f t="shared" si="156"/>
        <v>0</v>
      </c>
      <c r="AT438" s="52" t="b">
        <f t="shared" si="156"/>
        <v>0</v>
      </c>
      <c r="AU438" s="52">
        <f t="shared" si="141"/>
        <v>4</v>
      </c>
      <c r="AW438" s="52" t="b">
        <f t="shared" si="142"/>
        <v>0</v>
      </c>
      <c r="AX438" s="52" t="str">
        <f t="shared" si="143"/>
        <v>Unternehmen</v>
      </c>
      <c r="AY438" s="52" t="b">
        <f t="shared" si="144"/>
        <v>0</v>
      </c>
      <c r="AZ438" s="52" t="str">
        <f t="shared" si="145"/>
        <v>10398</v>
      </c>
      <c r="BA438" s="52" t="str">
        <f>VLOOKUP(A438,'BAT Grundtabelle'!A:U,21,0)</f>
        <v>ja</v>
      </c>
      <c r="BB438" s="52" t="str">
        <f t="shared" si="146"/>
        <v>nein</v>
      </c>
      <c r="BC438" s="52" t="str">
        <f t="shared" si="147"/>
        <v>10398</v>
      </c>
      <c r="BD438" s="52" t="str">
        <f t="shared" si="148"/>
        <v>Deponie</v>
      </c>
      <c r="BE438" s="52" t="str">
        <f t="shared" si="149"/>
        <v>Unternehmen</v>
      </c>
      <c r="BF438" s="52">
        <f t="shared" si="150"/>
        <v>4</v>
      </c>
    </row>
    <row r="439" spans="1:58" hidden="1" x14ac:dyDescent="0.35">
      <c r="A439" s="107" t="s">
        <v>2299</v>
      </c>
      <c r="B439" s="75" t="s">
        <v>2298</v>
      </c>
      <c r="C439" s="52" t="s">
        <v>3</v>
      </c>
      <c r="D439" s="52" t="s">
        <v>3</v>
      </c>
      <c r="E439" s="52" t="s">
        <v>2</v>
      </c>
      <c r="F439" s="52" t="s">
        <v>2</v>
      </c>
      <c r="G439" s="52" t="s">
        <v>2</v>
      </c>
      <c r="H439" s="52" t="s">
        <v>2</v>
      </c>
      <c r="I439" s="52" t="s">
        <v>3</v>
      </c>
      <c r="J439" s="52">
        <v>1</v>
      </c>
      <c r="K439" s="52" t="s">
        <v>2</v>
      </c>
      <c r="L439" s="52" t="s">
        <v>2</v>
      </c>
      <c r="M439" s="52" t="s">
        <v>2</v>
      </c>
      <c r="N439" s="52" t="s">
        <v>3</v>
      </c>
      <c r="P439" s="52" t="s">
        <v>4</v>
      </c>
      <c r="Q439" s="52" t="str">
        <f t="shared" si="157"/>
        <v>Nein</v>
      </c>
      <c r="R439" s="52" t="str">
        <f t="shared" si="157"/>
        <v>Nein</v>
      </c>
      <c r="S439" s="52" t="str">
        <f t="shared" si="157"/>
        <v>Nein</v>
      </c>
      <c r="T439" s="52" t="str">
        <f t="shared" si="157"/>
        <v>Nein</v>
      </c>
      <c r="U439" s="52" t="str">
        <f t="shared" si="157"/>
        <v>Nein</v>
      </c>
      <c r="V439" s="52" t="str">
        <f t="shared" si="157"/>
        <v>Nein</v>
      </c>
      <c r="W439" s="52" t="str">
        <f t="shared" si="157"/>
        <v>Nein</v>
      </c>
      <c r="X439" s="52" t="str">
        <f t="shared" si="157"/>
        <v>Nein</v>
      </c>
      <c r="Y439" s="52" t="str">
        <f t="shared" si="157"/>
        <v>Nein</v>
      </c>
      <c r="Z439" s="52" t="str">
        <f t="shared" si="157"/>
        <v>Nein</v>
      </c>
      <c r="AA439" s="52" t="str">
        <f t="shared" si="157"/>
        <v>Nein</v>
      </c>
      <c r="AB439" s="52" t="str">
        <f t="shared" si="157"/>
        <v>Nein</v>
      </c>
      <c r="AC439" s="52" t="str">
        <f t="shared" si="157"/>
        <v>Nein</v>
      </c>
      <c r="AD439" s="52" t="str">
        <f t="shared" si="157"/>
        <v>Nein</v>
      </c>
      <c r="AE439" s="52" t="str">
        <f t="shared" si="157"/>
        <v>Nein</v>
      </c>
      <c r="AF439" s="52" t="str">
        <f t="shared" si="157"/>
        <v>Nein</v>
      </c>
      <c r="AG439" s="61" t="str">
        <f>IF(Q439="Ja",VLOOKUP($Q$2,Plausis!A:E,5,0),IF(R439="Ja",VLOOKUP($R$2,Plausis!A:E,5,0),IF(T439="Ja",VLOOKUP($T$2,Plausis!A:E,5,0),IF(U439="Ja",VLOOKUP($U$2,Plausis!A:E,5,0),IF(AA439="Ja",VLOOKUP($AA$2,Plausis!A:E,5,0),IF(AC439="Ja",VLOOKUP($AC$2,Plausis!A:E,5,0),IF(AD439="Ja",VLOOKUP($AD$2,Plausis!A:E,5,0),"")))))))</f>
        <v/>
      </c>
      <c r="AH439" s="52" t="str">
        <f>IF(Y439="Ja",VLOOKUP($Y$2,Plausis!A:E,5,0),"")</f>
        <v/>
      </c>
      <c r="AI439" s="52" t="str">
        <f t="shared" si="138"/>
        <v>Ja</v>
      </c>
      <c r="AJ439" s="52" t="str">
        <f>IF(S439="Ja",VLOOKUP($S$2,Plausis!A:E,5,0),IF(V439="Ja",VLOOKUP($V$2,Plausis!A:E,5,0),IF(X439="Ja",VLOOKUP($X$2,Plausis!A:E,5,0),"")))</f>
        <v/>
      </c>
      <c r="AL439" s="52" t="s">
        <v>2</v>
      </c>
      <c r="AM439" s="114">
        <v>45531</v>
      </c>
      <c r="AN439" s="52" t="s">
        <v>4467</v>
      </c>
      <c r="AO439" s="52" t="str">
        <f>VLOOKUP(B439,'BAT Grundtabelle'!B:T,19,0)</f>
        <v>ja</v>
      </c>
      <c r="AP439" s="105" t="str">
        <f t="shared" si="139"/>
        <v>3650</v>
      </c>
      <c r="AQ439" s="52" t="str">
        <f t="shared" si="140"/>
        <v>Designer</v>
      </c>
      <c r="AR439" s="52" t="b">
        <f t="shared" si="156"/>
        <v>0</v>
      </c>
      <c r="AS439" s="52" t="b">
        <f t="shared" si="156"/>
        <v>0</v>
      </c>
      <c r="AT439" s="52" t="b">
        <f t="shared" si="156"/>
        <v>0</v>
      </c>
      <c r="AU439" s="52">
        <f t="shared" si="141"/>
        <v>1</v>
      </c>
      <c r="AW439" s="52" t="b">
        <f t="shared" si="142"/>
        <v>0</v>
      </c>
      <c r="AX439" s="52" t="str">
        <f t="shared" si="143"/>
        <v>Unternehmen</v>
      </c>
      <c r="AY439" s="52" t="b">
        <f t="shared" si="144"/>
        <v>0</v>
      </c>
      <c r="AZ439" s="52" t="str">
        <f t="shared" si="145"/>
        <v>3650</v>
      </c>
      <c r="BA439" s="52" t="str">
        <f>VLOOKUP(A439,'BAT Grundtabelle'!A:U,21,0)</f>
        <v>ja</v>
      </c>
      <c r="BB439" s="52" t="str">
        <f t="shared" si="146"/>
        <v>nein</v>
      </c>
      <c r="BC439" s="52" t="str">
        <f t="shared" si="147"/>
        <v>3650</v>
      </c>
      <c r="BD439" s="52" t="str">
        <f t="shared" si="148"/>
        <v>Designer</v>
      </c>
      <c r="BE439" s="52" t="str">
        <f t="shared" si="149"/>
        <v>Unternehmen</v>
      </c>
      <c r="BF439" s="52">
        <f t="shared" si="150"/>
        <v>1</v>
      </c>
    </row>
    <row r="440" spans="1:58" hidden="1" x14ac:dyDescent="0.35">
      <c r="A440" s="107" t="s">
        <v>2158</v>
      </c>
      <c r="B440" s="75" t="s">
        <v>2157</v>
      </c>
      <c r="C440" s="52" t="s">
        <v>3</v>
      </c>
      <c r="D440" s="52" t="s">
        <v>3</v>
      </c>
      <c r="E440" s="52" t="s">
        <v>2</v>
      </c>
      <c r="F440" s="52" t="s">
        <v>2</v>
      </c>
      <c r="G440" s="52" t="s">
        <v>2</v>
      </c>
      <c r="H440" s="52" t="s">
        <v>2</v>
      </c>
      <c r="I440" s="52" t="s">
        <v>3</v>
      </c>
      <c r="J440" s="52">
        <v>2</v>
      </c>
      <c r="K440" s="52" t="s">
        <v>2</v>
      </c>
      <c r="L440" s="52" t="s">
        <v>2</v>
      </c>
      <c r="M440" s="52" t="s">
        <v>2</v>
      </c>
      <c r="N440" s="52" t="s">
        <v>3</v>
      </c>
      <c r="P440" s="52" t="s">
        <v>4</v>
      </c>
      <c r="Q440" s="52" t="str">
        <f t="shared" si="157"/>
        <v>Nein</v>
      </c>
      <c r="R440" s="52" t="str">
        <f t="shared" si="157"/>
        <v>Nein</v>
      </c>
      <c r="S440" s="52" t="str">
        <f t="shared" si="157"/>
        <v>Nein</v>
      </c>
      <c r="T440" s="52" t="str">
        <f t="shared" si="157"/>
        <v>Nein</v>
      </c>
      <c r="U440" s="52" t="str">
        <f t="shared" si="157"/>
        <v>Nein</v>
      </c>
      <c r="V440" s="52" t="str">
        <f t="shared" si="157"/>
        <v>Nein</v>
      </c>
      <c r="W440" s="52" t="str">
        <f t="shared" si="157"/>
        <v>Nein</v>
      </c>
      <c r="X440" s="52" t="str">
        <f t="shared" si="157"/>
        <v>Nein</v>
      </c>
      <c r="Y440" s="52" t="str">
        <f t="shared" si="157"/>
        <v>Nein</v>
      </c>
      <c r="Z440" s="52" t="str">
        <f t="shared" si="157"/>
        <v>Nein</v>
      </c>
      <c r="AA440" s="52" t="str">
        <f t="shared" si="157"/>
        <v>Nein</v>
      </c>
      <c r="AB440" s="52" t="str">
        <f t="shared" si="157"/>
        <v>Nein</v>
      </c>
      <c r="AC440" s="52" t="str">
        <f t="shared" si="157"/>
        <v>Nein</v>
      </c>
      <c r="AD440" s="52" t="str">
        <f t="shared" si="157"/>
        <v>Nein</v>
      </c>
      <c r="AE440" s="52" t="str">
        <f t="shared" si="157"/>
        <v>Nein</v>
      </c>
      <c r="AF440" s="52" t="str">
        <f t="shared" si="157"/>
        <v>Nein</v>
      </c>
      <c r="AG440" s="61" t="str">
        <f>IF(Q440="Ja",VLOOKUP($Q$2,Plausis!A:E,5,0),IF(R440="Ja",VLOOKUP($R$2,Plausis!A:E,5,0),IF(T440="Ja",VLOOKUP($T$2,Plausis!A:E,5,0),IF(U440="Ja",VLOOKUP($U$2,Plausis!A:E,5,0),IF(AA440="Ja",VLOOKUP($AA$2,Plausis!A:E,5,0),IF(AC440="Ja",VLOOKUP($AC$2,Plausis!A:E,5,0),IF(AD440="Ja",VLOOKUP($AD$2,Plausis!A:E,5,0),"")))))))</f>
        <v/>
      </c>
      <c r="AH440" s="52" t="str">
        <f>IF(Y440="Ja",VLOOKUP($Y$2,Plausis!A:E,5,0),"")</f>
        <v/>
      </c>
      <c r="AI440" s="52" t="str">
        <f t="shared" si="138"/>
        <v>Ja</v>
      </c>
      <c r="AJ440" s="52" t="str">
        <f>IF(S440="Ja",VLOOKUP($S$2,Plausis!A:E,5,0),IF(V440="Ja",VLOOKUP($V$2,Plausis!A:E,5,0),IF(X440="Ja",VLOOKUP($X$2,Plausis!A:E,5,0),"")))</f>
        <v/>
      </c>
      <c r="AL440" s="52" t="s">
        <v>2</v>
      </c>
      <c r="AM440" s="114">
        <v>45531</v>
      </c>
      <c r="AN440" s="52" t="s">
        <v>4467</v>
      </c>
      <c r="AO440" s="52" t="str">
        <f>VLOOKUP(B440,'BAT Grundtabelle'!B:T,19,0)</f>
        <v>ja</v>
      </c>
      <c r="AP440" s="105" t="str">
        <f t="shared" si="139"/>
        <v>5409</v>
      </c>
      <c r="AQ440" s="52" t="str">
        <f t="shared" si="140"/>
        <v>Desinfektionsbetrieb</v>
      </c>
      <c r="AR440" s="52" t="b">
        <f t="shared" si="156"/>
        <v>0</v>
      </c>
      <c r="AS440" s="52" t="b">
        <f t="shared" si="156"/>
        <v>0</v>
      </c>
      <c r="AT440" s="52" t="b">
        <f t="shared" si="156"/>
        <v>0</v>
      </c>
      <c r="AU440" s="52">
        <f t="shared" si="141"/>
        <v>2</v>
      </c>
      <c r="AW440" s="52" t="b">
        <f t="shared" si="142"/>
        <v>0</v>
      </c>
      <c r="AX440" s="52" t="str">
        <f t="shared" si="143"/>
        <v>Unternehmen</v>
      </c>
      <c r="AY440" s="52" t="b">
        <f t="shared" si="144"/>
        <v>0</v>
      </c>
      <c r="AZ440" s="52" t="str">
        <f t="shared" si="145"/>
        <v>5409</v>
      </c>
      <c r="BA440" s="52" t="str">
        <f>VLOOKUP(A440,'BAT Grundtabelle'!A:U,21,0)</f>
        <v>ja</v>
      </c>
      <c r="BB440" s="52" t="str">
        <f t="shared" si="146"/>
        <v>nein</v>
      </c>
      <c r="BC440" s="52" t="str">
        <f t="shared" si="147"/>
        <v>5409</v>
      </c>
      <c r="BD440" s="52" t="str">
        <f t="shared" si="148"/>
        <v>Desinfektionsbetrieb</v>
      </c>
      <c r="BE440" s="52" t="str">
        <f t="shared" si="149"/>
        <v>Unternehmen</v>
      </c>
      <c r="BF440" s="52">
        <f t="shared" si="150"/>
        <v>2</v>
      </c>
    </row>
    <row r="441" spans="1:58" hidden="1" x14ac:dyDescent="0.35">
      <c r="A441" s="107" t="s">
        <v>2813</v>
      </c>
      <c r="B441" s="75" t="s">
        <v>892</v>
      </c>
      <c r="C441" s="52" t="s">
        <v>3</v>
      </c>
      <c r="D441" s="52" t="s">
        <v>3</v>
      </c>
      <c r="E441" s="52" t="s">
        <v>2</v>
      </c>
      <c r="F441" s="52" t="s">
        <v>2</v>
      </c>
      <c r="G441" s="52" t="s">
        <v>2</v>
      </c>
      <c r="H441" s="52" t="s">
        <v>2</v>
      </c>
      <c r="I441" s="52" t="s">
        <v>3</v>
      </c>
      <c r="J441" s="52">
        <v>1</v>
      </c>
      <c r="K441" s="52" t="s">
        <v>2</v>
      </c>
      <c r="L441" s="52" t="s">
        <v>2</v>
      </c>
      <c r="M441" s="52" t="s">
        <v>2</v>
      </c>
      <c r="N441" s="52" t="s">
        <v>3</v>
      </c>
      <c r="P441" s="52" t="s">
        <v>4</v>
      </c>
      <c r="Q441" s="52" t="str">
        <f t="shared" si="157"/>
        <v>Nein</v>
      </c>
      <c r="R441" s="52" t="str">
        <f t="shared" si="157"/>
        <v>Nein</v>
      </c>
      <c r="S441" s="52" t="str">
        <f t="shared" si="157"/>
        <v>Nein</v>
      </c>
      <c r="T441" s="52" t="str">
        <f t="shared" si="157"/>
        <v>Nein</v>
      </c>
      <c r="U441" s="52" t="str">
        <f t="shared" si="157"/>
        <v>Nein</v>
      </c>
      <c r="V441" s="52" t="str">
        <f t="shared" si="157"/>
        <v>Nein</v>
      </c>
      <c r="W441" s="52" t="str">
        <f t="shared" si="157"/>
        <v>Nein</v>
      </c>
      <c r="X441" s="52" t="str">
        <f t="shared" si="157"/>
        <v>Nein</v>
      </c>
      <c r="Y441" s="52" t="str">
        <f t="shared" si="157"/>
        <v>Nein</v>
      </c>
      <c r="Z441" s="52" t="str">
        <f t="shared" si="157"/>
        <v>Nein</v>
      </c>
      <c r="AA441" s="52" t="str">
        <f t="shared" si="157"/>
        <v>Nein</v>
      </c>
      <c r="AB441" s="52" t="str">
        <f t="shared" si="157"/>
        <v>Nein</v>
      </c>
      <c r="AC441" s="52" t="str">
        <f t="shared" si="157"/>
        <v>Nein</v>
      </c>
      <c r="AD441" s="52" t="str">
        <f t="shared" si="157"/>
        <v>Nein</v>
      </c>
      <c r="AE441" s="52" t="str">
        <f t="shared" si="157"/>
        <v>Nein</v>
      </c>
      <c r="AF441" s="52" t="str">
        <f t="shared" si="157"/>
        <v>Nein</v>
      </c>
      <c r="AG441" s="61" t="str">
        <f>IF(Q441="Ja",VLOOKUP($Q$2,Plausis!A:E,5,0),IF(R441="Ja",VLOOKUP($R$2,Plausis!A:E,5,0),IF(T441="Ja",VLOOKUP($T$2,Plausis!A:E,5,0),IF(U441="Ja",VLOOKUP($U$2,Plausis!A:E,5,0),IF(AA441="Ja",VLOOKUP($AA$2,Plausis!A:E,5,0),IF(AC441="Ja",VLOOKUP($AC$2,Plausis!A:E,5,0),IF(AD441="Ja",VLOOKUP($AD$2,Plausis!A:E,5,0),"")))))))</f>
        <v/>
      </c>
      <c r="AH441" s="52" t="str">
        <f>IF(Y441="Ja",VLOOKUP($Y$2,Plausis!A:E,5,0),"")</f>
        <v/>
      </c>
      <c r="AI441" s="52" t="str">
        <f t="shared" si="138"/>
        <v>Ja</v>
      </c>
      <c r="AJ441" s="52" t="str">
        <f>IF(S441="Ja",VLOOKUP($S$2,Plausis!A:E,5,0),IF(V441="Ja",VLOOKUP($V$2,Plausis!A:E,5,0),IF(X441="Ja",VLOOKUP($X$2,Plausis!A:E,5,0),"")))</f>
        <v/>
      </c>
      <c r="AL441" s="52" t="s">
        <v>3</v>
      </c>
      <c r="AM441" s="114">
        <v>45531</v>
      </c>
      <c r="AN441" s="52" t="s">
        <v>4467</v>
      </c>
      <c r="AO441" s="52" t="str">
        <f>VLOOKUP(B441,'BAT Grundtabelle'!B:T,19,0)</f>
        <v>ja</v>
      </c>
      <c r="AP441" s="105" t="str">
        <f t="shared" si="139"/>
        <v>10399</v>
      </c>
      <c r="AQ441" s="52" t="str">
        <f t="shared" si="140"/>
        <v>Dessous-/Miederwarenhandel</v>
      </c>
      <c r="AR441" s="52" t="b">
        <f t="shared" si="156"/>
        <v>0</v>
      </c>
      <c r="AS441" s="52" t="b">
        <f t="shared" si="156"/>
        <v>0</v>
      </c>
      <c r="AT441" s="52" t="b">
        <f t="shared" si="156"/>
        <v>0</v>
      </c>
      <c r="AU441" s="52">
        <f t="shared" si="141"/>
        <v>1</v>
      </c>
      <c r="AW441" s="52" t="b">
        <f t="shared" si="142"/>
        <v>0</v>
      </c>
      <c r="AX441" s="52" t="str">
        <f t="shared" si="143"/>
        <v>Unternehmen</v>
      </c>
      <c r="AY441" s="52" t="b">
        <f t="shared" si="144"/>
        <v>0</v>
      </c>
      <c r="AZ441" s="52" t="str">
        <f t="shared" si="145"/>
        <v>10399</v>
      </c>
      <c r="BA441" s="52" t="str">
        <f>VLOOKUP(A441,'BAT Grundtabelle'!A:U,21,0)</f>
        <v>ja</v>
      </c>
      <c r="BB441" s="52" t="str">
        <f t="shared" si="146"/>
        <v>nein</v>
      </c>
      <c r="BC441" s="52" t="str">
        <f t="shared" si="147"/>
        <v>10399</v>
      </c>
      <c r="BD441" s="52" t="str">
        <f t="shared" si="148"/>
        <v>Dessous-/Miederwarenhandel</v>
      </c>
      <c r="BE441" s="52" t="str">
        <f t="shared" si="149"/>
        <v>Unternehmen</v>
      </c>
      <c r="BF441" s="52">
        <f t="shared" si="150"/>
        <v>1</v>
      </c>
    </row>
    <row r="442" spans="1:58" hidden="1" x14ac:dyDescent="0.35">
      <c r="A442" s="107" t="s">
        <v>2814</v>
      </c>
      <c r="B442" s="75" t="s">
        <v>1630</v>
      </c>
      <c r="C442" s="52" t="s">
        <v>3</v>
      </c>
      <c r="D442" s="52" t="s">
        <v>3</v>
      </c>
      <c r="E442" s="52" t="s">
        <v>2</v>
      </c>
      <c r="F442" s="52" t="s">
        <v>2</v>
      </c>
      <c r="G442" s="52" t="s">
        <v>2</v>
      </c>
      <c r="H442" s="52" t="s">
        <v>2</v>
      </c>
      <c r="I442" s="52" t="s">
        <v>3</v>
      </c>
      <c r="J442" s="52">
        <v>2</v>
      </c>
      <c r="K442" s="52" t="s">
        <v>2</v>
      </c>
      <c r="L442" s="52" t="s">
        <v>2</v>
      </c>
      <c r="M442" s="52" t="s">
        <v>2</v>
      </c>
      <c r="N442" s="52" t="s">
        <v>3</v>
      </c>
      <c r="P442" s="52" t="s">
        <v>4</v>
      </c>
      <c r="Q442" s="52" t="str">
        <f t="shared" si="157"/>
        <v>Nein</v>
      </c>
      <c r="R442" s="52" t="str">
        <f t="shared" si="157"/>
        <v>Nein</v>
      </c>
      <c r="S442" s="52" t="str">
        <f t="shared" si="157"/>
        <v>Nein</v>
      </c>
      <c r="T442" s="52" t="str">
        <f t="shared" si="157"/>
        <v>Nein</v>
      </c>
      <c r="U442" s="52" t="str">
        <f t="shared" si="157"/>
        <v>Nein</v>
      </c>
      <c r="V442" s="52" t="str">
        <f t="shared" si="157"/>
        <v>Nein</v>
      </c>
      <c r="W442" s="52" t="str">
        <f t="shared" si="157"/>
        <v>Nein</v>
      </c>
      <c r="X442" s="52" t="str">
        <f t="shared" si="157"/>
        <v>Nein</v>
      </c>
      <c r="Y442" s="52" t="str">
        <f t="shared" si="157"/>
        <v>Nein</v>
      </c>
      <c r="Z442" s="52" t="str">
        <f t="shared" si="157"/>
        <v>Nein</v>
      </c>
      <c r="AA442" s="52" t="str">
        <f t="shared" si="157"/>
        <v>Nein</v>
      </c>
      <c r="AB442" s="52" t="str">
        <f t="shared" si="157"/>
        <v>Nein</v>
      </c>
      <c r="AC442" s="52" t="str">
        <f t="shared" si="157"/>
        <v>Nein</v>
      </c>
      <c r="AD442" s="52" t="str">
        <f t="shared" si="157"/>
        <v>Nein</v>
      </c>
      <c r="AE442" s="52" t="str">
        <f t="shared" si="157"/>
        <v>Nein</v>
      </c>
      <c r="AF442" s="52" t="str">
        <f t="shared" si="157"/>
        <v>Nein</v>
      </c>
      <c r="AG442" s="61" t="str">
        <f>IF(Q442="Ja",VLOOKUP($Q$2,Plausis!A:E,5,0),IF(R442="Ja",VLOOKUP($R$2,Plausis!A:E,5,0),IF(T442="Ja",VLOOKUP($T$2,Plausis!A:E,5,0),IF(U442="Ja",VLOOKUP($U$2,Plausis!A:E,5,0),IF(AA442="Ja",VLOOKUP($AA$2,Plausis!A:E,5,0),IF(AC442="Ja",VLOOKUP($AC$2,Plausis!A:E,5,0),IF(AD442="Ja",VLOOKUP($AD$2,Plausis!A:E,5,0),"")))))))</f>
        <v/>
      </c>
      <c r="AH442" s="52" t="str">
        <f>IF(Y442="Ja",VLOOKUP($Y$2,Plausis!A:E,5,0),"")</f>
        <v/>
      </c>
      <c r="AI442" s="52" t="str">
        <f t="shared" si="138"/>
        <v>Ja</v>
      </c>
      <c r="AJ442" s="52" t="str">
        <f>IF(S442="Ja",VLOOKUP($S$2,Plausis!A:E,5,0),IF(V442="Ja",VLOOKUP($V$2,Plausis!A:E,5,0),IF(X442="Ja",VLOOKUP($X$2,Plausis!A:E,5,0),"")))</f>
        <v/>
      </c>
      <c r="AL442" s="52" t="s">
        <v>2</v>
      </c>
      <c r="AM442" s="114">
        <v>45531</v>
      </c>
      <c r="AN442" s="52" t="s">
        <v>4467</v>
      </c>
      <c r="AO442" s="52" t="str">
        <f>VLOOKUP(B442,'BAT Grundtabelle'!B:T,19,0)</f>
        <v>ja</v>
      </c>
      <c r="AP442" s="105" t="str">
        <f t="shared" si="139"/>
        <v>10400</v>
      </c>
      <c r="AQ442" s="52" t="str">
        <f t="shared" si="140"/>
        <v>Detektiv, Detektei (ohne Bewachung)</v>
      </c>
      <c r="AR442" s="52" t="b">
        <f t="shared" si="156"/>
        <v>0</v>
      </c>
      <c r="AS442" s="52" t="b">
        <f t="shared" si="156"/>
        <v>0</v>
      </c>
      <c r="AT442" s="52" t="b">
        <f t="shared" si="156"/>
        <v>0</v>
      </c>
      <c r="AU442" s="52">
        <f t="shared" si="141"/>
        <v>2</v>
      </c>
      <c r="AW442" s="52" t="b">
        <f t="shared" si="142"/>
        <v>0</v>
      </c>
      <c r="AX442" s="52" t="str">
        <f t="shared" si="143"/>
        <v>Unternehmen</v>
      </c>
      <c r="AY442" s="52" t="b">
        <f t="shared" si="144"/>
        <v>0</v>
      </c>
      <c r="AZ442" s="52" t="str">
        <f t="shared" si="145"/>
        <v>10400</v>
      </c>
      <c r="BA442" s="52" t="str">
        <f>VLOOKUP(A442,'BAT Grundtabelle'!A:U,21,0)</f>
        <v>ja</v>
      </c>
      <c r="BB442" s="52" t="str">
        <f t="shared" si="146"/>
        <v>nein</v>
      </c>
      <c r="BC442" s="52" t="str">
        <f t="shared" si="147"/>
        <v>10400</v>
      </c>
      <c r="BD442" s="52" t="str">
        <f t="shared" si="148"/>
        <v>Detektiv, Detektei (ohne Bewachung)</v>
      </c>
      <c r="BE442" s="52" t="str">
        <f t="shared" si="149"/>
        <v>Unternehmen</v>
      </c>
      <c r="BF442" s="52">
        <f t="shared" si="150"/>
        <v>2</v>
      </c>
    </row>
    <row r="443" spans="1:58" hidden="1" x14ac:dyDescent="0.35">
      <c r="A443" s="107" t="s">
        <v>2815</v>
      </c>
      <c r="B443" s="75" t="s">
        <v>1929</v>
      </c>
      <c r="C443" s="52" t="s">
        <v>3</v>
      </c>
      <c r="D443" s="52" t="s">
        <v>3</v>
      </c>
      <c r="E443" s="52" t="s">
        <v>2</v>
      </c>
      <c r="F443" s="52" t="s">
        <v>2</v>
      </c>
      <c r="G443" s="52" t="s">
        <v>2</v>
      </c>
      <c r="H443" s="52" t="s">
        <v>2</v>
      </c>
      <c r="I443" s="52" t="s">
        <v>3</v>
      </c>
      <c r="J443" s="52">
        <v>1</v>
      </c>
      <c r="K443" s="52" t="s">
        <v>2</v>
      </c>
      <c r="L443" s="52" t="s">
        <v>2</v>
      </c>
      <c r="M443" s="52" t="s">
        <v>2</v>
      </c>
      <c r="N443" s="52" t="s">
        <v>3</v>
      </c>
      <c r="P443" s="52" t="s">
        <v>4</v>
      </c>
      <c r="Q443" s="52" t="str">
        <f t="shared" ref="Q443:AF452" si="158">IF(ISERROR(FIND(Q$2,$P443,1)),"Nein","Ja")</f>
        <v>Nein</v>
      </c>
      <c r="R443" s="52" t="str">
        <f t="shared" si="158"/>
        <v>Nein</v>
      </c>
      <c r="S443" s="52" t="str">
        <f t="shared" si="158"/>
        <v>Nein</v>
      </c>
      <c r="T443" s="52" t="str">
        <f t="shared" si="158"/>
        <v>Nein</v>
      </c>
      <c r="U443" s="52" t="str">
        <f t="shared" si="158"/>
        <v>Nein</v>
      </c>
      <c r="V443" s="52" t="str">
        <f t="shared" si="158"/>
        <v>Nein</v>
      </c>
      <c r="W443" s="52" t="str">
        <f t="shared" si="158"/>
        <v>Nein</v>
      </c>
      <c r="X443" s="52" t="str">
        <f t="shared" si="158"/>
        <v>Nein</v>
      </c>
      <c r="Y443" s="52" t="str">
        <f t="shared" si="158"/>
        <v>Nein</v>
      </c>
      <c r="Z443" s="52" t="str">
        <f t="shared" si="158"/>
        <v>Nein</v>
      </c>
      <c r="AA443" s="52" t="str">
        <f t="shared" si="158"/>
        <v>Nein</v>
      </c>
      <c r="AB443" s="52" t="str">
        <f t="shared" si="158"/>
        <v>Nein</v>
      </c>
      <c r="AC443" s="52" t="str">
        <f t="shared" si="158"/>
        <v>Nein</v>
      </c>
      <c r="AD443" s="52" t="str">
        <f t="shared" si="158"/>
        <v>Nein</v>
      </c>
      <c r="AE443" s="52" t="str">
        <f t="shared" si="158"/>
        <v>Nein</v>
      </c>
      <c r="AF443" s="52" t="str">
        <f t="shared" si="158"/>
        <v>Nein</v>
      </c>
      <c r="AG443" s="61" t="str">
        <f>IF(Q443="Ja",VLOOKUP($Q$2,Plausis!A:E,5,0),IF(R443="Ja",VLOOKUP($R$2,Plausis!A:E,5,0),IF(T443="Ja",VLOOKUP($T$2,Plausis!A:E,5,0),IF(U443="Ja",VLOOKUP($U$2,Plausis!A:E,5,0),IF(AA443="Ja",VLOOKUP($AA$2,Plausis!A:E,5,0),IF(AC443="Ja",VLOOKUP($AC$2,Plausis!A:E,5,0),IF(AD443="Ja",VLOOKUP($AD$2,Plausis!A:E,5,0),"")))))))</f>
        <v/>
      </c>
      <c r="AH443" s="52" t="str">
        <f>IF(Y443="Ja",VLOOKUP($Y$2,Plausis!A:E,5,0),"")</f>
        <v/>
      </c>
      <c r="AI443" s="52" t="str">
        <f t="shared" si="138"/>
        <v>Ja</v>
      </c>
      <c r="AJ443" s="52" t="str">
        <f>IF(S443="Ja",VLOOKUP($S$2,Plausis!A:E,5,0),IF(V443="Ja",VLOOKUP($V$2,Plausis!A:E,5,0),IF(X443="Ja",VLOOKUP($X$2,Plausis!A:E,5,0),"")))</f>
        <v/>
      </c>
      <c r="AL443" s="52" t="s">
        <v>2</v>
      </c>
      <c r="AM443" s="114">
        <v>45531</v>
      </c>
      <c r="AN443" s="52" t="s">
        <v>4467</v>
      </c>
      <c r="AO443" s="52" t="str">
        <f>VLOOKUP(B443,'BAT Grundtabelle'!B:T,19,0)</f>
        <v>ja</v>
      </c>
      <c r="AP443" s="105" t="str">
        <f t="shared" si="139"/>
        <v>10401</v>
      </c>
      <c r="AQ443" s="52" t="str">
        <f t="shared" si="140"/>
        <v>Devotionalienhandel</v>
      </c>
      <c r="AR443" s="52" t="b">
        <f t="shared" ref="AR443:AT462" si="159">IF(ISERROR(FIND(AR$1,$P443,1)),FALSE,TRUE)</f>
        <v>0</v>
      </c>
      <c r="AS443" s="52" t="b">
        <f t="shared" si="159"/>
        <v>0</v>
      </c>
      <c r="AT443" s="52" t="b">
        <f t="shared" si="159"/>
        <v>0</v>
      </c>
      <c r="AU443" s="52">
        <f t="shared" si="141"/>
        <v>1</v>
      </c>
      <c r="AW443" s="52" t="b">
        <f t="shared" si="142"/>
        <v>0</v>
      </c>
      <c r="AX443" s="52" t="str">
        <f t="shared" si="143"/>
        <v>Unternehmen</v>
      </c>
      <c r="AY443" s="52" t="b">
        <f t="shared" si="144"/>
        <v>0</v>
      </c>
      <c r="AZ443" s="52" t="str">
        <f t="shared" si="145"/>
        <v>10401</v>
      </c>
      <c r="BA443" s="52" t="str">
        <f>VLOOKUP(A443,'BAT Grundtabelle'!A:U,21,0)</f>
        <v>ja</v>
      </c>
      <c r="BB443" s="52" t="str">
        <f t="shared" si="146"/>
        <v>nein</v>
      </c>
      <c r="BC443" s="52" t="str">
        <f t="shared" si="147"/>
        <v>10401</v>
      </c>
      <c r="BD443" s="52" t="str">
        <f t="shared" si="148"/>
        <v>Devotionalienhandel</v>
      </c>
      <c r="BE443" s="52" t="str">
        <f t="shared" si="149"/>
        <v>Unternehmen</v>
      </c>
      <c r="BF443" s="52">
        <f t="shared" si="150"/>
        <v>1</v>
      </c>
    </row>
    <row r="444" spans="1:58" ht="29" hidden="1" x14ac:dyDescent="0.35">
      <c r="A444" s="107" t="s">
        <v>2816</v>
      </c>
      <c r="B444" s="75" t="s">
        <v>1421</v>
      </c>
      <c r="C444" s="52" t="s">
        <v>3</v>
      </c>
      <c r="D444" s="52" t="s">
        <v>3</v>
      </c>
      <c r="E444" s="52" t="s">
        <v>2</v>
      </c>
      <c r="F444" s="52" t="s">
        <v>2</v>
      </c>
      <c r="G444" s="52" t="s">
        <v>2</v>
      </c>
      <c r="H444" s="52" t="s">
        <v>2</v>
      </c>
      <c r="I444" s="52" t="s">
        <v>2</v>
      </c>
      <c r="J444" s="52" t="s">
        <v>2</v>
      </c>
      <c r="K444" s="52" t="s">
        <v>2</v>
      </c>
      <c r="L444" s="52" t="s">
        <v>3</v>
      </c>
      <c r="M444" s="52" t="s">
        <v>2</v>
      </c>
      <c r="N444" s="52" t="s">
        <v>3</v>
      </c>
      <c r="O444" s="52" t="s">
        <v>2409</v>
      </c>
      <c r="P444" s="52" t="s">
        <v>58</v>
      </c>
      <c r="Q444" s="52" t="str">
        <f t="shared" si="158"/>
        <v>Nein</v>
      </c>
      <c r="R444" s="52" t="str">
        <f t="shared" si="158"/>
        <v>Nein</v>
      </c>
      <c r="S444" s="52" t="str">
        <f t="shared" si="158"/>
        <v>Nein</v>
      </c>
      <c r="T444" s="52" t="str">
        <f t="shared" si="158"/>
        <v>Nein</v>
      </c>
      <c r="U444" s="52" t="str">
        <f t="shared" si="158"/>
        <v>Ja</v>
      </c>
      <c r="V444" s="52" t="str">
        <f t="shared" si="158"/>
        <v>Ja</v>
      </c>
      <c r="W444" s="52" t="str">
        <f t="shared" si="158"/>
        <v>Nein</v>
      </c>
      <c r="X444" s="52" t="str">
        <f t="shared" si="158"/>
        <v>Nein</v>
      </c>
      <c r="Y444" s="52" t="str">
        <f t="shared" si="158"/>
        <v>Nein</v>
      </c>
      <c r="Z444" s="52" t="str">
        <f t="shared" si="158"/>
        <v>Nein</v>
      </c>
      <c r="AA444" s="52" t="str">
        <f t="shared" si="158"/>
        <v>Nein</v>
      </c>
      <c r="AB444" s="52" t="str">
        <f t="shared" si="158"/>
        <v>Nein</v>
      </c>
      <c r="AC444" s="52" t="str">
        <f t="shared" si="158"/>
        <v>Nein</v>
      </c>
      <c r="AD444" s="52" t="str">
        <f t="shared" si="158"/>
        <v>Nein</v>
      </c>
      <c r="AE444" s="52" t="str">
        <f t="shared" si="158"/>
        <v>Nein</v>
      </c>
      <c r="AF444" s="52" t="str">
        <f t="shared" si="158"/>
        <v>Nein</v>
      </c>
      <c r="AG444" s="61" t="str">
        <f>IF(Q444="Ja",VLOOKUP($Q$2,Plausis!A:E,5,0),IF(R444="Ja",VLOOKUP($R$2,Plausis!A:E,5,0),IF(T444="Ja",VLOOKUP($T$2,Plausis!A:E,5,0),IF(U444="Ja",VLOOKUP($U$2,Plausis!A:E,5,0),IF(AA444="Ja",VLOOKUP($AA$2,Plausis!A:E,5,0),IF(AC444="Ja",VLOOKUP($AC$2,Plausis!A:E,5,0),IF(AD444="Ja",VLOOKUP($AD$2,Plausis!A:E,5,0),"")))))))</f>
        <v>Dieser Betrieb kann nur im Komfort-RS ohne ergänzenden Spezial-Straf-RS oder über einen Sondertarif zum SSR versichert werden.</v>
      </c>
      <c r="AH444" s="52" t="str">
        <f>IF(Y444="Ja",VLOOKUP($Y$2,Plausis!A:E,5,0),"")</f>
        <v/>
      </c>
      <c r="AI444" s="52" t="str">
        <f t="shared" si="138"/>
        <v>Nein</v>
      </c>
      <c r="AJ444" s="52" t="str">
        <f>IF(S444="Ja",VLOOKUP($S$2,Plausis!A:E,5,0),IF(V444="Ja",VLOOKUP($V$2,Plausis!A:E,5,0),IF(X444="Ja",VLOOKUP($X$2,Plausis!A:E,5,0),"")))</f>
        <v>Dieser Betrieb kann nur über einen Sondertarif zum SSR versichert werden.</v>
      </c>
      <c r="AL444" s="52" t="s">
        <v>3</v>
      </c>
      <c r="AM444" s="114">
        <v>45531</v>
      </c>
      <c r="AN444" s="52" t="s">
        <v>4467</v>
      </c>
      <c r="AO444" s="52" t="str">
        <f>VLOOKUP(B444,'BAT Grundtabelle'!B:T,19,0)</f>
        <v>ja</v>
      </c>
      <c r="AP444" s="105" t="str">
        <f t="shared" si="139"/>
        <v>10402</v>
      </c>
      <c r="AQ444" s="52" t="str">
        <f t="shared" si="140"/>
        <v>Diakonisches Heim</v>
      </c>
      <c r="AR444" s="52" t="b">
        <f t="shared" si="159"/>
        <v>0</v>
      </c>
      <c r="AS444" s="52" t="b">
        <f t="shared" si="159"/>
        <v>0</v>
      </c>
      <c r="AT444" s="52" t="b">
        <f t="shared" si="159"/>
        <v>0</v>
      </c>
      <c r="AU444" s="52" t="str">
        <f t="shared" si="141"/>
        <v>Eigener Tarif</v>
      </c>
      <c r="AW444" s="52" t="b">
        <f t="shared" si="142"/>
        <v>0</v>
      </c>
      <c r="AX444" s="52" t="str">
        <f t="shared" si="143"/>
        <v>Eigener Tarif</v>
      </c>
      <c r="AY444" s="52" t="b">
        <f t="shared" si="144"/>
        <v>0</v>
      </c>
      <c r="AZ444" s="52" t="str">
        <f t="shared" si="145"/>
        <v>10402</v>
      </c>
      <c r="BA444" s="52" t="str">
        <f>VLOOKUP(A444,'BAT Grundtabelle'!A:U,21,0)</f>
        <v>ja</v>
      </c>
      <c r="BB444" s="52" t="str">
        <f t="shared" si="146"/>
        <v>nein</v>
      </c>
      <c r="BC444" s="52" t="str">
        <f t="shared" si="147"/>
        <v>10402</v>
      </c>
      <c r="BD444" s="52" t="str">
        <f t="shared" si="148"/>
        <v>Diakonisches Heim</v>
      </c>
      <c r="BE444" s="52" t="str">
        <f t="shared" si="149"/>
        <v>Eigener Tarif</v>
      </c>
      <c r="BF444" s="52" t="str">
        <f t="shared" si="150"/>
        <v>Eigener Tarif</v>
      </c>
    </row>
    <row r="445" spans="1:58" x14ac:dyDescent="0.35">
      <c r="A445" s="107" t="s">
        <v>2817</v>
      </c>
      <c r="B445" s="75" t="s">
        <v>1028</v>
      </c>
      <c r="C445" s="52" t="s">
        <v>3</v>
      </c>
      <c r="D445" s="52" t="s">
        <v>3</v>
      </c>
      <c r="E445" s="52" t="s">
        <v>2</v>
      </c>
      <c r="F445" s="52" t="s">
        <v>2</v>
      </c>
      <c r="G445" s="52" t="s">
        <v>3</v>
      </c>
      <c r="H445" s="52" t="s">
        <v>2</v>
      </c>
      <c r="I445" s="52" t="s">
        <v>3</v>
      </c>
      <c r="J445" s="52">
        <v>1</v>
      </c>
      <c r="K445" s="52" t="s">
        <v>2</v>
      </c>
      <c r="L445" s="52" t="s">
        <v>2</v>
      </c>
      <c r="M445" s="52" t="s">
        <v>2</v>
      </c>
      <c r="N445" s="52" t="s">
        <v>3</v>
      </c>
      <c r="O445" s="52" t="s">
        <v>4468</v>
      </c>
      <c r="P445" s="52" t="s">
        <v>4</v>
      </c>
      <c r="Q445" s="52" t="str">
        <f t="shared" si="158"/>
        <v>Nein</v>
      </c>
      <c r="R445" s="52" t="str">
        <f t="shared" si="158"/>
        <v>Nein</v>
      </c>
      <c r="S445" s="52" t="str">
        <f t="shared" si="158"/>
        <v>Nein</v>
      </c>
      <c r="T445" s="52" t="str">
        <f t="shared" si="158"/>
        <v>Nein</v>
      </c>
      <c r="U445" s="52" t="str">
        <f t="shared" si="158"/>
        <v>Nein</v>
      </c>
      <c r="V445" s="52" t="str">
        <f t="shared" si="158"/>
        <v>Nein</v>
      </c>
      <c r="W445" s="52" t="str">
        <f t="shared" si="158"/>
        <v>Nein</v>
      </c>
      <c r="X445" s="52" t="str">
        <f t="shared" si="158"/>
        <v>Nein</v>
      </c>
      <c r="Y445" s="52" t="str">
        <f t="shared" si="158"/>
        <v>Nein</v>
      </c>
      <c r="Z445" s="52" t="str">
        <f t="shared" si="158"/>
        <v>Nein</v>
      </c>
      <c r="AA445" s="52" t="str">
        <f t="shared" si="158"/>
        <v>Nein</v>
      </c>
      <c r="AB445" s="52" t="str">
        <f t="shared" si="158"/>
        <v>Nein</v>
      </c>
      <c r="AC445" s="52" t="str">
        <f t="shared" si="158"/>
        <v>Nein</v>
      </c>
      <c r="AD445" s="52" t="str">
        <f t="shared" si="158"/>
        <v>Nein</v>
      </c>
      <c r="AE445" s="52" t="str">
        <f t="shared" si="158"/>
        <v>Nein</v>
      </c>
      <c r="AF445" s="52" t="str">
        <f t="shared" si="158"/>
        <v>Nein</v>
      </c>
      <c r="AG445" s="61" t="str">
        <f>IF(Q445="Ja",VLOOKUP($Q$2,Plausis!A:E,5,0),IF(R445="Ja",VLOOKUP($R$2,Plausis!A:E,5,0),IF(T445="Ja",VLOOKUP($T$2,Plausis!A:E,5,0),IF(U445="Ja",VLOOKUP($U$2,Plausis!A:E,5,0),IF(AA445="Ja",VLOOKUP($AA$2,Plausis!A:E,5,0),IF(AC445="Ja",VLOOKUP($AC$2,Plausis!A:E,5,0),IF(AD445="Ja",VLOOKUP($AD$2,Plausis!A:E,5,0),"")))))))</f>
        <v/>
      </c>
      <c r="AH445" s="52" t="str">
        <f>IF(Y445="Ja",VLOOKUP($Y$2,Plausis!A:E,5,0),"")</f>
        <v/>
      </c>
      <c r="AI445" s="52" t="str">
        <f t="shared" si="138"/>
        <v>Ja</v>
      </c>
      <c r="AJ445" s="52" t="str">
        <f>IF(S445="Ja",VLOOKUP($S$2,Plausis!A:E,5,0),IF(V445="Ja",VLOOKUP($V$2,Plausis!A:E,5,0),IF(X445="Ja",VLOOKUP($X$2,Plausis!A:E,5,0),"")))</f>
        <v/>
      </c>
      <c r="AK445" s="52" t="s">
        <v>4442</v>
      </c>
      <c r="AL445" s="52" t="s">
        <v>2</v>
      </c>
      <c r="AM445" s="114">
        <v>45531</v>
      </c>
      <c r="AN445" s="52" t="s">
        <v>4467</v>
      </c>
      <c r="AO445" s="52" t="str">
        <f>VLOOKUP(B445,'BAT Grundtabelle'!B:T,19,0)</f>
        <v>ja</v>
      </c>
      <c r="AP445" s="105" t="str">
        <f t="shared" si="139"/>
        <v>10403</v>
      </c>
      <c r="AQ445" s="52" t="str">
        <f t="shared" si="140"/>
        <v>Dialysezentrum</v>
      </c>
      <c r="AR445" s="52" t="b">
        <f t="shared" si="159"/>
        <v>0</v>
      </c>
      <c r="AS445" s="52" t="b">
        <f t="shared" si="159"/>
        <v>0</v>
      </c>
      <c r="AT445" s="52" t="b">
        <f t="shared" si="159"/>
        <v>0</v>
      </c>
      <c r="AU445" s="52">
        <f t="shared" si="141"/>
        <v>1</v>
      </c>
      <c r="AW445" s="52" t="b">
        <f t="shared" si="142"/>
        <v>0</v>
      </c>
      <c r="AX445" s="52" t="str">
        <f t="shared" si="143"/>
        <v>Unternehmen</v>
      </c>
      <c r="AY445" s="52" t="b">
        <f t="shared" si="144"/>
        <v>0</v>
      </c>
      <c r="AZ445" s="52" t="str">
        <f t="shared" si="145"/>
        <v>10403</v>
      </c>
      <c r="BA445" s="52" t="str">
        <f>VLOOKUP(A445,'BAT Grundtabelle'!A:U,21,0)</f>
        <v>ja</v>
      </c>
      <c r="BB445" s="52" t="str">
        <f t="shared" si="146"/>
        <v>ja</v>
      </c>
      <c r="BC445" s="52" t="str">
        <f t="shared" si="147"/>
        <v>10403</v>
      </c>
      <c r="BD445" s="52" t="str">
        <f t="shared" si="148"/>
        <v>Dialysezentrum</v>
      </c>
      <c r="BE445" s="52" t="str">
        <f t="shared" si="149"/>
        <v>Unternehmen</v>
      </c>
      <c r="BF445" s="52">
        <f t="shared" si="150"/>
        <v>1</v>
      </c>
    </row>
    <row r="446" spans="1:58" hidden="1" x14ac:dyDescent="0.35">
      <c r="A446" s="107" t="s">
        <v>2818</v>
      </c>
      <c r="B446" s="75" t="s">
        <v>1025</v>
      </c>
      <c r="C446" s="52" t="s">
        <v>3</v>
      </c>
      <c r="D446" s="52" t="s">
        <v>3</v>
      </c>
      <c r="E446" s="52" t="s">
        <v>2</v>
      </c>
      <c r="F446" s="52" t="s">
        <v>2</v>
      </c>
      <c r="G446" s="52" t="s">
        <v>2</v>
      </c>
      <c r="H446" s="52" t="s">
        <v>2</v>
      </c>
      <c r="I446" s="52" t="s">
        <v>3</v>
      </c>
      <c r="J446" s="52">
        <v>3</v>
      </c>
      <c r="K446" s="52" t="s">
        <v>2</v>
      </c>
      <c r="L446" s="52" t="s">
        <v>2</v>
      </c>
      <c r="M446" s="52" t="s">
        <v>2</v>
      </c>
      <c r="N446" s="52" t="s">
        <v>3</v>
      </c>
      <c r="P446" s="52" t="s">
        <v>4</v>
      </c>
      <c r="Q446" s="52" t="str">
        <f t="shared" si="158"/>
        <v>Nein</v>
      </c>
      <c r="R446" s="52" t="str">
        <f t="shared" si="158"/>
        <v>Nein</v>
      </c>
      <c r="S446" s="52" t="str">
        <f t="shared" si="158"/>
        <v>Nein</v>
      </c>
      <c r="T446" s="52" t="str">
        <f t="shared" si="158"/>
        <v>Nein</v>
      </c>
      <c r="U446" s="52" t="str">
        <f t="shared" si="158"/>
        <v>Nein</v>
      </c>
      <c r="V446" s="52" t="str">
        <f t="shared" si="158"/>
        <v>Nein</v>
      </c>
      <c r="W446" s="52" t="str">
        <f t="shared" si="158"/>
        <v>Nein</v>
      </c>
      <c r="X446" s="52" t="str">
        <f t="shared" si="158"/>
        <v>Nein</v>
      </c>
      <c r="Y446" s="52" t="str">
        <f t="shared" si="158"/>
        <v>Nein</v>
      </c>
      <c r="Z446" s="52" t="str">
        <f t="shared" si="158"/>
        <v>Nein</v>
      </c>
      <c r="AA446" s="52" t="str">
        <f t="shared" si="158"/>
        <v>Nein</v>
      </c>
      <c r="AB446" s="52" t="str">
        <f t="shared" si="158"/>
        <v>Nein</v>
      </c>
      <c r="AC446" s="52" t="str">
        <f t="shared" si="158"/>
        <v>Nein</v>
      </c>
      <c r="AD446" s="52" t="str">
        <f t="shared" si="158"/>
        <v>Nein</v>
      </c>
      <c r="AE446" s="52" t="str">
        <f t="shared" si="158"/>
        <v>Nein</v>
      </c>
      <c r="AF446" s="52" t="str">
        <f t="shared" si="158"/>
        <v>Nein</v>
      </c>
      <c r="AG446" s="61" t="str">
        <f>IF(Q446="Ja",VLOOKUP($Q$2,Plausis!A:E,5,0),IF(R446="Ja",VLOOKUP($R$2,Plausis!A:E,5,0),IF(T446="Ja",VLOOKUP($T$2,Plausis!A:E,5,0),IF(U446="Ja",VLOOKUP($U$2,Plausis!A:E,5,0),IF(AA446="Ja",VLOOKUP($AA$2,Plausis!A:E,5,0),IF(AC446="Ja",VLOOKUP($AC$2,Plausis!A:E,5,0),IF(AD446="Ja",VLOOKUP($AD$2,Plausis!A:E,5,0),"")))))))</f>
        <v/>
      </c>
      <c r="AH446" s="52" t="str">
        <f>IF(Y446="Ja",VLOOKUP($Y$2,Plausis!A:E,5,0),"")</f>
        <v/>
      </c>
      <c r="AI446" s="52" t="str">
        <f t="shared" si="138"/>
        <v>Ja</v>
      </c>
      <c r="AJ446" s="52" t="str">
        <f>IF(S446="Ja",VLOOKUP($S$2,Plausis!A:E,5,0),IF(V446="Ja",VLOOKUP($V$2,Plausis!A:E,5,0),IF(X446="Ja",VLOOKUP($X$2,Plausis!A:E,5,0),"")))</f>
        <v/>
      </c>
      <c r="AL446" s="52" t="s">
        <v>2</v>
      </c>
      <c r="AM446" s="114">
        <v>45531</v>
      </c>
      <c r="AN446" s="52" t="s">
        <v>4467</v>
      </c>
      <c r="AO446" s="52" t="str">
        <f>VLOOKUP(B446,'BAT Grundtabelle'!B:T,19,0)</f>
        <v>ja</v>
      </c>
      <c r="AP446" s="105" t="str">
        <f t="shared" si="139"/>
        <v>10404</v>
      </c>
      <c r="AQ446" s="52" t="str">
        <f t="shared" si="140"/>
        <v>Dienstleistung für Senioren/Pflegebedürftige</v>
      </c>
      <c r="AR446" s="52" t="b">
        <f t="shared" si="159"/>
        <v>0</v>
      </c>
      <c r="AS446" s="52" t="b">
        <f t="shared" si="159"/>
        <v>0</v>
      </c>
      <c r="AT446" s="52" t="b">
        <f t="shared" si="159"/>
        <v>0</v>
      </c>
      <c r="AU446" s="52">
        <f t="shared" si="141"/>
        <v>3</v>
      </c>
      <c r="AW446" s="52" t="b">
        <f t="shared" si="142"/>
        <v>0</v>
      </c>
      <c r="AX446" s="52" t="str">
        <f t="shared" si="143"/>
        <v>Unternehmen</v>
      </c>
      <c r="AY446" s="52" t="b">
        <f t="shared" si="144"/>
        <v>0</v>
      </c>
      <c r="AZ446" s="52" t="str">
        <f t="shared" si="145"/>
        <v>10404</v>
      </c>
      <c r="BA446" s="52" t="str">
        <f>VLOOKUP(A446,'BAT Grundtabelle'!A:U,21,0)</f>
        <v>ja</v>
      </c>
      <c r="BB446" s="52" t="str">
        <f t="shared" si="146"/>
        <v>nein</v>
      </c>
      <c r="BC446" s="52" t="str">
        <f t="shared" si="147"/>
        <v>10404</v>
      </c>
      <c r="BD446" s="52" t="str">
        <f t="shared" si="148"/>
        <v>Dienstleistung für Senioren/Pflegebedürftige</v>
      </c>
      <c r="BE446" s="52" t="str">
        <f t="shared" si="149"/>
        <v>Unternehmen</v>
      </c>
      <c r="BF446" s="52">
        <f t="shared" si="150"/>
        <v>3</v>
      </c>
    </row>
    <row r="447" spans="1:58" hidden="1" x14ac:dyDescent="0.35">
      <c r="A447" s="107" t="s">
        <v>2819</v>
      </c>
      <c r="B447" s="75" t="s">
        <v>203</v>
      </c>
      <c r="C447" s="52" t="s">
        <v>3</v>
      </c>
      <c r="D447" s="52" t="s">
        <v>3</v>
      </c>
      <c r="E447" s="52" t="s">
        <v>2</v>
      </c>
      <c r="F447" s="52" t="s">
        <v>2</v>
      </c>
      <c r="G447" s="52" t="s">
        <v>2</v>
      </c>
      <c r="H447" s="52" t="s">
        <v>2</v>
      </c>
      <c r="I447" s="52" t="s">
        <v>3</v>
      </c>
      <c r="J447" s="52">
        <v>1</v>
      </c>
      <c r="K447" s="52" t="s">
        <v>2</v>
      </c>
      <c r="L447" s="52" t="s">
        <v>2</v>
      </c>
      <c r="M447" s="52" t="s">
        <v>2</v>
      </c>
      <c r="N447" s="52" t="s">
        <v>3</v>
      </c>
      <c r="P447" s="52" t="s">
        <v>4</v>
      </c>
      <c r="Q447" s="52" t="str">
        <f t="shared" si="158"/>
        <v>Nein</v>
      </c>
      <c r="R447" s="52" t="str">
        <f t="shared" si="158"/>
        <v>Nein</v>
      </c>
      <c r="S447" s="52" t="str">
        <f t="shared" si="158"/>
        <v>Nein</v>
      </c>
      <c r="T447" s="52" t="str">
        <f t="shared" si="158"/>
        <v>Nein</v>
      </c>
      <c r="U447" s="52" t="str">
        <f t="shared" si="158"/>
        <v>Nein</v>
      </c>
      <c r="V447" s="52" t="str">
        <f t="shared" si="158"/>
        <v>Nein</v>
      </c>
      <c r="W447" s="52" t="str">
        <f t="shared" si="158"/>
        <v>Nein</v>
      </c>
      <c r="X447" s="52" t="str">
        <f t="shared" si="158"/>
        <v>Nein</v>
      </c>
      <c r="Y447" s="52" t="str">
        <f t="shared" si="158"/>
        <v>Nein</v>
      </c>
      <c r="Z447" s="52" t="str">
        <f t="shared" si="158"/>
        <v>Nein</v>
      </c>
      <c r="AA447" s="52" t="str">
        <f t="shared" si="158"/>
        <v>Nein</v>
      </c>
      <c r="AB447" s="52" t="str">
        <f t="shared" si="158"/>
        <v>Nein</v>
      </c>
      <c r="AC447" s="52" t="str">
        <f t="shared" si="158"/>
        <v>Nein</v>
      </c>
      <c r="AD447" s="52" t="str">
        <f t="shared" si="158"/>
        <v>Nein</v>
      </c>
      <c r="AE447" s="52" t="str">
        <f t="shared" si="158"/>
        <v>Nein</v>
      </c>
      <c r="AF447" s="52" t="str">
        <f t="shared" si="158"/>
        <v>Nein</v>
      </c>
      <c r="AG447" s="61" t="str">
        <f>IF(Q447="Ja",VLOOKUP($Q$2,Plausis!A:E,5,0),IF(R447="Ja",VLOOKUP($R$2,Plausis!A:E,5,0),IF(T447="Ja",VLOOKUP($T$2,Plausis!A:E,5,0),IF(U447="Ja",VLOOKUP($U$2,Plausis!A:E,5,0),IF(AA447="Ja",VLOOKUP($AA$2,Plausis!A:E,5,0),IF(AC447="Ja",VLOOKUP($AC$2,Plausis!A:E,5,0),IF(AD447="Ja",VLOOKUP($AD$2,Plausis!A:E,5,0),"")))))))</f>
        <v/>
      </c>
      <c r="AH447" s="52" t="str">
        <f>IF(Y447="Ja",VLOOKUP($Y$2,Plausis!A:E,5,0),"")</f>
        <v/>
      </c>
      <c r="AI447" s="52" t="str">
        <f t="shared" si="138"/>
        <v>Ja</v>
      </c>
      <c r="AJ447" s="52" t="str">
        <f>IF(S447="Ja",VLOOKUP($S$2,Plausis!A:E,5,0),IF(V447="Ja",VLOOKUP($V$2,Plausis!A:E,5,0),IF(X447="Ja",VLOOKUP($X$2,Plausis!A:E,5,0),"")))</f>
        <v/>
      </c>
      <c r="AL447" s="52" t="s">
        <v>3</v>
      </c>
      <c r="AM447" s="114">
        <v>45531</v>
      </c>
      <c r="AN447" s="52" t="s">
        <v>4467</v>
      </c>
      <c r="AO447" s="52" t="str">
        <f>VLOOKUP(B447,'BAT Grundtabelle'!B:T,19,0)</f>
        <v>ja</v>
      </c>
      <c r="AP447" s="105" t="str">
        <f t="shared" si="139"/>
        <v>10405</v>
      </c>
      <c r="AQ447" s="52" t="str">
        <f t="shared" si="140"/>
        <v>Digitalkamerahandel</v>
      </c>
      <c r="AR447" s="52" t="b">
        <f t="shared" si="159"/>
        <v>0</v>
      </c>
      <c r="AS447" s="52" t="b">
        <f t="shared" si="159"/>
        <v>0</v>
      </c>
      <c r="AT447" s="52" t="b">
        <f t="shared" si="159"/>
        <v>0</v>
      </c>
      <c r="AU447" s="52">
        <f t="shared" si="141"/>
        <v>1</v>
      </c>
      <c r="AW447" s="52" t="b">
        <f t="shared" si="142"/>
        <v>0</v>
      </c>
      <c r="AX447" s="52" t="str">
        <f t="shared" si="143"/>
        <v>Unternehmen</v>
      </c>
      <c r="AY447" s="52" t="b">
        <f t="shared" si="144"/>
        <v>0</v>
      </c>
      <c r="AZ447" s="52" t="str">
        <f t="shared" si="145"/>
        <v>10405</v>
      </c>
      <c r="BA447" s="52" t="str">
        <f>VLOOKUP(A447,'BAT Grundtabelle'!A:U,21,0)</f>
        <v>ja</v>
      </c>
      <c r="BB447" s="52" t="str">
        <f t="shared" si="146"/>
        <v>nein</v>
      </c>
      <c r="BC447" s="52" t="str">
        <f t="shared" si="147"/>
        <v>10405</v>
      </c>
      <c r="BD447" s="52" t="str">
        <f t="shared" si="148"/>
        <v>Digitalkamerahandel</v>
      </c>
      <c r="BE447" s="52" t="str">
        <f t="shared" si="149"/>
        <v>Unternehmen</v>
      </c>
      <c r="BF447" s="52">
        <f t="shared" si="150"/>
        <v>1</v>
      </c>
    </row>
    <row r="448" spans="1:58" hidden="1" x14ac:dyDescent="0.35">
      <c r="A448" s="107" t="s">
        <v>2820</v>
      </c>
      <c r="B448" s="75" t="s">
        <v>1884</v>
      </c>
      <c r="C448" s="52" t="s">
        <v>3</v>
      </c>
      <c r="D448" s="52" t="s">
        <v>3</v>
      </c>
      <c r="E448" s="52" t="s">
        <v>2</v>
      </c>
      <c r="F448" s="52" t="s">
        <v>2</v>
      </c>
      <c r="G448" s="52" t="s">
        <v>2</v>
      </c>
      <c r="H448" s="52" t="s">
        <v>2</v>
      </c>
      <c r="I448" s="52" t="s">
        <v>3</v>
      </c>
      <c r="J448" s="52">
        <v>3</v>
      </c>
      <c r="K448" s="52" t="s">
        <v>2</v>
      </c>
      <c r="L448" s="52" t="s">
        <v>2</v>
      </c>
      <c r="M448" s="52" t="s">
        <v>2</v>
      </c>
      <c r="N448" s="52" t="s">
        <v>3</v>
      </c>
      <c r="P448" s="52" t="s">
        <v>4</v>
      </c>
      <c r="Q448" s="52" t="str">
        <f t="shared" si="158"/>
        <v>Nein</v>
      </c>
      <c r="R448" s="52" t="str">
        <f t="shared" si="158"/>
        <v>Nein</v>
      </c>
      <c r="S448" s="52" t="str">
        <f t="shared" si="158"/>
        <v>Nein</v>
      </c>
      <c r="T448" s="52" t="str">
        <f t="shared" si="158"/>
        <v>Nein</v>
      </c>
      <c r="U448" s="52" t="str">
        <f t="shared" si="158"/>
        <v>Nein</v>
      </c>
      <c r="V448" s="52" t="str">
        <f t="shared" si="158"/>
        <v>Nein</v>
      </c>
      <c r="W448" s="52" t="str">
        <f t="shared" si="158"/>
        <v>Nein</v>
      </c>
      <c r="X448" s="52" t="str">
        <f t="shared" si="158"/>
        <v>Nein</v>
      </c>
      <c r="Y448" s="52" t="str">
        <f t="shared" si="158"/>
        <v>Nein</v>
      </c>
      <c r="Z448" s="52" t="str">
        <f t="shared" si="158"/>
        <v>Nein</v>
      </c>
      <c r="AA448" s="52" t="str">
        <f t="shared" si="158"/>
        <v>Nein</v>
      </c>
      <c r="AB448" s="52" t="str">
        <f t="shared" si="158"/>
        <v>Nein</v>
      </c>
      <c r="AC448" s="52" t="str">
        <f t="shared" si="158"/>
        <v>Nein</v>
      </c>
      <c r="AD448" s="52" t="str">
        <f t="shared" si="158"/>
        <v>Nein</v>
      </c>
      <c r="AE448" s="52" t="str">
        <f t="shared" si="158"/>
        <v>Nein</v>
      </c>
      <c r="AF448" s="52" t="str">
        <f t="shared" si="158"/>
        <v>Nein</v>
      </c>
      <c r="AG448" s="61" t="str">
        <f>IF(Q448="Ja",VLOOKUP($Q$2,Plausis!A:E,5,0),IF(R448="Ja",VLOOKUP($R$2,Plausis!A:E,5,0),IF(T448="Ja",VLOOKUP($T$2,Plausis!A:E,5,0),IF(U448="Ja",VLOOKUP($U$2,Plausis!A:E,5,0),IF(AA448="Ja",VLOOKUP($AA$2,Plausis!A:E,5,0),IF(AC448="Ja",VLOOKUP($AC$2,Plausis!A:E,5,0),IF(AD448="Ja",VLOOKUP($AD$2,Plausis!A:E,5,0),"")))))))</f>
        <v/>
      </c>
      <c r="AH448" s="52" t="str">
        <f>IF(Y448="Ja",VLOOKUP($Y$2,Plausis!A:E,5,0),"")</f>
        <v/>
      </c>
      <c r="AI448" s="52" t="str">
        <f t="shared" si="138"/>
        <v>Ja</v>
      </c>
      <c r="AJ448" s="52" t="str">
        <f>IF(S448="Ja",VLOOKUP($S$2,Plausis!A:E,5,0),IF(V448="Ja",VLOOKUP($V$2,Plausis!A:E,5,0),IF(X448="Ja",VLOOKUP($X$2,Plausis!A:E,5,0),"")))</f>
        <v/>
      </c>
      <c r="AL448" s="52" t="s">
        <v>3</v>
      </c>
      <c r="AM448" s="114">
        <v>45531</v>
      </c>
      <c r="AN448" s="52" t="s">
        <v>4467</v>
      </c>
      <c r="AO448" s="52" t="str">
        <f>VLOOKUP(B448,'BAT Grundtabelle'!B:T,19,0)</f>
        <v>ja</v>
      </c>
      <c r="AP448" s="105" t="str">
        <f t="shared" si="139"/>
        <v>10406</v>
      </c>
      <c r="AQ448" s="52" t="str">
        <f t="shared" si="140"/>
        <v>Discothek</v>
      </c>
      <c r="AR448" s="52" t="b">
        <f t="shared" si="159"/>
        <v>0</v>
      </c>
      <c r="AS448" s="52" t="b">
        <f t="shared" si="159"/>
        <v>0</v>
      </c>
      <c r="AT448" s="52" t="b">
        <f t="shared" si="159"/>
        <v>0</v>
      </c>
      <c r="AU448" s="52">
        <f t="shared" si="141"/>
        <v>3</v>
      </c>
      <c r="AW448" s="52" t="b">
        <f t="shared" si="142"/>
        <v>0</v>
      </c>
      <c r="AX448" s="52" t="str">
        <f t="shared" si="143"/>
        <v>Unternehmen</v>
      </c>
      <c r="AY448" s="52" t="b">
        <f t="shared" si="144"/>
        <v>0</v>
      </c>
      <c r="AZ448" s="52" t="str">
        <f t="shared" si="145"/>
        <v>10406</v>
      </c>
      <c r="BA448" s="52" t="str">
        <f>VLOOKUP(A448,'BAT Grundtabelle'!A:U,21,0)</f>
        <v>ja</v>
      </c>
      <c r="BB448" s="52" t="str">
        <f t="shared" si="146"/>
        <v>nein</v>
      </c>
      <c r="BC448" s="52" t="str">
        <f t="shared" si="147"/>
        <v>10406</v>
      </c>
      <c r="BD448" s="52" t="str">
        <f t="shared" si="148"/>
        <v>Discothek</v>
      </c>
      <c r="BE448" s="52" t="str">
        <f t="shared" si="149"/>
        <v>Unternehmen</v>
      </c>
      <c r="BF448" s="52">
        <f t="shared" si="150"/>
        <v>3</v>
      </c>
    </row>
    <row r="449" spans="1:58" hidden="1" x14ac:dyDescent="0.35">
      <c r="A449" s="107" t="s">
        <v>2821</v>
      </c>
      <c r="B449" s="75" t="s">
        <v>1885</v>
      </c>
      <c r="C449" s="52" t="s">
        <v>3</v>
      </c>
      <c r="D449" s="52" t="s">
        <v>3</v>
      </c>
      <c r="E449" s="52" t="s">
        <v>2</v>
      </c>
      <c r="F449" s="52" t="s">
        <v>2</v>
      </c>
      <c r="G449" s="52" t="s">
        <v>2</v>
      </c>
      <c r="H449" s="52" t="s">
        <v>2</v>
      </c>
      <c r="I449" s="52" t="s">
        <v>3</v>
      </c>
      <c r="J449" s="52">
        <v>1</v>
      </c>
      <c r="K449" s="52" t="s">
        <v>2</v>
      </c>
      <c r="L449" s="52" t="s">
        <v>2</v>
      </c>
      <c r="M449" s="52" t="s">
        <v>2</v>
      </c>
      <c r="N449" s="52" t="s">
        <v>3</v>
      </c>
      <c r="P449" s="52" t="s">
        <v>4</v>
      </c>
      <c r="Q449" s="52" t="str">
        <f t="shared" si="158"/>
        <v>Nein</v>
      </c>
      <c r="R449" s="52" t="str">
        <f t="shared" si="158"/>
        <v>Nein</v>
      </c>
      <c r="S449" s="52" t="str">
        <f t="shared" si="158"/>
        <v>Nein</v>
      </c>
      <c r="T449" s="52" t="str">
        <f t="shared" si="158"/>
        <v>Nein</v>
      </c>
      <c r="U449" s="52" t="str">
        <f t="shared" si="158"/>
        <v>Nein</v>
      </c>
      <c r="V449" s="52" t="str">
        <f t="shared" si="158"/>
        <v>Nein</v>
      </c>
      <c r="W449" s="52" t="str">
        <f t="shared" si="158"/>
        <v>Nein</v>
      </c>
      <c r="X449" s="52" t="str">
        <f t="shared" si="158"/>
        <v>Nein</v>
      </c>
      <c r="Y449" s="52" t="str">
        <f t="shared" si="158"/>
        <v>Nein</v>
      </c>
      <c r="Z449" s="52" t="str">
        <f t="shared" si="158"/>
        <v>Nein</v>
      </c>
      <c r="AA449" s="52" t="str">
        <f t="shared" si="158"/>
        <v>Nein</v>
      </c>
      <c r="AB449" s="52" t="str">
        <f t="shared" si="158"/>
        <v>Nein</v>
      </c>
      <c r="AC449" s="52" t="str">
        <f t="shared" si="158"/>
        <v>Nein</v>
      </c>
      <c r="AD449" s="52" t="str">
        <f t="shared" si="158"/>
        <v>Nein</v>
      </c>
      <c r="AE449" s="52" t="str">
        <f t="shared" si="158"/>
        <v>Nein</v>
      </c>
      <c r="AF449" s="52" t="str">
        <f t="shared" si="158"/>
        <v>Nein</v>
      </c>
      <c r="AG449" s="61" t="str">
        <f>IF(Q449="Ja",VLOOKUP($Q$2,Plausis!A:E,5,0),IF(R449="Ja",VLOOKUP($R$2,Plausis!A:E,5,0),IF(T449="Ja",VLOOKUP($T$2,Plausis!A:E,5,0),IF(U449="Ja",VLOOKUP($U$2,Plausis!A:E,5,0),IF(AA449="Ja",VLOOKUP($AA$2,Plausis!A:E,5,0),IF(AC449="Ja",VLOOKUP($AC$2,Plausis!A:E,5,0),IF(AD449="Ja",VLOOKUP($AD$2,Plausis!A:E,5,0),"")))))))</f>
        <v/>
      </c>
      <c r="AH449" s="52" t="str">
        <f>IF(Y449="Ja",VLOOKUP($Y$2,Plausis!A:E,5,0),"")</f>
        <v/>
      </c>
      <c r="AI449" s="52" t="str">
        <f t="shared" si="138"/>
        <v>Ja</v>
      </c>
      <c r="AJ449" s="52" t="str">
        <f>IF(S449="Ja",VLOOKUP($S$2,Plausis!A:E,5,0),IF(V449="Ja",VLOOKUP($V$2,Plausis!A:E,5,0),IF(X449="Ja",VLOOKUP($X$2,Plausis!A:E,5,0),"")))</f>
        <v/>
      </c>
      <c r="AL449" s="52" t="s">
        <v>3</v>
      </c>
      <c r="AM449" s="114">
        <v>45531</v>
      </c>
      <c r="AN449" s="52" t="s">
        <v>4467</v>
      </c>
      <c r="AO449" s="52" t="str">
        <f>VLOOKUP(B449,'BAT Grundtabelle'!B:T,19,0)</f>
        <v>ja</v>
      </c>
      <c r="AP449" s="105" t="str">
        <f t="shared" si="139"/>
        <v>10407</v>
      </c>
      <c r="AQ449" s="52" t="str">
        <f t="shared" si="140"/>
        <v>Diskjockey, freiberuflich</v>
      </c>
      <c r="AR449" s="52" t="b">
        <f t="shared" si="159"/>
        <v>0</v>
      </c>
      <c r="AS449" s="52" t="b">
        <f t="shared" si="159"/>
        <v>0</v>
      </c>
      <c r="AT449" s="52" t="b">
        <f t="shared" si="159"/>
        <v>0</v>
      </c>
      <c r="AU449" s="52">
        <f t="shared" si="141"/>
        <v>1</v>
      </c>
      <c r="AW449" s="52" t="b">
        <f t="shared" si="142"/>
        <v>0</v>
      </c>
      <c r="AX449" s="52" t="str">
        <f t="shared" si="143"/>
        <v>Unternehmen</v>
      </c>
      <c r="AY449" s="52" t="b">
        <f t="shared" si="144"/>
        <v>0</v>
      </c>
      <c r="AZ449" s="52" t="str">
        <f t="shared" si="145"/>
        <v>10407</v>
      </c>
      <c r="BA449" s="52" t="str">
        <f>VLOOKUP(A449,'BAT Grundtabelle'!A:U,21,0)</f>
        <v>ja</v>
      </c>
      <c r="BB449" s="52" t="str">
        <f t="shared" si="146"/>
        <v>nein</v>
      </c>
      <c r="BC449" s="52" t="str">
        <f t="shared" si="147"/>
        <v>10407</v>
      </c>
      <c r="BD449" s="52" t="str">
        <f t="shared" si="148"/>
        <v>Diskjockey, freiberuflich</v>
      </c>
      <c r="BE449" s="52" t="str">
        <f t="shared" si="149"/>
        <v>Unternehmen</v>
      </c>
      <c r="BF449" s="52">
        <f t="shared" si="150"/>
        <v>1</v>
      </c>
    </row>
    <row r="450" spans="1:58" hidden="1" x14ac:dyDescent="0.35">
      <c r="A450" s="107" t="s">
        <v>2822</v>
      </c>
      <c r="B450" s="75" t="s">
        <v>1886</v>
      </c>
      <c r="C450" s="52" t="s">
        <v>3</v>
      </c>
      <c r="D450" s="52" t="s">
        <v>3</v>
      </c>
      <c r="E450" s="52" t="s">
        <v>2</v>
      </c>
      <c r="F450" s="52" t="s">
        <v>2</v>
      </c>
      <c r="G450" s="52" t="s">
        <v>2</v>
      </c>
      <c r="H450" s="52" t="s">
        <v>2</v>
      </c>
      <c r="I450" s="52" t="s">
        <v>3</v>
      </c>
      <c r="J450" s="52">
        <v>3</v>
      </c>
      <c r="K450" s="52" t="s">
        <v>2</v>
      </c>
      <c r="L450" s="52" t="s">
        <v>2</v>
      </c>
      <c r="M450" s="52" t="s">
        <v>2</v>
      </c>
      <c r="N450" s="52" t="s">
        <v>3</v>
      </c>
      <c r="P450" s="52" t="s">
        <v>4</v>
      </c>
      <c r="Q450" s="52" t="str">
        <f t="shared" si="158"/>
        <v>Nein</v>
      </c>
      <c r="R450" s="52" t="str">
        <f t="shared" si="158"/>
        <v>Nein</v>
      </c>
      <c r="S450" s="52" t="str">
        <f t="shared" si="158"/>
        <v>Nein</v>
      </c>
      <c r="T450" s="52" t="str">
        <f t="shared" si="158"/>
        <v>Nein</v>
      </c>
      <c r="U450" s="52" t="str">
        <f t="shared" si="158"/>
        <v>Nein</v>
      </c>
      <c r="V450" s="52" t="str">
        <f t="shared" si="158"/>
        <v>Nein</v>
      </c>
      <c r="W450" s="52" t="str">
        <f t="shared" si="158"/>
        <v>Nein</v>
      </c>
      <c r="X450" s="52" t="str">
        <f t="shared" si="158"/>
        <v>Nein</v>
      </c>
      <c r="Y450" s="52" t="str">
        <f t="shared" si="158"/>
        <v>Nein</v>
      </c>
      <c r="Z450" s="52" t="str">
        <f t="shared" si="158"/>
        <v>Nein</v>
      </c>
      <c r="AA450" s="52" t="str">
        <f t="shared" si="158"/>
        <v>Nein</v>
      </c>
      <c r="AB450" s="52" t="str">
        <f t="shared" si="158"/>
        <v>Nein</v>
      </c>
      <c r="AC450" s="52" t="str">
        <f t="shared" si="158"/>
        <v>Nein</v>
      </c>
      <c r="AD450" s="52" t="str">
        <f t="shared" si="158"/>
        <v>Nein</v>
      </c>
      <c r="AE450" s="52" t="str">
        <f t="shared" si="158"/>
        <v>Nein</v>
      </c>
      <c r="AF450" s="52" t="str">
        <f t="shared" si="158"/>
        <v>Nein</v>
      </c>
      <c r="AG450" s="61" t="str">
        <f>IF(Q450="Ja",VLOOKUP($Q$2,Plausis!A:E,5,0),IF(R450="Ja",VLOOKUP($R$2,Plausis!A:E,5,0),IF(T450="Ja",VLOOKUP($T$2,Plausis!A:E,5,0),IF(U450="Ja",VLOOKUP($U$2,Plausis!A:E,5,0),IF(AA450="Ja",VLOOKUP($AA$2,Plausis!A:E,5,0),IF(AC450="Ja",VLOOKUP($AC$2,Plausis!A:E,5,0),IF(AD450="Ja",VLOOKUP($AD$2,Plausis!A:E,5,0),"")))))))</f>
        <v/>
      </c>
      <c r="AH450" s="52" t="str">
        <f>IF(Y450="Ja",VLOOKUP($Y$2,Plausis!A:E,5,0),"")</f>
        <v/>
      </c>
      <c r="AI450" s="52" t="str">
        <f t="shared" si="138"/>
        <v>Ja</v>
      </c>
      <c r="AJ450" s="52" t="str">
        <f>IF(S450="Ja",VLOOKUP($S$2,Plausis!A:E,5,0),IF(V450="Ja",VLOOKUP($V$2,Plausis!A:E,5,0),IF(X450="Ja",VLOOKUP($X$2,Plausis!A:E,5,0),"")))</f>
        <v/>
      </c>
      <c r="AL450" s="52" t="s">
        <v>3</v>
      </c>
      <c r="AM450" s="114">
        <v>45531</v>
      </c>
      <c r="AN450" s="52" t="s">
        <v>4467</v>
      </c>
      <c r="AO450" s="52" t="str">
        <f>VLOOKUP(B450,'BAT Grundtabelle'!B:T,19,0)</f>
        <v>ja</v>
      </c>
      <c r="AP450" s="105" t="str">
        <f t="shared" si="139"/>
        <v>10408</v>
      </c>
      <c r="AQ450" s="52" t="str">
        <f t="shared" si="140"/>
        <v>Diskothek</v>
      </c>
      <c r="AR450" s="52" t="b">
        <f t="shared" si="159"/>
        <v>0</v>
      </c>
      <c r="AS450" s="52" t="b">
        <f t="shared" si="159"/>
        <v>0</v>
      </c>
      <c r="AT450" s="52" t="b">
        <f t="shared" si="159"/>
        <v>0</v>
      </c>
      <c r="AU450" s="52">
        <f t="shared" si="141"/>
        <v>3</v>
      </c>
      <c r="AW450" s="52" t="b">
        <f t="shared" si="142"/>
        <v>0</v>
      </c>
      <c r="AX450" s="52" t="str">
        <f t="shared" si="143"/>
        <v>Unternehmen</v>
      </c>
      <c r="AY450" s="52" t="b">
        <f t="shared" si="144"/>
        <v>0</v>
      </c>
      <c r="AZ450" s="52" t="str">
        <f t="shared" si="145"/>
        <v>10408</v>
      </c>
      <c r="BA450" s="52" t="str">
        <f>VLOOKUP(A450,'BAT Grundtabelle'!A:U,21,0)</f>
        <v>ja</v>
      </c>
      <c r="BB450" s="52" t="str">
        <f t="shared" si="146"/>
        <v>nein</v>
      </c>
      <c r="BC450" s="52" t="str">
        <f t="shared" si="147"/>
        <v>10408</v>
      </c>
      <c r="BD450" s="52" t="str">
        <f t="shared" si="148"/>
        <v>Diskothek</v>
      </c>
      <c r="BE450" s="52" t="str">
        <f t="shared" si="149"/>
        <v>Unternehmen</v>
      </c>
      <c r="BF450" s="52">
        <f t="shared" si="150"/>
        <v>3</v>
      </c>
    </row>
    <row r="451" spans="1:58" hidden="1" x14ac:dyDescent="0.35">
      <c r="A451" s="107" t="s">
        <v>2823</v>
      </c>
      <c r="B451" s="75" t="s">
        <v>1930</v>
      </c>
      <c r="C451" s="52" t="s">
        <v>3</v>
      </c>
      <c r="D451" s="52" t="s">
        <v>3</v>
      </c>
      <c r="E451" s="52" t="s">
        <v>2</v>
      </c>
      <c r="F451" s="52" t="s">
        <v>2</v>
      </c>
      <c r="G451" s="52" t="s">
        <v>2</v>
      </c>
      <c r="H451" s="52" t="s">
        <v>2</v>
      </c>
      <c r="I451" s="52" t="s">
        <v>3</v>
      </c>
      <c r="J451" s="52">
        <v>1</v>
      </c>
      <c r="K451" s="52" t="s">
        <v>2</v>
      </c>
      <c r="L451" s="52" t="s">
        <v>2</v>
      </c>
      <c r="M451" s="52" t="s">
        <v>2</v>
      </c>
      <c r="N451" s="52" t="s">
        <v>3</v>
      </c>
      <c r="P451" s="52" t="s">
        <v>4</v>
      </c>
      <c r="Q451" s="52" t="str">
        <f t="shared" si="158"/>
        <v>Nein</v>
      </c>
      <c r="R451" s="52" t="str">
        <f t="shared" si="158"/>
        <v>Nein</v>
      </c>
      <c r="S451" s="52" t="str">
        <f t="shared" si="158"/>
        <v>Nein</v>
      </c>
      <c r="T451" s="52" t="str">
        <f t="shared" si="158"/>
        <v>Nein</v>
      </c>
      <c r="U451" s="52" t="str">
        <f t="shared" si="158"/>
        <v>Nein</v>
      </c>
      <c r="V451" s="52" t="str">
        <f t="shared" si="158"/>
        <v>Nein</v>
      </c>
      <c r="W451" s="52" t="str">
        <f t="shared" si="158"/>
        <v>Nein</v>
      </c>
      <c r="X451" s="52" t="str">
        <f t="shared" si="158"/>
        <v>Nein</v>
      </c>
      <c r="Y451" s="52" t="str">
        <f t="shared" si="158"/>
        <v>Nein</v>
      </c>
      <c r="Z451" s="52" t="str">
        <f t="shared" si="158"/>
        <v>Nein</v>
      </c>
      <c r="AA451" s="52" t="str">
        <f t="shared" si="158"/>
        <v>Nein</v>
      </c>
      <c r="AB451" s="52" t="str">
        <f t="shared" si="158"/>
        <v>Nein</v>
      </c>
      <c r="AC451" s="52" t="str">
        <f t="shared" si="158"/>
        <v>Nein</v>
      </c>
      <c r="AD451" s="52" t="str">
        <f t="shared" si="158"/>
        <v>Nein</v>
      </c>
      <c r="AE451" s="52" t="str">
        <f t="shared" si="158"/>
        <v>Nein</v>
      </c>
      <c r="AF451" s="52" t="str">
        <f t="shared" si="158"/>
        <v>Nein</v>
      </c>
      <c r="AG451" s="61" t="str">
        <f>IF(Q451="Ja",VLOOKUP($Q$2,Plausis!A:E,5,0),IF(R451="Ja",VLOOKUP($R$2,Plausis!A:E,5,0),IF(T451="Ja",VLOOKUP($T$2,Plausis!A:E,5,0),IF(U451="Ja",VLOOKUP($U$2,Plausis!A:E,5,0),IF(AA451="Ja",VLOOKUP($AA$2,Plausis!A:E,5,0),IF(AC451="Ja",VLOOKUP($AC$2,Plausis!A:E,5,0),IF(AD451="Ja",VLOOKUP($AD$2,Plausis!A:E,5,0),"")))))))</f>
        <v/>
      </c>
      <c r="AH451" s="52" t="str">
        <f>IF(Y451="Ja",VLOOKUP($Y$2,Plausis!A:E,5,0),"")</f>
        <v/>
      </c>
      <c r="AI451" s="52" t="str">
        <f t="shared" ref="AI451:AI514" si="160">IF(OR(T451="Ja", U451="Ja", C451="nein"),"Nein","Ja")</f>
        <v>Ja</v>
      </c>
      <c r="AJ451" s="52" t="str">
        <f>IF(S451="Ja",VLOOKUP($S$2,Plausis!A:E,5,0),IF(V451="Ja",VLOOKUP($V$2,Plausis!A:E,5,0),IF(X451="Ja",VLOOKUP($X$2,Plausis!A:E,5,0),"")))</f>
        <v/>
      </c>
      <c r="AL451" s="52" t="s">
        <v>2</v>
      </c>
      <c r="AM451" s="114">
        <v>45531</v>
      </c>
      <c r="AN451" s="52" t="s">
        <v>4467</v>
      </c>
      <c r="AO451" s="52" t="str">
        <f>VLOOKUP(B451,'BAT Grundtabelle'!B:T,19,0)</f>
        <v>ja</v>
      </c>
      <c r="AP451" s="105" t="str">
        <f t="shared" ref="AP451:AP514" si="161">A451</f>
        <v>10409</v>
      </c>
      <c r="AQ451" s="52" t="str">
        <f t="shared" ref="AQ451:AQ514" si="162">B451</f>
        <v>Dogsitter</v>
      </c>
      <c r="AR451" s="52" t="b">
        <f t="shared" si="159"/>
        <v>0</v>
      </c>
      <c r="AS451" s="52" t="b">
        <f t="shared" si="159"/>
        <v>0</v>
      </c>
      <c r="AT451" s="52" t="b">
        <f t="shared" si="159"/>
        <v>0</v>
      </c>
      <c r="AU451" s="52">
        <f t="shared" ref="AU451:AU514" si="163">IF(J451&lt;&gt;"nein",J451,AX451)</f>
        <v>1</v>
      </c>
      <c r="AW451" s="52" t="b">
        <f t="shared" ref="AW451:AW514" si="164">IF(ISERROR(FIND(AW$1,$P451,1)),FALSE,TRUE)</f>
        <v>0</v>
      </c>
      <c r="AX451" s="52" t="str">
        <f t="shared" ref="AX451:AX514" si="165">IF(I451="ja","Unternehmen",IF(OR(K451="ja",L451="ja",M451="ja"),"Eigener Tarif",IF(AK451&lt;&gt;"",AK451,IF(AO451="ja","Eigener Tarif",""))))</f>
        <v>Unternehmen</v>
      </c>
      <c r="AY451" s="52" t="b">
        <f t="shared" ref="AY451:AY514" si="166">IF(ISERROR(FIND(AY$1,$P451,1)),FALSE,TRUE)</f>
        <v>0</v>
      </c>
      <c r="AZ451" s="52" t="str">
        <f t="shared" ref="AZ451:AZ514" si="167">A451</f>
        <v>10409</v>
      </c>
      <c r="BA451" s="52" t="str">
        <f>VLOOKUP(A451,'BAT Grundtabelle'!A:U,21,0)</f>
        <v>ja</v>
      </c>
      <c r="BB451" s="52" t="str">
        <f t="shared" ref="BB451:BB514" si="168">G451</f>
        <v>nein</v>
      </c>
      <c r="BC451" s="52" t="str">
        <f t="shared" ref="BC451:BC514" si="169">A451</f>
        <v>10409</v>
      </c>
      <c r="BD451" s="52" t="str">
        <f t="shared" ref="BD451:BD514" si="170">B451</f>
        <v>Dogsitter</v>
      </c>
      <c r="BE451" s="52" t="str">
        <f t="shared" ref="BE451:BE514" si="171">AX451</f>
        <v>Unternehmen</v>
      </c>
      <c r="BF451" s="52">
        <f t="shared" ref="BF451:BF514" si="172">AU451</f>
        <v>1</v>
      </c>
    </row>
    <row r="452" spans="1:58" hidden="1" x14ac:dyDescent="0.35">
      <c r="A452" s="107" t="s">
        <v>2824</v>
      </c>
      <c r="B452" s="75" t="s">
        <v>989</v>
      </c>
      <c r="C452" s="52" t="s">
        <v>3</v>
      </c>
      <c r="D452" s="52" t="s">
        <v>3</v>
      </c>
      <c r="E452" s="52" t="s">
        <v>2</v>
      </c>
      <c r="F452" s="52" t="s">
        <v>2</v>
      </c>
      <c r="G452" s="52" t="s">
        <v>2</v>
      </c>
      <c r="H452" s="52" t="s">
        <v>2</v>
      </c>
      <c r="I452" s="52" t="s">
        <v>3</v>
      </c>
      <c r="J452" s="52">
        <v>1</v>
      </c>
      <c r="K452" s="52" t="s">
        <v>2</v>
      </c>
      <c r="L452" s="52" t="s">
        <v>2</v>
      </c>
      <c r="M452" s="52" t="s">
        <v>2</v>
      </c>
      <c r="N452" s="52" t="s">
        <v>3</v>
      </c>
      <c r="P452" s="52" t="s">
        <v>4</v>
      </c>
      <c r="Q452" s="52" t="str">
        <f t="shared" si="158"/>
        <v>Nein</v>
      </c>
      <c r="R452" s="52" t="str">
        <f t="shared" si="158"/>
        <v>Nein</v>
      </c>
      <c r="S452" s="52" t="str">
        <f t="shared" si="158"/>
        <v>Nein</v>
      </c>
      <c r="T452" s="52" t="str">
        <f t="shared" si="158"/>
        <v>Nein</v>
      </c>
      <c r="U452" s="52" t="str">
        <f t="shared" si="158"/>
        <v>Nein</v>
      </c>
      <c r="V452" s="52" t="str">
        <f t="shared" si="158"/>
        <v>Nein</v>
      </c>
      <c r="W452" s="52" t="str">
        <f t="shared" si="158"/>
        <v>Nein</v>
      </c>
      <c r="X452" s="52" t="str">
        <f t="shared" si="158"/>
        <v>Nein</v>
      </c>
      <c r="Y452" s="52" t="str">
        <f t="shared" si="158"/>
        <v>Nein</v>
      </c>
      <c r="Z452" s="52" t="str">
        <f t="shared" si="158"/>
        <v>Nein</v>
      </c>
      <c r="AA452" s="52" t="str">
        <f t="shared" si="158"/>
        <v>Nein</v>
      </c>
      <c r="AB452" s="52" t="str">
        <f t="shared" si="158"/>
        <v>Nein</v>
      </c>
      <c r="AC452" s="52" t="str">
        <f t="shared" si="158"/>
        <v>Nein</v>
      </c>
      <c r="AD452" s="52" t="str">
        <f t="shared" si="158"/>
        <v>Nein</v>
      </c>
      <c r="AE452" s="52" t="str">
        <f t="shared" si="158"/>
        <v>Nein</v>
      </c>
      <c r="AF452" s="52" t="str">
        <f t="shared" si="158"/>
        <v>Nein</v>
      </c>
      <c r="AG452" s="61" t="str">
        <f>IF(Q452="Ja",VLOOKUP($Q$2,Plausis!A:E,5,0),IF(R452="Ja",VLOOKUP($R$2,Plausis!A:E,5,0),IF(T452="Ja",VLOOKUP($T$2,Plausis!A:E,5,0),IF(U452="Ja",VLOOKUP($U$2,Plausis!A:E,5,0),IF(AA452="Ja",VLOOKUP($AA$2,Plausis!A:E,5,0),IF(AC452="Ja",VLOOKUP($AC$2,Plausis!A:E,5,0),IF(AD452="Ja",VLOOKUP($AD$2,Plausis!A:E,5,0),"")))))))</f>
        <v/>
      </c>
      <c r="AH452" s="52" t="str">
        <f>IF(Y452="Ja",VLOOKUP($Y$2,Plausis!A:E,5,0),"")</f>
        <v/>
      </c>
      <c r="AI452" s="52" t="str">
        <f t="shared" si="160"/>
        <v>Ja</v>
      </c>
      <c r="AJ452" s="52" t="str">
        <f>IF(S452="Ja",VLOOKUP($S$2,Plausis!A:E,5,0),IF(V452="Ja",VLOOKUP($V$2,Plausis!A:E,5,0),IF(X452="Ja",VLOOKUP($X$2,Plausis!A:E,5,0),"")))</f>
        <v/>
      </c>
      <c r="AL452" s="52" t="s">
        <v>3</v>
      </c>
      <c r="AM452" s="114">
        <v>45531</v>
      </c>
      <c r="AN452" s="52" t="s">
        <v>4467</v>
      </c>
      <c r="AO452" s="52" t="str">
        <f>VLOOKUP(B452,'BAT Grundtabelle'!B:T,19,0)</f>
        <v>ja</v>
      </c>
      <c r="AP452" s="105" t="str">
        <f t="shared" si="161"/>
        <v>10410</v>
      </c>
      <c r="AQ452" s="52" t="str">
        <f t="shared" si="162"/>
        <v>Dolmetscher</v>
      </c>
      <c r="AR452" s="52" t="b">
        <f t="shared" si="159"/>
        <v>0</v>
      </c>
      <c r="AS452" s="52" t="b">
        <f t="shared" si="159"/>
        <v>0</v>
      </c>
      <c r="AT452" s="52" t="b">
        <f t="shared" si="159"/>
        <v>0</v>
      </c>
      <c r="AU452" s="52">
        <f t="shared" si="163"/>
        <v>1</v>
      </c>
      <c r="AW452" s="52" t="b">
        <f t="shared" si="164"/>
        <v>0</v>
      </c>
      <c r="AX452" s="52" t="str">
        <f t="shared" si="165"/>
        <v>Unternehmen</v>
      </c>
      <c r="AY452" s="52" t="b">
        <f t="shared" si="166"/>
        <v>0</v>
      </c>
      <c r="AZ452" s="52" t="str">
        <f t="shared" si="167"/>
        <v>10410</v>
      </c>
      <c r="BA452" s="52" t="str">
        <f>VLOOKUP(A452,'BAT Grundtabelle'!A:U,21,0)</f>
        <v>ja</v>
      </c>
      <c r="BB452" s="52" t="str">
        <f t="shared" si="168"/>
        <v>nein</v>
      </c>
      <c r="BC452" s="52" t="str">
        <f t="shared" si="169"/>
        <v>10410</v>
      </c>
      <c r="BD452" s="52" t="str">
        <f t="shared" si="170"/>
        <v>Dolmetscher</v>
      </c>
      <c r="BE452" s="52" t="str">
        <f t="shared" si="171"/>
        <v>Unternehmen</v>
      </c>
      <c r="BF452" s="52">
        <f t="shared" si="172"/>
        <v>1</v>
      </c>
    </row>
    <row r="453" spans="1:58" hidden="1" x14ac:dyDescent="0.35">
      <c r="A453" s="107" t="s">
        <v>2825</v>
      </c>
      <c r="B453" s="75" t="s">
        <v>1095</v>
      </c>
      <c r="C453" s="52" t="s">
        <v>3</v>
      </c>
      <c r="D453" s="52" t="s">
        <v>3</v>
      </c>
      <c r="E453" s="52" t="s">
        <v>2</v>
      </c>
      <c r="F453" s="52" t="s">
        <v>2</v>
      </c>
      <c r="G453" s="52" t="s">
        <v>2</v>
      </c>
      <c r="H453" s="52" t="s">
        <v>2</v>
      </c>
      <c r="I453" s="52" t="s">
        <v>3</v>
      </c>
      <c r="J453" s="52">
        <v>1</v>
      </c>
      <c r="K453" s="52" t="s">
        <v>2</v>
      </c>
      <c r="L453" s="52" t="s">
        <v>2</v>
      </c>
      <c r="M453" s="52" t="s">
        <v>2</v>
      </c>
      <c r="N453" s="52" t="s">
        <v>3</v>
      </c>
      <c r="P453" s="52" t="s">
        <v>4</v>
      </c>
      <c r="Q453" s="52" t="str">
        <f t="shared" ref="Q453:AF462" si="173">IF(ISERROR(FIND(Q$2,$P453,1)),"Nein","Ja")</f>
        <v>Nein</v>
      </c>
      <c r="R453" s="52" t="str">
        <f t="shared" si="173"/>
        <v>Nein</v>
      </c>
      <c r="S453" s="52" t="str">
        <f t="shared" si="173"/>
        <v>Nein</v>
      </c>
      <c r="T453" s="52" t="str">
        <f t="shared" si="173"/>
        <v>Nein</v>
      </c>
      <c r="U453" s="52" t="str">
        <f t="shared" si="173"/>
        <v>Nein</v>
      </c>
      <c r="V453" s="52" t="str">
        <f t="shared" si="173"/>
        <v>Nein</v>
      </c>
      <c r="W453" s="52" t="str">
        <f t="shared" si="173"/>
        <v>Nein</v>
      </c>
      <c r="X453" s="52" t="str">
        <f t="shared" si="173"/>
        <v>Nein</v>
      </c>
      <c r="Y453" s="52" t="str">
        <f t="shared" si="173"/>
        <v>Nein</v>
      </c>
      <c r="Z453" s="52" t="str">
        <f t="shared" si="173"/>
        <v>Nein</v>
      </c>
      <c r="AA453" s="52" t="str">
        <f t="shared" si="173"/>
        <v>Nein</v>
      </c>
      <c r="AB453" s="52" t="str">
        <f t="shared" si="173"/>
        <v>Nein</v>
      </c>
      <c r="AC453" s="52" t="str">
        <f t="shared" si="173"/>
        <v>Nein</v>
      </c>
      <c r="AD453" s="52" t="str">
        <f t="shared" si="173"/>
        <v>Nein</v>
      </c>
      <c r="AE453" s="52" t="str">
        <f t="shared" si="173"/>
        <v>Nein</v>
      </c>
      <c r="AF453" s="52" t="str">
        <f t="shared" si="173"/>
        <v>Nein</v>
      </c>
      <c r="AG453" s="61" t="str">
        <f>IF(Q453="Ja",VLOOKUP($Q$2,Plausis!A:E,5,0),IF(R453="Ja",VLOOKUP($R$2,Plausis!A:E,5,0),IF(T453="Ja",VLOOKUP($T$2,Plausis!A:E,5,0),IF(U453="Ja",VLOOKUP($U$2,Plausis!A:E,5,0),IF(AA453="Ja",VLOOKUP($AA$2,Plausis!A:E,5,0),IF(AC453="Ja",VLOOKUP($AC$2,Plausis!A:E,5,0),IF(AD453="Ja",VLOOKUP($AD$2,Plausis!A:E,5,0),"")))))))</f>
        <v/>
      </c>
      <c r="AH453" s="52" t="str">
        <f>IF(Y453="Ja",VLOOKUP($Y$2,Plausis!A:E,5,0),"")</f>
        <v/>
      </c>
      <c r="AI453" s="52" t="str">
        <f t="shared" si="160"/>
        <v>Ja</v>
      </c>
      <c r="AJ453" s="52" t="str">
        <f>IF(S453="Ja",VLOOKUP($S$2,Plausis!A:E,5,0),IF(V453="Ja",VLOOKUP($V$2,Plausis!A:E,5,0),IF(X453="Ja",VLOOKUP($X$2,Plausis!A:E,5,0),"")))</f>
        <v/>
      </c>
      <c r="AL453" s="52" t="s">
        <v>2</v>
      </c>
      <c r="AM453" s="114">
        <v>45531</v>
      </c>
      <c r="AN453" s="52" t="s">
        <v>4467</v>
      </c>
      <c r="AO453" s="52" t="str">
        <f>VLOOKUP(B453,'BAT Grundtabelle'!B:T,19,0)</f>
        <v>ja</v>
      </c>
      <c r="AP453" s="105" t="str">
        <f t="shared" si="161"/>
        <v>10411</v>
      </c>
      <c r="AQ453" s="52" t="str">
        <f t="shared" si="162"/>
        <v>Dolmetscherschule</v>
      </c>
      <c r="AR453" s="52" t="b">
        <f t="shared" si="159"/>
        <v>0</v>
      </c>
      <c r="AS453" s="52" t="b">
        <f t="shared" si="159"/>
        <v>0</v>
      </c>
      <c r="AT453" s="52" t="b">
        <f t="shared" si="159"/>
        <v>0</v>
      </c>
      <c r="AU453" s="52">
        <f t="shared" si="163"/>
        <v>1</v>
      </c>
      <c r="AW453" s="52" t="b">
        <f t="shared" si="164"/>
        <v>0</v>
      </c>
      <c r="AX453" s="52" t="str">
        <f t="shared" si="165"/>
        <v>Unternehmen</v>
      </c>
      <c r="AY453" s="52" t="b">
        <f t="shared" si="166"/>
        <v>0</v>
      </c>
      <c r="AZ453" s="52" t="str">
        <f t="shared" si="167"/>
        <v>10411</v>
      </c>
      <c r="BA453" s="52" t="str">
        <f>VLOOKUP(A453,'BAT Grundtabelle'!A:U,21,0)</f>
        <v>ja</v>
      </c>
      <c r="BB453" s="52" t="str">
        <f t="shared" si="168"/>
        <v>nein</v>
      </c>
      <c r="BC453" s="52" t="str">
        <f t="shared" si="169"/>
        <v>10411</v>
      </c>
      <c r="BD453" s="52" t="str">
        <f t="shared" si="170"/>
        <v>Dolmetscherschule</v>
      </c>
      <c r="BE453" s="52" t="str">
        <f t="shared" si="171"/>
        <v>Unternehmen</v>
      </c>
      <c r="BF453" s="52">
        <f t="shared" si="172"/>
        <v>1</v>
      </c>
    </row>
    <row r="454" spans="1:58" hidden="1" x14ac:dyDescent="0.35">
      <c r="A454" s="107" t="s">
        <v>2826</v>
      </c>
      <c r="B454" s="75" t="s">
        <v>1243</v>
      </c>
      <c r="C454" s="52" t="s">
        <v>3</v>
      </c>
      <c r="D454" s="52" t="s">
        <v>3</v>
      </c>
      <c r="E454" s="52" t="s">
        <v>2</v>
      </c>
      <c r="F454" s="52" t="s">
        <v>2</v>
      </c>
      <c r="G454" s="52" t="s">
        <v>2</v>
      </c>
      <c r="H454" s="52" t="s">
        <v>2</v>
      </c>
      <c r="I454" s="52" t="s">
        <v>3</v>
      </c>
      <c r="J454" s="52">
        <v>1</v>
      </c>
      <c r="K454" s="52" t="s">
        <v>2</v>
      </c>
      <c r="L454" s="52" t="s">
        <v>2</v>
      </c>
      <c r="M454" s="52" t="s">
        <v>2</v>
      </c>
      <c r="N454" s="52" t="s">
        <v>3</v>
      </c>
      <c r="P454" s="52" t="s">
        <v>4</v>
      </c>
      <c r="Q454" s="52" t="str">
        <f t="shared" si="173"/>
        <v>Nein</v>
      </c>
      <c r="R454" s="52" t="str">
        <f t="shared" si="173"/>
        <v>Nein</v>
      </c>
      <c r="S454" s="52" t="str">
        <f t="shared" si="173"/>
        <v>Nein</v>
      </c>
      <c r="T454" s="52" t="str">
        <f t="shared" si="173"/>
        <v>Nein</v>
      </c>
      <c r="U454" s="52" t="str">
        <f t="shared" si="173"/>
        <v>Nein</v>
      </c>
      <c r="V454" s="52" t="str">
        <f t="shared" si="173"/>
        <v>Nein</v>
      </c>
      <c r="W454" s="52" t="str">
        <f t="shared" si="173"/>
        <v>Nein</v>
      </c>
      <c r="X454" s="52" t="str">
        <f t="shared" si="173"/>
        <v>Nein</v>
      </c>
      <c r="Y454" s="52" t="str">
        <f t="shared" si="173"/>
        <v>Nein</v>
      </c>
      <c r="Z454" s="52" t="str">
        <f t="shared" si="173"/>
        <v>Nein</v>
      </c>
      <c r="AA454" s="52" t="str">
        <f t="shared" si="173"/>
        <v>Nein</v>
      </c>
      <c r="AB454" s="52" t="str">
        <f t="shared" si="173"/>
        <v>Nein</v>
      </c>
      <c r="AC454" s="52" t="str">
        <f t="shared" si="173"/>
        <v>Nein</v>
      </c>
      <c r="AD454" s="52" t="str">
        <f t="shared" si="173"/>
        <v>Nein</v>
      </c>
      <c r="AE454" s="52" t="str">
        <f t="shared" si="173"/>
        <v>Nein</v>
      </c>
      <c r="AF454" s="52" t="str">
        <f t="shared" si="173"/>
        <v>Nein</v>
      </c>
      <c r="AG454" s="61" t="str">
        <f>IF(Q454="Ja",VLOOKUP($Q$2,Plausis!A:E,5,0),IF(R454="Ja",VLOOKUP($R$2,Plausis!A:E,5,0),IF(T454="Ja",VLOOKUP($T$2,Plausis!A:E,5,0),IF(U454="Ja",VLOOKUP($U$2,Plausis!A:E,5,0),IF(AA454="Ja",VLOOKUP($AA$2,Plausis!A:E,5,0),IF(AC454="Ja",VLOOKUP($AC$2,Plausis!A:E,5,0),IF(AD454="Ja",VLOOKUP($AD$2,Plausis!A:E,5,0),"")))))))</f>
        <v/>
      </c>
      <c r="AH454" s="52" t="str">
        <f>IF(Y454="Ja",VLOOKUP($Y$2,Plausis!A:E,5,0),"")</f>
        <v/>
      </c>
      <c r="AI454" s="52" t="str">
        <f t="shared" si="160"/>
        <v>Ja</v>
      </c>
      <c r="AJ454" s="52" t="str">
        <f>IF(S454="Ja",VLOOKUP($S$2,Plausis!A:E,5,0),IF(V454="Ja",VLOOKUP($V$2,Plausis!A:E,5,0),IF(X454="Ja",VLOOKUP($X$2,Plausis!A:E,5,0),"")))</f>
        <v/>
      </c>
      <c r="AL454" s="52" t="s">
        <v>3</v>
      </c>
      <c r="AM454" s="114">
        <v>45531</v>
      </c>
      <c r="AN454" s="52" t="s">
        <v>4467</v>
      </c>
      <c r="AO454" s="52" t="str">
        <f>VLOOKUP(B454,'BAT Grundtabelle'!B:T,19,0)</f>
        <v>ja</v>
      </c>
      <c r="AP454" s="105" t="str">
        <f t="shared" si="161"/>
        <v>10412</v>
      </c>
      <c r="AQ454" s="52" t="str">
        <f t="shared" si="162"/>
        <v>Dönerladen</v>
      </c>
      <c r="AR454" s="52" t="b">
        <f t="shared" si="159"/>
        <v>0</v>
      </c>
      <c r="AS454" s="52" t="b">
        <f t="shared" si="159"/>
        <v>0</v>
      </c>
      <c r="AT454" s="52" t="b">
        <f t="shared" si="159"/>
        <v>0</v>
      </c>
      <c r="AU454" s="52">
        <f t="shared" si="163"/>
        <v>1</v>
      </c>
      <c r="AW454" s="52" t="b">
        <f t="shared" si="164"/>
        <v>0</v>
      </c>
      <c r="AX454" s="52" t="str">
        <f t="shared" si="165"/>
        <v>Unternehmen</v>
      </c>
      <c r="AY454" s="52" t="b">
        <f t="shared" si="166"/>
        <v>0</v>
      </c>
      <c r="AZ454" s="52" t="str">
        <f t="shared" si="167"/>
        <v>10412</v>
      </c>
      <c r="BA454" s="52" t="str">
        <f>VLOOKUP(A454,'BAT Grundtabelle'!A:U,21,0)</f>
        <v>ja</v>
      </c>
      <c r="BB454" s="52" t="str">
        <f t="shared" si="168"/>
        <v>nein</v>
      </c>
      <c r="BC454" s="52" t="str">
        <f t="shared" si="169"/>
        <v>10412</v>
      </c>
      <c r="BD454" s="52" t="str">
        <f t="shared" si="170"/>
        <v>Dönerladen</v>
      </c>
      <c r="BE454" s="52" t="str">
        <f t="shared" si="171"/>
        <v>Unternehmen</v>
      </c>
      <c r="BF454" s="52">
        <f t="shared" si="172"/>
        <v>1</v>
      </c>
    </row>
    <row r="455" spans="1:58" hidden="1" x14ac:dyDescent="0.35">
      <c r="A455" s="107" t="s">
        <v>2827</v>
      </c>
      <c r="B455" s="75" t="s">
        <v>1931</v>
      </c>
      <c r="C455" s="52" t="s">
        <v>3</v>
      </c>
      <c r="D455" s="52" t="s">
        <v>3</v>
      </c>
      <c r="E455" s="52" t="s">
        <v>2</v>
      </c>
      <c r="F455" s="52" t="s">
        <v>2</v>
      </c>
      <c r="G455" s="52" t="s">
        <v>2</v>
      </c>
      <c r="H455" s="52" t="s">
        <v>2</v>
      </c>
      <c r="I455" s="52" t="s">
        <v>3</v>
      </c>
      <c r="J455" s="52">
        <v>1</v>
      </c>
      <c r="K455" s="52" t="s">
        <v>2</v>
      </c>
      <c r="L455" s="52" t="s">
        <v>2</v>
      </c>
      <c r="M455" s="52" t="s">
        <v>2</v>
      </c>
      <c r="N455" s="52" t="s">
        <v>3</v>
      </c>
      <c r="P455" s="52" t="s">
        <v>4</v>
      </c>
      <c r="Q455" s="52" t="str">
        <f t="shared" si="173"/>
        <v>Nein</v>
      </c>
      <c r="R455" s="52" t="str">
        <f t="shared" si="173"/>
        <v>Nein</v>
      </c>
      <c r="S455" s="52" t="str">
        <f t="shared" si="173"/>
        <v>Nein</v>
      </c>
      <c r="T455" s="52" t="str">
        <f t="shared" si="173"/>
        <v>Nein</v>
      </c>
      <c r="U455" s="52" t="str">
        <f t="shared" si="173"/>
        <v>Nein</v>
      </c>
      <c r="V455" s="52" t="str">
        <f t="shared" si="173"/>
        <v>Nein</v>
      </c>
      <c r="W455" s="52" t="str">
        <f t="shared" si="173"/>
        <v>Nein</v>
      </c>
      <c r="X455" s="52" t="str">
        <f t="shared" si="173"/>
        <v>Nein</v>
      </c>
      <c r="Y455" s="52" t="str">
        <f t="shared" si="173"/>
        <v>Nein</v>
      </c>
      <c r="Z455" s="52" t="str">
        <f t="shared" si="173"/>
        <v>Nein</v>
      </c>
      <c r="AA455" s="52" t="str">
        <f t="shared" si="173"/>
        <v>Nein</v>
      </c>
      <c r="AB455" s="52" t="str">
        <f t="shared" si="173"/>
        <v>Nein</v>
      </c>
      <c r="AC455" s="52" t="str">
        <f t="shared" si="173"/>
        <v>Nein</v>
      </c>
      <c r="AD455" s="52" t="str">
        <f t="shared" si="173"/>
        <v>Nein</v>
      </c>
      <c r="AE455" s="52" t="str">
        <f t="shared" si="173"/>
        <v>Nein</v>
      </c>
      <c r="AF455" s="52" t="str">
        <f t="shared" si="173"/>
        <v>Nein</v>
      </c>
      <c r="AG455" s="61" t="str">
        <f>IF(Q455="Ja",VLOOKUP($Q$2,Plausis!A:E,5,0),IF(R455="Ja",VLOOKUP($R$2,Plausis!A:E,5,0),IF(T455="Ja",VLOOKUP($T$2,Plausis!A:E,5,0),IF(U455="Ja",VLOOKUP($U$2,Plausis!A:E,5,0),IF(AA455="Ja",VLOOKUP($AA$2,Plausis!A:E,5,0),IF(AC455="Ja",VLOOKUP($AC$2,Plausis!A:E,5,0),IF(AD455="Ja",VLOOKUP($AD$2,Plausis!A:E,5,0),"")))))))</f>
        <v/>
      </c>
      <c r="AH455" s="52" t="str">
        <f>IF(Y455="Ja",VLOOKUP($Y$2,Plausis!A:E,5,0),"")</f>
        <v/>
      </c>
      <c r="AI455" s="52" t="str">
        <f t="shared" si="160"/>
        <v>Ja</v>
      </c>
      <c r="AJ455" s="52" t="str">
        <f>IF(S455="Ja",VLOOKUP($S$2,Plausis!A:E,5,0),IF(V455="Ja",VLOOKUP($V$2,Plausis!A:E,5,0),IF(X455="Ja",VLOOKUP($X$2,Plausis!A:E,5,0),"")))</f>
        <v/>
      </c>
      <c r="AL455" s="52" t="s">
        <v>2</v>
      </c>
      <c r="AM455" s="114">
        <v>45531</v>
      </c>
      <c r="AN455" s="52" t="s">
        <v>4467</v>
      </c>
      <c r="AO455" s="52" t="str">
        <f>VLOOKUP(B455,'BAT Grundtabelle'!B:T,19,0)</f>
        <v>ja</v>
      </c>
      <c r="AP455" s="105" t="str">
        <f t="shared" si="161"/>
        <v>10413</v>
      </c>
      <c r="AQ455" s="52" t="str">
        <f t="shared" si="162"/>
        <v>Drahtwarenhersteller</v>
      </c>
      <c r="AR455" s="52" t="b">
        <f t="shared" si="159"/>
        <v>0</v>
      </c>
      <c r="AS455" s="52" t="b">
        <f t="shared" si="159"/>
        <v>0</v>
      </c>
      <c r="AT455" s="52" t="b">
        <f t="shared" si="159"/>
        <v>0</v>
      </c>
      <c r="AU455" s="52">
        <f t="shared" si="163"/>
        <v>1</v>
      </c>
      <c r="AW455" s="52" t="b">
        <f t="shared" si="164"/>
        <v>0</v>
      </c>
      <c r="AX455" s="52" t="str">
        <f t="shared" si="165"/>
        <v>Unternehmen</v>
      </c>
      <c r="AY455" s="52" t="b">
        <f t="shared" si="166"/>
        <v>0</v>
      </c>
      <c r="AZ455" s="52" t="str">
        <f t="shared" si="167"/>
        <v>10413</v>
      </c>
      <c r="BA455" s="52" t="str">
        <f>VLOOKUP(A455,'BAT Grundtabelle'!A:U,21,0)</f>
        <v>ja</v>
      </c>
      <c r="BB455" s="52" t="str">
        <f t="shared" si="168"/>
        <v>nein</v>
      </c>
      <c r="BC455" s="52" t="str">
        <f t="shared" si="169"/>
        <v>10413</v>
      </c>
      <c r="BD455" s="52" t="str">
        <f t="shared" si="170"/>
        <v>Drahtwarenhersteller</v>
      </c>
      <c r="BE455" s="52" t="str">
        <f t="shared" si="171"/>
        <v>Unternehmen</v>
      </c>
      <c r="BF455" s="52">
        <f t="shared" si="172"/>
        <v>1</v>
      </c>
    </row>
    <row r="456" spans="1:58" hidden="1" x14ac:dyDescent="0.35">
      <c r="A456" s="107" t="s">
        <v>2828</v>
      </c>
      <c r="B456" s="75" t="s">
        <v>1932</v>
      </c>
      <c r="C456" s="52" t="s">
        <v>3</v>
      </c>
      <c r="D456" s="52" t="s">
        <v>3</v>
      </c>
      <c r="E456" s="52" t="s">
        <v>2</v>
      </c>
      <c r="F456" s="52" t="s">
        <v>2</v>
      </c>
      <c r="G456" s="52" t="s">
        <v>2</v>
      </c>
      <c r="H456" s="52" t="s">
        <v>2</v>
      </c>
      <c r="I456" s="52" t="s">
        <v>3</v>
      </c>
      <c r="J456" s="52">
        <v>1</v>
      </c>
      <c r="K456" s="52" t="s">
        <v>2</v>
      </c>
      <c r="L456" s="52" t="s">
        <v>2</v>
      </c>
      <c r="M456" s="52" t="s">
        <v>2</v>
      </c>
      <c r="N456" s="52" t="s">
        <v>3</v>
      </c>
      <c r="P456" s="52" t="s">
        <v>4</v>
      </c>
      <c r="Q456" s="52" t="str">
        <f t="shared" si="173"/>
        <v>Nein</v>
      </c>
      <c r="R456" s="52" t="str">
        <f t="shared" si="173"/>
        <v>Nein</v>
      </c>
      <c r="S456" s="52" t="str">
        <f t="shared" si="173"/>
        <v>Nein</v>
      </c>
      <c r="T456" s="52" t="str">
        <f t="shared" si="173"/>
        <v>Nein</v>
      </c>
      <c r="U456" s="52" t="str">
        <f t="shared" si="173"/>
        <v>Nein</v>
      </c>
      <c r="V456" s="52" t="str">
        <f t="shared" si="173"/>
        <v>Nein</v>
      </c>
      <c r="W456" s="52" t="str">
        <f t="shared" si="173"/>
        <v>Nein</v>
      </c>
      <c r="X456" s="52" t="str">
        <f t="shared" si="173"/>
        <v>Nein</v>
      </c>
      <c r="Y456" s="52" t="str">
        <f t="shared" si="173"/>
        <v>Nein</v>
      </c>
      <c r="Z456" s="52" t="str">
        <f t="shared" si="173"/>
        <v>Nein</v>
      </c>
      <c r="AA456" s="52" t="str">
        <f t="shared" si="173"/>
        <v>Nein</v>
      </c>
      <c r="AB456" s="52" t="str">
        <f t="shared" si="173"/>
        <v>Nein</v>
      </c>
      <c r="AC456" s="52" t="str">
        <f t="shared" si="173"/>
        <v>Nein</v>
      </c>
      <c r="AD456" s="52" t="str">
        <f t="shared" si="173"/>
        <v>Nein</v>
      </c>
      <c r="AE456" s="52" t="str">
        <f t="shared" si="173"/>
        <v>Nein</v>
      </c>
      <c r="AF456" s="52" t="str">
        <f t="shared" si="173"/>
        <v>Nein</v>
      </c>
      <c r="AG456" s="61" t="str">
        <f>IF(Q456="Ja",VLOOKUP($Q$2,Plausis!A:E,5,0),IF(R456="Ja",VLOOKUP($R$2,Plausis!A:E,5,0),IF(T456="Ja",VLOOKUP($T$2,Plausis!A:E,5,0),IF(U456="Ja",VLOOKUP($U$2,Plausis!A:E,5,0),IF(AA456="Ja",VLOOKUP($AA$2,Plausis!A:E,5,0),IF(AC456="Ja",VLOOKUP($AC$2,Plausis!A:E,5,0),IF(AD456="Ja",VLOOKUP($AD$2,Plausis!A:E,5,0),"")))))))</f>
        <v/>
      </c>
      <c r="AH456" s="52" t="str">
        <f>IF(Y456="Ja",VLOOKUP($Y$2,Plausis!A:E,5,0),"")</f>
        <v/>
      </c>
      <c r="AI456" s="52" t="str">
        <f t="shared" si="160"/>
        <v>Ja</v>
      </c>
      <c r="AJ456" s="52" t="str">
        <f>IF(S456="Ja",VLOOKUP($S$2,Plausis!A:E,5,0),IF(V456="Ja",VLOOKUP($V$2,Plausis!A:E,5,0),IF(X456="Ja",VLOOKUP($X$2,Plausis!A:E,5,0),"")))</f>
        <v/>
      </c>
      <c r="AL456" s="52" t="s">
        <v>3</v>
      </c>
      <c r="AM456" s="114">
        <v>45531</v>
      </c>
      <c r="AN456" s="52" t="s">
        <v>4467</v>
      </c>
      <c r="AO456" s="52" t="str">
        <f>VLOOKUP(B456,'BAT Grundtabelle'!B:T,19,0)</f>
        <v>ja</v>
      </c>
      <c r="AP456" s="105" t="str">
        <f t="shared" si="161"/>
        <v>10414</v>
      </c>
      <c r="AQ456" s="52" t="str">
        <f t="shared" si="162"/>
        <v>Drechslerei</v>
      </c>
      <c r="AR456" s="52" t="b">
        <f t="shared" si="159"/>
        <v>0</v>
      </c>
      <c r="AS456" s="52" t="b">
        <f t="shared" si="159"/>
        <v>0</v>
      </c>
      <c r="AT456" s="52" t="b">
        <f t="shared" si="159"/>
        <v>0</v>
      </c>
      <c r="AU456" s="52">
        <f t="shared" si="163"/>
        <v>1</v>
      </c>
      <c r="AW456" s="52" t="b">
        <f t="shared" si="164"/>
        <v>0</v>
      </c>
      <c r="AX456" s="52" t="str">
        <f t="shared" si="165"/>
        <v>Unternehmen</v>
      </c>
      <c r="AY456" s="52" t="b">
        <f t="shared" si="166"/>
        <v>0</v>
      </c>
      <c r="AZ456" s="52" t="str">
        <f t="shared" si="167"/>
        <v>10414</v>
      </c>
      <c r="BA456" s="52" t="str">
        <f>VLOOKUP(A456,'BAT Grundtabelle'!A:U,21,0)</f>
        <v>ja</v>
      </c>
      <c r="BB456" s="52" t="str">
        <f t="shared" si="168"/>
        <v>nein</v>
      </c>
      <c r="BC456" s="52" t="str">
        <f t="shared" si="169"/>
        <v>10414</v>
      </c>
      <c r="BD456" s="52" t="str">
        <f t="shared" si="170"/>
        <v>Drechslerei</v>
      </c>
      <c r="BE456" s="52" t="str">
        <f t="shared" si="171"/>
        <v>Unternehmen</v>
      </c>
      <c r="BF456" s="52">
        <f t="shared" si="172"/>
        <v>1</v>
      </c>
    </row>
    <row r="457" spans="1:58" hidden="1" x14ac:dyDescent="0.35">
      <c r="A457" s="107" t="s">
        <v>2829</v>
      </c>
      <c r="B457" s="75" t="s">
        <v>1933</v>
      </c>
      <c r="C457" s="52" t="s">
        <v>3</v>
      </c>
      <c r="D457" s="52" t="s">
        <v>3</v>
      </c>
      <c r="E457" s="52" t="s">
        <v>2</v>
      </c>
      <c r="F457" s="52" t="s">
        <v>2</v>
      </c>
      <c r="G457" s="52" t="s">
        <v>2</v>
      </c>
      <c r="H457" s="52" t="s">
        <v>2</v>
      </c>
      <c r="I457" s="52" t="s">
        <v>3</v>
      </c>
      <c r="J457" s="52">
        <v>1</v>
      </c>
      <c r="K457" s="52" t="s">
        <v>2</v>
      </c>
      <c r="L457" s="52" t="s">
        <v>2</v>
      </c>
      <c r="M457" s="52" t="s">
        <v>2</v>
      </c>
      <c r="N457" s="52" t="s">
        <v>3</v>
      </c>
      <c r="P457" s="52" t="s">
        <v>4</v>
      </c>
      <c r="Q457" s="52" t="str">
        <f t="shared" si="173"/>
        <v>Nein</v>
      </c>
      <c r="R457" s="52" t="str">
        <f t="shared" si="173"/>
        <v>Nein</v>
      </c>
      <c r="S457" s="52" t="str">
        <f t="shared" si="173"/>
        <v>Nein</v>
      </c>
      <c r="T457" s="52" t="str">
        <f t="shared" si="173"/>
        <v>Nein</v>
      </c>
      <c r="U457" s="52" t="str">
        <f t="shared" si="173"/>
        <v>Nein</v>
      </c>
      <c r="V457" s="52" t="str">
        <f t="shared" si="173"/>
        <v>Nein</v>
      </c>
      <c r="W457" s="52" t="str">
        <f t="shared" si="173"/>
        <v>Nein</v>
      </c>
      <c r="X457" s="52" t="str">
        <f t="shared" si="173"/>
        <v>Nein</v>
      </c>
      <c r="Y457" s="52" t="str">
        <f t="shared" si="173"/>
        <v>Nein</v>
      </c>
      <c r="Z457" s="52" t="str">
        <f t="shared" si="173"/>
        <v>Nein</v>
      </c>
      <c r="AA457" s="52" t="str">
        <f t="shared" si="173"/>
        <v>Nein</v>
      </c>
      <c r="AB457" s="52" t="str">
        <f t="shared" si="173"/>
        <v>Nein</v>
      </c>
      <c r="AC457" s="52" t="str">
        <f t="shared" si="173"/>
        <v>Nein</v>
      </c>
      <c r="AD457" s="52" t="str">
        <f t="shared" si="173"/>
        <v>Nein</v>
      </c>
      <c r="AE457" s="52" t="str">
        <f t="shared" si="173"/>
        <v>Nein</v>
      </c>
      <c r="AF457" s="52" t="str">
        <f t="shared" si="173"/>
        <v>Nein</v>
      </c>
      <c r="AG457" s="61" t="str">
        <f>IF(Q457="Ja",VLOOKUP($Q$2,Plausis!A:E,5,0),IF(R457="Ja",VLOOKUP($R$2,Plausis!A:E,5,0),IF(T457="Ja",VLOOKUP($T$2,Plausis!A:E,5,0),IF(U457="Ja",VLOOKUP($U$2,Plausis!A:E,5,0),IF(AA457="Ja",VLOOKUP($AA$2,Plausis!A:E,5,0),IF(AC457="Ja",VLOOKUP($AC$2,Plausis!A:E,5,0),IF(AD457="Ja",VLOOKUP($AD$2,Plausis!A:E,5,0),"")))))))</f>
        <v/>
      </c>
      <c r="AH457" s="52" t="str">
        <f>IF(Y457="Ja",VLOOKUP($Y$2,Plausis!A:E,5,0),"")</f>
        <v/>
      </c>
      <c r="AI457" s="52" t="str">
        <f t="shared" si="160"/>
        <v>Ja</v>
      </c>
      <c r="AJ457" s="52" t="str">
        <f>IF(S457="Ja",VLOOKUP($S$2,Plausis!A:E,5,0),IF(V457="Ja",VLOOKUP($V$2,Plausis!A:E,5,0),IF(X457="Ja",VLOOKUP($X$2,Plausis!A:E,5,0),"")))</f>
        <v/>
      </c>
      <c r="AL457" s="52" t="s">
        <v>3</v>
      </c>
      <c r="AM457" s="114">
        <v>45531</v>
      </c>
      <c r="AN457" s="52" t="s">
        <v>4467</v>
      </c>
      <c r="AO457" s="52" t="str">
        <f>VLOOKUP(B457,'BAT Grundtabelle'!B:T,19,0)</f>
        <v>ja</v>
      </c>
      <c r="AP457" s="105" t="str">
        <f t="shared" si="161"/>
        <v>10415</v>
      </c>
      <c r="AQ457" s="52" t="str">
        <f t="shared" si="162"/>
        <v>Dreherei</v>
      </c>
      <c r="AR457" s="52" t="b">
        <f t="shared" si="159"/>
        <v>0</v>
      </c>
      <c r="AS457" s="52" t="b">
        <f t="shared" si="159"/>
        <v>0</v>
      </c>
      <c r="AT457" s="52" t="b">
        <f t="shared" si="159"/>
        <v>0</v>
      </c>
      <c r="AU457" s="52">
        <f t="shared" si="163"/>
        <v>1</v>
      </c>
      <c r="AW457" s="52" t="b">
        <f t="shared" si="164"/>
        <v>0</v>
      </c>
      <c r="AX457" s="52" t="str">
        <f t="shared" si="165"/>
        <v>Unternehmen</v>
      </c>
      <c r="AY457" s="52" t="b">
        <f t="shared" si="166"/>
        <v>0</v>
      </c>
      <c r="AZ457" s="52" t="str">
        <f t="shared" si="167"/>
        <v>10415</v>
      </c>
      <c r="BA457" s="52" t="str">
        <f>VLOOKUP(A457,'BAT Grundtabelle'!A:U,21,0)</f>
        <v>ja</v>
      </c>
      <c r="BB457" s="52" t="str">
        <f t="shared" si="168"/>
        <v>nein</v>
      </c>
      <c r="BC457" s="52" t="str">
        <f t="shared" si="169"/>
        <v>10415</v>
      </c>
      <c r="BD457" s="52" t="str">
        <f t="shared" si="170"/>
        <v>Dreherei</v>
      </c>
      <c r="BE457" s="52" t="str">
        <f t="shared" si="171"/>
        <v>Unternehmen</v>
      </c>
      <c r="BF457" s="52">
        <f t="shared" si="172"/>
        <v>1</v>
      </c>
    </row>
    <row r="458" spans="1:58" hidden="1" x14ac:dyDescent="0.35">
      <c r="A458" s="107" t="s">
        <v>2830</v>
      </c>
      <c r="B458" s="75" t="s">
        <v>266</v>
      </c>
      <c r="C458" s="52" t="s">
        <v>3</v>
      </c>
      <c r="D458" s="52" t="s">
        <v>3</v>
      </c>
      <c r="E458" s="52" t="s">
        <v>2</v>
      </c>
      <c r="F458" s="52" t="s">
        <v>2</v>
      </c>
      <c r="G458" s="52" t="s">
        <v>2</v>
      </c>
      <c r="H458" s="52" t="s">
        <v>2</v>
      </c>
      <c r="I458" s="52" t="s">
        <v>3</v>
      </c>
      <c r="J458" s="52">
        <v>1</v>
      </c>
      <c r="K458" s="52" t="s">
        <v>2</v>
      </c>
      <c r="L458" s="52" t="s">
        <v>2</v>
      </c>
      <c r="M458" s="52" t="s">
        <v>2</v>
      </c>
      <c r="N458" s="52" t="s">
        <v>3</v>
      </c>
      <c r="P458" s="52" t="s">
        <v>4</v>
      </c>
      <c r="Q458" s="52" t="str">
        <f t="shared" si="173"/>
        <v>Nein</v>
      </c>
      <c r="R458" s="52" t="str">
        <f t="shared" si="173"/>
        <v>Nein</v>
      </c>
      <c r="S458" s="52" t="str">
        <f t="shared" si="173"/>
        <v>Nein</v>
      </c>
      <c r="T458" s="52" t="str">
        <f t="shared" si="173"/>
        <v>Nein</v>
      </c>
      <c r="U458" s="52" t="str">
        <f t="shared" si="173"/>
        <v>Nein</v>
      </c>
      <c r="V458" s="52" t="str">
        <f t="shared" si="173"/>
        <v>Nein</v>
      </c>
      <c r="W458" s="52" t="str">
        <f t="shared" si="173"/>
        <v>Nein</v>
      </c>
      <c r="X458" s="52" t="str">
        <f t="shared" si="173"/>
        <v>Nein</v>
      </c>
      <c r="Y458" s="52" t="str">
        <f t="shared" si="173"/>
        <v>Nein</v>
      </c>
      <c r="Z458" s="52" t="str">
        <f t="shared" si="173"/>
        <v>Nein</v>
      </c>
      <c r="AA458" s="52" t="str">
        <f t="shared" si="173"/>
        <v>Nein</v>
      </c>
      <c r="AB458" s="52" t="str">
        <f t="shared" si="173"/>
        <v>Nein</v>
      </c>
      <c r="AC458" s="52" t="str">
        <f t="shared" si="173"/>
        <v>Nein</v>
      </c>
      <c r="AD458" s="52" t="str">
        <f t="shared" si="173"/>
        <v>Nein</v>
      </c>
      <c r="AE458" s="52" t="str">
        <f t="shared" si="173"/>
        <v>Nein</v>
      </c>
      <c r="AF458" s="52" t="str">
        <f t="shared" si="173"/>
        <v>Nein</v>
      </c>
      <c r="AG458" s="61" t="str">
        <f>IF(Q458="Ja",VLOOKUP($Q$2,Plausis!A:E,5,0),IF(R458="Ja",VLOOKUP($R$2,Plausis!A:E,5,0),IF(T458="Ja",VLOOKUP($T$2,Plausis!A:E,5,0),IF(U458="Ja",VLOOKUP($U$2,Plausis!A:E,5,0),IF(AA458="Ja",VLOOKUP($AA$2,Plausis!A:E,5,0),IF(AC458="Ja",VLOOKUP($AC$2,Plausis!A:E,5,0),IF(AD458="Ja",VLOOKUP($AD$2,Plausis!A:E,5,0),"")))))))</f>
        <v/>
      </c>
      <c r="AH458" s="52" t="str">
        <f>IF(Y458="Ja",VLOOKUP($Y$2,Plausis!A:E,5,0),"")</f>
        <v/>
      </c>
      <c r="AI458" s="52" t="str">
        <f t="shared" si="160"/>
        <v>Ja</v>
      </c>
      <c r="AJ458" s="52" t="str">
        <f>IF(S458="Ja",VLOOKUP($S$2,Plausis!A:E,5,0),IF(V458="Ja",VLOOKUP($V$2,Plausis!A:E,5,0),IF(X458="Ja",VLOOKUP($X$2,Plausis!A:E,5,0),"")))</f>
        <v/>
      </c>
      <c r="AL458" s="52" t="s">
        <v>2</v>
      </c>
      <c r="AM458" s="114">
        <v>45531</v>
      </c>
      <c r="AN458" s="52" t="s">
        <v>4467</v>
      </c>
      <c r="AO458" s="52" t="str">
        <f>VLOOKUP(B458,'BAT Grundtabelle'!B:T,19,0)</f>
        <v>ja</v>
      </c>
      <c r="AP458" s="105" t="str">
        <f t="shared" si="161"/>
        <v>10416</v>
      </c>
      <c r="AQ458" s="52" t="str">
        <f t="shared" si="162"/>
        <v>Dressman</v>
      </c>
      <c r="AR458" s="52" t="b">
        <f t="shared" si="159"/>
        <v>0</v>
      </c>
      <c r="AS458" s="52" t="b">
        <f t="shared" si="159"/>
        <v>0</v>
      </c>
      <c r="AT458" s="52" t="b">
        <f t="shared" si="159"/>
        <v>0</v>
      </c>
      <c r="AU458" s="52">
        <f t="shared" si="163"/>
        <v>1</v>
      </c>
      <c r="AW458" s="52" t="b">
        <f t="shared" si="164"/>
        <v>0</v>
      </c>
      <c r="AX458" s="52" t="str">
        <f t="shared" si="165"/>
        <v>Unternehmen</v>
      </c>
      <c r="AY458" s="52" t="b">
        <f t="shared" si="166"/>
        <v>0</v>
      </c>
      <c r="AZ458" s="52" t="str">
        <f t="shared" si="167"/>
        <v>10416</v>
      </c>
      <c r="BA458" s="52" t="str">
        <f>VLOOKUP(A458,'BAT Grundtabelle'!A:U,21,0)</f>
        <v>ja</v>
      </c>
      <c r="BB458" s="52" t="str">
        <f t="shared" si="168"/>
        <v>nein</v>
      </c>
      <c r="BC458" s="52" t="str">
        <f t="shared" si="169"/>
        <v>10416</v>
      </c>
      <c r="BD458" s="52" t="str">
        <f t="shared" si="170"/>
        <v>Dressman</v>
      </c>
      <c r="BE458" s="52" t="str">
        <f t="shared" si="171"/>
        <v>Unternehmen</v>
      </c>
      <c r="BF458" s="52">
        <f t="shared" si="172"/>
        <v>1</v>
      </c>
    </row>
    <row r="459" spans="1:58" hidden="1" x14ac:dyDescent="0.35">
      <c r="A459" s="107" t="s">
        <v>2169</v>
      </c>
      <c r="B459" s="75" t="s">
        <v>2168</v>
      </c>
      <c r="C459" s="52" t="s">
        <v>3</v>
      </c>
      <c r="D459" s="52" t="s">
        <v>3</v>
      </c>
      <c r="E459" s="52" t="s">
        <v>2</v>
      </c>
      <c r="F459" s="52" t="s">
        <v>2</v>
      </c>
      <c r="G459" s="52" t="s">
        <v>2</v>
      </c>
      <c r="H459" s="52" t="s">
        <v>2</v>
      </c>
      <c r="I459" s="52" t="s">
        <v>3</v>
      </c>
      <c r="J459" s="52">
        <v>1</v>
      </c>
      <c r="K459" s="52" t="s">
        <v>2</v>
      </c>
      <c r="L459" s="52" t="s">
        <v>2</v>
      </c>
      <c r="M459" s="52" t="s">
        <v>2</v>
      </c>
      <c r="N459" s="52" t="s">
        <v>3</v>
      </c>
      <c r="P459" s="52" t="s">
        <v>4</v>
      </c>
      <c r="Q459" s="52" t="str">
        <f t="shared" si="173"/>
        <v>Nein</v>
      </c>
      <c r="R459" s="52" t="str">
        <f t="shared" si="173"/>
        <v>Nein</v>
      </c>
      <c r="S459" s="52" t="str">
        <f t="shared" si="173"/>
        <v>Nein</v>
      </c>
      <c r="T459" s="52" t="str">
        <f t="shared" si="173"/>
        <v>Nein</v>
      </c>
      <c r="U459" s="52" t="str">
        <f t="shared" si="173"/>
        <v>Nein</v>
      </c>
      <c r="V459" s="52" t="str">
        <f t="shared" si="173"/>
        <v>Nein</v>
      </c>
      <c r="W459" s="52" t="str">
        <f t="shared" si="173"/>
        <v>Nein</v>
      </c>
      <c r="X459" s="52" t="str">
        <f t="shared" si="173"/>
        <v>Nein</v>
      </c>
      <c r="Y459" s="52" t="str">
        <f t="shared" si="173"/>
        <v>Nein</v>
      </c>
      <c r="Z459" s="52" t="str">
        <f t="shared" si="173"/>
        <v>Nein</v>
      </c>
      <c r="AA459" s="52" t="str">
        <f t="shared" si="173"/>
        <v>Nein</v>
      </c>
      <c r="AB459" s="52" t="str">
        <f t="shared" si="173"/>
        <v>Nein</v>
      </c>
      <c r="AC459" s="52" t="str">
        <f t="shared" si="173"/>
        <v>Nein</v>
      </c>
      <c r="AD459" s="52" t="str">
        <f t="shared" si="173"/>
        <v>Nein</v>
      </c>
      <c r="AE459" s="52" t="str">
        <f t="shared" si="173"/>
        <v>Nein</v>
      </c>
      <c r="AF459" s="52" t="str">
        <f t="shared" si="173"/>
        <v>Nein</v>
      </c>
      <c r="AG459" s="61" t="str">
        <f>IF(Q459="Ja",VLOOKUP($Q$2,Plausis!A:E,5,0),IF(R459="Ja",VLOOKUP($R$2,Plausis!A:E,5,0),IF(T459="Ja",VLOOKUP($T$2,Plausis!A:E,5,0),IF(U459="Ja",VLOOKUP($U$2,Plausis!A:E,5,0),IF(AA459="Ja",VLOOKUP($AA$2,Plausis!A:E,5,0),IF(AC459="Ja",VLOOKUP($AC$2,Plausis!A:E,5,0),IF(AD459="Ja",VLOOKUP($AD$2,Plausis!A:E,5,0),"")))))))</f>
        <v/>
      </c>
      <c r="AH459" s="52" t="str">
        <f>IF(Y459="Ja",VLOOKUP($Y$2,Plausis!A:E,5,0),"")</f>
        <v/>
      </c>
      <c r="AI459" s="52" t="str">
        <f t="shared" si="160"/>
        <v>Ja</v>
      </c>
      <c r="AJ459" s="52" t="str">
        <f>IF(S459="Ja",VLOOKUP($S$2,Plausis!A:E,5,0),IF(V459="Ja",VLOOKUP($V$2,Plausis!A:E,5,0),IF(X459="Ja",VLOOKUP($X$2,Plausis!A:E,5,0),"")))</f>
        <v/>
      </c>
      <c r="AL459" s="52" t="s">
        <v>3</v>
      </c>
      <c r="AM459" s="114">
        <v>45531</v>
      </c>
      <c r="AN459" s="52" t="s">
        <v>4467</v>
      </c>
      <c r="AO459" s="52" t="str">
        <f>VLOOKUP(B459,'BAT Grundtabelle'!B:T,19,0)</f>
        <v>ja</v>
      </c>
      <c r="AP459" s="105" t="str">
        <f t="shared" si="161"/>
        <v>3911</v>
      </c>
      <c r="AQ459" s="52" t="str">
        <f t="shared" si="162"/>
        <v>Drogerie</v>
      </c>
      <c r="AR459" s="52" t="b">
        <f t="shared" si="159"/>
        <v>0</v>
      </c>
      <c r="AS459" s="52" t="b">
        <f t="shared" si="159"/>
        <v>0</v>
      </c>
      <c r="AT459" s="52" t="b">
        <f t="shared" si="159"/>
        <v>0</v>
      </c>
      <c r="AU459" s="52">
        <f t="shared" si="163"/>
        <v>1</v>
      </c>
      <c r="AW459" s="52" t="b">
        <f t="shared" si="164"/>
        <v>0</v>
      </c>
      <c r="AX459" s="52" t="str">
        <f t="shared" si="165"/>
        <v>Unternehmen</v>
      </c>
      <c r="AY459" s="52" t="b">
        <f t="shared" si="166"/>
        <v>0</v>
      </c>
      <c r="AZ459" s="52" t="str">
        <f t="shared" si="167"/>
        <v>3911</v>
      </c>
      <c r="BA459" s="52" t="str">
        <f>VLOOKUP(A459,'BAT Grundtabelle'!A:U,21,0)</f>
        <v>ja</v>
      </c>
      <c r="BB459" s="52" t="str">
        <f t="shared" si="168"/>
        <v>nein</v>
      </c>
      <c r="BC459" s="52" t="str">
        <f t="shared" si="169"/>
        <v>3911</v>
      </c>
      <c r="BD459" s="52" t="str">
        <f t="shared" si="170"/>
        <v>Drogerie</v>
      </c>
      <c r="BE459" s="52" t="str">
        <f t="shared" si="171"/>
        <v>Unternehmen</v>
      </c>
      <c r="BF459" s="52">
        <f t="shared" si="172"/>
        <v>1</v>
      </c>
    </row>
    <row r="460" spans="1:58" hidden="1" x14ac:dyDescent="0.35">
      <c r="A460" s="107" t="s">
        <v>2831</v>
      </c>
      <c r="B460" s="75" t="s">
        <v>598</v>
      </c>
      <c r="C460" s="52" t="s">
        <v>3</v>
      </c>
      <c r="D460" s="52" t="s">
        <v>3</v>
      </c>
      <c r="E460" s="52" t="s">
        <v>2</v>
      </c>
      <c r="F460" s="52" t="s">
        <v>2</v>
      </c>
      <c r="G460" s="52" t="s">
        <v>2</v>
      </c>
      <c r="H460" s="52" t="s">
        <v>2</v>
      </c>
      <c r="I460" s="52" t="s">
        <v>3</v>
      </c>
      <c r="J460" s="52">
        <v>2</v>
      </c>
      <c r="K460" s="52" t="s">
        <v>2</v>
      </c>
      <c r="L460" s="52" t="s">
        <v>2</v>
      </c>
      <c r="M460" s="52" t="s">
        <v>2</v>
      </c>
      <c r="N460" s="52" t="s">
        <v>3</v>
      </c>
      <c r="P460" s="52" t="s">
        <v>4</v>
      </c>
      <c r="Q460" s="52" t="str">
        <f t="shared" si="173"/>
        <v>Nein</v>
      </c>
      <c r="R460" s="52" t="str">
        <f t="shared" si="173"/>
        <v>Nein</v>
      </c>
      <c r="S460" s="52" t="str">
        <f t="shared" si="173"/>
        <v>Nein</v>
      </c>
      <c r="T460" s="52" t="str">
        <f t="shared" si="173"/>
        <v>Nein</v>
      </c>
      <c r="U460" s="52" t="str">
        <f t="shared" si="173"/>
        <v>Nein</v>
      </c>
      <c r="V460" s="52" t="str">
        <f t="shared" si="173"/>
        <v>Nein</v>
      </c>
      <c r="W460" s="52" t="str">
        <f t="shared" si="173"/>
        <v>Nein</v>
      </c>
      <c r="X460" s="52" t="str">
        <f t="shared" si="173"/>
        <v>Nein</v>
      </c>
      <c r="Y460" s="52" t="str">
        <f t="shared" si="173"/>
        <v>Nein</v>
      </c>
      <c r="Z460" s="52" t="str">
        <f t="shared" si="173"/>
        <v>Nein</v>
      </c>
      <c r="AA460" s="52" t="str">
        <f t="shared" si="173"/>
        <v>Nein</v>
      </c>
      <c r="AB460" s="52" t="str">
        <f t="shared" si="173"/>
        <v>Nein</v>
      </c>
      <c r="AC460" s="52" t="str">
        <f t="shared" si="173"/>
        <v>Nein</v>
      </c>
      <c r="AD460" s="52" t="str">
        <f t="shared" si="173"/>
        <v>Nein</v>
      </c>
      <c r="AE460" s="52" t="str">
        <f t="shared" si="173"/>
        <v>Nein</v>
      </c>
      <c r="AF460" s="52" t="str">
        <f t="shared" si="173"/>
        <v>Nein</v>
      </c>
      <c r="AG460" s="61" t="str">
        <f>IF(Q460="Ja",VLOOKUP($Q$2,Plausis!A:E,5,0),IF(R460="Ja",VLOOKUP($R$2,Plausis!A:E,5,0),IF(T460="Ja",VLOOKUP($T$2,Plausis!A:E,5,0),IF(U460="Ja",VLOOKUP($U$2,Plausis!A:E,5,0),IF(AA460="Ja",VLOOKUP($AA$2,Plausis!A:E,5,0),IF(AC460="Ja",VLOOKUP($AC$2,Plausis!A:E,5,0),IF(AD460="Ja",VLOOKUP($AD$2,Plausis!A:E,5,0),"")))))))</f>
        <v/>
      </c>
      <c r="AH460" s="52" t="str">
        <f>IF(Y460="Ja",VLOOKUP($Y$2,Plausis!A:E,5,0),"")</f>
        <v/>
      </c>
      <c r="AI460" s="52" t="str">
        <f t="shared" si="160"/>
        <v>Ja</v>
      </c>
      <c r="AJ460" s="52" t="str">
        <f>IF(S460="Ja",VLOOKUP($S$2,Plausis!A:E,5,0),IF(V460="Ja",VLOOKUP($V$2,Plausis!A:E,5,0),IF(X460="Ja",VLOOKUP($X$2,Plausis!A:E,5,0),"")))</f>
        <v/>
      </c>
      <c r="AL460" s="52" t="s">
        <v>3</v>
      </c>
      <c r="AM460" s="114">
        <v>45531</v>
      </c>
      <c r="AN460" s="52" t="s">
        <v>4467</v>
      </c>
      <c r="AO460" s="52" t="str">
        <f>VLOOKUP(B460,'BAT Grundtabelle'!B:T,19,0)</f>
        <v>ja</v>
      </c>
      <c r="AP460" s="105" t="str">
        <f t="shared" si="161"/>
        <v>10417</v>
      </c>
      <c r="AQ460" s="52" t="str">
        <f t="shared" si="162"/>
        <v>Druck- und grafische Industrie</v>
      </c>
      <c r="AR460" s="52" t="b">
        <f t="shared" si="159"/>
        <v>0</v>
      </c>
      <c r="AS460" s="52" t="b">
        <f t="shared" si="159"/>
        <v>0</v>
      </c>
      <c r="AT460" s="52" t="b">
        <f t="shared" si="159"/>
        <v>0</v>
      </c>
      <c r="AU460" s="52">
        <f t="shared" si="163"/>
        <v>2</v>
      </c>
      <c r="AW460" s="52" t="b">
        <f t="shared" si="164"/>
        <v>0</v>
      </c>
      <c r="AX460" s="52" t="str">
        <f t="shared" si="165"/>
        <v>Unternehmen</v>
      </c>
      <c r="AY460" s="52" t="b">
        <f t="shared" si="166"/>
        <v>0</v>
      </c>
      <c r="AZ460" s="52" t="str">
        <f t="shared" si="167"/>
        <v>10417</v>
      </c>
      <c r="BA460" s="52" t="str">
        <f>VLOOKUP(A460,'BAT Grundtabelle'!A:U,21,0)</f>
        <v>ja</v>
      </c>
      <c r="BB460" s="52" t="str">
        <f t="shared" si="168"/>
        <v>nein</v>
      </c>
      <c r="BC460" s="52" t="str">
        <f t="shared" si="169"/>
        <v>10417</v>
      </c>
      <c r="BD460" s="52" t="str">
        <f t="shared" si="170"/>
        <v>Druck- und grafische Industrie</v>
      </c>
      <c r="BE460" s="52" t="str">
        <f t="shared" si="171"/>
        <v>Unternehmen</v>
      </c>
      <c r="BF460" s="52">
        <f t="shared" si="172"/>
        <v>2</v>
      </c>
    </row>
    <row r="461" spans="1:58" hidden="1" x14ac:dyDescent="0.35">
      <c r="A461" s="107" t="s">
        <v>2832</v>
      </c>
      <c r="B461" s="75" t="s">
        <v>596</v>
      </c>
      <c r="C461" s="52" t="s">
        <v>3</v>
      </c>
      <c r="D461" s="52" t="s">
        <v>3</v>
      </c>
      <c r="E461" s="52" t="s">
        <v>2</v>
      </c>
      <c r="F461" s="52" t="s">
        <v>2</v>
      </c>
      <c r="G461" s="52" t="s">
        <v>2</v>
      </c>
      <c r="H461" s="52" t="s">
        <v>2</v>
      </c>
      <c r="I461" s="52" t="s">
        <v>3</v>
      </c>
      <c r="J461" s="52">
        <v>2</v>
      </c>
      <c r="K461" s="52" t="s">
        <v>2</v>
      </c>
      <c r="L461" s="52" t="s">
        <v>2</v>
      </c>
      <c r="M461" s="52" t="s">
        <v>2</v>
      </c>
      <c r="N461" s="52" t="s">
        <v>3</v>
      </c>
      <c r="P461" s="52" t="s">
        <v>4</v>
      </c>
      <c r="Q461" s="52" t="str">
        <f t="shared" si="173"/>
        <v>Nein</v>
      </c>
      <c r="R461" s="52" t="str">
        <f t="shared" si="173"/>
        <v>Nein</v>
      </c>
      <c r="S461" s="52" t="str">
        <f t="shared" si="173"/>
        <v>Nein</v>
      </c>
      <c r="T461" s="52" t="str">
        <f t="shared" si="173"/>
        <v>Nein</v>
      </c>
      <c r="U461" s="52" t="str">
        <f t="shared" si="173"/>
        <v>Nein</v>
      </c>
      <c r="V461" s="52" t="str">
        <f t="shared" si="173"/>
        <v>Nein</v>
      </c>
      <c r="W461" s="52" t="str">
        <f t="shared" si="173"/>
        <v>Nein</v>
      </c>
      <c r="X461" s="52" t="str">
        <f t="shared" si="173"/>
        <v>Nein</v>
      </c>
      <c r="Y461" s="52" t="str">
        <f t="shared" si="173"/>
        <v>Nein</v>
      </c>
      <c r="Z461" s="52" t="str">
        <f t="shared" si="173"/>
        <v>Nein</v>
      </c>
      <c r="AA461" s="52" t="str">
        <f t="shared" si="173"/>
        <v>Nein</v>
      </c>
      <c r="AB461" s="52" t="str">
        <f t="shared" si="173"/>
        <v>Nein</v>
      </c>
      <c r="AC461" s="52" t="str">
        <f t="shared" si="173"/>
        <v>Nein</v>
      </c>
      <c r="AD461" s="52" t="str">
        <f t="shared" si="173"/>
        <v>Nein</v>
      </c>
      <c r="AE461" s="52" t="str">
        <f t="shared" si="173"/>
        <v>Nein</v>
      </c>
      <c r="AF461" s="52" t="str">
        <f t="shared" si="173"/>
        <v>Nein</v>
      </c>
      <c r="AG461" s="61" t="str">
        <f>IF(Q461="Ja",VLOOKUP($Q$2,Plausis!A:E,5,0),IF(R461="Ja",VLOOKUP($R$2,Plausis!A:E,5,0),IF(T461="Ja",VLOOKUP($T$2,Plausis!A:E,5,0),IF(U461="Ja",VLOOKUP($U$2,Plausis!A:E,5,0),IF(AA461="Ja",VLOOKUP($AA$2,Plausis!A:E,5,0),IF(AC461="Ja",VLOOKUP($AC$2,Plausis!A:E,5,0),IF(AD461="Ja",VLOOKUP($AD$2,Plausis!A:E,5,0),"")))))))</f>
        <v/>
      </c>
      <c r="AH461" s="52" t="str">
        <f>IF(Y461="Ja",VLOOKUP($Y$2,Plausis!A:E,5,0),"")</f>
        <v/>
      </c>
      <c r="AI461" s="52" t="str">
        <f t="shared" si="160"/>
        <v>Ja</v>
      </c>
      <c r="AJ461" s="52" t="str">
        <f>IF(S461="Ja",VLOOKUP($S$2,Plausis!A:E,5,0),IF(V461="Ja",VLOOKUP($V$2,Plausis!A:E,5,0),IF(X461="Ja",VLOOKUP($X$2,Plausis!A:E,5,0),"")))</f>
        <v/>
      </c>
      <c r="AL461" s="52" t="s">
        <v>3</v>
      </c>
      <c r="AM461" s="114">
        <v>45531</v>
      </c>
      <c r="AN461" s="52" t="s">
        <v>4467</v>
      </c>
      <c r="AO461" s="52" t="str">
        <f>VLOOKUP(B461,'BAT Grundtabelle'!B:T,19,0)</f>
        <v>ja</v>
      </c>
      <c r="AP461" s="105" t="str">
        <f t="shared" si="161"/>
        <v>10418</v>
      </c>
      <c r="AQ461" s="52" t="str">
        <f t="shared" si="162"/>
        <v>Druckerei</v>
      </c>
      <c r="AR461" s="52" t="b">
        <f t="shared" si="159"/>
        <v>0</v>
      </c>
      <c r="AS461" s="52" t="b">
        <f t="shared" si="159"/>
        <v>0</v>
      </c>
      <c r="AT461" s="52" t="b">
        <f t="shared" si="159"/>
        <v>0</v>
      </c>
      <c r="AU461" s="52">
        <f t="shared" si="163"/>
        <v>2</v>
      </c>
      <c r="AW461" s="52" t="b">
        <f t="shared" si="164"/>
        <v>0</v>
      </c>
      <c r="AX461" s="52" t="str">
        <f t="shared" si="165"/>
        <v>Unternehmen</v>
      </c>
      <c r="AY461" s="52" t="b">
        <f t="shared" si="166"/>
        <v>0</v>
      </c>
      <c r="AZ461" s="52" t="str">
        <f t="shared" si="167"/>
        <v>10418</v>
      </c>
      <c r="BA461" s="52" t="str">
        <f>VLOOKUP(A461,'BAT Grundtabelle'!A:U,21,0)</f>
        <v>ja</v>
      </c>
      <c r="BB461" s="52" t="str">
        <f t="shared" si="168"/>
        <v>nein</v>
      </c>
      <c r="BC461" s="52" t="str">
        <f t="shared" si="169"/>
        <v>10418</v>
      </c>
      <c r="BD461" s="52" t="str">
        <f t="shared" si="170"/>
        <v>Druckerei</v>
      </c>
      <c r="BE461" s="52" t="str">
        <f t="shared" si="171"/>
        <v>Unternehmen</v>
      </c>
      <c r="BF461" s="52">
        <f t="shared" si="172"/>
        <v>2</v>
      </c>
    </row>
    <row r="462" spans="1:58" hidden="1" x14ac:dyDescent="0.35">
      <c r="A462" s="107" t="s">
        <v>2833</v>
      </c>
      <c r="B462" s="75" t="s">
        <v>599</v>
      </c>
      <c r="C462" s="52" t="s">
        <v>3</v>
      </c>
      <c r="D462" s="52" t="s">
        <v>3</v>
      </c>
      <c r="E462" s="52" t="s">
        <v>2</v>
      </c>
      <c r="F462" s="52" t="s">
        <v>2</v>
      </c>
      <c r="G462" s="52" t="s">
        <v>2</v>
      </c>
      <c r="H462" s="52" t="s">
        <v>2</v>
      </c>
      <c r="I462" s="52" t="s">
        <v>3</v>
      </c>
      <c r="J462" s="52">
        <v>2</v>
      </c>
      <c r="K462" s="52" t="s">
        <v>2</v>
      </c>
      <c r="L462" s="52" t="s">
        <v>2</v>
      </c>
      <c r="M462" s="52" t="s">
        <v>2</v>
      </c>
      <c r="N462" s="52" t="s">
        <v>3</v>
      </c>
      <c r="P462" s="52" t="s">
        <v>4</v>
      </c>
      <c r="Q462" s="52" t="str">
        <f t="shared" si="173"/>
        <v>Nein</v>
      </c>
      <c r="R462" s="52" t="str">
        <f t="shared" si="173"/>
        <v>Nein</v>
      </c>
      <c r="S462" s="52" t="str">
        <f t="shared" si="173"/>
        <v>Nein</v>
      </c>
      <c r="T462" s="52" t="str">
        <f t="shared" si="173"/>
        <v>Nein</v>
      </c>
      <c r="U462" s="52" t="str">
        <f t="shared" si="173"/>
        <v>Nein</v>
      </c>
      <c r="V462" s="52" t="str">
        <f t="shared" si="173"/>
        <v>Nein</v>
      </c>
      <c r="W462" s="52" t="str">
        <f t="shared" si="173"/>
        <v>Nein</v>
      </c>
      <c r="X462" s="52" t="str">
        <f t="shared" si="173"/>
        <v>Nein</v>
      </c>
      <c r="Y462" s="52" t="str">
        <f t="shared" si="173"/>
        <v>Nein</v>
      </c>
      <c r="Z462" s="52" t="str">
        <f t="shared" si="173"/>
        <v>Nein</v>
      </c>
      <c r="AA462" s="52" t="str">
        <f t="shared" si="173"/>
        <v>Nein</v>
      </c>
      <c r="AB462" s="52" t="str">
        <f t="shared" si="173"/>
        <v>Nein</v>
      </c>
      <c r="AC462" s="52" t="str">
        <f t="shared" si="173"/>
        <v>Nein</v>
      </c>
      <c r="AD462" s="52" t="str">
        <f t="shared" si="173"/>
        <v>Nein</v>
      </c>
      <c r="AE462" s="52" t="str">
        <f t="shared" si="173"/>
        <v>Nein</v>
      </c>
      <c r="AF462" s="52" t="str">
        <f t="shared" si="173"/>
        <v>Nein</v>
      </c>
      <c r="AG462" s="61" t="str">
        <f>IF(Q462="Ja",VLOOKUP($Q$2,Plausis!A:E,5,0),IF(R462="Ja",VLOOKUP($R$2,Plausis!A:E,5,0),IF(T462="Ja",VLOOKUP($T$2,Plausis!A:E,5,0),IF(U462="Ja",VLOOKUP($U$2,Plausis!A:E,5,0),IF(AA462="Ja",VLOOKUP($AA$2,Plausis!A:E,5,0),IF(AC462="Ja",VLOOKUP($AC$2,Plausis!A:E,5,0),IF(AD462="Ja",VLOOKUP($AD$2,Plausis!A:E,5,0),"")))))))</f>
        <v/>
      </c>
      <c r="AH462" s="52" t="str">
        <f>IF(Y462="Ja",VLOOKUP($Y$2,Plausis!A:E,5,0),"")</f>
        <v/>
      </c>
      <c r="AI462" s="52" t="str">
        <f t="shared" si="160"/>
        <v>Ja</v>
      </c>
      <c r="AJ462" s="52" t="str">
        <f>IF(S462="Ja",VLOOKUP($S$2,Plausis!A:E,5,0),IF(V462="Ja",VLOOKUP($V$2,Plausis!A:E,5,0),IF(X462="Ja",VLOOKUP($X$2,Plausis!A:E,5,0),"")))</f>
        <v/>
      </c>
      <c r="AL462" s="52" t="s">
        <v>3</v>
      </c>
      <c r="AM462" s="114">
        <v>45531</v>
      </c>
      <c r="AN462" s="52" t="s">
        <v>4467</v>
      </c>
      <c r="AO462" s="52" t="str">
        <f>VLOOKUP(B462,'BAT Grundtabelle'!B:T,19,0)</f>
        <v>ja</v>
      </c>
      <c r="AP462" s="105" t="str">
        <f t="shared" si="161"/>
        <v>10419</v>
      </c>
      <c r="AQ462" s="52" t="str">
        <f t="shared" si="162"/>
        <v>Druckerei, grafischer Betrieb</v>
      </c>
      <c r="AR462" s="52" t="b">
        <f t="shared" si="159"/>
        <v>0</v>
      </c>
      <c r="AS462" s="52" t="b">
        <f t="shared" si="159"/>
        <v>0</v>
      </c>
      <c r="AT462" s="52" t="b">
        <f t="shared" si="159"/>
        <v>0</v>
      </c>
      <c r="AU462" s="52">
        <f t="shared" si="163"/>
        <v>2</v>
      </c>
      <c r="AW462" s="52" t="b">
        <f t="shared" si="164"/>
        <v>0</v>
      </c>
      <c r="AX462" s="52" t="str">
        <f t="shared" si="165"/>
        <v>Unternehmen</v>
      </c>
      <c r="AY462" s="52" t="b">
        <f t="shared" si="166"/>
        <v>0</v>
      </c>
      <c r="AZ462" s="52" t="str">
        <f t="shared" si="167"/>
        <v>10419</v>
      </c>
      <c r="BA462" s="52" t="str">
        <f>VLOOKUP(A462,'BAT Grundtabelle'!A:U,21,0)</f>
        <v>ja</v>
      </c>
      <c r="BB462" s="52" t="str">
        <f t="shared" si="168"/>
        <v>nein</v>
      </c>
      <c r="BC462" s="52" t="str">
        <f t="shared" si="169"/>
        <v>10419</v>
      </c>
      <c r="BD462" s="52" t="str">
        <f t="shared" si="170"/>
        <v>Druckerei, grafischer Betrieb</v>
      </c>
      <c r="BE462" s="52" t="str">
        <f t="shared" si="171"/>
        <v>Unternehmen</v>
      </c>
      <c r="BF462" s="52">
        <f t="shared" si="172"/>
        <v>2</v>
      </c>
    </row>
    <row r="463" spans="1:58" hidden="1" x14ac:dyDescent="0.35">
      <c r="A463" s="107" t="s">
        <v>2834</v>
      </c>
      <c r="B463" s="75" t="s">
        <v>395</v>
      </c>
      <c r="C463" s="52" t="s">
        <v>3</v>
      </c>
      <c r="D463" s="52" t="s">
        <v>3</v>
      </c>
      <c r="E463" s="52" t="s">
        <v>2</v>
      </c>
      <c r="F463" s="52" t="s">
        <v>2</v>
      </c>
      <c r="G463" s="52" t="s">
        <v>2</v>
      </c>
      <c r="H463" s="52" t="s">
        <v>2</v>
      </c>
      <c r="I463" s="52" t="s">
        <v>3</v>
      </c>
      <c r="J463" s="52">
        <v>1</v>
      </c>
      <c r="K463" s="52" t="s">
        <v>2</v>
      </c>
      <c r="L463" s="52" t="s">
        <v>2</v>
      </c>
      <c r="M463" s="52" t="s">
        <v>2</v>
      </c>
      <c r="N463" s="52" t="s">
        <v>3</v>
      </c>
      <c r="P463" s="52" t="s">
        <v>4</v>
      </c>
      <c r="Q463" s="52" t="str">
        <f t="shared" ref="Q463:AF472" si="174">IF(ISERROR(FIND(Q$2,$P463,1)),"Nein","Ja")</f>
        <v>Nein</v>
      </c>
      <c r="R463" s="52" t="str">
        <f t="shared" si="174"/>
        <v>Nein</v>
      </c>
      <c r="S463" s="52" t="str">
        <f t="shared" si="174"/>
        <v>Nein</v>
      </c>
      <c r="T463" s="52" t="str">
        <f t="shared" si="174"/>
        <v>Nein</v>
      </c>
      <c r="U463" s="52" t="str">
        <f t="shared" si="174"/>
        <v>Nein</v>
      </c>
      <c r="V463" s="52" t="str">
        <f t="shared" si="174"/>
        <v>Nein</v>
      </c>
      <c r="W463" s="52" t="str">
        <f t="shared" si="174"/>
        <v>Nein</v>
      </c>
      <c r="X463" s="52" t="str">
        <f t="shared" si="174"/>
        <v>Nein</v>
      </c>
      <c r="Y463" s="52" t="str">
        <f t="shared" si="174"/>
        <v>Nein</v>
      </c>
      <c r="Z463" s="52" t="str">
        <f t="shared" si="174"/>
        <v>Nein</v>
      </c>
      <c r="AA463" s="52" t="str">
        <f t="shared" si="174"/>
        <v>Nein</v>
      </c>
      <c r="AB463" s="52" t="str">
        <f t="shared" si="174"/>
        <v>Nein</v>
      </c>
      <c r="AC463" s="52" t="str">
        <f t="shared" si="174"/>
        <v>Nein</v>
      </c>
      <c r="AD463" s="52" t="str">
        <f t="shared" si="174"/>
        <v>Nein</v>
      </c>
      <c r="AE463" s="52" t="str">
        <f t="shared" si="174"/>
        <v>Nein</v>
      </c>
      <c r="AF463" s="52" t="str">
        <f t="shared" si="174"/>
        <v>Nein</v>
      </c>
      <c r="AG463" s="61" t="str">
        <f>IF(Q463="Ja",VLOOKUP($Q$2,Plausis!A:E,5,0),IF(R463="Ja",VLOOKUP($R$2,Plausis!A:E,5,0),IF(T463="Ja",VLOOKUP($T$2,Plausis!A:E,5,0),IF(U463="Ja",VLOOKUP($U$2,Plausis!A:E,5,0),IF(AA463="Ja",VLOOKUP($AA$2,Plausis!A:E,5,0),IF(AC463="Ja",VLOOKUP($AC$2,Plausis!A:E,5,0),IF(AD463="Ja",VLOOKUP($AD$2,Plausis!A:E,5,0),"")))))))</f>
        <v/>
      </c>
      <c r="AH463" s="52" t="str">
        <f>IF(Y463="Ja",VLOOKUP($Y$2,Plausis!A:E,5,0),"")</f>
        <v/>
      </c>
      <c r="AI463" s="52" t="str">
        <f t="shared" si="160"/>
        <v>Ja</v>
      </c>
      <c r="AJ463" s="52" t="str">
        <f>IF(S463="Ja",VLOOKUP($S$2,Plausis!A:E,5,0),IF(V463="Ja",VLOOKUP($V$2,Plausis!A:E,5,0),IF(X463="Ja",VLOOKUP($X$2,Plausis!A:E,5,0),"")))</f>
        <v/>
      </c>
      <c r="AL463" s="52" t="s">
        <v>2</v>
      </c>
      <c r="AM463" s="114">
        <v>45531</v>
      </c>
      <c r="AN463" s="52" t="s">
        <v>4467</v>
      </c>
      <c r="AO463" s="52" t="str">
        <f>VLOOKUP(B463,'BAT Grundtabelle'!B:T,19,0)</f>
        <v>ja</v>
      </c>
      <c r="AP463" s="105" t="str">
        <f t="shared" si="161"/>
        <v>10420</v>
      </c>
      <c r="AQ463" s="52" t="str">
        <f t="shared" si="162"/>
        <v>Druckerfarbenbefüllung und -verkauf</v>
      </c>
      <c r="AR463" s="52" t="b">
        <f t="shared" ref="AR463:AT482" si="175">IF(ISERROR(FIND(AR$1,$P463,1)),FALSE,TRUE)</f>
        <v>0</v>
      </c>
      <c r="AS463" s="52" t="b">
        <f t="shared" si="175"/>
        <v>0</v>
      </c>
      <c r="AT463" s="52" t="b">
        <f t="shared" si="175"/>
        <v>0</v>
      </c>
      <c r="AU463" s="52">
        <f t="shared" si="163"/>
        <v>1</v>
      </c>
      <c r="AW463" s="52" t="b">
        <f t="shared" si="164"/>
        <v>0</v>
      </c>
      <c r="AX463" s="52" t="str">
        <f t="shared" si="165"/>
        <v>Unternehmen</v>
      </c>
      <c r="AY463" s="52" t="b">
        <f t="shared" si="166"/>
        <v>0</v>
      </c>
      <c r="AZ463" s="52" t="str">
        <f t="shared" si="167"/>
        <v>10420</v>
      </c>
      <c r="BA463" s="52" t="str">
        <f>VLOOKUP(A463,'BAT Grundtabelle'!A:U,21,0)</f>
        <v>ja</v>
      </c>
      <c r="BB463" s="52" t="str">
        <f t="shared" si="168"/>
        <v>nein</v>
      </c>
      <c r="BC463" s="52" t="str">
        <f t="shared" si="169"/>
        <v>10420</v>
      </c>
      <c r="BD463" s="52" t="str">
        <f t="shared" si="170"/>
        <v>Druckerfarbenbefüllung und -verkauf</v>
      </c>
      <c r="BE463" s="52" t="str">
        <f t="shared" si="171"/>
        <v>Unternehmen</v>
      </c>
      <c r="BF463" s="52">
        <f t="shared" si="172"/>
        <v>1</v>
      </c>
    </row>
    <row r="464" spans="1:58" hidden="1" x14ac:dyDescent="0.35">
      <c r="A464" s="107" t="s">
        <v>2835</v>
      </c>
      <c r="B464" s="75" t="s">
        <v>1738</v>
      </c>
      <c r="C464" s="52" t="s">
        <v>3</v>
      </c>
      <c r="D464" s="52" t="s">
        <v>3</v>
      </c>
      <c r="E464" s="52" t="s">
        <v>2</v>
      </c>
      <c r="F464" s="52" t="s">
        <v>2</v>
      </c>
      <c r="G464" s="52" t="s">
        <v>2</v>
      </c>
      <c r="H464" s="52" t="s">
        <v>2</v>
      </c>
      <c r="I464" s="52" t="s">
        <v>3</v>
      </c>
      <c r="J464" s="52">
        <v>2</v>
      </c>
      <c r="K464" s="52" t="s">
        <v>2</v>
      </c>
      <c r="L464" s="52" t="s">
        <v>2</v>
      </c>
      <c r="M464" s="52" t="s">
        <v>2</v>
      </c>
      <c r="N464" s="52" t="s">
        <v>3</v>
      </c>
      <c r="P464" s="52" t="s">
        <v>4</v>
      </c>
      <c r="Q464" s="52" t="str">
        <f t="shared" si="174"/>
        <v>Nein</v>
      </c>
      <c r="R464" s="52" t="str">
        <f t="shared" si="174"/>
        <v>Nein</v>
      </c>
      <c r="S464" s="52" t="str">
        <f t="shared" si="174"/>
        <v>Nein</v>
      </c>
      <c r="T464" s="52" t="str">
        <f t="shared" si="174"/>
        <v>Nein</v>
      </c>
      <c r="U464" s="52" t="str">
        <f t="shared" si="174"/>
        <v>Nein</v>
      </c>
      <c r="V464" s="52" t="str">
        <f t="shared" si="174"/>
        <v>Nein</v>
      </c>
      <c r="W464" s="52" t="str">
        <f t="shared" si="174"/>
        <v>Nein</v>
      </c>
      <c r="X464" s="52" t="str">
        <f t="shared" si="174"/>
        <v>Nein</v>
      </c>
      <c r="Y464" s="52" t="str">
        <f t="shared" si="174"/>
        <v>Nein</v>
      </c>
      <c r="Z464" s="52" t="str">
        <f t="shared" si="174"/>
        <v>Nein</v>
      </c>
      <c r="AA464" s="52" t="str">
        <f t="shared" si="174"/>
        <v>Nein</v>
      </c>
      <c r="AB464" s="52" t="str">
        <f t="shared" si="174"/>
        <v>Nein</v>
      </c>
      <c r="AC464" s="52" t="str">
        <f t="shared" si="174"/>
        <v>Nein</v>
      </c>
      <c r="AD464" s="52" t="str">
        <f t="shared" si="174"/>
        <v>Nein</v>
      </c>
      <c r="AE464" s="52" t="str">
        <f t="shared" si="174"/>
        <v>Nein</v>
      </c>
      <c r="AF464" s="52" t="str">
        <f t="shared" si="174"/>
        <v>Nein</v>
      </c>
      <c r="AG464" s="61" t="str">
        <f>IF(Q464="Ja",VLOOKUP($Q$2,Plausis!A:E,5,0),IF(R464="Ja",VLOOKUP($R$2,Plausis!A:E,5,0),IF(T464="Ja",VLOOKUP($T$2,Plausis!A:E,5,0),IF(U464="Ja",VLOOKUP($U$2,Plausis!A:E,5,0),IF(AA464="Ja",VLOOKUP($AA$2,Plausis!A:E,5,0),IF(AC464="Ja",VLOOKUP($AC$2,Plausis!A:E,5,0),IF(AD464="Ja",VLOOKUP($AD$2,Plausis!A:E,5,0),"")))))))</f>
        <v/>
      </c>
      <c r="AH464" s="52" t="str">
        <f>IF(Y464="Ja",VLOOKUP($Y$2,Plausis!A:E,5,0),"")</f>
        <v/>
      </c>
      <c r="AI464" s="52" t="str">
        <f t="shared" si="160"/>
        <v>Ja</v>
      </c>
      <c r="AJ464" s="52" t="str">
        <f>IF(S464="Ja",VLOOKUP($S$2,Plausis!A:E,5,0),IF(V464="Ja",VLOOKUP($V$2,Plausis!A:E,5,0),IF(X464="Ja",VLOOKUP($X$2,Plausis!A:E,5,0),"")))</f>
        <v/>
      </c>
      <c r="AL464" s="52" t="s">
        <v>3</v>
      </c>
      <c r="AM464" s="114">
        <v>45531</v>
      </c>
      <c r="AN464" s="52" t="s">
        <v>4467</v>
      </c>
      <c r="AO464" s="52" t="str">
        <f>VLOOKUP(B464,'BAT Grundtabelle'!B:T,19,0)</f>
        <v>ja</v>
      </c>
      <c r="AP464" s="105" t="str">
        <f t="shared" si="161"/>
        <v>10421</v>
      </c>
      <c r="AQ464" s="52" t="str">
        <f t="shared" si="162"/>
        <v>Druckformenhersteller</v>
      </c>
      <c r="AR464" s="52" t="b">
        <f t="shared" si="175"/>
        <v>0</v>
      </c>
      <c r="AS464" s="52" t="b">
        <f t="shared" si="175"/>
        <v>0</v>
      </c>
      <c r="AT464" s="52" t="b">
        <f t="shared" si="175"/>
        <v>0</v>
      </c>
      <c r="AU464" s="52">
        <f t="shared" si="163"/>
        <v>2</v>
      </c>
      <c r="AW464" s="52" t="b">
        <f t="shared" si="164"/>
        <v>0</v>
      </c>
      <c r="AX464" s="52" t="str">
        <f t="shared" si="165"/>
        <v>Unternehmen</v>
      </c>
      <c r="AY464" s="52" t="b">
        <f t="shared" si="166"/>
        <v>0</v>
      </c>
      <c r="AZ464" s="52" t="str">
        <f t="shared" si="167"/>
        <v>10421</v>
      </c>
      <c r="BA464" s="52" t="str">
        <f>VLOOKUP(A464,'BAT Grundtabelle'!A:U,21,0)</f>
        <v>ja</v>
      </c>
      <c r="BB464" s="52" t="str">
        <f t="shared" si="168"/>
        <v>nein</v>
      </c>
      <c r="BC464" s="52" t="str">
        <f t="shared" si="169"/>
        <v>10421</v>
      </c>
      <c r="BD464" s="52" t="str">
        <f t="shared" si="170"/>
        <v>Druckformenhersteller</v>
      </c>
      <c r="BE464" s="52" t="str">
        <f t="shared" si="171"/>
        <v>Unternehmen</v>
      </c>
      <c r="BF464" s="52">
        <f t="shared" si="172"/>
        <v>2</v>
      </c>
    </row>
    <row r="465" spans="1:58" hidden="1" x14ac:dyDescent="0.35">
      <c r="A465" s="107" t="s">
        <v>2836</v>
      </c>
      <c r="B465" s="75" t="s">
        <v>647</v>
      </c>
      <c r="C465" s="52" t="s">
        <v>3</v>
      </c>
      <c r="D465" s="52" t="s">
        <v>3</v>
      </c>
      <c r="E465" s="52" t="s">
        <v>2</v>
      </c>
      <c r="F465" s="52" t="s">
        <v>2</v>
      </c>
      <c r="G465" s="52" t="s">
        <v>2</v>
      </c>
      <c r="H465" s="52" t="s">
        <v>2</v>
      </c>
      <c r="I465" s="52" t="s">
        <v>3</v>
      </c>
      <c r="J465" s="52">
        <v>1</v>
      </c>
      <c r="K465" s="52" t="s">
        <v>2</v>
      </c>
      <c r="L465" s="52" t="s">
        <v>2</v>
      </c>
      <c r="M465" s="52" t="s">
        <v>2</v>
      </c>
      <c r="N465" s="52" t="s">
        <v>3</v>
      </c>
      <c r="P465" s="52" t="s">
        <v>4</v>
      </c>
      <c r="Q465" s="52" t="str">
        <f t="shared" si="174"/>
        <v>Nein</v>
      </c>
      <c r="R465" s="52" t="str">
        <f t="shared" si="174"/>
        <v>Nein</v>
      </c>
      <c r="S465" s="52" t="str">
        <f t="shared" si="174"/>
        <v>Nein</v>
      </c>
      <c r="T465" s="52" t="str">
        <f t="shared" si="174"/>
        <v>Nein</v>
      </c>
      <c r="U465" s="52" t="str">
        <f t="shared" si="174"/>
        <v>Nein</v>
      </c>
      <c r="V465" s="52" t="str">
        <f t="shared" si="174"/>
        <v>Nein</v>
      </c>
      <c r="W465" s="52" t="str">
        <f t="shared" si="174"/>
        <v>Nein</v>
      </c>
      <c r="X465" s="52" t="str">
        <f t="shared" si="174"/>
        <v>Nein</v>
      </c>
      <c r="Y465" s="52" t="str">
        <f t="shared" si="174"/>
        <v>Nein</v>
      </c>
      <c r="Z465" s="52" t="str">
        <f t="shared" si="174"/>
        <v>Nein</v>
      </c>
      <c r="AA465" s="52" t="str">
        <f t="shared" si="174"/>
        <v>Nein</v>
      </c>
      <c r="AB465" s="52" t="str">
        <f t="shared" si="174"/>
        <v>Nein</v>
      </c>
      <c r="AC465" s="52" t="str">
        <f t="shared" si="174"/>
        <v>Nein</v>
      </c>
      <c r="AD465" s="52" t="str">
        <f t="shared" si="174"/>
        <v>Nein</v>
      </c>
      <c r="AE465" s="52" t="str">
        <f t="shared" si="174"/>
        <v>Nein</v>
      </c>
      <c r="AF465" s="52" t="str">
        <f t="shared" si="174"/>
        <v>Nein</v>
      </c>
      <c r="AG465" s="61" t="str">
        <f>IF(Q465="Ja",VLOOKUP($Q$2,Plausis!A:E,5,0),IF(R465="Ja",VLOOKUP($R$2,Plausis!A:E,5,0),IF(T465="Ja",VLOOKUP($T$2,Plausis!A:E,5,0),IF(U465="Ja",VLOOKUP($U$2,Plausis!A:E,5,0),IF(AA465="Ja",VLOOKUP($AA$2,Plausis!A:E,5,0),IF(AC465="Ja",VLOOKUP($AC$2,Plausis!A:E,5,0),IF(AD465="Ja",VLOOKUP($AD$2,Plausis!A:E,5,0),"")))))))</f>
        <v/>
      </c>
      <c r="AH465" s="52" t="str">
        <f>IF(Y465="Ja",VLOOKUP($Y$2,Plausis!A:E,5,0),"")</f>
        <v/>
      </c>
      <c r="AI465" s="52" t="str">
        <f t="shared" si="160"/>
        <v>Ja</v>
      </c>
      <c r="AJ465" s="52" t="str">
        <f>IF(S465="Ja",VLOOKUP($S$2,Plausis!A:E,5,0),IF(V465="Ja",VLOOKUP($V$2,Plausis!A:E,5,0),IF(X465="Ja",VLOOKUP($X$2,Plausis!A:E,5,0),"")))</f>
        <v/>
      </c>
      <c r="AL465" s="52" t="s">
        <v>2</v>
      </c>
      <c r="AM465" s="114">
        <v>45531</v>
      </c>
      <c r="AN465" s="52" t="s">
        <v>4467</v>
      </c>
      <c r="AO465" s="52" t="str">
        <f>VLOOKUP(B465,'BAT Grundtabelle'!B:T,19,0)</f>
        <v>ja</v>
      </c>
      <c r="AP465" s="105" t="str">
        <f t="shared" si="161"/>
        <v>10422</v>
      </c>
      <c r="AQ465" s="52" t="str">
        <f t="shared" si="162"/>
        <v>Druckkammer-Zentrum</v>
      </c>
      <c r="AR465" s="52" t="b">
        <f t="shared" si="175"/>
        <v>0</v>
      </c>
      <c r="AS465" s="52" t="b">
        <f t="shared" si="175"/>
        <v>0</v>
      </c>
      <c r="AT465" s="52" t="b">
        <f t="shared" si="175"/>
        <v>0</v>
      </c>
      <c r="AU465" s="52">
        <f t="shared" si="163"/>
        <v>1</v>
      </c>
      <c r="AW465" s="52" t="b">
        <f t="shared" si="164"/>
        <v>0</v>
      </c>
      <c r="AX465" s="52" t="str">
        <f t="shared" si="165"/>
        <v>Unternehmen</v>
      </c>
      <c r="AY465" s="52" t="b">
        <f t="shared" si="166"/>
        <v>0</v>
      </c>
      <c r="AZ465" s="52" t="str">
        <f t="shared" si="167"/>
        <v>10422</v>
      </c>
      <c r="BA465" s="52" t="str">
        <f>VLOOKUP(A465,'BAT Grundtabelle'!A:U,21,0)</f>
        <v>ja</v>
      </c>
      <c r="BB465" s="52" t="str">
        <f t="shared" si="168"/>
        <v>nein</v>
      </c>
      <c r="BC465" s="52" t="str">
        <f t="shared" si="169"/>
        <v>10422</v>
      </c>
      <c r="BD465" s="52" t="str">
        <f t="shared" si="170"/>
        <v>Druckkammer-Zentrum</v>
      </c>
      <c r="BE465" s="52" t="str">
        <f t="shared" si="171"/>
        <v>Unternehmen</v>
      </c>
      <c r="BF465" s="52">
        <f t="shared" si="172"/>
        <v>1</v>
      </c>
    </row>
    <row r="466" spans="1:58" hidden="1" x14ac:dyDescent="0.35">
      <c r="A466" s="107" t="s">
        <v>2837</v>
      </c>
      <c r="B466" s="75" t="s">
        <v>1751</v>
      </c>
      <c r="C466" s="52" t="s">
        <v>3</v>
      </c>
      <c r="D466" s="52" t="s">
        <v>3</v>
      </c>
      <c r="E466" s="52" t="s">
        <v>2</v>
      </c>
      <c r="F466" s="52" t="s">
        <v>2</v>
      </c>
      <c r="G466" s="52" t="s">
        <v>2</v>
      </c>
      <c r="H466" s="52" t="s">
        <v>2</v>
      </c>
      <c r="I466" s="52" t="s">
        <v>3</v>
      </c>
      <c r="J466" s="52">
        <v>3</v>
      </c>
      <c r="K466" s="52" t="s">
        <v>2</v>
      </c>
      <c r="L466" s="52" t="s">
        <v>2</v>
      </c>
      <c r="M466" s="52" t="s">
        <v>2</v>
      </c>
      <c r="N466" s="52" t="s">
        <v>3</v>
      </c>
      <c r="P466" s="52" t="s">
        <v>4</v>
      </c>
      <c r="Q466" s="52" t="str">
        <f t="shared" si="174"/>
        <v>Nein</v>
      </c>
      <c r="R466" s="52" t="str">
        <f t="shared" si="174"/>
        <v>Nein</v>
      </c>
      <c r="S466" s="52" t="str">
        <f t="shared" si="174"/>
        <v>Nein</v>
      </c>
      <c r="T466" s="52" t="str">
        <f t="shared" si="174"/>
        <v>Nein</v>
      </c>
      <c r="U466" s="52" t="str">
        <f t="shared" si="174"/>
        <v>Nein</v>
      </c>
      <c r="V466" s="52" t="str">
        <f t="shared" si="174"/>
        <v>Nein</v>
      </c>
      <c r="W466" s="52" t="str">
        <f t="shared" si="174"/>
        <v>Nein</v>
      </c>
      <c r="X466" s="52" t="str">
        <f t="shared" si="174"/>
        <v>Nein</v>
      </c>
      <c r="Y466" s="52" t="str">
        <f t="shared" si="174"/>
        <v>Nein</v>
      </c>
      <c r="Z466" s="52" t="str">
        <f t="shared" si="174"/>
        <v>Nein</v>
      </c>
      <c r="AA466" s="52" t="str">
        <f t="shared" si="174"/>
        <v>Nein</v>
      </c>
      <c r="AB466" s="52" t="str">
        <f t="shared" si="174"/>
        <v>Nein</v>
      </c>
      <c r="AC466" s="52" t="str">
        <f t="shared" si="174"/>
        <v>Nein</v>
      </c>
      <c r="AD466" s="52" t="str">
        <f t="shared" si="174"/>
        <v>Nein</v>
      </c>
      <c r="AE466" s="52" t="str">
        <f t="shared" si="174"/>
        <v>Nein</v>
      </c>
      <c r="AF466" s="52" t="str">
        <f t="shared" si="174"/>
        <v>Nein</v>
      </c>
      <c r="AG466" s="61" t="str">
        <f>IF(Q466="Ja",VLOOKUP($Q$2,Plausis!A:E,5,0),IF(R466="Ja",VLOOKUP($R$2,Plausis!A:E,5,0),IF(T466="Ja",VLOOKUP($T$2,Plausis!A:E,5,0),IF(U466="Ja",VLOOKUP($U$2,Plausis!A:E,5,0),IF(AA466="Ja",VLOOKUP($AA$2,Plausis!A:E,5,0),IF(AC466="Ja",VLOOKUP($AC$2,Plausis!A:E,5,0),IF(AD466="Ja",VLOOKUP($AD$2,Plausis!A:E,5,0),"")))))))</f>
        <v/>
      </c>
      <c r="AH466" s="52" t="str">
        <f>IF(Y466="Ja",VLOOKUP($Y$2,Plausis!A:E,5,0),"")</f>
        <v/>
      </c>
      <c r="AI466" s="52" t="str">
        <f t="shared" si="160"/>
        <v>Ja</v>
      </c>
      <c r="AJ466" s="52" t="str">
        <f>IF(S466="Ja",VLOOKUP($S$2,Plausis!A:E,5,0),IF(V466="Ja",VLOOKUP($V$2,Plausis!A:E,5,0),IF(X466="Ja",VLOOKUP($X$2,Plausis!A:E,5,0),"")))</f>
        <v/>
      </c>
      <c r="AL466" s="52" t="s">
        <v>2</v>
      </c>
      <c r="AM466" s="114">
        <v>45531</v>
      </c>
      <c r="AN466" s="52" t="s">
        <v>4467</v>
      </c>
      <c r="AO466" s="52" t="str">
        <f>VLOOKUP(B466,'BAT Grundtabelle'!B:T,19,0)</f>
        <v>ja</v>
      </c>
      <c r="AP466" s="105" t="str">
        <f t="shared" si="161"/>
        <v>10423</v>
      </c>
      <c r="AQ466" s="52" t="str">
        <f t="shared" si="162"/>
        <v>Düngemittelgroßhandel</v>
      </c>
      <c r="AR466" s="52" t="b">
        <f t="shared" si="175"/>
        <v>0</v>
      </c>
      <c r="AS466" s="52" t="b">
        <f t="shared" si="175"/>
        <v>0</v>
      </c>
      <c r="AT466" s="52" t="b">
        <f t="shared" si="175"/>
        <v>0</v>
      </c>
      <c r="AU466" s="52">
        <f t="shared" si="163"/>
        <v>3</v>
      </c>
      <c r="AW466" s="52" t="b">
        <f t="shared" si="164"/>
        <v>0</v>
      </c>
      <c r="AX466" s="52" t="str">
        <f t="shared" si="165"/>
        <v>Unternehmen</v>
      </c>
      <c r="AY466" s="52" t="b">
        <f t="shared" si="166"/>
        <v>0</v>
      </c>
      <c r="AZ466" s="52" t="str">
        <f t="shared" si="167"/>
        <v>10423</v>
      </c>
      <c r="BA466" s="52" t="str">
        <f>VLOOKUP(A466,'BAT Grundtabelle'!A:U,21,0)</f>
        <v>ja</v>
      </c>
      <c r="BB466" s="52" t="str">
        <f t="shared" si="168"/>
        <v>nein</v>
      </c>
      <c r="BC466" s="52" t="str">
        <f t="shared" si="169"/>
        <v>10423</v>
      </c>
      <c r="BD466" s="52" t="str">
        <f t="shared" si="170"/>
        <v>Düngemittelgroßhandel</v>
      </c>
      <c r="BE466" s="52" t="str">
        <f t="shared" si="171"/>
        <v>Unternehmen</v>
      </c>
      <c r="BF466" s="52">
        <f t="shared" si="172"/>
        <v>3</v>
      </c>
    </row>
    <row r="467" spans="1:58" hidden="1" x14ac:dyDescent="0.35">
      <c r="A467" s="107" t="s">
        <v>2838</v>
      </c>
      <c r="B467" s="75" t="s">
        <v>1752</v>
      </c>
      <c r="C467" s="52" t="s">
        <v>3</v>
      </c>
      <c r="D467" s="52" t="s">
        <v>3</v>
      </c>
      <c r="E467" s="52" t="s">
        <v>2</v>
      </c>
      <c r="F467" s="52" t="s">
        <v>2</v>
      </c>
      <c r="G467" s="52" t="s">
        <v>2</v>
      </c>
      <c r="H467" s="52" t="s">
        <v>2</v>
      </c>
      <c r="I467" s="52" t="s">
        <v>3</v>
      </c>
      <c r="J467" s="52">
        <v>3</v>
      </c>
      <c r="K467" s="52" t="s">
        <v>2</v>
      </c>
      <c r="L467" s="52" t="s">
        <v>2</v>
      </c>
      <c r="M467" s="52" t="s">
        <v>2</v>
      </c>
      <c r="N467" s="52" t="s">
        <v>3</v>
      </c>
      <c r="P467" s="52" t="s">
        <v>4</v>
      </c>
      <c r="Q467" s="52" t="str">
        <f t="shared" si="174"/>
        <v>Nein</v>
      </c>
      <c r="R467" s="52" t="str">
        <f t="shared" si="174"/>
        <v>Nein</v>
      </c>
      <c r="S467" s="52" t="str">
        <f t="shared" si="174"/>
        <v>Nein</v>
      </c>
      <c r="T467" s="52" t="str">
        <f t="shared" si="174"/>
        <v>Nein</v>
      </c>
      <c r="U467" s="52" t="str">
        <f t="shared" si="174"/>
        <v>Nein</v>
      </c>
      <c r="V467" s="52" t="str">
        <f t="shared" si="174"/>
        <v>Nein</v>
      </c>
      <c r="W467" s="52" t="str">
        <f t="shared" si="174"/>
        <v>Nein</v>
      </c>
      <c r="X467" s="52" t="str">
        <f t="shared" si="174"/>
        <v>Nein</v>
      </c>
      <c r="Y467" s="52" t="str">
        <f t="shared" si="174"/>
        <v>Nein</v>
      </c>
      <c r="Z467" s="52" t="str">
        <f t="shared" si="174"/>
        <v>Nein</v>
      </c>
      <c r="AA467" s="52" t="str">
        <f t="shared" si="174"/>
        <v>Nein</v>
      </c>
      <c r="AB467" s="52" t="str">
        <f t="shared" si="174"/>
        <v>Nein</v>
      </c>
      <c r="AC467" s="52" t="str">
        <f t="shared" si="174"/>
        <v>Nein</v>
      </c>
      <c r="AD467" s="52" t="str">
        <f t="shared" si="174"/>
        <v>Nein</v>
      </c>
      <c r="AE467" s="52" t="str">
        <f t="shared" si="174"/>
        <v>Nein</v>
      </c>
      <c r="AF467" s="52" t="str">
        <f t="shared" si="174"/>
        <v>Nein</v>
      </c>
      <c r="AG467" s="61" t="str">
        <f>IF(Q467="Ja",VLOOKUP($Q$2,Plausis!A:E,5,0),IF(R467="Ja",VLOOKUP($R$2,Plausis!A:E,5,0),IF(T467="Ja",VLOOKUP($T$2,Plausis!A:E,5,0),IF(U467="Ja",VLOOKUP($U$2,Plausis!A:E,5,0),IF(AA467="Ja",VLOOKUP($AA$2,Plausis!A:E,5,0),IF(AC467="Ja",VLOOKUP($AC$2,Plausis!A:E,5,0),IF(AD467="Ja",VLOOKUP($AD$2,Plausis!A:E,5,0),"")))))))</f>
        <v/>
      </c>
      <c r="AH467" s="52" t="str">
        <f>IF(Y467="Ja",VLOOKUP($Y$2,Plausis!A:E,5,0),"")</f>
        <v/>
      </c>
      <c r="AI467" s="52" t="str">
        <f t="shared" si="160"/>
        <v>Ja</v>
      </c>
      <c r="AJ467" s="52" t="str">
        <f>IF(S467="Ja",VLOOKUP($S$2,Plausis!A:E,5,0),IF(V467="Ja",VLOOKUP($V$2,Plausis!A:E,5,0),IF(X467="Ja",VLOOKUP($X$2,Plausis!A:E,5,0),"")))</f>
        <v/>
      </c>
      <c r="AL467" s="52" t="s">
        <v>2</v>
      </c>
      <c r="AM467" s="114">
        <v>45531</v>
      </c>
      <c r="AN467" s="52" t="s">
        <v>4467</v>
      </c>
      <c r="AO467" s="52" t="str">
        <f>VLOOKUP(B467,'BAT Grundtabelle'!B:T,19,0)</f>
        <v>ja</v>
      </c>
      <c r="AP467" s="105" t="str">
        <f t="shared" si="161"/>
        <v>10424</v>
      </c>
      <c r="AQ467" s="52" t="str">
        <f t="shared" si="162"/>
        <v>Düngemittelhandel</v>
      </c>
      <c r="AR467" s="52" t="b">
        <f t="shared" si="175"/>
        <v>0</v>
      </c>
      <c r="AS467" s="52" t="b">
        <f t="shared" si="175"/>
        <v>0</v>
      </c>
      <c r="AT467" s="52" t="b">
        <f t="shared" si="175"/>
        <v>0</v>
      </c>
      <c r="AU467" s="52">
        <f t="shared" si="163"/>
        <v>3</v>
      </c>
      <c r="AW467" s="52" t="b">
        <f t="shared" si="164"/>
        <v>0</v>
      </c>
      <c r="AX467" s="52" t="str">
        <f t="shared" si="165"/>
        <v>Unternehmen</v>
      </c>
      <c r="AY467" s="52" t="b">
        <f t="shared" si="166"/>
        <v>0</v>
      </c>
      <c r="AZ467" s="52" t="str">
        <f t="shared" si="167"/>
        <v>10424</v>
      </c>
      <c r="BA467" s="52" t="str">
        <f>VLOOKUP(A467,'BAT Grundtabelle'!A:U,21,0)</f>
        <v>ja</v>
      </c>
      <c r="BB467" s="52" t="str">
        <f t="shared" si="168"/>
        <v>nein</v>
      </c>
      <c r="BC467" s="52" t="str">
        <f t="shared" si="169"/>
        <v>10424</v>
      </c>
      <c r="BD467" s="52" t="str">
        <f t="shared" si="170"/>
        <v>Düngemittelhandel</v>
      </c>
      <c r="BE467" s="52" t="str">
        <f t="shared" si="171"/>
        <v>Unternehmen</v>
      </c>
      <c r="BF467" s="52">
        <f t="shared" si="172"/>
        <v>3</v>
      </c>
    </row>
    <row r="468" spans="1:58" hidden="1" x14ac:dyDescent="0.35">
      <c r="A468" s="107" t="s">
        <v>2839</v>
      </c>
      <c r="B468" s="75" t="s">
        <v>221</v>
      </c>
      <c r="C468" s="52" t="s">
        <v>3</v>
      </c>
      <c r="D468" s="52" t="s">
        <v>3</v>
      </c>
      <c r="E468" s="52" t="s">
        <v>2</v>
      </c>
      <c r="F468" s="52" t="s">
        <v>2</v>
      </c>
      <c r="G468" s="52" t="s">
        <v>2</v>
      </c>
      <c r="H468" s="52" t="s">
        <v>2</v>
      </c>
      <c r="I468" s="52" t="s">
        <v>3</v>
      </c>
      <c r="J468" s="52">
        <v>3</v>
      </c>
      <c r="K468" s="52" t="s">
        <v>2</v>
      </c>
      <c r="L468" s="52" t="s">
        <v>2</v>
      </c>
      <c r="M468" s="52" t="s">
        <v>2</v>
      </c>
      <c r="N468" s="52" t="s">
        <v>3</v>
      </c>
      <c r="P468" s="52" t="s">
        <v>4</v>
      </c>
      <c r="Q468" s="52" t="str">
        <f t="shared" si="174"/>
        <v>Nein</v>
      </c>
      <c r="R468" s="52" t="str">
        <f t="shared" si="174"/>
        <v>Nein</v>
      </c>
      <c r="S468" s="52" t="str">
        <f t="shared" si="174"/>
        <v>Nein</v>
      </c>
      <c r="T468" s="52" t="str">
        <f t="shared" si="174"/>
        <v>Nein</v>
      </c>
      <c r="U468" s="52" t="str">
        <f t="shared" si="174"/>
        <v>Nein</v>
      </c>
      <c r="V468" s="52" t="str">
        <f t="shared" si="174"/>
        <v>Nein</v>
      </c>
      <c r="W468" s="52" t="str">
        <f t="shared" si="174"/>
        <v>Nein</v>
      </c>
      <c r="X468" s="52" t="str">
        <f t="shared" si="174"/>
        <v>Nein</v>
      </c>
      <c r="Y468" s="52" t="str">
        <f t="shared" si="174"/>
        <v>Nein</v>
      </c>
      <c r="Z468" s="52" t="str">
        <f t="shared" si="174"/>
        <v>Nein</v>
      </c>
      <c r="AA468" s="52" t="str">
        <f t="shared" si="174"/>
        <v>Nein</v>
      </c>
      <c r="AB468" s="52" t="str">
        <f t="shared" si="174"/>
        <v>Nein</v>
      </c>
      <c r="AC468" s="52" t="str">
        <f t="shared" si="174"/>
        <v>Nein</v>
      </c>
      <c r="AD468" s="52" t="str">
        <f t="shared" si="174"/>
        <v>Nein</v>
      </c>
      <c r="AE468" s="52" t="str">
        <f t="shared" si="174"/>
        <v>Nein</v>
      </c>
      <c r="AF468" s="52" t="str">
        <f t="shared" si="174"/>
        <v>Nein</v>
      </c>
      <c r="AG468" s="61" t="str">
        <f>IF(Q468="Ja",VLOOKUP($Q$2,Plausis!A:E,5,0),IF(R468="Ja",VLOOKUP($R$2,Plausis!A:E,5,0),IF(T468="Ja",VLOOKUP($T$2,Plausis!A:E,5,0),IF(U468="Ja",VLOOKUP($U$2,Plausis!A:E,5,0),IF(AA468="Ja",VLOOKUP($AA$2,Plausis!A:E,5,0),IF(AC468="Ja",VLOOKUP($AC$2,Plausis!A:E,5,0),IF(AD468="Ja",VLOOKUP($AD$2,Plausis!A:E,5,0),"")))))))</f>
        <v/>
      </c>
      <c r="AH468" s="52" t="str">
        <f>IF(Y468="Ja",VLOOKUP($Y$2,Plausis!A:E,5,0),"")</f>
        <v/>
      </c>
      <c r="AI468" s="52" t="str">
        <f t="shared" si="160"/>
        <v>Ja</v>
      </c>
      <c r="AJ468" s="52" t="str">
        <f>IF(S468="Ja",VLOOKUP($S$2,Plausis!A:E,5,0),IF(V468="Ja",VLOOKUP($V$2,Plausis!A:E,5,0),IF(X468="Ja",VLOOKUP($X$2,Plausis!A:E,5,0),"")))</f>
        <v/>
      </c>
      <c r="AL468" s="52" t="s">
        <v>2</v>
      </c>
      <c r="AM468" s="114">
        <v>45531</v>
      </c>
      <c r="AN468" s="52" t="s">
        <v>4467</v>
      </c>
      <c r="AO468" s="52" t="str">
        <f>VLOOKUP(B468,'BAT Grundtabelle'!B:T,19,0)</f>
        <v>ja</v>
      </c>
      <c r="AP468" s="105" t="str">
        <f t="shared" si="161"/>
        <v>10425</v>
      </c>
      <c r="AQ468" s="52" t="str">
        <f t="shared" si="162"/>
        <v>Düngemittelhersteller</v>
      </c>
      <c r="AR468" s="52" t="b">
        <f t="shared" si="175"/>
        <v>0</v>
      </c>
      <c r="AS468" s="52" t="b">
        <f t="shared" si="175"/>
        <v>0</v>
      </c>
      <c r="AT468" s="52" t="b">
        <f t="shared" si="175"/>
        <v>0</v>
      </c>
      <c r="AU468" s="52">
        <f t="shared" si="163"/>
        <v>3</v>
      </c>
      <c r="AW468" s="52" t="b">
        <f t="shared" si="164"/>
        <v>0</v>
      </c>
      <c r="AX468" s="52" t="str">
        <f t="shared" si="165"/>
        <v>Unternehmen</v>
      </c>
      <c r="AY468" s="52" t="b">
        <f t="shared" si="166"/>
        <v>0</v>
      </c>
      <c r="AZ468" s="52" t="str">
        <f t="shared" si="167"/>
        <v>10425</v>
      </c>
      <c r="BA468" s="52" t="str">
        <f>VLOOKUP(A468,'BAT Grundtabelle'!A:U,21,0)</f>
        <v>ja</v>
      </c>
      <c r="BB468" s="52" t="str">
        <f t="shared" si="168"/>
        <v>nein</v>
      </c>
      <c r="BC468" s="52" t="str">
        <f t="shared" si="169"/>
        <v>10425</v>
      </c>
      <c r="BD468" s="52" t="str">
        <f t="shared" si="170"/>
        <v>Düngemittelhersteller</v>
      </c>
      <c r="BE468" s="52" t="str">
        <f t="shared" si="171"/>
        <v>Unternehmen</v>
      </c>
      <c r="BF468" s="52">
        <f t="shared" si="172"/>
        <v>3</v>
      </c>
    </row>
    <row r="469" spans="1:58" hidden="1" x14ac:dyDescent="0.35">
      <c r="A469" s="107" t="s">
        <v>2840</v>
      </c>
      <c r="B469" s="75" t="s">
        <v>248</v>
      </c>
      <c r="C469" s="52" t="s">
        <v>3</v>
      </c>
      <c r="D469" s="52" t="s">
        <v>3</v>
      </c>
      <c r="E469" s="52" t="s">
        <v>2</v>
      </c>
      <c r="F469" s="52" t="s">
        <v>2</v>
      </c>
      <c r="G469" s="52" t="s">
        <v>2</v>
      </c>
      <c r="H469" s="52" t="s">
        <v>2</v>
      </c>
      <c r="I469" s="52" t="s">
        <v>3</v>
      </c>
      <c r="J469" s="52">
        <v>1</v>
      </c>
      <c r="K469" s="52" t="s">
        <v>2</v>
      </c>
      <c r="L469" s="52" t="s">
        <v>2</v>
      </c>
      <c r="M469" s="52" t="s">
        <v>2</v>
      </c>
      <c r="N469" s="52" t="s">
        <v>3</v>
      </c>
      <c r="P469" s="52" t="s">
        <v>4</v>
      </c>
      <c r="Q469" s="52" t="str">
        <f t="shared" si="174"/>
        <v>Nein</v>
      </c>
      <c r="R469" s="52" t="str">
        <f t="shared" si="174"/>
        <v>Nein</v>
      </c>
      <c r="S469" s="52" t="str">
        <f t="shared" si="174"/>
        <v>Nein</v>
      </c>
      <c r="T469" s="52" t="str">
        <f t="shared" si="174"/>
        <v>Nein</v>
      </c>
      <c r="U469" s="52" t="str">
        <f t="shared" si="174"/>
        <v>Nein</v>
      </c>
      <c r="V469" s="52" t="str">
        <f t="shared" si="174"/>
        <v>Nein</v>
      </c>
      <c r="W469" s="52" t="str">
        <f t="shared" si="174"/>
        <v>Nein</v>
      </c>
      <c r="X469" s="52" t="str">
        <f t="shared" si="174"/>
        <v>Nein</v>
      </c>
      <c r="Y469" s="52" t="str">
        <f t="shared" si="174"/>
        <v>Nein</v>
      </c>
      <c r="Z469" s="52" t="str">
        <f t="shared" si="174"/>
        <v>Nein</v>
      </c>
      <c r="AA469" s="52" t="str">
        <f t="shared" si="174"/>
        <v>Nein</v>
      </c>
      <c r="AB469" s="52" t="str">
        <f t="shared" si="174"/>
        <v>Nein</v>
      </c>
      <c r="AC469" s="52" t="str">
        <f t="shared" si="174"/>
        <v>Nein</v>
      </c>
      <c r="AD469" s="52" t="str">
        <f t="shared" si="174"/>
        <v>Nein</v>
      </c>
      <c r="AE469" s="52" t="str">
        <f t="shared" si="174"/>
        <v>Nein</v>
      </c>
      <c r="AF469" s="52" t="str">
        <f t="shared" si="174"/>
        <v>Nein</v>
      </c>
      <c r="AG469" s="61" t="str">
        <f>IF(Q469="Ja",VLOOKUP($Q$2,Plausis!A:E,5,0),IF(R469="Ja",VLOOKUP($R$2,Plausis!A:E,5,0),IF(T469="Ja",VLOOKUP($T$2,Plausis!A:E,5,0),IF(U469="Ja",VLOOKUP($U$2,Plausis!A:E,5,0),IF(AA469="Ja",VLOOKUP($AA$2,Plausis!A:E,5,0),IF(AC469="Ja",VLOOKUP($AC$2,Plausis!A:E,5,0),IF(AD469="Ja",VLOOKUP($AD$2,Plausis!A:E,5,0),"")))))))</f>
        <v/>
      </c>
      <c r="AH469" s="52" t="str">
        <f>IF(Y469="Ja",VLOOKUP($Y$2,Plausis!A:E,5,0),"")</f>
        <v/>
      </c>
      <c r="AI469" s="52" t="str">
        <f t="shared" si="160"/>
        <v>Ja</v>
      </c>
      <c r="AJ469" s="52" t="str">
        <f>IF(S469="Ja",VLOOKUP($S$2,Plausis!A:E,5,0),IF(V469="Ja",VLOOKUP($V$2,Plausis!A:E,5,0),IF(X469="Ja",VLOOKUP($X$2,Plausis!A:E,5,0),"")))</f>
        <v/>
      </c>
      <c r="AL469" s="52" t="s">
        <v>3</v>
      </c>
      <c r="AM469" s="114">
        <v>45531</v>
      </c>
      <c r="AN469" s="52" t="s">
        <v>4467</v>
      </c>
      <c r="AO469" s="52" t="str">
        <f>VLOOKUP(B469,'BAT Grundtabelle'!B:T,19,0)</f>
        <v>ja</v>
      </c>
      <c r="AP469" s="105" t="str">
        <f t="shared" si="161"/>
        <v>10426</v>
      </c>
      <c r="AQ469" s="52" t="str">
        <f t="shared" si="162"/>
        <v>Edelmetallhandel</v>
      </c>
      <c r="AR469" s="52" t="b">
        <f t="shared" si="175"/>
        <v>0</v>
      </c>
      <c r="AS469" s="52" t="b">
        <f t="shared" si="175"/>
        <v>0</v>
      </c>
      <c r="AT469" s="52" t="b">
        <f t="shared" si="175"/>
        <v>0</v>
      </c>
      <c r="AU469" s="52">
        <f t="shared" si="163"/>
        <v>1</v>
      </c>
      <c r="AW469" s="52" t="b">
        <f t="shared" si="164"/>
        <v>0</v>
      </c>
      <c r="AX469" s="52" t="str">
        <f t="shared" si="165"/>
        <v>Unternehmen</v>
      </c>
      <c r="AY469" s="52" t="b">
        <f t="shared" si="166"/>
        <v>0</v>
      </c>
      <c r="AZ469" s="52" t="str">
        <f t="shared" si="167"/>
        <v>10426</v>
      </c>
      <c r="BA469" s="52" t="str">
        <f>VLOOKUP(A469,'BAT Grundtabelle'!A:U,21,0)</f>
        <v>ja</v>
      </c>
      <c r="BB469" s="52" t="str">
        <f t="shared" si="168"/>
        <v>nein</v>
      </c>
      <c r="BC469" s="52" t="str">
        <f t="shared" si="169"/>
        <v>10426</v>
      </c>
      <c r="BD469" s="52" t="str">
        <f t="shared" si="170"/>
        <v>Edelmetallhandel</v>
      </c>
      <c r="BE469" s="52" t="str">
        <f t="shared" si="171"/>
        <v>Unternehmen</v>
      </c>
      <c r="BF469" s="52">
        <f t="shared" si="172"/>
        <v>1</v>
      </c>
    </row>
    <row r="470" spans="1:58" hidden="1" x14ac:dyDescent="0.35">
      <c r="A470" s="107" t="s">
        <v>2841</v>
      </c>
      <c r="B470" s="75" t="s">
        <v>1109</v>
      </c>
      <c r="C470" s="52" t="s">
        <v>3</v>
      </c>
      <c r="D470" s="52" t="s">
        <v>3</v>
      </c>
      <c r="E470" s="52" t="s">
        <v>2</v>
      </c>
      <c r="F470" s="52" t="s">
        <v>2</v>
      </c>
      <c r="G470" s="52" t="s">
        <v>2</v>
      </c>
      <c r="H470" s="52" t="s">
        <v>2</v>
      </c>
      <c r="I470" s="52" t="s">
        <v>3</v>
      </c>
      <c r="J470" s="52">
        <v>1</v>
      </c>
      <c r="K470" s="52" t="s">
        <v>2</v>
      </c>
      <c r="L470" s="52" t="s">
        <v>2</v>
      </c>
      <c r="M470" s="52" t="s">
        <v>2</v>
      </c>
      <c r="N470" s="52" t="s">
        <v>3</v>
      </c>
      <c r="P470" s="52" t="s">
        <v>4</v>
      </c>
      <c r="Q470" s="52" t="str">
        <f t="shared" si="174"/>
        <v>Nein</v>
      </c>
      <c r="R470" s="52" t="str">
        <f t="shared" si="174"/>
        <v>Nein</v>
      </c>
      <c r="S470" s="52" t="str">
        <f t="shared" si="174"/>
        <v>Nein</v>
      </c>
      <c r="T470" s="52" t="str">
        <f t="shared" si="174"/>
        <v>Nein</v>
      </c>
      <c r="U470" s="52" t="str">
        <f t="shared" si="174"/>
        <v>Nein</v>
      </c>
      <c r="V470" s="52" t="str">
        <f t="shared" si="174"/>
        <v>Nein</v>
      </c>
      <c r="W470" s="52" t="str">
        <f t="shared" si="174"/>
        <v>Nein</v>
      </c>
      <c r="X470" s="52" t="str">
        <f t="shared" si="174"/>
        <v>Nein</v>
      </c>
      <c r="Y470" s="52" t="str">
        <f t="shared" si="174"/>
        <v>Nein</v>
      </c>
      <c r="Z470" s="52" t="str">
        <f t="shared" si="174"/>
        <v>Nein</v>
      </c>
      <c r="AA470" s="52" t="str">
        <f t="shared" si="174"/>
        <v>Nein</v>
      </c>
      <c r="AB470" s="52" t="str">
        <f t="shared" si="174"/>
        <v>Nein</v>
      </c>
      <c r="AC470" s="52" t="str">
        <f t="shared" si="174"/>
        <v>Nein</v>
      </c>
      <c r="AD470" s="52" t="str">
        <f t="shared" si="174"/>
        <v>Nein</v>
      </c>
      <c r="AE470" s="52" t="str">
        <f t="shared" si="174"/>
        <v>Nein</v>
      </c>
      <c r="AF470" s="52" t="str">
        <f t="shared" si="174"/>
        <v>Nein</v>
      </c>
      <c r="AG470" s="61" t="str">
        <f>IF(Q470="Ja",VLOOKUP($Q$2,Plausis!A:E,5,0),IF(R470="Ja",VLOOKUP($R$2,Plausis!A:E,5,0),IF(T470="Ja",VLOOKUP($T$2,Plausis!A:E,5,0),IF(U470="Ja",VLOOKUP($U$2,Plausis!A:E,5,0),IF(AA470="Ja",VLOOKUP($AA$2,Plausis!A:E,5,0),IF(AC470="Ja",VLOOKUP($AC$2,Plausis!A:E,5,0),IF(AD470="Ja",VLOOKUP($AD$2,Plausis!A:E,5,0),"")))))))</f>
        <v/>
      </c>
      <c r="AH470" s="52" t="str">
        <f>IF(Y470="Ja",VLOOKUP($Y$2,Plausis!A:E,5,0),"")</f>
        <v/>
      </c>
      <c r="AI470" s="52" t="str">
        <f t="shared" si="160"/>
        <v>Ja</v>
      </c>
      <c r="AJ470" s="52" t="str">
        <f>IF(S470="Ja",VLOOKUP($S$2,Plausis!A:E,5,0),IF(V470="Ja",VLOOKUP($V$2,Plausis!A:E,5,0),IF(X470="Ja",VLOOKUP($X$2,Plausis!A:E,5,0),"")))</f>
        <v/>
      </c>
      <c r="AL470" s="52" t="s">
        <v>3</v>
      </c>
      <c r="AM470" s="114">
        <v>45531</v>
      </c>
      <c r="AN470" s="52" t="s">
        <v>4467</v>
      </c>
      <c r="AO470" s="52" t="str">
        <f>VLOOKUP(B470,'BAT Grundtabelle'!B:T,19,0)</f>
        <v>ja</v>
      </c>
      <c r="AP470" s="105" t="str">
        <f t="shared" si="161"/>
        <v>10427</v>
      </c>
      <c r="AQ470" s="52" t="str">
        <f t="shared" si="162"/>
        <v>Edelstahlhandel</v>
      </c>
      <c r="AR470" s="52" t="b">
        <f t="shared" si="175"/>
        <v>0</v>
      </c>
      <c r="AS470" s="52" t="b">
        <f t="shared" si="175"/>
        <v>0</v>
      </c>
      <c r="AT470" s="52" t="b">
        <f t="shared" si="175"/>
        <v>0</v>
      </c>
      <c r="AU470" s="52">
        <f t="shared" si="163"/>
        <v>1</v>
      </c>
      <c r="AW470" s="52" t="b">
        <f t="shared" si="164"/>
        <v>0</v>
      </c>
      <c r="AX470" s="52" t="str">
        <f t="shared" si="165"/>
        <v>Unternehmen</v>
      </c>
      <c r="AY470" s="52" t="b">
        <f t="shared" si="166"/>
        <v>0</v>
      </c>
      <c r="AZ470" s="52" t="str">
        <f t="shared" si="167"/>
        <v>10427</v>
      </c>
      <c r="BA470" s="52" t="str">
        <f>VLOOKUP(A470,'BAT Grundtabelle'!A:U,21,0)</f>
        <v>ja</v>
      </c>
      <c r="BB470" s="52" t="str">
        <f t="shared" si="168"/>
        <v>nein</v>
      </c>
      <c r="BC470" s="52" t="str">
        <f t="shared" si="169"/>
        <v>10427</v>
      </c>
      <c r="BD470" s="52" t="str">
        <f t="shared" si="170"/>
        <v>Edelstahlhandel</v>
      </c>
      <c r="BE470" s="52" t="str">
        <f t="shared" si="171"/>
        <v>Unternehmen</v>
      </c>
      <c r="BF470" s="52">
        <f t="shared" si="172"/>
        <v>1</v>
      </c>
    </row>
    <row r="471" spans="1:58" hidden="1" x14ac:dyDescent="0.35">
      <c r="A471" s="107" t="s">
        <v>2842</v>
      </c>
      <c r="B471" s="75" t="s">
        <v>249</v>
      </c>
      <c r="C471" s="52" t="s">
        <v>3</v>
      </c>
      <c r="D471" s="52" t="s">
        <v>3</v>
      </c>
      <c r="E471" s="52" t="s">
        <v>2</v>
      </c>
      <c r="F471" s="52" t="s">
        <v>2</v>
      </c>
      <c r="G471" s="52" t="s">
        <v>2</v>
      </c>
      <c r="H471" s="52" t="s">
        <v>2</v>
      </c>
      <c r="I471" s="52" t="s">
        <v>3</v>
      </c>
      <c r="J471" s="52">
        <v>1</v>
      </c>
      <c r="K471" s="52" t="s">
        <v>2</v>
      </c>
      <c r="L471" s="52" t="s">
        <v>2</v>
      </c>
      <c r="M471" s="52" t="s">
        <v>2</v>
      </c>
      <c r="N471" s="52" t="s">
        <v>3</v>
      </c>
      <c r="P471" s="52" t="s">
        <v>4</v>
      </c>
      <c r="Q471" s="52" t="str">
        <f t="shared" si="174"/>
        <v>Nein</v>
      </c>
      <c r="R471" s="52" t="str">
        <f t="shared" si="174"/>
        <v>Nein</v>
      </c>
      <c r="S471" s="52" t="str">
        <f t="shared" si="174"/>
        <v>Nein</v>
      </c>
      <c r="T471" s="52" t="str">
        <f t="shared" si="174"/>
        <v>Nein</v>
      </c>
      <c r="U471" s="52" t="str">
        <f t="shared" si="174"/>
        <v>Nein</v>
      </c>
      <c r="V471" s="52" t="str">
        <f t="shared" si="174"/>
        <v>Nein</v>
      </c>
      <c r="W471" s="52" t="str">
        <f t="shared" si="174"/>
        <v>Nein</v>
      </c>
      <c r="X471" s="52" t="str">
        <f t="shared" si="174"/>
        <v>Nein</v>
      </c>
      <c r="Y471" s="52" t="str">
        <f t="shared" si="174"/>
        <v>Nein</v>
      </c>
      <c r="Z471" s="52" t="str">
        <f t="shared" si="174"/>
        <v>Nein</v>
      </c>
      <c r="AA471" s="52" t="str">
        <f t="shared" si="174"/>
        <v>Nein</v>
      </c>
      <c r="AB471" s="52" t="str">
        <f t="shared" si="174"/>
        <v>Nein</v>
      </c>
      <c r="AC471" s="52" t="str">
        <f t="shared" si="174"/>
        <v>Nein</v>
      </c>
      <c r="AD471" s="52" t="str">
        <f t="shared" si="174"/>
        <v>Nein</v>
      </c>
      <c r="AE471" s="52" t="str">
        <f t="shared" si="174"/>
        <v>Nein</v>
      </c>
      <c r="AF471" s="52" t="str">
        <f t="shared" si="174"/>
        <v>Nein</v>
      </c>
      <c r="AG471" s="61" t="str">
        <f>IF(Q471="Ja",VLOOKUP($Q$2,Plausis!A:E,5,0),IF(R471="Ja",VLOOKUP($R$2,Plausis!A:E,5,0),IF(T471="Ja",VLOOKUP($T$2,Plausis!A:E,5,0),IF(U471="Ja",VLOOKUP($U$2,Plausis!A:E,5,0),IF(AA471="Ja",VLOOKUP($AA$2,Plausis!A:E,5,0),IF(AC471="Ja",VLOOKUP($AC$2,Plausis!A:E,5,0),IF(AD471="Ja",VLOOKUP($AD$2,Plausis!A:E,5,0),"")))))))</f>
        <v/>
      </c>
      <c r="AH471" s="52" t="str">
        <f>IF(Y471="Ja",VLOOKUP($Y$2,Plausis!A:E,5,0),"")</f>
        <v/>
      </c>
      <c r="AI471" s="52" t="str">
        <f t="shared" si="160"/>
        <v>Ja</v>
      </c>
      <c r="AJ471" s="52" t="str">
        <f>IF(S471="Ja",VLOOKUP($S$2,Plausis!A:E,5,0),IF(V471="Ja",VLOOKUP($V$2,Plausis!A:E,5,0),IF(X471="Ja",VLOOKUP($X$2,Plausis!A:E,5,0),"")))</f>
        <v/>
      </c>
      <c r="AL471" s="52" t="s">
        <v>3</v>
      </c>
      <c r="AM471" s="114">
        <v>45531</v>
      </c>
      <c r="AN471" s="52" t="s">
        <v>4467</v>
      </c>
      <c r="AO471" s="52" t="str">
        <f>VLOOKUP(B471,'BAT Grundtabelle'!B:T,19,0)</f>
        <v>ja</v>
      </c>
      <c r="AP471" s="105" t="str">
        <f t="shared" si="161"/>
        <v>10428</v>
      </c>
      <c r="AQ471" s="52" t="str">
        <f t="shared" si="162"/>
        <v>Edelsteinhandel</v>
      </c>
      <c r="AR471" s="52" t="b">
        <f t="shared" si="175"/>
        <v>0</v>
      </c>
      <c r="AS471" s="52" t="b">
        <f t="shared" si="175"/>
        <v>0</v>
      </c>
      <c r="AT471" s="52" t="b">
        <f t="shared" si="175"/>
        <v>0</v>
      </c>
      <c r="AU471" s="52">
        <f t="shared" si="163"/>
        <v>1</v>
      </c>
      <c r="AW471" s="52" t="b">
        <f t="shared" si="164"/>
        <v>0</v>
      </c>
      <c r="AX471" s="52" t="str">
        <f t="shared" si="165"/>
        <v>Unternehmen</v>
      </c>
      <c r="AY471" s="52" t="b">
        <f t="shared" si="166"/>
        <v>0</v>
      </c>
      <c r="AZ471" s="52" t="str">
        <f t="shared" si="167"/>
        <v>10428</v>
      </c>
      <c r="BA471" s="52" t="str">
        <f>VLOOKUP(A471,'BAT Grundtabelle'!A:U,21,0)</f>
        <v>ja</v>
      </c>
      <c r="BB471" s="52" t="str">
        <f t="shared" si="168"/>
        <v>nein</v>
      </c>
      <c r="BC471" s="52" t="str">
        <f t="shared" si="169"/>
        <v>10428</v>
      </c>
      <c r="BD471" s="52" t="str">
        <f t="shared" si="170"/>
        <v>Edelsteinhandel</v>
      </c>
      <c r="BE471" s="52" t="str">
        <f t="shared" si="171"/>
        <v>Unternehmen</v>
      </c>
      <c r="BF471" s="52">
        <f t="shared" si="172"/>
        <v>1</v>
      </c>
    </row>
    <row r="472" spans="1:58" hidden="1" x14ac:dyDescent="0.35">
      <c r="A472" s="107" t="s">
        <v>2288</v>
      </c>
      <c r="B472" s="75" t="s">
        <v>2287</v>
      </c>
      <c r="C472" s="52" t="s">
        <v>3</v>
      </c>
      <c r="D472" s="52" t="s">
        <v>3</v>
      </c>
      <c r="E472" s="52" t="s">
        <v>2</v>
      </c>
      <c r="F472" s="52" t="s">
        <v>2</v>
      </c>
      <c r="G472" s="52" t="s">
        <v>2</v>
      </c>
      <c r="H472" s="52" t="s">
        <v>2</v>
      </c>
      <c r="I472" s="52" t="s">
        <v>3</v>
      </c>
      <c r="J472" s="52">
        <v>1</v>
      </c>
      <c r="K472" s="52" t="s">
        <v>2</v>
      </c>
      <c r="L472" s="52" t="s">
        <v>2</v>
      </c>
      <c r="M472" s="52" t="s">
        <v>2</v>
      </c>
      <c r="N472" s="52" t="s">
        <v>3</v>
      </c>
      <c r="P472" s="52" t="s">
        <v>4</v>
      </c>
      <c r="Q472" s="52" t="str">
        <f t="shared" si="174"/>
        <v>Nein</v>
      </c>
      <c r="R472" s="52" t="str">
        <f t="shared" si="174"/>
        <v>Nein</v>
      </c>
      <c r="S472" s="52" t="str">
        <f t="shared" si="174"/>
        <v>Nein</v>
      </c>
      <c r="T472" s="52" t="str">
        <f t="shared" si="174"/>
        <v>Nein</v>
      </c>
      <c r="U472" s="52" t="str">
        <f t="shared" si="174"/>
        <v>Nein</v>
      </c>
      <c r="V472" s="52" t="str">
        <f t="shared" si="174"/>
        <v>Nein</v>
      </c>
      <c r="W472" s="52" t="str">
        <f t="shared" si="174"/>
        <v>Nein</v>
      </c>
      <c r="X472" s="52" t="str">
        <f t="shared" si="174"/>
        <v>Nein</v>
      </c>
      <c r="Y472" s="52" t="str">
        <f t="shared" si="174"/>
        <v>Nein</v>
      </c>
      <c r="Z472" s="52" t="str">
        <f t="shared" si="174"/>
        <v>Nein</v>
      </c>
      <c r="AA472" s="52" t="str">
        <f t="shared" si="174"/>
        <v>Nein</v>
      </c>
      <c r="AB472" s="52" t="str">
        <f t="shared" si="174"/>
        <v>Nein</v>
      </c>
      <c r="AC472" s="52" t="str">
        <f t="shared" si="174"/>
        <v>Nein</v>
      </c>
      <c r="AD472" s="52" t="str">
        <f t="shared" si="174"/>
        <v>Nein</v>
      </c>
      <c r="AE472" s="52" t="str">
        <f t="shared" si="174"/>
        <v>Nein</v>
      </c>
      <c r="AF472" s="52" t="str">
        <f t="shared" si="174"/>
        <v>Nein</v>
      </c>
      <c r="AG472" s="61" t="str">
        <f>IF(Q472="Ja",VLOOKUP($Q$2,Plausis!A:E,5,0),IF(R472="Ja",VLOOKUP($R$2,Plausis!A:E,5,0),IF(T472="Ja",VLOOKUP($T$2,Plausis!A:E,5,0),IF(U472="Ja",VLOOKUP($U$2,Plausis!A:E,5,0),IF(AA472="Ja",VLOOKUP($AA$2,Plausis!A:E,5,0),IF(AC472="Ja",VLOOKUP($AC$2,Plausis!A:E,5,0),IF(AD472="Ja",VLOOKUP($AD$2,Plausis!A:E,5,0),"")))))))</f>
        <v/>
      </c>
      <c r="AH472" s="52" t="str">
        <f>IF(Y472="Ja",VLOOKUP($Y$2,Plausis!A:E,5,0),"")</f>
        <v/>
      </c>
      <c r="AI472" s="52" t="str">
        <f t="shared" si="160"/>
        <v>Ja</v>
      </c>
      <c r="AJ472" s="52" t="str">
        <f>IF(S472="Ja",VLOOKUP($S$2,Plausis!A:E,5,0),IF(V472="Ja",VLOOKUP($V$2,Plausis!A:E,5,0),IF(X472="Ja",VLOOKUP($X$2,Plausis!A:E,5,0),"")))</f>
        <v/>
      </c>
      <c r="AL472" s="52" t="s">
        <v>2</v>
      </c>
      <c r="AM472" s="114">
        <v>45531</v>
      </c>
      <c r="AN472" s="52" t="s">
        <v>4467</v>
      </c>
      <c r="AO472" s="52" t="str">
        <f>VLOOKUP(B472,'BAT Grundtabelle'!B:T,19,0)</f>
        <v>ja</v>
      </c>
      <c r="AP472" s="105" t="str">
        <f t="shared" si="161"/>
        <v>3618</v>
      </c>
      <c r="AQ472" s="52" t="str">
        <f t="shared" si="162"/>
        <v>Edelsteinschleifer und -graveur</v>
      </c>
      <c r="AR472" s="52" t="b">
        <f t="shared" si="175"/>
        <v>0</v>
      </c>
      <c r="AS472" s="52" t="b">
        <f t="shared" si="175"/>
        <v>0</v>
      </c>
      <c r="AT472" s="52" t="b">
        <f t="shared" si="175"/>
        <v>0</v>
      </c>
      <c r="AU472" s="52">
        <f t="shared" si="163"/>
        <v>1</v>
      </c>
      <c r="AW472" s="52" t="b">
        <f t="shared" si="164"/>
        <v>0</v>
      </c>
      <c r="AX472" s="52" t="str">
        <f t="shared" si="165"/>
        <v>Unternehmen</v>
      </c>
      <c r="AY472" s="52" t="b">
        <f t="shared" si="166"/>
        <v>0</v>
      </c>
      <c r="AZ472" s="52" t="str">
        <f t="shared" si="167"/>
        <v>3618</v>
      </c>
      <c r="BA472" s="52" t="str">
        <f>VLOOKUP(A472,'BAT Grundtabelle'!A:U,21,0)</f>
        <v>ja</v>
      </c>
      <c r="BB472" s="52" t="str">
        <f t="shared" si="168"/>
        <v>nein</v>
      </c>
      <c r="BC472" s="52" t="str">
        <f t="shared" si="169"/>
        <v>3618</v>
      </c>
      <c r="BD472" s="52" t="str">
        <f t="shared" si="170"/>
        <v>Edelsteinschleifer und -graveur</v>
      </c>
      <c r="BE472" s="52" t="str">
        <f t="shared" si="171"/>
        <v>Unternehmen</v>
      </c>
      <c r="BF472" s="52">
        <f t="shared" si="172"/>
        <v>1</v>
      </c>
    </row>
    <row r="473" spans="1:58" hidden="1" x14ac:dyDescent="0.35">
      <c r="A473" s="107" t="s">
        <v>2843</v>
      </c>
      <c r="B473" s="75" t="s">
        <v>528</v>
      </c>
      <c r="C473" s="52" t="s">
        <v>3</v>
      </c>
      <c r="D473" s="52" t="s">
        <v>3</v>
      </c>
      <c r="E473" s="52" t="s">
        <v>2</v>
      </c>
      <c r="F473" s="52" t="s">
        <v>2</v>
      </c>
      <c r="G473" s="52" t="s">
        <v>2</v>
      </c>
      <c r="H473" s="52" t="s">
        <v>2</v>
      </c>
      <c r="I473" s="52" t="s">
        <v>3</v>
      </c>
      <c r="J473" s="52">
        <v>1</v>
      </c>
      <c r="K473" s="52" t="s">
        <v>2</v>
      </c>
      <c r="L473" s="52" t="s">
        <v>2</v>
      </c>
      <c r="M473" s="52" t="s">
        <v>2</v>
      </c>
      <c r="N473" s="52" t="s">
        <v>3</v>
      </c>
      <c r="P473" s="52" t="s">
        <v>4</v>
      </c>
      <c r="Q473" s="52" t="str">
        <f t="shared" ref="Q473:AF482" si="176">IF(ISERROR(FIND(Q$2,$P473,1)),"Nein","Ja")</f>
        <v>Nein</v>
      </c>
      <c r="R473" s="52" t="str">
        <f t="shared" si="176"/>
        <v>Nein</v>
      </c>
      <c r="S473" s="52" t="str">
        <f t="shared" si="176"/>
        <v>Nein</v>
      </c>
      <c r="T473" s="52" t="str">
        <f t="shared" si="176"/>
        <v>Nein</v>
      </c>
      <c r="U473" s="52" t="str">
        <f t="shared" si="176"/>
        <v>Nein</v>
      </c>
      <c r="V473" s="52" t="str">
        <f t="shared" si="176"/>
        <v>Nein</v>
      </c>
      <c r="W473" s="52" t="str">
        <f t="shared" si="176"/>
        <v>Nein</v>
      </c>
      <c r="X473" s="52" t="str">
        <f t="shared" si="176"/>
        <v>Nein</v>
      </c>
      <c r="Y473" s="52" t="str">
        <f t="shared" si="176"/>
        <v>Nein</v>
      </c>
      <c r="Z473" s="52" t="str">
        <f t="shared" si="176"/>
        <v>Nein</v>
      </c>
      <c r="AA473" s="52" t="str">
        <f t="shared" si="176"/>
        <v>Nein</v>
      </c>
      <c r="AB473" s="52" t="str">
        <f t="shared" si="176"/>
        <v>Nein</v>
      </c>
      <c r="AC473" s="52" t="str">
        <f t="shared" si="176"/>
        <v>Nein</v>
      </c>
      <c r="AD473" s="52" t="str">
        <f t="shared" si="176"/>
        <v>Nein</v>
      </c>
      <c r="AE473" s="52" t="str">
        <f t="shared" si="176"/>
        <v>Nein</v>
      </c>
      <c r="AF473" s="52" t="str">
        <f t="shared" si="176"/>
        <v>Nein</v>
      </c>
      <c r="AG473" s="61" t="str">
        <f>IF(Q473="Ja",VLOOKUP($Q$2,Plausis!A:E,5,0),IF(R473="Ja",VLOOKUP($R$2,Plausis!A:E,5,0),IF(T473="Ja",VLOOKUP($T$2,Plausis!A:E,5,0),IF(U473="Ja",VLOOKUP($U$2,Plausis!A:E,5,0),IF(AA473="Ja",VLOOKUP($AA$2,Plausis!A:E,5,0),IF(AC473="Ja",VLOOKUP($AC$2,Plausis!A:E,5,0),IF(AD473="Ja",VLOOKUP($AD$2,Plausis!A:E,5,0),"")))))))</f>
        <v/>
      </c>
      <c r="AH473" s="52" t="str">
        <f>IF(Y473="Ja",VLOOKUP($Y$2,Plausis!A:E,5,0),"")</f>
        <v/>
      </c>
      <c r="AI473" s="52" t="str">
        <f t="shared" si="160"/>
        <v>Ja</v>
      </c>
      <c r="AJ473" s="52" t="str">
        <f>IF(S473="Ja",VLOOKUP($S$2,Plausis!A:E,5,0),IF(V473="Ja",VLOOKUP($V$2,Plausis!A:E,5,0),IF(X473="Ja",VLOOKUP($X$2,Plausis!A:E,5,0),"")))</f>
        <v/>
      </c>
      <c r="AL473" s="52" t="s">
        <v>2</v>
      </c>
      <c r="AM473" s="114">
        <v>45531</v>
      </c>
      <c r="AN473" s="52" t="s">
        <v>4467</v>
      </c>
      <c r="AO473" s="52" t="str">
        <f>VLOOKUP(B473,'BAT Grundtabelle'!B:T,19,0)</f>
        <v>ja</v>
      </c>
      <c r="AP473" s="105" t="str">
        <f t="shared" si="161"/>
        <v>10429</v>
      </c>
      <c r="AQ473" s="52" t="str">
        <f t="shared" si="162"/>
        <v>EDV-Anlagenhersteller</v>
      </c>
      <c r="AR473" s="52" t="b">
        <f t="shared" si="175"/>
        <v>0</v>
      </c>
      <c r="AS473" s="52" t="b">
        <f t="shared" si="175"/>
        <v>0</v>
      </c>
      <c r="AT473" s="52" t="b">
        <f t="shared" si="175"/>
        <v>0</v>
      </c>
      <c r="AU473" s="52">
        <f t="shared" si="163"/>
        <v>1</v>
      </c>
      <c r="AW473" s="52" t="b">
        <f t="shared" si="164"/>
        <v>0</v>
      </c>
      <c r="AX473" s="52" t="str">
        <f t="shared" si="165"/>
        <v>Unternehmen</v>
      </c>
      <c r="AY473" s="52" t="b">
        <f t="shared" si="166"/>
        <v>0</v>
      </c>
      <c r="AZ473" s="52" t="str">
        <f t="shared" si="167"/>
        <v>10429</v>
      </c>
      <c r="BA473" s="52" t="str">
        <f>VLOOKUP(A473,'BAT Grundtabelle'!A:U,21,0)</f>
        <v>ja</v>
      </c>
      <c r="BB473" s="52" t="str">
        <f t="shared" si="168"/>
        <v>nein</v>
      </c>
      <c r="BC473" s="52" t="str">
        <f t="shared" si="169"/>
        <v>10429</v>
      </c>
      <c r="BD473" s="52" t="str">
        <f t="shared" si="170"/>
        <v>EDV-Anlagenhersteller</v>
      </c>
      <c r="BE473" s="52" t="str">
        <f t="shared" si="171"/>
        <v>Unternehmen</v>
      </c>
      <c r="BF473" s="52">
        <f t="shared" si="172"/>
        <v>1</v>
      </c>
    </row>
    <row r="474" spans="1:58" hidden="1" x14ac:dyDescent="0.35">
      <c r="A474" s="107" t="s">
        <v>2844</v>
      </c>
      <c r="B474" s="75" t="s">
        <v>273</v>
      </c>
      <c r="C474" s="52" t="s">
        <v>3</v>
      </c>
      <c r="D474" s="52" t="s">
        <v>3</v>
      </c>
      <c r="E474" s="52" t="s">
        <v>2</v>
      </c>
      <c r="F474" s="52" t="s">
        <v>2</v>
      </c>
      <c r="G474" s="52" t="s">
        <v>2</v>
      </c>
      <c r="H474" s="52" t="s">
        <v>2</v>
      </c>
      <c r="I474" s="52" t="s">
        <v>3</v>
      </c>
      <c r="J474" s="52">
        <v>1</v>
      </c>
      <c r="K474" s="52" t="s">
        <v>2</v>
      </c>
      <c r="L474" s="52" t="s">
        <v>2</v>
      </c>
      <c r="M474" s="52" t="s">
        <v>2</v>
      </c>
      <c r="N474" s="52" t="s">
        <v>3</v>
      </c>
      <c r="P474" s="52" t="s">
        <v>4</v>
      </c>
      <c r="Q474" s="52" t="str">
        <f t="shared" si="176"/>
        <v>Nein</v>
      </c>
      <c r="R474" s="52" t="str">
        <f t="shared" si="176"/>
        <v>Nein</v>
      </c>
      <c r="S474" s="52" t="str">
        <f t="shared" si="176"/>
        <v>Nein</v>
      </c>
      <c r="T474" s="52" t="str">
        <f t="shared" si="176"/>
        <v>Nein</v>
      </c>
      <c r="U474" s="52" t="str">
        <f t="shared" si="176"/>
        <v>Nein</v>
      </c>
      <c r="V474" s="52" t="str">
        <f t="shared" si="176"/>
        <v>Nein</v>
      </c>
      <c r="W474" s="52" t="str">
        <f t="shared" si="176"/>
        <v>Nein</v>
      </c>
      <c r="X474" s="52" t="str">
        <f t="shared" si="176"/>
        <v>Nein</v>
      </c>
      <c r="Y474" s="52" t="str">
        <f t="shared" si="176"/>
        <v>Nein</v>
      </c>
      <c r="Z474" s="52" t="str">
        <f t="shared" si="176"/>
        <v>Nein</v>
      </c>
      <c r="AA474" s="52" t="str">
        <f t="shared" si="176"/>
        <v>Nein</v>
      </c>
      <c r="AB474" s="52" t="str">
        <f t="shared" si="176"/>
        <v>Nein</v>
      </c>
      <c r="AC474" s="52" t="str">
        <f t="shared" si="176"/>
        <v>Nein</v>
      </c>
      <c r="AD474" s="52" t="str">
        <f t="shared" si="176"/>
        <v>Nein</v>
      </c>
      <c r="AE474" s="52" t="str">
        <f t="shared" si="176"/>
        <v>Nein</v>
      </c>
      <c r="AF474" s="52" t="str">
        <f t="shared" si="176"/>
        <v>Nein</v>
      </c>
      <c r="AG474" s="61" t="str">
        <f>IF(Q474="Ja",VLOOKUP($Q$2,Plausis!A:E,5,0),IF(R474="Ja",VLOOKUP($R$2,Plausis!A:E,5,0),IF(T474="Ja",VLOOKUP($T$2,Plausis!A:E,5,0),IF(U474="Ja",VLOOKUP($U$2,Plausis!A:E,5,0),IF(AA474="Ja",VLOOKUP($AA$2,Plausis!A:E,5,0),IF(AC474="Ja",VLOOKUP($AC$2,Plausis!A:E,5,0),IF(AD474="Ja",VLOOKUP($AD$2,Plausis!A:E,5,0),"")))))))</f>
        <v/>
      </c>
      <c r="AH474" s="52" t="str">
        <f>IF(Y474="Ja",VLOOKUP($Y$2,Plausis!A:E,5,0),"")</f>
        <v/>
      </c>
      <c r="AI474" s="52" t="str">
        <f t="shared" si="160"/>
        <v>Ja</v>
      </c>
      <c r="AJ474" s="52" t="str">
        <f>IF(S474="Ja",VLOOKUP($S$2,Plausis!A:E,5,0),IF(V474="Ja",VLOOKUP($V$2,Plausis!A:E,5,0),IF(X474="Ja",VLOOKUP($X$2,Plausis!A:E,5,0),"")))</f>
        <v/>
      </c>
      <c r="AL474" s="52" t="s">
        <v>2</v>
      </c>
      <c r="AM474" s="114">
        <v>45531</v>
      </c>
      <c r="AN474" s="52" t="s">
        <v>4467</v>
      </c>
      <c r="AO474" s="52" t="str">
        <f>VLOOKUP(B474,'BAT Grundtabelle'!B:T,19,0)</f>
        <v>ja</v>
      </c>
      <c r="AP474" s="105" t="str">
        <f t="shared" si="161"/>
        <v>10430</v>
      </c>
      <c r="AQ474" s="52" t="str">
        <f t="shared" si="162"/>
        <v>EDV-Berater</v>
      </c>
      <c r="AR474" s="52" t="b">
        <f t="shared" si="175"/>
        <v>0</v>
      </c>
      <c r="AS474" s="52" t="b">
        <f t="shared" si="175"/>
        <v>0</v>
      </c>
      <c r="AT474" s="52" t="b">
        <f t="shared" si="175"/>
        <v>0</v>
      </c>
      <c r="AU474" s="52">
        <f t="shared" si="163"/>
        <v>1</v>
      </c>
      <c r="AW474" s="52" t="b">
        <f t="shared" si="164"/>
        <v>0</v>
      </c>
      <c r="AX474" s="52" t="str">
        <f t="shared" si="165"/>
        <v>Unternehmen</v>
      </c>
      <c r="AY474" s="52" t="b">
        <f t="shared" si="166"/>
        <v>0</v>
      </c>
      <c r="AZ474" s="52" t="str">
        <f t="shared" si="167"/>
        <v>10430</v>
      </c>
      <c r="BA474" s="52" t="str">
        <f>VLOOKUP(A474,'BAT Grundtabelle'!A:U,21,0)</f>
        <v>ja</v>
      </c>
      <c r="BB474" s="52" t="str">
        <f t="shared" si="168"/>
        <v>nein</v>
      </c>
      <c r="BC474" s="52" t="str">
        <f t="shared" si="169"/>
        <v>10430</v>
      </c>
      <c r="BD474" s="52" t="str">
        <f t="shared" si="170"/>
        <v>EDV-Berater</v>
      </c>
      <c r="BE474" s="52" t="str">
        <f t="shared" si="171"/>
        <v>Unternehmen</v>
      </c>
      <c r="BF474" s="52">
        <f t="shared" si="172"/>
        <v>1</v>
      </c>
    </row>
    <row r="475" spans="1:58" hidden="1" x14ac:dyDescent="0.35">
      <c r="A475" s="107" t="s">
        <v>2845</v>
      </c>
      <c r="B475" s="75" t="s">
        <v>274</v>
      </c>
      <c r="C475" s="52" t="s">
        <v>3</v>
      </c>
      <c r="D475" s="52" t="s">
        <v>3</v>
      </c>
      <c r="E475" s="52" t="s">
        <v>2</v>
      </c>
      <c r="F475" s="52" t="s">
        <v>2</v>
      </c>
      <c r="G475" s="52" t="s">
        <v>2</v>
      </c>
      <c r="H475" s="52" t="s">
        <v>2</v>
      </c>
      <c r="I475" s="52" t="s">
        <v>3</v>
      </c>
      <c r="J475" s="52">
        <v>1</v>
      </c>
      <c r="K475" s="52" t="s">
        <v>2</v>
      </c>
      <c r="L475" s="52" t="s">
        <v>2</v>
      </c>
      <c r="M475" s="52" t="s">
        <v>2</v>
      </c>
      <c r="N475" s="52" t="s">
        <v>3</v>
      </c>
      <c r="P475" s="52" t="s">
        <v>4</v>
      </c>
      <c r="Q475" s="52" t="str">
        <f t="shared" si="176"/>
        <v>Nein</v>
      </c>
      <c r="R475" s="52" t="str">
        <f t="shared" si="176"/>
        <v>Nein</v>
      </c>
      <c r="S475" s="52" t="str">
        <f t="shared" si="176"/>
        <v>Nein</v>
      </c>
      <c r="T475" s="52" t="str">
        <f t="shared" si="176"/>
        <v>Nein</v>
      </c>
      <c r="U475" s="52" t="str">
        <f t="shared" si="176"/>
        <v>Nein</v>
      </c>
      <c r="V475" s="52" t="str">
        <f t="shared" si="176"/>
        <v>Nein</v>
      </c>
      <c r="W475" s="52" t="str">
        <f t="shared" si="176"/>
        <v>Nein</v>
      </c>
      <c r="X475" s="52" t="str">
        <f t="shared" si="176"/>
        <v>Nein</v>
      </c>
      <c r="Y475" s="52" t="str">
        <f t="shared" si="176"/>
        <v>Nein</v>
      </c>
      <c r="Z475" s="52" t="str">
        <f t="shared" si="176"/>
        <v>Nein</v>
      </c>
      <c r="AA475" s="52" t="str">
        <f t="shared" si="176"/>
        <v>Nein</v>
      </c>
      <c r="AB475" s="52" t="str">
        <f t="shared" si="176"/>
        <v>Nein</v>
      </c>
      <c r="AC475" s="52" t="str">
        <f t="shared" si="176"/>
        <v>Nein</v>
      </c>
      <c r="AD475" s="52" t="str">
        <f t="shared" si="176"/>
        <v>Nein</v>
      </c>
      <c r="AE475" s="52" t="str">
        <f t="shared" si="176"/>
        <v>Nein</v>
      </c>
      <c r="AF475" s="52" t="str">
        <f t="shared" si="176"/>
        <v>Nein</v>
      </c>
      <c r="AG475" s="61" t="str">
        <f>IF(Q475="Ja",VLOOKUP($Q$2,Plausis!A:E,5,0),IF(R475="Ja",VLOOKUP($R$2,Plausis!A:E,5,0),IF(T475="Ja",VLOOKUP($T$2,Plausis!A:E,5,0),IF(U475="Ja",VLOOKUP($U$2,Plausis!A:E,5,0),IF(AA475="Ja",VLOOKUP($AA$2,Plausis!A:E,5,0),IF(AC475="Ja",VLOOKUP($AC$2,Plausis!A:E,5,0),IF(AD475="Ja",VLOOKUP($AD$2,Plausis!A:E,5,0),"")))))))</f>
        <v/>
      </c>
      <c r="AH475" s="52" t="str">
        <f>IF(Y475="Ja",VLOOKUP($Y$2,Plausis!A:E,5,0),"")</f>
        <v/>
      </c>
      <c r="AI475" s="52" t="str">
        <f t="shared" si="160"/>
        <v>Ja</v>
      </c>
      <c r="AJ475" s="52" t="str">
        <f>IF(S475="Ja",VLOOKUP($S$2,Plausis!A:E,5,0),IF(V475="Ja",VLOOKUP($V$2,Plausis!A:E,5,0),IF(X475="Ja",VLOOKUP($X$2,Plausis!A:E,5,0),"")))</f>
        <v/>
      </c>
      <c r="AL475" s="52" t="s">
        <v>2</v>
      </c>
      <c r="AM475" s="114">
        <v>45531</v>
      </c>
      <c r="AN475" s="52" t="s">
        <v>4467</v>
      </c>
      <c r="AO475" s="52" t="str">
        <f>VLOOKUP(B475,'BAT Grundtabelle'!B:T,19,0)</f>
        <v>ja</v>
      </c>
      <c r="AP475" s="105" t="str">
        <f t="shared" si="161"/>
        <v>10431</v>
      </c>
      <c r="AQ475" s="52" t="str">
        <f t="shared" si="162"/>
        <v>EDV-Dienstleistungsunternehmen</v>
      </c>
      <c r="AR475" s="52" t="b">
        <f t="shared" si="175"/>
        <v>0</v>
      </c>
      <c r="AS475" s="52" t="b">
        <f t="shared" si="175"/>
        <v>0</v>
      </c>
      <c r="AT475" s="52" t="b">
        <f t="shared" si="175"/>
        <v>0</v>
      </c>
      <c r="AU475" s="52">
        <f t="shared" si="163"/>
        <v>1</v>
      </c>
      <c r="AW475" s="52" t="b">
        <f t="shared" si="164"/>
        <v>0</v>
      </c>
      <c r="AX475" s="52" t="str">
        <f t="shared" si="165"/>
        <v>Unternehmen</v>
      </c>
      <c r="AY475" s="52" t="b">
        <f t="shared" si="166"/>
        <v>0</v>
      </c>
      <c r="AZ475" s="52" t="str">
        <f t="shared" si="167"/>
        <v>10431</v>
      </c>
      <c r="BA475" s="52" t="str">
        <f>VLOOKUP(A475,'BAT Grundtabelle'!A:U,21,0)</f>
        <v>ja</v>
      </c>
      <c r="BB475" s="52" t="str">
        <f t="shared" si="168"/>
        <v>nein</v>
      </c>
      <c r="BC475" s="52" t="str">
        <f t="shared" si="169"/>
        <v>10431</v>
      </c>
      <c r="BD475" s="52" t="str">
        <f t="shared" si="170"/>
        <v>EDV-Dienstleistungsunternehmen</v>
      </c>
      <c r="BE475" s="52" t="str">
        <f t="shared" si="171"/>
        <v>Unternehmen</v>
      </c>
      <c r="BF475" s="52">
        <f t="shared" si="172"/>
        <v>1</v>
      </c>
    </row>
    <row r="476" spans="1:58" hidden="1" x14ac:dyDescent="0.35">
      <c r="A476" s="107" t="s">
        <v>2846</v>
      </c>
      <c r="B476" s="75" t="s">
        <v>1211</v>
      </c>
      <c r="C476" s="52" t="s">
        <v>3</v>
      </c>
      <c r="D476" s="52" t="s">
        <v>3</v>
      </c>
      <c r="E476" s="52" t="s">
        <v>2</v>
      </c>
      <c r="F476" s="52" t="s">
        <v>2</v>
      </c>
      <c r="G476" s="52" t="s">
        <v>2</v>
      </c>
      <c r="H476" s="52" t="s">
        <v>2</v>
      </c>
      <c r="I476" s="52" t="s">
        <v>3</v>
      </c>
      <c r="J476" s="52">
        <v>1</v>
      </c>
      <c r="K476" s="52" t="s">
        <v>2</v>
      </c>
      <c r="L476" s="52" t="s">
        <v>2</v>
      </c>
      <c r="M476" s="52" t="s">
        <v>2</v>
      </c>
      <c r="N476" s="52" t="s">
        <v>3</v>
      </c>
      <c r="P476" s="52" t="s">
        <v>4</v>
      </c>
      <c r="Q476" s="52" t="str">
        <f t="shared" si="176"/>
        <v>Nein</v>
      </c>
      <c r="R476" s="52" t="str">
        <f t="shared" si="176"/>
        <v>Nein</v>
      </c>
      <c r="S476" s="52" t="str">
        <f t="shared" si="176"/>
        <v>Nein</v>
      </c>
      <c r="T476" s="52" t="str">
        <f t="shared" si="176"/>
        <v>Nein</v>
      </c>
      <c r="U476" s="52" t="str">
        <f t="shared" si="176"/>
        <v>Nein</v>
      </c>
      <c r="V476" s="52" t="str">
        <f t="shared" si="176"/>
        <v>Nein</v>
      </c>
      <c r="W476" s="52" t="str">
        <f t="shared" si="176"/>
        <v>Nein</v>
      </c>
      <c r="X476" s="52" t="str">
        <f t="shared" si="176"/>
        <v>Nein</v>
      </c>
      <c r="Y476" s="52" t="str">
        <f t="shared" si="176"/>
        <v>Nein</v>
      </c>
      <c r="Z476" s="52" t="str">
        <f t="shared" si="176"/>
        <v>Nein</v>
      </c>
      <c r="AA476" s="52" t="str">
        <f t="shared" si="176"/>
        <v>Nein</v>
      </c>
      <c r="AB476" s="52" t="str">
        <f t="shared" si="176"/>
        <v>Nein</v>
      </c>
      <c r="AC476" s="52" t="str">
        <f t="shared" si="176"/>
        <v>Nein</v>
      </c>
      <c r="AD476" s="52" t="str">
        <f t="shared" si="176"/>
        <v>Nein</v>
      </c>
      <c r="AE476" s="52" t="str">
        <f t="shared" si="176"/>
        <v>Nein</v>
      </c>
      <c r="AF476" s="52" t="str">
        <f t="shared" si="176"/>
        <v>Nein</v>
      </c>
      <c r="AG476" s="61" t="str">
        <f>IF(Q476="Ja",VLOOKUP($Q$2,Plausis!A:E,5,0),IF(R476="Ja",VLOOKUP($R$2,Plausis!A:E,5,0),IF(T476="Ja",VLOOKUP($T$2,Plausis!A:E,5,0),IF(U476="Ja",VLOOKUP($U$2,Plausis!A:E,5,0),IF(AA476="Ja",VLOOKUP($AA$2,Plausis!A:E,5,0),IF(AC476="Ja",VLOOKUP($AC$2,Plausis!A:E,5,0),IF(AD476="Ja",VLOOKUP($AD$2,Plausis!A:E,5,0),"")))))))</f>
        <v/>
      </c>
      <c r="AH476" s="52" t="str">
        <f>IF(Y476="Ja",VLOOKUP($Y$2,Plausis!A:E,5,0),"")</f>
        <v/>
      </c>
      <c r="AI476" s="52" t="str">
        <f t="shared" si="160"/>
        <v>Ja</v>
      </c>
      <c r="AJ476" s="52" t="str">
        <f>IF(S476="Ja",VLOOKUP($S$2,Plausis!A:E,5,0),IF(V476="Ja",VLOOKUP($V$2,Plausis!A:E,5,0),IF(X476="Ja",VLOOKUP($X$2,Plausis!A:E,5,0),"")))</f>
        <v/>
      </c>
      <c r="AL476" s="52" t="s">
        <v>2</v>
      </c>
      <c r="AM476" s="114">
        <v>45531</v>
      </c>
      <c r="AN476" s="52" t="s">
        <v>4467</v>
      </c>
      <c r="AO476" s="52" t="str">
        <f>VLOOKUP(B476,'BAT Grundtabelle'!B:T,19,0)</f>
        <v>ja</v>
      </c>
      <c r="AP476" s="105" t="str">
        <f t="shared" si="161"/>
        <v>10432</v>
      </c>
      <c r="AQ476" s="52" t="str">
        <f t="shared" si="162"/>
        <v>EDV-Sachverständiger</v>
      </c>
      <c r="AR476" s="52" t="b">
        <f t="shared" si="175"/>
        <v>0</v>
      </c>
      <c r="AS476" s="52" t="b">
        <f t="shared" si="175"/>
        <v>0</v>
      </c>
      <c r="AT476" s="52" t="b">
        <f t="shared" si="175"/>
        <v>0</v>
      </c>
      <c r="AU476" s="52">
        <f t="shared" si="163"/>
        <v>1</v>
      </c>
      <c r="AW476" s="52" t="b">
        <f t="shared" si="164"/>
        <v>0</v>
      </c>
      <c r="AX476" s="52" t="str">
        <f t="shared" si="165"/>
        <v>Unternehmen</v>
      </c>
      <c r="AY476" s="52" t="b">
        <f t="shared" si="166"/>
        <v>0</v>
      </c>
      <c r="AZ476" s="52" t="str">
        <f t="shared" si="167"/>
        <v>10432</v>
      </c>
      <c r="BA476" s="52" t="str">
        <f>VLOOKUP(A476,'BAT Grundtabelle'!A:U,21,0)</f>
        <v>ja</v>
      </c>
      <c r="BB476" s="52" t="str">
        <f t="shared" si="168"/>
        <v>nein</v>
      </c>
      <c r="BC476" s="52" t="str">
        <f t="shared" si="169"/>
        <v>10432</v>
      </c>
      <c r="BD476" s="52" t="str">
        <f t="shared" si="170"/>
        <v>EDV-Sachverständiger</v>
      </c>
      <c r="BE476" s="52" t="str">
        <f t="shared" si="171"/>
        <v>Unternehmen</v>
      </c>
      <c r="BF476" s="52">
        <f t="shared" si="172"/>
        <v>1</v>
      </c>
    </row>
    <row r="477" spans="1:58" hidden="1" x14ac:dyDescent="0.35">
      <c r="A477" s="107" t="s">
        <v>2847</v>
      </c>
      <c r="B477" s="75" t="s">
        <v>873</v>
      </c>
      <c r="C477" s="52" t="s">
        <v>3</v>
      </c>
      <c r="D477" s="52" t="s">
        <v>3</v>
      </c>
      <c r="E477" s="52" t="s">
        <v>2</v>
      </c>
      <c r="F477" s="52" t="s">
        <v>2</v>
      </c>
      <c r="G477" s="52" t="s">
        <v>2</v>
      </c>
      <c r="H477" s="52" t="s">
        <v>2</v>
      </c>
      <c r="I477" s="52" t="s">
        <v>3</v>
      </c>
      <c r="J477" s="52">
        <v>1</v>
      </c>
      <c r="K477" s="52" t="s">
        <v>2</v>
      </c>
      <c r="L477" s="52" t="s">
        <v>2</v>
      </c>
      <c r="M477" s="52" t="s">
        <v>2</v>
      </c>
      <c r="N477" s="52" t="s">
        <v>3</v>
      </c>
      <c r="P477" s="52" t="s">
        <v>4</v>
      </c>
      <c r="Q477" s="52" t="str">
        <f t="shared" si="176"/>
        <v>Nein</v>
      </c>
      <c r="R477" s="52" t="str">
        <f t="shared" si="176"/>
        <v>Nein</v>
      </c>
      <c r="S477" s="52" t="str">
        <f t="shared" si="176"/>
        <v>Nein</v>
      </c>
      <c r="T477" s="52" t="str">
        <f t="shared" si="176"/>
        <v>Nein</v>
      </c>
      <c r="U477" s="52" t="str">
        <f t="shared" si="176"/>
        <v>Nein</v>
      </c>
      <c r="V477" s="52" t="str">
        <f t="shared" si="176"/>
        <v>Nein</v>
      </c>
      <c r="W477" s="52" t="str">
        <f t="shared" si="176"/>
        <v>Nein</v>
      </c>
      <c r="X477" s="52" t="str">
        <f t="shared" si="176"/>
        <v>Nein</v>
      </c>
      <c r="Y477" s="52" t="str">
        <f t="shared" si="176"/>
        <v>Nein</v>
      </c>
      <c r="Z477" s="52" t="str">
        <f t="shared" si="176"/>
        <v>Nein</v>
      </c>
      <c r="AA477" s="52" t="str">
        <f t="shared" si="176"/>
        <v>Nein</v>
      </c>
      <c r="AB477" s="52" t="str">
        <f t="shared" si="176"/>
        <v>Nein</v>
      </c>
      <c r="AC477" s="52" t="str">
        <f t="shared" si="176"/>
        <v>Nein</v>
      </c>
      <c r="AD477" s="52" t="str">
        <f t="shared" si="176"/>
        <v>Nein</v>
      </c>
      <c r="AE477" s="52" t="str">
        <f t="shared" si="176"/>
        <v>Nein</v>
      </c>
      <c r="AF477" s="52" t="str">
        <f t="shared" si="176"/>
        <v>Nein</v>
      </c>
      <c r="AG477" s="61" t="str">
        <f>IF(Q477="Ja",VLOOKUP($Q$2,Plausis!A:E,5,0),IF(R477="Ja",VLOOKUP($R$2,Plausis!A:E,5,0),IF(T477="Ja",VLOOKUP($T$2,Plausis!A:E,5,0),IF(U477="Ja",VLOOKUP($U$2,Plausis!A:E,5,0),IF(AA477="Ja",VLOOKUP($AA$2,Plausis!A:E,5,0),IF(AC477="Ja",VLOOKUP($AC$2,Plausis!A:E,5,0),IF(AD477="Ja",VLOOKUP($AD$2,Plausis!A:E,5,0),"")))))))</f>
        <v/>
      </c>
      <c r="AH477" s="52" t="str">
        <f>IF(Y477="Ja",VLOOKUP($Y$2,Plausis!A:E,5,0),"")</f>
        <v/>
      </c>
      <c r="AI477" s="52" t="str">
        <f t="shared" si="160"/>
        <v>Ja</v>
      </c>
      <c r="AJ477" s="52" t="str">
        <f>IF(S477="Ja",VLOOKUP($S$2,Plausis!A:E,5,0),IF(V477="Ja",VLOOKUP($V$2,Plausis!A:E,5,0),IF(X477="Ja",VLOOKUP($X$2,Plausis!A:E,5,0),"")))</f>
        <v/>
      </c>
      <c r="AL477" s="52" t="s">
        <v>2</v>
      </c>
      <c r="AM477" s="114">
        <v>45531</v>
      </c>
      <c r="AN477" s="52" t="s">
        <v>4467</v>
      </c>
      <c r="AO477" s="52" t="str">
        <f>VLOOKUP(B477,'BAT Grundtabelle'!B:T,19,0)</f>
        <v>ja</v>
      </c>
      <c r="AP477" s="105" t="str">
        <f t="shared" si="161"/>
        <v>10433</v>
      </c>
      <c r="AQ477" s="52" t="str">
        <f t="shared" si="162"/>
        <v>EDV-Servicebetrieb</v>
      </c>
      <c r="AR477" s="52" t="b">
        <f t="shared" si="175"/>
        <v>0</v>
      </c>
      <c r="AS477" s="52" t="b">
        <f t="shared" si="175"/>
        <v>0</v>
      </c>
      <c r="AT477" s="52" t="b">
        <f t="shared" si="175"/>
        <v>0</v>
      </c>
      <c r="AU477" s="52">
        <f t="shared" si="163"/>
        <v>1</v>
      </c>
      <c r="AW477" s="52" t="b">
        <f t="shared" si="164"/>
        <v>0</v>
      </c>
      <c r="AX477" s="52" t="str">
        <f t="shared" si="165"/>
        <v>Unternehmen</v>
      </c>
      <c r="AY477" s="52" t="b">
        <f t="shared" si="166"/>
        <v>0</v>
      </c>
      <c r="AZ477" s="52" t="str">
        <f t="shared" si="167"/>
        <v>10433</v>
      </c>
      <c r="BA477" s="52" t="str">
        <f>VLOOKUP(A477,'BAT Grundtabelle'!A:U,21,0)</f>
        <v>ja</v>
      </c>
      <c r="BB477" s="52" t="str">
        <f t="shared" si="168"/>
        <v>nein</v>
      </c>
      <c r="BC477" s="52" t="str">
        <f t="shared" si="169"/>
        <v>10433</v>
      </c>
      <c r="BD477" s="52" t="str">
        <f t="shared" si="170"/>
        <v>EDV-Servicebetrieb</v>
      </c>
      <c r="BE477" s="52" t="str">
        <f t="shared" si="171"/>
        <v>Unternehmen</v>
      </c>
      <c r="BF477" s="52">
        <f t="shared" si="172"/>
        <v>1</v>
      </c>
    </row>
    <row r="478" spans="1:58" hidden="1" x14ac:dyDescent="0.35">
      <c r="A478" s="107" t="s">
        <v>2848</v>
      </c>
      <c r="B478" s="75" t="s">
        <v>323</v>
      </c>
      <c r="C478" s="52" t="s">
        <v>3</v>
      </c>
      <c r="D478" s="52" t="s">
        <v>3</v>
      </c>
      <c r="E478" s="52" t="s">
        <v>2</v>
      </c>
      <c r="F478" s="52" t="s">
        <v>2</v>
      </c>
      <c r="G478" s="52" t="s">
        <v>2</v>
      </c>
      <c r="H478" s="52" t="s">
        <v>2</v>
      </c>
      <c r="I478" s="52" t="s">
        <v>3</v>
      </c>
      <c r="J478" s="52">
        <v>1</v>
      </c>
      <c r="K478" s="52" t="s">
        <v>2</v>
      </c>
      <c r="L478" s="52" t="s">
        <v>2</v>
      </c>
      <c r="M478" s="52" t="s">
        <v>2</v>
      </c>
      <c r="N478" s="52" t="s">
        <v>3</v>
      </c>
      <c r="P478" s="52" t="s">
        <v>4</v>
      </c>
      <c r="Q478" s="52" t="str">
        <f t="shared" si="176"/>
        <v>Nein</v>
      </c>
      <c r="R478" s="52" t="str">
        <f t="shared" si="176"/>
        <v>Nein</v>
      </c>
      <c r="S478" s="52" t="str">
        <f t="shared" si="176"/>
        <v>Nein</v>
      </c>
      <c r="T478" s="52" t="str">
        <f t="shared" si="176"/>
        <v>Nein</v>
      </c>
      <c r="U478" s="52" t="str">
        <f t="shared" si="176"/>
        <v>Nein</v>
      </c>
      <c r="V478" s="52" t="str">
        <f t="shared" si="176"/>
        <v>Nein</v>
      </c>
      <c r="W478" s="52" t="str">
        <f t="shared" si="176"/>
        <v>Nein</v>
      </c>
      <c r="X478" s="52" t="str">
        <f t="shared" si="176"/>
        <v>Nein</v>
      </c>
      <c r="Y478" s="52" t="str">
        <f t="shared" si="176"/>
        <v>Nein</v>
      </c>
      <c r="Z478" s="52" t="str">
        <f t="shared" si="176"/>
        <v>Nein</v>
      </c>
      <c r="AA478" s="52" t="str">
        <f t="shared" si="176"/>
        <v>Nein</v>
      </c>
      <c r="AB478" s="52" t="str">
        <f t="shared" si="176"/>
        <v>Nein</v>
      </c>
      <c r="AC478" s="52" t="str">
        <f t="shared" si="176"/>
        <v>Nein</v>
      </c>
      <c r="AD478" s="52" t="str">
        <f t="shared" si="176"/>
        <v>Nein</v>
      </c>
      <c r="AE478" s="52" t="str">
        <f t="shared" si="176"/>
        <v>Nein</v>
      </c>
      <c r="AF478" s="52" t="str">
        <f t="shared" si="176"/>
        <v>Nein</v>
      </c>
      <c r="AG478" s="61" t="str">
        <f>IF(Q478="Ja",VLOOKUP($Q$2,Plausis!A:E,5,0),IF(R478="Ja",VLOOKUP($R$2,Plausis!A:E,5,0),IF(T478="Ja",VLOOKUP($T$2,Plausis!A:E,5,0),IF(U478="Ja",VLOOKUP($U$2,Plausis!A:E,5,0),IF(AA478="Ja",VLOOKUP($AA$2,Plausis!A:E,5,0),IF(AC478="Ja",VLOOKUP($AC$2,Plausis!A:E,5,0),IF(AD478="Ja",VLOOKUP($AD$2,Plausis!A:E,5,0),"")))))))</f>
        <v/>
      </c>
      <c r="AH478" s="52" t="str">
        <f>IF(Y478="Ja",VLOOKUP($Y$2,Plausis!A:E,5,0),"")</f>
        <v/>
      </c>
      <c r="AI478" s="52" t="str">
        <f t="shared" si="160"/>
        <v>Ja</v>
      </c>
      <c r="AJ478" s="52" t="str">
        <f>IF(S478="Ja",VLOOKUP($S$2,Plausis!A:E,5,0),IF(V478="Ja",VLOOKUP($V$2,Plausis!A:E,5,0),IF(X478="Ja",VLOOKUP($X$2,Plausis!A:E,5,0),"")))</f>
        <v/>
      </c>
      <c r="AL478" s="52" t="s">
        <v>2</v>
      </c>
      <c r="AM478" s="114">
        <v>45531</v>
      </c>
      <c r="AN478" s="52" t="s">
        <v>4467</v>
      </c>
      <c r="AO478" s="52" t="str">
        <f>VLOOKUP(B478,'BAT Grundtabelle'!B:T,19,0)</f>
        <v>ja</v>
      </c>
      <c r="AP478" s="105" t="str">
        <f t="shared" si="161"/>
        <v>10434</v>
      </c>
      <c r="AQ478" s="52" t="str">
        <f t="shared" si="162"/>
        <v>Eheberatungsbüro</v>
      </c>
      <c r="AR478" s="52" t="b">
        <f t="shared" si="175"/>
        <v>0</v>
      </c>
      <c r="AS478" s="52" t="b">
        <f t="shared" si="175"/>
        <v>0</v>
      </c>
      <c r="AT478" s="52" t="b">
        <f t="shared" si="175"/>
        <v>0</v>
      </c>
      <c r="AU478" s="52">
        <f t="shared" si="163"/>
        <v>1</v>
      </c>
      <c r="AW478" s="52" t="b">
        <f t="shared" si="164"/>
        <v>0</v>
      </c>
      <c r="AX478" s="52" t="str">
        <f t="shared" si="165"/>
        <v>Unternehmen</v>
      </c>
      <c r="AY478" s="52" t="b">
        <f t="shared" si="166"/>
        <v>0</v>
      </c>
      <c r="AZ478" s="52" t="str">
        <f t="shared" si="167"/>
        <v>10434</v>
      </c>
      <c r="BA478" s="52" t="str">
        <f>VLOOKUP(A478,'BAT Grundtabelle'!A:U,21,0)</f>
        <v>ja</v>
      </c>
      <c r="BB478" s="52" t="str">
        <f t="shared" si="168"/>
        <v>nein</v>
      </c>
      <c r="BC478" s="52" t="str">
        <f t="shared" si="169"/>
        <v>10434</v>
      </c>
      <c r="BD478" s="52" t="str">
        <f t="shared" si="170"/>
        <v>Eheberatungsbüro</v>
      </c>
      <c r="BE478" s="52" t="str">
        <f t="shared" si="171"/>
        <v>Unternehmen</v>
      </c>
      <c r="BF478" s="52">
        <f t="shared" si="172"/>
        <v>1</v>
      </c>
    </row>
    <row r="479" spans="1:58" hidden="1" x14ac:dyDescent="0.35">
      <c r="A479" s="107" t="s">
        <v>2849</v>
      </c>
      <c r="B479" s="75" t="s">
        <v>1355</v>
      </c>
      <c r="C479" s="52" t="s">
        <v>3</v>
      </c>
      <c r="D479" s="52" t="s">
        <v>3</v>
      </c>
      <c r="E479" s="52" t="s">
        <v>2</v>
      </c>
      <c r="F479" s="52" t="s">
        <v>2</v>
      </c>
      <c r="G479" s="52" t="s">
        <v>2</v>
      </c>
      <c r="H479" s="52" t="s">
        <v>2</v>
      </c>
      <c r="I479" s="52" t="s">
        <v>3</v>
      </c>
      <c r="J479" s="52">
        <v>1</v>
      </c>
      <c r="K479" s="52" t="s">
        <v>2</v>
      </c>
      <c r="L479" s="52" t="s">
        <v>2</v>
      </c>
      <c r="M479" s="52" t="s">
        <v>2</v>
      </c>
      <c r="N479" s="52" t="s">
        <v>3</v>
      </c>
      <c r="P479" s="52" t="s">
        <v>4</v>
      </c>
      <c r="Q479" s="52" t="str">
        <f t="shared" si="176"/>
        <v>Nein</v>
      </c>
      <c r="R479" s="52" t="str">
        <f t="shared" si="176"/>
        <v>Nein</v>
      </c>
      <c r="S479" s="52" t="str">
        <f t="shared" si="176"/>
        <v>Nein</v>
      </c>
      <c r="T479" s="52" t="str">
        <f t="shared" si="176"/>
        <v>Nein</v>
      </c>
      <c r="U479" s="52" t="str">
        <f t="shared" si="176"/>
        <v>Nein</v>
      </c>
      <c r="V479" s="52" t="str">
        <f t="shared" si="176"/>
        <v>Nein</v>
      </c>
      <c r="W479" s="52" t="str">
        <f t="shared" si="176"/>
        <v>Nein</v>
      </c>
      <c r="X479" s="52" t="str">
        <f t="shared" si="176"/>
        <v>Nein</v>
      </c>
      <c r="Y479" s="52" t="str">
        <f t="shared" si="176"/>
        <v>Nein</v>
      </c>
      <c r="Z479" s="52" t="str">
        <f t="shared" si="176"/>
        <v>Nein</v>
      </c>
      <c r="AA479" s="52" t="str">
        <f t="shared" si="176"/>
        <v>Nein</v>
      </c>
      <c r="AB479" s="52" t="str">
        <f t="shared" si="176"/>
        <v>Nein</v>
      </c>
      <c r="AC479" s="52" t="str">
        <f t="shared" si="176"/>
        <v>Nein</v>
      </c>
      <c r="AD479" s="52" t="str">
        <f t="shared" si="176"/>
        <v>Nein</v>
      </c>
      <c r="AE479" s="52" t="str">
        <f t="shared" si="176"/>
        <v>Nein</v>
      </c>
      <c r="AF479" s="52" t="str">
        <f t="shared" si="176"/>
        <v>Nein</v>
      </c>
      <c r="AG479" s="61" t="str">
        <f>IF(Q479="Ja",VLOOKUP($Q$2,Plausis!A:E,5,0),IF(R479="Ja",VLOOKUP($R$2,Plausis!A:E,5,0),IF(T479="Ja",VLOOKUP($T$2,Plausis!A:E,5,0),IF(U479="Ja",VLOOKUP($U$2,Plausis!A:E,5,0),IF(AA479="Ja",VLOOKUP($AA$2,Plausis!A:E,5,0),IF(AC479="Ja",VLOOKUP($AC$2,Plausis!A:E,5,0),IF(AD479="Ja",VLOOKUP($AD$2,Plausis!A:E,5,0),"")))))))</f>
        <v/>
      </c>
      <c r="AH479" s="52" t="str">
        <f>IF(Y479="Ja",VLOOKUP($Y$2,Plausis!A:E,5,0),"")</f>
        <v/>
      </c>
      <c r="AI479" s="52" t="str">
        <f t="shared" si="160"/>
        <v>Ja</v>
      </c>
      <c r="AJ479" s="52" t="str">
        <f>IF(S479="Ja",VLOOKUP($S$2,Plausis!A:E,5,0),IF(V479="Ja",VLOOKUP($V$2,Plausis!A:E,5,0),IF(X479="Ja",VLOOKUP($X$2,Plausis!A:E,5,0),"")))</f>
        <v/>
      </c>
      <c r="AL479" s="52" t="s">
        <v>2</v>
      </c>
      <c r="AM479" s="114">
        <v>45531</v>
      </c>
      <c r="AN479" s="52" t="s">
        <v>4467</v>
      </c>
      <c r="AO479" s="52" t="str">
        <f>VLOOKUP(B479,'BAT Grundtabelle'!B:T,19,0)</f>
        <v>ja</v>
      </c>
      <c r="AP479" s="105" t="str">
        <f t="shared" si="161"/>
        <v>10435</v>
      </c>
      <c r="AQ479" s="52" t="str">
        <f t="shared" si="162"/>
        <v>Ehehygieneartikelhandel</v>
      </c>
      <c r="AR479" s="52" t="b">
        <f t="shared" si="175"/>
        <v>0</v>
      </c>
      <c r="AS479" s="52" t="b">
        <f t="shared" si="175"/>
        <v>0</v>
      </c>
      <c r="AT479" s="52" t="b">
        <f t="shared" si="175"/>
        <v>0</v>
      </c>
      <c r="AU479" s="52">
        <f t="shared" si="163"/>
        <v>1</v>
      </c>
      <c r="AW479" s="52" t="b">
        <f t="shared" si="164"/>
        <v>0</v>
      </c>
      <c r="AX479" s="52" t="str">
        <f t="shared" si="165"/>
        <v>Unternehmen</v>
      </c>
      <c r="AY479" s="52" t="b">
        <f t="shared" si="166"/>
        <v>0</v>
      </c>
      <c r="AZ479" s="52" t="str">
        <f t="shared" si="167"/>
        <v>10435</v>
      </c>
      <c r="BA479" s="52" t="str">
        <f>VLOOKUP(A479,'BAT Grundtabelle'!A:U,21,0)</f>
        <v>ja</v>
      </c>
      <c r="BB479" s="52" t="str">
        <f t="shared" si="168"/>
        <v>nein</v>
      </c>
      <c r="BC479" s="52" t="str">
        <f t="shared" si="169"/>
        <v>10435</v>
      </c>
      <c r="BD479" s="52" t="str">
        <f t="shared" si="170"/>
        <v>Ehehygieneartikelhandel</v>
      </c>
      <c r="BE479" s="52" t="str">
        <f t="shared" si="171"/>
        <v>Unternehmen</v>
      </c>
      <c r="BF479" s="52">
        <f t="shared" si="172"/>
        <v>1</v>
      </c>
    </row>
    <row r="480" spans="1:58" hidden="1" x14ac:dyDescent="0.35">
      <c r="A480" s="107" t="s">
        <v>2850</v>
      </c>
      <c r="B480" s="75" t="s">
        <v>1729</v>
      </c>
      <c r="C480" s="52" t="s">
        <v>3</v>
      </c>
      <c r="D480" s="52" t="s">
        <v>3</v>
      </c>
      <c r="E480" s="52" t="s">
        <v>2</v>
      </c>
      <c r="F480" s="52" t="s">
        <v>2</v>
      </c>
      <c r="G480" s="52" t="s">
        <v>2</v>
      </c>
      <c r="H480" s="52" t="s">
        <v>2</v>
      </c>
      <c r="I480" s="52" t="s">
        <v>3</v>
      </c>
      <c r="J480" s="52">
        <v>1</v>
      </c>
      <c r="K480" s="52" t="s">
        <v>2</v>
      </c>
      <c r="L480" s="52" t="s">
        <v>2</v>
      </c>
      <c r="M480" s="52" t="s">
        <v>2</v>
      </c>
      <c r="N480" s="52" t="s">
        <v>3</v>
      </c>
      <c r="P480" s="52" t="s">
        <v>4</v>
      </c>
      <c r="Q480" s="52" t="str">
        <f t="shared" si="176"/>
        <v>Nein</v>
      </c>
      <c r="R480" s="52" t="str">
        <f t="shared" si="176"/>
        <v>Nein</v>
      </c>
      <c r="S480" s="52" t="str">
        <f t="shared" si="176"/>
        <v>Nein</v>
      </c>
      <c r="T480" s="52" t="str">
        <f t="shared" si="176"/>
        <v>Nein</v>
      </c>
      <c r="U480" s="52" t="str">
        <f t="shared" si="176"/>
        <v>Nein</v>
      </c>
      <c r="V480" s="52" t="str">
        <f t="shared" si="176"/>
        <v>Nein</v>
      </c>
      <c r="W480" s="52" t="str">
        <f t="shared" si="176"/>
        <v>Nein</v>
      </c>
      <c r="X480" s="52" t="str">
        <f t="shared" si="176"/>
        <v>Nein</v>
      </c>
      <c r="Y480" s="52" t="str">
        <f t="shared" si="176"/>
        <v>Nein</v>
      </c>
      <c r="Z480" s="52" t="str">
        <f t="shared" si="176"/>
        <v>Nein</v>
      </c>
      <c r="AA480" s="52" t="str">
        <f t="shared" si="176"/>
        <v>Nein</v>
      </c>
      <c r="AB480" s="52" t="str">
        <f t="shared" si="176"/>
        <v>Nein</v>
      </c>
      <c r="AC480" s="52" t="str">
        <f t="shared" si="176"/>
        <v>Nein</v>
      </c>
      <c r="AD480" s="52" t="str">
        <f t="shared" si="176"/>
        <v>Nein</v>
      </c>
      <c r="AE480" s="52" t="str">
        <f t="shared" si="176"/>
        <v>Nein</v>
      </c>
      <c r="AF480" s="52" t="str">
        <f t="shared" si="176"/>
        <v>Nein</v>
      </c>
      <c r="AG480" s="61" t="str">
        <f>IF(Q480="Ja",VLOOKUP($Q$2,Plausis!A:E,5,0),IF(R480="Ja",VLOOKUP($R$2,Plausis!A:E,5,0),IF(T480="Ja",VLOOKUP($T$2,Plausis!A:E,5,0),IF(U480="Ja",VLOOKUP($U$2,Plausis!A:E,5,0),IF(AA480="Ja",VLOOKUP($AA$2,Plausis!A:E,5,0),IF(AC480="Ja",VLOOKUP($AC$2,Plausis!A:E,5,0),IF(AD480="Ja",VLOOKUP($AD$2,Plausis!A:E,5,0),"")))))))</f>
        <v/>
      </c>
      <c r="AH480" s="52" t="str">
        <f>IF(Y480="Ja",VLOOKUP($Y$2,Plausis!A:E,5,0),"")</f>
        <v/>
      </c>
      <c r="AI480" s="52" t="str">
        <f t="shared" si="160"/>
        <v>Ja</v>
      </c>
      <c r="AJ480" s="52" t="str">
        <f>IF(S480="Ja",VLOOKUP($S$2,Plausis!A:E,5,0),IF(V480="Ja",VLOOKUP($V$2,Plausis!A:E,5,0),IF(X480="Ja",VLOOKUP($X$2,Plausis!A:E,5,0),"")))</f>
        <v/>
      </c>
      <c r="AL480" s="52" t="s">
        <v>2</v>
      </c>
      <c r="AM480" s="114">
        <v>45531</v>
      </c>
      <c r="AN480" s="52" t="s">
        <v>4467</v>
      </c>
      <c r="AO480" s="52" t="str">
        <f>VLOOKUP(B480,'BAT Grundtabelle'!B:T,19,0)</f>
        <v>ja</v>
      </c>
      <c r="AP480" s="105" t="str">
        <f t="shared" si="161"/>
        <v>10436</v>
      </c>
      <c r="AQ480" s="52" t="str">
        <f t="shared" si="162"/>
        <v>Einkaufscenter</v>
      </c>
      <c r="AR480" s="52" t="b">
        <f t="shared" si="175"/>
        <v>0</v>
      </c>
      <c r="AS480" s="52" t="b">
        <f t="shared" si="175"/>
        <v>0</v>
      </c>
      <c r="AT480" s="52" t="b">
        <f t="shared" si="175"/>
        <v>0</v>
      </c>
      <c r="AU480" s="52">
        <f t="shared" si="163"/>
        <v>1</v>
      </c>
      <c r="AW480" s="52" t="b">
        <f t="shared" si="164"/>
        <v>0</v>
      </c>
      <c r="AX480" s="52" t="str">
        <f t="shared" si="165"/>
        <v>Unternehmen</v>
      </c>
      <c r="AY480" s="52" t="b">
        <f t="shared" si="166"/>
        <v>0</v>
      </c>
      <c r="AZ480" s="52" t="str">
        <f t="shared" si="167"/>
        <v>10436</v>
      </c>
      <c r="BA480" s="52" t="str">
        <f>VLOOKUP(A480,'BAT Grundtabelle'!A:U,21,0)</f>
        <v>ja</v>
      </c>
      <c r="BB480" s="52" t="str">
        <f t="shared" si="168"/>
        <v>nein</v>
      </c>
      <c r="BC480" s="52" t="str">
        <f t="shared" si="169"/>
        <v>10436</v>
      </c>
      <c r="BD480" s="52" t="str">
        <f t="shared" si="170"/>
        <v>Einkaufscenter</v>
      </c>
      <c r="BE480" s="52" t="str">
        <f t="shared" si="171"/>
        <v>Unternehmen</v>
      </c>
      <c r="BF480" s="52">
        <f t="shared" si="172"/>
        <v>1</v>
      </c>
    </row>
    <row r="481" spans="1:58" hidden="1" x14ac:dyDescent="0.35">
      <c r="A481" s="107" t="s">
        <v>2851</v>
      </c>
      <c r="B481" s="75" t="s">
        <v>1934</v>
      </c>
      <c r="C481" s="52" t="s">
        <v>3</v>
      </c>
      <c r="D481" s="52" t="s">
        <v>3</v>
      </c>
      <c r="E481" s="52" t="s">
        <v>2</v>
      </c>
      <c r="F481" s="52" t="s">
        <v>2</v>
      </c>
      <c r="G481" s="52" t="s">
        <v>2</v>
      </c>
      <c r="H481" s="52" t="s">
        <v>2</v>
      </c>
      <c r="I481" s="52" t="s">
        <v>3</v>
      </c>
      <c r="J481" s="52">
        <v>1</v>
      </c>
      <c r="K481" s="52" t="s">
        <v>2</v>
      </c>
      <c r="L481" s="52" t="s">
        <v>2</v>
      </c>
      <c r="M481" s="52" t="s">
        <v>2</v>
      </c>
      <c r="N481" s="52" t="s">
        <v>3</v>
      </c>
      <c r="P481" s="52" t="s">
        <v>4</v>
      </c>
      <c r="Q481" s="52" t="str">
        <f t="shared" si="176"/>
        <v>Nein</v>
      </c>
      <c r="R481" s="52" t="str">
        <f t="shared" si="176"/>
        <v>Nein</v>
      </c>
      <c r="S481" s="52" t="str">
        <f t="shared" si="176"/>
        <v>Nein</v>
      </c>
      <c r="T481" s="52" t="str">
        <f t="shared" si="176"/>
        <v>Nein</v>
      </c>
      <c r="U481" s="52" t="str">
        <f t="shared" si="176"/>
        <v>Nein</v>
      </c>
      <c r="V481" s="52" t="str">
        <f t="shared" si="176"/>
        <v>Nein</v>
      </c>
      <c r="W481" s="52" t="str">
        <f t="shared" si="176"/>
        <v>Nein</v>
      </c>
      <c r="X481" s="52" t="str">
        <f t="shared" si="176"/>
        <v>Nein</v>
      </c>
      <c r="Y481" s="52" t="str">
        <f t="shared" si="176"/>
        <v>Nein</v>
      </c>
      <c r="Z481" s="52" t="str">
        <f t="shared" si="176"/>
        <v>Nein</v>
      </c>
      <c r="AA481" s="52" t="str">
        <f t="shared" si="176"/>
        <v>Nein</v>
      </c>
      <c r="AB481" s="52" t="str">
        <f t="shared" si="176"/>
        <v>Nein</v>
      </c>
      <c r="AC481" s="52" t="str">
        <f t="shared" si="176"/>
        <v>Nein</v>
      </c>
      <c r="AD481" s="52" t="str">
        <f t="shared" si="176"/>
        <v>Nein</v>
      </c>
      <c r="AE481" s="52" t="str">
        <f t="shared" si="176"/>
        <v>Nein</v>
      </c>
      <c r="AF481" s="52" t="str">
        <f t="shared" si="176"/>
        <v>Nein</v>
      </c>
      <c r="AG481" s="61" t="str">
        <f>IF(Q481="Ja",VLOOKUP($Q$2,Plausis!A:E,5,0),IF(R481="Ja",VLOOKUP($R$2,Plausis!A:E,5,0),IF(T481="Ja",VLOOKUP($T$2,Plausis!A:E,5,0),IF(U481="Ja",VLOOKUP($U$2,Plausis!A:E,5,0),IF(AA481="Ja",VLOOKUP($AA$2,Plausis!A:E,5,0),IF(AC481="Ja",VLOOKUP($AC$2,Plausis!A:E,5,0),IF(AD481="Ja",VLOOKUP($AD$2,Plausis!A:E,5,0),"")))))))</f>
        <v/>
      </c>
      <c r="AH481" s="52" t="str">
        <f>IF(Y481="Ja",VLOOKUP($Y$2,Plausis!A:E,5,0),"")</f>
        <v/>
      </c>
      <c r="AI481" s="52" t="str">
        <f t="shared" si="160"/>
        <v>Ja</v>
      </c>
      <c r="AJ481" s="52" t="str">
        <f>IF(S481="Ja",VLOOKUP($S$2,Plausis!A:E,5,0),IF(V481="Ja",VLOOKUP($V$2,Plausis!A:E,5,0),IF(X481="Ja",VLOOKUP($X$2,Plausis!A:E,5,0),"")))</f>
        <v/>
      </c>
      <c r="AL481" s="52" t="s">
        <v>2</v>
      </c>
      <c r="AM481" s="114">
        <v>45531</v>
      </c>
      <c r="AN481" s="52" t="s">
        <v>4467</v>
      </c>
      <c r="AO481" s="52" t="str">
        <f>VLOOKUP(B481,'BAT Grundtabelle'!B:T,19,0)</f>
        <v>ja</v>
      </c>
      <c r="AP481" s="105" t="str">
        <f t="shared" si="161"/>
        <v>10437</v>
      </c>
      <c r="AQ481" s="52" t="str">
        <f t="shared" si="162"/>
        <v>Einkaufshilfe</v>
      </c>
      <c r="AR481" s="52" t="b">
        <f t="shared" si="175"/>
        <v>0</v>
      </c>
      <c r="AS481" s="52" t="b">
        <f t="shared" si="175"/>
        <v>0</v>
      </c>
      <c r="AT481" s="52" t="b">
        <f t="shared" si="175"/>
        <v>0</v>
      </c>
      <c r="AU481" s="52">
        <f t="shared" si="163"/>
        <v>1</v>
      </c>
      <c r="AW481" s="52" t="b">
        <f t="shared" si="164"/>
        <v>0</v>
      </c>
      <c r="AX481" s="52" t="str">
        <f t="shared" si="165"/>
        <v>Unternehmen</v>
      </c>
      <c r="AY481" s="52" t="b">
        <f t="shared" si="166"/>
        <v>0</v>
      </c>
      <c r="AZ481" s="52" t="str">
        <f t="shared" si="167"/>
        <v>10437</v>
      </c>
      <c r="BA481" s="52" t="str">
        <f>VLOOKUP(A481,'BAT Grundtabelle'!A:U,21,0)</f>
        <v>ja</v>
      </c>
      <c r="BB481" s="52" t="str">
        <f t="shared" si="168"/>
        <v>nein</v>
      </c>
      <c r="BC481" s="52" t="str">
        <f t="shared" si="169"/>
        <v>10437</v>
      </c>
      <c r="BD481" s="52" t="str">
        <f t="shared" si="170"/>
        <v>Einkaufshilfe</v>
      </c>
      <c r="BE481" s="52" t="str">
        <f t="shared" si="171"/>
        <v>Unternehmen</v>
      </c>
      <c r="BF481" s="52">
        <f t="shared" si="172"/>
        <v>1</v>
      </c>
    </row>
    <row r="482" spans="1:58" hidden="1" x14ac:dyDescent="0.35">
      <c r="A482" s="107" t="s">
        <v>2852</v>
      </c>
      <c r="B482" s="75" t="s">
        <v>1730</v>
      </c>
      <c r="C482" s="52" t="s">
        <v>3</v>
      </c>
      <c r="D482" s="52" t="s">
        <v>3</v>
      </c>
      <c r="E482" s="52" t="s">
        <v>2</v>
      </c>
      <c r="F482" s="52" t="s">
        <v>2</v>
      </c>
      <c r="G482" s="52" t="s">
        <v>2</v>
      </c>
      <c r="H482" s="52" t="s">
        <v>2</v>
      </c>
      <c r="I482" s="52" t="s">
        <v>3</v>
      </c>
      <c r="J482" s="52">
        <v>1</v>
      </c>
      <c r="K482" s="52" t="s">
        <v>2</v>
      </c>
      <c r="L482" s="52" t="s">
        <v>2</v>
      </c>
      <c r="M482" s="52" t="s">
        <v>2</v>
      </c>
      <c r="N482" s="52" t="s">
        <v>3</v>
      </c>
      <c r="P482" s="52" t="s">
        <v>4</v>
      </c>
      <c r="Q482" s="52" t="str">
        <f t="shared" si="176"/>
        <v>Nein</v>
      </c>
      <c r="R482" s="52" t="str">
        <f t="shared" si="176"/>
        <v>Nein</v>
      </c>
      <c r="S482" s="52" t="str">
        <f t="shared" si="176"/>
        <v>Nein</v>
      </c>
      <c r="T482" s="52" t="str">
        <f t="shared" si="176"/>
        <v>Nein</v>
      </c>
      <c r="U482" s="52" t="str">
        <f t="shared" si="176"/>
        <v>Nein</v>
      </c>
      <c r="V482" s="52" t="str">
        <f t="shared" si="176"/>
        <v>Nein</v>
      </c>
      <c r="W482" s="52" t="str">
        <f t="shared" si="176"/>
        <v>Nein</v>
      </c>
      <c r="X482" s="52" t="str">
        <f t="shared" si="176"/>
        <v>Nein</v>
      </c>
      <c r="Y482" s="52" t="str">
        <f t="shared" si="176"/>
        <v>Nein</v>
      </c>
      <c r="Z482" s="52" t="str">
        <f t="shared" si="176"/>
        <v>Nein</v>
      </c>
      <c r="AA482" s="52" t="str">
        <f t="shared" si="176"/>
        <v>Nein</v>
      </c>
      <c r="AB482" s="52" t="str">
        <f t="shared" si="176"/>
        <v>Nein</v>
      </c>
      <c r="AC482" s="52" t="str">
        <f t="shared" si="176"/>
        <v>Nein</v>
      </c>
      <c r="AD482" s="52" t="str">
        <f t="shared" si="176"/>
        <v>Nein</v>
      </c>
      <c r="AE482" s="52" t="str">
        <f t="shared" si="176"/>
        <v>Nein</v>
      </c>
      <c r="AF482" s="52" t="str">
        <f t="shared" si="176"/>
        <v>Nein</v>
      </c>
      <c r="AG482" s="61" t="str">
        <f>IF(Q482="Ja",VLOOKUP($Q$2,Plausis!A:E,5,0),IF(R482="Ja",VLOOKUP($R$2,Plausis!A:E,5,0),IF(T482="Ja",VLOOKUP($T$2,Plausis!A:E,5,0),IF(U482="Ja",VLOOKUP($U$2,Plausis!A:E,5,0),IF(AA482="Ja",VLOOKUP($AA$2,Plausis!A:E,5,0),IF(AC482="Ja",VLOOKUP($AC$2,Plausis!A:E,5,0),IF(AD482="Ja",VLOOKUP($AD$2,Plausis!A:E,5,0),"")))))))</f>
        <v/>
      </c>
      <c r="AH482" s="52" t="str">
        <f>IF(Y482="Ja",VLOOKUP($Y$2,Plausis!A:E,5,0),"")</f>
        <v/>
      </c>
      <c r="AI482" s="52" t="str">
        <f t="shared" si="160"/>
        <v>Ja</v>
      </c>
      <c r="AJ482" s="52" t="str">
        <f>IF(S482="Ja",VLOOKUP($S$2,Plausis!A:E,5,0),IF(V482="Ja",VLOOKUP($V$2,Plausis!A:E,5,0),IF(X482="Ja",VLOOKUP($X$2,Plausis!A:E,5,0),"")))</f>
        <v/>
      </c>
      <c r="AL482" s="52" t="s">
        <v>2</v>
      </c>
      <c r="AM482" s="114">
        <v>45531</v>
      </c>
      <c r="AN482" s="52" t="s">
        <v>4467</v>
      </c>
      <c r="AO482" s="52" t="str">
        <f>VLOOKUP(B482,'BAT Grundtabelle'!B:T,19,0)</f>
        <v>ja</v>
      </c>
      <c r="AP482" s="105" t="str">
        <f t="shared" si="161"/>
        <v>10438</v>
      </c>
      <c r="AQ482" s="52" t="str">
        <f t="shared" si="162"/>
        <v>Einkaufszentrum</v>
      </c>
      <c r="AR482" s="52" t="b">
        <f t="shared" si="175"/>
        <v>0</v>
      </c>
      <c r="AS482" s="52" t="b">
        <f t="shared" si="175"/>
        <v>0</v>
      </c>
      <c r="AT482" s="52" t="b">
        <f t="shared" si="175"/>
        <v>0</v>
      </c>
      <c r="AU482" s="52">
        <f t="shared" si="163"/>
        <v>1</v>
      </c>
      <c r="AW482" s="52" t="b">
        <f t="shared" si="164"/>
        <v>0</v>
      </c>
      <c r="AX482" s="52" t="str">
        <f t="shared" si="165"/>
        <v>Unternehmen</v>
      </c>
      <c r="AY482" s="52" t="b">
        <f t="shared" si="166"/>
        <v>0</v>
      </c>
      <c r="AZ482" s="52" t="str">
        <f t="shared" si="167"/>
        <v>10438</v>
      </c>
      <c r="BA482" s="52" t="str">
        <f>VLOOKUP(A482,'BAT Grundtabelle'!A:U,21,0)</f>
        <v>ja</v>
      </c>
      <c r="BB482" s="52" t="str">
        <f t="shared" si="168"/>
        <v>nein</v>
      </c>
      <c r="BC482" s="52" t="str">
        <f t="shared" si="169"/>
        <v>10438</v>
      </c>
      <c r="BD482" s="52" t="str">
        <f t="shared" si="170"/>
        <v>Einkaufszentrum</v>
      </c>
      <c r="BE482" s="52" t="str">
        <f t="shared" si="171"/>
        <v>Unternehmen</v>
      </c>
      <c r="BF482" s="52">
        <f t="shared" si="172"/>
        <v>1</v>
      </c>
    </row>
    <row r="483" spans="1:58" hidden="1" x14ac:dyDescent="0.35">
      <c r="A483" s="107" t="s">
        <v>2853</v>
      </c>
      <c r="B483" s="75" t="s">
        <v>1935</v>
      </c>
      <c r="C483" s="52" t="s">
        <v>3</v>
      </c>
      <c r="D483" s="52" t="s">
        <v>3</v>
      </c>
      <c r="E483" s="52" t="s">
        <v>2</v>
      </c>
      <c r="F483" s="52" t="s">
        <v>2</v>
      </c>
      <c r="G483" s="52" t="s">
        <v>2</v>
      </c>
      <c r="H483" s="52" t="s">
        <v>2</v>
      </c>
      <c r="I483" s="52" t="s">
        <v>3</v>
      </c>
      <c r="J483" s="52">
        <v>4</v>
      </c>
      <c r="K483" s="52" t="s">
        <v>2</v>
      </c>
      <c r="L483" s="52" t="s">
        <v>2</v>
      </c>
      <c r="M483" s="52" t="s">
        <v>2</v>
      </c>
      <c r="N483" s="52" t="s">
        <v>3</v>
      </c>
      <c r="O483" s="52" t="s">
        <v>2412</v>
      </c>
      <c r="P483" s="52">
        <v>1195</v>
      </c>
      <c r="Q483" s="52" t="str">
        <f t="shared" ref="Q483:AF492" si="177">IF(ISERROR(FIND(Q$2,$P483,1)),"Nein","Ja")</f>
        <v>Nein</v>
      </c>
      <c r="R483" s="52" t="str">
        <f t="shared" si="177"/>
        <v>Nein</v>
      </c>
      <c r="S483" s="52" t="str">
        <f t="shared" si="177"/>
        <v>Nein</v>
      </c>
      <c r="T483" s="52" t="str">
        <f t="shared" si="177"/>
        <v>Nein</v>
      </c>
      <c r="U483" s="52" t="str">
        <f t="shared" si="177"/>
        <v>Nein</v>
      </c>
      <c r="V483" s="52" t="str">
        <f t="shared" si="177"/>
        <v>Nein</v>
      </c>
      <c r="W483" s="52" t="str">
        <f t="shared" si="177"/>
        <v>Nein</v>
      </c>
      <c r="X483" s="52" t="str">
        <f t="shared" si="177"/>
        <v>Nein</v>
      </c>
      <c r="Y483" s="52" t="str">
        <f t="shared" si="177"/>
        <v>Nein</v>
      </c>
      <c r="Z483" s="52" t="str">
        <f t="shared" si="177"/>
        <v>Nein</v>
      </c>
      <c r="AA483" s="52" t="str">
        <f t="shared" si="177"/>
        <v>Nein</v>
      </c>
      <c r="AB483" s="52" t="str">
        <f t="shared" si="177"/>
        <v>Ja</v>
      </c>
      <c r="AC483" s="52" t="str">
        <f t="shared" si="177"/>
        <v>Nein</v>
      </c>
      <c r="AD483" s="52" t="str">
        <f t="shared" si="177"/>
        <v>Nein</v>
      </c>
      <c r="AE483" s="52" t="str">
        <f t="shared" si="177"/>
        <v>Nein</v>
      </c>
      <c r="AF483" s="52" t="str">
        <f t="shared" si="177"/>
        <v>Nein</v>
      </c>
      <c r="AG483" s="61" t="str">
        <f>IF(Q483="Ja",VLOOKUP($Q$2,Plausis!A:E,5,0),IF(R483="Ja",VLOOKUP($R$2,Plausis!A:E,5,0),IF(T483="Ja",VLOOKUP($T$2,Plausis!A:E,5,0),IF(U483="Ja",VLOOKUP($U$2,Plausis!A:E,5,0),IF(AA483="Ja",VLOOKUP($AA$2,Plausis!A:E,5,0),IF(AC483="Ja",VLOOKUP($AC$2,Plausis!A:E,5,0),IF(AD483="Ja",VLOOKUP($AD$2,Plausis!A:E,5,0),"")))))))</f>
        <v/>
      </c>
      <c r="AH483" s="52" t="str">
        <f>IF(Y483="Ja",VLOOKUP($Y$2,Plausis!A:E,5,0),"")</f>
        <v/>
      </c>
      <c r="AI483" s="52" t="str">
        <f t="shared" si="160"/>
        <v>Ja</v>
      </c>
      <c r="AJ483" s="52" t="str">
        <f>IF(S483="Ja",VLOOKUP($S$2,Plausis!A:E,5,0),IF(V483="Ja",VLOOKUP($V$2,Plausis!A:E,5,0),IF(X483="Ja",VLOOKUP($X$2,Plausis!A:E,5,0),"")))</f>
        <v/>
      </c>
      <c r="AL483" s="52" t="s">
        <v>2</v>
      </c>
      <c r="AM483" s="114">
        <v>45531</v>
      </c>
      <c r="AN483" s="52" t="s">
        <v>4467</v>
      </c>
      <c r="AO483" s="52" t="str">
        <f>VLOOKUP(B483,'BAT Grundtabelle'!B:T,19,0)</f>
        <v>ja</v>
      </c>
      <c r="AP483" s="105" t="str">
        <f t="shared" si="161"/>
        <v>10439</v>
      </c>
      <c r="AQ483" s="52" t="str">
        <f t="shared" si="162"/>
        <v>Einrichtung der freien Wohlfahrtspflege (Verband)</v>
      </c>
      <c r="AR483" s="52" t="b">
        <f t="shared" ref="AR483:AT502" si="178">IF(ISERROR(FIND(AR$1,$P483,1)),FALSE,TRUE)</f>
        <v>0</v>
      </c>
      <c r="AS483" s="52" t="b">
        <f t="shared" si="178"/>
        <v>0</v>
      </c>
      <c r="AT483" s="52" t="b">
        <f t="shared" si="178"/>
        <v>0</v>
      </c>
      <c r="AU483" s="52">
        <f t="shared" si="163"/>
        <v>4</v>
      </c>
      <c r="AW483" s="52" t="b">
        <f t="shared" si="164"/>
        <v>0</v>
      </c>
      <c r="AX483" s="52" t="str">
        <f t="shared" si="165"/>
        <v>Unternehmen</v>
      </c>
      <c r="AY483" s="52" t="b">
        <f t="shared" si="166"/>
        <v>0</v>
      </c>
      <c r="AZ483" s="52" t="str">
        <f t="shared" si="167"/>
        <v>10439</v>
      </c>
      <c r="BA483" s="52" t="str">
        <f>VLOOKUP(A483,'BAT Grundtabelle'!A:U,21,0)</f>
        <v>ja</v>
      </c>
      <c r="BB483" s="52" t="str">
        <f t="shared" si="168"/>
        <v>nein</v>
      </c>
      <c r="BC483" s="52" t="str">
        <f t="shared" si="169"/>
        <v>10439</v>
      </c>
      <c r="BD483" s="52" t="str">
        <f t="shared" si="170"/>
        <v>Einrichtung der freien Wohlfahrtspflege (Verband)</v>
      </c>
      <c r="BE483" s="52" t="str">
        <f t="shared" si="171"/>
        <v>Unternehmen</v>
      </c>
      <c r="BF483" s="52">
        <f t="shared" si="172"/>
        <v>4</v>
      </c>
    </row>
    <row r="484" spans="1:58" hidden="1" x14ac:dyDescent="0.35">
      <c r="A484" s="107" t="s">
        <v>2854</v>
      </c>
      <c r="B484" s="75" t="s">
        <v>1517</v>
      </c>
      <c r="C484" s="52" t="s">
        <v>3</v>
      </c>
      <c r="D484" s="52" t="s">
        <v>3</v>
      </c>
      <c r="E484" s="52" t="s">
        <v>2</v>
      </c>
      <c r="F484" s="52" t="s">
        <v>2</v>
      </c>
      <c r="G484" s="52" t="s">
        <v>2</v>
      </c>
      <c r="H484" s="52" t="s">
        <v>2</v>
      </c>
      <c r="I484" s="52" t="s">
        <v>3</v>
      </c>
      <c r="J484" s="52">
        <v>1</v>
      </c>
      <c r="K484" s="52" t="s">
        <v>2</v>
      </c>
      <c r="L484" s="52" t="s">
        <v>2</v>
      </c>
      <c r="M484" s="52" t="s">
        <v>2</v>
      </c>
      <c r="N484" s="52" t="s">
        <v>3</v>
      </c>
      <c r="P484" s="52" t="s">
        <v>4</v>
      </c>
      <c r="Q484" s="52" t="str">
        <f t="shared" si="177"/>
        <v>Nein</v>
      </c>
      <c r="R484" s="52" t="str">
        <f t="shared" si="177"/>
        <v>Nein</v>
      </c>
      <c r="S484" s="52" t="str">
        <f t="shared" si="177"/>
        <v>Nein</v>
      </c>
      <c r="T484" s="52" t="str">
        <f t="shared" si="177"/>
        <v>Nein</v>
      </c>
      <c r="U484" s="52" t="str">
        <f t="shared" si="177"/>
        <v>Nein</v>
      </c>
      <c r="V484" s="52" t="str">
        <f t="shared" si="177"/>
        <v>Nein</v>
      </c>
      <c r="W484" s="52" t="str">
        <f t="shared" si="177"/>
        <v>Nein</v>
      </c>
      <c r="X484" s="52" t="str">
        <f t="shared" si="177"/>
        <v>Nein</v>
      </c>
      <c r="Y484" s="52" t="str">
        <f t="shared" si="177"/>
        <v>Nein</v>
      </c>
      <c r="Z484" s="52" t="str">
        <f t="shared" si="177"/>
        <v>Nein</v>
      </c>
      <c r="AA484" s="52" t="str">
        <f t="shared" si="177"/>
        <v>Nein</v>
      </c>
      <c r="AB484" s="52" t="str">
        <f t="shared" si="177"/>
        <v>Nein</v>
      </c>
      <c r="AC484" s="52" t="str">
        <f t="shared" si="177"/>
        <v>Nein</v>
      </c>
      <c r="AD484" s="52" t="str">
        <f t="shared" si="177"/>
        <v>Nein</v>
      </c>
      <c r="AE484" s="52" t="str">
        <f t="shared" si="177"/>
        <v>Nein</v>
      </c>
      <c r="AF484" s="52" t="str">
        <f t="shared" si="177"/>
        <v>Nein</v>
      </c>
      <c r="AG484" s="61" t="str">
        <f>IF(Q484="Ja",VLOOKUP($Q$2,Plausis!A:E,5,0),IF(R484="Ja",VLOOKUP($R$2,Plausis!A:E,5,0),IF(T484="Ja",VLOOKUP($T$2,Plausis!A:E,5,0),IF(U484="Ja",VLOOKUP($U$2,Plausis!A:E,5,0),IF(AA484="Ja",VLOOKUP($AA$2,Plausis!A:E,5,0),IF(AC484="Ja",VLOOKUP($AC$2,Plausis!A:E,5,0),IF(AD484="Ja",VLOOKUP($AD$2,Plausis!A:E,5,0),"")))))))</f>
        <v/>
      </c>
      <c r="AH484" s="52" t="str">
        <f>IF(Y484="Ja",VLOOKUP($Y$2,Plausis!A:E,5,0),"")</f>
        <v/>
      </c>
      <c r="AI484" s="52" t="str">
        <f t="shared" si="160"/>
        <v>Ja</v>
      </c>
      <c r="AJ484" s="52" t="str">
        <f>IF(S484="Ja",VLOOKUP($S$2,Plausis!A:E,5,0),IF(V484="Ja",VLOOKUP($V$2,Plausis!A:E,5,0),IF(X484="Ja",VLOOKUP($X$2,Plausis!A:E,5,0),"")))</f>
        <v/>
      </c>
      <c r="AL484" s="52" t="s">
        <v>3</v>
      </c>
      <c r="AM484" s="114">
        <v>45531</v>
      </c>
      <c r="AN484" s="52" t="s">
        <v>4467</v>
      </c>
      <c r="AO484" s="52" t="str">
        <f>VLOOKUP(B484,'BAT Grundtabelle'!B:T,19,0)</f>
        <v>ja</v>
      </c>
      <c r="AP484" s="105" t="str">
        <f t="shared" si="161"/>
        <v>10440</v>
      </c>
      <c r="AQ484" s="52" t="str">
        <f t="shared" si="162"/>
        <v>Einrichtungshaus</v>
      </c>
      <c r="AR484" s="52" t="b">
        <f t="shared" si="178"/>
        <v>0</v>
      </c>
      <c r="AS484" s="52" t="b">
        <f t="shared" si="178"/>
        <v>0</v>
      </c>
      <c r="AT484" s="52" t="b">
        <f t="shared" si="178"/>
        <v>0</v>
      </c>
      <c r="AU484" s="52">
        <f t="shared" si="163"/>
        <v>1</v>
      </c>
      <c r="AW484" s="52" t="b">
        <f t="shared" si="164"/>
        <v>0</v>
      </c>
      <c r="AX484" s="52" t="str">
        <f t="shared" si="165"/>
        <v>Unternehmen</v>
      </c>
      <c r="AY484" s="52" t="b">
        <f t="shared" si="166"/>
        <v>0</v>
      </c>
      <c r="AZ484" s="52" t="str">
        <f t="shared" si="167"/>
        <v>10440</v>
      </c>
      <c r="BA484" s="52" t="str">
        <f>VLOOKUP(A484,'BAT Grundtabelle'!A:U,21,0)</f>
        <v>ja</v>
      </c>
      <c r="BB484" s="52" t="str">
        <f t="shared" si="168"/>
        <v>nein</v>
      </c>
      <c r="BC484" s="52" t="str">
        <f t="shared" si="169"/>
        <v>10440</v>
      </c>
      <c r="BD484" s="52" t="str">
        <f t="shared" si="170"/>
        <v>Einrichtungshaus</v>
      </c>
      <c r="BE484" s="52" t="str">
        <f t="shared" si="171"/>
        <v>Unternehmen</v>
      </c>
      <c r="BF484" s="52">
        <f t="shared" si="172"/>
        <v>1</v>
      </c>
    </row>
    <row r="485" spans="1:58" hidden="1" x14ac:dyDescent="0.35">
      <c r="A485" s="107" t="s">
        <v>2855</v>
      </c>
      <c r="B485" s="75" t="s">
        <v>1936</v>
      </c>
      <c r="C485" s="52" t="s">
        <v>3</v>
      </c>
      <c r="D485" s="52" t="s">
        <v>3</v>
      </c>
      <c r="E485" s="52" t="s">
        <v>2</v>
      </c>
      <c r="F485" s="52" t="s">
        <v>2</v>
      </c>
      <c r="G485" s="52" t="s">
        <v>2</v>
      </c>
      <c r="H485" s="52" t="s">
        <v>2</v>
      </c>
      <c r="I485" s="52" t="s">
        <v>3</v>
      </c>
      <c r="J485" s="52">
        <v>1</v>
      </c>
      <c r="K485" s="52" t="s">
        <v>2</v>
      </c>
      <c r="L485" s="52" t="s">
        <v>2</v>
      </c>
      <c r="M485" s="52" t="s">
        <v>2</v>
      </c>
      <c r="N485" s="52" t="s">
        <v>3</v>
      </c>
      <c r="P485" s="52" t="s">
        <v>4</v>
      </c>
      <c r="Q485" s="52" t="str">
        <f t="shared" si="177"/>
        <v>Nein</v>
      </c>
      <c r="R485" s="52" t="str">
        <f t="shared" si="177"/>
        <v>Nein</v>
      </c>
      <c r="S485" s="52" t="str">
        <f t="shared" si="177"/>
        <v>Nein</v>
      </c>
      <c r="T485" s="52" t="str">
        <f t="shared" si="177"/>
        <v>Nein</v>
      </c>
      <c r="U485" s="52" t="str">
        <f t="shared" si="177"/>
        <v>Nein</v>
      </c>
      <c r="V485" s="52" t="str">
        <f t="shared" si="177"/>
        <v>Nein</v>
      </c>
      <c r="W485" s="52" t="str">
        <f t="shared" si="177"/>
        <v>Nein</v>
      </c>
      <c r="X485" s="52" t="str">
        <f t="shared" si="177"/>
        <v>Nein</v>
      </c>
      <c r="Y485" s="52" t="str">
        <f t="shared" si="177"/>
        <v>Nein</v>
      </c>
      <c r="Z485" s="52" t="str">
        <f t="shared" si="177"/>
        <v>Nein</v>
      </c>
      <c r="AA485" s="52" t="str">
        <f t="shared" si="177"/>
        <v>Nein</v>
      </c>
      <c r="AB485" s="52" t="str">
        <f t="shared" si="177"/>
        <v>Nein</v>
      </c>
      <c r="AC485" s="52" t="str">
        <f t="shared" si="177"/>
        <v>Nein</v>
      </c>
      <c r="AD485" s="52" t="str">
        <f t="shared" si="177"/>
        <v>Nein</v>
      </c>
      <c r="AE485" s="52" t="str">
        <f t="shared" si="177"/>
        <v>Nein</v>
      </c>
      <c r="AF485" s="52" t="str">
        <f t="shared" si="177"/>
        <v>Nein</v>
      </c>
      <c r="AG485" s="61" t="str">
        <f>IF(Q485="Ja",VLOOKUP($Q$2,Plausis!A:E,5,0),IF(R485="Ja",VLOOKUP($R$2,Plausis!A:E,5,0),IF(T485="Ja",VLOOKUP($T$2,Plausis!A:E,5,0),IF(U485="Ja",VLOOKUP($U$2,Plausis!A:E,5,0),IF(AA485="Ja",VLOOKUP($AA$2,Plausis!A:E,5,0),IF(AC485="Ja",VLOOKUP($AC$2,Plausis!A:E,5,0),IF(AD485="Ja",VLOOKUP($AD$2,Plausis!A:E,5,0),"")))))))</f>
        <v/>
      </c>
      <c r="AH485" s="52" t="str">
        <f>IF(Y485="Ja",VLOOKUP($Y$2,Plausis!A:E,5,0),"")</f>
        <v/>
      </c>
      <c r="AI485" s="52" t="str">
        <f t="shared" si="160"/>
        <v>Ja</v>
      </c>
      <c r="AJ485" s="52" t="str">
        <f>IF(S485="Ja",VLOOKUP($S$2,Plausis!A:E,5,0),IF(V485="Ja",VLOOKUP($V$2,Plausis!A:E,5,0),IF(X485="Ja",VLOOKUP($X$2,Plausis!A:E,5,0),"")))</f>
        <v/>
      </c>
      <c r="AL485" s="52" t="s">
        <v>2</v>
      </c>
      <c r="AM485" s="114">
        <v>45531</v>
      </c>
      <c r="AN485" s="52" t="s">
        <v>4467</v>
      </c>
      <c r="AO485" s="52" t="str">
        <f>VLOOKUP(B485,'BAT Grundtabelle'!B:T,19,0)</f>
        <v>ja</v>
      </c>
      <c r="AP485" s="105" t="str">
        <f t="shared" si="161"/>
        <v>10441</v>
      </c>
      <c r="AQ485" s="52" t="str">
        <f t="shared" si="162"/>
        <v>Einweiser (Luftfahrt)</v>
      </c>
      <c r="AR485" s="52" t="b">
        <f t="shared" si="178"/>
        <v>0</v>
      </c>
      <c r="AS485" s="52" t="b">
        <f t="shared" si="178"/>
        <v>0</v>
      </c>
      <c r="AT485" s="52" t="b">
        <f t="shared" si="178"/>
        <v>0</v>
      </c>
      <c r="AU485" s="52">
        <f t="shared" si="163"/>
        <v>1</v>
      </c>
      <c r="AW485" s="52" t="b">
        <f t="shared" si="164"/>
        <v>0</v>
      </c>
      <c r="AX485" s="52" t="str">
        <f t="shared" si="165"/>
        <v>Unternehmen</v>
      </c>
      <c r="AY485" s="52" t="b">
        <f t="shared" si="166"/>
        <v>0</v>
      </c>
      <c r="AZ485" s="52" t="str">
        <f t="shared" si="167"/>
        <v>10441</v>
      </c>
      <c r="BA485" s="52" t="str">
        <f>VLOOKUP(A485,'BAT Grundtabelle'!A:U,21,0)</f>
        <v>ja</v>
      </c>
      <c r="BB485" s="52" t="str">
        <f t="shared" si="168"/>
        <v>nein</v>
      </c>
      <c r="BC485" s="52" t="str">
        <f t="shared" si="169"/>
        <v>10441</v>
      </c>
      <c r="BD485" s="52" t="str">
        <f t="shared" si="170"/>
        <v>Einweiser (Luftfahrt)</v>
      </c>
      <c r="BE485" s="52" t="str">
        <f t="shared" si="171"/>
        <v>Unternehmen</v>
      </c>
      <c r="BF485" s="52">
        <f t="shared" si="172"/>
        <v>1</v>
      </c>
    </row>
    <row r="486" spans="1:58" hidden="1" x14ac:dyDescent="0.35">
      <c r="A486" s="107" t="s">
        <v>2856</v>
      </c>
      <c r="B486" s="75" t="s">
        <v>1937</v>
      </c>
      <c r="C486" s="52" t="s">
        <v>3</v>
      </c>
      <c r="D486" s="52" t="s">
        <v>3</v>
      </c>
      <c r="E486" s="52" t="s">
        <v>2</v>
      </c>
      <c r="F486" s="52" t="s">
        <v>2</v>
      </c>
      <c r="G486" s="52" t="s">
        <v>2</v>
      </c>
      <c r="H486" s="52" t="s">
        <v>2</v>
      </c>
      <c r="I486" s="52" t="s">
        <v>3</v>
      </c>
      <c r="J486" s="52">
        <v>1</v>
      </c>
      <c r="K486" s="52" t="s">
        <v>2</v>
      </c>
      <c r="L486" s="52" t="s">
        <v>2</v>
      </c>
      <c r="M486" s="52" t="s">
        <v>2</v>
      </c>
      <c r="N486" s="52" t="s">
        <v>3</v>
      </c>
      <c r="P486" s="52" t="s">
        <v>4</v>
      </c>
      <c r="Q486" s="52" t="str">
        <f t="shared" si="177"/>
        <v>Nein</v>
      </c>
      <c r="R486" s="52" t="str">
        <f t="shared" si="177"/>
        <v>Nein</v>
      </c>
      <c r="S486" s="52" t="str">
        <f t="shared" si="177"/>
        <v>Nein</v>
      </c>
      <c r="T486" s="52" t="str">
        <f t="shared" si="177"/>
        <v>Nein</v>
      </c>
      <c r="U486" s="52" t="str">
        <f t="shared" si="177"/>
        <v>Nein</v>
      </c>
      <c r="V486" s="52" t="str">
        <f t="shared" si="177"/>
        <v>Nein</v>
      </c>
      <c r="W486" s="52" t="str">
        <f t="shared" si="177"/>
        <v>Nein</v>
      </c>
      <c r="X486" s="52" t="str">
        <f t="shared" si="177"/>
        <v>Nein</v>
      </c>
      <c r="Y486" s="52" t="str">
        <f t="shared" si="177"/>
        <v>Nein</v>
      </c>
      <c r="Z486" s="52" t="str">
        <f t="shared" si="177"/>
        <v>Nein</v>
      </c>
      <c r="AA486" s="52" t="str">
        <f t="shared" si="177"/>
        <v>Nein</v>
      </c>
      <c r="AB486" s="52" t="str">
        <f t="shared" si="177"/>
        <v>Nein</v>
      </c>
      <c r="AC486" s="52" t="str">
        <f t="shared" si="177"/>
        <v>Nein</v>
      </c>
      <c r="AD486" s="52" t="str">
        <f t="shared" si="177"/>
        <v>Nein</v>
      </c>
      <c r="AE486" s="52" t="str">
        <f t="shared" si="177"/>
        <v>Nein</v>
      </c>
      <c r="AF486" s="52" t="str">
        <f t="shared" si="177"/>
        <v>Nein</v>
      </c>
      <c r="AG486" s="61" t="str">
        <f>IF(Q486="Ja",VLOOKUP($Q$2,Plausis!A:E,5,0),IF(R486="Ja",VLOOKUP($R$2,Plausis!A:E,5,0),IF(T486="Ja",VLOOKUP($T$2,Plausis!A:E,5,0),IF(U486="Ja",VLOOKUP($U$2,Plausis!A:E,5,0),IF(AA486="Ja",VLOOKUP($AA$2,Plausis!A:E,5,0),IF(AC486="Ja",VLOOKUP($AC$2,Plausis!A:E,5,0),IF(AD486="Ja",VLOOKUP($AD$2,Plausis!A:E,5,0),"")))))))</f>
        <v/>
      </c>
      <c r="AH486" s="52" t="str">
        <f>IF(Y486="Ja",VLOOKUP($Y$2,Plausis!A:E,5,0),"")</f>
        <v/>
      </c>
      <c r="AI486" s="52" t="str">
        <f t="shared" si="160"/>
        <v>Ja</v>
      </c>
      <c r="AJ486" s="52" t="str">
        <f>IF(S486="Ja",VLOOKUP($S$2,Plausis!A:E,5,0),IF(V486="Ja",VLOOKUP($V$2,Plausis!A:E,5,0),IF(X486="Ja",VLOOKUP($X$2,Plausis!A:E,5,0),"")))</f>
        <v/>
      </c>
      <c r="AL486" s="52" t="s">
        <v>2</v>
      </c>
      <c r="AM486" s="114">
        <v>45531</v>
      </c>
      <c r="AN486" s="52" t="s">
        <v>4467</v>
      </c>
      <c r="AO486" s="52" t="str">
        <f>VLOOKUP(B486,'BAT Grundtabelle'!B:T,19,0)</f>
        <v>ja</v>
      </c>
      <c r="AP486" s="105" t="str">
        <f t="shared" si="161"/>
        <v>10442</v>
      </c>
      <c r="AQ486" s="52" t="str">
        <f t="shared" si="162"/>
        <v>Einzelhandelsgeschäft</v>
      </c>
      <c r="AR486" s="52" t="b">
        <f t="shared" si="178"/>
        <v>0</v>
      </c>
      <c r="AS486" s="52" t="b">
        <f t="shared" si="178"/>
        <v>0</v>
      </c>
      <c r="AT486" s="52" t="b">
        <f t="shared" si="178"/>
        <v>0</v>
      </c>
      <c r="AU486" s="52">
        <f t="shared" si="163"/>
        <v>1</v>
      </c>
      <c r="AW486" s="52" t="b">
        <f t="shared" si="164"/>
        <v>0</v>
      </c>
      <c r="AX486" s="52" t="str">
        <f t="shared" si="165"/>
        <v>Unternehmen</v>
      </c>
      <c r="AY486" s="52" t="b">
        <f t="shared" si="166"/>
        <v>0</v>
      </c>
      <c r="AZ486" s="52" t="str">
        <f t="shared" si="167"/>
        <v>10442</v>
      </c>
      <c r="BA486" s="52" t="str">
        <f>VLOOKUP(A486,'BAT Grundtabelle'!A:U,21,0)</f>
        <v>ja</v>
      </c>
      <c r="BB486" s="52" t="str">
        <f t="shared" si="168"/>
        <v>nein</v>
      </c>
      <c r="BC486" s="52" t="str">
        <f t="shared" si="169"/>
        <v>10442</v>
      </c>
      <c r="BD486" s="52" t="str">
        <f t="shared" si="170"/>
        <v>Einzelhandelsgeschäft</v>
      </c>
      <c r="BE486" s="52" t="str">
        <f t="shared" si="171"/>
        <v>Unternehmen</v>
      </c>
      <c r="BF486" s="52">
        <f t="shared" si="172"/>
        <v>1</v>
      </c>
    </row>
    <row r="487" spans="1:58" hidden="1" x14ac:dyDescent="0.35">
      <c r="A487" s="107" t="s">
        <v>2857</v>
      </c>
      <c r="B487" s="75" t="s">
        <v>404</v>
      </c>
      <c r="C487" s="52" t="s">
        <v>3</v>
      </c>
      <c r="D487" s="52" t="s">
        <v>3</v>
      </c>
      <c r="E487" s="52" t="s">
        <v>2</v>
      </c>
      <c r="F487" s="52" t="s">
        <v>2</v>
      </c>
      <c r="G487" s="52" t="s">
        <v>2</v>
      </c>
      <c r="H487" s="52" t="s">
        <v>2</v>
      </c>
      <c r="I487" s="52" t="s">
        <v>3</v>
      </c>
      <c r="J487" s="52">
        <v>1</v>
      </c>
      <c r="K487" s="52" t="s">
        <v>2</v>
      </c>
      <c r="L487" s="52" t="s">
        <v>2</v>
      </c>
      <c r="M487" s="52" t="s">
        <v>2</v>
      </c>
      <c r="N487" s="52" t="s">
        <v>3</v>
      </c>
      <c r="P487" s="52" t="s">
        <v>4</v>
      </c>
      <c r="Q487" s="52" t="str">
        <f t="shared" si="177"/>
        <v>Nein</v>
      </c>
      <c r="R487" s="52" t="str">
        <f t="shared" si="177"/>
        <v>Nein</v>
      </c>
      <c r="S487" s="52" t="str">
        <f t="shared" si="177"/>
        <v>Nein</v>
      </c>
      <c r="T487" s="52" t="str">
        <f t="shared" si="177"/>
        <v>Nein</v>
      </c>
      <c r="U487" s="52" t="str">
        <f t="shared" si="177"/>
        <v>Nein</v>
      </c>
      <c r="V487" s="52" t="str">
        <f t="shared" si="177"/>
        <v>Nein</v>
      </c>
      <c r="W487" s="52" t="str">
        <f t="shared" si="177"/>
        <v>Nein</v>
      </c>
      <c r="X487" s="52" t="str">
        <f t="shared" si="177"/>
        <v>Nein</v>
      </c>
      <c r="Y487" s="52" t="str">
        <f t="shared" si="177"/>
        <v>Nein</v>
      </c>
      <c r="Z487" s="52" t="str">
        <f t="shared" si="177"/>
        <v>Nein</v>
      </c>
      <c r="AA487" s="52" t="str">
        <f t="shared" si="177"/>
        <v>Nein</v>
      </c>
      <c r="AB487" s="52" t="str">
        <f t="shared" si="177"/>
        <v>Nein</v>
      </c>
      <c r="AC487" s="52" t="str">
        <f t="shared" si="177"/>
        <v>Nein</v>
      </c>
      <c r="AD487" s="52" t="str">
        <f t="shared" si="177"/>
        <v>Nein</v>
      </c>
      <c r="AE487" s="52" t="str">
        <f t="shared" si="177"/>
        <v>Nein</v>
      </c>
      <c r="AF487" s="52" t="str">
        <f t="shared" si="177"/>
        <v>Nein</v>
      </c>
      <c r="AG487" s="61" t="str">
        <f>IF(Q487="Ja",VLOOKUP($Q$2,Plausis!A:E,5,0),IF(R487="Ja",VLOOKUP($R$2,Plausis!A:E,5,0),IF(T487="Ja",VLOOKUP($T$2,Plausis!A:E,5,0),IF(U487="Ja",VLOOKUP($U$2,Plausis!A:E,5,0),IF(AA487="Ja",VLOOKUP($AA$2,Plausis!A:E,5,0),IF(AC487="Ja",VLOOKUP($AC$2,Plausis!A:E,5,0),IF(AD487="Ja",VLOOKUP($AD$2,Plausis!A:E,5,0),"")))))))</f>
        <v/>
      </c>
      <c r="AH487" s="52" t="str">
        <f>IF(Y487="Ja",VLOOKUP($Y$2,Plausis!A:E,5,0),"")</f>
        <v/>
      </c>
      <c r="AI487" s="52" t="str">
        <f t="shared" si="160"/>
        <v>Ja</v>
      </c>
      <c r="AJ487" s="52" t="str">
        <f>IF(S487="Ja",VLOOKUP($S$2,Plausis!A:E,5,0),IF(V487="Ja",VLOOKUP($V$2,Plausis!A:E,5,0),IF(X487="Ja",VLOOKUP($X$2,Plausis!A:E,5,0),"")))</f>
        <v/>
      </c>
      <c r="AL487" s="52" t="s">
        <v>3</v>
      </c>
      <c r="AM487" s="114">
        <v>45531</v>
      </c>
      <c r="AN487" s="52" t="s">
        <v>4467</v>
      </c>
      <c r="AO487" s="52" t="str">
        <f>VLOOKUP(B487,'BAT Grundtabelle'!B:T,19,0)</f>
        <v>ja</v>
      </c>
      <c r="AP487" s="105" t="str">
        <f t="shared" si="161"/>
        <v>10443</v>
      </c>
      <c r="AQ487" s="52" t="str">
        <f t="shared" si="162"/>
        <v>Eiscafé, Eisdiele</v>
      </c>
      <c r="AR487" s="52" t="b">
        <f t="shared" si="178"/>
        <v>0</v>
      </c>
      <c r="AS487" s="52" t="b">
        <f t="shared" si="178"/>
        <v>0</v>
      </c>
      <c r="AT487" s="52" t="b">
        <f t="shared" si="178"/>
        <v>0</v>
      </c>
      <c r="AU487" s="52">
        <f t="shared" si="163"/>
        <v>1</v>
      </c>
      <c r="AW487" s="52" t="b">
        <f t="shared" si="164"/>
        <v>0</v>
      </c>
      <c r="AX487" s="52" t="str">
        <f t="shared" si="165"/>
        <v>Unternehmen</v>
      </c>
      <c r="AY487" s="52" t="b">
        <f t="shared" si="166"/>
        <v>0</v>
      </c>
      <c r="AZ487" s="52" t="str">
        <f t="shared" si="167"/>
        <v>10443</v>
      </c>
      <c r="BA487" s="52" t="str">
        <f>VLOOKUP(A487,'BAT Grundtabelle'!A:U,21,0)</f>
        <v>ja</v>
      </c>
      <c r="BB487" s="52" t="str">
        <f t="shared" si="168"/>
        <v>nein</v>
      </c>
      <c r="BC487" s="52" t="str">
        <f t="shared" si="169"/>
        <v>10443</v>
      </c>
      <c r="BD487" s="52" t="str">
        <f t="shared" si="170"/>
        <v>Eiscafé, Eisdiele</v>
      </c>
      <c r="BE487" s="52" t="str">
        <f t="shared" si="171"/>
        <v>Unternehmen</v>
      </c>
      <c r="BF487" s="52">
        <f t="shared" si="172"/>
        <v>1</v>
      </c>
    </row>
    <row r="488" spans="1:58" ht="116" hidden="1" x14ac:dyDescent="0.35">
      <c r="A488" s="107" t="s">
        <v>2858</v>
      </c>
      <c r="B488" s="75" t="s">
        <v>1119</v>
      </c>
      <c r="C488" s="52" t="s">
        <v>3</v>
      </c>
      <c r="D488" s="52" t="s">
        <v>3</v>
      </c>
      <c r="E488" s="52" t="s">
        <v>2</v>
      </c>
      <c r="F488" s="52" t="s">
        <v>2</v>
      </c>
      <c r="G488" s="52" t="s">
        <v>2</v>
      </c>
      <c r="H488" s="52" t="s">
        <v>2</v>
      </c>
      <c r="I488" s="52" t="s">
        <v>3</v>
      </c>
      <c r="J488" s="52">
        <v>3</v>
      </c>
      <c r="K488" s="52" t="s">
        <v>2</v>
      </c>
      <c r="L488" s="52" t="s">
        <v>2</v>
      </c>
      <c r="M488" s="52" t="s">
        <v>2</v>
      </c>
      <c r="N488" s="52" t="s">
        <v>3</v>
      </c>
      <c r="P488" s="52">
        <v>300</v>
      </c>
      <c r="Q488" s="52" t="str">
        <f t="shared" si="177"/>
        <v>Nein</v>
      </c>
      <c r="R488" s="52" t="str">
        <f t="shared" si="177"/>
        <v>Nein</v>
      </c>
      <c r="S488" s="52" t="str">
        <f t="shared" si="177"/>
        <v>Nein</v>
      </c>
      <c r="T488" s="52" t="str">
        <f t="shared" si="177"/>
        <v>Nein</v>
      </c>
      <c r="U488" s="52" t="str">
        <f t="shared" si="177"/>
        <v>Nein</v>
      </c>
      <c r="V488" s="52" t="str">
        <f t="shared" si="177"/>
        <v>Nein</v>
      </c>
      <c r="W488" s="52" t="str">
        <f t="shared" si="177"/>
        <v>Nein</v>
      </c>
      <c r="X488" s="52" t="str">
        <f t="shared" si="177"/>
        <v>Nein</v>
      </c>
      <c r="Y488" s="52" t="str">
        <f t="shared" si="177"/>
        <v>Nein</v>
      </c>
      <c r="Z488" s="52" t="str">
        <f t="shared" si="177"/>
        <v>Nein</v>
      </c>
      <c r="AA488" s="52" t="str">
        <f t="shared" si="177"/>
        <v>Ja</v>
      </c>
      <c r="AB488" s="52" t="str">
        <f t="shared" si="177"/>
        <v>Nein</v>
      </c>
      <c r="AC488" s="52" t="str">
        <f t="shared" si="177"/>
        <v>Nein</v>
      </c>
      <c r="AD488" s="52" t="str">
        <f t="shared" si="177"/>
        <v>Nein</v>
      </c>
      <c r="AE488" s="52" t="str">
        <f t="shared" si="177"/>
        <v>Nein</v>
      </c>
      <c r="AF488" s="52" t="str">
        <f t="shared" si="177"/>
        <v>Nein</v>
      </c>
      <c r="AG488" s="61" t="str">
        <f>IF(Q488="Ja",VLOOKUP($Q$2,Plausis!A:E,5,0),IF(R488="Ja",VLOOKUP($R$2,Plausis!A:E,5,0),IF(T488="Ja",VLOOKUP($T$2,Plausis!A:E,5,0),IF(U488="Ja",VLOOKUP($U$2,Plausis!A:E,5,0),IF(AA488="Ja",VLOOKUP($AA$2,Plausis!A:E,5,0),IF(AC488="Ja",VLOOKUP($AC$2,Plausis!A:E,5,0),IF(AD488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488" s="52" t="str">
        <f>IF(Y488="Ja",VLOOKUP($Y$2,Plausis!A:E,5,0),"")</f>
        <v/>
      </c>
      <c r="AI488" s="52" t="str">
        <f t="shared" si="160"/>
        <v>Ja</v>
      </c>
      <c r="AJ488" s="52" t="str">
        <f>IF(S488="Ja",VLOOKUP($S$2,Plausis!A:E,5,0),IF(V488="Ja",VLOOKUP($V$2,Plausis!A:E,5,0),IF(X488="Ja",VLOOKUP($X$2,Plausis!A:E,5,0),"")))</f>
        <v/>
      </c>
      <c r="AL488" s="52" t="s">
        <v>2</v>
      </c>
      <c r="AM488" s="114">
        <v>45531</v>
      </c>
      <c r="AN488" s="52" t="s">
        <v>4467</v>
      </c>
      <c r="AO488" s="52" t="str">
        <f>VLOOKUP(B488,'BAT Grundtabelle'!B:T,19,0)</f>
        <v>ja</v>
      </c>
      <c r="AP488" s="105" t="str">
        <f t="shared" si="161"/>
        <v>10444</v>
      </c>
      <c r="AQ488" s="52" t="str">
        <f t="shared" si="162"/>
        <v>Eisenbahnbetrieb</v>
      </c>
      <c r="AR488" s="52" t="b">
        <f t="shared" si="178"/>
        <v>0</v>
      </c>
      <c r="AS488" s="52" t="b">
        <f t="shared" si="178"/>
        <v>0</v>
      </c>
      <c r="AT488" s="52" t="b">
        <f t="shared" si="178"/>
        <v>0</v>
      </c>
      <c r="AU488" s="52">
        <f t="shared" si="163"/>
        <v>3</v>
      </c>
      <c r="AW488" s="52" t="b">
        <f t="shared" si="164"/>
        <v>0</v>
      </c>
      <c r="AX488" s="52" t="str">
        <f t="shared" si="165"/>
        <v>Unternehmen</v>
      </c>
      <c r="AY488" s="52" t="b">
        <f t="shared" si="166"/>
        <v>0</v>
      </c>
      <c r="AZ488" s="52" t="str">
        <f t="shared" si="167"/>
        <v>10444</v>
      </c>
      <c r="BA488" s="52" t="str">
        <f>VLOOKUP(A488,'BAT Grundtabelle'!A:U,21,0)</f>
        <v>ja</v>
      </c>
      <c r="BB488" s="52" t="str">
        <f t="shared" si="168"/>
        <v>nein</v>
      </c>
      <c r="BC488" s="52" t="str">
        <f t="shared" si="169"/>
        <v>10444</v>
      </c>
      <c r="BD488" s="52" t="str">
        <f t="shared" si="170"/>
        <v>Eisenbahnbetrieb</v>
      </c>
      <c r="BE488" s="52" t="str">
        <f t="shared" si="171"/>
        <v>Unternehmen</v>
      </c>
      <c r="BF488" s="52">
        <f t="shared" si="172"/>
        <v>3</v>
      </c>
    </row>
    <row r="489" spans="1:58" hidden="1" x14ac:dyDescent="0.35">
      <c r="A489" s="107" t="s">
        <v>2859</v>
      </c>
      <c r="B489" s="75" t="s">
        <v>1120</v>
      </c>
      <c r="C489" s="52" t="s">
        <v>3</v>
      </c>
      <c r="D489" s="52" t="s">
        <v>3</v>
      </c>
      <c r="E489" s="52" t="s">
        <v>2</v>
      </c>
      <c r="F489" s="52" t="s">
        <v>2</v>
      </c>
      <c r="G489" s="52" t="s">
        <v>2</v>
      </c>
      <c r="H489" s="52" t="s">
        <v>2</v>
      </c>
      <c r="I489" s="52" t="s">
        <v>3</v>
      </c>
      <c r="J489" s="52">
        <v>3</v>
      </c>
      <c r="K489" s="52" t="s">
        <v>2</v>
      </c>
      <c r="L489" s="52" t="s">
        <v>2</v>
      </c>
      <c r="M489" s="52" t="s">
        <v>2</v>
      </c>
      <c r="N489" s="52" t="s">
        <v>3</v>
      </c>
      <c r="P489" s="52" t="s">
        <v>4</v>
      </c>
      <c r="Q489" s="52" t="str">
        <f t="shared" si="177"/>
        <v>Nein</v>
      </c>
      <c r="R489" s="52" t="str">
        <f t="shared" si="177"/>
        <v>Nein</v>
      </c>
      <c r="S489" s="52" t="str">
        <f t="shared" si="177"/>
        <v>Nein</v>
      </c>
      <c r="T489" s="52" t="str">
        <f t="shared" si="177"/>
        <v>Nein</v>
      </c>
      <c r="U489" s="52" t="str">
        <f t="shared" si="177"/>
        <v>Nein</v>
      </c>
      <c r="V489" s="52" t="str">
        <f t="shared" si="177"/>
        <v>Nein</v>
      </c>
      <c r="W489" s="52" t="str">
        <f t="shared" si="177"/>
        <v>Nein</v>
      </c>
      <c r="X489" s="52" t="str">
        <f t="shared" si="177"/>
        <v>Nein</v>
      </c>
      <c r="Y489" s="52" t="str">
        <f t="shared" si="177"/>
        <v>Nein</v>
      </c>
      <c r="Z489" s="52" t="str">
        <f t="shared" si="177"/>
        <v>Nein</v>
      </c>
      <c r="AA489" s="52" t="str">
        <f t="shared" si="177"/>
        <v>Nein</v>
      </c>
      <c r="AB489" s="52" t="str">
        <f t="shared" si="177"/>
        <v>Nein</v>
      </c>
      <c r="AC489" s="52" t="str">
        <f t="shared" si="177"/>
        <v>Nein</v>
      </c>
      <c r="AD489" s="52" t="str">
        <f t="shared" si="177"/>
        <v>Nein</v>
      </c>
      <c r="AE489" s="52" t="str">
        <f t="shared" si="177"/>
        <v>Nein</v>
      </c>
      <c r="AF489" s="52" t="str">
        <f t="shared" si="177"/>
        <v>Nein</v>
      </c>
      <c r="AG489" s="61" t="str">
        <f>IF(Q489="Ja",VLOOKUP($Q$2,Plausis!A:E,5,0),IF(R489="Ja",VLOOKUP($R$2,Plausis!A:E,5,0),IF(T489="Ja",VLOOKUP($T$2,Plausis!A:E,5,0),IF(U489="Ja",VLOOKUP($U$2,Plausis!A:E,5,0),IF(AA489="Ja",VLOOKUP($AA$2,Plausis!A:E,5,0),IF(AC489="Ja",VLOOKUP($AC$2,Plausis!A:E,5,0),IF(AD489="Ja",VLOOKUP($AD$2,Plausis!A:E,5,0),"")))))))</f>
        <v/>
      </c>
      <c r="AH489" s="52" t="str">
        <f>IF(Y489="Ja",VLOOKUP($Y$2,Plausis!A:E,5,0),"")</f>
        <v/>
      </c>
      <c r="AI489" s="52" t="str">
        <f t="shared" si="160"/>
        <v>Ja</v>
      </c>
      <c r="AJ489" s="52" t="str">
        <f>IF(S489="Ja",VLOOKUP($S$2,Plausis!A:E,5,0),IF(V489="Ja",VLOOKUP($V$2,Plausis!A:E,5,0),IF(X489="Ja",VLOOKUP($X$2,Plausis!A:E,5,0),"")))</f>
        <v/>
      </c>
      <c r="AL489" s="52" t="s">
        <v>2</v>
      </c>
      <c r="AM489" s="114">
        <v>45531</v>
      </c>
      <c r="AN489" s="52" t="s">
        <v>4467</v>
      </c>
      <c r="AO489" s="52" t="str">
        <f>VLOOKUP(B489,'BAT Grundtabelle'!B:T,19,0)</f>
        <v>ja</v>
      </c>
      <c r="AP489" s="105" t="str">
        <f t="shared" si="161"/>
        <v>10445</v>
      </c>
      <c r="AQ489" s="52" t="str">
        <f t="shared" si="162"/>
        <v>Eisenbahninfrastrukturunternehmen</v>
      </c>
      <c r="AR489" s="52" t="b">
        <f t="shared" si="178"/>
        <v>0</v>
      </c>
      <c r="AS489" s="52" t="b">
        <f t="shared" si="178"/>
        <v>0</v>
      </c>
      <c r="AT489" s="52" t="b">
        <f t="shared" si="178"/>
        <v>0</v>
      </c>
      <c r="AU489" s="52">
        <f t="shared" si="163"/>
        <v>3</v>
      </c>
      <c r="AW489" s="52" t="b">
        <f t="shared" si="164"/>
        <v>0</v>
      </c>
      <c r="AX489" s="52" t="str">
        <f t="shared" si="165"/>
        <v>Unternehmen</v>
      </c>
      <c r="AY489" s="52" t="b">
        <f t="shared" si="166"/>
        <v>0</v>
      </c>
      <c r="AZ489" s="52" t="str">
        <f t="shared" si="167"/>
        <v>10445</v>
      </c>
      <c r="BA489" s="52" t="str">
        <f>VLOOKUP(A489,'BAT Grundtabelle'!A:U,21,0)</f>
        <v>ja</v>
      </c>
      <c r="BB489" s="52" t="str">
        <f t="shared" si="168"/>
        <v>nein</v>
      </c>
      <c r="BC489" s="52" t="str">
        <f t="shared" si="169"/>
        <v>10445</v>
      </c>
      <c r="BD489" s="52" t="str">
        <f t="shared" si="170"/>
        <v>Eisenbahninfrastrukturunternehmen</v>
      </c>
      <c r="BE489" s="52" t="str">
        <f t="shared" si="171"/>
        <v>Unternehmen</v>
      </c>
      <c r="BF489" s="52">
        <f t="shared" si="172"/>
        <v>3</v>
      </c>
    </row>
    <row r="490" spans="1:58" ht="116" hidden="1" x14ac:dyDescent="0.35">
      <c r="A490" s="107" t="s">
        <v>2860</v>
      </c>
      <c r="B490" s="75" t="s">
        <v>1121</v>
      </c>
      <c r="C490" s="52" t="s">
        <v>3</v>
      </c>
      <c r="D490" s="52" t="s">
        <v>3</v>
      </c>
      <c r="E490" s="52" t="s">
        <v>2</v>
      </c>
      <c r="F490" s="52" t="s">
        <v>2</v>
      </c>
      <c r="G490" s="52" t="s">
        <v>2</v>
      </c>
      <c r="H490" s="52" t="s">
        <v>2</v>
      </c>
      <c r="I490" s="52" t="s">
        <v>3</v>
      </c>
      <c r="J490" s="52">
        <v>3</v>
      </c>
      <c r="K490" s="52" t="s">
        <v>2</v>
      </c>
      <c r="L490" s="52" t="s">
        <v>2</v>
      </c>
      <c r="M490" s="52" t="s">
        <v>2</v>
      </c>
      <c r="N490" s="52" t="s">
        <v>3</v>
      </c>
      <c r="P490" s="52">
        <v>300</v>
      </c>
      <c r="Q490" s="52" t="str">
        <f t="shared" si="177"/>
        <v>Nein</v>
      </c>
      <c r="R490" s="52" t="str">
        <f t="shared" si="177"/>
        <v>Nein</v>
      </c>
      <c r="S490" s="52" t="str">
        <f t="shared" si="177"/>
        <v>Nein</v>
      </c>
      <c r="T490" s="52" t="str">
        <f t="shared" si="177"/>
        <v>Nein</v>
      </c>
      <c r="U490" s="52" t="str">
        <f t="shared" si="177"/>
        <v>Nein</v>
      </c>
      <c r="V490" s="52" t="str">
        <f t="shared" si="177"/>
        <v>Nein</v>
      </c>
      <c r="W490" s="52" t="str">
        <f t="shared" si="177"/>
        <v>Nein</v>
      </c>
      <c r="X490" s="52" t="str">
        <f t="shared" si="177"/>
        <v>Nein</v>
      </c>
      <c r="Y490" s="52" t="str">
        <f t="shared" si="177"/>
        <v>Nein</v>
      </c>
      <c r="Z490" s="52" t="str">
        <f t="shared" si="177"/>
        <v>Nein</v>
      </c>
      <c r="AA490" s="52" t="str">
        <f t="shared" si="177"/>
        <v>Ja</v>
      </c>
      <c r="AB490" s="52" t="str">
        <f t="shared" si="177"/>
        <v>Nein</v>
      </c>
      <c r="AC490" s="52" t="str">
        <f t="shared" si="177"/>
        <v>Nein</v>
      </c>
      <c r="AD490" s="52" t="str">
        <f t="shared" si="177"/>
        <v>Nein</v>
      </c>
      <c r="AE490" s="52" t="str">
        <f t="shared" si="177"/>
        <v>Nein</v>
      </c>
      <c r="AF490" s="52" t="str">
        <f t="shared" si="177"/>
        <v>Nein</v>
      </c>
      <c r="AG490" s="61" t="str">
        <f>IF(Q490="Ja",VLOOKUP($Q$2,Plausis!A:E,5,0),IF(R490="Ja",VLOOKUP($R$2,Plausis!A:E,5,0),IF(T490="Ja",VLOOKUP($T$2,Plausis!A:E,5,0),IF(U490="Ja",VLOOKUP($U$2,Plausis!A:E,5,0),IF(AA490="Ja",VLOOKUP($AA$2,Plausis!A:E,5,0),IF(AC490="Ja",VLOOKUP($AC$2,Plausis!A:E,5,0),IF(AD490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490" s="52" t="str">
        <f>IF(Y490="Ja",VLOOKUP($Y$2,Plausis!A:E,5,0),"")</f>
        <v/>
      </c>
      <c r="AI490" s="52" t="str">
        <f t="shared" si="160"/>
        <v>Ja</v>
      </c>
      <c r="AJ490" s="52" t="str">
        <f>IF(S490="Ja",VLOOKUP($S$2,Plausis!A:E,5,0),IF(V490="Ja",VLOOKUP($V$2,Plausis!A:E,5,0),IF(X490="Ja",VLOOKUP($X$2,Plausis!A:E,5,0),"")))</f>
        <v/>
      </c>
      <c r="AL490" s="52" t="s">
        <v>2</v>
      </c>
      <c r="AM490" s="114">
        <v>45531</v>
      </c>
      <c r="AN490" s="52" t="s">
        <v>4467</v>
      </c>
      <c r="AO490" s="52" t="str">
        <f>VLOOKUP(B490,'BAT Grundtabelle'!B:T,19,0)</f>
        <v>ja</v>
      </c>
      <c r="AP490" s="105" t="str">
        <f t="shared" si="161"/>
        <v>10446</v>
      </c>
      <c r="AQ490" s="52" t="str">
        <f t="shared" si="162"/>
        <v>Eisenbahnverkehrsunternehmen</v>
      </c>
      <c r="AR490" s="52" t="b">
        <f t="shared" si="178"/>
        <v>0</v>
      </c>
      <c r="AS490" s="52" t="b">
        <f t="shared" si="178"/>
        <v>0</v>
      </c>
      <c r="AT490" s="52" t="b">
        <f t="shared" si="178"/>
        <v>0</v>
      </c>
      <c r="AU490" s="52">
        <f t="shared" si="163"/>
        <v>3</v>
      </c>
      <c r="AW490" s="52" t="b">
        <f t="shared" si="164"/>
        <v>0</v>
      </c>
      <c r="AX490" s="52" t="str">
        <f t="shared" si="165"/>
        <v>Unternehmen</v>
      </c>
      <c r="AY490" s="52" t="b">
        <f t="shared" si="166"/>
        <v>0</v>
      </c>
      <c r="AZ490" s="52" t="str">
        <f t="shared" si="167"/>
        <v>10446</v>
      </c>
      <c r="BA490" s="52" t="str">
        <f>VLOOKUP(A490,'BAT Grundtabelle'!A:U,21,0)</f>
        <v>ja</v>
      </c>
      <c r="BB490" s="52" t="str">
        <f t="shared" si="168"/>
        <v>nein</v>
      </c>
      <c r="BC490" s="52" t="str">
        <f t="shared" si="169"/>
        <v>10446</v>
      </c>
      <c r="BD490" s="52" t="str">
        <f t="shared" si="170"/>
        <v>Eisenbahnverkehrsunternehmen</v>
      </c>
      <c r="BE490" s="52" t="str">
        <f t="shared" si="171"/>
        <v>Unternehmen</v>
      </c>
      <c r="BF490" s="52">
        <f t="shared" si="172"/>
        <v>3</v>
      </c>
    </row>
    <row r="491" spans="1:58" hidden="1" x14ac:dyDescent="0.35">
      <c r="A491" s="107" t="s">
        <v>2861</v>
      </c>
      <c r="B491" s="75" t="s">
        <v>737</v>
      </c>
      <c r="C491" s="52" t="s">
        <v>3</v>
      </c>
      <c r="D491" s="52" t="s">
        <v>3</v>
      </c>
      <c r="E491" s="52" t="s">
        <v>2</v>
      </c>
      <c r="F491" s="52" t="s">
        <v>2</v>
      </c>
      <c r="G491" s="52" t="s">
        <v>2</v>
      </c>
      <c r="H491" s="52" t="s">
        <v>2</v>
      </c>
      <c r="I491" s="52" t="s">
        <v>3</v>
      </c>
      <c r="J491" s="52">
        <v>2</v>
      </c>
      <c r="K491" s="52" t="s">
        <v>2</v>
      </c>
      <c r="L491" s="52" t="s">
        <v>2</v>
      </c>
      <c r="M491" s="52" t="s">
        <v>2</v>
      </c>
      <c r="N491" s="52" t="s">
        <v>3</v>
      </c>
      <c r="P491" s="52" t="s">
        <v>4</v>
      </c>
      <c r="Q491" s="52" t="str">
        <f t="shared" si="177"/>
        <v>Nein</v>
      </c>
      <c r="R491" s="52" t="str">
        <f t="shared" si="177"/>
        <v>Nein</v>
      </c>
      <c r="S491" s="52" t="str">
        <f t="shared" si="177"/>
        <v>Nein</v>
      </c>
      <c r="T491" s="52" t="str">
        <f t="shared" si="177"/>
        <v>Nein</v>
      </c>
      <c r="U491" s="52" t="str">
        <f t="shared" si="177"/>
        <v>Nein</v>
      </c>
      <c r="V491" s="52" t="str">
        <f t="shared" si="177"/>
        <v>Nein</v>
      </c>
      <c r="W491" s="52" t="str">
        <f t="shared" si="177"/>
        <v>Nein</v>
      </c>
      <c r="X491" s="52" t="str">
        <f t="shared" si="177"/>
        <v>Nein</v>
      </c>
      <c r="Y491" s="52" t="str">
        <f t="shared" si="177"/>
        <v>Nein</v>
      </c>
      <c r="Z491" s="52" t="str">
        <f t="shared" si="177"/>
        <v>Nein</v>
      </c>
      <c r="AA491" s="52" t="str">
        <f t="shared" si="177"/>
        <v>Nein</v>
      </c>
      <c r="AB491" s="52" t="str">
        <f t="shared" si="177"/>
        <v>Nein</v>
      </c>
      <c r="AC491" s="52" t="str">
        <f t="shared" si="177"/>
        <v>Nein</v>
      </c>
      <c r="AD491" s="52" t="str">
        <f t="shared" si="177"/>
        <v>Nein</v>
      </c>
      <c r="AE491" s="52" t="str">
        <f t="shared" si="177"/>
        <v>Nein</v>
      </c>
      <c r="AF491" s="52" t="str">
        <f t="shared" si="177"/>
        <v>Nein</v>
      </c>
      <c r="AG491" s="61" t="str">
        <f>IF(Q491="Ja",VLOOKUP($Q$2,Plausis!A:E,5,0),IF(R491="Ja",VLOOKUP($R$2,Plausis!A:E,5,0),IF(T491="Ja",VLOOKUP($T$2,Plausis!A:E,5,0),IF(U491="Ja",VLOOKUP($U$2,Plausis!A:E,5,0),IF(AA491="Ja",VLOOKUP($AA$2,Plausis!A:E,5,0),IF(AC491="Ja",VLOOKUP($AC$2,Plausis!A:E,5,0),IF(AD491="Ja",VLOOKUP($AD$2,Plausis!A:E,5,0),"")))))))</f>
        <v/>
      </c>
      <c r="AH491" s="52" t="str">
        <f>IF(Y491="Ja",VLOOKUP($Y$2,Plausis!A:E,5,0),"")</f>
        <v/>
      </c>
      <c r="AI491" s="52" t="str">
        <f t="shared" si="160"/>
        <v>Ja</v>
      </c>
      <c r="AJ491" s="52" t="str">
        <f>IF(S491="Ja",VLOOKUP($S$2,Plausis!A:E,5,0),IF(V491="Ja",VLOOKUP($V$2,Plausis!A:E,5,0),IF(X491="Ja",VLOOKUP($X$2,Plausis!A:E,5,0),"")))</f>
        <v/>
      </c>
      <c r="AL491" s="52" t="s">
        <v>2</v>
      </c>
      <c r="AM491" s="114">
        <v>45531</v>
      </c>
      <c r="AN491" s="52" t="s">
        <v>4467</v>
      </c>
      <c r="AO491" s="52" t="str">
        <f>VLOOKUP(B491,'BAT Grundtabelle'!B:T,19,0)</f>
        <v>ja</v>
      </c>
      <c r="AP491" s="105" t="str">
        <f t="shared" si="161"/>
        <v>10447</v>
      </c>
      <c r="AQ491" s="52" t="str">
        <f t="shared" si="162"/>
        <v>Eisenbau</v>
      </c>
      <c r="AR491" s="52" t="b">
        <f t="shared" si="178"/>
        <v>0</v>
      </c>
      <c r="AS491" s="52" t="b">
        <f t="shared" si="178"/>
        <v>0</v>
      </c>
      <c r="AT491" s="52" t="b">
        <f t="shared" si="178"/>
        <v>0</v>
      </c>
      <c r="AU491" s="52">
        <f t="shared" si="163"/>
        <v>2</v>
      </c>
      <c r="AW491" s="52" t="b">
        <f t="shared" si="164"/>
        <v>0</v>
      </c>
      <c r="AX491" s="52" t="str">
        <f t="shared" si="165"/>
        <v>Unternehmen</v>
      </c>
      <c r="AY491" s="52" t="b">
        <f t="shared" si="166"/>
        <v>0</v>
      </c>
      <c r="AZ491" s="52" t="str">
        <f t="shared" si="167"/>
        <v>10447</v>
      </c>
      <c r="BA491" s="52" t="str">
        <f>VLOOKUP(A491,'BAT Grundtabelle'!A:U,21,0)</f>
        <v>ja</v>
      </c>
      <c r="BB491" s="52" t="str">
        <f t="shared" si="168"/>
        <v>nein</v>
      </c>
      <c r="BC491" s="52" t="str">
        <f t="shared" si="169"/>
        <v>10447</v>
      </c>
      <c r="BD491" s="52" t="str">
        <f t="shared" si="170"/>
        <v>Eisenbau</v>
      </c>
      <c r="BE491" s="52" t="str">
        <f t="shared" si="171"/>
        <v>Unternehmen</v>
      </c>
      <c r="BF491" s="52">
        <f t="shared" si="172"/>
        <v>2</v>
      </c>
    </row>
    <row r="492" spans="1:58" hidden="1" x14ac:dyDescent="0.35">
      <c r="A492" s="107" t="s">
        <v>2862</v>
      </c>
      <c r="B492" s="75" t="s">
        <v>1938</v>
      </c>
      <c r="C492" s="52" t="s">
        <v>3</v>
      </c>
      <c r="D492" s="52" t="s">
        <v>3</v>
      </c>
      <c r="E492" s="52" t="s">
        <v>2</v>
      </c>
      <c r="F492" s="52" t="s">
        <v>2</v>
      </c>
      <c r="G492" s="52" t="s">
        <v>2</v>
      </c>
      <c r="H492" s="52" t="s">
        <v>2</v>
      </c>
      <c r="I492" s="52" t="s">
        <v>3</v>
      </c>
      <c r="J492" s="52">
        <v>1</v>
      </c>
      <c r="K492" s="52" t="s">
        <v>2</v>
      </c>
      <c r="L492" s="52" t="s">
        <v>2</v>
      </c>
      <c r="M492" s="52" t="s">
        <v>2</v>
      </c>
      <c r="N492" s="52" t="s">
        <v>3</v>
      </c>
      <c r="P492" s="52" t="s">
        <v>4</v>
      </c>
      <c r="Q492" s="52" t="str">
        <f t="shared" si="177"/>
        <v>Nein</v>
      </c>
      <c r="R492" s="52" t="str">
        <f t="shared" si="177"/>
        <v>Nein</v>
      </c>
      <c r="S492" s="52" t="str">
        <f t="shared" si="177"/>
        <v>Nein</v>
      </c>
      <c r="T492" s="52" t="str">
        <f t="shared" si="177"/>
        <v>Nein</v>
      </c>
      <c r="U492" s="52" t="str">
        <f t="shared" si="177"/>
        <v>Nein</v>
      </c>
      <c r="V492" s="52" t="str">
        <f t="shared" si="177"/>
        <v>Nein</v>
      </c>
      <c r="W492" s="52" t="str">
        <f t="shared" si="177"/>
        <v>Nein</v>
      </c>
      <c r="X492" s="52" t="str">
        <f t="shared" si="177"/>
        <v>Nein</v>
      </c>
      <c r="Y492" s="52" t="str">
        <f t="shared" si="177"/>
        <v>Nein</v>
      </c>
      <c r="Z492" s="52" t="str">
        <f t="shared" si="177"/>
        <v>Nein</v>
      </c>
      <c r="AA492" s="52" t="str">
        <f t="shared" si="177"/>
        <v>Nein</v>
      </c>
      <c r="AB492" s="52" t="str">
        <f t="shared" si="177"/>
        <v>Nein</v>
      </c>
      <c r="AC492" s="52" t="str">
        <f t="shared" si="177"/>
        <v>Nein</v>
      </c>
      <c r="AD492" s="52" t="str">
        <f t="shared" si="177"/>
        <v>Nein</v>
      </c>
      <c r="AE492" s="52" t="str">
        <f t="shared" si="177"/>
        <v>Nein</v>
      </c>
      <c r="AF492" s="52" t="str">
        <f t="shared" si="177"/>
        <v>Nein</v>
      </c>
      <c r="AG492" s="61" t="str">
        <f>IF(Q492="Ja",VLOOKUP($Q$2,Plausis!A:E,5,0),IF(R492="Ja",VLOOKUP($R$2,Plausis!A:E,5,0),IF(T492="Ja",VLOOKUP($T$2,Plausis!A:E,5,0),IF(U492="Ja",VLOOKUP($U$2,Plausis!A:E,5,0),IF(AA492="Ja",VLOOKUP($AA$2,Plausis!A:E,5,0),IF(AC492="Ja",VLOOKUP($AC$2,Plausis!A:E,5,0),IF(AD492="Ja",VLOOKUP($AD$2,Plausis!A:E,5,0),"")))))))</f>
        <v/>
      </c>
      <c r="AH492" s="52" t="str">
        <f>IF(Y492="Ja",VLOOKUP($Y$2,Plausis!A:E,5,0),"")</f>
        <v/>
      </c>
      <c r="AI492" s="52" t="str">
        <f t="shared" si="160"/>
        <v>Ja</v>
      </c>
      <c r="AJ492" s="52" t="str">
        <f>IF(S492="Ja",VLOOKUP($S$2,Plausis!A:E,5,0),IF(V492="Ja",VLOOKUP($V$2,Plausis!A:E,5,0),IF(X492="Ja",VLOOKUP($X$2,Plausis!A:E,5,0),"")))</f>
        <v/>
      </c>
      <c r="AL492" s="52" t="s">
        <v>2</v>
      </c>
      <c r="AM492" s="114">
        <v>45531</v>
      </c>
      <c r="AN492" s="52" t="s">
        <v>4467</v>
      </c>
      <c r="AO492" s="52" t="str">
        <f>VLOOKUP(B492,'BAT Grundtabelle'!B:T,19,0)</f>
        <v>ja</v>
      </c>
      <c r="AP492" s="105" t="str">
        <f t="shared" si="161"/>
        <v>10448</v>
      </c>
      <c r="AQ492" s="52" t="str">
        <f t="shared" si="162"/>
        <v>Eisenbiegerbetrieb</v>
      </c>
      <c r="AR492" s="52" t="b">
        <f t="shared" si="178"/>
        <v>0</v>
      </c>
      <c r="AS492" s="52" t="b">
        <f t="shared" si="178"/>
        <v>0</v>
      </c>
      <c r="AT492" s="52" t="b">
        <f t="shared" si="178"/>
        <v>0</v>
      </c>
      <c r="AU492" s="52">
        <f t="shared" si="163"/>
        <v>1</v>
      </c>
      <c r="AW492" s="52" t="b">
        <f t="shared" si="164"/>
        <v>0</v>
      </c>
      <c r="AX492" s="52" t="str">
        <f t="shared" si="165"/>
        <v>Unternehmen</v>
      </c>
      <c r="AY492" s="52" t="b">
        <f t="shared" si="166"/>
        <v>0</v>
      </c>
      <c r="AZ492" s="52" t="str">
        <f t="shared" si="167"/>
        <v>10448</v>
      </c>
      <c r="BA492" s="52" t="str">
        <f>VLOOKUP(A492,'BAT Grundtabelle'!A:U,21,0)</f>
        <v>ja</v>
      </c>
      <c r="BB492" s="52" t="str">
        <f t="shared" si="168"/>
        <v>nein</v>
      </c>
      <c r="BC492" s="52" t="str">
        <f t="shared" si="169"/>
        <v>10448</v>
      </c>
      <c r="BD492" s="52" t="str">
        <f t="shared" si="170"/>
        <v>Eisenbiegerbetrieb</v>
      </c>
      <c r="BE492" s="52" t="str">
        <f t="shared" si="171"/>
        <v>Unternehmen</v>
      </c>
      <c r="BF492" s="52">
        <f t="shared" si="172"/>
        <v>1</v>
      </c>
    </row>
    <row r="493" spans="1:58" hidden="1" x14ac:dyDescent="0.35">
      <c r="A493" s="107" t="s">
        <v>2863</v>
      </c>
      <c r="B493" s="75" t="s">
        <v>1108</v>
      </c>
      <c r="C493" s="52" t="s">
        <v>3</v>
      </c>
      <c r="D493" s="52" t="s">
        <v>3</v>
      </c>
      <c r="E493" s="52" t="s">
        <v>2</v>
      </c>
      <c r="F493" s="52" t="s">
        <v>2</v>
      </c>
      <c r="G493" s="52" t="s">
        <v>2</v>
      </c>
      <c r="H493" s="52" t="s">
        <v>2</v>
      </c>
      <c r="I493" s="52" t="s">
        <v>3</v>
      </c>
      <c r="J493" s="52">
        <v>1</v>
      </c>
      <c r="K493" s="52" t="s">
        <v>2</v>
      </c>
      <c r="L493" s="52" t="s">
        <v>2</v>
      </c>
      <c r="M493" s="52" t="s">
        <v>2</v>
      </c>
      <c r="N493" s="52" t="s">
        <v>3</v>
      </c>
      <c r="P493" s="52" t="s">
        <v>4</v>
      </c>
      <c r="Q493" s="52" t="str">
        <f t="shared" ref="Q493:AF502" si="179">IF(ISERROR(FIND(Q$2,$P493,1)),"Nein","Ja")</f>
        <v>Nein</v>
      </c>
      <c r="R493" s="52" t="str">
        <f t="shared" si="179"/>
        <v>Nein</v>
      </c>
      <c r="S493" s="52" t="str">
        <f t="shared" si="179"/>
        <v>Nein</v>
      </c>
      <c r="T493" s="52" t="str">
        <f t="shared" si="179"/>
        <v>Nein</v>
      </c>
      <c r="U493" s="52" t="str">
        <f t="shared" si="179"/>
        <v>Nein</v>
      </c>
      <c r="V493" s="52" t="str">
        <f t="shared" si="179"/>
        <v>Nein</v>
      </c>
      <c r="W493" s="52" t="str">
        <f t="shared" si="179"/>
        <v>Nein</v>
      </c>
      <c r="X493" s="52" t="str">
        <f t="shared" si="179"/>
        <v>Nein</v>
      </c>
      <c r="Y493" s="52" t="str">
        <f t="shared" si="179"/>
        <v>Nein</v>
      </c>
      <c r="Z493" s="52" t="str">
        <f t="shared" si="179"/>
        <v>Nein</v>
      </c>
      <c r="AA493" s="52" t="str">
        <f t="shared" si="179"/>
        <v>Nein</v>
      </c>
      <c r="AB493" s="52" t="str">
        <f t="shared" si="179"/>
        <v>Nein</v>
      </c>
      <c r="AC493" s="52" t="str">
        <f t="shared" si="179"/>
        <v>Nein</v>
      </c>
      <c r="AD493" s="52" t="str">
        <f t="shared" si="179"/>
        <v>Nein</v>
      </c>
      <c r="AE493" s="52" t="str">
        <f t="shared" si="179"/>
        <v>Nein</v>
      </c>
      <c r="AF493" s="52" t="str">
        <f t="shared" si="179"/>
        <v>Nein</v>
      </c>
      <c r="AG493" s="61" t="str">
        <f>IF(Q493="Ja",VLOOKUP($Q$2,Plausis!A:E,5,0),IF(R493="Ja",VLOOKUP($R$2,Plausis!A:E,5,0),IF(T493="Ja",VLOOKUP($T$2,Plausis!A:E,5,0),IF(U493="Ja",VLOOKUP($U$2,Plausis!A:E,5,0),IF(AA493="Ja",VLOOKUP($AA$2,Plausis!A:E,5,0),IF(AC493="Ja",VLOOKUP($AC$2,Plausis!A:E,5,0),IF(AD493="Ja",VLOOKUP($AD$2,Plausis!A:E,5,0),"")))))))</f>
        <v/>
      </c>
      <c r="AH493" s="52" t="str">
        <f>IF(Y493="Ja",VLOOKUP($Y$2,Plausis!A:E,5,0),"")</f>
        <v/>
      </c>
      <c r="AI493" s="52" t="str">
        <f t="shared" si="160"/>
        <v>Ja</v>
      </c>
      <c r="AJ493" s="52" t="str">
        <f>IF(S493="Ja",VLOOKUP($S$2,Plausis!A:E,5,0),IF(V493="Ja",VLOOKUP($V$2,Plausis!A:E,5,0),IF(X493="Ja",VLOOKUP($X$2,Plausis!A:E,5,0),"")))</f>
        <v/>
      </c>
      <c r="AL493" s="52" t="s">
        <v>2</v>
      </c>
      <c r="AM493" s="114">
        <v>45531</v>
      </c>
      <c r="AN493" s="52" t="s">
        <v>4467</v>
      </c>
      <c r="AO493" s="52" t="str">
        <f>VLOOKUP(B493,'BAT Grundtabelle'!B:T,19,0)</f>
        <v>ja</v>
      </c>
      <c r="AP493" s="105" t="str">
        <f t="shared" si="161"/>
        <v>10449</v>
      </c>
      <c r="AQ493" s="52" t="str">
        <f t="shared" si="162"/>
        <v>Eisenflecht- und Monierbetrieb</v>
      </c>
      <c r="AR493" s="52" t="b">
        <f t="shared" si="178"/>
        <v>0</v>
      </c>
      <c r="AS493" s="52" t="b">
        <f t="shared" si="178"/>
        <v>0</v>
      </c>
      <c r="AT493" s="52" t="b">
        <f t="shared" si="178"/>
        <v>0</v>
      </c>
      <c r="AU493" s="52">
        <f t="shared" si="163"/>
        <v>1</v>
      </c>
      <c r="AW493" s="52" t="b">
        <f t="shared" si="164"/>
        <v>0</v>
      </c>
      <c r="AX493" s="52" t="str">
        <f t="shared" si="165"/>
        <v>Unternehmen</v>
      </c>
      <c r="AY493" s="52" t="b">
        <f t="shared" si="166"/>
        <v>0</v>
      </c>
      <c r="AZ493" s="52" t="str">
        <f t="shared" si="167"/>
        <v>10449</v>
      </c>
      <c r="BA493" s="52" t="str">
        <f>VLOOKUP(A493,'BAT Grundtabelle'!A:U,21,0)</f>
        <v>ja</v>
      </c>
      <c r="BB493" s="52" t="str">
        <f t="shared" si="168"/>
        <v>nein</v>
      </c>
      <c r="BC493" s="52" t="str">
        <f t="shared" si="169"/>
        <v>10449</v>
      </c>
      <c r="BD493" s="52" t="str">
        <f t="shared" si="170"/>
        <v>Eisenflecht- und Monierbetrieb</v>
      </c>
      <c r="BE493" s="52" t="str">
        <f t="shared" si="171"/>
        <v>Unternehmen</v>
      </c>
      <c r="BF493" s="52">
        <f t="shared" si="172"/>
        <v>1</v>
      </c>
    </row>
    <row r="494" spans="1:58" hidden="1" x14ac:dyDescent="0.35">
      <c r="A494" s="107" t="s">
        <v>2864</v>
      </c>
      <c r="B494" s="75" t="s">
        <v>1110</v>
      </c>
      <c r="C494" s="52" t="s">
        <v>3</v>
      </c>
      <c r="D494" s="52" t="s">
        <v>3</v>
      </c>
      <c r="E494" s="52" t="s">
        <v>2</v>
      </c>
      <c r="F494" s="52" t="s">
        <v>2</v>
      </c>
      <c r="G494" s="52" t="s">
        <v>2</v>
      </c>
      <c r="H494" s="52" t="s">
        <v>2</v>
      </c>
      <c r="I494" s="52" t="s">
        <v>3</v>
      </c>
      <c r="J494" s="52">
        <v>1</v>
      </c>
      <c r="K494" s="52" t="s">
        <v>2</v>
      </c>
      <c r="L494" s="52" t="s">
        <v>2</v>
      </c>
      <c r="M494" s="52" t="s">
        <v>2</v>
      </c>
      <c r="N494" s="52" t="s">
        <v>3</v>
      </c>
      <c r="P494" s="52" t="s">
        <v>4</v>
      </c>
      <c r="Q494" s="52" t="str">
        <f t="shared" si="179"/>
        <v>Nein</v>
      </c>
      <c r="R494" s="52" t="str">
        <f t="shared" si="179"/>
        <v>Nein</v>
      </c>
      <c r="S494" s="52" t="str">
        <f t="shared" si="179"/>
        <v>Nein</v>
      </c>
      <c r="T494" s="52" t="str">
        <f t="shared" si="179"/>
        <v>Nein</v>
      </c>
      <c r="U494" s="52" t="str">
        <f t="shared" si="179"/>
        <v>Nein</v>
      </c>
      <c r="V494" s="52" t="str">
        <f t="shared" si="179"/>
        <v>Nein</v>
      </c>
      <c r="W494" s="52" t="str">
        <f t="shared" si="179"/>
        <v>Nein</v>
      </c>
      <c r="X494" s="52" t="str">
        <f t="shared" si="179"/>
        <v>Nein</v>
      </c>
      <c r="Y494" s="52" t="str">
        <f t="shared" si="179"/>
        <v>Nein</v>
      </c>
      <c r="Z494" s="52" t="str">
        <f t="shared" si="179"/>
        <v>Nein</v>
      </c>
      <c r="AA494" s="52" t="str">
        <f t="shared" si="179"/>
        <v>Nein</v>
      </c>
      <c r="AB494" s="52" t="str">
        <f t="shared" si="179"/>
        <v>Nein</v>
      </c>
      <c r="AC494" s="52" t="str">
        <f t="shared" si="179"/>
        <v>Nein</v>
      </c>
      <c r="AD494" s="52" t="str">
        <f t="shared" si="179"/>
        <v>Nein</v>
      </c>
      <c r="AE494" s="52" t="str">
        <f t="shared" si="179"/>
        <v>Nein</v>
      </c>
      <c r="AF494" s="52" t="str">
        <f t="shared" si="179"/>
        <v>Nein</v>
      </c>
      <c r="AG494" s="61" t="str">
        <f>IF(Q494="Ja",VLOOKUP($Q$2,Plausis!A:E,5,0),IF(R494="Ja",VLOOKUP($R$2,Plausis!A:E,5,0),IF(T494="Ja",VLOOKUP($T$2,Plausis!A:E,5,0),IF(U494="Ja",VLOOKUP($U$2,Plausis!A:E,5,0),IF(AA494="Ja",VLOOKUP($AA$2,Plausis!A:E,5,0),IF(AC494="Ja",VLOOKUP($AC$2,Plausis!A:E,5,0),IF(AD494="Ja",VLOOKUP($AD$2,Plausis!A:E,5,0),"")))))))</f>
        <v/>
      </c>
      <c r="AH494" s="52" t="str">
        <f>IF(Y494="Ja",VLOOKUP($Y$2,Plausis!A:E,5,0),"")</f>
        <v/>
      </c>
      <c r="AI494" s="52" t="str">
        <f t="shared" si="160"/>
        <v>Ja</v>
      </c>
      <c r="AJ494" s="52" t="str">
        <f>IF(S494="Ja",VLOOKUP($S$2,Plausis!A:E,5,0),IF(V494="Ja",VLOOKUP($V$2,Plausis!A:E,5,0),IF(X494="Ja",VLOOKUP($X$2,Plausis!A:E,5,0),"")))</f>
        <v/>
      </c>
      <c r="AL494" s="52" t="s">
        <v>2</v>
      </c>
      <c r="AM494" s="114">
        <v>45531</v>
      </c>
      <c r="AN494" s="52" t="s">
        <v>4467</v>
      </c>
      <c r="AO494" s="52" t="str">
        <f>VLOOKUP(B494,'BAT Grundtabelle'!B:T,19,0)</f>
        <v>ja</v>
      </c>
      <c r="AP494" s="105" t="str">
        <f t="shared" si="161"/>
        <v>10450</v>
      </c>
      <c r="AQ494" s="52" t="str">
        <f t="shared" si="162"/>
        <v>Eisenwareneinzelhandel (nur Kleinteile, ohne Altmetall)</v>
      </c>
      <c r="AR494" s="52" t="b">
        <f t="shared" si="178"/>
        <v>0</v>
      </c>
      <c r="AS494" s="52" t="b">
        <f t="shared" si="178"/>
        <v>0</v>
      </c>
      <c r="AT494" s="52" t="b">
        <f t="shared" si="178"/>
        <v>0</v>
      </c>
      <c r="AU494" s="52">
        <f t="shared" si="163"/>
        <v>1</v>
      </c>
      <c r="AW494" s="52" t="b">
        <f t="shared" si="164"/>
        <v>0</v>
      </c>
      <c r="AX494" s="52" t="str">
        <f t="shared" si="165"/>
        <v>Unternehmen</v>
      </c>
      <c r="AY494" s="52" t="b">
        <f t="shared" si="166"/>
        <v>0</v>
      </c>
      <c r="AZ494" s="52" t="str">
        <f t="shared" si="167"/>
        <v>10450</v>
      </c>
      <c r="BA494" s="52" t="str">
        <f>VLOOKUP(A494,'BAT Grundtabelle'!A:U,21,0)</f>
        <v>ja</v>
      </c>
      <c r="BB494" s="52" t="str">
        <f t="shared" si="168"/>
        <v>nein</v>
      </c>
      <c r="BC494" s="52" t="str">
        <f t="shared" si="169"/>
        <v>10450</v>
      </c>
      <c r="BD494" s="52" t="str">
        <f t="shared" si="170"/>
        <v>Eisenwareneinzelhandel (nur Kleinteile, ohne Altmetall)</v>
      </c>
      <c r="BE494" s="52" t="str">
        <f t="shared" si="171"/>
        <v>Unternehmen</v>
      </c>
      <c r="BF494" s="52">
        <f t="shared" si="172"/>
        <v>1</v>
      </c>
    </row>
    <row r="495" spans="1:58" hidden="1" x14ac:dyDescent="0.35">
      <c r="A495" s="107" t="s">
        <v>2865</v>
      </c>
      <c r="B495" s="75" t="s">
        <v>1116</v>
      </c>
      <c r="C495" s="52" t="s">
        <v>3</v>
      </c>
      <c r="D495" s="52" t="s">
        <v>3</v>
      </c>
      <c r="E495" s="52" t="s">
        <v>2</v>
      </c>
      <c r="F495" s="52" t="s">
        <v>2</v>
      </c>
      <c r="G495" s="52" t="s">
        <v>2</v>
      </c>
      <c r="H495" s="52" t="s">
        <v>2</v>
      </c>
      <c r="I495" s="52" t="s">
        <v>3</v>
      </c>
      <c r="J495" s="52">
        <v>1</v>
      </c>
      <c r="K495" s="52" t="s">
        <v>2</v>
      </c>
      <c r="L495" s="52" t="s">
        <v>2</v>
      </c>
      <c r="M495" s="52" t="s">
        <v>2</v>
      </c>
      <c r="N495" s="52" t="s">
        <v>3</v>
      </c>
      <c r="P495" s="52" t="s">
        <v>4</v>
      </c>
      <c r="Q495" s="52" t="str">
        <f t="shared" si="179"/>
        <v>Nein</v>
      </c>
      <c r="R495" s="52" t="str">
        <f t="shared" si="179"/>
        <v>Nein</v>
      </c>
      <c r="S495" s="52" t="str">
        <f t="shared" si="179"/>
        <v>Nein</v>
      </c>
      <c r="T495" s="52" t="str">
        <f t="shared" si="179"/>
        <v>Nein</v>
      </c>
      <c r="U495" s="52" t="str">
        <f t="shared" si="179"/>
        <v>Nein</v>
      </c>
      <c r="V495" s="52" t="str">
        <f t="shared" si="179"/>
        <v>Nein</v>
      </c>
      <c r="W495" s="52" t="str">
        <f t="shared" si="179"/>
        <v>Nein</v>
      </c>
      <c r="X495" s="52" t="str">
        <f t="shared" si="179"/>
        <v>Nein</v>
      </c>
      <c r="Y495" s="52" t="str">
        <f t="shared" si="179"/>
        <v>Nein</v>
      </c>
      <c r="Z495" s="52" t="str">
        <f t="shared" si="179"/>
        <v>Nein</v>
      </c>
      <c r="AA495" s="52" t="str">
        <f t="shared" si="179"/>
        <v>Nein</v>
      </c>
      <c r="AB495" s="52" t="str">
        <f t="shared" si="179"/>
        <v>Nein</v>
      </c>
      <c r="AC495" s="52" t="str">
        <f t="shared" si="179"/>
        <v>Nein</v>
      </c>
      <c r="AD495" s="52" t="str">
        <f t="shared" si="179"/>
        <v>Nein</v>
      </c>
      <c r="AE495" s="52" t="str">
        <f t="shared" si="179"/>
        <v>Nein</v>
      </c>
      <c r="AF495" s="52" t="str">
        <f t="shared" si="179"/>
        <v>Nein</v>
      </c>
      <c r="AG495" s="61" t="str">
        <f>IF(Q495="Ja",VLOOKUP($Q$2,Plausis!A:E,5,0),IF(R495="Ja",VLOOKUP($R$2,Plausis!A:E,5,0),IF(T495="Ja",VLOOKUP($T$2,Plausis!A:E,5,0),IF(U495="Ja",VLOOKUP($U$2,Plausis!A:E,5,0),IF(AA495="Ja",VLOOKUP($AA$2,Plausis!A:E,5,0),IF(AC495="Ja",VLOOKUP($AC$2,Plausis!A:E,5,0),IF(AD495="Ja",VLOOKUP($AD$2,Plausis!A:E,5,0),"")))))))</f>
        <v/>
      </c>
      <c r="AH495" s="52" t="str">
        <f>IF(Y495="Ja",VLOOKUP($Y$2,Plausis!A:E,5,0),"")</f>
        <v/>
      </c>
      <c r="AI495" s="52" t="str">
        <f t="shared" si="160"/>
        <v>Ja</v>
      </c>
      <c r="AJ495" s="52" t="str">
        <f>IF(S495="Ja",VLOOKUP($S$2,Plausis!A:E,5,0),IF(V495="Ja",VLOOKUP($V$2,Plausis!A:E,5,0),IF(X495="Ja",VLOOKUP($X$2,Plausis!A:E,5,0),"")))</f>
        <v/>
      </c>
      <c r="AL495" s="52" t="s">
        <v>2</v>
      </c>
      <c r="AM495" s="114">
        <v>45531</v>
      </c>
      <c r="AN495" s="52" t="s">
        <v>4467</v>
      </c>
      <c r="AO495" s="52" t="str">
        <f>VLOOKUP(B495,'BAT Grundtabelle'!B:T,19,0)</f>
        <v>ja</v>
      </c>
      <c r="AP495" s="105" t="str">
        <f t="shared" si="161"/>
        <v>10451</v>
      </c>
      <c r="AQ495" s="52" t="str">
        <f t="shared" si="162"/>
        <v>Eislaufflächen</v>
      </c>
      <c r="AR495" s="52" t="b">
        <f t="shared" si="178"/>
        <v>0</v>
      </c>
      <c r="AS495" s="52" t="b">
        <f t="shared" si="178"/>
        <v>0</v>
      </c>
      <c r="AT495" s="52" t="b">
        <f t="shared" si="178"/>
        <v>0</v>
      </c>
      <c r="AU495" s="52">
        <f t="shared" si="163"/>
        <v>1</v>
      </c>
      <c r="AW495" s="52" t="b">
        <f t="shared" si="164"/>
        <v>0</v>
      </c>
      <c r="AX495" s="52" t="str">
        <f t="shared" si="165"/>
        <v>Unternehmen</v>
      </c>
      <c r="AY495" s="52" t="b">
        <f t="shared" si="166"/>
        <v>0</v>
      </c>
      <c r="AZ495" s="52" t="str">
        <f t="shared" si="167"/>
        <v>10451</v>
      </c>
      <c r="BA495" s="52" t="str">
        <f>VLOOKUP(A495,'BAT Grundtabelle'!A:U,21,0)</f>
        <v>ja</v>
      </c>
      <c r="BB495" s="52" t="str">
        <f t="shared" si="168"/>
        <v>nein</v>
      </c>
      <c r="BC495" s="52" t="str">
        <f t="shared" si="169"/>
        <v>10451</v>
      </c>
      <c r="BD495" s="52" t="str">
        <f t="shared" si="170"/>
        <v>Eislaufflächen</v>
      </c>
      <c r="BE495" s="52" t="str">
        <f t="shared" si="171"/>
        <v>Unternehmen</v>
      </c>
      <c r="BF495" s="52">
        <f t="shared" si="172"/>
        <v>1</v>
      </c>
    </row>
    <row r="496" spans="1:58" hidden="1" x14ac:dyDescent="0.35">
      <c r="A496" s="107" t="s">
        <v>2866</v>
      </c>
      <c r="B496" s="75" t="s">
        <v>1117</v>
      </c>
      <c r="C496" s="52" t="s">
        <v>3</v>
      </c>
      <c r="D496" s="52" t="s">
        <v>3</v>
      </c>
      <c r="E496" s="52" t="s">
        <v>2</v>
      </c>
      <c r="F496" s="52" t="s">
        <v>2</v>
      </c>
      <c r="G496" s="52" t="s">
        <v>2</v>
      </c>
      <c r="H496" s="52" t="s">
        <v>2</v>
      </c>
      <c r="I496" s="52" t="s">
        <v>3</v>
      </c>
      <c r="J496" s="52">
        <v>1</v>
      </c>
      <c r="K496" s="52" t="s">
        <v>2</v>
      </c>
      <c r="L496" s="52" t="s">
        <v>2</v>
      </c>
      <c r="M496" s="52" t="s">
        <v>2</v>
      </c>
      <c r="N496" s="52" t="s">
        <v>3</v>
      </c>
      <c r="P496" s="52" t="s">
        <v>4</v>
      </c>
      <c r="Q496" s="52" t="str">
        <f t="shared" si="179"/>
        <v>Nein</v>
      </c>
      <c r="R496" s="52" t="str">
        <f t="shared" si="179"/>
        <v>Nein</v>
      </c>
      <c r="S496" s="52" t="str">
        <f t="shared" si="179"/>
        <v>Nein</v>
      </c>
      <c r="T496" s="52" t="str">
        <f t="shared" si="179"/>
        <v>Nein</v>
      </c>
      <c r="U496" s="52" t="str">
        <f t="shared" si="179"/>
        <v>Nein</v>
      </c>
      <c r="V496" s="52" t="str">
        <f t="shared" si="179"/>
        <v>Nein</v>
      </c>
      <c r="W496" s="52" t="str">
        <f t="shared" si="179"/>
        <v>Nein</v>
      </c>
      <c r="X496" s="52" t="str">
        <f t="shared" si="179"/>
        <v>Nein</v>
      </c>
      <c r="Y496" s="52" t="str">
        <f t="shared" si="179"/>
        <v>Nein</v>
      </c>
      <c r="Z496" s="52" t="str">
        <f t="shared" si="179"/>
        <v>Nein</v>
      </c>
      <c r="AA496" s="52" t="str">
        <f t="shared" si="179"/>
        <v>Nein</v>
      </c>
      <c r="AB496" s="52" t="str">
        <f t="shared" si="179"/>
        <v>Nein</v>
      </c>
      <c r="AC496" s="52" t="str">
        <f t="shared" si="179"/>
        <v>Nein</v>
      </c>
      <c r="AD496" s="52" t="str">
        <f t="shared" si="179"/>
        <v>Nein</v>
      </c>
      <c r="AE496" s="52" t="str">
        <f t="shared" si="179"/>
        <v>Nein</v>
      </c>
      <c r="AF496" s="52" t="str">
        <f t="shared" si="179"/>
        <v>Nein</v>
      </c>
      <c r="AG496" s="61" t="str">
        <f>IF(Q496="Ja",VLOOKUP($Q$2,Plausis!A:E,5,0),IF(R496="Ja",VLOOKUP($R$2,Plausis!A:E,5,0),IF(T496="Ja",VLOOKUP($T$2,Plausis!A:E,5,0),IF(U496="Ja",VLOOKUP($U$2,Plausis!A:E,5,0),IF(AA496="Ja",VLOOKUP($AA$2,Plausis!A:E,5,0),IF(AC496="Ja",VLOOKUP($AC$2,Plausis!A:E,5,0),IF(AD496="Ja",VLOOKUP($AD$2,Plausis!A:E,5,0),"")))))))</f>
        <v/>
      </c>
      <c r="AH496" s="52" t="str">
        <f>IF(Y496="Ja",VLOOKUP($Y$2,Plausis!A:E,5,0),"")</f>
        <v/>
      </c>
      <c r="AI496" s="52" t="str">
        <f t="shared" si="160"/>
        <v>Ja</v>
      </c>
      <c r="AJ496" s="52" t="str">
        <f>IF(S496="Ja",VLOOKUP($S$2,Plausis!A:E,5,0),IF(V496="Ja",VLOOKUP($V$2,Plausis!A:E,5,0),IF(X496="Ja",VLOOKUP($X$2,Plausis!A:E,5,0),"")))</f>
        <v/>
      </c>
      <c r="AL496" s="52" t="s">
        <v>2</v>
      </c>
      <c r="AM496" s="114">
        <v>45531</v>
      </c>
      <c r="AN496" s="52" t="s">
        <v>4467</v>
      </c>
      <c r="AO496" s="52" t="str">
        <f>VLOOKUP(B496,'BAT Grundtabelle'!B:T,19,0)</f>
        <v>ja</v>
      </c>
      <c r="AP496" s="105" t="str">
        <f t="shared" si="161"/>
        <v>10452</v>
      </c>
      <c r="AQ496" s="52" t="str">
        <f t="shared" si="162"/>
        <v>Eissporthalle</v>
      </c>
      <c r="AR496" s="52" t="b">
        <f t="shared" si="178"/>
        <v>0</v>
      </c>
      <c r="AS496" s="52" t="b">
        <f t="shared" si="178"/>
        <v>0</v>
      </c>
      <c r="AT496" s="52" t="b">
        <f t="shared" si="178"/>
        <v>0</v>
      </c>
      <c r="AU496" s="52">
        <f t="shared" si="163"/>
        <v>1</v>
      </c>
      <c r="AW496" s="52" t="b">
        <f t="shared" si="164"/>
        <v>0</v>
      </c>
      <c r="AX496" s="52" t="str">
        <f t="shared" si="165"/>
        <v>Unternehmen</v>
      </c>
      <c r="AY496" s="52" t="b">
        <f t="shared" si="166"/>
        <v>0</v>
      </c>
      <c r="AZ496" s="52" t="str">
        <f t="shared" si="167"/>
        <v>10452</v>
      </c>
      <c r="BA496" s="52" t="str">
        <f>VLOOKUP(A496,'BAT Grundtabelle'!A:U,21,0)</f>
        <v>ja</v>
      </c>
      <c r="BB496" s="52" t="str">
        <f t="shared" si="168"/>
        <v>nein</v>
      </c>
      <c r="BC496" s="52" t="str">
        <f t="shared" si="169"/>
        <v>10452</v>
      </c>
      <c r="BD496" s="52" t="str">
        <f t="shared" si="170"/>
        <v>Eissporthalle</v>
      </c>
      <c r="BE496" s="52" t="str">
        <f t="shared" si="171"/>
        <v>Unternehmen</v>
      </c>
      <c r="BF496" s="52">
        <f t="shared" si="172"/>
        <v>1</v>
      </c>
    </row>
    <row r="497" spans="1:58" hidden="1" x14ac:dyDescent="0.35">
      <c r="A497" s="107" t="s">
        <v>2867</v>
      </c>
      <c r="B497" s="75" t="s">
        <v>1802</v>
      </c>
      <c r="C497" s="52" t="s">
        <v>2</v>
      </c>
      <c r="D497" s="52" t="s">
        <v>2</v>
      </c>
      <c r="E497" s="52" t="s">
        <v>2</v>
      </c>
      <c r="F497" s="52" t="s">
        <v>2</v>
      </c>
      <c r="G497" s="52" t="s">
        <v>2</v>
      </c>
      <c r="H497" s="52" t="s">
        <v>3</v>
      </c>
      <c r="I497" s="52" t="s">
        <v>2</v>
      </c>
      <c r="J497" s="52" t="s">
        <v>2</v>
      </c>
      <c r="K497" s="52" t="s">
        <v>2</v>
      </c>
      <c r="L497" s="52" t="s">
        <v>2</v>
      </c>
      <c r="M497" s="52" t="s">
        <v>2</v>
      </c>
      <c r="N497" s="52" t="s">
        <v>2</v>
      </c>
      <c r="O497" s="52" t="s">
        <v>2411</v>
      </c>
      <c r="P497" s="52" t="s">
        <v>59</v>
      </c>
      <c r="Q497" s="52" t="str">
        <f t="shared" si="179"/>
        <v>Nein</v>
      </c>
      <c r="R497" s="52" t="str">
        <f t="shared" si="179"/>
        <v>Nein</v>
      </c>
      <c r="S497" s="52" t="str">
        <f t="shared" si="179"/>
        <v>Nein</v>
      </c>
      <c r="T497" s="52" t="str">
        <f t="shared" si="179"/>
        <v>Nein</v>
      </c>
      <c r="U497" s="52" t="str">
        <f t="shared" si="179"/>
        <v>Nein</v>
      </c>
      <c r="V497" s="52" t="str">
        <f t="shared" si="179"/>
        <v>Nein</v>
      </c>
      <c r="W497" s="52" t="str">
        <f t="shared" si="179"/>
        <v>Nein</v>
      </c>
      <c r="X497" s="52" t="str">
        <f t="shared" si="179"/>
        <v>Nein</v>
      </c>
      <c r="Y497" s="52" t="str">
        <f t="shared" si="179"/>
        <v>Nein</v>
      </c>
      <c r="Z497" s="52" t="str">
        <f t="shared" si="179"/>
        <v>Nein</v>
      </c>
      <c r="AA497" s="52" t="str">
        <f t="shared" si="179"/>
        <v>Nein</v>
      </c>
      <c r="AB497" s="52" t="str">
        <f t="shared" si="179"/>
        <v>Nein</v>
      </c>
      <c r="AC497" s="52" t="str">
        <f t="shared" si="179"/>
        <v>Nein</v>
      </c>
      <c r="AD497" s="52" t="str">
        <f t="shared" si="179"/>
        <v>Nein</v>
      </c>
      <c r="AE497" s="52" t="str">
        <f t="shared" si="179"/>
        <v>Nein</v>
      </c>
      <c r="AF497" s="52" t="str">
        <f t="shared" si="179"/>
        <v>Nein</v>
      </c>
      <c r="AG497" s="61" t="str">
        <f>IF(Q497="Ja",VLOOKUP($Q$2,Plausis!A:E,5,0),IF(R497="Ja",VLOOKUP($R$2,Plausis!A:E,5,0),IF(T497="Ja",VLOOKUP($T$2,Plausis!A:E,5,0),IF(U497="Ja",VLOOKUP($U$2,Plausis!A:E,5,0),IF(AA497="Ja",VLOOKUP($AA$2,Plausis!A:E,5,0),IF(AC497="Ja",VLOOKUP($AC$2,Plausis!A:E,5,0),IF(AD497="Ja",VLOOKUP($AD$2,Plausis!A:E,5,0),"")))))))</f>
        <v/>
      </c>
      <c r="AH497" s="52" t="str">
        <f>IF(Y497="Ja",VLOOKUP($Y$2,Plausis!A:E,5,0),"")</f>
        <v/>
      </c>
      <c r="AI497" s="52" t="str">
        <f t="shared" si="160"/>
        <v>Nein</v>
      </c>
      <c r="AJ497" s="52" t="str">
        <f>IF(S497="Ja",VLOOKUP($S$2,Plausis!A:E,5,0),IF(V497="Ja",VLOOKUP($V$2,Plausis!A:E,5,0),IF(X497="Ja",VLOOKUP($X$2,Plausis!A:E,5,0),"")))</f>
        <v/>
      </c>
      <c r="AL497" s="52" t="s">
        <v>2</v>
      </c>
      <c r="AM497" s="114">
        <v>45531</v>
      </c>
      <c r="AN497" s="52" t="s">
        <v>4467</v>
      </c>
      <c r="AO497" s="52" t="str">
        <f>VLOOKUP(B497,'BAT Grundtabelle'!B:T,19,0)</f>
        <v>ja</v>
      </c>
      <c r="AP497" s="105" t="str">
        <f t="shared" si="161"/>
        <v>10453</v>
      </c>
      <c r="AQ497" s="52" t="str">
        <f t="shared" si="162"/>
        <v>Eissportverein</v>
      </c>
      <c r="AR497" s="52" t="b">
        <f t="shared" si="178"/>
        <v>0</v>
      </c>
      <c r="AS497" s="52" t="b">
        <f t="shared" si="178"/>
        <v>0</v>
      </c>
      <c r="AT497" s="52" t="b">
        <f t="shared" si="178"/>
        <v>0</v>
      </c>
      <c r="AU497" s="52" t="str">
        <f t="shared" si="163"/>
        <v>Eigener Tarif</v>
      </c>
      <c r="AW497" s="52" t="b">
        <f t="shared" si="164"/>
        <v>0</v>
      </c>
      <c r="AX497" s="52" t="str">
        <f t="shared" si="165"/>
        <v>Eigener Tarif</v>
      </c>
      <c r="AY497" s="52" t="b">
        <f t="shared" si="166"/>
        <v>0</v>
      </c>
      <c r="AZ497" s="52" t="str">
        <f t="shared" si="167"/>
        <v>10453</v>
      </c>
      <c r="BA497" s="52" t="str">
        <f>VLOOKUP(A497,'BAT Grundtabelle'!A:U,21,0)</f>
        <v>nein</v>
      </c>
      <c r="BB497" s="52" t="str">
        <f t="shared" si="168"/>
        <v>nein</v>
      </c>
      <c r="BC497" s="52" t="str">
        <f t="shared" si="169"/>
        <v>10453</v>
      </c>
      <c r="BD497" s="52" t="str">
        <f t="shared" si="170"/>
        <v>Eissportverein</v>
      </c>
      <c r="BE497" s="52" t="str">
        <f t="shared" si="171"/>
        <v>Eigener Tarif</v>
      </c>
      <c r="BF497" s="52" t="str">
        <f t="shared" si="172"/>
        <v>Eigener Tarif</v>
      </c>
    </row>
    <row r="498" spans="1:58" hidden="1" x14ac:dyDescent="0.35">
      <c r="A498" s="107" t="s">
        <v>2868</v>
      </c>
      <c r="B498" s="75" t="s">
        <v>671</v>
      </c>
      <c r="C498" s="52" t="s">
        <v>3</v>
      </c>
      <c r="D498" s="52" t="s">
        <v>3</v>
      </c>
      <c r="E498" s="52" t="s">
        <v>2</v>
      </c>
      <c r="F498" s="52" t="s">
        <v>2</v>
      </c>
      <c r="G498" s="52" t="s">
        <v>2</v>
      </c>
      <c r="H498" s="52" t="s">
        <v>2</v>
      </c>
      <c r="I498" s="52" t="s">
        <v>3</v>
      </c>
      <c r="J498" s="52">
        <v>3</v>
      </c>
      <c r="K498" s="52" t="s">
        <v>2</v>
      </c>
      <c r="L498" s="52" t="s">
        <v>2</v>
      </c>
      <c r="M498" s="52" t="s">
        <v>2</v>
      </c>
      <c r="N498" s="52" t="s">
        <v>3</v>
      </c>
      <c r="P498" s="52" t="s">
        <v>4</v>
      </c>
      <c r="Q498" s="52" t="str">
        <f t="shared" si="179"/>
        <v>Nein</v>
      </c>
      <c r="R498" s="52" t="str">
        <f t="shared" si="179"/>
        <v>Nein</v>
      </c>
      <c r="S498" s="52" t="str">
        <f t="shared" si="179"/>
        <v>Nein</v>
      </c>
      <c r="T498" s="52" t="str">
        <f t="shared" si="179"/>
        <v>Nein</v>
      </c>
      <c r="U498" s="52" t="str">
        <f t="shared" si="179"/>
        <v>Nein</v>
      </c>
      <c r="V498" s="52" t="str">
        <f t="shared" si="179"/>
        <v>Nein</v>
      </c>
      <c r="W498" s="52" t="str">
        <f t="shared" si="179"/>
        <v>Nein</v>
      </c>
      <c r="X498" s="52" t="str">
        <f t="shared" si="179"/>
        <v>Nein</v>
      </c>
      <c r="Y498" s="52" t="str">
        <f t="shared" si="179"/>
        <v>Nein</v>
      </c>
      <c r="Z498" s="52" t="str">
        <f t="shared" si="179"/>
        <v>Nein</v>
      </c>
      <c r="AA498" s="52" t="str">
        <f t="shared" si="179"/>
        <v>Nein</v>
      </c>
      <c r="AB498" s="52" t="str">
        <f t="shared" si="179"/>
        <v>Nein</v>
      </c>
      <c r="AC498" s="52" t="str">
        <f t="shared" si="179"/>
        <v>Nein</v>
      </c>
      <c r="AD498" s="52" t="str">
        <f t="shared" si="179"/>
        <v>Nein</v>
      </c>
      <c r="AE498" s="52" t="str">
        <f t="shared" si="179"/>
        <v>Nein</v>
      </c>
      <c r="AF498" s="52" t="str">
        <f t="shared" si="179"/>
        <v>Nein</v>
      </c>
      <c r="AG498" s="61" t="str">
        <f>IF(Q498="Ja",VLOOKUP($Q$2,Plausis!A:E,5,0),IF(R498="Ja",VLOOKUP($R$2,Plausis!A:E,5,0),IF(T498="Ja",VLOOKUP($T$2,Plausis!A:E,5,0),IF(U498="Ja",VLOOKUP($U$2,Plausis!A:E,5,0),IF(AA498="Ja",VLOOKUP($AA$2,Plausis!A:E,5,0),IF(AC498="Ja",VLOOKUP($AC$2,Plausis!A:E,5,0),IF(AD498="Ja",VLOOKUP($AD$2,Plausis!A:E,5,0),"")))))))</f>
        <v/>
      </c>
      <c r="AH498" s="52" t="str">
        <f>IF(Y498="Ja",VLOOKUP($Y$2,Plausis!A:E,5,0),"")</f>
        <v/>
      </c>
      <c r="AI498" s="52" t="str">
        <f t="shared" si="160"/>
        <v>Ja</v>
      </c>
      <c r="AJ498" s="52" t="str">
        <f>IF(S498="Ja",VLOOKUP($S$2,Plausis!A:E,5,0),IF(V498="Ja",VLOOKUP($V$2,Plausis!A:E,5,0),IF(X498="Ja",VLOOKUP($X$2,Plausis!A:E,5,0),"")))</f>
        <v/>
      </c>
      <c r="AL498" s="52" t="s">
        <v>2</v>
      </c>
      <c r="AM498" s="114">
        <v>45531</v>
      </c>
      <c r="AN498" s="52" t="s">
        <v>4467</v>
      </c>
      <c r="AO498" s="52" t="str">
        <f>VLOOKUP(B498,'BAT Grundtabelle'!B:T,19,0)</f>
        <v>ja</v>
      </c>
      <c r="AP498" s="105" t="str">
        <f t="shared" si="161"/>
        <v>10454</v>
      </c>
      <c r="AQ498" s="52" t="str">
        <f t="shared" si="162"/>
        <v>Elektrische Kraftstation</v>
      </c>
      <c r="AR498" s="52" t="b">
        <f t="shared" si="178"/>
        <v>0</v>
      </c>
      <c r="AS498" s="52" t="b">
        <f t="shared" si="178"/>
        <v>0</v>
      </c>
      <c r="AT498" s="52" t="b">
        <f t="shared" si="178"/>
        <v>0</v>
      </c>
      <c r="AU498" s="52">
        <f t="shared" si="163"/>
        <v>3</v>
      </c>
      <c r="AW498" s="52" t="b">
        <f t="shared" si="164"/>
        <v>0</v>
      </c>
      <c r="AX498" s="52" t="str">
        <f t="shared" si="165"/>
        <v>Unternehmen</v>
      </c>
      <c r="AY498" s="52" t="b">
        <f t="shared" si="166"/>
        <v>0</v>
      </c>
      <c r="AZ498" s="52" t="str">
        <f t="shared" si="167"/>
        <v>10454</v>
      </c>
      <c r="BA498" s="52" t="str">
        <f>VLOOKUP(A498,'BAT Grundtabelle'!A:U,21,0)</f>
        <v>ja</v>
      </c>
      <c r="BB498" s="52" t="str">
        <f t="shared" si="168"/>
        <v>nein</v>
      </c>
      <c r="BC498" s="52" t="str">
        <f t="shared" si="169"/>
        <v>10454</v>
      </c>
      <c r="BD498" s="52" t="str">
        <f t="shared" si="170"/>
        <v>Elektrische Kraftstation</v>
      </c>
      <c r="BE498" s="52" t="str">
        <f t="shared" si="171"/>
        <v>Unternehmen</v>
      </c>
      <c r="BF498" s="52">
        <f t="shared" si="172"/>
        <v>3</v>
      </c>
    </row>
    <row r="499" spans="1:58" hidden="1" x14ac:dyDescent="0.35">
      <c r="A499" s="107" t="s">
        <v>2869</v>
      </c>
      <c r="B499" s="75" t="s">
        <v>672</v>
      </c>
      <c r="C499" s="52" t="s">
        <v>3</v>
      </c>
      <c r="D499" s="52" t="s">
        <v>3</v>
      </c>
      <c r="E499" s="52" t="s">
        <v>2</v>
      </c>
      <c r="F499" s="52" t="s">
        <v>2</v>
      </c>
      <c r="G499" s="52" t="s">
        <v>2</v>
      </c>
      <c r="H499" s="52" t="s">
        <v>2</v>
      </c>
      <c r="I499" s="52" t="s">
        <v>3</v>
      </c>
      <c r="J499" s="52">
        <v>3</v>
      </c>
      <c r="K499" s="52" t="s">
        <v>2</v>
      </c>
      <c r="L499" s="52" t="s">
        <v>2</v>
      </c>
      <c r="M499" s="52" t="s">
        <v>2</v>
      </c>
      <c r="N499" s="52" t="s">
        <v>3</v>
      </c>
      <c r="P499" s="52" t="s">
        <v>4</v>
      </c>
      <c r="Q499" s="52" t="str">
        <f t="shared" si="179"/>
        <v>Nein</v>
      </c>
      <c r="R499" s="52" t="str">
        <f t="shared" si="179"/>
        <v>Nein</v>
      </c>
      <c r="S499" s="52" t="str">
        <f t="shared" si="179"/>
        <v>Nein</v>
      </c>
      <c r="T499" s="52" t="str">
        <f t="shared" si="179"/>
        <v>Nein</v>
      </c>
      <c r="U499" s="52" t="str">
        <f t="shared" si="179"/>
        <v>Nein</v>
      </c>
      <c r="V499" s="52" t="str">
        <f t="shared" si="179"/>
        <v>Nein</v>
      </c>
      <c r="W499" s="52" t="str">
        <f t="shared" si="179"/>
        <v>Nein</v>
      </c>
      <c r="X499" s="52" t="str">
        <f t="shared" si="179"/>
        <v>Nein</v>
      </c>
      <c r="Y499" s="52" t="str">
        <f t="shared" si="179"/>
        <v>Nein</v>
      </c>
      <c r="Z499" s="52" t="str">
        <f t="shared" si="179"/>
        <v>Nein</v>
      </c>
      <c r="AA499" s="52" t="str">
        <f t="shared" si="179"/>
        <v>Nein</v>
      </c>
      <c r="AB499" s="52" t="str">
        <f t="shared" si="179"/>
        <v>Nein</v>
      </c>
      <c r="AC499" s="52" t="str">
        <f t="shared" si="179"/>
        <v>Nein</v>
      </c>
      <c r="AD499" s="52" t="str">
        <f t="shared" si="179"/>
        <v>Nein</v>
      </c>
      <c r="AE499" s="52" t="str">
        <f t="shared" si="179"/>
        <v>Nein</v>
      </c>
      <c r="AF499" s="52" t="str">
        <f t="shared" si="179"/>
        <v>Nein</v>
      </c>
      <c r="AG499" s="61" t="str">
        <f>IF(Q499="Ja",VLOOKUP($Q$2,Plausis!A:E,5,0),IF(R499="Ja",VLOOKUP($R$2,Plausis!A:E,5,0),IF(T499="Ja",VLOOKUP($T$2,Plausis!A:E,5,0),IF(U499="Ja",VLOOKUP($U$2,Plausis!A:E,5,0),IF(AA499="Ja",VLOOKUP($AA$2,Plausis!A:E,5,0),IF(AC499="Ja",VLOOKUP($AC$2,Plausis!A:E,5,0),IF(AD499="Ja",VLOOKUP($AD$2,Plausis!A:E,5,0),"")))))))</f>
        <v/>
      </c>
      <c r="AH499" s="52" t="str">
        <f>IF(Y499="Ja",VLOOKUP($Y$2,Plausis!A:E,5,0),"")</f>
        <v/>
      </c>
      <c r="AI499" s="52" t="str">
        <f t="shared" si="160"/>
        <v>Ja</v>
      </c>
      <c r="AJ499" s="52" t="str">
        <f>IF(S499="Ja",VLOOKUP($S$2,Plausis!A:E,5,0),IF(V499="Ja",VLOOKUP($V$2,Plausis!A:E,5,0),IF(X499="Ja",VLOOKUP($X$2,Plausis!A:E,5,0),"")))</f>
        <v/>
      </c>
      <c r="AL499" s="52" t="s">
        <v>2</v>
      </c>
      <c r="AM499" s="114">
        <v>45531</v>
      </c>
      <c r="AN499" s="52" t="s">
        <v>4467</v>
      </c>
      <c r="AO499" s="52" t="str">
        <f>VLOOKUP(B499,'BAT Grundtabelle'!B:T,19,0)</f>
        <v>ja</v>
      </c>
      <c r="AP499" s="105" t="str">
        <f t="shared" si="161"/>
        <v>10455</v>
      </c>
      <c r="AQ499" s="52" t="str">
        <f t="shared" si="162"/>
        <v>Elektrizitätserzeugungsbetrieb</v>
      </c>
      <c r="AR499" s="52" t="b">
        <f t="shared" si="178"/>
        <v>0</v>
      </c>
      <c r="AS499" s="52" t="b">
        <f t="shared" si="178"/>
        <v>0</v>
      </c>
      <c r="AT499" s="52" t="b">
        <f t="shared" si="178"/>
        <v>0</v>
      </c>
      <c r="AU499" s="52">
        <f t="shared" si="163"/>
        <v>3</v>
      </c>
      <c r="AW499" s="52" t="b">
        <f t="shared" si="164"/>
        <v>0</v>
      </c>
      <c r="AX499" s="52" t="str">
        <f t="shared" si="165"/>
        <v>Unternehmen</v>
      </c>
      <c r="AY499" s="52" t="b">
        <f t="shared" si="166"/>
        <v>0</v>
      </c>
      <c r="AZ499" s="52" t="str">
        <f t="shared" si="167"/>
        <v>10455</v>
      </c>
      <c r="BA499" s="52" t="str">
        <f>VLOOKUP(A499,'BAT Grundtabelle'!A:U,21,0)</f>
        <v>ja</v>
      </c>
      <c r="BB499" s="52" t="str">
        <f t="shared" si="168"/>
        <v>nein</v>
      </c>
      <c r="BC499" s="52" t="str">
        <f t="shared" si="169"/>
        <v>10455</v>
      </c>
      <c r="BD499" s="52" t="str">
        <f t="shared" si="170"/>
        <v>Elektrizitätserzeugungsbetrieb</v>
      </c>
      <c r="BE499" s="52" t="str">
        <f t="shared" si="171"/>
        <v>Unternehmen</v>
      </c>
      <c r="BF499" s="52">
        <f t="shared" si="172"/>
        <v>3</v>
      </c>
    </row>
    <row r="500" spans="1:58" hidden="1" x14ac:dyDescent="0.35">
      <c r="A500" s="107" t="s">
        <v>2870</v>
      </c>
      <c r="B500" s="75" t="s">
        <v>673</v>
      </c>
      <c r="C500" s="52" t="s">
        <v>3</v>
      </c>
      <c r="D500" s="52" t="s">
        <v>3</v>
      </c>
      <c r="E500" s="52" t="s">
        <v>2</v>
      </c>
      <c r="F500" s="52" t="s">
        <v>2</v>
      </c>
      <c r="G500" s="52" t="s">
        <v>2</v>
      </c>
      <c r="H500" s="52" t="s">
        <v>2</v>
      </c>
      <c r="I500" s="52" t="s">
        <v>3</v>
      </c>
      <c r="J500" s="52">
        <v>3</v>
      </c>
      <c r="K500" s="52" t="s">
        <v>2</v>
      </c>
      <c r="L500" s="52" t="s">
        <v>2</v>
      </c>
      <c r="M500" s="52" t="s">
        <v>2</v>
      </c>
      <c r="N500" s="52" t="s">
        <v>3</v>
      </c>
      <c r="P500" s="52" t="s">
        <v>4</v>
      </c>
      <c r="Q500" s="52" t="str">
        <f t="shared" si="179"/>
        <v>Nein</v>
      </c>
      <c r="R500" s="52" t="str">
        <f t="shared" si="179"/>
        <v>Nein</v>
      </c>
      <c r="S500" s="52" t="str">
        <f t="shared" si="179"/>
        <v>Nein</v>
      </c>
      <c r="T500" s="52" t="str">
        <f t="shared" si="179"/>
        <v>Nein</v>
      </c>
      <c r="U500" s="52" t="str">
        <f t="shared" si="179"/>
        <v>Nein</v>
      </c>
      <c r="V500" s="52" t="str">
        <f t="shared" si="179"/>
        <v>Nein</v>
      </c>
      <c r="W500" s="52" t="str">
        <f t="shared" si="179"/>
        <v>Nein</v>
      </c>
      <c r="X500" s="52" t="str">
        <f t="shared" si="179"/>
        <v>Nein</v>
      </c>
      <c r="Y500" s="52" t="str">
        <f t="shared" si="179"/>
        <v>Nein</v>
      </c>
      <c r="Z500" s="52" t="str">
        <f t="shared" si="179"/>
        <v>Nein</v>
      </c>
      <c r="AA500" s="52" t="str">
        <f t="shared" si="179"/>
        <v>Nein</v>
      </c>
      <c r="AB500" s="52" t="str">
        <f t="shared" si="179"/>
        <v>Nein</v>
      </c>
      <c r="AC500" s="52" t="str">
        <f t="shared" si="179"/>
        <v>Nein</v>
      </c>
      <c r="AD500" s="52" t="str">
        <f t="shared" si="179"/>
        <v>Nein</v>
      </c>
      <c r="AE500" s="52" t="str">
        <f t="shared" si="179"/>
        <v>Nein</v>
      </c>
      <c r="AF500" s="52" t="str">
        <f t="shared" si="179"/>
        <v>Nein</v>
      </c>
      <c r="AG500" s="61" t="str">
        <f>IF(Q500="Ja",VLOOKUP($Q$2,Plausis!A:E,5,0),IF(R500="Ja",VLOOKUP($R$2,Plausis!A:E,5,0),IF(T500="Ja",VLOOKUP($T$2,Plausis!A:E,5,0),IF(U500="Ja",VLOOKUP($U$2,Plausis!A:E,5,0),IF(AA500="Ja",VLOOKUP($AA$2,Plausis!A:E,5,0),IF(AC500="Ja",VLOOKUP($AC$2,Plausis!A:E,5,0),IF(AD500="Ja",VLOOKUP($AD$2,Plausis!A:E,5,0),"")))))))</f>
        <v/>
      </c>
      <c r="AH500" s="52" t="str">
        <f>IF(Y500="Ja",VLOOKUP($Y$2,Plausis!A:E,5,0),"")</f>
        <v/>
      </c>
      <c r="AI500" s="52" t="str">
        <f t="shared" si="160"/>
        <v>Ja</v>
      </c>
      <c r="AJ500" s="52" t="str">
        <f>IF(S500="Ja",VLOOKUP($S$2,Plausis!A:E,5,0),IF(V500="Ja",VLOOKUP($V$2,Plausis!A:E,5,0),IF(X500="Ja",VLOOKUP($X$2,Plausis!A:E,5,0),"")))</f>
        <v/>
      </c>
      <c r="AL500" s="52" t="s">
        <v>2</v>
      </c>
      <c r="AM500" s="114">
        <v>45531</v>
      </c>
      <c r="AN500" s="52" t="s">
        <v>4467</v>
      </c>
      <c r="AO500" s="52" t="str">
        <f>VLOOKUP(B500,'BAT Grundtabelle'!B:T,19,0)</f>
        <v>ja</v>
      </c>
      <c r="AP500" s="105" t="str">
        <f t="shared" si="161"/>
        <v>10456</v>
      </c>
      <c r="AQ500" s="52" t="str">
        <f t="shared" si="162"/>
        <v>Elektrizitätswerk mit Wasserantrieb</v>
      </c>
      <c r="AR500" s="52" t="b">
        <f t="shared" si="178"/>
        <v>0</v>
      </c>
      <c r="AS500" s="52" t="b">
        <f t="shared" si="178"/>
        <v>0</v>
      </c>
      <c r="AT500" s="52" t="b">
        <f t="shared" si="178"/>
        <v>0</v>
      </c>
      <c r="AU500" s="52">
        <f t="shared" si="163"/>
        <v>3</v>
      </c>
      <c r="AW500" s="52" t="b">
        <f t="shared" si="164"/>
        <v>0</v>
      </c>
      <c r="AX500" s="52" t="str">
        <f t="shared" si="165"/>
        <v>Unternehmen</v>
      </c>
      <c r="AY500" s="52" t="b">
        <f t="shared" si="166"/>
        <v>0</v>
      </c>
      <c r="AZ500" s="52" t="str">
        <f t="shared" si="167"/>
        <v>10456</v>
      </c>
      <c r="BA500" s="52" t="str">
        <f>VLOOKUP(A500,'BAT Grundtabelle'!A:U,21,0)</f>
        <v>ja</v>
      </c>
      <c r="BB500" s="52" t="str">
        <f t="shared" si="168"/>
        <v>nein</v>
      </c>
      <c r="BC500" s="52" t="str">
        <f t="shared" si="169"/>
        <v>10456</v>
      </c>
      <c r="BD500" s="52" t="str">
        <f t="shared" si="170"/>
        <v>Elektrizitätswerk mit Wasserantrieb</v>
      </c>
      <c r="BE500" s="52" t="str">
        <f t="shared" si="171"/>
        <v>Unternehmen</v>
      </c>
      <c r="BF500" s="52">
        <f t="shared" si="172"/>
        <v>3</v>
      </c>
    </row>
    <row r="501" spans="1:58" hidden="1" x14ac:dyDescent="0.35">
      <c r="A501" s="107" t="s">
        <v>2871</v>
      </c>
      <c r="B501" s="75" t="s">
        <v>1220</v>
      </c>
      <c r="C501" s="52" t="s">
        <v>3</v>
      </c>
      <c r="D501" s="52" t="s">
        <v>3</v>
      </c>
      <c r="E501" s="52" t="s">
        <v>2</v>
      </c>
      <c r="F501" s="52" t="s">
        <v>2</v>
      </c>
      <c r="G501" s="52" t="s">
        <v>2</v>
      </c>
      <c r="H501" s="52" t="s">
        <v>2</v>
      </c>
      <c r="I501" s="52" t="s">
        <v>3</v>
      </c>
      <c r="J501" s="52">
        <v>2</v>
      </c>
      <c r="K501" s="52" t="s">
        <v>2</v>
      </c>
      <c r="L501" s="52" t="s">
        <v>2</v>
      </c>
      <c r="M501" s="52" t="s">
        <v>2</v>
      </c>
      <c r="N501" s="52" t="s">
        <v>3</v>
      </c>
      <c r="P501" s="52" t="s">
        <v>4</v>
      </c>
      <c r="Q501" s="52" t="str">
        <f t="shared" si="179"/>
        <v>Nein</v>
      </c>
      <c r="R501" s="52" t="str">
        <f t="shared" si="179"/>
        <v>Nein</v>
      </c>
      <c r="S501" s="52" t="str">
        <f t="shared" si="179"/>
        <v>Nein</v>
      </c>
      <c r="T501" s="52" t="str">
        <f t="shared" si="179"/>
        <v>Nein</v>
      </c>
      <c r="U501" s="52" t="str">
        <f t="shared" si="179"/>
        <v>Nein</v>
      </c>
      <c r="V501" s="52" t="str">
        <f t="shared" si="179"/>
        <v>Nein</v>
      </c>
      <c r="W501" s="52" t="str">
        <f t="shared" si="179"/>
        <v>Nein</v>
      </c>
      <c r="X501" s="52" t="str">
        <f t="shared" si="179"/>
        <v>Nein</v>
      </c>
      <c r="Y501" s="52" t="str">
        <f t="shared" si="179"/>
        <v>Nein</v>
      </c>
      <c r="Z501" s="52" t="str">
        <f t="shared" si="179"/>
        <v>Nein</v>
      </c>
      <c r="AA501" s="52" t="str">
        <f t="shared" si="179"/>
        <v>Nein</v>
      </c>
      <c r="AB501" s="52" t="str">
        <f t="shared" si="179"/>
        <v>Nein</v>
      </c>
      <c r="AC501" s="52" t="str">
        <f t="shared" si="179"/>
        <v>Nein</v>
      </c>
      <c r="AD501" s="52" t="str">
        <f t="shared" si="179"/>
        <v>Nein</v>
      </c>
      <c r="AE501" s="52" t="str">
        <f t="shared" si="179"/>
        <v>Nein</v>
      </c>
      <c r="AF501" s="52" t="str">
        <f t="shared" si="179"/>
        <v>Nein</v>
      </c>
      <c r="AG501" s="61" t="str">
        <f>IF(Q501="Ja",VLOOKUP($Q$2,Plausis!A:E,5,0),IF(R501="Ja",VLOOKUP($R$2,Plausis!A:E,5,0),IF(T501="Ja",VLOOKUP($T$2,Plausis!A:E,5,0),IF(U501="Ja",VLOOKUP($U$2,Plausis!A:E,5,0),IF(AA501="Ja",VLOOKUP($AA$2,Plausis!A:E,5,0),IF(AC501="Ja",VLOOKUP($AC$2,Plausis!A:E,5,0),IF(AD501="Ja",VLOOKUP($AD$2,Plausis!A:E,5,0),"")))))))</f>
        <v/>
      </c>
      <c r="AH501" s="52" t="str">
        <f>IF(Y501="Ja",VLOOKUP($Y$2,Plausis!A:E,5,0),"")</f>
        <v/>
      </c>
      <c r="AI501" s="52" t="str">
        <f t="shared" si="160"/>
        <v>Ja</v>
      </c>
      <c r="AJ501" s="52" t="str">
        <f>IF(S501="Ja",VLOOKUP($S$2,Plausis!A:E,5,0),IF(V501="Ja",VLOOKUP($V$2,Plausis!A:E,5,0),IF(X501="Ja",VLOOKUP($X$2,Plausis!A:E,5,0),"")))</f>
        <v/>
      </c>
      <c r="AL501" s="52" t="s">
        <v>2</v>
      </c>
      <c r="AM501" s="114">
        <v>45531</v>
      </c>
      <c r="AN501" s="52" t="s">
        <v>4467</v>
      </c>
      <c r="AO501" s="52" t="str">
        <f>VLOOKUP(B501,'BAT Grundtabelle'!B:T,19,0)</f>
        <v>ja</v>
      </c>
      <c r="AP501" s="105" t="str">
        <f t="shared" si="161"/>
        <v>10457</v>
      </c>
      <c r="AQ501" s="52" t="str">
        <f t="shared" si="162"/>
        <v>Elektrogerätehersteller</v>
      </c>
      <c r="AR501" s="52" t="b">
        <f t="shared" si="178"/>
        <v>0</v>
      </c>
      <c r="AS501" s="52" t="b">
        <f t="shared" si="178"/>
        <v>0</v>
      </c>
      <c r="AT501" s="52" t="b">
        <f t="shared" si="178"/>
        <v>0</v>
      </c>
      <c r="AU501" s="52">
        <f t="shared" si="163"/>
        <v>2</v>
      </c>
      <c r="AW501" s="52" t="b">
        <f t="shared" si="164"/>
        <v>0</v>
      </c>
      <c r="AX501" s="52" t="str">
        <f t="shared" si="165"/>
        <v>Unternehmen</v>
      </c>
      <c r="AY501" s="52" t="b">
        <f t="shared" si="166"/>
        <v>0</v>
      </c>
      <c r="AZ501" s="52" t="str">
        <f t="shared" si="167"/>
        <v>10457</v>
      </c>
      <c r="BA501" s="52" t="str">
        <f>VLOOKUP(A501,'BAT Grundtabelle'!A:U,21,0)</f>
        <v>ja</v>
      </c>
      <c r="BB501" s="52" t="str">
        <f t="shared" si="168"/>
        <v>nein</v>
      </c>
      <c r="BC501" s="52" t="str">
        <f t="shared" si="169"/>
        <v>10457</v>
      </c>
      <c r="BD501" s="52" t="str">
        <f t="shared" si="170"/>
        <v>Elektrogerätehersteller</v>
      </c>
      <c r="BE501" s="52" t="str">
        <f t="shared" si="171"/>
        <v>Unternehmen</v>
      </c>
      <c r="BF501" s="52">
        <f t="shared" si="172"/>
        <v>2</v>
      </c>
    </row>
    <row r="502" spans="1:58" hidden="1" x14ac:dyDescent="0.35">
      <c r="A502" s="107" t="s">
        <v>2872</v>
      </c>
      <c r="B502" s="75" t="s">
        <v>1309</v>
      </c>
      <c r="C502" s="52" t="s">
        <v>3</v>
      </c>
      <c r="D502" s="52" t="s">
        <v>3</v>
      </c>
      <c r="E502" s="52" t="s">
        <v>2</v>
      </c>
      <c r="F502" s="52" t="s">
        <v>2</v>
      </c>
      <c r="G502" s="52" t="s">
        <v>2</v>
      </c>
      <c r="H502" s="52" t="s">
        <v>2</v>
      </c>
      <c r="I502" s="52" t="s">
        <v>3</v>
      </c>
      <c r="J502" s="52">
        <v>1</v>
      </c>
      <c r="K502" s="52" t="s">
        <v>2</v>
      </c>
      <c r="L502" s="52" t="s">
        <v>2</v>
      </c>
      <c r="M502" s="52" t="s">
        <v>2</v>
      </c>
      <c r="N502" s="52" t="s">
        <v>3</v>
      </c>
      <c r="P502" s="52" t="s">
        <v>4</v>
      </c>
      <c r="Q502" s="52" t="str">
        <f t="shared" si="179"/>
        <v>Nein</v>
      </c>
      <c r="R502" s="52" t="str">
        <f t="shared" si="179"/>
        <v>Nein</v>
      </c>
      <c r="S502" s="52" t="str">
        <f t="shared" si="179"/>
        <v>Nein</v>
      </c>
      <c r="T502" s="52" t="str">
        <f t="shared" si="179"/>
        <v>Nein</v>
      </c>
      <c r="U502" s="52" t="str">
        <f t="shared" si="179"/>
        <v>Nein</v>
      </c>
      <c r="V502" s="52" t="str">
        <f t="shared" si="179"/>
        <v>Nein</v>
      </c>
      <c r="W502" s="52" t="str">
        <f t="shared" si="179"/>
        <v>Nein</v>
      </c>
      <c r="X502" s="52" t="str">
        <f t="shared" si="179"/>
        <v>Nein</v>
      </c>
      <c r="Y502" s="52" t="str">
        <f t="shared" si="179"/>
        <v>Nein</v>
      </c>
      <c r="Z502" s="52" t="str">
        <f t="shared" si="179"/>
        <v>Nein</v>
      </c>
      <c r="AA502" s="52" t="str">
        <f t="shared" si="179"/>
        <v>Nein</v>
      </c>
      <c r="AB502" s="52" t="str">
        <f t="shared" si="179"/>
        <v>Nein</v>
      </c>
      <c r="AC502" s="52" t="str">
        <f t="shared" si="179"/>
        <v>Nein</v>
      </c>
      <c r="AD502" s="52" t="str">
        <f t="shared" si="179"/>
        <v>Nein</v>
      </c>
      <c r="AE502" s="52" t="str">
        <f t="shared" si="179"/>
        <v>Nein</v>
      </c>
      <c r="AF502" s="52" t="str">
        <f t="shared" si="179"/>
        <v>Nein</v>
      </c>
      <c r="AG502" s="61" t="str">
        <f>IF(Q502="Ja",VLOOKUP($Q$2,Plausis!A:E,5,0),IF(R502="Ja",VLOOKUP($R$2,Plausis!A:E,5,0),IF(T502="Ja",VLOOKUP($T$2,Plausis!A:E,5,0),IF(U502="Ja",VLOOKUP($U$2,Plausis!A:E,5,0),IF(AA502="Ja",VLOOKUP($AA$2,Plausis!A:E,5,0),IF(AC502="Ja",VLOOKUP($AC$2,Plausis!A:E,5,0),IF(AD502="Ja",VLOOKUP($AD$2,Plausis!A:E,5,0),"")))))))</f>
        <v/>
      </c>
      <c r="AH502" s="52" t="str">
        <f>IF(Y502="Ja",VLOOKUP($Y$2,Plausis!A:E,5,0),"")</f>
        <v/>
      </c>
      <c r="AI502" s="52" t="str">
        <f t="shared" si="160"/>
        <v>Ja</v>
      </c>
      <c r="AJ502" s="52" t="str">
        <f>IF(S502="Ja",VLOOKUP($S$2,Plausis!A:E,5,0),IF(V502="Ja",VLOOKUP($V$2,Plausis!A:E,5,0),IF(X502="Ja",VLOOKUP($X$2,Plausis!A:E,5,0),"")))</f>
        <v/>
      </c>
      <c r="AL502" s="52" t="s">
        <v>2</v>
      </c>
      <c r="AM502" s="114">
        <v>45531</v>
      </c>
      <c r="AN502" s="52" t="s">
        <v>4467</v>
      </c>
      <c r="AO502" s="52" t="str">
        <f>VLOOKUP(B502,'BAT Grundtabelle'!B:T,19,0)</f>
        <v>ja</v>
      </c>
      <c r="AP502" s="105" t="str">
        <f t="shared" si="161"/>
        <v>10458</v>
      </c>
      <c r="AQ502" s="52" t="str">
        <f t="shared" si="162"/>
        <v>Elektrohandwerksbetrieb</v>
      </c>
      <c r="AR502" s="52" t="b">
        <f t="shared" si="178"/>
        <v>0</v>
      </c>
      <c r="AS502" s="52" t="b">
        <f t="shared" si="178"/>
        <v>0</v>
      </c>
      <c r="AT502" s="52" t="b">
        <f t="shared" si="178"/>
        <v>0</v>
      </c>
      <c r="AU502" s="52">
        <f t="shared" si="163"/>
        <v>1</v>
      </c>
      <c r="AW502" s="52" t="b">
        <f t="shared" si="164"/>
        <v>0</v>
      </c>
      <c r="AX502" s="52" t="str">
        <f t="shared" si="165"/>
        <v>Unternehmen</v>
      </c>
      <c r="AY502" s="52" t="b">
        <f t="shared" si="166"/>
        <v>0</v>
      </c>
      <c r="AZ502" s="52" t="str">
        <f t="shared" si="167"/>
        <v>10458</v>
      </c>
      <c r="BA502" s="52" t="str">
        <f>VLOOKUP(A502,'BAT Grundtabelle'!A:U,21,0)</f>
        <v>ja</v>
      </c>
      <c r="BB502" s="52" t="str">
        <f t="shared" si="168"/>
        <v>nein</v>
      </c>
      <c r="BC502" s="52" t="str">
        <f t="shared" si="169"/>
        <v>10458</v>
      </c>
      <c r="BD502" s="52" t="str">
        <f t="shared" si="170"/>
        <v>Elektrohandwerksbetrieb</v>
      </c>
      <c r="BE502" s="52" t="str">
        <f t="shared" si="171"/>
        <v>Unternehmen</v>
      </c>
      <c r="BF502" s="52">
        <f t="shared" si="172"/>
        <v>1</v>
      </c>
    </row>
    <row r="503" spans="1:58" hidden="1" x14ac:dyDescent="0.35">
      <c r="A503" s="107" t="s">
        <v>2223</v>
      </c>
      <c r="B503" s="75" t="s">
        <v>2222</v>
      </c>
      <c r="C503" s="52" t="s">
        <v>3</v>
      </c>
      <c r="D503" s="52" t="s">
        <v>3</v>
      </c>
      <c r="E503" s="52" t="s">
        <v>2</v>
      </c>
      <c r="F503" s="52" t="s">
        <v>2</v>
      </c>
      <c r="G503" s="52" t="s">
        <v>2</v>
      </c>
      <c r="H503" s="52" t="s">
        <v>2</v>
      </c>
      <c r="I503" s="52" t="s">
        <v>3</v>
      </c>
      <c r="J503" s="52">
        <v>1</v>
      </c>
      <c r="K503" s="52" t="s">
        <v>2</v>
      </c>
      <c r="L503" s="52" t="s">
        <v>2</v>
      </c>
      <c r="M503" s="52" t="s">
        <v>2</v>
      </c>
      <c r="N503" s="52" t="s">
        <v>3</v>
      </c>
      <c r="P503" s="52" t="s">
        <v>4</v>
      </c>
      <c r="Q503" s="52" t="str">
        <f t="shared" ref="Q503:AF512" si="180">IF(ISERROR(FIND(Q$2,$P503,1)),"Nein","Ja")</f>
        <v>Nein</v>
      </c>
      <c r="R503" s="52" t="str">
        <f t="shared" si="180"/>
        <v>Nein</v>
      </c>
      <c r="S503" s="52" t="str">
        <f t="shared" si="180"/>
        <v>Nein</v>
      </c>
      <c r="T503" s="52" t="str">
        <f t="shared" si="180"/>
        <v>Nein</v>
      </c>
      <c r="U503" s="52" t="str">
        <f t="shared" si="180"/>
        <v>Nein</v>
      </c>
      <c r="V503" s="52" t="str">
        <f t="shared" si="180"/>
        <v>Nein</v>
      </c>
      <c r="W503" s="52" t="str">
        <f t="shared" si="180"/>
        <v>Nein</v>
      </c>
      <c r="X503" s="52" t="str">
        <f t="shared" si="180"/>
        <v>Nein</v>
      </c>
      <c r="Y503" s="52" t="str">
        <f t="shared" si="180"/>
        <v>Nein</v>
      </c>
      <c r="Z503" s="52" t="str">
        <f t="shared" si="180"/>
        <v>Nein</v>
      </c>
      <c r="AA503" s="52" t="str">
        <f t="shared" si="180"/>
        <v>Nein</v>
      </c>
      <c r="AB503" s="52" t="str">
        <f t="shared" si="180"/>
        <v>Nein</v>
      </c>
      <c r="AC503" s="52" t="str">
        <f t="shared" si="180"/>
        <v>Nein</v>
      </c>
      <c r="AD503" s="52" t="str">
        <f t="shared" si="180"/>
        <v>Nein</v>
      </c>
      <c r="AE503" s="52" t="str">
        <f t="shared" si="180"/>
        <v>Nein</v>
      </c>
      <c r="AF503" s="52" t="str">
        <f t="shared" si="180"/>
        <v>Nein</v>
      </c>
      <c r="AG503" s="61" t="str">
        <f>IF(Q503="Ja",VLOOKUP($Q$2,Plausis!A:E,5,0),IF(R503="Ja",VLOOKUP($R$2,Plausis!A:E,5,0),IF(T503="Ja",VLOOKUP($T$2,Plausis!A:E,5,0),IF(U503="Ja",VLOOKUP($U$2,Plausis!A:E,5,0),IF(AA503="Ja",VLOOKUP($AA$2,Plausis!A:E,5,0),IF(AC503="Ja",VLOOKUP($AC$2,Plausis!A:E,5,0),IF(AD503="Ja",VLOOKUP($AD$2,Plausis!A:E,5,0),"")))))))</f>
        <v/>
      </c>
      <c r="AH503" s="52" t="str">
        <f>IF(Y503="Ja",VLOOKUP($Y$2,Plausis!A:E,5,0),"")</f>
        <v/>
      </c>
      <c r="AI503" s="52" t="str">
        <f t="shared" si="160"/>
        <v>Ja</v>
      </c>
      <c r="AJ503" s="52" t="str">
        <f>IF(S503="Ja",VLOOKUP($S$2,Plausis!A:E,5,0),IF(V503="Ja",VLOOKUP($V$2,Plausis!A:E,5,0),IF(X503="Ja",VLOOKUP($X$2,Plausis!A:E,5,0),"")))</f>
        <v/>
      </c>
      <c r="AL503" s="52" t="s">
        <v>2</v>
      </c>
      <c r="AM503" s="114">
        <v>45531</v>
      </c>
      <c r="AN503" s="52" t="s">
        <v>4467</v>
      </c>
      <c r="AO503" s="52" t="str">
        <f>VLOOKUP(B503,'BAT Grundtabelle'!B:T,19,0)</f>
        <v>ja</v>
      </c>
      <c r="AP503" s="105" t="str">
        <f t="shared" si="161"/>
        <v>1278</v>
      </c>
      <c r="AQ503" s="52" t="str">
        <f t="shared" si="162"/>
        <v>Elektroinstallationsbetrieb</v>
      </c>
      <c r="AR503" s="52" t="b">
        <f t="shared" ref="AR503:AT522" si="181">IF(ISERROR(FIND(AR$1,$P503,1)),FALSE,TRUE)</f>
        <v>0</v>
      </c>
      <c r="AS503" s="52" t="b">
        <f t="shared" si="181"/>
        <v>0</v>
      </c>
      <c r="AT503" s="52" t="b">
        <f t="shared" si="181"/>
        <v>0</v>
      </c>
      <c r="AU503" s="52">
        <f t="shared" si="163"/>
        <v>1</v>
      </c>
      <c r="AW503" s="52" t="b">
        <f t="shared" si="164"/>
        <v>0</v>
      </c>
      <c r="AX503" s="52" t="str">
        <f t="shared" si="165"/>
        <v>Unternehmen</v>
      </c>
      <c r="AY503" s="52" t="b">
        <f t="shared" si="166"/>
        <v>0</v>
      </c>
      <c r="AZ503" s="52" t="str">
        <f t="shared" si="167"/>
        <v>1278</v>
      </c>
      <c r="BA503" s="52" t="str">
        <f>VLOOKUP(A503,'BAT Grundtabelle'!A:U,21,0)</f>
        <v>ja</v>
      </c>
      <c r="BB503" s="52" t="str">
        <f t="shared" si="168"/>
        <v>nein</v>
      </c>
      <c r="BC503" s="52" t="str">
        <f t="shared" si="169"/>
        <v>1278</v>
      </c>
      <c r="BD503" s="52" t="str">
        <f t="shared" si="170"/>
        <v>Elektroinstallationsbetrieb</v>
      </c>
      <c r="BE503" s="52" t="str">
        <f t="shared" si="171"/>
        <v>Unternehmen</v>
      </c>
      <c r="BF503" s="52">
        <f t="shared" si="172"/>
        <v>1</v>
      </c>
    </row>
    <row r="504" spans="1:58" hidden="1" x14ac:dyDescent="0.35">
      <c r="A504" s="107" t="s">
        <v>2873</v>
      </c>
      <c r="B504" s="75" t="s">
        <v>1222</v>
      </c>
      <c r="C504" s="52" t="s">
        <v>3</v>
      </c>
      <c r="D504" s="52" t="s">
        <v>3</v>
      </c>
      <c r="E504" s="52" t="s">
        <v>2</v>
      </c>
      <c r="F504" s="52" t="s">
        <v>2</v>
      </c>
      <c r="G504" s="52" t="s">
        <v>2</v>
      </c>
      <c r="H504" s="52" t="s">
        <v>2</v>
      </c>
      <c r="I504" s="52" t="s">
        <v>3</v>
      </c>
      <c r="J504" s="52">
        <v>2</v>
      </c>
      <c r="K504" s="52" t="s">
        <v>2</v>
      </c>
      <c r="L504" s="52" t="s">
        <v>2</v>
      </c>
      <c r="M504" s="52" t="s">
        <v>2</v>
      </c>
      <c r="N504" s="52" t="s">
        <v>3</v>
      </c>
      <c r="P504" s="52" t="s">
        <v>4</v>
      </c>
      <c r="Q504" s="52" t="str">
        <f t="shared" si="180"/>
        <v>Nein</v>
      </c>
      <c r="R504" s="52" t="str">
        <f t="shared" si="180"/>
        <v>Nein</v>
      </c>
      <c r="S504" s="52" t="str">
        <f t="shared" si="180"/>
        <v>Nein</v>
      </c>
      <c r="T504" s="52" t="str">
        <f t="shared" si="180"/>
        <v>Nein</v>
      </c>
      <c r="U504" s="52" t="str">
        <f t="shared" si="180"/>
        <v>Nein</v>
      </c>
      <c r="V504" s="52" t="str">
        <f t="shared" si="180"/>
        <v>Nein</v>
      </c>
      <c r="W504" s="52" t="str">
        <f t="shared" si="180"/>
        <v>Nein</v>
      </c>
      <c r="X504" s="52" t="str">
        <f t="shared" si="180"/>
        <v>Nein</v>
      </c>
      <c r="Y504" s="52" t="str">
        <f t="shared" si="180"/>
        <v>Nein</v>
      </c>
      <c r="Z504" s="52" t="str">
        <f t="shared" si="180"/>
        <v>Nein</v>
      </c>
      <c r="AA504" s="52" t="str">
        <f t="shared" si="180"/>
        <v>Nein</v>
      </c>
      <c r="AB504" s="52" t="str">
        <f t="shared" si="180"/>
        <v>Nein</v>
      </c>
      <c r="AC504" s="52" t="str">
        <f t="shared" si="180"/>
        <v>Nein</v>
      </c>
      <c r="AD504" s="52" t="str">
        <f t="shared" si="180"/>
        <v>Nein</v>
      </c>
      <c r="AE504" s="52" t="str">
        <f t="shared" si="180"/>
        <v>Nein</v>
      </c>
      <c r="AF504" s="52" t="str">
        <f t="shared" si="180"/>
        <v>Nein</v>
      </c>
      <c r="AG504" s="61" t="str">
        <f>IF(Q504="Ja",VLOOKUP($Q$2,Plausis!A:E,5,0),IF(R504="Ja",VLOOKUP($R$2,Plausis!A:E,5,0),IF(T504="Ja",VLOOKUP($T$2,Plausis!A:E,5,0),IF(U504="Ja",VLOOKUP($U$2,Plausis!A:E,5,0),IF(AA504="Ja",VLOOKUP($AA$2,Plausis!A:E,5,0),IF(AC504="Ja",VLOOKUP($AC$2,Plausis!A:E,5,0),IF(AD504="Ja",VLOOKUP($AD$2,Plausis!A:E,5,0),"")))))))</f>
        <v/>
      </c>
      <c r="AH504" s="52" t="str">
        <f>IF(Y504="Ja",VLOOKUP($Y$2,Plausis!A:E,5,0),"")</f>
        <v/>
      </c>
      <c r="AI504" s="52" t="str">
        <f t="shared" si="160"/>
        <v>Ja</v>
      </c>
      <c r="AJ504" s="52" t="str">
        <f>IF(S504="Ja",VLOOKUP($S$2,Plausis!A:E,5,0),IF(V504="Ja",VLOOKUP($V$2,Plausis!A:E,5,0),IF(X504="Ja",VLOOKUP($X$2,Plausis!A:E,5,0),"")))</f>
        <v/>
      </c>
      <c r="AL504" s="52" t="s">
        <v>2</v>
      </c>
      <c r="AM504" s="114">
        <v>45531</v>
      </c>
      <c r="AN504" s="52" t="s">
        <v>4467</v>
      </c>
      <c r="AO504" s="52" t="str">
        <f>VLOOKUP(B504,'BAT Grundtabelle'!B:T,19,0)</f>
        <v>ja</v>
      </c>
      <c r="AP504" s="105" t="str">
        <f t="shared" si="161"/>
        <v>10459</v>
      </c>
      <c r="AQ504" s="52" t="str">
        <f t="shared" si="162"/>
        <v>Elektromaschinenbau</v>
      </c>
      <c r="AR504" s="52" t="b">
        <f t="shared" si="181"/>
        <v>0</v>
      </c>
      <c r="AS504" s="52" t="b">
        <f t="shared" si="181"/>
        <v>0</v>
      </c>
      <c r="AT504" s="52" t="b">
        <f t="shared" si="181"/>
        <v>0</v>
      </c>
      <c r="AU504" s="52">
        <f t="shared" si="163"/>
        <v>2</v>
      </c>
      <c r="AW504" s="52" t="b">
        <f t="shared" si="164"/>
        <v>0</v>
      </c>
      <c r="AX504" s="52" t="str">
        <f t="shared" si="165"/>
        <v>Unternehmen</v>
      </c>
      <c r="AY504" s="52" t="b">
        <f t="shared" si="166"/>
        <v>0</v>
      </c>
      <c r="AZ504" s="52" t="str">
        <f t="shared" si="167"/>
        <v>10459</v>
      </c>
      <c r="BA504" s="52" t="str">
        <f>VLOOKUP(A504,'BAT Grundtabelle'!A:U,21,0)</f>
        <v>ja</v>
      </c>
      <c r="BB504" s="52" t="str">
        <f t="shared" si="168"/>
        <v>nein</v>
      </c>
      <c r="BC504" s="52" t="str">
        <f t="shared" si="169"/>
        <v>10459</v>
      </c>
      <c r="BD504" s="52" t="str">
        <f t="shared" si="170"/>
        <v>Elektromaschinenbau</v>
      </c>
      <c r="BE504" s="52" t="str">
        <f t="shared" si="171"/>
        <v>Unternehmen</v>
      </c>
      <c r="BF504" s="52">
        <f t="shared" si="172"/>
        <v>2</v>
      </c>
    </row>
    <row r="505" spans="1:58" hidden="1" x14ac:dyDescent="0.35">
      <c r="A505" s="107" t="s">
        <v>2874</v>
      </c>
      <c r="B505" s="75" t="s">
        <v>662</v>
      </c>
      <c r="C505" s="52" t="s">
        <v>3</v>
      </c>
      <c r="D505" s="52" t="s">
        <v>3</v>
      </c>
      <c r="E505" s="52" t="s">
        <v>2</v>
      </c>
      <c r="F505" s="52" t="s">
        <v>2</v>
      </c>
      <c r="G505" s="52" t="s">
        <v>2</v>
      </c>
      <c r="H505" s="52" t="s">
        <v>2</v>
      </c>
      <c r="I505" s="52" t="s">
        <v>3</v>
      </c>
      <c r="J505" s="52">
        <v>1</v>
      </c>
      <c r="K505" s="52" t="s">
        <v>2</v>
      </c>
      <c r="L505" s="52" t="s">
        <v>2</v>
      </c>
      <c r="M505" s="52" t="s">
        <v>2</v>
      </c>
      <c r="N505" s="52" t="s">
        <v>3</v>
      </c>
      <c r="P505" s="52" t="s">
        <v>4</v>
      </c>
      <c r="Q505" s="52" t="str">
        <f t="shared" si="180"/>
        <v>Nein</v>
      </c>
      <c r="R505" s="52" t="str">
        <f t="shared" si="180"/>
        <v>Nein</v>
      </c>
      <c r="S505" s="52" t="str">
        <f t="shared" si="180"/>
        <v>Nein</v>
      </c>
      <c r="T505" s="52" t="str">
        <f t="shared" si="180"/>
        <v>Nein</v>
      </c>
      <c r="U505" s="52" t="str">
        <f t="shared" si="180"/>
        <v>Nein</v>
      </c>
      <c r="V505" s="52" t="str">
        <f t="shared" si="180"/>
        <v>Nein</v>
      </c>
      <c r="W505" s="52" t="str">
        <f t="shared" si="180"/>
        <v>Nein</v>
      </c>
      <c r="X505" s="52" t="str">
        <f t="shared" si="180"/>
        <v>Nein</v>
      </c>
      <c r="Y505" s="52" t="str">
        <f t="shared" si="180"/>
        <v>Nein</v>
      </c>
      <c r="Z505" s="52" t="str">
        <f t="shared" si="180"/>
        <v>Nein</v>
      </c>
      <c r="AA505" s="52" t="str">
        <f t="shared" si="180"/>
        <v>Nein</v>
      </c>
      <c r="AB505" s="52" t="str">
        <f t="shared" si="180"/>
        <v>Nein</v>
      </c>
      <c r="AC505" s="52" t="str">
        <f t="shared" si="180"/>
        <v>Nein</v>
      </c>
      <c r="AD505" s="52" t="str">
        <f t="shared" si="180"/>
        <v>Nein</v>
      </c>
      <c r="AE505" s="52" t="str">
        <f t="shared" si="180"/>
        <v>Nein</v>
      </c>
      <c r="AF505" s="52" t="str">
        <f t="shared" si="180"/>
        <v>Nein</v>
      </c>
      <c r="AG505" s="61" t="str">
        <f>IF(Q505="Ja",VLOOKUP($Q$2,Plausis!A:E,5,0),IF(R505="Ja",VLOOKUP($R$2,Plausis!A:E,5,0),IF(T505="Ja",VLOOKUP($T$2,Plausis!A:E,5,0),IF(U505="Ja",VLOOKUP($U$2,Plausis!A:E,5,0),IF(AA505="Ja",VLOOKUP($AA$2,Plausis!A:E,5,0),IF(AC505="Ja",VLOOKUP($AC$2,Plausis!A:E,5,0),IF(AD505="Ja",VLOOKUP($AD$2,Plausis!A:E,5,0),"")))))))</f>
        <v/>
      </c>
      <c r="AH505" s="52" t="str">
        <f>IF(Y505="Ja",VLOOKUP($Y$2,Plausis!A:E,5,0),"")</f>
        <v/>
      </c>
      <c r="AI505" s="52" t="str">
        <f t="shared" si="160"/>
        <v>Ja</v>
      </c>
      <c r="AJ505" s="52" t="str">
        <f>IF(S505="Ja",VLOOKUP($S$2,Plausis!A:E,5,0),IF(V505="Ja",VLOOKUP($V$2,Plausis!A:E,5,0),IF(X505="Ja",VLOOKUP($X$2,Plausis!A:E,5,0),"")))</f>
        <v/>
      </c>
      <c r="AL505" s="52" t="s">
        <v>3</v>
      </c>
      <c r="AM505" s="114">
        <v>45531</v>
      </c>
      <c r="AN505" s="52" t="s">
        <v>4467</v>
      </c>
      <c r="AO505" s="52" t="str">
        <f>VLOOKUP(B505,'BAT Grundtabelle'!B:T,19,0)</f>
        <v>ja</v>
      </c>
      <c r="AP505" s="105" t="str">
        <f t="shared" si="161"/>
        <v>10460</v>
      </c>
      <c r="AQ505" s="52" t="str">
        <f t="shared" si="162"/>
        <v>Elektromaschinenhandel</v>
      </c>
      <c r="AR505" s="52" t="b">
        <f t="shared" si="181"/>
        <v>0</v>
      </c>
      <c r="AS505" s="52" t="b">
        <f t="shared" si="181"/>
        <v>0</v>
      </c>
      <c r="AT505" s="52" t="b">
        <f t="shared" si="181"/>
        <v>0</v>
      </c>
      <c r="AU505" s="52">
        <f t="shared" si="163"/>
        <v>1</v>
      </c>
      <c r="AW505" s="52" t="b">
        <f t="shared" si="164"/>
        <v>0</v>
      </c>
      <c r="AX505" s="52" t="str">
        <f t="shared" si="165"/>
        <v>Unternehmen</v>
      </c>
      <c r="AY505" s="52" t="b">
        <f t="shared" si="166"/>
        <v>0</v>
      </c>
      <c r="AZ505" s="52" t="str">
        <f t="shared" si="167"/>
        <v>10460</v>
      </c>
      <c r="BA505" s="52" t="str">
        <f>VLOOKUP(A505,'BAT Grundtabelle'!A:U,21,0)</f>
        <v>ja</v>
      </c>
      <c r="BB505" s="52" t="str">
        <f t="shared" si="168"/>
        <v>nein</v>
      </c>
      <c r="BC505" s="52" t="str">
        <f t="shared" si="169"/>
        <v>10460</v>
      </c>
      <c r="BD505" s="52" t="str">
        <f t="shared" si="170"/>
        <v>Elektromaschinenhandel</v>
      </c>
      <c r="BE505" s="52" t="str">
        <f t="shared" si="171"/>
        <v>Unternehmen</v>
      </c>
      <c r="BF505" s="52">
        <f t="shared" si="172"/>
        <v>1</v>
      </c>
    </row>
    <row r="506" spans="1:58" hidden="1" x14ac:dyDescent="0.35">
      <c r="A506" s="107" t="s">
        <v>2875</v>
      </c>
      <c r="B506" s="75" t="s">
        <v>663</v>
      </c>
      <c r="C506" s="52" t="s">
        <v>3</v>
      </c>
      <c r="D506" s="52" t="s">
        <v>3</v>
      </c>
      <c r="E506" s="52" t="s">
        <v>2</v>
      </c>
      <c r="F506" s="52" t="s">
        <v>2</v>
      </c>
      <c r="G506" s="52" t="s">
        <v>2</v>
      </c>
      <c r="H506" s="52" t="s">
        <v>2</v>
      </c>
      <c r="I506" s="52" t="s">
        <v>3</v>
      </c>
      <c r="J506" s="52">
        <v>1</v>
      </c>
      <c r="K506" s="52" t="s">
        <v>2</v>
      </c>
      <c r="L506" s="52" t="s">
        <v>2</v>
      </c>
      <c r="M506" s="52" t="s">
        <v>2</v>
      </c>
      <c r="N506" s="52" t="s">
        <v>3</v>
      </c>
      <c r="P506" s="52" t="s">
        <v>4</v>
      </c>
      <c r="Q506" s="52" t="str">
        <f t="shared" si="180"/>
        <v>Nein</v>
      </c>
      <c r="R506" s="52" t="str">
        <f t="shared" si="180"/>
        <v>Nein</v>
      </c>
      <c r="S506" s="52" t="str">
        <f t="shared" si="180"/>
        <v>Nein</v>
      </c>
      <c r="T506" s="52" t="str">
        <f t="shared" si="180"/>
        <v>Nein</v>
      </c>
      <c r="U506" s="52" t="str">
        <f t="shared" si="180"/>
        <v>Nein</v>
      </c>
      <c r="V506" s="52" t="str">
        <f t="shared" si="180"/>
        <v>Nein</v>
      </c>
      <c r="W506" s="52" t="str">
        <f t="shared" si="180"/>
        <v>Nein</v>
      </c>
      <c r="X506" s="52" t="str">
        <f t="shared" si="180"/>
        <v>Nein</v>
      </c>
      <c r="Y506" s="52" t="str">
        <f t="shared" si="180"/>
        <v>Nein</v>
      </c>
      <c r="Z506" s="52" t="str">
        <f t="shared" si="180"/>
        <v>Nein</v>
      </c>
      <c r="AA506" s="52" t="str">
        <f t="shared" si="180"/>
        <v>Nein</v>
      </c>
      <c r="AB506" s="52" t="str">
        <f t="shared" si="180"/>
        <v>Nein</v>
      </c>
      <c r="AC506" s="52" t="str">
        <f t="shared" si="180"/>
        <v>Nein</v>
      </c>
      <c r="AD506" s="52" t="str">
        <f t="shared" si="180"/>
        <v>Nein</v>
      </c>
      <c r="AE506" s="52" t="str">
        <f t="shared" si="180"/>
        <v>Nein</v>
      </c>
      <c r="AF506" s="52" t="str">
        <f t="shared" si="180"/>
        <v>Nein</v>
      </c>
      <c r="AG506" s="61" t="str">
        <f>IF(Q506="Ja",VLOOKUP($Q$2,Plausis!A:E,5,0),IF(R506="Ja",VLOOKUP($R$2,Plausis!A:E,5,0),IF(T506="Ja",VLOOKUP($T$2,Plausis!A:E,5,0),IF(U506="Ja",VLOOKUP($U$2,Plausis!A:E,5,0),IF(AA506="Ja",VLOOKUP($AA$2,Plausis!A:E,5,0),IF(AC506="Ja",VLOOKUP($AC$2,Plausis!A:E,5,0),IF(AD506="Ja",VLOOKUP($AD$2,Plausis!A:E,5,0),"")))))))</f>
        <v/>
      </c>
      <c r="AH506" s="52" t="str">
        <f>IF(Y506="Ja",VLOOKUP($Y$2,Plausis!A:E,5,0),"")</f>
        <v/>
      </c>
      <c r="AI506" s="52" t="str">
        <f t="shared" si="160"/>
        <v>Ja</v>
      </c>
      <c r="AJ506" s="52" t="str">
        <f>IF(S506="Ja",VLOOKUP($S$2,Plausis!A:E,5,0),IF(V506="Ja",VLOOKUP($V$2,Plausis!A:E,5,0),IF(X506="Ja",VLOOKUP($X$2,Plausis!A:E,5,0),"")))</f>
        <v/>
      </c>
      <c r="AL506" s="52" t="s">
        <v>3</v>
      </c>
      <c r="AM506" s="114">
        <v>45531</v>
      </c>
      <c r="AN506" s="52" t="s">
        <v>4467</v>
      </c>
      <c r="AO506" s="52" t="str">
        <f>VLOOKUP(B506,'BAT Grundtabelle'!B:T,19,0)</f>
        <v>ja</v>
      </c>
      <c r="AP506" s="105" t="str">
        <f t="shared" si="161"/>
        <v>10461</v>
      </c>
      <c r="AQ506" s="52" t="str">
        <f t="shared" si="162"/>
        <v>Elektromotorenhandel</v>
      </c>
      <c r="AR506" s="52" t="b">
        <f t="shared" si="181"/>
        <v>0</v>
      </c>
      <c r="AS506" s="52" t="b">
        <f t="shared" si="181"/>
        <v>0</v>
      </c>
      <c r="AT506" s="52" t="b">
        <f t="shared" si="181"/>
        <v>0</v>
      </c>
      <c r="AU506" s="52">
        <f t="shared" si="163"/>
        <v>1</v>
      </c>
      <c r="AW506" s="52" t="b">
        <f t="shared" si="164"/>
        <v>0</v>
      </c>
      <c r="AX506" s="52" t="str">
        <f t="shared" si="165"/>
        <v>Unternehmen</v>
      </c>
      <c r="AY506" s="52" t="b">
        <f t="shared" si="166"/>
        <v>0</v>
      </c>
      <c r="AZ506" s="52" t="str">
        <f t="shared" si="167"/>
        <v>10461</v>
      </c>
      <c r="BA506" s="52" t="str">
        <f>VLOOKUP(A506,'BAT Grundtabelle'!A:U,21,0)</f>
        <v>ja</v>
      </c>
      <c r="BB506" s="52" t="str">
        <f t="shared" si="168"/>
        <v>nein</v>
      </c>
      <c r="BC506" s="52" t="str">
        <f t="shared" si="169"/>
        <v>10461</v>
      </c>
      <c r="BD506" s="52" t="str">
        <f t="shared" si="170"/>
        <v>Elektromotorenhandel</v>
      </c>
      <c r="BE506" s="52" t="str">
        <f t="shared" si="171"/>
        <v>Unternehmen</v>
      </c>
      <c r="BF506" s="52">
        <f t="shared" si="172"/>
        <v>1</v>
      </c>
    </row>
    <row r="507" spans="1:58" hidden="1" x14ac:dyDescent="0.35">
      <c r="A507" s="107" t="s">
        <v>2876</v>
      </c>
      <c r="B507" s="75" t="s">
        <v>1939</v>
      </c>
      <c r="C507" s="52" t="s">
        <v>3</v>
      </c>
      <c r="D507" s="52" t="s">
        <v>3</v>
      </c>
      <c r="E507" s="52" t="s">
        <v>2</v>
      </c>
      <c r="F507" s="52" t="s">
        <v>2</v>
      </c>
      <c r="G507" s="52" t="s">
        <v>2</v>
      </c>
      <c r="H507" s="52" t="s">
        <v>2</v>
      </c>
      <c r="I507" s="52" t="s">
        <v>3</v>
      </c>
      <c r="J507" s="52">
        <v>1</v>
      </c>
      <c r="K507" s="52" t="s">
        <v>2</v>
      </c>
      <c r="L507" s="52" t="s">
        <v>2</v>
      </c>
      <c r="M507" s="52" t="s">
        <v>2</v>
      </c>
      <c r="N507" s="52" t="s">
        <v>3</v>
      </c>
      <c r="P507" s="52" t="s">
        <v>4</v>
      </c>
      <c r="Q507" s="52" t="str">
        <f t="shared" si="180"/>
        <v>Nein</v>
      </c>
      <c r="R507" s="52" t="str">
        <f t="shared" si="180"/>
        <v>Nein</v>
      </c>
      <c r="S507" s="52" t="str">
        <f t="shared" si="180"/>
        <v>Nein</v>
      </c>
      <c r="T507" s="52" t="str">
        <f t="shared" si="180"/>
        <v>Nein</v>
      </c>
      <c r="U507" s="52" t="str">
        <f t="shared" si="180"/>
        <v>Nein</v>
      </c>
      <c r="V507" s="52" t="str">
        <f t="shared" si="180"/>
        <v>Nein</v>
      </c>
      <c r="W507" s="52" t="str">
        <f t="shared" si="180"/>
        <v>Nein</v>
      </c>
      <c r="X507" s="52" t="str">
        <f t="shared" si="180"/>
        <v>Nein</v>
      </c>
      <c r="Y507" s="52" t="str">
        <f t="shared" si="180"/>
        <v>Nein</v>
      </c>
      <c r="Z507" s="52" t="str">
        <f t="shared" si="180"/>
        <v>Nein</v>
      </c>
      <c r="AA507" s="52" t="str">
        <f t="shared" si="180"/>
        <v>Nein</v>
      </c>
      <c r="AB507" s="52" t="str">
        <f t="shared" si="180"/>
        <v>Nein</v>
      </c>
      <c r="AC507" s="52" t="str">
        <f t="shared" si="180"/>
        <v>Nein</v>
      </c>
      <c r="AD507" s="52" t="str">
        <f t="shared" si="180"/>
        <v>Nein</v>
      </c>
      <c r="AE507" s="52" t="str">
        <f t="shared" si="180"/>
        <v>Nein</v>
      </c>
      <c r="AF507" s="52" t="str">
        <f t="shared" si="180"/>
        <v>Nein</v>
      </c>
      <c r="AG507" s="61" t="str">
        <f>IF(Q507="Ja",VLOOKUP($Q$2,Plausis!A:E,5,0),IF(R507="Ja",VLOOKUP($R$2,Plausis!A:E,5,0),IF(T507="Ja",VLOOKUP($T$2,Plausis!A:E,5,0),IF(U507="Ja",VLOOKUP($U$2,Plausis!A:E,5,0),IF(AA507="Ja",VLOOKUP($AA$2,Plausis!A:E,5,0),IF(AC507="Ja",VLOOKUP($AC$2,Plausis!A:E,5,0),IF(AD507="Ja",VLOOKUP($AD$2,Plausis!A:E,5,0),"")))))))</f>
        <v/>
      </c>
      <c r="AH507" s="52" t="str">
        <f>IF(Y507="Ja",VLOOKUP($Y$2,Plausis!A:E,5,0),"")</f>
        <v/>
      </c>
      <c r="AI507" s="52" t="str">
        <f t="shared" si="160"/>
        <v>Ja</v>
      </c>
      <c r="AJ507" s="52" t="str">
        <f>IF(S507="Ja",VLOOKUP($S$2,Plausis!A:E,5,0),IF(V507="Ja",VLOOKUP($V$2,Plausis!A:E,5,0),IF(X507="Ja",VLOOKUP($X$2,Plausis!A:E,5,0),"")))</f>
        <v/>
      </c>
      <c r="AL507" s="52" t="s">
        <v>3</v>
      </c>
      <c r="AM507" s="114">
        <v>45531</v>
      </c>
      <c r="AN507" s="52" t="s">
        <v>4467</v>
      </c>
      <c r="AO507" s="52" t="str">
        <f>VLOOKUP(B507,'BAT Grundtabelle'!B:T,19,0)</f>
        <v>ja</v>
      </c>
      <c r="AP507" s="105" t="str">
        <f t="shared" si="161"/>
        <v>10462</v>
      </c>
      <c r="AQ507" s="52" t="str">
        <f t="shared" si="162"/>
        <v>Elektronische Bauelementehandel</v>
      </c>
      <c r="AR507" s="52" t="b">
        <f t="shared" si="181"/>
        <v>0</v>
      </c>
      <c r="AS507" s="52" t="b">
        <f t="shared" si="181"/>
        <v>0</v>
      </c>
      <c r="AT507" s="52" t="b">
        <f t="shared" si="181"/>
        <v>0</v>
      </c>
      <c r="AU507" s="52">
        <f t="shared" si="163"/>
        <v>1</v>
      </c>
      <c r="AW507" s="52" t="b">
        <f t="shared" si="164"/>
        <v>0</v>
      </c>
      <c r="AX507" s="52" t="str">
        <f t="shared" si="165"/>
        <v>Unternehmen</v>
      </c>
      <c r="AY507" s="52" t="b">
        <f t="shared" si="166"/>
        <v>0</v>
      </c>
      <c r="AZ507" s="52" t="str">
        <f t="shared" si="167"/>
        <v>10462</v>
      </c>
      <c r="BA507" s="52" t="str">
        <f>VLOOKUP(A507,'BAT Grundtabelle'!A:U,21,0)</f>
        <v>ja</v>
      </c>
      <c r="BB507" s="52" t="str">
        <f t="shared" si="168"/>
        <v>nein</v>
      </c>
      <c r="BC507" s="52" t="str">
        <f t="shared" si="169"/>
        <v>10462</v>
      </c>
      <c r="BD507" s="52" t="str">
        <f t="shared" si="170"/>
        <v>Elektronische Bauelementehandel</v>
      </c>
      <c r="BE507" s="52" t="str">
        <f t="shared" si="171"/>
        <v>Unternehmen</v>
      </c>
      <c r="BF507" s="52">
        <f t="shared" si="172"/>
        <v>1</v>
      </c>
    </row>
    <row r="508" spans="1:58" hidden="1" x14ac:dyDescent="0.35">
      <c r="A508" s="107" t="s">
        <v>2877</v>
      </c>
      <c r="B508" s="75" t="s">
        <v>2224</v>
      </c>
      <c r="C508" s="52" t="s">
        <v>3</v>
      </c>
      <c r="D508" s="52" t="s">
        <v>3</v>
      </c>
      <c r="E508" s="52" t="s">
        <v>2</v>
      </c>
      <c r="F508" s="52" t="s">
        <v>2</v>
      </c>
      <c r="G508" s="52" t="s">
        <v>2</v>
      </c>
      <c r="H508" s="52" t="s">
        <v>2</v>
      </c>
      <c r="I508" s="52" t="s">
        <v>3</v>
      </c>
      <c r="J508" s="52">
        <v>1</v>
      </c>
      <c r="K508" s="52" t="s">
        <v>2</v>
      </c>
      <c r="L508" s="52" t="s">
        <v>2</v>
      </c>
      <c r="M508" s="52" t="s">
        <v>2</v>
      </c>
      <c r="N508" s="52" t="s">
        <v>3</v>
      </c>
      <c r="P508" s="52" t="s">
        <v>4</v>
      </c>
      <c r="Q508" s="52" t="str">
        <f t="shared" si="180"/>
        <v>Nein</v>
      </c>
      <c r="R508" s="52" t="str">
        <f t="shared" si="180"/>
        <v>Nein</v>
      </c>
      <c r="S508" s="52" t="str">
        <f t="shared" si="180"/>
        <v>Nein</v>
      </c>
      <c r="T508" s="52" t="str">
        <f t="shared" si="180"/>
        <v>Nein</v>
      </c>
      <c r="U508" s="52" t="str">
        <f t="shared" si="180"/>
        <v>Nein</v>
      </c>
      <c r="V508" s="52" t="str">
        <f t="shared" si="180"/>
        <v>Nein</v>
      </c>
      <c r="W508" s="52" t="str">
        <f t="shared" si="180"/>
        <v>Nein</v>
      </c>
      <c r="X508" s="52" t="str">
        <f t="shared" si="180"/>
        <v>Nein</v>
      </c>
      <c r="Y508" s="52" t="str">
        <f t="shared" si="180"/>
        <v>Nein</v>
      </c>
      <c r="Z508" s="52" t="str">
        <f t="shared" si="180"/>
        <v>Nein</v>
      </c>
      <c r="AA508" s="52" t="str">
        <f t="shared" si="180"/>
        <v>Nein</v>
      </c>
      <c r="AB508" s="52" t="str">
        <f t="shared" si="180"/>
        <v>Nein</v>
      </c>
      <c r="AC508" s="52" t="str">
        <f t="shared" si="180"/>
        <v>Nein</v>
      </c>
      <c r="AD508" s="52" t="str">
        <f t="shared" si="180"/>
        <v>Nein</v>
      </c>
      <c r="AE508" s="52" t="str">
        <f t="shared" si="180"/>
        <v>Nein</v>
      </c>
      <c r="AF508" s="52" t="str">
        <f t="shared" si="180"/>
        <v>Nein</v>
      </c>
      <c r="AG508" s="61" t="str">
        <f>IF(Q508="Ja",VLOOKUP($Q$2,Plausis!A:E,5,0),IF(R508="Ja",VLOOKUP($R$2,Plausis!A:E,5,0),IF(T508="Ja",VLOOKUP($T$2,Plausis!A:E,5,0),IF(U508="Ja",VLOOKUP($U$2,Plausis!A:E,5,0),IF(AA508="Ja",VLOOKUP($AA$2,Plausis!A:E,5,0),IF(AC508="Ja",VLOOKUP($AC$2,Plausis!A:E,5,0),IF(AD508="Ja",VLOOKUP($AD$2,Plausis!A:E,5,0),"")))))))</f>
        <v/>
      </c>
      <c r="AH508" s="52" t="str">
        <f>IF(Y508="Ja",VLOOKUP($Y$2,Plausis!A:E,5,0),"")</f>
        <v/>
      </c>
      <c r="AI508" s="52" t="str">
        <f t="shared" si="160"/>
        <v>Ja</v>
      </c>
      <c r="AJ508" s="52" t="str">
        <f>IF(S508="Ja",VLOOKUP($S$2,Plausis!A:E,5,0),IF(V508="Ja",VLOOKUP($V$2,Plausis!A:E,5,0),IF(X508="Ja",VLOOKUP($X$2,Plausis!A:E,5,0),"")))</f>
        <v/>
      </c>
      <c r="AL508" s="52" t="s">
        <v>2</v>
      </c>
      <c r="AM508" s="114">
        <v>45531</v>
      </c>
      <c r="AN508" s="52" t="s">
        <v>4467</v>
      </c>
      <c r="AO508" s="52" t="str">
        <f>VLOOKUP(B508,'BAT Grundtabelle'!B:T,19,0)</f>
        <v>ja</v>
      </c>
      <c r="AP508" s="105" t="str">
        <f t="shared" si="161"/>
        <v>7906</v>
      </c>
      <c r="AQ508" s="52" t="str">
        <f t="shared" si="162"/>
        <v>Elektrotechnischer Betrieb</v>
      </c>
      <c r="AR508" s="52" t="b">
        <f t="shared" si="181"/>
        <v>0</v>
      </c>
      <c r="AS508" s="52" t="b">
        <f t="shared" si="181"/>
        <v>0</v>
      </c>
      <c r="AT508" s="52" t="b">
        <f t="shared" si="181"/>
        <v>0</v>
      </c>
      <c r="AU508" s="52">
        <f t="shared" si="163"/>
        <v>1</v>
      </c>
      <c r="AW508" s="52" t="b">
        <f t="shared" si="164"/>
        <v>0</v>
      </c>
      <c r="AX508" s="52" t="str">
        <f t="shared" si="165"/>
        <v>Unternehmen</v>
      </c>
      <c r="AY508" s="52" t="b">
        <f t="shared" si="166"/>
        <v>0</v>
      </c>
      <c r="AZ508" s="52" t="str">
        <f t="shared" si="167"/>
        <v>7906</v>
      </c>
      <c r="BA508" s="52" t="str">
        <f>VLOOKUP(A508,'BAT Grundtabelle'!A:U,21,0)</f>
        <v>ja</v>
      </c>
      <c r="BB508" s="52" t="str">
        <f t="shared" si="168"/>
        <v>nein</v>
      </c>
      <c r="BC508" s="52" t="str">
        <f t="shared" si="169"/>
        <v>7906</v>
      </c>
      <c r="BD508" s="52" t="str">
        <f t="shared" si="170"/>
        <v>Elektrotechnischer Betrieb</v>
      </c>
      <c r="BE508" s="52" t="str">
        <f t="shared" si="171"/>
        <v>Unternehmen</v>
      </c>
      <c r="BF508" s="52">
        <f t="shared" si="172"/>
        <v>1</v>
      </c>
    </row>
    <row r="509" spans="1:58" hidden="1" x14ac:dyDescent="0.35">
      <c r="A509" s="107" t="s">
        <v>2878</v>
      </c>
      <c r="B509" s="75" t="s">
        <v>1389</v>
      </c>
      <c r="C509" s="52" t="s">
        <v>3</v>
      </c>
      <c r="D509" s="52" t="s">
        <v>3</v>
      </c>
      <c r="E509" s="52" t="s">
        <v>2</v>
      </c>
      <c r="F509" s="52" t="s">
        <v>2</v>
      </c>
      <c r="G509" s="52" t="s">
        <v>2</v>
      </c>
      <c r="H509" s="52" t="s">
        <v>2</v>
      </c>
      <c r="I509" s="52" t="s">
        <v>3</v>
      </c>
      <c r="J509" s="52">
        <v>1</v>
      </c>
      <c r="K509" s="52" t="s">
        <v>2</v>
      </c>
      <c r="L509" s="52" t="s">
        <v>2</v>
      </c>
      <c r="M509" s="52" t="s">
        <v>2</v>
      </c>
      <c r="N509" s="52" t="s">
        <v>3</v>
      </c>
      <c r="P509" s="52" t="s">
        <v>4</v>
      </c>
      <c r="Q509" s="52" t="str">
        <f t="shared" si="180"/>
        <v>Nein</v>
      </c>
      <c r="R509" s="52" t="str">
        <f t="shared" si="180"/>
        <v>Nein</v>
      </c>
      <c r="S509" s="52" t="str">
        <f t="shared" si="180"/>
        <v>Nein</v>
      </c>
      <c r="T509" s="52" t="str">
        <f t="shared" si="180"/>
        <v>Nein</v>
      </c>
      <c r="U509" s="52" t="str">
        <f t="shared" si="180"/>
        <v>Nein</v>
      </c>
      <c r="V509" s="52" t="str">
        <f t="shared" si="180"/>
        <v>Nein</v>
      </c>
      <c r="W509" s="52" t="str">
        <f t="shared" si="180"/>
        <v>Nein</v>
      </c>
      <c r="X509" s="52" t="str">
        <f t="shared" si="180"/>
        <v>Nein</v>
      </c>
      <c r="Y509" s="52" t="str">
        <f t="shared" si="180"/>
        <v>Nein</v>
      </c>
      <c r="Z509" s="52" t="str">
        <f t="shared" si="180"/>
        <v>Nein</v>
      </c>
      <c r="AA509" s="52" t="str">
        <f t="shared" si="180"/>
        <v>Nein</v>
      </c>
      <c r="AB509" s="52" t="str">
        <f t="shared" si="180"/>
        <v>Nein</v>
      </c>
      <c r="AC509" s="52" t="str">
        <f t="shared" si="180"/>
        <v>Nein</v>
      </c>
      <c r="AD509" s="52" t="str">
        <f t="shared" si="180"/>
        <v>Nein</v>
      </c>
      <c r="AE509" s="52" t="str">
        <f t="shared" si="180"/>
        <v>Nein</v>
      </c>
      <c r="AF509" s="52" t="str">
        <f t="shared" si="180"/>
        <v>Nein</v>
      </c>
      <c r="AG509" s="61" t="str">
        <f>IF(Q509="Ja",VLOOKUP($Q$2,Plausis!A:E,5,0),IF(R509="Ja",VLOOKUP($R$2,Plausis!A:E,5,0),IF(T509="Ja",VLOOKUP($T$2,Plausis!A:E,5,0),IF(U509="Ja",VLOOKUP($U$2,Plausis!A:E,5,0),IF(AA509="Ja",VLOOKUP($AA$2,Plausis!A:E,5,0),IF(AC509="Ja",VLOOKUP($AC$2,Plausis!A:E,5,0),IF(AD509="Ja",VLOOKUP($AD$2,Plausis!A:E,5,0),"")))))))</f>
        <v/>
      </c>
      <c r="AH509" s="52" t="str">
        <f>IF(Y509="Ja",VLOOKUP($Y$2,Plausis!A:E,5,0),"")</f>
        <v/>
      </c>
      <c r="AI509" s="52" t="str">
        <f t="shared" si="160"/>
        <v>Ja</v>
      </c>
      <c r="AJ509" s="52" t="str">
        <f>IF(S509="Ja",VLOOKUP($S$2,Plausis!A:E,5,0),IF(V509="Ja",VLOOKUP($V$2,Plausis!A:E,5,0),IF(X509="Ja",VLOOKUP($X$2,Plausis!A:E,5,0),"")))</f>
        <v/>
      </c>
      <c r="AL509" s="52" t="s">
        <v>3</v>
      </c>
      <c r="AM509" s="114">
        <v>45531</v>
      </c>
      <c r="AN509" s="52" t="s">
        <v>4467</v>
      </c>
      <c r="AO509" s="52" t="str">
        <f>VLOOKUP(B509,'BAT Grundtabelle'!B:T,19,0)</f>
        <v>ja</v>
      </c>
      <c r="AP509" s="105" t="str">
        <f t="shared" si="161"/>
        <v>10463</v>
      </c>
      <c r="AQ509" s="52" t="str">
        <f t="shared" si="162"/>
        <v>Elektrowarenhandel</v>
      </c>
      <c r="AR509" s="52" t="b">
        <f t="shared" si="181"/>
        <v>0</v>
      </c>
      <c r="AS509" s="52" t="b">
        <f t="shared" si="181"/>
        <v>0</v>
      </c>
      <c r="AT509" s="52" t="b">
        <f t="shared" si="181"/>
        <v>0</v>
      </c>
      <c r="AU509" s="52">
        <f t="shared" si="163"/>
        <v>1</v>
      </c>
      <c r="AW509" s="52" t="b">
        <f t="shared" si="164"/>
        <v>0</v>
      </c>
      <c r="AX509" s="52" t="str">
        <f t="shared" si="165"/>
        <v>Unternehmen</v>
      </c>
      <c r="AY509" s="52" t="b">
        <f t="shared" si="166"/>
        <v>0</v>
      </c>
      <c r="AZ509" s="52" t="str">
        <f t="shared" si="167"/>
        <v>10463</v>
      </c>
      <c r="BA509" s="52" t="str">
        <f>VLOOKUP(A509,'BAT Grundtabelle'!A:U,21,0)</f>
        <v>ja</v>
      </c>
      <c r="BB509" s="52" t="str">
        <f t="shared" si="168"/>
        <v>nein</v>
      </c>
      <c r="BC509" s="52" t="str">
        <f t="shared" si="169"/>
        <v>10463</v>
      </c>
      <c r="BD509" s="52" t="str">
        <f t="shared" si="170"/>
        <v>Elektrowarenhandel</v>
      </c>
      <c r="BE509" s="52" t="str">
        <f t="shared" si="171"/>
        <v>Unternehmen</v>
      </c>
      <c r="BF509" s="52">
        <f t="shared" si="172"/>
        <v>1</v>
      </c>
    </row>
    <row r="510" spans="1:58" hidden="1" x14ac:dyDescent="0.35">
      <c r="A510" s="107" t="s">
        <v>2879</v>
      </c>
      <c r="B510" s="75" t="s">
        <v>1739</v>
      </c>
      <c r="C510" s="52" t="s">
        <v>3</v>
      </c>
      <c r="D510" s="52" t="s">
        <v>3</v>
      </c>
      <c r="E510" s="52" t="s">
        <v>2</v>
      </c>
      <c r="F510" s="52" t="s">
        <v>2</v>
      </c>
      <c r="G510" s="52" t="s">
        <v>2</v>
      </c>
      <c r="H510" s="52" t="s">
        <v>2</v>
      </c>
      <c r="I510" s="52" t="s">
        <v>3</v>
      </c>
      <c r="J510" s="52">
        <v>3</v>
      </c>
      <c r="K510" s="52" t="s">
        <v>2</v>
      </c>
      <c r="L510" s="52" t="s">
        <v>2</v>
      </c>
      <c r="M510" s="52" t="s">
        <v>2</v>
      </c>
      <c r="N510" s="52" t="s">
        <v>3</v>
      </c>
      <c r="P510" s="52" t="s">
        <v>4</v>
      </c>
      <c r="Q510" s="52" t="str">
        <f t="shared" si="180"/>
        <v>Nein</v>
      </c>
      <c r="R510" s="52" t="str">
        <f t="shared" si="180"/>
        <v>Nein</v>
      </c>
      <c r="S510" s="52" t="str">
        <f t="shared" si="180"/>
        <v>Nein</v>
      </c>
      <c r="T510" s="52" t="str">
        <f t="shared" si="180"/>
        <v>Nein</v>
      </c>
      <c r="U510" s="52" t="str">
        <f t="shared" si="180"/>
        <v>Nein</v>
      </c>
      <c r="V510" s="52" t="str">
        <f t="shared" si="180"/>
        <v>Nein</v>
      </c>
      <c r="W510" s="52" t="str">
        <f t="shared" si="180"/>
        <v>Nein</v>
      </c>
      <c r="X510" s="52" t="str">
        <f t="shared" si="180"/>
        <v>Nein</v>
      </c>
      <c r="Y510" s="52" t="str">
        <f t="shared" si="180"/>
        <v>Nein</v>
      </c>
      <c r="Z510" s="52" t="str">
        <f t="shared" si="180"/>
        <v>Nein</v>
      </c>
      <c r="AA510" s="52" t="str">
        <f t="shared" si="180"/>
        <v>Nein</v>
      </c>
      <c r="AB510" s="52" t="str">
        <f t="shared" si="180"/>
        <v>Nein</v>
      </c>
      <c r="AC510" s="52" t="str">
        <f t="shared" si="180"/>
        <v>Nein</v>
      </c>
      <c r="AD510" s="52" t="str">
        <f t="shared" si="180"/>
        <v>Nein</v>
      </c>
      <c r="AE510" s="52" t="str">
        <f t="shared" si="180"/>
        <v>Nein</v>
      </c>
      <c r="AF510" s="52" t="str">
        <f t="shared" si="180"/>
        <v>Nein</v>
      </c>
      <c r="AG510" s="61" t="str">
        <f>IF(Q510="Ja",VLOOKUP($Q$2,Plausis!A:E,5,0),IF(R510="Ja",VLOOKUP($R$2,Plausis!A:E,5,0),IF(T510="Ja",VLOOKUP($T$2,Plausis!A:E,5,0),IF(U510="Ja",VLOOKUP($U$2,Plausis!A:E,5,0),IF(AA510="Ja",VLOOKUP($AA$2,Plausis!A:E,5,0),IF(AC510="Ja",VLOOKUP($AC$2,Plausis!A:E,5,0),IF(AD510="Ja",VLOOKUP($AD$2,Plausis!A:E,5,0),"")))))))</f>
        <v/>
      </c>
      <c r="AH510" s="52" t="str">
        <f>IF(Y510="Ja",VLOOKUP($Y$2,Plausis!A:E,5,0),"")</f>
        <v/>
      </c>
      <c r="AI510" s="52" t="str">
        <f t="shared" si="160"/>
        <v>Ja</v>
      </c>
      <c r="AJ510" s="52" t="str">
        <f>IF(S510="Ja",VLOOKUP($S$2,Plausis!A:E,5,0),IF(V510="Ja",VLOOKUP($V$2,Plausis!A:E,5,0),IF(X510="Ja",VLOOKUP($X$2,Plausis!A:E,5,0),"")))</f>
        <v/>
      </c>
      <c r="AL510" s="52" t="s">
        <v>2</v>
      </c>
      <c r="AM510" s="114">
        <v>45531</v>
      </c>
      <c r="AN510" s="52" t="s">
        <v>4467</v>
      </c>
      <c r="AO510" s="52" t="str">
        <f>VLOOKUP(B510,'BAT Grundtabelle'!B:T,19,0)</f>
        <v>ja</v>
      </c>
      <c r="AP510" s="105" t="str">
        <f t="shared" si="161"/>
        <v>10464</v>
      </c>
      <c r="AQ510" s="52" t="str">
        <f t="shared" si="162"/>
        <v>Eloxierbetrieb</v>
      </c>
      <c r="AR510" s="52" t="b">
        <f t="shared" si="181"/>
        <v>0</v>
      </c>
      <c r="AS510" s="52" t="b">
        <f t="shared" si="181"/>
        <v>0</v>
      </c>
      <c r="AT510" s="52" t="b">
        <f t="shared" si="181"/>
        <v>0</v>
      </c>
      <c r="AU510" s="52">
        <f t="shared" si="163"/>
        <v>3</v>
      </c>
      <c r="AW510" s="52" t="b">
        <f t="shared" si="164"/>
        <v>0</v>
      </c>
      <c r="AX510" s="52" t="str">
        <f t="shared" si="165"/>
        <v>Unternehmen</v>
      </c>
      <c r="AY510" s="52" t="b">
        <f t="shared" si="166"/>
        <v>0</v>
      </c>
      <c r="AZ510" s="52" t="str">
        <f t="shared" si="167"/>
        <v>10464</v>
      </c>
      <c r="BA510" s="52" t="str">
        <f>VLOOKUP(A510,'BAT Grundtabelle'!A:U,21,0)</f>
        <v>ja</v>
      </c>
      <c r="BB510" s="52" t="str">
        <f t="shared" si="168"/>
        <v>nein</v>
      </c>
      <c r="BC510" s="52" t="str">
        <f t="shared" si="169"/>
        <v>10464</v>
      </c>
      <c r="BD510" s="52" t="str">
        <f t="shared" si="170"/>
        <v>Eloxierbetrieb</v>
      </c>
      <c r="BE510" s="52" t="str">
        <f t="shared" si="171"/>
        <v>Unternehmen</v>
      </c>
      <c r="BF510" s="52">
        <f t="shared" si="172"/>
        <v>3</v>
      </c>
    </row>
    <row r="511" spans="1:58" hidden="1" x14ac:dyDescent="0.35">
      <c r="A511" s="107" t="s">
        <v>2307</v>
      </c>
      <c r="B511" s="75" t="s">
        <v>2306</v>
      </c>
      <c r="C511" s="52" t="s">
        <v>3</v>
      </c>
      <c r="D511" s="52" t="s">
        <v>3</v>
      </c>
      <c r="E511" s="52" t="s">
        <v>2</v>
      </c>
      <c r="F511" s="52" t="s">
        <v>2</v>
      </c>
      <c r="G511" s="52" t="s">
        <v>2</v>
      </c>
      <c r="H511" s="52" t="s">
        <v>2</v>
      </c>
      <c r="I511" s="52" t="s">
        <v>3</v>
      </c>
      <c r="J511" s="52">
        <v>2</v>
      </c>
      <c r="K511" s="52" t="s">
        <v>2</v>
      </c>
      <c r="L511" s="52" t="s">
        <v>2</v>
      </c>
      <c r="M511" s="52" t="s">
        <v>2</v>
      </c>
      <c r="N511" s="52" t="s">
        <v>3</v>
      </c>
      <c r="P511" s="52" t="s">
        <v>4</v>
      </c>
      <c r="Q511" s="52" t="str">
        <f t="shared" si="180"/>
        <v>Nein</v>
      </c>
      <c r="R511" s="52" t="str">
        <f t="shared" si="180"/>
        <v>Nein</v>
      </c>
      <c r="S511" s="52" t="str">
        <f t="shared" si="180"/>
        <v>Nein</v>
      </c>
      <c r="T511" s="52" t="str">
        <f t="shared" si="180"/>
        <v>Nein</v>
      </c>
      <c r="U511" s="52" t="str">
        <f t="shared" si="180"/>
        <v>Nein</v>
      </c>
      <c r="V511" s="52" t="str">
        <f t="shared" si="180"/>
        <v>Nein</v>
      </c>
      <c r="W511" s="52" t="str">
        <f t="shared" si="180"/>
        <v>Nein</v>
      </c>
      <c r="X511" s="52" t="str">
        <f t="shared" si="180"/>
        <v>Nein</v>
      </c>
      <c r="Y511" s="52" t="str">
        <f t="shared" si="180"/>
        <v>Nein</v>
      </c>
      <c r="Z511" s="52" t="str">
        <f t="shared" si="180"/>
        <v>Nein</v>
      </c>
      <c r="AA511" s="52" t="str">
        <f t="shared" si="180"/>
        <v>Nein</v>
      </c>
      <c r="AB511" s="52" t="str">
        <f t="shared" si="180"/>
        <v>Nein</v>
      </c>
      <c r="AC511" s="52" t="str">
        <f t="shared" si="180"/>
        <v>Nein</v>
      </c>
      <c r="AD511" s="52" t="str">
        <f t="shared" si="180"/>
        <v>Nein</v>
      </c>
      <c r="AE511" s="52" t="str">
        <f t="shared" si="180"/>
        <v>Nein</v>
      </c>
      <c r="AF511" s="52" t="str">
        <f t="shared" si="180"/>
        <v>Nein</v>
      </c>
      <c r="AG511" s="61" t="str">
        <f>IF(Q511="Ja",VLOOKUP($Q$2,Plausis!A:E,5,0),IF(R511="Ja",VLOOKUP($R$2,Plausis!A:E,5,0),IF(T511="Ja",VLOOKUP($T$2,Plausis!A:E,5,0),IF(U511="Ja",VLOOKUP($U$2,Plausis!A:E,5,0),IF(AA511="Ja",VLOOKUP($AA$2,Plausis!A:E,5,0),IF(AC511="Ja",VLOOKUP($AC$2,Plausis!A:E,5,0),IF(AD511="Ja",VLOOKUP($AD$2,Plausis!A:E,5,0),"")))))))</f>
        <v/>
      </c>
      <c r="AH511" s="52" t="str">
        <f>IF(Y511="Ja",VLOOKUP($Y$2,Plausis!A:E,5,0),"")</f>
        <v/>
      </c>
      <c r="AI511" s="52" t="str">
        <f t="shared" si="160"/>
        <v>Ja</v>
      </c>
      <c r="AJ511" s="52" t="str">
        <f>IF(S511="Ja",VLOOKUP($S$2,Plausis!A:E,5,0),IF(V511="Ja",VLOOKUP($V$2,Plausis!A:E,5,0),IF(X511="Ja",VLOOKUP($X$2,Plausis!A:E,5,0),"")))</f>
        <v/>
      </c>
      <c r="AL511" s="52" t="s">
        <v>2</v>
      </c>
      <c r="AM511" s="114">
        <v>45531</v>
      </c>
      <c r="AN511" s="52" t="s">
        <v>4467</v>
      </c>
      <c r="AO511" s="52" t="str">
        <f>VLOOKUP(B511,'BAT Grundtabelle'!B:T,19,0)</f>
        <v>ja</v>
      </c>
      <c r="AP511" s="105" t="str">
        <f t="shared" si="161"/>
        <v>1515</v>
      </c>
      <c r="AQ511" s="52" t="str">
        <f t="shared" si="162"/>
        <v>Emaillierwerk</v>
      </c>
      <c r="AR511" s="52" t="b">
        <f t="shared" si="181"/>
        <v>0</v>
      </c>
      <c r="AS511" s="52" t="b">
        <f t="shared" si="181"/>
        <v>0</v>
      </c>
      <c r="AT511" s="52" t="b">
        <f t="shared" si="181"/>
        <v>0</v>
      </c>
      <c r="AU511" s="52">
        <f t="shared" si="163"/>
        <v>2</v>
      </c>
      <c r="AW511" s="52" t="b">
        <f t="shared" si="164"/>
        <v>0</v>
      </c>
      <c r="AX511" s="52" t="str">
        <f t="shared" si="165"/>
        <v>Unternehmen</v>
      </c>
      <c r="AY511" s="52" t="b">
        <f t="shared" si="166"/>
        <v>0</v>
      </c>
      <c r="AZ511" s="52" t="str">
        <f t="shared" si="167"/>
        <v>1515</v>
      </c>
      <c r="BA511" s="52" t="str">
        <f>VLOOKUP(A511,'BAT Grundtabelle'!A:U,21,0)</f>
        <v>ja</v>
      </c>
      <c r="BB511" s="52" t="str">
        <f t="shared" si="168"/>
        <v>nein</v>
      </c>
      <c r="BC511" s="52" t="str">
        <f t="shared" si="169"/>
        <v>1515</v>
      </c>
      <c r="BD511" s="52" t="str">
        <f t="shared" si="170"/>
        <v>Emaillierwerk</v>
      </c>
      <c r="BE511" s="52" t="str">
        <f t="shared" si="171"/>
        <v>Unternehmen</v>
      </c>
      <c r="BF511" s="52">
        <f t="shared" si="172"/>
        <v>2</v>
      </c>
    </row>
    <row r="512" spans="1:58" hidden="1" x14ac:dyDescent="0.35">
      <c r="A512" s="107" t="s">
        <v>2880</v>
      </c>
      <c r="B512" s="75" t="s">
        <v>1512</v>
      </c>
      <c r="C512" s="52" t="s">
        <v>3</v>
      </c>
      <c r="D512" s="52" t="s">
        <v>3</v>
      </c>
      <c r="E512" s="52" t="s">
        <v>2</v>
      </c>
      <c r="F512" s="52" t="s">
        <v>2</v>
      </c>
      <c r="G512" s="52" t="s">
        <v>2</v>
      </c>
      <c r="H512" s="52" t="s">
        <v>2</v>
      </c>
      <c r="I512" s="52" t="s">
        <v>3</v>
      </c>
      <c r="J512" s="52">
        <v>1</v>
      </c>
      <c r="K512" s="52" t="s">
        <v>2</v>
      </c>
      <c r="L512" s="52" t="s">
        <v>2</v>
      </c>
      <c r="M512" s="52" t="s">
        <v>2</v>
      </c>
      <c r="N512" s="52" t="s">
        <v>3</v>
      </c>
      <c r="P512" s="52" t="s">
        <v>4</v>
      </c>
      <c r="Q512" s="52" t="str">
        <f t="shared" si="180"/>
        <v>Nein</v>
      </c>
      <c r="R512" s="52" t="str">
        <f t="shared" si="180"/>
        <v>Nein</v>
      </c>
      <c r="S512" s="52" t="str">
        <f t="shared" si="180"/>
        <v>Nein</v>
      </c>
      <c r="T512" s="52" t="str">
        <f t="shared" si="180"/>
        <v>Nein</v>
      </c>
      <c r="U512" s="52" t="str">
        <f t="shared" si="180"/>
        <v>Nein</v>
      </c>
      <c r="V512" s="52" t="str">
        <f t="shared" si="180"/>
        <v>Nein</v>
      </c>
      <c r="W512" s="52" t="str">
        <f t="shared" si="180"/>
        <v>Nein</v>
      </c>
      <c r="X512" s="52" t="str">
        <f t="shared" si="180"/>
        <v>Nein</v>
      </c>
      <c r="Y512" s="52" t="str">
        <f t="shared" si="180"/>
        <v>Nein</v>
      </c>
      <c r="Z512" s="52" t="str">
        <f t="shared" si="180"/>
        <v>Nein</v>
      </c>
      <c r="AA512" s="52" t="str">
        <f t="shared" si="180"/>
        <v>Nein</v>
      </c>
      <c r="AB512" s="52" t="str">
        <f t="shared" si="180"/>
        <v>Nein</v>
      </c>
      <c r="AC512" s="52" t="str">
        <f t="shared" si="180"/>
        <v>Nein</v>
      </c>
      <c r="AD512" s="52" t="str">
        <f t="shared" si="180"/>
        <v>Nein</v>
      </c>
      <c r="AE512" s="52" t="str">
        <f t="shared" si="180"/>
        <v>Nein</v>
      </c>
      <c r="AF512" s="52" t="str">
        <f t="shared" si="180"/>
        <v>Nein</v>
      </c>
      <c r="AG512" s="61" t="str">
        <f>IF(Q512="Ja",VLOOKUP($Q$2,Plausis!A:E,5,0),IF(R512="Ja",VLOOKUP($R$2,Plausis!A:E,5,0),IF(T512="Ja",VLOOKUP($T$2,Plausis!A:E,5,0),IF(U512="Ja",VLOOKUP($U$2,Plausis!A:E,5,0),IF(AA512="Ja",VLOOKUP($AA$2,Plausis!A:E,5,0),IF(AC512="Ja",VLOOKUP($AC$2,Plausis!A:E,5,0),IF(AD512="Ja",VLOOKUP($AD$2,Plausis!A:E,5,0),"")))))))</f>
        <v/>
      </c>
      <c r="AH512" s="52" t="str">
        <f>IF(Y512="Ja",VLOOKUP($Y$2,Plausis!A:E,5,0),"")</f>
        <v/>
      </c>
      <c r="AI512" s="52" t="str">
        <f t="shared" si="160"/>
        <v>Ja</v>
      </c>
      <c r="AJ512" s="52" t="str">
        <f>IF(S512="Ja",VLOOKUP($S$2,Plausis!A:E,5,0),IF(V512="Ja",VLOOKUP($V$2,Plausis!A:E,5,0),IF(X512="Ja",VLOOKUP($X$2,Plausis!A:E,5,0),"")))</f>
        <v/>
      </c>
      <c r="AL512" s="52" t="s">
        <v>2</v>
      </c>
      <c r="AM512" s="114">
        <v>45531</v>
      </c>
      <c r="AN512" s="52" t="s">
        <v>4467</v>
      </c>
      <c r="AO512" s="52" t="str">
        <f>VLOOKUP(B512,'BAT Grundtabelle'!B:T,19,0)</f>
        <v>ja</v>
      </c>
      <c r="AP512" s="105" t="str">
        <f t="shared" si="161"/>
        <v>10465</v>
      </c>
      <c r="AQ512" s="52" t="str">
        <f t="shared" si="162"/>
        <v>Energieberater, freiberuflich</v>
      </c>
      <c r="AR512" s="52" t="b">
        <f t="shared" si="181"/>
        <v>0</v>
      </c>
      <c r="AS512" s="52" t="b">
        <f t="shared" si="181"/>
        <v>0</v>
      </c>
      <c r="AT512" s="52" t="b">
        <f t="shared" si="181"/>
        <v>0</v>
      </c>
      <c r="AU512" s="52">
        <f t="shared" si="163"/>
        <v>1</v>
      </c>
      <c r="AW512" s="52" t="b">
        <f t="shared" si="164"/>
        <v>0</v>
      </c>
      <c r="AX512" s="52" t="str">
        <f t="shared" si="165"/>
        <v>Unternehmen</v>
      </c>
      <c r="AY512" s="52" t="b">
        <f t="shared" si="166"/>
        <v>0</v>
      </c>
      <c r="AZ512" s="52" t="str">
        <f t="shared" si="167"/>
        <v>10465</v>
      </c>
      <c r="BA512" s="52" t="str">
        <f>VLOOKUP(A512,'BAT Grundtabelle'!A:U,21,0)</f>
        <v>ja</v>
      </c>
      <c r="BB512" s="52" t="str">
        <f t="shared" si="168"/>
        <v>nein</v>
      </c>
      <c r="BC512" s="52" t="str">
        <f t="shared" si="169"/>
        <v>10465</v>
      </c>
      <c r="BD512" s="52" t="str">
        <f t="shared" si="170"/>
        <v>Energieberater, freiberuflich</v>
      </c>
      <c r="BE512" s="52" t="str">
        <f t="shared" si="171"/>
        <v>Unternehmen</v>
      </c>
      <c r="BF512" s="52">
        <f t="shared" si="172"/>
        <v>1</v>
      </c>
    </row>
    <row r="513" spans="1:58" hidden="1" x14ac:dyDescent="0.35">
      <c r="A513" s="107" t="s">
        <v>2881</v>
      </c>
      <c r="B513" s="75" t="s">
        <v>1266</v>
      </c>
      <c r="C513" s="52" t="s">
        <v>3</v>
      </c>
      <c r="D513" s="52" t="s">
        <v>3</v>
      </c>
      <c r="E513" s="52" t="s">
        <v>2</v>
      </c>
      <c r="F513" s="52" t="s">
        <v>2</v>
      </c>
      <c r="G513" s="52" t="s">
        <v>2</v>
      </c>
      <c r="H513" s="52" t="s">
        <v>2</v>
      </c>
      <c r="I513" s="52" t="s">
        <v>3</v>
      </c>
      <c r="J513" s="52">
        <v>3</v>
      </c>
      <c r="K513" s="52" t="s">
        <v>2</v>
      </c>
      <c r="L513" s="52" t="s">
        <v>2</v>
      </c>
      <c r="M513" s="52" t="s">
        <v>2</v>
      </c>
      <c r="N513" s="52" t="s">
        <v>3</v>
      </c>
      <c r="P513" s="52" t="s">
        <v>4</v>
      </c>
      <c r="Q513" s="52" t="str">
        <f t="shared" ref="Q513:AF522" si="182">IF(ISERROR(FIND(Q$2,$P513,1)),"Nein","Ja")</f>
        <v>Nein</v>
      </c>
      <c r="R513" s="52" t="str">
        <f t="shared" si="182"/>
        <v>Nein</v>
      </c>
      <c r="S513" s="52" t="str">
        <f t="shared" si="182"/>
        <v>Nein</v>
      </c>
      <c r="T513" s="52" t="str">
        <f t="shared" si="182"/>
        <v>Nein</v>
      </c>
      <c r="U513" s="52" t="str">
        <f t="shared" si="182"/>
        <v>Nein</v>
      </c>
      <c r="V513" s="52" t="str">
        <f t="shared" si="182"/>
        <v>Nein</v>
      </c>
      <c r="W513" s="52" t="str">
        <f t="shared" si="182"/>
        <v>Nein</v>
      </c>
      <c r="X513" s="52" t="str">
        <f t="shared" si="182"/>
        <v>Nein</v>
      </c>
      <c r="Y513" s="52" t="str">
        <f t="shared" si="182"/>
        <v>Nein</v>
      </c>
      <c r="Z513" s="52" t="str">
        <f t="shared" si="182"/>
        <v>Nein</v>
      </c>
      <c r="AA513" s="52" t="str">
        <f t="shared" si="182"/>
        <v>Nein</v>
      </c>
      <c r="AB513" s="52" t="str">
        <f t="shared" si="182"/>
        <v>Nein</v>
      </c>
      <c r="AC513" s="52" t="str">
        <f t="shared" si="182"/>
        <v>Nein</v>
      </c>
      <c r="AD513" s="52" t="str">
        <f t="shared" si="182"/>
        <v>Nein</v>
      </c>
      <c r="AE513" s="52" t="str">
        <f t="shared" si="182"/>
        <v>Nein</v>
      </c>
      <c r="AF513" s="52" t="str">
        <f t="shared" si="182"/>
        <v>Nein</v>
      </c>
      <c r="AG513" s="61" t="str">
        <f>IF(Q513="Ja",VLOOKUP($Q$2,Plausis!A:E,5,0),IF(R513="Ja",VLOOKUP($R$2,Plausis!A:E,5,0),IF(T513="Ja",VLOOKUP($T$2,Plausis!A:E,5,0),IF(U513="Ja",VLOOKUP($U$2,Plausis!A:E,5,0),IF(AA513="Ja",VLOOKUP($AA$2,Plausis!A:E,5,0),IF(AC513="Ja",VLOOKUP($AC$2,Plausis!A:E,5,0),IF(AD513="Ja",VLOOKUP($AD$2,Plausis!A:E,5,0),"")))))))</f>
        <v/>
      </c>
      <c r="AH513" s="52" t="str">
        <f>IF(Y513="Ja",VLOOKUP($Y$2,Plausis!A:E,5,0),"")</f>
        <v/>
      </c>
      <c r="AI513" s="52" t="str">
        <f t="shared" si="160"/>
        <v>Ja</v>
      </c>
      <c r="AJ513" s="52" t="str">
        <f>IF(S513="Ja",VLOOKUP($S$2,Plausis!A:E,5,0),IF(V513="Ja",VLOOKUP($V$2,Plausis!A:E,5,0),IF(X513="Ja",VLOOKUP($X$2,Plausis!A:E,5,0),"")))</f>
        <v/>
      </c>
      <c r="AL513" s="52" t="s">
        <v>2</v>
      </c>
      <c r="AM513" s="114">
        <v>45531</v>
      </c>
      <c r="AN513" s="52" t="s">
        <v>4467</v>
      </c>
      <c r="AO513" s="52" t="str">
        <f>VLOOKUP(B513,'BAT Grundtabelle'!B:T,19,0)</f>
        <v>ja</v>
      </c>
      <c r="AP513" s="105" t="str">
        <f t="shared" si="161"/>
        <v>10466</v>
      </c>
      <c r="AQ513" s="52" t="str">
        <f t="shared" si="162"/>
        <v>Energiestoffhandel (ohne Tankstelle)</v>
      </c>
      <c r="AR513" s="52" t="b">
        <f t="shared" si="181"/>
        <v>0</v>
      </c>
      <c r="AS513" s="52" t="b">
        <f t="shared" si="181"/>
        <v>0</v>
      </c>
      <c r="AT513" s="52" t="b">
        <f t="shared" si="181"/>
        <v>0</v>
      </c>
      <c r="AU513" s="52">
        <f t="shared" si="163"/>
        <v>3</v>
      </c>
      <c r="AW513" s="52" t="b">
        <f t="shared" si="164"/>
        <v>0</v>
      </c>
      <c r="AX513" s="52" t="str">
        <f t="shared" si="165"/>
        <v>Unternehmen</v>
      </c>
      <c r="AY513" s="52" t="b">
        <f t="shared" si="166"/>
        <v>0</v>
      </c>
      <c r="AZ513" s="52" t="str">
        <f t="shared" si="167"/>
        <v>10466</v>
      </c>
      <c r="BA513" s="52" t="str">
        <f>VLOOKUP(A513,'BAT Grundtabelle'!A:U,21,0)</f>
        <v>ja</v>
      </c>
      <c r="BB513" s="52" t="str">
        <f t="shared" si="168"/>
        <v>nein</v>
      </c>
      <c r="BC513" s="52" t="str">
        <f t="shared" si="169"/>
        <v>10466</v>
      </c>
      <c r="BD513" s="52" t="str">
        <f t="shared" si="170"/>
        <v>Energiestoffhandel (ohne Tankstelle)</v>
      </c>
      <c r="BE513" s="52" t="str">
        <f t="shared" si="171"/>
        <v>Unternehmen</v>
      </c>
      <c r="BF513" s="52">
        <f t="shared" si="172"/>
        <v>3</v>
      </c>
    </row>
    <row r="514" spans="1:58" hidden="1" x14ac:dyDescent="0.35">
      <c r="A514" s="107" t="s">
        <v>2882</v>
      </c>
      <c r="B514" s="75" t="s">
        <v>986</v>
      </c>
      <c r="C514" s="52" t="s">
        <v>3</v>
      </c>
      <c r="D514" s="52" t="s">
        <v>3</v>
      </c>
      <c r="E514" s="52" t="s">
        <v>2</v>
      </c>
      <c r="F514" s="52" t="s">
        <v>2</v>
      </c>
      <c r="G514" s="52" t="s">
        <v>2</v>
      </c>
      <c r="H514" s="52" t="s">
        <v>2</v>
      </c>
      <c r="I514" s="52" t="s">
        <v>3</v>
      </c>
      <c r="J514" s="52">
        <v>2</v>
      </c>
      <c r="K514" s="52" t="s">
        <v>2</v>
      </c>
      <c r="L514" s="52" t="s">
        <v>2</v>
      </c>
      <c r="M514" s="52" t="s">
        <v>2</v>
      </c>
      <c r="N514" s="52" t="s">
        <v>3</v>
      </c>
      <c r="P514" s="52" t="s">
        <v>4</v>
      </c>
      <c r="Q514" s="52" t="str">
        <f t="shared" si="182"/>
        <v>Nein</v>
      </c>
      <c r="R514" s="52" t="str">
        <f t="shared" si="182"/>
        <v>Nein</v>
      </c>
      <c r="S514" s="52" t="str">
        <f t="shared" si="182"/>
        <v>Nein</v>
      </c>
      <c r="T514" s="52" t="str">
        <f t="shared" si="182"/>
        <v>Nein</v>
      </c>
      <c r="U514" s="52" t="str">
        <f t="shared" si="182"/>
        <v>Nein</v>
      </c>
      <c r="V514" s="52" t="str">
        <f t="shared" si="182"/>
        <v>Nein</v>
      </c>
      <c r="W514" s="52" t="str">
        <f t="shared" si="182"/>
        <v>Nein</v>
      </c>
      <c r="X514" s="52" t="str">
        <f t="shared" si="182"/>
        <v>Nein</v>
      </c>
      <c r="Y514" s="52" t="str">
        <f t="shared" si="182"/>
        <v>Nein</v>
      </c>
      <c r="Z514" s="52" t="str">
        <f t="shared" si="182"/>
        <v>Nein</v>
      </c>
      <c r="AA514" s="52" t="str">
        <f t="shared" si="182"/>
        <v>Nein</v>
      </c>
      <c r="AB514" s="52" t="str">
        <f t="shared" si="182"/>
        <v>Nein</v>
      </c>
      <c r="AC514" s="52" t="str">
        <f t="shared" si="182"/>
        <v>Nein</v>
      </c>
      <c r="AD514" s="52" t="str">
        <f t="shared" si="182"/>
        <v>Nein</v>
      </c>
      <c r="AE514" s="52" t="str">
        <f t="shared" si="182"/>
        <v>Nein</v>
      </c>
      <c r="AF514" s="52" t="str">
        <f t="shared" si="182"/>
        <v>Nein</v>
      </c>
      <c r="AG514" s="61" t="str">
        <f>IF(Q514="Ja",VLOOKUP($Q$2,Plausis!A:E,5,0),IF(R514="Ja",VLOOKUP($R$2,Plausis!A:E,5,0),IF(T514="Ja",VLOOKUP($T$2,Plausis!A:E,5,0),IF(U514="Ja",VLOOKUP($U$2,Plausis!A:E,5,0),IF(AA514="Ja",VLOOKUP($AA$2,Plausis!A:E,5,0),IF(AC514="Ja",VLOOKUP($AC$2,Plausis!A:E,5,0),IF(AD514="Ja",VLOOKUP($AD$2,Plausis!A:E,5,0),"")))))))</f>
        <v/>
      </c>
      <c r="AH514" s="52" t="str">
        <f>IF(Y514="Ja",VLOOKUP($Y$2,Plausis!A:E,5,0),"")</f>
        <v/>
      </c>
      <c r="AI514" s="52" t="str">
        <f t="shared" si="160"/>
        <v>Ja</v>
      </c>
      <c r="AJ514" s="52" t="str">
        <f>IF(S514="Ja",VLOOKUP($S$2,Plausis!A:E,5,0),IF(V514="Ja",VLOOKUP($V$2,Plausis!A:E,5,0),IF(X514="Ja",VLOOKUP($X$2,Plausis!A:E,5,0),"")))</f>
        <v/>
      </c>
      <c r="AL514" s="52" t="s">
        <v>2</v>
      </c>
      <c r="AM514" s="114">
        <v>45531</v>
      </c>
      <c r="AN514" s="52" t="s">
        <v>4467</v>
      </c>
      <c r="AO514" s="52" t="str">
        <f>VLOOKUP(B514,'BAT Grundtabelle'!B:T,19,0)</f>
        <v>ja</v>
      </c>
      <c r="AP514" s="105" t="str">
        <f t="shared" si="161"/>
        <v>10467</v>
      </c>
      <c r="AQ514" s="52" t="str">
        <f t="shared" si="162"/>
        <v>Entrostungsbetrieb</v>
      </c>
      <c r="AR514" s="52" t="b">
        <f t="shared" si="181"/>
        <v>0</v>
      </c>
      <c r="AS514" s="52" t="b">
        <f t="shared" si="181"/>
        <v>0</v>
      </c>
      <c r="AT514" s="52" t="b">
        <f t="shared" si="181"/>
        <v>0</v>
      </c>
      <c r="AU514" s="52">
        <f t="shared" si="163"/>
        <v>2</v>
      </c>
      <c r="AW514" s="52" t="b">
        <f t="shared" si="164"/>
        <v>0</v>
      </c>
      <c r="AX514" s="52" t="str">
        <f t="shared" si="165"/>
        <v>Unternehmen</v>
      </c>
      <c r="AY514" s="52" t="b">
        <f t="shared" si="166"/>
        <v>0</v>
      </c>
      <c r="AZ514" s="52" t="str">
        <f t="shared" si="167"/>
        <v>10467</v>
      </c>
      <c r="BA514" s="52" t="str">
        <f>VLOOKUP(A514,'BAT Grundtabelle'!A:U,21,0)</f>
        <v>ja</v>
      </c>
      <c r="BB514" s="52" t="str">
        <f t="shared" si="168"/>
        <v>nein</v>
      </c>
      <c r="BC514" s="52" t="str">
        <f t="shared" si="169"/>
        <v>10467</v>
      </c>
      <c r="BD514" s="52" t="str">
        <f t="shared" si="170"/>
        <v>Entrostungsbetrieb</v>
      </c>
      <c r="BE514" s="52" t="str">
        <f t="shared" si="171"/>
        <v>Unternehmen</v>
      </c>
      <c r="BF514" s="52">
        <f t="shared" si="172"/>
        <v>2</v>
      </c>
    </row>
    <row r="515" spans="1:58" hidden="1" x14ac:dyDescent="0.35">
      <c r="A515" s="107" t="s">
        <v>2883</v>
      </c>
      <c r="B515" s="75" t="s">
        <v>674</v>
      </c>
      <c r="C515" s="52" t="s">
        <v>3</v>
      </c>
      <c r="D515" s="52" t="s">
        <v>3</v>
      </c>
      <c r="E515" s="52" t="s">
        <v>2</v>
      </c>
      <c r="F515" s="52" t="s">
        <v>2</v>
      </c>
      <c r="G515" s="52" t="s">
        <v>2</v>
      </c>
      <c r="H515" s="52" t="s">
        <v>2</v>
      </c>
      <c r="I515" s="52" t="s">
        <v>3</v>
      </c>
      <c r="J515" s="52">
        <v>1</v>
      </c>
      <c r="K515" s="52" t="s">
        <v>2</v>
      </c>
      <c r="L515" s="52" t="s">
        <v>2</v>
      </c>
      <c r="M515" s="52" t="s">
        <v>2</v>
      </c>
      <c r="N515" s="52" t="s">
        <v>3</v>
      </c>
      <c r="P515" s="52" t="s">
        <v>4</v>
      </c>
      <c r="Q515" s="52" t="str">
        <f t="shared" si="182"/>
        <v>Nein</v>
      </c>
      <c r="R515" s="52" t="str">
        <f t="shared" si="182"/>
        <v>Nein</v>
      </c>
      <c r="S515" s="52" t="str">
        <f t="shared" si="182"/>
        <v>Nein</v>
      </c>
      <c r="T515" s="52" t="str">
        <f t="shared" si="182"/>
        <v>Nein</v>
      </c>
      <c r="U515" s="52" t="str">
        <f t="shared" si="182"/>
        <v>Nein</v>
      </c>
      <c r="V515" s="52" t="str">
        <f t="shared" si="182"/>
        <v>Nein</v>
      </c>
      <c r="W515" s="52" t="str">
        <f t="shared" si="182"/>
        <v>Nein</v>
      </c>
      <c r="X515" s="52" t="str">
        <f t="shared" si="182"/>
        <v>Nein</v>
      </c>
      <c r="Y515" s="52" t="str">
        <f t="shared" si="182"/>
        <v>Nein</v>
      </c>
      <c r="Z515" s="52" t="str">
        <f t="shared" si="182"/>
        <v>Nein</v>
      </c>
      <c r="AA515" s="52" t="str">
        <f t="shared" si="182"/>
        <v>Nein</v>
      </c>
      <c r="AB515" s="52" t="str">
        <f t="shared" si="182"/>
        <v>Nein</v>
      </c>
      <c r="AC515" s="52" t="str">
        <f t="shared" si="182"/>
        <v>Nein</v>
      </c>
      <c r="AD515" s="52" t="str">
        <f t="shared" si="182"/>
        <v>Nein</v>
      </c>
      <c r="AE515" s="52" t="str">
        <f t="shared" si="182"/>
        <v>Nein</v>
      </c>
      <c r="AF515" s="52" t="str">
        <f t="shared" si="182"/>
        <v>Nein</v>
      </c>
      <c r="AG515" s="61" t="str">
        <f>IF(Q515="Ja",VLOOKUP($Q$2,Plausis!A:E,5,0),IF(R515="Ja",VLOOKUP($R$2,Plausis!A:E,5,0),IF(T515="Ja",VLOOKUP($T$2,Plausis!A:E,5,0),IF(U515="Ja",VLOOKUP($U$2,Plausis!A:E,5,0),IF(AA515="Ja",VLOOKUP($AA$2,Plausis!A:E,5,0),IF(AC515="Ja",VLOOKUP($AC$2,Plausis!A:E,5,0),IF(AD515="Ja",VLOOKUP($AD$2,Plausis!A:E,5,0),"")))))))</f>
        <v/>
      </c>
      <c r="AH515" s="52" t="str">
        <f>IF(Y515="Ja",VLOOKUP($Y$2,Plausis!A:E,5,0),"")</f>
        <v/>
      </c>
      <c r="AI515" s="52" t="str">
        <f t="shared" ref="AI515:AI578" si="183">IF(OR(T515="Ja", U515="Ja", C515="nein"),"Nein","Ja")</f>
        <v>Ja</v>
      </c>
      <c r="AJ515" s="52" t="str">
        <f>IF(S515="Ja",VLOOKUP($S$2,Plausis!A:E,5,0),IF(V515="Ja",VLOOKUP($V$2,Plausis!A:E,5,0),IF(X515="Ja",VLOOKUP($X$2,Plausis!A:E,5,0),"")))</f>
        <v/>
      </c>
      <c r="AL515" s="52" t="s">
        <v>2</v>
      </c>
      <c r="AM515" s="114">
        <v>45531</v>
      </c>
      <c r="AN515" s="52" t="s">
        <v>4467</v>
      </c>
      <c r="AO515" s="52" t="str">
        <f>VLOOKUP(B515,'BAT Grundtabelle'!B:T,19,0)</f>
        <v>ja</v>
      </c>
      <c r="AP515" s="105" t="str">
        <f t="shared" ref="AP515:AP578" si="184">A515</f>
        <v>10468</v>
      </c>
      <c r="AQ515" s="52" t="str">
        <f t="shared" ref="AQ515:AQ578" si="185">B515</f>
        <v>Entsalzungsanlage</v>
      </c>
      <c r="AR515" s="52" t="b">
        <f t="shared" si="181"/>
        <v>0</v>
      </c>
      <c r="AS515" s="52" t="b">
        <f t="shared" si="181"/>
        <v>0</v>
      </c>
      <c r="AT515" s="52" t="b">
        <f t="shared" si="181"/>
        <v>0</v>
      </c>
      <c r="AU515" s="52">
        <f t="shared" ref="AU515:AU578" si="186">IF(J515&lt;&gt;"nein",J515,AX515)</f>
        <v>1</v>
      </c>
      <c r="AW515" s="52" t="b">
        <f t="shared" ref="AW515:AW578" si="187">IF(ISERROR(FIND(AW$1,$P515,1)),FALSE,TRUE)</f>
        <v>0</v>
      </c>
      <c r="AX515" s="52" t="str">
        <f t="shared" ref="AX515:AX578" si="188">IF(I515="ja","Unternehmen",IF(OR(K515="ja",L515="ja",M515="ja"),"Eigener Tarif",IF(AK515&lt;&gt;"",AK515,IF(AO515="ja","Eigener Tarif",""))))</f>
        <v>Unternehmen</v>
      </c>
      <c r="AY515" s="52" t="b">
        <f t="shared" ref="AY515:AY578" si="189">IF(ISERROR(FIND(AY$1,$P515,1)),FALSE,TRUE)</f>
        <v>0</v>
      </c>
      <c r="AZ515" s="52" t="str">
        <f t="shared" ref="AZ515:AZ578" si="190">A515</f>
        <v>10468</v>
      </c>
      <c r="BA515" s="52" t="str">
        <f>VLOOKUP(A515,'BAT Grundtabelle'!A:U,21,0)</f>
        <v>ja</v>
      </c>
      <c r="BB515" s="52" t="str">
        <f t="shared" ref="BB515:BB578" si="191">G515</f>
        <v>nein</v>
      </c>
      <c r="BC515" s="52" t="str">
        <f t="shared" ref="BC515:BC578" si="192">A515</f>
        <v>10468</v>
      </c>
      <c r="BD515" s="52" t="str">
        <f t="shared" ref="BD515:BD578" si="193">B515</f>
        <v>Entsalzungsanlage</v>
      </c>
      <c r="BE515" s="52" t="str">
        <f t="shared" ref="BE515:BE578" si="194">AX515</f>
        <v>Unternehmen</v>
      </c>
      <c r="BF515" s="52">
        <f t="shared" ref="BF515:BF578" si="195">AU515</f>
        <v>1</v>
      </c>
    </row>
    <row r="516" spans="1:58" hidden="1" x14ac:dyDescent="0.35">
      <c r="A516" s="107" t="s">
        <v>2884</v>
      </c>
      <c r="B516" s="75" t="s">
        <v>70</v>
      </c>
      <c r="C516" s="52" t="s">
        <v>3</v>
      </c>
      <c r="D516" s="52" t="s">
        <v>3</v>
      </c>
      <c r="E516" s="52" t="s">
        <v>2</v>
      </c>
      <c r="F516" s="52" t="s">
        <v>2</v>
      </c>
      <c r="G516" s="52" t="s">
        <v>2</v>
      </c>
      <c r="H516" s="52" t="s">
        <v>2</v>
      </c>
      <c r="I516" s="52" t="s">
        <v>3</v>
      </c>
      <c r="J516" s="52">
        <v>4</v>
      </c>
      <c r="K516" s="52" t="s">
        <v>2</v>
      </c>
      <c r="L516" s="52" t="s">
        <v>2</v>
      </c>
      <c r="M516" s="52" t="s">
        <v>2</v>
      </c>
      <c r="N516" s="52" t="s">
        <v>3</v>
      </c>
      <c r="O516" s="52" t="s">
        <v>2412</v>
      </c>
      <c r="P516" s="52" t="s">
        <v>4438</v>
      </c>
      <c r="Q516" s="52" t="str">
        <f t="shared" si="182"/>
        <v>Nein</v>
      </c>
      <c r="R516" s="52" t="str">
        <f t="shared" si="182"/>
        <v>Nein</v>
      </c>
      <c r="S516" s="52" t="str">
        <f t="shared" si="182"/>
        <v>Nein</v>
      </c>
      <c r="T516" s="52" t="str">
        <f t="shared" si="182"/>
        <v>Ja</v>
      </c>
      <c r="U516" s="52" t="str">
        <f t="shared" si="182"/>
        <v>Nein</v>
      </c>
      <c r="V516" s="52" t="str">
        <f t="shared" si="182"/>
        <v>Nein</v>
      </c>
      <c r="W516" s="52" t="str">
        <f t="shared" si="182"/>
        <v>Nein</v>
      </c>
      <c r="X516" s="52" t="str">
        <f t="shared" si="182"/>
        <v>Ja</v>
      </c>
      <c r="Y516" s="52" t="str">
        <f t="shared" si="182"/>
        <v>Nein</v>
      </c>
      <c r="Z516" s="52" t="str">
        <f t="shared" si="182"/>
        <v>Nein</v>
      </c>
      <c r="AA516" s="52" t="str">
        <f t="shared" si="182"/>
        <v>Nein</v>
      </c>
      <c r="AB516" s="52" t="str">
        <f t="shared" si="182"/>
        <v>Ja</v>
      </c>
      <c r="AC516" s="52" t="str">
        <f t="shared" si="182"/>
        <v>Nein</v>
      </c>
      <c r="AD516" s="52" t="str">
        <f t="shared" si="182"/>
        <v>Nein</v>
      </c>
      <c r="AE516" s="52" t="str">
        <f t="shared" si="182"/>
        <v>Nein</v>
      </c>
      <c r="AF516" s="52" t="str">
        <f t="shared" si="182"/>
        <v>Nein</v>
      </c>
      <c r="AG516" s="61" t="str">
        <f>IF(Q516="Ja",VLOOKUP($Q$2,Plausis!A:E,5,0),IF(R516="Ja",VLOOKUP($R$2,Plausis!A:E,5,0),IF(T516="Ja",VLOOKUP($T$2,Plausis!A:E,5,0),IF(U516="Ja",VLOOKUP($U$2,Plausis!A:E,5,0),IF(AA516="Ja",VLOOKUP($AA$2,Plausis!A:E,5,0),IF(AC516="Ja",VLOOKUP($AC$2,Plausis!A:E,5,0),IF(AD516="Ja",VLOOKUP($AD$2,Plausis!A:E,5,0),"")))))))</f>
        <v>Dieser Betrieb ist nur im Komfort-RS ohne ergänzenden Spezial-Straf-RS versicherbar.</v>
      </c>
      <c r="AH516" s="52" t="str">
        <f>IF(Y516="Ja",VLOOKUP($Y$2,Plausis!A:E,5,0),"")</f>
        <v/>
      </c>
      <c r="AI516" s="52" t="str">
        <f t="shared" si="183"/>
        <v>Nein</v>
      </c>
      <c r="AJ516" s="52" t="str">
        <f>IF(S516="Ja",VLOOKUP($S$2,Plausis!A:E,5,0),IF(V516="Ja",VLOOKUP($V$2,Plausis!A:E,5,0),IF(X516="Ja",VLOOKUP($X$2,Plausis!A:E,5,0),"")))</f>
        <v>Dieser Betrieb kann nur ohne ergänzenden Spezial-Straf-RS versichert werden.</v>
      </c>
      <c r="AL516" s="52" t="s">
        <v>2</v>
      </c>
      <c r="AM516" s="114">
        <v>45531</v>
      </c>
      <c r="AN516" s="52" t="s">
        <v>4467</v>
      </c>
      <c r="AO516" s="52" t="str">
        <f>VLOOKUP(B516,'BAT Grundtabelle'!B:T,19,0)</f>
        <v>ja</v>
      </c>
      <c r="AP516" s="105" t="str">
        <f t="shared" si="184"/>
        <v>10469</v>
      </c>
      <c r="AQ516" s="52" t="str">
        <f t="shared" si="185"/>
        <v>Entsorgungsunternehmen (ohne Verbrennung)</v>
      </c>
      <c r="AR516" s="52" t="b">
        <f t="shared" si="181"/>
        <v>0</v>
      </c>
      <c r="AS516" s="52" t="b">
        <f t="shared" si="181"/>
        <v>0</v>
      </c>
      <c r="AT516" s="52" t="b">
        <f t="shared" si="181"/>
        <v>0</v>
      </c>
      <c r="AU516" s="52">
        <f t="shared" si="186"/>
        <v>4</v>
      </c>
      <c r="AW516" s="52" t="b">
        <f t="shared" si="187"/>
        <v>0</v>
      </c>
      <c r="AX516" s="52" t="str">
        <f t="shared" si="188"/>
        <v>Unternehmen</v>
      </c>
      <c r="AY516" s="52" t="b">
        <f t="shared" si="189"/>
        <v>0</v>
      </c>
      <c r="AZ516" s="52" t="str">
        <f t="shared" si="190"/>
        <v>10469</v>
      </c>
      <c r="BA516" s="52" t="str">
        <f>VLOOKUP(A516,'BAT Grundtabelle'!A:U,21,0)</f>
        <v>ja</v>
      </c>
      <c r="BB516" s="52" t="str">
        <f t="shared" si="191"/>
        <v>nein</v>
      </c>
      <c r="BC516" s="52" t="str">
        <f t="shared" si="192"/>
        <v>10469</v>
      </c>
      <c r="BD516" s="52" t="str">
        <f t="shared" si="193"/>
        <v>Entsorgungsunternehmen (ohne Verbrennung)</v>
      </c>
      <c r="BE516" s="52" t="str">
        <f t="shared" si="194"/>
        <v>Unternehmen</v>
      </c>
      <c r="BF516" s="52">
        <f t="shared" si="195"/>
        <v>4</v>
      </c>
    </row>
    <row r="517" spans="1:58" hidden="1" x14ac:dyDescent="0.35">
      <c r="A517" s="107" t="s">
        <v>2885</v>
      </c>
      <c r="B517" s="75" t="s">
        <v>275</v>
      </c>
      <c r="C517" s="52" t="s">
        <v>3</v>
      </c>
      <c r="D517" s="52" t="s">
        <v>3</v>
      </c>
      <c r="E517" s="52" t="s">
        <v>2</v>
      </c>
      <c r="F517" s="52" t="s">
        <v>2</v>
      </c>
      <c r="G517" s="52" t="s">
        <v>2</v>
      </c>
      <c r="H517" s="52" t="s">
        <v>2</v>
      </c>
      <c r="I517" s="52" t="s">
        <v>3</v>
      </c>
      <c r="J517" s="52">
        <v>1</v>
      </c>
      <c r="K517" s="52" t="s">
        <v>2</v>
      </c>
      <c r="L517" s="52" t="s">
        <v>2</v>
      </c>
      <c r="M517" s="52" t="s">
        <v>2</v>
      </c>
      <c r="N517" s="52" t="s">
        <v>3</v>
      </c>
      <c r="P517" s="52" t="s">
        <v>4</v>
      </c>
      <c r="Q517" s="52" t="str">
        <f t="shared" si="182"/>
        <v>Nein</v>
      </c>
      <c r="R517" s="52" t="str">
        <f t="shared" si="182"/>
        <v>Nein</v>
      </c>
      <c r="S517" s="52" t="str">
        <f t="shared" si="182"/>
        <v>Nein</v>
      </c>
      <c r="T517" s="52" t="str">
        <f t="shared" si="182"/>
        <v>Nein</v>
      </c>
      <c r="U517" s="52" t="str">
        <f t="shared" si="182"/>
        <v>Nein</v>
      </c>
      <c r="V517" s="52" t="str">
        <f t="shared" si="182"/>
        <v>Nein</v>
      </c>
      <c r="W517" s="52" t="str">
        <f t="shared" si="182"/>
        <v>Nein</v>
      </c>
      <c r="X517" s="52" t="str">
        <f t="shared" si="182"/>
        <v>Nein</v>
      </c>
      <c r="Y517" s="52" t="str">
        <f t="shared" si="182"/>
        <v>Nein</v>
      </c>
      <c r="Z517" s="52" t="str">
        <f t="shared" si="182"/>
        <v>Nein</v>
      </c>
      <c r="AA517" s="52" t="str">
        <f t="shared" si="182"/>
        <v>Nein</v>
      </c>
      <c r="AB517" s="52" t="str">
        <f t="shared" si="182"/>
        <v>Nein</v>
      </c>
      <c r="AC517" s="52" t="str">
        <f t="shared" si="182"/>
        <v>Nein</v>
      </c>
      <c r="AD517" s="52" t="str">
        <f t="shared" si="182"/>
        <v>Nein</v>
      </c>
      <c r="AE517" s="52" t="str">
        <f t="shared" si="182"/>
        <v>Nein</v>
      </c>
      <c r="AF517" s="52" t="str">
        <f t="shared" si="182"/>
        <v>Nein</v>
      </c>
      <c r="AG517" s="61" t="str">
        <f>IF(Q517="Ja",VLOOKUP($Q$2,Plausis!A:E,5,0),IF(R517="Ja",VLOOKUP($R$2,Plausis!A:E,5,0),IF(T517="Ja",VLOOKUP($T$2,Plausis!A:E,5,0),IF(U517="Ja",VLOOKUP($U$2,Plausis!A:E,5,0),IF(AA517="Ja",VLOOKUP($AA$2,Plausis!A:E,5,0),IF(AC517="Ja",VLOOKUP($AC$2,Plausis!A:E,5,0),IF(AD517="Ja",VLOOKUP($AD$2,Plausis!A:E,5,0),"")))))))</f>
        <v/>
      </c>
      <c r="AH517" s="52" t="str">
        <f>IF(Y517="Ja",VLOOKUP($Y$2,Plausis!A:E,5,0),"")</f>
        <v/>
      </c>
      <c r="AI517" s="52" t="str">
        <f t="shared" si="183"/>
        <v>Ja</v>
      </c>
      <c r="AJ517" s="52" t="str">
        <f>IF(S517="Ja",VLOOKUP($S$2,Plausis!A:E,5,0),IF(V517="Ja",VLOOKUP($V$2,Plausis!A:E,5,0),IF(X517="Ja",VLOOKUP($X$2,Plausis!A:E,5,0),"")))</f>
        <v/>
      </c>
      <c r="AL517" s="52" t="s">
        <v>2</v>
      </c>
      <c r="AM517" s="114">
        <v>45531</v>
      </c>
      <c r="AN517" s="52" t="s">
        <v>4467</v>
      </c>
      <c r="AO517" s="52" t="str">
        <f>VLOOKUP(B517,'BAT Grundtabelle'!B:T,19,0)</f>
        <v>ja</v>
      </c>
      <c r="AP517" s="105" t="str">
        <f t="shared" si="184"/>
        <v>10470</v>
      </c>
      <c r="AQ517" s="52" t="str">
        <f t="shared" si="185"/>
        <v>Entwicklungsunternehmen für Computerprogramme (Software)</v>
      </c>
      <c r="AR517" s="52" t="b">
        <f t="shared" si="181"/>
        <v>0</v>
      </c>
      <c r="AS517" s="52" t="b">
        <f t="shared" si="181"/>
        <v>0</v>
      </c>
      <c r="AT517" s="52" t="b">
        <f t="shared" si="181"/>
        <v>0</v>
      </c>
      <c r="AU517" s="52">
        <f t="shared" si="186"/>
        <v>1</v>
      </c>
      <c r="AW517" s="52" t="b">
        <f t="shared" si="187"/>
        <v>0</v>
      </c>
      <c r="AX517" s="52" t="str">
        <f t="shared" si="188"/>
        <v>Unternehmen</v>
      </c>
      <c r="AY517" s="52" t="b">
        <f t="shared" si="189"/>
        <v>0</v>
      </c>
      <c r="AZ517" s="52" t="str">
        <f t="shared" si="190"/>
        <v>10470</v>
      </c>
      <c r="BA517" s="52" t="str">
        <f>VLOOKUP(A517,'BAT Grundtabelle'!A:U,21,0)</f>
        <v>ja</v>
      </c>
      <c r="BB517" s="52" t="str">
        <f t="shared" si="191"/>
        <v>nein</v>
      </c>
      <c r="BC517" s="52" t="str">
        <f t="shared" si="192"/>
        <v>10470</v>
      </c>
      <c r="BD517" s="52" t="str">
        <f t="shared" si="193"/>
        <v>Entwicklungsunternehmen für Computerprogramme (Software)</v>
      </c>
      <c r="BE517" s="52" t="str">
        <f t="shared" si="194"/>
        <v>Unternehmen</v>
      </c>
      <c r="BF517" s="52">
        <f t="shared" si="195"/>
        <v>1</v>
      </c>
    </row>
    <row r="518" spans="1:58" hidden="1" x14ac:dyDescent="0.35">
      <c r="A518" s="107" t="s">
        <v>2886</v>
      </c>
      <c r="B518" s="75" t="s">
        <v>276</v>
      </c>
      <c r="C518" s="52" t="s">
        <v>3</v>
      </c>
      <c r="D518" s="52" t="s">
        <v>3</v>
      </c>
      <c r="E518" s="52" t="s">
        <v>2</v>
      </c>
      <c r="F518" s="52" t="s">
        <v>2</v>
      </c>
      <c r="G518" s="52" t="s">
        <v>2</v>
      </c>
      <c r="H518" s="52" t="s">
        <v>2</v>
      </c>
      <c r="I518" s="52" t="s">
        <v>3</v>
      </c>
      <c r="J518" s="52">
        <v>1</v>
      </c>
      <c r="K518" s="52" t="s">
        <v>2</v>
      </c>
      <c r="L518" s="52" t="s">
        <v>2</v>
      </c>
      <c r="M518" s="52" t="s">
        <v>2</v>
      </c>
      <c r="N518" s="52" t="s">
        <v>3</v>
      </c>
      <c r="P518" s="52" t="s">
        <v>4</v>
      </c>
      <c r="Q518" s="52" t="str">
        <f t="shared" si="182"/>
        <v>Nein</v>
      </c>
      <c r="R518" s="52" t="str">
        <f t="shared" si="182"/>
        <v>Nein</v>
      </c>
      <c r="S518" s="52" t="str">
        <f t="shared" si="182"/>
        <v>Nein</v>
      </c>
      <c r="T518" s="52" t="str">
        <f t="shared" si="182"/>
        <v>Nein</v>
      </c>
      <c r="U518" s="52" t="str">
        <f t="shared" si="182"/>
        <v>Nein</v>
      </c>
      <c r="V518" s="52" t="str">
        <f t="shared" si="182"/>
        <v>Nein</v>
      </c>
      <c r="W518" s="52" t="str">
        <f t="shared" si="182"/>
        <v>Nein</v>
      </c>
      <c r="X518" s="52" t="str">
        <f t="shared" si="182"/>
        <v>Nein</v>
      </c>
      <c r="Y518" s="52" t="str">
        <f t="shared" si="182"/>
        <v>Nein</v>
      </c>
      <c r="Z518" s="52" t="str">
        <f t="shared" si="182"/>
        <v>Nein</v>
      </c>
      <c r="AA518" s="52" t="str">
        <f t="shared" si="182"/>
        <v>Nein</v>
      </c>
      <c r="AB518" s="52" t="str">
        <f t="shared" si="182"/>
        <v>Nein</v>
      </c>
      <c r="AC518" s="52" t="str">
        <f t="shared" si="182"/>
        <v>Nein</v>
      </c>
      <c r="AD518" s="52" t="str">
        <f t="shared" si="182"/>
        <v>Nein</v>
      </c>
      <c r="AE518" s="52" t="str">
        <f t="shared" si="182"/>
        <v>Nein</v>
      </c>
      <c r="AF518" s="52" t="str">
        <f t="shared" si="182"/>
        <v>Nein</v>
      </c>
      <c r="AG518" s="61" t="str">
        <f>IF(Q518="Ja",VLOOKUP($Q$2,Plausis!A:E,5,0),IF(R518="Ja",VLOOKUP($R$2,Plausis!A:E,5,0),IF(T518="Ja",VLOOKUP($T$2,Plausis!A:E,5,0),IF(U518="Ja",VLOOKUP($U$2,Plausis!A:E,5,0),IF(AA518="Ja",VLOOKUP($AA$2,Plausis!A:E,5,0),IF(AC518="Ja",VLOOKUP($AC$2,Plausis!A:E,5,0),IF(AD518="Ja",VLOOKUP($AD$2,Plausis!A:E,5,0),"")))))))</f>
        <v/>
      </c>
      <c r="AH518" s="52" t="str">
        <f>IF(Y518="Ja",VLOOKUP($Y$2,Plausis!A:E,5,0),"")</f>
        <v/>
      </c>
      <c r="AI518" s="52" t="str">
        <f t="shared" si="183"/>
        <v>Ja</v>
      </c>
      <c r="AJ518" s="52" t="str">
        <f>IF(S518="Ja",VLOOKUP($S$2,Plausis!A:E,5,0),IF(V518="Ja",VLOOKUP($V$2,Plausis!A:E,5,0),IF(X518="Ja",VLOOKUP($X$2,Plausis!A:E,5,0),"")))</f>
        <v/>
      </c>
      <c r="AL518" s="52" t="s">
        <v>2</v>
      </c>
      <c r="AM518" s="114">
        <v>45531</v>
      </c>
      <c r="AN518" s="52" t="s">
        <v>4467</v>
      </c>
      <c r="AO518" s="52" t="str">
        <f>VLOOKUP(B518,'BAT Grundtabelle'!B:T,19,0)</f>
        <v>ja</v>
      </c>
      <c r="AP518" s="105" t="str">
        <f t="shared" si="184"/>
        <v>10471</v>
      </c>
      <c r="AQ518" s="52" t="str">
        <f t="shared" si="185"/>
        <v>Entwicklungsunternehmen für Datenprogramme (Software)</v>
      </c>
      <c r="AR518" s="52" t="b">
        <f t="shared" si="181"/>
        <v>0</v>
      </c>
      <c r="AS518" s="52" t="b">
        <f t="shared" si="181"/>
        <v>0</v>
      </c>
      <c r="AT518" s="52" t="b">
        <f t="shared" si="181"/>
        <v>0</v>
      </c>
      <c r="AU518" s="52">
        <f t="shared" si="186"/>
        <v>1</v>
      </c>
      <c r="AW518" s="52" t="b">
        <f t="shared" si="187"/>
        <v>0</v>
      </c>
      <c r="AX518" s="52" t="str">
        <f t="shared" si="188"/>
        <v>Unternehmen</v>
      </c>
      <c r="AY518" s="52" t="b">
        <f t="shared" si="189"/>
        <v>0</v>
      </c>
      <c r="AZ518" s="52" t="str">
        <f t="shared" si="190"/>
        <v>10471</v>
      </c>
      <c r="BA518" s="52" t="str">
        <f>VLOOKUP(A518,'BAT Grundtabelle'!A:U,21,0)</f>
        <v>ja</v>
      </c>
      <c r="BB518" s="52" t="str">
        <f t="shared" si="191"/>
        <v>nein</v>
      </c>
      <c r="BC518" s="52" t="str">
        <f t="shared" si="192"/>
        <v>10471</v>
      </c>
      <c r="BD518" s="52" t="str">
        <f t="shared" si="193"/>
        <v>Entwicklungsunternehmen für Datenprogramme (Software)</v>
      </c>
      <c r="BE518" s="52" t="str">
        <f t="shared" si="194"/>
        <v>Unternehmen</v>
      </c>
      <c r="BF518" s="52">
        <f t="shared" si="195"/>
        <v>1</v>
      </c>
    </row>
    <row r="519" spans="1:58" hidden="1" x14ac:dyDescent="0.35">
      <c r="A519" s="107" t="s">
        <v>2887</v>
      </c>
      <c r="B519" s="75" t="s">
        <v>915</v>
      </c>
      <c r="C519" s="52" t="s">
        <v>3</v>
      </c>
      <c r="D519" s="52" t="s">
        <v>3</v>
      </c>
      <c r="E519" s="52" t="s">
        <v>2</v>
      </c>
      <c r="F519" s="52" t="s">
        <v>2</v>
      </c>
      <c r="G519" s="52" t="s">
        <v>2</v>
      </c>
      <c r="H519" s="52" t="s">
        <v>2</v>
      </c>
      <c r="I519" s="52" t="s">
        <v>3</v>
      </c>
      <c r="J519" s="52">
        <v>1</v>
      </c>
      <c r="K519" s="52" t="s">
        <v>2</v>
      </c>
      <c r="L519" s="52" t="s">
        <v>2</v>
      </c>
      <c r="M519" s="52" t="s">
        <v>2</v>
      </c>
      <c r="N519" s="52" t="s">
        <v>3</v>
      </c>
      <c r="P519" s="52" t="s">
        <v>4</v>
      </c>
      <c r="Q519" s="52" t="str">
        <f t="shared" si="182"/>
        <v>Nein</v>
      </c>
      <c r="R519" s="52" t="str">
        <f t="shared" si="182"/>
        <v>Nein</v>
      </c>
      <c r="S519" s="52" t="str">
        <f t="shared" si="182"/>
        <v>Nein</v>
      </c>
      <c r="T519" s="52" t="str">
        <f t="shared" si="182"/>
        <v>Nein</v>
      </c>
      <c r="U519" s="52" t="str">
        <f t="shared" si="182"/>
        <v>Nein</v>
      </c>
      <c r="V519" s="52" t="str">
        <f t="shared" si="182"/>
        <v>Nein</v>
      </c>
      <c r="W519" s="52" t="str">
        <f t="shared" si="182"/>
        <v>Nein</v>
      </c>
      <c r="X519" s="52" t="str">
        <f t="shared" si="182"/>
        <v>Nein</v>
      </c>
      <c r="Y519" s="52" t="str">
        <f t="shared" si="182"/>
        <v>Nein</v>
      </c>
      <c r="Z519" s="52" t="str">
        <f t="shared" si="182"/>
        <v>Nein</v>
      </c>
      <c r="AA519" s="52" t="str">
        <f t="shared" si="182"/>
        <v>Nein</v>
      </c>
      <c r="AB519" s="52" t="str">
        <f t="shared" si="182"/>
        <v>Nein</v>
      </c>
      <c r="AC519" s="52" t="str">
        <f t="shared" si="182"/>
        <v>Nein</v>
      </c>
      <c r="AD519" s="52" t="str">
        <f t="shared" si="182"/>
        <v>Nein</v>
      </c>
      <c r="AE519" s="52" t="str">
        <f t="shared" si="182"/>
        <v>Nein</v>
      </c>
      <c r="AF519" s="52" t="str">
        <f t="shared" si="182"/>
        <v>Nein</v>
      </c>
      <c r="AG519" s="61" t="str">
        <f>IF(Q519="Ja",VLOOKUP($Q$2,Plausis!A:E,5,0),IF(R519="Ja",VLOOKUP($R$2,Plausis!A:E,5,0),IF(T519="Ja",VLOOKUP($T$2,Plausis!A:E,5,0),IF(U519="Ja",VLOOKUP($U$2,Plausis!A:E,5,0),IF(AA519="Ja",VLOOKUP($AA$2,Plausis!A:E,5,0),IF(AC519="Ja",VLOOKUP($AC$2,Plausis!A:E,5,0),IF(AD519="Ja",VLOOKUP($AD$2,Plausis!A:E,5,0),"")))))))</f>
        <v/>
      </c>
      <c r="AH519" s="52" t="str">
        <f>IF(Y519="Ja",VLOOKUP($Y$2,Plausis!A:E,5,0),"")</f>
        <v/>
      </c>
      <c r="AI519" s="52" t="str">
        <f t="shared" si="183"/>
        <v>Ja</v>
      </c>
      <c r="AJ519" s="52" t="str">
        <f>IF(S519="Ja",VLOOKUP($S$2,Plausis!A:E,5,0),IF(V519="Ja",VLOOKUP($V$2,Plausis!A:E,5,0),IF(X519="Ja",VLOOKUP($X$2,Plausis!A:E,5,0),"")))</f>
        <v/>
      </c>
      <c r="AL519" s="52" t="s">
        <v>2</v>
      </c>
      <c r="AM519" s="114">
        <v>45531</v>
      </c>
      <c r="AN519" s="52" t="s">
        <v>4467</v>
      </c>
      <c r="AO519" s="52" t="str">
        <f>VLOOKUP(B519,'BAT Grundtabelle'!B:T,19,0)</f>
        <v>ja</v>
      </c>
      <c r="AP519" s="105" t="str">
        <f t="shared" si="184"/>
        <v>10472</v>
      </c>
      <c r="AQ519" s="52" t="str">
        <f t="shared" si="185"/>
        <v>Erbenermittler</v>
      </c>
      <c r="AR519" s="52" t="b">
        <f t="shared" si="181"/>
        <v>0</v>
      </c>
      <c r="AS519" s="52" t="b">
        <f t="shared" si="181"/>
        <v>0</v>
      </c>
      <c r="AT519" s="52" t="b">
        <f t="shared" si="181"/>
        <v>0</v>
      </c>
      <c r="AU519" s="52">
        <f t="shared" si="186"/>
        <v>1</v>
      </c>
      <c r="AW519" s="52" t="b">
        <f t="shared" si="187"/>
        <v>0</v>
      </c>
      <c r="AX519" s="52" t="str">
        <f t="shared" si="188"/>
        <v>Unternehmen</v>
      </c>
      <c r="AY519" s="52" t="b">
        <f t="shared" si="189"/>
        <v>0</v>
      </c>
      <c r="AZ519" s="52" t="str">
        <f t="shared" si="190"/>
        <v>10472</v>
      </c>
      <c r="BA519" s="52" t="str">
        <f>VLOOKUP(A519,'BAT Grundtabelle'!A:U,21,0)</f>
        <v>ja</v>
      </c>
      <c r="BB519" s="52" t="str">
        <f t="shared" si="191"/>
        <v>nein</v>
      </c>
      <c r="BC519" s="52" t="str">
        <f t="shared" si="192"/>
        <v>10472</v>
      </c>
      <c r="BD519" s="52" t="str">
        <f t="shared" si="193"/>
        <v>Erbenermittler</v>
      </c>
      <c r="BE519" s="52" t="str">
        <f t="shared" si="194"/>
        <v>Unternehmen</v>
      </c>
      <c r="BF519" s="52">
        <f t="shared" si="195"/>
        <v>1</v>
      </c>
    </row>
    <row r="520" spans="1:58" hidden="1" x14ac:dyDescent="0.35">
      <c r="A520" s="107" t="s">
        <v>2888</v>
      </c>
      <c r="B520" s="75" t="s">
        <v>361</v>
      </c>
      <c r="C520" s="52" t="s">
        <v>3</v>
      </c>
      <c r="D520" s="52" t="s">
        <v>3</v>
      </c>
      <c r="E520" s="52" t="s">
        <v>2</v>
      </c>
      <c r="F520" s="52" t="s">
        <v>2</v>
      </c>
      <c r="G520" s="52" t="s">
        <v>2</v>
      </c>
      <c r="H520" s="52" t="s">
        <v>2</v>
      </c>
      <c r="I520" s="52" t="s">
        <v>3</v>
      </c>
      <c r="J520" s="52">
        <v>3</v>
      </c>
      <c r="K520" s="52" t="s">
        <v>2</v>
      </c>
      <c r="L520" s="52" t="s">
        <v>2</v>
      </c>
      <c r="M520" s="52" t="s">
        <v>2</v>
      </c>
      <c r="N520" s="52" t="s">
        <v>3</v>
      </c>
      <c r="P520" s="52" t="s">
        <v>4</v>
      </c>
      <c r="Q520" s="52" t="str">
        <f t="shared" si="182"/>
        <v>Nein</v>
      </c>
      <c r="R520" s="52" t="str">
        <f t="shared" si="182"/>
        <v>Nein</v>
      </c>
      <c r="S520" s="52" t="str">
        <f t="shared" si="182"/>
        <v>Nein</v>
      </c>
      <c r="T520" s="52" t="str">
        <f t="shared" si="182"/>
        <v>Nein</v>
      </c>
      <c r="U520" s="52" t="str">
        <f t="shared" si="182"/>
        <v>Nein</v>
      </c>
      <c r="V520" s="52" t="str">
        <f t="shared" si="182"/>
        <v>Nein</v>
      </c>
      <c r="W520" s="52" t="str">
        <f t="shared" si="182"/>
        <v>Nein</v>
      </c>
      <c r="X520" s="52" t="str">
        <f t="shared" si="182"/>
        <v>Nein</v>
      </c>
      <c r="Y520" s="52" t="str">
        <f t="shared" si="182"/>
        <v>Nein</v>
      </c>
      <c r="Z520" s="52" t="str">
        <f t="shared" si="182"/>
        <v>Nein</v>
      </c>
      <c r="AA520" s="52" t="str">
        <f t="shared" si="182"/>
        <v>Nein</v>
      </c>
      <c r="AB520" s="52" t="str">
        <f t="shared" si="182"/>
        <v>Nein</v>
      </c>
      <c r="AC520" s="52" t="str">
        <f t="shared" si="182"/>
        <v>Nein</v>
      </c>
      <c r="AD520" s="52" t="str">
        <f t="shared" si="182"/>
        <v>Nein</v>
      </c>
      <c r="AE520" s="52" t="str">
        <f t="shared" si="182"/>
        <v>Nein</v>
      </c>
      <c r="AF520" s="52" t="str">
        <f t="shared" si="182"/>
        <v>Nein</v>
      </c>
      <c r="AG520" s="61" t="str">
        <f>IF(Q520="Ja",VLOOKUP($Q$2,Plausis!A:E,5,0),IF(R520="Ja",VLOOKUP($R$2,Plausis!A:E,5,0),IF(T520="Ja",VLOOKUP($T$2,Plausis!A:E,5,0),IF(U520="Ja",VLOOKUP($U$2,Plausis!A:E,5,0),IF(AA520="Ja",VLOOKUP($AA$2,Plausis!A:E,5,0),IF(AC520="Ja",VLOOKUP($AC$2,Plausis!A:E,5,0),IF(AD520="Ja",VLOOKUP($AD$2,Plausis!A:E,5,0),"")))))))</f>
        <v/>
      </c>
      <c r="AH520" s="52" t="str">
        <f>IF(Y520="Ja",VLOOKUP($Y$2,Plausis!A:E,5,0),"")</f>
        <v/>
      </c>
      <c r="AI520" s="52" t="str">
        <f t="shared" si="183"/>
        <v>Ja</v>
      </c>
      <c r="AJ520" s="52" t="str">
        <f>IF(S520="Ja",VLOOKUP($S$2,Plausis!A:E,5,0),IF(V520="Ja",VLOOKUP($V$2,Plausis!A:E,5,0),IF(X520="Ja",VLOOKUP($X$2,Plausis!A:E,5,0),"")))</f>
        <v/>
      </c>
      <c r="AL520" s="52" t="s">
        <v>3</v>
      </c>
      <c r="AM520" s="114">
        <v>45531</v>
      </c>
      <c r="AN520" s="52" t="s">
        <v>4467</v>
      </c>
      <c r="AO520" s="52" t="str">
        <f>VLOOKUP(B520,'BAT Grundtabelle'!B:T,19,0)</f>
        <v>ja</v>
      </c>
      <c r="AP520" s="105" t="str">
        <f t="shared" si="184"/>
        <v>10473</v>
      </c>
      <c r="AQ520" s="52" t="str">
        <f t="shared" si="185"/>
        <v>Erdengewinnungsbetrieb</v>
      </c>
      <c r="AR520" s="52" t="b">
        <f t="shared" si="181"/>
        <v>0</v>
      </c>
      <c r="AS520" s="52" t="b">
        <f t="shared" si="181"/>
        <v>0</v>
      </c>
      <c r="AT520" s="52" t="b">
        <f t="shared" si="181"/>
        <v>0</v>
      </c>
      <c r="AU520" s="52">
        <f t="shared" si="186"/>
        <v>3</v>
      </c>
      <c r="AW520" s="52" t="b">
        <f t="shared" si="187"/>
        <v>0</v>
      </c>
      <c r="AX520" s="52" t="str">
        <f t="shared" si="188"/>
        <v>Unternehmen</v>
      </c>
      <c r="AY520" s="52" t="b">
        <f t="shared" si="189"/>
        <v>0</v>
      </c>
      <c r="AZ520" s="52" t="str">
        <f t="shared" si="190"/>
        <v>10473</v>
      </c>
      <c r="BA520" s="52" t="str">
        <f>VLOOKUP(A520,'BAT Grundtabelle'!A:U,21,0)</f>
        <v>ja</v>
      </c>
      <c r="BB520" s="52" t="str">
        <f t="shared" si="191"/>
        <v>nein</v>
      </c>
      <c r="BC520" s="52" t="str">
        <f t="shared" si="192"/>
        <v>10473</v>
      </c>
      <c r="BD520" s="52" t="str">
        <f t="shared" si="193"/>
        <v>Erdengewinnungsbetrieb</v>
      </c>
      <c r="BE520" s="52" t="str">
        <f t="shared" si="194"/>
        <v>Unternehmen</v>
      </c>
      <c r="BF520" s="52">
        <f t="shared" si="195"/>
        <v>3</v>
      </c>
    </row>
    <row r="521" spans="1:58" hidden="1" x14ac:dyDescent="0.35">
      <c r="A521" s="107" t="s">
        <v>2889</v>
      </c>
      <c r="B521" s="75" t="s">
        <v>1123</v>
      </c>
      <c r="C521" s="52" t="s">
        <v>3</v>
      </c>
      <c r="D521" s="52" t="s">
        <v>3</v>
      </c>
      <c r="E521" s="52" t="s">
        <v>2</v>
      </c>
      <c r="F521" s="52" t="s">
        <v>2</v>
      </c>
      <c r="G521" s="52" t="s">
        <v>2</v>
      </c>
      <c r="H521" s="52" t="s">
        <v>2</v>
      </c>
      <c r="I521" s="52" t="s">
        <v>3</v>
      </c>
      <c r="J521" s="52">
        <v>3</v>
      </c>
      <c r="K521" s="52" t="s">
        <v>2</v>
      </c>
      <c r="L521" s="52" t="s">
        <v>2</v>
      </c>
      <c r="M521" s="52" t="s">
        <v>2</v>
      </c>
      <c r="N521" s="52" t="s">
        <v>3</v>
      </c>
      <c r="P521" s="52" t="s">
        <v>4</v>
      </c>
      <c r="Q521" s="52" t="str">
        <f t="shared" si="182"/>
        <v>Nein</v>
      </c>
      <c r="R521" s="52" t="str">
        <f t="shared" si="182"/>
        <v>Nein</v>
      </c>
      <c r="S521" s="52" t="str">
        <f t="shared" si="182"/>
        <v>Nein</v>
      </c>
      <c r="T521" s="52" t="str">
        <f t="shared" si="182"/>
        <v>Nein</v>
      </c>
      <c r="U521" s="52" t="str">
        <f t="shared" si="182"/>
        <v>Nein</v>
      </c>
      <c r="V521" s="52" t="str">
        <f t="shared" si="182"/>
        <v>Nein</v>
      </c>
      <c r="W521" s="52" t="str">
        <f t="shared" si="182"/>
        <v>Nein</v>
      </c>
      <c r="X521" s="52" t="str">
        <f t="shared" si="182"/>
        <v>Nein</v>
      </c>
      <c r="Y521" s="52" t="str">
        <f t="shared" si="182"/>
        <v>Nein</v>
      </c>
      <c r="Z521" s="52" t="str">
        <f t="shared" si="182"/>
        <v>Nein</v>
      </c>
      <c r="AA521" s="52" t="str">
        <f t="shared" si="182"/>
        <v>Nein</v>
      </c>
      <c r="AB521" s="52" t="str">
        <f t="shared" si="182"/>
        <v>Nein</v>
      </c>
      <c r="AC521" s="52" t="str">
        <f t="shared" si="182"/>
        <v>Nein</v>
      </c>
      <c r="AD521" s="52" t="str">
        <f t="shared" si="182"/>
        <v>Nein</v>
      </c>
      <c r="AE521" s="52" t="str">
        <f t="shared" si="182"/>
        <v>Nein</v>
      </c>
      <c r="AF521" s="52" t="str">
        <f t="shared" si="182"/>
        <v>Nein</v>
      </c>
      <c r="AG521" s="61" t="str">
        <f>IF(Q521="Ja",VLOOKUP($Q$2,Plausis!A:E,5,0),IF(R521="Ja",VLOOKUP($R$2,Plausis!A:E,5,0),IF(T521="Ja",VLOOKUP($T$2,Plausis!A:E,5,0),IF(U521="Ja",VLOOKUP($U$2,Plausis!A:E,5,0),IF(AA521="Ja",VLOOKUP($AA$2,Plausis!A:E,5,0),IF(AC521="Ja",VLOOKUP($AC$2,Plausis!A:E,5,0),IF(AD521="Ja",VLOOKUP($AD$2,Plausis!A:E,5,0),"")))))))</f>
        <v/>
      </c>
      <c r="AH521" s="52" t="str">
        <f>IF(Y521="Ja",VLOOKUP($Y$2,Plausis!A:E,5,0),"")</f>
        <v/>
      </c>
      <c r="AI521" s="52" t="str">
        <f t="shared" si="183"/>
        <v>Ja</v>
      </c>
      <c r="AJ521" s="52" t="str">
        <f>IF(S521="Ja",VLOOKUP($S$2,Plausis!A:E,5,0),IF(V521="Ja",VLOOKUP($V$2,Plausis!A:E,5,0),IF(X521="Ja",VLOOKUP($X$2,Plausis!A:E,5,0),"")))</f>
        <v/>
      </c>
      <c r="AL521" s="52" t="s">
        <v>2</v>
      </c>
      <c r="AM521" s="114">
        <v>45531</v>
      </c>
      <c r="AN521" s="52" t="s">
        <v>4467</v>
      </c>
      <c r="AO521" s="52" t="str">
        <f>VLOOKUP(B521,'BAT Grundtabelle'!B:T,19,0)</f>
        <v>ja</v>
      </c>
      <c r="AP521" s="105" t="str">
        <f t="shared" si="184"/>
        <v>10474</v>
      </c>
      <c r="AQ521" s="52" t="str">
        <f t="shared" si="185"/>
        <v>Erdgasgewinnung (ohne offshore)</v>
      </c>
      <c r="AR521" s="52" t="b">
        <f t="shared" si="181"/>
        <v>0</v>
      </c>
      <c r="AS521" s="52" t="b">
        <f t="shared" si="181"/>
        <v>0</v>
      </c>
      <c r="AT521" s="52" t="b">
        <f t="shared" si="181"/>
        <v>0</v>
      </c>
      <c r="AU521" s="52">
        <f t="shared" si="186"/>
        <v>3</v>
      </c>
      <c r="AW521" s="52" t="b">
        <f t="shared" si="187"/>
        <v>0</v>
      </c>
      <c r="AX521" s="52" t="str">
        <f t="shared" si="188"/>
        <v>Unternehmen</v>
      </c>
      <c r="AY521" s="52" t="b">
        <f t="shared" si="189"/>
        <v>0</v>
      </c>
      <c r="AZ521" s="52" t="str">
        <f t="shared" si="190"/>
        <v>10474</v>
      </c>
      <c r="BA521" s="52" t="str">
        <f>VLOOKUP(A521,'BAT Grundtabelle'!A:U,21,0)</f>
        <v>ja</v>
      </c>
      <c r="BB521" s="52" t="str">
        <f t="shared" si="191"/>
        <v>nein</v>
      </c>
      <c r="BC521" s="52" t="str">
        <f t="shared" si="192"/>
        <v>10474</v>
      </c>
      <c r="BD521" s="52" t="str">
        <f t="shared" si="193"/>
        <v>Erdgasgewinnung (ohne offshore)</v>
      </c>
      <c r="BE521" s="52" t="str">
        <f t="shared" si="194"/>
        <v>Unternehmen</v>
      </c>
      <c r="BF521" s="52">
        <f t="shared" si="195"/>
        <v>3</v>
      </c>
    </row>
    <row r="522" spans="1:58" hidden="1" x14ac:dyDescent="0.35">
      <c r="A522" s="107" t="s">
        <v>2890</v>
      </c>
      <c r="B522" s="75" t="s">
        <v>1124</v>
      </c>
      <c r="C522" s="52" t="s">
        <v>3</v>
      </c>
      <c r="D522" s="52" t="s">
        <v>3</v>
      </c>
      <c r="E522" s="52" t="s">
        <v>2</v>
      </c>
      <c r="F522" s="52" t="s">
        <v>2</v>
      </c>
      <c r="G522" s="52" t="s">
        <v>2</v>
      </c>
      <c r="H522" s="52" t="s">
        <v>2</v>
      </c>
      <c r="I522" s="52" t="s">
        <v>3</v>
      </c>
      <c r="J522" s="52">
        <v>3</v>
      </c>
      <c r="K522" s="52" t="s">
        <v>2</v>
      </c>
      <c r="L522" s="52" t="s">
        <v>2</v>
      </c>
      <c r="M522" s="52" t="s">
        <v>2</v>
      </c>
      <c r="N522" s="52" t="s">
        <v>3</v>
      </c>
      <c r="P522" s="52" t="s">
        <v>4</v>
      </c>
      <c r="Q522" s="52" t="str">
        <f t="shared" si="182"/>
        <v>Nein</v>
      </c>
      <c r="R522" s="52" t="str">
        <f t="shared" si="182"/>
        <v>Nein</v>
      </c>
      <c r="S522" s="52" t="str">
        <f t="shared" si="182"/>
        <v>Nein</v>
      </c>
      <c r="T522" s="52" t="str">
        <f t="shared" si="182"/>
        <v>Nein</v>
      </c>
      <c r="U522" s="52" t="str">
        <f t="shared" si="182"/>
        <v>Nein</v>
      </c>
      <c r="V522" s="52" t="str">
        <f t="shared" si="182"/>
        <v>Nein</v>
      </c>
      <c r="W522" s="52" t="str">
        <f t="shared" si="182"/>
        <v>Nein</v>
      </c>
      <c r="X522" s="52" t="str">
        <f t="shared" si="182"/>
        <v>Nein</v>
      </c>
      <c r="Y522" s="52" t="str">
        <f t="shared" si="182"/>
        <v>Nein</v>
      </c>
      <c r="Z522" s="52" t="str">
        <f t="shared" si="182"/>
        <v>Nein</v>
      </c>
      <c r="AA522" s="52" t="str">
        <f t="shared" si="182"/>
        <v>Nein</v>
      </c>
      <c r="AB522" s="52" t="str">
        <f t="shared" si="182"/>
        <v>Nein</v>
      </c>
      <c r="AC522" s="52" t="str">
        <f t="shared" si="182"/>
        <v>Nein</v>
      </c>
      <c r="AD522" s="52" t="str">
        <f t="shared" si="182"/>
        <v>Nein</v>
      </c>
      <c r="AE522" s="52" t="str">
        <f t="shared" si="182"/>
        <v>Nein</v>
      </c>
      <c r="AF522" s="52" t="str">
        <f t="shared" si="182"/>
        <v>Nein</v>
      </c>
      <c r="AG522" s="61" t="str">
        <f>IF(Q522="Ja",VLOOKUP($Q$2,Plausis!A:E,5,0),IF(R522="Ja",VLOOKUP($R$2,Plausis!A:E,5,0),IF(T522="Ja",VLOOKUP($T$2,Plausis!A:E,5,0),IF(U522="Ja",VLOOKUP($U$2,Plausis!A:E,5,0),IF(AA522="Ja",VLOOKUP($AA$2,Plausis!A:E,5,0),IF(AC522="Ja",VLOOKUP($AC$2,Plausis!A:E,5,0),IF(AD522="Ja",VLOOKUP($AD$2,Plausis!A:E,5,0),"")))))))</f>
        <v/>
      </c>
      <c r="AH522" s="52" t="str">
        <f>IF(Y522="Ja",VLOOKUP($Y$2,Plausis!A:E,5,0),"")</f>
        <v/>
      </c>
      <c r="AI522" s="52" t="str">
        <f t="shared" si="183"/>
        <v>Ja</v>
      </c>
      <c r="AJ522" s="52" t="str">
        <f>IF(S522="Ja",VLOOKUP($S$2,Plausis!A:E,5,0),IF(V522="Ja",VLOOKUP($V$2,Plausis!A:E,5,0),IF(X522="Ja",VLOOKUP($X$2,Plausis!A:E,5,0),"")))</f>
        <v/>
      </c>
      <c r="AL522" s="52" t="s">
        <v>2</v>
      </c>
      <c r="AM522" s="114">
        <v>45531</v>
      </c>
      <c r="AN522" s="52" t="s">
        <v>4467</v>
      </c>
      <c r="AO522" s="52" t="str">
        <f>VLOOKUP(B522,'BAT Grundtabelle'!B:T,19,0)</f>
        <v>ja</v>
      </c>
      <c r="AP522" s="105" t="str">
        <f t="shared" si="184"/>
        <v>10475</v>
      </c>
      <c r="AQ522" s="52" t="str">
        <f t="shared" si="185"/>
        <v>Erdölgewinnung (ohne offshore)</v>
      </c>
      <c r="AR522" s="52" t="b">
        <f t="shared" si="181"/>
        <v>0</v>
      </c>
      <c r="AS522" s="52" t="b">
        <f t="shared" si="181"/>
        <v>0</v>
      </c>
      <c r="AT522" s="52" t="b">
        <f t="shared" si="181"/>
        <v>0</v>
      </c>
      <c r="AU522" s="52">
        <f t="shared" si="186"/>
        <v>3</v>
      </c>
      <c r="AW522" s="52" t="b">
        <f t="shared" si="187"/>
        <v>0</v>
      </c>
      <c r="AX522" s="52" t="str">
        <f t="shared" si="188"/>
        <v>Unternehmen</v>
      </c>
      <c r="AY522" s="52" t="b">
        <f t="shared" si="189"/>
        <v>0</v>
      </c>
      <c r="AZ522" s="52" t="str">
        <f t="shared" si="190"/>
        <v>10475</v>
      </c>
      <c r="BA522" s="52" t="str">
        <f>VLOOKUP(A522,'BAT Grundtabelle'!A:U,21,0)</f>
        <v>ja</v>
      </c>
      <c r="BB522" s="52" t="str">
        <f t="shared" si="191"/>
        <v>nein</v>
      </c>
      <c r="BC522" s="52" t="str">
        <f t="shared" si="192"/>
        <v>10475</v>
      </c>
      <c r="BD522" s="52" t="str">
        <f t="shared" si="193"/>
        <v>Erdölgewinnung (ohne offshore)</v>
      </c>
      <c r="BE522" s="52" t="str">
        <f t="shared" si="194"/>
        <v>Unternehmen</v>
      </c>
      <c r="BF522" s="52">
        <f t="shared" si="195"/>
        <v>3</v>
      </c>
    </row>
    <row r="523" spans="1:58" x14ac:dyDescent="0.35">
      <c r="A523" s="107" t="s">
        <v>2891</v>
      </c>
      <c r="B523" s="75" t="s">
        <v>1559</v>
      </c>
      <c r="C523" s="52" t="s">
        <v>3</v>
      </c>
      <c r="D523" s="52" t="s">
        <v>3</v>
      </c>
      <c r="E523" s="52" t="s">
        <v>2</v>
      </c>
      <c r="F523" s="52" t="s">
        <v>2</v>
      </c>
      <c r="G523" s="52" t="s">
        <v>3</v>
      </c>
      <c r="H523" s="52" t="s">
        <v>2</v>
      </c>
      <c r="I523" s="52" t="s">
        <v>3</v>
      </c>
      <c r="J523" s="52">
        <v>1</v>
      </c>
      <c r="K523" s="52" t="s">
        <v>2</v>
      </c>
      <c r="L523" s="52" t="s">
        <v>2</v>
      </c>
      <c r="M523" s="52" t="s">
        <v>2</v>
      </c>
      <c r="N523" s="52" t="s">
        <v>3</v>
      </c>
      <c r="O523" s="52" t="s">
        <v>4468</v>
      </c>
      <c r="P523" s="52" t="s">
        <v>4</v>
      </c>
      <c r="Q523" s="52" t="str">
        <f t="shared" ref="Q523:AF532" si="196">IF(ISERROR(FIND(Q$2,$P523,1)),"Nein","Ja")</f>
        <v>Nein</v>
      </c>
      <c r="R523" s="52" t="str">
        <f t="shared" si="196"/>
        <v>Nein</v>
      </c>
      <c r="S523" s="52" t="str">
        <f t="shared" si="196"/>
        <v>Nein</v>
      </c>
      <c r="T523" s="52" t="str">
        <f t="shared" si="196"/>
        <v>Nein</v>
      </c>
      <c r="U523" s="52" t="str">
        <f t="shared" si="196"/>
        <v>Nein</v>
      </c>
      <c r="V523" s="52" t="str">
        <f t="shared" si="196"/>
        <v>Nein</v>
      </c>
      <c r="W523" s="52" t="str">
        <f t="shared" si="196"/>
        <v>Nein</v>
      </c>
      <c r="X523" s="52" t="str">
        <f t="shared" si="196"/>
        <v>Nein</v>
      </c>
      <c r="Y523" s="52" t="str">
        <f t="shared" si="196"/>
        <v>Nein</v>
      </c>
      <c r="Z523" s="52" t="str">
        <f t="shared" si="196"/>
        <v>Nein</v>
      </c>
      <c r="AA523" s="52" t="str">
        <f t="shared" si="196"/>
        <v>Nein</v>
      </c>
      <c r="AB523" s="52" t="str">
        <f t="shared" si="196"/>
        <v>Nein</v>
      </c>
      <c r="AC523" s="52" t="str">
        <f t="shared" si="196"/>
        <v>Nein</v>
      </c>
      <c r="AD523" s="52" t="str">
        <f t="shared" si="196"/>
        <v>Nein</v>
      </c>
      <c r="AE523" s="52" t="str">
        <f t="shared" si="196"/>
        <v>Nein</v>
      </c>
      <c r="AF523" s="52" t="str">
        <f t="shared" si="196"/>
        <v>Nein</v>
      </c>
      <c r="AG523" s="61" t="str">
        <f>IF(Q523="Ja",VLOOKUP($Q$2,Plausis!A:E,5,0),IF(R523="Ja",VLOOKUP($R$2,Plausis!A:E,5,0),IF(T523="Ja",VLOOKUP($T$2,Plausis!A:E,5,0),IF(U523="Ja",VLOOKUP($U$2,Plausis!A:E,5,0),IF(AA523="Ja",VLOOKUP($AA$2,Plausis!A:E,5,0),IF(AC523="Ja",VLOOKUP($AC$2,Plausis!A:E,5,0),IF(AD523="Ja",VLOOKUP($AD$2,Plausis!A:E,5,0),"")))))))</f>
        <v/>
      </c>
      <c r="AH523" s="52" t="str">
        <f>IF(Y523="Ja",VLOOKUP($Y$2,Plausis!A:E,5,0),"")</f>
        <v/>
      </c>
      <c r="AI523" s="52" t="str">
        <f t="shared" si="183"/>
        <v>Ja</v>
      </c>
      <c r="AJ523" s="52" t="str">
        <f>IF(S523="Ja",VLOOKUP($S$2,Plausis!A:E,5,0),IF(V523="Ja",VLOOKUP($V$2,Plausis!A:E,5,0),IF(X523="Ja",VLOOKUP($X$2,Plausis!A:E,5,0),"")))</f>
        <v/>
      </c>
      <c r="AK523" s="52" t="s">
        <v>4442</v>
      </c>
      <c r="AL523" s="52" t="s">
        <v>3</v>
      </c>
      <c r="AM523" s="114">
        <v>45531</v>
      </c>
      <c r="AN523" s="52" t="s">
        <v>4467</v>
      </c>
      <c r="AO523" s="52" t="str">
        <f>VLOOKUP(B523,'BAT Grundtabelle'!B:T,19,0)</f>
        <v>ja</v>
      </c>
      <c r="AP523" s="105" t="str">
        <f t="shared" si="184"/>
        <v>10476</v>
      </c>
      <c r="AQ523" s="52" t="str">
        <f t="shared" si="185"/>
        <v>Ergotherapeut</v>
      </c>
      <c r="AR523" s="52" t="b">
        <f t="shared" ref="AR523:AT542" si="197">IF(ISERROR(FIND(AR$1,$P523,1)),FALSE,TRUE)</f>
        <v>0</v>
      </c>
      <c r="AS523" s="52" t="b">
        <f t="shared" si="197"/>
        <v>0</v>
      </c>
      <c r="AT523" s="52" t="b">
        <f t="shared" si="197"/>
        <v>0</v>
      </c>
      <c r="AU523" s="52">
        <f t="shared" si="186"/>
        <v>1</v>
      </c>
      <c r="AW523" s="52" t="b">
        <f t="shared" si="187"/>
        <v>0</v>
      </c>
      <c r="AX523" s="52" t="str">
        <f t="shared" si="188"/>
        <v>Unternehmen</v>
      </c>
      <c r="AY523" s="52" t="b">
        <f t="shared" si="189"/>
        <v>0</v>
      </c>
      <c r="AZ523" s="52" t="str">
        <f t="shared" si="190"/>
        <v>10476</v>
      </c>
      <c r="BA523" s="52" t="str">
        <f>VLOOKUP(A523,'BAT Grundtabelle'!A:U,21,0)</f>
        <v>ja</v>
      </c>
      <c r="BB523" s="52" t="str">
        <f t="shared" si="191"/>
        <v>ja</v>
      </c>
      <c r="BC523" s="52" t="str">
        <f t="shared" si="192"/>
        <v>10476</v>
      </c>
      <c r="BD523" s="52" t="str">
        <f t="shared" si="193"/>
        <v>Ergotherapeut</v>
      </c>
      <c r="BE523" s="52" t="str">
        <f t="shared" si="194"/>
        <v>Unternehmen</v>
      </c>
      <c r="BF523" s="52">
        <f t="shared" si="195"/>
        <v>1</v>
      </c>
    </row>
    <row r="524" spans="1:58" ht="29" hidden="1" x14ac:dyDescent="0.35">
      <c r="A524" s="107" t="s">
        <v>2892</v>
      </c>
      <c r="B524" s="75" t="s">
        <v>623</v>
      </c>
      <c r="C524" s="52" t="s">
        <v>3</v>
      </c>
      <c r="D524" s="52" t="s">
        <v>3</v>
      </c>
      <c r="E524" s="52" t="s">
        <v>2</v>
      </c>
      <c r="F524" s="52" t="s">
        <v>2</v>
      </c>
      <c r="G524" s="52" t="s">
        <v>2</v>
      </c>
      <c r="H524" s="52" t="s">
        <v>2</v>
      </c>
      <c r="I524" s="52" t="s">
        <v>2</v>
      </c>
      <c r="J524" s="52" t="s">
        <v>2</v>
      </c>
      <c r="K524" s="52" t="s">
        <v>2</v>
      </c>
      <c r="L524" s="52" t="s">
        <v>3</v>
      </c>
      <c r="M524" s="52" t="s">
        <v>2</v>
      </c>
      <c r="N524" s="52" t="s">
        <v>3</v>
      </c>
      <c r="O524" s="52" t="s">
        <v>2409</v>
      </c>
      <c r="P524" s="52" t="s">
        <v>58</v>
      </c>
      <c r="Q524" s="52" t="str">
        <f t="shared" si="196"/>
        <v>Nein</v>
      </c>
      <c r="R524" s="52" t="str">
        <f t="shared" si="196"/>
        <v>Nein</v>
      </c>
      <c r="S524" s="52" t="str">
        <f t="shared" si="196"/>
        <v>Nein</v>
      </c>
      <c r="T524" s="52" t="str">
        <f t="shared" si="196"/>
        <v>Nein</v>
      </c>
      <c r="U524" s="52" t="str">
        <f t="shared" si="196"/>
        <v>Ja</v>
      </c>
      <c r="V524" s="52" t="str">
        <f t="shared" si="196"/>
        <v>Ja</v>
      </c>
      <c r="W524" s="52" t="str">
        <f t="shared" si="196"/>
        <v>Nein</v>
      </c>
      <c r="X524" s="52" t="str">
        <f t="shared" si="196"/>
        <v>Nein</v>
      </c>
      <c r="Y524" s="52" t="str">
        <f t="shared" si="196"/>
        <v>Nein</v>
      </c>
      <c r="Z524" s="52" t="str">
        <f t="shared" si="196"/>
        <v>Nein</v>
      </c>
      <c r="AA524" s="52" t="str">
        <f t="shared" si="196"/>
        <v>Nein</v>
      </c>
      <c r="AB524" s="52" t="str">
        <f t="shared" si="196"/>
        <v>Nein</v>
      </c>
      <c r="AC524" s="52" t="str">
        <f t="shared" si="196"/>
        <v>Nein</v>
      </c>
      <c r="AD524" s="52" t="str">
        <f t="shared" si="196"/>
        <v>Nein</v>
      </c>
      <c r="AE524" s="52" t="str">
        <f t="shared" si="196"/>
        <v>Nein</v>
      </c>
      <c r="AF524" s="52" t="str">
        <f t="shared" si="196"/>
        <v>Nein</v>
      </c>
      <c r="AG524" s="61" t="str">
        <f>IF(Q524="Ja",VLOOKUP($Q$2,Plausis!A:E,5,0),IF(R524="Ja",VLOOKUP($R$2,Plausis!A:E,5,0),IF(T524="Ja",VLOOKUP($T$2,Plausis!A:E,5,0),IF(U524="Ja",VLOOKUP($U$2,Plausis!A:E,5,0),IF(AA524="Ja",VLOOKUP($AA$2,Plausis!A:E,5,0),IF(AC524="Ja",VLOOKUP($AC$2,Plausis!A:E,5,0),IF(AD524="Ja",VLOOKUP($AD$2,Plausis!A:E,5,0),"")))))))</f>
        <v>Dieser Betrieb kann nur im Komfort-RS ohne ergänzenden Spezial-Straf-RS oder über einen Sondertarif zum SSR versichert werden.</v>
      </c>
      <c r="AH524" s="52" t="str">
        <f>IF(Y524="Ja",VLOOKUP($Y$2,Plausis!A:E,5,0),"")</f>
        <v/>
      </c>
      <c r="AI524" s="52" t="str">
        <f t="shared" si="183"/>
        <v>Nein</v>
      </c>
      <c r="AJ524" s="52" t="str">
        <f>IF(S524="Ja",VLOOKUP($S$2,Plausis!A:E,5,0),IF(V524="Ja",VLOOKUP($V$2,Plausis!A:E,5,0),IF(X524="Ja",VLOOKUP($X$2,Plausis!A:E,5,0),"")))</f>
        <v>Dieser Betrieb kann nur über einen Sondertarif zum SSR versichert werden.</v>
      </c>
      <c r="AL524" s="52" t="s">
        <v>2</v>
      </c>
      <c r="AM524" s="114">
        <v>45531</v>
      </c>
      <c r="AN524" s="52" t="s">
        <v>4467</v>
      </c>
      <c r="AO524" s="52" t="str">
        <f>VLOOKUP(B524,'BAT Grundtabelle'!B:T,19,0)</f>
        <v>ja</v>
      </c>
      <c r="AP524" s="105" t="str">
        <f t="shared" si="184"/>
        <v>10477</v>
      </c>
      <c r="AQ524" s="52" t="str">
        <f t="shared" si="185"/>
        <v>Erholungsheim</v>
      </c>
      <c r="AR524" s="52" t="b">
        <f t="shared" si="197"/>
        <v>0</v>
      </c>
      <c r="AS524" s="52" t="b">
        <f t="shared" si="197"/>
        <v>0</v>
      </c>
      <c r="AT524" s="52" t="b">
        <f t="shared" si="197"/>
        <v>0</v>
      </c>
      <c r="AU524" s="52" t="str">
        <f t="shared" si="186"/>
        <v>Eigener Tarif</v>
      </c>
      <c r="AW524" s="52" t="b">
        <f t="shared" si="187"/>
        <v>0</v>
      </c>
      <c r="AX524" s="52" t="str">
        <f t="shared" si="188"/>
        <v>Eigener Tarif</v>
      </c>
      <c r="AY524" s="52" t="b">
        <f t="shared" si="189"/>
        <v>0</v>
      </c>
      <c r="AZ524" s="52" t="str">
        <f t="shared" si="190"/>
        <v>10477</v>
      </c>
      <c r="BA524" s="52" t="str">
        <f>VLOOKUP(A524,'BAT Grundtabelle'!A:U,21,0)</f>
        <v>ja</v>
      </c>
      <c r="BB524" s="52" t="str">
        <f t="shared" si="191"/>
        <v>nein</v>
      </c>
      <c r="BC524" s="52" t="str">
        <f t="shared" si="192"/>
        <v>10477</v>
      </c>
      <c r="BD524" s="52" t="str">
        <f t="shared" si="193"/>
        <v>Erholungsheim</v>
      </c>
      <c r="BE524" s="52" t="str">
        <f t="shared" si="194"/>
        <v>Eigener Tarif</v>
      </c>
      <c r="BF524" s="52" t="str">
        <f t="shared" si="195"/>
        <v>Eigener Tarif</v>
      </c>
    </row>
    <row r="525" spans="1:58" hidden="1" x14ac:dyDescent="0.35">
      <c r="A525" s="107" t="s">
        <v>2893</v>
      </c>
      <c r="B525" s="75" t="s">
        <v>1646</v>
      </c>
      <c r="C525" s="52" t="s">
        <v>3</v>
      </c>
      <c r="D525" s="52" t="s">
        <v>3</v>
      </c>
      <c r="E525" s="52" t="s">
        <v>2</v>
      </c>
      <c r="F525" s="52" t="s">
        <v>2</v>
      </c>
      <c r="G525" s="52" t="s">
        <v>2</v>
      </c>
      <c r="H525" s="52" t="s">
        <v>2</v>
      </c>
      <c r="I525" s="52" t="s">
        <v>3</v>
      </c>
      <c r="J525" s="52">
        <v>1</v>
      </c>
      <c r="K525" s="52" t="s">
        <v>2</v>
      </c>
      <c r="L525" s="52" t="s">
        <v>2</v>
      </c>
      <c r="M525" s="52" t="s">
        <v>2</v>
      </c>
      <c r="N525" s="52" t="s">
        <v>3</v>
      </c>
      <c r="P525" s="52" t="s">
        <v>4</v>
      </c>
      <c r="Q525" s="52" t="str">
        <f t="shared" si="196"/>
        <v>Nein</v>
      </c>
      <c r="R525" s="52" t="str">
        <f t="shared" si="196"/>
        <v>Nein</v>
      </c>
      <c r="S525" s="52" t="str">
        <f t="shared" si="196"/>
        <v>Nein</v>
      </c>
      <c r="T525" s="52" t="str">
        <f t="shared" si="196"/>
        <v>Nein</v>
      </c>
      <c r="U525" s="52" t="str">
        <f t="shared" si="196"/>
        <v>Nein</v>
      </c>
      <c r="V525" s="52" t="str">
        <f t="shared" si="196"/>
        <v>Nein</v>
      </c>
      <c r="W525" s="52" t="str">
        <f t="shared" si="196"/>
        <v>Nein</v>
      </c>
      <c r="X525" s="52" t="str">
        <f t="shared" si="196"/>
        <v>Nein</v>
      </c>
      <c r="Y525" s="52" t="str">
        <f t="shared" si="196"/>
        <v>Nein</v>
      </c>
      <c r="Z525" s="52" t="str">
        <f t="shared" si="196"/>
        <v>Nein</v>
      </c>
      <c r="AA525" s="52" t="str">
        <f t="shared" si="196"/>
        <v>Nein</v>
      </c>
      <c r="AB525" s="52" t="str">
        <f t="shared" si="196"/>
        <v>Nein</v>
      </c>
      <c r="AC525" s="52" t="str">
        <f t="shared" si="196"/>
        <v>Nein</v>
      </c>
      <c r="AD525" s="52" t="str">
        <f t="shared" si="196"/>
        <v>Nein</v>
      </c>
      <c r="AE525" s="52" t="str">
        <f t="shared" si="196"/>
        <v>Nein</v>
      </c>
      <c r="AF525" s="52" t="str">
        <f t="shared" si="196"/>
        <v>Nein</v>
      </c>
      <c r="AG525" s="61" t="str">
        <f>IF(Q525="Ja",VLOOKUP($Q$2,Plausis!A:E,5,0),IF(R525="Ja",VLOOKUP($R$2,Plausis!A:E,5,0),IF(T525="Ja",VLOOKUP($T$2,Plausis!A:E,5,0),IF(U525="Ja",VLOOKUP($U$2,Plausis!A:E,5,0),IF(AA525="Ja",VLOOKUP($AA$2,Plausis!A:E,5,0),IF(AC525="Ja",VLOOKUP($AC$2,Plausis!A:E,5,0),IF(AD525="Ja",VLOOKUP($AD$2,Plausis!A:E,5,0),"")))))))</f>
        <v/>
      </c>
      <c r="AH525" s="52" t="str">
        <f>IF(Y525="Ja",VLOOKUP($Y$2,Plausis!A:E,5,0),"")</f>
        <v/>
      </c>
      <c r="AI525" s="52" t="str">
        <f t="shared" si="183"/>
        <v>Ja</v>
      </c>
      <c r="AJ525" s="52" t="str">
        <f>IF(S525="Ja",VLOOKUP($S$2,Plausis!A:E,5,0),IF(V525="Ja",VLOOKUP($V$2,Plausis!A:E,5,0),IF(X525="Ja",VLOOKUP($X$2,Plausis!A:E,5,0),"")))</f>
        <v/>
      </c>
      <c r="AL525" s="52" t="s">
        <v>2</v>
      </c>
      <c r="AM525" s="114">
        <v>45531</v>
      </c>
      <c r="AN525" s="52" t="s">
        <v>4467</v>
      </c>
      <c r="AO525" s="52" t="str">
        <f>VLOOKUP(B525,'BAT Grundtabelle'!B:T,19,0)</f>
        <v>ja</v>
      </c>
      <c r="AP525" s="105" t="str">
        <f t="shared" si="184"/>
        <v>10478</v>
      </c>
      <c r="AQ525" s="52" t="str">
        <f t="shared" si="185"/>
        <v>Erlebnisbad</v>
      </c>
      <c r="AR525" s="52" t="b">
        <f t="shared" si="197"/>
        <v>0</v>
      </c>
      <c r="AS525" s="52" t="b">
        <f t="shared" si="197"/>
        <v>0</v>
      </c>
      <c r="AT525" s="52" t="b">
        <f t="shared" si="197"/>
        <v>0</v>
      </c>
      <c r="AU525" s="52">
        <f t="shared" si="186"/>
        <v>1</v>
      </c>
      <c r="AW525" s="52" t="b">
        <f t="shared" si="187"/>
        <v>0</v>
      </c>
      <c r="AX525" s="52" t="str">
        <f t="shared" si="188"/>
        <v>Unternehmen</v>
      </c>
      <c r="AY525" s="52" t="b">
        <f t="shared" si="189"/>
        <v>0</v>
      </c>
      <c r="AZ525" s="52" t="str">
        <f t="shared" si="190"/>
        <v>10478</v>
      </c>
      <c r="BA525" s="52" t="str">
        <f>VLOOKUP(A525,'BAT Grundtabelle'!A:U,21,0)</f>
        <v>ja</v>
      </c>
      <c r="BB525" s="52" t="str">
        <f t="shared" si="191"/>
        <v>nein</v>
      </c>
      <c r="BC525" s="52" t="str">
        <f t="shared" si="192"/>
        <v>10478</v>
      </c>
      <c r="BD525" s="52" t="str">
        <f t="shared" si="193"/>
        <v>Erlebnisbad</v>
      </c>
      <c r="BE525" s="52" t="str">
        <f t="shared" si="194"/>
        <v>Unternehmen</v>
      </c>
      <c r="BF525" s="52">
        <f t="shared" si="195"/>
        <v>1</v>
      </c>
    </row>
    <row r="526" spans="1:58" hidden="1" x14ac:dyDescent="0.35">
      <c r="A526" s="107" t="s">
        <v>2894</v>
      </c>
      <c r="B526" s="75" t="s">
        <v>1125</v>
      </c>
      <c r="C526" s="52" t="s">
        <v>3</v>
      </c>
      <c r="D526" s="52" t="s">
        <v>3</v>
      </c>
      <c r="E526" s="52" t="s">
        <v>2</v>
      </c>
      <c r="F526" s="52" t="s">
        <v>2</v>
      </c>
      <c r="G526" s="52" t="s">
        <v>2</v>
      </c>
      <c r="H526" s="52" t="s">
        <v>2</v>
      </c>
      <c r="I526" s="52" t="s">
        <v>3</v>
      </c>
      <c r="J526" s="52">
        <v>1</v>
      </c>
      <c r="K526" s="52" t="s">
        <v>2</v>
      </c>
      <c r="L526" s="52" t="s">
        <v>2</v>
      </c>
      <c r="M526" s="52" t="s">
        <v>2</v>
      </c>
      <c r="N526" s="52" t="s">
        <v>3</v>
      </c>
      <c r="P526" s="52" t="s">
        <v>4</v>
      </c>
      <c r="Q526" s="52" t="str">
        <f t="shared" si="196"/>
        <v>Nein</v>
      </c>
      <c r="R526" s="52" t="str">
        <f t="shared" si="196"/>
        <v>Nein</v>
      </c>
      <c r="S526" s="52" t="str">
        <f t="shared" si="196"/>
        <v>Nein</v>
      </c>
      <c r="T526" s="52" t="str">
        <f t="shared" si="196"/>
        <v>Nein</v>
      </c>
      <c r="U526" s="52" t="str">
        <f t="shared" si="196"/>
        <v>Nein</v>
      </c>
      <c r="V526" s="52" t="str">
        <f t="shared" si="196"/>
        <v>Nein</v>
      </c>
      <c r="W526" s="52" t="str">
        <f t="shared" si="196"/>
        <v>Nein</v>
      </c>
      <c r="X526" s="52" t="str">
        <f t="shared" si="196"/>
        <v>Nein</v>
      </c>
      <c r="Y526" s="52" t="str">
        <f t="shared" si="196"/>
        <v>Nein</v>
      </c>
      <c r="Z526" s="52" t="str">
        <f t="shared" si="196"/>
        <v>Nein</v>
      </c>
      <c r="AA526" s="52" t="str">
        <f t="shared" si="196"/>
        <v>Nein</v>
      </c>
      <c r="AB526" s="52" t="str">
        <f t="shared" si="196"/>
        <v>Nein</v>
      </c>
      <c r="AC526" s="52" t="str">
        <f t="shared" si="196"/>
        <v>Nein</v>
      </c>
      <c r="AD526" s="52" t="str">
        <f t="shared" si="196"/>
        <v>Nein</v>
      </c>
      <c r="AE526" s="52" t="str">
        <f t="shared" si="196"/>
        <v>Nein</v>
      </c>
      <c r="AF526" s="52" t="str">
        <f t="shared" si="196"/>
        <v>Nein</v>
      </c>
      <c r="AG526" s="61" t="str">
        <f>IF(Q526="Ja",VLOOKUP($Q$2,Plausis!A:E,5,0),IF(R526="Ja",VLOOKUP($R$2,Plausis!A:E,5,0),IF(T526="Ja",VLOOKUP($T$2,Plausis!A:E,5,0),IF(U526="Ja",VLOOKUP($U$2,Plausis!A:E,5,0),IF(AA526="Ja",VLOOKUP($AA$2,Plausis!A:E,5,0),IF(AC526="Ja",VLOOKUP($AC$2,Plausis!A:E,5,0),IF(AD526="Ja",VLOOKUP($AD$2,Plausis!A:E,5,0),"")))))))</f>
        <v/>
      </c>
      <c r="AH526" s="52" t="str">
        <f>IF(Y526="Ja",VLOOKUP($Y$2,Plausis!A:E,5,0),"")</f>
        <v/>
      </c>
      <c r="AI526" s="52" t="str">
        <f t="shared" si="183"/>
        <v>Ja</v>
      </c>
      <c r="AJ526" s="52" t="str">
        <f>IF(S526="Ja",VLOOKUP($S$2,Plausis!A:E,5,0),IF(V526="Ja",VLOOKUP($V$2,Plausis!A:E,5,0),IF(X526="Ja",VLOOKUP($X$2,Plausis!A:E,5,0),"")))</f>
        <v/>
      </c>
      <c r="AL526" s="52" t="s">
        <v>2</v>
      </c>
      <c r="AM526" s="114">
        <v>45531</v>
      </c>
      <c r="AN526" s="52" t="s">
        <v>4467</v>
      </c>
      <c r="AO526" s="52" t="str">
        <f>VLOOKUP(B526,'BAT Grundtabelle'!B:T,19,0)</f>
        <v>ja</v>
      </c>
      <c r="AP526" s="105" t="str">
        <f t="shared" si="184"/>
        <v>10479</v>
      </c>
      <c r="AQ526" s="52" t="str">
        <f t="shared" si="185"/>
        <v>Ernährungsberater</v>
      </c>
      <c r="AR526" s="52" t="b">
        <f t="shared" si="197"/>
        <v>0</v>
      </c>
      <c r="AS526" s="52" t="b">
        <f t="shared" si="197"/>
        <v>0</v>
      </c>
      <c r="AT526" s="52" t="b">
        <f t="shared" si="197"/>
        <v>0</v>
      </c>
      <c r="AU526" s="52">
        <f t="shared" si="186"/>
        <v>1</v>
      </c>
      <c r="AW526" s="52" t="b">
        <f t="shared" si="187"/>
        <v>0</v>
      </c>
      <c r="AX526" s="52" t="str">
        <f t="shared" si="188"/>
        <v>Unternehmen</v>
      </c>
      <c r="AY526" s="52" t="b">
        <f t="shared" si="189"/>
        <v>0</v>
      </c>
      <c r="AZ526" s="52" t="str">
        <f t="shared" si="190"/>
        <v>10479</v>
      </c>
      <c r="BA526" s="52" t="str">
        <f>VLOOKUP(A526,'BAT Grundtabelle'!A:U,21,0)</f>
        <v>ja</v>
      </c>
      <c r="BB526" s="52" t="str">
        <f t="shared" si="191"/>
        <v>nein</v>
      </c>
      <c r="BC526" s="52" t="str">
        <f t="shared" si="192"/>
        <v>10479</v>
      </c>
      <c r="BD526" s="52" t="str">
        <f t="shared" si="193"/>
        <v>Ernährungsberater</v>
      </c>
      <c r="BE526" s="52" t="str">
        <f t="shared" si="194"/>
        <v>Unternehmen</v>
      </c>
      <c r="BF526" s="52">
        <f t="shared" si="195"/>
        <v>1</v>
      </c>
    </row>
    <row r="527" spans="1:58" hidden="1" x14ac:dyDescent="0.35">
      <c r="A527" s="107" t="s">
        <v>2895</v>
      </c>
      <c r="B527" s="75" t="s">
        <v>1356</v>
      </c>
      <c r="C527" s="52" t="s">
        <v>3</v>
      </c>
      <c r="D527" s="52" t="s">
        <v>3</v>
      </c>
      <c r="E527" s="52" t="s">
        <v>2</v>
      </c>
      <c r="F527" s="52" t="s">
        <v>2</v>
      </c>
      <c r="G527" s="52" t="s">
        <v>2</v>
      </c>
      <c r="H527" s="52" t="s">
        <v>2</v>
      </c>
      <c r="I527" s="52" t="s">
        <v>3</v>
      </c>
      <c r="J527" s="52">
        <v>4</v>
      </c>
      <c r="K527" s="52" t="s">
        <v>2</v>
      </c>
      <c r="L527" s="52" t="s">
        <v>2</v>
      </c>
      <c r="M527" s="52" t="s">
        <v>2</v>
      </c>
      <c r="N527" s="52" t="s">
        <v>3</v>
      </c>
      <c r="O527" s="52" t="s">
        <v>2412</v>
      </c>
      <c r="P527" s="52">
        <v>1192</v>
      </c>
      <c r="Q527" s="52" t="str">
        <f t="shared" si="196"/>
        <v>Nein</v>
      </c>
      <c r="R527" s="52" t="str">
        <f t="shared" si="196"/>
        <v>Ja</v>
      </c>
      <c r="S527" s="52" t="str">
        <f t="shared" si="196"/>
        <v>Nein</v>
      </c>
      <c r="T527" s="52" t="str">
        <f t="shared" si="196"/>
        <v>Nein</v>
      </c>
      <c r="U527" s="52" t="str">
        <f t="shared" si="196"/>
        <v>Nein</v>
      </c>
      <c r="V527" s="52" t="str">
        <f t="shared" si="196"/>
        <v>Nein</v>
      </c>
      <c r="W527" s="52" t="str">
        <f t="shared" si="196"/>
        <v>Nein</v>
      </c>
      <c r="X527" s="52" t="str">
        <f t="shared" si="196"/>
        <v>Nein</v>
      </c>
      <c r="Y527" s="52" t="str">
        <f t="shared" si="196"/>
        <v>Nein</v>
      </c>
      <c r="Z527" s="52" t="str">
        <f t="shared" si="196"/>
        <v>Nein</v>
      </c>
      <c r="AA527" s="52" t="str">
        <f t="shared" si="196"/>
        <v>Nein</v>
      </c>
      <c r="AB527" s="52" t="str">
        <f t="shared" si="196"/>
        <v>Nein</v>
      </c>
      <c r="AC527" s="52" t="str">
        <f t="shared" si="196"/>
        <v>Nein</v>
      </c>
      <c r="AD527" s="52" t="str">
        <f t="shared" si="196"/>
        <v>Nein</v>
      </c>
      <c r="AE527" s="52" t="str">
        <f t="shared" si="196"/>
        <v>Nein</v>
      </c>
      <c r="AF527" s="52" t="str">
        <f t="shared" si="196"/>
        <v>Nein</v>
      </c>
      <c r="AG527" s="61" t="str">
        <f>IF(Q527="Ja",VLOOKUP($Q$2,Plausis!A:E,5,0),IF(R527="Ja",VLOOKUP($R$2,Plausis!A:E,5,0),IF(T527="Ja",VLOOKUP($T$2,Plausis!A:E,5,0),IF(U527="Ja",VLOOKUP($U$2,Plausis!A:E,5,0),IF(AA527="Ja",VLOOKUP($AA$2,Plausis!A:E,5,0),IF(AC527="Ja",VLOOKUP($AC$2,Plausis!A:E,5,0),IF(AD527="Ja",VLOOKUP($AD$2,Plausis!A:E,5,0),"")))))))</f>
        <v>Dieser Betrieb ist im Komfort- oder Premium-RS nur ohne Immobilien-RS versicherbar.</v>
      </c>
      <c r="AH527" s="52" t="str">
        <f>IF(Y527="Ja",VLOOKUP($Y$2,Plausis!A:E,5,0),"")</f>
        <v/>
      </c>
      <c r="AI527" s="52" t="str">
        <f t="shared" si="183"/>
        <v>Ja</v>
      </c>
      <c r="AJ527" s="52" t="str">
        <f>IF(S527="Ja",VLOOKUP($S$2,Plausis!A:E,5,0),IF(V527="Ja",VLOOKUP($V$2,Plausis!A:E,5,0),IF(X527="Ja",VLOOKUP($X$2,Plausis!A:E,5,0),"")))</f>
        <v/>
      </c>
      <c r="AL527" s="52" t="s">
        <v>2</v>
      </c>
      <c r="AM527" s="114">
        <v>45531</v>
      </c>
      <c r="AN527" s="52" t="s">
        <v>4467</v>
      </c>
      <c r="AO527" s="52" t="str">
        <f>VLOOKUP(B527,'BAT Grundtabelle'!B:T,19,0)</f>
        <v>ja</v>
      </c>
      <c r="AP527" s="105" t="str">
        <f t="shared" si="184"/>
        <v>10480</v>
      </c>
      <c r="AQ527" s="52" t="str">
        <f t="shared" si="185"/>
        <v>Eroscenter</v>
      </c>
      <c r="AR527" s="52" t="b">
        <f t="shared" si="197"/>
        <v>0</v>
      </c>
      <c r="AS527" s="52" t="b">
        <f t="shared" si="197"/>
        <v>0</v>
      </c>
      <c r="AT527" s="52" t="b">
        <f t="shared" si="197"/>
        <v>0</v>
      </c>
      <c r="AU527" s="52">
        <f t="shared" si="186"/>
        <v>4</v>
      </c>
      <c r="AW527" s="52" t="b">
        <f t="shared" si="187"/>
        <v>0</v>
      </c>
      <c r="AX527" s="52" t="str">
        <f t="shared" si="188"/>
        <v>Unternehmen</v>
      </c>
      <c r="AY527" s="52" t="b">
        <f t="shared" si="189"/>
        <v>0</v>
      </c>
      <c r="AZ527" s="52" t="str">
        <f t="shared" si="190"/>
        <v>10480</v>
      </c>
      <c r="BA527" s="52" t="str">
        <f>VLOOKUP(A527,'BAT Grundtabelle'!A:U,21,0)</f>
        <v>ja</v>
      </c>
      <c r="BB527" s="52" t="str">
        <f t="shared" si="191"/>
        <v>nein</v>
      </c>
      <c r="BC527" s="52" t="str">
        <f t="shared" si="192"/>
        <v>10480</v>
      </c>
      <c r="BD527" s="52" t="str">
        <f t="shared" si="193"/>
        <v>Eroscenter</v>
      </c>
      <c r="BE527" s="52" t="str">
        <f t="shared" si="194"/>
        <v>Unternehmen</v>
      </c>
      <c r="BF527" s="52">
        <f t="shared" si="195"/>
        <v>4</v>
      </c>
    </row>
    <row r="528" spans="1:58" hidden="1" x14ac:dyDescent="0.35">
      <c r="A528" s="107" t="s">
        <v>4289</v>
      </c>
      <c r="B528" s="75" t="s">
        <v>4481</v>
      </c>
      <c r="C528" s="52" t="s">
        <v>3</v>
      </c>
      <c r="D528" s="52" t="s">
        <v>3</v>
      </c>
      <c r="E528" s="52" t="s">
        <v>2</v>
      </c>
      <c r="F528" s="52" t="s">
        <v>2</v>
      </c>
      <c r="G528" s="52" t="s">
        <v>2</v>
      </c>
      <c r="H528" s="52" t="s">
        <v>2</v>
      </c>
      <c r="I528" s="52" t="s">
        <v>3</v>
      </c>
      <c r="J528" s="52">
        <v>4</v>
      </c>
      <c r="K528" s="52" t="s">
        <v>2</v>
      </c>
      <c r="L528" s="52" t="s">
        <v>2</v>
      </c>
      <c r="M528" s="52" t="s">
        <v>2</v>
      </c>
      <c r="N528" s="52" t="s">
        <v>3</v>
      </c>
      <c r="O528" s="52" t="s">
        <v>2412</v>
      </c>
      <c r="P528" s="52">
        <v>1195</v>
      </c>
      <c r="Q528" s="52" t="str">
        <f t="shared" si="196"/>
        <v>Nein</v>
      </c>
      <c r="R528" s="52" t="str">
        <f t="shared" si="196"/>
        <v>Nein</v>
      </c>
      <c r="S528" s="52" t="str">
        <f t="shared" si="196"/>
        <v>Nein</v>
      </c>
      <c r="T528" s="52" t="str">
        <f t="shared" si="196"/>
        <v>Nein</v>
      </c>
      <c r="U528" s="52" t="str">
        <f t="shared" si="196"/>
        <v>Nein</v>
      </c>
      <c r="V528" s="52" t="str">
        <f t="shared" si="196"/>
        <v>Nein</v>
      </c>
      <c r="W528" s="52" t="str">
        <f t="shared" si="196"/>
        <v>Nein</v>
      </c>
      <c r="X528" s="52" t="str">
        <f t="shared" si="196"/>
        <v>Nein</v>
      </c>
      <c r="Y528" s="52" t="str">
        <f t="shared" si="196"/>
        <v>Nein</v>
      </c>
      <c r="Z528" s="52" t="str">
        <f t="shared" si="196"/>
        <v>Nein</v>
      </c>
      <c r="AA528" s="52" t="str">
        <f t="shared" si="196"/>
        <v>Nein</v>
      </c>
      <c r="AB528" s="52" t="str">
        <f t="shared" si="196"/>
        <v>Ja</v>
      </c>
      <c r="AC528" s="52" t="str">
        <f t="shared" si="196"/>
        <v>Nein</v>
      </c>
      <c r="AD528" s="52" t="str">
        <f t="shared" si="196"/>
        <v>Nein</v>
      </c>
      <c r="AE528" s="52" t="str">
        <f t="shared" si="196"/>
        <v>Nein</v>
      </c>
      <c r="AF528" s="52" t="str">
        <f t="shared" si="196"/>
        <v>Nein</v>
      </c>
      <c r="AG528" s="61" t="str">
        <f>IF(Q528="Ja",VLOOKUP($Q$2,Plausis!A:E,5,0),IF(R528="Ja",VLOOKUP($R$2,Plausis!A:E,5,0),IF(T528="Ja",VLOOKUP($T$2,Plausis!A:E,5,0),IF(U528="Ja",VLOOKUP($U$2,Plausis!A:E,5,0),IF(AA528="Ja",VLOOKUP($AA$2,Plausis!A:E,5,0),IF(AC528="Ja",VLOOKUP($AC$2,Plausis!A:E,5,0),IF(AD528="Ja",VLOOKUP($AD$2,Plausis!A:E,5,0),"")))))))</f>
        <v/>
      </c>
      <c r="AH528" s="52" t="str">
        <f>IF(Y528="Ja",VLOOKUP($Y$2,Plausis!A:E,5,0),"")</f>
        <v/>
      </c>
      <c r="AI528" s="52" t="str">
        <f t="shared" si="183"/>
        <v>Ja</v>
      </c>
      <c r="AJ528" s="52" t="str">
        <f>IF(S528="Ja",VLOOKUP($S$2,Plausis!A:E,5,0),IF(V528="Ja",VLOOKUP($V$2,Plausis!A:E,5,0),IF(X528="Ja",VLOOKUP($X$2,Plausis!A:E,5,0),"")))</f>
        <v/>
      </c>
      <c r="AL528" s="52" t="s">
        <v>2</v>
      </c>
      <c r="AM528" s="114">
        <v>45531</v>
      </c>
      <c r="AN528" s="52" t="s">
        <v>4467</v>
      </c>
      <c r="AO528" s="52" t="str">
        <f>VLOOKUP(B528,'BAT Grundtabelle'!B:T,19,0)</f>
        <v>ja</v>
      </c>
      <c r="AP528" s="105" t="str">
        <f t="shared" si="184"/>
        <v>11861</v>
      </c>
      <c r="AQ528" s="52" t="str">
        <f t="shared" si="185"/>
        <v>Erotikbetrieb</v>
      </c>
      <c r="AR528" s="52" t="b">
        <f t="shared" si="197"/>
        <v>0</v>
      </c>
      <c r="AS528" s="52" t="b">
        <f t="shared" si="197"/>
        <v>0</v>
      </c>
      <c r="AT528" s="52" t="b">
        <f t="shared" si="197"/>
        <v>0</v>
      </c>
      <c r="AU528" s="52">
        <f t="shared" si="186"/>
        <v>4</v>
      </c>
      <c r="AW528" s="52" t="b">
        <f t="shared" si="187"/>
        <v>0</v>
      </c>
      <c r="AX528" s="52" t="str">
        <f t="shared" si="188"/>
        <v>Unternehmen</v>
      </c>
      <c r="AY528" s="52" t="b">
        <f t="shared" si="189"/>
        <v>0</v>
      </c>
      <c r="AZ528" s="52" t="str">
        <f t="shared" si="190"/>
        <v>11861</v>
      </c>
      <c r="BA528" s="52" t="str">
        <f>VLOOKUP(A528,'BAT Grundtabelle'!A:U,21,0)</f>
        <v>ja</v>
      </c>
      <c r="BB528" s="52" t="str">
        <f t="shared" si="191"/>
        <v>nein</v>
      </c>
      <c r="BC528" s="52" t="str">
        <f t="shared" si="192"/>
        <v>11861</v>
      </c>
      <c r="BD528" s="52" t="str">
        <f t="shared" si="193"/>
        <v>Erotikbetrieb</v>
      </c>
      <c r="BE528" s="52" t="str">
        <f t="shared" si="194"/>
        <v>Unternehmen</v>
      </c>
      <c r="BF528" s="52">
        <f t="shared" si="195"/>
        <v>4</v>
      </c>
    </row>
    <row r="529" spans="1:58" hidden="1" x14ac:dyDescent="0.35">
      <c r="A529" s="107" t="s">
        <v>2896</v>
      </c>
      <c r="B529" s="75" t="s">
        <v>1092</v>
      </c>
      <c r="C529" s="52" t="s">
        <v>3</v>
      </c>
      <c r="D529" s="52" t="s">
        <v>3</v>
      </c>
      <c r="E529" s="52" t="s">
        <v>2</v>
      </c>
      <c r="F529" s="52" t="s">
        <v>2</v>
      </c>
      <c r="G529" s="52" t="s">
        <v>2</v>
      </c>
      <c r="H529" s="52" t="s">
        <v>2</v>
      </c>
      <c r="I529" s="52" t="s">
        <v>3</v>
      </c>
      <c r="J529" s="52">
        <v>1</v>
      </c>
      <c r="K529" s="52" t="s">
        <v>2</v>
      </c>
      <c r="L529" s="52" t="s">
        <v>2</v>
      </c>
      <c r="M529" s="52" t="s">
        <v>2</v>
      </c>
      <c r="N529" s="52" t="s">
        <v>3</v>
      </c>
      <c r="P529" s="52" t="s">
        <v>4</v>
      </c>
      <c r="Q529" s="52" t="str">
        <f t="shared" si="196"/>
        <v>Nein</v>
      </c>
      <c r="R529" s="52" t="str">
        <f t="shared" si="196"/>
        <v>Nein</v>
      </c>
      <c r="S529" s="52" t="str">
        <f t="shared" si="196"/>
        <v>Nein</v>
      </c>
      <c r="T529" s="52" t="str">
        <f t="shared" si="196"/>
        <v>Nein</v>
      </c>
      <c r="U529" s="52" t="str">
        <f t="shared" si="196"/>
        <v>Nein</v>
      </c>
      <c r="V529" s="52" t="str">
        <f t="shared" si="196"/>
        <v>Nein</v>
      </c>
      <c r="W529" s="52" t="str">
        <f t="shared" si="196"/>
        <v>Nein</v>
      </c>
      <c r="X529" s="52" t="str">
        <f t="shared" si="196"/>
        <v>Nein</v>
      </c>
      <c r="Y529" s="52" t="str">
        <f t="shared" si="196"/>
        <v>Nein</v>
      </c>
      <c r="Z529" s="52" t="str">
        <f t="shared" si="196"/>
        <v>Nein</v>
      </c>
      <c r="AA529" s="52" t="str">
        <f t="shared" si="196"/>
        <v>Nein</v>
      </c>
      <c r="AB529" s="52" t="str">
        <f t="shared" si="196"/>
        <v>Nein</v>
      </c>
      <c r="AC529" s="52" t="str">
        <f t="shared" si="196"/>
        <v>Nein</v>
      </c>
      <c r="AD529" s="52" t="str">
        <f t="shared" si="196"/>
        <v>Nein</v>
      </c>
      <c r="AE529" s="52" t="str">
        <f t="shared" si="196"/>
        <v>Nein</v>
      </c>
      <c r="AF529" s="52" t="str">
        <f t="shared" si="196"/>
        <v>Nein</v>
      </c>
      <c r="AG529" s="61" t="str">
        <f>IF(Q529="Ja",VLOOKUP($Q$2,Plausis!A:E,5,0),IF(R529="Ja",VLOOKUP($R$2,Plausis!A:E,5,0),IF(T529="Ja",VLOOKUP($T$2,Plausis!A:E,5,0),IF(U529="Ja",VLOOKUP($U$2,Plausis!A:E,5,0),IF(AA529="Ja",VLOOKUP($AA$2,Plausis!A:E,5,0),IF(AC529="Ja",VLOOKUP($AC$2,Plausis!A:E,5,0),IF(AD529="Ja",VLOOKUP($AD$2,Plausis!A:E,5,0),"")))))))</f>
        <v/>
      </c>
      <c r="AH529" s="52" t="str">
        <f>IF(Y529="Ja",VLOOKUP($Y$2,Plausis!A:E,5,0),"")</f>
        <v/>
      </c>
      <c r="AI529" s="52" t="str">
        <f t="shared" si="183"/>
        <v>Ja</v>
      </c>
      <c r="AJ529" s="52" t="str">
        <f>IF(S529="Ja",VLOOKUP($S$2,Plausis!A:E,5,0),IF(V529="Ja",VLOOKUP($V$2,Plausis!A:E,5,0),IF(X529="Ja",VLOOKUP($X$2,Plausis!A:E,5,0),"")))</f>
        <v/>
      </c>
      <c r="AL529" s="52" t="s">
        <v>2</v>
      </c>
      <c r="AM529" s="114">
        <v>45531</v>
      </c>
      <c r="AN529" s="52" t="s">
        <v>4467</v>
      </c>
      <c r="AO529" s="52" t="str">
        <f>VLOOKUP(B529,'BAT Grundtabelle'!B:T,19,0)</f>
        <v>ja</v>
      </c>
      <c r="AP529" s="105" t="str">
        <f t="shared" si="184"/>
        <v>10481</v>
      </c>
      <c r="AQ529" s="52" t="str">
        <f t="shared" si="185"/>
        <v>Errichterbetrieb für Einbruchmeldeanlagen</v>
      </c>
      <c r="AR529" s="52" t="b">
        <f t="shared" si="197"/>
        <v>0</v>
      </c>
      <c r="AS529" s="52" t="b">
        <f t="shared" si="197"/>
        <v>0</v>
      </c>
      <c r="AT529" s="52" t="b">
        <f t="shared" si="197"/>
        <v>0</v>
      </c>
      <c r="AU529" s="52">
        <f t="shared" si="186"/>
        <v>1</v>
      </c>
      <c r="AW529" s="52" t="b">
        <f t="shared" si="187"/>
        <v>0</v>
      </c>
      <c r="AX529" s="52" t="str">
        <f t="shared" si="188"/>
        <v>Unternehmen</v>
      </c>
      <c r="AY529" s="52" t="b">
        <f t="shared" si="189"/>
        <v>0</v>
      </c>
      <c r="AZ529" s="52" t="str">
        <f t="shared" si="190"/>
        <v>10481</v>
      </c>
      <c r="BA529" s="52" t="str">
        <f>VLOOKUP(A529,'BAT Grundtabelle'!A:U,21,0)</f>
        <v>ja</v>
      </c>
      <c r="BB529" s="52" t="str">
        <f t="shared" si="191"/>
        <v>nein</v>
      </c>
      <c r="BC529" s="52" t="str">
        <f t="shared" si="192"/>
        <v>10481</v>
      </c>
      <c r="BD529" s="52" t="str">
        <f t="shared" si="193"/>
        <v>Errichterbetrieb für Einbruchmeldeanlagen</v>
      </c>
      <c r="BE529" s="52" t="str">
        <f t="shared" si="194"/>
        <v>Unternehmen</v>
      </c>
      <c r="BF529" s="52">
        <f t="shared" si="195"/>
        <v>1</v>
      </c>
    </row>
    <row r="530" spans="1:58" hidden="1" x14ac:dyDescent="0.35">
      <c r="A530" s="107" t="s">
        <v>2897</v>
      </c>
      <c r="B530" s="75" t="s">
        <v>1158</v>
      </c>
      <c r="C530" s="52" t="s">
        <v>3</v>
      </c>
      <c r="D530" s="52" t="s">
        <v>3</v>
      </c>
      <c r="E530" s="52" t="s">
        <v>2</v>
      </c>
      <c r="F530" s="52" t="s">
        <v>2</v>
      </c>
      <c r="G530" s="52" t="s">
        <v>2</v>
      </c>
      <c r="H530" s="52" t="s">
        <v>2</v>
      </c>
      <c r="I530" s="52" t="s">
        <v>3</v>
      </c>
      <c r="J530" s="52">
        <v>2</v>
      </c>
      <c r="K530" s="52" t="s">
        <v>2</v>
      </c>
      <c r="L530" s="52" t="s">
        <v>2</v>
      </c>
      <c r="M530" s="52" t="s">
        <v>2</v>
      </c>
      <c r="N530" s="52" t="s">
        <v>3</v>
      </c>
      <c r="P530" s="52" t="s">
        <v>4</v>
      </c>
      <c r="Q530" s="52" t="str">
        <f t="shared" si="196"/>
        <v>Nein</v>
      </c>
      <c r="R530" s="52" t="str">
        <f t="shared" si="196"/>
        <v>Nein</v>
      </c>
      <c r="S530" s="52" t="str">
        <f t="shared" si="196"/>
        <v>Nein</v>
      </c>
      <c r="T530" s="52" t="str">
        <f t="shared" si="196"/>
        <v>Nein</v>
      </c>
      <c r="U530" s="52" t="str">
        <f t="shared" si="196"/>
        <v>Nein</v>
      </c>
      <c r="V530" s="52" t="str">
        <f t="shared" si="196"/>
        <v>Nein</v>
      </c>
      <c r="W530" s="52" t="str">
        <f t="shared" si="196"/>
        <v>Nein</v>
      </c>
      <c r="X530" s="52" t="str">
        <f t="shared" si="196"/>
        <v>Nein</v>
      </c>
      <c r="Y530" s="52" t="str">
        <f t="shared" si="196"/>
        <v>Nein</v>
      </c>
      <c r="Z530" s="52" t="str">
        <f t="shared" si="196"/>
        <v>Nein</v>
      </c>
      <c r="AA530" s="52" t="str">
        <f t="shared" si="196"/>
        <v>Nein</v>
      </c>
      <c r="AB530" s="52" t="str">
        <f t="shared" si="196"/>
        <v>Nein</v>
      </c>
      <c r="AC530" s="52" t="str">
        <f t="shared" si="196"/>
        <v>Nein</v>
      </c>
      <c r="AD530" s="52" t="str">
        <f t="shared" si="196"/>
        <v>Nein</v>
      </c>
      <c r="AE530" s="52" t="str">
        <f t="shared" si="196"/>
        <v>Nein</v>
      </c>
      <c r="AF530" s="52" t="str">
        <f t="shared" si="196"/>
        <v>Nein</v>
      </c>
      <c r="AG530" s="61" t="str">
        <f>IF(Q530="Ja",VLOOKUP($Q$2,Plausis!A:E,5,0),IF(R530="Ja",VLOOKUP($R$2,Plausis!A:E,5,0),IF(T530="Ja",VLOOKUP($T$2,Plausis!A:E,5,0),IF(U530="Ja",VLOOKUP($U$2,Plausis!A:E,5,0),IF(AA530="Ja",VLOOKUP($AA$2,Plausis!A:E,5,0),IF(AC530="Ja",VLOOKUP($AC$2,Plausis!A:E,5,0),IF(AD530="Ja",VLOOKUP($AD$2,Plausis!A:E,5,0),"")))))))</f>
        <v/>
      </c>
      <c r="AH530" s="52" t="str">
        <f>IF(Y530="Ja",VLOOKUP($Y$2,Plausis!A:E,5,0),"")</f>
        <v/>
      </c>
      <c r="AI530" s="52" t="str">
        <f t="shared" si="183"/>
        <v>Ja</v>
      </c>
      <c r="AJ530" s="52" t="str">
        <f>IF(S530="Ja",VLOOKUP($S$2,Plausis!A:E,5,0),IF(V530="Ja",VLOOKUP($V$2,Plausis!A:E,5,0),IF(X530="Ja",VLOOKUP($X$2,Plausis!A:E,5,0),"")))</f>
        <v/>
      </c>
      <c r="AL530" s="52" t="s">
        <v>2</v>
      </c>
      <c r="AM530" s="114">
        <v>45531</v>
      </c>
      <c r="AN530" s="52" t="s">
        <v>4467</v>
      </c>
      <c r="AO530" s="52" t="str">
        <f>VLOOKUP(B530,'BAT Grundtabelle'!B:T,19,0)</f>
        <v>ja</v>
      </c>
      <c r="AP530" s="105" t="str">
        <f t="shared" si="184"/>
        <v>10482</v>
      </c>
      <c r="AQ530" s="52" t="str">
        <f t="shared" si="185"/>
        <v>Ersatzkaffeehersteller</v>
      </c>
      <c r="AR530" s="52" t="b">
        <f t="shared" si="197"/>
        <v>0</v>
      </c>
      <c r="AS530" s="52" t="b">
        <f t="shared" si="197"/>
        <v>0</v>
      </c>
      <c r="AT530" s="52" t="b">
        <f t="shared" si="197"/>
        <v>0</v>
      </c>
      <c r="AU530" s="52">
        <f t="shared" si="186"/>
        <v>2</v>
      </c>
      <c r="AW530" s="52" t="b">
        <f t="shared" si="187"/>
        <v>0</v>
      </c>
      <c r="AX530" s="52" t="str">
        <f t="shared" si="188"/>
        <v>Unternehmen</v>
      </c>
      <c r="AY530" s="52" t="b">
        <f t="shared" si="189"/>
        <v>0</v>
      </c>
      <c r="AZ530" s="52" t="str">
        <f t="shared" si="190"/>
        <v>10482</v>
      </c>
      <c r="BA530" s="52" t="str">
        <f>VLOOKUP(A530,'BAT Grundtabelle'!A:U,21,0)</f>
        <v>ja</v>
      </c>
      <c r="BB530" s="52" t="str">
        <f t="shared" si="191"/>
        <v>nein</v>
      </c>
      <c r="BC530" s="52" t="str">
        <f t="shared" si="192"/>
        <v>10482</v>
      </c>
      <c r="BD530" s="52" t="str">
        <f t="shared" si="193"/>
        <v>Ersatzkaffeehersteller</v>
      </c>
      <c r="BE530" s="52" t="str">
        <f t="shared" si="194"/>
        <v>Unternehmen</v>
      </c>
      <c r="BF530" s="52">
        <f t="shared" si="195"/>
        <v>2</v>
      </c>
    </row>
    <row r="531" spans="1:58" hidden="1" x14ac:dyDescent="0.35">
      <c r="A531" s="107" t="s">
        <v>2898</v>
      </c>
      <c r="B531" s="75" t="s">
        <v>1185</v>
      </c>
      <c r="C531" s="52" t="s">
        <v>3</v>
      </c>
      <c r="D531" s="52" t="s">
        <v>3</v>
      </c>
      <c r="E531" s="52" t="s">
        <v>2</v>
      </c>
      <c r="F531" s="52" t="s">
        <v>2</v>
      </c>
      <c r="G531" s="52" t="s">
        <v>2</v>
      </c>
      <c r="H531" s="52" t="s">
        <v>2</v>
      </c>
      <c r="I531" s="52" t="s">
        <v>3</v>
      </c>
      <c r="J531" s="52">
        <v>3</v>
      </c>
      <c r="K531" s="52" t="s">
        <v>2</v>
      </c>
      <c r="L531" s="52" t="s">
        <v>2</v>
      </c>
      <c r="M531" s="52" t="s">
        <v>2</v>
      </c>
      <c r="N531" s="52" t="s">
        <v>3</v>
      </c>
      <c r="P531" s="52" t="s">
        <v>4</v>
      </c>
      <c r="Q531" s="52" t="str">
        <f t="shared" si="196"/>
        <v>Nein</v>
      </c>
      <c r="R531" s="52" t="str">
        <f t="shared" si="196"/>
        <v>Nein</v>
      </c>
      <c r="S531" s="52" t="str">
        <f t="shared" si="196"/>
        <v>Nein</v>
      </c>
      <c r="T531" s="52" t="str">
        <f t="shared" si="196"/>
        <v>Nein</v>
      </c>
      <c r="U531" s="52" t="str">
        <f t="shared" si="196"/>
        <v>Nein</v>
      </c>
      <c r="V531" s="52" t="str">
        <f t="shared" si="196"/>
        <v>Nein</v>
      </c>
      <c r="W531" s="52" t="str">
        <f t="shared" si="196"/>
        <v>Nein</v>
      </c>
      <c r="X531" s="52" t="str">
        <f t="shared" si="196"/>
        <v>Nein</v>
      </c>
      <c r="Y531" s="52" t="str">
        <f t="shared" si="196"/>
        <v>Nein</v>
      </c>
      <c r="Z531" s="52" t="str">
        <f t="shared" si="196"/>
        <v>Nein</v>
      </c>
      <c r="AA531" s="52" t="str">
        <f t="shared" si="196"/>
        <v>Nein</v>
      </c>
      <c r="AB531" s="52" t="str">
        <f t="shared" si="196"/>
        <v>Nein</v>
      </c>
      <c r="AC531" s="52" t="str">
        <f t="shared" si="196"/>
        <v>Nein</v>
      </c>
      <c r="AD531" s="52" t="str">
        <f t="shared" si="196"/>
        <v>Nein</v>
      </c>
      <c r="AE531" s="52" t="str">
        <f t="shared" si="196"/>
        <v>Nein</v>
      </c>
      <c r="AF531" s="52" t="str">
        <f t="shared" si="196"/>
        <v>Nein</v>
      </c>
      <c r="AG531" s="61" t="str">
        <f>IF(Q531="Ja",VLOOKUP($Q$2,Plausis!A:E,5,0),IF(R531="Ja",VLOOKUP($R$2,Plausis!A:E,5,0),IF(T531="Ja",VLOOKUP($T$2,Plausis!A:E,5,0),IF(U531="Ja",VLOOKUP($U$2,Plausis!A:E,5,0),IF(AA531="Ja",VLOOKUP($AA$2,Plausis!A:E,5,0),IF(AC531="Ja",VLOOKUP($AC$2,Plausis!A:E,5,0),IF(AD531="Ja",VLOOKUP($AD$2,Plausis!A:E,5,0),"")))))))</f>
        <v/>
      </c>
      <c r="AH531" s="52" t="str">
        <f>IF(Y531="Ja",VLOOKUP($Y$2,Plausis!A:E,5,0),"")</f>
        <v/>
      </c>
      <c r="AI531" s="52" t="str">
        <f t="shared" si="183"/>
        <v>Ja</v>
      </c>
      <c r="AJ531" s="52" t="str">
        <f>IF(S531="Ja",VLOOKUP($S$2,Plausis!A:E,5,0),IF(V531="Ja",VLOOKUP($V$2,Plausis!A:E,5,0),IF(X531="Ja",VLOOKUP($X$2,Plausis!A:E,5,0),"")))</f>
        <v/>
      </c>
      <c r="AL531" s="52" t="s">
        <v>2</v>
      </c>
      <c r="AM531" s="114">
        <v>45531</v>
      </c>
      <c r="AN531" s="52" t="s">
        <v>4467</v>
      </c>
      <c r="AO531" s="52" t="str">
        <f>VLOOKUP(B531,'BAT Grundtabelle'!B:T,19,0)</f>
        <v>ja</v>
      </c>
      <c r="AP531" s="105" t="str">
        <f t="shared" si="184"/>
        <v>10483</v>
      </c>
      <c r="AQ531" s="52" t="str">
        <f t="shared" si="185"/>
        <v>Erzaufbereitung</v>
      </c>
      <c r="AR531" s="52" t="b">
        <f t="shared" si="197"/>
        <v>0</v>
      </c>
      <c r="AS531" s="52" t="b">
        <f t="shared" si="197"/>
        <v>0</v>
      </c>
      <c r="AT531" s="52" t="b">
        <f t="shared" si="197"/>
        <v>0</v>
      </c>
      <c r="AU531" s="52">
        <f t="shared" si="186"/>
        <v>3</v>
      </c>
      <c r="AW531" s="52" t="b">
        <f t="shared" si="187"/>
        <v>0</v>
      </c>
      <c r="AX531" s="52" t="str">
        <f t="shared" si="188"/>
        <v>Unternehmen</v>
      </c>
      <c r="AY531" s="52" t="b">
        <f t="shared" si="189"/>
        <v>0</v>
      </c>
      <c r="AZ531" s="52" t="str">
        <f t="shared" si="190"/>
        <v>10483</v>
      </c>
      <c r="BA531" s="52" t="str">
        <f>VLOOKUP(A531,'BAT Grundtabelle'!A:U,21,0)</f>
        <v>ja</v>
      </c>
      <c r="BB531" s="52" t="str">
        <f t="shared" si="191"/>
        <v>nein</v>
      </c>
      <c r="BC531" s="52" t="str">
        <f t="shared" si="192"/>
        <v>10483</v>
      </c>
      <c r="BD531" s="52" t="str">
        <f t="shared" si="193"/>
        <v>Erzaufbereitung</v>
      </c>
      <c r="BE531" s="52" t="str">
        <f t="shared" si="194"/>
        <v>Unternehmen</v>
      </c>
      <c r="BF531" s="52">
        <f t="shared" si="195"/>
        <v>3</v>
      </c>
    </row>
    <row r="532" spans="1:58" hidden="1" x14ac:dyDescent="0.35">
      <c r="A532" s="107" t="s">
        <v>2899</v>
      </c>
      <c r="B532" s="75" t="s">
        <v>1186</v>
      </c>
      <c r="C532" s="52" t="s">
        <v>3</v>
      </c>
      <c r="D532" s="52" t="s">
        <v>3</v>
      </c>
      <c r="E532" s="52" t="s">
        <v>2</v>
      </c>
      <c r="F532" s="52" t="s">
        <v>2</v>
      </c>
      <c r="G532" s="52" t="s">
        <v>2</v>
      </c>
      <c r="H532" s="52" t="s">
        <v>2</v>
      </c>
      <c r="I532" s="52" t="s">
        <v>3</v>
      </c>
      <c r="J532" s="52">
        <v>4</v>
      </c>
      <c r="K532" s="52" t="s">
        <v>2</v>
      </c>
      <c r="L532" s="52" t="s">
        <v>2</v>
      </c>
      <c r="M532" s="52" t="s">
        <v>2</v>
      </c>
      <c r="N532" s="52" t="s">
        <v>3</v>
      </c>
      <c r="O532" s="52" t="s">
        <v>2412</v>
      </c>
      <c r="P532" s="52" t="s">
        <v>4438</v>
      </c>
      <c r="Q532" s="52" t="str">
        <f t="shared" si="196"/>
        <v>Nein</v>
      </c>
      <c r="R532" s="52" t="str">
        <f t="shared" si="196"/>
        <v>Nein</v>
      </c>
      <c r="S532" s="52" t="str">
        <f t="shared" si="196"/>
        <v>Nein</v>
      </c>
      <c r="T532" s="52" t="str">
        <f t="shared" si="196"/>
        <v>Ja</v>
      </c>
      <c r="U532" s="52" t="str">
        <f t="shared" si="196"/>
        <v>Nein</v>
      </c>
      <c r="V532" s="52" t="str">
        <f t="shared" si="196"/>
        <v>Nein</v>
      </c>
      <c r="W532" s="52" t="str">
        <f t="shared" si="196"/>
        <v>Nein</v>
      </c>
      <c r="X532" s="52" t="str">
        <f t="shared" si="196"/>
        <v>Ja</v>
      </c>
      <c r="Y532" s="52" t="str">
        <f t="shared" si="196"/>
        <v>Nein</v>
      </c>
      <c r="Z532" s="52" t="str">
        <f t="shared" si="196"/>
        <v>Nein</v>
      </c>
      <c r="AA532" s="52" t="str">
        <f t="shared" si="196"/>
        <v>Nein</v>
      </c>
      <c r="AB532" s="52" t="str">
        <f t="shared" si="196"/>
        <v>Ja</v>
      </c>
      <c r="AC532" s="52" t="str">
        <f t="shared" si="196"/>
        <v>Nein</v>
      </c>
      <c r="AD532" s="52" t="str">
        <f t="shared" si="196"/>
        <v>Nein</v>
      </c>
      <c r="AE532" s="52" t="str">
        <f t="shared" si="196"/>
        <v>Nein</v>
      </c>
      <c r="AF532" s="52" t="str">
        <f t="shared" si="196"/>
        <v>Nein</v>
      </c>
      <c r="AG532" s="61" t="str">
        <f>IF(Q532="Ja",VLOOKUP($Q$2,Plausis!A:E,5,0),IF(R532="Ja",VLOOKUP($R$2,Plausis!A:E,5,0),IF(T532="Ja",VLOOKUP($T$2,Plausis!A:E,5,0),IF(U532="Ja",VLOOKUP($U$2,Plausis!A:E,5,0),IF(AA532="Ja",VLOOKUP($AA$2,Plausis!A:E,5,0),IF(AC532="Ja",VLOOKUP($AC$2,Plausis!A:E,5,0),IF(AD532="Ja",VLOOKUP($AD$2,Plausis!A:E,5,0),"")))))))</f>
        <v>Dieser Betrieb ist nur im Komfort-RS ohne ergänzenden Spezial-Straf-RS versicherbar.</v>
      </c>
      <c r="AH532" s="52" t="str">
        <f>IF(Y532="Ja",VLOOKUP($Y$2,Plausis!A:E,5,0),"")</f>
        <v/>
      </c>
      <c r="AI532" s="52" t="str">
        <f t="shared" si="183"/>
        <v>Nein</v>
      </c>
      <c r="AJ532" s="52" t="str">
        <f>IF(S532="Ja",VLOOKUP($S$2,Plausis!A:E,5,0),IF(V532="Ja",VLOOKUP($V$2,Plausis!A:E,5,0),IF(X532="Ja",VLOOKUP($X$2,Plausis!A:E,5,0),"")))</f>
        <v>Dieser Betrieb kann nur ohne ergänzenden Spezial-Straf-RS versichert werden.</v>
      </c>
      <c r="AL532" s="52" t="s">
        <v>2</v>
      </c>
      <c r="AM532" s="114">
        <v>45531</v>
      </c>
      <c r="AN532" s="52" t="s">
        <v>4467</v>
      </c>
      <c r="AO532" s="52" t="str">
        <f>VLOOKUP(B532,'BAT Grundtabelle'!B:T,19,0)</f>
        <v>ja</v>
      </c>
      <c r="AP532" s="105" t="str">
        <f t="shared" si="184"/>
        <v>10484</v>
      </c>
      <c r="AQ532" s="52" t="str">
        <f t="shared" si="185"/>
        <v>Erzbergbau, Erzgewinnungsbetrieb</v>
      </c>
      <c r="AR532" s="52" t="b">
        <f t="shared" si="197"/>
        <v>0</v>
      </c>
      <c r="AS532" s="52" t="b">
        <f t="shared" si="197"/>
        <v>0</v>
      </c>
      <c r="AT532" s="52" t="b">
        <f t="shared" si="197"/>
        <v>0</v>
      </c>
      <c r="AU532" s="52">
        <f t="shared" si="186"/>
        <v>4</v>
      </c>
      <c r="AW532" s="52" t="b">
        <f t="shared" si="187"/>
        <v>0</v>
      </c>
      <c r="AX532" s="52" t="str">
        <f t="shared" si="188"/>
        <v>Unternehmen</v>
      </c>
      <c r="AY532" s="52" t="b">
        <f t="shared" si="189"/>
        <v>0</v>
      </c>
      <c r="AZ532" s="52" t="str">
        <f t="shared" si="190"/>
        <v>10484</v>
      </c>
      <c r="BA532" s="52" t="str">
        <f>VLOOKUP(A532,'BAT Grundtabelle'!A:U,21,0)</f>
        <v>ja</v>
      </c>
      <c r="BB532" s="52" t="str">
        <f t="shared" si="191"/>
        <v>nein</v>
      </c>
      <c r="BC532" s="52" t="str">
        <f t="shared" si="192"/>
        <v>10484</v>
      </c>
      <c r="BD532" s="52" t="str">
        <f t="shared" si="193"/>
        <v>Erzbergbau, Erzgewinnungsbetrieb</v>
      </c>
      <c r="BE532" s="52" t="str">
        <f t="shared" si="194"/>
        <v>Unternehmen</v>
      </c>
      <c r="BF532" s="52">
        <f t="shared" si="195"/>
        <v>4</v>
      </c>
    </row>
    <row r="533" spans="1:58" hidden="1" x14ac:dyDescent="0.35">
      <c r="A533" s="107" t="s">
        <v>2900</v>
      </c>
      <c r="B533" s="75" t="s">
        <v>1187</v>
      </c>
      <c r="C533" s="52" t="s">
        <v>3</v>
      </c>
      <c r="D533" s="52" t="s">
        <v>3</v>
      </c>
      <c r="E533" s="52" t="s">
        <v>2</v>
      </c>
      <c r="F533" s="52" t="s">
        <v>2</v>
      </c>
      <c r="G533" s="52" t="s">
        <v>2</v>
      </c>
      <c r="H533" s="52" t="s">
        <v>2</v>
      </c>
      <c r="I533" s="52" t="s">
        <v>3</v>
      </c>
      <c r="J533" s="52">
        <v>3</v>
      </c>
      <c r="K533" s="52" t="s">
        <v>2</v>
      </c>
      <c r="L533" s="52" t="s">
        <v>2</v>
      </c>
      <c r="M533" s="52" t="s">
        <v>2</v>
      </c>
      <c r="N533" s="52" t="s">
        <v>3</v>
      </c>
      <c r="P533" s="52" t="s">
        <v>4</v>
      </c>
      <c r="Q533" s="52" t="str">
        <f t="shared" ref="Q533:AF542" si="198">IF(ISERROR(FIND(Q$2,$P533,1)),"Nein","Ja")</f>
        <v>Nein</v>
      </c>
      <c r="R533" s="52" t="str">
        <f t="shared" si="198"/>
        <v>Nein</v>
      </c>
      <c r="S533" s="52" t="str">
        <f t="shared" si="198"/>
        <v>Nein</v>
      </c>
      <c r="T533" s="52" t="str">
        <f t="shared" si="198"/>
        <v>Nein</v>
      </c>
      <c r="U533" s="52" t="str">
        <f t="shared" si="198"/>
        <v>Nein</v>
      </c>
      <c r="V533" s="52" t="str">
        <f t="shared" si="198"/>
        <v>Nein</v>
      </c>
      <c r="W533" s="52" t="str">
        <f t="shared" si="198"/>
        <v>Nein</v>
      </c>
      <c r="X533" s="52" t="str">
        <f t="shared" si="198"/>
        <v>Nein</v>
      </c>
      <c r="Y533" s="52" t="str">
        <f t="shared" si="198"/>
        <v>Nein</v>
      </c>
      <c r="Z533" s="52" t="str">
        <f t="shared" si="198"/>
        <v>Nein</v>
      </c>
      <c r="AA533" s="52" t="str">
        <f t="shared" si="198"/>
        <v>Nein</v>
      </c>
      <c r="AB533" s="52" t="str">
        <f t="shared" si="198"/>
        <v>Nein</v>
      </c>
      <c r="AC533" s="52" t="str">
        <f t="shared" si="198"/>
        <v>Nein</v>
      </c>
      <c r="AD533" s="52" t="str">
        <f t="shared" si="198"/>
        <v>Nein</v>
      </c>
      <c r="AE533" s="52" t="str">
        <f t="shared" si="198"/>
        <v>Nein</v>
      </c>
      <c r="AF533" s="52" t="str">
        <f t="shared" si="198"/>
        <v>Nein</v>
      </c>
      <c r="AG533" s="61" t="str">
        <f>IF(Q533="Ja",VLOOKUP($Q$2,Plausis!A:E,5,0),IF(R533="Ja",VLOOKUP($R$2,Plausis!A:E,5,0),IF(T533="Ja",VLOOKUP($T$2,Plausis!A:E,5,0),IF(U533="Ja",VLOOKUP($U$2,Plausis!A:E,5,0),IF(AA533="Ja",VLOOKUP($AA$2,Plausis!A:E,5,0),IF(AC533="Ja",VLOOKUP($AC$2,Plausis!A:E,5,0),IF(AD533="Ja",VLOOKUP($AD$2,Plausis!A:E,5,0),"")))))))</f>
        <v/>
      </c>
      <c r="AH533" s="52" t="str">
        <f>IF(Y533="Ja",VLOOKUP($Y$2,Plausis!A:E,5,0),"")</f>
        <v/>
      </c>
      <c r="AI533" s="52" t="str">
        <f t="shared" si="183"/>
        <v>Ja</v>
      </c>
      <c r="AJ533" s="52" t="str">
        <f>IF(S533="Ja",VLOOKUP($S$2,Plausis!A:E,5,0),IF(V533="Ja",VLOOKUP($V$2,Plausis!A:E,5,0),IF(X533="Ja",VLOOKUP($X$2,Plausis!A:E,5,0),"")))</f>
        <v/>
      </c>
      <c r="AL533" s="52" t="s">
        <v>2</v>
      </c>
      <c r="AM533" s="114">
        <v>45531</v>
      </c>
      <c r="AN533" s="52" t="s">
        <v>4467</v>
      </c>
      <c r="AO533" s="52" t="str">
        <f>VLOOKUP(B533,'BAT Grundtabelle'!B:T,19,0)</f>
        <v>ja</v>
      </c>
      <c r="AP533" s="105" t="str">
        <f t="shared" si="184"/>
        <v>10485</v>
      </c>
      <c r="AQ533" s="52" t="str">
        <f t="shared" si="185"/>
        <v>Erzverhüttung (außer Eisen)</v>
      </c>
      <c r="AR533" s="52" t="b">
        <f t="shared" si="197"/>
        <v>0</v>
      </c>
      <c r="AS533" s="52" t="b">
        <f t="shared" si="197"/>
        <v>0</v>
      </c>
      <c r="AT533" s="52" t="b">
        <f t="shared" si="197"/>
        <v>0</v>
      </c>
      <c r="AU533" s="52">
        <f t="shared" si="186"/>
        <v>3</v>
      </c>
      <c r="AW533" s="52" t="b">
        <f t="shared" si="187"/>
        <v>0</v>
      </c>
      <c r="AX533" s="52" t="str">
        <f t="shared" si="188"/>
        <v>Unternehmen</v>
      </c>
      <c r="AY533" s="52" t="b">
        <f t="shared" si="189"/>
        <v>0</v>
      </c>
      <c r="AZ533" s="52" t="str">
        <f t="shared" si="190"/>
        <v>10485</v>
      </c>
      <c r="BA533" s="52" t="str">
        <f>VLOOKUP(A533,'BAT Grundtabelle'!A:U,21,0)</f>
        <v>ja</v>
      </c>
      <c r="BB533" s="52" t="str">
        <f t="shared" si="191"/>
        <v>nein</v>
      </c>
      <c r="BC533" s="52" t="str">
        <f t="shared" si="192"/>
        <v>10485</v>
      </c>
      <c r="BD533" s="52" t="str">
        <f t="shared" si="193"/>
        <v>Erzverhüttung (außer Eisen)</v>
      </c>
      <c r="BE533" s="52" t="str">
        <f t="shared" si="194"/>
        <v>Unternehmen</v>
      </c>
      <c r="BF533" s="52">
        <f t="shared" si="195"/>
        <v>3</v>
      </c>
    </row>
    <row r="534" spans="1:58" hidden="1" x14ac:dyDescent="0.35">
      <c r="A534" s="107" t="s">
        <v>2901</v>
      </c>
      <c r="B534" s="75" t="s">
        <v>1940</v>
      </c>
      <c r="C534" s="52" t="s">
        <v>3</v>
      </c>
      <c r="D534" s="52" t="s">
        <v>3</v>
      </c>
      <c r="E534" s="52" t="s">
        <v>2</v>
      </c>
      <c r="F534" s="52" t="s">
        <v>2</v>
      </c>
      <c r="G534" s="52" t="s">
        <v>2</v>
      </c>
      <c r="H534" s="52" t="s">
        <v>2</v>
      </c>
      <c r="I534" s="52" t="s">
        <v>3</v>
      </c>
      <c r="J534" s="52">
        <v>2</v>
      </c>
      <c r="K534" s="52" t="s">
        <v>2</v>
      </c>
      <c r="L534" s="52" t="s">
        <v>2</v>
      </c>
      <c r="M534" s="52" t="s">
        <v>2</v>
      </c>
      <c r="N534" s="52" t="s">
        <v>3</v>
      </c>
      <c r="P534" s="52" t="s">
        <v>4</v>
      </c>
      <c r="Q534" s="52" t="str">
        <f t="shared" si="198"/>
        <v>Nein</v>
      </c>
      <c r="R534" s="52" t="str">
        <f t="shared" si="198"/>
        <v>Nein</v>
      </c>
      <c r="S534" s="52" t="str">
        <f t="shared" si="198"/>
        <v>Nein</v>
      </c>
      <c r="T534" s="52" t="str">
        <f t="shared" si="198"/>
        <v>Nein</v>
      </c>
      <c r="U534" s="52" t="str">
        <f t="shared" si="198"/>
        <v>Nein</v>
      </c>
      <c r="V534" s="52" t="str">
        <f t="shared" si="198"/>
        <v>Nein</v>
      </c>
      <c r="W534" s="52" t="str">
        <f t="shared" si="198"/>
        <v>Nein</v>
      </c>
      <c r="X534" s="52" t="str">
        <f t="shared" si="198"/>
        <v>Nein</v>
      </c>
      <c r="Y534" s="52" t="str">
        <f t="shared" si="198"/>
        <v>Nein</v>
      </c>
      <c r="Z534" s="52" t="str">
        <f t="shared" si="198"/>
        <v>Nein</v>
      </c>
      <c r="AA534" s="52" t="str">
        <f t="shared" si="198"/>
        <v>Nein</v>
      </c>
      <c r="AB534" s="52" t="str">
        <f t="shared" si="198"/>
        <v>Nein</v>
      </c>
      <c r="AC534" s="52" t="str">
        <f t="shared" si="198"/>
        <v>Nein</v>
      </c>
      <c r="AD534" s="52" t="str">
        <f t="shared" si="198"/>
        <v>Nein</v>
      </c>
      <c r="AE534" s="52" t="str">
        <f t="shared" si="198"/>
        <v>Nein</v>
      </c>
      <c r="AF534" s="52" t="str">
        <f t="shared" si="198"/>
        <v>Nein</v>
      </c>
      <c r="AG534" s="61" t="str">
        <f>IF(Q534="Ja",VLOOKUP($Q$2,Plausis!A:E,5,0),IF(R534="Ja",VLOOKUP($R$2,Plausis!A:E,5,0),IF(T534="Ja",VLOOKUP($T$2,Plausis!A:E,5,0),IF(U534="Ja",VLOOKUP($U$2,Plausis!A:E,5,0),IF(AA534="Ja",VLOOKUP($AA$2,Plausis!A:E,5,0),IF(AC534="Ja",VLOOKUP($AC$2,Plausis!A:E,5,0),IF(AD534="Ja",VLOOKUP($AD$2,Plausis!A:E,5,0),"")))))))</f>
        <v/>
      </c>
      <c r="AH534" s="52" t="str">
        <f>IF(Y534="Ja",VLOOKUP($Y$2,Plausis!A:E,5,0),"")</f>
        <v/>
      </c>
      <c r="AI534" s="52" t="str">
        <f t="shared" si="183"/>
        <v>Ja</v>
      </c>
      <c r="AJ534" s="52" t="str">
        <f>IF(S534="Ja",VLOOKUP($S$2,Plausis!A:E,5,0),IF(V534="Ja",VLOOKUP($V$2,Plausis!A:E,5,0),IF(X534="Ja",VLOOKUP($X$2,Plausis!A:E,5,0),"")))</f>
        <v/>
      </c>
      <c r="AL534" s="52" t="s">
        <v>2</v>
      </c>
      <c r="AM534" s="114">
        <v>45531</v>
      </c>
      <c r="AN534" s="52" t="s">
        <v>4467</v>
      </c>
      <c r="AO534" s="52" t="str">
        <f>VLOOKUP(B534,'BAT Grundtabelle'!B:T,19,0)</f>
        <v>ja</v>
      </c>
      <c r="AP534" s="105" t="str">
        <f t="shared" si="184"/>
        <v>10486</v>
      </c>
      <c r="AQ534" s="52" t="str">
        <f t="shared" si="185"/>
        <v>Essighersteller</v>
      </c>
      <c r="AR534" s="52" t="b">
        <f t="shared" si="197"/>
        <v>0</v>
      </c>
      <c r="AS534" s="52" t="b">
        <f t="shared" si="197"/>
        <v>0</v>
      </c>
      <c r="AT534" s="52" t="b">
        <f t="shared" si="197"/>
        <v>0</v>
      </c>
      <c r="AU534" s="52">
        <f t="shared" si="186"/>
        <v>2</v>
      </c>
      <c r="AW534" s="52" t="b">
        <f t="shared" si="187"/>
        <v>0</v>
      </c>
      <c r="AX534" s="52" t="str">
        <f t="shared" si="188"/>
        <v>Unternehmen</v>
      </c>
      <c r="AY534" s="52" t="b">
        <f t="shared" si="189"/>
        <v>0</v>
      </c>
      <c r="AZ534" s="52" t="str">
        <f t="shared" si="190"/>
        <v>10486</v>
      </c>
      <c r="BA534" s="52" t="str">
        <f>VLOOKUP(A534,'BAT Grundtabelle'!A:U,21,0)</f>
        <v>ja</v>
      </c>
      <c r="BB534" s="52" t="str">
        <f t="shared" si="191"/>
        <v>nein</v>
      </c>
      <c r="BC534" s="52" t="str">
        <f t="shared" si="192"/>
        <v>10486</v>
      </c>
      <c r="BD534" s="52" t="str">
        <f t="shared" si="193"/>
        <v>Essighersteller</v>
      </c>
      <c r="BE534" s="52" t="str">
        <f t="shared" si="194"/>
        <v>Unternehmen</v>
      </c>
      <c r="BF534" s="52">
        <f t="shared" si="195"/>
        <v>2</v>
      </c>
    </row>
    <row r="535" spans="1:58" hidden="1" x14ac:dyDescent="0.35">
      <c r="A535" s="107" t="s">
        <v>2902</v>
      </c>
      <c r="B535" s="75" t="s">
        <v>1941</v>
      </c>
      <c r="C535" s="52" t="s">
        <v>3</v>
      </c>
      <c r="D535" s="52" t="s">
        <v>3</v>
      </c>
      <c r="E535" s="52" t="s">
        <v>2</v>
      </c>
      <c r="F535" s="52" t="s">
        <v>2</v>
      </c>
      <c r="G535" s="52" t="s">
        <v>2</v>
      </c>
      <c r="H535" s="52" t="s">
        <v>2</v>
      </c>
      <c r="I535" s="52" t="s">
        <v>3</v>
      </c>
      <c r="J535" s="52">
        <v>1</v>
      </c>
      <c r="K535" s="52" t="s">
        <v>2</v>
      </c>
      <c r="L535" s="52" t="s">
        <v>2</v>
      </c>
      <c r="M535" s="52" t="s">
        <v>2</v>
      </c>
      <c r="N535" s="52" t="s">
        <v>3</v>
      </c>
      <c r="P535" s="52" t="s">
        <v>4</v>
      </c>
      <c r="Q535" s="52" t="str">
        <f t="shared" si="198"/>
        <v>Nein</v>
      </c>
      <c r="R535" s="52" t="str">
        <f t="shared" si="198"/>
        <v>Nein</v>
      </c>
      <c r="S535" s="52" t="str">
        <f t="shared" si="198"/>
        <v>Nein</v>
      </c>
      <c r="T535" s="52" t="str">
        <f t="shared" si="198"/>
        <v>Nein</v>
      </c>
      <c r="U535" s="52" t="str">
        <f t="shared" si="198"/>
        <v>Nein</v>
      </c>
      <c r="V535" s="52" t="str">
        <f t="shared" si="198"/>
        <v>Nein</v>
      </c>
      <c r="W535" s="52" t="str">
        <f t="shared" si="198"/>
        <v>Nein</v>
      </c>
      <c r="X535" s="52" t="str">
        <f t="shared" si="198"/>
        <v>Nein</v>
      </c>
      <c r="Y535" s="52" t="str">
        <f t="shared" si="198"/>
        <v>Nein</v>
      </c>
      <c r="Z535" s="52" t="str">
        <f t="shared" si="198"/>
        <v>Nein</v>
      </c>
      <c r="AA535" s="52" t="str">
        <f t="shared" si="198"/>
        <v>Nein</v>
      </c>
      <c r="AB535" s="52" t="str">
        <f t="shared" si="198"/>
        <v>Nein</v>
      </c>
      <c r="AC535" s="52" t="str">
        <f t="shared" si="198"/>
        <v>Nein</v>
      </c>
      <c r="AD535" s="52" t="str">
        <f t="shared" si="198"/>
        <v>Nein</v>
      </c>
      <c r="AE535" s="52" t="str">
        <f t="shared" si="198"/>
        <v>Nein</v>
      </c>
      <c r="AF535" s="52" t="str">
        <f t="shared" si="198"/>
        <v>Nein</v>
      </c>
      <c r="AG535" s="61" t="str">
        <f>IF(Q535="Ja",VLOOKUP($Q$2,Plausis!A:E,5,0),IF(R535="Ja",VLOOKUP($R$2,Plausis!A:E,5,0),IF(T535="Ja",VLOOKUP($T$2,Plausis!A:E,5,0),IF(U535="Ja",VLOOKUP($U$2,Plausis!A:E,5,0),IF(AA535="Ja",VLOOKUP($AA$2,Plausis!A:E,5,0),IF(AC535="Ja",VLOOKUP($AC$2,Plausis!A:E,5,0),IF(AD535="Ja",VLOOKUP($AD$2,Plausis!A:E,5,0),"")))))))</f>
        <v/>
      </c>
      <c r="AH535" s="52" t="str">
        <f>IF(Y535="Ja",VLOOKUP($Y$2,Plausis!A:E,5,0),"")</f>
        <v/>
      </c>
      <c r="AI535" s="52" t="str">
        <f t="shared" si="183"/>
        <v>Ja</v>
      </c>
      <c r="AJ535" s="52" t="str">
        <f>IF(S535="Ja",VLOOKUP($S$2,Plausis!A:E,5,0),IF(V535="Ja",VLOOKUP($V$2,Plausis!A:E,5,0),IF(X535="Ja",VLOOKUP($X$2,Plausis!A:E,5,0),"")))</f>
        <v/>
      </c>
      <c r="AL535" s="52" t="s">
        <v>3</v>
      </c>
      <c r="AM535" s="114">
        <v>45531</v>
      </c>
      <c r="AN535" s="52" t="s">
        <v>4467</v>
      </c>
      <c r="AO535" s="52" t="str">
        <f>VLOOKUP(B535,'BAT Grundtabelle'!B:T,19,0)</f>
        <v>ja</v>
      </c>
      <c r="AP535" s="105" t="str">
        <f t="shared" si="184"/>
        <v>10487</v>
      </c>
      <c r="AQ535" s="52" t="str">
        <f t="shared" si="185"/>
        <v>Estrichlegebetrieb</v>
      </c>
      <c r="AR535" s="52" t="b">
        <f t="shared" si="197"/>
        <v>0</v>
      </c>
      <c r="AS535" s="52" t="b">
        <f t="shared" si="197"/>
        <v>0</v>
      </c>
      <c r="AT535" s="52" t="b">
        <f t="shared" si="197"/>
        <v>0</v>
      </c>
      <c r="AU535" s="52">
        <f t="shared" si="186"/>
        <v>1</v>
      </c>
      <c r="AW535" s="52" t="b">
        <f t="shared" si="187"/>
        <v>0</v>
      </c>
      <c r="AX535" s="52" t="str">
        <f t="shared" si="188"/>
        <v>Unternehmen</v>
      </c>
      <c r="AY535" s="52" t="b">
        <f t="shared" si="189"/>
        <v>0</v>
      </c>
      <c r="AZ535" s="52" t="str">
        <f t="shared" si="190"/>
        <v>10487</v>
      </c>
      <c r="BA535" s="52" t="str">
        <f>VLOOKUP(A535,'BAT Grundtabelle'!A:U,21,0)</f>
        <v>ja</v>
      </c>
      <c r="BB535" s="52" t="str">
        <f t="shared" si="191"/>
        <v>nein</v>
      </c>
      <c r="BC535" s="52" t="str">
        <f t="shared" si="192"/>
        <v>10487</v>
      </c>
      <c r="BD535" s="52" t="str">
        <f t="shared" si="193"/>
        <v>Estrichlegebetrieb</v>
      </c>
      <c r="BE535" s="52" t="str">
        <f t="shared" si="194"/>
        <v>Unternehmen</v>
      </c>
      <c r="BF535" s="52">
        <f t="shared" si="195"/>
        <v>1</v>
      </c>
    </row>
    <row r="536" spans="1:58" hidden="1" x14ac:dyDescent="0.35">
      <c r="A536" s="107" t="s">
        <v>2903</v>
      </c>
      <c r="B536" s="75" t="s">
        <v>526</v>
      </c>
      <c r="C536" s="52" t="s">
        <v>3</v>
      </c>
      <c r="D536" s="52" t="s">
        <v>3</v>
      </c>
      <c r="E536" s="52" t="s">
        <v>2</v>
      </c>
      <c r="F536" s="52" t="s">
        <v>2</v>
      </c>
      <c r="G536" s="52" t="s">
        <v>2</v>
      </c>
      <c r="H536" s="52" t="s">
        <v>2</v>
      </c>
      <c r="I536" s="52" t="s">
        <v>3</v>
      </c>
      <c r="J536" s="52">
        <v>1</v>
      </c>
      <c r="K536" s="52" t="s">
        <v>2</v>
      </c>
      <c r="L536" s="52" t="s">
        <v>2</v>
      </c>
      <c r="M536" s="52" t="s">
        <v>2</v>
      </c>
      <c r="N536" s="52" t="s">
        <v>3</v>
      </c>
      <c r="P536" s="52" t="s">
        <v>4</v>
      </c>
      <c r="Q536" s="52" t="str">
        <f t="shared" si="198"/>
        <v>Nein</v>
      </c>
      <c r="R536" s="52" t="str">
        <f t="shared" si="198"/>
        <v>Nein</v>
      </c>
      <c r="S536" s="52" t="str">
        <f t="shared" si="198"/>
        <v>Nein</v>
      </c>
      <c r="T536" s="52" t="str">
        <f t="shared" si="198"/>
        <v>Nein</v>
      </c>
      <c r="U536" s="52" t="str">
        <f t="shared" si="198"/>
        <v>Nein</v>
      </c>
      <c r="V536" s="52" t="str">
        <f t="shared" si="198"/>
        <v>Nein</v>
      </c>
      <c r="W536" s="52" t="str">
        <f t="shared" si="198"/>
        <v>Nein</v>
      </c>
      <c r="X536" s="52" t="str">
        <f t="shared" si="198"/>
        <v>Nein</v>
      </c>
      <c r="Y536" s="52" t="str">
        <f t="shared" si="198"/>
        <v>Nein</v>
      </c>
      <c r="Z536" s="52" t="str">
        <f t="shared" si="198"/>
        <v>Nein</v>
      </c>
      <c r="AA536" s="52" t="str">
        <f t="shared" si="198"/>
        <v>Nein</v>
      </c>
      <c r="AB536" s="52" t="str">
        <f t="shared" si="198"/>
        <v>Nein</v>
      </c>
      <c r="AC536" s="52" t="str">
        <f t="shared" si="198"/>
        <v>Nein</v>
      </c>
      <c r="AD536" s="52" t="str">
        <f t="shared" si="198"/>
        <v>Nein</v>
      </c>
      <c r="AE536" s="52" t="str">
        <f t="shared" si="198"/>
        <v>Nein</v>
      </c>
      <c r="AF536" s="52" t="str">
        <f t="shared" si="198"/>
        <v>Nein</v>
      </c>
      <c r="AG536" s="61" t="str">
        <f>IF(Q536="Ja",VLOOKUP($Q$2,Plausis!A:E,5,0),IF(R536="Ja",VLOOKUP($R$2,Plausis!A:E,5,0),IF(T536="Ja",VLOOKUP($T$2,Plausis!A:E,5,0),IF(U536="Ja",VLOOKUP($U$2,Plausis!A:E,5,0),IF(AA536="Ja",VLOOKUP($AA$2,Plausis!A:E,5,0),IF(AC536="Ja",VLOOKUP($AC$2,Plausis!A:E,5,0),IF(AD536="Ja",VLOOKUP($AD$2,Plausis!A:E,5,0),"")))))))</f>
        <v/>
      </c>
      <c r="AH536" s="52" t="str">
        <f>IF(Y536="Ja",VLOOKUP($Y$2,Plausis!A:E,5,0),"")</f>
        <v/>
      </c>
      <c r="AI536" s="52" t="str">
        <f t="shared" si="183"/>
        <v>Ja</v>
      </c>
      <c r="AJ536" s="52" t="str">
        <f>IF(S536="Ja",VLOOKUP($S$2,Plausis!A:E,5,0),IF(V536="Ja",VLOOKUP($V$2,Plausis!A:E,5,0),IF(X536="Ja",VLOOKUP($X$2,Plausis!A:E,5,0),"")))</f>
        <v/>
      </c>
      <c r="AL536" s="52" t="s">
        <v>2</v>
      </c>
      <c r="AM536" s="114">
        <v>45531</v>
      </c>
      <c r="AN536" s="52" t="s">
        <v>4467</v>
      </c>
      <c r="AO536" s="52" t="str">
        <f>VLOOKUP(B536,'BAT Grundtabelle'!B:T,19,0)</f>
        <v>ja</v>
      </c>
      <c r="AP536" s="105" t="str">
        <f t="shared" si="184"/>
        <v>10488</v>
      </c>
      <c r="AQ536" s="52" t="str">
        <f t="shared" si="185"/>
        <v>Event-Manager</v>
      </c>
      <c r="AR536" s="52" t="b">
        <f t="shared" si="197"/>
        <v>0</v>
      </c>
      <c r="AS536" s="52" t="b">
        <f t="shared" si="197"/>
        <v>0</v>
      </c>
      <c r="AT536" s="52" t="b">
        <f t="shared" si="197"/>
        <v>0</v>
      </c>
      <c r="AU536" s="52">
        <f t="shared" si="186"/>
        <v>1</v>
      </c>
      <c r="AW536" s="52" t="b">
        <f t="shared" si="187"/>
        <v>0</v>
      </c>
      <c r="AX536" s="52" t="str">
        <f t="shared" si="188"/>
        <v>Unternehmen</v>
      </c>
      <c r="AY536" s="52" t="b">
        <f t="shared" si="189"/>
        <v>0</v>
      </c>
      <c r="AZ536" s="52" t="str">
        <f t="shared" si="190"/>
        <v>10488</v>
      </c>
      <c r="BA536" s="52" t="str">
        <f>VLOOKUP(A536,'BAT Grundtabelle'!A:U,21,0)</f>
        <v>ja</v>
      </c>
      <c r="BB536" s="52" t="str">
        <f t="shared" si="191"/>
        <v>nein</v>
      </c>
      <c r="BC536" s="52" t="str">
        <f t="shared" si="192"/>
        <v>10488</v>
      </c>
      <c r="BD536" s="52" t="str">
        <f t="shared" si="193"/>
        <v>Event-Manager</v>
      </c>
      <c r="BE536" s="52" t="str">
        <f t="shared" si="194"/>
        <v>Unternehmen</v>
      </c>
      <c r="BF536" s="52">
        <f t="shared" si="195"/>
        <v>1</v>
      </c>
    </row>
    <row r="537" spans="1:58" hidden="1" x14ac:dyDescent="0.35">
      <c r="A537" s="107" t="s">
        <v>2904</v>
      </c>
      <c r="B537" s="75" t="s">
        <v>174</v>
      </c>
      <c r="C537" s="52" t="s">
        <v>3</v>
      </c>
      <c r="D537" s="52" t="s">
        <v>3</v>
      </c>
      <c r="E537" s="52" t="s">
        <v>2</v>
      </c>
      <c r="F537" s="52" t="s">
        <v>2</v>
      </c>
      <c r="G537" s="52" t="s">
        <v>2</v>
      </c>
      <c r="H537" s="52" t="s">
        <v>2</v>
      </c>
      <c r="I537" s="52" t="s">
        <v>3</v>
      </c>
      <c r="J537" s="52">
        <v>2</v>
      </c>
      <c r="K537" s="52" t="s">
        <v>2</v>
      </c>
      <c r="L537" s="52" t="s">
        <v>2</v>
      </c>
      <c r="M537" s="52" t="s">
        <v>2</v>
      </c>
      <c r="N537" s="52" t="s">
        <v>3</v>
      </c>
      <c r="P537" s="52" t="s">
        <v>57</v>
      </c>
      <c r="Q537" s="52" t="str">
        <f t="shared" si="198"/>
        <v>Nein</v>
      </c>
      <c r="R537" s="52" t="str">
        <f t="shared" si="198"/>
        <v>Nein</v>
      </c>
      <c r="S537" s="52" t="str">
        <f t="shared" si="198"/>
        <v>Nein</v>
      </c>
      <c r="T537" s="52" t="str">
        <f t="shared" si="198"/>
        <v>Ja</v>
      </c>
      <c r="U537" s="52" t="str">
        <f t="shared" si="198"/>
        <v>Nein</v>
      </c>
      <c r="V537" s="52" t="str">
        <f t="shared" si="198"/>
        <v>Nein</v>
      </c>
      <c r="W537" s="52" t="str">
        <f t="shared" si="198"/>
        <v>Nein</v>
      </c>
      <c r="X537" s="52" t="str">
        <f t="shared" si="198"/>
        <v>Ja</v>
      </c>
      <c r="Y537" s="52" t="str">
        <f t="shared" si="198"/>
        <v>Nein</v>
      </c>
      <c r="Z537" s="52" t="str">
        <f t="shared" si="198"/>
        <v>Nein</v>
      </c>
      <c r="AA537" s="52" t="str">
        <f t="shared" si="198"/>
        <v>Nein</v>
      </c>
      <c r="AB537" s="52" t="str">
        <f t="shared" si="198"/>
        <v>Nein</v>
      </c>
      <c r="AC537" s="52" t="str">
        <f t="shared" si="198"/>
        <v>Nein</v>
      </c>
      <c r="AD537" s="52" t="str">
        <f t="shared" si="198"/>
        <v>Nein</v>
      </c>
      <c r="AE537" s="52" t="str">
        <f t="shared" si="198"/>
        <v>Nein</v>
      </c>
      <c r="AF537" s="52" t="str">
        <f t="shared" si="198"/>
        <v>Nein</v>
      </c>
      <c r="AG537" s="61" t="str">
        <f>IF(Q537="Ja",VLOOKUP($Q$2,Plausis!A:E,5,0),IF(R537="Ja",VLOOKUP($R$2,Plausis!A:E,5,0),IF(T537="Ja",VLOOKUP($T$2,Plausis!A:E,5,0),IF(U537="Ja",VLOOKUP($U$2,Plausis!A:E,5,0),IF(AA537="Ja",VLOOKUP($AA$2,Plausis!A:E,5,0),IF(AC537="Ja",VLOOKUP($AC$2,Plausis!A:E,5,0),IF(AD537="Ja",VLOOKUP($AD$2,Plausis!A:E,5,0),"")))))))</f>
        <v>Dieser Betrieb ist nur im Komfort-RS ohne ergänzenden Spezial-Straf-RS versicherbar.</v>
      </c>
      <c r="AH537" s="52" t="str">
        <f>IF(Y537="Ja",VLOOKUP($Y$2,Plausis!A:E,5,0),"")</f>
        <v/>
      </c>
      <c r="AI537" s="52" t="str">
        <f t="shared" si="183"/>
        <v>Nein</v>
      </c>
      <c r="AJ537" s="52" t="str">
        <f>IF(S537="Ja",VLOOKUP($S$2,Plausis!A:E,5,0),IF(V537="Ja",VLOOKUP($V$2,Plausis!A:E,5,0),IF(X537="Ja",VLOOKUP($X$2,Plausis!A:E,5,0),"")))</f>
        <v>Dieser Betrieb kann nur ohne ergänzenden Spezial-Straf-RS versichert werden.</v>
      </c>
      <c r="AL537" s="52" t="s">
        <v>2</v>
      </c>
      <c r="AM537" s="114">
        <v>45531</v>
      </c>
      <c r="AN537" s="52" t="s">
        <v>4467</v>
      </c>
      <c r="AO537" s="52" t="str">
        <f>VLOOKUP(B537,'BAT Grundtabelle'!B:T,19,0)</f>
        <v>ja</v>
      </c>
      <c r="AP537" s="105" t="str">
        <f t="shared" si="184"/>
        <v>10489</v>
      </c>
      <c r="AQ537" s="52" t="str">
        <f t="shared" si="185"/>
        <v>Expressreinigung</v>
      </c>
      <c r="AR537" s="52" t="b">
        <f t="shared" si="197"/>
        <v>0</v>
      </c>
      <c r="AS537" s="52" t="b">
        <f t="shared" si="197"/>
        <v>0</v>
      </c>
      <c r="AT537" s="52" t="b">
        <f t="shared" si="197"/>
        <v>0</v>
      </c>
      <c r="AU537" s="52">
        <f t="shared" si="186"/>
        <v>2</v>
      </c>
      <c r="AW537" s="52" t="b">
        <f t="shared" si="187"/>
        <v>0</v>
      </c>
      <c r="AX537" s="52" t="str">
        <f t="shared" si="188"/>
        <v>Unternehmen</v>
      </c>
      <c r="AY537" s="52" t="b">
        <f t="shared" si="189"/>
        <v>0</v>
      </c>
      <c r="AZ537" s="52" t="str">
        <f t="shared" si="190"/>
        <v>10489</v>
      </c>
      <c r="BA537" s="52" t="str">
        <f>VLOOKUP(A537,'BAT Grundtabelle'!A:U,21,0)</f>
        <v>ja</v>
      </c>
      <c r="BB537" s="52" t="str">
        <f t="shared" si="191"/>
        <v>nein</v>
      </c>
      <c r="BC537" s="52" t="str">
        <f t="shared" si="192"/>
        <v>10489</v>
      </c>
      <c r="BD537" s="52" t="str">
        <f t="shared" si="193"/>
        <v>Expressreinigung</v>
      </c>
      <c r="BE537" s="52" t="str">
        <f t="shared" si="194"/>
        <v>Unternehmen</v>
      </c>
      <c r="BF537" s="52">
        <f t="shared" si="195"/>
        <v>2</v>
      </c>
    </row>
    <row r="538" spans="1:58" hidden="1" x14ac:dyDescent="0.35">
      <c r="A538" s="107" t="s">
        <v>2905</v>
      </c>
      <c r="B538" s="75" t="s">
        <v>1520</v>
      </c>
      <c r="C538" s="52" t="s">
        <v>3</v>
      </c>
      <c r="D538" s="52" t="s">
        <v>3</v>
      </c>
      <c r="E538" s="52" t="s">
        <v>2</v>
      </c>
      <c r="F538" s="52" t="s">
        <v>2</v>
      </c>
      <c r="G538" s="52" t="s">
        <v>2</v>
      </c>
      <c r="H538" s="52" t="s">
        <v>2</v>
      </c>
      <c r="I538" s="52" t="s">
        <v>3</v>
      </c>
      <c r="J538" s="52">
        <v>2</v>
      </c>
      <c r="K538" s="52" t="s">
        <v>2</v>
      </c>
      <c r="L538" s="52" t="s">
        <v>2</v>
      </c>
      <c r="M538" s="52" t="s">
        <v>2</v>
      </c>
      <c r="N538" s="52" t="s">
        <v>3</v>
      </c>
      <c r="P538" s="52" t="s">
        <v>4</v>
      </c>
      <c r="Q538" s="52" t="str">
        <f t="shared" si="198"/>
        <v>Nein</v>
      </c>
      <c r="R538" s="52" t="str">
        <f t="shared" si="198"/>
        <v>Nein</v>
      </c>
      <c r="S538" s="52" t="str">
        <f t="shared" si="198"/>
        <v>Nein</v>
      </c>
      <c r="T538" s="52" t="str">
        <f t="shared" si="198"/>
        <v>Nein</v>
      </c>
      <c r="U538" s="52" t="str">
        <f t="shared" si="198"/>
        <v>Nein</v>
      </c>
      <c r="V538" s="52" t="str">
        <f t="shared" si="198"/>
        <v>Nein</v>
      </c>
      <c r="W538" s="52" t="str">
        <f t="shared" si="198"/>
        <v>Nein</v>
      </c>
      <c r="X538" s="52" t="str">
        <f t="shared" si="198"/>
        <v>Nein</v>
      </c>
      <c r="Y538" s="52" t="str">
        <f t="shared" si="198"/>
        <v>Nein</v>
      </c>
      <c r="Z538" s="52" t="str">
        <f t="shared" si="198"/>
        <v>Nein</v>
      </c>
      <c r="AA538" s="52" t="str">
        <f t="shared" si="198"/>
        <v>Nein</v>
      </c>
      <c r="AB538" s="52" t="str">
        <f t="shared" si="198"/>
        <v>Nein</v>
      </c>
      <c r="AC538" s="52" t="str">
        <f t="shared" si="198"/>
        <v>Nein</v>
      </c>
      <c r="AD538" s="52" t="str">
        <f t="shared" si="198"/>
        <v>Nein</v>
      </c>
      <c r="AE538" s="52" t="str">
        <f t="shared" si="198"/>
        <v>Nein</v>
      </c>
      <c r="AF538" s="52" t="str">
        <f t="shared" si="198"/>
        <v>Nein</v>
      </c>
      <c r="AG538" s="61" t="str">
        <f>IF(Q538="Ja",VLOOKUP($Q$2,Plausis!A:E,5,0),IF(R538="Ja",VLOOKUP($R$2,Plausis!A:E,5,0),IF(T538="Ja",VLOOKUP($T$2,Plausis!A:E,5,0),IF(U538="Ja",VLOOKUP($U$2,Plausis!A:E,5,0),IF(AA538="Ja",VLOOKUP($AA$2,Plausis!A:E,5,0),IF(AC538="Ja",VLOOKUP($AC$2,Plausis!A:E,5,0),IF(AD538="Ja",VLOOKUP($AD$2,Plausis!A:E,5,0),"")))))))</f>
        <v/>
      </c>
      <c r="AH538" s="52" t="str">
        <f>IF(Y538="Ja",VLOOKUP($Y$2,Plausis!A:E,5,0),"")</f>
        <v/>
      </c>
      <c r="AI538" s="52" t="str">
        <f t="shared" si="183"/>
        <v>Ja</v>
      </c>
      <c r="AJ538" s="52" t="str">
        <f>IF(S538="Ja",VLOOKUP($S$2,Plausis!A:E,5,0),IF(V538="Ja",VLOOKUP($V$2,Plausis!A:E,5,0),IF(X538="Ja",VLOOKUP($X$2,Plausis!A:E,5,0),"")))</f>
        <v/>
      </c>
      <c r="AL538" s="52" t="s">
        <v>2</v>
      </c>
      <c r="AM538" s="114">
        <v>45531</v>
      </c>
      <c r="AN538" s="52" t="s">
        <v>4467</v>
      </c>
      <c r="AO538" s="52" t="str">
        <f>VLOOKUP(B538,'BAT Grundtabelle'!B:T,19,0)</f>
        <v>ja</v>
      </c>
      <c r="AP538" s="105" t="str">
        <f t="shared" si="184"/>
        <v>10490</v>
      </c>
      <c r="AQ538" s="52" t="str">
        <f t="shared" si="185"/>
        <v>Fabrik für Gebrauchs- u. Einrichtungsgegenstände aus Metall</v>
      </c>
      <c r="AR538" s="52" t="b">
        <f t="shared" si="197"/>
        <v>0</v>
      </c>
      <c r="AS538" s="52" t="b">
        <f t="shared" si="197"/>
        <v>0</v>
      </c>
      <c r="AT538" s="52" t="b">
        <f t="shared" si="197"/>
        <v>0</v>
      </c>
      <c r="AU538" s="52">
        <f t="shared" si="186"/>
        <v>2</v>
      </c>
      <c r="AW538" s="52" t="b">
        <f t="shared" si="187"/>
        <v>0</v>
      </c>
      <c r="AX538" s="52" t="str">
        <f t="shared" si="188"/>
        <v>Unternehmen</v>
      </c>
      <c r="AY538" s="52" t="b">
        <f t="shared" si="189"/>
        <v>0</v>
      </c>
      <c r="AZ538" s="52" t="str">
        <f t="shared" si="190"/>
        <v>10490</v>
      </c>
      <c r="BA538" s="52" t="str">
        <f>VLOOKUP(A538,'BAT Grundtabelle'!A:U,21,0)</f>
        <v>ja</v>
      </c>
      <c r="BB538" s="52" t="str">
        <f t="shared" si="191"/>
        <v>nein</v>
      </c>
      <c r="BC538" s="52" t="str">
        <f t="shared" si="192"/>
        <v>10490</v>
      </c>
      <c r="BD538" s="52" t="str">
        <f t="shared" si="193"/>
        <v>Fabrik für Gebrauchs- u. Einrichtungsgegenstände aus Metall</v>
      </c>
      <c r="BE538" s="52" t="str">
        <f t="shared" si="194"/>
        <v>Unternehmen</v>
      </c>
      <c r="BF538" s="52">
        <f t="shared" si="195"/>
        <v>2</v>
      </c>
    </row>
    <row r="539" spans="1:58" hidden="1" x14ac:dyDescent="0.35">
      <c r="A539" s="107" t="s">
        <v>2906</v>
      </c>
      <c r="B539" s="75" t="s">
        <v>798</v>
      </c>
      <c r="C539" s="52" t="s">
        <v>3</v>
      </c>
      <c r="D539" s="52" t="s">
        <v>3</v>
      </c>
      <c r="E539" s="52" t="s">
        <v>2</v>
      </c>
      <c r="F539" s="52" t="s">
        <v>2</v>
      </c>
      <c r="G539" s="52" t="s">
        <v>2</v>
      </c>
      <c r="H539" s="52" t="s">
        <v>2</v>
      </c>
      <c r="I539" s="52" t="s">
        <v>3</v>
      </c>
      <c r="J539" s="52">
        <v>2</v>
      </c>
      <c r="K539" s="52" t="s">
        <v>2</v>
      </c>
      <c r="L539" s="52" t="s">
        <v>2</v>
      </c>
      <c r="M539" s="52" t="s">
        <v>2</v>
      </c>
      <c r="N539" s="52" t="s">
        <v>3</v>
      </c>
      <c r="P539" s="52" t="s">
        <v>4</v>
      </c>
      <c r="Q539" s="52" t="str">
        <f t="shared" si="198"/>
        <v>Nein</v>
      </c>
      <c r="R539" s="52" t="str">
        <f t="shared" si="198"/>
        <v>Nein</v>
      </c>
      <c r="S539" s="52" t="str">
        <f t="shared" si="198"/>
        <v>Nein</v>
      </c>
      <c r="T539" s="52" t="str">
        <f t="shared" si="198"/>
        <v>Nein</v>
      </c>
      <c r="U539" s="52" t="str">
        <f t="shared" si="198"/>
        <v>Nein</v>
      </c>
      <c r="V539" s="52" t="str">
        <f t="shared" si="198"/>
        <v>Nein</v>
      </c>
      <c r="W539" s="52" t="str">
        <f t="shared" si="198"/>
        <v>Nein</v>
      </c>
      <c r="X539" s="52" t="str">
        <f t="shared" si="198"/>
        <v>Nein</v>
      </c>
      <c r="Y539" s="52" t="str">
        <f t="shared" si="198"/>
        <v>Nein</v>
      </c>
      <c r="Z539" s="52" t="str">
        <f t="shared" si="198"/>
        <v>Nein</v>
      </c>
      <c r="AA539" s="52" t="str">
        <f t="shared" si="198"/>
        <v>Nein</v>
      </c>
      <c r="AB539" s="52" t="str">
        <f t="shared" si="198"/>
        <v>Nein</v>
      </c>
      <c r="AC539" s="52" t="str">
        <f t="shared" si="198"/>
        <v>Nein</v>
      </c>
      <c r="AD539" s="52" t="str">
        <f t="shared" si="198"/>
        <v>Nein</v>
      </c>
      <c r="AE539" s="52" t="str">
        <f t="shared" si="198"/>
        <v>Nein</v>
      </c>
      <c r="AF539" s="52" t="str">
        <f t="shared" si="198"/>
        <v>Nein</v>
      </c>
      <c r="AG539" s="61" t="str">
        <f>IF(Q539="Ja",VLOOKUP($Q$2,Plausis!A:E,5,0),IF(R539="Ja",VLOOKUP($R$2,Plausis!A:E,5,0),IF(T539="Ja",VLOOKUP($T$2,Plausis!A:E,5,0),IF(U539="Ja",VLOOKUP($U$2,Plausis!A:E,5,0),IF(AA539="Ja",VLOOKUP($AA$2,Plausis!A:E,5,0),IF(AC539="Ja",VLOOKUP($AC$2,Plausis!A:E,5,0),IF(AD539="Ja",VLOOKUP($AD$2,Plausis!A:E,5,0),"")))))))</f>
        <v/>
      </c>
      <c r="AH539" s="52" t="str">
        <f>IF(Y539="Ja",VLOOKUP($Y$2,Plausis!A:E,5,0),"")</f>
        <v/>
      </c>
      <c r="AI539" s="52" t="str">
        <f t="shared" si="183"/>
        <v>Ja</v>
      </c>
      <c r="AJ539" s="52" t="str">
        <f>IF(S539="Ja",VLOOKUP($S$2,Plausis!A:E,5,0),IF(V539="Ja",VLOOKUP($V$2,Plausis!A:E,5,0),IF(X539="Ja",VLOOKUP($X$2,Plausis!A:E,5,0),"")))</f>
        <v/>
      </c>
      <c r="AL539" s="52" t="s">
        <v>2</v>
      </c>
      <c r="AM539" s="114">
        <v>45531</v>
      </c>
      <c r="AN539" s="52" t="s">
        <v>4467</v>
      </c>
      <c r="AO539" s="52" t="str">
        <f>VLOOKUP(B539,'BAT Grundtabelle'!B:T,19,0)</f>
        <v>ja</v>
      </c>
      <c r="AP539" s="105" t="str">
        <f t="shared" si="184"/>
        <v>10491</v>
      </c>
      <c r="AQ539" s="52" t="str">
        <f t="shared" si="185"/>
        <v>Fabrikation elektrischer Gebrauchs-/Einrichtungsgegenstände</v>
      </c>
      <c r="AR539" s="52" t="b">
        <f t="shared" si="197"/>
        <v>0</v>
      </c>
      <c r="AS539" s="52" t="b">
        <f t="shared" si="197"/>
        <v>0</v>
      </c>
      <c r="AT539" s="52" t="b">
        <f t="shared" si="197"/>
        <v>0</v>
      </c>
      <c r="AU539" s="52">
        <f t="shared" si="186"/>
        <v>2</v>
      </c>
      <c r="AW539" s="52" t="b">
        <f t="shared" si="187"/>
        <v>0</v>
      </c>
      <c r="AX539" s="52" t="str">
        <f t="shared" si="188"/>
        <v>Unternehmen</v>
      </c>
      <c r="AY539" s="52" t="b">
        <f t="shared" si="189"/>
        <v>0</v>
      </c>
      <c r="AZ539" s="52" t="str">
        <f t="shared" si="190"/>
        <v>10491</v>
      </c>
      <c r="BA539" s="52" t="str">
        <f>VLOOKUP(A539,'BAT Grundtabelle'!A:U,21,0)</f>
        <v>ja</v>
      </c>
      <c r="BB539" s="52" t="str">
        <f t="shared" si="191"/>
        <v>nein</v>
      </c>
      <c r="BC539" s="52" t="str">
        <f t="shared" si="192"/>
        <v>10491</v>
      </c>
      <c r="BD539" s="52" t="str">
        <f t="shared" si="193"/>
        <v>Fabrikation elektrischer Gebrauchs-/Einrichtungsgegenstände</v>
      </c>
      <c r="BE539" s="52" t="str">
        <f t="shared" si="194"/>
        <v>Unternehmen</v>
      </c>
      <c r="BF539" s="52">
        <f t="shared" si="195"/>
        <v>2</v>
      </c>
    </row>
    <row r="540" spans="1:58" hidden="1" x14ac:dyDescent="0.35">
      <c r="A540" s="107" t="s">
        <v>2907</v>
      </c>
      <c r="B540" s="75" t="s">
        <v>797</v>
      </c>
      <c r="C540" s="52" t="s">
        <v>3</v>
      </c>
      <c r="D540" s="52" t="s">
        <v>3</v>
      </c>
      <c r="E540" s="52" t="s">
        <v>2</v>
      </c>
      <c r="F540" s="52" t="s">
        <v>2</v>
      </c>
      <c r="G540" s="52" t="s">
        <v>2</v>
      </c>
      <c r="H540" s="52" t="s">
        <v>2</v>
      </c>
      <c r="I540" s="52" t="s">
        <v>3</v>
      </c>
      <c r="J540" s="52">
        <v>1</v>
      </c>
      <c r="K540" s="52" t="s">
        <v>2</v>
      </c>
      <c r="L540" s="52" t="s">
        <v>2</v>
      </c>
      <c r="M540" s="52" t="s">
        <v>2</v>
      </c>
      <c r="N540" s="52" t="s">
        <v>3</v>
      </c>
      <c r="P540" s="52" t="s">
        <v>4</v>
      </c>
      <c r="Q540" s="52" t="str">
        <f t="shared" si="198"/>
        <v>Nein</v>
      </c>
      <c r="R540" s="52" t="str">
        <f t="shared" si="198"/>
        <v>Nein</v>
      </c>
      <c r="S540" s="52" t="str">
        <f t="shared" si="198"/>
        <v>Nein</v>
      </c>
      <c r="T540" s="52" t="str">
        <f t="shared" si="198"/>
        <v>Nein</v>
      </c>
      <c r="U540" s="52" t="str">
        <f t="shared" si="198"/>
        <v>Nein</v>
      </c>
      <c r="V540" s="52" t="str">
        <f t="shared" si="198"/>
        <v>Nein</v>
      </c>
      <c r="W540" s="52" t="str">
        <f t="shared" si="198"/>
        <v>Nein</v>
      </c>
      <c r="X540" s="52" t="str">
        <f t="shared" si="198"/>
        <v>Nein</v>
      </c>
      <c r="Y540" s="52" t="str">
        <f t="shared" si="198"/>
        <v>Nein</v>
      </c>
      <c r="Z540" s="52" t="str">
        <f t="shared" si="198"/>
        <v>Nein</v>
      </c>
      <c r="AA540" s="52" t="str">
        <f t="shared" si="198"/>
        <v>Nein</v>
      </c>
      <c r="AB540" s="52" t="str">
        <f t="shared" si="198"/>
        <v>Nein</v>
      </c>
      <c r="AC540" s="52" t="str">
        <f t="shared" si="198"/>
        <v>Nein</v>
      </c>
      <c r="AD540" s="52" t="str">
        <f t="shared" si="198"/>
        <v>Nein</v>
      </c>
      <c r="AE540" s="52" t="str">
        <f t="shared" si="198"/>
        <v>Nein</v>
      </c>
      <c r="AF540" s="52" t="str">
        <f t="shared" si="198"/>
        <v>Nein</v>
      </c>
      <c r="AG540" s="61" t="str">
        <f>IF(Q540="Ja",VLOOKUP($Q$2,Plausis!A:E,5,0),IF(R540="Ja",VLOOKUP($R$2,Plausis!A:E,5,0),IF(T540="Ja",VLOOKUP($T$2,Plausis!A:E,5,0),IF(U540="Ja",VLOOKUP($U$2,Plausis!A:E,5,0),IF(AA540="Ja",VLOOKUP($AA$2,Plausis!A:E,5,0),IF(AC540="Ja",VLOOKUP($AC$2,Plausis!A:E,5,0),IF(AD540="Ja",VLOOKUP($AD$2,Plausis!A:E,5,0),"")))))))</f>
        <v/>
      </c>
      <c r="AH540" s="52" t="str">
        <f>IF(Y540="Ja",VLOOKUP($Y$2,Plausis!A:E,5,0),"")</f>
        <v/>
      </c>
      <c r="AI540" s="52" t="str">
        <f t="shared" si="183"/>
        <v>Ja</v>
      </c>
      <c r="AJ540" s="52" t="str">
        <f>IF(S540="Ja",VLOOKUP($S$2,Plausis!A:E,5,0),IF(V540="Ja",VLOOKUP($V$2,Plausis!A:E,5,0),IF(X540="Ja",VLOOKUP($X$2,Plausis!A:E,5,0),"")))</f>
        <v/>
      </c>
      <c r="AL540" s="52" t="s">
        <v>3</v>
      </c>
      <c r="AM540" s="114">
        <v>45531</v>
      </c>
      <c r="AN540" s="52" t="s">
        <v>4467</v>
      </c>
      <c r="AO540" s="52" t="str">
        <f>VLOOKUP(B540,'BAT Grundtabelle'!B:T,19,0)</f>
        <v>ja</v>
      </c>
      <c r="AP540" s="105" t="str">
        <f t="shared" si="184"/>
        <v>10492</v>
      </c>
      <c r="AQ540" s="52" t="str">
        <f t="shared" si="185"/>
        <v>Fabrikation feinmechanischer/optischer Gebrauchsgegenstände</v>
      </c>
      <c r="AR540" s="52" t="b">
        <f t="shared" si="197"/>
        <v>0</v>
      </c>
      <c r="AS540" s="52" t="b">
        <f t="shared" si="197"/>
        <v>0</v>
      </c>
      <c r="AT540" s="52" t="b">
        <f t="shared" si="197"/>
        <v>0</v>
      </c>
      <c r="AU540" s="52">
        <f t="shared" si="186"/>
        <v>1</v>
      </c>
      <c r="AW540" s="52" t="b">
        <f t="shared" si="187"/>
        <v>0</v>
      </c>
      <c r="AX540" s="52" t="str">
        <f t="shared" si="188"/>
        <v>Unternehmen</v>
      </c>
      <c r="AY540" s="52" t="b">
        <f t="shared" si="189"/>
        <v>0</v>
      </c>
      <c r="AZ540" s="52" t="str">
        <f t="shared" si="190"/>
        <v>10492</v>
      </c>
      <c r="BA540" s="52" t="str">
        <f>VLOOKUP(A540,'BAT Grundtabelle'!A:U,21,0)</f>
        <v>ja</v>
      </c>
      <c r="BB540" s="52" t="str">
        <f t="shared" si="191"/>
        <v>nein</v>
      </c>
      <c r="BC540" s="52" t="str">
        <f t="shared" si="192"/>
        <v>10492</v>
      </c>
      <c r="BD540" s="52" t="str">
        <f t="shared" si="193"/>
        <v>Fabrikation feinmechanischer/optischer Gebrauchsgegenstände</v>
      </c>
      <c r="BE540" s="52" t="str">
        <f t="shared" si="194"/>
        <v>Unternehmen</v>
      </c>
      <c r="BF540" s="52">
        <f t="shared" si="195"/>
        <v>1</v>
      </c>
    </row>
    <row r="541" spans="1:58" hidden="1" x14ac:dyDescent="0.35">
      <c r="A541" s="107" t="s">
        <v>2908</v>
      </c>
      <c r="B541" s="75" t="s">
        <v>493</v>
      </c>
      <c r="C541" s="52" t="s">
        <v>3</v>
      </c>
      <c r="D541" s="52" t="s">
        <v>3</v>
      </c>
      <c r="E541" s="52" t="s">
        <v>2</v>
      </c>
      <c r="F541" s="52" t="s">
        <v>2</v>
      </c>
      <c r="G541" s="52" t="s">
        <v>2</v>
      </c>
      <c r="H541" s="52" t="s">
        <v>2</v>
      </c>
      <c r="I541" s="52" t="s">
        <v>3</v>
      </c>
      <c r="J541" s="52">
        <v>1</v>
      </c>
      <c r="K541" s="52" t="s">
        <v>2</v>
      </c>
      <c r="L541" s="52" t="s">
        <v>2</v>
      </c>
      <c r="M541" s="52" t="s">
        <v>2</v>
      </c>
      <c r="N541" s="52" t="s">
        <v>3</v>
      </c>
      <c r="P541" s="52" t="s">
        <v>4</v>
      </c>
      <c r="Q541" s="52" t="str">
        <f t="shared" si="198"/>
        <v>Nein</v>
      </c>
      <c r="R541" s="52" t="str">
        <f t="shared" si="198"/>
        <v>Nein</v>
      </c>
      <c r="S541" s="52" t="str">
        <f t="shared" si="198"/>
        <v>Nein</v>
      </c>
      <c r="T541" s="52" t="str">
        <f t="shared" si="198"/>
        <v>Nein</v>
      </c>
      <c r="U541" s="52" t="str">
        <f t="shared" si="198"/>
        <v>Nein</v>
      </c>
      <c r="V541" s="52" t="str">
        <f t="shared" si="198"/>
        <v>Nein</v>
      </c>
      <c r="W541" s="52" t="str">
        <f t="shared" si="198"/>
        <v>Nein</v>
      </c>
      <c r="X541" s="52" t="str">
        <f t="shared" si="198"/>
        <v>Nein</v>
      </c>
      <c r="Y541" s="52" t="str">
        <f t="shared" si="198"/>
        <v>Nein</v>
      </c>
      <c r="Z541" s="52" t="str">
        <f t="shared" si="198"/>
        <v>Nein</v>
      </c>
      <c r="AA541" s="52" t="str">
        <f t="shared" si="198"/>
        <v>Nein</v>
      </c>
      <c r="AB541" s="52" t="str">
        <f t="shared" si="198"/>
        <v>Nein</v>
      </c>
      <c r="AC541" s="52" t="str">
        <f t="shared" si="198"/>
        <v>Nein</v>
      </c>
      <c r="AD541" s="52" t="str">
        <f t="shared" si="198"/>
        <v>Nein</v>
      </c>
      <c r="AE541" s="52" t="str">
        <f t="shared" si="198"/>
        <v>Nein</v>
      </c>
      <c r="AF541" s="52" t="str">
        <f t="shared" si="198"/>
        <v>Nein</v>
      </c>
      <c r="AG541" s="61" t="str">
        <f>IF(Q541="Ja",VLOOKUP($Q$2,Plausis!A:E,5,0),IF(R541="Ja",VLOOKUP($R$2,Plausis!A:E,5,0),IF(T541="Ja",VLOOKUP($T$2,Plausis!A:E,5,0),IF(U541="Ja",VLOOKUP($U$2,Plausis!A:E,5,0),IF(AA541="Ja",VLOOKUP($AA$2,Plausis!A:E,5,0),IF(AC541="Ja",VLOOKUP($AC$2,Plausis!A:E,5,0),IF(AD541="Ja",VLOOKUP($AD$2,Plausis!A:E,5,0),"")))))))</f>
        <v/>
      </c>
      <c r="AH541" s="52" t="str">
        <f>IF(Y541="Ja",VLOOKUP($Y$2,Plausis!A:E,5,0),"")</f>
        <v/>
      </c>
      <c r="AI541" s="52" t="str">
        <f t="shared" si="183"/>
        <v>Ja</v>
      </c>
      <c r="AJ541" s="52" t="str">
        <f>IF(S541="Ja",VLOOKUP($S$2,Plausis!A:E,5,0),IF(V541="Ja",VLOOKUP($V$2,Plausis!A:E,5,0),IF(X541="Ja",VLOOKUP($X$2,Plausis!A:E,5,0),"")))</f>
        <v/>
      </c>
      <c r="AL541" s="52" t="s">
        <v>3</v>
      </c>
      <c r="AM541" s="114">
        <v>45531</v>
      </c>
      <c r="AN541" s="52" t="s">
        <v>4467</v>
      </c>
      <c r="AO541" s="52" t="str">
        <f>VLOOKUP(B541,'BAT Grundtabelle'!B:T,19,0)</f>
        <v>ja</v>
      </c>
      <c r="AP541" s="105" t="str">
        <f t="shared" si="184"/>
        <v>10493</v>
      </c>
      <c r="AQ541" s="52" t="str">
        <f t="shared" si="185"/>
        <v>Fabrikation von Bekleidung, Heim- und Haustextilien</v>
      </c>
      <c r="AR541" s="52" t="b">
        <f t="shared" si="197"/>
        <v>0</v>
      </c>
      <c r="AS541" s="52" t="b">
        <f t="shared" si="197"/>
        <v>0</v>
      </c>
      <c r="AT541" s="52" t="b">
        <f t="shared" si="197"/>
        <v>0</v>
      </c>
      <c r="AU541" s="52">
        <f t="shared" si="186"/>
        <v>1</v>
      </c>
      <c r="AW541" s="52" t="b">
        <f t="shared" si="187"/>
        <v>0</v>
      </c>
      <c r="AX541" s="52" t="str">
        <f t="shared" si="188"/>
        <v>Unternehmen</v>
      </c>
      <c r="AY541" s="52" t="b">
        <f t="shared" si="189"/>
        <v>0</v>
      </c>
      <c r="AZ541" s="52" t="str">
        <f t="shared" si="190"/>
        <v>10493</v>
      </c>
      <c r="BA541" s="52" t="str">
        <f>VLOOKUP(A541,'BAT Grundtabelle'!A:U,21,0)</f>
        <v>ja</v>
      </c>
      <c r="BB541" s="52" t="str">
        <f t="shared" si="191"/>
        <v>nein</v>
      </c>
      <c r="BC541" s="52" t="str">
        <f t="shared" si="192"/>
        <v>10493</v>
      </c>
      <c r="BD541" s="52" t="str">
        <f t="shared" si="193"/>
        <v>Fabrikation von Bekleidung, Heim- und Haustextilien</v>
      </c>
      <c r="BE541" s="52" t="str">
        <f t="shared" si="194"/>
        <v>Unternehmen</v>
      </c>
      <c r="BF541" s="52">
        <f t="shared" si="195"/>
        <v>1</v>
      </c>
    </row>
    <row r="542" spans="1:58" hidden="1" x14ac:dyDescent="0.35">
      <c r="A542" s="107" t="s">
        <v>2909</v>
      </c>
      <c r="B542" s="75" t="s">
        <v>305</v>
      </c>
      <c r="C542" s="52" t="s">
        <v>3</v>
      </c>
      <c r="D542" s="52" t="s">
        <v>3</v>
      </c>
      <c r="E542" s="52" t="s">
        <v>2</v>
      </c>
      <c r="F542" s="52" t="s">
        <v>2</v>
      </c>
      <c r="G542" s="52" t="s">
        <v>2</v>
      </c>
      <c r="H542" s="52" t="s">
        <v>2</v>
      </c>
      <c r="I542" s="52" t="s">
        <v>3</v>
      </c>
      <c r="J542" s="52">
        <v>2</v>
      </c>
      <c r="K542" s="52" t="s">
        <v>2</v>
      </c>
      <c r="L542" s="52" t="s">
        <v>2</v>
      </c>
      <c r="M542" s="52" t="s">
        <v>2</v>
      </c>
      <c r="N542" s="52" t="s">
        <v>3</v>
      </c>
      <c r="P542" s="52" t="s">
        <v>4</v>
      </c>
      <c r="Q542" s="52" t="str">
        <f t="shared" si="198"/>
        <v>Nein</v>
      </c>
      <c r="R542" s="52" t="str">
        <f t="shared" si="198"/>
        <v>Nein</v>
      </c>
      <c r="S542" s="52" t="str">
        <f t="shared" si="198"/>
        <v>Nein</v>
      </c>
      <c r="T542" s="52" t="str">
        <f t="shared" si="198"/>
        <v>Nein</v>
      </c>
      <c r="U542" s="52" t="str">
        <f t="shared" si="198"/>
        <v>Nein</v>
      </c>
      <c r="V542" s="52" t="str">
        <f t="shared" si="198"/>
        <v>Nein</v>
      </c>
      <c r="W542" s="52" t="str">
        <f t="shared" si="198"/>
        <v>Nein</v>
      </c>
      <c r="X542" s="52" t="str">
        <f t="shared" si="198"/>
        <v>Nein</v>
      </c>
      <c r="Y542" s="52" t="str">
        <f t="shared" si="198"/>
        <v>Nein</v>
      </c>
      <c r="Z542" s="52" t="str">
        <f t="shared" si="198"/>
        <v>Nein</v>
      </c>
      <c r="AA542" s="52" t="str">
        <f t="shared" si="198"/>
        <v>Nein</v>
      </c>
      <c r="AB542" s="52" t="str">
        <f t="shared" si="198"/>
        <v>Nein</v>
      </c>
      <c r="AC542" s="52" t="str">
        <f t="shared" si="198"/>
        <v>Nein</v>
      </c>
      <c r="AD542" s="52" t="str">
        <f t="shared" si="198"/>
        <v>Nein</v>
      </c>
      <c r="AE542" s="52" t="str">
        <f t="shared" si="198"/>
        <v>Nein</v>
      </c>
      <c r="AF542" s="52" t="str">
        <f t="shared" si="198"/>
        <v>Nein</v>
      </c>
      <c r="AG542" s="61" t="str">
        <f>IF(Q542="Ja",VLOOKUP($Q$2,Plausis!A:E,5,0),IF(R542="Ja",VLOOKUP($R$2,Plausis!A:E,5,0),IF(T542="Ja",VLOOKUP($T$2,Plausis!A:E,5,0),IF(U542="Ja",VLOOKUP($U$2,Plausis!A:E,5,0),IF(AA542="Ja",VLOOKUP($AA$2,Plausis!A:E,5,0),IF(AC542="Ja",VLOOKUP($AC$2,Plausis!A:E,5,0),IF(AD542="Ja",VLOOKUP($AD$2,Plausis!A:E,5,0),"")))))))</f>
        <v/>
      </c>
      <c r="AH542" s="52" t="str">
        <f>IF(Y542="Ja",VLOOKUP($Y$2,Plausis!A:E,5,0),"")</f>
        <v/>
      </c>
      <c r="AI542" s="52" t="str">
        <f t="shared" si="183"/>
        <v>Ja</v>
      </c>
      <c r="AJ542" s="52" t="str">
        <f>IF(S542="Ja",VLOOKUP($S$2,Plausis!A:E,5,0),IF(V542="Ja",VLOOKUP($V$2,Plausis!A:E,5,0),IF(X542="Ja",VLOOKUP($X$2,Plausis!A:E,5,0),"")))</f>
        <v/>
      </c>
      <c r="AL542" s="52" t="s">
        <v>3</v>
      </c>
      <c r="AM542" s="114">
        <v>45531</v>
      </c>
      <c r="AN542" s="52" t="s">
        <v>4467</v>
      </c>
      <c r="AO542" s="52" t="str">
        <f>VLOOKUP(B542,'BAT Grundtabelle'!B:T,19,0)</f>
        <v>ja</v>
      </c>
      <c r="AP542" s="105" t="str">
        <f t="shared" si="184"/>
        <v>10494</v>
      </c>
      <c r="AQ542" s="52" t="str">
        <f t="shared" si="185"/>
        <v>Fabrikation von Glas- und Keramikwaren</v>
      </c>
      <c r="AR542" s="52" t="b">
        <f t="shared" si="197"/>
        <v>0</v>
      </c>
      <c r="AS542" s="52" t="b">
        <f t="shared" si="197"/>
        <v>0</v>
      </c>
      <c r="AT542" s="52" t="b">
        <f t="shared" si="197"/>
        <v>0</v>
      </c>
      <c r="AU542" s="52">
        <f t="shared" si="186"/>
        <v>2</v>
      </c>
      <c r="AW542" s="52" t="b">
        <f t="shared" si="187"/>
        <v>0</v>
      </c>
      <c r="AX542" s="52" t="str">
        <f t="shared" si="188"/>
        <v>Unternehmen</v>
      </c>
      <c r="AY542" s="52" t="b">
        <f t="shared" si="189"/>
        <v>0</v>
      </c>
      <c r="AZ542" s="52" t="str">
        <f t="shared" si="190"/>
        <v>10494</v>
      </c>
      <c r="BA542" s="52" t="str">
        <f>VLOOKUP(A542,'BAT Grundtabelle'!A:U,21,0)</f>
        <v>ja</v>
      </c>
      <c r="BB542" s="52" t="str">
        <f t="shared" si="191"/>
        <v>nein</v>
      </c>
      <c r="BC542" s="52" t="str">
        <f t="shared" si="192"/>
        <v>10494</v>
      </c>
      <c r="BD542" s="52" t="str">
        <f t="shared" si="193"/>
        <v>Fabrikation von Glas- und Keramikwaren</v>
      </c>
      <c r="BE542" s="52" t="str">
        <f t="shared" si="194"/>
        <v>Unternehmen</v>
      </c>
      <c r="BF542" s="52">
        <f t="shared" si="195"/>
        <v>2</v>
      </c>
    </row>
    <row r="543" spans="1:58" hidden="1" x14ac:dyDescent="0.35">
      <c r="A543" s="107" t="s">
        <v>2910</v>
      </c>
      <c r="B543" s="75" t="s">
        <v>1521</v>
      </c>
      <c r="C543" s="52" t="s">
        <v>3</v>
      </c>
      <c r="D543" s="52" t="s">
        <v>3</v>
      </c>
      <c r="E543" s="52" t="s">
        <v>2</v>
      </c>
      <c r="F543" s="52" t="s">
        <v>2</v>
      </c>
      <c r="G543" s="52" t="s">
        <v>2</v>
      </c>
      <c r="H543" s="52" t="s">
        <v>2</v>
      </c>
      <c r="I543" s="52" t="s">
        <v>3</v>
      </c>
      <c r="J543" s="52">
        <v>2</v>
      </c>
      <c r="K543" s="52" t="s">
        <v>2</v>
      </c>
      <c r="L543" s="52" t="s">
        <v>2</v>
      </c>
      <c r="M543" s="52" t="s">
        <v>2</v>
      </c>
      <c r="N543" s="52" t="s">
        <v>3</v>
      </c>
      <c r="P543" s="52" t="s">
        <v>4</v>
      </c>
      <c r="Q543" s="52" t="str">
        <f t="shared" ref="Q543:AF552" si="199">IF(ISERROR(FIND(Q$2,$P543,1)),"Nein","Ja")</f>
        <v>Nein</v>
      </c>
      <c r="R543" s="52" t="str">
        <f t="shared" si="199"/>
        <v>Nein</v>
      </c>
      <c r="S543" s="52" t="str">
        <f t="shared" si="199"/>
        <v>Nein</v>
      </c>
      <c r="T543" s="52" t="str">
        <f t="shared" si="199"/>
        <v>Nein</v>
      </c>
      <c r="U543" s="52" t="str">
        <f t="shared" si="199"/>
        <v>Nein</v>
      </c>
      <c r="V543" s="52" t="str">
        <f t="shared" si="199"/>
        <v>Nein</v>
      </c>
      <c r="W543" s="52" t="str">
        <f t="shared" si="199"/>
        <v>Nein</v>
      </c>
      <c r="X543" s="52" t="str">
        <f t="shared" si="199"/>
        <v>Nein</v>
      </c>
      <c r="Y543" s="52" t="str">
        <f t="shared" si="199"/>
        <v>Nein</v>
      </c>
      <c r="Z543" s="52" t="str">
        <f t="shared" si="199"/>
        <v>Nein</v>
      </c>
      <c r="AA543" s="52" t="str">
        <f t="shared" si="199"/>
        <v>Nein</v>
      </c>
      <c r="AB543" s="52" t="str">
        <f t="shared" si="199"/>
        <v>Nein</v>
      </c>
      <c r="AC543" s="52" t="str">
        <f t="shared" si="199"/>
        <v>Nein</v>
      </c>
      <c r="AD543" s="52" t="str">
        <f t="shared" si="199"/>
        <v>Nein</v>
      </c>
      <c r="AE543" s="52" t="str">
        <f t="shared" si="199"/>
        <v>Nein</v>
      </c>
      <c r="AF543" s="52" t="str">
        <f t="shared" si="199"/>
        <v>Nein</v>
      </c>
      <c r="AG543" s="61" t="str">
        <f>IF(Q543="Ja",VLOOKUP($Q$2,Plausis!A:E,5,0),IF(R543="Ja",VLOOKUP($R$2,Plausis!A:E,5,0),IF(T543="Ja",VLOOKUP($T$2,Plausis!A:E,5,0),IF(U543="Ja",VLOOKUP($U$2,Plausis!A:E,5,0),IF(AA543="Ja",VLOOKUP($AA$2,Plausis!A:E,5,0),IF(AC543="Ja",VLOOKUP($AC$2,Plausis!A:E,5,0),IF(AD543="Ja",VLOOKUP($AD$2,Plausis!A:E,5,0),"")))))))</f>
        <v/>
      </c>
      <c r="AH543" s="52" t="str">
        <f>IF(Y543="Ja",VLOOKUP($Y$2,Plausis!A:E,5,0),"")</f>
        <v/>
      </c>
      <c r="AI543" s="52" t="str">
        <f t="shared" si="183"/>
        <v>Ja</v>
      </c>
      <c r="AJ543" s="52" t="str">
        <f>IF(S543="Ja",VLOOKUP($S$2,Plausis!A:E,5,0),IF(V543="Ja",VLOOKUP($V$2,Plausis!A:E,5,0),IF(X543="Ja",VLOOKUP($X$2,Plausis!A:E,5,0),"")))</f>
        <v/>
      </c>
      <c r="AL543" s="52" t="s">
        <v>3</v>
      </c>
      <c r="AM543" s="114">
        <v>45531</v>
      </c>
      <c r="AN543" s="52" t="s">
        <v>4467</v>
      </c>
      <c r="AO543" s="52" t="str">
        <f>VLOOKUP(B543,'BAT Grundtabelle'!B:T,19,0)</f>
        <v>ja</v>
      </c>
      <c r="AP543" s="105" t="str">
        <f t="shared" si="184"/>
        <v>10495</v>
      </c>
      <c r="AQ543" s="52" t="str">
        <f t="shared" si="185"/>
        <v>Fabrikation von Möbeln, Holz- und Kunststoffwaren</v>
      </c>
      <c r="AR543" s="52" t="b">
        <f t="shared" ref="AR543:AT562" si="200">IF(ISERROR(FIND(AR$1,$P543,1)),FALSE,TRUE)</f>
        <v>0</v>
      </c>
      <c r="AS543" s="52" t="b">
        <f t="shared" si="200"/>
        <v>0</v>
      </c>
      <c r="AT543" s="52" t="b">
        <f t="shared" si="200"/>
        <v>0</v>
      </c>
      <c r="AU543" s="52">
        <f t="shared" si="186"/>
        <v>2</v>
      </c>
      <c r="AW543" s="52" t="b">
        <f t="shared" si="187"/>
        <v>0</v>
      </c>
      <c r="AX543" s="52" t="str">
        <f t="shared" si="188"/>
        <v>Unternehmen</v>
      </c>
      <c r="AY543" s="52" t="b">
        <f t="shared" si="189"/>
        <v>0</v>
      </c>
      <c r="AZ543" s="52" t="str">
        <f t="shared" si="190"/>
        <v>10495</v>
      </c>
      <c r="BA543" s="52" t="str">
        <f>VLOOKUP(A543,'BAT Grundtabelle'!A:U,21,0)</f>
        <v>ja</v>
      </c>
      <c r="BB543" s="52" t="str">
        <f t="shared" si="191"/>
        <v>nein</v>
      </c>
      <c r="BC543" s="52" t="str">
        <f t="shared" si="192"/>
        <v>10495</v>
      </c>
      <c r="BD543" s="52" t="str">
        <f t="shared" si="193"/>
        <v>Fabrikation von Möbeln, Holz- und Kunststoffwaren</v>
      </c>
      <c r="BE543" s="52" t="str">
        <f t="shared" si="194"/>
        <v>Unternehmen</v>
      </c>
      <c r="BF543" s="52">
        <f t="shared" si="195"/>
        <v>2</v>
      </c>
    </row>
    <row r="544" spans="1:58" hidden="1" x14ac:dyDescent="0.35">
      <c r="A544" s="107" t="s">
        <v>2911</v>
      </c>
      <c r="B544" s="75" t="s">
        <v>846</v>
      </c>
      <c r="C544" s="52" t="s">
        <v>3</v>
      </c>
      <c r="D544" s="52" t="s">
        <v>3</v>
      </c>
      <c r="E544" s="52" t="s">
        <v>2</v>
      </c>
      <c r="F544" s="52" t="s">
        <v>2</v>
      </c>
      <c r="G544" s="52" t="s">
        <v>2</v>
      </c>
      <c r="H544" s="52" t="s">
        <v>2</v>
      </c>
      <c r="I544" s="52" t="s">
        <v>3</v>
      </c>
      <c r="J544" s="52">
        <v>2</v>
      </c>
      <c r="K544" s="52" t="s">
        <v>2</v>
      </c>
      <c r="L544" s="52" t="s">
        <v>2</v>
      </c>
      <c r="M544" s="52" t="s">
        <v>2</v>
      </c>
      <c r="N544" s="52" t="s">
        <v>3</v>
      </c>
      <c r="P544" s="52" t="s">
        <v>4</v>
      </c>
      <c r="Q544" s="52" t="str">
        <f t="shared" si="199"/>
        <v>Nein</v>
      </c>
      <c r="R544" s="52" t="str">
        <f t="shared" si="199"/>
        <v>Nein</v>
      </c>
      <c r="S544" s="52" t="str">
        <f t="shared" si="199"/>
        <v>Nein</v>
      </c>
      <c r="T544" s="52" t="str">
        <f t="shared" si="199"/>
        <v>Nein</v>
      </c>
      <c r="U544" s="52" t="str">
        <f t="shared" si="199"/>
        <v>Nein</v>
      </c>
      <c r="V544" s="52" t="str">
        <f t="shared" si="199"/>
        <v>Nein</v>
      </c>
      <c r="W544" s="52" t="str">
        <f t="shared" si="199"/>
        <v>Nein</v>
      </c>
      <c r="X544" s="52" t="str">
        <f t="shared" si="199"/>
        <v>Nein</v>
      </c>
      <c r="Y544" s="52" t="str">
        <f t="shared" si="199"/>
        <v>Nein</v>
      </c>
      <c r="Z544" s="52" t="str">
        <f t="shared" si="199"/>
        <v>Nein</v>
      </c>
      <c r="AA544" s="52" t="str">
        <f t="shared" si="199"/>
        <v>Nein</v>
      </c>
      <c r="AB544" s="52" t="str">
        <f t="shared" si="199"/>
        <v>Nein</v>
      </c>
      <c r="AC544" s="52" t="str">
        <f t="shared" si="199"/>
        <v>Nein</v>
      </c>
      <c r="AD544" s="52" t="str">
        <f t="shared" si="199"/>
        <v>Nein</v>
      </c>
      <c r="AE544" s="52" t="str">
        <f t="shared" si="199"/>
        <v>Nein</v>
      </c>
      <c r="AF544" s="52" t="str">
        <f t="shared" si="199"/>
        <v>Nein</v>
      </c>
      <c r="AG544" s="61" t="str">
        <f>IF(Q544="Ja",VLOOKUP($Q$2,Plausis!A:E,5,0),IF(R544="Ja",VLOOKUP($R$2,Plausis!A:E,5,0),IF(T544="Ja",VLOOKUP($T$2,Plausis!A:E,5,0),IF(U544="Ja",VLOOKUP($U$2,Plausis!A:E,5,0),IF(AA544="Ja",VLOOKUP($AA$2,Plausis!A:E,5,0),IF(AC544="Ja",VLOOKUP($AC$2,Plausis!A:E,5,0),IF(AD544="Ja",VLOOKUP($AD$2,Plausis!A:E,5,0),"")))))))</f>
        <v/>
      </c>
      <c r="AH544" s="52" t="str">
        <f>IF(Y544="Ja",VLOOKUP($Y$2,Plausis!A:E,5,0),"")</f>
        <v/>
      </c>
      <c r="AI544" s="52" t="str">
        <f t="shared" si="183"/>
        <v>Ja</v>
      </c>
      <c r="AJ544" s="52" t="str">
        <f>IF(S544="Ja",VLOOKUP($S$2,Plausis!A:E,5,0),IF(V544="Ja",VLOOKUP($V$2,Plausis!A:E,5,0),IF(X544="Ja",VLOOKUP($X$2,Plausis!A:E,5,0),"")))</f>
        <v/>
      </c>
      <c r="AL544" s="52" t="s">
        <v>2</v>
      </c>
      <c r="AM544" s="114">
        <v>45531</v>
      </c>
      <c r="AN544" s="52" t="s">
        <v>4467</v>
      </c>
      <c r="AO544" s="52" t="str">
        <f>VLOOKUP(B544,'BAT Grundtabelle'!B:T,19,0)</f>
        <v>ja</v>
      </c>
      <c r="AP544" s="105" t="str">
        <f t="shared" si="184"/>
        <v>10496</v>
      </c>
      <c r="AQ544" s="52" t="str">
        <f t="shared" si="185"/>
        <v>Fabrikation von Süßwaren, Marmelade, Speiseeis</v>
      </c>
      <c r="AR544" s="52" t="b">
        <f t="shared" si="200"/>
        <v>0</v>
      </c>
      <c r="AS544" s="52" t="b">
        <f t="shared" si="200"/>
        <v>0</v>
      </c>
      <c r="AT544" s="52" t="b">
        <f t="shared" si="200"/>
        <v>0</v>
      </c>
      <c r="AU544" s="52">
        <f t="shared" si="186"/>
        <v>2</v>
      </c>
      <c r="AW544" s="52" t="b">
        <f t="shared" si="187"/>
        <v>0</v>
      </c>
      <c r="AX544" s="52" t="str">
        <f t="shared" si="188"/>
        <v>Unternehmen</v>
      </c>
      <c r="AY544" s="52" t="b">
        <f t="shared" si="189"/>
        <v>0</v>
      </c>
      <c r="AZ544" s="52" t="str">
        <f t="shared" si="190"/>
        <v>10496</v>
      </c>
      <c r="BA544" s="52" t="str">
        <f>VLOOKUP(A544,'BAT Grundtabelle'!A:U,21,0)</f>
        <v>ja</v>
      </c>
      <c r="BB544" s="52" t="str">
        <f t="shared" si="191"/>
        <v>nein</v>
      </c>
      <c r="BC544" s="52" t="str">
        <f t="shared" si="192"/>
        <v>10496</v>
      </c>
      <c r="BD544" s="52" t="str">
        <f t="shared" si="193"/>
        <v>Fabrikation von Süßwaren, Marmelade, Speiseeis</v>
      </c>
      <c r="BE544" s="52" t="str">
        <f t="shared" si="194"/>
        <v>Unternehmen</v>
      </c>
      <c r="BF544" s="52">
        <f t="shared" si="195"/>
        <v>2</v>
      </c>
    </row>
    <row r="545" spans="1:58" hidden="1" x14ac:dyDescent="0.35">
      <c r="A545" s="107" t="s">
        <v>2912</v>
      </c>
      <c r="B545" s="75" t="s">
        <v>1942</v>
      </c>
      <c r="C545" s="52" t="s">
        <v>2</v>
      </c>
      <c r="D545" s="52" t="s">
        <v>2</v>
      </c>
      <c r="E545" s="52" t="s">
        <v>2</v>
      </c>
      <c r="F545" s="52" t="s">
        <v>2</v>
      </c>
      <c r="G545" s="52" t="s">
        <v>2</v>
      </c>
      <c r="H545" s="52" t="s">
        <v>2</v>
      </c>
      <c r="I545" s="52" t="s">
        <v>2</v>
      </c>
      <c r="J545" s="52" t="s">
        <v>2</v>
      </c>
      <c r="K545" s="52" t="s">
        <v>2</v>
      </c>
      <c r="L545" s="52" t="s">
        <v>2</v>
      </c>
      <c r="M545" s="52" t="s">
        <v>2</v>
      </c>
      <c r="N545" s="52" t="s">
        <v>2</v>
      </c>
      <c r="O545" s="52" t="s">
        <v>2412</v>
      </c>
      <c r="Q545" s="52" t="str">
        <f t="shared" si="199"/>
        <v>Nein</v>
      </c>
      <c r="R545" s="52" t="str">
        <f t="shared" si="199"/>
        <v>Nein</v>
      </c>
      <c r="S545" s="52" t="str">
        <f t="shared" si="199"/>
        <v>Nein</v>
      </c>
      <c r="T545" s="52" t="str">
        <f t="shared" si="199"/>
        <v>Nein</v>
      </c>
      <c r="U545" s="52" t="str">
        <f t="shared" si="199"/>
        <v>Nein</v>
      </c>
      <c r="V545" s="52" t="str">
        <f t="shared" si="199"/>
        <v>Nein</v>
      </c>
      <c r="W545" s="52" t="str">
        <f t="shared" si="199"/>
        <v>Nein</v>
      </c>
      <c r="X545" s="52" t="str">
        <f t="shared" si="199"/>
        <v>Nein</v>
      </c>
      <c r="Y545" s="52" t="str">
        <f t="shared" si="199"/>
        <v>Nein</v>
      </c>
      <c r="Z545" s="52" t="str">
        <f t="shared" si="199"/>
        <v>Nein</v>
      </c>
      <c r="AA545" s="52" t="str">
        <f t="shared" si="199"/>
        <v>Nein</v>
      </c>
      <c r="AB545" s="52" t="str">
        <f t="shared" si="199"/>
        <v>Nein</v>
      </c>
      <c r="AC545" s="52" t="str">
        <f t="shared" si="199"/>
        <v>Nein</v>
      </c>
      <c r="AD545" s="52" t="str">
        <f t="shared" si="199"/>
        <v>Nein</v>
      </c>
      <c r="AE545" s="52" t="str">
        <f t="shared" si="199"/>
        <v>Nein</v>
      </c>
      <c r="AF545" s="52" t="str">
        <f t="shared" si="199"/>
        <v>Nein</v>
      </c>
      <c r="AG545" s="61" t="str">
        <f>IF(Q545="Ja",VLOOKUP($Q$2,Plausis!A:E,5,0),IF(R545="Ja",VLOOKUP($R$2,Plausis!A:E,5,0),IF(T545="Ja",VLOOKUP($T$2,Plausis!A:E,5,0),IF(U545="Ja",VLOOKUP($U$2,Plausis!A:E,5,0),IF(AA545="Ja",VLOOKUP($AA$2,Plausis!A:E,5,0),IF(AC545="Ja",VLOOKUP($AC$2,Plausis!A:E,5,0),IF(AD545="Ja",VLOOKUP($AD$2,Plausis!A:E,5,0),"")))))))</f>
        <v/>
      </c>
      <c r="AH545" s="52" t="str">
        <f>IF(Y545="Ja",VLOOKUP($Y$2,Plausis!A:E,5,0),"")</f>
        <v/>
      </c>
      <c r="AI545" s="52" t="str">
        <f t="shared" si="183"/>
        <v>Nein</v>
      </c>
      <c r="AJ545" s="52" t="str">
        <f>IF(S545="Ja",VLOOKUP($S$2,Plausis!A:E,5,0),IF(V545="Ja",VLOOKUP($V$2,Plausis!A:E,5,0),IF(X545="Ja",VLOOKUP($X$2,Plausis!A:E,5,0),"")))</f>
        <v/>
      </c>
      <c r="AL545" s="52" t="s">
        <v>2</v>
      </c>
      <c r="AM545" s="114">
        <v>45531</v>
      </c>
      <c r="AN545" s="52" t="s">
        <v>4467</v>
      </c>
      <c r="AO545" s="52" t="str">
        <f>VLOOKUP(B545,'BAT Grundtabelle'!B:T,19,0)</f>
        <v>nein</v>
      </c>
      <c r="AP545" s="105" t="str">
        <f t="shared" si="184"/>
        <v>10497</v>
      </c>
      <c r="AQ545" s="52" t="str">
        <f t="shared" si="185"/>
        <v>Fabrikationsbetrieb (sonstiger)</v>
      </c>
      <c r="AR545" s="52" t="b">
        <f t="shared" si="200"/>
        <v>0</v>
      </c>
      <c r="AS545" s="52" t="b">
        <f t="shared" si="200"/>
        <v>0</v>
      </c>
      <c r="AT545" s="52" t="b">
        <f t="shared" si="200"/>
        <v>0</v>
      </c>
      <c r="AU545" s="52" t="str">
        <f t="shared" si="186"/>
        <v/>
      </c>
      <c r="AW545" s="52" t="b">
        <f t="shared" si="187"/>
        <v>0</v>
      </c>
      <c r="AX545" s="52" t="str">
        <f t="shared" si="188"/>
        <v/>
      </c>
      <c r="AY545" s="52" t="b">
        <f t="shared" si="189"/>
        <v>0</v>
      </c>
      <c r="AZ545" s="52" t="str">
        <f t="shared" si="190"/>
        <v>10497</v>
      </c>
      <c r="BA545" s="52" t="str">
        <f>VLOOKUP(A545,'BAT Grundtabelle'!A:U,21,0)</f>
        <v>nein</v>
      </c>
      <c r="BB545" s="52" t="str">
        <f t="shared" si="191"/>
        <v>nein</v>
      </c>
      <c r="BC545" s="52" t="str">
        <f t="shared" si="192"/>
        <v>10497</v>
      </c>
      <c r="BD545" s="52" t="str">
        <f t="shared" si="193"/>
        <v>Fabrikationsbetrieb (sonstiger)</v>
      </c>
      <c r="BE545" s="52" t="str">
        <f t="shared" si="194"/>
        <v/>
      </c>
      <c r="BF545" s="52" t="str">
        <f t="shared" si="195"/>
        <v/>
      </c>
    </row>
    <row r="546" spans="1:58" hidden="1" x14ac:dyDescent="0.35">
      <c r="A546" s="107" t="s">
        <v>2913</v>
      </c>
      <c r="B546" s="75" t="s">
        <v>1096</v>
      </c>
      <c r="C546" s="52" t="s">
        <v>3</v>
      </c>
      <c r="D546" s="52" t="s">
        <v>3</v>
      </c>
      <c r="E546" s="52" t="s">
        <v>2</v>
      </c>
      <c r="F546" s="52" t="s">
        <v>2</v>
      </c>
      <c r="G546" s="52" t="s">
        <v>2</v>
      </c>
      <c r="H546" s="52" t="s">
        <v>2</v>
      </c>
      <c r="I546" s="52" t="s">
        <v>3</v>
      </c>
      <c r="J546" s="52">
        <v>1</v>
      </c>
      <c r="K546" s="52" t="s">
        <v>2</v>
      </c>
      <c r="L546" s="52" t="s">
        <v>2</v>
      </c>
      <c r="M546" s="52" t="s">
        <v>2</v>
      </c>
      <c r="N546" s="52" t="s">
        <v>3</v>
      </c>
      <c r="P546" s="52" t="s">
        <v>4</v>
      </c>
      <c r="Q546" s="52" t="str">
        <f t="shared" si="199"/>
        <v>Nein</v>
      </c>
      <c r="R546" s="52" t="str">
        <f t="shared" si="199"/>
        <v>Nein</v>
      </c>
      <c r="S546" s="52" t="str">
        <f t="shared" si="199"/>
        <v>Nein</v>
      </c>
      <c r="T546" s="52" t="str">
        <f t="shared" si="199"/>
        <v>Nein</v>
      </c>
      <c r="U546" s="52" t="str">
        <f t="shared" si="199"/>
        <v>Nein</v>
      </c>
      <c r="V546" s="52" t="str">
        <f t="shared" si="199"/>
        <v>Nein</v>
      </c>
      <c r="W546" s="52" t="str">
        <f t="shared" si="199"/>
        <v>Nein</v>
      </c>
      <c r="X546" s="52" t="str">
        <f t="shared" si="199"/>
        <v>Nein</v>
      </c>
      <c r="Y546" s="52" t="str">
        <f t="shared" si="199"/>
        <v>Nein</v>
      </c>
      <c r="Z546" s="52" t="str">
        <f t="shared" si="199"/>
        <v>Nein</v>
      </c>
      <c r="AA546" s="52" t="str">
        <f t="shared" si="199"/>
        <v>Nein</v>
      </c>
      <c r="AB546" s="52" t="str">
        <f t="shared" si="199"/>
        <v>Nein</v>
      </c>
      <c r="AC546" s="52" t="str">
        <f t="shared" si="199"/>
        <v>Nein</v>
      </c>
      <c r="AD546" s="52" t="str">
        <f t="shared" si="199"/>
        <v>Nein</v>
      </c>
      <c r="AE546" s="52" t="str">
        <f t="shared" si="199"/>
        <v>Nein</v>
      </c>
      <c r="AF546" s="52" t="str">
        <f t="shared" si="199"/>
        <v>Nein</v>
      </c>
      <c r="AG546" s="61" t="str">
        <f>IF(Q546="Ja",VLOOKUP($Q$2,Plausis!A:E,5,0),IF(R546="Ja",VLOOKUP($R$2,Plausis!A:E,5,0),IF(T546="Ja",VLOOKUP($T$2,Plausis!A:E,5,0),IF(U546="Ja",VLOOKUP($U$2,Plausis!A:E,5,0),IF(AA546="Ja",VLOOKUP($AA$2,Plausis!A:E,5,0),IF(AC546="Ja",VLOOKUP($AC$2,Plausis!A:E,5,0),IF(AD546="Ja",VLOOKUP($AD$2,Plausis!A:E,5,0),"")))))))</f>
        <v/>
      </c>
      <c r="AH546" s="52" t="str">
        <f>IF(Y546="Ja",VLOOKUP($Y$2,Plausis!A:E,5,0),"")</f>
        <v/>
      </c>
      <c r="AI546" s="52" t="str">
        <f t="shared" si="183"/>
        <v>Ja</v>
      </c>
      <c r="AJ546" s="52" t="str">
        <f>IF(S546="Ja",VLOOKUP($S$2,Plausis!A:E,5,0),IF(V546="Ja",VLOOKUP($V$2,Plausis!A:E,5,0),IF(X546="Ja",VLOOKUP($X$2,Plausis!A:E,5,0),"")))</f>
        <v/>
      </c>
      <c r="AL546" s="52" t="s">
        <v>2</v>
      </c>
      <c r="AM546" s="114">
        <v>45531</v>
      </c>
      <c r="AN546" s="52" t="s">
        <v>4467</v>
      </c>
      <c r="AO546" s="52" t="str">
        <f>VLOOKUP(B546,'BAT Grundtabelle'!B:T,19,0)</f>
        <v>ja</v>
      </c>
      <c r="AP546" s="105" t="str">
        <f t="shared" si="184"/>
        <v>10498</v>
      </c>
      <c r="AQ546" s="52" t="str">
        <f t="shared" si="185"/>
        <v>Fachhochschule</v>
      </c>
      <c r="AR546" s="52" t="b">
        <f t="shared" si="200"/>
        <v>0</v>
      </c>
      <c r="AS546" s="52" t="b">
        <f t="shared" si="200"/>
        <v>0</v>
      </c>
      <c r="AT546" s="52" t="b">
        <f t="shared" si="200"/>
        <v>0</v>
      </c>
      <c r="AU546" s="52">
        <f t="shared" si="186"/>
        <v>1</v>
      </c>
      <c r="AW546" s="52" t="b">
        <f t="shared" si="187"/>
        <v>0</v>
      </c>
      <c r="AX546" s="52" t="str">
        <f t="shared" si="188"/>
        <v>Unternehmen</v>
      </c>
      <c r="AY546" s="52" t="b">
        <f t="shared" si="189"/>
        <v>0</v>
      </c>
      <c r="AZ546" s="52" t="str">
        <f t="shared" si="190"/>
        <v>10498</v>
      </c>
      <c r="BA546" s="52" t="str">
        <f>VLOOKUP(A546,'BAT Grundtabelle'!A:U,21,0)</f>
        <v>ja</v>
      </c>
      <c r="BB546" s="52" t="str">
        <f t="shared" si="191"/>
        <v>nein</v>
      </c>
      <c r="BC546" s="52" t="str">
        <f t="shared" si="192"/>
        <v>10498</v>
      </c>
      <c r="BD546" s="52" t="str">
        <f t="shared" si="193"/>
        <v>Fachhochschule</v>
      </c>
      <c r="BE546" s="52" t="str">
        <f t="shared" si="194"/>
        <v>Unternehmen</v>
      </c>
      <c r="BF546" s="52">
        <f t="shared" si="195"/>
        <v>1</v>
      </c>
    </row>
    <row r="547" spans="1:58" hidden="1" x14ac:dyDescent="0.35">
      <c r="A547" s="107" t="s">
        <v>2914</v>
      </c>
      <c r="B547" s="75" t="s">
        <v>503</v>
      </c>
      <c r="C547" s="52" t="s">
        <v>3</v>
      </c>
      <c r="D547" s="52" t="s">
        <v>3</v>
      </c>
      <c r="E547" s="52" t="s">
        <v>2</v>
      </c>
      <c r="F547" s="52" t="s">
        <v>2</v>
      </c>
      <c r="G547" s="52" t="s">
        <v>2</v>
      </c>
      <c r="H547" s="52" t="s">
        <v>2</v>
      </c>
      <c r="I547" s="52" t="s">
        <v>3</v>
      </c>
      <c r="J547" s="52">
        <v>1</v>
      </c>
      <c r="K547" s="52" t="s">
        <v>2</v>
      </c>
      <c r="L547" s="52" t="s">
        <v>2</v>
      </c>
      <c r="M547" s="52" t="s">
        <v>2</v>
      </c>
      <c r="N547" s="52" t="s">
        <v>3</v>
      </c>
      <c r="P547" s="52" t="s">
        <v>4</v>
      </c>
      <c r="Q547" s="52" t="str">
        <f t="shared" si="199"/>
        <v>Nein</v>
      </c>
      <c r="R547" s="52" t="str">
        <f t="shared" si="199"/>
        <v>Nein</v>
      </c>
      <c r="S547" s="52" t="str">
        <f t="shared" si="199"/>
        <v>Nein</v>
      </c>
      <c r="T547" s="52" t="str">
        <f t="shared" si="199"/>
        <v>Nein</v>
      </c>
      <c r="U547" s="52" t="str">
        <f t="shared" si="199"/>
        <v>Nein</v>
      </c>
      <c r="V547" s="52" t="str">
        <f t="shared" si="199"/>
        <v>Nein</v>
      </c>
      <c r="W547" s="52" t="str">
        <f t="shared" si="199"/>
        <v>Nein</v>
      </c>
      <c r="X547" s="52" t="str">
        <f t="shared" si="199"/>
        <v>Nein</v>
      </c>
      <c r="Y547" s="52" t="str">
        <f t="shared" si="199"/>
        <v>Nein</v>
      </c>
      <c r="Z547" s="52" t="str">
        <f t="shared" si="199"/>
        <v>Nein</v>
      </c>
      <c r="AA547" s="52" t="str">
        <f t="shared" si="199"/>
        <v>Nein</v>
      </c>
      <c r="AB547" s="52" t="str">
        <f t="shared" si="199"/>
        <v>Nein</v>
      </c>
      <c r="AC547" s="52" t="str">
        <f t="shared" si="199"/>
        <v>Nein</v>
      </c>
      <c r="AD547" s="52" t="str">
        <f t="shared" si="199"/>
        <v>Nein</v>
      </c>
      <c r="AE547" s="52" t="str">
        <f t="shared" si="199"/>
        <v>Nein</v>
      </c>
      <c r="AF547" s="52" t="str">
        <f t="shared" si="199"/>
        <v>Nein</v>
      </c>
      <c r="AG547" s="61" t="str">
        <f>IF(Q547="Ja",VLOOKUP($Q$2,Plausis!A:E,5,0),IF(R547="Ja",VLOOKUP($R$2,Plausis!A:E,5,0),IF(T547="Ja",VLOOKUP($T$2,Plausis!A:E,5,0),IF(U547="Ja",VLOOKUP($U$2,Plausis!A:E,5,0),IF(AA547="Ja",VLOOKUP($AA$2,Plausis!A:E,5,0),IF(AC547="Ja",VLOOKUP($AC$2,Plausis!A:E,5,0),IF(AD547="Ja",VLOOKUP($AD$2,Plausis!A:E,5,0),"")))))))</f>
        <v/>
      </c>
      <c r="AH547" s="52" t="str">
        <f>IF(Y547="Ja",VLOOKUP($Y$2,Plausis!A:E,5,0),"")</f>
        <v/>
      </c>
      <c r="AI547" s="52" t="str">
        <f t="shared" si="183"/>
        <v>Ja</v>
      </c>
      <c r="AJ547" s="52" t="str">
        <f>IF(S547="Ja",VLOOKUP($S$2,Plausis!A:E,5,0),IF(V547="Ja",VLOOKUP($V$2,Plausis!A:E,5,0),IF(X547="Ja",VLOOKUP($X$2,Plausis!A:E,5,0),"")))</f>
        <v/>
      </c>
      <c r="AL547" s="52" t="s">
        <v>2</v>
      </c>
      <c r="AM547" s="114">
        <v>45531</v>
      </c>
      <c r="AN547" s="52" t="s">
        <v>4467</v>
      </c>
      <c r="AO547" s="52" t="str">
        <f>VLOOKUP(B547,'BAT Grundtabelle'!B:T,19,0)</f>
        <v>ja</v>
      </c>
      <c r="AP547" s="105" t="str">
        <f t="shared" si="184"/>
        <v>10499</v>
      </c>
      <c r="AQ547" s="52" t="str">
        <f t="shared" si="185"/>
        <v>Fachingenieur für Haustechnik</v>
      </c>
      <c r="AR547" s="52" t="b">
        <f t="shared" si="200"/>
        <v>0</v>
      </c>
      <c r="AS547" s="52" t="b">
        <f t="shared" si="200"/>
        <v>0</v>
      </c>
      <c r="AT547" s="52" t="b">
        <f t="shared" si="200"/>
        <v>0</v>
      </c>
      <c r="AU547" s="52">
        <f t="shared" si="186"/>
        <v>1</v>
      </c>
      <c r="AW547" s="52" t="b">
        <f t="shared" si="187"/>
        <v>0</v>
      </c>
      <c r="AX547" s="52" t="str">
        <f t="shared" si="188"/>
        <v>Unternehmen</v>
      </c>
      <c r="AY547" s="52" t="b">
        <f t="shared" si="189"/>
        <v>0</v>
      </c>
      <c r="AZ547" s="52" t="str">
        <f t="shared" si="190"/>
        <v>10499</v>
      </c>
      <c r="BA547" s="52" t="str">
        <f>VLOOKUP(A547,'BAT Grundtabelle'!A:U,21,0)</f>
        <v>ja</v>
      </c>
      <c r="BB547" s="52" t="str">
        <f t="shared" si="191"/>
        <v>nein</v>
      </c>
      <c r="BC547" s="52" t="str">
        <f t="shared" si="192"/>
        <v>10499</v>
      </c>
      <c r="BD547" s="52" t="str">
        <f t="shared" si="193"/>
        <v>Fachingenieur für Haustechnik</v>
      </c>
      <c r="BE547" s="52" t="str">
        <f t="shared" si="194"/>
        <v>Unternehmen</v>
      </c>
      <c r="BF547" s="52">
        <f t="shared" si="195"/>
        <v>1</v>
      </c>
    </row>
    <row r="548" spans="1:58" ht="29" hidden="1" x14ac:dyDescent="0.35">
      <c r="A548" s="107" t="s">
        <v>2915</v>
      </c>
      <c r="B548" s="75" t="s">
        <v>648</v>
      </c>
      <c r="C548" s="52" t="s">
        <v>3</v>
      </c>
      <c r="D548" s="52" t="s">
        <v>3</v>
      </c>
      <c r="E548" s="52" t="s">
        <v>2</v>
      </c>
      <c r="F548" s="52" t="s">
        <v>2</v>
      </c>
      <c r="G548" s="52" t="s">
        <v>2</v>
      </c>
      <c r="H548" s="52" t="s">
        <v>2</v>
      </c>
      <c r="I548" s="52" t="s">
        <v>2</v>
      </c>
      <c r="J548" s="52" t="s">
        <v>2</v>
      </c>
      <c r="K548" s="52" t="s">
        <v>2</v>
      </c>
      <c r="L548" s="52" t="s">
        <v>2</v>
      </c>
      <c r="M548" s="52" t="s">
        <v>2</v>
      </c>
      <c r="N548" s="52" t="s">
        <v>3</v>
      </c>
      <c r="O548" s="52" t="s">
        <v>2409</v>
      </c>
      <c r="P548" s="52" t="s">
        <v>58</v>
      </c>
      <c r="Q548" s="52" t="str">
        <f t="shared" si="199"/>
        <v>Nein</v>
      </c>
      <c r="R548" s="52" t="str">
        <f t="shared" si="199"/>
        <v>Nein</v>
      </c>
      <c r="S548" s="52" t="str">
        <f t="shared" si="199"/>
        <v>Nein</v>
      </c>
      <c r="T548" s="52" t="str">
        <f t="shared" si="199"/>
        <v>Nein</v>
      </c>
      <c r="U548" s="52" t="str">
        <f t="shared" si="199"/>
        <v>Ja</v>
      </c>
      <c r="V548" s="52" t="str">
        <f t="shared" si="199"/>
        <v>Ja</v>
      </c>
      <c r="W548" s="52" t="str">
        <f t="shared" si="199"/>
        <v>Nein</v>
      </c>
      <c r="X548" s="52" t="str">
        <f t="shared" si="199"/>
        <v>Nein</v>
      </c>
      <c r="Y548" s="52" t="str">
        <f t="shared" si="199"/>
        <v>Nein</v>
      </c>
      <c r="Z548" s="52" t="str">
        <f t="shared" si="199"/>
        <v>Nein</v>
      </c>
      <c r="AA548" s="52" t="str">
        <f t="shared" si="199"/>
        <v>Nein</v>
      </c>
      <c r="AB548" s="52" t="str">
        <f t="shared" si="199"/>
        <v>Nein</v>
      </c>
      <c r="AC548" s="52" t="str">
        <f t="shared" si="199"/>
        <v>Nein</v>
      </c>
      <c r="AD548" s="52" t="str">
        <f t="shared" si="199"/>
        <v>Nein</v>
      </c>
      <c r="AE548" s="52" t="str">
        <f t="shared" si="199"/>
        <v>Nein</v>
      </c>
      <c r="AF548" s="52" t="str">
        <f t="shared" si="199"/>
        <v>Nein</v>
      </c>
      <c r="AG548" s="61" t="str">
        <f>IF(Q548="Ja",VLOOKUP($Q$2,Plausis!A:E,5,0),IF(R548="Ja",VLOOKUP($R$2,Plausis!A:E,5,0),IF(T548="Ja",VLOOKUP($T$2,Plausis!A:E,5,0),IF(U548="Ja",VLOOKUP($U$2,Plausis!A:E,5,0),IF(AA548="Ja",VLOOKUP($AA$2,Plausis!A:E,5,0),IF(AC548="Ja",VLOOKUP($AC$2,Plausis!A:E,5,0),IF(AD548="Ja",VLOOKUP($AD$2,Plausis!A:E,5,0),"")))))))</f>
        <v>Dieser Betrieb kann nur im Komfort-RS ohne ergänzenden Spezial-Straf-RS oder über einen Sondertarif zum SSR versichert werden.</v>
      </c>
      <c r="AH548" s="52" t="str">
        <f>IF(Y548="Ja",VLOOKUP($Y$2,Plausis!A:E,5,0),"")</f>
        <v/>
      </c>
      <c r="AI548" s="52" t="str">
        <f t="shared" si="183"/>
        <v>Nein</v>
      </c>
      <c r="AJ548" s="52" t="str">
        <f>IF(S548="Ja",VLOOKUP($S$2,Plausis!A:E,5,0),IF(V548="Ja",VLOOKUP($V$2,Plausis!A:E,5,0),IF(X548="Ja",VLOOKUP($X$2,Plausis!A:E,5,0),"")))</f>
        <v>Dieser Betrieb kann nur über einen Sondertarif zum SSR versichert werden.</v>
      </c>
      <c r="AL548" s="52" t="s">
        <v>2</v>
      </c>
      <c r="AM548" s="114">
        <v>45531</v>
      </c>
      <c r="AN548" s="52" t="s">
        <v>4467</v>
      </c>
      <c r="AO548" s="52" t="str">
        <f>VLOOKUP(B548,'BAT Grundtabelle'!B:T,19,0)</f>
        <v>ja</v>
      </c>
      <c r="AP548" s="105" t="str">
        <f t="shared" si="184"/>
        <v>10500</v>
      </c>
      <c r="AQ548" s="52" t="str">
        <f t="shared" si="185"/>
        <v>Fachklinik</v>
      </c>
      <c r="AR548" s="52" t="b">
        <f t="shared" si="200"/>
        <v>0</v>
      </c>
      <c r="AS548" s="52" t="b">
        <f t="shared" si="200"/>
        <v>0</v>
      </c>
      <c r="AT548" s="52" t="b">
        <f t="shared" si="200"/>
        <v>0</v>
      </c>
      <c r="AU548" s="52" t="str">
        <f t="shared" si="186"/>
        <v>Eigener Tarif</v>
      </c>
      <c r="AW548" s="52" t="b">
        <f t="shared" si="187"/>
        <v>0</v>
      </c>
      <c r="AX548" s="52" t="str">
        <f t="shared" si="188"/>
        <v>Eigener Tarif</v>
      </c>
      <c r="AY548" s="52" t="b">
        <f t="shared" si="189"/>
        <v>0</v>
      </c>
      <c r="AZ548" s="52" t="str">
        <f t="shared" si="190"/>
        <v>10500</v>
      </c>
      <c r="BA548" s="52" t="str">
        <f>VLOOKUP(A548,'BAT Grundtabelle'!A:U,21,0)</f>
        <v>ja</v>
      </c>
      <c r="BB548" s="52" t="str">
        <f t="shared" si="191"/>
        <v>nein</v>
      </c>
      <c r="BC548" s="52" t="str">
        <f t="shared" si="192"/>
        <v>10500</v>
      </c>
      <c r="BD548" s="52" t="str">
        <f t="shared" si="193"/>
        <v>Fachklinik</v>
      </c>
      <c r="BE548" s="52" t="str">
        <f t="shared" si="194"/>
        <v>Eigener Tarif</v>
      </c>
      <c r="BF548" s="52" t="str">
        <f t="shared" si="195"/>
        <v>Eigener Tarif</v>
      </c>
    </row>
    <row r="549" spans="1:58" hidden="1" x14ac:dyDescent="0.35">
      <c r="A549" s="107" t="s">
        <v>2916</v>
      </c>
      <c r="B549" s="75" t="s">
        <v>324</v>
      </c>
      <c r="C549" s="52" t="s">
        <v>3</v>
      </c>
      <c r="D549" s="52" t="s">
        <v>3</v>
      </c>
      <c r="E549" s="52" t="s">
        <v>2</v>
      </c>
      <c r="F549" s="52" t="s">
        <v>2</v>
      </c>
      <c r="G549" s="52" t="s">
        <v>2</v>
      </c>
      <c r="H549" s="52" t="s">
        <v>2</v>
      </c>
      <c r="I549" s="52" t="s">
        <v>3</v>
      </c>
      <c r="J549" s="52">
        <v>4</v>
      </c>
      <c r="K549" s="52" t="s">
        <v>2</v>
      </c>
      <c r="L549" s="52" t="s">
        <v>2</v>
      </c>
      <c r="M549" s="52" t="s">
        <v>2</v>
      </c>
      <c r="N549" s="52" t="s">
        <v>3</v>
      </c>
      <c r="O549" s="52" t="s">
        <v>2412</v>
      </c>
      <c r="P549" s="52">
        <v>1195</v>
      </c>
      <c r="Q549" s="52" t="str">
        <f t="shared" si="199"/>
        <v>Nein</v>
      </c>
      <c r="R549" s="52" t="str">
        <f t="shared" si="199"/>
        <v>Nein</v>
      </c>
      <c r="S549" s="52" t="str">
        <f t="shared" si="199"/>
        <v>Nein</v>
      </c>
      <c r="T549" s="52" t="str">
        <f t="shared" si="199"/>
        <v>Nein</v>
      </c>
      <c r="U549" s="52" t="str">
        <f t="shared" si="199"/>
        <v>Nein</v>
      </c>
      <c r="V549" s="52" t="str">
        <f t="shared" si="199"/>
        <v>Nein</v>
      </c>
      <c r="W549" s="52" t="str">
        <f t="shared" si="199"/>
        <v>Nein</v>
      </c>
      <c r="X549" s="52" t="str">
        <f t="shared" si="199"/>
        <v>Nein</v>
      </c>
      <c r="Y549" s="52" t="str">
        <f t="shared" si="199"/>
        <v>Nein</v>
      </c>
      <c r="Z549" s="52" t="str">
        <f t="shared" si="199"/>
        <v>Nein</v>
      </c>
      <c r="AA549" s="52" t="str">
        <f t="shared" si="199"/>
        <v>Nein</v>
      </c>
      <c r="AB549" s="52" t="str">
        <f t="shared" si="199"/>
        <v>Ja</v>
      </c>
      <c r="AC549" s="52" t="str">
        <f t="shared" si="199"/>
        <v>Nein</v>
      </c>
      <c r="AD549" s="52" t="str">
        <f t="shared" si="199"/>
        <v>Nein</v>
      </c>
      <c r="AE549" s="52" t="str">
        <f t="shared" si="199"/>
        <v>Nein</v>
      </c>
      <c r="AF549" s="52" t="str">
        <f t="shared" si="199"/>
        <v>Nein</v>
      </c>
      <c r="AG549" s="61" t="str">
        <f>IF(Q549="Ja",VLOOKUP($Q$2,Plausis!A:E,5,0),IF(R549="Ja",VLOOKUP($R$2,Plausis!A:E,5,0),IF(T549="Ja",VLOOKUP($T$2,Plausis!A:E,5,0),IF(U549="Ja",VLOOKUP($U$2,Plausis!A:E,5,0),IF(AA549="Ja",VLOOKUP($AA$2,Plausis!A:E,5,0),IF(AC549="Ja",VLOOKUP($AC$2,Plausis!A:E,5,0),IF(AD549="Ja",VLOOKUP($AD$2,Plausis!A:E,5,0),"")))))))</f>
        <v/>
      </c>
      <c r="AH549" s="52" t="str">
        <f>IF(Y549="Ja",VLOOKUP($Y$2,Plausis!A:E,5,0),"")</f>
        <v/>
      </c>
      <c r="AI549" s="52" t="str">
        <f t="shared" si="183"/>
        <v>Ja</v>
      </c>
      <c r="AJ549" s="52" t="str">
        <f>IF(S549="Ja",VLOOKUP($S$2,Plausis!A:E,5,0),IF(V549="Ja",VLOOKUP($V$2,Plausis!A:E,5,0),IF(X549="Ja",VLOOKUP($X$2,Plausis!A:E,5,0),"")))</f>
        <v/>
      </c>
      <c r="AL549" s="52" t="s">
        <v>2</v>
      </c>
      <c r="AM549" s="114">
        <v>45531</v>
      </c>
      <c r="AN549" s="52" t="s">
        <v>4467</v>
      </c>
      <c r="AO549" s="52" t="str">
        <f>VLOOKUP(B549,'BAT Grundtabelle'!B:T,19,0)</f>
        <v>ja</v>
      </c>
      <c r="AP549" s="105" t="str">
        <f t="shared" si="184"/>
        <v>10501</v>
      </c>
      <c r="AQ549" s="52" t="str">
        <f t="shared" si="185"/>
        <v>Fachverband</v>
      </c>
      <c r="AR549" s="52" t="b">
        <f t="shared" si="200"/>
        <v>0</v>
      </c>
      <c r="AS549" s="52" t="b">
        <f t="shared" si="200"/>
        <v>0</v>
      </c>
      <c r="AT549" s="52" t="b">
        <f t="shared" si="200"/>
        <v>0</v>
      </c>
      <c r="AU549" s="52">
        <f t="shared" si="186"/>
        <v>4</v>
      </c>
      <c r="AW549" s="52" t="b">
        <f t="shared" si="187"/>
        <v>0</v>
      </c>
      <c r="AX549" s="52" t="str">
        <f t="shared" si="188"/>
        <v>Unternehmen</v>
      </c>
      <c r="AY549" s="52" t="b">
        <f t="shared" si="189"/>
        <v>0</v>
      </c>
      <c r="AZ549" s="52" t="str">
        <f t="shared" si="190"/>
        <v>10501</v>
      </c>
      <c r="BA549" s="52" t="str">
        <f>VLOOKUP(A549,'BAT Grundtabelle'!A:U,21,0)</f>
        <v>ja</v>
      </c>
      <c r="BB549" s="52" t="str">
        <f t="shared" si="191"/>
        <v>nein</v>
      </c>
      <c r="BC549" s="52" t="str">
        <f t="shared" si="192"/>
        <v>10501</v>
      </c>
      <c r="BD549" s="52" t="str">
        <f t="shared" si="193"/>
        <v>Fachverband</v>
      </c>
      <c r="BE549" s="52" t="str">
        <f t="shared" si="194"/>
        <v>Unternehmen</v>
      </c>
      <c r="BF549" s="52">
        <f t="shared" si="195"/>
        <v>4</v>
      </c>
    </row>
    <row r="550" spans="1:58" hidden="1" x14ac:dyDescent="0.35">
      <c r="A550" s="107" t="s">
        <v>2917</v>
      </c>
      <c r="B550" s="75" t="s">
        <v>1070</v>
      </c>
      <c r="C550" s="52" t="s">
        <v>3</v>
      </c>
      <c r="D550" s="52" t="s">
        <v>3</v>
      </c>
      <c r="E550" s="52" t="s">
        <v>2</v>
      </c>
      <c r="F550" s="52" t="s">
        <v>2</v>
      </c>
      <c r="G550" s="52" t="s">
        <v>2</v>
      </c>
      <c r="H550" s="52" t="s">
        <v>2</v>
      </c>
      <c r="I550" s="52" t="s">
        <v>3</v>
      </c>
      <c r="J550" s="52">
        <v>1</v>
      </c>
      <c r="K550" s="52" t="s">
        <v>2</v>
      </c>
      <c r="L550" s="52" t="s">
        <v>2</v>
      </c>
      <c r="M550" s="52" t="s">
        <v>2</v>
      </c>
      <c r="N550" s="52" t="s">
        <v>3</v>
      </c>
      <c r="P550" s="52" t="s">
        <v>4</v>
      </c>
      <c r="Q550" s="52" t="str">
        <f t="shared" si="199"/>
        <v>Nein</v>
      </c>
      <c r="R550" s="52" t="str">
        <f t="shared" si="199"/>
        <v>Nein</v>
      </c>
      <c r="S550" s="52" t="str">
        <f t="shared" si="199"/>
        <v>Nein</v>
      </c>
      <c r="T550" s="52" t="str">
        <f t="shared" si="199"/>
        <v>Nein</v>
      </c>
      <c r="U550" s="52" t="str">
        <f t="shared" si="199"/>
        <v>Nein</v>
      </c>
      <c r="V550" s="52" t="str">
        <f t="shared" si="199"/>
        <v>Nein</v>
      </c>
      <c r="W550" s="52" t="str">
        <f t="shared" si="199"/>
        <v>Nein</v>
      </c>
      <c r="X550" s="52" t="str">
        <f t="shared" si="199"/>
        <v>Nein</v>
      </c>
      <c r="Y550" s="52" t="str">
        <f t="shared" si="199"/>
        <v>Nein</v>
      </c>
      <c r="Z550" s="52" t="str">
        <f t="shared" si="199"/>
        <v>Nein</v>
      </c>
      <c r="AA550" s="52" t="str">
        <f t="shared" si="199"/>
        <v>Nein</v>
      </c>
      <c r="AB550" s="52" t="str">
        <f t="shared" si="199"/>
        <v>Nein</v>
      </c>
      <c r="AC550" s="52" t="str">
        <f t="shared" si="199"/>
        <v>Nein</v>
      </c>
      <c r="AD550" s="52" t="str">
        <f t="shared" si="199"/>
        <v>Nein</v>
      </c>
      <c r="AE550" s="52" t="str">
        <f t="shared" si="199"/>
        <v>Nein</v>
      </c>
      <c r="AF550" s="52" t="str">
        <f t="shared" si="199"/>
        <v>Nein</v>
      </c>
      <c r="AG550" s="61" t="str">
        <f>IF(Q550="Ja",VLOOKUP($Q$2,Plausis!A:E,5,0),IF(R550="Ja",VLOOKUP($R$2,Plausis!A:E,5,0),IF(T550="Ja",VLOOKUP($T$2,Plausis!A:E,5,0),IF(U550="Ja",VLOOKUP($U$2,Plausis!A:E,5,0),IF(AA550="Ja",VLOOKUP($AA$2,Plausis!A:E,5,0),IF(AC550="Ja",VLOOKUP($AC$2,Plausis!A:E,5,0),IF(AD550="Ja",VLOOKUP($AD$2,Plausis!A:E,5,0),"")))))))</f>
        <v/>
      </c>
      <c r="AH550" s="52" t="str">
        <f>IF(Y550="Ja",VLOOKUP($Y$2,Plausis!A:E,5,0),"")</f>
        <v/>
      </c>
      <c r="AI550" s="52" t="str">
        <f t="shared" si="183"/>
        <v>Ja</v>
      </c>
      <c r="AJ550" s="52" t="str">
        <f>IF(S550="Ja",VLOOKUP($S$2,Plausis!A:E,5,0),IF(V550="Ja",VLOOKUP($V$2,Plausis!A:E,5,0),IF(X550="Ja",VLOOKUP($X$2,Plausis!A:E,5,0),"")))</f>
        <v/>
      </c>
      <c r="AL550" s="52" t="s">
        <v>2</v>
      </c>
      <c r="AM550" s="114">
        <v>45531</v>
      </c>
      <c r="AN550" s="52" t="s">
        <v>4467</v>
      </c>
      <c r="AO550" s="52" t="str">
        <f>VLOOKUP(B550,'BAT Grundtabelle'!B:T,19,0)</f>
        <v>ja</v>
      </c>
      <c r="AP550" s="105" t="str">
        <f t="shared" si="184"/>
        <v>10502</v>
      </c>
      <c r="AQ550" s="52" t="str">
        <f t="shared" si="185"/>
        <v>Facility-Management</v>
      </c>
      <c r="AR550" s="52" t="b">
        <f t="shared" si="200"/>
        <v>0</v>
      </c>
      <c r="AS550" s="52" t="b">
        <f t="shared" si="200"/>
        <v>0</v>
      </c>
      <c r="AT550" s="52" t="b">
        <f t="shared" si="200"/>
        <v>0</v>
      </c>
      <c r="AU550" s="52">
        <f t="shared" si="186"/>
        <v>1</v>
      </c>
      <c r="AW550" s="52" t="b">
        <f t="shared" si="187"/>
        <v>0</v>
      </c>
      <c r="AX550" s="52" t="str">
        <f t="shared" si="188"/>
        <v>Unternehmen</v>
      </c>
      <c r="AY550" s="52" t="b">
        <f t="shared" si="189"/>
        <v>0</v>
      </c>
      <c r="AZ550" s="52" t="str">
        <f t="shared" si="190"/>
        <v>10502</v>
      </c>
      <c r="BA550" s="52" t="str">
        <f>VLOOKUP(A550,'BAT Grundtabelle'!A:U,21,0)</f>
        <v>ja</v>
      </c>
      <c r="BB550" s="52" t="str">
        <f t="shared" si="191"/>
        <v>nein</v>
      </c>
      <c r="BC550" s="52" t="str">
        <f t="shared" si="192"/>
        <v>10502</v>
      </c>
      <c r="BD550" s="52" t="str">
        <f t="shared" si="193"/>
        <v>Facility-Management</v>
      </c>
      <c r="BE550" s="52" t="str">
        <f t="shared" si="194"/>
        <v>Unternehmen</v>
      </c>
      <c r="BF550" s="52">
        <f t="shared" si="195"/>
        <v>1</v>
      </c>
    </row>
    <row r="551" spans="1:58" hidden="1" x14ac:dyDescent="0.35">
      <c r="A551" s="107" t="s">
        <v>2918</v>
      </c>
      <c r="B551" s="75" t="s">
        <v>696</v>
      </c>
      <c r="C551" s="52" t="s">
        <v>3</v>
      </c>
      <c r="D551" s="52" t="s">
        <v>3</v>
      </c>
      <c r="E551" s="52" t="s">
        <v>2</v>
      </c>
      <c r="F551" s="52" t="s">
        <v>2</v>
      </c>
      <c r="G551" s="52" t="s">
        <v>2</v>
      </c>
      <c r="H551" s="52" t="s">
        <v>2</v>
      </c>
      <c r="I551" s="52" t="s">
        <v>3</v>
      </c>
      <c r="J551" s="52">
        <v>2</v>
      </c>
      <c r="K551" s="52" t="s">
        <v>2</v>
      </c>
      <c r="L551" s="52" t="s">
        <v>2</v>
      </c>
      <c r="M551" s="52" t="s">
        <v>2</v>
      </c>
      <c r="N551" s="52" t="s">
        <v>3</v>
      </c>
      <c r="P551" s="52" t="s">
        <v>4</v>
      </c>
      <c r="Q551" s="52" t="str">
        <f t="shared" si="199"/>
        <v>Nein</v>
      </c>
      <c r="R551" s="52" t="str">
        <f t="shared" si="199"/>
        <v>Nein</v>
      </c>
      <c r="S551" s="52" t="str">
        <f t="shared" si="199"/>
        <v>Nein</v>
      </c>
      <c r="T551" s="52" t="str">
        <f t="shared" si="199"/>
        <v>Nein</v>
      </c>
      <c r="U551" s="52" t="str">
        <f t="shared" si="199"/>
        <v>Nein</v>
      </c>
      <c r="V551" s="52" t="str">
        <f t="shared" si="199"/>
        <v>Nein</v>
      </c>
      <c r="W551" s="52" t="str">
        <f t="shared" si="199"/>
        <v>Nein</v>
      </c>
      <c r="X551" s="52" t="str">
        <f t="shared" si="199"/>
        <v>Nein</v>
      </c>
      <c r="Y551" s="52" t="str">
        <f t="shared" si="199"/>
        <v>Nein</v>
      </c>
      <c r="Z551" s="52" t="str">
        <f t="shared" si="199"/>
        <v>Nein</v>
      </c>
      <c r="AA551" s="52" t="str">
        <f t="shared" si="199"/>
        <v>Nein</v>
      </c>
      <c r="AB551" s="52" t="str">
        <f t="shared" si="199"/>
        <v>Nein</v>
      </c>
      <c r="AC551" s="52" t="str">
        <f t="shared" si="199"/>
        <v>Nein</v>
      </c>
      <c r="AD551" s="52" t="str">
        <f t="shared" si="199"/>
        <v>Nein</v>
      </c>
      <c r="AE551" s="52" t="str">
        <f t="shared" si="199"/>
        <v>Nein</v>
      </c>
      <c r="AF551" s="52" t="str">
        <f t="shared" si="199"/>
        <v>Nein</v>
      </c>
      <c r="AG551" s="61" t="str">
        <f>IF(Q551="Ja",VLOOKUP($Q$2,Plausis!A:E,5,0),IF(R551="Ja",VLOOKUP($R$2,Plausis!A:E,5,0),IF(T551="Ja",VLOOKUP($T$2,Plausis!A:E,5,0),IF(U551="Ja",VLOOKUP($U$2,Plausis!A:E,5,0),IF(AA551="Ja",VLOOKUP($AA$2,Plausis!A:E,5,0),IF(AC551="Ja",VLOOKUP($AC$2,Plausis!A:E,5,0),IF(AD551="Ja",VLOOKUP($AD$2,Plausis!A:E,5,0),"")))))))</f>
        <v/>
      </c>
      <c r="AH551" s="52" t="str">
        <f>IF(Y551="Ja",VLOOKUP($Y$2,Plausis!A:E,5,0),"")</f>
        <v/>
      </c>
      <c r="AI551" s="52" t="str">
        <f t="shared" si="183"/>
        <v>Ja</v>
      </c>
      <c r="AJ551" s="52" t="str">
        <f>IF(S551="Ja",VLOOKUP($S$2,Plausis!A:E,5,0),IF(V551="Ja",VLOOKUP($V$2,Plausis!A:E,5,0),IF(X551="Ja",VLOOKUP($X$2,Plausis!A:E,5,0),"")))</f>
        <v/>
      </c>
      <c r="AL551" s="52" t="s">
        <v>2</v>
      </c>
      <c r="AM551" s="114">
        <v>45531</v>
      </c>
      <c r="AN551" s="52" t="s">
        <v>4467</v>
      </c>
      <c r="AO551" s="52" t="str">
        <f>VLOOKUP(B551,'BAT Grundtabelle'!B:T,19,0)</f>
        <v>ja</v>
      </c>
      <c r="AP551" s="105" t="str">
        <f t="shared" si="184"/>
        <v>10503</v>
      </c>
      <c r="AQ551" s="52" t="str">
        <f t="shared" si="185"/>
        <v>Fähre</v>
      </c>
      <c r="AR551" s="52" t="b">
        <f t="shared" si="200"/>
        <v>0</v>
      </c>
      <c r="AS551" s="52" t="b">
        <f t="shared" si="200"/>
        <v>0</v>
      </c>
      <c r="AT551" s="52" t="b">
        <f t="shared" si="200"/>
        <v>0</v>
      </c>
      <c r="AU551" s="52">
        <f t="shared" si="186"/>
        <v>2</v>
      </c>
      <c r="AW551" s="52" t="b">
        <f t="shared" si="187"/>
        <v>0</v>
      </c>
      <c r="AX551" s="52" t="str">
        <f t="shared" si="188"/>
        <v>Unternehmen</v>
      </c>
      <c r="AY551" s="52" t="b">
        <f t="shared" si="189"/>
        <v>0</v>
      </c>
      <c r="AZ551" s="52" t="str">
        <f t="shared" si="190"/>
        <v>10503</v>
      </c>
      <c r="BA551" s="52" t="str">
        <f>VLOOKUP(A551,'BAT Grundtabelle'!A:U,21,0)</f>
        <v>ja</v>
      </c>
      <c r="BB551" s="52" t="str">
        <f t="shared" si="191"/>
        <v>nein</v>
      </c>
      <c r="BC551" s="52" t="str">
        <f t="shared" si="192"/>
        <v>10503</v>
      </c>
      <c r="BD551" s="52" t="str">
        <f t="shared" si="193"/>
        <v>Fähre</v>
      </c>
      <c r="BE551" s="52" t="str">
        <f t="shared" si="194"/>
        <v>Unternehmen</v>
      </c>
      <c r="BF551" s="52">
        <f t="shared" si="195"/>
        <v>2</v>
      </c>
    </row>
    <row r="552" spans="1:58" hidden="1" x14ac:dyDescent="0.35">
      <c r="A552" s="107" t="s">
        <v>2919</v>
      </c>
      <c r="B552" s="75" t="s">
        <v>697</v>
      </c>
      <c r="C552" s="52" t="s">
        <v>3</v>
      </c>
      <c r="D552" s="52" t="s">
        <v>3</v>
      </c>
      <c r="E552" s="52" t="s">
        <v>2</v>
      </c>
      <c r="F552" s="52" t="s">
        <v>2</v>
      </c>
      <c r="G552" s="52" t="s">
        <v>2</v>
      </c>
      <c r="H552" s="52" t="s">
        <v>2</v>
      </c>
      <c r="I552" s="52" t="s">
        <v>3</v>
      </c>
      <c r="J552" s="52">
        <v>2</v>
      </c>
      <c r="K552" s="52" t="s">
        <v>2</v>
      </c>
      <c r="L552" s="52" t="s">
        <v>2</v>
      </c>
      <c r="M552" s="52" t="s">
        <v>2</v>
      </c>
      <c r="N552" s="52" t="s">
        <v>3</v>
      </c>
      <c r="P552" s="52" t="s">
        <v>4</v>
      </c>
      <c r="Q552" s="52" t="str">
        <f t="shared" si="199"/>
        <v>Nein</v>
      </c>
      <c r="R552" s="52" t="str">
        <f t="shared" si="199"/>
        <v>Nein</v>
      </c>
      <c r="S552" s="52" t="str">
        <f t="shared" si="199"/>
        <v>Nein</v>
      </c>
      <c r="T552" s="52" t="str">
        <f t="shared" si="199"/>
        <v>Nein</v>
      </c>
      <c r="U552" s="52" t="str">
        <f t="shared" si="199"/>
        <v>Nein</v>
      </c>
      <c r="V552" s="52" t="str">
        <f t="shared" si="199"/>
        <v>Nein</v>
      </c>
      <c r="W552" s="52" t="str">
        <f t="shared" si="199"/>
        <v>Nein</v>
      </c>
      <c r="X552" s="52" t="str">
        <f t="shared" si="199"/>
        <v>Nein</v>
      </c>
      <c r="Y552" s="52" t="str">
        <f t="shared" si="199"/>
        <v>Nein</v>
      </c>
      <c r="Z552" s="52" t="str">
        <f t="shared" si="199"/>
        <v>Nein</v>
      </c>
      <c r="AA552" s="52" t="str">
        <f t="shared" si="199"/>
        <v>Nein</v>
      </c>
      <c r="AB552" s="52" t="str">
        <f t="shared" si="199"/>
        <v>Nein</v>
      </c>
      <c r="AC552" s="52" t="str">
        <f t="shared" si="199"/>
        <v>Nein</v>
      </c>
      <c r="AD552" s="52" t="str">
        <f t="shared" si="199"/>
        <v>Nein</v>
      </c>
      <c r="AE552" s="52" t="str">
        <f t="shared" si="199"/>
        <v>Nein</v>
      </c>
      <c r="AF552" s="52" t="str">
        <f t="shared" si="199"/>
        <v>Nein</v>
      </c>
      <c r="AG552" s="61" t="str">
        <f>IF(Q552="Ja",VLOOKUP($Q$2,Plausis!A:E,5,0),IF(R552="Ja",VLOOKUP($R$2,Plausis!A:E,5,0),IF(T552="Ja",VLOOKUP($T$2,Plausis!A:E,5,0),IF(U552="Ja",VLOOKUP($U$2,Plausis!A:E,5,0),IF(AA552="Ja",VLOOKUP($AA$2,Plausis!A:E,5,0),IF(AC552="Ja",VLOOKUP($AC$2,Plausis!A:E,5,0),IF(AD552="Ja",VLOOKUP($AD$2,Plausis!A:E,5,0),"")))))))</f>
        <v/>
      </c>
      <c r="AH552" s="52" t="str">
        <f>IF(Y552="Ja",VLOOKUP($Y$2,Plausis!A:E,5,0),"")</f>
        <v/>
      </c>
      <c r="AI552" s="52" t="str">
        <f t="shared" si="183"/>
        <v>Ja</v>
      </c>
      <c r="AJ552" s="52" t="str">
        <f>IF(S552="Ja",VLOOKUP($S$2,Plausis!A:E,5,0),IF(V552="Ja",VLOOKUP($V$2,Plausis!A:E,5,0),IF(X552="Ja",VLOOKUP($X$2,Plausis!A:E,5,0),"")))</f>
        <v/>
      </c>
      <c r="AL552" s="52" t="s">
        <v>2</v>
      </c>
      <c r="AM552" s="114">
        <v>45531</v>
      </c>
      <c r="AN552" s="52" t="s">
        <v>4467</v>
      </c>
      <c r="AO552" s="52" t="str">
        <f>VLOOKUP(B552,'BAT Grundtabelle'!B:T,19,0)</f>
        <v>ja</v>
      </c>
      <c r="AP552" s="105" t="str">
        <f t="shared" si="184"/>
        <v>10504</v>
      </c>
      <c r="AQ552" s="52" t="str">
        <f t="shared" si="185"/>
        <v>Fahrgastschiff, Fähre</v>
      </c>
      <c r="AR552" s="52" t="b">
        <f t="shared" si="200"/>
        <v>0</v>
      </c>
      <c r="AS552" s="52" t="b">
        <f t="shared" si="200"/>
        <v>0</v>
      </c>
      <c r="AT552" s="52" t="b">
        <f t="shared" si="200"/>
        <v>0</v>
      </c>
      <c r="AU552" s="52">
        <f t="shared" si="186"/>
        <v>2</v>
      </c>
      <c r="AW552" s="52" t="b">
        <f t="shared" si="187"/>
        <v>0</v>
      </c>
      <c r="AX552" s="52" t="str">
        <f t="shared" si="188"/>
        <v>Unternehmen</v>
      </c>
      <c r="AY552" s="52" t="b">
        <f t="shared" si="189"/>
        <v>0</v>
      </c>
      <c r="AZ552" s="52" t="str">
        <f t="shared" si="190"/>
        <v>10504</v>
      </c>
      <c r="BA552" s="52" t="str">
        <f>VLOOKUP(A552,'BAT Grundtabelle'!A:U,21,0)</f>
        <v>ja</v>
      </c>
      <c r="BB552" s="52" t="str">
        <f t="shared" si="191"/>
        <v>nein</v>
      </c>
      <c r="BC552" s="52" t="str">
        <f t="shared" si="192"/>
        <v>10504</v>
      </c>
      <c r="BD552" s="52" t="str">
        <f t="shared" si="193"/>
        <v>Fahrgastschiff, Fähre</v>
      </c>
      <c r="BE552" s="52" t="str">
        <f t="shared" si="194"/>
        <v>Unternehmen</v>
      </c>
      <c r="BF552" s="52">
        <f t="shared" si="195"/>
        <v>2</v>
      </c>
    </row>
    <row r="553" spans="1:58" hidden="1" x14ac:dyDescent="0.35">
      <c r="A553" s="107" t="s">
        <v>2920</v>
      </c>
      <c r="B553" s="75" t="s">
        <v>410</v>
      </c>
      <c r="C553" s="52" t="s">
        <v>3</v>
      </c>
      <c r="D553" s="52" t="s">
        <v>3</v>
      </c>
      <c r="E553" s="52" t="s">
        <v>2</v>
      </c>
      <c r="F553" s="52" t="s">
        <v>2</v>
      </c>
      <c r="G553" s="52" t="s">
        <v>2</v>
      </c>
      <c r="H553" s="52" t="s">
        <v>2</v>
      </c>
      <c r="I553" s="52" t="s">
        <v>3</v>
      </c>
      <c r="J553" s="52">
        <v>1</v>
      </c>
      <c r="K553" s="52" t="s">
        <v>2</v>
      </c>
      <c r="L553" s="52" t="s">
        <v>2</v>
      </c>
      <c r="M553" s="52" t="s">
        <v>2</v>
      </c>
      <c r="N553" s="52" t="s">
        <v>3</v>
      </c>
      <c r="P553" s="52" t="s">
        <v>4</v>
      </c>
      <c r="Q553" s="52" t="str">
        <f t="shared" ref="Q553:AF562" si="201">IF(ISERROR(FIND(Q$2,$P553,1)),"Nein","Ja")</f>
        <v>Nein</v>
      </c>
      <c r="R553" s="52" t="str">
        <f t="shared" si="201"/>
        <v>Nein</v>
      </c>
      <c r="S553" s="52" t="str">
        <f t="shared" si="201"/>
        <v>Nein</v>
      </c>
      <c r="T553" s="52" t="str">
        <f t="shared" si="201"/>
        <v>Nein</v>
      </c>
      <c r="U553" s="52" t="str">
        <f t="shared" si="201"/>
        <v>Nein</v>
      </c>
      <c r="V553" s="52" t="str">
        <f t="shared" si="201"/>
        <v>Nein</v>
      </c>
      <c r="W553" s="52" t="str">
        <f t="shared" si="201"/>
        <v>Nein</v>
      </c>
      <c r="X553" s="52" t="str">
        <f t="shared" si="201"/>
        <v>Nein</v>
      </c>
      <c r="Y553" s="52" t="str">
        <f t="shared" si="201"/>
        <v>Nein</v>
      </c>
      <c r="Z553" s="52" t="str">
        <f t="shared" si="201"/>
        <v>Nein</v>
      </c>
      <c r="AA553" s="52" t="str">
        <f t="shared" si="201"/>
        <v>Nein</v>
      </c>
      <c r="AB553" s="52" t="str">
        <f t="shared" si="201"/>
        <v>Nein</v>
      </c>
      <c r="AC553" s="52" t="str">
        <f t="shared" si="201"/>
        <v>Nein</v>
      </c>
      <c r="AD553" s="52" t="str">
        <f t="shared" si="201"/>
        <v>Nein</v>
      </c>
      <c r="AE553" s="52" t="str">
        <f t="shared" si="201"/>
        <v>Nein</v>
      </c>
      <c r="AF553" s="52" t="str">
        <f t="shared" si="201"/>
        <v>Nein</v>
      </c>
      <c r="AG553" s="61" t="str">
        <f>IF(Q553="Ja",VLOOKUP($Q$2,Plausis!A:E,5,0),IF(R553="Ja",VLOOKUP($R$2,Plausis!A:E,5,0),IF(T553="Ja",VLOOKUP($T$2,Plausis!A:E,5,0),IF(U553="Ja",VLOOKUP($U$2,Plausis!A:E,5,0),IF(AA553="Ja",VLOOKUP($AA$2,Plausis!A:E,5,0),IF(AC553="Ja",VLOOKUP($AC$2,Plausis!A:E,5,0),IF(AD553="Ja",VLOOKUP($AD$2,Plausis!A:E,5,0),"")))))))</f>
        <v/>
      </c>
      <c r="AH553" s="52" t="str">
        <f>IF(Y553="Ja",VLOOKUP($Y$2,Plausis!A:E,5,0),"")</f>
        <v/>
      </c>
      <c r="AI553" s="52" t="str">
        <f t="shared" si="183"/>
        <v>Ja</v>
      </c>
      <c r="AJ553" s="52" t="str">
        <f>IF(S553="Ja",VLOOKUP($S$2,Plausis!A:E,5,0),IF(V553="Ja",VLOOKUP($V$2,Plausis!A:E,5,0),IF(X553="Ja",VLOOKUP($X$2,Plausis!A:E,5,0),"")))</f>
        <v/>
      </c>
      <c r="AL553" s="52" t="s">
        <v>2</v>
      </c>
      <c r="AM553" s="114">
        <v>45531</v>
      </c>
      <c r="AN553" s="52" t="s">
        <v>4467</v>
      </c>
      <c r="AO553" s="52" t="str">
        <f>VLOOKUP(B553,'BAT Grundtabelle'!B:T,19,0)</f>
        <v>ja</v>
      </c>
      <c r="AP553" s="105" t="str">
        <f t="shared" si="184"/>
        <v>10505</v>
      </c>
      <c r="AQ553" s="52" t="str">
        <f t="shared" si="185"/>
        <v>Fahrgeschäft (Schausteller)</v>
      </c>
      <c r="AR553" s="52" t="b">
        <f t="shared" si="200"/>
        <v>0</v>
      </c>
      <c r="AS553" s="52" t="b">
        <f t="shared" si="200"/>
        <v>0</v>
      </c>
      <c r="AT553" s="52" t="b">
        <f t="shared" si="200"/>
        <v>0</v>
      </c>
      <c r="AU553" s="52">
        <f t="shared" si="186"/>
        <v>1</v>
      </c>
      <c r="AW553" s="52" t="b">
        <f t="shared" si="187"/>
        <v>0</v>
      </c>
      <c r="AX553" s="52" t="str">
        <f t="shared" si="188"/>
        <v>Unternehmen</v>
      </c>
      <c r="AY553" s="52" t="b">
        <f t="shared" si="189"/>
        <v>0</v>
      </c>
      <c r="AZ553" s="52" t="str">
        <f t="shared" si="190"/>
        <v>10505</v>
      </c>
      <c r="BA553" s="52" t="str">
        <f>VLOOKUP(A553,'BAT Grundtabelle'!A:U,21,0)</f>
        <v>ja</v>
      </c>
      <c r="BB553" s="52" t="str">
        <f t="shared" si="191"/>
        <v>nein</v>
      </c>
      <c r="BC553" s="52" t="str">
        <f t="shared" si="192"/>
        <v>10505</v>
      </c>
      <c r="BD553" s="52" t="str">
        <f t="shared" si="193"/>
        <v>Fahrgeschäft (Schausteller)</v>
      </c>
      <c r="BE553" s="52" t="str">
        <f t="shared" si="194"/>
        <v>Unternehmen</v>
      </c>
      <c r="BF553" s="52">
        <f t="shared" si="195"/>
        <v>1</v>
      </c>
    </row>
    <row r="554" spans="1:58" hidden="1" x14ac:dyDescent="0.35">
      <c r="A554" s="107" t="s">
        <v>2921</v>
      </c>
      <c r="B554" s="75" t="s">
        <v>1943</v>
      </c>
      <c r="C554" s="52" t="s">
        <v>3</v>
      </c>
      <c r="D554" s="52" t="s">
        <v>3</v>
      </c>
      <c r="E554" s="52" t="s">
        <v>2</v>
      </c>
      <c r="F554" s="52" t="s">
        <v>2</v>
      </c>
      <c r="G554" s="52" t="s">
        <v>2</v>
      </c>
      <c r="H554" s="52" t="s">
        <v>2</v>
      </c>
      <c r="I554" s="52" t="s">
        <v>3</v>
      </c>
      <c r="J554" s="52">
        <v>1</v>
      </c>
      <c r="K554" s="52" t="s">
        <v>2</v>
      </c>
      <c r="L554" s="52" t="s">
        <v>2</v>
      </c>
      <c r="M554" s="52" t="s">
        <v>2</v>
      </c>
      <c r="N554" s="52" t="s">
        <v>3</v>
      </c>
      <c r="P554" s="52" t="s">
        <v>4</v>
      </c>
      <c r="Q554" s="52" t="str">
        <f t="shared" si="201"/>
        <v>Nein</v>
      </c>
      <c r="R554" s="52" t="str">
        <f t="shared" si="201"/>
        <v>Nein</v>
      </c>
      <c r="S554" s="52" t="str">
        <f t="shared" si="201"/>
        <v>Nein</v>
      </c>
      <c r="T554" s="52" t="str">
        <f t="shared" si="201"/>
        <v>Nein</v>
      </c>
      <c r="U554" s="52" t="str">
        <f t="shared" si="201"/>
        <v>Nein</v>
      </c>
      <c r="V554" s="52" t="str">
        <f t="shared" si="201"/>
        <v>Nein</v>
      </c>
      <c r="W554" s="52" t="str">
        <f t="shared" si="201"/>
        <v>Nein</v>
      </c>
      <c r="X554" s="52" t="str">
        <f t="shared" si="201"/>
        <v>Nein</v>
      </c>
      <c r="Y554" s="52" t="str">
        <f t="shared" si="201"/>
        <v>Nein</v>
      </c>
      <c r="Z554" s="52" t="str">
        <f t="shared" si="201"/>
        <v>Nein</v>
      </c>
      <c r="AA554" s="52" t="str">
        <f t="shared" si="201"/>
        <v>Nein</v>
      </c>
      <c r="AB554" s="52" t="str">
        <f t="shared" si="201"/>
        <v>Nein</v>
      </c>
      <c r="AC554" s="52" t="str">
        <f t="shared" si="201"/>
        <v>Nein</v>
      </c>
      <c r="AD554" s="52" t="str">
        <f t="shared" si="201"/>
        <v>Nein</v>
      </c>
      <c r="AE554" s="52" t="str">
        <f t="shared" si="201"/>
        <v>Nein</v>
      </c>
      <c r="AF554" s="52" t="str">
        <f t="shared" si="201"/>
        <v>Nein</v>
      </c>
      <c r="AG554" s="61" t="str">
        <f>IF(Q554="Ja",VLOOKUP($Q$2,Plausis!A:E,5,0),IF(R554="Ja",VLOOKUP($R$2,Plausis!A:E,5,0),IF(T554="Ja",VLOOKUP($T$2,Plausis!A:E,5,0),IF(U554="Ja",VLOOKUP($U$2,Plausis!A:E,5,0),IF(AA554="Ja",VLOOKUP($AA$2,Plausis!A:E,5,0),IF(AC554="Ja",VLOOKUP($AC$2,Plausis!A:E,5,0),IF(AD554="Ja",VLOOKUP($AD$2,Plausis!A:E,5,0),"")))))))</f>
        <v/>
      </c>
      <c r="AH554" s="52" t="str">
        <f>IF(Y554="Ja",VLOOKUP($Y$2,Plausis!A:E,5,0),"")</f>
        <v/>
      </c>
      <c r="AI554" s="52" t="str">
        <f t="shared" si="183"/>
        <v>Ja</v>
      </c>
      <c r="AJ554" s="52" t="str">
        <f>IF(S554="Ja",VLOOKUP($S$2,Plausis!A:E,5,0),IF(V554="Ja",VLOOKUP($V$2,Plausis!A:E,5,0),IF(X554="Ja",VLOOKUP($X$2,Plausis!A:E,5,0),"")))</f>
        <v/>
      </c>
      <c r="AL554" s="52" t="s">
        <v>3</v>
      </c>
      <c r="AM554" s="114">
        <v>45531</v>
      </c>
      <c r="AN554" s="52" t="s">
        <v>4467</v>
      </c>
      <c r="AO554" s="52" t="str">
        <f>VLOOKUP(B554,'BAT Grundtabelle'!B:T,19,0)</f>
        <v>ja</v>
      </c>
      <c r="AP554" s="105" t="str">
        <f t="shared" si="184"/>
        <v>10506</v>
      </c>
      <c r="AQ554" s="52" t="str">
        <f t="shared" si="185"/>
        <v>Fahrlehrer</v>
      </c>
      <c r="AR554" s="52" t="b">
        <f t="shared" si="200"/>
        <v>0</v>
      </c>
      <c r="AS554" s="52" t="b">
        <f t="shared" si="200"/>
        <v>0</v>
      </c>
      <c r="AT554" s="52" t="b">
        <f t="shared" si="200"/>
        <v>0</v>
      </c>
      <c r="AU554" s="52">
        <f t="shared" si="186"/>
        <v>1</v>
      </c>
      <c r="AW554" s="52" t="b">
        <f t="shared" si="187"/>
        <v>0</v>
      </c>
      <c r="AX554" s="52" t="str">
        <f t="shared" si="188"/>
        <v>Unternehmen</v>
      </c>
      <c r="AY554" s="52" t="b">
        <f t="shared" si="189"/>
        <v>0</v>
      </c>
      <c r="AZ554" s="52" t="str">
        <f t="shared" si="190"/>
        <v>10506</v>
      </c>
      <c r="BA554" s="52" t="str">
        <f>VLOOKUP(A554,'BAT Grundtabelle'!A:U,21,0)</f>
        <v>ja</v>
      </c>
      <c r="BB554" s="52" t="str">
        <f t="shared" si="191"/>
        <v>nein</v>
      </c>
      <c r="BC554" s="52" t="str">
        <f t="shared" si="192"/>
        <v>10506</v>
      </c>
      <c r="BD554" s="52" t="str">
        <f t="shared" si="193"/>
        <v>Fahrlehrer</v>
      </c>
      <c r="BE554" s="52" t="str">
        <f t="shared" si="194"/>
        <v>Unternehmen</v>
      </c>
      <c r="BF554" s="52">
        <f t="shared" si="195"/>
        <v>1</v>
      </c>
    </row>
    <row r="555" spans="1:58" hidden="1" x14ac:dyDescent="0.35">
      <c r="A555" s="107" t="s">
        <v>189</v>
      </c>
      <c r="B555" s="75" t="s">
        <v>2049</v>
      </c>
      <c r="C555" s="52" t="s">
        <v>3</v>
      </c>
      <c r="D555" s="52" t="s">
        <v>3</v>
      </c>
      <c r="E555" s="52" t="s">
        <v>2</v>
      </c>
      <c r="F555" s="52" t="s">
        <v>2</v>
      </c>
      <c r="G555" s="52" t="s">
        <v>2</v>
      </c>
      <c r="H555" s="52" t="s">
        <v>2</v>
      </c>
      <c r="I555" s="52" t="s">
        <v>3</v>
      </c>
      <c r="J555" s="52">
        <v>1</v>
      </c>
      <c r="K555" s="52" t="s">
        <v>2</v>
      </c>
      <c r="L555" s="52" t="s">
        <v>2</v>
      </c>
      <c r="M555" s="52" t="s">
        <v>2</v>
      </c>
      <c r="N555" s="52" t="s">
        <v>3</v>
      </c>
      <c r="P555" s="52" t="s">
        <v>4</v>
      </c>
      <c r="Q555" s="52" t="str">
        <f t="shared" si="201"/>
        <v>Nein</v>
      </c>
      <c r="R555" s="52" t="str">
        <f t="shared" si="201"/>
        <v>Nein</v>
      </c>
      <c r="S555" s="52" t="str">
        <f t="shared" si="201"/>
        <v>Nein</v>
      </c>
      <c r="T555" s="52" t="str">
        <f t="shared" si="201"/>
        <v>Nein</v>
      </c>
      <c r="U555" s="52" t="str">
        <f t="shared" si="201"/>
        <v>Nein</v>
      </c>
      <c r="V555" s="52" t="str">
        <f t="shared" si="201"/>
        <v>Nein</v>
      </c>
      <c r="W555" s="52" t="str">
        <f t="shared" si="201"/>
        <v>Nein</v>
      </c>
      <c r="X555" s="52" t="str">
        <f t="shared" si="201"/>
        <v>Nein</v>
      </c>
      <c r="Y555" s="52" t="str">
        <f t="shared" si="201"/>
        <v>Nein</v>
      </c>
      <c r="Z555" s="52" t="str">
        <f t="shared" si="201"/>
        <v>Nein</v>
      </c>
      <c r="AA555" s="52" t="str">
        <f t="shared" si="201"/>
        <v>Nein</v>
      </c>
      <c r="AB555" s="52" t="str">
        <f t="shared" si="201"/>
        <v>Nein</v>
      </c>
      <c r="AC555" s="52" t="str">
        <f t="shared" si="201"/>
        <v>Nein</v>
      </c>
      <c r="AD555" s="52" t="str">
        <f t="shared" si="201"/>
        <v>Nein</v>
      </c>
      <c r="AE555" s="52" t="str">
        <f t="shared" si="201"/>
        <v>Nein</v>
      </c>
      <c r="AF555" s="52" t="str">
        <f t="shared" si="201"/>
        <v>Nein</v>
      </c>
      <c r="AG555" s="61" t="str">
        <f>IF(Q555="Ja",VLOOKUP($Q$2,Plausis!A:E,5,0),IF(R555="Ja",VLOOKUP($R$2,Plausis!A:E,5,0),IF(T555="Ja",VLOOKUP($T$2,Plausis!A:E,5,0),IF(U555="Ja",VLOOKUP($U$2,Plausis!A:E,5,0),IF(AA555="Ja",VLOOKUP($AA$2,Plausis!A:E,5,0),IF(AC555="Ja",VLOOKUP($AC$2,Plausis!A:E,5,0),IF(AD555="Ja",VLOOKUP($AD$2,Plausis!A:E,5,0),"")))))))</f>
        <v/>
      </c>
      <c r="AH555" s="52" t="str">
        <f>IF(Y555="Ja",VLOOKUP($Y$2,Plausis!A:E,5,0),"")</f>
        <v/>
      </c>
      <c r="AI555" s="52" t="str">
        <f t="shared" si="183"/>
        <v>Ja</v>
      </c>
      <c r="AJ555" s="52" t="str">
        <f>IF(S555="Ja",VLOOKUP($S$2,Plausis!A:E,5,0),IF(V555="Ja",VLOOKUP($V$2,Plausis!A:E,5,0),IF(X555="Ja",VLOOKUP($X$2,Plausis!A:E,5,0),"")))</f>
        <v/>
      </c>
      <c r="AL555" s="52" t="s">
        <v>3</v>
      </c>
      <c r="AM555" s="114">
        <v>45531</v>
      </c>
      <c r="AN555" s="52" t="s">
        <v>4467</v>
      </c>
      <c r="AO555" s="52" t="str">
        <f>VLOOKUP(B555,'BAT Grundtabelle'!B:T,19,0)</f>
        <v>ja</v>
      </c>
      <c r="AP555" s="105" t="str">
        <f t="shared" si="184"/>
        <v>1524</v>
      </c>
      <c r="AQ555" s="52" t="str">
        <f t="shared" si="185"/>
        <v>Fahrradhandel und -reparatur</v>
      </c>
      <c r="AR555" s="52" t="b">
        <f t="shared" si="200"/>
        <v>0</v>
      </c>
      <c r="AS555" s="52" t="b">
        <f t="shared" si="200"/>
        <v>0</v>
      </c>
      <c r="AT555" s="52" t="b">
        <f t="shared" si="200"/>
        <v>0</v>
      </c>
      <c r="AU555" s="52">
        <f t="shared" si="186"/>
        <v>1</v>
      </c>
      <c r="AW555" s="52" t="b">
        <f t="shared" si="187"/>
        <v>0</v>
      </c>
      <c r="AX555" s="52" t="str">
        <f t="shared" si="188"/>
        <v>Unternehmen</v>
      </c>
      <c r="AY555" s="52" t="b">
        <f t="shared" si="189"/>
        <v>0</v>
      </c>
      <c r="AZ555" s="52" t="str">
        <f t="shared" si="190"/>
        <v>1524</v>
      </c>
      <c r="BA555" s="52" t="str">
        <f>VLOOKUP(A555,'BAT Grundtabelle'!A:U,21,0)</f>
        <v>ja</v>
      </c>
      <c r="BB555" s="52" t="str">
        <f t="shared" si="191"/>
        <v>nein</v>
      </c>
      <c r="BC555" s="52" t="str">
        <f t="shared" si="192"/>
        <v>1524</v>
      </c>
      <c r="BD555" s="52" t="str">
        <f t="shared" si="193"/>
        <v>Fahrradhandel und -reparatur</v>
      </c>
      <c r="BE555" s="52" t="str">
        <f t="shared" si="194"/>
        <v>Unternehmen</v>
      </c>
      <c r="BF555" s="52">
        <f t="shared" si="195"/>
        <v>1</v>
      </c>
    </row>
    <row r="556" spans="1:58" hidden="1" x14ac:dyDescent="0.35">
      <c r="A556" s="107" t="s">
        <v>2922</v>
      </c>
      <c r="B556" s="75" t="s">
        <v>795</v>
      </c>
      <c r="C556" s="52" t="s">
        <v>3</v>
      </c>
      <c r="D556" s="52" t="s">
        <v>3</v>
      </c>
      <c r="E556" s="52" t="s">
        <v>2</v>
      </c>
      <c r="F556" s="52" t="s">
        <v>2</v>
      </c>
      <c r="G556" s="52" t="s">
        <v>2</v>
      </c>
      <c r="H556" s="52" t="s">
        <v>2</v>
      </c>
      <c r="I556" s="52" t="s">
        <v>3</v>
      </c>
      <c r="J556" s="52">
        <v>1</v>
      </c>
      <c r="K556" s="52" t="s">
        <v>2</v>
      </c>
      <c r="L556" s="52" t="s">
        <v>2</v>
      </c>
      <c r="M556" s="52" t="s">
        <v>2</v>
      </c>
      <c r="N556" s="52" t="s">
        <v>3</v>
      </c>
      <c r="P556" s="52" t="s">
        <v>4</v>
      </c>
      <c r="Q556" s="52" t="str">
        <f t="shared" si="201"/>
        <v>Nein</v>
      </c>
      <c r="R556" s="52" t="str">
        <f t="shared" si="201"/>
        <v>Nein</v>
      </c>
      <c r="S556" s="52" t="str">
        <f t="shared" si="201"/>
        <v>Nein</v>
      </c>
      <c r="T556" s="52" t="str">
        <f t="shared" si="201"/>
        <v>Nein</v>
      </c>
      <c r="U556" s="52" t="str">
        <f t="shared" si="201"/>
        <v>Nein</v>
      </c>
      <c r="V556" s="52" t="str">
        <f t="shared" si="201"/>
        <v>Nein</v>
      </c>
      <c r="W556" s="52" t="str">
        <f t="shared" si="201"/>
        <v>Nein</v>
      </c>
      <c r="X556" s="52" t="str">
        <f t="shared" si="201"/>
        <v>Nein</v>
      </c>
      <c r="Y556" s="52" t="str">
        <f t="shared" si="201"/>
        <v>Nein</v>
      </c>
      <c r="Z556" s="52" t="str">
        <f t="shared" si="201"/>
        <v>Nein</v>
      </c>
      <c r="AA556" s="52" t="str">
        <f t="shared" si="201"/>
        <v>Nein</v>
      </c>
      <c r="AB556" s="52" t="str">
        <f t="shared" si="201"/>
        <v>Nein</v>
      </c>
      <c r="AC556" s="52" t="str">
        <f t="shared" si="201"/>
        <v>Nein</v>
      </c>
      <c r="AD556" s="52" t="str">
        <f t="shared" si="201"/>
        <v>Nein</v>
      </c>
      <c r="AE556" s="52" t="str">
        <f t="shared" si="201"/>
        <v>Nein</v>
      </c>
      <c r="AF556" s="52" t="str">
        <f t="shared" si="201"/>
        <v>Nein</v>
      </c>
      <c r="AG556" s="61" t="str">
        <f>IF(Q556="Ja",VLOOKUP($Q$2,Plausis!A:E,5,0),IF(R556="Ja",VLOOKUP($R$2,Plausis!A:E,5,0),IF(T556="Ja",VLOOKUP($T$2,Plausis!A:E,5,0),IF(U556="Ja",VLOOKUP($U$2,Plausis!A:E,5,0),IF(AA556="Ja",VLOOKUP($AA$2,Plausis!A:E,5,0),IF(AC556="Ja",VLOOKUP($AC$2,Plausis!A:E,5,0),IF(AD556="Ja",VLOOKUP($AD$2,Plausis!A:E,5,0),"")))))))</f>
        <v/>
      </c>
      <c r="AH556" s="52" t="str">
        <f>IF(Y556="Ja",VLOOKUP($Y$2,Plausis!A:E,5,0),"")</f>
        <v/>
      </c>
      <c r="AI556" s="52" t="str">
        <f t="shared" si="183"/>
        <v>Ja</v>
      </c>
      <c r="AJ556" s="52" t="str">
        <f>IF(S556="Ja",VLOOKUP($S$2,Plausis!A:E,5,0),IF(V556="Ja",VLOOKUP($V$2,Plausis!A:E,5,0),IF(X556="Ja",VLOOKUP($X$2,Plausis!A:E,5,0),"")))</f>
        <v/>
      </c>
      <c r="AL556" s="52" t="s">
        <v>2</v>
      </c>
      <c r="AM556" s="114">
        <v>45531</v>
      </c>
      <c r="AN556" s="52" t="s">
        <v>4467</v>
      </c>
      <c r="AO556" s="52" t="str">
        <f>VLOOKUP(B556,'BAT Grundtabelle'!B:T,19,0)</f>
        <v>ja</v>
      </c>
      <c r="AP556" s="105" t="str">
        <f t="shared" si="184"/>
        <v>10507</v>
      </c>
      <c r="AQ556" s="52" t="str">
        <f t="shared" si="185"/>
        <v>Fahrradhersteller</v>
      </c>
      <c r="AR556" s="52" t="b">
        <f t="shared" si="200"/>
        <v>0</v>
      </c>
      <c r="AS556" s="52" t="b">
        <f t="shared" si="200"/>
        <v>0</v>
      </c>
      <c r="AT556" s="52" t="b">
        <f t="shared" si="200"/>
        <v>0</v>
      </c>
      <c r="AU556" s="52">
        <f t="shared" si="186"/>
        <v>1</v>
      </c>
      <c r="AW556" s="52" t="b">
        <f t="shared" si="187"/>
        <v>0</v>
      </c>
      <c r="AX556" s="52" t="str">
        <f t="shared" si="188"/>
        <v>Unternehmen</v>
      </c>
      <c r="AY556" s="52" t="b">
        <f t="shared" si="189"/>
        <v>0</v>
      </c>
      <c r="AZ556" s="52" t="str">
        <f t="shared" si="190"/>
        <v>10507</v>
      </c>
      <c r="BA556" s="52" t="str">
        <f>VLOOKUP(A556,'BAT Grundtabelle'!A:U,21,0)</f>
        <v>ja</v>
      </c>
      <c r="BB556" s="52" t="str">
        <f t="shared" si="191"/>
        <v>nein</v>
      </c>
      <c r="BC556" s="52" t="str">
        <f t="shared" si="192"/>
        <v>10507</v>
      </c>
      <c r="BD556" s="52" t="str">
        <f t="shared" si="193"/>
        <v>Fahrradhersteller</v>
      </c>
      <c r="BE556" s="52" t="str">
        <f t="shared" si="194"/>
        <v>Unternehmen</v>
      </c>
      <c r="BF556" s="52">
        <f t="shared" si="195"/>
        <v>1</v>
      </c>
    </row>
    <row r="557" spans="1:58" hidden="1" x14ac:dyDescent="0.35">
      <c r="A557" s="107" t="s">
        <v>2923</v>
      </c>
      <c r="B557" s="75" t="s">
        <v>188</v>
      </c>
      <c r="C557" s="52" t="s">
        <v>3</v>
      </c>
      <c r="D557" s="52" t="s">
        <v>3</v>
      </c>
      <c r="E557" s="52" t="s">
        <v>2</v>
      </c>
      <c r="F557" s="52" t="s">
        <v>2</v>
      </c>
      <c r="G557" s="52" t="s">
        <v>2</v>
      </c>
      <c r="H557" s="52" t="s">
        <v>2</v>
      </c>
      <c r="I557" s="52" t="s">
        <v>3</v>
      </c>
      <c r="J557" s="52">
        <v>1</v>
      </c>
      <c r="K557" s="52" t="s">
        <v>2</v>
      </c>
      <c r="L557" s="52" t="s">
        <v>2</v>
      </c>
      <c r="M557" s="52" t="s">
        <v>2</v>
      </c>
      <c r="N557" s="52" t="s">
        <v>3</v>
      </c>
      <c r="P557" s="52" t="s">
        <v>4</v>
      </c>
      <c r="Q557" s="52" t="str">
        <f t="shared" si="201"/>
        <v>Nein</v>
      </c>
      <c r="R557" s="52" t="str">
        <f t="shared" si="201"/>
        <v>Nein</v>
      </c>
      <c r="S557" s="52" t="str">
        <f t="shared" si="201"/>
        <v>Nein</v>
      </c>
      <c r="T557" s="52" t="str">
        <f t="shared" si="201"/>
        <v>Nein</v>
      </c>
      <c r="U557" s="52" t="str">
        <f t="shared" si="201"/>
        <v>Nein</v>
      </c>
      <c r="V557" s="52" t="str">
        <f t="shared" si="201"/>
        <v>Nein</v>
      </c>
      <c r="W557" s="52" t="str">
        <f t="shared" si="201"/>
        <v>Nein</v>
      </c>
      <c r="X557" s="52" t="str">
        <f t="shared" si="201"/>
        <v>Nein</v>
      </c>
      <c r="Y557" s="52" t="str">
        <f t="shared" si="201"/>
        <v>Nein</v>
      </c>
      <c r="Z557" s="52" t="str">
        <f t="shared" si="201"/>
        <v>Nein</v>
      </c>
      <c r="AA557" s="52" t="str">
        <f t="shared" si="201"/>
        <v>Nein</v>
      </c>
      <c r="AB557" s="52" t="str">
        <f t="shared" si="201"/>
        <v>Nein</v>
      </c>
      <c r="AC557" s="52" t="str">
        <f t="shared" si="201"/>
        <v>Nein</v>
      </c>
      <c r="AD557" s="52" t="str">
        <f t="shared" si="201"/>
        <v>Nein</v>
      </c>
      <c r="AE557" s="52" t="str">
        <f t="shared" si="201"/>
        <v>Nein</v>
      </c>
      <c r="AF557" s="52" t="str">
        <f t="shared" si="201"/>
        <v>Nein</v>
      </c>
      <c r="AG557" s="61" t="str">
        <f>IF(Q557="Ja",VLOOKUP($Q$2,Plausis!A:E,5,0),IF(R557="Ja",VLOOKUP($R$2,Plausis!A:E,5,0),IF(T557="Ja",VLOOKUP($T$2,Plausis!A:E,5,0),IF(U557="Ja",VLOOKUP($U$2,Plausis!A:E,5,0),IF(AA557="Ja",VLOOKUP($AA$2,Plausis!A:E,5,0),IF(AC557="Ja",VLOOKUP($AC$2,Plausis!A:E,5,0),IF(AD557="Ja",VLOOKUP($AD$2,Plausis!A:E,5,0),"")))))))</f>
        <v/>
      </c>
      <c r="AH557" s="52" t="str">
        <f>IF(Y557="Ja",VLOOKUP($Y$2,Plausis!A:E,5,0),"")</f>
        <v/>
      </c>
      <c r="AI557" s="52" t="str">
        <f t="shared" si="183"/>
        <v>Ja</v>
      </c>
      <c r="AJ557" s="52" t="str">
        <f>IF(S557="Ja",VLOOKUP($S$2,Plausis!A:E,5,0),IF(V557="Ja",VLOOKUP($V$2,Plausis!A:E,5,0),IF(X557="Ja",VLOOKUP($X$2,Plausis!A:E,5,0),"")))</f>
        <v/>
      </c>
      <c r="AL557" s="52" t="s">
        <v>3</v>
      </c>
      <c r="AM557" s="114">
        <v>45531</v>
      </c>
      <c r="AN557" s="52" t="s">
        <v>4467</v>
      </c>
      <c r="AO557" s="52" t="str">
        <f>VLOOKUP(B557,'BAT Grundtabelle'!B:T,19,0)</f>
        <v>ja</v>
      </c>
      <c r="AP557" s="105" t="str">
        <f t="shared" si="184"/>
        <v>10508</v>
      </c>
      <c r="AQ557" s="52" t="str">
        <f t="shared" si="185"/>
        <v>Fahrradreparatur</v>
      </c>
      <c r="AR557" s="52" t="b">
        <f t="shared" si="200"/>
        <v>0</v>
      </c>
      <c r="AS557" s="52" t="b">
        <f t="shared" si="200"/>
        <v>0</v>
      </c>
      <c r="AT557" s="52" t="b">
        <f t="shared" si="200"/>
        <v>0</v>
      </c>
      <c r="AU557" s="52">
        <f t="shared" si="186"/>
        <v>1</v>
      </c>
      <c r="AW557" s="52" t="b">
        <f t="shared" si="187"/>
        <v>0</v>
      </c>
      <c r="AX557" s="52" t="str">
        <f t="shared" si="188"/>
        <v>Unternehmen</v>
      </c>
      <c r="AY557" s="52" t="b">
        <f t="shared" si="189"/>
        <v>0</v>
      </c>
      <c r="AZ557" s="52" t="str">
        <f t="shared" si="190"/>
        <v>10508</v>
      </c>
      <c r="BA557" s="52" t="str">
        <f>VLOOKUP(A557,'BAT Grundtabelle'!A:U,21,0)</f>
        <v>ja</v>
      </c>
      <c r="BB557" s="52" t="str">
        <f t="shared" si="191"/>
        <v>nein</v>
      </c>
      <c r="BC557" s="52" t="str">
        <f t="shared" si="192"/>
        <v>10508</v>
      </c>
      <c r="BD557" s="52" t="str">
        <f t="shared" si="193"/>
        <v>Fahrradreparatur</v>
      </c>
      <c r="BE557" s="52" t="str">
        <f t="shared" si="194"/>
        <v>Unternehmen</v>
      </c>
      <c r="BF557" s="52">
        <f t="shared" si="195"/>
        <v>1</v>
      </c>
    </row>
    <row r="558" spans="1:58" hidden="1" x14ac:dyDescent="0.35">
      <c r="A558" s="107" t="s">
        <v>2924</v>
      </c>
      <c r="B558" s="75" t="s">
        <v>1487</v>
      </c>
      <c r="C558" s="52" t="s">
        <v>3</v>
      </c>
      <c r="D558" s="52" t="s">
        <v>3</v>
      </c>
      <c r="E558" s="52" t="s">
        <v>2</v>
      </c>
      <c r="F558" s="52" t="s">
        <v>2</v>
      </c>
      <c r="G558" s="52" t="s">
        <v>2</v>
      </c>
      <c r="H558" s="52" t="s">
        <v>2</v>
      </c>
      <c r="I558" s="52" t="s">
        <v>3</v>
      </c>
      <c r="J558" s="52">
        <v>1</v>
      </c>
      <c r="K558" s="52" t="s">
        <v>2</v>
      </c>
      <c r="L558" s="52" t="s">
        <v>2</v>
      </c>
      <c r="M558" s="52" t="s">
        <v>2</v>
      </c>
      <c r="N558" s="52" t="s">
        <v>3</v>
      </c>
      <c r="P558" s="52" t="s">
        <v>4</v>
      </c>
      <c r="Q558" s="52" t="str">
        <f t="shared" si="201"/>
        <v>Nein</v>
      </c>
      <c r="R558" s="52" t="str">
        <f t="shared" si="201"/>
        <v>Nein</v>
      </c>
      <c r="S558" s="52" t="str">
        <f t="shared" si="201"/>
        <v>Nein</v>
      </c>
      <c r="T558" s="52" t="str">
        <f t="shared" si="201"/>
        <v>Nein</v>
      </c>
      <c r="U558" s="52" t="str">
        <f t="shared" si="201"/>
        <v>Nein</v>
      </c>
      <c r="V558" s="52" t="str">
        <f t="shared" si="201"/>
        <v>Nein</v>
      </c>
      <c r="W558" s="52" t="str">
        <f t="shared" si="201"/>
        <v>Nein</v>
      </c>
      <c r="X558" s="52" t="str">
        <f t="shared" si="201"/>
        <v>Nein</v>
      </c>
      <c r="Y558" s="52" t="str">
        <f t="shared" si="201"/>
        <v>Nein</v>
      </c>
      <c r="Z558" s="52" t="str">
        <f t="shared" si="201"/>
        <v>Nein</v>
      </c>
      <c r="AA558" s="52" t="str">
        <f t="shared" si="201"/>
        <v>Nein</v>
      </c>
      <c r="AB558" s="52" t="str">
        <f t="shared" si="201"/>
        <v>Nein</v>
      </c>
      <c r="AC558" s="52" t="str">
        <f t="shared" si="201"/>
        <v>Nein</v>
      </c>
      <c r="AD558" s="52" t="str">
        <f t="shared" si="201"/>
        <v>Nein</v>
      </c>
      <c r="AE558" s="52" t="str">
        <f t="shared" si="201"/>
        <v>Nein</v>
      </c>
      <c r="AF558" s="52" t="str">
        <f t="shared" si="201"/>
        <v>Nein</v>
      </c>
      <c r="AG558" s="61" t="str">
        <f>IF(Q558="Ja",VLOOKUP($Q$2,Plausis!A:E,5,0),IF(R558="Ja",VLOOKUP($R$2,Plausis!A:E,5,0),IF(T558="Ja",VLOOKUP($T$2,Plausis!A:E,5,0),IF(U558="Ja",VLOOKUP($U$2,Plausis!A:E,5,0),IF(AA558="Ja",VLOOKUP($AA$2,Plausis!A:E,5,0),IF(AC558="Ja",VLOOKUP($AC$2,Plausis!A:E,5,0),IF(AD558="Ja",VLOOKUP($AD$2,Plausis!A:E,5,0),"")))))))</f>
        <v/>
      </c>
      <c r="AH558" s="52" t="str">
        <f>IF(Y558="Ja",VLOOKUP($Y$2,Plausis!A:E,5,0),"")</f>
        <v/>
      </c>
      <c r="AI558" s="52" t="str">
        <f t="shared" si="183"/>
        <v>Ja</v>
      </c>
      <c r="AJ558" s="52" t="str">
        <f>IF(S558="Ja",VLOOKUP($S$2,Plausis!A:E,5,0),IF(V558="Ja",VLOOKUP($V$2,Plausis!A:E,5,0),IF(X558="Ja",VLOOKUP($X$2,Plausis!A:E,5,0),"")))</f>
        <v/>
      </c>
      <c r="AL558" s="52" t="s">
        <v>2</v>
      </c>
      <c r="AM558" s="114">
        <v>45531</v>
      </c>
      <c r="AN558" s="52" t="s">
        <v>4467</v>
      </c>
      <c r="AO558" s="52" t="str">
        <f>VLOOKUP(B558,'BAT Grundtabelle'!B:T,19,0)</f>
        <v>ja</v>
      </c>
      <c r="AP558" s="105" t="str">
        <f t="shared" si="184"/>
        <v>10509</v>
      </c>
      <c r="AQ558" s="52" t="str">
        <f t="shared" si="185"/>
        <v>Fahrrad-Taxi, Velo-Taxi, Rikscha-Dienst</v>
      </c>
      <c r="AR558" s="52" t="b">
        <f t="shared" si="200"/>
        <v>0</v>
      </c>
      <c r="AS558" s="52" t="b">
        <f t="shared" si="200"/>
        <v>0</v>
      </c>
      <c r="AT558" s="52" t="b">
        <f t="shared" si="200"/>
        <v>0</v>
      </c>
      <c r="AU558" s="52">
        <f t="shared" si="186"/>
        <v>1</v>
      </c>
      <c r="AW558" s="52" t="b">
        <f t="shared" si="187"/>
        <v>0</v>
      </c>
      <c r="AX558" s="52" t="str">
        <f t="shared" si="188"/>
        <v>Unternehmen</v>
      </c>
      <c r="AY558" s="52" t="b">
        <f t="shared" si="189"/>
        <v>0</v>
      </c>
      <c r="AZ558" s="52" t="str">
        <f t="shared" si="190"/>
        <v>10509</v>
      </c>
      <c r="BA558" s="52" t="str">
        <f>VLOOKUP(A558,'BAT Grundtabelle'!A:U,21,0)</f>
        <v>ja</v>
      </c>
      <c r="BB558" s="52" t="str">
        <f t="shared" si="191"/>
        <v>nein</v>
      </c>
      <c r="BC558" s="52" t="str">
        <f t="shared" si="192"/>
        <v>10509</v>
      </c>
      <c r="BD558" s="52" t="str">
        <f t="shared" si="193"/>
        <v>Fahrrad-Taxi, Velo-Taxi, Rikscha-Dienst</v>
      </c>
      <c r="BE558" s="52" t="str">
        <f t="shared" si="194"/>
        <v>Unternehmen</v>
      </c>
      <c r="BF558" s="52">
        <f t="shared" si="195"/>
        <v>1</v>
      </c>
    </row>
    <row r="559" spans="1:58" hidden="1" x14ac:dyDescent="0.35">
      <c r="A559" s="107" t="s">
        <v>2925</v>
      </c>
      <c r="B559" s="75" t="s">
        <v>1472</v>
      </c>
      <c r="C559" s="52" t="s">
        <v>3</v>
      </c>
      <c r="D559" s="52" t="s">
        <v>3</v>
      </c>
      <c r="E559" s="52" t="s">
        <v>2</v>
      </c>
      <c r="F559" s="52" t="s">
        <v>2</v>
      </c>
      <c r="G559" s="52" t="s">
        <v>2</v>
      </c>
      <c r="H559" s="52" t="s">
        <v>2</v>
      </c>
      <c r="I559" s="52" t="s">
        <v>3</v>
      </c>
      <c r="J559" s="52">
        <v>1</v>
      </c>
      <c r="K559" s="52" t="s">
        <v>2</v>
      </c>
      <c r="L559" s="52" t="s">
        <v>2</v>
      </c>
      <c r="M559" s="52" t="s">
        <v>2</v>
      </c>
      <c r="N559" s="52" t="s">
        <v>3</v>
      </c>
      <c r="P559" s="52" t="s">
        <v>4</v>
      </c>
      <c r="Q559" s="52" t="str">
        <f t="shared" si="201"/>
        <v>Nein</v>
      </c>
      <c r="R559" s="52" t="str">
        <f t="shared" si="201"/>
        <v>Nein</v>
      </c>
      <c r="S559" s="52" t="str">
        <f t="shared" si="201"/>
        <v>Nein</v>
      </c>
      <c r="T559" s="52" t="str">
        <f t="shared" si="201"/>
        <v>Nein</v>
      </c>
      <c r="U559" s="52" t="str">
        <f t="shared" si="201"/>
        <v>Nein</v>
      </c>
      <c r="V559" s="52" t="str">
        <f t="shared" si="201"/>
        <v>Nein</v>
      </c>
      <c r="W559" s="52" t="str">
        <f t="shared" si="201"/>
        <v>Nein</v>
      </c>
      <c r="X559" s="52" t="str">
        <f t="shared" si="201"/>
        <v>Nein</v>
      </c>
      <c r="Y559" s="52" t="str">
        <f t="shared" si="201"/>
        <v>Nein</v>
      </c>
      <c r="Z559" s="52" t="str">
        <f t="shared" si="201"/>
        <v>Nein</v>
      </c>
      <c r="AA559" s="52" t="str">
        <f t="shared" si="201"/>
        <v>Nein</v>
      </c>
      <c r="AB559" s="52" t="str">
        <f t="shared" si="201"/>
        <v>Nein</v>
      </c>
      <c r="AC559" s="52" t="str">
        <f t="shared" si="201"/>
        <v>Nein</v>
      </c>
      <c r="AD559" s="52" t="str">
        <f t="shared" si="201"/>
        <v>Nein</v>
      </c>
      <c r="AE559" s="52" t="str">
        <f t="shared" si="201"/>
        <v>Nein</v>
      </c>
      <c r="AF559" s="52" t="str">
        <f t="shared" si="201"/>
        <v>Nein</v>
      </c>
      <c r="AG559" s="61" t="str">
        <f>IF(Q559="Ja",VLOOKUP($Q$2,Plausis!A:E,5,0),IF(R559="Ja",VLOOKUP($R$2,Plausis!A:E,5,0),IF(T559="Ja",VLOOKUP($T$2,Plausis!A:E,5,0),IF(U559="Ja",VLOOKUP($U$2,Plausis!A:E,5,0),IF(AA559="Ja",VLOOKUP($AA$2,Plausis!A:E,5,0),IF(AC559="Ja",VLOOKUP($AC$2,Plausis!A:E,5,0),IF(AD559="Ja",VLOOKUP($AD$2,Plausis!A:E,5,0),"")))))))</f>
        <v/>
      </c>
      <c r="AH559" s="52" t="str">
        <f>IF(Y559="Ja",VLOOKUP($Y$2,Plausis!A:E,5,0),"")</f>
        <v/>
      </c>
      <c r="AI559" s="52" t="str">
        <f t="shared" si="183"/>
        <v>Ja</v>
      </c>
      <c r="AJ559" s="52" t="str">
        <f>IF(S559="Ja",VLOOKUP($S$2,Plausis!A:E,5,0),IF(V559="Ja",VLOOKUP($V$2,Plausis!A:E,5,0),IF(X559="Ja",VLOOKUP($X$2,Plausis!A:E,5,0),"")))</f>
        <v/>
      </c>
      <c r="AL559" s="52" t="s">
        <v>2</v>
      </c>
      <c r="AM559" s="114">
        <v>45531</v>
      </c>
      <c r="AN559" s="52" t="s">
        <v>4467</v>
      </c>
      <c r="AO559" s="52" t="str">
        <f>VLOOKUP(B559,'BAT Grundtabelle'!B:T,19,0)</f>
        <v>ja</v>
      </c>
      <c r="AP559" s="105" t="str">
        <f t="shared" si="184"/>
        <v>10510</v>
      </c>
      <c r="AQ559" s="52" t="str">
        <f t="shared" si="185"/>
        <v>Fahrradvermietung</v>
      </c>
      <c r="AR559" s="52" t="b">
        <f t="shared" si="200"/>
        <v>0</v>
      </c>
      <c r="AS559" s="52" t="b">
        <f t="shared" si="200"/>
        <v>0</v>
      </c>
      <c r="AT559" s="52" t="b">
        <f t="shared" si="200"/>
        <v>0</v>
      </c>
      <c r="AU559" s="52">
        <f t="shared" si="186"/>
        <v>1</v>
      </c>
      <c r="AW559" s="52" t="b">
        <f t="shared" si="187"/>
        <v>0</v>
      </c>
      <c r="AX559" s="52" t="str">
        <f t="shared" si="188"/>
        <v>Unternehmen</v>
      </c>
      <c r="AY559" s="52" t="b">
        <f t="shared" si="189"/>
        <v>0</v>
      </c>
      <c r="AZ559" s="52" t="str">
        <f t="shared" si="190"/>
        <v>10510</v>
      </c>
      <c r="BA559" s="52" t="str">
        <f>VLOOKUP(A559,'BAT Grundtabelle'!A:U,21,0)</f>
        <v>ja</v>
      </c>
      <c r="BB559" s="52" t="str">
        <f t="shared" si="191"/>
        <v>nein</v>
      </c>
      <c r="BC559" s="52" t="str">
        <f t="shared" si="192"/>
        <v>10510</v>
      </c>
      <c r="BD559" s="52" t="str">
        <f t="shared" si="193"/>
        <v>Fahrradvermietung</v>
      </c>
      <c r="BE559" s="52" t="str">
        <f t="shared" si="194"/>
        <v>Unternehmen</v>
      </c>
      <c r="BF559" s="52">
        <f t="shared" si="195"/>
        <v>1</v>
      </c>
    </row>
    <row r="560" spans="1:58" hidden="1" x14ac:dyDescent="0.35">
      <c r="A560" s="107" t="s">
        <v>2926</v>
      </c>
      <c r="B560" s="75" t="s">
        <v>1944</v>
      </c>
      <c r="C560" s="52" t="s">
        <v>3</v>
      </c>
      <c r="D560" s="52" t="s">
        <v>3</v>
      </c>
      <c r="E560" s="52" t="s">
        <v>2</v>
      </c>
      <c r="F560" s="52" t="s">
        <v>2</v>
      </c>
      <c r="G560" s="52" t="s">
        <v>2</v>
      </c>
      <c r="H560" s="52" t="s">
        <v>2</v>
      </c>
      <c r="I560" s="52" t="s">
        <v>3</v>
      </c>
      <c r="J560" s="52">
        <v>1</v>
      </c>
      <c r="K560" s="52" t="s">
        <v>2</v>
      </c>
      <c r="L560" s="52" t="s">
        <v>2</v>
      </c>
      <c r="M560" s="52" t="s">
        <v>2</v>
      </c>
      <c r="N560" s="52" t="s">
        <v>3</v>
      </c>
      <c r="P560" s="52" t="s">
        <v>4</v>
      </c>
      <c r="Q560" s="52" t="str">
        <f t="shared" si="201"/>
        <v>Nein</v>
      </c>
      <c r="R560" s="52" t="str">
        <f t="shared" si="201"/>
        <v>Nein</v>
      </c>
      <c r="S560" s="52" t="str">
        <f t="shared" si="201"/>
        <v>Nein</v>
      </c>
      <c r="T560" s="52" t="str">
        <f t="shared" si="201"/>
        <v>Nein</v>
      </c>
      <c r="U560" s="52" t="str">
        <f t="shared" si="201"/>
        <v>Nein</v>
      </c>
      <c r="V560" s="52" t="str">
        <f t="shared" si="201"/>
        <v>Nein</v>
      </c>
      <c r="W560" s="52" t="str">
        <f t="shared" si="201"/>
        <v>Nein</v>
      </c>
      <c r="X560" s="52" t="str">
        <f t="shared" si="201"/>
        <v>Nein</v>
      </c>
      <c r="Y560" s="52" t="str">
        <f t="shared" si="201"/>
        <v>Nein</v>
      </c>
      <c r="Z560" s="52" t="str">
        <f t="shared" si="201"/>
        <v>Nein</v>
      </c>
      <c r="AA560" s="52" t="str">
        <f t="shared" si="201"/>
        <v>Nein</v>
      </c>
      <c r="AB560" s="52" t="str">
        <f t="shared" si="201"/>
        <v>Nein</v>
      </c>
      <c r="AC560" s="52" t="str">
        <f t="shared" si="201"/>
        <v>Nein</v>
      </c>
      <c r="AD560" s="52" t="str">
        <f t="shared" si="201"/>
        <v>Nein</v>
      </c>
      <c r="AE560" s="52" t="str">
        <f t="shared" si="201"/>
        <v>Nein</v>
      </c>
      <c r="AF560" s="52" t="str">
        <f t="shared" si="201"/>
        <v>Nein</v>
      </c>
      <c r="AG560" s="61" t="str">
        <f>IF(Q560="Ja",VLOOKUP($Q$2,Plausis!A:E,5,0),IF(R560="Ja",VLOOKUP($R$2,Plausis!A:E,5,0),IF(T560="Ja",VLOOKUP($T$2,Plausis!A:E,5,0),IF(U560="Ja",VLOOKUP($U$2,Plausis!A:E,5,0),IF(AA560="Ja",VLOOKUP($AA$2,Plausis!A:E,5,0),IF(AC560="Ja",VLOOKUP($AC$2,Plausis!A:E,5,0),IF(AD560="Ja",VLOOKUP($AD$2,Plausis!A:E,5,0),"")))))))</f>
        <v/>
      </c>
      <c r="AH560" s="52" t="str">
        <f>IF(Y560="Ja",VLOOKUP($Y$2,Plausis!A:E,5,0),"")</f>
        <v/>
      </c>
      <c r="AI560" s="52" t="str">
        <f t="shared" si="183"/>
        <v>Ja</v>
      </c>
      <c r="AJ560" s="52" t="str">
        <f>IF(S560="Ja",VLOOKUP($S$2,Plausis!A:E,5,0),IF(V560="Ja",VLOOKUP($V$2,Plausis!A:E,5,0),IF(X560="Ja",VLOOKUP($X$2,Plausis!A:E,5,0),"")))</f>
        <v/>
      </c>
      <c r="AL560" s="52" t="s">
        <v>3</v>
      </c>
      <c r="AM560" s="114">
        <v>45531</v>
      </c>
      <c r="AN560" s="52" t="s">
        <v>4467</v>
      </c>
      <c r="AO560" s="52" t="str">
        <f>VLOOKUP(B560,'BAT Grundtabelle'!B:T,19,0)</f>
        <v>ja</v>
      </c>
      <c r="AP560" s="105" t="str">
        <f t="shared" si="184"/>
        <v>10511</v>
      </c>
      <c r="AQ560" s="52" t="str">
        <f t="shared" si="185"/>
        <v>Fahrschule</v>
      </c>
      <c r="AR560" s="52" t="b">
        <f t="shared" si="200"/>
        <v>0</v>
      </c>
      <c r="AS560" s="52" t="b">
        <f t="shared" si="200"/>
        <v>0</v>
      </c>
      <c r="AT560" s="52" t="b">
        <f t="shared" si="200"/>
        <v>0</v>
      </c>
      <c r="AU560" s="52">
        <f t="shared" si="186"/>
        <v>1</v>
      </c>
      <c r="AW560" s="52" t="b">
        <f t="shared" si="187"/>
        <v>0</v>
      </c>
      <c r="AX560" s="52" t="str">
        <f t="shared" si="188"/>
        <v>Unternehmen</v>
      </c>
      <c r="AY560" s="52" t="b">
        <f t="shared" si="189"/>
        <v>0</v>
      </c>
      <c r="AZ560" s="52" t="str">
        <f t="shared" si="190"/>
        <v>10511</v>
      </c>
      <c r="BA560" s="52" t="str">
        <f>VLOOKUP(A560,'BAT Grundtabelle'!A:U,21,0)</f>
        <v>ja</v>
      </c>
      <c r="BB560" s="52" t="str">
        <f t="shared" si="191"/>
        <v>nein</v>
      </c>
      <c r="BC560" s="52" t="str">
        <f t="shared" si="192"/>
        <v>10511</v>
      </c>
      <c r="BD560" s="52" t="str">
        <f t="shared" si="193"/>
        <v>Fahrschule</v>
      </c>
      <c r="BE560" s="52" t="str">
        <f t="shared" si="194"/>
        <v>Unternehmen</v>
      </c>
      <c r="BF560" s="52">
        <f t="shared" si="195"/>
        <v>1</v>
      </c>
    </row>
    <row r="561" spans="1:58" hidden="1" x14ac:dyDescent="0.35">
      <c r="A561" s="107" t="s">
        <v>2927</v>
      </c>
      <c r="B561" s="75" t="s">
        <v>1945</v>
      </c>
      <c r="C561" s="52" t="s">
        <v>3</v>
      </c>
      <c r="D561" s="52" t="s">
        <v>3</v>
      </c>
      <c r="E561" s="52" t="s">
        <v>2</v>
      </c>
      <c r="F561" s="52" t="s">
        <v>2</v>
      </c>
      <c r="G561" s="52" t="s">
        <v>2</v>
      </c>
      <c r="H561" s="52" t="s">
        <v>2</v>
      </c>
      <c r="I561" s="52" t="s">
        <v>3</v>
      </c>
      <c r="J561" s="52">
        <v>3</v>
      </c>
      <c r="K561" s="52" t="s">
        <v>2</v>
      </c>
      <c r="L561" s="52" t="s">
        <v>2</v>
      </c>
      <c r="M561" s="52" t="s">
        <v>2</v>
      </c>
      <c r="N561" s="52" t="s">
        <v>3</v>
      </c>
      <c r="P561" s="52" t="s">
        <v>4</v>
      </c>
      <c r="Q561" s="52" t="str">
        <f t="shared" si="201"/>
        <v>Nein</v>
      </c>
      <c r="R561" s="52" t="str">
        <f t="shared" si="201"/>
        <v>Nein</v>
      </c>
      <c r="S561" s="52" t="str">
        <f t="shared" si="201"/>
        <v>Nein</v>
      </c>
      <c r="T561" s="52" t="str">
        <f t="shared" si="201"/>
        <v>Nein</v>
      </c>
      <c r="U561" s="52" t="str">
        <f t="shared" si="201"/>
        <v>Nein</v>
      </c>
      <c r="V561" s="52" t="str">
        <f t="shared" si="201"/>
        <v>Nein</v>
      </c>
      <c r="W561" s="52" t="str">
        <f t="shared" si="201"/>
        <v>Nein</v>
      </c>
      <c r="X561" s="52" t="str">
        <f t="shared" si="201"/>
        <v>Nein</v>
      </c>
      <c r="Y561" s="52" t="str">
        <f t="shared" si="201"/>
        <v>Nein</v>
      </c>
      <c r="Z561" s="52" t="str">
        <f t="shared" si="201"/>
        <v>Nein</v>
      </c>
      <c r="AA561" s="52" t="str">
        <f t="shared" si="201"/>
        <v>Nein</v>
      </c>
      <c r="AB561" s="52" t="str">
        <f t="shared" si="201"/>
        <v>Nein</v>
      </c>
      <c r="AC561" s="52" t="str">
        <f t="shared" si="201"/>
        <v>Nein</v>
      </c>
      <c r="AD561" s="52" t="str">
        <f t="shared" si="201"/>
        <v>Nein</v>
      </c>
      <c r="AE561" s="52" t="str">
        <f t="shared" si="201"/>
        <v>Nein</v>
      </c>
      <c r="AF561" s="52" t="str">
        <f t="shared" si="201"/>
        <v>Nein</v>
      </c>
      <c r="AG561" s="61" t="str">
        <f>IF(Q561="Ja",VLOOKUP($Q$2,Plausis!A:E,5,0),IF(R561="Ja",VLOOKUP($R$2,Plausis!A:E,5,0),IF(T561="Ja",VLOOKUP($T$2,Plausis!A:E,5,0),IF(U561="Ja",VLOOKUP($U$2,Plausis!A:E,5,0),IF(AA561="Ja",VLOOKUP($AA$2,Plausis!A:E,5,0),IF(AC561="Ja",VLOOKUP($AC$2,Plausis!A:E,5,0),IF(AD561="Ja",VLOOKUP($AD$2,Plausis!A:E,5,0),"")))))))</f>
        <v/>
      </c>
      <c r="AH561" s="52" t="str">
        <f>IF(Y561="Ja",VLOOKUP($Y$2,Plausis!A:E,5,0),"")</f>
        <v/>
      </c>
      <c r="AI561" s="52" t="str">
        <f t="shared" si="183"/>
        <v>Ja</v>
      </c>
      <c r="AJ561" s="52" t="str">
        <f>IF(S561="Ja",VLOOKUP($S$2,Plausis!A:E,5,0),IF(V561="Ja",VLOOKUP($V$2,Plausis!A:E,5,0),IF(X561="Ja",VLOOKUP($X$2,Plausis!A:E,5,0),"")))</f>
        <v/>
      </c>
      <c r="AL561" s="52" t="s">
        <v>2</v>
      </c>
      <c r="AM561" s="114">
        <v>45531</v>
      </c>
      <c r="AN561" s="52" t="s">
        <v>4467</v>
      </c>
      <c r="AO561" s="52" t="str">
        <f>VLOOKUP(B561,'BAT Grundtabelle'!B:T,19,0)</f>
        <v>ja</v>
      </c>
      <c r="AP561" s="105" t="str">
        <f t="shared" si="184"/>
        <v>10512</v>
      </c>
      <c r="AQ561" s="52" t="str">
        <f t="shared" si="185"/>
        <v>Fallschirmhersteller</v>
      </c>
      <c r="AR561" s="52" t="b">
        <f t="shared" si="200"/>
        <v>0</v>
      </c>
      <c r="AS561" s="52" t="b">
        <f t="shared" si="200"/>
        <v>0</v>
      </c>
      <c r="AT561" s="52" t="b">
        <f t="shared" si="200"/>
        <v>0</v>
      </c>
      <c r="AU561" s="52">
        <f t="shared" si="186"/>
        <v>3</v>
      </c>
      <c r="AW561" s="52" t="b">
        <f t="shared" si="187"/>
        <v>0</v>
      </c>
      <c r="AX561" s="52" t="str">
        <f t="shared" si="188"/>
        <v>Unternehmen</v>
      </c>
      <c r="AY561" s="52" t="b">
        <f t="shared" si="189"/>
        <v>0</v>
      </c>
      <c r="AZ561" s="52" t="str">
        <f t="shared" si="190"/>
        <v>10512</v>
      </c>
      <c r="BA561" s="52" t="str">
        <f>VLOOKUP(A561,'BAT Grundtabelle'!A:U,21,0)</f>
        <v>ja</v>
      </c>
      <c r="BB561" s="52" t="str">
        <f t="shared" si="191"/>
        <v>nein</v>
      </c>
      <c r="BC561" s="52" t="str">
        <f t="shared" si="192"/>
        <v>10512</v>
      </c>
      <c r="BD561" s="52" t="str">
        <f t="shared" si="193"/>
        <v>Fallschirmhersteller</v>
      </c>
      <c r="BE561" s="52" t="str">
        <f t="shared" si="194"/>
        <v>Unternehmen</v>
      </c>
      <c r="BF561" s="52">
        <f t="shared" si="195"/>
        <v>3</v>
      </c>
    </row>
    <row r="562" spans="1:58" hidden="1" x14ac:dyDescent="0.35">
      <c r="A562" s="107" t="s">
        <v>2928</v>
      </c>
      <c r="B562" s="75" t="s">
        <v>1946</v>
      </c>
      <c r="C562" s="52" t="s">
        <v>3</v>
      </c>
      <c r="D562" s="52" t="s">
        <v>3</v>
      </c>
      <c r="E562" s="52" t="s">
        <v>2</v>
      </c>
      <c r="F562" s="52" t="s">
        <v>2</v>
      </c>
      <c r="G562" s="52" t="s">
        <v>2</v>
      </c>
      <c r="H562" s="52" t="s">
        <v>2</v>
      </c>
      <c r="I562" s="52" t="s">
        <v>3</v>
      </c>
      <c r="J562" s="52">
        <v>1</v>
      </c>
      <c r="K562" s="52" t="s">
        <v>2</v>
      </c>
      <c r="L562" s="52" t="s">
        <v>2</v>
      </c>
      <c r="M562" s="52" t="s">
        <v>2</v>
      </c>
      <c r="N562" s="52" t="s">
        <v>3</v>
      </c>
      <c r="P562" s="52" t="s">
        <v>4</v>
      </c>
      <c r="Q562" s="52" t="str">
        <f t="shared" si="201"/>
        <v>Nein</v>
      </c>
      <c r="R562" s="52" t="str">
        <f t="shared" si="201"/>
        <v>Nein</v>
      </c>
      <c r="S562" s="52" t="str">
        <f t="shared" si="201"/>
        <v>Nein</v>
      </c>
      <c r="T562" s="52" t="str">
        <f t="shared" si="201"/>
        <v>Nein</v>
      </c>
      <c r="U562" s="52" t="str">
        <f t="shared" si="201"/>
        <v>Nein</v>
      </c>
      <c r="V562" s="52" t="str">
        <f t="shared" si="201"/>
        <v>Nein</v>
      </c>
      <c r="W562" s="52" t="str">
        <f t="shared" si="201"/>
        <v>Nein</v>
      </c>
      <c r="X562" s="52" t="str">
        <f t="shared" si="201"/>
        <v>Nein</v>
      </c>
      <c r="Y562" s="52" t="str">
        <f t="shared" si="201"/>
        <v>Nein</v>
      </c>
      <c r="Z562" s="52" t="str">
        <f t="shared" si="201"/>
        <v>Nein</v>
      </c>
      <c r="AA562" s="52" t="str">
        <f t="shared" si="201"/>
        <v>Nein</v>
      </c>
      <c r="AB562" s="52" t="str">
        <f t="shared" si="201"/>
        <v>Nein</v>
      </c>
      <c r="AC562" s="52" t="str">
        <f t="shared" si="201"/>
        <v>Nein</v>
      </c>
      <c r="AD562" s="52" t="str">
        <f t="shared" si="201"/>
        <v>Nein</v>
      </c>
      <c r="AE562" s="52" t="str">
        <f t="shared" si="201"/>
        <v>Nein</v>
      </c>
      <c r="AF562" s="52" t="str">
        <f t="shared" si="201"/>
        <v>Nein</v>
      </c>
      <c r="AG562" s="61" t="str">
        <f>IF(Q562="Ja",VLOOKUP($Q$2,Plausis!A:E,5,0),IF(R562="Ja",VLOOKUP($R$2,Plausis!A:E,5,0),IF(T562="Ja",VLOOKUP($T$2,Plausis!A:E,5,0),IF(U562="Ja",VLOOKUP($U$2,Plausis!A:E,5,0),IF(AA562="Ja",VLOOKUP($AA$2,Plausis!A:E,5,0),IF(AC562="Ja",VLOOKUP($AC$2,Plausis!A:E,5,0),IF(AD562="Ja",VLOOKUP($AD$2,Plausis!A:E,5,0),"")))))))</f>
        <v/>
      </c>
      <c r="AH562" s="52" t="str">
        <f>IF(Y562="Ja",VLOOKUP($Y$2,Plausis!A:E,5,0),"")</f>
        <v/>
      </c>
      <c r="AI562" s="52" t="str">
        <f t="shared" si="183"/>
        <v>Ja</v>
      </c>
      <c r="AJ562" s="52" t="str">
        <f>IF(S562="Ja",VLOOKUP($S$2,Plausis!A:E,5,0),IF(V562="Ja",VLOOKUP($V$2,Plausis!A:E,5,0),IF(X562="Ja",VLOOKUP($X$2,Plausis!A:E,5,0),"")))</f>
        <v/>
      </c>
      <c r="AL562" s="52" t="s">
        <v>2</v>
      </c>
      <c r="AM562" s="114">
        <v>45531</v>
      </c>
      <c r="AN562" s="52" t="s">
        <v>4467</v>
      </c>
      <c r="AO562" s="52" t="str">
        <f>VLOOKUP(B562,'BAT Grundtabelle'!B:T,19,0)</f>
        <v>ja</v>
      </c>
      <c r="AP562" s="105" t="str">
        <f t="shared" si="184"/>
        <v>10513</v>
      </c>
      <c r="AQ562" s="52" t="str">
        <f t="shared" si="185"/>
        <v>Fallschirmpacker (selbstständig)</v>
      </c>
      <c r="AR562" s="52" t="b">
        <f t="shared" si="200"/>
        <v>0</v>
      </c>
      <c r="AS562" s="52" t="b">
        <f t="shared" si="200"/>
        <v>0</v>
      </c>
      <c r="AT562" s="52" t="b">
        <f t="shared" si="200"/>
        <v>0</v>
      </c>
      <c r="AU562" s="52">
        <f t="shared" si="186"/>
        <v>1</v>
      </c>
      <c r="AW562" s="52" t="b">
        <f t="shared" si="187"/>
        <v>0</v>
      </c>
      <c r="AX562" s="52" t="str">
        <f t="shared" si="188"/>
        <v>Unternehmen</v>
      </c>
      <c r="AY562" s="52" t="b">
        <f t="shared" si="189"/>
        <v>0</v>
      </c>
      <c r="AZ562" s="52" t="str">
        <f t="shared" si="190"/>
        <v>10513</v>
      </c>
      <c r="BA562" s="52" t="str">
        <f>VLOOKUP(A562,'BAT Grundtabelle'!A:U,21,0)</f>
        <v>ja</v>
      </c>
      <c r="BB562" s="52" t="str">
        <f t="shared" si="191"/>
        <v>nein</v>
      </c>
      <c r="BC562" s="52" t="str">
        <f t="shared" si="192"/>
        <v>10513</v>
      </c>
      <c r="BD562" s="52" t="str">
        <f t="shared" si="193"/>
        <v>Fallschirmpacker (selbstständig)</v>
      </c>
      <c r="BE562" s="52" t="str">
        <f t="shared" si="194"/>
        <v>Unternehmen</v>
      </c>
      <c r="BF562" s="52">
        <f t="shared" si="195"/>
        <v>1</v>
      </c>
    </row>
    <row r="563" spans="1:58" hidden="1" x14ac:dyDescent="0.35">
      <c r="A563" s="107" t="s">
        <v>2929</v>
      </c>
      <c r="B563" s="75" t="s">
        <v>1947</v>
      </c>
      <c r="C563" s="52" t="s">
        <v>3</v>
      </c>
      <c r="D563" s="52" t="s">
        <v>3</v>
      </c>
      <c r="E563" s="52" t="s">
        <v>2</v>
      </c>
      <c r="F563" s="52" t="s">
        <v>2</v>
      </c>
      <c r="G563" s="52" t="s">
        <v>2</v>
      </c>
      <c r="H563" s="52" t="s">
        <v>2</v>
      </c>
      <c r="I563" s="52" t="s">
        <v>3</v>
      </c>
      <c r="J563" s="52">
        <v>1</v>
      </c>
      <c r="K563" s="52" t="s">
        <v>2</v>
      </c>
      <c r="L563" s="52" t="s">
        <v>2</v>
      </c>
      <c r="M563" s="52" t="s">
        <v>2</v>
      </c>
      <c r="N563" s="52" t="s">
        <v>3</v>
      </c>
      <c r="P563" s="52" t="s">
        <v>4</v>
      </c>
      <c r="Q563" s="52" t="str">
        <f t="shared" ref="Q563:AF572" si="202">IF(ISERROR(FIND(Q$2,$P563,1)),"Nein","Ja")</f>
        <v>Nein</v>
      </c>
      <c r="R563" s="52" t="str">
        <f t="shared" si="202"/>
        <v>Nein</v>
      </c>
      <c r="S563" s="52" t="str">
        <f t="shared" si="202"/>
        <v>Nein</v>
      </c>
      <c r="T563" s="52" t="str">
        <f t="shared" si="202"/>
        <v>Nein</v>
      </c>
      <c r="U563" s="52" t="str">
        <f t="shared" si="202"/>
        <v>Nein</v>
      </c>
      <c r="V563" s="52" t="str">
        <f t="shared" si="202"/>
        <v>Nein</v>
      </c>
      <c r="W563" s="52" t="str">
        <f t="shared" si="202"/>
        <v>Nein</v>
      </c>
      <c r="X563" s="52" t="str">
        <f t="shared" si="202"/>
        <v>Nein</v>
      </c>
      <c r="Y563" s="52" t="str">
        <f t="shared" si="202"/>
        <v>Nein</v>
      </c>
      <c r="Z563" s="52" t="str">
        <f t="shared" si="202"/>
        <v>Nein</v>
      </c>
      <c r="AA563" s="52" t="str">
        <f t="shared" si="202"/>
        <v>Nein</v>
      </c>
      <c r="AB563" s="52" t="str">
        <f t="shared" si="202"/>
        <v>Nein</v>
      </c>
      <c r="AC563" s="52" t="str">
        <f t="shared" si="202"/>
        <v>Nein</v>
      </c>
      <c r="AD563" s="52" t="str">
        <f t="shared" si="202"/>
        <v>Nein</v>
      </c>
      <c r="AE563" s="52" t="str">
        <f t="shared" si="202"/>
        <v>Nein</v>
      </c>
      <c r="AF563" s="52" t="str">
        <f t="shared" si="202"/>
        <v>Nein</v>
      </c>
      <c r="AG563" s="61" t="str">
        <f>IF(Q563="Ja",VLOOKUP($Q$2,Plausis!A:E,5,0),IF(R563="Ja",VLOOKUP($R$2,Plausis!A:E,5,0),IF(T563="Ja",VLOOKUP($T$2,Plausis!A:E,5,0),IF(U563="Ja",VLOOKUP($U$2,Plausis!A:E,5,0),IF(AA563="Ja",VLOOKUP($AA$2,Plausis!A:E,5,0),IF(AC563="Ja",VLOOKUP($AC$2,Plausis!A:E,5,0),IF(AD563="Ja",VLOOKUP($AD$2,Plausis!A:E,5,0),"")))))))</f>
        <v/>
      </c>
      <c r="AH563" s="52" t="str">
        <f>IF(Y563="Ja",VLOOKUP($Y$2,Plausis!A:E,5,0),"")</f>
        <v/>
      </c>
      <c r="AI563" s="52" t="str">
        <f t="shared" si="183"/>
        <v>Ja</v>
      </c>
      <c r="AJ563" s="52" t="str">
        <f>IF(S563="Ja",VLOOKUP($S$2,Plausis!A:E,5,0),IF(V563="Ja",VLOOKUP($V$2,Plausis!A:E,5,0),IF(X563="Ja",VLOOKUP($X$2,Plausis!A:E,5,0),"")))</f>
        <v/>
      </c>
      <c r="AL563" s="52" t="s">
        <v>2</v>
      </c>
      <c r="AM563" s="114">
        <v>45531</v>
      </c>
      <c r="AN563" s="52" t="s">
        <v>4467</v>
      </c>
      <c r="AO563" s="52" t="str">
        <f>VLOOKUP(B563,'BAT Grundtabelle'!B:T,19,0)</f>
        <v>ja</v>
      </c>
      <c r="AP563" s="105" t="str">
        <f t="shared" si="184"/>
        <v>10514</v>
      </c>
      <c r="AQ563" s="52" t="str">
        <f t="shared" si="185"/>
        <v>Fanartikelhandel</v>
      </c>
      <c r="AR563" s="52" t="b">
        <f t="shared" ref="AR563:AT582" si="203">IF(ISERROR(FIND(AR$1,$P563,1)),FALSE,TRUE)</f>
        <v>0</v>
      </c>
      <c r="AS563" s="52" t="b">
        <f t="shared" si="203"/>
        <v>0</v>
      </c>
      <c r="AT563" s="52" t="b">
        <f t="shared" si="203"/>
        <v>0</v>
      </c>
      <c r="AU563" s="52">
        <f t="shared" si="186"/>
        <v>1</v>
      </c>
      <c r="AW563" s="52" t="b">
        <f t="shared" si="187"/>
        <v>0</v>
      </c>
      <c r="AX563" s="52" t="str">
        <f t="shared" si="188"/>
        <v>Unternehmen</v>
      </c>
      <c r="AY563" s="52" t="b">
        <f t="shared" si="189"/>
        <v>0</v>
      </c>
      <c r="AZ563" s="52" t="str">
        <f t="shared" si="190"/>
        <v>10514</v>
      </c>
      <c r="BA563" s="52" t="str">
        <f>VLOOKUP(A563,'BAT Grundtabelle'!A:U,21,0)</f>
        <v>ja</v>
      </c>
      <c r="BB563" s="52" t="str">
        <f t="shared" si="191"/>
        <v>nein</v>
      </c>
      <c r="BC563" s="52" t="str">
        <f t="shared" si="192"/>
        <v>10514</v>
      </c>
      <c r="BD563" s="52" t="str">
        <f t="shared" si="193"/>
        <v>Fanartikelhandel</v>
      </c>
      <c r="BE563" s="52" t="str">
        <f t="shared" si="194"/>
        <v>Unternehmen</v>
      </c>
      <c r="BF563" s="52">
        <f t="shared" si="195"/>
        <v>1</v>
      </c>
    </row>
    <row r="564" spans="1:58" hidden="1" x14ac:dyDescent="0.35">
      <c r="A564" s="107" t="s">
        <v>2930</v>
      </c>
      <c r="B564" s="75" t="s">
        <v>212</v>
      </c>
      <c r="C564" s="52" t="s">
        <v>3</v>
      </c>
      <c r="D564" s="52" t="s">
        <v>3</v>
      </c>
      <c r="E564" s="52" t="s">
        <v>2</v>
      </c>
      <c r="F564" s="52" t="s">
        <v>2</v>
      </c>
      <c r="G564" s="52" t="s">
        <v>2</v>
      </c>
      <c r="H564" s="52" t="s">
        <v>2</v>
      </c>
      <c r="I564" s="52" t="s">
        <v>3</v>
      </c>
      <c r="J564" s="52">
        <v>1</v>
      </c>
      <c r="K564" s="52" t="s">
        <v>2</v>
      </c>
      <c r="L564" s="52" t="s">
        <v>2</v>
      </c>
      <c r="M564" s="52" t="s">
        <v>2</v>
      </c>
      <c r="N564" s="52" t="s">
        <v>3</v>
      </c>
      <c r="P564" s="52" t="s">
        <v>4</v>
      </c>
      <c r="Q564" s="52" t="str">
        <f t="shared" si="202"/>
        <v>Nein</v>
      </c>
      <c r="R564" s="52" t="str">
        <f t="shared" si="202"/>
        <v>Nein</v>
      </c>
      <c r="S564" s="52" t="str">
        <f t="shared" si="202"/>
        <v>Nein</v>
      </c>
      <c r="T564" s="52" t="str">
        <f t="shared" si="202"/>
        <v>Nein</v>
      </c>
      <c r="U564" s="52" t="str">
        <f t="shared" si="202"/>
        <v>Nein</v>
      </c>
      <c r="V564" s="52" t="str">
        <f t="shared" si="202"/>
        <v>Nein</v>
      </c>
      <c r="W564" s="52" t="str">
        <f t="shared" si="202"/>
        <v>Nein</v>
      </c>
      <c r="X564" s="52" t="str">
        <f t="shared" si="202"/>
        <v>Nein</v>
      </c>
      <c r="Y564" s="52" t="str">
        <f t="shared" si="202"/>
        <v>Nein</v>
      </c>
      <c r="Z564" s="52" t="str">
        <f t="shared" si="202"/>
        <v>Nein</v>
      </c>
      <c r="AA564" s="52" t="str">
        <f t="shared" si="202"/>
        <v>Nein</v>
      </c>
      <c r="AB564" s="52" t="str">
        <f t="shared" si="202"/>
        <v>Nein</v>
      </c>
      <c r="AC564" s="52" t="str">
        <f t="shared" si="202"/>
        <v>Nein</v>
      </c>
      <c r="AD564" s="52" t="str">
        <f t="shared" si="202"/>
        <v>Nein</v>
      </c>
      <c r="AE564" s="52" t="str">
        <f t="shared" si="202"/>
        <v>Nein</v>
      </c>
      <c r="AF564" s="52" t="str">
        <f t="shared" si="202"/>
        <v>Nein</v>
      </c>
      <c r="AG564" s="61" t="str">
        <f>IF(Q564="Ja",VLOOKUP($Q$2,Plausis!A:E,5,0),IF(R564="Ja",VLOOKUP($R$2,Plausis!A:E,5,0),IF(T564="Ja",VLOOKUP($T$2,Plausis!A:E,5,0),IF(U564="Ja",VLOOKUP($U$2,Plausis!A:E,5,0),IF(AA564="Ja",VLOOKUP($AA$2,Plausis!A:E,5,0),IF(AC564="Ja",VLOOKUP($AC$2,Plausis!A:E,5,0),IF(AD564="Ja",VLOOKUP($AD$2,Plausis!A:E,5,0),"")))))))</f>
        <v/>
      </c>
      <c r="AH564" s="52" t="str">
        <f>IF(Y564="Ja",VLOOKUP($Y$2,Plausis!A:E,5,0),"")</f>
        <v/>
      </c>
      <c r="AI564" s="52" t="str">
        <f t="shared" si="183"/>
        <v>Ja</v>
      </c>
      <c r="AJ564" s="52" t="str">
        <f>IF(S564="Ja",VLOOKUP($S$2,Plausis!A:E,5,0),IF(V564="Ja",VLOOKUP($V$2,Plausis!A:E,5,0),IF(X564="Ja",VLOOKUP($X$2,Plausis!A:E,5,0),"")))</f>
        <v/>
      </c>
      <c r="AL564" s="52" t="s">
        <v>2</v>
      </c>
      <c r="AM564" s="114">
        <v>45531</v>
      </c>
      <c r="AN564" s="52" t="s">
        <v>4467</v>
      </c>
      <c r="AO564" s="52" t="str">
        <f>VLOOKUP(B564,'BAT Grundtabelle'!B:T,19,0)</f>
        <v>ja</v>
      </c>
      <c r="AP564" s="105" t="str">
        <f t="shared" si="184"/>
        <v>10515</v>
      </c>
      <c r="AQ564" s="52" t="str">
        <f t="shared" si="185"/>
        <v>Farbberater</v>
      </c>
      <c r="AR564" s="52" t="b">
        <f t="shared" si="203"/>
        <v>0</v>
      </c>
      <c r="AS564" s="52" t="b">
        <f t="shared" si="203"/>
        <v>0</v>
      </c>
      <c r="AT564" s="52" t="b">
        <f t="shared" si="203"/>
        <v>0</v>
      </c>
      <c r="AU564" s="52">
        <f t="shared" si="186"/>
        <v>1</v>
      </c>
      <c r="AW564" s="52" t="b">
        <f t="shared" si="187"/>
        <v>0</v>
      </c>
      <c r="AX564" s="52" t="str">
        <f t="shared" si="188"/>
        <v>Unternehmen</v>
      </c>
      <c r="AY564" s="52" t="b">
        <f t="shared" si="189"/>
        <v>0</v>
      </c>
      <c r="AZ564" s="52" t="str">
        <f t="shared" si="190"/>
        <v>10515</v>
      </c>
      <c r="BA564" s="52" t="str">
        <f>VLOOKUP(A564,'BAT Grundtabelle'!A:U,21,0)</f>
        <v>ja</v>
      </c>
      <c r="BB564" s="52" t="str">
        <f t="shared" si="191"/>
        <v>nein</v>
      </c>
      <c r="BC564" s="52" t="str">
        <f t="shared" si="192"/>
        <v>10515</v>
      </c>
      <c r="BD564" s="52" t="str">
        <f t="shared" si="193"/>
        <v>Farbberater</v>
      </c>
      <c r="BE564" s="52" t="str">
        <f t="shared" si="194"/>
        <v>Unternehmen</v>
      </c>
      <c r="BF564" s="52">
        <f t="shared" si="195"/>
        <v>1</v>
      </c>
    </row>
    <row r="565" spans="1:58" hidden="1" x14ac:dyDescent="0.35">
      <c r="A565" s="107" t="s">
        <v>2931</v>
      </c>
      <c r="B565" s="75" t="s">
        <v>1230</v>
      </c>
      <c r="C565" s="52" t="s">
        <v>3</v>
      </c>
      <c r="D565" s="52" t="s">
        <v>3</v>
      </c>
      <c r="E565" s="52" t="s">
        <v>2</v>
      </c>
      <c r="F565" s="52" t="s">
        <v>2</v>
      </c>
      <c r="G565" s="52" t="s">
        <v>2</v>
      </c>
      <c r="H565" s="52" t="s">
        <v>2</v>
      </c>
      <c r="I565" s="52" t="s">
        <v>3</v>
      </c>
      <c r="J565" s="52">
        <v>1</v>
      </c>
      <c r="K565" s="52" t="s">
        <v>2</v>
      </c>
      <c r="L565" s="52" t="s">
        <v>2</v>
      </c>
      <c r="M565" s="52" t="s">
        <v>2</v>
      </c>
      <c r="N565" s="52" t="s">
        <v>3</v>
      </c>
      <c r="P565" s="52" t="s">
        <v>4</v>
      </c>
      <c r="Q565" s="52" t="str">
        <f t="shared" si="202"/>
        <v>Nein</v>
      </c>
      <c r="R565" s="52" t="str">
        <f t="shared" si="202"/>
        <v>Nein</v>
      </c>
      <c r="S565" s="52" t="str">
        <f t="shared" si="202"/>
        <v>Nein</v>
      </c>
      <c r="T565" s="52" t="str">
        <f t="shared" si="202"/>
        <v>Nein</v>
      </c>
      <c r="U565" s="52" t="str">
        <f t="shared" si="202"/>
        <v>Nein</v>
      </c>
      <c r="V565" s="52" t="str">
        <f t="shared" si="202"/>
        <v>Nein</v>
      </c>
      <c r="W565" s="52" t="str">
        <f t="shared" si="202"/>
        <v>Nein</v>
      </c>
      <c r="X565" s="52" t="str">
        <f t="shared" si="202"/>
        <v>Nein</v>
      </c>
      <c r="Y565" s="52" t="str">
        <f t="shared" si="202"/>
        <v>Nein</v>
      </c>
      <c r="Z565" s="52" t="str">
        <f t="shared" si="202"/>
        <v>Nein</v>
      </c>
      <c r="AA565" s="52" t="str">
        <f t="shared" si="202"/>
        <v>Nein</v>
      </c>
      <c r="AB565" s="52" t="str">
        <f t="shared" si="202"/>
        <v>Nein</v>
      </c>
      <c r="AC565" s="52" t="str">
        <f t="shared" si="202"/>
        <v>Nein</v>
      </c>
      <c r="AD565" s="52" t="str">
        <f t="shared" si="202"/>
        <v>Nein</v>
      </c>
      <c r="AE565" s="52" t="str">
        <f t="shared" si="202"/>
        <v>Nein</v>
      </c>
      <c r="AF565" s="52" t="str">
        <f t="shared" si="202"/>
        <v>Nein</v>
      </c>
      <c r="AG565" s="61" t="str">
        <f>IF(Q565="Ja",VLOOKUP($Q$2,Plausis!A:E,5,0),IF(R565="Ja",VLOOKUP($R$2,Plausis!A:E,5,0),IF(T565="Ja",VLOOKUP($T$2,Plausis!A:E,5,0),IF(U565="Ja",VLOOKUP($U$2,Plausis!A:E,5,0),IF(AA565="Ja",VLOOKUP($AA$2,Plausis!A:E,5,0),IF(AC565="Ja",VLOOKUP($AC$2,Plausis!A:E,5,0),IF(AD565="Ja",VLOOKUP($AD$2,Plausis!A:E,5,0),"")))))))</f>
        <v/>
      </c>
      <c r="AH565" s="52" t="str">
        <f>IF(Y565="Ja",VLOOKUP($Y$2,Plausis!A:E,5,0),"")</f>
        <v/>
      </c>
      <c r="AI565" s="52" t="str">
        <f t="shared" si="183"/>
        <v>Ja</v>
      </c>
      <c r="AJ565" s="52" t="str">
        <f>IF(S565="Ja",VLOOKUP($S$2,Plausis!A:E,5,0),IF(V565="Ja",VLOOKUP($V$2,Plausis!A:E,5,0),IF(X565="Ja",VLOOKUP($X$2,Plausis!A:E,5,0),"")))</f>
        <v/>
      </c>
      <c r="AL565" s="52" t="s">
        <v>3</v>
      </c>
      <c r="AM565" s="114">
        <v>45531</v>
      </c>
      <c r="AN565" s="52" t="s">
        <v>4467</v>
      </c>
      <c r="AO565" s="52" t="str">
        <f>VLOOKUP(B565,'BAT Grundtabelle'!B:T,19,0)</f>
        <v>ja</v>
      </c>
      <c r="AP565" s="105" t="str">
        <f t="shared" si="184"/>
        <v>10516</v>
      </c>
      <c r="AQ565" s="52" t="str">
        <f t="shared" si="185"/>
        <v>Farben- und Tapetenhandel</v>
      </c>
      <c r="AR565" s="52" t="b">
        <f t="shared" si="203"/>
        <v>0</v>
      </c>
      <c r="AS565" s="52" t="b">
        <f t="shared" si="203"/>
        <v>0</v>
      </c>
      <c r="AT565" s="52" t="b">
        <f t="shared" si="203"/>
        <v>0</v>
      </c>
      <c r="AU565" s="52">
        <f t="shared" si="186"/>
        <v>1</v>
      </c>
      <c r="AW565" s="52" t="b">
        <f t="shared" si="187"/>
        <v>0</v>
      </c>
      <c r="AX565" s="52" t="str">
        <f t="shared" si="188"/>
        <v>Unternehmen</v>
      </c>
      <c r="AY565" s="52" t="b">
        <f t="shared" si="189"/>
        <v>0</v>
      </c>
      <c r="AZ565" s="52" t="str">
        <f t="shared" si="190"/>
        <v>10516</v>
      </c>
      <c r="BA565" s="52" t="str">
        <f>VLOOKUP(A565,'BAT Grundtabelle'!A:U,21,0)</f>
        <v>ja</v>
      </c>
      <c r="BB565" s="52" t="str">
        <f t="shared" si="191"/>
        <v>nein</v>
      </c>
      <c r="BC565" s="52" t="str">
        <f t="shared" si="192"/>
        <v>10516</v>
      </c>
      <c r="BD565" s="52" t="str">
        <f t="shared" si="193"/>
        <v>Farben- und Tapetenhandel</v>
      </c>
      <c r="BE565" s="52" t="str">
        <f t="shared" si="194"/>
        <v>Unternehmen</v>
      </c>
      <c r="BF565" s="52">
        <f t="shared" si="195"/>
        <v>1</v>
      </c>
    </row>
    <row r="566" spans="1:58" hidden="1" x14ac:dyDescent="0.35">
      <c r="A566" s="107" t="s">
        <v>2050</v>
      </c>
      <c r="B566" s="75" t="s">
        <v>191</v>
      </c>
      <c r="C566" s="52" t="s">
        <v>3</v>
      </c>
      <c r="D566" s="52" t="s">
        <v>3</v>
      </c>
      <c r="E566" s="52" t="s">
        <v>2</v>
      </c>
      <c r="F566" s="52" t="s">
        <v>2</v>
      </c>
      <c r="G566" s="52" t="s">
        <v>2</v>
      </c>
      <c r="H566" s="52" t="s">
        <v>2</v>
      </c>
      <c r="I566" s="52" t="s">
        <v>3</v>
      </c>
      <c r="J566" s="52">
        <v>2</v>
      </c>
      <c r="K566" s="52" t="s">
        <v>2</v>
      </c>
      <c r="L566" s="52" t="s">
        <v>2</v>
      </c>
      <c r="M566" s="52" t="s">
        <v>2</v>
      </c>
      <c r="N566" s="52" t="s">
        <v>3</v>
      </c>
      <c r="P566" s="52" t="s">
        <v>57</v>
      </c>
      <c r="Q566" s="52" t="str">
        <f t="shared" si="202"/>
        <v>Nein</v>
      </c>
      <c r="R566" s="52" t="str">
        <f t="shared" si="202"/>
        <v>Nein</v>
      </c>
      <c r="S566" s="52" t="str">
        <f t="shared" si="202"/>
        <v>Nein</v>
      </c>
      <c r="T566" s="52" t="str">
        <f t="shared" si="202"/>
        <v>Ja</v>
      </c>
      <c r="U566" s="52" t="str">
        <f t="shared" si="202"/>
        <v>Nein</v>
      </c>
      <c r="V566" s="52" t="str">
        <f t="shared" si="202"/>
        <v>Nein</v>
      </c>
      <c r="W566" s="52" t="str">
        <f t="shared" si="202"/>
        <v>Nein</v>
      </c>
      <c r="X566" s="52" t="str">
        <f t="shared" si="202"/>
        <v>Ja</v>
      </c>
      <c r="Y566" s="52" t="str">
        <f t="shared" si="202"/>
        <v>Nein</v>
      </c>
      <c r="Z566" s="52" t="str">
        <f t="shared" si="202"/>
        <v>Nein</v>
      </c>
      <c r="AA566" s="52" t="str">
        <f t="shared" si="202"/>
        <v>Nein</v>
      </c>
      <c r="AB566" s="52" t="str">
        <f t="shared" si="202"/>
        <v>Nein</v>
      </c>
      <c r="AC566" s="52" t="str">
        <f t="shared" si="202"/>
        <v>Nein</v>
      </c>
      <c r="AD566" s="52" t="str">
        <f t="shared" si="202"/>
        <v>Nein</v>
      </c>
      <c r="AE566" s="52" t="str">
        <f t="shared" si="202"/>
        <v>Nein</v>
      </c>
      <c r="AF566" s="52" t="str">
        <f t="shared" si="202"/>
        <v>Nein</v>
      </c>
      <c r="AG566" s="61" t="str">
        <f>IF(Q566="Ja",VLOOKUP($Q$2,Plausis!A:E,5,0),IF(R566="Ja",VLOOKUP($R$2,Plausis!A:E,5,0),IF(T566="Ja",VLOOKUP($T$2,Plausis!A:E,5,0),IF(U566="Ja",VLOOKUP($U$2,Plausis!A:E,5,0),IF(AA566="Ja",VLOOKUP($AA$2,Plausis!A:E,5,0),IF(AC566="Ja",VLOOKUP($AC$2,Plausis!A:E,5,0),IF(AD566="Ja",VLOOKUP($AD$2,Plausis!A:E,5,0),"")))))))</f>
        <v>Dieser Betrieb ist nur im Komfort-RS ohne ergänzenden Spezial-Straf-RS versicherbar.</v>
      </c>
      <c r="AH566" s="52" t="str">
        <f>IF(Y566="Ja",VLOOKUP($Y$2,Plausis!A:E,5,0),"")</f>
        <v/>
      </c>
      <c r="AI566" s="52" t="str">
        <f t="shared" si="183"/>
        <v>Nein</v>
      </c>
      <c r="AJ566" s="52" t="str">
        <f>IF(S566="Ja",VLOOKUP($S$2,Plausis!A:E,5,0),IF(V566="Ja",VLOOKUP($V$2,Plausis!A:E,5,0),IF(X566="Ja",VLOOKUP($X$2,Plausis!A:E,5,0),"")))</f>
        <v>Dieser Betrieb kann nur ohne ergänzenden Spezial-Straf-RS versichert werden.</v>
      </c>
      <c r="AL566" s="52" t="s">
        <v>2</v>
      </c>
      <c r="AM566" s="114">
        <v>45531</v>
      </c>
      <c r="AN566" s="52" t="s">
        <v>4467</v>
      </c>
      <c r="AO566" s="52" t="str">
        <f>VLOOKUP(B566,'BAT Grundtabelle'!B:T,19,0)</f>
        <v>ja</v>
      </c>
      <c r="AP566" s="105" t="str">
        <f t="shared" si="184"/>
        <v>2409</v>
      </c>
      <c r="AQ566" s="52" t="str">
        <f t="shared" si="185"/>
        <v>Farbenhersteller</v>
      </c>
      <c r="AR566" s="52" t="b">
        <f t="shared" si="203"/>
        <v>0</v>
      </c>
      <c r="AS566" s="52" t="b">
        <f t="shared" si="203"/>
        <v>0</v>
      </c>
      <c r="AT566" s="52" t="b">
        <f t="shared" si="203"/>
        <v>0</v>
      </c>
      <c r="AU566" s="52">
        <f t="shared" si="186"/>
        <v>2</v>
      </c>
      <c r="AW566" s="52" t="b">
        <f t="shared" si="187"/>
        <v>0</v>
      </c>
      <c r="AX566" s="52" t="str">
        <f t="shared" si="188"/>
        <v>Unternehmen</v>
      </c>
      <c r="AY566" s="52" t="b">
        <f t="shared" si="189"/>
        <v>0</v>
      </c>
      <c r="AZ566" s="52" t="str">
        <f t="shared" si="190"/>
        <v>2409</v>
      </c>
      <c r="BA566" s="52" t="str">
        <f>VLOOKUP(A566,'BAT Grundtabelle'!A:U,21,0)</f>
        <v>ja</v>
      </c>
      <c r="BB566" s="52" t="str">
        <f t="shared" si="191"/>
        <v>nein</v>
      </c>
      <c r="BC566" s="52" t="str">
        <f t="shared" si="192"/>
        <v>2409</v>
      </c>
      <c r="BD566" s="52" t="str">
        <f t="shared" si="193"/>
        <v>Farbenhersteller</v>
      </c>
      <c r="BE566" s="52" t="str">
        <f t="shared" si="194"/>
        <v>Unternehmen</v>
      </c>
      <c r="BF566" s="52">
        <f t="shared" si="195"/>
        <v>2</v>
      </c>
    </row>
    <row r="567" spans="1:58" hidden="1" x14ac:dyDescent="0.35">
      <c r="A567" s="107" t="s">
        <v>2305</v>
      </c>
      <c r="B567" s="75" t="s">
        <v>2304</v>
      </c>
      <c r="C567" s="52" t="s">
        <v>3</v>
      </c>
      <c r="D567" s="52" t="s">
        <v>3</v>
      </c>
      <c r="E567" s="52" t="s">
        <v>2</v>
      </c>
      <c r="F567" s="52" t="s">
        <v>2</v>
      </c>
      <c r="G567" s="52" t="s">
        <v>2</v>
      </c>
      <c r="H567" s="52" t="s">
        <v>2</v>
      </c>
      <c r="I567" s="52" t="s">
        <v>3</v>
      </c>
      <c r="J567" s="52">
        <v>3</v>
      </c>
      <c r="K567" s="52" t="s">
        <v>2</v>
      </c>
      <c r="L567" s="52" t="s">
        <v>2</v>
      </c>
      <c r="M567" s="52" t="s">
        <v>2</v>
      </c>
      <c r="N567" s="52" t="s">
        <v>3</v>
      </c>
      <c r="P567" s="52" t="s">
        <v>57</v>
      </c>
      <c r="Q567" s="52" t="str">
        <f t="shared" si="202"/>
        <v>Nein</v>
      </c>
      <c r="R567" s="52" t="str">
        <f t="shared" si="202"/>
        <v>Nein</v>
      </c>
      <c r="S567" s="52" t="str">
        <f t="shared" si="202"/>
        <v>Nein</v>
      </c>
      <c r="T567" s="52" t="str">
        <f t="shared" si="202"/>
        <v>Ja</v>
      </c>
      <c r="U567" s="52" t="str">
        <f t="shared" si="202"/>
        <v>Nein</v>
      </c>
      <c r="V567" s="52" t="str">
        <f t="shared" si="202"/>
        <v>Nein</v>
      </c>
      <c r="W567" s="52" t="str">
        <f t="shared" si="202"/>
        <v>Nein</v>
      </c>
      <c r="X567" s="52" t="str">
        <f t="shared" si="202"/>
        <v>Ja</v>
      </c>
      <c r="Y567" s="52" t="str">
        <f t="shared" si="202"/>
        <v>Nein</v>
      </c>
      <c r="Z567" s="52" t="str">
        <f t="shared" si="202"/>
        <v>Nein</v>
      </c>
      <c r="AA567" s="52" t="str">
        <f t="shared" si="202"/>
        <v>Nein</v>
      </c>
      <c r="AB567" s="52" t="str">
        <f t="shared" si="202"/>
        <v>Nein</v>
      </c>
      <c r="AC567" s="52" t="str">
        <f t="shared" si="202"/>
        <v>Nein</v>
      </c>
      <c r="AD567" s="52" t="str">
        <f t="shared" si="202"/>
        <v>Nein</v>
      </c>
      <c r="AE567" s="52" t="str">
        <f t="shared" si="202"/>
        <v>Nein</v>
      </c>
      <c r="AF567" s="52" t="str">
        <f t="shared" si="202"/>
        <v>Nein</v>
      </c>
      <c r="AG567" s="61" t="str">
        <f>IF(Q567="Ja",VLOOKUP($Q$2,Plausis!A:E,5,0),IF(R567="Ja",VLOOKUP($R$2,Plausis!A:E,5,0),IF(T567="Ja",VLOOKUP($T$2,Plausis!A:E,5,0),IF(U567="Ja",VLOOKUP($U$2,Plausis!A:E,5,0),IF(AA567="Ja",VLOOKUP($AA$2,Plausis!A:E,5,0),IF(AC567="Ja",VLOOKUP($AC$2,Plausis!A:E,5,0),IF(AD567="Ja",VLOOKUP($AD$2,Plausis!A:E,5,0),"")))))))</f>
        <v>Dieser Betrieb ist nur im Komfort-RS ohne ergänzenden Spezial-Straf-RS versicherbar.</v>
      </c>
      <c r="AH567" s="52" t="str">
        <f>IF(Y567="Ja",VLOOKUP($Y$2,Plausis!A:E,5,0),"")</f>
        <v/>
      </c>
      <c r="AI567" s="52" t="str">
        <f t="shared" si="183"/>
        <v>Nein</v>
      </c>
      <c r="AJ567" s="52" t="str">
        <f>IF(S567="Ja",VLOOKUP($S$2,Plausis!A:E,5,0),IF(V567="Ja",VLOOKUP($V$2,Plausis!A:E,5,0),IF(X567="Ja",VLOOKUP($X$2,Plausis!A:E,5,0),"")))</f>
        <v>Dieser Betrieb kann nur ohne ergänzenden Spezial-Straf-RS versichert werden.</v>
      </c>
      <c r="AL567" s="52" t="s">
        <v>3</v>
      </c>
      <c r="AM567" s="114">
        <v>45531</v>
      </c>
      <c r="AN567" s="52" t="s">
        <v>4467</v>
      </c>
      <c r="AO567" s="52" t="str">
        <f>VLOOKUP(B567,'BAT Grundtabelle'!B:T,19,0)</f>
        <v>ja</v>
      </c>
      <c r="AP567" s="105" t="str">
        <f t="shared" si="184"/>
        <v>6021</v>
      </c>
      <c r="AQ567" s="52" t="str">
        <f t="shared" si="185"/>
        <v>Färberei</v>
      </c>
      <c r="AR567" s="52" t="b">
        <f t="shared" si="203"/>
        <v>0</v>
      </c>
      <c r="AS567" s="52" t="b">
        <f t="shared" si="203"/>
        <v>0</v>
      </c>
      <c r="AT567" s="52" t="b">
        <f t="shared" si="203"/>
        <v>0</v>
      </c>
      <c r="AU567" s="52">
        <f t="shared" si="186"/>
        <v>3</v>
      </c>
      <c r="AW567" s="52" t="b">
        <f t="shared" si="187"/>
        <v>0</v>
      </c>
      <c r="AX567" s="52" t="str">
        <f t="shared" si="188"/>
        <v>Unternehmen</v>
      </c>
      <c r="AY567" s="52" t="b">
        <f t="shared" si="189"/>
        <v>0</v>
      </c>
      <c r="AZ567" s="52" t="str">
        <f t="shared" si="190"/>
        <v>6021</v>
      </c>
      <c r="BA567" s="52" t="str">
        <f>VLOOKUP(A567,'BAT Grundtabelle'!A:U,21,0)</f>
        <v>ja</v>
      </c>
      <c r="BB567" s="52" t="str">
        <f t="shared" si="191"/>
        <v>nein</v>
      </c>
      <c r="BC567" s="52" t="str">
        <f t="shared" si="192"/>
        <v>6021</v>
      </c>
      <c r="BD567" s="52" t="str">
        <f t="shared" si="193"/>
        <v>Färberei</v>
      </c>
      <c r="BE567" s="52" t="str">
        <f t="shared" si="194"/>
        <v>Unternehmen</v>
      </c>
      <c r="BF567" s="52">
        <f t="shared" si="195"/>
        <v>3</v>
      </c>
    </row>
    <row r="568" spans="1:58" hidden="1" x14ac:dyDescent="0.35">
      <c r="A568" s="107" t="s">
        <v>2932</v>
      </c>
      <c r="B568" s="75" t="s">
        <v>491</v>
      </c>
      <c r="C568" s="52" t="s">
        <v>3</v>
      </c>
      <c r="D568" s="52" t="s">
        <v>3</v>
      </c>
      <c r="E568" s="52" t="s">
        <v>2</v>
      </c>
      <c r="F568" s="52" t="s">
        <v>2</v>
      </c>
      <c r="G568" s="52" t="s">
        <v>2</v>
      </c>
      <c r="H568" s="52" t="s">
        <v>2</v>
      </c>
      <c r="I568" s="52" t="s">
        <v>3</v>
      </c>
      <c r="J568" s="52">
        <v>3</v>
      </c>
      <c r="K568" s="52" t="s">
        <v>2</v>
      </c>
      <c r="L568" s="52" t="s">
        <v>2</v>
      </c>
      <c r="M568" s="52" t="s">
        <v>2</v>
      </c>
      <c r="N568" s="52" t="s">
        <v>3</v>
      </c>
      <c r="P568" s="52" t="s">
        <v>57</v>
      </c>
      <c r="Q568" s="52" t="str">
        <f t="shared" si="202"/>
        <v>Nein</v>
      </c>
      <c r="R568" s="52" t="str">
        <f t="shared" si="202"/>
        <v>Nein</v>
      </c>
      <c r="S568" s="52" t="str">
        <f t="shared" si="202"/>
        <v>Nein</v>
      </c>
      <c r="T568" s="52" t="str">
        <f t="shared" si="202"/>
        <v>Ja</v>
      </c>
      <c r="U568" s="52" t="str">
        <f t="shared" si="202"/>
        <v>Nein</v>
      </c>
      <c r="V568" s="52" t="str">
        <f t="shared" si="202"/>
        <v>Nein</v>
      </c>
      <c r="W568" s="52" t="str">
        <f t="shared" si="202"/>
        <v>Nein</v>
      </c>
      <c r="X568" s="52" t="str">
        <f t="shared" si="202"/>
        <v>Ja</v>
      </c>
      <c r="Y568" s="52" t="str">
        <f t="shared" si="202"/>
        <v>Nein</v>
      </c>
      <c r="Z568" s="52" t="str">
        <f t="shared" si="202"/>
        <v>Nein</v>
      </c>
      <c r="AA568" s="52" t="str">
        <f t="shared" si="202"/>
        <v>Nein</v>
      </c>
      <c r="AB568" s="52" t="str">
        <f t="shared" si="202"/>
        <v>Nein</v>
      </c>
      <c r="AC568" s="52" t="str">
        <f t="shared" si="202"/>
        <v>Nein</v>
      </c>
      <c r="AD568" s="52" t="str">
        <f t="shared" si="202"/>
        <v>Nein</v>
      </c>
      <c r="AE568" s="52" t="str">
        <f t="shared" si="202"/>
        <v>Nein</v>
      </c>
      <c r="AF568" s="52" t="str">
        <f t="shared" si="202"/>
        <v>Nein</v>
      </c>
      <c r="AG568" s="61" t="str">
        <f>IF(Q568="Ja",VLOOKUP($Q$2,Plausis!A:E,5,0),IF(R568="Ja",VLOOKUP($R$2,Plausis!A:E,5,0),IF(T568="Ja",VLOOKUP($T$2,Plausis!A:E,5,0),IF(U568="Ja",VLOOKUP($U$2,Plausis!A:E,5,0),IF(AA568="Ja",VLOOKUP($AA$2,Plausis!A:E,5,0),IF(AC568="Ja",VLOOKUP($AC$2,Plausis!A:E,5,0),IF(AD568="Ja",VLOOKUP($AD$2,Plausis!A:E,5,0),"")))))))</f>
        <v>Dieser Betrieb ist nur im Komfort-RS ohne ergänzenden Spezial-Straf-RS versicherbar.</v>
      </c>
      <c r="AH568" s="52" t="str">
        <f>IF(Y568="Ja",VLOOKUP($Y$2,Plausis!A:E,5,0),"")</f>
        <v/>
      </c>
      <c r="AI568" s="52" t="str">
        <f t="shared" si="183"/>
        <v>Nein</v>
      </c>
      <c r="AJ568" s="52" t="str">
        <f>IF(S568="Ja",VLOOKUP($S$2,Plausis!A:E,5,0),IF(V568="Ja",VLOOKUP($V$2,Plausis!A:E,5,0),IF(X568="Ja",VLOOKUP($X$2,Plausis!A:E,5,0),"")))</f>
        <v>Dieser Betrieb kann nur ohne ergänzenden Spezial-Straf-RS versichert werden.</v>
      </c>
      <c r="AL568" s="52" t="s">
        <v>3</v>
      </c>
      <c r="AM568" s="114">
        <v>45531</v>
      </c>
      <c r="AN568" s="52" t="s">
        <v>4467</v>
      </c>
      <c r="AO568" s="52" t="str">
        <f>VLOOKUP(B568,'BAT Grundtabelle'!B:T,19,0)</f>
        <v>ja</v>
      </c>
      <c r="AP568" s="105" t="str">
        <f t="shared" si="184"/>
        <v>10517</v>
      </c>
      <c r="AQ568" s="52" t="str">
        <f t="shared" si="185"/>
        <v>Färberei, Lackiererei, Zurichterei von Lederausrüstung</v>
      </c>
      <c r="AR568" s="52" t="b">
        <f t="shared" si="203"/>
        <v>0</v>
      </c>
      <c r="AS568" s="52" t="b">
        <f t="shared" si="203"/>
        <v>0</v>
      </c>
      <c r="AT568" s="52" t="b">
        <f t="shared" si="203"/>
        <v>0</v>
      </c>
      <c r="AU568" s="52">
        <f t="shared" si="186"/>
        <v>3</v>
      </c>
      <c r="AW568" s="52" t="b">
        <f t="shared" si="187"/>
        <v>0</v>
      </c>
      <c r="AX568" s="52" t="str">
        <f t="shared" si="188"/>
        <v>Unternehmen</v>
      </c>
      <c r="AY568" s="52" t="b">
        <f t="shared" si="189"/>
        <v>0</v>
      </c>
      <c r="AZ568" s="52" t="str">
        <f t="shared" si="190"/>
        <v>10517</v>
      </c>
      <c r="BA568" s="52" t="str">
        <f>VLOOKUP(A568,'BAT Grundtabelle'!A:U,21,0)</f>
        <v>ja</v>
      </c>
      <c r="BB568" s="52" t="str">
        <f t="shared" si="191"/>
        <v>nein</v>
      </c>
      <c r="BC568" s="52" t="str">
        <f t="shared" si="192"/>
        <v>10517</v>
      </c>
      <c r="BD568" s="52" t="str">
        <f t="shared" si="193"/>
        <v>Färberei, Lackiererei, Zurichterei von Lederausrüstung</v>
      </c>
      <c r="BE568" s="52" t="str">
        <f t="shared" si="194"/>
        <v>Unternehmen</v>
      </c>
      <c r="BF568" s="52">
        <f t="shared" si="195"/>
        <v>3</v>
      </c>
    </row>
    <row r="569" spans="1:58" hidden="1" x14ac:dyDescent="0.35">
      <c r="A569" s="107" t="s">
        <v>2933</v>
      </c>
      <c r="B569" s="75" t="s">
        <v>1803</v>
      </c>
      <c r="C569" s="52" t="s">
        <v>2</v>
      </c>
      <c r="D569" s="52" t="s">
        <v>2</v>
      </c>
      <c r="E569" s="52" t="s">
        <v>2</v>
      </c>
      <c r="F569" s="52" t="s">
        <v>2</v>
      </c>
      <c r="G569" s="52" t="s">
        <v>2</v>
      </c>
      <c r="H569" s="52" t="s">
        <v>3</v>
      </c>
      <c r="I569" s="52" t="s">
        <v>2</v>
      </c>
      <c r="J569" s="52" t="s">
        <v>2</v>
      </c>
      <c r="K569" s="52" t="s">
        <v>2</v>
      </c>
      <c r="L569" s="52" t="s">
        <v>2</v>
      </c>
      <c r="M569" s="52" t="s">
        <v>2</v>
      </c>
      <c r="N569" s="52" t="s">
        <v>2</v>
      </c>
      <c r="O569" s="52" t="s">
        <v>2411</v>
      </c>
      <c r="P569" s="52" t="s">
        <v>59</v>
      </c>
      <c r="Q569" s="52" t="str">
        <f t="shared" si="202"/>
        <v>Nein</v>
      </c>
      <c r="R569" s="52" t="str">
        <f t="shared" si="202"/>
        <v>Nein</v>
      </c>
      <c r="S569" s="52" t="str">
        <f t="shared" si="202"/>
        <v>Nein</v>
      </c>
      <c r="T569" s="52" t="str">
        <f t="shared" si="202"/>
        <v>Nein</v>
      </c>
      <c r="U569" s="52" t="str">
        <f t="shared" si="202"/>
        <v>Nein</v>
      </c>
      <c r="V569" s="52" t="str">
        <f t="shared" si="202"/>
        <v>Nein</v>
      </c>
      <c r="W569" s="52" t="str">
        <f t="shared" si="202"/>
        <v>Nein</v>
      </c>
      <c r="X569" s="52" t="str">
        <f t="shared" si="202"/>
        <v>Nein</v>
      </c>
      <c r="Y569" s="52" t="str">
        <f t="shared" si="202"/>
        <v>Nein</v>
      </c>
      <c r="Z569" s="52" t="str">
        <f t="shared" si="202"/>
        <v>Nein</v>
      </c>
      <c r="AA569" s="52" t="str">
        <f t="shared" si="202"/>
        <v>Nein</v>
      </c>
      <c r="AB569" s="52" t="str">
        <f t="shared" si="202"/>
        <v>Nein</v>
      </c>
      <c r="AC569" s="52" t="str">
        <f t="shared" si="202"/>
        <v>Nein</v>
      </c>
      <c r="AD569" s="52" t="str">
        <f t="shared" si="202"/>
        <v>Nein</v>
      </c>
      <c r="AE569" s="52" t="str">
        <f t="shared" si="202"/>
        <v>Nein</v>
      </c>
      <c r="AF569" s="52" t="str">
        <f t="shared" si="202"/>
        <v>Nein</v>
      </c>
      <c r="AG569" s="61" t="str">
        <f>IF(Q569="Ja",VLOOKUP($Q$2,Plausis!A:E,5,0),IF(R569="Ja",VLOOKUP($R$2,Plausis!A:E,5,0),IF(T569="Ja",VLOOKUP($T$2,Plausis!A:E,5,0),IF(U569="Ja",VLOOKUP($U$2,Plausis!A:E,5,0),IF(AA569="Ja",VLOOKUP($AA$2,Plausis!A:E,5,0),IF(AC569="Ja",VLOOKUP($AC$2,Plausis!A:E,5,0),IF(AD569="Ja",VLOOKUP($AD$2,Plausis!A:E,5,0),"")))))))</f>
        <v/>
      </c>
      <c r="AH569" s="52" t="str">
        <f>IF(Y569="Ja",VLOOKUP($Y$2,Plausis!A:E,5,0),"")</f>
        <v/>
      </c>
      <c r="AI569" s="52" t="str">
        <f t="shared" si="183"/>
        <v>Nein</v>
      </c>
      <c r="AJ569" s="52" t="str">
        <f>IF(S569="Ja",VLOOKUP($S$2,Plausis!A:E,5,0),IF(V569="Ja",VLOOKUP($V$2,Plausis!A:E,5,0),IF(X569="Ja",VLOOKUP($X$2,Plausis!A:E,5,0),"")))</f>
        <v/>
      </c>
      <c r="AL569" s="52" t="s">
        <v>2</v>
      </c>
      <c r="AM569" s="114">
        <v>45531</v>
      </c>
      <c r="AN569" s="52" t="s">
        <v>4467</v>
      </c>
      <c r="AO569" s="52" t="str">
        <f>VLOOKUP(B569,'BAT Grundtabelle'!B:T,19,0)</f>
        <v>ja</v>
      </c>
      <c r="AP569" s="105" t="str">
        <f t="shared" si="184"/>
        <v>10518</v>
      </c>
      <c r="AQ569" s="52" t="str">
        <f t="shared" si="185"/>
        <v>Faschingsverein</v>
      </c>
      <c r="AR569" s="52" t="b">
        <f t="shared" si="203"/>
        <v>0</v>
      </c>
      <c r="AS569" s="52" t="b">
        <f t="shared" si="203"/>
        <v>0</v>
      </c>
      <c r="AT569" s="52" t="b">
        <f t="shared" si="203"/>
        <v>0</v>
      </c>
      <c r="AU569" s="52" t="str">
        <f t="shared" si="186"/>
        <v>Eigener Tarif</v>
      </c>
      <c r="AW569" s="52" t="b">
        <f t="shared" si="187"/>
        <v>0</v>
      </c>
      <c r="AX569" s="52" t="str">
        <f t="shared" si="188"/>
        <v>Eigener Tarif</v>
      </c>
      <c r="AY569" s="52" t="b">
        <f t="shared" si="189"/>
        <v>0</v>
      </c>
      <c r="AZ569" s="52" t="str">
        <f t="shared" si="190"/>
        <v>10518</v>
      </c>
      <c r="BA569" s="52" t="str">
        <f>VLOOKUP(A569,'BAT Grundtabelle'!A:U,21,0)</f>
        <v>nein</v>
      </c>
      <c r="BB569" s="52" t="str">
        <f t="shared" si="191"/>
        <v>nein</v>
      </c>
      <c r="BC569" s="52" t="str">
        <f t="shared" si="192"/>
        <v>10518</v>
      </c>
      <c r="BD569" s="52" t="str">
        <f t="shared" si="193"/>
        <v>Faschingsverein</v>
      </c>
      <c r="BE569" s="52" t="str">
        <f t="shared" si="194"/>
        <v>Eigener Tarif</v>
      </c>
      <c r="BF569" s="52" t="str">
        <f t="shared" si="195"/>
        <v>Eigener Tarif</v>
      </c>
    </row>
    <row r="570" spans="1:58" hidden="1" x14ac:dyDescent="0.35">
      <c r="A570" s="107" t="s">
        <v>2934</v>
      </c>
      <c r="B570" s="75" t="s">
        <v>838</v>
      </c>
      <c r="C570" s="52" t="s">
        <v>3</v>
      </c>
      <c r="D570" s="52" t="s">
        <v>3</v>
      </c>
      <c r="E570" s="52" t="s">
        <v>2</v>
      </c>
      <c r="F570" s="52" t="s">
        <v>2</v>
      </c>
      <c r="G570" s="52" t="s">
        <v>2</v>
      </c>
      <c r="H570" s="52" t="s">
        <v>2</v>
      </c>
      <c r="I570" s="52" t="s">
        <v>3</v>
      </c>
      <c r="J570" s="52">
        <v>1</v>
      </c>
      <c r="K570" s="52" t="s">
        <v>2</v>
      </c>
      <c r="L570" s="52" t="s">
        <v>2</v>
      </c>
      <c r="M570" s="52" t="s">
        <v>2</v>
      </c>
      <c r="N570" s="52" t="s">
        <v>3</v>
      </c>
      <c r="P570" s="52" t="s">
        <v>4</v>
      </c>
      <c r="Q570" s="52" t="str">
        <f t="shared" si="202"/>
        <v>Nein</v>
      </c>
      <c r="R570" s="52" t="str">
        <f t="shared" si="202"/>
        <v>Nein</v>
      </c>
      <c r="S570" s="52" t="str">
        <f t="shared" si="202"/>
        <v>Nein</v>
      </c>
      <c r="T570" s="52" t="str">
        <f t="shared" si="202"/>
        <v>Nein</v>
      </c>
      <c r="U570" s="52" t="str">
        <f t="shared" si="202"/>
        <v>Nein</v>
      </c>
      <c r="V570" s="52" t="str">
        <f t="shared" si="202"/>
        <v>Nein</v>
      </c>
      <c r="W570" s="52" t="str">
        <f t="shared" si="202"/>
        <v>Nein</v>
      </c>
      <c r="X570" s="52" t="str">
        <f t="shared" si="202"/>
        <v>Nein</v>
      </c>
      <c r="Y570" s="52" t="str">
        <f t="shared" si="202"/>
        <v>Nein</v>
      </c>
      <c r="Z570" s="52" t="str">
        <f t="shared" si="202"/>
        <v>Nein</v>
      </c>
      <c r="AA570" s="52" t="str">
        <f t="shared" si="202"/>
        <v>Nein</v>
      </c>
      <c r="AB570" s="52" t="str">
        <f t="shared" si="202"/>
        <v>Nein</v>
      </c>
      <c r="AC570" s="52" t="str">
        <f t="shared" si="202"/>
        <v>Nein</v>
      </c>
      <c r="AD570" s="52" t="str">
        <f t="shared" si="202"/>
        <v>Nein</v>
      </c>
      <c r="AE570" s="52" t="str">
        <f t="shared" si="202"/>
        <v>Nein</v>
      </c>
      <c r="AF570" s="52" t="str">
        <f t="shared" si="202"/>
        <v>Nein</v>
      </c>
      <c r="AG570" s="61" t="str">
        <f>IF(Q570="Ja",VLOOKUP($Q$2,Plausis!A:E,5,0),IF(R570="Ja",VLOOKUP($R$2,Plausis!A:E,5,0),IF(T570="Ja",VLOOKUP($T$2,Plausis!A:E,5,0),IF(U570="Ja",VLOOKUP($U$2,Plausis!A:E,5,0),IF(AA570="Ja",VLOOKUP($AA$2,Plausis!A:E,5,0),IF(AC570="Ja",VLOOKUP($AC$2,Plausis!A:E,5,0),IF(AD570="Ja",VLOOKUP($AD$2,Plausis!A:E,5,0),"")))))))</f>
        <v/>
      </c>
      <c r="AH570" s="52" t="str">
        <f>IF(Y570="Ja",VLOOKUP($Y$2,Plausis!A:E,5,0),"")</f>
        <v/>
      </c>
      <c r="AI570" s="52" t="str">
        <f t="shared" si="183"/>
        <v>Ja</v>
      </c>
      <c r="AJ570" s="52" t="str">
        <f>IF(S570="Ja",VLOOKUP($S$2,Plausis!A:E,5,0),IF(V570="Ja",VLOOKUP($V$2,Plausis!A:E,5,0),IF(X570="Ja",VLOOKUP($X$2,Plausis!A:E,5,0),"")))</f>
        <v/>
      </c>
      <c r="AL570" s="52" t="s">
        <v>3</v>
      </c>
      <c r="AM570" s="114">
        <v>45531</v>
      </c>
      <c r="AN570" s="52" t="s">
        <v>4467</v>
      </c>
      <c r="AO570" s="52" t="str">
        <f>VLOOKUP(B570,'BAT Grundtabelle'!B:T,19,0)</f>
        <v>ja</v>
      </c>
      <c r="AP570" s="105" t="str">
        <f t="shared" si="184"/>
        <v>10519</v>
      </c>
      <c r="AQ570" s="52" t="str">
        <f t="shared" si="185"/>
        <v>Fassadenbaubetrieb</v>
      </c>
      <c r="AR570" s="52" t="b">
        <f t="shared" si="203"/>
        <v>0</v>
      </c>
      <c r="AS570" s="52" t="b">
        <f t="shared" si="203"/>
        <v>0</v>
      </c>
      <c r="AT570" s="52" t="b">
        <f t="shared" si="203"/>
        <v>0</v>
      </c>
      <c r="AU570" s="52">
        <f t="shared" si="186"/>
        <v>1</v>
      </c>
      <c r="AW570" s="52" t="b">
        <f t="shared" si="187"/>
        <v>0</v>
      </c>
      <c r="AX570" s="52" t="str">
        <f t="shared" si="188"/>
        <v>Unternehmen</v>
      </c>
      <c r="AY570" s="52" t="b">
        <f t="shared" si="189"/>
        <v>0</v>
      </c>
      <c r="AZ570" s="52" t="str">
        <f t="shared" si="190"/>
        <v>10519</v>
      </c>
      <c r="BA570" s="52" t="str">
        <f>VLOOKUP(A570,'BAT Grundtabelle'!A:U,21,0)</f>
        <v>ja</v>
      </c>
      <c r="BB570" s="52" t="str">
        <f t="shared" si="191"/>
        <v>nein</v>
      </c>
      <c r="BC570" s="52" t="str">
        <f t="shared" si="192"/>
        <v>10519</v>
      </c>
      <c r="BD570" s="52" t="str">
        <f t="shared" si="193"/>
        <v>Fassadenbaubetrieb</v>
      </c>
      <c r="BE570" s="52" t="str">
        <f t="shared" si="194"/>
        <v>Unternehmen</v>
      </c>
      <c r="BF570" s="52">
        <f t="shared" si="195"/>
        <v>1</v>
      </c>
    </row>
    <row r="571" spans="1:58" hidden="1" x14ac:dyDescent="0.35">
      <c r="A571" s="107" t="s">
        <v>2266</v>
      </c>
      <c r="B571" s="75" t="s">
        <v>2265</v>
      </c>
      <c r="C571" s="52" t="s">
        <v>3</v>
      </c>
      <c r="D571" s="52" t="s">
        <v>3</v>
      </c>
      <c r="E571" s="52" t="s">
        <v>2</v>
      </c>
      <c r="F571" s="52" t="s">
        <v>2</v>
      </c>
      <c r="G571" s="52" t="s">
        <v>2</v>
      </c>
      <c r="H571" s="52" t="s">
        <v>2</v>
      </c>
      <c r="I571" s="52" t="s">
        <v>3</v>
      </c>
      <c r="J571" s="52">
        <v>2</v>
      </c>
      <c r="K571" s="52" t="s">
        <v>2</v>
      </c>
      <c r="L571" s="52" t="s">
        <v>2</v>
      </c>
      <c r="M571" s="52" t="s">
        <v>2</v>
      </c>
      <c r="N571" s="52" t="s">
        <v>3</v>
      </c>
      <c r="P571" s="52" t="s">
        <v>4</v>
      </c>
      <c r="Q571" s="52" t="str">
        <f t="shared" si="202"/>
        <v>Nein</v>
      </c>
      <c r="R571" s="52" t="str">
        <f t="shared" si="202"/>
        <v>Nein</v>
      </c>
      <c r="S571" s="52" t="str">
        <f t="shared" si="202"/>
        <v>Nein</v>
      </c>
      <c r="T571" s="52" t="str">
        <f t="shared" si="202"/>
        <v>Nein</v>
      </c>
      <c r="U571" s="52" t="str">
        <f t="shared" si="202"/>
        <v>Nein</v>
      </c>
      <c r="V571" s="52" t="str">
        <f t="shared" si="202"/>
        <v>Nein</v>
      </c>
      <c r="W571" s="52" t="str">
        <f t="shared" si="202"/>
        <v>Nein</v>
      </c>
      <c r="X571" s="52" t="str">
        <f t="shared" si="202"/>
        <v>Nein</v>
      </c>
      <c r="Y571" s="52" t="str">
        <f t="shared" si="202"/>
        <v>Nein</v>
      </c>
      <c r="Z571" s="52" t="str">
        <f t="shared" si="202"/>
        <v>Nein</v>
      </c>
      <c r="AA571" s="52" t="str">
        <f t="shared" si="202"/>
        <v>Nein</v>
      </c>
      <c r="AB571" s="52" t="str">
        <f t="shared" si="202"/>
        <v>Nein</v>
      </c>
      <c r="AC571" s="52" t="str">
        <f t="shared" si="202"/>
        <v>Nein</v>
      </c>
      <c r="AD571" s="52" t="str">
        <f t="shared" si="202"/>
        <v>Nein</v>
      </c>
      <c r="AE571" s="52" t="str">
        <f t="shared" si="202"/>
        <v>Nein</v>
      </c>
      <c r="AF571" s="52" t="str">
        <f t="shared" si="202"/>
        <v>Nein</v>
      </c>
      <c r="AG571" s="61" t="str">
        <f>IF(Q571="Ja",VLOOKUP($Q$2,Plausis!A:E,5,0),IF(R571="Ja",VLOOKUP($R$2,Plausis!A:E,5,0),IF(T571="Ja",VLOOKUP($T$2,Plausis!A:E,5,0),IF(U571="Ja",VLOOKUP($U$2,Plausis!A:E,5,0),IF(AA571="Ja",VLOOKUP($AA$2,Plausis!A:E,5,0),IF(AC571="Ja",VLOOKUP($AC$2,Plausis!A:E,5,0),IF(AD571="Ja",VLOOKUP($AD$2,Plausis!A:E,5,0),"")))))))</f>
        <v/>
      </c>
      <c r="AH571" s="52" t="str">
        <f>IF(Y571="Ja",VLOOKUP($Y$2,Plausis!A:E,5,0),"")</f>
        <v/>
      </c>
      <c r="AI571" s="52" t="str">
        <f t="shared" si="183"/>
        <v>Ja</v>
      </c>
      <c r="AJ571" s="52" t="str">
        <f>IF(S571="Ja",VLOOKUP($S$2,Plausis!A:E,5,0),IF(V571="Ja",VLOOKUP($V$2,Plausis!A:E,5,0),IF(X571="Ja",VLOOKUP($X$2,Plausis!A:E,5,0),"")))</f>
        <v/>
      </c>
      <c r="AL571" s="52" t="s">
        <v>2</v>
      </c>
      <c r="AM571" s="114">
        <v>45531</v>
      </c>
      <c r="AN571" s="52" t="s">
        <v>4467</v>
      </c>
      <c r="AO571" s="52" t="str">
        <f>VLOOKUP(B571,'BAT Grundtabelle'!B:T,19,0)</f>
        <v>ja</v>
      </c>
      <c r="AP571" s="105" t="str">
        <f t="shared" si="184"/>
        <v>5706</v>
      </c>
      <c r="AQ571" s="52" t="str">
        <f t="shared" si="185"/>
        <v>Fassadenreinigungsbetrieb</v>
      </c>
      <c r="AR571" s="52" t="b">
        <f t="shared" si="203"/>
        <v>0</v>
      </c>
      <c r="AS571" s="52" t="b">
        <f t="shared" si="203"/>
        <v>0</v>
      </c>
      <c r="AT571" s="52" t="b">
        <f t="shared" si="203"/>
        <v>0</v>
      </c>
      <c r="AU571" s="52">
        <f t="shared" si="186"/>
        <v>2</v>
      </c>
      <c r="AW571" s="52" t="b">
        <f t="shared" si="187"/>
        <v>0</v>
      </c>
      <c r="AX571" s="52" t="str">
        <f t="shared" si="188"/>
        <v>Unternehmen</v>
      </c>
      <c r="AY571" s="52" t="b">
        <f t="shared" si="189"/>
        <v>0</v>
      </c>
      <c r="AZ571" s="52" t="str">
        <f t="shared" si="190"/>
        <v>5706</v>
      </c>
      <c r="BA571" s="52" t="str">
        <f>VLOOKUP(A571,'BAT Grundtabelle'!A:U,21,0)</f>
        <v>ja</v>
      </c>
      <c r="BB571" s="52" t="str">
        <f t="shared" si="191"/>
        <v>nein</v>
      </c>
      <c r="BC571" s="52" t="str">
        <f t="shared" si="192"/>
        <v>5706</v>
      </c>
      <c r="BD571" s="52" t="str">
        <f t="shared" si="193"/>
        <v>Fassadenreinigungsbetrieb</v>
      </c>
      <c r="BE571" s="52" t="str">
        <f t="shared" si="194"/>
        <v>Unternehmen</v>
      </c>
      <c r="BF571" s="52">
        <f t="shared" si="195"/>
        <v>2</v>
      </c>
    </row>
    <row r="572" spans="1:58" hidden="1" x14ac:dyDescent="0.35">
      <c r="A572" s="107" t="s">
        <v>2935</v>
      </c>
      <c r="B572" s="75" t="s">
        <v>1804</v>
      </c>
      <c r="C572" s="52" t="s">
        <v>2</v>
      </c>
      <c r="D572" s="52" t="s">
        <v>2</v>
      </c>
      <c r="E572" s="52" t="s">
        <v>2</v>
      </c>
      <c r="F572" s="52" t="s">
        <v>2</v>
      </c>
      <c r="G572" s="52" t="s">
        <v>2</v>
      </c>
      <c r="H572" s="52" t="s">
        <v>3</v>
      </c>
      <c r="I572" s="52" t="s">
        <v>2</v>
      </c>
      <c r="J572" s="52" t="s">
        <v>2</v>
      </c>
      <c r="K572" s="52" t="s">
        <v>2</v>
      </c>
      <c r="L572" s="52" t="s">
        <v>2</v>
      </c>
      <c r="M572" s="52" t="s">
        <v>2</v>
      </c>
      <c r="N572" s="52" t="s">
        <v>2</v>
      </c>
      <c r="O572" s="52" t="s">
        <v>2411</v>
      </c>
      <c r="P572" s="52" t="s">
        <v>59</v>
      </c>
      <c r="Q572" s="52" t="str">
        <f t="shared" si="202"/>
        <v>Nein</v>
      </c>
      <c r="R572" s="52" t="str">
        <f t="shared" si="202"/>
        <v>Nein</v>
      </c>
      <c r="S572" s="52" t="str">
        <f t="shared" si="202"/>
        <v>Nein</v>
      </c>
      <c r="T572" s="52" t="str">
        <f t="shared" si="202"/>
        <v>Nein</v>
      </c>
      <c r="U572" s="52" t="str">
        <f t="shared" si="202"/>
        <v>Nein</v>
      </c>
      <c r="V572" s="52" t="str">
        <f t="shared" si="202"/>
        <v>Nein</v>
      </c>
      <c r="W572" s="52" t="str">
        <f t="shared" si="202"/>
        <v>Nein</v>
      </c>
      <c r="X572" s="52" t="str">
        <f t="shared" si="202"/>
        <v>Nein</v>
      </c>
      <c r="Y572" s="52" t="str">
        <f t="shared" si="202"/>
        <v>Nein</v>
      </c>
      <c r="Z572" s="52" t="str">
        <f t="shared" si="202"/>
        <v>Nein</v>
      </c>
      <c r="AA572" s="52" t="str">
        <f t="shared" si="202"/>
        <v>Nein</v>
      </c>
      <c r="AB572" s="52" t="str">
        <f t="shared" si="202"/>
        <v>Nein</v>
      </c>
      <c r="AC572" s="52" t="str">
        <f t="shared" si="202"/>
        <v>Nein</v>
      </c>
      <c r="AD572" s="52" t="str">
        <f t="shared" si="202"/>
        <v>Nein</v>
      </c>
      <c r="AE572" s="52" t="str">
        <f t="shared" si="202"/>
        <v>Nein</v>
      </c>
      <c r="AF572" s="52" t="str">
        <f t="shared" si="202"/>
        <v>Nein</v>
      </c>
      <c r="AG572" s="61" t="str">
        <f>IF(Q572="Ja",VLOOKUP($Q$2,Plausis!A:E,5,0),IF(R572="Ja",VLOOKUP($R$2,Plausis!A:E,5,0),IF(T572="Ja",VLOOKUP($T$2,Plausis!A:E,5,0),IF(U572="Ja",VLOOKUP($U$2,Plausis!A:E,5,0),IF(AA572="Ja",VLOOKUP($AA$2,Plausis!A:E,5,0),IF(AC572="Ja",VLOOKUP($AC$2,Plausis!A:E,5,0),IF(AD572="Ja",VLOOKUP($AD$2,Plausis!A:E,5,0),"")))))))</f>
        <v/>
      </c>
      <c r="AH572" s="52" t="str">
        <f>IF(Y572="Ja",VLOOKUP($Y$2,Plausis!A:E,5,0),"")</f>
        <v/>
      </c>
      <c r="AI572" s="52" t="str">
        <f t="shared" si="183"/>
        <v>Nein</v>
      </c>
      <c r="AJ572" s="52" t="str">
        <f>IF(S572="Ja",VLOOKUP($S$2,Plausis!A:E,5,0),IF(V572="Ja",VLOOKUP($V$2,Plausis!A:E,5,0),IF(X572="Ja",VLOOKUP($X$2,Plausis!A:E,5,0),"")))</f>
        <v/>
      </c>
      <c r="AL572" s="52" t="s">
        <v>2</v>
      </c>
      <c r="AM572" s="114">
        <v>45531</v>
      </c>
      <c r="AN572" s="52" t="s">
        <v>4467</v>
      </c>
      <c r="AO572" s="52" t="str">
        <f>VLOOKUP(B572,'BAT Grundtabelle'!B:T,19,0)</f>
        <v>ja</v>
      </c>
      <c r="AP572" s="105" t="str">
        <f t="shared" si="184"/>
        <v>10520</v>
      </c>
      <c r="AQ572" s="52" t="str">
        <f t="shared" si="185"/>
        <v>Fechtverein</v>
      </c>
      <c r="AR572" s="52" t="b">
        <f t="shared" si="203"/>
        <v>0</v>
      </c>
      <c r="AS572" s="52" t="b">
        <f t="shared" si="203"/>
        <v>0</v>
      </c>
      <c r="AT572" s="52" t="b">
        <f t="shared" si="203"/>
        <v>0</v>
      </c>
      <c r="AU572" s="52" t="str">
        <f t="shared" si="186"/>
        <v>Eigener Tarif</v>
      </c>
      <c r="AW572" s="52" t="b">
        <f t="shared" si="187"/>
        <v>0</v>
      </c>
      <c r="AX572" s="52" t="str">
        <f t="shared" si="188"/>
        <v>Eigener Tarif</v>
      </c>
      <c r="AY572" s="52" t="b">
        <f t="shared" si="189"/>
        <v>0</v>
      </c>
      <c r="AZ572" s="52" t="str">
        <f t="shared" si="190"/>
        <v>10520</v>
      </c>
      <c r="BA572" s="52" t="str">
        <f>VLOOKUP(A572,'BAT Grundtabelle'!A:U,21,0)</f>
        <v>nein</v>
      </c>
      <c r="BB572" s="52" t="str">
        <f t="shared" si="191"/>
        <v>nein</v>
      </c>
      <c r="BC572" s="52" t="str">
        <f t="shared" si="192"/>
        <v>10520</v>
      </c>
      <c r="BD572" s="52" t="str">
        <f t="shared" si="193"/>
        <v>Fechtverein</v>
      </c>
      <c r="BE572" s="52" t="str">
        <f t="shared" si="194"/>
        <v>Eigener Tarif</v>
      </c>
      <c r="BF572" s="52" t="str">
        <f t="shared" si="195"/>
        <v>Eigener Tarif</v>
      </c>
    </row>
    <row r="573" spans="1:58" hidden="1" x14ac:dyDescent="0.35">
      <c r="A573" s="107" t="s">
        <v>2936</v>
      </c>
      <c r="B573" s="75" t="s">
        <v>958</v>
      </c>
      <c r="C573" s="52" t="s">
        <v>3</v>
      </c>
      <c r="D573" s="52" t="s">
        <v>3</v>
      </c>
      <c r="E573" s="52" t="s">
        <v>2</v>
      </c>
      <c r="F573" s="52" t="s">
        <v>2</v>
      </c>
      <c r="G573" s="52" t="s">
        <v>2</v>
      </c>
      <c r="H573" s="52" t="s">
        <v>2</v>
      </c>
      <c r="I573" s="52" t="s">
        <v>3</v>
      </c>
      <c r="J573" s="52">
        <v>1</v>
      </c>
      <c r="K573" s="52" t="s">
        <v>2</v>
      </c>
      <c r="L573" s="52" t="s">
        <v>2</v>
      </c>
      <c r="M573" s="52" t="s">
        <v>2</v>
      </c>
      <c r="N573" s="52" t="s">
        <v>3</v>
      </c>
      <c r="P573" s="52" t="s">
        <v>4</v>
      </c>
      <c r="Q573" s="52" t="str">
        <f t="shared" ref="Q573:AF582" si="204">IF(ISERROR(FIND(Q$2,$P573,1)),"Nein","Ja")</f>
        <v>Nein</v>
      </c>
      <c r="R573" s="52" t="str">
        <f t="shared" si="204"/>
        <v>Nein</v>
      </c>
      <c r="S573" s="52" t="str">
        <f t="shared" si="204"/>
        <v>Nein</v>
      </c>
      <c r="T573" s="52" t="str">
        <f t="shared" si="204"/>
        <v>Nein</v>
      </c>
      <c r="U573" s="52" t="str">
        <f t="shared" si="204"/>
        <v>Nein</v>
      </c>
      <c r="V573" s="52" t="str">
        <f t="shared" si="204"/>
        <v>Nein</v>
      </c>
      <c r="W573" s="52" t="str">
        <f t="shared" si="204"/>
        <v>Nein</v>
      </c>
      <c r="X573" s="52" t="str">
        <f t="shared" si="204"/>
        <v>Nein</v>
      </c>
      <c r="Y573" s="52" t="str">
        <f t="shared" si="204"/>
        <v>Nein</v>
      </c>
      <c r="Z573" s="52" t="str">
        <f t="shared" si="204"/>
        <v>Nein</v>
      </c>
      <c r="AA573" s="52" t="str">
        <f t="shared" si="204"/>
        <v>Nein</v>
      </c>
      <c r="AB573" s="52" t="str">
        <f t="shared" si="204"/>
        <v>Nein</v>
      </c>
      <c r="AC573" s="52" t="str">
        <f t="shared" si="204"/>
        <v>Nein</v>
      </c>
      <c r="AD573" s="52" t="str">
        <f t="shared" si="204"/>
        <v>Nein</v>
      </c>
      <c r="AE573" s="52" t="str">
        <f t="shared" si="204"/>
        <v>Nein</v>
      </c>
      <c r="AF573" s="52" t="str">
        <f t="shared" si="204"/>
        <v>Nein</v>
      </c>
      <c r="AG573" s="61" t="str">
        <f>IF(Q573="Ja",VLOOKUP($Q$2,Plausis!A:E,5,0),IF(R573="Ja",VLOOKUP($R$2,Plausis!A:E,5,0),IF(T573="Ja",VLOOKUP($T$2,Plausis!A:E,5,0),IF(U573="Ja",VLOOKUP($U$2,Plausis!A:E,5,0),IF(AA573="Ja",VLOOKUP($AA$2,Plausis!A:E,5,0),IF(AC573="Ja",VLOOKUP($AC$2,Plausis!A:E,5,0),IF(AD573="Ja",VLOOKUP($AD$2,Plausis!A:E,5,0),"")))))))</f>
        <v/>
      </c>
      <c r="AH573" s="52" t="str">
        <f>IF(Y573="Ja",VLOOKUP($Y$2,Plausis!A:E,5,0),"")</f>
        <v/>
      </c>
      <c r="AI573" s="52" t="str">
        <f t="shared" si="183"/>
        <v>Ja</v>
      </c>
      <c r="AJ573" s="52" t="str">
        <f>IF(S573="Ja",VLOOKUP($S$2,Plausis!A:E,5,0),IF(V573="Ja",VLOOKUP($V$2,Plausis!A:E,5,0),IF(X573="Ja",VLOOKUP($X$2,Plausis!A:E,5,0),"")))</f>
        <v/>
      </c>
      <c r="AL573" s="52" t="s">
        <v>3</v>
      </c>
      <c r="AM573" s="114">
        <v>45531</v>
      </c>
      <c r="AN573" s="52" t="s">
        <v>4467</v>
      </c>
      <c r="AO573" s="52" t="str">
        <f>VLOOKUP(B573,'BAT Grundtabelle'!B:T,19,0)</f>
        <v>ja</v>
      </c>
      <c r="AP573" s="105" t="str">
        <f t="shared" si="184"/>
        <v>10521</v>
      </c>
      <c r="AQ573" s="52" t="str">
        <f t="shared" si="185"/>
        <v>Feinkostgeschäft</v>
      </c>
      <c r="AR573" s="52" t="b">
        <f t="shared" si="203"/>
        <v>0</v>
      </c>
      <c r="AS573" s="52" t="b">
        <f t="shared" si="203"/>
        <v>0</v>
      </c>
      <c r="AT573" s="52" t="b">
        <f t="shared" si="203"/>
        <v>0</v>
      </c>
      <c r="AU573" s="52">
        <f t="shared" si="186"/>
        <v>1</v>
      </c>
      <c r="AW573" s="52" t="b">
        <f t="shared" si="187"/>
        <v>0</v>
      </c>
      <c r="AX573" s="52" t="str">
        <f t="shared" si="188"/>
        <v>Unternehmen</v>
      </c>
      <c r="AY573" s="52" t="b">
        <f t="shared" si="189"/>
        <v>0</v>
      </c>
      <c r="AZ573" s="52" t="str">
        <f t="shared" si="190"/>
        <v>10521</v>
      </c>
      <c r="BA573" s="52" t="str">
        <f>VLOOKUP(A573,'BAT Grundtabelle'!A:U,21,0)</f>
        <v>ja</v>
      </c>
      <c r="BB573" s="52" t="str">
        <f t="shared" si="191"/>
        <v>nein</v>
      </c>
      <c r="BC573" s="52" t="str">
        <f t="shared" si="192"/>
        <v>10521</v>
      </c>
      <c r="BD573" s="52" t="str">
        <f t="shared" si="193"/>
        <v>Feinkostgeschäft</v>
      </c>
      <c r="BE573" s="52" t="str">
        <f t="shared" si="194"/>
        <v>Unternehmen</v>
      </c>
      <c r="BF573" s="52">
        <f t="shared" si="195"/>
        <v>1</v>
      </c>
    </row>
    <row r="574" spans="1:58" hidden="1" x14ac:dyDescent="0.35">
      <c r="A574" s="107" t="s">
        <v>2937</v>
      </c>
      <c r="B574" s="75" t="s">
        <v>1691</v>
      </c>
      <c r="C574" s="52" t="s">
        <v>3</v>
      </c>
      <c r="D574" s="52" t="s">
        <v>3</v>
      </c>
      <c r="E574" s="52" t="s">
        <v>2</v>
      </c>
      <c r="F574" s="52" t="s">
        <v>2</v>
      </c>
      <c r="G574" s="52" t="s">
        <v>2</v>
      </c>
      <c r="H574" s="52" t="s">
        <v>2</v>
      </c>
      <c r="I574" s="52" t="s">
        <v>3</v>
      </c>
      <c r="J574" s="52">
        <v>2</v>
      </c>
      <c r="K574" s="52" t="s">
        <v>2</v>
      </c>
      <c r="L574" s="52" t="s">
        <v>2</v>
      </c>
      <c r="M574" s="52" t="s">
        <v>2</v>
      </c>
      <c r="N574" s="52" t="s">
        <v>3</v>
      </c>
      <c r="P574" s="52" t="s">
        <v>4</v>
      </c>
      <c r="Q574" s="52" t="str">
        <f t="shared" si="204"/>
        <v>Nein</v>
      </c>
      <c r="R574" s="52" t="str">
        <f t="shared" si="204"/>
        <v>Nein</v>
      </c>
      <c r="S574" s="52" t="str">
        <f t="shared" si="204"/>
        <v>Nein</v>
      </c>
      <c r="T574" s="52" t="str">
        <f t="shared" si="204"/>
        <v>Nein</v>
      </c>
      <c r="U574" s="52" t="str">
        <f t="shared" si="204"/>
        <v>Nein</v>
      </c>
      <c r="V574" s="52" t="str">
        <f t="shared" si="204"/>
        <v>Nein</v>
      </c>
      <c r="W574" s="52" t="str">
        <f t="shared" si="204"/>
        <v>Nein</v>
      </c>
      <c r="X574" s="52" t="str">
        <f t="shared" si="204"/>
        <v>Nein</v>
      </c>
      <c r="Y574" s="52" t="str">
        <f t="shared" si="204"/>
        <v>Nein</v>
      </c>
      <c r="Z574" s="52" t="str">
        <f t="shared" si="204"/>
        <v>Nein</v>
      </c>
      <c r="AA574" s="52" t="str">
        <f t="shared" si="204"/>
        <v>Nein</v>
      </c>
      <c r="AB574" s="52" t="str">
        <f t="shared" si="204"/>
        <v>Nein</v>
      </c>
      <c r="AC574" s="52" t="str">
        <f t="shared" si="204"/>
        <v>Nein</v>
      </c>
      <c r="AD574" s="52" t="str">
        <f t="shared" si="204"/>
        <v>Nein</v>
      </c>
      <c r="AE574" s="52" t="str">
        <f t="shared" si="204"/>
        <v>Nein</v>
      </c>
      <c r="AF574" s="52" t="str">
        <f t="shared" si="204"/>
        <v>Nein</v>
      </c>
      <c r="AG574" s="61" t="str">
        <f>IF(Q574="Ja",VLOOKUP($Q$2,Plausis!A:E,5,0),IF(R574="Ja",VLOOKUP($R$2,Plausis!A:E,5,0),IF(T574="Ja",VLOOKUP($T$2,Plausis!A:E,5,0),IF(U574="Ja",VLOOKUP($U$2,Plausis!A:E,5,0),IF(AA574="Ja",VLOOKUP($AA$2,Plausis!A:E,5,0),IF(AC574="Ja",VLOOKUP($AC$2,Plausis!A:E,5,0),IF(AD574="Ja",VLOOKUP($AD$2,Plausis!A:E,5,0),"")))))))</f>
        <v/>
      </c>
      <c r="AH574" s="52" t="str">
        <f>IF(Y574="Ja",VLOOKUP($Y$2,Plausis!A:E,5,0),"")</f>
        <v/>
      </c>
      <c r="AI574" s="52" t="str">
        <f t="shared" si="183"/>
        <v>Ja</v>
      </c>
      <c r="AJ574" s="52" t="str">
        <f>IF(S574="Ja",VLOOKUP($S$2,Plausis!A:E,5,0),IF(V574="Ja",VLOOKUP($V$2,Plausis!A:E,5,0),IF(X574="Ja",VLOOKUP($X$2,Plausis!A:E,5,0),"")))</f>
        <v/>
      </c>
      <c r="AL574" s="52" t="s">
        <v>3</v>
      </c>
      <c r="AM574" s="114">
        <v>45531</v>
      </c>
      <c r="AN574" s="52" t="s">
        <v>4467</v>
      </c>
      <c r="AO574" s="52" t="str">
        <f>VLOOKUP(B574,'BAT Grundtabelle'!B:T,19,0)</f>
        <v>ja</v>
      </c>
      <c r="AP574" s="105" t="str">
        <f t="shared" si="184"/>
        <v>10522</v>
      </c>
      <c r="AQ574" s="52" t="str">
        <f t="shared" si="185"/>
        <v>Feinkostwarenhersteller aus tierischen Grundstoffen</v>
      </c>
      <c r="AR574" s="52" t="b">
        <f t="shared" si="203"/>
        <v>0</v>
      </c>
      <c r="AS574" s="52" t="b">
        <f t="shared" si="203"/>
        <v>0</v>
      </c>
      <c r="AT574" s="52" t="b">
        <f t="shared" si="203"/>
        <v>0</v>
      </c>
      <c r="AU574" s="52">
        <f t="shared" si="186"/>
        <v>2</v>
      </c>
      <c r="AW574" s="52" t="b">
        <f t="shared" si="187"/>
        <v>0</v>
      </c>
      <c r="AX574" s="52" t="str">
        <f t="shared" si="188"/>
        <v>Unternehmen</v>
      </c>
      <c r="AY574" s="52" t="b">
        <f t="shared" si="189"/>
        <v>0</v>
      </c>
      <c r="AZ574" s="52" t="str">
        <f t="shared" si="190"/>
        <v>10522</v>
      </c>
      <c r="BA574" s="52" t="str">
        <f>VLOOKUP(A574,'BAT Grundtabelle'!A:U,21,0)</f>
        <v>ja</v>
      </c>
      <c r="BB574" s="52" t="str">
        <f t="shared" si="191"/>
        <v>nein</v>
      </c>
      <c r="BC574" s="52" t="str">
        <f t="shared" si="192"/>
        <v>10522</v>
      </c>
      <c r="BD574" s="52" t="str">
        <f t="shared" si="193"/>
        <v>Feinkostwarenhersteller aus tierischen Grundstoffen</v>
      </c>
      <c r="BE574" s="52" t="str">
        <f t="shared" si="194"/>
        <v>Unternehmen</v>
      </c>
      <c r="BF574" s="52">
        <f t="shared" si="195"/>
        <v>2</v>
      </c>
    </row>
    <row r="575" spans="1:58" hidden="1" x14ac:dyDescent="0.35">
      <c r="A575" s="107" t="s">
        <v>2938</v>
      </c>
      <c r="B575" s="75" t="s">
        <v>1692</v>
      </c>
      <c r="C575" s="52" t="s">
        <v>3</v>
      </c>
      <c r="D575" s="52" t="s">
        <v>3</v>
      </c>
      <c r="E575" s="52" t="s">
        <v>2</v>
      </c>
      <c r="F575" s="52" t="s">
        <v>2</v>
      </c>
      <c r="G575" s="52" t="s">
        <v>2</v>
      </c>
      <c r="H575" s="52" t="s">
        <v>2</v>
      </c>
      <c r="I575" s="52" t="s">
        <v>3</v>
      </c>
      <c r="J575" s="52">
        <v>2</v>
      </c>
      <c r="K575" s="52" t="s">
        <v>2</v>
      </c>
      <c r="L575" s="52" t="s">
        <v>2</v>
      </c>
      <c r="M575" s="52" t="s">
        <v>2</v>
      </c>
      <c r="N575" s="52" t="s">
        <v>3</v>
      </c>
      <c r="P575" s="52" t="s">
        <v>4</v>
      </c>
      <c r="Q575" s="56" t="str">
        <f t="shared" si="204"/>
        <v>Nein</v>
      </c>
      <c r="R575" s="56" t="str">
        <f t="shared" si="204"/>
        <v>Nein</v>
      </c>
      <c r="S575" s="52" t="str">
        <f t="shared" si="204"/>
        <v>Nein</v>
      </c>
      <c r="T575" s="56" t="str">
        <f t="shared" si="204"/>
        <v>Nein</v>
      </c>
      <c r="U575" s="56" t="str">
        <f t="shared" si="204"/>
        <v>Nein</v>
      </c>
      <c r="V575" s="52" t="str">
        <f t="shared" si="204"/>
        <v>Nein</v>
      </c>
      <c r="W575" s="52" t="str">
        <f t="shared" si="204"/>
        <v>Nein</v>
      </c>
      <c r="X575" s="52" t="str">
        <f t="shared" si="204"/>
        <v>Nein</v>
      </c>
      <c r="Y575" s="58" t="str">
        <f t="shared" si="204"/>
        <v>Nein</v>
      </c>
      <c r="Z575" s="52" t="str">
        <f t="shared" si="204"/>
        <v>Nein</v>
      </c>
      <c r="AA575" s="56" t="str">
        <f t="shared" si="204"/>
        <v>Nein</v>
      </c>
      <c r="AB575" s="52" t="str">
        <f t="shared" si="204"/>
        <v>Nein</v>
      </c>
      <c r="AC575" s="56" t="str">
        <f t="shared" si="204"/>
        <v>Nein</v>
      </c>
      <c r="AD575" s="56" t="str">
        <f t="shared" si="204"/>
        <v>Nein</v>
      </c>
      <c r="AE575" s="52" t="str">
        <f t="shared" si="204"/>
        <v>Nein</v>
      </c>
      <c r="AF575" s="52" t="str">
        <f t="shared" si="204"/>
        <v>Nein</v>
      </c>
      <c r="AG575" s="61" t="str">
        <f>IF(Q575="Ja",VLOOKUP($Q$2,Plausis!A:E,5,0),IF(R575="Ja",VLOOKUP($R$2,Plausis!A:E,5,0),IF(T575="Ja",VLOOKUP($T$2,Plausis!A:E,5,0),IF(U575="Ja",VLOOKUP($U$2,Plausis!A:E,5,0),IF(AA575="Ja",VLOOKUP($AA$2,Plausis!A:E,5,0),IF(AC575="Ja",VLOOKUP($AC$2,Plausis!A:E,5,0),IF(AD575="Ja",VLOOKUP($AD$2,Plausis!A:E,5,0),"")))))))</f>
        <v/>
      </c>
      <c r="AH575" s="52" t="str">
        <f>IF(Y575="Ja",VLOOKUP($Y$2,Plausis!A:E,5,0),"")</f>
        <v/>
      </c>
      <c r="AI575" s="52" t="str">
        <f t="shared" si="183"/>
        <v>Ja</v>
      </c>
      <c r="AJ575" s="52" t="str">
        <f>IF(S575="Ja",VLOOKUP($S$2,Plausis!A:E,5,0),IF(V575="Ja",VLOOKUP($V$2,Plausis!A:E,5,0),IF(X575="Ja",VLOOKUP($X$2,Plausis!A:E,5,0),"")))</f>
        <v/>
      </c>
      <c r="AL575" s="52" t="s">
        <v>3</v>
      </c>
      <c r="AM575" s="114">
        <v>45531</v>
      </c>
      <c r="AN575" s="52" t="s">
        <v>4467</v>
      </c>
      <c r="AO575" s="52" t="str">
        <f>VLOOKUP(B575,'BAT Grundtabelle'!B:T,19,0)</f>
        <v>ja</v>
      </c>
      <c r="AP575" s="105" t="str">
        <f t="shared" si="184"/>
        <v>10523</v>
      </c>
      <c r="AQ575" s="52" t="str">
        <f t="shared" si="185"/>
        <v>Feinkostwarenhersteller aus vegetarischen Grundstoffen</v>
      </c>
      <c r="AR575" s="52" t="b">
        <f t="shared" si="203"/>
        <v>0</v>
      </c>
      <c r="AS575" s="52" t="b">
        <f t="shared" si="203"/>
        <v>0</v>
      </c>
      <c r="AT575" s="52" t="b">
        <f t="shared" si="203"/>
        <v>0</v>
      </c>
      <c r="AU575" s="52">
        <f t="shared" si="186"/>
        <v>2</v>
      </c>
      <c r="AW575" s="52" t="b">
        <f t="shared" si="187"/>
        <v>0</v>
      </c>
      <c r="AX575" s="52" t="str">
        <f t="shared" si="188"/>
        <v>Unternehmen</v>
      </c>
      <c r="AY575" s="52" t="b">
        <f t="shared" si="189"/>
        <v>0</v>
      </c>
      <c r="AZ575" s="52" t="str">
        <f t="shared" si="190"/>
        <v>10523</v>
      </c>
      <c r="BA575" s="52" t="str">
        <f>VLOOKUP(A575,'BAT Grundtabelle'!A:U,21,0)</f>
        <v>ja</v>
      </c>
      <c r="BB575" s="52" t="str">
        <f t="shared" si="191"/>
        <v>nein</v>
      </c>
      <c r="BC575" s="52" t="str">
        <f t="shared" si="192"/>
        <v>10523</v>
      </c>
      <c r="BD575" s="52" t="str">
        <f t="shared" si="193"/>
        <v>Feinkostwarenhersteller aus vegetarischen Grundstoffen</v>
      </c>
      <c r="BE575" s="52" t="str">
        <f t="shared" si="194"/>
        <v>Unternehmen</v>
      </c>
      <c r="BF575" s="52">
        <f t="shared" si="195"/>
        <v>2</v>
      </c>
    </row>
    <row r="576" spans="1:58" hidden="1" x14ac:dyDescent="0.35">
      <c r="A576" s="107" t="s">
        <v>2939</v>
      </c>
      <c r="B576" s="75" t="s">
        <v>799</v>
      </c>
      <c r="C576" s="52" t="s">
        <v>3</v>
      </c>
      <c r="D576" s="52" t="s">
        <v>3</v>
      </c>
      <c r="E576" s="52" t="s">
        <v>2</v>
      </c>
      <c r="F576" s="52" t="s">
        <v>2</v>
      </c>
      <c r="G576" s="52" t="s">
        <v>2</v>
      </c>
      <c r="H576" s="52" t="s">
        <v>2</v>
      </c>
      <c r="I576" s="52" t="s">
        <v>3</v>
      </c>
      <c r="J576" s="52">
        <v>1</v>
      </c>
      <c r="K576" s="52" t="s">
        <v>2</v>
      </c>
      <c r="L576" s="52" t="s">
        <v>2</v>
      </c>
      <c r="M576" s="52" t="s">
        <v>2</v>
      </c>
      <c r="N576" s="52" t="s">
        <v>3</v>
      </c>
      <c r="P576" s="52" t="s">
        <v>4</v>
      </c>
      <c r="Q576" s="52" t="str">
        <f t="shared" si="204"/>
        <v>Nein</v>
      </c>
      <c r="R576" s="52" t="str">
        <f t="shared" si="204"/>
        <v>Nein</v>
      </c>
      <c r="S576" s="52" t="str">
        <f t="shared" si="204"/>
        <v>Nein</v>
      </c>
      <c r="T576" s="52" t="str">
        <f t="shared" si="204"/>
        <v>Nein</v>
      </c>
      <c r="U576" s="52" t="str">
        <f t="shared" si="204"/>
        <v>Nein</v>
      </c>
      <c r="V576" s="52" t="str">
        <f t="shared" si="204"/>
        <v>Nein</v>
      </c>
      <c r="W576" s="52" t="str">
        <f t="shared" si="204"/>
        <v>Nein</v>
      </c>
      <c r="X576" s="52" t="str">
        <f t="shared" si="204"/>
        <v>Nein</v>
      </c>
      <c r="Y576" s="52" t="str">
        <f t="shared" si="204"/>
        <v>Nein</v>
      </c>
      <c r="Z576" s="52" t="str">
        <f t="shared" si="204"/>
        <v>Nein</v>
      </c>
      <c r="AA576" s="52" t="str">
        <f t="shared" si="204"/>
        <v>Nein</v>
      </c>
      <c r="AB576" s="52" t="str">
        <f t="shared" si="204"/>
        <v>Nein</v>
      </c>
      <c r="AC576" s="52" t="str">
        <f t="shared" si="204"/>
        <v>Nein</v>
      </c>
      <c r="AD576" s="52" t="str">
        <f t="shared" si="204"/>
        <v>Nein</v>
      </c>
      <c r="AE576" s="52" t="str">
        <f t="shared" si="204"/>
        <v>Nein</v>
      </c>
      <c r="AF576" s="52" t="str">
        <f t="shared" si="204"/>
        <v>Nein</v>
      </c>
      <c r="AG576" s="61" t="str">
        <f>IF(Q576="Ja",VLOOKUP($Q$2,Plausis!A:E,5,0),IF(R576="Ja",VLOOKUP($R$2,Plausis!A:E,5,0),IF(T576="Ja",VLOOKUP($T$2,Plausis!A:E,5,0),IF(U576="Ja",VLOOKUP($U$2,Plausis!A:E,5,0),IF(AA576="Ja",VLOOKUP($AA$2,Plausis!A:E,5,0),IF(AC576="Ja",VLOOKUP($AC$2,Plausis!A:E,5,0),IF(AD576="Ja",VLOOKUP($AD$2,Plausis!A:E,5,0),"")))))))</f>
        <v/>
      </c>
      <c r="AH576" s="52" t="str">
        <f>IF(Y576="Ja",VLOOKUP($Y$2,Plausis!A:E,5,0),"")</f>
        <v/>
      </c>
      <c r="AI576" s="52" t="str">
        <f t="shared" si="183"/>
        <v>Ja</v>
      </c>
      <c r="AJ576" s="52" t="str">
        <f>IF(S576="Ja",VLOOKUP($S$2,Plausis!A:E,5,0),IF(V576="Ja",VLOOKUP($V$2,Plausis!A:E,5,0),IF(X576="Ja",VLOOKUP($X$2,Plausis!A:E,5,0),"")))</f>
        <v/>
      </c>
      <c r="AL576" s="52" t="s">
        <v>3</v>
      </c>
      <c r="AM576" s="114">
        <v>45531</v>
      </c>
      <c r="AN576" s="52" t="s">
        <v>4467</v>
      </c>
      <c r="AO576" s="52" t="str">
        <f>VLOOKUP(B576,'BAT Grundtabelle'!B:T,19,0)</f>
        <v>ja</v>
      </c>
      <c r="AP576" s="105" t="str">
        <f t="shared" si="184"/>
        <v>10524</v>
      </c>
      <c r="AQ576" s="52" t="str">
        <f t="shared" si="185"/>
        <v>Feinmechanischer Betrieb (Metallbe- und -verarbeitung)</v>
      </c>
      <c r="AR576" s="52" t="b">
        <f t="shared" si="203"/>
        <v>0</v>
      </c>
      <c r="AS576" s="52" t="b">
        <f t="shared" si="203"/>
        <v>0</v>
      </c>
      <c r="AT576" s="52" t="b">
        <f t="shared" si="203"/>
        <v>0</v>
      </c>
      <c r="AU576" s="52">
        <f t="shared" si="186"/>
        <v>1</v>
      </c>
      <c r="AW576" s="52" t="b">
        <f t="shared" si="187"/>
        <v>0</v>
      </c>
      <c r="AX576" s="52" t="str">
        <f t="shared" si="188"/>
        <v>Unternehmen</v>
      </c>
      <c r="AY576" s="52" t="b">
        <f t="shared" si="189"/>
        <v>0</v>
      </c>
      <c r="AZ576" s="52" t="str">
        <f t="shared" si="190"/>
        <v>10524</v>
      </c>
      <c r="BA576" s="52" t="str">
        <f>VLOOKUP(A576,'BAT Grundtabelle'!A:U,21,0)</f>
        <v>ja</v>
      </c>
      <c r="BB576" s="52" t="str">
        <f t="shared" si="191"/>
        <v>nein</v>
      </c>
      <c r="BC576" s="52" t="str">
        <f t="shared" si="192"/>
        <v>10524</v>
      </c>
      <c r="BD576" s="52" t="str">
        <f t="shared" si="193"/>
        <v>Feinmechanischer Betrieb (Metallbe- und -verarbeitung)</v>
      </c>
      <c r="BE576" s="52" t="str">
        <f t="shared" si="194"/>
        <v>Unternehmen</v>
      </c>
      <c r="BF576" s="52">
        <f t="shared" si="195"/>
        <v>1</v>
      </c>
    </row>
    <row r="577" spans="1:58" hidden="1" x14ac:dyDescent="0.35">
      <c r="A577" s="107" t="s">
        <v>2940</v>
      </c>
      <c r="B577" s="75" t="s">
        <v>101</v>
      </c>
      <c r="C577" s="52" t="s">
        <v>3</v>
      </c>
      <c r="D577" s="52" t="s">
        <v>3</v>
      </c>
      <c r="E577" s="52" t="s">
        <v>2</v>
      </c>
      <c r="F577" s="52" t="s">
        <v>2</v>
      </c>
      <c r="G577" s="52" t="s">
        <v>2</v>
      </c>
      <c r="H577" s="52" t="s">
        <v>2</v>
      </c>
      <c r="I577" s="52" t="s">
        <v>3</v>
      </c>
      <c r="J577" s="52">
        <v>1</v>
      </c>
      <c r="K577" s="52" t="s">
        <v>2</v>
      </c>
      <c r="L577" s="52" t="s">
        <v>2</v>
      </c>
      <c r="M577" s="52" t="s">
        <v>2</v>
      </c>
      <c r="N577" s="52" t="s">
        <v>3</v>
      </c>
      <c r="P577" s="52" t="s">
        <v>4</v>
      </c>
      <c r="Q577" s="52" t="str">
        <f t="shared" si="204"/>
        <v>Nein</v>
      </c>
      <c r="R577" s="52" t="str">
        <f t="shared" si="204"/>
        <v>Nein</v>
      </c>
      <c r="S577" s="52" t="str">
        <f t="shared" si="204"/>
        <v>Nein</v>
      </c>
      <c r="T577" s="52" t="str">
        <f t="shared" si="204"/>
        <v>Nein</v>
      </c>
      <c r="U577" s="52" t="str">
        <f t="shared" si="204"/>
        <v>Nein</v>
      </c>
      <c r="V577" s="52" t="str">
        <f t="shared" si="204"/>
        <v>Nein</v>
      </c>
      <c r="W577" s="52" t="str">
        <f t="shared" si="204"/>
        <v>Nein</v>
      </c>
      <c r="X577" s="52" t="str">
        <f t="shared" si="204"/>
        <v>Nein</v>
      </c>
      <c r="Y577" s="52" t="str">
        <f t="shared" si="204"/>
        <v>Nein</v>
      </c>
      <c r="Z577" s="52" t="str">
        <f t="shared" si="204"/>
        <v>Nein</v>
      </c>
      <c r="AA577" s="52" t="str">
        <f t="shared" si="204"/>
        <v>Nein</v>
      </c>
      <c r="AB577" s="52" t="str">
        <f t="shared" si="204"/>
        <v>Nein</v>
      </c>
      <c r="AC577" s="52" t="str">
        <f t="shared" si="204"/>
        <v>Nein</v>
      </c>
      <c r="AD577" s="52" t="str">
        <f t="shared" si="204"/>
        <v>Nein</v>
      </c>
      <c r="AE577" s="52" t="str">
        <f t="shared" si="204"/>
        <v>Nein</v>
      </c>
      <c r="AF577" s="52" t="str">
        <f t="shared" si="204"/>
        <v>Nein</v>
      </c>
      <c r="AG577" s="61" t="str">
        <f>IF(Q577="Ja",VLOOKUP($Q$2,Plausis!A:E,5,0),IF(R577="Ja",VLOOKUP($R$2,Plausis!A:E,5,0),IF(T577="Ja",VLOOKUP($T$2,Plausis!A:E,5,0),IF(U577="Ja",VLOOKUP($U$2,Plausis!A:E,5,0),IF(AA577="Ja",VLOOKUP($AA$2,Plausis!A:E,5,0),IF(AC577="Ja",VLOOKUP($AC$2,Plausis!A:E,5,0),IF(AD577="Ja",VLOOKUP($AD$2,Plausis!A:E,5,0),"")))))))</f>
        <v/>
      </c>
      <c r="AH577" s="52" t="str">
        <f>IF(Y577="Ja",VLOOKUP($Y$2,Plausis!A:E,5,0),"")</f>
        <v/>
      </c>
      <c r="AI577" s="52" t="str">
        <f t="shared" si="183"/>
        <v>Ja</v>
      </c>
      <c r="AJ577" s="52" t="str">
        <f>IF(S577="Ja",VLOOKUP($S$2,Plausis!A:E,5,0),IF(V577="Ja",VLOOKUP($V$2,Plausis!A:E,5,0),IF(X577="Ja",VLOOKUP($X$2,Plausis!A:E,5,0),"")))</f>
        <v/>
      </c>
      <c r="AL577" s="52" t="s">
        <v>3</v>
      </c>
      <c r="AM577" s="114">
        <v>45531</v>
      </c>
      <c r="AN577" s="52" t="s">
        <v>4467</v>
      </c>
      <c r="AO577" s="52" t="str">
        <f>VLOOKUP(B577,'BAT Grundtabelle'!B:T,19,0)</f>
        <v>ja</v>
      </c>
      <c r="AP577" s="105" t="str">
        <f t="shared" si="184"/>
        <v>10525</v>
      </c>
      <c r="AQ577" s="52" t="str">
        <f t="shared" si="185"/>
        <v>Feinoptiker</v>
      </c>
      <c r="AR577" s="52" t="b">
        <f t="shared" si="203"/>
        <v>0</v>
      </c>
      <c r="AS577" s="52" t="b">
        <f t="shared" si="203"/>
        <v>0</v>
      </c>
      <c r="AT577" s="52" t="b">
        <f t="shared" si="203"/>
        <v>0</v>
      </c>
      <c r="AU577" s="52">
        <f t="shared" si="186"/>
        <v>1</v>
      </c>
      <c r="AW577" s="52" t="b">
        <f t="shared" si="187"/>
        <v>0</v>
      </c>
      <c r="AX577" s="52" t="str">
        <f t="shared" si="188"/>
        <v>Unternehmen</v>
      </c>
      <c r="AY577" s="52" t="b">
        <f t="shared" si="189"/>
        <v>0</v>
      </c>
      <c r="AZ577" s="52" t="str">
        <f t="shared" si="190"/>
        <v>10525</v>
      </c>
      <c r="BA577" s="52" t="str">
        <f>VLOOKUP(A577,'BAT Grundtabelle'!A:U,21,0)</f>
        <v>ja</v>
      </c>
      <c r="BB577" s="52" t="str">
        <f t="shared" si="191"/>
        <v>nein</v>
      </c>
      <c r="BC577" s="52" t="str">
        <f t="shared" si="192"/>
        <v>10525</v>
      </c>
      <c r="BD577" s="52" t="str">
        <f t="shared" si="193"/>
        <v>Feinoptiker</v>
      </c>
      <c r="BE577" s="52" t="str">
        <f t="shared" si="194"/>
        <v>Unternehmen</v>
      </c>
      <c r="BF577" s="52">
        <f t="shared" si="195"/>
        <v>1</v>
      </c>
    </row>
    <row r="578" spans="1:58" hidden="1" x14ac:dyDescent="0.35">
      <c r="A578" s="107" t="s">
        <v>2941</v>
      </c>
      <c r="B578" s="75" t="s">
        <v>800</v>
      </c>
      <c r="C578" s="52" t="s">
        <v>3</v>
      </c>
      <c r="D578" s="52" t="s">
        <v>3</v>
      </c>
      <c r="E578" s="52" t="s">
        <v>2</v>
      </c>
      <c r="F578" s="52" t="s">
        <v>2</v>
      </c>
      <c r="G578" s="52" t="s">
        <v>2</v>
      </c>
      <c r="H578" s="52" t="s">
        <v>2</v>
      </c>
      <c r="I578" s="52" t="s">
        <v>3</v>
      </c>
      <c r="J578" s="52">
        <v>1</v>
      </c>
      <c r="K578" s="52" t="s">
        <v>2</v>
      </c>
      <c r="L578" s="52" t="s">
        <v>2</v>
      </c>
      <c r="M578" s="52" t="s">
        <v>2</v>
      </c>
      <c r="N578" s="52" t="s">
        <v>3</v>
      </c>
      <c r="P578" s="52" t="s">
        <v>4</v>
      </c>
      <c r="Q578" s="52" t="str">
        <f t="shared" si="204"/>
        <v>Nein</v>
      </c>
      <c r="R578" s="52" t="str">
        <f t="shared" si="204"/>
        <v>Nein</v>
      </c>
      <c r="S578" s="52" t="str">
        <f t="shared" si="204"/>
        <v>Nein</v>
      </c>
      <c r="T578" s="52" t="str">
        <f t="shared" si="204"/>
        <v>Nein</v>
      </c>
      <c r="U578" s="52" t="str">
        <f t="shared" si="204"/>
        <v>Nein</v>
      </c>
      <c r="V578" s="52" t="str">
        <f t="shared" si="204"/>
        <v>Nein</v>
      </c>
      <c r="W578" s="52" t="str">
        <f t="shared" si="204"/>
        <v>Nein</v>
      </c>
      <c r="X578" s="52" t="str">
        <f t="shared" si="204"/>
        <v>Nein</v>
      </c>
      <c r="Y578" s="52" t="str">
        <f t="shared" si="204"/>
        <v>Nein</v>
      </c>
      <c r="Z578" s="52" t="str">
        <f t="shared" si="204"/>
        <v>Nein</v>
      </c>
      <c r="AA578" s="52" t="str">
        <f t="shared" si="204"/>
        <v>Nein</v>
      </c>
      <c r="AB578" s="52" t="str">
        <f t="shared" si="204"/>
        <v>Nein</v>
      </c>
      <c r="AC578" s="52" t="str">
        <f t="shared" si="204"/>
        <v>Nein</v>
      </c>
      <c r="AD578" s="52" t="str">
        <f t="shared" si="204"/>
        <v>Nein</v>
      </c>
      <c r="AE578" s="52" t="str">
        <f t="shared" si="204"/>
        <v>Nein</v>
      </c>
      <c r="AF578" s="52" t="str">
        <f t="shared" si="204"/>
        <v>Nein</v>
      </c>
      <c r="AG578" s="61" t="str">
        <f>IF(Q578="Ja",VLOOKUP($Q$2,Plausis!A:E,5,0),IF(R578="Ja",VLOOKUP($R$2,Plausis!A:E,5,0),IF(T578="Ja",VLOOKUP($T$2,Plausis!A:E,5,0),IF(U578="Ja",VLOOKUP($U$2,Plausis!A:E,5,0),IF(AA578="Ja",VLOOKUP($AA$2,Plausis!A:E,5,0),IF(AC578="Ja",VLOOKUP($AC$2,Plausis!A:E,5,0),IF(AD578="Ja",VLOOKUP($AD$2,Plausis!A:E,5,0),"")))))))</f>
        <v/>
      </c>
      <c r="AH578" s="52" t="str">
        <f>IF(Y578="Ja",VLOOKUP($Y$2,Plausis!A:E,5,0),"")</f>
        <v/>
      </c>
      <c r="AI578" s="52" t="str">
        <f t="shared" si="183"/>
        <v>Ja</v>
      </c>
      <c r="AJ578" s="52" t="str">
        <f>IF(S578="Ja",VLOOKUP($S$2,Plausis!A:E,5,0),IF(V578="Ja",VLOOKUP($V$2,Plausis!A:E,5,0),IF(X578="Ja",VLOOKUP($X$2,Plausis!A:E,5,0),"")))</f>
        <v/>
      </c>
      <c r="AL578" s="52" t="s">
        <v>2</v>
      </c>
      <c r="AM578" s="114">
        <v>45531</v>
      </c>
      <c r="AN578" s="52" t="s">
        <v>4467</v>
      </c>
      <c r="AO578" s="52" t="str">
        <f>VLOOKUP(B578,'BAT Grundtabelle'!B:T,19,0)</f>
        <v>ja</v>
      </c>
      <c r="AP578" s="105" t="str">
        <f t="shared" si="184"/>
        <v>10526</v>
      </c>
      <c r="AQ578" s="52" t="str">
        <f t="shared" si="185"/>
        <v>Feinwerkmechaniker</v>
      </c>
      <c r="AR578" s="52" t="b">
        <f t="shared" si="203"/>
        <v>0</v>
      </c>
      <c r="AS578" s="52" t="b">
        <f t="shared" si="203"/>
        <v>0</v>
      </c>
      <c r="AT578" s="52" t="b">
        <f t="shared" si="203"/>
        <v>0</v>
      </c>
      <c r="AU578" s="52">
        <f t="shared" si="186"/>
        <v>1</v>
      </c>
      <c r="AW578" s="52" t="b">
        <f t="shared" si="187"/>
        <v>0</v>
      </c>
      <c r="AX578" s="52" t="str">
        <f t="shared" si="188"/>
        <v>Unternehmen</v>
      </c>
      <c r="AY578" s="52" t="b">
        <f t="shared" si="189"/>
        <v>0</v>
      </c>
      <c r="AZ578" s="52" t="str">
        <f t="shared" si="190"/>
        <v>10526</v>
      </c>
      <c r="BA578" s="52" t="str">
        <f>VLOOKUP(A578,'BAT Grundtabelle'!A:U,21,0)</f>
        <v>ja</v>
      </c>
      <c r="BB578" s="52" t="str">
        <f t="shared" si="191"/>
        <v>nein</v>
      </c>
      <c r="BC578" s="52" t="str">
        <f t="shared" si="192"/>
        <v>10526</v>
      </c>
      <c r="BD578" s="52" t="str">
        <f t="shared" si="193"/>
        <v>Feinwerkmechaniker</v>
      </c>
      <c r="BE578" s="52" t="str">
        <f t="shared" si="194"/>
        <v>Unternehmen</v>
      </c>
      <c r="BF578" s="52">
        <f t="shared" si="195"/>
        <v>1</v>
      </c>
    </row>
    <row r="579" spans="1:58" hidden="1" x14ac:dyDescent="0.35">
      <c r="A579" s="107" t="s">
        <v>2942</v>
      </c>
      <c r="B579" s="75" t="s">
        <v>1948</v>
      </c>
      <c r="C579" s="52" t="s">
        <v>3</v>
      </c>
      <c r="D579" s="52" t="s">
        <v>3</v>
      </c>
      <c r="E579" s="52" t="s">
        <v>2</v>
      </c>
      <c r="F579" s="52" t="s">
        <v>2</v>
      </c>
      <c r="G579" s="52" t="s">
        <v>2</v>
      </c>
      <c r="H579" s="52" t="s">
        <v>2</v>
      </c>
      <c r="I579" s="52" t="s">
        <v>3</v>
      </c>
      <c r="J579" s="52">
        <v>1</v>
      </c>
      <c r="K579" s="52" t="s">
        <v>2</v>
      </c>
      <c r="L579" s="52" t="s">
        <v>2</v>
      </c>
      <c r="M579" s="52" t="s">
        <v>2</v>
      </c>
      <c r="N579" s="52" t="s">
        <v>3</v>
      </c>
      <c r="O579" s="52" t="s">
        <v>2412</v>
      </c>
      <c r="Q579" s="52" t="str">
        <f t="shared" si="204"/>
        <v>Nein</v>
      </c>
      <c r="R579" s="52" t="str">
        <f t="shared" si="204"/>
        <v>Nein</v>
      </c>
      <c r="S579" s="52" t="str">
        <f t="shared" si="204"/>
        <v>Nein</v>
      </c>
      <c r="T579" s="52" t="str">
        <f t="shared" si="204"/>
        <v>Nein</v>
      </c>
      <c r="U579" s="52" t="str">
        <f t="shared" si="204"/>
        <v>Nein</v>
      </c>
      <c r="V579" s="52" t="str">
        <f t="shared" si="204"/>
        <v>Nein</v>
      </c>
      <c r="W579" s="52" t="str">
        <f t="shared" si="204"/>
        <v>Nein</v>
      </c>
      <c r="X579" s="52" t="str">
        <f t="shared" si="204"/>
        <v>Nein</v>
      </c>
      <c r="Y579" s="52" t="str">
        <f t="shared" si="204"/>
        <v>Nein</v>
      </c>
      <c r="Z579" s="52" t="str">
        <f t="shared" si="204"/>
        <v>Nein</v>
      </c>
      <c r="AA579" s="52" t="str">
        <f t="shared" si="204"/>
        <v>Nein</v>
      </c>
      <c r="AB579" s="52" t="str">
        <f t="shared" si="204"/>
        <v>Nein</v>
      </c>
      <c r="AC579" s="52" t="str">
        <f t="shared" si="204"/>
        <v>Nein</v>
      </c>
      <c r="AD579" s="52" t="str">
        <f t="shared" si="204"/>
        <v>Nein</v>
      </c>
      <c r="AE579" s="52" t="str">
        <f t="shared" si="204"/>
        <v>Nein</v>
      </c>
      <c r="AF579" s="52" t="str">
        <f t="shared" si="204"/>
        <v>Nein</v>
      </c>
      <c r="AG579" s="61" t="str">
        <f>IF(Q579="Ja",VLOOKUP($Q$2,Plausis!A:E,5,0),IF(R579="Ja",VLOOKUP($R$2,Plausis!A:E,5,0),IF(T579="Ja",VLOOKUP($T$2,Plausis!A:E,5,0),IF(U579="Ja",VLOOKUP($U$2,Plausis!A:E,5,0),IF(AA579="Ja",VLOOKUP($AA$2,Plausis!A:E,5,0),IF(AC579="Ja",VLOOKUP($AC$2,Plausis!A:E,5,0),IF(AD579="Ja",VLOOKUP($AD$2,Plausis!A:E,5,0),"")))))))</f>
        <v/>
      </c>
      <c r="AH579" s="52" t="str">
        <f>IF(Y579="Ja",VLOOKUP($Y$2,Plausis!A:E,5,0),"")</f>
        <v/>
      </c>
      <c r="AI579" s="52" t="str">
        <f t="shared" ref="AI579:AI642" si="205">IF(OR(T579="Ja", U579="Ja", C579="nein"),"Nein","Ja")</f>
        <v>Ja</v>
      </c>
      <c r="AJ579" s="52" t="str">
        <f>IF(S579="Ja",VLOOKUP($S$2,Plausis!A:E,5,0),IF(V579="Ja",VLOOKUP($V$2,Plausis!A:E,5,0),IF(X579="Ja",VLOOKUP($X$2,Plausis!A:E,5,0),"")))</f>
        <v/>
      </c>
      <c r="AL579" s="52" t="s">
        <v>2</v>
      </c>
      <c r="AM579" s="114">
        <v>45531</v>
      </c>
      <c r="AN579" s="52" t="s">
        <v>4467</v>
      </c>
      <c r="AO579" s="52" t="str">
        <f>VLOOKUP(B579,'BAT Grundtabelle'!B:T,19,0)</f>
        <v>ja</v>
      </c>
      <c r="AP579" s="105" t="str">
        <f t="shared" ref="AP579:AP642" si="206">A579</f>
        <v>10527</v>
      </c>
      <c r="AQ579" s="52" t="str">
        <f t="shared" ref="AQ579:AQ642" si="207">B579</f>
        <v>Feldscheune</v>
      </c>
      <c r="AR579" s="52" t="b">
        <f t="shared" si="203"/>
        <v>0</v>
      </c>
      <c r="AS579" s="52" t="b">
        <f t="shared" si="203"/>
        <v>0</v>
      </c>
      <c r="AT579" s="52" t="b">
        <f t="shared" si="203"/>
        <v>0</v>
      </c>
      <c r="AU579" s="52">
        <f t="shared" ref="AU579:AU642" si="208">IF(J579&lt;&gt;"nein",J579,AX579)</f>
        <v>1</v>
      </c>
      <c r="AW579" s="52" t="b">
        <f t="shared" ref="AW579:AW642" si="209">IF(ISERROR(FIND(AW$1,$P579,1)),FALSE,TRUE)</f>
        <v>0</v>
      </c>
      <c r="AX579" s="52" t="str">
        <f t="shared" ref="AX579:AX642" si="210">IF(I579="ja","Unternehmen",IF(OR(K579="ja",L579="ja",M579="ja"),"Eigener Tarif",IF(AK579&lt;&gt;"",AK579,IF(AO579="ja","Eigener Tarif",""))))</f>
        <v>Unternehmen</v>
      </c>
      <c r="AY579" s="52" t="b">
        <f t="shared" ref="AY579:AY642" si="211">IF(ISERROR(FIND(AY$1,$P579,1)),FALSE,TRUE)</f>
        <v>0</v>
      </c>
      <c r="AZ579" s="52" t="str">
        <f t="shared" ref="AZ579:AZ642" si="212">A579</f>
        <v>10527</v>
      </c>
      <c r="BA579" s="52" t="str">
        <f>VLOOKUP(A579,'BAT Grundtabelle'!A:U,21,0)</f>
        <v>ja</v>
      </c>
      <c r="BB579" s="52" t="str">
        <f t="shared" ref="BB579:BB642" si="213">G579</f>
        <v>nein</v>
      </c>
      <c r="BC579" s="52" t="str">
        <f t="shared" ref="BC579:BC642" si="214">A579</f>
        <v>10527</v>
      </c>
      <c r="BD579" s="52" t="str">
        <f t="shared" ref="BD579:BD642" si="215">B579</f>
        <v>Feldscheune</v>
      </c>
      <c r="BE579" s="52" t="str">
        <f t="shared" ref="BE579:BE642" si="216">AX579</f>
        <v>Unternehmen</v>
      </c>
      <c r="BF579" s="52">
        <f t="shared" ref="BF579:BF642" si="217">AU579</f>
        <v>1</v>
      </c>
    </row>
    <row r="580" spans="1:58" hidden="1" x14ac:dyDescent="0.35">
      <c r="A580" s="107" t="s">
        <v>2943</v>
      </c>
      <c r="B580" s="75" t="s">
        <v>532</v>
      </c>
      <c r="C580" s="52" t="s">
        <v>3</v>
      </c>
      <c r="D580" s="52" t="s">
        <v>3</v>
      </c>
      <c r="E580" s="52" t="s">
        <v>2</v>
      </c>
      <c r="F580" s="52" t="s">
        <v>2</v>
      </c>
      <c r="G580" s="52" t="s">
        <v>2</v>
      </c>
      <c r="H580" s="52" t="s">
        <v>2</v>
      </c>
      <c r="I580" s="52" t="s">
        <v>3</v>
      </c>
      <c r="J580" s="52">
        <v>1</v>
      </c>
      <c r="K580" s="52" t="s">
        <v>2</v>
      </c>
      <c r="L580" s="52" t="s">
        <v>2</v>
      </c>
      <c r="M580" s="52" t="s">
        <v>2</v>
      </c>
      <c r="N580" s="52" t="s">
        <v>3</v>
      </c>
      <c r="P580" s="52" t="s">
        <v>4</v>
      </c>
      <c r="Q580" s="52" t="str">
        <f t="shared" si="204"/>
        <v>Nein</v>
      </c>
      <c r="R580" s="52" t="str">
        <f t="shared" si="204"/>
        <v>Nein</v>
      </c>
      <c r="S580" s="52" t="str">
        <f t="shared" si="204"/>
        <v>Nein</v>
      </c>
      <c r="T580" s="52" t="str">
        <f t="shared" si="204"/>
        <v>Nein</v>
      </c>
      <c r="U580" s="52" t="str">
        <f t="shared" si="204"/>
        <v>Nein</v>
      </c>
      <c r="V580" s="52" t="str">
        <f t="shared" si="204"/>
        <v>Nein</v>
      </c>
      <c r="W580" s="52" t="str">
        <f t="shared" si="204"/>
        <v>Nein</v>
      </c>
      <c r="X580" s="52" t="str">
        <f t="shared" si="204"/>
        <v>Nein</v>
      </c>
      <c r="Y580" s="52" t="str">
        <f t="shared" si="204"/>
        <v>Nein</v>
      </c>
      <c r="Z580" s="52" t="str">
        <f t="shared" si="204"/>
        <v>Nein</v>
      </c>
      <c r="AA580" s="52" t="str">
        <f t="shared" si="204"/>
        <v>Nein</v>
      </c>
      <c r="AB580" s="52" t="str">
        <f t="shared" si="204"/>
        <v>Nein</v>
      </c>
      <c r="AC580" s="52" t="str">
        <f t="shared" si="204"/>
        <v>Nein</v>
      </c>
      <c r="AD580" s="52" t="str">
        <f t="shared" si="204"/>
        <v>Nein</v>
      </c>
      <c r="AE580" s="52" t="str">
        <f t="shared" si="204"/>
        <v>Nein</v>
      </c>
      <c r="AF580" s="52" t="str">
        <f t="shared" si="204"/>
        <v>Nein</v>
      </c>
      <c r="AG580" s="61" t="str">
        <f>IF(Q580="Ja",VLOOKUP($Q$2,Plausis!A:E,5,0),IF(R580="Ja",VLOOKUP($R$2,Plausis!A:E,5,0),IF(T580="Ja",VLOOKUP($T$2,Plausis!A:E,5,0),IF(U580="Ja",VLOOKUP($U$2,Plausis!A:E,5,0),IF(AA580="Ja",VLOOKUP($AA$2,Plausis!A:E,5,0),IF(AC580="Ja",VLOOKUP($AC$2,Plausis!A:E,5,0),IF(AD580="Ja",VLOOKUP($AD$2,Plausis!A:E,5,0),"")))))))</f>
        <v/>
      </c>
      <c r="AH580" s="52" t="str">
        <f>IF(Y580="Ja",VLOOKUP($Y$2,Plausis!A:E,5,0),"")</f>
        <v/>
      </c>
      <c r="AI580" s="52" t="str">
        <f t="shared" si="205"/>
        <v>Ja</v>
      </c>
      <c r="AJ580" s="52" t="str">
        <f>IF(S580="Ja",VLOOKUP($S$2,Plausis!A:E,5,0),IF(V580="Ja",VLOOKUP($V$2,Plausis!A:E,5,0),IF(X580="Ja",VLOOKUP($X$2,Plausis!A:E,5,0),"")))</f>
        <v/>
      </c>
      <c r="AL580" s="52" t="s">
        <v>2</v>
      </c>
      <c r="AM580" s="114">
        <v>45531</v>
      </c>
      <c r="AN580" s="52" t="s">
        <v>4467</v>
      </c>
      <c r="AO580" s="52" t="str">
        <f>VLOOKUP(B580,'BAT Grundtabelle'!B:T,19,0)</f>
        <v>ja</v>
      </c>
      <c r="AP580" s="105" t="str">
        <f t="shared" si="206"/>
        <v>10528</v>
      </c>
      <c r="AQ580" s="52" t="str">
        <f t="shared" si="207"/>
        <v>Fellehandel</v>
      </c>
      <c r="AR580" s="52" t="b">
        <f t="shared" si="203"/>
        <v>0</v>
      </c>
      <c r="AS580" s="52" t="b">
        <f t="shared" si="203"/>
        <v>0</v>
      </c>
      <c r="AT580" s="52" t="b">
        <f t="shared" si="203"/>
        <v>0</v>
      </c>
      <c r="AU580" s="52">
        <f t="shared" si="208"/>
        <v>1</v>
      </c>
      <c r="AW580" s="52" t="b">
        <f t="shared" si="209"/>
        <v>0</v>
      </c>
      <c r="AX580" s="52" t="str">
        <f t="shared" si="210"/>
        <v>Unternehmen</v>
      </c>
      <c r="AY580" s="52" t="b">
        <f t="shared" si="211"/>
        <v>0</v>
      </c>
      <c r="AZ580" s="52" t="str">
        <f t="shared" si="212"/>
        <v>10528</v>
      </c>
      <c r="BA580" s="52" t="str">
        <f>VLOOKUP(A580,'BAT Grundtabelle'!A:U,21,0)</f>
        <v>ja</v>
      </c>
      <c r="BB580" s="52" t="str">
        <f t="shared" si="213"/>
        <v>nein</v>
      </c>
      <c r="BC580" s="52" t="str">
        <f t="shared" si="214"/>
        <v>10528</v>
      </c>
      <c r="BD580" s="52" t="str">
        <f t="shared" si="215"/>
        <v>Fellehandel</v>
      </c>
      <c r="BE580" s="52" t="str">
        <f t="shared" si="216"/>
        <v>Unternehmen</v>
      </c>
      <c r="BF580" s="52">
        <f t="shared" si="217"/>
        <v>1</v>
      </c>
    </row>
    <row r="581" spans="1:58" hidden="1" x14ac:dyDescent="0.35">
      <c r="A581" s="107" t="s">
        <v>2944</v>
      </c>
      <c r="B581" s="75" t="s">
        <v>792</v>
      </c>
      <c r="C581" s="52" t="s">
        <v>3</v>
      </c>
      <c r="D581" s="52" t="s">
        <v>3</v>
      </c>
      <c r="E581" s="52" t="s">
        <v>2</v>
      </c>
      <c r="F581" s="52" t="s">
        <v>2</v>
      </c>
      <c r="G581" s="52" t="s">
        <v>2</v>
      </c>
      <c r="H581" s="52" t="s">
        <v>2</v>
      </c>
      <c r="I581" s="52" t="s">
        <v>3</v>
      </c>
      <c r="J581" s="52">
        <v>1</v>
      </c>
      <c r="K581" s="52" t="s">
        <v>2</v>
      </c>
      <c r="L581" s="52" t="s">
        <v>2</v>
      </c>
      <c r="M581" s="52" t="s">
        <v>2</v>
      </c>
      <c r="N581" s="52" t="s">
        <v>3</v>
      </c>
      <c r="P581" s="52" t="s">
        <v>4</v>
      </c>
      <c r="Q581" s="52" t="str">
        <f t="shared" si="204"/>
        <v>Nein</v>
      </c>
      <c r="R581" s="52" t="str">
        <f t="shared" si="204"/>
        <v>Nein</v>
      </c>
      <c r="S581" s="52" t="str">
        <f t="shared" si="204"/>
        <v>Nein</v>
      </c>
      <c r="T581" s="52" t="str">
        <f t="shared" si="204"/>
        <v>Nein</v>
      </c>
      <c r="U581" s="52" t="str">
        <f t="shared" si="204"/>
        <v>Nein</v>
      </c>
      <c r="V581" s="52" t="str">
        <f t="shared" si="204"/>
        <v>Nein</v>
      </c>
      <c r="W581" s="52" t="str">
        <f t="shared" si="204"/>
        <v>Nein</v>
      </c>
      <c r="X581" s="52" t="str">
        <f t="shared" si="204"/>
        <v>Nein</v>
      </c>
      <c r="Y581" s="52" t="str">
        <f t="shared" si="204"/>
        <v>Nein</v>
      </c>
      <c r="Z581" s="52" t="str">
        <f t="shared" si="204"/>
        <v>Nein</v>
      </c>
      <c r="AA581" s="52" t="str">
        <f t="shared" si="204"/>
        <v>Nein</v>
      </c>
      <c r="AB581" s="52" t="str">
        <f t="shared" si="204"/>
        <v>Nein</v>
      </c>
      <c r="AC581" s="52" t="str">
        <f t="shared" si="204"/>
        <v>Nein</v>
      </c>
      <c r="AD581" s="52" t="str">
        <f t="shared" si="204"/>
        <v>Nein</v>
      </c>
      <c r="AE581" s="52" t="str">
        <f t="shared" si="204"/>
        <v>Nein</v>
      </c>
      <c r="AF581" s="52" t="str">
        <f t="shared" si="204"/>
        <v>Nein</v>
      </c>
      <c r="AG581" s="61" t="str">
        <f>IF(Q581="Ja",VLOOKUP($Q$2,Plausis!A:E,5,0),IF(R581="Ja",VLOOKUP($R$2,Plausis!A:E,5,0),IF(T581="Ja",VLOOKUP($T$2,Plausis!A:E,5,0),IF(U581="Ja",VLOOKUP($U$2,Plausis!A:E,5,0),IF(AA581="Ja",VLOOKUP($AA$2,Plausis!A:E,5,0),IF(AC581="Ja",VLOOKUP($AC$2,Plausis!A:E,5,0),IF(AD581="Ja",VLOOKUP($AD$2,Plausis!A:E,5,0),"")))))))</f>
        <v/>
      </c>
      <c r="AH581" s="52" t="str">
        <f>IF(Y581="Ja",VLOOKUP($Y$2,Plausis!A:E,5,0),"")</f>
        <v/>
      </c>
      <c r="AI581" s="52" t="str">
        <f t="shared" si="205"/>
        <v>Ja</v>
      </c>
      <c r="AJ581" s="52" t="str">
        <f>IF(S581="Ja",VLOOKUP($S$2,Plausis!A:E,5,0),IF(V581="Ja",VLOOKUP($V$2,Plausis!A:E,5,0),IF(X581="Ja",VLOOKUP($X$2,Plausis!A:E,5,0),"")))</f>
        <v/>
      </c>
      <c r="AL581" s="52" t="s">
        <v>3</v>
      </c>
      <c r="AM581" s="114">
        <v>45531</v>
      </c>
      <c r="AN581" s="52" t="s">
        <v>4467</v>
      </c>
      <c r="AO581" s="52" t="str">
        <f>VLOOKUP(B581,'BAT Grundtabelle'!B:T,19,0)</f>
        <v>ja</v>
      </c>
      <c r="AP581" s="105" t="str">
        <f t="shared" si="206"/>
        <v>10529</v>
      </c>
      <c r="AQ581" s="52" t="str">
        <f t="shared" si="207"/>
        <v>Fensterhandel mit Montage</v>
      </c>
      <c r="AR581" s="52" t="b">
        <f t="shared" si="203"/>
        <v>0</v>
      </c>
      <c r="AS581" s="52" t="b">
        <f t="shared" si="203"/>
        <v>0</v>
      </c>
      <c r="AT581" s="52" t="b">
        <f t="shared" si="203"/>
        <v>0</v>
      </c>
      <c r="AU581" s="52">
        <f t="shared" si="208"/>
        <v>1</v>
      </c>
      <c r="AW581" s="52" t="b">
        <f t="shared" si="209"/>
        <v>0</v>
      </c>
      <c r="AX581" s="52" t="str">
        <f t="shared" si="210"/>
        <v>Unternehmen</v>
      </c>
      <c r="AY581" s="52" t="b">
        <f t="shared" si="211"/>
        <v>0</v>
      </c>
      <c r="AZ581" s="52" t="str">
        <f t="shared" si="212"/>
        <v>10529</v>
      </c>
      <c r="BA581" s="52" t="str">
        <f>VLOOKUP(A581,'BAT Grundtabelle'!A:U,21,0)</f>
        <v>ja</v>
      </c>
      <c r="BB581" s="52" t="str">
        <f t="shared" si="213"/>
        <v>nein</v>
      </c>
      <c r="BC581" s="52" t="str">
        <f t="shared" si="214"/>
        <v>10529</v>
      </c>
      <c r="BD581" s="52" t="str">
        <f t="shared" si="215"/>
        <v>Fensterhandel mit Montage</v>
      </c>
      <c r="BE581" s="52" t="str">
        <f t="shared" si="216"/>
        <v>Unternehmen</v>
      </c>
      <c r="BF581" s="52">
        <f t="shared" si="217"/>
        <v>1</v>
      </c>
    </row>
    <row r="582" spans="1:58" hidden="1" x14ac:dyDescent="0.35">
      <c r="A582" s="107" t="s">
        <v>2945</v>
      </c>
      <c r="B582" s="75" t="s">
        <v>791</v>
      </c>
      <c r="C582" s="52" t="s">
        <v>3</v>
      </c>
      <c r="D582" s="52" t="s">
        <v>3</v>
      </c>
      <c r="E582" s="52" t="s">
        <v>2</v>
      </c>
      <c r="F582" s="52" t="s">
        <v>2</v>
      </c>
      <c r="G582" s="52" t="s">
        <v>2</v>
      </c>
      <c r="H582" s="52" t="s">
        <v>2</v>
      </c>
      <c r="I582" s="52" t="s">
        <v>3</v>
      </c>
      <c r="J582" s="52">
        <v>1</v>
      </c>
      <c r="K582" s="52" t="s">
        <v>2</v>
      </c>
      <c r="L582" s="52" t="s">
        <v>2</v>
      </c>
      <c r="M582" s="52" t="s">
        <v>2</v>
      </c>
      <c r="N582" s="52" t="s">
        <v>3</v>
      </c>
      <c r="P582" s="52" t="s">
        <v>4</v>
      </c>
      <c r="Q582" s="52" t="str">
        <f t="shared" si="204"/>
        <v>Nein</v>
      </c>
      <c r="R582" s="52" t="str">
        <f t="shared" si="204"/>
        <v>Nein</v>
      </c>
      <c r="S582" s="52" t="str">
        <f t="shared" si="204"/>
        <v>Nein</v>
      </c>
      <c r="T582" s="52" t="str">
        <f t="shared" si="204"/>
        <v>Nein</v>
      </c>
      <c r="U582" s="52" t="str">
        <f t="shared" si="204"/>
        <v>Nein</v>
      </c>
      <c r="V582" s="52" t="str">
        <f t="shared" si="204"/>
        <v>Nein</v>
      </c>
      <c r="W582" s="52" t="str">
        <f t="shared" si="204"/>
        <v>Nein</v>
      </c>
      <c r="X582" s="52" t="str">
        <f t="shared" si="204"/>
        <v>Nein</v>
      </c>
      <c r="Y582" s="52" t="str">
        <f t="shared" si="204"/>
        <v>Nein</v>
      </c>
      <c r="Z582" s="52" t="str">
        <f t="shared" si="204"/>
        <v>Nein</v>
      </c>
      <c r="AA582" s="52" t="str">
        <f t="shared" si="204"/>
        <v>Nein</v>
      </c>
      <c r="AB582" s="52" t="str">
        <f t="shared" si="204"/>
        <v>Nein</v>
      </c>
      <c r="AC582" s="52" t="str">
        <f t="shared" si="204"/>
        <v>Nein</v>
      </c>
      <c r="AD582" s="52" t="str">
        <f t="shared" si="204"/>
        <v>Nein</v>
      </c>
      <c r="AE582" s="52" t="str">
        <f t="shared" si="204"/>
        <v>Nein</v>
      </c>
      <c r="AF582" s="52" t="str">
        <f t="shared" si="204"/>
        <v>Nein</v>
      </c>
      <c r="AG582" s="61" t="str">
        <f>IF(Q582="Ja",VLOOKUP($Q$2,Plausis!A:E,5,0),IF(R582="Ja",VLOOKUP($R$2,Plausis!A:E,5,0),IF(T582="Ja",VLOOKUP($T$2,Plausis!A:E,5,0),IF(U582="Ja",VLOOKUP($U$2,Plausis!A:E,5,0),IF(AA582="Ja",VLOOKUP($AA$2,Plausis!A:E,5,0),IF(AC582="Ja",VLOOKUP($AC$2,Plausis!A:E,5,0),IF(AD582="Ja",VLOOKUP($AD$2,Plausis!A:E,5,0),"")))))))</f>
        <v/>
      </c>
      <c r="AH582" s="52" t="str">
        <f>IF(Y582="Ja",VLOOKUP($Y$2,Plausis!A:E,5,0),"")</f>
        <v/>
      </c>
      <c r="AI582" s="52" t="str">
        <f t="shared" si="205"/>
        <v>Ja</v>
      </c>
      <c r="AJ582" s="52" t="str">
        <f>IF(S582="Ja",VLOOKUP($S$2,Plausis!A:E,5,0),IF(V582="Ja",VLOOKUP($V$2,Plausis!A:E,5,0),IF(X582="Ja",VLOOKUP($X$2,Plausis!A:E,5,0),"")))</f>
        <v/>
      </c>
      <c r="AL582" s="52" t="s">
        <v>3</v>
      </c>
      <c r="AM582" s="114">
        <v>45531</v>
      </c>
      <c r="AN582" s="52" t="s">
        <v>4467</v>
      </c>
      <c r="AO582" s="52" t="str">
        <f>VLOOKUP(B582,'BAT Grundtabelle'!B:T,19,0)</f>
        <v>ja</v>
      </c>
      <c r="AP582" s="105" t="str">
        <f t="shared" si="206"/>
        <v>10530</v>
      </c>
      <c r="AQ582" s="52" t="str">
        <f t="shared" si="207"/>
        <v>Fenstermontagebetrieb</v>
      </c>
      <c r="AR582" s="52" t="b">
        <f t="shared" si="203"/>
        <v>0</v>
      </c>
      <c r="AS582" s="52" t="b">
        <f t="shared" si="203"/>
        <v>0</v>
      </c>
      <c r="AT582" s="52" t="b">
        <f t="shared" si="203"/>
        <v>0</v>
      </c>
      <c r="AU582" s="52">
        <f t="shared" si="208"/>
        <v>1</v>
      </c>
      <c r="AW582" s="52" t="b">
        <f t="shared" si="209"/>
        <v>0</v>
      </c>
      <c r="AX582" s="52" t="str">
        <f t="shared" si="210"/>
        <v>Unternehmen</v>
      </c>
      <c r="AY582" s="52" t="b">
        <f t="shared" si="211"/>
        <v>0</v>
      </c>
      <c r="AZ582" s="52" t="str">
        <f t="shared" si="212"/>
        <v>10530</v>
      </c>
      <c r="BA582" s="52" t="str">
        <f>VLOOKUP(A582,'BAT Grundtabelle'!A:U,21,0)</f>
        <v>ja</v>
      </c>
      <c r="BB582" s="52" t="str">
        <f t="shared" si="213"/>
        <v>nein</v>
      </c>
      <c r="BC582" s="52" t="str">
        <f t="shared" si="214"/>
        <v>10530</v>
      </c>
      <c r="BD582" s="52" t="str">
        <f t="shared" si="215"/>
        <v>Fenstermontagebetrieb</v>
      </c>
      <c r="BE582" s="52" t="str">
        <f t="shared" si="216"/>
        <v>Unternehmen</v>
      </c>
      <c r="BF582" s="52">
        <f t="shared" si="217"/>
        <v>1</v>
      </c>
    </row>
    <row r="583" spans="1:58" hidden="1" x14ac:dyDescent="0.35">
      <c r="A583" s="107" t="s">
        <v>2268</v>
      </c>
      <c r="B583" s="75" t="s">
        <v>2267</v>
      </c>
      <c r="C583" s="52" t="s">
        <v>3</v>
      </c>
      <c r="D583" s="52" t="s">
        <v>3</v>
      </c>
      <c r="E583" s="52" t="s">
        <v>2</v>
      </c>
      <c r="F583" s="52" t="s">
        <v>2</v>
      </c>
      <c r="G583" s="52" t="s">
        <v>2</v>
      </c>
      <c r="H583" s="52" t="s">
        <v>2</v>
      </c>
      <c r="I583" s="52" t="s">
        <v>3</v>
      </c>
      <c r="J583" s="52">
        <v>1</v>
      </c>
      <c r="K583" s="52" t="s">
        <v>2</v>
      </c>
      <c r="L583" s="52" t="s">
        <v>2</v>
      </c>
      <c r="M583" s="52" t="s">
        <v>2</v>
      </c>
      <c r="N583" s="52" t="s">
        <v>3</v>
      </c>
      <c r="P583" s="52" t="s">
        <v>4</v>
      </c>
      <c r="Q583" s="52" t="str">
        <f t="shared" ref="Q583:AF592" si="218">IF(ISERROR(FIND(Q$2,$P583,1)),"Nein","Ja")</f>
        <v>Nein</v>
      </c>
      <c r="R583" s="52" t="str">
        <f t="shared" si="218"/>
        <v>Nein</v>
      </c>
      <c r="S583" s="52" t="str">
        <f t="shared" si="218"/>
        <v>Nein</v>
      </c>
      <c r="T583" s="52" t="str">
        <f t="shared" si="218"/>
        <v>Nein</v>
      </c>
      <c r="U583" s="52" t="str">
        <f t="shared" si="218"/>
        <v>Nein</v>
      </c>
      <c r="V583" s="52" t="str">
        <f t="shared" si="218"/>
        <v>Nein</v>
      </c>
      <c r="W583" s="52" t="str">
        <f t="shared" si="218"/>
        <v>Nein</v>
      </c>
      <c r="X583" s="52" t="str">
        <f t="shared" si="218"/>
        <v>Nein</v>
      </c>
      <c r="Y583" s="52" t="str">
        <f t="shared" si="218"/>
        <v>Nein</v>
      </c>
      <c r="Z583" s="52" t="str">
        <f t="shared" si="218"/>
        <v>Nein</v>
      </c>
      <c r="AA583" s="52" t="str">
        <f t="shared" si="218"/>
        <v>Nein</v>
      </c>
      <c r="AB583" s="52" t="str">
        <f t="shared" si="218"/>
        <v>Nein</v>
      </c>
      <c r="AC583" s="52" t="str">
        <f t="shared" si="218"/>
        <v>Nein</v>
      </c>
      <c r="AD583" s="52" t="str">
        <f t="shared" si="218"/>
        <v>Nein</v>
      </c>
      <c r="AE583" s="52" t="str">
        <f t="shared" si="218"/>
        <v>Nein</v>
      </c>
      <c r="AF583" s="52" t="str">
        <f t="shared" si="218"/>
        <v>Nein</v>
      </c>
      <c r="AG583" s="61" t="str">
        <f>IF(Q583="Ja",VLOOKUP($Q$2,Plausis!A:E,5,0),IF(R583="Ja",VLOOKUP($R$2,Plausis!A:E,5,0),IF(T583="Ja",VLOOKUP($T$2,Plausis!A:E,5,0),IF(U583="Ja",VLOOKUP($U$2,Plausis!A:E,5,0),IF(AA583="Ja",VLOOKUP($AA$2,Plausis!A:E,5,0),IF(AC583="Ja",VLOOKUP($AC$2,Plausis!A:E,5,0),IF(AD583="Ja",VLOOKUP($AD$2,Plausis!A:E,5,0),"")))))))</f>
        <v/>
      </c>
      <c r="AH583" s="52" t="str">
        <f>IF(Y583="Ja",VLOOKUP($Y$2,Plausis!A:E,5,0),"")</f>
        <v/>
      </c>
      <c r="AI583" s="52" t="str">
        <f t="shared" si="205"/>
        <v>Ja</v>
      </c>
      <c r="AJ583" s="52" t="str">
        <f>IF(S583="Ja",VLOOKUP($S$2,Plausis!A:E,5,0),IF(V583="Ja",VLOOKUP($V$2,Plausis!A:E,5,0),IF(X583="Ja",VLOOKUP($X$2,Plausis!A:E,5,0),"")))</f>
        <v/>
      </c>
      <c r="AL583" s="52" t="s">
        <v>2</v>
      </c>
      <c r="AM583" s="114">
        <v>45531</v>
      </c>
      <c r="AN583" s="52" t="s">
        <v>4467</v>
      </c>
      <c r="AO583" s="52" t="str">
        <f>VLOOKUP(B583,'BAT Grundtabelle'!B:T,19,0)</f>
        <v>ja</v>
      </c>
      <c r="AP583" s="105" t="str">
        <f t="shared" si="206"/>
        <v>5709</v>
      </c>
      <c r="AQ583" s="52" t="str">
        <f t="shared" si="207"/>
        <v>Fensterreinigungsbetrieb</v>
      </c>
      <c r="AR583" s="52" t="b">
        <f t="shared" ref="AR583:AT602" si="219">IF(ISERROR(FIND(AR$1,$P583,1)),FALSE,TRUE)</f>
        <v>0</v>
      </c>
      <c r="AS583" s="52" t="b">
        <f t="shared" si="219"/>
        <v>0</v>
      </c>
      <c r="AT583" s="52" t="b">
        <f t="shared" si="219"/>
        <v>0</v>
      </c>
      <c r="AU583" s="52">
        <f t="shared" si="208"/>
        <v>1</v>
      </c>
      <c r="AW583" s="52" t="b">
        <f t="shared" si="209"/>
        <v>0</v>
      </c>
      <c r="AX583" s="52" t="str">
        <f t="shared" si="210"/>
        <v>Unternehmen</v>
      </c>
      <c r="AY583" s="52" t="b">
        <f t="shared" si="211"/>
        <v>0</v>
      </c>
      <c r="AZ583" s="52" t="str">
        <f t="shared" si="212"/>
        <v>5709</v>
      </c>
      <c r="BA583" s="52" t="str">
        <f>VLOOKUP(A583,'BAT Grundtabelle'!A:U,21,0)</f>
        <v>ja</v>
      </c>
      <c r="BB583" s="52" t="str">
        <f t="shared" si="213"/>
        <v>nein</v>
      </c>
      <c r="BC583" s="52" t="str">
        <f t="shared" si="214"/>
        <v>5709</v>
      </c>
      <c r="BD583" s="52" t="str">
        <f t="shared" si="215"/>
        <v>Fensterreinigungsbetrieb</v>
      </c>
      <c r="BE583" s="52" t="str">
        <f t="shared" si="216"/>
        <v>Unternehmen</v>
      </c>
      <c r="BF583" s="52">
        <f t="shared" si="217"/>
        <v>1</v>
      </c>
    </row>
    <row r="584" spans="1:58" hidden="1" x14ac:dyDescent="0.35">
      <c r="A584" s="107" t="s">
        <v>2946</v>
      </c>
      <c r="B584" s="75" t="s">
        <v>675</v>
      </c>
      <c r="C584" s="52" t="s">
        <v>3</v>
      </c>
      <c r="D584" s="52" t="s">
        <v>3</v>
      </c>
      <c r="E584" s="52" t="s">
        <v>2</v>
      </c>
      <c r="F584" s="52" t="s">
        <v>2</v>
      </c>
      <c r="G584" s="52" t="s">
        <v>2</v>
      </c>
      <c r="H584" s="52" t="s">
        <v>2</v>
      </c>
      <c r="I584" s="52" t="s">
        <v>3</v>
      </c>
      <c r="J584" s="52">
        <v>4</v>
      </c>
      <c r="K584" s="52" t="s">
        <v>2</v>
      </c>
      <c r="L584" s="52" t="s">
        <v>2</v>
      </c>
      <c r="M584" s="52" t="s">
        <v>2</v>
      </c>
      <c r="N584" s="52" t="s">
        <v>3</v>
      </c>
      <c r="O584" s="52" t="s">
        <v>2412</v>
      </c>
      <c r="P584" s="52" t="s">
        <v>4438</v>
      </c>
      <c r="Q584" s="52" t="str">
        <f t="shared" si="218"/>
        <v>Nein</v>
      </c>
      <c r="R584" s="52" t="str">
        <f t="shared" si="218"/>
        <v>Nein</v>
      </c>
      <c r="S584" s="52" t="str">
        <f t="shared" si="218"/>
        <v>Nein</v>
      </c>
      <c r="T584" s="52" t="str">
        <f t="shared" si="218"/>
        <v>Ja</v>
      </c>
      <c r="U584" s="52" t="str">
        <f t="shared" si="218"/>
        <v>Nein</v>
      </c>
      <c r="V584" s="52" t="str">
        <f t="shared" si="218"/>
        <v>Nein</v>
      </c>
      <c r="W584" s="52" t="str">
        <f t="shared" si="218"/>
        <v>Nein</v>
      </c>
      <c r="X584" s="52" t="str">
        <f t="shared" si="218"/>
        <v>Ja</v>
      </c>
      <c r="Y584" s="52" t="str">
        <f t="shared" si="218"/>
        <v>Nein</v>
      </c>
      <c r="Z584" s="52" t="str">
        <f t="shared" si="218"/>
        <v>Nein</v>
      </c>
      <c r="AA584" s="52" t="str">
        <f t="shared" si="218"/>
        <v>Nein</v>
      </c>
      <c r="AB584" s="52" t="str">
        <f t="shared" si="218"/>
        <v>Ja</v>
      </c>
      <c r="AC584" s="52" t="str">
        <f t="shared" si="218"/>
        <v>Nein</v>
      </c>
      <c r="AD584" s="52" t="str">
        <f t="shared" si="218"/>
        <v>Nein</v>
      </c>
      <c r="AE584" s="52" t="str">
        <f t="shared" si="218"/>
        <v>Nein</v>
      </c>
      <c r="AF584" s="52" t="str">
        <f t="shared" si="218"/>
        <v>Nein</v>
      </c>
      <c r="AG584" s="61" t="str">
        <f>IF(Q584="Ja",VLOOKUP($Q$2,Plausis!A:E,5,0),IF(R584="Ja",VLOOKUP($R$2,Plausis!A:E,5,0),IF(T584="Ja",VLOOKUP($T$2,Plausis!A:E,5,0),IF(U584="Ja",VLOOKUP($U$2,Plausis!A:E,5,0),IF(AA584="Ja",VLOOKUP($AA$2,Plausis!A:E,5,0),IF(AC584="Ja",VLOOKUP($AC$2,Plausis!A:E,5,0),IF(AD584="Ja",VLOOKUP($AD$2,Plausis!A:E,5,0),"")))))))</f>
        <v>Dieser Betrieb ist nur im Komfort-RS ohne ergänzenden Spezial-Straf-RS versicherbar.</v>
      </c>
      <c r="AH584" s="52" t="str">
        <f>IF(Y584="Ja",VLOOKUP($Y$2,Plausis!A:E,5,0),"")</f>
        <v/>
      </c>
      <c r="AI584" s="52" t="str">
        <f t="shared" si="205"/>
        <v>Nein</v>
      </c>
      <c r="AJ584" s="52" t="str">
        <f>IF(S584="Ja",VLOOKUP($S$2,Plausis!A:E,5,0),IF(V584="Ja",VLOOKUP($V$2,Plausis!A:E,5,0),IF(X584="Ja",VLOOKUP($X$2,Plausis!A:E,5,0),"")))</f>
        <v>Dieser Betrieb kann nur ohne ergänzenden Spezial-Straf-RS versichert werden.</v>
      </c>
      <c r="AL584" s="52" t="s">
        <v>2</v>
      </c>
      <c r="AM584" s="114">
        <v>45531</v>
      </c>
      <c r="AN584" s="52" t="s">
        <v>4467</v>
      </c>
      <c r="AO584" s="52" t="str">
        <f>VLOOKUP(B584,'BAT Grundtabelle'!B:T,19,0)</f>
        <v>ja</v>
      </c>
      <c r="AP584" s="105" t="str">
        <f t="shared" si="206"/>
        <v>10531</v>
      </c>
      <c r="AQ584" s="52" t="str">
        <f t="shared" si="207"/>
        <v>Fernheizwerk</v>
      </c>
      <c r="AR584" s="52" t="b">
        <f t="shared" si="219"/>
        <v>0</v>
      </c>
      <c r="AS584" s="52" t="b">
        <f t="shared" si="219"/>
        <v>0</v>
      </c>
      <c r="AT584" s="52" t="b">
        <f t="shared" si="219"/>
        <v>0</v>
      </c>
      <c r="AU584" s="52">
        <f t="shared" si="208"/>
        <v>4</v>
      </c>
      <c r="AW584" s="52" t="b">
        <f t="shared" si="209"/>
        <v>0</v>
      </c>
      <c r="AX584" s="52" t="str">
        <f t="shared" si="210"/>
        <v>Unternehmen</v>
      </c>
      <c r="AY584" s="52" t="b">
        <f t="shared" si="211"/>
        <v>0</v>
      </c>
      <c r="AZ584" s="52" t="str">
        <f t="shared" si="212"/>
        <v>10531</v>
      </c>
      <c r="BA584" s="52" t="str">
        <f>VLOOKUP(A584,'BAT Grundtabelle'!A:U,21,0)</f>
        <v>ja</v>
      </c>
      <c r="BB584" s="52" t="str">
        <f t="shared" si="213"/>
        <v>nein</v>
      </c>
      <c r="BC584" s="52" t="str">
        <f t="shared" si="214"/>
        <v>10531</v>
      </c>
      <c r="BD584" s="52" t="str">
        <f t="shared" si="215"/>
        <v>Fernheizwerk</v>
      </c>
      <c r="BE584" s="52" t="str">
        <f t="shared" si="216"/>
        <v>Unternehmen</v>
      </c>
      <c r="BF584" s="52">
        <f t="shared" si="217"/>
        <v>4</v>
      </c>
    </row>
    <row r="585" spans="1:58" hidden="1" x14ac:dyDescent="0.35">
      <c r="A585" s="107" t="s">
        <v>2947</v>
      </c>
      <c r="B585" s="75" t="s">
        <v>1513</v>
      </c>
      <c r="C585" s="52" t="s">
        <v>3</v>
      </c>
      <c r="D585" s="52" t="s">
        <v>3</v>
      </c>
      <c r="E585" s="52" t="s">
        <v>2</v>
      </c>
      <c r="F585" s="52" t="s">
        <v>2</v>
      </c>
      <c r="G585" s="52" t="s">
        <v>2</v>
      </c>
      <c r="H585" s="52" t="s">
        <v>2</v>
      </c>
      <c r="I585" s="52" t="s">
        <v>3</v>
      </c>
      <c r="J585" s="52">
        <v>2</v>
      </c>
      <c r="K585" s="52" t="s">
        <v>2</v>
      </c>
      <c r="L585" s="52" t="s">
        <v>2</v>
      </c>
      <c r="M585" s="52" t="s">
        <v>2</v>
      </c>
      <c r="N585" s="52" t="s">
        <v>3</v>
      </c>
      <c r="P585" s="52" t="s">
        <v>4</v>
      </c>
      <c r="Q585" s="52" t="str">
        <f t="shared" si="218"/>
        <v>Nein</v>
      </c>
      <c r="R585" s="52" t="str">
        <f t="shared" si="218"/>
        <v>Nein</v>
      </c>
      <c r="S585" s="52" t="str">
        <f t="shared" si="218"/>
        <v>Nein</v>
      </c>
      <c r="T585" s="52" t="str">
        <f t="shared" si="218"/>
        <v>Nein</v>
      </c>
      <c r="U585" s="52" t="str">
        <f t="shared" si="218"/>
        <v>Nein</v>
      </c>
      <c r="V585" s="52" t="str">
        <f t="shared" si="218"/>
        <v>Nein</v>
      </c>
      <c r="W585" s="52" t="str">
        <f t="shared" si="218"/>
        <v>Nein</v>
      </c>
      <c r="X585" s="52" t="str">
        <f t="shared" si="218"/>
        <v>Nein</v>
      </c>
      <c r="Y585" s="52" t="str">
        <f t="shared" si="218"/>
        <v>Nein</v>
      </c>
      <c r="Z585" s="52" t="str">
        <f t="shared" si="218"/>
        <v>Nein</v>
      </c>
      <c r="AA585" s="52" t="str">
        <f t="shared" si="218"/>
        <v>Nein</v>
      </c>
      <c r="AB585" s="52" t="str">
        <f t="shared" si="218"/>
        <v>Nein</v>
      </c>
      <c r="AC585" s="52" t="str">
        <f t="shared" si="218"/>
        <v>Nein</v>
      </c>
      <c r="AD585" s="52" t="str">
        <f t="shared" si="218"/>
        <v>Nein</v>
      </c>
      <c r="AE585" s="52" t="str">
        <f t="shared" si="218"/>
        <v>Nein</v>
      </c>
      <c r="AF585" s="52" t="str">
        <f t="shared" si="218"/>
        <v>Nein</v>
      </c>
      <c r="AG585" s="61" t="str">
        <f>IF(Q585="Ja",VLOOKUP($Q$2,Plausis!A:E,5,0),IF(R585="Ja",VLOOKUP($R$2,Plausis!A:E,5,0),IF(T585="Ja",VLOOKUP($T$2,Plausis!A:E,5,0),IF(U585="Ja",VLOOKUP($U$2,Plausis!A:E,5,0),IF(AA585="Ja",VLOOKUP($AA$2,Plausis!A:E,5,0),IF(AC585="Ja",VLOOKUP($AC$2,Plausis!A:E,5,0),IF(AD585="Ja",VLOOKUP($AD$2,Plausis!A:E,5,0),"")))))))</f>
        <v/>
      </c>
      <c r="AH585" s="52" t="str">
        <f>IF(Y585="Ja",VLOOKUP($Y$2,Plausis!A:E,5,0),"")</f>
        <v/>
      </c>
      <c r="AI585" s="52" t="str">
        <f t="shared" si="205"/>
        <v>Ja</v>
      </c>
      <c r="AJ585" s="52" t="str">
        <f>IF(S585="Ja",VLOOKUP($S$2,Plausis!A:E,5,0),IF(V585="Ja",VLOOKUP($V$2,Plausis!A:E,5,0),IF(X585="Ja",VLOOKUP($X$2,Plausis!A:E,5,0),"")))</f>
        <v/>
      </c>
      <c r="AL585" s="52" t="s">
        <v>2</v>
      </c>
      <c r="AM585" s="114">
        <v>45531</v>
      </c>
      <c r="AN585" s="52" t="s">
        <v>4467</v>
      </c>
      <c r="AO585" s="52" t="str">
        <f>VLOOKUP(B585,'BAT Grundtabelle'!B:T,19,0)</f>
        <v>ja</v>
      </c>
      <c r="AP585" s="105" t="str">
        <f t="shared" si="206"/>
        <v>10532</v>
      </c>
      <c r="AQ585" s="52" t="str">
        <f t="shared" si="207"/>
        <v>Fernsehgerätehersteller</v>
      </c>
      <c r="AR585" s="52" t="b">
        <f t="shared" si="219"/>
        <v>0</v>
      </c>
      <c r="AS585" s="52" t="b">
        <f t="shared" si="219"/>
        <v>0</v>
      </c>
      <c r="AT585" s="52" t="b">
        <f t="shared" si="219"/>
        <v>0</v>
      </c>
      <c r="AU585" s="52">
        <f t="shared" si="208"/>
        <v>2</v>
      </c>
      <c r="AW585" s="52" t="b">
        <f t="shared" si="209"/>
        <v>0</v>
      </c>
      <c r="AX585" s="52" t="str">
        <f t="shared" si="210"/>
        <v>Unternehmen</v>
      </c>
      <c r="AY585" s="52" t="b">
        <f t="shared" si="211"/>
        <v>0</v>
      </c>
      <c r="AZ585" s="52" t="str">
        <f t="shared" si="212"/>
        <v>10532</v>
      </c>
      <c r="BA585" s="52" t="str">
        <f>VLOOKUP(A585,'BAT Grundtabelle'!A:U,21,0)</f>
        <v>ja</v>
      </c>
      <c r="BB585" s="52" t="str">
        <f t="shared" si="213"/>
        <v>nein</v>
      </c>
      <c r="BC585" s="52" t="str">
        <f t="shared" si="214"/>
        <v>10532</v>
      </c>
      <c r="BD585" s="52" t="str">
        <f t="shared" si="215"/>
        <v>Fernsehgerätehersteller</v>
      </c>
      <c r="BE585" s="52" t="str">
        <f t="shared" si="216"/>
        <v>Unternehmen</v>
      </c>
      <c r="BF585" s="52">
        <f t="shared" si="217"/>
        <v>2</v>
      </c>
    </row>
    <row r="586" spans="1:58" hidden="1" x14ac:dyDescent="0.35">
      <c r="A586" s="107" t="s">
        <v>2948</v>
      </c>
      <c r="B586" s="75" t="s">
        <v>199</v>
      </c>
      <c r="C586" s="52" t="s">
        <v>3</v>
      </c>
      <c r="D586" s="52" t="s">
        <v>3</v>
      </c>
      <c r="E586" s="52" t="s">
        <v>2</v>
      </c>
      <c r="F586" s="52" t="s">
        <v>2</v>
      </c>
      <c r="G586" s="52" t="s">
        <v>2</v>
      </c>
      <c r="H586" s="52" t="s">
        <v>2</v>
      </c>
      <c r="I586" s="52" t="s">
        <v>3</v>
      </c>
      <c r="J586" s="52">
        <v>1</v>
      </c>
      <c r="K586" s="52" t="s">
        <v>2</v>
      </c>
      <c r="L586" s="52" t="s">
        <v>2</v>
      </c>
      <c r="M586" s="52" t="s">
        <v>2</v>
      </c>
      <c r="N586" s="52" t="s">
        <v>3</v>
      </c>
      <c r="P586" s="52" t="s">
        <v>4</v>
      </c>
      <c r="Q586" s="52" t="str">
        <f t="shared" si="218"/>
        <v>Nein</v>
      </c>
      <c r="R586" s="52" t="str">
        <f t="shared" si="218"/>
        <v>Nein</v>
      </c>
      <c r="S586" s="52" t="str">
        <f t="shared" si="218"/>
        <v>Nein</v>
      </c>
      <c r="T586" s="52" t="str">
        <f t="shared" si="218"/>
        <v>Nein</v>
      </c>
      <c r="U586" s="52" t="str">
        <f t="shared" si="218"/>
        <v>Nein</v>
      </c>
      <c r="V586" s="52" t="str">
        <f t="shared" si="218"/>
        <v>Nein</v>
      </c>
      <c r="W586" s="52" t="str">
        <f t="shared" si="218"/>
        <v>Nein</v>
      </c>
      <c r="X586" s="52" t="str">
        <f t="shared" si="218"/>
        <v>Nein</v>
      </c>
      <c r="Y586" s="52" t="str">
        <f t="shared" si="218"/>
        <v>Nein</v>
      </c>
      <c r="Z586" s="52" t="str">
        <f t="shared" si="218"/>
        <v>Nein</v>
      </c>
      <c r="AA586" s="52" t="str">
        <f t="shared" si="218"/>
        <v>Nein</v>
      </c>
      <c r="AB586" s="52" t="str">
        <f t="shared" si="218"/>
        <v>Nein</v>
      </c>
      <c r="AC586" s="52" t="str">
        <f t="shared" si="218"/>
        <v>Nein</v>
      </c>
      <c r="AD586" s="52" t="str">
        <f t="shared" si="218"/>
        <v>Nein</v>
      </c>
      <c r="AE586" s="52" t="str">
        <f t="shared" si="218"/>
        <v>Nein</v>
      </c>
      <c r="AF586" s="52" t="str">
        <f t="shared" si="218"/>
        <v>Nein</v>
      </c>
      <c r="AG586" s="61" t="str">
        <f>IF(Q586="Ja",VLOOKUP($Q$2,Plausis!A:E,5,0),IF(R586="Ja",VLOOKUP($R$2,Plausis!A:E,5,0),IF(T586="Ja",VLOOKUP($T$2,Plausis!A:E,5,0),IF(U586="Ja",VLOOKUP($U$2,Plausis!A:E,5,0),IF(AA586="Ja",VLOOKUP($AA$2,Plausis!A:E,5,0),IF(AC586="Ja",VLOOKUP($AC$2,Plausis!A:E,5,0),IF(AD586="Ja",VLOOKUP($AD$2,Plausis!A:E,5,0),"")))))))</f>
        <v/>
      </c>
      <c r="AH586" s="52" t="str">
        <f>IF(Y586="Ja",VLOOKUP($Y$2,Plausis!A:E,5,0),"")</f>
        <v/>
      </c>
      <c r="AI586" s="52" t="str">
        <f t="shared" si="205"/>
        <v>Ja</v>
      </c>
      <c r="AJ586" s="52" t="str">
        <f>IF(S586="Ja",VLOOKUP($S$2,Plausis!A:E,5,0),IF(V586="Ja",VLOOKUP($V$2,Plausis!A:E,5,0),IF(X586="Ja",VLOOKUP($X$2,Plausis!A:E,5,0),"")))</f>
        <v/>
      </c>
      <c r="AL586" s="52" t="s">
        <v>3</v>
      </c>
      <c r="AM586" s="114">
        <v>45531</v>
      </c>
      <c r="AN586" s="52" t="s">
        <v>4467</v>
      </c>
      <c r="AO586" s="52" t="str">
        <f>VLOOKUP(B586,'BAT Grundtabelle'!B:T,19,0)</f>
        <v>ja</v>
      </c>
      <c r="AP586" s="105" t="str">
        <f t="shared" si="206"/>
        <v>10533</v>
      </c>
      <c r="AQ586" s="52" t="str">
        <f t="shared" si="207"/>
        <v>Fernsehgerätereparatur</v>
      </c>
      <c r="AR586" s="52" t="b">
        <f t="shared" si="219"/>
        <v>0</v>
      </c>
      <c r="AS586" s="52" t="b">
        <f t="shared" si="219"/>
        <v>0</v>
      </c>
      <c r="AT586" s="52" t="b">
        <f t="shared" si="219"/>
        <v>0</v>
      </c>
      <c r="AU586" s="52">
        <f t="shared" si="208"/>
        <v>1</v>
      </c>
      <c r="AW586" s="52" t="b">
        <f t="shared" si="209"/>
        <v>0</v>
      </c>
      <c r="AX586" s="52" t="str">
        <f t="shared" si="210"/>
        <v>Unternehmen</v>
      </c>
      <c r="AY586" s="52" t="b">
        <f t="shared" si="211"/>
        <v>0</v>
      </c>
      <c r="AZ586" s="52" t="str">
        <f t="shared" si="212"/>
        <v>10533</v>
      </c>
      <c r="BA586" s="52" t="str">
        <f>VLOOKUP(A586,'BAT Grundtabelle'!A:U,21,0)</f>
        <v>ja</v>
      </c>
      <c r="BB586" s="52" t="str">
        <f t="shared" si="213"/>
        <v>nein</v>
      </c>
      <c r="BC586" s="52" t="str">
        <f t="shared" si="214"/>
        <v>10533</v>
      </c>
      <c r="BD586" s="52" t="str">
        <f t="shared" si="215"/>
        <v>Fernsehgerätereparatur</v>
      </c>
      <c r="BE586" s="52" t="str">
        <f t="shared" si="216"/>
        <v>Unternehmen</v>
      </c>
      <c r="BF586" s="52">
        <f t="shared" si="217"/>
        <v>1</v>
      </c>
    </row>
    <row r="587" spans="1:58" hidden="1" x14ac:dyDescent="0.35">
      <c r="A587" s="107" t="s">
        <v>2949</v>
      </c>
      <c r="B587" s="75" t="s">
        <v>1500</v>
      </c>
      <c r="C587" s="52" t="s">
        <v>3</v>
      </c>
      <c r="D587" s="52" t="s">
        <v>3</v>
      </c>
      <c r="E587" s="52" t="s">
        <v>2</v>
      </c>
      <c r="F587" s="52" t="s">
        <v>2</v>
      </c>
      <c r="G587" s="52" t="s">
        <v>2</v>
      </c>
      <c r="H587" s="52" t="s">
        <v>2</v>
      </c>
      <c r="I587" s="52" t="s">
        <v>3</v>
      </c>
      <c r="J587" s="52">
        <v>4</v>
      </c>
      <c r="K587" s="52" t="s">
        <v>2</v>
      </c>
      <c r="L587" s="52" t="s">
        <v>2</v>
      </c>
      <c r="M587" s="52" t="s">
        <v>2</v>
      </c>
      <c r="N587" s="52" t="s">
        <v>3</v>
      </c>
      <c r="O587" s="52" t="s">
        <v>2412</v>
      </c>
      <c r="P587" s="52">
        <v>1195</v>
      </c>
      <c r="Q587" s="52" t="str">
        <f t="shared" si="218"/>
        <v>Nein</v>
      </c>
      <c r="R587" s="52" t="str">
        <f t="shared" si="218"/>
        <v>Nein</v>
      </c>
      <c r="S587" s="52" t="str">
        <f t="shared" si="218"/>
        <v>Nein</v>
      </c>
      <c r="T587" s="52" t="str">
        <f t="shared" si="218"/>
        <v>Nein</v>
      </c>
      <c r="U587" s="52" t="str">
        <f t="shared" si="218"/>
        <v>Nein</v>
      </c>
      <c r="V587" s="52" t="str">
        <f t="shared" si="218"/>
        <v>Nein</v>
      </c>
      <c r="W587" s="52" t="str">
        <f t="shared" si="218"/>
        <v>Nein</v>
      </c>
      <c r="X587" s="52" t="str">
        <f t="shared" si="218"/>
        <v>Nein</v>
      </c>
      <c r="Y587" s="52" t="str">
        <f t="shared" si="218"/>
        <v>Nein</v>
      </c>
      <c r="Z587" s="52" t="str">
        <f t="shared" si="218"/>
        <v>Nein</v>
      </c>
      <c r="AA587" s="52" t="str">
        <f t="shared" si="218"/>
        <v>Nein</v>
      </c>
      <c r="AB587" s="52" t="str">
        <f t="shared" si="218"/>
        <v>Ja</v>
      </c>
      <c r="AC587" s="52" t="str">
        <f t="shared" si="218"/>
        <v>Nein</v>
      </c>
      <c r="AD587" s="52" t="str">
        <f t="shared" si="218"/>
        <v>Nein</v>
      </c>
      <c r="AE587" s="52" t="str">
        <f t="shared" si="218"/>
        <v>Nein</v>
      </c>
      <c r="AF587" s="52" t="str">
        <f t="shared" si="218"/>
        <v>Nein</v>
      </c>
      <c r="AG587" s="61" t="str">
        <f>IF(Q587="Ja",VLOOKUP($Q$2,Plausis!A:E,5,0),IF(R587="Ja",VLOOKUP($R$2,Plausis!A:E,5,0),IF(T587="Ja",VLOOKUP($T$2,Plausis!A:E,5,0),IF(U587="Ja",VLOOKUP($U$2,Plausis!A:E,5,0),IF(AA587="Ja",VLOOKUP($AA$2,Plausis!A:E,5,0),IF(AC587="Ja",VLOOKUP($AC$2,Plausis!A:E,5,0),IF(AD587="Ja",VLOOKUP($AD$2,Plausis!A:E,5,0),"")))))))</f>
        <v/>
      </c>
      <c r="AH587" s="52" t="str">
        <f>IF(Y587="Ja",VLOOKUP($Y$2,Plausis!A:E,5,0),"")</f>
        <v/>
      </c>
      <c r="AI587" s="52" t="str">
        <f t="shared" si="205"/>
        <v>Ja</v>
      </c>
      <c r="AJ587" s="52" t="str">
        <f>IF(S587="Ja",VLOOKUP($S$2,Plausis!A:E,5,0),IF(V587="Ja",VLOOKUP($V$2,Plausis!A:E,5,0),IF(X587="Ja",VLOOKUP($X$2,Plausis!A:E,5,0),"")))</f>
        <v/>
      </c>
      <c r="AL587" s="52" t="s">
        <v>2</v>
      </c>
      <c r="AM587" s="114">
        <v>45531</v>
      </c>
      <c r="AN587" s="52" t="s">
        <v>4467</v>
      </c>
      <c r="AO587" s="52" t="str">
        <f>VLOOKUP(B587,'BAT Grundtabelle'!B:T,19,0)</f>
        <v>ja</v>
      </c>
      <c r="AP587" s="105" t="str">
        <f t="shared" si="206"/>
        <v>10534</v>
      </c>
      <c r="AQ587" s="52" t="str">
        <f t="shared" si="207"/>
        <v>Fernsehsender</v>
      </c>
      <c r="AR587" s="52" t="b">
        <f t="shared" si="219"/>
        <v>0</v>
      </c>
      <c r="AS587" s="52" t="b">
        <f t="shared" si="219"/>
        <v>0</v>
      </c>
      <c r="AT587" s="52" t="b">
        <f t="shared" si="219"/>
        <v>0</v>
      </c>
      <c r="AU587" s="52">
        <f t="shared" si="208"/>
        <v>4</v>
      </c>
      <c r="AW587" s="52" t="b">
        <f t="shared" si="209"/>
        <v>0</v>
      </c>
      <c r="AX587" s="52" t="str">
        <f t="shared" si="210"/>
        <v>Unternehmen</v>
      </c>
      <c r="AY587" s="52" t="b">
        <f t="shared" si="211"/>
        <v>0</v>
      </c>
      <c r="AZ587" s="52" t="str">
        <f t="shared" si="212"/>
        <v>10534</v>
      </c>
      <c r="BA587" s="52" t="str">
        <f>VLOOKUP(A587,'BAT Grundtabelle'!A:U,21,0)</f>
        <v>ja</v>
      </c>
      <c r="BB587" s="52" t="str">
        <f t="shared" si="213"/>
        <v>nein</v>
      </c>
      <c r="BC587" s="52" t="str">
        <f t="shared" si="214"/>
        <v>10534</v>
      </c>
      <c r="BD587" s="52" t="str">
        <f t="shared" si="215"/>
        <v>Fernsehsender</v>
      </c>
      <c r="BE587" s="52" t="str">
        <f t="shared" si="216"/>
        <v>Unternehmen</v>
      </c>
      <c r="BF587" s="52">
        <f t="shared" si="217"/>
        <v>4</v>
      </c>
    </row>
    <row r="588" spans="1:58" hidden="1" x14ac:dyDescent="0.35">
      <c r="A588" s="107" t="s">
        <v>2950</v>
      </c>
      <c r="B588" s="75" t="s">
        <v>1501</v>
      </c>
      <c r="C588" s="52" t="s">
        <v>3</v>
      </c>
      <c r="D588" s="52" t="s">
        <v>3</v>
      </c>
      <c r="E588" s="52" t="s">
        <v>2</v>
      </c>
      <c r="F588" s="52" t="s">
        <v>2</v>
      </c>
      <c r="G588" s="52" t="s">
        <v>2</v>
      </c>
      <c r="H588" s="52" t="s">
        <v>2</v>
      </c>
      <c r="I588" s="52" t="s">
        <v>3</v>
      </c>
      <c r="J588" s="52">
        <v>4</v>
      </c>
      <c r="K588" s="52" t="s">
        <v>2</v>
      </c>
      <c r="L588" s="52" t="s">
        <v>2</v>
      </c>
      <c r="M588" s="52" t="s">
        <v>2</v>
      </c>
      <c r="N588" s="52" t="s">
        <v>3</v>
      </c>
      <c r="O588" s="52" t="s">
        <v>2412</v>
      </c>
      <c r="P588" s="52">
        <v>1195</v>
      </c>
      <c r="Q588" s="52" t="str">
        <f t="shared" si="218"/>
        <v>Nein</v>
      </c>
      <c r="R588" s="52" t="str">
        <f t="shared" si="218"/>
        <v>Nein</v>
      </c>
      <c r="S588" s="52" t="str">
        <f t="shared" si="218"/>
        <v>Nein</v>
      </c>
      <c r="T588" s="52" t="str">
        <f t="shared" si="218"/>
        <v>Nein</v>
      </c>
      <c r="U588" s="52" t="str">
        <f t="shared" si="218"/>
        <v>Nein</v>
      </c>
      <c r="V588" s="52" t="str">
        <f t="shared" si="218"/>
        <v>Nein</v>
      </c>
      <c r="W588" s="52" t="str">
        <f t="shared" si="218"/>
        <v>Nein</v>
      </c>
      <c r="X588" s="52" t="str">
        <f t="shared" si="218"/>
        <v>Nein</v>
      </c>
      <c r="Y588" s="52" t="str">
        <f t="shared" si="218"/>
        <v>Nein</v>
      </c>
      <c r="Z588" s="52" t="str">
        <f t="shared" si="218"/>
        <v>Nein</v>
      </c>
      <c r="AA588" s="52" t="str">
        <f t="shared" si="218"/>
        <v>Nein</v>
      </c>
      <c r="AB588" s="52" t="str">
        <f t="shared" si="218"/>
        <v>Ja</v>
      </c>
      <c r="AC588" s="52" t="str">
        <f t="shared" si="218"/>
        <v>Nein</v>
      </c>
      <c r="AD588" s="52" t="str">
        <f t="shared" si="218"/>
        <v>Nein</v>
      </c>
      <c r="AE588" s="52" t="str">
        <f t="shared" si="218"/>
        <v>Nein</v>
      </c>
      <c r="AF588" s="52" t="str">
        <f t="shared" si="218"/>
        <v>Nein</v>
      </c>
      <c r="AG588" s="61" t="str">
        <f>IF(Q588="Ja",VLOOKUP($Q$2,Plausis!A:E,5,0),IF(R588="Ja",VLOOKUP($R$2,Plausis!A:E,5,0),IF(T588="Ja",VLOOKUP($T$2,Plausis!A:E,5,0),IF(U588="Ja",VLOOKUP($U$2,Plausis!A:E,5,0),IF(AA588="Ja",VLOOKUP($AA$2,Plausis!A:E,5,0),IF(AC588="Ja",VLOOKUP($AC$2,Plausis!A:E,5,0),IF(AD588="Ja",VLOOKUP($AD$2,Plausis!A:E,5,0),"")))))))</f>
        <v/>
      </c>
      <c r="AH588" s="52" t="str">
        <f>IF(Y588="Ja",VLOOKUP($Y$2,Plausis!A:E,5,0),"")</f>
        <v/>
      </c>
      <c r="AI588" s="52" t="str">
        <f t="shared" si="205"/>
        <v>Ja</v>
      </c>
      <c r="AJ588" s="52" t="str">
        <f>IF(S588="Ja",VLOOKUP($S$2,Plausis!A:E,5,0),IF(V588="Ja",VLOOKUP($V$2,Plausis!A:E,5,0),IF(X588="Ja",VLOOKUP($X$2,Plausis!A:E,5,0),"")))</f>
        <v/>
      </c>
      <c r="AL588" s="52" t="s">
        <v>2</v>
      </c>
      <c r="AM588" s="114">
        <v>45531</v>
      </c>
      <c r="AN588" s="52" t="s">
        <v>4467</v>
      </c>
      <c r="AO588" s="52" t="str">
        <f>VLOOKUP(B588,'BAT Grundtabelle'!B:T,19,0)</f>
        <v>ja</v>
      </c>
      <c r="AP588" s="105" t="str">
        <f t="shared" si="206"/>
        <v>10535</v>
      </c>
      <c r="AQ588" s="52" t="str">
        <f t="shared" si="207"/>
        <v>Fernsehstudio</v>
      </c>
      <c r="AR588" s="52" t="b">
        <f t="shared" si="219"/>
        <v>0</v>
      </c>
      <c r="AS588" s="52" t="b">
        <f t="shared" si="219"/>
        <v>0</v>
      </c>
      <c r="AT588" s="52" t="b">
        <f t="shared" si="219"/>
        <v>0</v>
      </c>
      <c r="AU588" s="52">
        <f t="shared" si="208"/>
        <v>4</v>
      </c>
      <c r="AW588" s="52" t="b">
        <f t="shared" si="209"/>
        <v>0</v>
      </c>
      <c r="AX588" s="52" t="str">
        <f t="shared" si="210"/>
        <v>Unternehmen</v>
      </c>
      <c r="AY588" s="52" t="b">
        <f t="shared" si="211"/>
        <v>0</v>
      </c>
      <c r="AZ588" s="52" t="str">
        <f t="shared" si="212"/>
        <v>10535</v>
      </c>
      <c r="BA588" s="52" t="str">
        <f>VLOOKUP(A588,'BAT Grundtabelle'!A:U,21,0)</f>
        <v>ja</v>
      </c>
      <c r="BB588" s="52" t="str">
        <f t="shared" si="213"/>
        <v>nein</v>
      </c>
      <c r="BC588" s="52" t="str">
        <f t="shared" si="214"/>
        <v>10535</v>
      </c>
      <c r="BD588" s="52" t="str">
        <f t="shared" si="215"/>
        <v>Fernsehstudio</v>
      </c>
      <c r="BE588" s="52" t="str">
        <f t="shared" si="216"/>
        <v>Unternehmen</v>
      </c>
      <c r="BF588" s="52">
        <f t="shared" si="217"/>
        <v>4</v>
      </c>
    </row>
    <row r="589" spans="1:58" hidden="1" x14ac:dyDescent="0.35">
      <c r="A589" s="107" t="s">
        <v>2951</v>
      </c>
      <c r="B589" s="75" t="s">
        <v>1189</v>
      </c>
      <c r="C589" s="52" t="s">
        <v>3</v>
      </c>
      <c r="D589" s="52" t="s">
        <v>3</v>
      </c>
      <c r="E589" s="52" t="s">
        <v>2</v>
      </c>
      <c r="F589" s="52" t="s">
        <v>2</v>
      </c>
      <c r="G589" s="52" t="s">
        <v>2</v>
      </c>
      <c r="H589" s="52" t="s">
        <v>2</v>
      </c>
      <c r="I589" s="52" t="s">
        <v>3</v>
      </c>
      <c r="J589" s="52">
        <v>2</v>
      </c>
      <c r="K589" s="52" t="s">
        <v>2</v>
      </c>
      <c r="L589" s="52" t="s">
        <v>2</v>
      </c>
      <c r="M589" s="52" t="s">
        <v>2</v>
      </c>
      <c r="N589" s="52" t="s">
        <v>3</v>
      </c>
      <c r="P589" s="52" t="s">
        <v>4</v>
      </c>
      <c r="Q589" s="52" t="str">
        <f t="shared" si="218"/>
        <v>Nein</v>
      </c>
      <c r="R589" s="52" t="str">
        <f t="shared" si="218"/>
        <v>Nein</v>
      </c>
      <c r="S589" s="52" t="str">
        <f t="shared" si="218"/>
        <v>Nein</v>
      </c>
      <c r="T589" s="52" t="str">
        <f t="shared" si="218"/>
        <v>Nein</v>
      </c>
      <c r="U589" s="52" t="str">
        <f t="shared" si="218"/>
        <v>Nein</v>
      </c>
      <c r="V589" s="52" t="str">
        <f t="shared" si="218"/>
        <v>Nein</v>
      </c>
      <c r="W589" s="52" t="str">
        <f t="shared" si="218"/>
        <v>Nein</v>
      </c>
      <c r="X589" s="52" t="str">
        <f t="shared" si="218"/>
        <v>Nein</v>
      </c>
      <c r="Y589" s="52" t="str">
        <f t="shared" si="218"/>
        <v>Nein</v>
      </c>
      <c r="Z589" s="52" t="str">
        <f t="shared" si="218"/>
        <v>Nein</v>
      </c>
      <c r="AA589" s="52" t="str">
        <f t="shared" si="218"/>
        <v>Nein</v>
      </c>
      <c r="AB589" s="52" t="str">
        <f t="shared" si="218"/>
        <v>Nein</v>
      </c>
      <c r="AC589" s="52" t="str">
        <f t="shared" si="218"/>
        <v>Nein</v>
      </c>
      <c r="AD589" s="52" t="str">
        <f t="shared" si="218"/>
        <v>Nein</v>
      </c>
      <c r="AE589" s="52" t="str">
        <f t="shared" si="218"/>
        <v>Nein</v>
      </c>
      <c r="AF589" s="52" t="str">
        <f t="shared" si="218"/>
        <v>Nein</v>
      </c>
      <c r="AG589" s="61" t="str">
        <f>IF(Q589="Ja",VLOOKUP($Q$2,Plausis!A:E,5,0),IF(R589="Ja",VLOOKUP($R$2,Plausis!A:E,5,0),IF(T589="Ja",VLOOKUP($T$2,Plausis!A:E,5,0),IF(U589="Ja",VLOOKUP($U$2,Plausis!A:E,5,0),IF(AA589="Ja",VLOOKUP($AA$2,Plausis!A:E,5,0),IF(AC589="Ja",VLOOKUP($AC$2,Plausis!A:E,5,0),IF(AD589="Ja",VLOOKUP($AD$2,Plausis!A:E,5,0),"")))))))</f>
        <v/>
      </c>
      <c r="AH589" s="52" t="str">
        <f>IF(Y589="Ja",VLOOKUP($Y$2,Plausis!A:E,5,0),"")</f>
        <v/>
      </c>
      <c r="AI589" s="52" t="str">
        <f t="shared" si="205"/>
        <v>Ja</v>
      </c>
      <c r="AJ589" s="52" t="str">
        <f>IF(S589="Ja",VLOOKUP($S$2,Plausis!A:E,5,0),IF(V589="Ja",VLOOKUP($V$2,Plausis!A:E,5,0),IF(X589="Ja",VLOOKUP($X$2,Plausis!A:E,5,0),"")))</f>
        <v/>
      </c>
      <c r="AL589" s="52" t="s">
        <v>2</v>
      </c>
      <c r="AM589" s="114">
        <v>45531</v>
      </c>
      <c r="AN589" s="52" t="s">
        <v>4467</v>
      </c>
      <c r="AO589" s="52" t="str">
        <f>VLOOKUP(B589,'BAT Grundtabelle'!B:T,19,0)</f>
        <v>ja</v>
      </c>
      <c r="AP589" s="105" t="str">
        <f t="shared" si="206"/>
        <v>10536</v>
      </c>
      <c r="AQ589" s="52" t="str">
        <f t="shared" si="207"/>
        <v>Ferrosiliziumhersteller</v>
      </c>
      <c r="AR589" s="52" t="b">
        <f t="shared" si="219"/>
        <v>0</v>
      </c>
      <c r="AS589" s="52" t="b">
        <f t="shared" si="219"/>
        <v>0</v>
      </c>
      <c r="AT589" s="52" t="b">
        <f t="shared" si="219"/>
        <v>0</v>
      </c>
      <c r="AU589" s="52">
        <f t="shared" si="208"/>
        <v>2</v>
      </c>
      <c r="AW589" s="52" t="b">
        <f t="shared" si="209"/>
        <v>0</v>
      </c>
      <c r="AX589" s="52" t="str">
        <f t="shared" si="210"/>
        <v>Unternehmen</v>
      </c>
      <c r="AY589" s="52" t="b">
        <f t="shared" si="211"/>
        <v>0</v>
      </c>
      <c r="AZ589" s="52" t="str">
        <f t="shared" si="212"/>
        <v>10536</v>
      </c>
      <c r="BA589" s="52" t="str">
        <f>VLOOKUP(A589,'BAT Grundtabelle'!A:U,21,0)</f>
        <v>ja</v>
      </c>
      <c r="BB589" s="52" t="str">
        <f t="shared" si="213"/>
        <v>nein</v>
      </c>
      <c r="BC589" s="52" t="str">
        <f t="shared" si="214"/>
        <v>10536</v>
      </c>
      <c r="BD589" s="52" t="str">
        <f t="shared" si="215"/>
        <v>Ferrosiliziumhersteller</v>
      </c>
      <c r="BE589" s="52" t="str">
        <f t="shared" si="216"/>
        <v>Unternehmen</v>
      </c>
      <c r="BF589" s="52">
        <f t="shared" si="217"/>
        <v>2</v>
      </c>
    </row>
    <row r="590" spans="1:58" hidden="1" x14ac:dyDescent="0.35">
      <c r="A590" s="107" t="s">
        <v>2952</v>
      </c>
      <c r="B590" s="75" t="s">
        <v>411</v>
      </c>
      <c r="C590" s="52" t="s">
        <v>3</v>
      </c>
      <c r="D590" s="52" t="s">
        <v>3</v>
      </c>
      <c r="E590" s="52" t="s">
        <v>2</v>
      </c>
      <c r="F590" s="52" t="s">
        <v>2</v>
      </c>
      <c r="G590" s="52" t="s">
        <v>2</v>
      </c>
      <c r="H590" s="52" t="s">
        <v>2</v>
      </c>
      <c r="I590" s="52" t="s">
        <v>3</v>
      </c>
      <c r="J590" s="52">
        <v>1</v>
      </c>
      <c r="K590" s="52" t="s">
        <v>2</v>
      </c>
      <c r="L590" s="52" t="s">
        <v>2</v>
      </c>
      <c r="M590" s="52" t="s">
        <v>2</v>
      </c>
      <c r="N590" s="52" t="s">
        <v>3</v>
      </c>
      <c r="P590" s="52" t="s">
        <v>4</v>
      </c>
      <c r="Q590" s="52" t="str">
        <f t="shared" si="218"/>
        <v>Nein</v>
      </c>
      <c r="R590" s="52" t="str">
        <f t="shared" si="218"/>
        <v>Nein</v>
      </c>
      <c r="S590" s="52" t="str">
        <f t="shared" si="218"/>
        <v>Nein</v>
      </c>
      <c r="T590" s="52" t="str">
        <f t="shared" si="218"/>
        <v>Nein</v>
      </c>
      <c r="U590" s="52" t="str">
        <f t="shared" si="218"/>
        <v>Nein</v>
      </c>
      <c r="V590" s="52" t="str">
        <f t="shared" si="218"/>
        <v>Nein</v>
      </c>
      <c r="W590" s="52" t="str">
        <f t="shared" si="218"/>
        <v>Nein</v>
      </c>
      <c r="X590" s="52" t="str">
        <f t="shared" si="218"/>
        <v>Nein</v>
      </c>
      <c r="Y590" s="52" t="str">
        <f t="shared" si="218"/>
        <v>Nein</v>
      </c>
      <c r="Z590" s="52" t="str">
        <f t="shared" si="218"/>
        <v>Nein</v>
      </c>
      <c r="AA590" s="52" t="str">
        <f t="shared" si="218"/>
        <v>Nein</v>
      </c>
      <c r="AB590" s="52" t="str">
        <f t="shared" si="218"/>
        <v>Nein</v>
      </c>
      <c r="AC590" s="52" t="str">
        <f t="shared" si="218"/>
        <v>Nein</v>
      </c>
      <c r="AD590" s="52" t="str">
        <f t="shared" si="218"/>
        <v>Nein</v>
      </c>
      <c r="AE590" s="52" t="str">
        <f t="shared" si="218"/>
        <v>Nein</v>
      </c>
      <c r="AF590" s="52" t="str">
        <f t="shared" si="218"/>
        <v>Nein</v>
      </c>
      <c r="AG590" s="61" t="str">
        <f>IF(Q590="Ja",VLOOKUP($Q$2,Plausis!A:E,5,0),IF(R590="Ja",VLOOKUP($R$2,Plausis!A:E,5,0),IF(T590="Ja",VLOOKUP($T$2,Plausis!A:E,5,0),IF(U590="Ja",VLOOKUP($U$2,Plausis!A:E,5,0),IF(AA590="Ja",VLOOKUP($AA$2,Plausis!A:E,5,0),IF(AC590="Ja",VLOOKUP($AC$2,Plausis!A:E,5,0),IF(AD590="Ja",VLOOKUP($AD$2,Plausis!A:E,5,0),"")))))))</f>
        <v/>
      </c>
      <c r="AH590" s="52" t="str">
        <f>IF(Y590="Ja",VLOOKUP($Y$2,Plausis!A:E,5,0),"")</f>
        <v/>
      </c>
      <c r="AI590" s="52" t="str">
        <f t="shared" si="205"/>
        <v>Ja</v>
      </c>
      <c r="AJ590" s="52" t="str">
        <f>IF(S590="Ja",VLOOKUP($S$2,Plausis!A:E,5,0),IF(V590="Ja",VLOOKUP($V$2,Plausis!A:E,5,0),IF(X590="Ja",VLOOKUP($X$2,Plausis!A:E,5,0),"")))</f>
        <v/>
      </c>
      <c r="AL590" s="52" t="s">
        <v>2</v>
      </c>
      <c r="AM590" s="114">
        <v>45531</v>
      </c>
      <c r="AN590" s="52" t="s">
        <v>4467</v>
      </c>
      <c r="AO590" s="52" t="str">
        <f>VLOOKUP(B590,'BAT Grundtabelle'!B:T,19,0)</f>
        <v>ja</v>
      </c>
      <c r="AP590" s="105" t="str">
        <f t="shared" si="206"/>
        <v>10537</v>
      </c>
      <c r="AQ590" s="52" t="str">
        <f t="shared" si="207"/>
        <v>Festhalle</v>
      </c>
      <c r="AR590" s="52" t="b">
        <f t="shared" si="219"/>
        <v>0</v>
      </c>
      <c r="AS590" s="52" t="b">
        <f t="shared" si="219"/>
        <v>0</v>
      </c>
      <c r="AT590" s="52" t="b">
        <f t="shared" si="219"/>
        <v>0</v>
      </c>
      <c r="AU590" s="52">
        <f t="shared" si="208"/>
        <v>1</v>
      </c>
      <c r="AW590" s="52" t="b">
        <f t="shared" si="209"/>
        <v>0</v>
      </c>
      <c r="AX590" s="52" t="str">
        <f t="shared" si="210"/>
        <v>Unternehmen</v>
      </c>
      <c r="AY590" s="52" t="b">
        <f t="shared" si="211"/>
        <v>0</v>
      </c>
      <c r="AZ590" s="52" t="str">
        <f t="shared" si="212"/>
        <v>10537</v>
      </c>
      <c r="BA590" s="52" t="str">
        <f>VLOOKUP(A590,'BAT Grundtabelle'!A:U,21,0)</f>
        <v>ja</v>
      </c>
      <c r="BB590" s="52" t="str">
        <f t="shared" si="213"/>
        <v>nein</v>
      </c>
      <c r="BC590" s="52" t="str">
        <f t="shared" si="214"/>
        <v>10537</v>
      </c>
      <c r="BD590" s="52" t="str">
        <f t="shared" si="215"/>
        <v>Festhalle</v>
      </c>
      <c r="BE590" s="52" t="str">
        <f t="shared" si="216"/>
        <v>Unternehmen</v>
      </c>
      <c r="BF590" s="52">
        <f t="shared" si="217"/>
        <v>1</v>
      </c>
    </row>
    <row r="591" spans="1:58" hidden="1" x14ac:dyDescent="0.35">
      <c r="A591" s="107" t="s">
        <v>2953</v>
      </c>
      <c r="B591" s="75" t="s">
        <v>839</v>
      </c>
      <c r="C591" s="52" t="s">
        <v>3</v>
      </c>
      <c r="D591" s="52" t="s">
        <v>3</v>
      </c>
      <c r="E591" s="52" t="s">
        <v>2</v>
      </c>
      <c r="F591" s="52" t="s">
        <v>2</v>
      </c>
      <c r="G591" s="52" t="s">
        <v>2</v>
      </c>
      <c r="H591" s="52" t="s">
        <v>2</v>
      </c>
      <c r="I591" s="52" t="s">
        <v>3</v>
      </c>
      <c r="J591" s="52">
        <v>1</v>
      </c>
      <c r="K591" s="52" t="s">
        <v>2</v>
      </c>
      <c r="L591" s="52" t="s">
        <v>2</v>
      </c>
      <c r="M591" s="52" t="s">
        <v>2</v>
      </c>
      <c r="N591" s="52" t="s">
        <v>3</v>
      </c>
      <c r="P591" s="52" t="s">
        <v>4</v>
      </c>
      <c r="Q591" s="52" t="str">
        <f t="shared" si="218"/>
        <v>Nein</v>
      </c>
      <c r="R591" s="52" t="str">
        <f t="shared" si="218"/>
        <v>Nein</v>
      </c>
      <c r="S591" s="52" t="str">
        <f t="shared" si="218"/>
        <v>Nein</v>
      </c>
      <c r="T591" s="52" t="str">
        <f t="shared" si="218"/>
        <v>Nein</v>
      </c>
      <c r="U591" s="52" t="str">
        <f t="shared" si="218"/>
        <v>Nein</v>
      </c>
      <c r="V591" s="52" t="str">
        <f t="shared" si="218"/>
        <v>Nein</v>
      </c>
      <c r="W591" s="52" t="str">
        <f t="shared" si="218"/>
        <v>Nein</v>
      </c>
      <c r="X591" s="52" t="str">
        <f t="shared" si="218"/>
        <v>Nein</v>
      </c>
      <c r="Y591" s="52" t="str">
        <f t="shared" si="218"/>
        <v>Nein</v>
      </c>
      <c r="Z591" s="52" t="str">
        <f t="shared" si="218"/>
        <v>Nein</v>
      </c>
      <c r="AA591" s="52" t="str">
        <f t="shared" si="218"/>
        <v>Nein</v>
      </c>
      <c r="AB591" s="52" t="str">
        <f t="shared" si="218"/>
        <v>Nein</v>
      </c>
      <c r="AC591" s="52" t="str">
        <f t="shared" si="218"/>
        <v>Nein</v>
      </c>
      <c r="AD591" s="52" t="str">
        <f t="shared" si="218"/>
        <v>Nein</v>
      </c>
      <c r="AE591" s="52" t="str">
        <f t="shared" si="218"/>
        <v>Nein</v>
      </c>
      <c r="AF591" s="52" t="str">
        <f t="shared" si="218"/>
        <v>Nein</v>
      </c>
      <c r="AG591" s="61" t="str">
        <f>IF(Q591="Ja",VLOOKUP($Q$2,Plausis!A:E,5,0),IF(R591="Ja",VLOOKUP($R$2,Plausis!A:E,5,0),IF(T591="Ja",VLOOKUP($T$2,Plausis!A:E,5,0),IF(U591="Ja",VLOOKUP($U$2,Plausis!A:E,5,0),IF(AA591="Ja",VLOOKUP($AA$2,Plausis!A:E,5,0),IF(AC591="Ja",VLOOKUP($AC$2,Plausis!A:E,5,0),IF(AD591="Ja",VLOOKUP($AD$2,Plausis!A:E,5,0),"")))))))</f>
        <v/>
      </c>
      <c r="AH591" s="52" t="str">
        <f>IF(Y591="Ja",VLOOKUP($Y$2,Plausis!A:E,5,0),"")</f>
        <v/>
      </c>
      <c r="AI591" s="52" t="str">
        <f t="shared" si="205"/>
        <v>Ja</v>
      </c>
      <c r="AJ591" s="52" t="str">
        <f>IF(S591="Ja",VLOOKUP($S$2,Plausis!A:E,5,0),IF(V591="Ja",VLOOKUP($V$2,Plausis!A:E,5,0),IF(X591="Ja",VLOOKUP($X$2,Plausis!A:E,5,0),"")))</f>
        <v/>
      </c>
      <c r="AL591" s="52" t="s">
        <v>3</v>
      </c>
      <c r="AM591" s="114">
        <v>45531</v>
      </c>
      <c r="AN591" s="52" t="s">
        <v>4467</v>
      </c>
      <c r="AO591" s="52" t="str">
        <f>VLOOKUP(B591,'BAT Grundtabelle'!B:T,19,0)</f>
        <v>ja</v>
      </c>
      <c r="AP591" s="105" t="str">
        <f t="shared" si="206"/>
        <v>10538</v>
      </c>
      <c r="AQ591" s="52" t="str">
        <f t="shared" si="207"/>
        <v>Feuchtigkeitsisolierungs-/-abdichtungsbetrieb</v>
      </c>
      <c r="AR591" s="52" t="b">
        <f t="shared" si="219"/>
        <v>0</v>
      </c>
      <c r="AS591" s="52" t="b">
        <f t="shared" si="219"/>
        <v>0</v>
      </c>
      <c r="AT591" s="52" t="b">
        <f t="shared" si="219"/>
        <v>0</v>
      </c>
      <c r="AU591" s="52">
        <f t="shared" si="208"/>
        <v>1</v>
      </c>
      <c r="AW591" s="52" t="b">
        <f t="shared" si="209"/>
        <v>0</v>
      </c>
      <c r="AX591" s="52" t="str">
        <f t="shared" si="210"/>
        <v>Unternehmen</v>
      </c>
      <c r="AY591" s="52" t="b">
        <f t="shared" si="211"/>
        <v>0</v>
      </c>
      <c r="AZ591" s="52" t="str">
        <f t="shared" si="212"/>
        <v>10538</v>
      </c>
      <c r="BA591" s="52" t="str">
        <f>VLOOKUP(A591,'BAT Grundtabelle'!A:U,21,0)</f>
        <v>ja</v>
      </c>
      <c r="BB591" s="52" t="str">
        <f t="shared" si="213"/>
        <v>nein</v>
      </c>
      <c r="BC591" s="52" t="str">
        <f t="shared" si="214"/>
        <v>10538</v>
      </c>
      <c r="BD591" s="52" t="str">
        <f t="shared" si="215"/>
        <v>Feuchtigkeitsisolierungs-/-abdichtungsbetrieb</v>
      </c>
      <c r="BE591" s="52" t="str">
        <f t="shared" si="216"/>
        <v>Unternehmen</v>
      </c>
      <c r="BF591" s="52">
        <f t="shared" si="217"/>
        <v>1</v>
      </c>
    </row>
    <row r="592" spans="1:58" hidden="1" x14ac:dyDescent="0.35">
      <c r="A592" s="107" t="s">
        <v>2954</v>
      </c>
      <c r="B592" s="75" t="s">
        <v>1949</v>
      </c>
      <c r="C592" s="52" t="s">
        <v>3</v>
      </c>
      <c r="D592" s="52" t="s">
        <v>3</v>
      </c>
      <c r="E592" s="52" t="s">
        <v>2</v>
      </c>
      <c r="F592" s="52" t="s">
        <v>2</v>
      </c>
      <c r="G592" s="52" t="s">
        <v>2</v>
      </c>
      <c r="H592" s="52" t="s">
        <v>2</v>
      </c>
      <c r="I592" s="52" t="s">
        <v>3</v>
      </c>
      <c r="J592" s="52">
        <v>1</v>
      </c>
      <c r="K592" s="52" t="s">
        <v>2</v>
      </c>
      <c r="L592" s="52" t="s">
        <v>2</v>
      </c>
      <c r="M592" s="52" t="s">
        <v>2</v>
      </c>
      <c r="N592" s="52" t="s">
        <v>3</v>
      </c>
      <c r="P592" s="52" t="s">
        <v>4</v>
      </c>
      <c r="Q592" s="52" t="str">
        <f t="shared" si="218"/>
        <v>Nein</v>
      </c>
      <c r="R592" s="52" t="str">
        <f t="shared" si="218"/>
        <v>Nein</v>
      </c>
      <c r="S592" s="52" t="str">
        <f t="shared" si="218"/>
        <v>Nein</v>
      </c>
      <c r="T592" s="52" t="str">
        <f t="shared" si="218"/>
        <v>Nein</v>
      </c>
      <c r="U592" s="52" t="str">
        <f t="shared" si="218"/>
        <v>Nein</v>
      </c>
      <c r="V592" s="52" t="str">
        <f t="shared" si="218"/>
        <v>Nein</v>
      </c>
      <c r="W592" s="52" t="str">
        <f t="shared" si="218"/>
        <v>Nein</v>
      </c>
      <c r="X592" s="52" t="str">
        <f t="shared" si="218"/>
        <v>Nein</v>
      </c>
      <c r="Y592" s="52" t="str">
        <f t="shared" si="218"/>
        <v>Nein</v>
      </c>
      <c r="Z592" s="52" t="str">
        <f t="shared" si="218"/>
        <v>Nein</v>
      </c>
      <c r="AA592" s="52" t="str">
        <f t="shared" si="218"/>
        <v>Nein</v>
      </c>
      <c r="AB592" s="52" t="str">
        <f t="shared" si="218"/>
        <v>Nein</v>
      </c>
      <c r="AC592" s="52" t="str">
        <f t="shared" si="218"/>
        <v>Nein</v>
      </c>
      <c r="AD592" s="52" t="str">
        <f t="shared" si="218"/>
        <v>Nein</v>
      </c>
      <c r="AE592" s="52" t="str">
        <f t="shared" si="218"/>
        <v>Nein</v>
      </c>
      <c r="AF592" s="52" t="str">
        <f t="shared" si="218"/>
        <v>Nein</v>
      </c>
      <c r="AG592" s="61" t="str">
        <f>IF(Q592="Ja",VLOOKUP($Q$2,Plausis!A:E,5,0),IF(R592="Ja",VLOOKUP($R$2,Plausis!A:E,5,0),IF(T592="Ja",VLOOKUP($T$2,Plausis!A:E,5,0),IF(U592="Ja",VLOOKUP($U$2,Plausis!A:E,5,0),IF(AA592="Ja",VLOOKUP($AA$2,Plausis!A:E,5,0),IF(AC592="Ja",VLOOKUP($AC$2,Plausis!A:E,5,0),IF(AD592="Ja",VLOOKUP($AD$2,Plausis!A:E,5,0),"")))))))</f>
        <v/>
      </c>
      <c r="AH592" s="52" t="str">
        <f>IF(Y592="Ja",VLOOKUP($Y$2,Plausis!A:E,5,0),"")</f>
        <v/>
      </c>
      <c r="AI592" s="52" t="str">
        <f t="shared" si="205"/>
        <v>Ja</v>
      </c>
      <c r="AJ592" s="52" t="str">
        <f>IF(S592="Ja",VLOOKUP($S$2,Plausis!A:E,5,0),IF(V592="Ja",VLOOKUP($V$2,Plausis!A:E,5,0),IF(X592="Ja",VLOOKUP($X$2,Plausis!A:E,5,0),"")))</f>
        <v/>
      </c>
      <c r="AL592" s="52" t="s">
        <v>2</v>
      </c>
      <c r="AM592" s="114">
        <v>45531</v>
      </c>
      <c r="AN592" s="52" t="s">
        <v>4467</v>
      </c>
      <c r="AO592" s="52" t="str">
        <f>VLOOKUP(B592,'BAT Grundtabelle'!B:T,19,0)</f>
        <v>ja</v>
      </c>
      <c r="AP592" s="105" t="str">
        <f t="shared" si="206"/>
        <v>10539</v>
      </c>
      <c r="AQ592" s="52" t="str">
        <f t="shared" si="207"/>
        <v>Feuerlöscher-Servicebetrieb</v>
      </c>
      <c r="AR592" s="52" t="b">
        <f t="shared" si="219"/>
        <v>0</v>
      </c>
      <c r="AS592" s="52" t="b">
        <f t="shared" si="219"/>
        <v>0</v>
      </c>
      <c r="AT592" s="52" t="b">
        <f t="shared" si="219"/>
        <v>0</v>
      </c>
      <c r="AU592" s="52">
        <f t="shared" si="208"/>
        <v>1</v>
      </c>
      <c r="AW592" s="52" t="b">
        <f t="shared" si="209"/>
        <v>0</v>
      </c>
      <c r="AX592" s="52" t="str">
        <f t="shared" si="210"/>
        <v>Unternehmen</v>
      </c>
      <c r="AY592" s="52" t="b">
        <f t="shared" si="211"/>
        <v>0</v>
      </c>
      <c r="AZ592" s="52" t="str">
        <f t="shared" si="212"/>
        <v>10539</v>
      </c>
      <c r="BA592" s="52" t="str">
        <f>VLOOKUP(A592,'BAT Grundtabelle'!A:U,21,0)</f>
        <v>ja</v>
      </c>
      <c r="BB592" s="52" t="str">
        <f t="shared" si="213"/>
        <v>nein</v>
      </c>
      <c r="BC592" s="52" t="str">
        <f t="shared" si="214"/>
        <v>10539</v>
      </c>
      <c r="BD592" s="52" t="str">
        <f t="shared" si="215"/>
        <v>Feuerlöscher-Servicebetrieb</v>
      </c>
      <c r="BE592" s="52" t="str">
        <f t="shared" si="216"/>
        <v>Unternehmen</v>
      </c>
      <c r="BF592" s="52">
        <f t="shared" si="217"/>
        <v>1</v>
      </c>
    </row>
    <row r="593" spans="1:58" hidden="1" x14ac:dyDescent="0.35">
      <c r="A593" s="107" t="s">
        <v>2955</v>
      </c>
      <c r="B593" s="75" t="s">
        <v>262</v>
      </c>
      <c r="C593" s="52" t="s">
        <v>3</v>
      </c>
      <c r="D593" s="52" t="s">
        <v>3</v>
      </c>
      <c r="E593" s="52" t="s">
        <v>2</v>
      </c>
      <c r="F593" s="52" t="s">
        <v>2</v>
      </c>
      <c r="G593" s="52" t="s">
        <v>2</v>
      </c>
      <c r="H593" s="52" t="s">
        <v>2</v>
      </c>
      <c r="I593" s="52" t="s">
        <v>3</v>
      </c>
      <c r="J593" s="52">
        <v>2</v>
      </c>
      <c r="K593" s="52" t="s">
        <v>2</v>
      </c>
      <c r="L593" s="52" t="s">
        <v>2</v>
      </c>
      <c r="M593" s="52" t="s">
        <v>2</v>
      </c>
      <c r="N593" s="52" t="s">
        <v>3</v>
      </c>
      <c r="P593" s="52" t="s">
        <v>4</v>
      </c>
      <c r="Q593" s="52" t="str">
        <f t="shared" ref="Q593:AF602" si="220">IF(ISERROR(FIND(Q$2,$P593,1)),"Nein","Ja")</f>
        <v>Nein</v>
      </c>
      <c r="R593" s="52" t="str">
        <f t="shared" si="220"/>
        <v>Nein</v>
      </c>
      <c r="S593" s="52" t="str">
        <f t="shared" si="220"/>
        <v>Nein</v>
      </c>
      <c r="T593" s="52" t="str">
        <f t="shared" si="220"/>
        <v>Nein</v>
      </c>
      <c r="U593" s="52" t="str">
        <f t="shared" si="220"/>
        <v>Nein</v>
      </c>
      <c r="V593" s="52" t="str">
        <f t="shared" si="220"/>
        <v>Nein</v>
      </c>
      <c r="W593" s="52" t="str">
        <f t="shared" si="220"/>
        <v>Nein</v>
      </c>
      <c r="X593" s="52" t="str">
        <f t="shared" si="220"/>
        <v>Nein</v>
      </c>
      <c r="Y593" s="52" t="str">
        <f t="shared" si="220"/>
        <v>Nein</v>
      </c>
      <c r="Z593" s="52" t="str">
        <f t="shared" si="220"/>
        <v>Nein</v>
      </c>
      <c r="AA593" s="52" t="str">
        <f t="shared" si="220"/>
        <v>Nein</v>
      </c>
      <c r="AB593" s="52" t="str">
        <f t="shared" si="220"/>
        <v>Nein</v>
      </c>
      <c r="AC593" s="52" t="str">
        <f t="shared" si="220"/>
        <v>Nein</v>
      </c>
      <c r="AD593" s="52" t="str">
        <f t="shared" si="220"/>
        <v>Nein</v>
      </c>
      <c r="AE593" s="52" t="str">
        <f t="shared" si="220"/>
        <v>Nein</v>
      </c>
      <c r="AF593" s="52" t="str">
        <f t="shared" si="220"/>
        <v>Nein</v>
      </c>
      <c r="AG593" s="61" t="str">
        <f>IF(Q593="Ja",VLOOKUP($Q$2,Plausis!A:E,5,0),IF(R593="Ja",VLOOKUP($R$2,Plausis!A:E,5,0),IF(T593="Ja",VLOOKUP($T$2,Plausis!A:E,5,0),IF(U593="Ja",VLOOKUP($U$2,Plausis!A:E,5,0),IF(AA593="Ja",VLOOKUP($AA$2,Plausis!A:E,5,0),IF(AC593="Ja",VLOOKUP($AC$2,Plausis!A:E,5,0),IF(AD593="Ja",VLOOKUP($AD$2,Plausis!A:E,5,0),"")))))))</f>
        <v/>
      </c>
      <c r="AH593" s="52" t="str">
        <f>IF(Y593="Ja",VLOOKUP($Y$2,Plausis!A:E,5,0),"")</f>
        <v/>
      </c>
      <c r="AI593" s="52" t="str">
        <f t="shared" si="205"/>
        <v>Ja</v>
      </c>
      <c r="AJ593" s="52" t="str">
        <f>IF(S593="Ja",VLOOKUP($S$2,Plausis!A:E,5,0),IF(V593="Ja",VLOOKUP($V$2,Plausis!A:E,5,0),IF(X593="Ja",VLOOKUP($X$2,Plausis!A:E,5,0),"")))</f>
        <v/>
      </c>
      <c r="AL593" s="52" t="s">
        <v>3</v>
      </c>
      <c r="AM593" s="114">
        <v>45531</v>
      </c>
      <c r="AN593" s="52" t="s">
        <v>4467</v>
      </c>
      <c r="AO593" s="52" t="str">
        <f>VLOOKUP(B593,'BAT Grundtabelle'!B:T,19,0)</f>
        <v>ja</v>
      </c>
      <c r="AP593" s="105" t="str">
        <f t="shared" si="206"/>
        <v>10540</v>
      </c>
      <c r="AQ593" s="52" t="str">
        <f t="shared" si="207"/>
        <v>Feuerungs- und Schornsteinbaubetrieb</v>
      </c>
      <c r="AR593" s="52" t="b">
        <f t="shared" si="219"/>
        <v>0</v>
      </c>
      <c r="AS593" s="52" t="b">
        <f t="shared" si="219"/>
        <v>0</v>
      </c>
      <c r="AT593" s="52" t="b">
        <f t="shared" si="219"/>
        <v>0</v>
      </c>
      <c r="AU593" s="52">
        <f t="shared" si="208"/>
        <v>2</v>
      </c>
      <c r="AW593" s="52" t="b">
        <f t="shared" si="209"/>
        <v>0</v>
      </c>
      <c r="AX593" s="52" t="str">
        <f t="shared" si="210"/>
        <v>Unternehmen</v>
      </c>
      <c r="AY593" s="52" t="b">
        <f t="shared" si="211"/>
        <v>0</v>
      </c>
      <c r="AZ593" s="52" t="str">
        <f t="shared" si="212"/>
        <v>10540</v>
      </c>
      <c r="BA593" s="52" t="str">
        <f>VLOOKUP(A593,'BAT Grundtabelle'!A:U,21,0)</f>
        <v>ja</v>
      </c>
      <c r="BB593" s="52" t="str">
        <f t="shared" si="213"/>
        <v>nein</v>
      </c>
      <c r="BC593" s="52" t="str">
        <f t="shared" si="214"/>
        <v>10540</v>
      </c>
      <c r="BD593" s="52" t="str">
        <f t="shared" si="215"/>
        <v>Feuerungs- und Schornsteinbaubetrieb</v>
      </c>
      <c r="BE593" s="52" t="str">
        <f t="shared" si="216"/>
        <v>Unternehmen</v>
      </c>
      <c r="BF593" s="52">
        <f t="shared" si="217"/>
        <v>2</v>
      </c>
    </row>
    <row r="594" spans="1:58" hidden="1" x14ac:dyDescent="0.35">
      <c r="A594" s="107" t="s">
        <v>2956</v>
      </c>
      <c r="B594" s="75" t="s">
        <v>1637</v>
      </c>
      <c r="C594" s="52" t="s">
        <v>3</v>
      </c>
      <c r="D594" s="52" t="s">
        <v>3</v>
      </c>
      <c r="E594" s="52" t="s">
        <v>2</v>
      </c>
      <c r="F594" s="52" t="s">
        <v>2</v>
      </c>
      <c r="G594" s="52" t="s">
        <v>2</v>
      </c>
      <c r="H594" s="52" t="s">
        <v>2</v>
      </c>
      <c r="I594" s="52" t="s">
        <v>3</v>
      </c>
      <c r="J594" s="52">
        <v>1</v>
      </c>
      <c r="K594" s="52" t="s">
        <v>2</v>
      </c>
      <c r="L594" s="52" t="s">
        <v>2</v>
      </c>
      <c r="M594" s="52" t="s">
        <v>2</v>
      </c>
      <c r="N594" s="52" t="s">
        <v>3</v>
      </c>
      <c r="P594" s="52" t="s">
        <v>4</v>
      </c>
      <c r="Q594" s="52" t="str">
        <f t="shared" si="220"/>
        <v>Nein</v>
      </c>
      <c r="R594" s="52" t="str">
        <f t="shared" si="220"/>
        <v>Nein</v>
      </c>
      <c r="S594" s="52" t="str">
        <f t="shared" si="220"/>
        <v>Nein</v>
      </c>
      <c r="T594" s="52" t="str">
        <f t="shared" si="220"/>
        <v>Nein</v>
      </c>
      <c r="U594" s="52" t="str">
        <f t="shared" si="220"/>
        <v>Nein</v>
      </c>
      <c r="V594" s="52" t="str">
        <f t="shared" si="220"/>
        <v>Nein</v>
      </c>
      <c r="W594" s="52" t="str">
        <f t="shared" si="220"/>
        <v>Nein</v>
      </c>
      <c r="X594" s="52" t="str">
        <f t="shared" si="220"/>
        <v>Nein</v>
      </c>
      <c r="Y594" s="52" t="str">
        <f t="shared" si="220"/>
        <v>Nein</v>
      </c>
      <c r="Z594" s="52" t="str">
        <f t="shared" si="220"/>
        <v>Nein</v>
      </c>
      <c r="AA594" s="52" t="str">
        <f t="shared" si="220"/>
        <v>Nein</v>
      </c>
      <c r="AB594" s="52" t="str">
        <f t="shared" si="220"/>
        <v>Nein</v>
      </c>
      <c r="AC594" s="52" t="str">
        <f t="shared" si="220"/>
        <v>Nein</v>
      </c>
      <c r="AD594" s="52" t="str">
        <f t="shared" si="220"/>
        <v>Nein</v>
      </c>
      <c r="AE594" s="52" t="str">
        <f t="shared" si="220"/>
        <v>Nein</v>
      </c>
      <c r="AF594" s="52" t="str">
        <f t="shared" si="220"/>
        <v>Nein</v>
      </c>
      <c r="AG594" s="61" t="str">
        <f>IF(Q594="Ja",VLOOKUP($Q$2,Plausis!A:E,5,0),IF(R594="Ja",VLOOKUP($R$2,Plausis!A:E,5,0),IF(T594="Ja",VLOOKUP($T$2,Plausis!A:E,5,0),IF(U594="Ja",VLOOKUP($U$2,Plausis!A:E,5,0),IF(AA594="Ja",VLOOKUP($AA$2,Plausis!A:E,5,0),IF(AC594="Ja",VLOOKUP($AC$2,Plausis!A:E,5,0),IF(AD594="Ja",VLOOKUP($AD$2,Plausis!A:E,5,0),"")))))))</f>
        <v/>
      </c>
      <c r="AH594" s="52" t="str">
        <f>IF(Y594="Ja",VLOOKUP($Y$2,Plausis!A:E,5,0),"")</f>
        <v/>
      </c>
      <c r="AI594" s="52" t="str">
        <f t="shared" si="205"/>
        <v>Ja</v>
      </c>
      <c r="AJ594" s="52" t="str">
        <f>IF(S594="Ja",VLOOKUP($S$2,Plausis!A:E,5,0),IF(V594="Ja",VLOOKUP($V$2,Plausis!A:E,5,0),IF(X594="Ja",VLOOKUP($X$2,Plausis!A:E,5,0),"")))</f>
        <v/>
      </c>
      <c r="AL594" s="52" t="s">
        <v>2</v>
      </c>
      <c r="AM594" s="114">
        <v>45531</v>
      </c>
      <c r="AN594" s="52" t="s">
        <v>4467</v>
      </c>
      <c r="AO594" s="52" t="str">
        <f>VLOOKUP(B594,'BAT Grundtabelle'!B:T,19,0)</f>
        <v>ja</v>
      </c>
      <c r="AP594" s="105" t="str">
        <f t="shared" si="206"/>
        <v>10541</v>
      </c>
      <c r="AQ594" s="52" t="str">
        <f t="shared" si="207"/>
        <v>Feuerwehr, Werksfeuerwehr</v>
      </c>
      <c r="AR594" s="52" t="b">
        <f t="shared" si="219"/>
        <v>0</v>
      </c>
      <c r="AS594" s="52" t="b">
        <f t="shared" si="219"/>
        <v>0</v>
      </c>
      <c r="AT594" s="52" t="b">
        <f t="shared" si="219"/>
        <v>0</v>
      </c>
      <c r="AU594" s="52">
        <f t="shared" si="208"/>
        <v>1</v>
      </c>
      <c r="AW594" s="52" t="b">
        <f t="shared" si="209"/>
        <v>0</v>
      </c>
      <c r="AX594" s="52" t="str">
        <f t="shared" si="210"/>
        <v>Unternehmen</v>
      </c>
      <c r="AY594" s="52" t="b">
        <f t="shared" si="211"/>
        <v>0</v>
      </c>
      <c r="AZ594" s="52" t="str">
        <f t="shared" si="212"/>
        <v>10541</v>
      </c>
      <c r="BA594" s="52" t="str">
        <f>VLOOKUP(A594,'BAT Grundtabelle'!A:U,21,0)</f>
        <v>ja</v>
      </c>
      <c r="BB594" s="52" t="str">
        <f t="shared" si="213"/>
        <v>nein</v>
      </c>
      <c r="BC594" s="52" t="str">
        <f t="shared" si="214"/>
        <v>10541</v>
      </c>
      <c r="BD594" s="52" t="str">
        <f t="shared" si="215"/>
        <v>Feuerwehr, Werksfeuerwehr</v>
      </c>
      <c r="BE594" s="52" t="str">
        <f t="shared" si="216"/>
        <v>Unternehmen</v>
      </c>
      <c r="BF594" s="52">
        <f t="shared" si="217"/>
        <v>1</v>
      </c>
    </row>
    <row r="595" spans="1:58" hidden="1" x14ac:dyDescent="0.35">
      <c r="A595" s="107" t="s">
        <v>2957</v>
      </c>
      <c r="B595" s="75" t="s">
        <v>453</v>
      </c>
      <c r="C595" s="52" t="s">
        <v>3</v>
      </c>
      <c r="D595" s="52" t="s">
        <v>3</v>
      </c>
      <c r="E595" s="52" t="s">
        <v>2</v>
      </c>
      <c r="F595" s="52" t="s">
        <v>2</v>
      </c>
      <c r="G595" s="52" t="s">
        <v>2</v>
      </c>
      <c r="H595" s="52" t="s">
        <v>2</v>
      </c>
      <c r="I595" s="52" t="s">
        <v>3</v>
      </c>
      <c r="J595" s="52">
        <v>4</v>
      </c>
      <c r="K595" s="52" t="s">
        <v>2</v>
      </c>
      <c r="L595" s="52" t="s">
        <v>2</v>
      </c>
      <c r="M595" s="52" t="s">
        <v>2</v>
      </c>
      <c r="N595" s="52" t="s">
        <v>3</v>
      </c>
      <c r="O595" s="52" t="s">
        <v>2412</v>
      </c>
      <c r="P595" s="52" t="s">
        <v>4438</v>
      </c>
      <c r="Q595" s="52" t="str">
        <f t="shared" si="220"/>
        <v>Nein</v>
      </c>
      <c r="R595" s="52" t="str">
        <f t="shared" si="220"/>
        <v>Nein</v>
      </c>
      <c r="S595" s="52" t="str">
        <f t="shared" si="220"/>
        <v>Nein</v>
      </c>
      <c r="T595" s="52" t="str">
        <f t="shared" si="220"/>
        <v>Ja</v>
      </c>
      <c r="U595" s="52" t="str">
        <f t="shared" si="220"/>
        <v>Nein</v>
      </c>
      <c r="V595" s="52" t="str">
        <f t="shared" si="220"/>
        <v>Nein</v>
      </c>
      <c r="W595" s="52" t="str">
        <f t="shared" si="220"/>
        <v>Nein</v>
      </c>
      <c r="X595" s="52" t="str">
        <f t="shared" si="220"/>
        <v>Ja</v>
      </c>
      <c r="Y595" s="52" t="str">
        <f t="shared" si="220"/>
        <v>Nein</v>
      </c>
      <c r="Z595" s="52" t="str">
        <f t="shared" si="220"/>
        <v>Nein</v>
      </c>
      <c r="AA595" s="52" t="str">
        <f t="shared" si="220"/>
        <v>Nein</v>
      </c>
      <c r="AB595" s="52" t="str">
        <f t="shared" si="220"/>
        <v>Ja</v>
      </c>
      <c r="AC595" s="52" t="str">
        <f t="shared" si="220"/>
        <v>Nein</v>
      </c>
      <c r="AD595" s="52" t="str">
        <f t="shared" si="220"/>
        <v>Nein</v>
      </c>
      <c r="AE595" s="52" t="str">
        <f t="shared" si="220"/>
        <v>Nein</v>
      </c>
      <c r="AF595" s="52" t="str">
        <f t="shared" si="220"/>
        <v>Nein</v>
      </c>
      <c r="AG595" s="61" t="str">
        <f>IF(Q595="Ja",VLOOKUP($Q$2,Plausis!A:E,5,0),IF(R595="Ja",VLOOKUP($R$2,Plausis!A:E,5,0),IF(T595="Ja",VLOOKUP($T$2,Plausis!A:E,5,0),IF(U595="Ja",VLOOKUP($U$2,Plausis!A:E,5,0),IF(AA595="Ja",VLOOKUP($AA$2,Plausis!A:E,5,0),IF(AC595="Ja",VLOOKUP($AC$2,Plausis!A:E,5,0),IF(AD595="Ja",VLOOKUP($AD$2,Plausis!A:E,5,0),"")))))))</f>
        <v>Dieser Betrieb ist nur im Komfort-RS ohne ergänzenden Spezial-Straf-RS versicherbar.</v>
      </c>
      <c r="AH595" s="52" t="str">
        <f>IF(Y595="Ja",VLOOKUP($Y$2,Plausis!A:E,5,0),"")</f>
        <v/>
      </c>
      <c r="AI595" s="52" t="str">
        <f t="shared" si="205"/>
        <v>Nein</v>
      </c>
      <c r="AJ595" s="52" t="str">
        <f>IF(S595="Ja",VLOOKUP($S$2,Plausis!A:E,5,0),IF(V595="Ja",VLOOKUP($V$2,Plausis!A:E,5,0),IF(X595="Ja",VLOOKUP($X$2,Plausis!A:E,5,0),"")))</f>
        <v>Dieser Betrieb kann nur ohne ergänzenden Spezial-Straf-RS versichert werden.</v>
      </c>
      <c r="AL595" s="52" t="s">
        <v>2</v>
      </c>
      <c r="AM595" s="114">
        <v>45531</v>
      </c>
      <c r="AN595" s="52" t="s">
        <v>4467</v>
      </c>
      <c r="AO595" s="52" t="str">
        <f>VLOOKUP(B595,'BAT Grundtabelle'!B:T,19,0)</f>
        <v>ja</v>
      </c>
      <c r="AP595" s="105" t="str">
        <f t="shared" si="206"/>
        <v>10542</v>
      </c>
      <c r="AQ595" s="52" t="str">
        <f t="shared" si="207"/>
        <v>Feuerwerkshersteller</v>
      </c>
      <c r="AR595" s="52" t="b">
        <f t="shared" si="219"/>
        <v>0</v>
      </c>
      <c r="AS595" s="52" t="b">
        <f t="shared" si="219"/>
        <v>0</v>
      </c>
      <c r="AT595" s="52" t="b">
        <f t="shared" si="219"/>
        <v>0</v>
      </c>
      <c r="AU595" s="52">
        <f t="shared" si="208"/>
        <v>4</v>
      </c>
      <c r="AW595" s="52" t="b">
        <f t="shared" si="209"/>
        <v>0</v>
      </c>
      <c r="AX595" s="52" t="str">
        <f t="shared" si="210"/>
        <v>Unternehmen</v>
      </c>
      <c r="AY595" s="52" t="b">
        <f t="shared" si="211"/>
        <v>0</v>
      </c>
      <c r="AZ595" s="52" t="str">
        <f t="shared" si="212"/>
        <v>10542</v>
      </c>
      <c r="BA595" s="52" t="str">
        <f>VLOOKUP(A595,'BAT Grundtabelle'!A:U,21,0)</f>
        <v>ja</v>
      </c>
      <c r="BB595" s="52" t="str">
        <f t="shared" si="213"/>
        <v>nein</v>
      </c>
      <c r="BC595" s="52" t="str">
        <f t="shared" si="214"/>
        <v>10542</v>
      </c>
      <c r="BD595" s="52" t="str">
        <f t="shared" si="215"/>
        <v>Feuerwerkshersteller</v>
      </c>
      <c r="BE595" s="52" t="str">
        <f t="shared" si="216"/>
        <v>Unternehmen</v>
      </c>
      <c r="BF595" s="52">
        <f t="shared" si="217"/>
        <v>4</v>
      </c>
    </row>
    <row r="596" spans="1:58" hidden="1" x14ac:dyDescent="0.35">
      <c r="A596" s="107" t="s">
        <v>2958</v>
      </c>
      <c r="B596" s="75" t="s">
        <v>1950</v>
      </c>
      <c r="C596" s="52" t="s">
        <v>3</v>
      </c>
      <c r="D596" s="52" t="s">
        <v>3</v>
      </c>
      <c r="E596" s="52" t="s">
        <v>2</v>
      </c>
      <c r="F596" s="52" t="s">
        <v>2</v>
      </c>
      <c r="G596" s="52" t="s">
        <v>2</v>
      </c>
      <c r="H596" s="52" t="s">
        <v>2</v>
      </c>
      <c r="I596" s="52" t="s">
        <v>3</v>
      </c>
      <c r="J596" s="52">
        <v>2</v>
      </c>
      <c r="K596" s="52" t="s">
        <v>2</v>
      </c>
      <c r="L596" s="52" t="s">
        <v>2</v>
      </c>
      <c r="M596" s="52" t="s">
        <v>2</v>
      </c>
      <c r="N596" s="52" t="s">
        <v>3</v>
      </c>
      <c r="P596" s="52" t="s">
        <v>4</v>
      </c>
      <c r="Q596" s="52" t="str">
        <f t="shared" si="220"/>
        <v>Nein</v>
      </c>
      <c r="R596" s="52" t="str">
        <f t="shared" si="220"/>
        <v>Nein</v>
      </c>
      <c r="S596" s="52" t="str">
        <f t="shared" si="220"/>
        <v>Nein</v>
      </c>
      <c r="T596" s="52" t="str">
        <f t="shared" si="220"/>
        <v>Nein</v>
      </c>
      <c r="U596" s="52" t="str">
        <f t="shared" si="220"/>
        <v>Nein</v>
      </c>
      <c r="V596" s="52" t="str">
        <f t="shared" si="220"/>
        <v>Nein</v>
      </c>
      <c r="W596" s="52" t="str">
        <f t="shared" si="220"/>
        <v>Nein</v>
      </c>
      <c r="X596" s="52" t="str">
        <f t="shared" si="220"/>
        <v>Nein</v>
      </c>
      <c r="Y596" s="52" t="str">
        <f t="shared" si="220"/>
        <v>Nein</v>
      </c>
      <c r="Z596" s="52" t="str">
        <f t="shared" si="220"/>
        <v>Nein</v>
      </c>
      <c r="AA596" s="52" t="str">
        <f t="shared" si="220"/>
        <v>Nein</v>
      </c>
      <c r="AB596" s="52" t="str">
        <f t="shared" si="220"/>
        <v>Nein</v>
      </c>
      <c r="AC596" s="52" t="str">
        <f t="shared" si="220"/>
        <v>Nein</v>
      </c>
      <c r="AD596" s="52" t="str">
        <f t="shared" si="220"/>
        <v>Nein</v>
      </c>
      <c r="AE596" s="52" t="str">
        <f t="shared" si="220"/>
        <v>Nein</v>
      </c>
      <c r="AF596" s="52" t="str">
        <f t="shared" si="220"/>
        <v>Nein</v>
      </c>
      <c r="AG596" s="61" t="str">
        <f>IF(Q596="Ja",VLOOKUP($Q$2,Plausis!A:E,5,0),IF(R596="Ja",VLOOKUP($R$2,Plausis!A:E,5,0),IF(T596="Ja",VLOOKUP($T$2,Plausis!A:E,5,0),IF(U596="Ja",VLOOKUP($U$2,Plausis!A:E,5,0),IF(AA596="Ja",VLOOKUP($AA$2,Plausis!A:E,5,0),IF(AC596="Ja",VLOOKUP($AC$2,Plausis!A:E,5,0),IF(AD596="Ja",VLOOKUP($AD$2,Plausis!A:E,5,0),"")))))))</f>
        <v/>
      </c>
      <c r="AH596" s="52" t="str">
        <f>IF(Y596="Ja",VLOOKUP($Y$2,Plausis!A:E,5,0),"")</f>
        <v/>
      </c>
      <c r="AI596" s="52" t="str">
        <f t="shared" si="205"/>
        <v>Ja</v>
      </c>
      <c r="AJ596" s="52" t="str">
        <f>IF(S596="Ja",VLOOKUP($S$2,Plausis!A:E,5,0),IF(V596="Ja",VLOOKUP($V$2,Plausis!A:E,5,0),IF(X596="Ja",VLOOKUP($X$2,Plausis!A:E,5,0),"")))</f>
        <v/>
      </c>
      <c r="AL596" s="52" t="s">
        <v>2</v>
      </c>
      <c r="AM596" s="114">
        <v>45531</v>
      </c>
      <c r="AN596" s="52" t="s">
        <v>4467</v>
      </c>
      <c r="AO596" s="52" t="str">
        <f>VLOOKUP(B596,'BAT Grundtabelle'!B:T,19,0)</f>
        <v>ja</v>
      </c>
      <c r="AP596" s="105" t="str">
        <f t="shared" si="206"/>
        <v>10543</v>
      </c>
      <c r="AQ596" s="52" t="str">
        <f t="shared" si="207"/>
        <v>Feuerwerkskörpergroßhandel</v>
      </c>
      <c r="AR596" s="52" t="b">
        <f t="shared" si="219"/>
        <v>0</v>
      </c>
      <c r="AS596" s="52" t="b">
        <f t="shared" si="219"/>
        <v>0</v>
      </c>
      <c r="AT596" s="52" t="b">
        <f t="shared" si="219"/>
        <v>0</v>
      </c>
      <c r="AU596" s="52">
        <f t="shared" si="208"/>
        <v>2</v>
      </c>
      <c r="AW596" s="52" t="b">
        <f t="shared" si="209"/>
        <v>0</v>
      </c>
      <c r="AX596" s="52" t="str">
        <f t="shared" si="210"/>
        <v>Unternehmen</v>
      </c>
      <c r="AY596" s="52" t="b">
        <f t="shared" si="211"/>
        <v>0</v>
      </c>
      <c r="AZ596" s="52" t="str">
        <f t="shared" si="212"/>
        <v>10543</v>
      </c>
      <c r="BA596" s="52" t="str">
        <f>VLOOKUP(A596,'BAT Grundtabelle'!A:U,21,0)</f>
        <v>ja</v>
      </c>
      <c r="BB596" s="52" t="str">
        <f t="shared" si="213"/>
        <v>nein</v>
      </c>
      <c r="BC596" s="52" t="str">
        <f t="shared" si="214"/>
        <v>10543</v>
      </c>
      <c r="BD596" s="52" t="str">
        <f t="shared" si="215"/>
        <v>Feuerwerkskörpergroßhandel</v>
      </c>
      <c r="BE596" s="52" t="str">
        <f t="shared" si="216"/>
        <v>Unternehmen</v>
      </c>
      <c r="BF596" s="52">
        <f t="shared" si="217"/>
        <v>2</v>
      </c>
    </row>
    <row r="597" spans="1:58" hidden="1" x14ac:dyDescent="0.35">
      <c r="A597" s="107" t="s">
        <v>2959</v>
      </c>
      <c r="B597" s="75" t="s">
        <v>1502</v>
      </c>
      <c r="C597" s="52" t="s">
        <v>3</v>
      </c>
      <c r="D597" s="52" t="s">
        <v>3</v>
      </c>
      <c r="E597" s="52" t="s">
        <v>2</v>
      </c>
      <c r="F597" s="52" t="s">
        <v>2</v>
      </c>
      <c r="G597" s="52" t="s">
        <v>2</v>
      </c>
      <c r="H597" s="52" t="s">
        <v>2</v>
      </c>
      <c r="I597" s="52" t="s">
        <v>3</v>
      </c>
      <c r="J597" s="52">
        <v>3</v>
      </c>
      <c r="K597" s="52" t="s">
        <v>2</v>
      </c>
      <c r="L597" s="52" t="s">
        <v>2</v>
      </c>
      <c r="M597" s="52" t="s">
        <v>2</v>
      </c>
      <c r="N597" s="52" t="s">
        <v>3</v>
      </c>
      <c r="P597" s="52" t="s">
        <v>4</v>
      </c>
      <c r="Q597" s="52" t="str">
        <f t="shared" si="220"/>
        <v>Nein</v>
      </c>
      <c r="R597" s="52" t="str">
        <f t="shared" si="220"/>
        <v>Nein</v>
      </c>
      <c r="S597" s="52" t="str">
        <f t="shared" si="220"/>
        <v>Nein</v>
      </c>
      <c r="T597" s="52" t="str">
        <f t="shared" si="220"/>
        <v>Nein</v>
      </c>
      <c r="U597" s="52" t="str">
        <f t="shared" si="220"/>
        <v>Nein</v>
      </c>
      <c r="V597" s="52" t="str">
        <f t="shared" si="220"/>
        <v>Nein</v>
      </c>
      <c r="W597" s="52" t="str">
        <f t="shared" si="220"/>
        <v>Nein</v>
      </c>
      <c r="X597" s="52" t="str">
        <f t="shared" si="220"/>
        <v>Nein</v>
      </c>
      <c r="Y597" s="52" t="str">
        <f t="shared" si="220"/>
        <v>Nein</v>
      </c>
      <c r="Z597" s="52" t="str">
        <f t="shared" si="220"/>
        <v>Nein</v>
      </c>
      <c r="AA597" s="52" t="str">
        <f t="shared" si="220"/>
        <v>Nein</v>
      </c>
      <c r="AB597" s="52" t="str">
        <f t="shared" si="220"/>
        <v>Nein</v>
      </c>
      <c r="AC597" s="52" t="str">
        <f t="shared" si="220"/>
        <v>Nein</v>
      </c>
      <c r="AD597" s="52" t="str">
        <f t="shared" si="220"/>
        <v>Nein</v>
      </c>
      <c r="AE597" s="52" t="str">
        <f t="shared" si="220"/>
        <v>Nein</v>
      </c>
      <c r="AF597" s="52" t="str">
        <f t="shared" si="220"/>
        <v>Nein</v>
      </c>
      <c r="AG597" s="61" t="str">
        <f>IF(Q597="Ja",VLOOKUP($Q$2,Plausis!A:E,5,0),IF(R597="Ja",VLOOKUP($R$2,Plausis!A:E,5,0),IF(T597="Ja",VLOOKUP($T$2,Plausis!A:E,5,0),IF(U597="Ja",VLOOKUP($U$2,Plausis!A:E,5,0),IF(AA597="Ja",VLOOKUP($AA$2,Plausis!A:E,5,0),IF(AC597="Ja",VLOOKUP($AC$2,Plausis!A:E,5,0),IF(AD597="Ja",VLOOKUP($AD$2,Plausis!A:E,5,0),"")))))))</f>
        <v/>
      </c>
      <c r="AH597" s="52" t="str">
        <f>IF(Y597="Ja",VLOOKUP($Y$2,Plausis!A:E,5,0),"")</f>
        <v/>
      </c>
      <c r="AI597" s="52" t="str">
        <f t="shared" si="205"/>
        <v>Ja</v>
      </c>
      <c r="AJ597" s="52" t="str">
        <f>IF(S597="Ja",VLOOKUP($S$2,Plausis!A:E,5,0),IF(V597="Ja",VLOOKUP($V$2,Plausis!A:E,5,0),IF(X597="Ja",VLOOKUP($X$2,Plausis!A:E,5,0),"")))</f>
        <v/>
      </c>
      <c r="AL597" s="52" t="s">
        <v>2</v>
      </c>
      <c r="AM597" s="114">
        <v>45531</v>
      </c>
      <c r="AN597" s="52" t="s">
        <v>4467</v>
      </c>
      <c r="AO597" s="52" t="str">
        <f>VLOOKUP(B597,'BAT Grundtabelle'!B:T,19,0)</f>
        <v>ja</v>
      </c>
      <c r="AP597" s="105" t="str">
        <f t="shared" si="206"/>
        <v>10544</v>
      </c>
      <c r="AQ597" s="52" t="str">
        <f t="shared" si="207"/>
        <v>Film- und Tonstudio</v>
      </c>
      <c r="AR597" s="52" t="b">
        <f t="shared" si="219"/>
        <v>0</v>
      </c>
      <c r="AS597" s="52" t="b">
        <f t="shared" si="219"/>
        <v>0</v>
      </c>
      <c r="AT597" s="52" t="b">
        <f t="shared" si="219"/>
        <v>0</v>
      </c>
      <c r="AU597" s="52">
        <f t="shared" si="208"/>
        <v>3</v>
      </c>
      <c r="AW597" s="52" t="b">
        <f t="shared" si="209"/>
        <v>0</v>
      </c>
      <c r="AX597" s="52" t="str">
        <f t="shared" si="210"/>
        <v>Unternehmen</v>
      </c>
      <c r="AY597" s="52" t="b">
        <f t="shared" si="211"/>
        <v>0</v>
      </c>
      <c r="AZ597" s="52" t="str">
        <f t="shared" si="212"/>
        <v>10544</v>
      </c>
      <c r="BA597" s="52" t="str">
        <f>VLOOKUP(A597,'BAT Grundtabelle'!A:U,21,0)</f>
        <v>ja</v>
      </c>
      <c r="BB597" s="52" t="str">
        <f t="shared" si="213"/>
        <v>nein</v>
      </c>
      <c r="BC597" s="52" t="str">
        <f t="shared" si="214"/>
        <v>10544</v>
      </c>
      <c r="BD597" s="52" t="str">
        <f t="shared" si="215"/>
        <v>Film- und Tonstudio</v>
      </c>
      <c r="BE597" s="52" t="str">
        <f t="shared" si="216"/>
        <v>Unternehmen</v>
      </c>
      <c r="BF597" s="52">
        <f t="shared" si="217"/>
        <v>3</v>
      </c>
    </row>
    <row r="598" spans="1:58" hidden="1" x14ac:dyDescent="0.35">
      <c r="A598" s="107" t="s">
        <v>2249</v>
      </c>
      <c r="B598" s="75" t="s">
        <v>2248</v>
      </c>
      <c r="C598" s="52" t="s">
        <v>3</v>
      </c>
      <c r="D598" s="52" t="s">
        <v>3</v>
      </c>
      <c r="E598" s="52" t="s">
        <v>2</v>
      </c>
      <c r="F598" s="52" t="s">
        <v>2</v>
      </c>
      <c r="G598" s="52" t="s">
        <v>2</v>
      </c>
      <c r="H598" s="52" t="s">
        <v>2</v>
      </c>
      <c r="I598" s="52" t="s">
        <v>3</v>
      </c>
      <c r="J598" s="52">
        <v>3</v>
      </c>
      <c r="K598" s="52" t="s">
        <v>2</v>
      </c>
      <c r="L598" s="52" t="s">
        <v>2</v>
      </c>
      <c r="M598" s="52" t="s">
        <v>2</v>
      </c>
      <c r="N598" s="52" t="s">
        <v>3</v>
      </c>
      <c r="P598" s="52" t="s">
        <v>4</v>
      </c>
      <c r="Q598" s="52" t="str">
        <f t="shared" si="220"/>
        <v>Nein</v>
      </c>
      <c r="R598" s="52" t="str">
        <f t="shared" si="220"/>
        <v>Nein</v>
      </c>
      <c r="S598" s="52" t="str">
        <f t="shared" si="220"/>
        <v>Nein</v>
      </c>
      <c r="T598" s="52" t="str">
        <f t="shared" si="220"/>
        <v>Nein</v>
      </c>
      <c r="U598" s="52" t="str">
        <f t="shared" si="220"/>
        <v>Nein</v>
      </c>
      <c r="V598" s="52" t="str">
        <f t="shared" si="220"/>
        <v>Nein</v>
      </c>
      <c r="W598" s="52" t="str">
        <f t="shared" si="220"/>
        <v>Nein</v>
      </c>
      <c r="X598" s="52" t="str">
        <f t="shared" si="220"/>
        <v>Nein</v>
      </c>
      <c r="Y598" s="52" t="str">
        <f t="shared" si="220"/>
        <v>Nein</v>
      </c>
      <c r="Z598" s="52" t="str">
        <f t="shared" si="220"/>
        <v>Nein</v>
      </c>
      <c r="AA598" s="52" t="str">
        <f t="shared" si="220"/>
        <v>Nein</v>
      </c>
      <c r="AB598" s="52" t="str">
        <f t="shared" si="220"/>
        <v>Nein</v>
      </c>
      <c r="AC598" s="52" t="str">
        <f t="shared" si="220"/>
        <v>Nein</v>
      </c>
      <c r="AD598" s="52" t="str">
        <f t="shared" si="220"/>
        <v>Nein</v>
      </c>
      <c r="AE598" s="52" t="str">
        <f t="shared" si="220"/>
        <v>Nein</v>
      </c>
      <c r="AF598" s="52" t="str">
        <f t="shared" si="220"/>
        <v>Nein</v>
      </c>
      <c r="AG598" s="61" t="str">
        <f>IF(Q598="Ja",VLOOKUP($Q$2,Plausis!A:E,5,0),IF(R598="Ja",VLOOKUP($R$2,Plausis!A:E,5,0),IF(T598="Ja",VLOOKUP($T$2,Plausis!A:E,5,0),IF(U598="Ja",VLOOKUP($U$2,Plausis!A:E,5,0),IF(AA598="Ja",VLOOKUP($AA$2,Plausis!A:E,5,0),IF(AC598="Ja",VLOOKUP($AC$2,Plausis!A:E,5,0),IF(AD598="Ja",VLOOKUP($AD$2,Plausis!A:E,5,0),"")))))))</f>
        <v/>
      </c>
      <c r="AH598" s="52" t="str">
        <f>IF(Y598="Ja",VLOOKUP($Y$2,Plausis!A:E,5,0),"")</f>
        <v/>
      </c>
      <c r="AI598" s="52" t="str">
        <f t="shared" si="205"/>
        <v>Ja</v>
      </c>
      <c r="AJ598" s="52" t="str">
        <f>IF(S598="Ja",VLOOKUP($S$2,Plausis!A:E,5,0),IF(V598="Ja",VLOOKUP($V$2,Plausis!A:E,5,0),IF(X598="Ja",VLOOKUP($X$2,Plausis!A:E,5,0),"")))</f>
        <v/>
      </c>
      <c r="AL598" s="52" t="s">
        <v>2</v>
      </c>
      <c r="AM598" s="114">
        <v>45531</v>
      </c>
      <c r="AN598" s="52" t="s">
        <v>4467</v>
      </c>
      <c r="AO598" s="52" t="str">
        <f>VLOOKUP(B598,'BAT Grundtabelle'!B:T,19,0)</f>
        <v>ja</v>
      </c>
      <c r="AP598" s="105" t="str">
        <f t="shared" si="206"/>
        <v>3015</v>
      </c>
      <c r="AQ598" s="52" t="str">
        <f t="shared" si="207"/>
        <v>Film-, Ton-Kopieranstalt</v>
      </c>
      <c r="AR598" s="52" t="b">
        <f t="shared" si="219"/>
        <v>0</v>
      </c>
      <c r="AS598" s="52" t="b">
        <f t="shared" si="219"/>
        <v>0</v>
      </c>
      <c r="AT598" s="52" t="b">
        <f t="shared" si="219"/>
        <v>0</v>
      </c>
      <c r="AU598" s="52">
        <f t="shared" si="208"/>
        <v>3</v>
      </c>
      <c r="AW598" s="52" t="b">
        <f t="shared" si="209"/>
        <v>0</v>
      </c>
      <c r="AX598" s="52" t="str">
        <f t="shared" si="210"/>
        <v>Unternehmen</v>
      </c>
      <c r="AY598" s="52" t="b">
        <f t="shared" si="211"/>
        <v>0</v>
      </c>
      <c r="AZ598" s="52" t="str">
        <f t="shared" si="212"/>
        <v>3015</v>
      </c>
      <c r="BA598" s="52" t="str">
        <f>VLOOKUP(A598,'BAT Grundtabelle'!A:U,21,0)</f>
        <v>ja</v>
      </c>
      <c r="BB598" s="52" t="str">
        <f t="shared" si="213"/>
        <v>nein</v>
      </c>
      <c r="BC598" s="52" t="str">
        <f t="shared" si="214"/>
        <v>3015</v>
      </c>
      <c r="BD598" s="52" t="str">
        <f t="shared" si="215"/>
        <v>Film-, Ton-Kopieranstalt</v>
      </c>
      <c r="BE598" s="52" t="str">
        <f t="shared" si="216"/>
        <v>Unternehmen</v>
      </c>
      <c r="BF598" s="52">
        <f t="shared" si="217"/>
        <v>3</v>
      </c>
    </row>
    <row r="599" spans="1:58" hidden="1" x14ac:dyDescent="0.35">
      <c r="A599" s="107" t="s">
        <v>2960</v>
      </c>
      <c r="B599" s="75" t="s">
        <v>1503</v>
      </c>
      <c r="C599" s="52" t="s">
        <v>3</v>
      </c>
      <c r="D599" s="52" t="s">
        <v>3</v>
      </c>
      <c r="E599" s="52" t="s">
        <v>2</v>
      </c>
      <c r="F599" s="52" t="s">
        <v>2</v>
      </c>
      <c r="G599" s="52" t="s">
        <v>2</v>
      </c>
      <c r="H599" s="52" t="s">
        <v>2</v>
      </c>
      <c r="I599" s="52" t="s">
        <v>3</v>
      </c>
      <c r="J599" s="52">
        <v>3</v>
      </c>
      <c r="K599" s="52" t="s">
        <v>2</v>
      </c>
      <c r="L599" s="52" t="s">
        <v>2</v>
      </c>
      <c r="M599" s="52" t="s">
        <v>2</v>
      </c>
      <c r="N599" s="52" t="s">
        <v>3</v>
      </c>
      <c r="P599" s="52" t="s">
        <v>4</v>
      </c>
      <c r="Q599" s="52" t="str">
        <f t="shared" si="220"/>
        <v>Nein</v>
      </c>
      <c r="R599" s="52" t="str">
        <f t="shared" si="220"/>
        <v>Nein</v>
      </c>
      <c r="S599" s="52" t="str">
        <f t="shared" si="220"/>
        <v>Nein</v>
      </c>
      <c r="T599" s="52" t="str">
        <f t="shared" si="220"/>
        <v>Nein</v>
      </c>
      <c r="U599" s="52" t="str">
        <f t="shared" si="220"/>
        <v>Nein</v>
      </c>
      <c r="V599" s="52" t="str">
        <f t="shared" si="220"/>
        <v>Nein</v>
      </c>
      <c r="W599" s="52" t="str">
        <f t="shared" si="220"/>
        <v>Nein</v>
      </c>
      <c r="X599" s="52" t="str">
        <f t="shared" si="220"/>
        <v>Nein</v>
      </c>
      <c r="Y599" s="52" t="str">
        <f t="shared" si="220"/>
        <v>Nein</v>
      </c>
      <c r="Z599" s="52" t="str">
        <f t="shared" si="220"/>
        <v>Nein</v>
      </c>
      <c r="AA599" s="52" t="str">
        <f t="shared" si="220"/>
        <v>Nein</v>
      </c>
      <c r="AB599" s="52" t="str">
        <f t="shared" si="220"/>
        <v>Nein</v>
      </c>
      <c r="AC599" s="52" t="str">
        <f t="shared" si="220"/>
        <v>Nein</v>
      </c>
      <c r="AD599" s="52" t="str">
        <f t="shared" si="220"/>
        <v>Nein</v>
      </c>
      <c r="AE599" s="52" t="str">
        <f t="shared" si="220"/>
        <v>Nein</v>
      </c>
      <c r="AF599" s="52" t="str">
        <f t="shared" si="220"/>
        <v>Nein</v>
      </c>
      <c r="AG599" s="61" t="str">
        <f>IF(Q599="Ja",VLOOKUP($Q$2,Plausis!A:E,5,0),IF(R599="Ja",VLOOKUP($R$2,Plausis!A:E,5,0),IF(T599="Ja",VLOOKUP($T$2,Plausis!A:E,5,0),IF(U599="Ja",VLOOKUP($U$2,Plausis!A:E,5,0),IF(AA599="Ja",VLOOKUP($AA$2,Plausis!A:E,5,0),IF(AC599="Ja",VLOOKUP($AC$2,Plausis!A:E,5,0),IF(AD599="Ja",VLOOKUP($AD$2,Plausis!A:E,5,0),"")))))))</f>
        <v/>
      </c>
      <c r="AH599" s="52" t="str">
        <f>IF(Y599="Ja",VLOOKUP($Y$2,Plausis!A:E,5,0),"")</f>
        <v/>
      </c>
      <c r="AI599" s="52" t="str">
        <f t="shared" si="205"/>
        <v>Ja</v>
      </c>
      <c r="AJ599" s="52" t="str">
        <f>IF(S599="Ja",VLOOKUP($S$2,Plausis!A:E,5,0),IF(V599="Ja",VLOOKUP($V$2,Plausis!A:E,5,0),IF(X599="Ja",VLOOKUP($X$2,Plausis!A:E,5,0),"")))</f>
        <v/>
      </c>
      <c r="AL599" s="52" t="s">
        <v>2</v>
      </c>
      <c r="AM599" s="114">
        <v>45531</v>
      </c>
      <c r="AN599" s="52" t="s">
        <v>4467</v>
      </c>
      <c r="AO599" s="52" t="str">
        <f>VLOOKUP(B599,'BAT Grundtabelle'!B:T,19,0)</f>
        <v>ja</v>
      </c>
      <c r="AP599" s="105" t="str">
        <f t="shared" si="206"/>
        <v>10545</v>
      </c>
      <c r="AQ599" s="52" t="str">
        <f t="shared" si="207"/>
        <v>Filmstudio</v>
      </c>
      <c r="AR599" s="52" t="b">
        <f t="shared" si="219"/>
        <v>0</v>
      </c>
      <c r="AS599" s="52" t="b">
        <f t="shared" si="219"/>
        <v>0</v>
      </c>
      <c r="AT599" s="52" t="b">
        <f t="shared" si="219"/>
        <v>0</v>
      </c>
      <c r="AU599" s="52">
        <f t="shared" si="208"/>
        <v>3</v>
      </c>
      <c r="AW599" s="52" t="b">
        <f t="shared" si="209"/>
        <v>0</v>
      </c>
      <c r="AX599" s="52" t="str">
        <f t="shared" si="210"/>
        <v>Unternehmen</v>
      </c>
      <c r="AY599" s="52" t="b">
        <f t="shared" si="211"/>
        <v>0</v>
      </c>
      <c r="AZ599" s="52" t="str">
        <f t="shared" si="212"/>
        <v>10545</v>
      </c>
      <c r="BA599" s="52" t="str">
        <f>VLOOKUP(A599,'BAT Grundtabelle'!A:U,21,0)</f>
        <v>ja</v>
      </c>
      <c r="BB599" s="52" t="str">
        <f t="shared" si="213"/>
        <v>nein</v>
      </c>
      <c r="BC599" s="52" t="str">
        <f t="shared" si="214"/>
        <v>10545</v>
      </c>
      <c r="BD599" s="52" t="str">
        <f t="shared" si="215"/>
        <v>Filmstudio</v>
      </c>
      <c r="BE599" s="52" t="str">
        <f t="shared" si="216"/>
        <v>Unternehmen</v>
      </c>
      <c r="BF599" s="52">
        <f t="shared" si="217"/>
        <v>3</v>
      </c>
    </row>
    <row r="600" spans="1:58" hidden="1" x14ac:dyDescent="0.35">
      <c r="A600" s="107" t="s">
        <v>2961</v>
      </c>
      <c r="B600" s="75" t="s">
        <v>382</v>
      </c>
      <c r="C600" s="52" t="s">
        <v>3</v>
      </c>
      <c r="D600" s="52" t="s">
        <v>3</v>
      </c>
      <c r="E600" s="52" t="s">
        <v>2</v>
      </c>
      <c r="F600" s="52" t="s">
        <v>2</v>
      </c>
      <c r="G600" s="52" t="s">
        <v>2</v>
      </c>
      <c r="H600" s="52" t="s">
        <v>2</v>
      </c>
      <c r="I600" s="52" t="s">
        <v>3</v>
      </c>
      <c r="J600" s="52">
        <v>1</v>
      </c>
      <c r="K600" s="52" t="s">
        <v>2</v>
      </c>
      <c r="L600" s="52" t="s">
        <v>2</v>
      </c>
      <c r="M600" s="52" t="s">
        <v>2</v>
      </c>
      <c r="N600" s="52" t="s">
        <v>3</v>
      </c>
      <c r="P600" s="52" t="s">
        <v>4</v>
      </c>
      <c r="Q600" s="52" t="str">
        <f t="shared" si="220"/>
        <v>Nein</v>
      </c>
      <c r="R600" s="52" t="str">
        <f t="shared" si="220"/>
        <v>Nein</v>
      </c>
      <c r="S600" s="52" t="str">
        <f t="shared" si="220"/>
        <v>Nein</v>
      </c>
      <c r="T600" s="52" t="str">
        <f t="shared" si="220"/>
        <v>Nein</v>
      </c>
      <c r="U600" s="52" t="str">
        <f t="shared" si="220"/>
        <v>Nein</v>
      </c>
      <c r="V600" s="52" t="str">
        <f t="shared" si="220"/>
        <v>Nein</v>
      </c>
      <c r="W600" s="52" t="str">
        <f t="shared" si="220"/>
        <v>Nein</v>
      </c>
      <c r="X600" s="52" t="str">
        <f t="shared" si="220"/>
        <v>Nein</v>
      </c>
      <c r="Y600" s="52" t="str">
        <f t="shared" si="220"/>
        <v>Nein</v>
      </c>
      <c r="Z600" s="52" t="str">
        <f t="shared" si="220"/>
        <v>Nein</v>
      </c>
      <c r="AA600" s="52" t="str">
        <f t="shared" si="220"/>
        <v>Nein</v>
      </c>
      <c r="AB600" s="52" t="str">
        <f t="shared" si="220"/>
        <v>Nein</v>
      </c>
      <c r="AC600" s="52" t="str">
        <f t="shared" si="220"/>
        <v>Nein</v>
      </c>
      <c r="AD600" s="52" t="str">
        <f t="shared" si="220"/>
        <v>Nein</v>
      </c>
      <c r="AE600" s="52" t="str">
        <f t="shared" si="220"/>
        <v>Nein</v>
      </c>
      <c r="AF600" s="52" t="str">
        <f t="shared" si="220"/>
        <v>Nein</v>
      </c>
      <c r="AG600" s="61" t="str">
        <f>IF(Q600="Ja",VLOOKUP($Q$2,Plausis!A:E,5,0),IF(R600="Ja",VLOOKUP($R$2,Plausis!A:E,5,0),IF(T600="Ja",VLOOKUP($T$2,Plausis!A:E,5,0),IF(U600="Ja",VLOOKUP($U$2,Plausis!A:E,5,0),IF(AA600="Ja",VLOOKUP($AA$2,Plausis!A:E,5,0),IF(AC600="Ja",VLOOKUP($AC$2,Plausis!A:E,5,0),IF(AD600="Ja",VLOOKUP($AD$2,Plausis!A:E,5,0),"")))))))</f>
        <v/>
      </c>
      <c r="AH600" s="52" t="str">
        <f>IF(Y600="Ja",VLOOKUP($Y$2,Plausis!A:E,5,0),"")</f>
        <v/>
      </c>
      <c r="AI600" s="52" t="str">
        <f t="shared" si="205"/>
        <v>Ja</v>
      </c>
      <c r="AJ600" s="52" t="str">
        <f>IF(S600="Ja",VLOOKUP($S$2,Plausis!A:E,5,0),IF(V600="Ja",VLOOKUP($V$2,Plausis!A:E,5,0),IF(X600="Ja",VLOOKUP($X$2,Plausis!A:E,5,0),"")))</f>
        <v/>
      </c>
      <c r="AL600" s="52" t="s">
        <v>2</v>
      </c>
      <c r="AM600" s="114">
        <v>45531</v>
      </c>
      <c r="AN600" s="52" t="s">
        <v>4467</v>
      </c>
      <c r="AO600" s="52" t="str">
        <f>VLOOKUP(B600,'BAT Grundtabelle'!B:T,19,0)</f>
        <v>ja</v>
      </c>
      <c r="AP600" s="105" t="str">
        <f t="shared" si="206"/>
        <v>10546</v>
      </c>
      <c r="AQ600" s="52" t="str">
        <f t="shared" si="207"/>
        <v>Filmverleih, Videothek</v>
      </c>
      <c r="AR600" s="52" t="b">
        <f t="shared" si="219"/>
        <v>0</v>
      </c>
      <c r="AS600" s="52" t="b">
        <f t="shared" si="219"/>
        <v>0</v>
      </c>
      <c r="AT600" s="52" t="b">
        <f t="shared" si="219"/>
        <v>0</v>
      </c>
      <c r="AU600" s="52">
        <f t="shared" si="208"/>
        <v>1</v>
      </c>
      <c r="AW600" s="52" t="b">
        <f t="shared" si="209"/>
        <v>0</v>
      </c>
      <c r="AX600" s="52" t="str">
        <f t="shared" si="210"/>
        <v>Unternehmen</v>
      </c>
      <c r="AY600" s="52" t="b">
        <f t="shared" si="211"/>
        <v>0</v>
      </c>
      <c r="AZ600" s="52" t="str">
        <f t="shared" si="212"/>
        <v>10546</v>
      </c>
      <c r="BA600" s="52" t="str">
        <f>VLOOKUP(A600,'BAT Grundtabelle'!A:U,21,0)</f>
        <v>ja</v>
      </c>
      <c r="BB600" s="52" t="str">
        <f t="shared" si="213"/>
        <v>nein</v>
      </c>
      <c r="BC600" s="52" t="str">
        <f t="shared" si="214"/>
        <v>10546</v>
      </c>
      <c r="BD600" s="52" t="str">
        <f t="shared" si="215"/>
        <v>Filmverleih, Videothek</v>
      </c>
      <c r="BE600" s="52" t="str">
        <f t="shared" si="216"/>
        <v>Unternehmen</v>
      </c>
      <c r="BF600" s="52">
        <f t="shared" si="217"/>
        <v>1</v>
      </c>
    </row>
    <row r="601" spans="1:58" hidden="1" x14ac:dyDescent="0.35">
      <c r="A601" s="107" t="s">
        <v>2286</v>
      </c>
      <c r="B601" s="75" t="s">
        <v>2285</v>
      </c>
      <c r="C601" s="52" t="s">
        <v>3</v>
      </c>
      <c r="D601" s="52" t="s">
        <v>3</v>
      </c>
      <c r="E601" s="52" t="s">
        <v>2</v>
      </c>
      <c r="F601" s="52" t="s">
        <v>2</v>
      </c>
      <c r="G601" s="52" t="s">
        <v>2</v>
      </c>
      <c r="H601" s="52" t="s">
        <v>2</v>
      </c>
      <c r="I601" s="52" t="s">
        <v>3</v>
      </c>
      <c r="J601" s="52">
        <v>1</v>
      </c>
      <c r="K601" s="52" t="s">
        <v>2</v>
      </c>
      <c r="L601" s="52" t="s">
        <v>2</v>
      </c>
      <c r="M601" s="52" t="s">
        <v>2</v>
      </c>
      <c r="N601" s="52" t="s">
        <v>3</v>
      </c>
      <c r="P601" s="52" t="s">
        <v>4</v>
      </c>
      <c r="Q601" s="52" t="str">
        <f t="shared" si="220"/>
        <v>Nein</v>
      </c>
      <c r="R601" s="52" t="str">
        <f t="shared" si="220"/>
        <v>Nein</v>
      </c>
      <c r="S601" s="52" t="str">
        <f t="shared" si="220"/>
        <v>Nein</v>
      </c>
      <c r="T601" s="52" t="str">
        <f t="shared" si="220"/>
        <v>Nein</v>
      </c>
      <c r="U601" s="52" t="str">
        <f t="shared" si="220"/>
        <v>Nein</v>
      </c>
      <c r="V601" s="52" t="str">
        <f t="shared" si="220"/>
        <v>Nein</v>
      </c>
      <c r="W601" s="52" t="str">
        <f t="shared" si="220"/>
        <v>Nein</v>
      </c>
      <c r="X601" s="52" t="str">
        <f t="shared" si="220"/>
        <v>Nein</v>
      </c>
      <c r="Y601" s="52" t="str">
        <f t="shared" si="220"/>
        <v>Nein</v>
      </c>
      <c r="Z601" s="52" t="str">
        <f t="shared" si="220"/>
        <v>Nein</v>
      </c>
      <c r="AA601" s="52" t="str">
        <f t="shared" si="220"/>
        <v>Nein</v>
      </c>
      <c r="AB601" s="52" t="str">
        <f t="shared" si="220"/>
        <v>Nein</v>
      </c>
      <c r="AC601" s="52" t="str">
        <f t="shared" si="220"/>
        <v>Nein</v>
      </c>
      <c r="AD601" s="52" t="str">
        <f t="shared" si="220"/>
        <v>Nein</v>
      </c>
      <c r="AE601" s="52" t="str">
        <f t="shared" si="220"/>
        <v>Nein</v>
      </c>
      <c r="AF601" s="52" t="str">
        <f t="shared" si="220"/>
        <v>Nein</v>
      </c>
      <c r="AG601" s="61" t="str">
        <f>IF(Q601="Ja",VLOOKUP($Q$2,Plausis!A:E,5,0),IF(R601="Ja",VLOOKUP($R$2,Plausis!A:E,5,0),IF(T601="Ja",VLOOKUP($T$2,Plausis!A:E,5,0),IF(U601="Ja",VLOOKUP($U$2,Plausis!A:E,5,0),IF(AA601="Ja",VLOOKUP($AA$2,Plausis!A:E,5,0),IF(AC601="Ja",VLOOKUP($AC$2,Plausis!A:E,5,0),IF(AD601="Ja",VLOOKUP($AD$2,Plausis!A:E,5,0),"")))))))</f>
        <v/>
      </c>
      <c r="AH601" s="52" t="str">
        <f>IF(Y601="Ja",VLOOKUP($Y$2,Plausis!A:E,5,0),"")</f>
        <v/>
      </c>
      <c r="AI601" s="52" t="str">
        <f t="shared" si="205"/>
        <v>Ja</v>
      </c>
      <c r="AJ601" s="52" t="str">
        <f>IF(S601="Ja",VLOOKUP($S$2,Plausis!A:E,5,0),IF(V601="Ja",VLOOKUP($V$2,Plausis!A:E,5,0),IF(X601="Ja",VLOOKUP($X$2,Plausis!A:E,5,0),"")))</f>
        <v/>
      </c>
      <c r="AL601" s="52" t="s">
        <v>2</v>
      </c>
      <c r="AM601" s="114">
        <v>45531</v>
      </c>
      <c r="AN601" s="52" t="s">
        <v>4467</v>
      </c>
      <c r="AO601" s="52" t="str">
        <f>VLOOKUP(B601,'BAT Grundtabelle'!B:T,19,0)</f>
        <v>ja</v>
      </c>
      <c r="AP601" s="105" t="str">
        <f t="shared" si="206"/>
        <v>3312</v>
      </c>
      <c r="AQ601" s="52" t="str">
        <f t="shared" si="207"/>
        <v>Filzhersteller</v>
      </c>
      <c r="AR601" s="52" t="b">
        <f t="shared" si="219"/>
        <v>0</v>
      </c>
      <c r="AS601" s="52" t="b">
        <f t="shared" si="219"/>
        <v>0</v>
      </c>
      <c r="AT601" s="52" t="b">
        <f t="shared" si="219"/>
        <v>0</v>
      </c>
      <c r="AU601" s="52">
        <f t="shared" si="208"/>
        <v>1</v>
      </c>
      <c r="AW601" s="52" t="b">
        <f t="shared" si="209"/>
        <v>0</v>
      </c>
      <c r="AX601" s="52" t="str">
        <f t="shared" si="210"/>
        <v>Unternehmen</v>
      </c>
      <c r="AY601" s="52" t="b">
        <f t="shared" si="211"/>
        <v>0</v>
      </c>
      <c r="AZ601" s="52" t="str">
        <f t="shared" si="212"/>
        <v>3312</v>
      </c>
      <c r="BA601" s="52" t="str">
        <f>VLOOKUP(A601,'BAT Grundtabelle'!A:U,21,0)</f>
        <v>ja</v>
      </c>
      <c r="BB601" s="52" t="str">
        <f t="shared" si="213"/>
        <v>nein</v>
      </c>
      <c r="BC601" s="52" t="str">
        <f t="shared" si="214"/>
        <v>3312</v>
      </c>
      <c r="BD601" s="52" t="str">
        <f t="shared" si="215"/>
        <v>Filzhersteller</v>
      </c>
      <c r="BE601" s="52" t="str">
        <f t="shared" si="216"/>
        <v>Unternehmen</v>
      </c>
      <c r="BF601" s="52">
        <f t="shared" si="217"/>
        <v>1</v>
      </c>
    </row>
    <row r="602" spans="1:58" hidden="1" x14ac:dyDescent="0.35">
      <c r="A602" s="107" t="s">
        <v>2292</v>
      </c>
      <c r="B602" s="75" t="s">
        <v>2291</v>
      </c>
      <c r="C602" s="52" t="s">
        <v>3</v>
      </c>
      <c r="D602" s="52" t="s">
        <v>3</v>
      </c>
      <c r="E602" s="52" t="s">
        <v>2</v>
      </c>
      <c r="F602" s="52" t="s">
        <v>2</v>
      </c>
      <c r="G602" s="52" t="s">
        <v>2</v>
      </c>
      <c r="H602" s="52" t="s">
        <v>2</v>
      </c>
      <c r="I602" s="52" t="s">
        <v>3</v>
      </c>
      <c r="J602" s="52">
        <v>4</v>
      </c>
      <c r="K602" s="52" t="s">
        <v>2</v>
      </c>
      <c r="L602" s="52" t="s">
        <v>2</v>
      </c>
      <c r="M602" s="52" t="s">
        <v>2</v>
      </c>
      <c r="N602" s="52" t="s">
        <v>3</v>
      </c>
      <c r="O602" s="52" t="s">
        <v>2412</v>
      </c>
      <c r="P602" s="52" t="s">
        <v>4438</v>
      </c>
      <c r="Q602" s="52" t="str">
        <f t="shared" si="220"/>
        <v>Nein</v>
      </c>
      <c r="R602" s="52" t="str">
        <f t="shared" si="220"/>
        <v>Nein</v>
      </c>
      <c r="S602" s="52" t="str">
        <f t="shared" si="220"/>
        <v>Nein</v>
      </c>
      <c r="T602" s="52" t="str">
        <f t="shared" si="220"/>
        <v>Ja</v>
      </c>
      <c r="U602" s="52" t="str">
        <f t="shared" si="220"/>
        <v>Nein</v>
      </c>
      <c r="V602" s="52" t="str">
        <f t="shared" si="220"/>
        <v>Nein</v>
      </c>
      <c r="W602" s="52" t="str">
        <f t="shared" si="220"/>
        <v>Nein</v>
      </c>
      <c r="X602" s="52" t="str">
        <f t="shared" si="220"/>
        <v>Ja</v>
      </c>
      <c r="Y602" s="52" t="str">
        <f t="shared" si="220"/>
        <v>Nein</v>
      </c>
      <c r="Z602" s="52" t="str">
        <f t="shared" si="220"/>
        <v>Nein</v>
      </c>
      <c r="AA602" s="52" t="str">
        <f t="shared" si="220"/>
        <v>Nein</v>
      </c>
      <c r="AB602" s="52" t="str">
        <f t="shared" si="220"/>
        <v>Ja</v>
      </c>
      <c r="AC602" s="52" t="str">
        <f t="shared" si="220"/>
        <v>Nein</v>
      </c>
      <c r="AD602" s="52" t="str">
        <f t="shared" si="220"/>
        <v>Nein</v>
      </c>
      <c r="AE602" s="52" t="str">
        <f t="shared" si="220"/>
        <v>Nein</v>
      </c>
      <c r="AF602" s="52" t="str">
        <f t="shared" si="220"/>
        <v>Nein</v>
      </c>
      <c r="AG602" s="61" t="str">
        <f>IF(Q602="Ja",VLOOKUP($Q$2,Plausis!A:E,5,0),IF(R602="Ja",VLOOKUP($R$2,Plausis!A:E,5,0),IF(T602="Ja",VLOOKUP($T$2,Plausis!A:E,5,0),IF(U602="Ja",VLOOKUP($U$2,Plausis!A:E,5,0),IF(AA602="Ja",VLOOKUP($AA$2,Plausis!A:E,5,0),IF(AC602="Ja",VLOOKUP($AC$2,Plausis!A:E,5,0),IF(AD602="Ja",VLOOKUP($AD$2,Plausis!A:E,5,0),"")))))))</f>
        <v>Dieser Betrieb ist nur im Komfort-RS ohne ergänzenden Spezial-Straf-RS versicherbar.</v>
      </c>
      <c r="AH602" s="52" t="str">
        <f>IF(Y602="Ja",VLOOKUP($Y$2,Plausis!A:E,5,0),"")</f>
        <v/>
      </c>
      <c r="AI602" s="52" t="str">
        <f t="shared" si="205"/>
        <v>Nein</v>
      </c>
      <c r="AJ602" s="52" t="str">
        <f>IF(S602="Ja",VLOOKUP($S$2,Plausis!A:E,5,0),IF(V602="Ja",VLOOKUP($V$2,Plausis!A:E,5,0),IF(X602="Ja",VLOOKUP($X$2,Plausis!A:E,5,0),"")))</f>
        <v>Dieser Betrieb kann nur ohne ergänzenden Spezial-Straf-RS versichert werden.</v>
      </c>
      <c r="AL602" s="52" t="s">
        <v>2</v>
      </c>
      <c r="AM602" s="114">
        <v>45531</v>
      </c>
      <c r="AN602" s="52" t="s">
        <v>4467</v>
      </c>
      <c r="AO602" s="52" t="str">
        <f>VLOOKUP(B602,'BAT Grundtabelle'!B:T,19,0)</f>
        <v>ja</v>
      </c>
      <c r="AP602" s="105" t="str">
        <f t="shared" si="206"/>
        <v>6994</v>
      </c>
      <c r="AQ602" s="52" t="str">
        <f t="shared" si="207"/>
        <v>Finanzberater-, Finanzdienstleisterbüro</v>
      </c>
      <c r="AR602" s="52" t="b">
        <f t="shared" si="219"/>
        <v>0</v>
      </c>
      <c r="AS602" s="52" t="b">
        <f t="shared" si="219"/>
        <v>0</v>
      </c>
      <c r="AT602" s="52" t="b">
        <f t="shared" si="219"/>
        <v>0</v>
      </c>
      <c r="AU602" s="52">
        <f t="shared" si="208"/>
        <v>4</v>
      </c>
      <c r="AW602" s="52" t="b">
        <f t="shared" si="209"/>
        <v>0</v>
      </c>
      <c r="AX602" s="52" t="str">
        <f t="shared" si="210"/>
        <v>Unternehmen</v>
      </c>
      <c r="AY602" s="52" t="b">
        <f t="shared" si="211"/>
        <v>0</v>
      </c>
      <c r="AZ602" s="52" t="str">
        <f t="shared" si="212"/>
        <v>6994</v>
      </c>
      <c r="BA602" s="52" t="str">
        <f>VLOOKUP(A602,'BAT Grundtabelle'!A:U,21,0)</f>
        <v>ja</v>
      </c>
      <c r="BB602" s="52" t="str">
        <f t="shared" si="213"/>
        <v>nein</v>
      </c>
      <c r="BC602" s="52" t="str">
        <f t="shared" si="214"/>
        <v>6994</v>
      </c>
      <c r="BD602" s="52" t="str">
        <f t="shared" si="215"/>
        <v>Finanzberater-, Finanzdienstleisterbüro</v>
      </c>
      <c r="BE602" s="52" t="str">
        <f t="shared" si="216"/>
        <v>Unternehmen</v>
      </c>
      <c r="BF602" s="52">
        <f t="shared" si="217"/>
        <v>4</v>
      </c>
    </row>
    <row r="603" spans="1:58" hidden="1" x14ac:dyDescent="0.35">
      <c r="A603" s="107" t="s">
        <v>2962</v>
      </c>
      <c r="B603" s="75" t="s">
        <v>213</v>
      </c>
      <c r="C603" s="52" t="s">
        <v>3</v>
      </c>
      <c r="D603" s="52" t="s">
        <v>3</v>
      </c>
      <c r="E603" s="52" t="s">
        <v>2</v>
      </c>
      <c r="F603" s="52" t="s">
        <v>2</v>
      </c>
      <c r="G603" s="52" t="s">
        <v>2</v>
      </c>
      <c r="H603" s="52" t="s">
        <v>2</v>
      </c>
      <c r="I603" s="52" t="s">
        <v>3</v>
      </c>
      <c r="J603" s="52">
        <v>1</v>
      </c>
      <c r="K603" s="52" t="s">
        <v>2</v>
      </c>
      <c r="L603" s="52" t="s">
        <v>2</v>
      </c>
      <c r="M603" s="52" t="s">
        <v>2</v>
      </c>
      <c r="N603" s="52" t="s">
        <v>3</v>
      </c>
      <c r="P603" s="52" t="s">
        <v>4</v>
      </c>
      <c r="Q603" s="52" t="str">
        <f t="shared" ref="Q603:AF612" si="221">IF(ISERROR(FIND(Q$2,$P603,1)),"Nein","Ja")</f>
        <v>Nein</v>
      </c>
      <c r="R603" s="52" t="str">
        <f t="shared" si="221"/>
        <v>Nein</v>
      </c>
      <c r="S603" s="52" t="str">
        <f t="shared" si="221"/>
        <v>Nein</v>
      </c>
      <c r="T603" s="52" t="str">
        <f t="shared" si="221"/>
        <v>Nein</v>
      </c>
      <c r="U603" s="52" t="str">
        <f t="shared" si="221"/>
        <v>Nein</v>
      </c>
      <c r="V603" s="52" t="str">
        <f t="shared" si="221"/>
        <v>Nein</v>
      </c>
      <c r="W603" s="52" t="str">
        <f t="shared" si="221"/>
        <v>Nein</v>
      </c>
      <c r="X603" s="52" t="str">
        <f t="shared" si="221"/>
        <v>Nein</v>
      </c>
      <c r="Y603" s="52" t="str">
        <f t="shared" si="221"/>
        <v>Nein</v>
      </c>
      <c r="Z603" s="52" t="str">
        <f t="shared" si="221"/>
        <v>Nein</v>
      </c>
      <c r="AA603" s="52" t="str">
        <f t="shared" si="221"/>
        <v>Nein</v>
      </c>
      <c r="AB603" s="52" t="str">
        <f t="shared" si="221"/>
        <v>Nein</v>
      </c>
      <c r="AC603" s="52" t="str">
        <f t="shared" si="221"/>
        <v>Nein</v>
      </c>
      <c r="AD603" s="52" t="str">
        <f t="shared" si="221"/>
        <v>Nein</v>
      </c>
      <c r="AE603" s="52" t="str">
        <f t="shared" si="221"/>
        <v>Nein</v>
      </c>
      <c r="AF603" s="52" t="str">
        <f t="shared" si="221"/>
        <v>Nein</v>
      </c>
      <c r="AG603" s="61" t="str">
        <f>IF(Q603="Ja",VLOOKUP($Q$2,Plausis!A:E,5,0),IF(R603="Ja",VLOOKUP($R$2,Plausis!A:E,5,0),IF(T603="Ja",VLOOKUP($T$2,Plausis!A:E,5,0),IF(U603="Ja",VLOOKUP($U$2,Plausis!A:E,5,0),IF(AA603="Ja",VLOOKUP($AA$2,Plausis!A:E,5,0),IF(AC603="Ja",VLOOKUP($AC$2,Plausis!A:E,5,0),IF(AD603="Ja",VLOOKUP($AD$2,Plausis!A:E,5,0),"")))))))</f>
        <v/>
      </c>
      <c r="AH603" s="52" t="str">
        <f>IF(Y603="Ja",VLOOKUP($Y$2,Plausis!A:E,5,0),"")</f>
        <v/>
      </c>
      <c r="AI603" s="52" t="str">
        <f t="shared" si="205"/>
        <v>Ja</v>
      </c>
      <c r="AJ603" s="52" t="str">
        <f>IF(S603="Ja",VLOOKUP($S$2,Plausis!A:E,5,0),IF(V603="Ja",VLOOKUP($V$2,Plausis!A:E,5,0),IF(X603="Ja",VLOOKUP($X$2,Plausis!A:E,5,0),"")))</f>
        <v/>
      </c>
      <c r="AL603" s="52" t="s">
        <v>3</v>
      </c>
      <c r="AM603" s="114">
        <v>45531</v>
      </c>
      <c r="AN603" s="52" t="s">
        <v>4467</v>
      </c>
      <c r="AO603" s="52" t="str">
        <f>VLOOKUP(B603,'BAT Grundtabelle'!B:T,19,0)</f>
        <v>ja</v>
      </c>
      <c r="AP603" s="105" t="str">
        <f t="shared" si="206"/>
        <v>10547</v>
      </c>
      <c r="AQ603" s="52" t="str">
        <f t="shared" si="207"/>
        <v>Fingernagelstudio</v>
      </c>
      <c r="AR603" s="52" t="b">
        <f t="shared" ref="AR603:AT622" si="222">IF(ISERROR(FIND(AR$1,$P603,1)),FALSE,TRUE)</f>
        <v>0</v>
      </c>
      <c r="AS603" s="52" t="b">
        <f t="shared" si="222"/>
        <v>0</v>
      </c>
      <c r="AT603" s="52" t="b">
        <f t="shared" si="222"/>
        <v>0</v>
      </c>
      <c r="AU603" s="52">
        <f t="shared" si="208"/>
        <v>1</v>
      </c>
      <c r="AW603" s="52" t="b">
        <f t="shared" si="209"/>
        <v>0</v>
      </c>
      <c r="AX603" s="52" t="str">
        <f t="shared" si="210"/>
        <v>Unternehmen</v>
      </c>
      <c r="AY603" s="52" t="b">
        <f t="shared" si="211"/>
        <v>0</v>
      </c>
      <c r="AZ603" s="52" t="str">
        <f t="shared" si="212"/>
        <v>10547</v>
      </c>
      <c r="BA603" s="52" t="str">
        <f>VLOOKUP(A603,'BAT Grundtabelle'!A:U,21,0)</f>
        <v>ja</v>
      </c>
      <c r="BB603" s="52" t="str">
        <f t="shared" si="213"/>
        <v>nein</v>
      </c>
      <c r="BC603" s="52" t="str">
        <f t="shared" si="214"/>
        <v>10547</v>
      </c>
      <c r="BD603" s="52" t="str">
        <f t="shared" si="215"/>
        <v>Fingernagelstudio</v>
      </c>
      <c r="BE603" s="52" t="str">
        <f t="shared" si="216"/>
        <v>Unternehmen</v>
      </c>
      <c r="BF603" s="52">
        <f t="shared" si="217"/>
        <v>1</v>
      </c>
    </row>
    <row r="604" spans="1:58" hidden="1" x14ac:dyDescent="0.35">
      <c r="A604" s="107" t="s">
        <v>2963</v>
      </c>
      <c r="B604" s="75" t="s">
        <v>342</v>
      </c>
      <c r="C604" s="52" t="s">
        <v>3</v>
      </c>
      <c r="D604" s="52" t="s">
        <v>3</v>
      </c>
      <c r="E604" s="52" t="s">
        <v>2</v>
      </c>
      <c r="F604" s="52" t="s">
        <v>2</v>
      </c>
      <c r="G604" s="52" t="s">
        <v>2</v>
      </c>
      <c r="H604" s="52" t="s">
        <v>2</v>
      </c>
      <c r="I604" s="52" t="s">
        <v>3</v>
      </c>
      <c r="J604" s="52">
        <v>2</v>
      </c>
      <c r="K604" s="52" t="s">
        <v>2</v>
      </c>
      <c r="L604" s="52" t="s">
        <v>2</v>
      </c>
      <c r="M604" s="52" t="s">
        <v>2</v>
      </c>
      <c r="N604" s="52" t="s">
        <v>3</v>
      </c>
      <c r="P604" s="52" t="s">
        <v>4</v>
      </c>
      <c r="Q604" s="52" t="str">
        <f t="shared" si="221"/>
        <v>Nein</v>
      </c>
      <c r="R604" s="52" t="str">
        <f t="shared" si="221"/>
        <v>Nein</v>
      </c>
      <c r="S604" s="52" t="str">
        <f t="shared" si="221"/>
        <v>Nein</v>
      </c>
      <c r="T604" s="52" t="str">
        <f t="shared" si="221"/>
        <v>Nein</v>
      </c>
      <c r="U604" s="52" t="str">
        <f t="shared" si="221"/>
        <v>Nein</v>
      </c>
      <c r="V604" s="52" t="str">
        <f t="shared" si="221"/>
        <v>Nein</v>
      </c>
      <c r="W604" s="52" t="str">
        <f t="shared" si="221"/>
        <v>Nein</v>
      </c>
      <c r="X604" s="52" t="str">
        <f t="shared" si="221"/>
        <v>Nein</v>
      </c>
      <c r="Y604" s="52" t="str">
        <f t="shared" si="221"/>
        <v>Nein</v>
      </c>
      <c r="Z604" s="52" t="str">
        <f t="shared" si="221"/>
        <v>Nein</v>
      </c>
      <c r="AA604" s="52" t="str">
        <f t="shared" si="221"/>
        <v>Nein</v>
      </c>
      <c r="AB604" s="52" t="str">
        <f t="shared" si="221"/>
        <v>Nein</v>
      </c>
      <c r="AC604" s="52" t="str">
        <f t="shared" si="221"/>
        <v>Nein</v>
      </c>
      <c r="AD604" s="52" t="str">
        <f t="shared" si="221"/>
        <v>Nein</v>
      </c>
      <c r="AE604" s="52" t="str">
        <f t="shared" si="221"/>
        <v>Nein</v>
      </c>
      <c r="AF604" s="52" t="str">
        <f t="shared" si="221"/>
        <v>Nein</v>
      </c>
      <c r="AG604" s="61" t="str">
        <f>IF(Q604="Ja",VLOOKUP($Q$2,Plausis!A:E,5,0),IF(R604="Ja",VLOOKUP($R$2,Plausis!A:E,5,0),IF(T604="Ja",VLOOKUP($T$2,Plausis!A:E,5,0),IF(U604="Ja",VLOOKUP($U$2,Plausis!A:E,5,0),IF(AA604="Ja",VLOOKUP($AA$2,Plausis!A:E,5,0),IF(AC604="Ja",VLOOKUP($AC$2,Plausis!A:E,5,0),IF(AD604="Ja",VLOOKUP($AD$2,Plausis!A:E,5,0),"")))))))</f>
        <v/>
      </c>
      <c r="AH604" s="52" t="str">
        <f>IF(Y604="Ja",VLOOKUP($Y$2,Plausis!A:E,5,0),"")</f>
        <v/>
      </c>
      <c r="AI604" s="52" t="str">
        <f t="shared" si="205"/>
        <v>Ja</v>
      </c>
      <c r="AJ604" s="52" t="str">
        <f>IF(S604="Ja",VLOOKUP($S$2,Plausis!A:E,5,0),IF(V604="Ja",VLOOKUP($V$2,Plausis!A:E,5,0),IF(X604="Ja",VLOOKUP($X$2,Plausis!A:E,5,0),"")))</f>
        <v/>
      </c>
      <c r="AL604" s="52" t="s">
        <v>2</v>
      </c>
      <c r="AM604" s="114">
        <v>45531</v>
      </c>
      <c r="AN604" s="52" t="s">
        <v>4467</v>
      </c>
      <c r="AO604" s="52" t="str">
        <f>VLOOKUP(B604,'BAT Grundtabelle'!B:T,19,0)</f>
        <v>ja</v>
      </c>
      <c r="AP604" s="105" t="str">
        <f t="shared" si="206"/>
        <v>10548</v>
      </c>
      <c r="AQ604" s="52" t="str">
        <f t="shared" si="207"/>
        <v>Firnishersteller</v>
      </c>
      <c r="AR604" s="52" t="b">
        <f t="shared" si="222"/>
        <v>0</v>
      </c>
      <c r="AS604" s="52" t="b">
        <f t="shared" si="222"/>
        <v>0</v>
      </c>
      <c r="AT604" s="52" t="b">
        <f t="shared" si="222"/>
        <v>0</v>
      </c>
      <c r="AU604" s="52">
        <f t="shared" si="208"/>
        <v>2</v>
      </c>
      <c r="AW604" s="52" t="b">
        <f t="shared" si="209"/>
        <v>0</v>
      </c>
      <c r="AX604" s="52" t="str">
        <f t="shared" si="210"/>
        <v>Unternehmen</v>
      </c>
      <c r="AY604" s="52" t="b">
        <f t="shared" si="211"/>
        <v>0</v>
      </c>
      <c r="AZ604" s="52" t="str">
        <f t="shared" si="212"/>
        <v>10548</v>
      </c>
      <c r="BA604" s="52" t="str">
        <f>VLOOKUP(A604,'BAT Grundtabelle'!A:U,21,0)</f>
        <v>ja</v>
      </c>
      <c r="BB604" s="52" t="str">
        <f t="shared" si="213"/>
        <v>nein</v>
      </c>
      <c r="BC604" s="52" t="str">
        <f t="shared" si="214"/>
        <v>10548</v>
      </c>
      <c r="BD604" s="52" t="str">
        <f t="shared" si="215"/>
        <v>Firnishersteller</v>
      </c>
      <c r="BE604" s="52" t="str">
        <f t="shared" si="216"/>
        <v>Unternehmen</v>
      </c>
      <c r="BF604" s="52">
        <f t="shared" si="217"/>
        <v>2</v>
      </c>
    </row>
    <row r="605" spans="1:58" hidden="1" x14ac:dyDescent="0.35">
      <c r="A605" s="107" t="s">
        <v>2964</v>
      </c>
      <c r="B605" s="75" t="s">
        <v>1244</v>
      </c>
      <c r="C605" s="52" t="s">
        <v>3</v>
      </c>
      <c r="D605" s="52" t="s">
        <v>3</v>
      </c>
      <c r="E605" s="52" t="s">
        <v>2</v>
      </c>
      <c r="F605" s="52" t="s">
        <v>2</v>
      </c>
      <c r="G605" s="52" t="s">
        <v>2</v>
      </c>
      <c r="H605" s="52" t="s">
        <v>2</v>
      </c>
      <c r="I605" s="52" t="s">
        <v>3</v>
      </c>
      <c r="J605" s="52">
        <v>1</v>
      </c>
      <c r="K605" s="52" t="s">
        <v>2</v>
      </c>
      <c r="L605" s="52" t="s">
        <v>2</v>
      </c>
      <c r="M605" s="52" t="s">
        <v>2</v>
      </c>
      <c r="N605" s="52" t="s">
        <v>3</v>
      </c>
      <c r="P605" s="52" t="s">
        <v>4</v>
      </c>
      <c r="Q605" s="52" t="str">
        <f t="shared" si="221"/>
        <v>Nein</v>
      </c>
      <c r="R605" s="52" t="str">
        <f t="shared" si="221"/>
        <v>Nein</v>
      </c>
      <c r="S605" s="52" t="str">
        <f t="shared" si="221"/>
        <v>Nein</v>
      </c>
      <c r="T605" s="52" t="str">
        <f t="shared" si="221"/>
        <v>Nein</v>
      </c>
      <c r="U605" s="52" t="str">
        <f t="shared" si="221"/>
        <v>Nein</v>
      </c>
      <c r="V605" s="52" t="str">
        <f t="shared" si="221"/>
        <v>Nein</v>
      </c>
      <c r="W605" s="52" t="str">
        <f t="shared" si="221"/>
        <v>Nein</v>
      </c>
      <c r="X605" s="52" t="str">
        <f t="shared" si="221"/>
        <v>Nein</v>
      </c>
      <c r="Y605" s="52" t="str">
        <f t="shared" si="221"/>
        <v>Nein</v>
      </c>
      <c r="Z605" s="52" t="str">
        <f t="shared" si="221"/>
        <v>Nein</v>
      </c>
      <c r="AA605" s="52" t="str">
        <f t="shared" si="221"/>
        <v>Nein</v>
      </c>
      <c r="AB605" s="52" t="str">
        <f t="shared" si="221"/>
        <v>Nein</v>
      </c>
      <c r="AC605" s="52" t="str">
        <f t="shared" si="221"/>
        <v>Nein</v>
      </c>
      <c r="AD605" s="52" t="str">
        <f t="shared" si="221"/>
        <v>Nein</v>
      </c>
      <c r="AE605" s="52" t="str">
        <f t="shared" si="221"/>
        <v>Nein</v>
      </c>
      <c r="AF605" s="52" t="str">
        <f t="shared" si="221"/>
        <v>Nein</v>
      </c>
      <c r="AG605" s="61" t="str">
        <f>IF(Q605="Ja",VLOOKUP($Q$2,Plausis!A:E,5,0),IF(R605="Ja",VLOOKUP($R$2,Plausis!A:E,5,0),IF(T605="Ja",VLOOKUP($T$2,Plausis!A:E,5,0),IF(U605="Ja",VLOOKUP($U$2,Plausis!A:E,5,0),IF(AA605="Ja",VLOOKUP($AA$2,Plausis!A:E,5,0),IF(AC605="Ja",VLOOKUP($AC$2,Plausis!A:E,5,0),IF(AD605="Ja",VLOOKUP($AD$2,Plausis!A:E,5,0),"")))))))</f>
        <v/>
      </c>
      <c r="AH605" s="52" t="str">
        <f>IF(Y605="Ja",VLOOKUP($Y$2,Plausis!A:E,5,0),"")</f>
        <v/>
      </c>
      <c r="AI605" s="52" t="str">
        <f t="shared" si="205"/>
        <v>Ja</v>
      </c>
      <c r="AJ605" s="52" t="str">
        <f>IF(S605="Ja",VLOOKUP($S$2,Plausis!A:E,5,0),IF(V605="Ja",VLOOKUP($V$2,Plausis!A:E,5,0),IF(X605="Ja",VLOOKUP($X$2,Plausis!A:E,5,0),"")))</f>
        <v/>
      </c>
      <c r="AL605" s="52" t="s">
        <v>3</v>
      </c>
      <c r="AM605" s="114">
        <v>45531</v>
      </c>
      <c r="AN605" s="52" t="s">
        <v>4467</v>
      </c>
      <c r="AO605" s="52" t="str">
        <f>VLOOKUP(B605,'BAT Grundtabelle'!B:T,19,0)</f>
        <v>ja</v>
      </c>
      <c r="AP605" s="105" t="str">
        <f t="shared" si="206"/>
        <v>10549</v>
      </c>
      <c r="AQ605" s="52" t="str">
        <f t="shared" si="207"/>
        <v>Fischbratstube</v>
      </c>
      <c r="AR605" s="52" t="b">
        <f t="shared" si="222"/>
        <v>0</v>
      </c>
      <c r="AS605" s="52" t="b">
        <f t="shared" si="222"/>
        <v>0</v>
      </c>
      <c r="AT605" s="52" t="b">
        <f t="shared" si="222"/>
        <v>0</v>
      </c>
      <c r="AU605" s="52">
        <f t="shared" si="208"/>
        <v>1</v>
      </c>
      <c r="AW605" s="52" t="b">
        <f t="shared" si="209"/>
        <v>0</v>
      </c>
      <c r="AX605" s="52" t="str">
        <f t="shared" si="210"/>
        <v>Unternehmen</v>
      </c>
      <c r="AY605" s="52" t="b">
        <f t="shared" si="211"/>
        <v>0</v>
      </c>
      <c r="AZ605" s="52" t="str">
        <f t="shared" si="212"/>
        <v>10549</v>
      </c>
      <c r="BA605" s="52" t="str">
        <f>VLOOKUP(A605,'BAT Grundtabelle'!A:U,21,0)</f>
        <v>ja</v>
      </c>
      <c r="BB605" s="52" t="str">
        <f t="shared" si="213"/>
        <v>nein</v>
      </c>
      <c r="BC605" s="52" t="str">
        <f t="shared" si="214"/>
        <v>10549</v>
      </c>
      <c r="BD605" s="52" t="str">
        <f t="shared" si="215"/>
        <v>Fischbratstube</v>
      </c>
      <c r="BE605" s="52" t="str">
        <f t="shared" si="216"/>
        <v>Unternehmen</v>
      </c>
      <c r="BF605" s="52">
        <f t="shared" si="217"/>
        <v>1</v>
      </c>
    </row>
    <row r="606" spans="1:58" hidden="1" x14ac:dyDescent="0.35">
      <c r="A606" s="107" t="s">
        <v>53</v>
      </c>
      <c r="B606" s="75" t="s">
        <v>52</v>
      </c>
      <c r="C606" s="52" t="s">
        <v>3</v>
      </c>
      <c r="D606" s="52" t="s">
        <v>3</v>
      </c>
      <c r="E606" s="52" t="s">
        <v>2</v>
      </c>
      <c r="F606" s="52" t="s">
        <v>2</v>
      </c>
      <c r="G606" s="52" t="s">
        <v>2</v>
      </c>
      <c r="H606" s="52" t="s">
        <v>2</v>
      </c>
      <c r="I606" s="52" t="s">
        <v>3</v>
      </c>
      <c r="J606" s="52">
        <v>1</v>
      </c>
      <c r="K606" s="52" t="s">
        <v>2</v>
      </c>
      <c r="L606" s="52" t="s">
        <v>2</v>
      </c>
      <c r="M606" s="52" t="s">
        <v>2</v>
      </c>
      <c r="N606" s="52" t="s">
        <v>3</v>
      </c>
      <c r="P606" s="52" t="s">
        <v>54</v>
      </c>
      <c r="Q606" s="52" t="str">
        <f t="shared" si="221"/>
        <v>Nein</v>
      </c>
      <c r="R606" s="52" t="str">
        <f t="shared" si="221"/>
        <v>Ja</v>
      </c>
      <c r="S606" s="52" t="str">
        <f t="shared" si="221"/>
        <v>Ja</v>
      </c>
      <c r="T606" s="52" t="str">
        <f t="shared" si="221"/>
        <v>Nein</v>
      </c>
      <c r="U606" s="52" t="str">
        <f t="shared" si="221"/>
        <v>Nein</v>
      </c>
      <c r="V606" s="52" t="str">
        <f t="shared" si="221"/>
        <v>Nein</v>
      </c>
      <c r="W606" s="52" t="str">
        <f t="shared" si="221"/>
        <v>Nein</v>
      </c>
      <c r="X606" s="52" t="str">
        <f t="shared" si="221"/>
        <v>Nein</v>
      </c>
      <c r="Y606" s="52" t="str">
        <f t="shared" si="221"/>
        <v>Nein</v>
      </c>
      <c r="Z606" s="52" t="str">
        <f t="shared" si="221"/>
        <v>Nein</v>
      </c>
      <c r="AA606" s="52" t="str">
        <f t="shared" si="221"/>
        <v>Nein</v>
      </c>
      <c r="AB606" s="52" t="str">
        <f t="shared" si="221"/>
        <v>Nein</v>
      </c>
      <c r="AC606" s="52" t="str">
        <f t="shared" si="221"/>
        <v>Nein</v>
      </c>
      <c r="AD606" s="52" t="str">
        <f t="shared" si="221"/>
        <v>Nein</v>
      </c>
      <c r="AE606" s="52" t="str">
        <f t="shared" si="221"/>
        <v>Nein</v>
      </c>
      <c r="AF606" s="52" t="str">
        <f t="shared" si="221"/>
        <v>Nein</v>
      </c>
      <c r="AG606" s="61" t="str">
        <f>IF(Q606="Ja",VLOOKUP($Q$2,Plausis!A:E,5,0),IF(R606="Ja",VLOOKUP($R$2,Plausis!A:E,5,0),IF(T606="Ja",VLOOKUP($T$2,Plausis!A:E,5,0),IF(U606="Ja",VLOOKUP($U$2,Plausis!A:E,5,0),IF(AA606="Ja",VLOOKUP($AA$2,Plausis!A:E,5,0),IF(AC606="Ja",VLOOKUP($AC$2,Plausis!A:E,5,0),IF(AD606="Ja",VLOOKUP($AD$2,Plausis!A:E,5,0),"")))))))</f>
        <v>Dieser Betrieb ist im Komfort- oder Premium-RS nur ohne Immobilien-RS versicherbar.</v>
      </c>
      <c r="AH606" s="52" t="str">
        <f>IF(Y606="Ja",VLOOKUP($Y$2,Plausis!A:E,5,0),"")</f>
        <v/>
      </c>
      <c r="AI606" s="52" t="str">
        <f t="shared" si="205"/>
        <v>Ja</v>
      </c>
      <c r="AJ606" s="52" t="str">
        <f>IF(S606="Ja",VLOOKUP($S$2,Plausis!A:E,5,0),IF(V606="Ja",VLOOKUP($V$2,Plausis!A:E,5,0),IF(X606="Ja",VLOOKUP($X$2,Plausis!A:E,5,0),"")))</f>
        <v xml:space="preserve">Dieser Betrieb ist nur ohne Immobilien-RS versicherbar. </v>
      </c>
      <c r="AL606" s="52" t="s">
        <v>2</v>
      </c>
      <c r="AM606" s="114">
        <v>45531</v>
      </c>
      <c r="AN606" s="52" t="s">
        <v>4467</v>
      </c>
      <c r="AO606" s="52" t="str">
        <f>VLOOKUP(B606,'BAT Grundtabelle'!B:T,19,0)</f>
        <v>ja</v>
      </c>
      <c r="AP606" s="105" t="str">
        <f t="shared" si="206"/>
        <v>0306</v>
      </c>
      <c r="AQ606" s="52" t="str">
        <f t="shared" si="207"/>
        <v>Fischerei</v>
      </c>
      <c r="AR606" s="52" t="b">
        <f t="shared" si="222"/>
        <v>0</v>
      </c>
      <c r="AS606" s="52" t="b">
        <f t="shared" si="222"/>
        <v>0</v>
      </c>
      <c r="AT606" s="52" t="b">
        <f t="shared" si="222"/>
        <v>0</v>
      </c>
      <c r="AU606" s="52">
        <f t="shared" si="208"/>
        <v>1</v>
      </c>
      <c r="AW606" s="52" t="b">
        <f t="shared" si="209"/>
        <v>0</v>
      </c>
      <c r="AX606" s="52" t="str">
        <f t="shared" si="210"/>
        <v>Unternehmen</v>
      </c>
      <c r="AY606" s="52" t="b">
        <f t="shared" si="211"/>
        <v>0</v>
      </c>
      <c r="AZ606" s="52" t="str">
        <f t="shared" si="212"/>
        <v>0306</v>
      </c>
      <c r="BA606" s="52" t="str">
        <f>VLOOKUP(A606,'BAT Grundtabelle'!A:U,21,0)</f>
        <v>ja</v>
      </c>
      <c r="BB606" s="52" t="str">
        <f t="shared" si="213"/>
        <v>nein</v>
      </c>
      <c r="BC606" s="52" t="str">
        <f t="shared" si="214"/>
        <v>0306</v>
      </c>
      <c r="BD606" s="52" t="str">
        <f t="shared" si="215"/>
        <v>Fischerei</v>
      </c>
      <c r="BE606" s="52" t="str">
        <f t="shared" si="216"/>
        <v>Unternehmen</v>
      </c>
      <c r="BF606" s="52">
        <f t="shared" si="217"/>
        <v>1</v>
      </c>
    </row>
    <row r="607" spans="1:58" hidden="1" x14ac:dyDescent="0.35">
      <c r="A607" s="107" t="s">
        <v>2965</v>
      </c>
      <c r="B607" s="75" t="s">
        <v>194</v>
      </c>
      <c r="C607" s="52" t="s">
        <v>3</v>
      </c>
      <c r="D607" s="52" t="s">
        <v>3</v>
      </c>
      <c r="E607" s="52" t="s">
        <v>2</v>
      </c>
      <c r="F607" s="52" t="s">
        <v>2</v>
      </c>
      <c r="G607" s="52" t="s">
        <v>2</v>
      </c>
      <c r="H607" s="52" t="s">
        <v>2</v>
      </c>
      <c r="I607" s="52" t="s">
        <v>3</v>
      </c>
      <c r="J607" s="52">
        <v>1</v>
      </c>
      <c r="K607" s="52" t="s">
        <v>2</v>
      </c>
      <c r="L607" s="52" t="s">
        <v>2</v>
      </c>
      <c r="M607" s="52" t="s">
        <v>2</v>
      </c>
      <c r="N607" s="52" t="s">
        <v>3</v>
      </c>
      <c r="P607" s="52" t="s">
        <v>4</v>
      </c>
      <c r="Q607" s="52" t="str">
        <f t="shared" si="221"/>
        <v>Nein</v>
      </c>
      <c r="R607" s="52" t="str">
        <f t="shared" si="221"/>
        <v>Nein</v>
      </c>
      <c r="S607" s="52" t="str">
        <f t="shared" si="221"/>
        <v>Nein</v>
      </c>
      <c r="T607" s="52" t="str">
        <f t="shared" si="221"/>
        <v>Nein</v>
      </c>
      <c r="U607" s="52" t="str">
        <f t="shared" si="221"/>
        <v>Nein</v>
      </c>
      <c r="V607" s="52" t="str">
        <f t="shared" si="221"/>
        <v>Nein</v>
      </c>
      <c r="W607" s="52" t="str">
        <f t="shared" si="221"/>
        <v>Nein</v>
      </c>
      <c r="X607" s="52" t="str">
        <f t="shared" si="221"/>
        <v>Nein</v>
      </c>
      <c r="Y607" s="52" t="str">
        <f t="shared" si="221"/>
        <v>Nein</v>
      </c>
      <c r="Z607" s="52" t="str">
        <f t="shared" si="221"/>
        <v>Nein</v>
      </c>
      <c r="AA607" s="52" t="str">
        <f t="shared" si="221"/>
        <v>Nein</v>
      </c>
      <c r="AB607" s="52" t="str">
        <f t="shared" si="221"/>
        <v>Nein</v>
      </c>
      <c r="AC607" s="52" t="str">
        <f t="shared" si="221"/>
        <v>Nein</v>
      </c>
      <c r="AD607" s="52" t="str">
        <f t="shared" si="221"/>
        <v>Nein</v>
      </c>
      <c r="AE607" s="52" t="str">
        <f t="shared" si="221"/>
        <v>Nein</v>
      </c>
      <c r="AF607" s="52" t="str">
        <f t="shared" si="221"/>
        <v>Nein</v>
      </c>
      <c r="AG607" s="61" t="str">
        <f>IF(Q607="Ja",VLOOKUP($Q$2,Plausis!A:E,5,0),IF(R607="Ja",VLOOKUP($R$2,Plausis!A:E,5,0),IF(T607="Ja",VLOOKUP($T$2,Plausis!A:E,5,0),IF(U607="Ja",VLOOKUP($U$2,Plausis!A:E,5,0),IF(AA607="Ja",VLOOKUP($AA$2,Plausis!A:E,5,0),IF(AC607="Ja",VLOOKUP($AC$2,Plausis!A:E,5,0),IF(AD607="Ja",VLOOKUP($AD$2,Plausis!A:E,5,0),"")))))))</f>
        <v/>
      </c>
      <c r="AH607" s="52" t="str">
        <f>IF(Y607="Ja",VLOOKUP($Y$2,Plausis!A:E,5,0),"")</f>
        <v/>
      </c>
      <c r="AI607" s="52" t="str">
        <f t="shared" si="205"/>
        <v>Ja</v>
      </c>
      <c r="AJ607" s="52" t="str">
        <f>IF(S607="Ja",VLOOKUP($S$2,Plausis!A:E,5,0),IF(V607="Ja",VLOOKUP($V$2,Plausis!A:E,5,0),IF(X607="Ja",VLOOKUP($X$2,Plausis!A:E,5,0),"")))</f>
        <v/>
      </c>
      <c r="AL607" s="52" t="s">
        <v>2</v>
      </c>
      <c r="AM607" s="114">
        <v>45531</v>
      </c>
      <c r="AN607" s="52" t="s">
        <v>4467</v>
      </c>
      <c r="AO607" s="52" t="str">
        <f>VLOOKUP(B607,'BAT Grundtabelle'!B:T,19,0)</f>
        <v>ja</v>
      </c>
      <c r="AP607" s="105" t="str">
        <f t="shared" si="206"/>
        <v>10550</v>
      </c>
      <c r="AQ607" s="52" t="str">
        <f t="shared" si="207"/>
        <v>Fischereibedarfshandel</v>
      </c>
      <c r="AR607" s="52" t="b">
        <f t="shared" si="222"/>
        <v>0</v>
      </c>
      <c r="AS607" s="52" t="b">
        <f t="shared" si="222"/>
        <v>0</v>
      </c>
      <c r="AT607" s="52" t="b">
        <f t="shared" si="222"/>
        <v>0</v>
      </c>
      <c r="AU607" s="52">
        <f t="shared" si="208"/>
        <v>1</v>
      </c>
      <c r="AW607" s="52" t="b">
        <f t="shared" si="209"/>
        <v>0</v>
      </c>
      <c r="AX607" s="52" t="str">
        <f t="shared" si="210"/>
        <v>Unternehmen</v>
      </c>
      <c r="AY607" s="52" t="b">
        <f t="shared" si="211"/>
        <v>0</v>
      </c>
      <c r="AZ607" s="52" t="str">
        <f t="shared" si="212"/>
        <v>10550</v>
      </c>
      <c r="BA607" s="52" t="str">
        <f>VLOOKUP(A607,'BAT Grundtabelle'!A:U,21,0)</f>
        <v>ja</v>
      </c>
      <c r="BB607" s="52" t="str">
        <f t="shared" si="213"/>
        <v>nein</v>
      </c>
      <c r="BC607" s="52" t="str">
        <f t="shared" si="214"/>
        <v>10550</v>
      </c>
      <c r="BD607" s="52" t="str">
        <f t="shared" si="215"/>
        <v>Fischereibedarfshandel</v>
      </c>
      <c r="BE607" s="52" t="str">
        <f t="shared" si="216"/>
        <v>Unternehmen</v>
      </c>
      <c r="BF607" s="52">
        <f t="shared" si="217"/>
        <v>1</v>
      </c>
    </row>
    <row r="608" spans="1:58" hidden="1" x14ac:dyDescent="0.35">
      <c r="A608" s="107" t="s">
        <v>2966</v>
      </c>
      <c r="B608" s="75" t="s">
        <v>698</v>
      </c>
      <c r="C608" s="52" t="s">
        <v>3</v>
      </c>
      <c r="D608" s="52" t="s">
        <v>3</v>
      </c>
      <c r="E608" s="52" t="s">
        <v>2</v>
      </c>
      <c r="F608" s="52" t="s">
        <v>2</v>
      </c>
      <c r="G608" s="52" t="s">
        <v>2</v>
      </c>
      <c r="H608" s="52" t="s">
        <v>2</v>
      </c>
      <c r="I608" s="52" t="s">
        <v>3</v>
      </c>
      <c r="J608" s="52">
        <v>1</v>
      </c>
      <c r="K608" s="52" t="s">
        <v>2</v>
      </c>
      <c r="L608" s="52" t="s">
        <v>2</v>
      </c>
      <c r="M608" s="52" t="s">
        <v>2</v>
      </c>
      <c r="N608" s="52" t="s">
        <v>3</v>
      </c>
      <c r="P608" s="52" t="s">
        <v>4</v>
      </c>
      <c r="Q608" s="52" t="str">
        <f t="shared" si="221"/>
        <v>Nein</v>
      </c>
      <c r="R608" s="52" t="str">
        <f t="shared" si="221"/>
        <v>Nein</v>
      </c>
      <c r="S608" s="52" t="str">
        <f t="shared" si="221"/>
        <v>Nein</v>
      </c>
      <c r="T608" s="52" t="str">
        <f t="shared" si="221"/>
        <v>Nein</v>
      </c>
      <c r="U608" s="52" t="str">
        <f t="shared" si="221"/>
        <v>Nein</v>
      </c>
      <c r="V608" s="52" t="str">
        <f t="shared" si="221"/>
        <v>Nein</v>
      </c>
      <c r="W608" s="52" t="str">
        <f t="shared" si="221"/>
        <v>Nein</v>
      </c>
      <c r="X608" s="52" t="str">
        <f t="shared" si="221"/>
        <v>Nein</v>
      </c>
      <c r="Y608" s="52" t="str">
        <f t="shared" si="221"/>
        <v>Nein</v>
      </c>
      <c r="Z608" s="52" t="str">
        <f t="shared" si="221"/>
        <v>Nein</v>
      </c>
      <c r="AA608" s="52" t="str">
        <f t="shared" si="221"/>
        <v>Nein</v>
      </c>
      <c r="AB608" s="52" t="str">
        <f t="shared" si="221"/>
        <v>Nein</v>
      </c>
      <c r="AC608" s="52" t="str">
        <f t="shared" si="221"/>
        <v>Nein</v>
      </c>
      <c r="AD608" s="52" t="str">
        <f t="shared" si="221"/>
        <v>Nein</v>
      </c>
      <c r="AE608" s="52" t="str">
        <f t="shared" si="221"/>
        <v>Nein</v>
      </c>
      <c r="AF608" s="52" t="str">
        <f t="shared" si="221"/>
        <v>Nein</v>
      </c>
      <c r="AG608" s="61" t="str">
        <f>IF(Q608="Ja",VLOOKUP($Q$2,Plausis!A:E,5,0),IF(R608="Ja",VLOOKUP($R$2,Plausis!A:E,5,0),IF(T608="Ja",VLOOKUP($T$2,Plausis!A:E,5,0),IF(U608="Ja",VLOOKUP($U$2,Plausis!A:E,5,0),IF(AA608="Ja",VLOOKUP($AA$2,Plausis!A:E,5,0),IF(AC608="Ja",VLOOKUP($AC$2,Plausis!A:E,5,0),IF(AD608="Ja",VLOOKUP($AD$2,Plausis!A:E,5,0),"")))))))</f>
        <v/>
      </c>
      <c r="AH608" s="52" t="str">
        <f>IF(Y608="Ja",VLOOKUP($Y$2,Plausis!A:E,5,0),"")</f>
        <v/>
      </c>
      <c r="AI608" s="52" t="str">
        <f t="shared" si="205"/>
        <v>Ja</v>
      </c>
      <c r="AJ608" s="52" t="str">
        <f>IF(S608="Ja",VLOOKUP($S$2,Plausis!A:E,5,0),IF(V608="Ja",VLOOKUP($V$2,Plausis!A:E,5,0),IF(X608="Ja",VLOOKUP($X$2,Plausis!A:E,5,0),"")))</f>
        <v/>
      </c>
      <c r="AL608" s="52" t="s">
        <v>2</v>
      </c>
      <c r="AM608" s="114">
        <v>45531</v>
      </c>
      <c r="AN608" s="52" t="s">
        <v>4467</v>
      </c>
      <c r="AO608" s="52" t="str">
        <f>VLOOKUP(B608,'BAT Grundtabelle'!B:T,19,0)</f>
        <v>ja</v>
      </c>
      <c r="AP608" s="105" t="str">
        <f t="shared" si="206"/>
        <v>10551</v>
      </c>
      <c r="AQ608" s="52" t="str">
        <f t="shared" si="207"/>
        <v>Fischereifahrzeug</v>
      </c>
      <c r="AR608" s="52" t="b">
        <f t="shared" si="222"/>
        <v>0</v>
      </c>
      <c r="AS608" s="52" t="b">
        <f t="shared" si="222"/>
        <v>0</v>
      </c>
      <c r="AT608" s="52" t="b">
        <f t="shared" si="222"/>
        <v>0</v>
      </c>
      <c r="AU608" s="52">
        <f t="shared" si="208"/>
        <v>1</v>
      </c>
      <c r="AW608" s="52" t="b">
        <f t="shared" si="209"/>
        <v>0</v>
      </c>
      <c r="AX608" s="52" t="str">
        <f t="shared" si="210"/>
        <v>Unternehmen</v>
      </c>
      <c r="AY608" s="52" t="b">
        <f t="shared" si="211"/>
        <v>0</v>
      </c>
      <c r="AZ608" s="52" t="str">
        <f t="shared" si="212"/>
        <v>10551</v>
      </c>
      <c r="BA608" s="52" t="str">
        <f>VLOOKUP(A608,'BAT Grundtabelle'!A:U,21,0)</f>
        <v>ja</v>
      </c>
      <c r="BB608" s="52" t="str">
        <f t="shared" si="213"/>
        <v>nein</v>
      </c>
      <c r="BC608" s="52" t="str">
        <f t="shared" si="214"/>
        <v>10551</v>
      </c>
      <c r="BD608" s="52" t="str">
        <f t="shared" si="215"/>
        <v>Fischereifahrzeug</v>
      </c>
      <c r="BE608" s="52" t="str">
        <f t="shared" si="216"/>
        <v>Unternehmen</v>
      </c>
      <c r="BF608" s="52">
        <f t="shared" si="217"/>
        <v>1</v>
      </c>
    </row>
    <row r="609" spans="1:58" hidden="1" x14ac:dyDescent="0.35">
      <c r="A609" s="107" t="s">
        <v>2967</v>
      </c>
      <c r="B609" s="75" t="s">
        <v>1640</v>
      </c>
      <c r="C609" s="52" t="s">
        <v>3</v>
      </c>
      <c r="D609" s="52" t="s">
        <v>3</v>
      </c>
      <c r="E609" s="52" t="s">
        <v>2</v>
      </c>
      <c r="F609" s="52" t="s">
        <v>2</v>
      </c>
      <c r="G609" s="52" t="s">
        <v>2</v>
      </c>
      <c r="H609" s="52" t="s">
        <v>2</v>
      </c>
      <c r="I609" s="52" t="s">
        <v>3</v>
      </c>
      <c r="J609" s="52">
        <v>1</v>
      </c>
      <c r="K609" s="52" t="s">
        <v>2</v>
      </c>
      <c r="L609" s="52" t="s">
        <v>2</v>
      </c>
      <c r="M609" s="52" t="s">
        <v>2</v>
      </c>
      <c r="N609" s="52" t="s">
        <v>3</v>
      </c>
      <c r="P609" s="52" t="s">
        <v>4</v>
      </c>
      <c r="Q609" s="52" t="str">
        <f t="shared" si="221"/>
        <v>Nein</v>
      </c>
      <c r="R609" s="52" t="str">
        <f t="shared" si="221"/>
        <v>Nein</v>
      </c>
      <c r="S609" s="52" t="str">
        <f t="shared" si="221"/>
        <v>Nein</v>
      </c>
      <c r="T609" s="52" t="str">
        <f t="shared" si="221"/>
        <v>Nein</v>
      </c>
      <c r="U609" s="52" t="str">
        <f t="shared" si="221"/>
        <v>Nein</v>
      </c>
      <c r="V609" s="52" t="str">
        <f t="shared" si="221"/>
        <v>Nein</v>
      </c>
      <c r="W609" s="52" t="str">
        <f t="shared" si="221"/>
        <v>Nein</v>
      </c>
      <c r="X609" s="52" t="str">
        <f t="shared" si="221"/>
        <v>Nein</v>
      </c>
      <c r="Y609" s="52" t="str">
        <f t="shared" si="221"/>
        <v>Nein</v>
      </c>
      <c r="Z609" s="52" t="str">
        <f t="shared" si="221"/>
        <v>Nein</v>
      </c>
      <c r="AA609" s="52" t="str">
        <f t="shared" si="221"/>
        <v>Nein</v>
      </c>
      <c r="AB609" s="52" t="str">
        <f t="shared" si="221"/>
        <v>Nein</v>
      </c>
      <c r="AC609" s="52" t="str">
        <f t="shared" si="221"/>
        <v>Nein</v>
      </c>
      <c r="AD609" s="52" t="str">
        <f t="shared" si="221"/>
        <v>Nein</v>
      </c>
      <c r="AE609" s="52" t="str">
        <f t="shared" si="221"/>
        <v>Nein</v>
      </c>
      <c r="AF609" s="52" t="str">
        <f t="shared" si="221"/>
        <v>Nein</v>
      </c>
      <c r="AG609" s="61" t="str">
        <f>IF(Q609="Ja",VLOOKUP($Q$2,Plausis!A:E,5,0),IF(R609="Ja",VLOOKUP($R$2,Plausis!A:E,5,0),IF(T609="Ja",VLOOKUP($T$2,Plausis!A:E,5,0),IF(U609="Ja",VLOOKUP($U$2,Plausis!A:E,5,0),IF(AA609="Ja",VLOOKUP($AA$2,Plausis!A:E,5,0),IF(AC609="Ja",VLOOKUP($AC$2,Plausis!A:E,5,0),IF(AD609="Ja",VLOOKUP($AD$2,Plausis!A:E,5,0),"")))))))</f>
        <v/>
      </c>
      <c r="AH609" s="52" t="str">
        <f>IF(Y609="Ja",VLOOKUP($Y$2,Plausis!A:E,5,0),"")</f>
        <v/>
      </c>
      <c r="AI609" s="52" t="str">
        <f t="shared" si="205"/>
        <v>Ja</v>
      </c>
      <c r="AJ609" s="52" t="str">
        <f>IF(S609="Ja",VLOOKUP($S$2,Plausis!A:E,5,0),IF(V609="Ja",VLOOKUP($V$2,Plausis!A:E,5,0),IF(X609="Ja",VLOOKUP($X$2,Plausis!A:E,5,0),"")))</f>
        <v/>
      </c>
      <c r="AL609" s="52" t="s">
        <v>3</v>
      </c>
      <c r="AM609" s="114">
        <v>45531</v>
      </c>
      <c r="AN609" s="52" t="s">
        <v>4467</v>
      </c>
      <c r="AO609" s="52" t="str">
        <f>VLOOKUP(B609,'BAT Grundtabelle'!B:T,19,0)</f>
        <v>ja</v>
      </c>
      <c r="AP609" s="105" t="str">
        <f t="shared" si="206"/>
        <v>10552</v>
      </c>
      <c r="AQ609" s="52" t="str">
        <f t="shared" si="207"/>
        <v>Fischgeschäft</v>
      </c>
      <c r="AR609" s="52" t="b">
        <f t="shared" si="222"/>
        <v>0</v>
      </c>
      <c r="AS609" s="52" t="b">
        <f t="shared" si="222"/>
        <v>0</v>
      </c>
      <c r="AT609" s="52" t="b">
        <f t="shared" si="222"/>
        <v>0</v>
      </c>
      <c r="AU609" s="52">
        <f t="shared" si="208"/>
        <v>1</v>
      </c>
      <c r="AW609" s="52" t="b">
        <f t="shared" si="209"/>
        <v>0</v>
      </c>
      <c r="AX609" s="52" t="str">
        <f t="shared" si="210"/>
        <v>Unternehmen</v>
      </c>
      <c r="AY609" s="52" t="b">
        <f t="shared" si="211"/>
        <v>0</v>
      </c>
      <c r="AZ609" s="52" t="str">
        <f t="shared" si="212"/>
        <v>10552</v>
      </c>
      <c r="BA609" s="52" t="str">
        <f>VLOOKUP(A609,'BAT Grundtabelle'!A:U,21,0)</f>
        <v>ja</v>
      </c>
      <c r="BB609" s="52" t="str">
        <f t="shared" si="213"/>
        <v>nein</v>
      </c>
      <c r="BC609" s="52" t="str">
        <f t="shared" si="214"/>
        <v>10552</v>
      </c>
      <c r="BD609" s="52" t="str">
        <f t="shared" si="215"/>
        <v>Fischgeschäft</v>
      </c>
      <c r="BE609" s="52" t="str">
        <f t="shared" si="216"/>
        <v>Unternehmen</v>
      </c>
      <c r="BF609" s="52">
        <f t="shared" si="217"/>
        <v>1</v>
      </c>
    </row>
    <row r="610" spans="1:58" hidden="1" x14ac:dyDescent="0.35">
      <c r="A610" s="107" t="s">
        <v>2968</v>
      </c>
      <c r="B610" s="75" t="s">
        <v>1641</v>
      </c>
      <c r="C610" s="52" t="s">
        <v>3</v>
      </c>
      <c r="D610" s="52" t="s">
        <v>3</v>
      </c>
      <c r="E610" s="52" t="s">
        <v>2</v>
      </c>
      <c r="F610" s="52" t="s">
        <v>2</v>
      </c>
      <c r="G610" s="52" t="s">
        <v>2</v>
      </c>
      <c r="H610" s="52" t="s">
        <v>2</v>
      </c>
      <c r="I610" s="52" t="s">
        <v>3</v>
      </c>
      <c r="J610" s="52">
        <v>1</v>
      </c>
      <c r="K610" s="52" t="s">
        <v>2</v>
      </c>
      <c r="L610" s="52" t="s">
        <v>2</v>
      </c>
      <c r="M610" s="52" t="s">
        <v>2</v>
      </c>
      <c r="N610" s="52" t="s">
        <v>3</v>
      </c>
      <c r="P610" s="52" t="s">
        <v>4</v>
      </c>
      <c r="Q610" s="52" t="str">
        <f t="shared" si="221"/>
        <v>Nein</v>
      </c>
      <c r="R610" s="52" t="str">
        <f t="shared" si="221"/>
        <v>Nein</v>
      </c>
      <c r="S610" s="52" t="str">
        <f t="shared" si="221"/>
        <v>Nein</v>
      </c>
      <c r="T610" s="52" t="str">
        <f t="shared" si="221"/>
        <v>Nein</v>
      </c>
      <c r="U610" s="52" t="str">
        <f t="shared" si="221"/>
        <v>Nein</v>
      </c>
      <c r="V610" s="52" t="str">
        <f t="shared" si="221"/>
        <v>Nein</v>
      </c>
      <c r="W610" s="52" t="str">
        <f t="shared" si="221"/>
        <v>Nein</v>
      </c>
      <c r="X610" s="52" t="str">
        <f t="shared" si="221"/>
        <v>Nein</v>
      </c>
      <c r="Y610" s="52" t="str">
        <f t="shared" si="221"/>
        <v>Nein</v>
      </c>
      <c r="Z610" s="52" t="str">
        <f t="shared" si="221"/>
        <v>Nein</v>
      </c>
      <c r="AA610" s="52" t="str">
        <f t="shared" si="221"/>
        <v>Nein</v>
      </c>
      <c r="AB610" s="52" t="str">
        <f t="shared" si="221"/>
        <v>Nein</v>
      </c>
      <c r="AC610" s="52" t="str">
        <f t="shared" si="221"/>
        <v>Nein</v>
      </c>
      <c r="AD610" s="52" t="str">
        <f t="shared" si="221"/>
        <v>Nein</v>
      </c>
      <c r="AE610" s="52" t="str">
        <f t="shared" si="221"/>
        <v>Nein</v>
      </c>
      <c r="AF610" s="52" t="str">
        <f t="shared" si="221"/>
        <v>Nein</v>
      </c>
      <c r="AG610" s="61" t="str">
        <f>IF(Q610="Ja",VLOOKUP($Q$2,Plausis!A:E,5,0),IF(R610="Ja",VLOOKUP($R$2,Plausis!A:E,5,0),IF(T610="Ja",VLOOKUP($T$2,Plausis!A:E,5,0),IF(U610="Ja",VLOOKUP($U$2,Plausis!A:E,5,0),IF(AA610="Ja",VLOOKUP($AA$2,Plausis!A:E,5,0),IF(AC610="Ja",VLOOKUP($AC$2,Plausis!A:E,5,0),IF(AD610="Ja",VLOOKUP($AD$2,Plausis!A:E,5,0),"")))))))</f>
        <v/>
      </c>
      <c r="AH610" s="52" t="str">
        <f>IF(Y610="Ja",VLOOKUP($Y$2,Plausis!A:E,5,0),"")</f>
        <v/>
      </c>
      <c r="AI610" s="52" t="str">
        <f t="shared" si="205"/>
        <v>Ja</v>
      </c>
      <c r="AJ610" s="52" t="str">
        <f>IF(S610="Ja",VLOOKUP($S$2,Plausis!A:E,5,0),IF(V610="Ja",VLOOKUP($V$2,Plausis!A:E,5,0),IF(X610="Ja",VLOOKUP($X$2,Plausis!A:E,5,0),"")))</f>
        <v/>
      </c>
      <c r="AL610" s="52" t="s">
        <v>3</v>
      </c>
      <c r="AM610" s="114">
        <v>45531</v>
      </c>
      <c r="AN610" s="52" t="s">
        <v>4467</v>
      </c>
      <c r="AO610" s="52" t="str">
        <f>VLOOKUP(B610,'BAT Grundtabelle'!B:T,19,0)</f>
        <v>ja</v>
      </c>
      <c r="AP610" s="105" t="str">
        <f t="shared" si="206"/>
        <v>10553</v>
      </c>
      <c r="AQ610" s="52" t="str">
        <f t="shared" si="207"/>
        <v>Fischräucherei mit/ohne Imbiss</v>
      </c>
      <c r="AR610" s="52" t="b">
        <f t="shared" si="222"/>
        <v>0</v>
      </c>
      <c r="AS610" s="52" t="b">
        <f t="shared" si="222"/>
        <v>0</v>
      </c>
      <c r="AT610" s="52" t="b">
        <f t="shared" si="222"/>
        <v>0</v>
      </c>
      <c r="AU610" s="52">
        <f t="shared" si="208"/>
        <v>1</v>
      </c>
      <c r="AW610" s="52" t="b">
        <f t="shared" si="209"/>
        <v>0</v>
      </c>
      <c r="AX610" s="52" t="str">
        <f t="shared" si="210"/>
        <v>Unternehmen</v>
      </c>
      <c r="AY610" s="52" t="b">
        <f t="shared" si="211"/>
        <v>0</v>
      </c>
      <c r="AZ610" s="52" t="str">
        <f t="shared" si="212"/>
        <v>10553</v>
      </c>
      <c r="BA610" s="52" t="str">
        <f>VLOOKUP(A610,'BAT Grundtabelle'!A:U,21,0)</f>
        <v>ja</v>
      </c>
      <c r="BB610" s="52" t="str">
        <f t="shared" si="213"/>
        <v>nein</v>
      </c>
      <c r="BC610" s="52" t="str">
        <f t="shared" si="214"/>
        <v>10553</v>
      </c>
      <c r="BD610" s="52" t="str">
        <f t="shared" si="215"/>
        <v>Fischräucherei mit/ohne Imbiss</v>
      </c>
      <c r="BE610" s="52" t="str">
        <f t="shared" si="216"/>
        <v>Unternehmen</v>
      </c>
      <c r="BF610" s="52">
        <f t="shared" si="217"/>
        <v>1</v>
      </c>
    </row>
    <row r="611" spans="1:58" hidden="1" x14ac:dyDescent="0.35">
      <c r="A611" s="107" t="s">
        <v>2969</v>
      </c>
      <c r="B611" s="75" t="s">
        <v>1642</v>
      </c>
      <c r="C611" s="52" t="s">
        <v>3</v>
      </c>
      <c r="D611" s="52" t="s">
        <v>3</v>
      </c>
      <c r="E611" s="52" t="s">
        <v>2</v>
      </c>
      <c r="F611" s="52" t="s">
        <v>2</v>
      </c>
      <c r="G611" s="52" t="s">
        <v>2</v>
      </c>
      <c r="H611" s="52" t="s">
        <v>2</v>
      </c>
      <c r="I611" s="52" t="s">
        <v>3</v>
      </c>
      <c r="J611" s="52">
        <v>2</v>
      </c>
      <c r="K611" s="52" t="s">
        <v>2</v>
      </c>
      <c r="L611" s="52" t="s">
        <v>2</v>
      </c>
      <c r="M611" s="52" t="s">
        <v>2</v>
      </c>
      <c r="N611" s="52" t="s">
        <v>3</v>
      </c>
      <c r="P611" s="52" t="s">
        <v>4</v>
      </c>
      <c r="Q611" s="52" t="str">
        <f t="shared" si="221"/>
        <v>Nein</v>
      </c>
      <c r="R611" s="52" t="str">
        <f t="shared" si="221"/>
        <v>Nein</v>
      </c>
      <c r="S611" s="52" t="str">
        <f t="shared" si="221"/>
        <v>Nein</v>
      </c>
      <c r="T611" s="52" t="str">
        <f t="shared" si="221"/>
        <v>Nein</v>
      </c>
      <c r="U611" s="52" t="str">
        <f t="shared" si="221"/>
        <v>Nein</v>
      </c>
      <c r="V611" s="52" t="str">
        <f t="shared" si="221"/>
        <v>Nein</v>
      </c>
      <c r="W611" s="52" t="str">
        <f t="shared" si="221"/>
        <v>Nein</v>
      </c>
      <c r="X611" s="52" t="str">
        <f t="shared" si="221"/>
        <v>Nein</v>
      </c>
      <c r="Y611" s="52" t="str">
        <f t="shared" si="221"/>
        <v>Nein</v>
      </c>
      <c r="Z611" s="52" t="str">
        <f t="shared" si="221"/>
        <v>Nein</v>
      </c>
      <c r="AA611" s="52" t="str">
        <f t="shared" si="221"/>
        <v>Nein</v>
      </c>
      <c r="AB611" s="52" t="str">
        <f t="shared" si="221"/>
        <v>Nein</v>
      </c>
      <c r="AC611" s="52" t="str">
        <f t="shared" si="221"/>
        <v>Nein</v>
      </c>
      <c r="AD611" s="52" t="str">
        <f t="shared" si="221"/>
        <v>Nein</v>
      </c>
      <c r="AE611" s="52" t="str">
        <f t="shared" si="221"/>
        <v>Nein</v>
      </c>
      <c r="AF611" s="52" t="str">
        <f t="shared" si="221"/>
        <v>Nein</v>
      </c>
      <c r="AG611" s="61" t="str">
        <f>IF(Q611="Ja",VLOOKUP($Q$2,Plausis!A:E,5,0),IF(R611="Ja",VLOOKUP($R$2,Plausis!A:E,5,0),IF(T611="Ja",VLOOKUP($T$2,Plausis!A:E,5,0),IF(U611="Ja",VLOOKUP($U$2,Plausis!A:E,5,0),IF(AA611="Ja",VLOOKUP($AA$2,Plausis!A:E,5,0),IF(AC611="Ja",VLOOKUP($AC$2,Plausis!A:E,5,0),IF(AD611="Ja",VLOOKUP($AD$2,Plausis!A:E,5,0),"")))))))</f>
        <v/>
      </c>
      <c r="AH611" s="52" t="str">
        <f>IF(Y611="Ja",VLOOKUP($Y$2,Plausis!A:E,5,0),"")</f>
        <v/>
      </c>
      <c r="AI611" s="52" t="str">
        <f t="shared" si="205"/>
        <v>Ja</v>
      </c>
      <c r="AJ611" s="52" t="str">
        <f>IF(S611="Ja",VLOOKUP($S$2,Plausis!A:E,5,0),IF(V611="Ja",VLOOKUP($V$2,Plausis!A:E,5,0),IF(X611="Ja",VLOOKUP($X$2,Plausis!A:E,5,0),"")))</f>
        <v/>
      </c>
      <c r="AL611" s="52" t="s">
        <v>2</v>
      </c>
      <c r="AM611" s="114">
        <v>45531</v>
      </c>
      <c r="AN611" s="52" t="s">
        <v>4467</v>
      </c>
      <c r="AO611" s="52" t="str">
        <f>VLOOKUP(B611,'BAT Grundtabelle'!B:T,19,0)</f>
        <v>ja</v>
      </c>
      <c r="AP611" s="105" t="str">
        <f t="shared" si="206"/>
        <v>10554</v>
      </c>
      <c r="AQ611" s="52" t="str">
        <f t="shared" si="207"/>
        <v>Fischverarbeitungsbetrieb</v>
      </c>
      <c r="AR611" s="52" t="b">
        <f t="shared" si="222"/>
        <v>0</v>
      </c>
      <c r="AS611" s="52" t="b">
        <f t="shared" si="222"/>
        <v>0</v>
      </c>
      <c r="AT611" s="52" t="b">
        <f t="shared" si="222"/>
        <v>0</v>
      </c>
      <c r="AU611" s="52">
        <f t="shared" si="208"/>
        <v>2</v>
      </c>
      <c r="AW611" s="52" t="b">
        <f t="shared" si="209"/>
        <v>0</v>
      </c>
      <c r="AX611" s="52" t="str">
        <f t="shared" si="210"/>
        <v>Unternehmen</v>
      </c>
      <c r="AY611" s="52" t="b">
        <f t="shared" si="211"/>
        <v>0</v>
      </c>
      <c r="AZ611" s="52" t="str">
        <f t="shared" si="212"/>
        <v>10554</v>
      </c>
      <c r="BA611" s="52" t="str">
        <f>VLOOKUP(A611,'BAT Grundtabelle'!A:U,21,0)</f>
        <v>ja</v>
      </c>
      <c r="BB611" s="52" t="str">
        <f t="shared" si="213"/>
        <v>nein</v>
      </c>
      <c r="BC611" s="52" t="str">
        <f t="shared" si="214"/>
        <v>10554</v>
      </c>
      <c r="BD611" s="52" t="str">
        <f t="shared" si="215"/>
        <v>Fischverarbeitungsbetrieb</v>
      </c>
      <c r="BE611" s="52" t="str">
        <f t="shared" si="216"/>
        <v>Unternehmen</v>
      </c>
      <c r="BF611" s="52">
        <f t="shared" si="217"/>
        <v>2</v>
      </c>
    </row>
    <row r="612" spans="1:58" hidden="1" x14ac:dyDescent="0.35">
      <c r="A612" s="107" t="s">
        <v>2294</v>
      </c>
      <c r="B612" s="75" t="s">
        <v>2293</v>
      </c>
      <c r="C612" s="52" t="s">
        <v>3</v>
      </c>
      <c r="D612" s="52" t="s">
        <v>3</v>
      </c>
      <c r="E612" s="52" t="s">
        <v>2</v>
      </c>
      <c r="F612" s="52" t="s">
        <v>2</v>
      </c>
      <c r="G612" s="52" t="s">
        <v>2</v>
      </c>
      <c r="H612" s="52" t="s">
        <v>2</v>
      </c>
      <c r="I612" s="52" t="s">
        <v>3</v>
      </c>
      <c r="J612" s="52">
        <v>1</v>
      </c>
      <c r="K612" s="52" t="s">
        <v>2</v>
      </c>
      <c r="L612" s="52" t="s">
        <v>2</v>
      </c>
      <c r="M612" s="52" t="s">
        <v>2</v>
      </c>
      <c r="N612" s="52" t="s">
        <v>3</v>
      </c>
      <c r="P612" s="52" t="s">
        <v>54</v>
      </c>
      <c r="Q612" s="52" t="str">
        <f t="shared" si="221"/>
        <v>Nein</v>
      </c>
      <c r="R612" s="52" t="str">
        <f t="shared" si="221"/>
        <v>Ja</v>
      </c>
      <c r="S612" s="52" t="str">
        <f t="shared" si="221"/>
        <v>Ja</v>
      </c>
      <c r="T612" s="52" t="str">
        <f t="shared" si="221"/>
        <v>Nein</v>
      </c>
      <c r="U612" s="52" t="str">
        <f t="shared" si="221"/>
        <v>Nein</v>
      </c>
      <c r="V612" s="52" t="str">
        <f t="shared" si="221"/>
        <v>Nein</v>
      </c>
      <c r="W612" s="52" t="str">
        <f t="shared" si="221"/>
        <v>Nein</v>
      </c>
      <c r="X612" s="52" t="str">
        <f t="shared" si="221"/>
        <v>Nein</v>
      </c>
      <c r="Y612" s="52" t="str">
        <f t="shared" si="221"/>
        <v>Nein</v>
      </c>
      <c r="Z612" s="52" t="str">
        <f t="shared" si="221"/>
        <v>Nein</v>
      </c>
      <c r="AA612" s="52" t="str">
        <f t="shared" si="221"/>
        <v>Nein</v>
      </c>
      <c r="AB612" s="52" t="str">
        <f t="shared" si="221"/>
        <v>Nein</v>
      </c>
      <c r="AC612" s="52" t="str">
        <f t="shared" si="221"/>
        <v>Nein</v>
      </c>
      <c r="AD612" s="52" t="str">
        <f t="shared" si="221"/>
        <v>Nein</v>
      </c>
      <c r="AE612" s="52" t="str">
        <f t="shared" si="221"/>
        <v>Nein</v>
      </c>
      <c r="AF612" s="52" t="str">
        <f t="shared" si="221"/>
        <v>Nein</v>
      </c>
      <c r="AG612" s="61" t="str">
        <f>IF(Q612="Ja",VLOOKUP($Q$2,Plausis!A:E,5,0),IF(R612="Ja",VLOOKUP($R$2,Plausis!A:E,5,0),IF(T612="Ja",VLOOKUP($T$2,Plausis!A:E,5,0),IF(U612="Ja",VLOOKUP($U$2,Plausis!A:E,5,0),IF(AA612="Ja",VLOOKUP($AA$2,Plausis!A:E,5,0),IF(AC612="Ja",VLOOKUP($AC$2,Plausis!A:E,5,0),IF(AD612="Ja",VLOOKUP($AD$2,Plausis!A:E,5,0),"")))))))</f>
        <v>Dieser Betrieb ist im Komfort- oder Premium-RS nur ohne Immobilien-RS versicherbar.</v>
      </c>
      <c r="AH612" s="52" t="str">
        <f>IF(Y612="Ja",VLOOKUP($Y$2,Plausis!A:E,5,0),"")</f>
        <v/>
      </c>
      <c r="AI612" s="52" t="str">
        <f t="shared" si="205"/>
        <v>Ja</v>
      </c>
      <c r="AJ612" s="52" t="str">
        <f>IF(S612="Ja",VLOOKUP($S$2,Plausis!A:E,5,0),IF(V612="Ja",VLOOKUP($V$2,Plausis!A:E,5,0),IF(X612="Ja",VLOOKUP($X$2,Plausis!A:E,5,0),"")))</f>
        <v xml:space="preserve">Dieser Betrieb ist nur ohne Immobilien-RS versicherbar. </v>
      </c>
      <c r="AL612" s="52" t="s">
        <v>2</v>
      </c>
      <c r="AM612" s="114">
        <v>45531</v>
      </c>
      <c r="AN612" s="52" t="s">
        <v>4467</v>
      </c>
      <c r="AO612" s="52" t="str">
        <f>VLOOKUP(B612,'BAT Grundtabelle'!B:T,19,0)</f>
        <v>ja</v>
      </c>
      <c r="AP612" s="105" t="str">
        <f t="shared" si="206"/>
        <v>0345</v>
      </c>
      <c r="AQ612" s="52" t="str">
        <f t="shared" si="207"/>
        <v>Fischzucht- und Teichwirtschaftsbetrieb</v>
      </c>
      <c r="AR612" s="52" t="b">
        <f t="shared" si="222"/>
        <v>0</v>
      </c>
      <c r="AS612" s="52" t="b">
        <f t="shared" si="222"/>
        <v>0</v>
      </c>
      <c r="AT612" s="52" t="b">
        <f t="shared" si="222"/>
        <v>0</v>
      </c>
      <c r="AU612" s="52">
        <f t="shared" si="208"/>
        <v>1</v>
      </c>
      <c r="AW612" s="52" t="b">
        <f t="shared" si="209"/>
        <v>0</v>
      </c>
      <c r="AX612" s="52" t="str">
        <f t="shared" si="210"/>
        <v>Unternehmen</v>
      </c>
      <c r="AY612" s="52" t="b">
        <f t="shared" si="211"/>
        <v>0</v>
      </c>
      <c r="AZ612" s="52" t="str">
        <f t="shared" si="212"/>
        <v>0345</v>
      </c>
      <c r="BA612" s="52" t="str">
        <f>VLOOKUP(A612,'BAT Grundtabelle'!A:U,21,0)</f>
        <v>ja</v>
      </c>
      <c r="BB612" s="52" t="str">
        <f t="shared" si="213"/>
        <v>nein</v>
      </c>
      <c r="BC612" s="52" t="str">
        <f t="shared" si="214"/>
        <v>0345</v>
      </c>
      <c r="BD612" s="52" t="str">
        <f t="shared" si="215"/>
        <v>Fischzucht- und Teichwirtschaftsbetrieb</v>
      </c>
      <c r="BE612" s="52" t="str">
        <f t="shared" si="216"/>
        <v>Unternehmen</v>
      </c>
      <c r="BF612" s="52">
        <f t="shared" si="217"/>
        <v>1</v>
      </c>
    </row>
    <row r="613" spans="1:58" hidden="1" x14ac:dyDescent="0.35">
      <c r="A613" s="107" t="s">
        <v>2970</v>
      </c>
      <c r="B613" s="75" t="s">
        <v>127</v>
      </c>
      <c r="C613" s="52" t="s">
        <v>3</v>
      </c>
      <c r="D613" s="52" t="s">
        <v>3</v>
      </c>
      <c r="E613" s="52" t="s">
        <v>2</v>
      </c>
      <c r="F613" s="52" t="s">
        <v>2</v>
      </c>
      <c r="G613" s="52" t="s">
        <v>2</v>
      </c>
      <c r="H613" s="52" t="s">
        <v>2</v>
      </c>
      <c r="I613" s="52" t="s">
        <v>3</v>
      </c>
      <c r="J613" s="52">
        <v>1</v>
      </c>
      <c r="K613" s="52" t="s">
        <v>2</v>
      </c>
      <c r="L613" s="52" t="s">
        <v>2</v>
      </c>
      <c r="M613" s="52" t="s">
        <v>2</v>
      </c>
      <c r="N613" s="52" t="s">
        <v>2</v>
      </c>
      <c r="P613" s="52">
        <v>1197</v>
      </c>
      <c r="Q613" s="52" t="str">
        <f t="shared" ref="Q613:AF622" si="223">IF(ISERROR(FIND(Q$2,$P613,1)),"Nein","Ja")</f>
        <v>Nein</v>
      </c>
      <c r="R613" s="52" t="str">
        <f t="shared" si="223"/>
        <v>Nein</v>
      </c>
      <c r="S613" s="52" t="str">
        <f t="shared" si="223"/>
        <v>Nein</v>
      </c>
      <c r="T613" s="52" t="str">
        <f t="shared" si="223"/>
        <v>Nein</v>
      </c>
      <c r="U613" s="52" t="str">
        <f t="shared" si="223"/>
        <v>Nein</v>
      </c>
      <c r="V613" s="52" t="str">
        <f t="shared" si="223"/>
        <v>Nein</v>
      </c>
      <c r="W613" s="52" t="str">
        <f t="shared" si="223"/>
        <v>Nein</v>
      </c>
      <c r="X613" s="52" t="str">
        <f t="shared" si="223"/>
        <v>Nein</v>
      </c>
      <c r="Y613" s="52" t="str">
        <f t="shared" si="223"/>
        <v>Nein</v>
      </c>
      <c r="Z613" s="52" t="str">
        <f t="shared" si="223"/>
        <v>Nein</v>
      </c>
      <c r="AA613" s="52" t="str">
        <f t="shared" si="223"/>
        <v>Nein</v>
      </c>
      <c r="AB613" s="52" t="str">
        <f t="shared" si="223"/>
        <v>Nein</v>
      </c>
      <c r="AC613" s="52" t="str">
        <f t="shared" si="223"/>
        <v>Nein</v>
      </c>
      <c r="AD613" s="52" t="str">
        <f t="shared" si="223"/>
        <v>Nein</v>
      </c>
      <c r="AE613" s="52" t="str">
        <f t="shared" si="223"/>
        <v>Nein</v>
      </c>
      <c r="AF613" s="52" t="str">
        <f t="shared" si="223"/>
        <v>Nein</v>
      </c>
      <c r="AG613" s="61" t="str">
        <f>IF(Q613="Ja",VLOOKUP($Q$2,Plausis!A:E,5,0),IF(R613="Ja",VLOOKUP($R$2,Plausis!A:E,5,0),IF(T613="Ja",VLOOKUP($T$2,Plausis!A:E,5,0),IF(U613="Ja",VLOOKUP($U$2,Plausis!A:E,5,0),IF(AA613="Ja",VLOOKUP($AA$2,Plausis!A:E,5,0),IF(AC613="Ja",VLOOKUP($AC$2,Plausis!A:E,5,0),IF(AD613="Ja",VLOOKUP($AD$2,Plausis!A:E,5,0),"")))))))</f>
        <v/>
      </c>
      <c r="AH613" s="52" t="str">
        <f>IF(Y613="Ja",VLOOKUP($Y$2,Plausis!A:E,5,0),"")</f>
        <v/>
      </c>
      <c r="AI613" s="52" t="str">
        <f t="shared" si="205"/>
        <v>Ja</v>
      </c>
      <c r="AJ613" s="52" t="str">
        <f>IF(S613="Ja",VLOOKUP($S$2,Plausis!A:E,5,0),IF(V613="Ja",VLOOKUP($V$2,Plausis!A:E,5,0),IF(X613="Ja",VLOOKUP($X$2,Plausis!A:E,5,0),"")))</f>
        <v/>
      </c>
      <c r="AL613" s="52" t="s">
        <v>2</v>
      </c>
      <c r="AM613" s="114">
        <v>45531</v>
      </c>
      <c r="AN613" s="52" t="s">
        <v>4467</v>
      </c>
      <c r="AO613" s="52" t="str">
        <f>VLOOKUP(B613,'BAT Grundtabelle'!B:T,19,0)</f>
        <v>ja</v>
      </c>
      <c r="AP613" s="105" t="str">
        <f t="shared" si="206"/>
        <v>10555</v>
      </c>
      <c r="AQ613" s="52" t="str">
        <f t="shared" si="207"/>
        <v>Fitnesscenter</v>
      </c>
      <c r="AR613" s="52" t="b">
        <f t="shared" si="222"/>
        <v>0</v>
      </c>
      <c r="AS613" s="52" t="b">
        <f t="shared" si="222"/>
        <v>0</v>
      </c>
      <c r="AT613" s="52" t="b">
        <f t="shared" si="222"/>
        <v>0</v>
      </c>
      <c r="AU613" s="52">
        <f t="shared" si="208"/>
        <v>1</v>
      </c>
      <c r="AW613" s="52" t="b">
        <f t="shared" si="209"/>
        <v>0</v>
      </c>
      <c r="AX613" s="52" t="str">
        <f t="shared" si="210"/>
        <v>Unternehmen</v>
      </c>
      <c r="AY613" s="52" t="b">
        <f t="shared" si="211"/>
        <v>0</v>
      </c>
      <c r="AZ613" s="52" t="str">
        <f t="shared" si="212"/>
        <v>10555</v>
      </c>
      <c r="BA613" s="52" t="str">
        <f>VLOOKUP(A613,'BAT Grundtabelle'!A:U,21,0)</f>
        <v>ja</v>
      </c>
      <c r="BB613" s="52" t="str">
        <f t="shared" si="213"/>
        <v>nein</v>
      </c>
      <c r="BC613" s="52" t="str">
        <f t="shared" si="214"/>
        <v>10555</v>
      </c>
      <c r="BD613" s="52" t="str">
        <f t="shared" si="215"/>
        <v>Fitnesscenter</v>
      </c>
      <c r="BE613" s="52" t="str">
        <f t="shared" si="216"/>
        <v>Unternehmen</v>
      </c>
      <c r="BF613" s="52">
        <f t="shared" si="217"/>
        <v>1</v>
      </c>
    </row>
    <row r="614" spans="1:58" hidden="1" x14ac:dyDescent="0.35">
      <c r="A614" s="107" t="s">
        <v>2971</v>
      </c>
      <c r="B614" s="75" t="s">
        <v>1376</v>
      </c>
      <c r="C614" s="52" t="s">
        <v>3</v>
      </c>
      <c r="D614" s="52" t="s">
        <v>3</v>
      </c>
      <c r="E614" s="52" t="s">
        <v>2</v>
      </c>
      <c r="F614" s="52" t="s">
        <v>2</v>
      </c>
      <c r="G614" s="52" t="s">
        <v>2</v>
      </c>
      <c r="H614" s="52" t="s">
        <v>2</v>
      </c>
      <c r="I614" s="52" t="s">
        <v>3</v>
      </c>
      <c r="J614" s="52">
        <v>1</v>
      </c>
      <c r="K614" s="52" t="s">
        <v>2</v>
      </c>
      <c r="L614" s="52" t="s">
        <v>2</v>
      </c>
      <c r="M614" s="52" t="s">
        <v>2</v>
      </c>
      <c r="N614" s="52" t="s">
        <v>3</v>
      </c>
      <c r="P614" s="52" t="s">
        <v>4</v>
      </c>
      <c r="Q614" s="52" t="str">
        <f t="shared" si="223"/>
        <v>Nein</v>
      </c>
      <c r="R614" s="52" t="str">
        <f t="shared" si="223"/>
        <v>Nein</v>
      </c>
      <c r="S614" s="52" t="str">
        <f t="shared" si="223"/>
        <v>Nein</v>
      </c>
      <c r="T614" s="52" t="str">
        <f t="shared" si="223"/>
        <v>Nein</v>
      </c>
      <c r="U614" s="52" t="str">
        <f t="shared" si="223"/>
        <v>Nein</v>
      </c>
      <c r="V614" s="52" t="str">
        <f t="shared" si="223"/>
        <v>Nein</v>
      </c>
      <c r="W614" s="52" t="str">
        <f t="shared" si="223"/>
        <v>Nein</v>
      </c>
      <c r="X614" s="52" t="str">
        <f t="shared" si="223"/>
        <v>Nein</v>
      </c>
      <c r="Y614" s="52" t="str">
        <f t="shared" si="223"/>
        <v>Nein</v>
      </c>
      <c r="Z614" s="52" t="str">
        <f t="shared" si="223"/>
        <v>Nein</v>
      </c>
      <c r="AA614" s="52" t="str">
        <f t="shared" si="223"/>
        <v>Nein</v>
      </c>
      <c r="AB614" s="52" t="str">
        <f t="shared" si="223"/>
        <v>Nein</v>
      </c>
      <c r="AC614" s="52" t="str">
        <f t="shared" si="223"/>
        <v>Nein</v>
      </c>
      <c r="AD614" s="52" t="str">
        <f t="shared" si="223"/>
        <v>Nein</v>
      </c>
      <c r="AE614" s="52" t="str">
        <f t="shared" si="223"/>
        <v>Nein</v>
      </c>
      <c r="AF614" s="52" t="str">
        <f t="shared" si="223"/>
        <v>Nein</v>
      </c>
      <c r="AG614" s="61" t="str">
        <f>IF(Q614="Ja",VLOOKUP($Q$2,Plausis!A:E,5,0),IF(R614="Ja",VLOOKUP($R$2,Plausis!A:E,5,0),IF(T614="Ja",VLOOKUP($T$2,Plausis!A:E,5,0),IF(U614="Ja",VLOOKUP($U$2,Plausis!A:E,5,0),IF(AA614="Ja",VLOOKUP($AA$2,Plausis!A:E,5,0),IF(AC614="Ja",VLOOKUP($AC$2,Plausis!A:E,5,0),IF(AD614="Ja",VLOOKUP($AD$2,Plausis!A:E,5,0),"")))))))</f>
        <v/>
      </c>
      <c r="AH614" s="52" t="str">
        <f>IF(Y614="Ja",VLOOKUP($Y$2,Plausis!A:E,5,0),"")</f>
        <v/>
      </c>
      <c r="AI614" s="52" t="str">
        <f t="shared" si="205"/>
        <v>Ja</v>
      </c>
      <c r="AJ614" s="52" t="str">
        <f>IF(S614="Ja",VLOOKUP($S$2,Plausis!A:E,5,0),IF(V614="Ja",VLOOKUP($V$2,Plausis!A:E,5,0),IF(X614="Ja",VLOOKUP($X$2,Plausis!A:E,5,0),"")))</f>
        <v/>
      </c>
      <c r="AL614" s="52" t="s">
        <v>3</v>
      </c>
      <c r="AM614" s="114">
        <v>45531</v>
      </c>
      <c r="AN614" s="52" t="s">
        <v>4467</v>
      </c>
      <c r="AO614" s="52" t="str">
        <f>VLOOKUP(B614,'BAT Grundtabelle'!B:T,19,0)</f>
        <v>ja</v>
      </c>
      <c r="AP614" s="105" t="str">
        <f t="shared" si="206"/>
        <v>10556</v>
      </c>
      <c r="AQ614" s="52" t="str">
        <f t="shared" si="207"/>
        <v>Fitnessgerätehersteller</v>
      </c>
      <c r="AR614" s="52" t="b">
        <f t="shared" si="222"/>
        <v>0</v>
      </c>
      <c r="AS614" s="52" t="b">
        <f t="shared" si="222"/>
        <v>0</v>
      </c>
      <c r="AT614" s="52" t="b">
        <f t="shared" si="222"/>
        <v>0</v>
      </c>
      <c r="AU614" s="52">
        <f t="shared" si="208"/>
        <v>1</v>
      </c>
      <c r="AW614" s="52" t="b">
        <f t="shared" si="209"/>
        <v>0</v>
      </c>
      <c r="AX614" s="52" t="str">
        <f t="shared" si="210"/>
        <v>Unternehmen</v>
      </c>
      <c r="AY614" s="52" t="b">
        <f t="shared" si="211"/>
        <v>0</v>
      </c>
      <c r="AZ614" s="52" t="str">
        <f t="shared" si="212"/>
        <v>10556</v>
      </c>
      <c r="BA614" s="52" t="str">
        <f>VLOOKUP(A614,'BAT Grundtabelle'!A:U,21,0)</f>
        <v>ja</v>
      </c>
      <c r="BB614" s="52" t="str">
        <f t="shared" si="213"/>
        <v>nein</v>
      </c>
      <c r="BC614" s="52" t="str">
        <f t="shared" si="214"/>
        <v>10556</v>
      </c>
      <c r="BD614" s="52" t="str">
        <f t="shared" si="215"/>
        <v>Fitnessgerätehersteller</v>
      </c>
      <c r="BE614" s="52" t="str">
        <f t="shared" si="216"/>
        <v>Unternehmen</v>
      </c>
      <c r="BF614" s="52">
        <f t="shared" si="217"/>
        <v>1</v>
      </c>
    </row>
    <row r="615" spans="1:58" hidden="1" x14ac:dyDescent="0.35">
      <c r="A615" s="107" t="s">
        <v>2972</v>
      </c>
      <c r="B615" s="75" t="s">
        <v>128</v>
      </c>
      <c r="C615" s="52" t="s">
        <v>3</v>
      </c>
      <c r="D615" s="52" t="s">
        <v>3</v>
      </c>
      <c r="E615" s="52" t="s">
        <v>2</v>
      </c>
      <c r="F615" s="52" t="s">
        <v>2</v>
      </c>
      <c r="G615" s="52" t="s">
        <v>2</v>
      </c>
      <c r="H615" s="52" t="s">
        <v>2</v>
      </c>
      <c r="I615" s="52" t="s">
        <v>3</v>
      </c>
      <c r="J615" s="52">
        <v>1</v>
      </c>
      <c r="K615" s="52" t="s">
        <v>2</v>
      </c>
      <c r="L615" s="52" t="s">
        <v>2</v>
      </c>
      <c r="M615" s="52" t="s">
        <v>2</v>
      </c>
      <c r="N615" s="52" t="s">
        <v>2</v>
      </c>
      <c r="P615" s="52">
        <v>1197</v>
      </c>
      <c r="Q615" s="52" t="str">
        <f t="shared" si="223"/>
        <v>Nein</v>
      </c>
      <c r="R615" s="52" t="str">
        <f t="shared" si="223"/>
        <v>Nein</v>
      </c>
      <c r="S615" s="52" t="str">
        <f t="shared" si="223"/>
        <v>Nein</v>
      </c>
      <c r="T615" s="52" t="str">
        <f t="shared" si="223"/>
        <v>Nein</v>
      </c>
      <c r="U615" s="52" t="str">
        <f t="shared" si="223"/>
        <v>Nein</v>
      </c>
      <c r="V615" s="52" t="str">
        <f t="shared" si="223"/>
        <v>Nein</v>
      </c>
      <c r="W615" s="52" t="str">
        <f t="shared" si="223"/>
        <v>Nein</v>
      </c>
      <c r="X615" s="52" t="str">
        <f t="shared" si="223"/>
        <v>Nein</v>
      </c>
      <c r="Y615" s="52" t="str">
        <f t="shared" si="223"/>
        <v>Nein</v>
      </c>
      <c r="Z615" s="52" t="str">
        <f t="shared" si="223"/>
        <v>Nein</v>
      </c>
      <c r="AA615" s="52" t="str">
        <f t="shared" si="223"/>
        <v>Nein</v>
      </c>
      <c r="AB615" s="52" t="str">
        <f t="shared" si="223"/>
        <v>Nein</v>
      </c>
      <c r="AC615" s="52" t="str">
        <f t="shared" si="223"/>
        <v>Nein</v>
      </c>
      <c r="AD615" s="52" t="str">
        <f t="shared" si="223"/>
        <v>Nein</v>
      </c>
      <c r="AE615" s="52" t="str">
        <f t="shared" si="223"/>
        <v>Nein</v>
      </c>
      <c r="AF615" s="52" t="str">
        <f t="shared" si="223"/>
        <v>Nein</v>
      </c>
      <c r="AG615" s="61" t="str">
        <f>IF(Q615="Ja",VLOOKUP($Q$2,Plausis!A:E,5,0),IF(R615="Ja",VLOOKUP($R$2,Plausis!A:E,5,0),IF(T615="Ja",VLOOKUP($T$2,Plausis!A:E,5,0),IF(U615="Ja",VLOOKUP($U$2,Plausis!A:E,5,0),IF(AA615="Ja",VLOOKUP($AA$2,Plausis!A:E,5,0),IF(AC615="Ja",VLOOKUP($AC$2,Plausis!A:E,5,0),IF(AD615="Ja",VLOOKUP($AD$2,Plausis!A:E,5,0),"")))))))</f>
        <v/>
      </c>
      <c r="AH615" s="52" t="str">
        <f>IF(Y615="Ja",VLOOKUP($Y$2,Plausis!A:E,5,0),"")</f>
        <v/>
      </c>
      <c r="AI615" s="52" t="str">
        <f t="shared" si="205"/>
        <v>Ja</v>
      </c>
      <c r="AJ615" s="52" t="str">
        <f>IF(S615="Ja",VLOOKUP($S$2,Plausis!A:E,5,0),IF(V615="Ja",VLOOKUP($V$2,Plausis!A:E,5,0),IF(X615="Ja",VLOOKUP($X$2,Plausis!A:E,5,0),"")))</f>
        <v/>
      </c>
      <c r="AL615" s="52" t="s">
        <v>2</v>
      </c>
      <c r="AM615" s="114">
        <v>45531</v>
      </c>
      <c r="AN615" s="52" t="s">
        <v>4467</v>
      </c>
      <c r="AO615" s="52" t="str">
        <f>VLOOKUP(B615,'BAT Grundtabelle'!B:T,19,0)</f>
        <v>ja</v>
      </c>
      <c r="AP615" s="105" t="str">
        <f t="shared" si="206"/>
        <v>10557</v>
      </c>
      <c r="AQ615" s="52" t="str">
        <f t="shared" si="207"/>
        <v>Fitnessstudio</v>
      </c>
      <c r="AR615" s="52" t="b">
        <f t="shared" si="222"/>
        <v>0</v>
      </c>
      <c r="AS615" s="52" t="b">
        <f t="shared" si="222"/>
        <v>0</v>
      </c>
      <c r="AT615" s="52" t="b">
        <f t="shared" si="222"/>
        <v>0</v>
      </c>
      <c r="AU615" s="52">
        <f t="shared" si="208"/>
        <v>1</v>
      </c>
      <c r="AW615" s="52" t="b">
        <f t="shared" si="209"/>
        <v>0</v>
      </c>
      <c r="AX615" s="52" t="str">
        <f t="shared" si="210"/>
        <v>Unternehmen</v>
      </c>
      <c r="AY615" s="52" t="b">
        <f t="shared" si="211"/>
        <v>0</v>
      </c>
      <c r="AZ615" s="52" t="str">
        <f t="shared" si="212"/>
        <v>10557</v>
      </c>
      <c r="BA615" s="52" t="str">
        <f>VLOOKUP(A615,'BAT Grundtabelle'!A:U,21,0)</f>
        <v>ja</v>
      </c>
      <c r="BB615" s="52" t="str">
        <f t="shared" si="213"/>
        <v>nein</v>
      </c>
      <c r="BC615" s="52" t="str">
        <f t="shared" si="214"/>
        <v>10557</v>
      </c>
      <c r="BD615" s="52" t="str">
        <f t="shared" si="215"/>
        <v>Fitnessstudio</v>
      </c>
      <c r="BE615" s="52" t="str">
        <f t="shared" si="216"/>
        <v>Unternehmen</v>
      </c>
      <c r="BF615" s="52">
        <f t="shared" si="217"/>
        <v>1</v>
      </c>
    </row>
    <row r="616" spans="1:58" hidden="1" x14ac:dyDescent="0.35">
      <c r="A616" s="107" t="s">
        <v>2973</v>
      </c>
      <c r="B616" s="75" t="s">
        <v>456</v>
      </c>
      <c r="C616" s="52" t="s">
        <v>3</v>
      </c>
      <c r="D616" s="52" t="s">
        <v>3</v>
      </c>
      <c r="E616" s="52" t="s">
        <v>2</v>
      </c>
      <c r="F616" s="52" t="s">
        <v>2</v>
      </c>
      <c r="G616" s="52" t="s">
        <v>2</v>
      </c>
      <c r="H616" s="52" t="s">
        <v>2</v>
      </c>
      <c r="I616" s="52" t="s">
        <v>3</v>
      </c>
      <c r="J616" s="52">
        <v>1</v>
      </c>
      <c r="K616" s="52" t="s">
        <v>2</v>
      </c>
      <c r="L616" s="52" t="s">
        <v>2</v>
      </c>
      <c r="M616" s="52" t="s">
        <v>2</v>
      </c>
      <c r="N616" s="52" t="s">
        <v>3</v>
      </c>
      <c r="P616" s="52" t="s">
        <v>4</v>
      </c>
      <c r="Q616" s="52" t="str">
        <f t="shared" si="223"/>
        <v>Nein</v>
      </c>
      <c r="R616" s="52" t="str">
        <f t="shared" si="223"/>
        <v>Nein</v>
      </c>
      <c r="S616" s="52" t="str">
        <f t="shared" si="223"/>
        <v>Nein</v>
      </c>
      <c r="T616" s="52" t="str">
        <f t="shared" si="223"/>
        <v>Nein</v>
      </c>
      <c r="U616" s="52" t="str">
        <f t="shared" si="223"/>
        <v>Nein</v>
      </c>
      <c r="V616" s="52" t="str">
        <f t="shared" si="223"/>
        <v>Nein</v>
      </c>
      <c r="W616" s="52" t="str">
        <f t="shared" si="223"/>
        <v>Nein</v>
      </c>
      <c r="X616" s="52" t="str">
        <f t="shared" si="223"/>
        <v>Nein</v>
      </c>
      <c r="Y616" s="52" t="str">
        <f t="shared" si="223"/>
        <v>Nein</v>
      </c>
      <c r="Z616" s="52" t="str">
        <f t="shared" si="223"/>
        <v>Nein</v>
      </c>
      <c r="AA616" s="52" t="str">
        <f t="shared" si="223"/>
        <v>Nein</v>
      </c>
      <c r="AB616" s="52" t="str">
        <f t="shared" si="223"/>
        <v>Nein</v>
      </c>
      <c r="AC616" s="52" t="str">
        <f t="shared" si="223"/>
        <v>Nein</v>
      </c>
      <c r="AD616" s="52" t="str">
        <f t="shared" si="223"/>
        <v>Nein</v>
      </c>
      <c r="AE616" s="52" t="str">
        <f t="shared" si="223"/>
        <v>Nein</v>
      </c>
      <c r="AF616" s="52" t="str">
        <f t="shared" si="223"/>
        <v>Nein</v>
      </c>
      <c r="AG616" s="61" t="str">
        <f>IF(Q616="Ja",VLOOKUP($Q$2,Plausis!A:E,5,0),IF(R616="Ja",VLOOKUP($R$2,Plausis!A:E,5,0),IF(T616="Ja",VLOOKUP($T$2,Plausis!A:E,5,0),IF(U616="Ja",VLOOKUP($U$2,Plausis!A:E,5,0),IF(AA616="Ja",VLOOKUP($AA$2,Plausis!A:E,5,0),IF(AC616="Ja",VLOOKUP($AC$2,Plausis!A:E,5,0),IF(AD616="Ja",VLOOKUP($AD$2,Plausis!A:E,5,0),"")))))))</f>
        <v/>
      </c>
      <c r="AH616" s="52" t="str">
        <f>IF(Y616="Ja",VLOOKUP($Y$2,Plausis!A:E,5,0),"")</f>
        <v/>
      </c>
      <c r="AI616" s="52" t="str">
        <f t="shared" si="205"/>
        <v>Ja</v>
      </c>
      <c r="AJ616" s="52" t="str">
        <f>IF(S616="Ja",VLOOKUP($S$2,Plausis!A:E,5,0),IF(V616="Ja",VLOOKUP($V$2,Plausis!A:E,5,0),IF(X616="Ja",VLOOKUP($X$2,Plausis!A:E,5,0),"")))</f>
        <v/>
      </c>
      <c r="AL616" s="52" t="s">
        <v>3</v>
      </c>
      <c r="AM616" s="114">
        <v>45531</v>
      </c>
      <c r="AN616" s="52" t="s">
        <v>4467</v>
      </c>
      <c r="AO616" s="52" t="str">
        <f>VLOOKUP(B616,'BAT Grundtabelle'!B:T,19,0)</f>
        <v>ja</v>
      </c>
      <c r="AP616" s="105" t="str">
        <f t="shared" si="206"/>
        <v>10558</v>
      </c>
      <c r="AQ616" s="52" t="str">
        <f t="shared" si="207"/>
        <v>Flaschnerei</v>
      </c>
      <c r="AR616" s="52" t="b">
        <f t="shared" si="222"/>
        <v>0</v>
      </c>
      <c r="AS616" s="52" t="b">
        <f t="shared" si="222"/>
        <v>0</v>
      </c>
      <c r="AT616" s="52" t="b">
        <f t="shared" si="222"/>
        <v>0</v>
      </c>
      <c r="AU616" s="52">
        <f t="shared" si="208"/>
        <v>1</v>
      </c>
      <c r="AW616" s="52" t="b">
        <f t="shared" si="209"/>
        <v>0</v>
      </c>
      <c r="AX616" s="52" t="str">
        <f t="shared" si="210"/>
        <v>Unternehmen</v>
      </c>
      <c r="AY616" s="52" t="b">
        <f t="shared" si="211"/>
        <v>0</v>
      </c>
      <c r="AZ616" s="52" t="str">
        <f t="shared" si="212"/>
        <v>10558</v>
      </c>
      <c r="BA616" s="52" t="str">
        <f>VLOOKUP(A616,'BAT Grundtabelle'!A:U,21,0)</f>
        <v>ja</v>
      </c>
      <c r="BB616" s="52" t="str">
        <f t="shared" si="213"/>
        <v>nein</v>
      </c>
      <c r="BC616" s="52" t="str">
        <f t="shared" si="214"/>
        <v>10558</v>
      </c>
      <c r="BD616" s="52" t="str">
        <f t="shared" si="215"/>
        <v>Flaschnerei</v>
      </c>
      <c r="BE616" s="52" t="str">
        <f t="shared" si="216"/>
        <v>Unternehmen</v>
      </c>
      <c r="BF616" s="52">
        <f t="shared" si="217"/>
        <v>1</v>
      </c>
    </row>
    <row r="617" spans="1:58" hidden="1" x14ac:dyDescent="0.35">
      <c r="A617" s="107" t="s">
        <v>2974</v>
      </c>
      <c r="B617" s="75" t="s">
        <v>776</v>
      </c>
      <c r="C617" s="52" t="s">
        <v>3</v>
      </c>
      <c r="D617" s="52" t="s">
        <v>3</v>
      </c>
      <c r="E617" s="52" t="s">
        <v>2</v>
      </c>
      <c r="F617" s="52" t="s">
        <v>2</v>
      </c>
      <c r="G617" s="52" t="s">
        <v>2</v>
      </c>
      <c r="H617" s="52" t="s">
        <v>2</v>
      </c>
      <c r="I617" s="52" t="s">
        <v>3</v>
      </c>
      <c r="J617" s="52">
        <v>3</v>
      </c>
      <c r="K617" s="52" t="s">
        <v>2</v>
      </c>
      <c r="L617" s="52" t="s">
        <v>2</v>
      </c>
      <c r="M617" s="52" t="s">
        <v>2</v>
      </c>
      <c r="N617" s="52" t="s">
        <v>3</v>
      </c>
      <c r="P617" s="52" t="s">
        <v>57</v>
      </c>
      <c r="Q617" s="52" t="str">
        <f t="shared" si="223"/>
        <v>Nein</v>
      </c>
      <c r="R617" s="52" t="str">
        <f t="shared" si="223"/>
        <v>Nein</v>
      </c>
      <c r="S617" s="52" t="str">
        <f t="shared" si="223"/>
        <v>Nein</v>
      </c>
      <c r="T617" s="52" t="str">
        <f t="shared" si="223"/>
        <v>Ja</v>
      </c>
      <c r="U617" s="52" t="str">
        <f t="shared" si="223"/>
        <v>Nein</v>
      </c>
      <c r="V617" s="52" t="str">
        <f t="shared" si="223"/>
        <v>Nein</v>
      </c>
      <c r="W617" s="52" t="str">
        <f t="shared" si="223"/>
        <v>Nein</v>
      </c>
      <c r="X617" s="52" t="str">
        <f t="shared" si="223"/>
        <v>Ja</v>
      </c>
      <c r="Y617" s="52" t="str">
        <f t="shared" si="223"/>
        <v>Nein</v>
      </c>
      <c r="Z617" s="52" t="str">
        <f t="shared" si="223"/>
        <v>Nein</v>
      </c>
      <c r="AA617" s="52" t="str">
        <f t="shared" si="223"/>
        <v>Nein</v>
      </c>
      <c r="AB617" s="52" t="str">
        <f t="shared" si="223"/>
        <v>Nein</v>
      </c>
      <c r="AC617" s="52" t="str">
        <f t="shared" si="223"/>
        <v>Nein</v>
      </c>
      <c r="AD617" s="52" t="str">
        <f t="shared" si="223"/>
        <v>Nein</v>
      </c>
      <c r="AE617" s="52" t="str">
        <f t="shared" si="223"/>
        <v>Nein</v>
      </c>
      <c r="AF617" s="52" t="str">
        <f t="shared" si="223"/>
        <v>Nein</v>
      </c>
      <c r="AG617" s="61" t="str">
        <f>IF(Q617="Ja",VLOOKUP($Q$2,Plausis!A:E,5,0),IF(R617="Ja",VLOOKUP($R$2,Plausis!A:E,5,0),IF(T617="Ja",VLOOKUP($T$2,Plausis!A:E,5,0),IF(U617="Ja",VLOOKUP($U$2,Plausis!A:E,5,0),IF(AA617="Ja",VLOOKUP($AA$2,Plausis!A:E,5,0),IF(AC617="Ja",VLOOKUP($AC$2,Plausis!A:E,5,0),IF(AD617="Ja",VLOOKUP($AD$2,Plausis!A:E,5,0),"")))))))</f>
        <v>Dieser Betrieb ist nur im Komfort-RS ohne ergänzenden Spezial-Straf-RS versicherbar.</v>
      </c>
      <c r="AH617" s="52" t="str">
        <f>IF(Y617="Ja",VLOOKUP($Y$2,Plausis!A:E,5,0),"")</f>
        <v/>
      </c>
      <c r="AI617" s="52" t="str">
        <f t="shared" si="205"/>
        <v>Nein</v>
      </c>
      <c r="AJ617" s="52" t="str">
        <f>IF(S617="Ja",VLOOKUP($S$2,Plausis!A:E,5,0),IF(V617="Ja",VLOOKUP($V$2,Plausis!A:E,5,0),IF(X617="Ja",VLOOKUP($X$2,Plausis!A:E,5,0),"")))</f>
        <v>Dieser Betrieb kann nur ohne ergänzenden Spezial-Straf-RS versichert werden.</v>
      </c>
      <c r="AL617" s="52" t="s">
        <v>2</v>
      </c>
      <c r="AM617" s="114">
        <v>45531</v>
      </c>
      <c r="AN617" s="52" t="s">
        <v>4467</v>
      </c>
      <c r="AO617" s="52" t="str">
        <f>VLOOKUP(B617,'BAT Grundtabelle'!B:T,19,0)</f>
        <v>ja</v>
      </c>
      <c r="AP617" s="105" t="str">
        <f t="shared" si="206"/>
        <v>10559</v>
      </c>
      <c r="AQ617" s="52" t="str">
        <f t="shared" si="207"/>
        <v>Fleisch- und Wurstwarenfabrik</v>
      </c>
      <c r="AR617" s="52" t="b">
        <f t="shared" si="222"/>
        <v>0</v>
      </c>
      <c r="AS617" s="52" t="b">
        <f t="shared" si="222"/>
        <v>0</v>
      </c>
      <c r="AT617" s="52" t="b">
        <f t="shared" si="222"/>
        <v>0</v>
      </c>
      <c r="AU617" s="52">
        <f t="shared" si="208"/>
        <v>3</v>
      </c>
      <c r="AW617" s="52" t="b">
        <f t="shared" si="209"/>
        <v>0</v>
      </c>
      <c r="AX617" s="52" t="str">
        <f t="shared" si="210"/>
        <v>Unternehmen</v>
      </c>
      <c r="AY617" s="52" t="b">
        <f t="shared" si="211"/>
        <v>0</v>
      </c>
      <c r="AZ617" s="52" t="str">
        <f t="shared" si="212"/>
        <v>10559</v>
      </c>
      <c r="BA617" s="52" t="str">
        <f>VLOOKUP(A617,'BAT Grundtabelle'!A:U,21,0)</f>
        <v>ja</v>
      </c>
      <c r="BB617" s="52" t="str">
        <f t="shared" si="213"/>
        <v>nein</v>
      </c>
      <c r="BC617" s="52" t="str">
        <f t="shared" si="214"/>
        <v>10559</v>
      </c>
      <c r="BD617" s="52" t="str">
        <f t="shared" si="215"/>
        <v>Fleisch- und Wurstwarenfabrik</v>
      </c>
      <c r="BE617" s="52" t="str">
        <f t="shared" si="216"/>
        <v>Unternehmen</v>
      </c>
      <c r="BF617" s="52">
        <f t="shared" si="217"/>
        <v>3</v>
      </c>
    </row>
    <row r="618" spans="1:58" hidden="1" x14ac:dyDescent="0.35">
      <c r="A618" s="107" t="s">
        <v>2149</v>
      </c>
      <c r="B618" s="75" t="s">
        <v>2148</v>
      </c>
      <c r="C618" s="52" t="s">
        <v>3</v>
      </c>
      <c r="D618" s="52" t="s">
        <v>3</v>
      </c>
      <c r="E618" s="52" t="s">
        <v>2</v>
      </c>
      <c r="F618" s="52" t="s">
        <v>2</v>
      </c>
      <c r="G618" s="52" t="s">
        <v>2</v>
      </c>
      <c r="H618" s="52" t="s">
        <v>2</v>
      </c>
      <c r="I618" s="52" t="s">
        <v>3</v>
      </c>
      <c r="J618" s="52">
        <v>3</v>
      </c>
      <c r="K618" s="52" t="s">
        <v>2</v>
      </c>
      <c r="L618" s="52" t="s">
        <v>2</v>
      </c>
      <c r="M618" s="52" t="s">
        <v>2</v>
      </c>
      <c r="N618" s="52" t="s">
        <v>3</v>
      </c>
      <c r="O618" s="52" t="s">
        <v>2412</v>
      </c>
      <c r="P618" s="52" t="s">
        <v>57</v>
      </c>
      <c r="Q618" s="52" t="str">
        <f t="shared" si="223"/>
        <v>Nein</v>
      </c>
      <c r="R618" s="52" t="str">
        <f t="shared" si="223"/>
        <v>Nein</v>
      </c>
      <c r="S618" s="52" t="str">
        <f t="shared" si="223"/>
        <v>Nein</v>
      </c>
      <c r="T618" s="52" t="str">
        <f t="shared" si="223"/>
        <v>Ja</v>
      </c>
      <c r="U618" s="52" t="str">
        <f t="shared" si="223"/>
        <v>Nein</v>
      </c>
      <c r="V618" s="52" t="str">
        <f t="shared" si="223"/>
        <v>Nein</v>
      </c>
      <c r="W618" s="52" t="str">
        <f t="shared" si="223"/>
        <v>Nein</v>
      </c>
      <c r="X618" s="52" t="str">
        <f t="shared" si="223"/>
        <v>Ja</v>
      </c>
      <c r="Y618" s="52" t="str">
        <f t="shared" si="223"/>
        <v>Nein</v>
      </c>
      <c r="Z618" s="52" t="str">
        <f t="shared" si="223"/>
        <v>Nein</v>
      </c>
      <c r="AA618" s="52" t="str">
        <f t="shared" si="223"/>
        <v>Nein</v>
      </c>
      <c r="AB618" s="52" t="str">
        <f t="shared" si="223"/>
        <v>Nein</v>
      </c>
      <c r="AC618" s="52" t="str">
        <f t="shared" si="223"/>
        <v>Nein</v>
      </c>
      <c r="AD618" s="52" t="str">
        <f t="shared" si="223"/>
        <v>Nein</v>
      </c>
      <c r="AE618" s="52" t="str">
        <f t="shared" si="223"/>
        <v>Nein</v>
      </c>
      <c r="AF618" s="52" t="str">
        <f t="shared" si="223"/>
        <v>Nein</v>
      </c>
      <c r="AG618" s="61" t="str">
        <f>IF(Q618="Ja",VLOOKUP($Q$2,Plausis!A:E,5,0),IF(R618="Ja",VLOOKUP($R$2,Plausis!A:E,5,0),IF(T618="Ja",VLOOKUP($T$2,Plausis!A:E,5,0),IF(U618="Ja",VLOOKUP($U$2,Plausis!A:E,5,0),IF(AA618="Ja",VLOOKUP($AA$2,Plausis!A:E,5,0),IF(AC618="Ja",VLOOKUP($AC$2,Plausis!A:E,5,0),IF(AD618="Ja",VLOOKUP($AD$2,Plausis!A:E,5,0),"")))))))</f>
        <v>Dieser Betrieb ist nur im Komfort-RS ohne ergänzenden Spezial-Straf-RS versicherbar.</v>
      </c>
      <c r="AH618" s="52" t="str">
        <f>IF(Y618="Ja",VLOOKUP($Y$2,Plausis!A:E,5,0),"")</f>
        <v/>
      </c>
      <c r="AI618" s="52" t="str">
        <f t="shared" si="205"/>
        <v>Nein</v>
      </c>
      <c r="AJ618" s="52" t="str">
        <f>IF(S618="Ja",VLOOKUP($S$2,Plausis!A:E,5,0),IF(V618="Ja",VLOOKUP($V$2,Plausis!A:E,5,0),IF(X618="Ja",VLOOKUP($X$2,Plausis!A:E,5,0),"")))</f>
        <v>Dieser Betrieb kann nur ohne ergänzenden Spezial-Straf-RS versichert werden.</v>
      </c>
      <c r="AL618" s="52" t="s">
        <v>3</v>
      </c>
      <c r="AM618" s="114">
        <v>45531</v>
      </c>
      <c r="AN618" s="52" t="s">
        <v>4467</v>
      </c>
      <c r="AO618" s="52" t="str">
        <f>VLOOKUP(B618,'BAT Grundtabelle'!B:T,19,0)</f>
        <v>ja</v>
      </c>
      <c r="AP618" s="105" t="str">
        <f t="shared" si="206"/>
        <v>2121</v>
      </c>
      <c r="AQ618" s="52" t="str">
        <f t="shared" si="207"/>
        <v>Fleisch- und Wurstwarenhersteller</v>
      </c>
      <c r="AR618" s="52" t="b">
        <f t="shared" si="222"/>
        <v>0</v>
      </c>
      <c r="AS618" s="52" t="b">
        <f t="shared" si="222"/>
        <v>0</v>
      </c>
      <c r="AT618" s="52" t="b">
        <f t="shared" si="222"/>
        <v>0</v>
      </c>
      <c r="AU618" s="52">
        <f t="shared" si="208"/>
        <v>3</v>
      </c>
      <c r="AW618" s="52" t="b">
        <f t="shared" si="209"/>
        <v>0</v>
      </c>
      <c r="AX618" s="52" t="str">
        <f t="shared" si="210"/>
        <v>Unternehmen</v>
      </c>
      <c r="AY618" s="52" t="b">
        <f t="shared" si="211"/>
        <v>0</v>
      </c>
      <c r="AZ618" s="52" t="str">
        <f t="shared" si="212"/>
        <v>2121</v>
      </c>
      <c r="BA618" s="52" t="str">
        <f>VLOOKUP(A618,'BAT Grundtabelle'!A:U,21,0)</f>
        <v>ja</v>
      </c>
      <c r="BB618" s="52" t="str">
        <f t="shared" si="213"/>
        <v>nein</v>
      </c>
      <c r="BC618" s="52" t="str">
        <f t="shared" si="214"/>
        <v>2121</v>
      </c>
      <c r="BD618" s="52" t="str">
        <f t="shared" si="215"/>
        <v>Fleisch- und Wurstwarenhersteller</v>
      </c>
      <c r="BE618" s="52" t="str">
        <f t="shared" si="216"/>
        <v>Unternehmen</v>
      </c>
      <c r="BF618" s="52">
        <f t="shared" si="217"/>
        <v>3</v>
      </c>
    </row>
    <row r="619" spans="1:58" hidden="1" x14ac:dyDescent="0.35">
      <c r="A619" s="107" t="s">
        <v>2975</v>
      </c>
      <c r="B619" s="75" t="s">
        <v>1127</v>
      </c>
      <c r="C619" s="52" t="s">
        <v>3</v>
      </c>
      <c r="D619" s="52" t="s">
        <v>3</v>
      </c>
      <c r="E619" s="52" t="s">
        <v>2</v>
      </c>
      <c r="F619" s="52" t="s">
        <v>2</v>
      </c>
      <c r="G619" s="52" t="s">
        <v>2</v>
      </c>
      <c r="H619" s="52" t="s">
        <v>2</v>
      </c>
      <c r="I619" s="52" t="s">
        <v>3</v>
      </c>
      <c r="J619" s="52">
        <v>1</v>
      </c>
      <c r="K619" s="52" t="s">
        <v>2</v>
      </c>
      <c r="L619" s="52" t="s">
        <v>2</v>
      </c>
      <c r="M619" s="52" t="s">
        <v>2</v>
      </c>
      <c r="N619" s="52" t="s">
        <v>3</v>
      </c>
      <c r="P619" s="52" t="s">
        <v>4</v>
      </c>
      <c r="Q619" s="52" t="str">
        <f t="shared" si="223"/>
        <v>Nein</v>
      </c>
      <c r="R619" s="52" t="str">
        <f t="shared" si="223"/>
        <v>Nein</v>
      </c>
      <c r="S619" s="52" t="str">
        <f t="shared" si="223"/>
        <v>Nein</v>
      </c>
      <c r="T619" s="52" t="str">
        <f t="shared" si="223"/>
        <v>Nein</v>
      </c>
      <c r="U619" s="52" t="str">
        <f t="shared" si="223"/>
        <v>Nein</v>
      </c>
      <c r="V619" s="52" t="str">
        <f t="shared" si="223"/>
        <v>Nein</v>
      </c>
      <c r="W619" s="52" t="str">
        <f t="shared" si="223"/>
        <v>Nein</v>
      </c>
      <c r="X619" s="52" t="str">
        <f t="shared" si="223"/>
        <v>Nein</v>
      </c>
      <c r="Y619" s="52" t="str">
        <f t="shared" si="223"/>
        <v>Nein</v>
      </c>
      <c r="Z619" s="52" t="str">
        <f t="shared" si="223"/>
        <v>Nein</v>
      </c>
      <c r="AA619" s="52" t="str">
        <f t="shared" si="223"/>
        <v>Nein</v>
      </c>
      <c r="AB619" s="52" t="str">
        <f t="shared" si="223"/>
        <v>Nein</v>
      </c>
      <c r="AC619" s="52" t="str">
        <f t="shared" si="223"/>
        <v>Nein</v>
      </c>
      <c r="AD619" s="52" t="str">
        <f t="shared" si="223"/>
        <v>Nein</v>
      </c>
      <c r="AE619" s="52" t="str">
        <f t="shared" si="223"/>
        <v>Nein</v>
      </c>
      <c r="AF619" s="52" t="str">
        <f t="shared" si="223"/>
        <v>Nein</v>
      </c>
      <c r="AG619" s="61" t="str">
        <f>IF(Q619="Ja",VLOOKUP($Q$2,Plausis!A:E,5,0),IF(R619="Ja",VLOOKUP($R$2,Plausis!A:E,5,0),IF(T619="Ja",VLOOKUP($T$2,Plausis!A:E,5,0),IF(U619="Ja",VLOOKUP($U$2,Plausis!A:E,5,0),IF(AA619="Ja",VLOOKUP($AA$2,Plausis!A:E,5,0),IF(AC619="Ja",VLOOKUP($AC$2,Plausis!A:E,5,0),IF(AD619="Ja",VLOOKUP($AD$2,Plausis!A:E,5,0),"")))))))</f>
        <v/>
      </c>
      <c r="AH619" s="52" t="str">
        <f>IF(Y619="Ja",VLOOKUP($Y$2,Plausis!A:E,5,0),"")</f>
        <v/>
      </c>
      <c r="AI619" s="52" t="str">
        <f t="shared" si="205"/>
        <v>Ja</v>
      </c>
      <c r="AJ619" s="52" t="str">
        <f>IF(S619="Ja",VLOOKUP($S$2,Plausis!A:E,5,0),IF(V619="Ja",VLOOKUP($V$2,Plausis!A:E,5,0),IF(X619="Ja",VLOOKUP($X$2,Plausis!A:E,5,0),"")))</f>
        <v/>
      </c>
      <c r="AL619" s="52" t="s">
        <v>2</v>
      </c>
      <c r="AM619" s="114">
        <v>45531</v>
      </c>
      <c r="AN619" s="52" t="s">
        <v>4467</v>
      </c>
      <c r="AO619" s="52" t="str">
        <f>VLOOKUP(B619,'BAT Grundtabelle'!B:T,19,0)</f>
        <v>ja</v>
      </c>
      <c r="AP619" s="105" t="str">
        <f t="shared" si="206"/>
        <v>10560</v>
      </c>
      <c r="AQ619" s="52" t="str">
        <f t="shared" si="207"/>
        <v>Fleischereibedarfshandel</v>
      </c>
      <c r="AR619" s="52" t="b">
        <f t="shared" si="222"/>
        <v>0</v>
      </c>
      <c r="AS619" s="52" t="b">
        <f t="shared" si="222"/>
        <v>0</v>
      </c>
      <c r="AT619" s="52" t="b">
        <f t="shared" si="222"/>
        <v>0</v>
      </c>
      <c r="AU619" s="52">
        <f t="shared" si="208"/>
        <v>1</v>
      </c>
      <c r="AW619" s="52" t="b">
        <f t="shared" si="209"/>
        <v>0</v>
      </c>
      <c r="AX619" s="52" t="str">
        <f t="shared" si="210"/>
        <v>Unternehmen</v>
      </c>
      <c r="AY619" s="52" t="b">
        <f t="shared" si="211"/>
        <v>0</v>
      </c>
      <c r="AZ619" s="52" t="str">
        <f t="shared" si="212"/>
        <v>10560</v>
      </c>
      <c r="BA619" s="52" t="str">
        <f>VLOOKUP(A619,'BAT Grundtabelle'!A:U,21,0)</f>
        <v>ja</v>
      </c>
      <c r="BB619" s="52" t="str">
        <f t="shared" si="213"/>
        <v>nein</v>
      </c>
      <c r="BC619" s="52" t="str">
        <f t="shared" si="214"/>
        <v>10560</v>
      </c>
      <c r="BD619" s="52" t="str">
        <f t="shared" si="215"/>
        <v>Fleischereibedarfshandel</v>
      </c>
      <c r="BE619" s="52" t="str">
        <f t="shared" si="216"/>
        <v>Unternehmen</v>
      </c>
      <c r="BF619" s="52">
        <f t="shared" si="217"/>
        <v>1</v>
      </c>
    </row>
    <row r="620" spans="1:58" hidden="1" x14ac:dyDescent="0.35">
      <c r="A620" s="107" t="s">
        <v>2976</v>
      </c>
      <c r="B620" s="75" t="s">
        <v>307</v>
      </c>
      <c r="C620" s="52" t="s">
        <v>3</v>
      </c>
      <c r="D620" s="52" t="s">
        <v>3</v>
      </c>
      <c r="E620" s="52" t="s">
        <v>2</v>
      </c>
      <c r="F620" s="52" t="s">
        <v>2</v>
      </c>
      <c r="G620" s="52" t="s">
        <v>2</v>
      </c>
      <c r="H620" s="52" t="s">
        <v>2</v>
      </c>
      <c r="I620" s="52" t="s">
        <v>3</v>
      </c>
      <c r="J620" s="52">
        <v>2</v>
      </c>
      <c r="K620" s="52" t="s">
        <v>2</v>
      </c>
      <c r="L620" s="52" t="s">
        <v>2</v>
      </c>
      <c r="M620" s="52" t="s">
        <v>2</v>
      </c>
      <c r="N620" s="52" t="s">
        <v>3</v>
      </c>
      <c r="P620" s="52" t="s">
        <v>4</v>
      </c>
      <c r="Q620" s="52" t="str">
        <f t="shared" si="223"/>
        <v>Nein</v>
      </c>
      <c r="R620" s="52" t="str">
        <f t="shared" si="223"/>
        <v>Nein</v>
      </c>
      <c r="S620" s="52" t="str">
        <f t="shared" si="223"/>
        <v>Nein</v>
      </c>
      <c r="T620" s="52" t="str">
        <f t="shared" si="223"/>
        <v>Nein</v>
      </c>
      <c r="U620" s="52" t="str">
        <f t="shared" si="223"/>
        <v>Nein</v>
      </c>
      <c r="V620" s="52" t="str">
        <f t="shared" si="223"/>
        <v>Nein</v>
      </c>
      <c r="W620" s="52" t="str">
        <f t="shared" si="223"/>
        <v>Nein</v>
      </c>
      <c r="X620" s="52" t="str">
        <f t="shared" si="223"/>
        <v>Nein</v>
      </c>
      <c r="Y620" s="52" t="str">
        <f t="shared" si="223"/>
        <v>Nein</v>
      </c>
      <c r="Z620" s="52" t="str">
        <f t="shared" si="223"/>
        <v>Nein</v>
      </c>
      <c r="AA620" s="52" t="str">
        <f t="shared" si="223"/>
        <v>Nein</v>
      </c>
      <c r="AB620" s="52" t="str">
        <f t="shared" si="223"/>
        <v>Nein</v>
      </c>
      <c r="AC620" s="52" t="str">
        <f t="shared" si="223"/>
        <v>Nein</v>
      </c>
      <c r="AD620" s="52" t="str">
        <f t="shared" si="223"/>
        <v>Nein</v>
      </c>
      <c r="AE620" s="52" t="str">
        <f t="shared" si="223"/>
        <v>Nein</v>
      </c>
      <c r="AF620" s="52" t="str">
        <f t="shared" si="223"/>
        <v>Nein</v>
      </c>
      <c r="AG620" s="61" t="str">
        <f>IF(Q620="Ja",VLOOKUP($Q$2,Plausis!A:E,5,0),IF(R620="Ja",VLOOKUP($R$2,Plausis!A:E,5,0),IF(T620="Ja",VLOOKUP($T$2,Plausis!A:E,5,0),IF(U620="Ja",VLOOKUP($U$2,Plausis!A:E,5,0),IF(AA620="Ja",VLOOKUP($AA$2,Plausis!A:E,5,0),IF(AC620="Ja",VLOOKUP($AC$2,Plausis!A:E,5,0),IF(AD620="Ja",VLOOKUP($AD$2,Plausis!A:E,5,0),"")))))))</f>
        <v/>
      </c>
      <c r="AH620" s="52" t="str">
        <f>IF(Y620="Ja",VLOOKUP($Y$2,Plausis!A:E,5,0),"")</f>
        <v/>
      </c>
      <c r="AI620" s="52" t="str">
        <f t="shared" si="205"/>
        <v>Ja</v>
      </c>
      <c r="AJ620" s="52" t="str">
        <f>IF(S620="Ja",VLOOKUP($S$2,Plausis!A:E,5,0),IF(V620="Ja",VLOOKUP($V$2,Plausis!A:E,5,0),IF(X620="Ja",VLOOKUP($X$2,Plausis!A:E,5,0),"")))</f>
        <v/>
      </c>
      <c r="AL620" s="52" t="s">
        <v>2</v>
      </c>
      <c r="AM620" s="114">
        <v>45531</v>
      </c>
      <c r="AN620" s="52" t="s">
        <v>4467</v>
      </c>
      <c r="AO620" s="52" t="str">
        <f>VLOOKUP(B620,'BAT Grundtabelle'!B:T,19,0)</f>
        <v>ja</v>
      </c>
      <c r="AP620" s="105" t="str">
        <f t="shared" si="206"/>
        <v>10561</v>
      </c>
      <c r="AQ620" s="52" t="str">
        <f t="shared" si="207"/>
        <v>Fliesen- und Tonwarenhersteller</v>
      </c>
      <c r="AR620" s="52" t="b">
        <f t="shared" si="222"/>
        <v>0</v>
      </c>
      <c r="AS620" s="52" t="b">
        <f t="shared" si="222"/>
        <v>0</v>
      </c>
      <c r="AT620" s="52" t="b">
        <f t="shared" si="222"/>
        <v>0</v>
      </c>
      <c r="AU620" s="52">
        <f t="shared" si="208"/>
        <v>2</v>
      </c>
      <c r="AW620" s="52" t="b">
        <f t="shared" si="209"/>
        <v>0</v>
      </c>
      <c r="AX620" s="52" t="str">
        <f t="shared" si="210"/>
        <v>Unternehmen</v>
      </c>
      <c r="AY620" s="52" t="b">
        <f t="shared" si="211"/>
        <v>0</v>
      </c>
      <c r="AZ620" s="52" t="str">
        <f t="shared" si="212"/>
        <v>10561</v>
      </c>
      <c r="BA620" s="52" t="str">
        <f>VLOOKUP(A620,'BAT Grundtabelle'!A:U,21,0)</f>
        <v>ja</v>
      </c>
      <c r="BB620" s="52" t="str">
        <f t="shared" si="213"/>
        <v>nein</v>
      </c>
      <c r="BC620" s="52" t="str">
        <f t="shared" si="214"/>
        <v>10561</v>
      </c>
      <c r="BD620" s="52" t="str">
        <f t="shared" si="215"/>
        <v>Fliesen- und Tonwarenhersteller</v>
      </c>
      <c r="BE620" s="52" t="str">
        <f t="shared" si="216"/>
        <v>Unternehmen</v>
      </c>
      <c r="BF620" s="52">
        <f t="shared" si="217"/>
        <v>2</v>
      </c>
    </row>
    <row r="621" spans="1:58" hidden="1" x14ac:dyDescent="0.35">
      <c r="A621" s="107" t="s">
        <v>2115</v>
      </c>
      <c r="B621" s="75" t="s">
        <v>520</v>
      </c>
      <c r="C621" s="52" t="s">
        <v>3</v>
      </c>
      <c r="D621" s="52" t="s">
        <v>3</v>
      </c>
      <c r="E621" s="52" t="s">
        <v>2</v>
      </c>
      <c r="F621" s="52" t="s">
        <v>2</v>
      </c>
      <c r="G621" s="52" t="s">
        <v>2</v>
      </c>
      <c r="H621" s="52" t="s">
        <v>2</v>
      </c>
      <c r="I621" s="52" t="s">
        <v>3</v>
      </c>
      <c r="J621" s="52">
        <v>1</v>
      </c>
      <c r="K621" s="52" t="s">
        <v>2</v>
      </c>
      <c r="L621" s="52" t="s">
        <v>2</v>
      </c>
      <c r="M621" s="52" t="s">
        <v>2</v>
      </c>
      <c r="N621" s="52" t="s">
        <v>3</v>
      </c>
      <c r="P621" s="52" t="s">
        <v>4</v>
      </c>
      <c r="Q621" s="52" t="str">
        <f t="shared" si="223"/>
        <v>Nein</v>
      </c>
      <c r="R621" s="52" t="str">
        <f t="shared" si="223"/>
        <v>Nein</v>
      </c>
      <c r="S621" s="52" t="str">
        <f t="shared" si="223"/>
        <v>Nein</v>
      </c>
      <c r="T621" s="52" t="str">
        <f t="shared" si="223"/>
        <v>Nein</v>
      </c>
      <c r="U621" s="52" t="str">
        <f t="shared" si="223"/>
        <v>Nein</v>
      </c>
      <c r="V621" s="52" t="str">
        <f t="shared" si="223"/>
        <v>Nein</v>
      </c>
      <c r="W621" s="52" t="str">
        <f t="shared" si="223"/>
        <v>Nein</v>
      </c>
      <c r="X621" s="52" t="str">
        <f t="shared" si="223"/>
        <v>Nein</v>
      </c>
      <c r="Y621" s="52" t="str">
        <f t="shared" si="223"/>
        <v>Nein</v>
      </c>
      <c r="Z621" s="52" t="str">
        <f t="shared" si="223"/>
        <v>Nein</v>
      </c>
      <c r="AA621" s="52" t="str">
        <f t="shared" si="223"/>
        <v>Nein</v>
      </c>
      <c r="AB621" s="52" t="str">
        <f t="shared" si="223"/>
        <v>Nein</v>
      </c>
      <c r="AC621" s="52" t="str">
        <f t="shared" si="223"/>
        <v>Nein</v>
      </c>
      <c r="AD621" s="52" t="str">
        <f t="shared" si="223"/>
        <v>Nein</v>
      </c>
      <c r="AE621" s="52" t="str">
        <f t="shared" si="223"/>
        <v>Nein</v>
      </c>
      <c r="AF621" s="52" t="str">
        <f t="shared" si="223"/>
        <v>Nein</v>
      </c>
      <c r="AG621" s="61" t="str">
        <f>IF(Q621="Ja",VLOOKUP($Q$2,Plausis!A:E,5,0),IF(R621="Ja",VLOOKUP($R$2,Plausis!A:E,5,0),IF(T621="Ja",VLOOKUP($T$2,Plausis!A:E,5,0),IF(U621="Ja",VLOOKUP($U$2,Plausis!A:E,5,0),IF(AA621="Ja",VLOOKUP($AA$2,Plausis!A:E,5,0),IF(AC621="Ja",VLOOKUP($AC$2,Plausis!A:E,5,0),IF(AD621="Ja",VLOOKUP($AD$2,Plausis!A:E,5,0),"")))))))</f>
        <v/>
      </c>
      <c r="AH621" s="52" t="str">
        <f>IF(Y621="Ja",VLOOKUP($Y$2,Plausis!A:E,5,0),"")</f>
        <v/>
      </c>
      <c r="AI621" s="52" t="str">
        <f t="shared" si="205"/>
        <v>Ja</v>
      </c>
      <c r="AJ621" s="52" t="str">
        <f>IF(S621="Ja",VLOOKUP($S$2,Plausis!A:E,5,0),IF(V621="Ja",VLOOKUP($V$2,Plausis!A:E,5,0),IF(X621="Ja",VLOOKUP($X$2,Plausis!A:E,5,0),"")))</f>
        <v/>
      </c>
      <c r="AL621" s="52" t="s">
        <v>3</v>
      </c>
      <c r="AM621" s="114">
        <v>45531</v>
      </c>
      <c r="AN621" s="52" t="s">
        <v>4467</v>
      </c>
      <c r="AO621" s="52" t="str">
        <f>VLOOKUP(B621,'BAT Grundtabelle'!B:T,19,0)</f>
        <v>ja</v>
      </c>
      <c r="AP621" s="105" t="str">
        <f t="shared" si="206"/>
        <v>1221</v>
      </c>
      <c r="AQ621" s="52" t="str">
        <f t="shared" si="207"/>
        <v>Fliesen-, Platten- und Mosaikleger</v>
      </c>
      <c r="AR621" s="52" t="b">
        <f t="shared" si="222"/>
        <v>0</v>
      </c>
      <c r="AS621" s="52" t="b">
        <f t="shared" si="222"/>
        <v>0</v>
      </c>
      <c r="AT621" s="52" t="b">
        <f t="shared" si="222"/>
        <v>0</v>
      </c>
      <c r="AU621" s="52">
        <f t="shared" si="208"/>
        <v>1</v>
      </c>
      <c r="AW621" s="52" t="b">
        <f t="shared" si="209"/>
        <v>0</v>
      </c>
      <c r="AX621" s="52" t="str">
        <f t="shared" si="210"/>
        <v>Unternehmen</v>
      </c>
      <c r="AY621" s="52" t="b">
        <f t="shared" si="211"/>
        <v>0</v>
      </c>
      <c r="AZ621" s="52" t="str">
        <f t="shared" si="212"/>
        <v>1221</v>
      </c>
      <c r="BA621" s="52" t="str">
        <f>VLOOKUP(A621,'BAT Grundtabelle'!A:U,21,0)</f>
        <v>ja</v>
      </c>
      <c r="BB621" s="52" t="str">
        <f t="shared" si="213"/>
        <v>nein</v>
      </c>
      <c r="BC621" s="52" t="str">
        <f t="shared" si="214"/>
        <v>1221</v>
      </c>
      <c r="BD621" s="52" t="str">
        <f t="shared" si="215"/>
        <v>Fliesen-, Platten- und Mosaikleger</v>
      </c>
      <c r="BE621" s="52" t="str">
        <f t="shared" si="216"/>
        <v>Unternehmen</v>
      </c>
      <c r="BF621" s="52">
        <f t="shared" si="217"/>
        <v>1</v>
      </c>
    </row>
    <row r="622" spans="1:58" hidden="1" x14ac:dyDescent="0.35">
      <c r="A622" s="107" t="s">
        <v>2977</v>
      </c>
      <c r="B622" s="75" t="s">
        <v>622</v>
      </c>
      <c r="C622" s="52" t="s">
        <v>3</v>
      </c>
      <c r="D622" s="52" t="s">
        <v>3</v>
      </c>
      <c r="E622" s="52" t="s">
        <v>2</v>
      </c>
      <c r="F622" s="52" t="s">
        <v>2</v>
      </c>
      <c r="G622" s="52" t="s">
        <v>2</v>
      </c>
      <c r="H622" s="52" t="s">
        <v>2</v>
      </c>
      <c r="I622" s="52" t="s">
        <v>3</v>
      </c>
      <c r="J622" s="52">
        <v>1</v>
      </c>
      <c r="K622" s="52" t="s">
        <v>2</v>
      </c>
      <c r="L622" s="52" t="s">
        <v>2</v>
      </c>
      <c r="M622" s="52" t="s">
        <v>2</v>
      </c>
      <c r="N622" s="52" t="s">
        <v>3</v>
      </c>
      <c r="P622" s="52" t="s">
        <v>4</v>
      </c>
      <c r="Q622" s="52" t="str">
        <f t="shared" si="223"/>
        <v>Nein</v>
      </c>
      <c r="R622" s="52" t="str">
        <f t="shared" si="223"/>
        <v>Nein</v>
      </c>
      <c r="S622" s="52" t="str">
        <f t="shared" si="223"/>
        <v>Nein</v>
      </c>
      <c r="T622" s="52" t="str">
        <f t="shared" si="223"/>
        <v>Nein</v>
      </c>
      <c r="U622" s="52" t="str">
        <f t="shared" si="223"/>
        <v>Nein</v>
      </c>
      <c r="V622" s="52" t="str">
        <f t="shared" si="223"/>
        <v>Nein</v>
      </c>
      <c r="W622" s="52" t="str">
        <f t="shared" si="223"/>
        <v>Nein</v>
      </c>
      <c r="X622" s="52" t="str">
        <f t="shared" si="223"/>
        <v>Nein</v>
      </c>
      <c r="Y622" s="52" t="str">
        <f t="shared" si="223"/>
        <v>Nein</v>
      </c>
      <c r="Z622" s="52" t="str">
        <f t="shared" si="223"/>
        <v>Nein</v>
      </c>
      <c r="AA622" s="52" t="str">
        <f t="shared" si="223"/>
        <v>Nein</v>
      </c>
      <c r="AB622" s="52" t="str">
        <f t="shared" si="223"/>
        <v>Nein</v>
      </c>
      <c r="AC622" s="52" t="str">
        <f t="shared" si="223"/>
        <v>Nein</v>
      </c>
      <c r="AD622" s="52" t="str">
        <f t="shared" si="223"/>
        <v>Nein</v>
      </c>
      <c r="AE622" s="52" t="str">
        <f t="shared" si="223"/>
        <v>Nein</v>
      </c>
      <c r="AF622" s="52" t="str">
        <f t="shared" si="223"/>
        <v>Nein</v>
      </c>
      <c r="AG622" s="61" t="str">
        <f>IF(Q622="Ja",VLOOKUP($Q$2,Plausis!A:E,5,0),IF(R622="Ja",VLOOKUP($R$2,Plausis!A:E,5,0),IF(T622="Ja",VLOOKUP($T$2,Plausis!A:E,5,0),IF(U622="Ja",VLOOKUP($U$2,Plausis!A:E,5,0),IF(AA622="Ja",VLOOKUP($AA$2,Plausis!A:E,5,0),IF(AC622="Ja",VLOOKUP($AC$2,Plausis!A:E,5,0),IF(AD622="Ja",VLOOKUP($AD$2,Plausis!A:E,5,0),"")))))))</f>
        <v/>
      </c>
      <c r="AH622" s="52" t="str">
        <f>IF(Y622="Ja",VLOOKUP($Y$2,Plausis!A:E,5,0),"")</f>
        <v/>
      </c>
      <c r="AI622" s="52" t="str">
        <f t="shared" si="205"/>
        <v>Ja</v>
      </c>
      <c r="AJ622" s="52" t="str">
        <f>IF(S622="Ja",VLOOKUP($S$2,Plausis!A:E,5,0),IF(V622="Ja",VLOOKUP($V$2,Plausis!A:E,5,0),IF(X622="Ja",VLOOKUP($X$2,Plausis!A:E,5,0),"")))</f>
        <v/>
      </c>
      <c r="AL622" s="52" t="s">
        <v>3</v>
      </c>
      <c r="AM622" s="114">
        <v>45531</v>
      </c>
      <c r="AN622" s="52" t="s">
        <v>4467</v>
      </c>
      <c r="AO622" s="52" t="str">
        <f>VLOOKUP(B622,'BAT Grundtabelle'!B:T,19,0)</f>
        <v>ja</v>
      </c>
      <c r="AP622" s="105" t="str">
        <f t="shared" si="206"/>
        <v>10562</v>
      </c>
      <c r="AQ622" s="52" t="str">
        <f t="shared" si="207"/>
        <v>Fliesenhandel</v>
      </c>
      <c r="AR622" s="52" t="b">
        <f t="shared" si="222"/>
        <v>0</v>
      </c>
      <c r="AS622" s="52" t="b">
        <f t="shared" si="222"/>
        <v>0</v>
      </c>
      <c r="AT622" s="52" t="b">
        <f t="shared" si="222"/>
        <v>0</v>
      </c>
      <c r="AU622" s="52">
        <f t="shared" si="208"/>
        <v>1</v>
      </c>
      <c r="AW622" s="52" t="b">
        <f t="shared" si="209"/>
        <v>0</v>
      </c>
      <c r="AX622" s="52" t="str">
        <f t="shared" si="210"/>
        <v>Unternehmen</v>
      </c>
      <c r="AY622" s="52" t="b">
        <f t="shared" si="211"/>
        <v>0</v>
      </c>
      <c r="AZ622" s="52" t="str">
        <f t="shared" si="212"/>
        <v>10562</v>
      </c>
      <c r="BA622" s="52" t="str">
        <f>VLOOKUP(A622,'BAT Grundtabelle'!A:U,21,0)</f>
        <v>ja</v>
      </c>
      <c r="BB622" s="52" t="str">
        <f t="shared" si="213"/>
        <v>nein</v>
      </c>
      <c r="BC622" s="52" t="str">
        <f t="shared" si="214"/>
        <v>10562</v>
      </c>
      <c r="BD622" s="52" t="str">
        <f t="shared" si="215"/>
        <v>Fliesenhandel</v>
      </c>
      <c r="BE622" s="52" t="str">
        <f t="shared" si="216"/>
        <v>Unternehmen</v>
      </c>
      <c r="BF622" s="52">
        <f t="shared" si="217"/>
        <v>1</v>
      </c>
    </row>
    <row r="623" spans="1:58" hidden="1" x14ac:dyDescent="0.35">
      <c r="A623" s="107" t="s">
        <v>2978</v>
      </c>
      <c r="B623" s="75" t="s">
        <v>519</v>
      </c>
      <c r="C623" s="52" t="s">
        <v>3</v>
      </c>
      <c r="D623" s="52" t="s">
        <v>3</v>
      </c>
      <c r="E623" s="52" t="s">
        <v>2</v>
      </c>
      <c r="F623" s="52" t="s">
        <v>2</v>
      </c>
      <c r="G623" s="52" t="s">
        <v>2</v>
      </c>
      <c r="H623" s="52" t="s">
        <v>2</v>
      </c>
      <c r="I623" s="52" t="s">
        <v>3</v>
      </c>
      <c r="J623" s="52">
        <v>1</v>
      </c>
      <c r="K623" s="52" t="s">
        <v>2</v>
      </c>
      <c r="L623" s="52" t="s">
        <v>2</v>
      </c>
      <c r="M623" s="52" t="s">
        <v>2</v>
      </c>
      <c r="N623" s="52" t="s">
        <v>3</v>
      </c>
      <c r="P623" s="52" t="s">
        <v>4</v>
      </c>
      <c r="Q623" s="52" t="str">
        <f t="shared" ref="Q623:AF632" si="224">IF(ISERROR(FIND(Q$2,$P623,1)),"Nein","Ja")</f>
        <v>Nein</v>
      </c>
      <c r="R623" s="52" t="str">
        <f t="shared" si="224"/>
        <v>Nein</v>
      </c>
      <c r="S623" s="52" t="str">
        <f t="shared" si="224"/>
        <v>Nein</v>
      </c>
      <c r="T623" s="52" t="str">
        <f t="shared" si="224"/>
        <v>Nein</v>
      </c>
      <c r="U623" s="52" t="str">
        <f t="shared" si="224"/>
        <v>Nein</v>
      </c>
      <c r="V623" s="52" t="str">
        <f t="shared" si="224"/>
        <v>Nein</v>
      </c>
      <c r="W623" s="52" t="str">
        <f t="shared" si="224"/>
        <v>Nein</v>
      </c>
      <c r="X623" s="52" t="str">
        <f t="shared" si="224"/>
        <v>Nein</v>
      </c>
      <c r="Y623" s="52" t="str">
        <f t="shared" si="224"/>
        <v>Nein</v>
      </c>
      <c r="Z623" s="52" t="str">
        <f t="shared" si="224"/>
        <v>Nein</v>
      </c>
      <c r="AA623" s="52" t="str">
        <f t="shared" si="224"/>
        <v>Nein</v>
      </c>
      <c r="AB623" s="52" t="str">
        <f t="shared" si="224"/>
        <v>Nein</v>
      </c>
      <c r="AC623" s="52" t="str">
        <f t="shared" si="224"/>
        <v>Nein</v>
      </c>
      <c r="AD623" s="52" t="str">
        <f t="shared" si="224"/>
        <v>Nein</v>
      </c>
      <c r="AE623" s="52" t="str">
        <f t="shared" si="224"/>
        <v>Nein</v>
      </c>
      <c r="AF623" s="52" t="str">
        <f t="shared" si="224"/>
        <v>Nein</v>
      </c>
      <c r="AG623" s="61" t="str">
        <f>IF(Q623="Ja",VLOOKUP($Q$2,Plausis!A:E,5,0),IF(R623="Ja",VLOOKUP($R$2,Plausis!A:E,5,0),IF(T623="Ja",VLOOKUP($T$2,Plausis!A:E,5,0),IF(U623="Ja",VLOOKUP($U$2,Plausis!A:E,5,0),IF(AA623="Ja",VLOOKUP($AA$2,Plausis!A:E,5,0),IF(AC623="Ja",VLOOKUP($AC$2,Plausis!A:E,5,0),IF(AD623="Ja",VLOOKUP($AD$2,Plausis!A:E,5,0),"")))))))</f>
        <v/>
      </c>
      <c r="AH623" s="52" t="str">
        <f>IF(Y623="Ja",VLOOKUP($Y$2,Plausis!A:E,5,0),"")</f>
        <v/>
      </c>
      <c r="AI623" s="52" t="str">
        <f t="shared" si="205"/>
        <v>Ja</v>
      </c>
      <c r="AJ623" s="52" t="str">
        <f>IF(S623="Ja",VLOOKUP($S$2,Plausis!A:E,5,0),IF(V623="Ja",VLOOKUP($V$2,Plausis!A:E,5,0),IF(X623="Ja",VLOOKUP($X$2,Plausis!A:E,5,0),"")))</f>
        <v/>
      </c>
      <c r="AL623" s="52" t="s">
        <v>3</v>
      </c>
      <c r="AM623" s="114">
        <v>45531</v>
      </c>
      <c r="AN623" s="52" t="s">
        <v>4467</v>
      </c>
      <c r="AO623" s="52" t="str">
        <f>VLOOKUP(B623,'BAT Grundtabelle'!B:T,19,0)</f>
        <v>ja</v>
      </c>
      <c r="AP623" s="105" t="str">
        <f t="shared" si="206"/>
        <v>10563</v>
      </c>
      <c r="AQ623" s="52" t="str">
        <f t="shared" si="207"/>
        <v>Fliesenlegebetrieb</v>
      </c>
      <c r="AR623" s="52" t="b">
        <f t="shared" ref="AR623:AT642" si="225">IF(ISERROR(FIND(AR$1,$P623,1)),FALSE,TRUE)</f>
        <v>0</v>
      </c>
      <c r="AS623" s="52" t="b">
        <f t="shared" si="225"/>
        <v>0</v>
      </c>
      <c r="AT623" s="52" t="b">
        <f t="shared" si="225"/>
        <v>0</v>
      </c>
      <c r="AU623" s="52">
        <f t="shared" si="208"/>
        <v>1</v>
      </c>
      <c r="AW623" s="52" t="b">
        <f t="shared" si="209"/>
        <v>0</v>
      </c>
      <c r="AX623" s="52" t="str">
        <f t="shared" si="210"/>
        <v>Unternehmen</v>
      </c>
      <c r="AY623" s="52" t="b">
        <f t="shared" si="211"/>
        <v>0</v>
      </c>
      <c r="AZ623" s="52" t="str">
        <f t="shared" si="212"/>
        <v>10563</v>
      </c>
      <c r="BA623" s="52" t="str">
        <f>VLOOKUP(A623,'BAT Grundtabelle'!A:U,21,0)</f>
        <v>ja</v>
      </c>
      <c r="BB623" s="52" t="str">
        <f t="shared" si="213"/>
        <v>nein</v>
      </c>
      <c r="BC623" s="52" t="str">
        <f t="shared" si="214"/>
        <v>10563</v>
      </c>
      <c r="BD623" s="52" t="str">
        <f t="shared" si="215"/>
        <v>Fliesenlegebetrieb</v>
      </c>
      <c r="BE623" s="52" t="str">
        <f t="shared" si="216"/>
        <v>Unternehmen</v>
      </c>
      <c r="BF623" s="52">
        <f t="shared" si="217"/>
        <v>1</v>
      </c>
    </row>
    <row r="624" spans="1:58" hidden="1" x14ac:dyDescent="0.35">
      <c r="A624" s="107" t="s">
        <v>2979</v>
      </c>
      <c r="B624" s="75" t="s">
        <v>1881</v>
      </c>
      <c r="C624" s="52" t="s">
        <v>3</v>
      </c>
      <c r="D624" s="52" t="s">
        <v>3</v>
      </c>
      <c r="E624" s="52" t="s">
        <v>2</v>
      </c>
      <c r="F624" s="52" t="s">
        <v>2</v>
      </c>
      <c r="G624" s="52" t="s">
        <v>2</v>
      </c>
      <c r="H624" s="52" t="s">
        <v>2</v>
      </c>
      <c r="I624" s="52" t="s">
        <v>2</v>
      </c>
      <c r="J624" s="52" t="s">
        <v>2</v>
      </c>
      <c r="K624" s="52" t="s">
        <v>2</v>
      </c>
      <c r="L624" s="52" t="s">
        <v>2</v>
      </c>
      <c r="M624" s="52" t="s">
        <v>2</v>
      </c>
      <c r="N624" s="52" t="s">
        <v>3</v>
      </c>
      <c r="P624" s="52" t="s">
        <v>4</v>
      </c>
      <c r="Q624" s="52" t="str">
        <f t="shared" si="224"/>
        <v>Nein</v>
      </c>
      <c r="R624" s="52" t="str">
        <f t="shared" si="224"/>
        <v>Nein</v>
      </c>
      <c r="S624" s="52" t="str">
        <f t="shared" si="224"/>
        <v>Nein</v>
      </c>
      <c r="T624" s="52" t="str">
        <f t="shared" si="224"/>
        <v>Nein</v>
      </c>
      <c r="U624" s="52" t="str">
        <f t="shared" si="224"/>
        <v>Nein</v>
      </c>
      <c r="V624" s="52" t="str">
        <f t="shared" si="224"/>
        <v>Nein</v>
      </c>
      <c r="W624" s="52" t="str">
        <f t="shared" si="224"/>
        <v>Nein</v>
      </c>
      <c r="X624" s="52" t="str">
        <f t="shared" si="224"/>
        <v>Nein</v>
      </c>
      <c r="Y624" s="52" t="str">
        <f t="shared" si="224"/>
        <v>Nein</v>
      </c>
      <c r="Z624" s="52" t="str">
        <f t="shared" si="224"/>
        <v>Nein</v>
      </c>
      <c r="AA624" s="52" t="str">
        <f t="shared" si="224"/>
        <v>Nein</v>
      </c>
      <c r="AB624" s="52" t="str">
        <f t="shared" si="224"/>
        <v>Nein</v>
      </c>
      <c r="AC624" s="52" t="str">
        <f t="shared" si="224"/>
        <v>Nein</v>
      </c>
      <c r="AD624" s="52" t="str">
        <f t="shared" si="224"/>
        <v>Nein</v>
      </c>
      <c r="AE624" s="52" t="str">
        <f t="shared" si="224"/>
        <v>Nein</v>
      </c>
      <c r="AF624" s="52" t="str">
        <f t="shared" si="224"/>
        <v>Nein</v>
      </c>
      <c r="AG624" s="61" t="str">
        <f>IF(Q624="Ja",VLOOKUP($Q$2,Plausis!A:E,5,0),IF(R624="Ja",VLOOKUP($R$2,Plausis!A:E,5,0),IF(T624="Ja",VLOOKUP($T$2,Plausis!A:E,5,0),IF(U624="Ja",VLOOKUP($U$2,Plausis!A:E,5,0),IF(AA624="Ja",VLOOKUP($AA$2,Plausis!A:E,5,0),IF(AC624="Ja",VLOOKUP($AC$2,Plausis!A:E,5,0),IF(AD624="Ja",VLOOKUP($AD$2,Plausis!A:E,5,0),"")))))))</f>
        <v/>
      </c>
      <c r="AH624" s="52" t="str">
        <f>IF(Y624="Ja",VLOOKUP($Y$2,Plausis!A:E,5,0),"")</f>
        <v/>
      </c>
      <c r="AI624" s="52" t="str">
        <f t="shared" si="205"/>
        <v>Ja</v>
      </c>
      <c r="AJ624" s="52" t="str">
        <f>IF(S624="Ja",VLOOKUP($S$2,Plausis!A:E,5,0),IF(V624="Ja",VLOOKUP($V$2,Plausis!A:E,5,0),IF(X624="Ja",VLOOKUP($X$2,Plausis!A:E,5,0),"")))</f>
        <v/>
      </c>
      <c r="AL624" s="52" t="s">
        <v>2</v>
      </c>
      <c r="AM624" s="114">
        <v>45531</v>
      </c>
      <c r="AN624" s="52" t="s">
        <v>4467</v>
      </c>
      <c r="AO624" s="52" t="str">
        <f>VLOOKUP(B624,'BAT Grundtabelle'!B:T,19,0)</f>
        <v>ja</v>
      </c>
      <c r="AP624" s="105" t="str">
        <f t="shared" si="206"/>
        <v>10564</v>
      </c>
      <c r="AQ624" s="52" t="str">
        <f t="shared" si="207"/>
        <v>Flüchtlingsheim</v>
      </c>
      <c r="AR624" s="52" t="b">
        <f t="shared" si="225"/>
        <v>0</v>
      </c>
      <c r="AS624" s="52" t="b">
        <f t="shared" si="225"/>
        <v>0</v>
      </c>
      <c r="AT624" s="52" t="b">
        <f t="shared" si="225"/>
        <v>0</v>
      </c>
      <c r="AU624" s="52" t="str">
        <f t="shared" si="208"/>
        <v>Eigener Tarif</v>
      </c>
      <c r="AW624" s="52" t="b">
        <f t="shared" si="209"/>
        <v>0</v>
      </c>
      <c r="AX624" s="52" t="str">
        <f t="shared" si="210"/>
        <v>Eigener Tarif</v>
      </c>
      <c r="AY624" s="52" t="b">
        <f t="shared" si="211"/>
        <v>0</v>
      </c>
      <c r="AZ624" s="52" t="str">
        <f t="shared" si="212"/>
        <v>10564</v>
      </c>
      <c r="BA624" s="52" t="str">
        <f>VLOOKUP(A624,'BAT Grundtabelle'!A:U,21,0)</f>
        <v>ja</v>
      </c>
      <c r="BB624" s="52" t="str">
        <f t="shared" si="213"/>
        <v>nein</v>
      </c>
      <c r="BC624" s="52" t="str">
        <f t="shared" si="214"/>
        <v>10564</v>
      </c>
      <c r="BD624" s="52" t="str">
        <f t="shared" si="215"/>
        <v>Flüchtlingsheim</v>
      </c>
      <c r="BE624" s="52" t="str">
        <f t="shared" si="216"/>
        <v>Eigener Tarif</v>
      </c>
      <c r="BF624" s="52" t="str">
        <f t="shared" si="217"/>
        <v>Eigener Tarif</v>
      </c>
    </row>
    <row r="625" spans="1:58" hidden="1" x14ac:dyDescent="0.35">
      <c r="A625" s="107" t="s">
        <v>2980</v>
      </c>
      <c r="B625" s="75" t="s">
        <v>1288</v>
      </c>
      <c r="C625" s="52" t="s">
        <v>3</v>
      </c>
      <c r="D625" s="52" t="s">
        <v>3</v>
      </c>
      <c r="E625" s="52" t="s">
        <v>2</v>
      </c>
      <c r="F625" s="52" t="s">
        <v>2</v>
      </c>
      <c r="G625" s="52" t="s">
        <v>2</v>
      </c>
      <c r="H625" s="52" t="s">
        <v>2</v>
      </c>
      <c r="I625" s="52" t="s">
        <v>3</v>
      </c>
      <c r="J625" s="52">
        <v>3</v>
      </c>
      <c r="K625" s="52" t="s">
        <v>2</v>
      </c>
      <c r="L625" s="52" t="s">
        <v>2</v>
      </c>
      <c r="M625" s="52" t="s">
        <v>2</v>
      </c>
      <c r="N625" s="52" t="s">
        <v>3</v>
      </c>
      <c r="P625" s="52" t="s">
        <v>4</v>
      </c>
      <c r="Q625" s="52" t="str">
        <f t="shared" si="224"/>
        <v>Nein</v>
      </c>
      <c r="R625" s="52" t="str">
        <f t="shared" si="224"/>
        <v>Nein</v>
      </c>
      <c r="S625" s="52" t="str">
        <f t="shared" si="224"/>
        <v>Nein</v>
      </c>
      <c r="T625" s="52" t="str">
        <f t="shared" si="224"/>
        <v>Nein</v>
      </c>
      <c r="U625" s="52" t="str">
        <f t="shared" si="224"/>
        <v>Nein</v>
      </c>
      <c r="V625" s="52" t="str">
        <f t="shared" si="224"/>
        <v>Nein</v>
      </c>
      <c r="W625" s="52" t="str">
        <f t="shared" si="224"/>
        <v>Nein</v>
      </c>
      <c r="X625" s="52" t="str">
        <f t="shared" si="224"/>
        <v>Nein</v>
      </c>
      <c r="Y625" s="52" t="str">
        <f t="shared" si="224"/>
        <v>Nein</v>
      </c>
      <c r="Z625" s="52" t="str">
        <f t="shared" si="224"/>
        <v>Nein</v>
      </c>
      <c r="AA625" s="52" t="str">
        <f t="shared" si="224"/>
        <v>Nein</v>
      </c>
      <c r="AB625" s="52" t="str">
        <f t="shared" si="224"/>
        <v>Nein</v>
      </c>
      <c r="AC625" s="52" t="str">
        <f t="shared" si="224"/>
        <v>Nein</v>
      </c>
      <c r="AD625" s="52" t="str">
        <f t="shared" si="224"/>
        <v>Nein</v>
      </c>
      <c r="AE625" s="52" t="str">
        <f t="shared" si="224"/>
        <v>Nein</v>
      </c>
      <c r="AF625" s="52" t="str">
        <f t="shared" si="224"/>
        <v>Nein</v>
      </c>
      <c r="AG625" s="61" t="str">
        <f>IF(Q625="Ja",VLOOKUP($Q$2,Plausis!A:E,5,0),IF(R625="Ja",VLOOKUP($R$2,Plausis!A:E,5,0),IF(T625="Ja",VLOOKUP($T$2,Plausis!A:E,5,0),IF(U625="Ja",VLOOKUP($U$2,Plausis!A:E,5,0),IF(AA625="Ja",VLOOKUP($AA$2,Plausis!A:E,5,0),IF(AC625="Ja",VLOOKUP($AC$2,Plausis!A:E,5,0),IF(AD625="Ja",VLOOKUP($AD$2,Plausis!A:E,5,0),"")))))))</f>
        <v/>
      </c>
      <c r="AH625" s="52" t="str">
        <f>IF(Y625="Ja",VLOOKUP($Y$2,Plausis!A:E,5,0),"")</f>
        <v/>
      </c>
      <c r="AI625" s="52" t="str">
        <f t="shared" si="205"/>
        <v>Ja</v>
      </c>
      <c r="AJ625" s="52" t="str">
        <f>IF(S625="Ja",VLOOKUP($S$2,Plausis!A:E,5,0),IF(V625="Ja",VLOOKUP($V$2,Plausis!A:E,5,0),IF(X625="Ja",VLOOKUP($X$2,Plausis!A:E,5,0),"")))</f>
        <v/>
      </c>
      <c r="AL625" s="52" t="s">
        <v>2</v>
      </c>
      <c r="AM625" s="114">
        <v>45531</v>
      </c>
      <c r="AN625" s="52" t="s">
        <v>4467</v>
      </c>
      <c r="AO625" s="52" t="str">
        <f>VLOOKUP(B625,'BAT Grundtabelle'!B:T,19,0)</f>
        <v>ja</v>
      </c>
      <c r="AP625" s="105" t="str">
        <f t="shared" si="206"/>
        <v>10565</v>
      </c>
      <c r="AQ625" s="52" t="str">
        <f t="shared" si="207"/>
        <v>Fluggerätehersteller</v>
      </c>
      <c r="AR625" s="52" t="b">
        <f t="shared" si="225"/>
        <v>0</v>
      </c>
      <c r="AS625" s="52" t="b">
        <f t="shared" si="225"/>
        <v>0</v>
      </c>
      <c r="AT625" s="52" t="b">
        <f t="shared" si="225"/>
        <v>0</v>
      </c>
      <c r="AU625" s="52">
        <f t="shared" si="208"/>
        <v>3</v>
      </c>
      <c r="AW625" s="52" t="b">
        <f t="shared" si="209"/>
        <v>0</v>
      </c>
      <c r="AX625" s="52" t="str">
        <f t="shared" si="210"/>
        <v>Unternehmen</v>
      </c>
      <c r="AY625" s="52" t="b">
        <f t="shared" si="211"/>
        <v>0</v>
      </c>
      <c r="AZ625" s="52" t="str">
        <f t="shared" si="212"/>
        <v>10565</v>
      </c>
      <c r="BA625" s="52" t="str">
        <f>VLOOKUP(A625,'BAT Grundtabelle'!A:U,21,0)</f>
        <v>ja</v>
      </c>
      <c r="BB625" s="52" t="str">
        <f t="shared" si="213"/>
        <v>nein</v>
      </c>
      <c r="BC625" s="52" t="str">
        <f t="shared" si="214"/>
        <v>10565</v>
      </c>
      <c r="BD625" s="52" t="str">
        <f t="shared" si="215"/>
        <v>Fluggerätehersteller</v>
      </c>
      <c r="BE625" s="52" t="str">
        <f t="shared" si="216"/>
        <v>Unternehmen</v>
      </c>
      <c r="BF625" s="52">
        <f t="shared" si="217"/>
        <v>3</v>
      </c>
    </row>
    <row r="626" spans="1:58" hidden="1" x14ac:dyDescent="0.35">
      <c r="A626" s="107" t="s">
        <v>2981</v>
      </c>
      <c r="B626" s="75" t="s">
        <v>608</v>
      </c>
      <c r="C626" s="52" t="s">
        <v>3</v>
      </c>
      <c r="D626" s="52" t="s">
        <v>3</v>
      </c>
      <c r="E626" s="52" t="s">
        <v>2</v>
      </c>
      <c r="F626" s="52" t="s">
        <v>2</v>
      </c>
      <c r="G626" s="52" t="s">
        <v>2</v>
      </c>
      <c r="H626" s="52" t="s">
        <v>2</v>
      </c>
      <c r="I626" s="52" t="s">
        <v>3</v>
      </c>
      <c r="J626" s="52">
        <v>3</v>
      </c>
      <c r="K626" s="52" t="s">
        <v>2</v>
      </c>
      <c r="L626" s="52" t="s">
        <v>2</v>
      </c>
      <c r="M626" s="52" t="s">
        <v>2</v>
      </c>
      <c r="N626" s="52" t="s">
        <v>3</v>
      </c>
      <c r="P626" s="52" t="s">
        <v>4</v>
      </c>
      <c r="Q626" s="52" t="str">
        <f t="shared" si="224"/>
        <v>Nein</v>
      </c>
      <c r="R626" s="52" t="str">
        <f t="shared" si="224"/>
        <v>Nein</v>
      </c>
      <c r="S626" s="52" t="str">
        <f t="shared" si="224"/>
        <v>Nein</v>
      </c>
      <c r="T626" s="52" t="str">
        <f t="shared" si="224"/>
        <v>Nein</v>
      </c>
      <c r="U626" s="52" t="str">
        <f t="shared" si="224"/>
        <v>Nein</v>
      </c>
      <c r="V626" s="52" t="str">
        <f t="shared" si="224"/>
        <v>Nein</v>
      </c>
      <c r="W626" s="52" t="str">
        <f t="shared" si="224"/>
        <v>Nein</v>
      </c>
      <c r="X626" s="52" t="str">
        <f t="shared" si="224"/>
        <v>Nein</v>
      </c>
      <c r="Y626" s="52" t="str">
        <f t="shared" si="224"/>
        <v>Nein</v>
      </c>
      <c r="Z626" s="52" t="str">
        <f t="shared" si="224"/>
        <v>Nein</v>
      </c>
      <c r="AA626" s="52" t="str">
        <f t="shared" si="224"/>
        <v>Nein</v>
      </c>
      <c r="AB626" s="52" t="str">
        <f t="shared" si="224"/>
        <v>Nein</v>
      </c>
      <c r="AC626" s="52" t="str">
        <f t="shared" si="224"/>
        <v>Nein</v>
      </c>
      <c r="AD626" s="52" t="str">
        <f t="shared" si="224"/>
        <v>Nein</v>
      </c>
      <c r="AE626" s="52" t="str">
        <f t="shared" si="224"/>
        <v>Nein</v>
      </c>
      <c r="AF626" s="52" t="str">
        <f t="shared" si="224"/>
        <v>Nein</v>
      </c>
      <c r="AG626" s="61" t="str">
        <f>IF(Q626="Ja",VLOOKUP($Q$2,Plausis!A:E,5,0),IF(R626="Ja",VLOOKUP($R$2,Plausis!A:E,5,0),IF(T626="Ja",VLOOKUP($T$2,Plausis!A:E,5,0),IF(U626="Ja",VLOOKUP($U$2,Plausis!A:E,5,0),IF(AA626="Ja",VLOOKUP($AA$2,Plausis!A:E,5,0),IF(AC626="Ja",VLOOKUP($AC$2,Plausis!A:E,5,0),IF(AD626="Ja",VLOOKUP($AD$2,Plausis!A:E,5,0),"")))))))</f>
        <v/>
      </c>
      <c r="AH626" s="52" t="str">
        <f>IF(Y626="Ja",VLOOKUP($Y$2,Plausis!A:E,5,0),"")</f>
        <v/>
      </c>
      <c r="AI626" s="52" t="str">
        <f t="shared" si="205"/>
        <v>Ja</v>
      </c>
      <c r="AJ626" s="52" t="str">
        <f>IF(S626="Ja",VLOOKUP($S$2,Plausis!A:E,5,0),IF(V626="Ja",VLOOKUP($V$2,Plausis!A:E,5,0),IF(X626="Ja",VLOOKUP($X$2,Plausis!A:E,5,0),"")))</f>
        <v/>
      </c>
      <c r="AL626" s="52" t="s">
        <v>2</v>
      </c>
      <c r="AM626" s="114">
        <v>45531</v>
      </c>
      <c r="AN626" s="52" t="s">
        <v>4467</v>
      </c>
      <c r="AO626" s="52" t="str">
        <f>VLOOKUP(B626,'BAT Grundtabelle'!B:T,19,0)</f>
        <v>ja</v>
      </c>
      <c r="AP626" s="105" t="str">
        <f t="shared" si="206"/>
        <v>10566</v>
      </c>
      <c r="AQ626" s="52" t="str">
        <f t="shared" si="207"/>
        <v>Flughafenbetrieb</v>
      </c>
      <c r="AR626" s="52" t="b">
        <f t="shared" si="225"/>
        <v>0</v>
      </c>
      <c r="AS626" s="52" t="b">
        <f t="shared" si="225"/>
        <v>0</v>
      </c>
      <c r="AT626" s="52" t="b">
        <f t="shared" si="225"/>
        <v>0</v>
      </c>
      <c r="AU626" s="52">
        <f t="shared" si="208"/>
        <v>3</v>
      </c>
      <c r="AW626" s="52" t="b">
        <f t="shared" si="209"/>
        <v>0</v>
      </c>
      <c r="AX626" s="52" t="str">
        <f t="shared" si="210"/>
        <v>Unternehmen</v>
      </c>
      <c r="AY626" s="52" t="b">
        <f t="shared" si="211"/>
        <v>0</v>
      </c>
      <c r="AZ626" s="52" t="str">
        <f t="shared" si="212"/>
        <v>10566</v>
      </c>
      <c r="BA626" s="52" t="str">
        <f>VLOOKUP(A626,'BAT Grundtabelle'!A:U,21,0)</f>
        <v>ja</v>
      </c>
      <c r="BB626" s="52" t="str">
        <f t="shared" si="213"/>
        <v>nein</v>
      </c>
      <c r="BC626" s="52" t="str">
        <f t="shared" si="214"/>
        <v>10566</v>
      </c>
      <c r="BD626" s="52" t="str">
        <f t="shared" si="215"/>
        <v>Flughafenbetrieb</v>
      </c>
      <c r="BE626" s="52" t="str">
        <f t="shared" si="216"/>
        <v>Unternehmen</v>
      </c>
      <c r="BF626" s="52">
        <f t="shared" si="217"/>
        <v>3</v>
      </c>
    </row>
    <row r="627" spans="1:58" hidden="1" x14ac:dyDescent="0.35">
      <c r="A627" s="107" t="s">
        <v>2982</v>
      </c>
      <c r="B627" s="75" t="s">
        <v>1569</v>
      </c>
      <c r="C627" s="52" t="s">
        <v>3</v>
      </c>
      <c r="D627" s="52" t="s">
        <v>3</v>
      </c>
      <c r="E627" s="52" t="s">
        <v>2</v>
      </c>
      <c r="F627" s="52" t="s">
        <v>2</v>
      </c>
      <c r="G627" s="52" t="s">
        <v>2</v>
      </c>
      <c r="H627" s="52" t="s">
        <v>2</v>
      </c>
      <c r="I627" s="52" t="s">
        <v>3</v>
      </c>
      <c r="J627" s="52">
        <v>2</v>
      </c>
      <c r="K627" s="52" t="s">
        <v>2</v>
      </c>
      <c r="L627" s="52" t="s">
        <v>2</v>
      </c>
      <c r="M627" s="52" t="s">
        <v>2</v>
      </c>
      <c r="N627" s="52" t="s">
        <v>3</v>
      </c>
      <c r="P627" s="52" t="s">
        <v>4</v>
      </c>
      <c r="Q627" s="56" t="str">
        <f t="shared" si="224"/>
        <v>Nein</v>
      </c>
      <c r="R627" s="56" t="str">
        <f t="shared" si="224"/>
        <v>Nein</v>
      </c>
      <c r="S627" s="52" t="str">
        <f t="shared" si="224"/>
        <v>Nein</v>
      </c>
      <c r="T627" s="56" t="str">
        <f t="shared" si="224"/>
        <v>Nein</v>
      </c>
      <c r="U627" s="56" t="str">
        <f t="shared" si="224"/>
        <v>Nein</v>
      </c>
      <c r="V627" s="52" t="str">
        <f t="shared" si="224"/>
        <v>Nein</v>
      </c>
      <c r="W627" s="52" t="str">
        <f t="shared" si="224"/>
        <v>Nein</v>
      </c>
      <c r="X627" s="52" t="str">
        <f t="shared" si="224"/>
        <v>Nein</v>
      </c>
      <c r="Y627" s="58" t="str">
        <f t="shared" si="224"/>
        <v>Nein</v>
      </c>
      <c r="Z627" s="52" t="str">
        <f t="shared" si="224"/>
        <v>Nein</v>
      </c>
      <c r="AA627" s="56" t="str">
        <f t="shared" si="224"/>
        <v>Nein</v>
      </c>
      <c r="AB627" s="52" t="str">
        <f t="shared" si="224"/>
        <v>Nein</v>
      </c>
      <c r="AC627" s="56" t="str">
        <f t="shared" si="224"/>
        <v>Nein</v>
      </c>
      <c r="AD627" s="56" t="str">
        <f t="shared" si="224"/>
        <v>Nein</v>
      </c>
      <c r="AE627" s="52" t="str">
        <f t="shared" si="224"/>
        <v>Nein</v>
      </c>
      <c r="AF627" s="52" t="str">
        <f t="shared" si="224"/>
        <v>Nein</v>
      </c>
      <c r="AG627" s="61" t="str">
        <f>IF(Q627="Ja",VLOOKUP($Q$2,Plausis!A:E,5,0),IF(R627="Ja",VLOOKUP($R$2,Plausis!A:E,5,0),IF(T627="Ja",VLOOKUP($T$2,Plausis!A:E,5,0),IF(U627="Ja",VLOOKUP($U$2,Plausis!A:E,5,0),IF(AA627="Ja",VLOOKUP($AA$2,Plausis!A:E,5,0),IF(AC627="Ja",VLOOKUP($AC$2,Plausis!A:E,5,0),IF(AD627="Ja",VLOOKUP($AD$2,Plausis!A:E,5,0),"")))))))</f>
        <v/>
      </c>
      <c r="AH627" s="52" t="str">
        <f>IF(Y627="Ja",VLOOKUP($Y$2,Plausis!A:E,5,0),"")</f>
        <v/>
      </c>
      <c r="AI627" s="52" t="str">
        <f t="shared" si="205"/>
        <v>Ja</v>
      </c>
      <c r="AJ627" s="52" t="str">
        <f>IF(S627="Ja",VLOOKUP($S$2,Plausis!A:E,5,0),IF(V627="Ja",VLOOKUP($V$2,Plausis!A:E,5,0),IF(X627="Ja",VLOOKUP($X$2,Plausis!A:E,5,0),"")))</f>
        <v/>
      </c>
      <c r="AL627" s="52" t="s">
        <v>2</v>
      </c>
      <c r="AM627" s="114">
        <v>45531</v>
      </c>
      <c r="AN627" s="52" t="s">
        <v>4467</v>
      </c>
      <c r="AO627" s="52" t="str">
        <f>VLOOKUP(B627,'BAT Grundtabelle'!B:T,19,0)</f>
        <v>ja</v>
      </c>
      <c r="AP627" s="105" t="str">
        <f t="shared" si="206"/>
        <v>10567</v>
      </c>
      <c r="AQ627" s="52" t="str">
        <f t="shared" si="207"/>
        <v>Flughafenreinigungsbetrieb</v>
      </c>
      <c r="AR627" s="52" t="b">
        <f t="shared" si="225"/>
        <v>0</v>
      </c>
      <c r="AS627" s="52" t="b">
        <f t="shared" si="225"/>
        <v>0</v>
      </c>
      <c r="AT627" s="52" t="b">
        <f t="shared" si="225"/>
        <v>0</v>
      </c>
      <c r="AU627" s="52">
        <f t="shared" si="208"/>
        <v>2</v>
      </c>
      <c r="AW627" s="52" t="b">
        <f t="shared" si="209"/>
        <v>0</v>
      </c>
      <c r="AX627" s="52" t="str">
        <f t="shared" si="210"/>
        <v>Unternehmen</v>
      </c>
      <c r="AY627" s="52" t="b">
        <f t="shared" si="211"/>
        <v>0</v>
      </c>
      <c r="AZ627" s="52" t="str">
        <f t="shared" si="212"/>
        <v>10567</v>
      </c>
      <c r="BA627" s="52" t="str">
        <f>VLOOKUP(A627,'BAT Grundtabelle'!A:U,21,0)</f>
        <v>ja</v>
      </c>
      <c r="BB627" s="52" t="str">
        <f t="shared" si="213"/>
        <v>nein</v>
      </c>
      <c r="BC627" s="52" t="str">
        <f t="shared" si="214"/>
        <v>10567</v>
      </c>
      <c r="BD627" s="52" t="str">
        <f t="shared" si="215"/>
        <v>Flughafenreinigungsbetrieb</v>
      </c>
      <c r="BE627" s="52" t="str">
        <f t="shared" si="216"/>
        <v>Unternehmen</v>
      </c>
      <c r="BF627" s="52">
        <f t="shared" si="217"/>
        <v>2</v>
      </c>
    </row>
    <row r="628" spans="1:58" hidden="1" x14ac:dyDescent="0.35">
      <c r="A628" s="107" t="s">
        <v>2983</v>
      </c>
      <c r="B628" s="75" t="s">
        <v>1951</v>
      </c>
      <c r="C628" s="52" t="s">
        <v>3</v>
      </c>
      <c r="D628" s="52" t="s">
        <v>3</v>
      </c>
      <c r="E628" s="52" t="s">
        <v>2</v>
      </c>
      <c r="F628" s="52" t="s">
        <v>2</v>
      </c>
      <c r="G628" s="52" t="s">
        <v>2</v>
      </c>
      <c r="H628" s="52" t="s">
        <v>2</v>
      </c>
      <c r="I628" s="52" t="s">
        <v>3</v>
      </c>
      <c r="J628" s="52">
        <v>1</v>
      </c>
      <c r="K628" s="52" t="s">
        <v>2</v>
      </c>
      <c r="L628" s="52" t="s">
        <v>2</v>
      </c>
      <c r="M628" s="52" t="s">
        <v>2</v>
      </c>
      <c r="N628" s="52" t="s">
        <v>3</v>
      </c>
      <c r="P628" s="52" t="s">
        <v>4</v>
      </c>
      <c r="Q628" s="52" t="str">
        <f t="shared" si="224"/>
        <v>Nein</v>
      </c>
      <c r="R628" s="52" t="str">
        <f t="shared" si="224"/>
        <v>Nein</v>
      </c>
      <c r="S628" s="52" t="str">
        <f t="shared" si="224"/>
        <v>Nein</v>
      </c>
      <c r="T628" s="52" t="str">
        <f t="shared" si="224"/>
        <v>Nein</v>
      </c>
      <c r="U628" s="52" t="str">
        <f t="shared" si="224"/>
        <v>Nein</v>
      </c>
      <c r="V628" s="52" t="str">
        <f t="shared" si="224"/>
        <v>Nein</v>
      </c>
      <c r="W628" s="52" t="str">
        <f t="shared" si="224"/>
        <v>Nein</v>
      </c>
      <c r="X628" s="52" t="str">
        <f t="shared" si="224"/>
        <v>Nein</v>
      </c>
      <c r="Y628" s="52" t="str">
        <f t="shared" si="224"/>
        <v>Nein</v>
      </c>
      <c r="Z628" s="52" t="str">
        <f t="shared" si="224"/>
        <v>Nein</v>
      </c>
      <c r="AA628" s="52" t="str">
        <f t="shared" si="224"/>
        <v>Nein</v>
      </c>
      <c r="AB628" s="52" t="str">
        <f t="shared" si="224"/>
        <v>Nein</v>
      </c>
      <c r="AC628" s="52" t="str">
        <f t="shared" si="224"/>
        <v>Nein</v>
      </c>
      <c r="AD628" s="52" t="str">
        <f t="shared" si="224"/>
        <v>Nein</v>
      </c>
      <c r="AE628" s="52" t="str">
        <f t="shared" si="224"/>
        <v>Nein</v>
      </c>
      <c r="AF628" s="52" t="str">
        <f t="shared" si="224"/>
        <v>Nein</v>
      </c>
      <c r="AG628" s="61" t="str">
        <f>IF(Q628="Ja",VLOOKUP($Q$2,Plausis!A:E,5,0),IF(R628="Ja",VLOOKUP($R$2,Plausis!A:E,5,0),IF(T628="Ja",VLOOKUP($T$2,Plausis!A:E,5,0),IF(U628="Ja",VLOOKUP($U$2,Plausis!A:E,5,0),IF(AA628="Ja",VLOOKUP($AA$2,Plausis!A:E,5,0),IF(AC628="Ja",VLOOKUP($AC$2,Plausis!A:E,5,0),IF(AD628="Ja",VLOOKUP($AD$2,Plausis!A:E,5,0),"")))))))</f>
        <v/>
      </c>
      <c r="AH628" s="52" t="str">
        <f>IF(Y628="Ja",VLOOKUP($Y$2,Plausis!A:E,5,0),"")</f>
        <v/>
      </c>
      <c r="AI628" s="52" t="str">
        <f t="shared" si="205"/>
        <v>Ja</v>
      </c>
      <c r="AJ628" s="52" t="str">
        <f>IF(S628="Ja",VLOOKUP($S$2,Plausis!A:E,5,0),IF(V628="Ja",VLOOKUP($V$2,Plausis!A:E,5,0),IF(X628="Ja",VLOOKUP($X$2,Plausis!A:E,5,0),"")))</f>
        <v/>
      </c>
      <c r="AL628" s="52" t="s">
        <v>3</v>
      </c>
      <c r="AM628" s="114">
        <v>45531</v>
      </c>
      <c r="AN628" s="52" t="s">
        <v>4467</v>
      </c>
      <c r="AO628" s="52" t="str">
        <f>VLOOKUP(B628,'BAT Grundtabelle'!B:T,19,0)</f>
        <v>ja</v>
      </c>
      <c r="AP628" s="105" t="str">
        <f t="shared" si="206"/>
        <v>10568</v>
      </c>
      <c r="AQ628" s="52" t="str">
        <f t="shared" si="207"/>
        <v>Fluglehrer</v>
      </c>
      <c r="AR628" s="52" t="b">
        <f t="shared" si="225"/>
        <v>0</v>
      </c>
      <c r="AS628" s="52" t="b">
        <f t="shared" si="225"/>
        <v>0</v>
      </c>
      <c r="AT628" s="52" t="b">
        <f t="shared" si="225"/>
        <v>0</v>
      </c>
      <c r="AU628" s="52">
        <f t="shared" si="208"/>
        <v>1</v>
      </c>
      <c r="AW628" s="52" t="b">
        <f t="shared" si="209"/>
        <v>0</v>
      </c>
      <c r="AX628" s="52" t="str">
        <f t="shared" si="210"/>
        <v>Unternehmen</v>
      </c>
      <c r="AY628" s="52" t="b">
        <f t="shared" si="211"/>
        <v>0</v>
      </c>
      <c r="AZ628" s="52" t="str">
        <f t="shared" si="212"/>
        <v>10568</v>
      </c>
      <c r="BA628" s="52" t="str">
        <f>VLOOKUP(A628,'BAT Grundtabelle'!A:U,21,0)</f>
        <v>ja</v>
      </c>
      <c r="BB628" s="52" t="str">
        <f t="shared" si="213"/>
        <v>nein</v>
      </c>
      <c r="BC628" s="52" t="str">
        <f t="shared" si="214"/>
        <v>10568</v>
      </c>
      <c r="BD628" s="52" t="str">
        <f t="shared" si="215"/>
        <v>Fluglehrer</v>
      </c>
      <c r="BE628" s="52" t="str">
        <f t="shared" si="216"/>
        <v>Unternehmen</v>
      </c>
      <c r="BF628" s="52">
        <f t="shared" si="217"/>
        <v>1</v>
      </c>
    </row>
    <row r="629" spans="1:58" hidden="1" x14ac:dyDescent="0.35">
      <c r="A629" s="107" t="s">
        <v>2984</v>
      </c>
      <c r="B629" s="75" t="s">
        <v>609</v>
      </c>
      <c r="C629" s="52" t="s">
        <v>3</v>
      </c>
      <c r="D629" s="52" t="s">
        <v>3</v>
      </c>
      <c r="E629" s="52" t="s">
        <v>2</v>
      </c>
      <c r="F629" s="52" t="s">
        <v>2</v>
      </c>
      <c r="G629" s="52" t="s">
        <v>2</v>
      </c>
      <c r="H629" s="52" t="s">
        <v>2</v>
      </c>
      <c r="I629" s="52" t="s">
        <v>3</v>
      </c>
      <c r="J629" s="52">
        <v>3</v>
      </c>
      <c r="K629" s="52" t="s">
        <v>2</v>
      </c>
      <c r="L629" s="52" t="s">
        <v>2</v>
      </c>
      <c r="M629" s="52" t="s">
        <v>2</v>
      </c>
      <c r="N629" s="52" t="s">
        <v>3</v>
      </c>
      <c r="P629" s="52" t="s">
        <v>4</v>
      </c>
      <c r="Q629" s="52" t="str">
        <f t="shared" si="224"/>
        <v>Nein</v>
      </c>
      <c r="R629" s="52" t="str">
        <f t="shared" si="224"/>
        <v>Nein</v>
      </c>
      <c r="S629" s="52" t="str">
        <f t="shared" si="224"/>
        <v>Nein</v>
      </c>
      <c r="T629" s="52" t="str">
        <f t="shared" si="224"/>
        <v>Nein</v>
      </c>
      <c r="U629" s="52" t="str">
        <f t="shared" si="224"/>
        <v>Nein</v>
      </c>
      <c r="V629" s="52" t="str">
        <f t="shared" si="224"/>
        <v>Nein</v>
      </c>
      <c r="W629" s="52" t="str">
        <f t="shared" si="224"/>
        <v>Nein</v>
      </c>
      <c r="X629" s="52" t="str">
        <f t="shared" si="224"/>
        <v>Nein</v>
      </c>
      <c r="Y629" s="52" t="str">
        <f t="shared" si="224"/>
        <v>Nein</v>
      </c>
      <c r="Z629" s="52" t="str">
        <f t="shared" si="224"/>
        <v>Nein</v>
      </c>
      <c r="AA629" s="52" t="str">
        <f t="shared" si="224"/>
        <v>Nein</v>
      </c>
      <c r="AB629" s="52" t="str">
        <f t="shared" si="224"/>
        <v>Nein</v>
      </c>
      <c r="AC629" s="52" t="str">
        <f t="shared" si="224"/>
        <v>Nein</v>
      </c>
      <c r="AD629" s="52" t="str">
        <f t="shared" si="224"/>
        <v>Nein</v>
      </c>
      <c r="AE629" s="52" t="str">
        <f t="shared" si="224"/>
        <v>Nein</v>
      </c>
      <c r="AF629" s="52" t="str">
        <f t="shared" si="224"/>
        <v>Nein</v>
      </c>
      <c r="AG629" s="61" t="str">
        <f>IF(Q629="Ja",VLOOKUP($Q$2,Plausis!A:E,5,0),IF(R629="Ja",VLOOKUP($R$2,Plausis!A:E,5,0),IF(T629="Ja",VLOOKUP($T$2,Plausis!A:E,5,0),IF(U629="Ja",VLOOKUP($U$2,Plausis!A:E,5,0),IF(AA629="Ja",VLOOKUP($AA$2,Plausis!A:E,5,0),IF(AC629="Ja",VLOOKUP($AC$2,Plausis!A:E,5,0),IF(AD629="Ja",VLOOKUP($AD$2,Plausis!A:E,5,0),"")))))))</f>
        <v/>
      </c>
      <c r="AH629" s="52" t="str">
        <f>IF(Y629="Ja",VLOOKUP($Y$2,Plausis!A:E,5,0),"")</f>
        <v/>
      </c>
      <c r="AI629" s="52" t="str">
        <f t="shared" si="205"/>
        <v>Ja</v>
      </c>
      <c r="AJ629" s="52" t="str">
        <f>IF(S629="Ja",VLOOKUP($S$2,Plausis!A:E,5,0),IF(V629="Ja",VLOOKUP($V$2,Plausis!A:E,5,0),IF(X629="Ja",VLOOKUP($X$2,Plausis!A:E,5,0),"")))</f>
        <v/>
      </c>
      <c r="AL629" s="52" t="s">
        <v>2</v>
      </c>
      <c r="AM629" s="114">
        <v>45531</v>
      </c>
      <c r="AN629" s="52" t="s">
        <v>4467</v>
      </c>
      <c r="AO629" s="52" t="str">
        <f>VLOOKUP(B629,'BAT Grundtabelle'!B:T,19,0)</f>
        <v>ja</v>
      </c>
      <c r="AP629" s="105" t="str">
        <f t="shared" si="206"/>
        <v>10569</v>
      </c>
      <c r="AQ629" s="52" t="str">
        <f t="shared" si="207"/>
        <v>Flugplatzbetrieb</v>
      </c>
      <c r="AR629" s="52" t="b">
        <f t="shared" si="225"/>
        <v>0</v>
      </c>
      <c r="AS629" s="52" t="b">
        <f t="shared" si="225"/>
        <v>0</v>
      </c>
      <c r="AT629" s="52" t="b">
        <f t="shared" si="225"/>
        <v>0</v>
      </c>
      <c r="AU629" s="52">
        <f t="shared" si="208"/>
        <v>3</v>
      </c>
      <c r="AW629" s="52" t="b">
        <f t="shared" si="209"/>
        <v>0</v>
      </c>
      <c r="AX629" s="52" t="str">
        <f t="shared" si="210"/>
        <v>Unternehmen</v>
      </c>
      <c r="AY629" s="52" t="b">
        <f t="shared" si="211"/>
        <v>0</v>
      </c>
      <c r="AZ629" s="52" t="str">
        <f t="shared" si="212"/>
        <v>10569</v>
      </c>
      <c r="BA629" s="52" t="str">
        <f>VLOOKUP(A629,'BAT Grundtabelle'!A:U,21,0)</f>
        <v>ja</v>
      </c>
      <c r="BB629" s="52" t="str">
        <f t="shared" si="213"/>
        <v>nein</v>
      </c>
      <c r="BC629" s="52" t="str">
        <f t="shared" si="214"/>
        <v>10569</v>
      </c>
      <c r="BD629" s="52" t="str">
        <f t="shared" si="215"/>
        <v>Flugplatzbetrieb</v>
      </c>
      <c r="BE629" s="52" t="str">
        <f t="shared" si="216"/>
        <v>Unternehmen</v>
      </c>
      <c r="BF629" s="52">
        <f t="shared" si="217"/>
        <v>3</v>
      </c>
    </row>
    <row r="630" spans="1:58" hidden="1" x14ac:dyDescent="0.35">
      <c r="A630" s="107" t="s">
        <v>2985</v>
      </c>
      <c r="B630" s="75" t="s">
        <v>1952</v>
      </c>
      <c r="C630" s="52" t="s">
        <v>3</v>
      </c>
      <c r="D630" s="52" t="s">
        <v>3</v>
      </c>
      <c r="E630" s="52" t="s">
        <v>2</v>
      </c>
      <c r="F630" s="52" t="s">
        <v>2</v>
      </c>
      <c r="G630" s="52" t="s">
        <v>2</v>
      </c>
      <c r="H630" s="52" t="s">
        <v>2</v>
      </c>
      <c r="I630" s="52" t="s">
        <v>3</v>
      </c>
      <c r="J630" s="52">
        <v>1</v>
      </c>
      <c r="K630" s="52" t="s">
        <v>2</v>
      </c>
      <c r="L630" s="52" t="s">
        <v>2</v>
      </c>
      <c r="M630" s="52" t="s">
        <v>2</v>
      </c>
      <c r="N630" s="52" t="s">
        <v>3</v>
      </c>
      <c r="P630" s="52" t="s">
        <v>4</v>
      </c>
      <c r="Q630" s="52" t="str">
        <f t="shared" si="224"/>
        <v>Nein</v>
      </c>
      <c r="R630" s="52" t="str">
        <f t="shared" si="224"/>
        <v>Nein</v>
      </c>
      <c r="S630" s="52" t="str">
        <f t="shared" si="224"/>
        <v>Nein</v>
      </c>
      <c r="T630" s="52" t="str">
        <f t="shared" si="224"/>
        <v>Nein</v>
      </c>
      <c r="U630" s="52" t="str">
        <f t="shared" si="224"/>
        <v>Nein</v>
      </c>
      <c r="V630" s="52" t="str">
        <f t="shared" si="224"/>
        <v>Nein</v>
      </c>
      <c r="W630" s="52" t="str">
        <f t="shared" si="224"/>
        <v>Nein</v>
      </c>
      <c r="X630" s="52" t="str">
        <f t="shared" si="224"/>
        <v>Nein</v>
      </c>
      <c r="Y630" s="52" t="str">
        <f t="shared" si="224"/>
        <v>Nein</v>
      </c>
      <c r="Z630" s="52" t="str">
        <f t="shared" si="224"/>
        <v>Nein</v>
      </c>
      <c r="AA630" s="52" t="str">
        <f t="shared" si="224"/>
        <v>Nein</v>
      </c>
      <c r="AB630" s="52" t="str">
        <f t="shared" si="224"/>
        <v>Nein</v>
      </c>
      <c r="AC630" s="52" t="str">
        <f t="shared" si="224"/>
        <v>Nein</v>
      </c>
      <c r="AD630" s="52" t="str">
        <f t="shared" si="224"/>
        <v>Nein</v>
      </c>
      <c r="AE630" s="52" t="str">
        <f t="shared" si="224"/>
        <v>Nein</v>
      </c>
      <c r="AF630" s="52" t="str">
        <f t="shared" si="224"/>
        <v>Nein</v>
      </c>
      <c r="AG630" s="61" t="str">
        <f>IF(Q630="Ja",VLOOKUP($Q$2,Plausis!A:E,5,0),IF(R630="Ja",VLOOKUP($R$2,Plausis!A:E,5,0),IF(T630="Ja",VLOOKUP($T$2,Plausis!A:E,5,0),IF(U630="Ja",VLOOKUP($U$2,Plausis!A:E,5,0),IF(AA630="Ja",VLOOKUP($AA$2,Plausis!A:E,5,0),IF(AC630="Ja",VLOOKUP($AC$2,Plausis!A:E,5,0),IF(AD630="Ja",VLOOKUP($AD$2,Plausis!A:E,5,0),"")))))))</f>
        <v/>
      </c>
      <c r="AH630" s="52" t="str">
        <f>IF(Y630="Ja",VLOOKUP($Y$2,Plausis!A:E,5,0),"")</f>
        <v/>
      </c>
      <c r="AI630" s="52" t="str">
        <f t="shared" si="205"/>
        <v>Ja</v>
      </c>
      <c r="AJ630" s="52" t="str">
        <f>IF(S630="Ja",VLOOKUP($S$2,Plausis!A:E,5,0),IF(V630="Ja",VLOOKUP($V$2,Plausis!A:E,5,0),IF(X630="Ja",VLOOKUP($X$2,Plausis!A:E,5,0),"")))</f>
        <v/>
      </c>
      <c r="AL630" s="52" t="s">
        <v>2</v>
      </c>
      <c r="AM630" s="114">
        <v>45531</v>
      </c>
      <c r="AN630" s="52" t="s">
        <v>4467</v>
      </c>
      <c r="AO630" s="52" t="str">
        <f>VLOOKUP(B630,'BAT Grundtabelle'!B:T,19,0)</f>
        <v>ja</v>
      </c>
      <c r="AP630" s="105" t="str">
        <f t="shared" si="206"/>
        <v>10570</v>
      </c>
      <c r="AQ630" s="52" t="str">
        <f t="shared" si="207"/>
        <v>Flugschule</v>
      </c>
      <c r="AR630" s="52" t="b">
        <f t="shared" si="225"/>
        <v>0</v>
      </c>
      <c r="AS630" s="52" t="b">
        <f t="shared" si="225"/>
        <v>0</v>
      </c>
      <c r="AT630" s="52" t="b">
        <f t="shared" si="225"/>
        <v>0</v>
      </c>
      <c r="AU630" s="52">
        <f t="shared" si="208"/>
        <v>1</v>
      </c>
      <c r="AW630" s="52" t="b">
        <f t="shared" si="209"/>
        <v>0</v>
      </c>
      <c r="AX630" s="52" t="str">
        <f t="shared" si="210"/>
        <v>Unternehmen</v>
      </c>
      <c r="AY630" s="52" t="b">
        <f t="shared" si="211"/>
        <v>0</v>
      </c>
      <c r="AZ630" s="52" t="str">
        <f t="shared" si="212"/>
        <v>10570</v>
      </c>
      <c r="BA630" s="52" t="str">
        <f>VLOOKUP(A630,'BAT Grundtabelle'!A:U,21,0)</f>
        <v>ja</v>
      </c>
      <c r="BB630" s="52" t="str">
        <f t="shared" si="213"/>
        <v>nein</v>
      </c>
      <c r="BC630" s="52" t="str">
        <f t="shared" si="214"/>
        <v>10570</v>
      </c>
      <c r="BD630" s="52" t="str">
        <f t="shared" si="215"/>
        <v>Flugschule</v>
      </c>
      <c r="BE630" s="52" t="str">
        <f t="shared" si="216"/>
        <v>Unternehmen</v>
      </c>
      <c r="BF630" s="52">
        <f t="shared" si="217"/>
        <v>1</v>
      </c>
    </row>
    <row r="631" spans="1:58" hidden="1" x14ac:dyDescent="0.35">
      <c r="A631" s="107" t="s">
        <v>2986</v>
      </c>
      <c r="B631" s="75" t="s">
        <v>970</v>
      </c>
      <c r="C631" s="52" t="s">
        <v>3</v>
      </c>
      <c r="D631" s="52" t="s">
        <v>3</v>
      </c>
      <c r="E631" s="52" t="s">
        <v>2</v>
      </c>
      <c r="F631" s="52" t="s">
        <v>2</v>
      </c>
      <c r="G631" s="52" t="s">
        <v>2</v>
      </c>
      <c r="H631" s="52" t="s">
        <v>2</v>
      </c>
      <c r="I631" s="52" t="s">
        <v>3</v>
      </c>
      <c r="J631" s="52">
        <v>1</v>
      </c>
      <c r="K631" s="52" t="s">
        <v>2</v>
      </c>
      <c r="L631" s="52" t="s">
        <v>2</v>
      </c>
      <c r="M631" s="52" t="s">
        <v>2</v>
      </c>
      <c r="N631" s="52" t="s">
        <v>3</v>
      </c>
      <c r="P631" s="52" t="s">
        <v>4</v>
      </c>
      <c r="Q631" s="52" t="str">
        <f t="shared" si="224"/>
        <v>Nein</v>
      </c>
      <c r="R631" s="52" t="str">
        <f t="shared" si="224"/>
        <v>Nein</v>
      </c>
      <c r="S631" s="52" t="str">
        <f t="shared" si="224"/>
        <v>Nein</v>
      </c>
      <c r="T631" s="52" t="str">
        <f t="shared" si="224"/>
        <v>Nein</v>
      </c>
      <c r="U631" s="52" t="str">
        <f t="shared" si="224"/>
        <v>Nein</v>
      </c>
      <c r="V631" s="52" t="str">
        <f t="shared" si="224"/>
        <v>Nein</v>
      </c>
      <c r="W631" s="52" t="str">
        <f t="shared" si="224"/>
        <v>Nein</v>
      </c>
      <c r="X631" s="52" t="str">
        <f t="shared" si="224"/>
        <v>Nein</v>
      </c>
      <c r="Y631" s="52" t="str">
        <f t="shared" si="224"/>
        <v>Nein</v>
      </c>
      <c r="Z631" s="52" t="str">
        <f t="shared" si="224"/>
        <v>Nein</v>
      </c>
      <c r="AA631" s="52" t="str">
        <f t="shared" si="224"/>
        <v>Nein</v>
      </c>
      <c r="AB631" s="52" t="str">
        <f t="shared" si="224"/>
        <v>Nein</v>
      </c>
      <c r="AC631" s="52" t="str">
        <f t="shared" si="224"/>
        <v>Nein</v>
      </c>
      <c r="AD631" s="52" t="str">
        <f t="shared" si="224"/>
        <v>Nein</v>
      </c>
      <c r="AE631" s="52" t="str">
        <f t="shared" si="224"/>
        <v>Nein</v>
      </c>
      <c r="AF631" s="52" t="str">
        <f t="shared" si="224"/>
        <v>Nein</v>
      </c>
      <c r="AG631" s="61" t="str">
        <f>IF(Q631="Ja",VLOOKUP($Q$2,Plausis!A:E,5,0),IF(R631="Ja",VLOOKUP($R$2,Plausis!A:E,5,0),IF(T631="Ja",VLOOKUP($T$2,Plausis!A:E,5,0),IF(U631="Ja",VLOOKUP($U$2,Plausis!A:E,5,0),IF(AA631="Ja",VLOOKUP($AA$2,Plausis!A:E,5,0),IF(AC631="Ja",VLOOKUP($AC$2,Plausis!A:E,5,0),IF(AD631="Ja",VLOOKUP($AD$2,Plausis!A:E,5,0),"")))))))</f>
        <v/>
      </c>
      <c r="AH631" s="52" t="str">
        <f>IF(Y631="Ja",VLOOKUP($Y$2,Plausis!A:E,5,0),"")</f>
        <v/>
      </c>
      <c r="AI631" s="52" t="str">
        <f t="shared" si="205"/>
        <v>Ja</v>
      </c>
      <c r="AJ631" s="52" t="str">
        <f>IF(S631="Ja",VLOOKUP($S$2,Plausis!A:E,5,0),IF(V631="Ja",VLOOKUP($V$2,Plausis!A:E,5,0),IF(X631="Ja",VLOOKUP($X$2,Plausis!A:E,5,0),"")))</f>
        <v/>
      </c>
      <c r="AL631" s="52" t="s">
        <v>2</v>
      </c>
      <c r="AM631" s="114">
        <v>45531</v>
      </c>
      <c r="AN631" s="52" t="s">
        <v>4467</v>
      </c>
      <c r="AO631" s="52" t="str">
        <f>VLOOKUP(B631,'BAT Grundtabelle'!B:T,19,0)</f>
        <v>ja</v>
      </c>
      <c r="AP631" s="105" t="str">
        <f t="shared" si="206"/>
        <v>10571</v>
      </c>
      <c r="AQ631" s="52" t="str">
        <f t="shared" si="207"/>
        <v>Flugvermittlungsbüro</v>
      </c>
      <c r="AR631" s="52" t="b">
        <f t="shared" si="225"/>
        <v>0</v>
      </c>
      <c r="AS631" s="52" t="b">
        <f t="shared" si="225"/>
        <v>0</v>
      </c>
      <c r="AT631" s="52" t="b">
        <f t="shared" si="225"/>
        <v>0</v>
      </c>
      <c r="AU631" s="52">
        <f t="shared" si="208"/>
        <v>1</v>
      </c>
      <c r="AW631" s="52" t="b">
        <f t="shared" si="209"/>
        <v>0</v>
      </c>
      <c r="AX631" s="52" t="str">
        <f t="shared" si="210"/>
        <v>Unternehmen</v>
      </c>
      <c r="AY631" s="52" t="b">
        <f t="shared" si="211"/>
        <v>0</v>
      </c>
      <c r="AZ631" s="52" t="str">
        <f t="shared" si="212"/>
        <v>10571</v>
      </c>
      <c r="BA631" s="52" t="str">
        <f>VLOOKUP(A631,'BAT Grundtabelle'!A:U,21,0)</f>
        <v>ja</v>
      </c>
      <c r="BB631" s="52" t="str">
        <f t="shared" si="213"/>
        <v>nein</v>
      </c>
      <c r="BC631" s="52" t="str">
        <f t="shared" si="214"/>
        <v>10571</v>
      </c>
      <c r="BD631" s="52" t="str">
        <f t="shared" si="215"/>
        <v>Flugvermittlungsbüro</v>
      </c>
      <c r="BE631" s="52" t="str">
        <f t="shared" si="216"/>
        <v>Unternehmen</v>
      </c>
      <c r="BF631" s="52">
        <f t="shared" si="217"/>
        <v>1</v>
      </c>
    </row>
    <row r="632" spans="1:58" hidden="1" x14ac:dyDescent="0.35">
      <c r="A632" s="107" t="s">
        <v>2987</v>
      </c>
      <c r="B632" s="75" t="s">
        <v>1570</v>
      </c>
      <c r="C632" s="52" t="s">
        <v>3</v>
      </c>
      <c r="D632" s="52" t="s">
        <v>3</v>
      </c>
      <c r="E632" s="52" t="s">
        <v>2</v>
      </c>
      <c r="F632" s="52" t="s">
        <v>2</v>
      </c>
      <c r="G632" s="52" t="s">
        <v>2</v>
      </c>
      <c r="H632" s="52" t="s">
        <v>2</v>
      </c>
      <c r="I632" s="52" t="s">
        <v>3</v>
      </c>
      <c r="J632" s="52">
        <v>2</v>
      </c>
      <c r="K632" s="52" t="s">
        <v>2</v>
      </c>
      <c r="L632" s="52" t="s">
        <v>2</v>
      </c>
      <c r="M632" s="52" t="s">
        <v>2</v>
      </c>
      <c r="N632" s="52" t="s">
        <v>3</v>
      </c>
      <c r="P632" s="52" t="s">
        <v>4</v>
      </c>
      <c r="Q632" s="52" t="str">
        <f t="shared" si="224"/>
        <v>Nein</v>
      </c>
      <c r="R632" s="52" t="str">
        <f t="shared" si="224"/>
        <v>Nein</v>
      </c>
      <c r="S632" s="52" t="str">
        <f t="shared" si="224"/>
        <v>Nein</v>
      </c>
      <c r="T632" s="52" t="str">
        <f t="shared" si="224"/>
        <v>Nein</v>
      </c>
      <c r="U632" s="52" t="str">
        <f t="shared" si="224"/>
        <v>Nein</v>
      </c>
      <c r="V632" s="52" t="str">
        <f t="shared" si="224"/>
        <v>Nein</v>
      </c>
      <c r="W632" s="52" t="str">
        <f t="shared" si="224"/>
        <v>Nein</v>
      </c>
      <c r="X632" s="52" t="str">
        <f t="shared" si="224"/>
        <v>Nein</v>
      </c>
      <c r="Y632" s="52" t="str">
        <f t="shared" si="224"/>
        <v>Nein</v>
      </c>
      <c r="Z632" s="52" t="str">
        <f t="shared" si="224"/>
        <v>Nein</v>
      </c>
      <c r="AA632" s="52" t="str">
        <f t="shared" si="224"/>
        <v>Nein</v>
      </c>
      <c r="AB632" s="52" t="str">
        <f t="shared" si="224"/>
        <v>Nein</v>
      </c>
      <c r="AC632" s="52" t="str">
        <f t="shared" si="224"/>
        <v>Nein</v>
      </c>
      <c r="AD632" s="52" t="str">
        <f t="shared" si="224"/>
        <v>Nein</v>
      </c>
      <c r="AE632" s="52" t="str">
        <f t="shared" si="224"/>
        <v>Nein</v>
      </c>
      <c r="AF632" s="52" t="str">
        <f t="shared" si="224"/>
        <v>Nein</v>
      </c>
      <c r="AG632" s="61" t="str">
        <f>IF(Q632="Ja",VLOOKUP($Q$2,Plausis!A:E,5,0),IF(R632="Ja",VLOOKUP($R$2,Plausis!A:E,5,0),IF(T632="Ja",VLOOKUP($T$2,Plausis!A:E,5,0),IF(U632="Ja",VLOOKUP($U$2,Plausis!A:E,5,0),IF(AA632="Ja",VLOOKUP($AA$2,Plausis!A:E,5,0),IF(AC632="Ja",VLOOKUP($AC$2,Plausis!A:E,5,0),IF(AD632="Ja",VLOOKUP($AD$2,Plausis!A:E,5,0),"")))))))</f>
        <v/>
      </c>
      <c r="AH632" s="52" t="str">
        <f>IF(Y632="Ja",VLOOKUP($Y$2,Plausis!A:E,5,0),"")</f>
        <v/>
      </c>
      <c r="AI632" s="52" t="str">
        <f t="shared" si="205"/>
        <v>Ja</v>
      </c>
      <c r="AJ632" s="52" t="str">
        <f>IF(S632="Ja",VLOOKUP($S$2,Plausis!A:E,5,0),IF(V632="Ja",VLOOKUP($V$2,Plausis!A:E,5,0),IF(X632="Ja",VLOOKUP($X$2,Plausis!A:E,5,0),"")))</f>
        <v/>
      </c>
      <c r="AL632" s="52" t="s">
        <v>2</v>
      </c>
      <c r="AM632" s="114">
        <v>45531</v>
      </c>
      <c r="AN632" s="52" t="s">
        <v>4467</v>
      </c>
      <c r="AO632" s="52" t="str">
        <f>VLOOKUP(B632,'BAT Grundtabelle'!B:T,19,0)</f>
        <v>ja</v>
      </c>
      <c r="AP632" s="105" t="str">
        <f t="shared" si="206"/>
        <v>10572</v>
      </c>
      <c r="AQ632" s="52" t="str">
        <f t="shared" si="207"/>
        <v>Flugzeugreinigungsbetrieb</v>
      </c>
      <c r="AR632" s="52" t="b">
        <f t="shared" si="225"/>
        <v>0</v>
      </c>
      <c r="AS632" s="52" t="b">
        <f t="shared" si="225"/>
        <v>0</v>
      </c>
      <c r="AT632" s="52" t="b">
        <f t="shared" si="225"/>
        <v>0</v>
      </c>
      <c r="AU632" s="52">
        <f t="shared" si="208"/>
        <v>2</v>
      </c>
      <c r="AW632" s="52" t="b">
        <f t="shared" si="209"/>
        <v>0</v>
      </c>
      <c r="AX632" s="52" t="str">
        <f t="shared" si="210"/>
        <v>Unternehmen</v>
      </c>
      <c r="AY632" s="52" t="b">
        <f t="shared" si="211"/>
        <v>0</v>
      </c>
      <c r="AZ632" s="52" t="str">
        <f t="shared" si="212"/>
        <v>10572</v>
      </c>
      <c r="BA632" s="52" t="str">
        <f>VLOOKUP(A632,'BAT Grundtabelle'!A:U,21,0)</f>
        <v>ja</v>
      </c>
      <c r="BB632" s="52" t="str">
        <f t="shared" si="213"/>
        <v>nein</v>
      </c>
      <c r="BC632" s="52" t="str">
        <f t="shared" si="214"/>
        <v>10572</v>
      </c>
      <c r="BD632" s="52" t="str">
        <f t="shared" si="215"/>
        <v>Flugzeugreinigungsbetrieb</v>
      </c>
      <c r="BE632" s="52" t="str">
        <f t="shared" si="216"/>
        <v>Unternehmen</v>
      </c>
      <c r="BF632" s="52">
        <f t="shared" si="217"/>
        <v>2</v>
      </c>
    </row>
    <row r="633" spans="1:58" hidden="1" x14ac:dyDescent="0.35">
      <c r="A633" s="107" t="s">
        <v>2988</v>
      </c>
      <c r="B633" s="75" t="s">
        <v>1781</v>
      </c>
      <c r="C633" s="52" t="s">
        <v>3</v>
      </c>
      <c r="D633" s="52" t="s">
        <v>3</v>
      </c>
      <c r="E633" s="52" t="s">
        <v>2</v>
      </c>
      <c r="F633" s="52" t="s">
        <v>2</v>
      </c>
      <c r="G633" s="52" t="s">
        <v>2</v>
      </c>
      <c r="H633" s="52" t="s">
        <v>2</v>
      </c>
      <c r="I633" s="52" t="s">
        <v>3</v>
      </c>
      <c r="J633" s="52">
        <v>3</v>
      </c>
      <c r="K633" s="52" t="s">
        <v>2</v>
      </c>
      <c r="L633" s="52" t="s">
        <v>2</v>
      </c>
      <c r="M633" s="52" t="s">
        <v>2</v>
      </c>
      <c r="N633" s="52" t="s">
        <v>3</v>
      </c>
      <c r="P633" s="52" t="s">
        <v>4</v>
      </c>
      <c r="Q633" s="52" t="str">
        <f t="shared" ref="Q633:AF642" si="226">IF(ISERROR(FIND(Q$2,$P633,1)),"Nein","Ja")</f>
        <v>Nein</v>
      </c>
      <c r="R633" s="52" t="str">
        <f t="shared" si="226"/>
        <v>Nein</v>
      </c>
      <c r="S633" s="52" t="str">
        <f t="shared" si="226"/>
        <v>Nein</v>
      </c>
      <c r="T633" s="52" t="str">
        <f t="shared" si="226"/>
        <v>Nein</v>
      </c>
      <c r="U633" s="52" t="str">
        <f t="shared" si="226"/>
        <v>Nein</v>
      </c>
      <c r="V633" s="52" t="str">
        <f t="shared" si="226"/>
        <v>Nein</v>
      </c>
      <c r="W633" s="52" t="str">
        <f t="shared" si="226"/>
        <v>Nein</v>
      </c>
      <c r="X633" s="52" t="str">
        <f t="shared" si="226"/>
        <v>Nein</v>
      </c>
      <c r="Y633" s="52" t="str">
        <f t="shared" si="226"/>
        <v>Nein</v>
      </c>
      <c r="Z633" s="52" t="str">
        <f t="shared" si="226"/>
        <v>Nein</v>
      </c>
      <c r="AA633" s="52" t="str">
        <f t="shared" si="226"/>
        <v>Nein</v>
      </c>
      <c r="AB633" s="52" t="str">
        <f t="shared" si="226"/>
        <v>Nein</v>
      </c>
      <c r="AC633" s="52" t="str">
        <f t="shared" si="226"/>
        <v>Nein</v>
      </c>
      <c r="AD633" s="52" t="str">
        <f t="shared" si="226"/>
        <v>Nein</v>
      </c>
      <c r="AE633" s="52" t="str">
        <f t="shared" si="226"/>
        <v>Nein</v>
      </c>
      <c r="AF633" s="52" t="str">
        <f t="shared" si="226"/>
        <v>Nein</v>
      </c>
      <c r="AG633" s="61" t="str">
        <f>IF(Q633="Ja",VLOOKUP($Q$2,Plausis!A:E,5,0),IF(R633="Ja",VLOOKUP($R$2,Plausis!A:E,5,0),IF(T633="Ja",VLOOKUP($T$2,Plausis!A:E,5,0),IF(U633="Ja",VLOOKUP($U$2,Plausis!A:E,5,0),IF(AA633="Ja",VLOOKUP($AA$2,Plausis!A:E,5,0),IF(AC633="Ja",VLOOKUP($AC$2,Plausis!A:E,5,0),IF(AD633="Ja",VLOOKUP($AD$2,Plausis!A:E,5,0),"")))))))</f>
        <v/>
      </c>
      <c r="AH633" s="52" t="str">
        <f>IF(Y633="Ja",VLOOKUP($Y$2,Plausis!A:E,5,0),"")</f>
        <v/>
      </c>
      <c r="AI633" s="52" t="str">
        <f t="shared" si="205"/>
        <v>Ja</v>
      </c>
      <c r="AJ633" s="52" t="str">
        <f>IF(S633="Ja",VLOOKUP($S$2,Plausis!A:E,5,0),IF(V633="Ja",VLOOKUP($V$2,Plausis!A:E,5,0),IF(X633="Ja",VLOOKUP($X$2,Plausis!A:E,5,0),"")))</f>
        <v/>
      </c>
      <c r="AL633" s="52" t="s">
        <v>2</v>
      </c>
      <c r="AM633" s="114">
        <v>45531</v>
      </c>
      <c r="AN633" s="52" t="s">
        <v>4467</v>
      </c>
      <c r="AO633" s="52" t="str">
        <f>VLOOKUP(B633,'BAT Grundtabelle'!B:T,19,0)</f>
        <v>ja</v>
      </c>
      <c r="AP633" s="105" t="str">
        <f t="shared" si="206"/>
        <v>10573</v>
      </c>
      <c r="AQ633" s="52" t="str">
        <f t="shared" si="207"/>
        <v>Flugzeugwart</v>
      </c>
      <c r="AR633" s="52" t="b">
        <f t="shared" si="225"/>
        <v>0</v>
      </c>
      <c r="AS633" s="52" t="b">
        <f t="shared" si="225"/>
        <v>0</v>
      </c>
      <c r="AT633" s="52" t="b">
        <f t="shared" si="225"/>
        <v>0</v>
      </c>
      <c r="AU633" s="52">
        <f t="shared" si="208"/>
        <v>3</v>
      </c>
      <c r="AW633" s="52" t="b">
        <f t="shared" si="209"/>
        <v>0</v>
      </c>
      <c r="AX633" s="52" t="str">
        <f t="shared" si="210"/>
        <v>Unternehmen</v>
      </c>
      <c r="AY633" s="52" t="b">
        <f t="shared" si="211"/>
        <v>0</v>
      </c>
      <c r="AZ633" s="52" t="str">
        <f t="shared" si="212"/>
        <v>10573</v>
      </c>
      <c r="BA633" s="52" t="str">
        <f>VLOOKUP(A633,'BAT Grundtabelle'!A:U,21,0)</f>
        <v>ja</v>
      </c>
      <c r="BB633" s="52" t="str">
        <f t="shared" si="213"/>
        <v>nein</v>
      </c>
      <c r="BC633" s="52" t="str">
        <f t="shared" si="214"/>
        <v>10573</v>
      </c>
      <c r="BD633" s="52" t="str">
        <f t="shared" si="215"/>
        <v>Flugzeugwart</v>
      </c>
      <c r="BE633" s="52" t="str">
        <f t="shared" si="216"/>
        <v>Unternehmen</v>
      </c>
      <c r="BF633" s="52">
        <f t="shared" si="217"/>
        <v>3</v>
      </c>
    </row>
    <row r="634" spans="1:58" hidden="1" x14ac:dyDescent="0.35">
      <c r="A634" s="107" t="s">
        <v>2989</v>
      </c>
      <c r="B634" s="75" t="s">
        <v>1953</v>
      </c>
      <c r="C634" s="52" t="s">
        <v>3</v>
      </c>
      <c r="D634" s="52" t="s">
        <v>3</v>
      </c>
      <c r="E634" s="52" t="s">
        <v>2</v>
      </c>
      <c r="F634" s="52" t="s">
        <v>2</v>
      </c>
      <c r="G634" s="52" t="s">
        <v>2</v>
      </c>
      <c r="H634" s="52" t="s">
        <v>2</v>
      </c>
      <c r="I634" s="52" t="s">
        <v>3</v>
      </c>
      <c r="J634" s="52">
        <v>1</v>
      </c>
      <c r="K634" s="52" t="s">
        <v>2</v>
      </c>
      <c r="L634" s="52" t="s">
        <v>2</v>
      </c>
      <c r="M634" s="52" t="s">
        <v>2</v>
      </c>
      <c r="N634" s="52" t="s">
        <v>3</v>
      </c>
      <c r="P634" s="52" t="s">
        <v>4</v>
      </c>
      <c r="Q634" s="52" t="str">
        <f t="shared" si="226"/>
        <v>Nein</v>
      </c>
      <c r="R634" s="52" t="str">
        <f t="shared" si="226"/>
        <v>Nein</v>
      </c>
      <c r="S634" s="52" t="str">
        <f t="shared" si="226"/>
        <v>Nein</v>
      </c>
      <c r="T634" s="52" t="str">
        <f t="shared" si="226"/>
        <v>Nein</v>
      </c>
      <c r="U634" s="52" t="str">
        <f t="shared" si="226"/>
        <v>Nein</v>
      </c>
      <c r="V634" s="52" t="str">
        <f t="shared" si="226"/>
        <v>Nein</v>
      </c>
      <c r="W634" s="52" t="str">
        <f t="shared" si="226"/>
        <v>Nein</v>
      </c>
      <c r="X634" s="52" t="str">
        <f t="shared" si="226"/>
        <v>Nein</v>
      </c>
      <c r="Y634" s="52" t="str">
        <f t="shared" si="226"/>
        <v>Nein</v>
      </c>
      <c r="Z634" s="52" t="str">
        <f t="shared" si="226"/>
        <v>Nein</v>
      </c>
      <c r="AA634" s="52" t="str">
        <f t="shared" si="226"/>
        <v>Nein</v>
      </c>
      <c r="AB634" s="52" t="str">
        <f t="shared" si="226"/>
        <v>Nein</v>
      </c>
      <c r="AC634" s="52" t="str">
        <f t="shared" si="226"/>
        <v>Nein</v>
      </c>
      <c r="AD634" s="52" t="str">
        <f t="shared" si="226"/>
        <v>Nein</v>
      </c>
      <c r="AE634" s="52" t="str">
        <f t="shared" si="226"/>
        <v>Nein</v>
      </c>
      <c r="AF634" s="52" t="str">
        <f t="shared" si="226"/>
        <v>Nein</v>
      </c>
      <c r="AG634" s="61" t="str">
        <f>IF(Q634="Ja",VLOOKUP($Q$2,Plausis!A:E,5,0),IF(R634="Ja",VLOOKUP($R$2,Plausis!A:E,5,0),IF(T634="Ja",VLOOKUP($T$2,Plausis!A:E,5,0),IF(U634="Ja",VLOOKUP($U$2,Plausis!A:E,5,0),IF(AA634="Ja",VLOOKUP($AA$2,Plausis!A:E,5,0),IF(AC634="Ja",VLOOKUP($AC$2,Plausis!A:E,5,0),IF(AD634="Ja",VLOOKUP($AD$2,Plausis!A:E,5,0),"")))))))</f>
        <v/>
      </c>
      <c r="AH634" s="52" t="str">
        <f>IF(Y634="Ja",VLOOKUP($Y$2,Plausis!A:E,5,0),"")</f>
        <v/>
      </c>
      <c r="AI634" s="52" t="str">
        <f t="shared" si="205"/>
        <v>Ja</v>
      </c>
      <c r="AJ634" s="52" t="str">
        <f>IF(S634="Ja",VLOOKUP($S$2,Plausis!A:E,5,0),IF(V634="Ja",VLOOKUP($V$2,Plausis!A:E,5,0),IF(X634="Ja",VLOOKUP($X$2,Plausis!A:E,5,0),"")))</f>
        <v/>
      </c>
      <c r="AL634" s="52" t="s">
        <v>2</v>
      </c>
      <c r="AM634" s="114">
        <v>45531</v>
      </c>
      <c r="AN634" s="52" t="s">
        <v>4467</v>
      </c>
      <c r="AO634" s="52" t="str">
        <f>VLOOKUP(B634,'BAT Grundtabelle'!B:T,19,0)</f>
        <v>ja</v>
      </c>
      <c r="AP634" s="105" t="str">
        <f t="shared" si="206"/>
        <v>10574</v>
      </c>
      <c r="AQ634" s="52" t="str">
        <f t="shared" si="207"/>
        <v>Fördertechnikhersteller</v>
      </c>
      <c r="AR634" s="52" t="b">
        <f t="shared" si="225"/>
        <v>0</v>
      </c>
      <c r="AS634" s="52" t="b">
        <f t="shared" si="225"/>
        <v>0</v>
      </c>
      <c r="AT634" s="52" t="b">
        <f t="shared" si="225"/>
        <v>0</v>
      </c>
      <c r="AU634" s="52">
        <f t="shared" si="208"/>
        <v>1</v>
      </c>
      <c r="AW634" s="52" t="b">
        <f t="shared" si="209"/>
        <v>0</v>
      </c>
      <c r="AX634" s="52" t="str">
        <f t="shared" si="210"/>
        <v>Unternehmen</v>
      </c>
      <c r="AY634" s="52" t="b">
        <f t="shared" si="211"/>
        <v>0</v>
      </c>
      <c r="AZ634" s="52" t="str">
        <f t="shared" si="212"/>
        <v>10574</v>
      </c>
      <c r="BA634" s="52" t="str">
        <f>VLOOKUP(A634,'BAT Grundtabelle'!A:U,21,0)</f>
        <v>ja</v>
      </c>
      <c r="BB634" s="52" t="str">
        <f t="shared" si="213"/>
        <v>nein</v>
      </c>
      <c r="BC634" s="52" t="str">
        <f t="shared" si="214"/>
        <v>10574</v>
      </c>
      <c r="BD634" s="52" t="str">
        <f t="shared" si="215"/>
        <v>Fördertechnikhersteller</v>
      </c>
      <c r="BE634" s="52" t="str">
        <f t="shared" si="216"/>
        <v>Unternehmen</v>
      </c>
      <c r="BF634" s="52">
        <f t="shared" si="217"/>
        <v>1</v>
      </c>
    </row>
    <row r="635" spans="1:58" hidden="1" x14ac:dyDescent="0.35">
      <c r="A635" s="107" t="s">
        <v>2990</v>
      </c>
      <c r="B635" s="75" t="s">
        <v>1656</v>
      </c>
      <c r="C635" s="52" t="s">
        <v>3</v>
      </c>
      <c r="D635" s="52" t="s">
        <v>3</v>
      </c>
      <c r="E635" s="52" t="s">
        <v>2</v>
      </c>
      <c r="F635" s="52" t="s">
        <v>2</v>
      </c>
      <c r="G635" s="52" t="s">
        <v>2</v>
      </c>
      <c r="H635" s="52" t="s">
        <v>2</v>
      </c>
      <c r="I635" s="52" t="s">
        <v>3</v>
      </c>
      <c r="J635" s="52">
        <v>3</v>
      </c>
      <c r="K635" s="52" t="s">
        <v>2</v>
      </c>
      <c r="L635" s="52" t="s">
        <v>2</v>
      </c>
      <c r="M635" s="52" t="s">
        <v>2</v>
      </c>
      <c r="N635" s="52" t="s">
        <v>3</v>
      </c>
      <c r="P635" s="52" t="s">
        <v>4</v>
      </c>
      <c r="Q635" s="52" t="str">
        <f t="shared" si="226"/>
        <v>Nein</v>
      </c>
      <c r="R635" s="52" t="str">
        <f t="shared" si="226"/>
        <v>Nein</v>
      </c>
      <c r="S635" s="52" t="str">
        <f t="shared" si="226"/>
        <v>Nein</v>
      </c>
      <c r="T635" s="52" t="str">
        <f t="shared" si="226"/>
        <v>Nein</v>
      </c>
      <c r="U635" s="52" t="str">
        <f t="shared" si="226"/>
        <v>Nein</v>
      </c>
      <c r="V635" s="52" t="str">
        <f t="shared" si="226"/>
        <v>Nein</v>
      </c>
      <c r="W635" s="52" t="str">
        <f t="shared" si="226"/>
        <v>Nein</v>
      </c>
      <c r="X635" s="52" t="str">
        <f t="shared" si="226"/>
        <v>Nein</v>
      </c>
      <c r="Y635" s="52" t="str">
        <f t="shared" si="226"/>
        <v>Nein</v>
      </c>
      <c r="Z635" s="52" t="str">
        <f t="shared" si="226"/>
        <v>Nein</v>
      </c>
      <c r="AA635" s="52" t="str">
        <f t="shared" si="226"/>
        <v>Nein</v>
      </c>
      <c r="AB635" s="52" t="str">
        <f t="shared" si="226"/>
        <v>Nein</v>
      </c>
      <c r="AC635" s="52" t="str">
        <f t="shared" si="226"/>
        <v>Nein</v>
      </c>
      <c r="AD635" s="52" t="str">
        <f t="shared" si="226"/>
        <v>Nein</v>
      </c>
      <c r="AE635" s="52" t="str">
        <f t="shared" si="226"/>
        <v>Nein</v>
      </c>
      <c r="AF635" s="52" t="str">
        <f t="shared" si="226"/>
        <v>Nein</v>
      </c>
      <c r="AG635" s="61" t="str">
        <f>IF(Q635="Ja",VLOOKUP($Q$2,Plausis!A:E,5,0),IF(R635="Ja",VLOOKUP($R$2,Plausis!A:E,5,0),IF(T635="Ja",VLOOKUP($T$2,Plausis!A:E,5,0),IF(U635="Ja",VLOOKUP($U$2,Plausis!A:E,5,0),IF(AA635="Ja",VLOOKUP($AA$2,Plausis!A:E,5,0),IF(AC635="Ja",VLOOKUP($AC$2,Plausis!A:E,5,0),IF(AD635="Ja",VLOOKUP($AD$2,Plausis!A:E,5,0),"")))))))</f>
        <v/>
      </c>
      <c r="AH635" s="52" t="str">
        <f>IF(Y635="Ja",VLOOKUP($Y$2,Plausis!A:E,5,0),"")</f>
        <v/>
      </c>
      <c r="AI635" s="52" t="str">
        <f t="shared" si="205"/>
        <v>Ja</v>
      </c>
      <c r="AJ635" s="52" t="str">
        <f>IF(S635="Ja",VLOOKUP($S$2,Plausis!A:E,5,0),IF(V635="Ja",VLOOKUP($V$2,Plausis!A:E,5,0),IF(X635="Ja",VLOOKUP($X$2,Plausis!A:E,5,0),"")))</f>
        <v/>
      </c>
      <c r="AL635" s="52" t="s">
        <v>3</v>
      </c>
      <c r="AM635" s="114">
        <v>45531</v>
      </c>
      <c r="AN635" s="52" t="s">
        <v>4467</v>
      </c>
      <c r="AO635" s="52" t="str">
        <f>VLOOKUP(B635,'BAT Grundtabelle'!B:T,19,0)</f>
        <v>ja</v>
      </c>
      <c r="AP635" s="105" t="str">
        <f t="shared" si="206"/>
        <v>10575</v>
      </c>
      <c r="AQ635" s="52" t="str">
        <f t="shared" si="207"/>
        <v>Formschäumerei mit Polyurethan</v>
      </c>
      <c r="AR635" s="52" t="b">
        <f t="shared" si="225"/>
        <v>0</v>
      </c>
      <c r="AS635" s="52" t="b">
        <f t="shared" si="225"/>
        <v>0</v>
      </c>
      <c r="AT635" s="52" t="b">
        <f t="shared" si="225"/>
        <v>0</v>
      </c>
      <c r="AU635" s="52">
        <f t="shared" si="208"/>
        <v>3</v>
      </c>
      <c r="AW635" s="52" t="b">
        <f t="shared" si="209"/>
        <v>0</v>
      </c>
      <c r="AX635" s="52" t="str">
        <f t="shared" si="210"/>
        <v>Unternehmen</v>
      </c>
      <c r="AY635" s="52" t="b">
        <f t="shared" si="211"/>
        <v>0</v>
      </c>
      <c r="AZ635" s="52" t="str">
        <f t="shared" si="212"/>
        <v>10575</v>
      </c>
      <c r="BA635" s="52" t="str">
        <f>VLOOKUP(A635,'BAT Grundtabelle'!A:U,21,0)</f>
        <v>ja</v>
      </c>
      <c r="BB635" s="52" t="str">
        <f t="shared" si="213"/>
        <v>nein</v>
      </c>
      <c r="BC635" s="52" t="str">
        <f t="shared" si="214"/>
        <v>10575</v>
      </c>
      <c r="BD635" s="52" t="str">
        <f t="shared" si="215"/>
        <v>Formschäumerei mit Polyurethan</v>
      </c>
      <c r="BE635" s="52" t="str">
        <f t="shared" si="216"/>
        <v>Unternehmen</v>
      </c>
      <c r="BF635" s="52">
        <f t="shared" si="217"/>
        <v>3</v>
      </c>
    </row>
    <row r="636" spans="1:58" hidden="1" x14ac:dyDescent="0.35">
      <c r="A636" s="107" t="s">
        <v>2991</v>
      </c>
      <c r="B636" s="75" t="s">
        <v>541</v>
      </c>
      <c r="C636" s="52" t="s">
        <v>2</v>
      </c>
      <c r="D636" s="52" t="s">
        <v>2</v>
      </c>
      <c r="E636" s="52" t="s">
        <v>2</v>
      </c>
      <c r="F636" s="52" t="s">
        <v>2</v>
      </c>
      <c r="G636" s="52" t="s">
        <v>2</v>
      </c>
      <c r="H636" s="52" t="s">
        <v>2</v>
      </c>
      <c r="I636" s="52" t="s">
        <v>2</v>
      </c>
      <c r="J636" s="52" t="s">
        <v>2</v>
      </c>
      <c r="K636" s="52" t="s">
        <v>2</v>
      </c>
      <c r="L636" s="52" t="s">
        <v>2</v>
      </c>
      <c r="M636" s="52" t="s">
        <v>2</v>
      </c>
      <c r="N636" s="52" t="s">
        <v>2</v>
      </c>
      <c r="O636" s="52" t="s">
        <v>2412</v>
      </c>
      <c r="Q636" s="52" t="str">
        <f t="shared" si="226"/>
        <v>Nein</v>
      </c>
      <c r="R636" s="52" t="str">
        <f t="shared" si="226"/>
        <v>Nein</v>
      </c>
      <c r="S636" s="52" t="str">
        <f t="shared" si="226"/>
        <v>Nein</v>
      </c>
      <c r="T636" s="52" t="str">
        <f t="shared" si="226"/>
        <v>Nein</v>
      </c>
      <c r="U636" s="52" t="str">
        <f t="shared" si="226"/>
        <v>Nein</v>
      </c>
      <c r="V636" s="52" t="str">
        <f t="shared" si="226"/>
        <v>Nein</v>
      </c>
      <c r="W636" s="52" t="str">
        <f t="shared" si="226"/>
        <v>Nein</v>
      </c>
      <c r="X636" s="52" t="str">
        <f t="shared" si="226"/>
        <v>Nein</v>
      </c>
      <c r="Y636" s="52" t="str">
        <f t="shared" si="226"/>
        <v>Nein</v>
      </c>
      <c r="Z636" s="52" t="str">
        <f t="shared" si="226"/>
        <v>Nein</v>
      </c>
      <c r="AA636" s="52" t="str">
        <f t="shared" si="226"/>
        <v>Nein</v>
      </c>
      <c r="AB636" s="52" t="str">
        <f t="shared" si="226"/>
        <v>Nein</v>
      </c>
      <c r="AC636" s="52" t="str">
        <f t="shared" si="226"/>
        <v>Nein</v>
      </c>
      <c r="AD636" s="52" t="str">
        <f t="shared" si="226"/>
        <v>Nein</v>
      </c>
      <c r="AE636" s="52" t="str">
        <f t="shared" si="226"/>
        <v>Nein</v>
      </c>
      <c r="AF636" s="52" t="str">
        <f t="shared" si="226"/>
        <v>Nein</v>
      </c>
      <c r="AG636" s="61" t="str">
        <f>IF(Q636="Ja",VLOOKUP($Q$2,Plausis!A:E,5,0),IF(R636="Ja",VLOOKUP($R$2,Plausis!A:E,5,0),IF(T636="Ja",VLOOKUP($T$2,Plausis!A:E,5,0),IF(U636="Ja",VLOOKUP($U$2,Plausis!A:E,5,0),IF(AA636="Ja",VLOOKUP($AA$2,Plausis!A:E,5,0),IF(AC636="Ja",VLOOKUP($AC$2,Plausis!A:E,5,0),IF(AD636="Ja",VLOOKUP($AD$2,Plausis!A:E,5,0),"")))))))</f>
        <v/>
      </c>
      <c r="AH636" s="52" t="str">
        <f>IF(Y636="Ja",VLOOKUP($Y$2,Plausis!A:E,5,0),"")</f>
        <v/>
      </c>
      <c r="AI636" s="52" t="str">
        <f t="shared" si="205"/>
        <v>Nein</v>
      </c>
      <c r="AJ636" s="52" t="str">
        <f>IF(S636="Ja",VLOOKUP($S$2,Plausis!A:E,5,0),IF(V636="Ja",VLOOKUP($V$2,Plausis!A:E,5,0),IF(X636="Ja",VLOOKUP($X$2,Plausis!A:E,5,0),"")))</f>
        <v/>
      </c>
      <c r="AL636" s="52" t="s">
        <v>2</v>
      </c>
      <c r="AM636" s="114">
        <v>45531</v>
      </c>
      <c r="AN636" s="52" t="s">
        <v>4467</v>
      </c>
      <c r="AO636" s="52" t="str">
        <f>VLOOKUP(B636,'BAT Grundtabelle'!B:T,19,0)</f>
        <v>nein</v>
      </c>
      <c r="AP636" s="105" t="str">
        <f t="shared" si="206"/>
        <v>10576</v>
      </c>
      <c r="AQ636" s="52" t="str">
        <f t="shared" si="207"/>
        <v>Forstbeamter</v>
      </c>
      <c r="AR636" s="52" t="b">
        <f t="shared" si="225"/>
        <v>0</v>
      </c>
      <c r="AS636" s="52" t="b">
        <f t="shared" si="225"/>
        <v>0</v>
      </c>
      <c r="AT636" s="52" t="b">
        <f t="shared" si="225"/>
        <v>0</v>
      </c>
      <c r="AU636" s="52" t="str">
        <f t="shared" si="208"/>
        <v/>
      </c>
      <c r="AW636" s="52" t="b">
        <f t="shared" si="209"/>
        <v>0</v>
      </c>
      <c r="AX636" s="52" t="str">
        <f t="shared" si="210"/>
        <v/>
      </c>
      <c r="AY636" s="52" t="b">
        <f t="shared" si="211"/>
        <v>0</v>
      </c>
      <c r="AZ636" s="52" t="str">
        <f t="shared" si="212"/>
        <v>10576</v>
      </c>
      <c r="BA636" s="52" t="str">
        <f>VLOOKUP(A636,'BAT Grundtabelle'!A:U,21,0)</f>
        <v>nein</v>
      </c>
      <c r="BB636" s="52" t="str">
        <f t="shared" si="213"/>
        <v>nein</v>
      </c>
      <c r="BC636" s="52" t="str">
        <f t="shared" si="214"/>
        <v>10576</v>
      </c>
      <c r="BD636" s="52" t="str">
        <f t="shared" si="215"/>
        <v>Forstbeamter</v>
      </c>
      <c r="BE636" s="52" t="str">
        <f t="shared" si="216"/>
        <v/>
      </c>
      <c r="BF636" s="52" t="str">
        <f t="shared" si="217"/>
        <v/>
      </c>
    </row>
    <row r="637" spans="1:58" hidden="1" x14ac:dyDescent="0.35">
      <c r="A637" s="107" t="s">
        <v>2992</v>
      </c>
      <c r="B637" s="75" t="s">
        <v>145</v>
      </c>
      <c r="C637" s="52" t="s">
        <v>3</v>
      </c>
      <c r="D637" s="52" t="s">
        <v>3</v>
      </c>
      <c r="E637" s="52" t="s">
        <v>2</v>
      </c>
      <c r="F637" s="52" t="s">
        <v>2</v>
      </c>
      <c r="G637" s="52" t="s">
        <v>2</v>
      </c>
      <c r="H637" s="52" t="s">
        <v>2</v>
      </c>
      <c r="I637" s="52" t="s">
        <v>3</v>
      </c>
      <c r="J637" s="52">
        <v>1</v>
      </c>
      <c r="K637" s="52" t="s">
        <v>2</v>
      </c>
      <c r="L637" s="52" t="s">
        <v>2</v>
      </c>
      <c r="M637" s="52" t="s">
        <v>2</v>
      </c>
      <c r="N637" s="52" t="s">
        <v>3</v>
      </c>
      <c r="P637" s="52" t="s">
        <v>4</v>
      </c>
      <c r="Q637" s="52" t="str">
        <f t="shared" si="226"/>
        <v>Nein</v>
      </c>
      <c r="R637" s="52" t="str">
        <f t="shared" si="226"/>
        <v>Nein</v>
      </c>
      <c r="S637" s="52" t="str">
        <f t="shared" si="226"/>
        <v>Nein</v>
      </c>
      <c r="T637" s="52" t="str">
        <f t="shared" si="226"/>
        <v>Nein</v>
      </c>
      <c r="U637" s="52" t="str">
        <f t="shared" si="226"/>
        <v>Nein</v>
      </c>
      <c r="V637" s="52" t="str">
        <f t="shared" si="226"/>
        <v>Nein</v>
      </c>
      <c r="W637" s="52" t="str">
        <f t="shared" si="226"/>
        <v>Nein</v>
      </c>
      <c r="X637" s="52" t="str">
        <f t="shared" si="226"/>
        <v>Nein</v>
      </c>
      <c r="Y637" s="52" t="str">
        <f t="shared" si="226"/>
        <v>Nein</v>
      </c>
      <c r="Z637" s="52" t="str">
        <f t="shared" si="226"/>
        <v>Nein</v>
      </c>
      <c r="AA637" s="52" t="str">
        <f t="shared" si="226"/>
        <v>Nein</v>
      </c>
      <c r="AB637" s="52" t="str">
        <f t="shared" si="226"/>
        <v>Nein</v>
      </c>
      <c r="AC637" s="52" t="str">
        <f t="shared" si="226"/>
        <v>Nein</v>
      </c>
      <c r="AD637" s="52" t="str">
        <f t="shared" si="226"/>
        <v>Nein</v>
      </c>
      <c r="AE637" s="52" t="str">
        <f t="shared" si="226"/>
        <v>Nein</v>
      </c>
      <c r="AF637" s="52" t="str">
        <f t="shared" si="226"/>
        <v>Nein</v>
      </c>
      <c r="AG637" s="61" t="str">
        <f>IF(Q637="Ja",VLOOKUP($Q$2,Plausis!A:E,5,0),IF(R637="Ja",VLOOKUP($R$2,Plausis!A:E,5,0),IF(T637="Ja",VLOOKUP($T$2,Plausis!A:E,5,0),IF(U637="Ja",VLOOKUP($U$2,Plausis!A:E,5,0),IF(AA637="Ja",VLOOKUP($AA$2,Plausis!A:E,5,0),IF(AC637="Ja",VLOOKUP($AC$2,Plausis!A:E,5,0),IF(AD637="Ja",VLOOKUP($AD$2,Plausis!A:E,5,0),"")))))))</f>
        <v/>
      </c>
      <c r="AH637" s="52" t="str">
        <f>IF(Y637="Ja",VLOOKUP($Y$2,Plausis!A:E,5,0),"")</f>
        <v/>
      </c>
      <c r="AI637" s="52" t="str">
        <f t="shared" si="205"/>
        <v>Ja</v>
      </c>
      <c r="AJ637" s="52" t="str">
        <f>IF(S637="Ja",VLOOKUP($S$2,Plausis!A:E,5,0),IF(V637="Ja",VLOOKUP($V$2,Plausis!A:E,5,0),IF(X637="Ja",VLOOKUP($X$2,Plausis!A:E,5,0),"")))</f>
        <v/>
      </c>
      <c r="AL637" s="52" t="s">
        <v>2</v>
      </c>
      <c r="AM637" s="114">
        <v>45531</v>
      </c>
      <c r="AN637" s="52" t="s">
        <v>4467</v>
      </c>
      <c r="AO637" s="52" t="str">
        <f>VLOOKUP(B637,'BAT Grundtabelle'!B:T,19,0)</f>
        <v>ja</v>
      </c>
      <c r="AP637" s="105" t="str">
        <f t="shared" si="206"/>
        <v>10577</v>
      </c>
      <c r="AQ637" s="52" t="str">
        <f t="shared" si="207"/>
        <v>Forstwirtschaftsbetrieb</v>
      </c>
      <c r="AR637" s="52" t="b">
        <f t="shared" si="225"/>
        <v>0</v>
      </c>
      <c r="AS637" s="52" t="b">
        <f t="shared" si="225"/>
        <v>0</v>
      </c>
      <c r="AT637" s="52" t="b">
        <f t="shared" si="225"/>
        <v>0</v>
      </c>
      <c r="AU637" s="52">
        <f t="shared" si="208"/>
        <v>1</v>
      </c>
      <c r="AW637" s="52" t="b">
        <f t="shared" si="209"/>
        <v>0</v>
      </c>
      <c r="AX637" s="52" t="str">
        <f t="shared" si="210"/>
        <v>Unternehmen</v>
      </c>
      <c r="AY637" s="52" t="b">
        <f t="shared" si="211"/>
        <v>0</v>
      </c>
      <c r="AZ637" s="52" t="str">
        <f t="shared" si="212"/>
        <v>10577</v>
      </c>
      <c r="BA637" s="52" t="str">
        <f>VLOOKUP(A637,'BAT Grundtabelle'!A:U,21,0)</f>
        <v>ja</v>
      </c>
      <c r="BB637" s="52" t="str">
        <f t="shared" si="213"/>
        <v>nein</v>
      </c>
      <c r="BC637" s="52" t="str">
        <f t="shared" si="214"/>
        <v>10577</v>
      </c>
      <c r="BD637" s="52" t="str">
        <f t="shared" si="215"/>
        <v>Forstwirtschaftsbetrieb</v>
      </c>
      <c r="BE637" s="52" t="str">
        <f t="shared" si="216"/>
        <v>Unternehmen</v>
      </c>
      <c r="BF637" s="52">
        <f t="shared" si="217"/>
        <v>1</v>
      </c>
    </row>
    <row r="638" spans="1:58" hidden="1" x14ac:dyDescent="0.35">
      <c r="A638" s="107" t="s">
        <v>2993</v>
      </c>
      <c r="B638" s="75" t="s">
        <v>195</v>
      </c>
      <c r="C638" s="52" t="s">
        <v>3</v>
      </c>
      <c r="D638" s="52" t="s">
        <v>3</v>
      </c>
      <c r="E638" s="52" t="s">
        <v>2</v>
      </c>
      <c r="F638" s="52" t="s">
        <v>2</v>
      </c>
      <c r="G638" s="52" t="s">
        <v>2</v>
      </c>
      <c r="H638" s="52" t="s">
        <v>2</v>
      </c>
      <c r="I638" s="52" t="s">
        <v>3</v>
      </c>
      <c r="J638" s="52">
        <v>2</v>
      </c>
      <c r="K638" s="52" t="s">
        <v>2</v>
      </c>
      <c r="L638" s="52" t="s">
        <v>2</v>
      </c>
      <c r="M638" s="52" t="s">
        <v>2</v>
      </c>
      <c r="N638" s="52" t="s">
        <v>3</v>
      </c>
      <c r="P638" s="52" t="s">
        <v>4</v>
      </c>
      <c r="Q638" s="52" t="str">
        <f t="shared" si="226"/>
        <v>Nein</v>
      </c>
      <c r="R638" s="52" t="str">
        <f t="shared" si="226"/>
        <v>Nein</v>
      </c>
      <c r="S638" s="52" t="str">
        <f t="shared" si="226"/>
        <v>Nein</v>
      </c>
      <c r="T638" s="52" t="str">
        <f t="shared" si="226"/>
        <v>Nein</v>
      </c>
      <c r="U638" s="52" t="str">
        <f t="shared" si="226"/>
        <v>Nein</v>
      </c>
      <c r="V638" s="52" t="str">
        <f t="shared" si="226"/>
        <v>Nein</v>
      </c>
      <c r="W638" s="52" t="str">
        <f t="shared" si="226"/>
        <v>Nein</v>
      </c>
      <c r="X638" s="52" t="str">
        <f t="shared" si="226"/>
        <v>Nein</v>
      </c>
      <c r="Y638" s="52" t="str">
        <f t="shared" si="226"/>
        <v>Nein</v>
      </c>
      <c r="Z638" s="52" t="str">
        <f t="shared" si="226"/>
        <v>Nein</v>
      </c>
      <c r="AA638" s="52" t="str">
        <f t="shared" si="226"/>
        <v>Nein</v>
      </c>
      <c r="AB638" s="52" t="str">
        <f t="shared" si="226"/>
        <v>Nein</v>
      </c>
      <c r="AC638" s="52" t="str">
        <f t="shared" si="226"/>
        <v>Nein</v>
      </c>
      <c r="AD638" s="52" t="str">
        <f t="shared" si="226"/>
        <v>Nein</v>
      </c>
      <c r="AE638" s="52" t="str">
        <f t="shared" si="226"/>
        <v>Nein</v>
      </c>
      <c r="AF638" s="52" t="str">
        <f t="shared" si="226"/>
        <v>Nein</v>
      </c>
      <c r="AG638" s="61" t="str">
        <f>IF(Q638="Ja",VLOOKUP($Q$2,Plausis!A:E,5,0),IF(R638="Ja",VLOOKUP($R$2,Plausis!A:E,5,0),IF(T638="Ja",VLOOKUP($T$2,Plausis!A:E,5,0),IF(U638="Ja",VLOOKUP($U$2,Plausis!A:E,5,0),IF(AA638="Ja",VLOOKUP($AA$2,Plausis!A:E,5,0),IF(AC638="Ja",VLOOKUP($AC$2,Plausis!A:E,5,0),IF(AD638="Ja",VLOOKUP($AD$2,Plausis!A:E,5,0),"")))))))</f>
        <v/>
      </c>
      <c r="AH638" s="52" t="str">
        <f>IF(Y638="Ja",VLOOKUP($Y$2,Plausis!A:E,5,0),"")</f>
        <v/>
      </c>
      <c r="AI638" s="52" t="str">
        <f t="shared" si="205"/>
        <v>Ja</v>
      </c>
      <c r="AJ638" s="52" t="str">
        <f>IF(S638="Ja",VLOOKUP($S$2,Plausis!A:E,5,0),IF(V638="Ja",VLOOKUP($V$2,Plausis!A:E,5,0),IF(X638="Ja",VLOOKUP($X$2,Plausis!A:E,5,0),"")))</f>
        <v/>
      </c>
      <c r="AL638" s="52" t="s">
        <v>2</v>
      </c>
      <c r="AM638" s="114">
        <v>45531</v>
      </c>
      <c r="AN638" s="52" t="s">
        <v>4467</v>
      </c>
      <c r="AO638" s="52" t="str">
        <f>VLOOKUP(B638,'BAT Grundtabelle'!B:T,19,0)</f>
        <v>ja</v>
      </c>
      <c r="AP638" s="105" t="str">
        <f t="shared" si="206"/>
        <v>10578</v>
      </c>
      <c r="AQ638" s="52" t="str">
        <f t="shared" si="207"/>
        <v>Fotoapparatehersteller</v>
      </c>
      <c r="AR638" s="52" t="b">
        <f t="shared" si="225"/>
        <v>0</v>
      </c>
      <c r="AS638" s="52" t="b">
        <f t="shared" si="225"/>
        <v>0</v>
      </c>
      <c r="AT638" s="52" t="b">
        <f t="shared" si="225"/>
        <v>0</v>
      </c>
      <c r="AU638" s="52">
        <f t="shared" si="208"/>
        <v>2</v>
      </c>
      <c r="AW638" s="52" t="b">
        <f t="shared" si="209"/>
        <v>0</v>
      </c>
      <c r="AX638" s="52" t="str">
        <f t="shared" si="210"/>
        <v>Unternehmen</v>
      </c>
      <c r="AY638" s="52" t="b">
        <f t="shared" si="211"/>
        <v>0</v>
      </c>
      <c r="AZ638" s="52" t="str">
        <f t="shared" si="212"/>
        <v>10578</v>
      </c>
      <c r="BA638" s="52" t="str">
        <f>VLOOKUP(A638,'BAT Grundtabelle'!A:U,21,0)</f>
        <v>ja</v>
      </c>
      <c r="BB638" s="52" t="str">
        <f t="shared" si="213"/>
        <v>nein</v>
      </c>
      <c r="BC638" s="52" t="str">
        <f t="shared" si="214"/>
        <v>10578</v>
      </c>
      <c r="BD638" s="52" t="str">
        <f t="shared" si="215"/>
        <v>Fotoapparatehersteller</v>
      </c>
      <c r="BE638" s="52" t="str">
        <f t="shared" si="216"/>
        <v>Unternehmen</v>
      </c>
      <c r="BF638" s="52">
        <f t="shared" si="217"/>
        <v>2</v>
      </c>
    </row>
    <row r="639" spans="1:58" hidden="1" x14ac:dyDescent="0.35">
      <c r="A639" s="107" t="s">
        <v>2994</v>
      </c>
      <c r="B639" s="75" t="s">
        <v>200</v>
      </c>
      <c r="C639" s="52" t="s">
        <v>3</v>
      </c>
      <c r="D639" s="52" t="s">
        <v>3</v>
      </c>
      <c r="E639" s="52" t="s">
        <v>2</v>
      </c>
      <c r="F639" s="52" t="s">
        <v>2</v>
      </c>
      <c r="G639" s="52" t="s">
        <v>2</v>
      </c>
      <c r="H639" s="52" t="s">
        <v>2</v>
      </c>
      <c r="I639" s="52" t="s">
        <v>3</v>
      </c>
      <c r="J639" s="52">
        <v>1</v>
      </c>
      <c r="K639" s="52" t="s">
        <v>2</v>
      </c>
      <c r="L639" s="52" t="s">
        <v>2</v>
      </c>
      <c r="M639" s="52" t="s">
        <v>2</v>
      </c>
      <c r="N639" s="52" t="s">
        <v>3</v>
      </c>
      <c r="P639" s="52" t="s">
        <v>4</v>
      </c>
      <c r="Q639" s="52" t="str">
        <f t="shared" si="226"/>
        <v>Nein</v>
      </c>
      <c r="R639" s="52" t="str">
        <f t="shared" si="226"/>
        <v>Nein</v>
      </c>
      <c r="S639" s="52" t="str">
        <f t="shared" si="226"/>
        <v>Nein</v>
      </c>
      <c r="T639" s="52" t="str">
        <f t="shared" si="226"/>
        <v>Nein</v>
      </c>
      <c r="U639" s="52" t="str">
        <f t="shared" si="226"/>
        <v>Nein</v>
      </c>
      <c r="V639" s="52" t="str">
        <f t="shared" si="226"/>
        <v>Nein</v>
      </c>
      <c r="W639" s="52" t="str">
        <f t="shared" si="226"/>
        <v>Nein</v>
      </c>
      <c r="X639" s="52" t="str">
        <f t="shared" si="226"/>
        <v>Nein</v>
      </c>
      <c r="Y639" s="52" t="str">
        <f t="shared" si="226"/>
        <v>Nein</v>
      </c>
      <c r="Z639" s="52" t="str">
        <f t="shared" si="226"/>
        <v>Nein</v>
      </c>
      <c r="AA639" s="52" t="str">
        <f t="shared" si="226"/>
        <v>Nein</v>
      </c>
      <c r="AB639" s="52" t="str">
        <f t="shared" si="226"/>
        <v>Nein</v>
      </c>
      <c r="AC639" s="52" t="str">
        <f t="shared" si="226"/>
        <v>Nein</v>
      </c>
      <c r="AD639" s="52" t="str">
        <f t="shared" si="226"/>
        <v>Nein</v>
      </c>
      <c r="AE639" s="52" t="str">
        <f t="shared" si="226"/>
        <v>Nein</v>
      </c>
      <c r="AF639" s="52" t="str">
        <f t="shared" si="226"/>
        <v>Nein</v>
      </c>
      <c r="AG639" s="61" t="str">
        <f>IF(Q639="Ja",VLOOKUP($Q$2,Plausis!A:E,5,0),IF(R639="Ja",VLOOKUP($R$2,Plausis!A:E,5,0),IF(T639="Ja",VLOOKUP($T$2,Plausis!A:E,5,0),IF(U639="Ja",VLOOKUP($U$2,Plausis!A:E,5,0),IF(AA639="Ja",VLOOKUP($AA$2,Plausis!A:E,5,0),IF(AC639="Ja",VLOOKUP($AC$2,Plausis!A:E,5,0),IF(AD639="Ja",VLOOKUP($AD$2,Plausis!A:E,5,0),"")))))))</f>
        <v/>
      </c>
      <c r="AH639" s="52" t="str">
        <f>IF(Y639="Ja",VLOOKUP($Y$2,Plausis!A:E,5,0),"")</f>
        <v/>
      </c>
      <c r="AI639" s="52" t="str">
        <f t="shared" si="205"/>
        <v>Ja</v>
      </c>
      <c r="AJ639" s="52" t="str">
        <f>IF(S639="Ja",VLOOKUP($S$2,Plausis!A:E,5,0),IF(V639="Ja",VLOOKUP($V$2,Plausis!A:E,5,0),IF(X639="Ja",VLOOKUP($X$2,Plausis!A:E,5,0),"")))</f>
        <v/>
      </c>
      <c r="AL639" s="52" t="s">
        <v>2</v>
      </c>
      <c r="AM639" s="114">
        <v>45531</v>
      </c>
      <c r="AN639" s="52" t="s">
        <v>4467</v>
      </c>
      <c r="AO639" s="52" t="str">
        <f>VLOOKUP(B639,'BAT Grundtabelle'!B:T,19,0)</f>
        <v>ja</v>
      </c>
      <c r="AP639" s="105" t="str">
        <f t="shared" si="206"/>
        <v>10579</v>
      </c>
      <c r="AQ639" s="52" t="str">
        <f t="shared" si="207"/>
        <v>Fotoapparatereparatur</v>
      </c>
      <c r="AR639" s="52" t="b">
        <f t="shared" si="225"/>
        <v>0</v>
      </c>
      <c r="AS639" s="52" t="b">
        <f t="shared" si="225"/>
        <v>0</v>
      </c>
      <c r="AT639" s="52" t="b">
        <f t="shared" si="225"/>
        <v>0</v>
      </c>
      <c r="AU639" s="52">
        <f t="shared" si="208"/>
        <v>1</v>
      </c>
      <c r="AW639" s="52" t="b">
        <f t="shared" si="209"/>
        <v>0</v>
      </c>
      <c r="AX639" s="52" t="str">
        <f t="shared" si="210"/>
        <v>Unternehmen</v>
      </c>
      <c r="AY639" s="52" t="b">
        <f t="shared" si="211"/>
        <v>0</v>
      </c>
      <c r="AZ639" s="52" t="str">
        <f t="shared" si="212"/>
        <v>10579</v>
      </c>
      <c r="BA639" s="52" t="str">
        <f>VLOOKUP(A639,'BAT Grundtabelle'!A:U,21,0)</f>
        <v>ja</v>
      </c>
      <c r="BB639" s="52" t="str">
        <f t="shared" si="213"/>
        <v>nein</v>
      </c>
      <c r="BC639" s="52" t="str">
        <f t="shared" si="214"/>
        <v>10579</v>
      </c>
      <c r="BD639" s="52" t="str">
        <f t="shared" si="215"/>
        <v>Fotoapparatereparatur</v>
      </c>
      <c r="BE639" s="52" t="str">
        <f t="shared" si="216"/>
        <v>Unternehmen</v>
      </c>
      <c r="BF639" s="52">
        <f t="shared" si="217"/>
        <v>1</v>
      </c>
    </row>
    <row r="640" spans="1:58" hidden="1" x14ac:dyDescent="0.35">
      <c r="A640" s="107" t="s">
        <v>2995</v>
      </c>
      <c r="B640" s="75" t="s">
        <v>204</v>
      </c>
      <c r="C640" s="52" t="s">
        <v>3</v>
      </c>
      <c r="D640" s="52" t="s">
        <v>3</v>
      </c>
      <c r="E640" s="52" t="s">
        <v>2</v>
      </c>
      <c r="F640" s="52" t="s">
        <v>2</v>
      </c>
      <c r="G640" s="52" t="s">
        <v>2</v>
      </c>
      <c r="H640" s="52" t="s">
        <v>2</v>
      </c>
      <c r="I640" s="52" t="s">
        <v>3</v>
      </c>
      <c r="J640" s="52">
        <v>1</v>
      </c>
      <c r="K640" s="52" t="s">
        <v>2</v>
      </c>
      <c r="L640" s="52" t="s">
        <v>2</v>
      </c>
      <c r="M640" s="52" t="s">
        <v>2</v>
      </c>
      <c r="N640" s="52" t="s">
        <v>3</v>
      </c>
      <c r="P640" s="52" t="s">
        <v>4</v>
      </c>
      <c r="Q640" s="52" t="str">
        <f t="shared" si="226"/>
        <v>Nein</v>
      </c>
      <c r="R640" s="52" t="str">
        <f t="shared" si="226"/>
        <v>Nein</v>
      </c>
      <c r="S640" s="52" t="str">
        <f t="shared" si="226"/>
        <v>Nein</v>
      </c>
      <c r="T640" s="52" t="str">
        <f t="shared" si="226"/>
        <v>Nein</v>
      </c>
      <c r="U640" s="52" t="str">
        <f t="shared" si="226"/>
        <v>Nein</v>
      </c>
      <c r="V640" s="52" t="str">
        <f t="shared" si="226"/>
        <v>Nein</v>
      </c>
      <c r="W640" s="52" t="str">
        <f t="shared" si="226"/>
        <v>Nein</v>
      </c>
      <c r="X640" s="52" t="str">
        <f t="shared" si="226"/>
        <v>Nein</v>
      </c>
      <c r="Y640" s="52" t="str">
        <f t="shared" si="226"/>
        <v>Nein</v>
      </c>
      <c r="Z640" s="52" t="str">
        <f t="shared" si="226"/>
        <v>Nein</v>
      </c>
      <c r="AA640" s="52" t="str">
        <f t="shared" si="226"/>
        <v>Nein</v>
      </c>
      <c r="AB640" s="52" t="str">
        <f t="shared" si="226"/>
        <v>Nein</v>
      </c>
      <c r="AC640" s="52" t="str">
        <f t="shared" si="226"/>
        <v>Nein</v>
      </c>
      <c r="AD640" s="52" t="str">
        <f t="shared" si="226"/>
        <v>Nein</v>
      </c>
      <c r="AE640" s="52" t="str">
        <f t="shared" si="226"/>
        <v>Nein</v>
      </c>
      <c r="AF640" s="52" t="str">
        <f t="shared" si="226"/>
        <v>Nein</v>
      </c>
      <c r="AG640" s="61" t="str">
        <f>IF(Q640="Ja",VLOOKUP($Q$2,Plausis!A:E,5,0),IF(R640="Ja",VLOOKUP($R$2,Plausis!A:E,5,0),IF(T640="Ja",VLOOKUP($T$2,Plausis!A:E,5,0),IF(U640="Ja",VLOOKUP($U$2,Plausis!A:E,5,0),IF(AA640="Ja",VLOOKUP($AA$2,Plausis!A:E,5,0),IF(AC640="Ja",VLOOKUP($AC$2,Plausis!A:E,5,0),IF(AD640="Ja",VLOOKUP($AD$2,Plausis!A:E,5,0),"")))))))</f>
        <v/>
      </c>
      <c r="AH640" s="52" t="str">
        <f>IF(Y640="Ja",VLOOKUP($Y$2,Plausis!A:E,5,0),"")</f>
        <v/>
      </c>
      <c r="AI640" s="52" t="str">
        <f t="shared" si="205"/>
        <v>Ja</v>
      </c>
      <c r="AJ640" s="52" t="str">
        <f>IF(S640="Ja",VLOOKUP($S$2,Plausis!A:E,5,0),IF(V640="Ja",VLOOKUP($V$2,Plausis!A:E,5,0),IF(X640="Ja",VLOOKUP($X$2,Plausis!A:E,5,0),"")))</f>
        <v/>
      </c>
      <c r="AL640" s="52" t="s">
        <v>3</v>
      </c>
      <c r="AM640" s="114">
        <v>45531</v>
      </c>
      <c r="AN640" s="52" t="s">
        <v>4467</v>
      </c>
      <c r="AO640" s="52" t="str">
        <f>VLOOKUP(B640,'BAT Grundtabelle'!B:T,19,0)</f>
        <v>ja</v>
      </c>
      <c r="AP640" s="105" t="str">
        <f t="shared" si="206"/>
        <v>10580</v>
      </c>
      <c r="AQ640" s="52" t="str">
        <f t="shared" si="207"/>
        <v>Fotoatelier</v>
      </c>
      <c r="AR640" s="52" t="b">
        <f t="shared" si="225"/>
        <v>0</v>
      </c>
      <c r="AS640" s="52" t="b">
        <f t="shared" si="225"/>
        <v>0</v>
      </c>
      <c r="AT640" s="52" t="b">
        <f t="shared" si="225"/>
        <v>0</v>
      </c>
      <c r="AU640" s="52">
        <f t="shared" si="208"/>
        <v>1</v>
      </c>
      <c r="AW640" s="52" t="b">
        <f t="shared" si="209"/>
        <v>0</v>
      </c>
      <c r="AX640" s="52" t="str">
        <f t="shared" si="210"/>
        <v>Unternehmen</v>
      </c>
      <c r="AY640" s="52" t="b">
        <f t="shared" si="211"/>
        <v>0</v>
      </c>
      <c r="AZ640" s="52" t="str">
        <f t="shared" si="212"/>
        <v>10580</v>
      </c>
      <c r="BA640" s="52" t="str">
        <f>VLOOKUP(A640,'BAT Grundtabelle'!A:U,21,0)</f>
        <v>ja</v>
      </c>
      <c r="BB640" s="52" t="str">
        <f t="shared" si="213"/>
        <v>nein</v>
      </c>
      <c r="BC640" s="52" t="str">
        <f t="shared" si="214"/>
        <v>10580</v>
      </c>
      <c r="BD640" s="52" t="str">
        <f t="shared" si="215"/>
        <v>Fotoatelier</v>
      </c>
      <c r="BE640" s="52" t="str">
        <f t="shared" si="216"/>
        <v>Unternehmen</v>
      </c>
      <c r="BF640" s="52">
        <f t="shared" si="217"/>
        <v>1</v>
      </c>
    </row>
    <row r="641" spans="1:58" hidden="1" x14ac:dyDescent="0.35">
      <c r="A641" s="107" t="s">
        <v>2996</v>
      </c>
      <c r="B641" s="75" t="s">
        <v>205</v>
      </c>
      <c r="C641" s="52" t="s">
        <v>3</v>
      </c>
      <c r="D641" s="52" t="s">
        <v>3</v>
      </c>
      <c r="E641" s="52" t="s">
        <v>2</v>
      </c>
      <c r="F641" s="52" t="s">
        <v>2</v>
      </c>
      <c r="G641" s="52" t="s">
        <v>2</v>
      </c>
      <c r="H641" s="52" t="s">
        <v>2</v>
      </c>
      <c r="I641" s="52" t="s">
        <v>3</v>
      </c>
      <c r="J641" s="52">
        <v>1</v>
      </c>
      <c r="K641" s="52" t="s">
        <v>2</v>
      </c>
      <c r="L641" s="52" t="s">
        <v>2</v>
      </c>
      <c r="M641" s="52" t="s">
        <v>2</v>
      </c>
      <c r="N641" s="52" t="s">
        <v>3</v>
      </c>
      <c r="P641" s="52" t="s">
        <v>4</v>
      </c>
      <c r="Q641" s="52" t="str">
        <f t="shared" si="226"/>
        <v>Nein</v>
      </c>
      <c r="R641" s="52" t="str">
        <f t="shared" si="226"/>
        <v>Nein</v>
      </c>
      <c r="S641" s="52" t="str">
        <f t="shared" si="226"/>
        <v>Nein</v>
      </c>
      <c r="T641" s="52" t="str">
        <f t="shared" si="226"/>
        <v>Nein</v>
      </c>
      <c r="U641" s="52" t="str">
        <f t="shared" si="226"/>
        <v>Nein</v>
      </c>
      <c r="V641" s="52" t="str">
        <f t="shared" si="226"/>
        <v>Nein</v>
      </c>
      <c r="W641" s="52" t="str">
        <f t="shared" si="226"/>
        <v>Nein</v>
      </c>
      <c r="X641" s="52" t="str">
        <f t="shared" si="226"/>
        <v>Nein</v>
      </c>
      <c r="Y641" s="52" t="str">
        <f t="shared" si="226"/>
        <v>Nein</v>
      </c>
      <c r="Z641" s="52" t="str">
        <f t="shared" si="226"/>
        <v>Nein</v>
      </c>
      <c r="AA641" s="52" t="str">
        <f t="shared" si="226"/>
        <v>Nein</v>
      </c>
      <c r="AB641" s="52" t="str">
        <f t="shared" si="226"/>
        <v>Nein</v>
      </c>
      <c r="AC641" s="52" t="str">
        <f t="shared" si="226"/>
        <v>Nein</v>
      </c>
      <c r="AD641" s="52" t="str">
        <f t="shared" si="226"/>
        <v>Nein</v>
      </c>
      <c r="AE641" s="52" t="str">
        <f t="shared" si="226"/>
        <v>Nein</v>
      </c>
      <c r="AF641" s="52" t="str">
        <f t="shared" si="226"/>
        <v>Nein</v>
      </c>
      <c r="AG641" s="61" t="str">
        <f>IF(Q641="Ja",VLOOKUP($Q$2,Plausis!A:E,5,0),IF(R641="Ja",VLOOKUP($R$2,Plausis!A:E,5,0),IF(T641="Ja",VLOOKUP($T$2,Plausis!A:E,5,0),IF(U641="Ja",VLOOKUP($U$2,Plausis!A:E,5,0),IF(AA641="Ja",VLOOKUP($AA$2,Plausis!A:E,5,0),IF(AC641="Ja",VLOOKUP($AC$2,Plausis!A:E,5,0),IF(AD641="Ja",VLOOKUP($AD$2,Plausis!A:E,5,0),"")))))))</f>
        <v/>
      </c>
      <c r="AH641" s="52" t="str">
        <f>IF(Y641="Ja",VLOOKUP($Y$2,Plausis!A:E,5,0),"")</f>
        <v/>
      </c>
      <c r="AI641" s="52" t="str">
        <f t="shared" si="205"/>
        <v>Ja</v>
      </c>
      <c r="AJ641" s="52" t="str">
        <f>IF(S641="Ja",VLOOKUP($S$2,Plausis!A:E,5,0),IF(V641="Ja",VLOOKUP($V$2,Plausis!A:E,5,0),IF(X641="Ja",VLOOKUP($X$2,Plausis!A:E,5,0),"")))</f>
        <v/>
      </c>
      <c r="AL641" s="52" t="s">
        <v>3</v>
      </c>
      <c r="AM641" s="114">
        <v>45531</v>
      </c>
      <c r="AN641" s="52" t="s">
        <v>4467</v>
      </c>
      <c r="AO641" s="52" t="str">
        <f>VLOOKUP(B641,'BAT Grundtabelle'!B:T,19,0)</f>
        <v>ja</v>
      </c>
      <c r="AP641" s="105" t="str">
        <f t="shared" si="206"/>
        <v>10581</v>
      </c>
      <c r="AQ641" s="52" t="str">
        <f t="shared" si="207"/>
        <v>Fotohandel mit/ohne optische Artikel</v>
      </c>
      <c r="AR641" s="52" t="b">
        <f t="shared" si="225"/>
        <v>0</v>
      </c>
      <c r="AS641" s="52" t="b">
        <f t="shared" si="225"/>
        <v>0</v>
      </c>
      <c r="AT641" s="52" t="b">
        <f t="shared" si="225"/>
        <v>0</v>
      </c>
      <c r="AU641" s="52">
        <f t="shared" si="208"/>
        <v>1</v>
      </c>
      <c r="AW641" s="52" t="b">
        <f t="shared" si="209"/>
        <v>0</v>
      </c>
      <c r="AX641" s="52" t="str">
        <f t="shared" si="210"/>
        <v>Unternehmen</v>
      </c>
      <c r="AY641" s="52" t="b">
        <f t="shared" si="211"/>
        <v>0</v>
      </c>
      <c r="AZ641" s="52" t="str">
        <f t="shared" si="212"/>
        <v>10581</v>
      </c>
      <c r="BA641" s="52" t="str">
        <f>VLOOKUP(A641,'BAT Grundtabelle'!A:U,21,0)</f>
        <v>ja</v>
      </c>
      <c r="BB641" s="52" t="str">
        <f t="shared" si="213"/>
        <v>nein</v>
      </c>
      <c r="BC641" s="52" t="str">
        <f t="shared" si="214"/>
        <v>10581</v>
      </c>
      <c r="BD641" s="52" t="str">
        <f t="shared" si="215"/>
        <v>Fotohandel mit/ohne optische Artikel</v>
      </c>
      <c r="BE641" s="52" t="str">
        <f t="shared" si="216"/>
        <v>Unternehmen</v>
      </c>
      <c r="BF641" s="52">
        <f t="shared" si="217"/>
        <v>1</v>
      </c>
    </row>
    <row r="642" spans="1:58" hidden="1" x14ac:dyDescent="0.35">
      <c r="A642" s="107" t="s">
        <v>2093</v>
      </c>
      <c r="B642" s="75" t="s">
        <v>2092</v>
      </c>
      <c r="C642" s="52" t="s">
        <v>3</v>
      </c>
      <c r="D642" s="52" t="s">
        <v>3</v>
      </c>
      <c r="E642" s="52" t="s">
        <v>2</v>
      </c>
      <c r="F642" s="52" t="s">
        <v>2</v>
      </c>
      <c r="G642" s="52" t="s">
        <v>2</v>
      </c>
      <c r="H642" s="52" t="s">
        <v>2</v>
      </c>
      <c r="I642" s="52" t="s">
        <v>3</v>
      </c>
      <c r="J642" s="52">
        <v>1</v>
      </c>
      <c r="K642" s="52" t="s">
        <v>2</v>
      </c>
      <c r="L642" s="52" t="s">
        <v>2</v>
      </c>
      <c r="M642" s="52" t="s">
        <v>2</v>
      </c>
      <c r="N642" s="52" t="s">
        <v>3</v>
      </c>
      <c r="P642" s="52" t="s">
        <v>4</v>
      </c>
      <c r="Q642" s="52" t="str">
        <f t="shared" si="226"/>
        <v>Nein</v>
      </c>
      <c r="R642" s="52" t="str">
        <f t="shared" si="226"/>
        <v>Nein</v>
      </c>
      <c r="S642" s="52" t="str">
        <f t="shared" si="226"/>
        <v>Nein</v>
      </c>
      <c r="T642" s="52" t="str">
        <f t="shared" si="226"/>
        <v>Nein</v>
      </c>
      <c r="U642" s="52" t="str">
        <f t="shared" si="226"/>
        <v>Nein</v>
      </c>
      <c r="V642" s="52" t="str">
        <f t="shared" si="226"/>
        <v>Nein</v>
      </c>
      <c r="W642" s="52" t="str">
        <f t="shared" si="226"/>
        <v>Nein</v>
      </c>
      <c r="X642" s="52" t="str">
        <f t="shared" si="226"/>
        <v>Nein</v>
      </c>
      <c r="Y642" s="52" t="str">
        <f t="shared" si="226"/>
        <v>Nein</v>
      </c>
      <c r="Z642" s="52" t="str">
        <f t="shared" si="226"/>
        <v>Nein</v>
      </c>
      <c r="AA642" s="52" t="str">
        <f t="shared" si="226"/>
        <v>Nein</v>
      </c>
      <c r="AB642" s="52" t="str">
        <f t="shared" si="226"/>
        <v>Nein</v>
      </c>
      <c r="AC642" s="52" t="str">
        <f t="shared" si="226"/>
        <v>Nein</v>
      </c>
      <c r="AD642" s="52" t="str">
        <f t="shared" si="226"/>
        <v>Nein</v>
      </c>
      <c r="AE642" s="52" t="str">
        <f t="shared" si="226"/>
        <v>Nein</v>
      </c>
      <c r="AF642" s="52" t="str">
        <f t="shared" si="226"/>
        <v>Nein</v>
      </c>
      <c r="AG642" s="61" t="str">
        <f>IF(Q642="Ja",VLOOKUP($Q$2,Plausis!A:E,5,0),IF(R642="Ja",VLOOKUP($R$2,Plausis!A:E,5,0),IF(T642="Ja",VLOOKUP($T$2,Plausis!A:E,5,0),IF(U642="Ja",VLOOKUP($U$2,Plausis!A:E,5,0),IF(AA642="Ja",VLOOKUP($AA$2,Plausis!A:E,5,0),IF(AC642="Ja",VLOOKUP($AC$2,Plausis!A:E,5,0),IF(AD642="Ja",VLOOKUP($AD$2,Plausis!A:E,5,0),"")))))))</f>
        <v/>
      </c>
      <c r="AH642" s="52" t="str">
        <f>IF(Y642="Ja",VLOOKUP($Y$2,Plausis!A:E,5,0),"")</f>
        <v/>
      </c>
      <c r="AI642" s="52" t="str">
        <f t="shared" si="205"/>
        <v>Ja</v>
      </c>
      <c r="AJ642" s="52" t="str">
        <f>IF(S642="Ja",VLOOKUP($S$2,Plausis!A:E,5,0),IF(V642="Ja",VLOOKUP($V$2,Plausis!A:E,5,0),IF(X642="Ja",VLOOKUP($X$2,Plausis!A:E,5,0),"")))</f>
        <v/>
      </c>
      <c r="AL642" s="52" t="s">
        <v>3</v>
      </c>
      <c r="AM642" s="114">
        <v>45531</v>
      </c>
      <c r="AN642" s="52" t="s">
        <v>4467</v>
      </c>
      <c r="AO642" s="52" t="str">
        <f>VLOOKUP(B642,'BAT Grundtabelle'!B:T,19,0)</f>
        <v>ja</v>
      </c>
      <c r="AP642" s="105" t="str">
        <f t="shared" si="206"/>
        <v>3027</v>
      </c>
      <c r="AQ642" s="52" t="str">
        <f t="shared" si="207"/>
        <v>Fotokopierbetrieb</v>
      </c>
      <c r="AR642" s="52" t="b">
        <f t="shared" si="225"/>
        <v>0</v>
      </c>
      <c r="AS642" s="52" t="b">
        <f t="shared" si="225"/>
        <v>0</v>
      </c>
      <c r="AT642" s="52" t="b">
        <f t="shared" si="225"/>
        <v>0</v>
      </c>
      <c r="AU642" s="52">
        <f t="shared" si="208"/>
        <v>1</v>
      </c>
      <c r="AW642" s="52" t="b">
        <f t="shared" si="209"/>
        <v>0</v>
      </c>
      <c r="AX642" s="52" t="str">
        <f t="shared" si="210"/>
        <v>Unternehmen</v>
      </c>
      <c r="AY642" s="52" t="b">
        <f t="shared" si="211"/>
        <v>0</v>
      </c>
      <c r="AZ642" s="52" t="str">
        <f t="shared" si="212"/>
        <v>3027</v>
      </c>
      <c r="BA642" s="52" t="str">
        <f>VLOOKUP(A642,'BAT Grundtabelle'!A:U,21,0)</f>
        <v>ja</v>
      </c>
      <c r="BB642" s="52" t="str">
        <f t="shared" si="213"/>
        <v>nein</v>
      </c>
      <c r="BC642" s="52" t="str">
        <f t="shared" si="214"/>
        <v>3027</v>
      </c>
      <c r="BD642" s="52" t="str">
        <f t="shared" si="215"/>
        <v>Fotokopierbetrieb</v>
      </c>
      <c r="BE642" s="52" t="str">
        <f t="shared" si="216"/>
        <v>Unternehmen</v>
      </c>
      <c r="BF642" s="52">
        <f t="shared" si="217"/>
        <v>1</v>
      </c>
    </row>
    <row r="643" spans="1:58" hidden="1" x14ac:dyDescent="0.35">
      <c r="A643" s="107" t="s">
        <v>2997</v>
      </c>
      <c r="B643" s="75" t="s">
        <v>1954</v>
      </c>
      <c r="C643" s="52" t="s">
        <v>3</v>
      </c>
      <c r="D643" s="52" t="s">
        <v>3</v>
      </c>
      <c r="E643" s="52" t="s">
        <v>2</v>
      </c>
      <c r="F643" s="52" t="s">
        <v>2</v>
      </c>
      <c r="G643" s="52" t="s">
        <v>2</v>
      </c>
      <c r="H643" s="52" t="s">
        <v>2</v>
      </c>
      <c r="I643" s="52" t="s">
        <v>3</v>
      </c>
      <c r="J643" s="52">
        <v>1</v>
      </c>
      <c r="K643" s="52" t="s">
        <v>2</v>
      </c>
      <c r="L643" s="52" t="s">
        <v>2</v>
      </c>
      <c r="M643" s="52" t="s">
        <v>2</v>
      </c>
      <c r="N643" s="52" t="s">
        <v>3</v>
      </c>
      <c r="P643" s="52" t="s">
        <v>4</v>
      </c>
      <c r="Q643" s="52" t="str">
        <f t="shared" ref="Q643:AF652" si="227">IF(ISERROR(FIND(Q$2,$P643,1)),"Nein","Ja")</f>
        <v>Nein</v>
      </c>
      <c r="R643" s="52" t="str">
        <f t="shared" si="227"/>
        <v>Nein</v>
      </c>
      <c r="S643" s="52" t="str">
        <f t="shared" si="227"/>
        <v>Nein</v>
      </c>
      <c r="T643" s="52" t="str">
        <f t="shared" si="227"/>
        <v>Nein</v>
      </c>
      <c r="U643" s="52" t="str">
        <f t="shared" si="227"/>
        <v>Nein</v>
      </c>
      <c r="V643" s="52" t="str">
        <f t="shared" si="227"/>
        <v>Nein</v>
      </c>
      <c r="W643" s="52" t="str">
        <f t="shared" si="227"/>
        <v>Nein</v>
      </c>
      <c r="X643" s="52" t="str">
        <f t="shared" si="227"/>
        <v>Nein</v>
      </c>
      <c r="Y643" s="52" t="str">
        <f t="shared" si="227"/>
        <v>Nein</v>
      </c>
      <c r="Z643" s="52" t="str">
        <f t="shared" si="227"/>
        <v>Nein</v>
      </c>
      <c r="AA643" s="52" t="str">
        <f t="shared" si="227"/>
        <v>Nein</v>
      </c>
      <c r="AB643" s="52" t="str">
        <f t="shared" si="227"/>
        <v>Nein</v>
      </c>
      <c r="AC643" s="52" t="str">
        <f t="shared" si="227"/>
        <v>Nein</v>
      </c>
      <c r="AD643" s="52" t="str">
        <f t="shared" si="227"/>
        <v>Nein</v>
      </c>
      <c r="AE643" s="52" t="str">
        <f t="shared" si="227"/>
        <v>Nein</v>
      </c>
      <c r="AF643" s="52" t="str">
        <f t="shared" si="227"/>
        <v>Nein</v>
      </c>
      <c r="AG643" s="61" t="str">
        <f>IF(Q643="Ja",VLOOKUP($Q$2,Plausis!A:E,5,0),IF(R643="Ja",VLOOKUP($R$2,Plausis!A:E,5,0),IF(T643="Ja",VLOOKUP($T$2,Plausis!A:E,5,0),IF(U643="Ja",VLOOKUP($U$2,Plausis!A:E,5,0),IF(AA643="Ja",VLOOKUP($AA$2,Plausis!A:E,5,0),IF(AC643="Ja",VLOOKUP($AC$2,Plausis!A:E,5,0),IF(AD643="Ja",VLOOKUP($AD$2,Plausis!A:E,5,0),"")))))))</f>
        <v/>
      </c>
      <c r="AH643" s="52" t="str">
        <f>IF(Y643="Ja",VLOOKUP($Y$2,Plausis!A:E,5,0),"")</f>
        <v/>
      </c>
      <c r="AI643" s="52" t="str">
        <f t="shared" ref="AI643:AI706" si="228">IF(OR(T643="Ja", U643="Ja", C643="nein"),"Nein","Ja")</f>
        <v>Ja</v>
      </c>
      <c r="AJ643" s="52" t="str">
        <f>IF(S643="Ja",VLOOKUP($S$2,Plausis!A:E,5,0),IF(V643="Ja",VLOOKUP($V$2,Plausis!A:E,5,0),IF(X643="Ja",VLOOKUP($X$2,Plausis!A:E,5,0),"")))</f>
        <v/>
      </c>
      <c r="AL643" s="52" t="s">
        <v>2</v>
      </c>
      <c r="AM643" s="114">
        <v>45531</v>
      </c>
      <c r="AN643" s="52" t="s">
        <v>4467</v>
      </c>
      <c r="AO643" s="52" t="str">
        <f>VLOOKUP(B643,'BAT Grundtabelle'!B:T,19,0)</f>
        <v>ja</v>
      </c>
      <c r="AP643" s="105" t="str">
        <f t="shared" ref="AP643:AP706" si="229">A643</f>
        <v>10582</v>
      </c>
      <c r="AQ643" s="52" t="str">
        <f t="shared" ref="AQ643:AQ706" si="230">B643</f>
        <v>Fotolabor</v>
      </c>
      <c r="AR643" s="52" t="b">
        <f t="shared" ref="AR643:AT662" si="231">IF(ISERROR(FIND(AR$1,$P643,1)),FALSE,TRUE)</f>
        <v>0</v>
      </c>
      <c r="AS643" s="52" t="b">
        <f t="shared" si="231"/>
        <v>0</v>
      </c>
      <c r="AT643" s="52" t="b">
        <f t="shared" si="231"/>
        <v>0</v>
      </c>
      <c r="AU643" s="52">
        <f t="shared" ref="AU643:AU706" si="232">IF(J643&lt;&gt;"nein",J643,AX643)</f>
        <v>1</v>
      </c>
      <c r="AW643" s="52" t="b">
        <f t="shared" ref="AW643:AW706" si="233">IF(ISERROR(FIND(AW$1,$P643,1)),FALSE,TRUE)</f>
        <v>0</v>
      </c>
      <c r="AX643" s="52" t="str">
        <f t="shared" ref="AX643:AX706" si="234">IF(I643="ja","Unternehmen",IF(OR(K643="ja",L643="ja",M643="ja"),"Eigener Tarif",IF(AK643&lt;&gt;"",AK643,IF(AO643="ja","Eigener Tarif",""))))</f>
        <v>Unternehmen</v>
      </c>
      <c r="AY643" s="52" t="b">
        <f t="shared" ref="AY643:AY706" si="235">IF(ISERROR(FIND(AY$1,$P643,1)),FALSE,TRUE)</f>
        <v>0</v>
      </c>
      <c r="AZ643" s="52" t="str">
        <f t="shared" ref="AZ643:AZ706" si="236">A643</f>
        <v>10582</v>
      </c>
      <c r="BA643" s="52" t="str">
        <f>VLOOKUP(A643,'BAT Grundtabelle'!A:U,21,0)</f>
        <v>ja</v>
      </c>
      <c r="BB643" s="52" t="str">
        <f t="shared" ref="BB643:BB706" si="237">G643</f>
        <v>nein</v>
      </c>
      <c r="BC643" s="52" t="str">
        <f t="shared" ref="BC643:BC706" si="238">A643</f>
        <v>10582</v>
      </c>
      <c r="BD643" s="52" t="str">
        <f t="shared" ref="BD643:BD706" si="239">B643</f>
        <v>Fotolabor</v>
      </c>
      <c r="BE643" s="52" t="str">
        <f t="shared" ref="BE643:BE706" si="240">AX643</f>
        <v>Unternehmen</v>
      </c>
      <c r="BF643" s="52">
        <f t="shared" ref="BF643:BF706" si="241">AU643</f>
        <v>1</v>
      </c>
    </row>
    <row r="644" spans="1:58" hidden="1" x14ac:dyDescent="0.35">
      <c r="A644" s="107" t="s">
        <v>2998</v>
      </c>
      <c r="B644" s="75" t="s">
        <v>699</v>
      </c>
      <c r="C644" s="52" t="s">
        <v>3</v>
      </c>
      <c r="D644" s="52" t="s">
        <v>3</v>
      </c>
      <c r="E644" s="52" t="s">
        <v>2</v>
      </c>
      <c r="F644" s="52" t="s">
        <v>2</v>
      </c>
      <c r="G644" s="52" t="s">
        <v>2</v>
      </c>
      <c r="H644" s="52" t="s">
        <v>2</v>
      </c>
      <c r="I644" s="52" t="s">
        <v>3</v>
      </c>
      <c r="J644" s="52">
        <v>2</v>
      </c>
      <c r="K644" s="52" t="s">
        <v>2</v>
      </c>
      <c r="L644" s="52" t="s">
        <v>2</v>
      </c>
      <c r="M644" s="52" t="s">
        <v>2</v>
      </c>
      <c r="N644" s="52" t="s">
        <v>3</v>
      </c>
      <c r="P644" s="52" t="s">
        <v>4</v>
      </c>
      <c r="Q644" s="52" t="str">
        <f t="shared" si="227"/>
        <v>Nein</v>
      </c>
      <c r="R644" s="52" t="str">
        <f t="shared" si="227"/>
        <v>Nein</v>
      </c>
      <c r="S644" s="52" t="str">
        <f t="shared" si="227"/>
        <v>Nein</v>
      </c>
      <c r="T644" s="52" t="str">
        <f t="shared" si="227"/>
        <v>Nein</v>
      </c>
      <c r="U644" s="52" t="str">
        <f t="shared" si="227"/>
        <v>Nein</v>
      </c>
      <c r="V644" s="52" t="str">
        <f t="shared" si="227"/>
        <v>Nein</v>
      </c>
      <c r="W644" s="52" t="str">
        <f t="shared" si="227"/>
        <v>Nein</v>
      </c>
      <c r="X644" s="52" t="str">
        <f t="shared" si="227"/>
        <v>Nein</v>
      </c>
      <c r="Y644" s="52" t="str">
        <f t="shared" si="227"/>
        <v>Nein</v>
      </c>
      <c r="Z644" s="52" t="str">
        <f t="shared" si="227"/>
        <v>Nein</v>
      </c>
      <c r="AA644" s="52" t="str">
        <f t="shared" si="227"/>
        <v>Nein</v>
      </c>
      <c r="AB644" s="52" t="str">
        <f t="shared" si="227"/>
        <v>Nein</v>
      </c>
      <c r="AC644" s="52" t="str">
        <f t="shared" si="227"/>
        <v>Nein</v>
      </c>
      <c r="AD644" s="52" t="str">
        <f t="shared" si="227"/>
        <v>Nein</v>
      </c>
      <c r="AE644" s="52" t="str">
        <f t="shared" si="227"/>
        <v>Nein</v>
      </c>
      <c r="AF644" s="52" t="str">
        <f t="shared" si="227"/>
        <v>Nein</v>
      </c>
      <c r="AG644" s="61" t="str">
        <f>IF(Q644="Ja",VLOOKUP($Q$2,Plausis!A:E,5,0),IF(R644="Ja",VLOOKUP($R$2,Plausis!A:E,5,0),IF(T644="Ja",VLOOKUP($T$2,Plausis!A:E,5,0),IF(U644="Ja",VLOOKUP($U$2,Plausis!A:E,5,0),IF(AA644="Ja",VLOOKUP($AA$2,Plausis!A:E,5,0),IF(AC644="Ja",VLOOKUP($AC$2,Plausis!A:E,5,0),IF(AD644="Ja",VLOOKUP($AD$2,Plausis!A:E,5,0),"")))))))</f>
        <v/>
      </c>
      <c r="AH644" s="52" t="str">
        <f>IF(Y644="Ja",VLOOKUP($Y$2,Plausis!A:E,5,0),"")</f>
        <v/>
      </c>
      <c r="AI644" s="52" t="str">
        <f t="shared" si="228"/>
        <v>Ja</v>
      </c>
      <c r="AJ644" s="52" t="str">
        <f>IF(S644="Ja",VLOOKUP($S$2,Plausis!A:E,5,0),IF(V644="Ja",VLOOKUP($V$2,Plausis!A:E,5,0),IF(X644="Ja",VLOOKUP($X$2,Plausis!A:E,5,0),"")))</f>
        <v/>
      </c>
      <c r="AL644" s="52" t="s">
        <v>2</v>
      </c>
      <c r="AM644" s="114">
        <v>45531</v>
      </c>
      <c r="AN644" s="52" t="s">
        <v>4467</v>
      </c>
      <c r="AO644" s="52" t="str">
        <f>VLOOKUP(B644,'BAT Grundtabelle'!B:T,19,0)</f>
        <v>ja</v>
      </c>
      <c r="AP644" s="105" t="str">
        <f t="shared" si="229"/>
        <v>10583</v>
      </c>
      <c r="AQ644" s="52" t="str">
        <f t="shared" si="230"/>
        <v>Frachtkahn</v>
      </c>
      <c r="AR644" s="52" t="b">
        <f t="shared" si="231"/>
        <v>0</v>
      </c>
      <c r="AS644" s="52" t="b">
        <f t="shared" si="231"/>
        <v>0</v>
      </c>
      <c r="AT644" s="52" t="b">
        <f t="shared" si="231"/>
        <v>0</v>
      </c>
      <c r="AU644" s="52">
        <f t="shared" si="232"/>
        <v>2</v>
      </c>
      <c r="AW644" s="52" t="b">
        <f t="shared" si="233"/>
        <v>0</v>
      </c>
      <c r="AX644" s="52" t="str">
        <f t="shared" si="234"/>
        <v>Unternehmen</v>
      </c>
      <c r="AY644" s="52" t="b">
        <f t="shared" si="235"/>
        <v>0</v>
      </c>
      <c r="AZ644" s="52" t="str">
        <f t="shared" si="236"/>
        <v>10583</v>
      </c>
      <c r="BA644" s="52" t="str">
        <f>VLOOKUP(A644,'BAT Grundtabelle'!A:U,21,0)</f>
        <v>ja</v>
      </c>
      <c r="BB644" s="52" t="str">
        <f t="shared" si="237"/>
        <v>nein</v>
      </c>
      <c r="BC644" s="52" t="str">
        <f t="shared" si="238"/>
        <v>10583</v>
      </c>
      <c r="BD644" s="52" t="str">
        <f t="shared" si="239"/>
        <v>Frachtkahn</v>
      </c>
      <c r="BE644" s="52" t="str">
        <f t="shared" si="240"/>
        <v>Unternehmen</v>
      </c>
      <c r="BF644" s="52">
        <f t="shared" si="241"/>
        <v>2</v>
      </c>
    </row>
    <row r="645" spans="1:58" hidden="1" x14ac:dyDescent="0.35">
      <c r="A645" s="107" t="s">
        <v>2999</v>
      </c>
      <c r="B645" s="75" t="s">
        <v>700</v>
      </c>
      <c r="C645" s="52" t="s">
        <v>3</v>
      </c>
      <c r="D645" s="52" t="s">
        <v>3</v>
      </c>
      <c r="E645" s="52" t="s">
        <v>2</v>
      </c>
      <c r="F645" s="52" t="s">
        <v>2</v>
      </c>
      <c r="G645" s="52" t="s">
        <v>2</v>
      </c>
      <c r="H645" s="52" t="s">
        <v>2</v>
      </c>
      <c r="I645" s="52" t="s">
        <v>3</v>
      </c>
      <c r="J645" s="52">
        <v>2</v>
      </c>
      <c r="K645" s="52" t="s">
        <v>2</v>
      </c>
      <c r="L645" s="52" t="s">
        <v>2</v>
      </c>
      <c r="M645" s="52" t="s">
        <v>2</v>
      </c>
      <c r="N645" s="52" t="s">
        <v>2</v>
      </c>
      <c r="P645" s="52" t="s">
        <v>4</v>
      </c>
      <c r="Q645" s="52" t="str">
        <f t="shared" si="227"/>
        <v>Nein</v>
      </c>
      <c r="R645" s="52" t="str">
        <f t="shared" si="227"/>
        <v>Nein</v>
      </c>
      <c r="S645" s="52" t="str">
        <f t="shared" si="227"/>
        <v>Nein</v>
      </c>
      <c r="T645" s="52" t="str">
        <f t="shared" si="227"/>
        <v>Nein</v>
      </c>
      <c r="U645" s="52" t="str">
        <f t="shared" si="227"/>
        <v>Nein</v>
      </c>
      <c r="V645" s="52" t="str">
        <f t="shared" si="227"/>
        <v>Nein</v>
      </c>
      <c r="W645" s="52" t="str">
        <f t="shared" si="227"/>
        <v>Nein</v>
      </c>
      <c r="X645" s="52" t="str">
        <f t="shared" si="227"/>
        <v>Nein</v>
      </c>
      <c r="Y645" s="52" t="str">
        <f t="shared" si="227"/>
        <v>Nein</v>
      </c>
      <c r="Z645" s="52" t="str">
        <f t="shared" si="227"/>
        <v>Nein</v>
      </c>
      <c r="AA645" s="52" t="str">
        <f t="shared" si="227"/>
        <v>Nein</v>
      </c>
      <c r="AB645" s="52" t="str">
        <f t="shared" si="227"/>
        <v>Nein</v>
      </c>
      <c r="AC645" s="52" t="str">
        <f t="shared" si="227"/>
        <v>Nein</v>
      </c>
      <c r="AD645" s="52" t="str">
        <f t="shared" si="227"/>
        <v>Nein</v>
      </c>
      <c r="AE645" s="52" t="str">
        <f t="shared" si="227"/>
        <v>Nein</v>
      </c>
      <c r="AF645" s="52" t="str">
        <f t="shared" si="227"/>
        <v>Nein</v>
      </c>
      <c r="AG645" s="61" t="str">
        <f>IF(Q645="Ja",VLOOKUP($Q$2,Plausis!A:E,5,0),IF(R645="Ja",VLOOKUP($R$2,Plausis!A:E,5,0),IF(T645="Ja",VLOOKUP($T$2,Plausis!A:E,5,0),IF(U645="Ja",VLOOKUP($U$2,Plausis!A:E,5,0),IF(AA645="Ja",VLOOKUP($AA$2,Plausis!A:E,5,0),IF(AC645="Ja",VLOOKUP($AC$2,Plausis!A:E,5,0),IF(AD645="Ja",VLOOKUP($AD$2,Plausis!A:E,5,0),"")))))))</f>
        <v/>
      </c>
      <c r="AH645" s="52" t="str">
        <f>IF(Y645="Ja",VLOOKUP($Y$2,Plausis!A:E,5,0),"")</f>
        <v/>
      </c>
      <c r="AI645" s="52" t="str">
        <f t="shared" si="228"/>
        <v>Ja</v>
      </c>
      <c r="AJ645" s="52" t="str">
        <f>IF(S645="Ja",VLOOKUP($S$2,Plausis!A:E,5,0),IF(V645="Ja",VLOOKUP($V$2,Plausis!A:E,5,0),IF(X645="Ja",VLOOKUP($X$2,Plausis!A:E,5,0),"")))</f>
        <v/>
      </c>
      <c r="AL645" s="52" t="s">
        <v>2</v>
      </c>
      <c r="AM645" s="114">
        <v>45531</v>
      </c>
      <c r="AN645" s="52" t="s">
        <v>4467</v>
      </c>
      <c r="AO645" s="52" t="str">
        <f>VLOOKUP(B645,'BAT Grundtabelle'!B:T,19,0)</f>
        <v>ja</v>
      </c>
      <c r="AP645" s="105" t="str">
        <f t="shared" si="229"/>
        <v>10584</v>
      </c>
      <c r="AQ645" s="52" t="str">
        <f t="shared" si="230"/>
        <v>Frachtschiff</v>
      </c>
      <c r="AR645" s="52" t="b">
        <f t="shared" si="231"/>
        <v>0</v>
      </c>
      <c r="AS645" s="52" t="b">
        <f t="shared" si="231"/>
        <v>0</v>
      </c>
      <c r="AT645" s="52" t="b">
        <f t="shared" si="231"/>
        <v>0</v>
      </c>
      <c r="AU645" s="52">
        <f t="shared" si="232"/>
        <v>2</v>
      </c>
      <c r="AW645" s="52" t="b">
        <f t="shared" si="233"/>
        <v>0</v>
      </c>
      <c r="AX645" s="52" t="str">
        <f t="shared" si="234"/>
        <v>Unternehmen</v>
      </c>
      <c r="AY645" s="52" t="b">
        <f t="shared" si="235"/>
        <v>0</v>
      </c>
      <c r="AZ645" s="52" t="str">
        <f t="shared" si="236"/>
        <v>10584</v>
      </c>
      <c r="BA645" s="52" t="str">
        <f>VLOOKUP(A645,'BAT Grundtabelle'!A:U,21,0)</f>
        <v>ja</v>
      </c>
      <c r="BB645" s="52" t="str">
        <f t="shared" si="237"/>
        <v>nein</v>
      </c>
      <c r="BC645" s="52" t="str">
        <f t="shared" si="238"/>
        <v>10584</v>
      </c>
      <c r="BD645" s="52" t="str">
        <f t="shared" si="239"/>
        <v>Frachtschiff</v>
      </c>
      <c r="BE645" s="52" t="str">
        <f t="shared" si="240"/>
        <v>Unternehmen</v>
      </c>
      <c r="BF645" s="52">
        <f t="shared" si="241"/>
        <v>2</v>
      </c>
    </row>
    <row r="646" spans="1:58" x14ac:dyDescent="0.35">
      <c r="A646" s="107" t="s">
        <v>3000</v>
      </c>
      <c r="B646" s="75" t="s">
        <v>1170</v>
      </c>
      <c r="C646" s="52" t="s">
        <v>3</v>
      </c>
      <c r="D646" s="52" t="s">
        <v>3</v>
      </c>
      <c r="E646" s="52" t="s">
        <v>2</v>
      </c>
      <c r="F646" s="52" t="s">
        <v>2</v>
      </c>
      <c r="G646" s="52" t="s">
        <v>2</v>
      </c>
      <c r="H646" s="52" t="s">
        <v>2</v>
      </c>
      <c r="I646" s="52" t="s">
        <v>2</v>
      </c>
      <c r="J646" s="52" t="s">
        <v>2</v>
      </c>
      <c r="K646" s="52" t="s">
        <v>2</v>
      </c>
      <c r="L646" s="52" t="s">
        <v>2</v>
      </c>
      <c r="M646" s="52" t="s">
        <v>2</v>
      </c>
      <c r="N646" s="52" t="s">
        <v>3</v>
      </c>
      <c r="O646" s="52" t="s">
        <v>4469</v>
      </c>
      <c r="P646" s="52" t="s">
        <v>4</v>
      </c>
      <c r="Q646" s="52" t="str">
        <f t="shared" si="227"/>
        <v>Nein</v>
      </c>
      <c r="R646" s="52" t="str">
        <f t="shared" si="227"/>
        <v>Nein</v>
      </c>
      <c r="S646" s="52" t="str">
        <f t="shared" si="227"/>
        <v>Nein</v>
      </c>
      <c r="T646" s="52" t="str">
        <f t="shared" si="227"/>
        <v>Nein</v>
      </c>
      <c r="U646" s="52" t="str">
        <f t="shared" si="227"/>
        <v>Nein</v>
      </c>
      <c r="V646" s="52" t="str">
        <f t="shared" si="227"/>
        <v>Nein</v>
      </c>
      <c r="W646" s="52" t="str">
        <f t="shared" si="227"/>
        <v>Nein</v>
      </c>
      <c r="X646" s="52" t="str">
        <f t="shared" si="227"/>
        <v>Nein</v>
      </c>
      <c r="Y646" s="52" t="str">
        <f t="shared" si="227"/>
        <v>Nein</v>
      </c>
      <c r="Z646" s="52" t="str">
        <f t="shared" si="227"/>
        <v>Nein</v>
      </c>
      <c r="AA646" s="52" t="str">
        <f t="shared" si="227"/>
        <v>Nein</v>
      </c>
      <c r="AB646" s="52" t="str">
        <f t="shared" si="227"/>
        <v>Nein</v>
      </c>
      <c r="AC646" s="52" t="str">
        <f t="shared" si="227"/>
        <v>Nein</v>
      </c>
      <c r="AD646" s="52" t="str">
        <f t="shared" si="227"/>
        <v>Nein</v>
      </c>
      <c r="AE646" s="52" t="str">
        <f t="shared" si="227"/>
        <v>Nein</v>
      </c>
      <c r="AF646" s="52" t="str">
        <f t="shared" si="227"/>
        <v>Nein</v>
      </c>
      <c r="AG646" s="61" t="str">
        <f>IF(Q646="Ja",VLOOKUP($Q$2,Plausis!A:E,5,0),IF(R646="Ja",VLOOKUP($R$2,Plausis!A:E,5,0),IF(T646="Ja",VLOOKUP($T$2,Plausis!A:E,5,0),IF(U646="Ja",VLOOKUP($U$2,Plausis!A:E,5,0),IF(AA646="Ja",VLOOKUP($AA$2,Plausis!A:E,5,0),IF(AC646="Ja",VLOOKUP($AC$2,Plausis!A:E,5,0),IF(AD646="Ja",VLOOKUP($AD$2,Plausis!A:E,5,0),"")))))))</f>
        <v/>
      </c>
      <c r="AH646" s="52" t="str">
        <f>IF(Y646="Ja",VLOOKUP($Y$2,Plausis!A:E,5,0),"")</f>
        <v/>
      </c>
      <c r="AI646" s="52" t="str">
        <f t="shared" si="228"/>
        <v>Ja</v>
      </c>
      <c r="AJ646" s="52" t="str">
        <f>IF(S646="Ja",VLOOKUP($S$2,Plausis!A:E,5,0),IF(V646="Ja",VLOOKUP($V$2,Plausis!A:E,5,0),IF(X646="Ja",VLOOKUP($X$2,Plausis!A:E,5,0),"")))</f>
        <v/>
      </c>
      <c r="AK646" s="52" t="s">
        <v>4443</v>
      </c>
      <c r="AL646" s="52" t="s">
        <v>3</v>
      </c>
      <c r="AM646" s="114">
        <v>45531</v>
      </c>
      <c r="AN646" s="52" t="s">
        <v>4467</v>
      </c>
      <c r="AO646" s="52" t="str">
        <f>VLOOKUP(B646,'BAT Grundtabelle'!B:T,19,0)</f>
        <v>ja</v>
      </c>
      <c r="AP646" s="105" t="str">
        <f t="shared" si="229"/>
        <v>10585</v>
      </c>
      <c r="AQ646" s="52" t="str">
        <f t="shared" si="230"/>
        <v>Frauenarzt-Praxis</v>
      </c>
      <c r="AR646" s="52" t="b">
        <f t="shared" si="231"/>
        <v>0</v>
      </c>
      <c r="AS646" s="52" t="b">
        <f t="shared" si="231"/>
        <v>0</v>
      </c>
      <c r="AT646" s="52" t="b">
        <f t="shared" si="231"/>
        <v>0</v>
      </c>
      <c r="AU646" s="52" t="str">
        <f t="shared" si="232"/>
        <v>Arzt</v>
      </c>
      <c r="AW646" s="52" t="b">
        <f t="shared" si="233"/>
        <v>0</v>
      </c>
      <c r="AX646" s="52" t="str">
        <f t="shared" si="234"/>
        <v>Arzt</v>
      </c>
      <c r="AY646" s="52" t="b">
        <f t="shared" si="235"/>
        <v>0</v>
      </c>
      <c r="AZ646" s="52" t="str">
        <f t="shared" si="236"/>
        <v>10585</v>
      </c>
      <c r="BA646" s="52" t="str">
        <f>VLOOKUP(A646,'BAT Grundtabelle'!A:U,21,0)</f>
        <v>ja</v>
      </c>
      <c r="BB646" s="52" t="str">
        <f t="shared" si="237"/>
        <v>nein</v>
      </c>
      <c r="BC646" s="52" t="str">
        <f t="shared" si="238"/>
        <v>10585</v>
      </c>
      <c r="BD646" s="52" t="str">
        <f t="shared" si="239"/>
        <v>Frauenarzt-Praxis</v>
      </c>
      <c r="BE646" s="52" t="str">
        <f t="shared" si="240"/>
        <v>Arzt</v>
      </c>
      <c r="BF646" s="52" t="str">
        <f t="shared" si="241"/>
        <v>Arzt</v>
      </c>
    </row>
    <row r="647" spans="1:58" hidden="1" x14ac:dyDescent="0.35">
      <c r="A647" s="107" t="s">
        <v>3001</v>
      </c>
      <c r="B647" s="75" t="s">
        <v>1955</v>
      </c>
      <c r="C647" s="52" t="s">
        <v>2</v>
      </c>
      <c r="D647" s="52" t="s">
        <v>2</v>
      </c>
      <c r="E647" s="52" t="s">
        <v>2</v>
      </c>
      <c r="F647" s="52" t="s">
        <v>2</v>
      </c>
      <c r="G647" s="52" t="s">
        <v>2</v>
      </c>
      <c r="H647" s="52" t="s">
        <v>2</v>
      </c>
      <c r="I647" s="52" t="s">
        <v>2</v>
      </c>
      <c r="J647" s="52" t="s">
        <v>2</v>
      </c>
      <c r="K647" s="52" t="s">
        <v>2</v>
      </c>
      <c r="L647" s="52" t="s">
        <v>2</v>
      </c>
      <c r="M647" s="52" t="s">
        <v>2</v>
      </c>
      <c r="N647" s="52" t="s">
        <v>2</v>
      </c>
      <c r="O647" s="52" t="s">
        <v>2412</v>
      </c>
      <c r="Q647" s="52" t="str">
        <f t="shared" si="227"/>
        <v>Nein</v>
      </c>
      <c r="R647" s="52" t="str">
        <f t="shared" si="227"/>
        <v>Nein</v>
      </c>
      <c r="S647" s="52" t="str">
        <f t="shared" si="227"/>
        <v>Nein</v>
      </c>
      <c r="T647" s="52" t="str">
        <f t="shared" si="227"/>
        <v>Nein</v>
      </c>
      <c r="U647" s="52" t="str">
        <f t="shared" si="227"/>
        <v>Nein</v>
      </c>
      <c r="V647" s="52" t="str">
        <f t="shared" si="227"/>
        <v>Nein</v>
      </c>
      <c r="W647" s="52" t="str">
        <f t="shared" si="227"/>
        <v>Nein</v>
      </c>
      <c r="X647" s="52" t="str">
        <f t="shared" si="227"/>
        <v>Nein</v>
      </c>
      <c r="Y647" s="52" t="str">
        <f t="shared" si="227"/>
        <v>Nein</v>
      </c>
      <c r="Z647" s="52" t="str">
        <f t="shared" si="227"/>
        <v>Nein</v>
      </c>
      <c r="AA647" s="52" t="str">
        <f t="shared" si="227"/>
        <v>Nein</v>
      </c>
      <c r="AB647" s="52" t="str">
        <f t="shared" si="227"/>
        <v>Nein</v>
      </c>
      <c r="AC647" s="52" t="str">
        <f t="shared" si="227"/>
        <v>Nein</v>
      </c>
      <c r="AD647" s="52" t="str">
        <f t="shared" si="227"/>
        <v>Nein</v>
      </c>
      <c r="AE647" s="52" t="str">
        <f t="shared" si="227"/>
        <v>Nein</v>
      </c>
      <c r="AF647" s="52" t="str">
        <f t="shared" si="227"/>
        <v>Nein</v>
      </c>
      <c r="AG647" s="61" t="str">
        <f>IF(Q647="Ja",VLOOKUP($Q$2,Plausis!A:E,5,0),IF(R647="Ja",VLOOKUP($R$2,Plausis!A:E,5,0),IF(T647="Ja",VLOOKUP($T$2,Plausis!A:E,5,0),IF(U647="Ja",VLOOKUP($U$2,Plausis!A:E,5,0),IF(AA647="Ja",VLOOKUP($AA$2,Plausis!A:E,5,0),IF(AC647="Ja",VLOOKUP($AC$2,Plausis!A:E,5,0),IF(AD647="Ja",VLOOKUP($AD$2,Plausis!A:E,5,0),"")))))))</f>
        <v/>
      </c>
      <c r="AH647" s="52" t="str">
        <f>IF(Y647="Ja",VLOOKUP($Y$2,Plausis!A:E,5,0),"")</f>
        <v/>
      </c>
      <c r="AI647" s="52" t="str">
        <f t="shared" si="228"/>
        <v>Nein</v>
      </c>
      <c r="AJ647" s="52" t="str">
        <f>IF(S647="Ja",VLOOKUP($S$2,Plausis!A:E,5,0),IF(V647="Ja",VLOOKUP($V$2,Plausis!A:E,5,0),IF(X647="Ja",VLOOKUP($X$2,Plausis!A:E,5,0),"")))</f>
        <v/>
      </c>
      <c r="AL647" s="52" t="s">
        <v>2</v>
      </c>
      <c r="AM647" s="114">
        <v>45531</v>
      </c>
      <c r="AN647" s="52" t="s">
        <v>4467</v>
      </c>
      <c r="AO647" s="52" t="str">
        <f>VLOOKUP(B647,'BAT Grundtabelle'!B:T,19,0)</f>
        <v>nein</v>
      </c>
      <c r="AP647" s="105" t="str">
        <f t="shared" si="229"/>
        <v>10586</v>
      </c>
      <c r="AQ647" s="52" t="str">
        <f t="shared" si="230"/>
        <v>Frauenhaus</v>
      </c>
      <c r="AR647" s="52" t="b">
        <f t="shared" si="231"/>
        <v>0</v>
      </c>
      <c r="AS647" s="52" t="b">
        <f t="shared" si="231"/>
        <v>0</v>
      </c>
      <c r="AT647" s="52" t="b">
        <f t="shared" si="231"/>
        <v>0</v>
      </c>
      <c r="AU647" s="52" t="str">
        <f t="shared" si="232"/>
        <v/>
      </c>
      <c r="AW647" s="52" t="b">
        <f t="shared" si="233"/>
        <v>0</v>
      </c>
      <c r="AX647" s="52" t="str">
        <f t="shared" si="234"/>
        <v/>
      </c>
      <c r="AY647" s="52" t="b">
        <f t="shared" si="235"/>
        <v>0</v>
      </c>
      <c r="AZ647" s="52" t="str">
        <f t="shared" si="236"/>
        <v>10586</v>
      </c>
      <c r="BA647" s="52" t="str">
        <f>VLOOKUP(A647,'BAT Grundtabelle'!A:U,21,0)</f>
        <v>nein</v>
      </c>
      <c r="BB647" s="52" t="str">
        <f t="shared" si="237"/>
        <v>nein</v>
      </c>
      <c r="BC647" s="52" t="str">
        <f t="shared" si="238"/>
        <v>10586</v>
      </c>
      <c r="BD647" s="52" t="str">
        <f t="shared" si="239"/>
        <v>Frauenhaus</v>
      </c>
      <c r="BE647" s="52" t="str">
        <f t="shared" si="240"/>
        <v/>
      </c>
      <c r="BF647" s="52" t="str">
        <f t="shared" si="241"/>
        <v/>
      </c>
    </row>
    <row r="648" spans="1:58" hidden="1" x14ac:dyDescent="0.35">
      <c r="A648" s="107" t="s">
        <v>3002</v>
      </c>
      <c r="B648" s="75" t="s">
        <v>1647</v>
      </c>
      <c r="C648" s="52" t="s">
        <v>3</v>
      </c>
      <c r="D648" s="52" t="s">
        <v>3</v>
      </c>
      <c r="E648" s="52" t="s">
        <v>2</v>
      </c>
      <c r="F648" s="52" t="s">
        <v>2</v>
      </c>
      <c r="G648" s="52" t="s">
        <v>2</v>
      </c>
      <c r="H648" s="52" t="s">
        <v>2</v>
      </c>
      <c r="I648" s="52" t="s">
        <v>3</v>
      </c>
      <c r="J648" s="52">
        <v>1</v>
      </c>
      <c r="K648" s="52" t="s">
        <v>2</v>
      </c>
      <c r="L648" s="52" t="s">
        <v>2</v>
      </c>
      <c r="M648" s="52" t="s">
        <v>2</v>
      </c>
      <c r="N648" s="52" t="s">
        <v>3</v>
      </c>
      <c r="P648" s="52" t="s">
        <v>4</v>
      </c>
      <c r="Q648" s="52" t="str">
        <f t="shared" si="227"/>
        <v>Nein</v>
      </c>
      <c r="R648" s="52" t="str">
        <f t="shared" si="227"/>
        <v>Nein</v>
      </c>
      <c r="S648" s="52" t="str">
        <f t="shared" si="227"/>
        <v>Nein</v>
      </c>
      <c r="T648" s="52" t="str">
        <f t="shared" si="227"/>
        <v>Nein</v>
      </c>
      <c r="U648" s="52" t="str">
        <f t="shared" si="227"/>
        <v>Nein</v>
      </c>
      <c r="V648" s="52" t="str">
        <f t="shared" si="227"/>
        <v>Nein</v>
      </c>
      <c r="W648" s="52" t="str">
        <f t="shared" si="227"/>
        <v>Nein</v>
      </c>
      <c r="X648" s="52" t="str">
        <f t="shared" si="227"/>
        <v>Nein</v>
      </c>
      <c r="Y648" s="52" t="str">
        <f t="shared" si="227"/>
        <v>Nein</v>
      </c>
      <c r="Z648" s="52" t="str">
        <f t="shared" si="227"/>
        <v>Nein</v>
      </c>
      <c r="AA648" s="52" t="str">
        <f t="shared" si="227"/>
        <v>Nein</v>
      </c>
      <c r="AB648" s="52" t="str">
        <f t="shared" si="227"/>
        <v>Nein</v>
      </c>
      <c r="AC648" s="52" t="str">
        <f t="shared" si="227"/>
        <v>Nein</v>
      </c>
      <c r="AD648" s="52" t="str">
        <f t="shared" si="227"/>
        <v>Nein</v>
      </c>
      <c r="AE648" s="52" t="str">
        <f t="shared" si="227"/>
        <v>Nein</v>
      </c>
      <c r="AF648" s="52" t="str">
        <f t="shared" si="227"/>
        <v>Nein</v>
      </c>
      <c r="AG648" s="61" t="str">
        <f>IF(Q648="Ja",VLOOKUP($Q$2,Plausis!A:E,5,0),IF(R648="Ja",VLOOKUP($R$2,Plausis!A:E,5,0),IF(T648="Ja",VLOOKUP($T$2,Plausis!A:E,5,0),IF(U648="Ja",VLOOKUP($U$2,Plausis!A:E,5,0),IF(AA648="Ja",VLOOKUP($AA$2,Plausis!A:E,5,0),IF(AC648="Ja",VLOOKUP($AC$2,Plausis!A:E,5,0),IF(AD648="Ja",VLOOKUP($AD$2,Plausis!A:E,5,0),"")))))))</f>
        <v/>
      </c>
      <c r="AH648" s="52" t="str">
        <f>IF(Y648="Ja",VLOOKUP($Y$2,Plausis!A:E,5,0),"")</f>
        <v/>
      </c>
      <c r="AI648" s="52" t="str">
        <f t="shared" si="228"/>
        <v>Ja</v>
      </c>
      <c r="AJ648" s="52" t="str">
        <f>IF(S648="Ja",VLOOKUP($S$2,Plausis!A:E,5,0),IF(V648="Ja",VLOOKUP($V$2,Plausis!A:E,5,0),IF(X648="Ja",VLOOKUP($X$2,Plausis!A:E,5,0),"")))</f>
        <v/>
      </c>
      <c r="AL648" s="52" t="s">
        <v>2</v>
      </c>
      <c r="AM648" s="114">
        <v>45531</v>
      </c>
      <c r="AN648" s="52" t="s">
        <v>4467</v>
      </c>
      <c r="AO648" s="52" t="str">
        <f>VLOOKUP(B648,'BAT Grundtabelle'!B:T,19,0)</f>
        <v>ja</v>
      </c>
      <c r="AP648" s="105" t="str">
        <f t="shared" si="229"/>
        <v>10587</v>
      </c>
      <c r="AQ648" s="52" t="str">
        <f t="shared" si="230"/>
        <v>Freibad, Hallenbad</v>
      </c>
      <c r="AR648" s="52" t="b">
        <f t="shared" si="231"/>
        <v>0</v>
      </c>
      <c r="AS648" s="52" t="b">
        <f t="shared" si="231"/>
        <v>0</v>
      </c>
      <c r="AT648" s="52" t="b">
        <f t="shared" si="231"/>
        <v>0</v>
      </c>
      <c r="AU648" s="52">
        <f t="shared" si="232"/>
        <v>1</v>
      </c>
      <c r="AW648" s="52" t="b">
        <f t="shared" si="233"/>
        <v>0</v>
      </c>
      <c r="AX648" s="52" t="str">
        <f t="shared" si="234"/>
        <v>Unternehmen</v>
      </c>
      <c r="AY648" s="52" t="b">
        <f t="shared" si="235"/>
        <v>0</v>
      </c>
      <c r="AZ648" s="52" t="str">
        <f t="shared" si="236"/>
        <v>10587</v>
      </c>
      <c r="BA648" s="52" t="str">
        <f>VLOOKUP(A648,'BAT Grundtabelle'!A:U,21,0)</f>
        <v>ja</v>
      </c>
      <c r="BB648" s="52" t="str">
        <f t="shared" si="237"/>
        <v>nein</v>
      </c>
      <c r="BC648" s="52" t="str">
        <f t="shared" si="238"/>
        <v>10587</v>
      </c>
      <c r="BD648" s="52" t="str">
        <f t="shared" si="239"/>
        <v>Freibad, Hallenbad</v>
      </c>
      <c r="BE648" s="52" t="str">
        <f t="shared" si="240"/>
        <v>Unternehmen</v>
      </c>
      <c r="BF648" s="52">
        <f t="shared" si="241"/>
        <v>1</v>
      </c>
    </row>
    <row r="649" spans="1:58" hidden="1" x14ac:dyDescent="0.35">
      <c r="A649" s="107" t="s">
        <v>3003</v>
      </c>
      <c r="B649" s="75" t="s">
        <v>1720</v>
      </c>
      <c r="C649" s="52" t="s">
        <v>2</v>
      </c>
      <c r="D649" s="52" t="s">
        <v>2</v>
      </c>
      <c r="E649" s="52" t="s">
        <v>2</v>
      </c>
      <c r="F649" s="52" t="s">
        <v>2</v>
      </c>
      <c r="G649" s="52" t="s">
        <v>2</v>
      </c>
      <c r="H649" s="52" t="s">
        <v>3</v>
      </c>
      <c r="I649" s="52" t="s">
        <v>3</v>
      </c>
      <c r="J649" s="52">
        <v>1</v>
      </c>
      <c r="K649" s="52" t="s">
        <v>2</v>
      </c>
      <c r="L649" s="52" t="s">
        <v>2</v>
      </c>
      <c r="M649" s="52" t="s">
        <v>2</v>
      </c>
      <c r="N649" s="52" t="s">
        <v>2</v>
      </c>
      <c r="P649" s="52" t="s">
        <v>4</v>
      </c>
      <c r="Q649" s="52" t="str">
        <f t="shared" si="227"/>
        <v>Nein</v>
      </c>
      <c r="R649" s="52" t="str">
        <f t="shared" si="227"/>
        <v>Nein</v>
      </c>
      <c r="S649" s="52" t="str">
        <f t="shared" si="227"/>
        <v>Nein</v>
      </c>
      <c r="T649" s="52" t="str">
        <f t="shared" si="227"/>
        <v>Nein</v>
      </c>
      <c r="U649" s="52" t="str">
        <f t="shared" si="227"/>
        <v>Nein</v>
      </c>
      <c r="V649" s="52" t="str">
        <f t="shared" si="227"/>
        <v>Nein</v>
      </c>
      <c r="W649" s="52" t="str">
        <f t="shared" si="227"/>
        <v>Nein</v>
      </c>
      <c r="X649" s="52" t="str">
        <f t="shared" si="227"/>
        <v>Nein</v>
      </c>
      <c r="Y649" s="52" t="str">
        <f t="shared" si="227"/>
        <v>Nein</v>
      </c>
      <c r="Z649" s="52" t="str">
        <f t="shared" si="227"/>
        <v>Nein</v>
      </c>
      <c r="AA649" s="52" t="str">
        <f t="shared" si="227"/>
        <v>Nein</v>
      </c>
      <c r="AB649" s="52" t="str">
        <f t="shared" si="227"/>
        <v>Nein</v>
      </c>
      <c r="AC649" s="52" t="str">
        <f t="shared" si="227"/>
        <v>Nein</v>
      </c>
      <c r="AD649" s="52" t="str">
        <f t="shared" si="227"/>
        <v>Nein</v>
      </c>
      <c r="AE649" s="52" t="str">
        <f t="shared" si="227"/>
        <v>Nein</v>
      </c>
      <c r="AF649" s="52" t="str">
        <f t="shared" si="227"/>
        <v>Nein</v>
      </c>
      <c r="AG649" s="61" t="str">
        <f>IF(Q649="Ja",VLOOKUP($Q$2,Plausis!A:E,5,0),IF(R649="Ja",VLOOKUP($R$2,Plausis!A:E,5,0),IF(T649="Ja",VLOOKUP($T$2,Plausis!A:E,5,0),IF(U649="Ja",VLOOKUP($U$2,Plausis!A:E,5,0),IF(AA649="Ja",VLOOKUP($AA$2,Plausis!A:E,5,0),IF(AC649="Ja",VLOOKUP($AC$2,Plausis!A:E,5,0),IF(AD649="Ja",VLOOKUP($AD$2,Plausis!A:E,5,0),"")))))))</f>
        <v/>
      </c>
      <c r="AH649" s="52" t="str">
        <f>IF(Y649="Ja",VLOOKUP($Y$2,Plausis!A:E,5,0),"")</f>
        <v/>
      </c>
      <c r="AI649" s="52" t="str">
        <f t="shared" si="228"/>
        <v>Nein</v>
      </c>
      <c r="AJ649" s="52" t="str">
        <f>IF(S649="Ja",VLOOKUP($S$2,Plausis!A:E,5,0),IF(V649="Ja",VLOOKUP($V$2,Plausis!A:E,5,0),IF(X649="Ja",VLOOKUP($X$2,Plausis!A:E,5,0),"")))</f>
        <v/>
      </c>
      <c r="AL649" s="52" t="s">
        <v>2</v>
      </c>
      <c r="AM649" s="114">
        <v>45531</v>
      </c>
      <c r="AN649" s="52" t="s">
        <v>4467</v>
      </c>
      <c r="AO649" s="52" t="str">
        <f>VLOOKUP(B649,'BAT Grundtabelle'!B:T,19,0)</f>
        <v>ja</v>
      </c>
      <c r="AP649" s="105" t="str">
        <f t="shared" si="229"/>
        <v>10588</v>
      </c>
      <c r="AQ649" s="52" t="str">
        <f t="shared" si="230"/>
        <v>Freilichtmuseum</v>
      </c>
      <c r="AR649" s="52" t="b">
        <f t="shared" si="231"/>
        <v>0</v>
      </c>
      <c r="AS649" s="52" t="b">
        <f t="shared" si="231"/>
        <v>0</v>
      </c>
      <c r="AT649" s="52" t="b">
        <f t="shared" si="231"/>
        <v>0</v>
      </c>
      <c r="AU649" s="52">
        <f t="shared" si="232"/>
        <v>1</v>
      </c>
      <c r="AW649" s="52" t="b">
        <f t="shared" si="233"/>
        <v>0</v>
      </c>
      <c r="AX649" s="52" t="str">
        <f t="shared" si="234"/>
        <v>Unternehmen</v>
      </c>
      <c r="AY649" s="52" t="b">
        <f t="shared" si="235"/>
        <v>0</v>
      </c>
      <c r="AZ649" s="52" t="str">
        <f t="shared" si="236"/>
        <v>10588</v>
      </c>
      <c r="BA649" s="52" t="str">
        <f>VLOOKUP(A649,'BAT Grundtabelle'!A:U,21,0)</f>
        <v>nein</v>
      </c>
      <c r="BB649" s="52" t="str">
        <f t="shared" si="237"/>
        <v>nein</v>
      </c>
      <c r="BC649" s="52" t="str">
        <f t="shared" si="238"/>
        <v>10588</v>
      </c>
      <c r="BD649" s="52" t="str">
        <f t="shared" si="239"/>
        <v>Freilichtmuseum</v>
      </c>
      <c r="BE649" s="52" t="str">
        <f t="shared" si="240"/>
        <v>Unternehmen</v>
      </c>
      <c r="BF649" s="52">
        <f t="shared" si="241"/>
        <v>1</v>
      </c>
    </row>
    <row r="650" spans="1:58" hidden="1" x14ac:dyDescent="0.35">
      <c r="A650" s="107" t="s">
        <v>3004</v>
      </c>
      <c r="B650" s="75" t="s">
        <v>1648</v>
      </c>
      <c r="C650" s="52" t="s">
        <v>3</v>
      </c>
      <c r="D650" s="52" t="s">
        <v>3</v>
      </c>
      <c r="E650" s="52" t="s">
        <v>2</v>
      </c>
      <c r="F650" s="52" t="s">
        <v>2</v>
      </c>
      <c r="G650" s="52" t="s">
        <v>2</v>
      </c>
      <c r="H650" s="52" t="s">
        <v>2</v>
      </c>
      <c r="I650" s="52" t="s">
        <v>3</v>
      </c>
      <c r="J650" s="52">
        <v>1</v>
      </c>
      <c r="K650" s="52" t="s">
        <v>2</v>
      </c>
      <c r="L650" s="52" t="s">
        <v>2</v>
      </c>
      <c r="M650" s="52" t="s">
        <v>2</v>
      </c>
      <c r="N650" s="52" t="s">
        <v>3</v>
      </c>
      <c r="P650" s="52" t="s">
        <v>4</v>
      </c>
      <c r="Q650" s="52" t="str">
        <f t="shared" si="227"/>
        <v>Nein</v>
      </c>
      <c r="R650" s="52" t="str">
        <f t="shared" si="227"/>
        <v>Nein</v>
      </c>
      <c r="S650" s="52" t="str">
        <f t="shared" si="227"/>
        <v>Nein</v>
      </c>
      <c r="T650" s="52" t="str">
        <f t="shared" si="227"/>
        <v>Nein</v>
      </c>
      <c r="U650" s="52" t="str">
        <f t="shared" si="227"/>
        <v>Nein</v>
      </c>
      <c r="V650" s="52" t="str">
        <f t="shared" si="227"/>
        <v>Nein</v>
      </c>
      <c r="W650" s="52" t="str">
        <f t="shared" si="227"/>
        <v>Nein</v>
      </c>
      <c r="X650" s="52" t="str">
        <f t="shared" si="227"/>
        <v>Nein</v>
      </c>
      <c r="Y650" s="52" t="str">
        <f t="shared" si="227"/>
        <v>Nein</v>
      </c>
      <c r="Z650" s="52" t="str">
        <f t="shared" si="227"/>
        <v>Nein</v>
      </c>
      <c r="AA650" s="52" t="str">
        <f t="shared" si="227"/>
        <v>Nein</v>
      </c>
      <c r="AB650" s="52" t="str">
        <f t="shared" si="227"/>
        <v>Nein</v>
      </c>
      <c r="AC650" s="52" t="str">
        <f t="shared" si="227"/>
        <v>Nein</v>
      </c>
      <c r="AD650" s="52" t="str">
        <f t="shared" si="227"/>
        <v>Nein</v>
      </c>
      <c r="AE650" s="52" t="str">
        <f t="shared" si="227"/>
        <v>Nein</v>
      </c>
      <c r="AF650" s="52" t="str">
        <f t="shared" si="227"/>
        <v>Nein</v>
      </c>
      <c r="AG650" s="61" t="str">
        <f>IF(Q650="Ja",VLOOKUP($Q$2,Plausis!A:E,5,0),IF(R650="Ja",VLOOKUP($R$2,Plausis!A:E,5,0),IF(T650="Ja",VLOOKUP($T$2,Plausis!A:E,5,0),IF(U650="Ja",VLOOKUP($U$2,Plausis!A:E,5,0),IF(AA650="Ja",VLOOKUP($AA$2,Plausis!A:E,5,0),IF(AC650="Ja",VLOOKUP($AC$2,Plausis!A:E,5,0),IF(AD650="Ja",VLOOKUP($AD$2,Plausis!A:E,5,0),"")))))))</f>
        <v/>
      </c>
      <c r="AH650" s="52" t="str">
        <f>IF(Y650="Ja",VLOOKUP($Y$2,Plausis!A:E,5,0),"")</f>
        <v/>
      </c>
      <c r="AI650" s="52" t="str">
        <f t="shared" si="228"/>
        <v>Ja</v>
      </c>
      <c r="AJ650" s="52" t="str">
        <f>IF(S650="Ja",VLOOKUP($S$2,Plausis!A:E,5,0),IF(V650="Ja",VLOOKUP($V$2,Plausis!A:E,5,0),IF(X650="Ja",VLOOKUP($X$2,Plausis!A:E,5,0),"")))</f>
        <v/>
      </c>
      <c r="AL650" s="52" t="s">
        <v>2</v>
      </c>
      <c r="AM650" s="114">
        <v>45531</v>
      </c>
      <c r="AN650" s="52" t="s">
        <v>4467</v>
      </c>
      <c r="AO650" s="52" t="str">
        <f>VLOOKUP(B650,'BAT Grundtabelle'!B:T,19,0)</f>
        <v>ja</v>
      </c>
      <c r="AP650" s="105" t="str">
        <f t="shared" si="229"/>
        <v>10589</v>
      </c>
      <c r="AQ650" s="52" t="str">
        <f t="shared" si="230"/>
        <v>Freizeitbad</v>
      </c>
      <c r="AR650" s="52" t="b">
        <f t="shared" si="231"/>
        <v>0</v>
      </c>
      <c r="AS650" s="52" t="b">
        <f t="shared" si="231"/>
        <v>0</v>
      </c>
      <c r="AT650" s="52" t="b">
        <f t="shared" si="231"/>
        <v>0</v>
      </c>
      <c r="AU650" s="52">
        <f t="shared" si="232"/>
        <v>1</v>
      </c>
      <c r="AW650" s="52" t="b">
        <f t="shared" si="233"/>
        <v>0</v>
      </c>
      <c r="AX650" s="52" t="str">
        <f t="shared" si="234"/>
        <v>Unternehmen</v>
      </c>
      <c r="AY650" s="52" t="b">
        <f t="shared" si="235"/>
        <v>0</v>
      </c>
      <c r="AZ650" s="52" t="str">
        <f t="shared" si="236"/>
        <v>10589</v>
      </c>
      <c r="BA650" s="52" t="str">
        <f>VLOOKUP(A650,'BAT Grundtabelle'!A:U,21,0)</f>
        <v>ja</v>
      </c>
      <c r="BB650" s="52" t="str">
        <f t="shared" si="237"/>
        <v>nein</v>
      </c>
      <c r="BC650" s="52" t="str">
        <f t="shared" si="238"/>
        <v>10589</v>
      </c>
      <c r="BD650" s="52" t="str">
        <f t="shared" si="239"/>
        <v>Freizeitbad</v>
      </c>
      <c r="BE650" s="52" t="str">
        <f t="shared" si="240"/>
        <v>Unternehmen</v>
      </c>
      <c r="BF650" s="52">
        <f t="shared" si="241"/>
        <v>1</v>
      </c>
    </row>
    <row r="651" spans="1:58" hidden="1" x14ac:dyDescent="0.35">
      <c r="A651" s="107" t="s">
        <v>3005</v>
      </c>
      <c r="B651" s="75" t="s">
        <v>412</v>
      </c>
      <c r="C651" s="52" t="s">
        <v>3</v>
      </c>
      <c r="D651" s="52" t="s">
        <v>3</v>
      </c>
      <c r="E651" s="52" t="s">
        <v>2</v>
      </c>
      <c r="F651" s="52" t="s">
        <v>2</v>
      </c>
      <c r="G651" s="52" t="s">
        <v>2</v>
      </c>
      <c r="H651" s="52" t="s">
        <v>2</v>
      </c>
      <c r="I651" s="52" t="s">
        <v>3</v>
      </c>
      <c r="J651" s="52">
        <v>1</v>
      </c>
      <c r="K651" s="52" t="s">
        <v>2</v>
      </c>
      <c r="L651" s="52" t="s">
        <v>2</v>
      </c>
      <c r="M651" s="52" t="s">
        <v>2</v>
      </c>
      <c r="N651" s="52" t="s">
        <v>3</v>
      </c>
      <c r="P651" s="52" t="s">
        <v>4</v>
      </c>
      <c r="Q651" s="52" t="str">
        <f t="shared" si="227"/>
        <v>Nein</v>
      </c>
      <c r="R651" s="52" t="str">
        <f t="shared" si="227"/>
        <v>Nein</v>
      </c>
      <c r="S651" s="52" t="str">
        <f t="shared" si="227"/>
        <v>Nein</v>
      </c>
      <c r="T651" s="52" t="str">
        <f t="shared" si="227"/>
        <v>Nein</v>
      </c>
      <c r="U651" s="52" t="str">
        <f t="shared" si="227"/>
        <v>Nein</v>
      </c>
      <c r="V651" s="52" t="str">
        <f t="shared" si="227"/>
        <v>Nein</v>
      </c>
      <c r="W651" s="52" t="str">
        <f t="shared" si="227"/>
        <v>Nein</v>
      </c>
      <c r="X651" s="52" t="str">
        <f t="shared" si="227"/>
        <v>Nein</v>
      </c>
      <c r="Y651" s="52" t="str">
        <f t="shared" si="227"/>
        <v>Nein</v>
      </c>
      <c r="Z651" s="52" t="str">
        <f t="shared" si="227"/>
        <v>Nein</v>
      </c>
      <c r="AA651" s="52" t="str">
        <f t="shared" si="227"/>
        <v>Nein</v>
      </c>
      <c r="AB651" s="52" t="str">
        <f t="shared" si="227"/>
        <v>Nein</v>
      </c>
      <c r="AC651" s="52" t="str">
        <f t="shared" si="227"/>
        <v>Nein</v>
      </c>
      <c r="AD651" s="52" t="str">
        <f t="shared" si="227"/>
        <v>Nein</v>
      </c>
      <c r="AE651" s="52" t="str">
        <f t="shared" si="227"/>
        <v>Nein</v>
      </c>
      <c r="AF651" s="52" t="str">
        <f t="shared" si="227"/>
        <v>Nein</v>
      </c>
      <c r="AG651" s="61" t="str">
        <f>IF(Q651="Ja",VLOOKUP($Q$2,Plausis!A:E,5,0),IF(R651="Ja",VLOOKUP($R$2,Plausis!A:E,5,0),IF(T651="Ja",VLOOKUP($T$2,Plausis!A:E,5,0),IF(U651="Ja",VLOOKUP($U$2,Plausis!A:E,5,0),IF(AA651="Ja",VLOOKUP($AA$2,Plausis!A:E,5,0),IF(AC651="Ja",VLOOKUP($AC$2,Plausis!A:E,5,0),IF(AD651="Ja",VLOOKUP($AD$2,Plausis!A:E,5,0),"")))))))</f>
        <v/>
      </c>
      <c r="AH651" s="52" t="str">
        <f>IF(Y651="Ja",VLOOKUP($Y$2,Plausis!A:E,5,0),"")</f>
        <v/>
      </c>
      <c r="AI651" s="52" t="str">
        <f t="shared" si="228"/>
        <v>Ja</v>
      </c>
      <c r="AJ651" s="52" t="str">
        <f>IF(S651="Ja",VLOOKUP($S$2,Plausis!A:E,5,0),IF(V651="Ja",VLOOKUP($V$2,Plausis!A:E,5,0),IF(X651="Ja",VLOOKUP($X$2,Plausis!A:E,5,0),"")))</f>
        <v/>
      </c>
      <c r="AL651" s="52" t="s">
        <v>2</v>
      </c>
      <c r="AM651" s="114">
        <v>45531</v>
      </c>
      <c r="AN651" s="52" t="s">
        <v>4467</v>
      </c>
      <c r="AO651" s="52" t="str">
        <f>VLOOKUP(B651,'BAT Grundtabelle'!B:T,19,0)</f>
        <v>ja</v>
      </c>
      <c r="AP651" s="105" t="str">
        <f t="shared" si="229"/>
        <v>10590</v>
      </c>
      <c r="AQ651" s="52" t="str">
        <f t="shared" si="230"/>
        <v>Freizeitpark</v>
      </c>
      <c r="AR651" s="52" t="b">
        <f t="shared" si="231"/>
        <v>0</v>
      </c>
      <c r="AS651" s="52" t="b">
        <f t="shared" si="231"/>
        <v>0</v>
      </c>
      <c r="AT651" s="52" t="b">
        <f t="shared" si="231"/>
        <v>0</v>
      </c>
      <c r="AU651" s="52">
        <f t="shared" si="232"/>
        <v>1</v>
      </c>
      <c r="AW651" s="52" t="b">
        <f t="shared" si="233"/>
        <v>0</v>
      </c>
      <c r="AX651" s="52" t="str">
        <f t="shared" si="234"/>
        <v>Unternehmen</v>
      </c>
      <c r="AY651" s="52" t="b">
        <f t="shared" si="235"/>
        <v>0</v>
      </c>
      <c r="AZ651" s="52" t="str">
        <f t="shared" si="236"/>
        <v>10590</v>
      </c>
      <c r="BA651" s="52" t="str">
        <f>VLOOKUP(A651,'BAT Grundtabelle'!A:U,21,0)</f>
        <v>ja</v>
      </c>
      <c r="BB651" s="52" t="str">
        <f t="shared" si="237"/>
        <v>nein</v>
      </c>
      <c r="BC651" s="52" t="str">
        <f t="shared" si="238"/>
        <v>10590</v>
      </c>
      <c r="BD651" s="52" t="str">
        <f t="shared" si="239"/>
        <v>Freizeitpark</v>
      </c>
      <c r="BE651" s="52" t="str">
        <f t="shared" si="240"/>
        <v>Unternehmen</v>
      </c>
      <c r="BF651" s="52">
        <f t="shared" si="241"/>
        <v>1</v>
      </c>
    </row>
    <row r="652" spans="1:58" hidden="1" x14ac:dyDescent="0.35">
      <c r="A652" s="107" t="s">
        <v>2320</v>
      </c>
      <c r="B652" s="75" t="s">
        <v>2319</v>
      </c>
      <c r="C652" s="52" t="s">
        <v>2</v>
      </c>
      <c r="D652" s="52" t="s">
        <v>2</v>
      </c>
      <c r="E652" s="52" t="s">
        <v>2</v>
      </c>
      <c r="F652" s="52" t="s">
        <v>2</v>
      </c>
      <c r="G652" s="52" t="s">
        <v>2</v>
      </c>
      <c r="H652" s="52" t="s">
        <v>3</v>
      </c>
      <c r="I652" s="52" t="s">
        <v>2</v>
      </c>
      <c r="J652" s="52" t="s">
        <v>2</v>
      </c>
      <c r="K652" s="52" t="s">
        <v>2</v>
      </c>
      <c r="L652" s="52" t="s">
        <v>2</v>
      </c>
      <c r="M652" s="52" t="s">
        <v>2</v>
      </c>
      <c r="N652" s="52" t="s">
        <v>2</v>
      </c>
      <c r="O652" s="52" t="s">
        <v>2411</v>
      </c>
      <c r="P652" s="52" t="s">
        <v>59</v>
      </c>
      <c r="Q652" s="52" t="str">
        <f t="shared" si="227"/>
        <v>Nein</v>
      </c>
      <c r="R652" s="52" t="str">
        <f t="shared" si="227"/>
        <v>Nein</v>
      </c>
      <c r="S652" s="52" t="str">
        <f t="shared" si="227"/>
        <v>Nein</v>
      </c>
      <c r="T652" s="52" t="str">
        <f t="shared" si="227"/>
        <v>Nein</v>
      </c>
      <c r="U652" s="52" t="str">
        <f t="shared" si="227"/>
        <v>Nein</v>
      </c>
      <c r="V652" s="52" t="str">
        <f t="shared" si="227"/>
        <v>Nein</v>
      </c>
      <c r="W652" s="52" t="str">
        <f t="shared" si="227"/>
        <v>Nein</v>
      </c>
      <c r="X652" s="52" t="str">
        <f t="shared" si="227"/>
        <v>Nein</v>
      </c>
      <c r="Y652" s="52" t="str">
        <f t="shared" si="227"/>
        <v>Nein</v>
      </c>
      <c r="Z652" s="52" t="str">
        <f t="shared" si="227"/>
        <v>Nein</v>
      </c>
      <c r="AA652" s="52" t="str">
        <f t="shared" si="227"/>
        <v>Nein</v>
      </c>
      <c r="AB652" s="52" t="str">
        <f t="shared" si="227"/>
        <v>Nein</v>
      </c>
      <c r="AC652" s="52" t="str">
        <f t="shared" si="227"/>
        <v>Nein</v>
      </c>
      <c r="AD652" s="52" t="str">
        <f t="shared" si="227"/>
        <v>Nein</v>
      </c>
      <c r="AE652" s="52" t="str">
        <f t="shared" si="227"/>
        <v>Nein</v>
      </c>
      <c r="AF652" s="52" t="str">
        <f t="shared" si="227"/>
        <v>Nein</v>
      </c>
      <c r="AG652" s="61" t="str">
        <f>IF(Q652="Ja",VLOOKUP($Q$2,Plausis!A:E,5,0),IF(R652="Ja",VLOOKUP($R$2,Plausis!A:E,5,0),IF(T652="Ja",VLOOKUP($T$2,Plausis!A:E,5,0),IF(U652="Ja",VLOOKUP($U$2,Plausis!A:E,5,0),IF(AA652="Ja",VLOOKUP($AA$2,Plausis!A:E,5,0),IF(AC652="Ja",VLOOKUP($AC$2,Plausis!A:E,5,0),IF(AD652="Ja",VLOOKUP($AD$2,Plausis!A:E,5,0),"")))))))</f>
        <v/>
      </c>
      <c r="AH652" s="52" t="str">
        <f>IF(Y652="Ja",VLOOKUP($Y$2,Plausis!A:E,5,0),"")</f>
        <v/>
      </c>
      <c r="AI652" s="52" t="str">
        <f t="shared" si="228"/>
        <v>Nein</v>
      </c>
      <c r="AJ652" s="52" t="str">
        <f>IF(S652="Ja",VLOOKUP($S$2,Plausis!A:E,5,0),IF(V652="Ja",VLOOKUP($V$2,Plausis!A:E,5,0),IF(X652="Ja",VLOOKUP($X$2,Plausis!A:E,5,0),"")))</f>
        <v/>
      </c>
      <c r="AL652" s="52" t="s">
        <v>2</v>
      </c>
      <c r="AM652" s="114">
        <v>45531</v>
      </c>
      <c r="AN652" s="52" t="s">
        <v>4467</v>
      </c>
      <c r="AO652" s="52" t="str">
        <f>VLOOKUP(B652,'BAT Grundtabelle'!B:T,19,0)</f>
        <v>ja</v>
      </c>
      <c r="AP652" s="105" t="str">
        <f t="shared" si="229"/>
        <v>7075</v>
      </c>
      <c r="AQ652" s="52" t="str">
        <f t="shared" si="230"/>
        <v>Freizeitverein</v>
      </c>
      <c r="AR652" s="52" t="b">
        <f t="shared" si="231"/>
        <v>0</v>
      </c>
      <c r="AS652" s="52" t="b">
        <f t="shared" si="231"/>
        <v>0</v>
      </c>
      <c r="AT652" s="52" t="b">
        <f t="shared" si="231"/>
        <v>0</v>
      </c>
      <c r="AU652" s="52" t="str">
        <f t="shared" si="232"/>
        <v>Eigener Tarif</v>
      </c>
      <c r="AW652" s="52" t="b">
        <f t="shared" si="233"/>
        <v>0</v>
      </c>
      <c r="AX652" s="52" t="str">
        <f t="shared" si="234"/>
        <v>Eigener Tarif</v>
      </c>
      <c r="AY652" s="52" t="b">
        <f t="shared" si="235"/>
        <v>0</v>
      </c>
      <c r="AZ652" s="52" t="str">
        <f t="shared" si="236"/>
        <v>7075</v>
      </c>
      <c r="BA652" s="52" t="str">
        <f>VLOOKUP(A652,'BAT Grundtabelle'!A:U,21,0)</f>
        <v>nein</v>
      </c>
      <c r="BB652" s="52" t="str">
        <f t="shared" si="237"/>
        <v>nein</v>
      </c>
      <c r="BC652" s="52" t="str">
        <f t="shared" si="238"/>
        <v>7075</v>
      </c>
      <c r="BD652" s="52" t="str">
        <f t="shared" si="239"/>
        <v>Freizeitverein</v>
      </c>
      <c r="BE652" s="52" t="str">
        <f t="shared" si="240"/>
        <v>Eigener Tarif</v>
      </c>
      <c r="BF652" s="52" t="str">
        <f t="shared" si="241"/>
        <v>Eigener Tarif</v>
      </c>
    </row>
    <row r="653" spans="1:58" hidden="1" x14ac:dyDescent="0.35">
      <c r="A653" s="107" t="s">
        <v>3006</v>
      </c>
      <c r="B653" s="75" t="s">
        <v>1753</v>
      </c>
      <c r="C653" s="52" t="s">
        <v>3</v>
      </c>
      <c r="D653" s="52" t="s">
        <v>3</v>
      </c>
      <c r="E653" s="52" t="s">
        <v>2</v>
      </c>
      <c r="F653" s="52" t="s">
        <v>2</v>
      </c>
      <c r="G653" s="52" t="s">
        <v>2</v>
      </c>
      <c r="H653" s="52" t="s">
        <v>2</v>
      </c>
      <c r="I653" s="52" t="s">
        <v>3</v>
      </c>
      <c r="J653" s="52">
        <v>1</v>
      </c>
      <c r="K653" s="52" t="s">
        <v>2</v>
      </c>
      <c r="L653" s="52" t="s">
        <v>2</v>
      </c>
      <c r="M653" s="52" t="s">
        <v>2</v>
      </c>
      <c r="N653" s="52" t="s">
        <v>3</v>
      </c>
      <c r="P653" s="52" t="s">
        <v>4</v>
      </c>
      <c r="Q653" s="52" t="str">
        <f t="shared" ref="Q653:AF662" si="242">IF(ISERROR(FIND(Q$2,$P653,1)),"Nein","Ja")</f>
        <v>Nein</v>
      </c>
      <c r="R653" s="52" t="str">
        <f t="shared" si="242"/>
        <v>Nein</v>
      </c>
      <c r="S653" s="52" t="str">
        <f t="shared" si="242"/>
        <v>Nein</v>
      </c>
      <c r="T653" s="52" t="str">
        <f t="shared" si="242"/>
        <v>Nein</v>
      </c>
      <c r="U653" s="52" t="str">
        <f t="shared" si="242"/>
        <v>Nein</v>
      </c>
      <c r="V653" s="52" t="str">
        <f t="shared" si="242"/>
        <v>Nein</v>
      </c>
      <c r="W653" s="52" t="str">
        <f t="shared" si="242"/>
        <v>Nein</v>
      </c>
      <c r="X653" s="52" t="str">
        <f t="shared" si="242"/>
        <v>Nein</v>
      </c>
      <c r="Y653" s="52" t="str">
        <f t="shared" si="242"/>
        <v>Nein</v>
      </c>
      <c r="Z653" s="52" t="str">
        <f t="shared" si="242"/>
        <v>Nein</v>
      </c>
      <c r="AA653" s="52" t="str">
        <f t="shared" si="242"/>
        <v>Nein</v>
      </c>
      <c r="AB653" s="52" t="str">
        <f t="shared" si="242"/>
        <v>Nein</v>
      </c>
      <c r="AC653" s="52" t="str">
        <f t="shared" si="242"/>
        <v>Nein</v>
      </c>
      <c r="AD653" s="52" t="str">
        <f t="shared" si="242"/>
        <v>Nein</v>
      </c>
      <c r="AE653" s="52" t="str">
        <f t="shared" si="242"/>
        <v>Nein</v>
      </c>
      <c r="AF653" s="52" t="str">
        <f t="shared" si="242"/>
        <v>Nein</v>
      </c>
      <c r="AG653" s="61" t="str">
        <f>IF(Q653="Ja",VLOOKUP($Q$2,Plausis!A:E,5,0),IF(R653="Ja",VLOOKUP($R$2,Plausis!A:E,5,0),IF(T653="Ja",VLOOKUP($T$2,Plausis!A:E,5,0),IF(U653="Ja",VLOOKUP($U$2,Plausis!A:E,5,0),IF(AA653="Ja",VLOOKUP($AA$2,Plausis!A:E,5,0),IF(AC653="Ja",VLOOKUP($AC$2,Plausis!A:E,5,0),IF(AD653="Ja",VLOOKUP($AD$2,Plausis!A:E,5,0),"")))))))</f>
        <v/>
      </c>
      <c r="AH653" s="52" t="str">
        <f>IF(Y653="Ja",VLOOKUP($Y$2,Plausis!A:E,5,0),"")</f>
        <v/>
      </c>
      <c r="AI653" s="52" t="str">
        <f t="shared" si="228"/>
        <v>Ja</v>
      </c>
      <c r="AJ653" s="52" t="str">
        <f>IF(S653="Ja",VLOOKUP($S$2,Plausis!A:E,5,0),IF(V653="Ja",VLOOKUP($V$2,Plausis!A:E,5,0),IF(X653="Ja",VLOOKUP($X$2,Plausis!A:E,5,0),"")))</f>
        <v/>
      </c>
      <c r="AL653" s="52" t="s">
        <v>3</v>
      </c>
      <c r="AM653" s="114">
        <v>45531</v>
      </c>
      <c r="AN653" s="52" t="s">
        <v>4467</v>
      </c>
      <c r="AO653" s="52" t="str">
        <f>VLOOKUP(B653,'BAT Grundtabelle'!B:T,19,0)</f>
        <v>ja</v>
      </c>
      <c r="AP653" s="105" t="str">
        <f t="shared" si="229"/>
        <v>10591</v>
      </c>
      <c r="AQ653" s="52" t="str">
        <f t="shared" si="230"/>
        <v>Friedhofsgärtnerei</v>
      </c>
      <c r="AR653" s="52" t="b">
        <f t="shared" si="231"/>
        <v>0</v>
      </c>
      <c r="AS653" s="52" t="b">
        <f t="shared" si="231"/>
        <v>0</v>
      </c>
      <c r="AT653" s="52" t="b">
        <f t="shared" si="231"/>
        <v>0</v>
      </c>
      <c r="AU653" s="52">
        <f t="shared" si="232"/>
        <v>1</v>
      </c>
      <c r="AW653" s="52" t="b">
        <f t="shared" si="233"/>
        <v>0</v>
      </c>
      <c r="AX653" s="52" t="str">
        <f t="shared" si="234"/>
        <v>Unternehmen</v>
      </c>
      <c r="AY653" s="52" t="b">
        <f t="shared" si="235"/>
        <v>0</v>
      </c>
      <c r="AZ653" s="52" t="str">
        <f t="shared" si="236"/>
        <v>10591</v>
      </c>
      <c r="BA653" s="52" t="str">
        <f>VLOOKUP(A653,'BAT Grundtabelle'!A:U,21,0)</f>
        <v>ja</v>
      </c>
      <c r="BB653" s="52" t="str">
        <f t="shared" si="237"/>
        <v>nein</v>
      </c>
      <c r="BC653" s="52" t="str">
        <f t="shared" si="238"/>
        <v>10591</v>
      </c>
      <c r="BD653" s="52" t="str">
        <f t="shared" si="239"/>
        <v>Friedhofsgärtnerei</v>
      </c>
      <c r="BE653" s="52" t="str">
        <f t="shared" si="240"/>
        <v>Unternehmen</v>
      </c>
      <c r="BF653" s="52">
        <f t="shared" si="241"/>
        <v>1</v>
      </c>
    </row>
    <row r="654" spans="1:58" hidden="1" x14ac:dyDescent="0.35">
      <c r="A654" s="107" t="s">
        <v>3007</v>
      </c>
      <c r="B654" s="75" t="s">
        <v>1956</v>
      </c>
      <c r="C654" s="52" t="s">
        <v>3</v>
      </c>
      <c r="D654" s="52" t="s">
        <v>3</v>
      </c>
      <c r="E654" s="52" t="s">
        <v>2</v>
      </c>
      <c r="F654" s="52" t="s">
        <v>2</v>
      </c>
      <c r="G654" s="52" t="s">
        <v>2</v>
      </c>
      <c r="H654" s="52" t="s">
        <v>2</v>
      </c>
      <c r="I654" s="52" t="s">
        <v>3</v>
      </c>
      <c r="J654" s="52">
        <v>1</v>
      </c>
      <c r="K654" s="52" t="s">
        <v>2</v>
      </c>
      <c r="L654" s="52" t="s">
        <v>2</v>
      </c>
      <c r="M654" s="52" t="s">
        <v>2</v>
      </c>
      <c r="N654" s="52" t="s">
        <v>3</v>
      </c>
      <c r="P654" s="52" t="s">
        <v>4</v>
      </c>
      <c r="Q654" s="52" t="str">
        <f t="shared" si="242"/>
        <v>Nein</v>
      </c>
      <c r="R654" s="52" t="str">
        <f t="shared" si="242"/>
        <v>Nein</v>
      </c>
      <c r="S654" s="52" t="str">
        <f t="shared" si="242"/>
        <v>Nein</v>
      </c>
      <c r="T654" s="52" t="str">
        <f t="shared" si="242"/>
        <v>Nein</v>
      </c>
      <c r="U654" s="52" t="str">
        <f t="shared" si="242"/>
        <v>Nein</v>
      </c>
      <c r="V654" s="52" t="str">
        <f t="shared" si="242"/>
        <v>Nein</v>
      </c>
      <c r="W654" s="52" t="str">
        <f t="shared" si="242"/>
        <v>Nein</v>
      </c>
      <c r="X654" s="52" t="str">
        <f t="shared" si="242"/>
        <v>Nein</v>
      </c>
      <c r="Y654" s="52" t="str">
        <f t="shared" si="242"/>
        <v>Nein</v>
      </c>
      <c r="Z654" s="52" t="str">
        <f t="shared" si="242"/>
        <v>Nein</v>
      </c>
      <c r="AA654" s="52" t="str">
        <f t="shared" si="242"/>
        <v>Nein</v>
      </c>
      <c r="AB654" s="52" t="str">
        <f t="shared" si="242"/>
        <v>Nein</v>
      </c>
      <c r="AC654" s="52" t="str">
        <f t="shared" si="242"/>
        <v>Nein</v>
      </c>
      <c r="AD654" s="52" t="str">
        <f t="shared" si="242"/>
        <v>Nein</v>
      </c>
      <c r="AE654" s="52" t="str">
        <f t="shared" si="242"/>
        <v>Nein</v>
      </c>
      <c r="AF654" s="52" t="str">
        <f t="shared" si="242"/>
        <v>Nein</v>
      </c>
      <c r="AG654" s="61" t="str">
        <f>IF(Q654="Ja",VLOOKUP($Q$2,Plausis!A:E,5,0),IF(R654="Ja",VLOOKUP($R$2,Plausis!A:E,5,0),IF(T654="Ja",VLOOKUP($T$2,Plausis!A:E,5,0),IF(U654="Ja",VLOOKUP($U$2,Plausis!A:E,5,0),IF(AA654="Ja",VLOOKUP($AA$2,Plausis!A:E,5,0),IF(AC654="Ja",VLOOKUP($AC$2,Plausis!A:E,5,0),IF(AD654="Ja",VLOOKUP($AD$2,Plausis!A:E,5,0),"")))))))</f>
        <v/>
      </c>
      <c r="AH654" s="52" t="str">
        <f>IF(Y654="Ja",VLOOKUP($Y$2,Plausis!A:E,5,0),"")</f>
        <v/>
      </c>
      <c r="AI654" s="52" t="str">
        <f t="shared" si="228"/>
        <v>Ja</v>
      </c>
      <c r="AJ654" s="52" t="str">
        <f>IF(S654="Ja",VLOOKUP($S$2,Plausis!A:E,5,0),IF(V654="Ja",VLOOKUP($V$2,Plausis!A:E,5,0),IF(X654="Ja",VLOOKUP($X$2,Plausis!A:E,5,0),"")))</f>
        <v/>
      </c>
      <c r="AL654" s="52" t="s">
        <v>2</v>
      </c>
      <c r="AM654" s="114">
        <v>45531</v>
      </c>
      <c r="AN654" s="52" t="s">
        <v>4467</v>
      </c>
      <c r="AO654" s="52" t="str">
        <f>VLOOKUP(B654,'BAT Grundtabelle'!B:T,19,0)</f>
        <v>ja</v>
      </c>
      <c r="AP654" s="105" t="str">
        <f t="shared" si="229"/>
        <v>10592</v>
      </c>
      <c r="AQ654" s="52" t="str">
        <f t="shared" si="230"/>
        <v>Friseurbedarfshandel</v>
      </c>
      <c r="AR654" s="52" t="b">
        <f t="shared" si="231"/>
        <v>0</v>
      </c>
      <c r="AS654" s="52" t="b">
        <f t="shared" si="231"/>
        <v>0</v>
      </c>
      <c r="AT654" s="52" t="b">
        <f t="shared" si="231"/>
        <v>0</v>
      </c>
      <c r="AU654" s="52">
        <f t="shared" si="232"/>
        <v>1</v>
      </c>
      <c r="AW654" s="52" t="b">
        <f t="shared" si="233"/>
        <v>0</v>
      </c>
      <c r="AX654" s="52" t="str">
        <f t="shared" si="234"/>
        <v>Unternehmen</v>
      </c>
      <c r="AY654" s="52" t="b">
        <f t="shared" si="235"/>
        <v>0</v>
      </c>
      <c r="AZ654" s="52" t="str">
        <f t="shared" si="236"/>
        <v>10592</v>
      </c>
      <c r="BA654" s="52" t="str">
        <f>VLOOKUP(A654,'BAT Grundtabelle'!A:U,21,0)</f>
        <v>ja</v>
      </c>
      <c r="BB654" s="52" t="str">
        <f t="shared" si="237"/>
        <v>nein</v>
      </c>
      <c r="BC654" s="52" t="str">
        <f t="shared" si="238"/>
        <v>10592</v>
      </c>
      <c r="BD654" s="52" t="str">
        <f t="shared" si="239"/>
        <v>Friseurbedarfshandel</v>
      </c>
      <c r="BE654" s="52" t="str">
        <f t="shared" si="240"/>
        <v>Unternehmen</v>
      </c>
      <c r="BF654" s="52">
        <f t="shared" si="241"/>
        <v>1</v>
      </c>
    </row>
    <row r="655" spans="1:58" hidden="1" x14ac:dyDescent="0.35">
      <c r="A655" s="107">
        <v>6915</v>
      </c>
      <c r="B655" s="75" t="s">
        <v>2053</v>
      </c>
      <c r="C655" s="52" t="s">
        <v>3</v>
      </c>
      <c r="D655" s="52" t="s">
        <v>3</v>
      </c>
      <c r="E655" s="52" t="s">
        <v>2</v>
      </c>
      <c r="F655" s="52" t="s">
        <v>2</v>
      </c>
      <c r="G655" s="52" t="s">
        <v>2</v>
      </c>
      <c r="H655" s="52" t="s">
        <v>2</v>
      </c>
      <c r="I655" s="52" t="s">
        <v>3</v>
      </c>
      <c r="J655" s="52">
        <v>1</v>
      </c>
      <c r="K655" s="52" t="s">
        <v>2</v>
      </c>
      <c r="L655" s="52" t="s">
        <v>2</v>
      </c>
      <c r="M655" s="52" t="s">
        <v>2</v>
      </c>
      <c r="N655" s="52" t="s">
        <v>3</v>
      </c>
      <c r="P655" s="52" t="s">
        <v>4</v>
      </c>
      <c r="Q655" s="52" t="str">
        <f t="shared" si="242"/>
        <v>Nein</v>
      </c>
      <c r="R655" s="52" t="str">
        <f t="shared" si="242"/>
        <v>Nein</v>
      </c>
      <c r="S655" s="52" t="str">
        <f t="shared" si="242"/>
        <v>Nein</v>
      </c>
      <c r="T655" s="52" t="str">
        <f t="shared" si="242"/>
        <v>Nein</v>
      </c>
      <c r="U655" s="52" t="str">
        <f t="shared" si="242"/>
        <v>Nein</v>
      </c>
      <c r="V655" s="52" t="str">
        <f t="shared" si="242"/>
        <v>Nein</v>
      </c>
      <c r="W655" s="52" t="str">
        <f t="shared" si="242"/>
        <v>Nein</v>
      </c>
      <c r="X655" s="52" t="str">
        <f t="shared" si="242"/>
        <v>Nein</v>
      </c>
      <c r="Y655" s="52" t="str">
        <f t="shared" si="242"/>
        <v>Nein</v>
      </c>
      <c r="Z655" s="52" t="str">
        <f t="shared" si="242"/>
        <v>Nein</v>
      </c>
      <c r="AA655" s="52" t="str">
        <f t="shared" si="242"/>
        <v>Nein</v>
      </c>
      <c r="AB655" s="52" t="str">
        <f t="shared" si="242"/>
        <v>Nein</v>
      </c>
      <c r="AC655" s="52" t="str">
        <f t="shared" si="242"/>
        <v>Nein</v>
      </c>
      <c r="AD655" s="52" t="str">
        <f t="shared" si="242"/>
        <v>Nein</v>
      </c>
      <c r="AE655" s="52" t="str">
        <f t="shared" si="242"/>
        <v>Nein</v>
      </c>
      <c r="AF655" s="52" t="str">
        <f t="shared" si="242"/>
        <v>Nein</v>
      </c>
      <c r="AG655" s="61" t="str">
        <f>IF(Q655="Ja",VLOOKUP($Q$2,Plausis!A:E,5,0),IF(R655="Ja",VLOOKUP($R$2,Plausis!A:E,5,0),IF(T655="Ja",VLOOKUP($T$2,Plausis!A:E,5,0),IF(U655="Ja",VLOOKUP($U$2,Plausis!A:E,5,0),IF(AA655="Ja",VLOOKUP($AA$2,Plausis!A:E,5,0),IF(AC655="Ja",VLOOKUP($AC$2,Plausis!A:E,5,0),IF(AD655="Ja",VLOOKUP($AD$2,Plausis!A:E,5,0),"")))))))</f>
        <v/>
      </c>
      <c r="AH655" s="52" t="str">
        <f>IF(Y655="Ja",VLOOKUP($Y$2,Plausis!A:E,5,0),"")</f>
        <v/>
      </c>
      <c r="AI655" s="52" t="str">
        <f t="shared" si="228"/>
        <v>Ja</v>
      </c>
      <c r="AJ655" s="52" t="str">
        <f>IF(S655="Ja",VLOOKUP($S$2,Plausis!A:E,5,0),IF(V655="Ja",VLOOKUP($V$2,Plausis!A:E,5,0),IF(X655="Ja",VLOOKUP($X$2,Plausis!A:E,5,0),"")))</f>
        <v/>
      </c>
      <c r="AL655" s="52" t="s">
        <v>3</v>
      </c>
      <c r="AM655" s="114">
        <v>45531</v>
      </c>
      <c r="AN655" s="52" t="s">
        <v>4467</v>
      </c>
      <c r="AO655" s="52" t="str">
        <f>VLOOKUP(B655,'BAT Grundtabelle'!B:T,19,0)</f>
        <v>ja</v>
      </c>
      <c r="AP655" s="105">
        <f t="shared" si="229"/>
        <v>6915</v>
      </c>
      <c r="AQ655" s="52" t="str">
        <f t="shared" si="230"/>
        <v>Friseursalon</v>
      </c>
      <c r="AR655" s="52" t="b">
        <f t="shared" si="231"/>
        <v>0</v>
      </c>
      <c r="AS655" s="52" t="b">
        <f t="shared" si="231"/>
        <v>0</v>
      </c>
      <c r="AT655" s="52" t="b">
        <f t="shared" si="231"/>
        <v>0</v>
      </c>
      <c r="AU655" s="52">
        <f t="shared" si="232"/>
        <v>1</v>
      </c>
      <c r="AW655" s="52" t="b">
        <f t="shared" si="233"/>
        <v>0</v>
      </c>
      <c r="AX655" s="52" t="str">
        <f t="shared" si="234"/>
        <v>Unternehmen</v>
      </c>
      <c r="AY655" s="52" t="b">
        <f t="shared" si="235"/>
        <v>0</v>
      </c>
      <c r="AZ655" s="52">
        <f t="shared" si="236"/>
        <v>6915</v>
      </c>
      <c r="BA655" s="52" t="str">
        <f>VLOOKUP(A655,'BAT Grundtabelle'!A:U,21,0)</f>
        <v>ja</v>
      </c>
      <c r="BB655" s="52" t="str">
        <f t="shared" si="237"/>
        <v>nein</v>
      </c>
      <c r="BC655" s="52">
        <f t="shared" si="238"/>
        <v>6915</v>
      </c>
      <c r="BD655" s="52" t="str">
        <f t="shared" si="239"/>
        <v>Friseursalon</v>
      </c>
      <c r="BE655" s="52" t="str">
        <f t="shared" si="240"/>
        <v>Unternehmen</v>
      </c>
      <c r="BF655" s="52">
        <f t="shared" si="241"/>
        <v>1</v>
      </c>
    </row>
    <row r="656" spans="1:58" hidden="1" x14ac:dyDescent="0.35">
      <c r="A656" s="107" t="s">
        <v>3008</v>
      </c>
      <c r="B656" s="75" t="s">
        <v>206</v>
      </c>
      <c r="C656" s="52" t="s">
        <v>3</v>
      </c>
      <c r="D656" s="52" t="s">
        <v>3</v>
      </c>
      <c r="E656" s="52" t="s">
        <v>2</v>
      </c>
      <c r="F656" s="52" t="s">
        <v>2</v>
      </c>
      <c r="G656" s="52" t="s">
        <v>2</v>
      </c>
      <c r="H656" s="52" t="s">
        <v>2</v>
      </c>
      <c r="I656" s="52" t="s">
        <v>3</v>
      </c>
      <c r="J656" s="52">
        <v>1</v>
      </c>
      <c r="K656" s="52" t="s">
        <v>2</v>
      </c>
      <c r="L656" s="52" t="s">
        <v>2</v>
      </c>
      <c r="M656" s="52" t="s">
        <v>2</v>
      </c>
      <c r="N656" s="52" t="s">
        <v>3</v>
      </c>
      <c r="P656" s="52" t="s">
        <v>4</v>
      </c>
      <c r="Q656" s="52" t="str">
        <f t="shared" si="242"/>
        <v>Nein</v>
      </c>
      <c r="R656" s="52" t="str">
        <f t="shared" si="242"/>
        <v>Nein</v>
      </c>
      <c r="S656" s="52" t="str">
        <f t="shared" si="242"/>
        <v>Nein</v>
      </c>
      <c r="T656" s="52" t="str">
        <f t="shared" si="242"/>
        <v>Nein</v>
      </c>
      <c r="U656" s="52" t="str">
        <f t="shared" si="242"/>
        <v>Nein</v>
      </c>
      <c r="V656" s="52" t="str">
        <f t="shared" si="242"/>
        <v>Nein</v>
      </c>
      <c r="W656" s="52" t="str">
        <f t="shared" si="242"/>
        <v>Nein</v>
      </c>
      <c r="X656" s="52" t="str">
        <f t="shared" si="242"/>
        <v>Nein</v>
      </c>
      <c r="Y656" s="52" t="str">
        <f t="shared" si="242"/>
        <v>Nein</v>
      </c>
      <c r="Z656" s="52" t="str">
        <f t="shared" si="242"/>
        <v>Nein</v>
      </c>
      <c r="AA656" s="52" t="str">
        <f t="shared" si="242"/>
        <v>Nein</v>
      </c>
      <c r="AB656" s="52" t="str">
        <f t="shared" si="242"/>
        <v>Nein</v>
      </c>
      <c r="AC656" s="52" t="str">
        <f t="shared" si="242"/>
        <v>Nein</v>
      </c>
      <c r="AD656" s="52" t="str">
        <f t="shared" si="242"/>
        <v>Nein</v>
      </c>
      <c r="AE656" s="52" t="str">
        <f t="shared" si="242"/>
        <v>Nein</v>
      </c>
      <c r="AF656" s="52" t="str">
        <f t="shared" si="242"/>
        <v>Nein</v>
      </c>
      <c r="AG656" s="61" t="str">
        <f>IF(Q656="Ja",VLOOKUP($Q$2,Plausis!A:E,5,0),IF(R656="Ja",VLOOKUP($R$2,Plausis!A:E,5,0),IF(T656="Ja",VLOOKUP($T$2,Plausis!A:E,5,0),IF(U656="Ja",VLOOKUP($U$2,Plausis!A:E,5,0),IF(AA656="Ja",VLOOKUP($AA$2,Plausis!A:E,5,0),IF(AC656="Ja",VLOOKUP($AC$2,Plausis!A:E,5,0),IF(AD656="Ja",VLOOKUP($AD$2,Plausis!A:E,5,0),"")))))))</f>
        <v/>
      </c>
      <c r="AH656" s="52" t="str">
        <f>IF(Y656="Ja",VLOOKUP($Y$2,Plausis!A:E,5,0),"")</f>
        <v/>
      </c>
      <c r="AI656" s="52" t="str">
        <f t="shared" si="228"/>
        <v>Ja</v>
      </c>
      <c r="AJ656" s="52" t="str">
        <f>IF(S656="Ja",VLOOKUP($S$2,Plausis!A:E,5,0),IF(V656="Ja",VLOOKUP($V$2,Plausis!A:E,5,0),IF(X656="Ja",VLOOKUP($X$2,Plausis!A:E,5,0),"")))</f>
        <v/>
      </c>
      <c r="AL656" s="52" t="s">
        <v>3</v>
      </c>
      <c r="AM656" s="114">
        <v>45531</v>
      </c>
      <c r="AN656" s="52" t="s">
        <v>4467</v>
      </c>
      <c r="AO656" s="52" t="str">
        <f>VLOOKUP(B656,'BAT Grundtabelle'!B:T,19,0)</f>
        <v>ja</v>
      </c>
      <c r="AP656" s="105" t="str">
        <f t="shared" si="229"/>
        <v>10593</v>
      </c>
      <c r="AQ656" s="52" t="str">
        <f t="shared" si="230"/>
        <v>Frisörsalon</v>
      </c>
      <c r="AR656" s="52" t="b">
        <f t="shared" si="231"/>
        <v>0</v>
      </c>
      <c r="AS656" s="52" t="b">
        <f t="shared" si="231"/>
        <v>0</v>
      </c>
      <c r="AT656" s="52" t="b">
        <f t="shared" si="231"/>
        <v>0</v>
      </c>
      <c r="AU656" s="52">
        <f t="shared" si="232"/>
        <v>1</v>
      </c>
      <c r="AW656" s="52" t="b">
        <f t="shared" si="233"/>
        <v>0</v>
      </c>
      <c r="AX656" s="52" t="str">
        <f t="shared" si="234"/>
        <v>Unternehmen</v>
      </c>
      <c r="AY656" s="52" t="b">
        <f t="shared" si="235"/>
        <v>0</v>
      </c>
      <c r="AZ656" s="52" t="str">
        <f t="shared" si="236"/>
        <v>10593</v>
      </c>
      <c r="BA656" s="52" t="str">
        <f>VLOOKUP(A656,'BAT Grundtabelle'!A:U,21,0)</f>
        <v>ja</v>
      </c>
      <c r="BB656" s="52" t="str">
        <f t="shared" si="237"/>
        <v>nein</v>
      </c>
      <c r="BC656" s="52" t="str">
        <f t="shared" si="238"/>
        <v>10593</v>
      </c>
      <c r="BD656" s="52" t="str">
        <f t="shared" si="239"/>
        <v>Frisörsalon</v>
      </c>
      <c r="BE656" s="52" t="str">
        <f t="shared" si="240"/>
        <v>Unternehmen</v>
      </c>
      <c r="BF656" s="52">
        <f t="shared" si="241"/>
        <v>1</v>
      </c>
    </row>
    <row r="657" spans="1:58" hidden="1" x14ac:dyDescent="0.35">
      <c r="A657" s="107" t="s">
        <v>3009</v>
      </c>
      <c r="B657" s="75" t="s">
        <v>1598</v>
      </c>
      <c r="C657" s="52" t="s">
        <v>3</v>
      </c>
      <c r="D657" s="52" t="s">
        <v>3</v>
      </c>
      <c r="E657" s="52" t="s">
        <v>2</v>
      </c>
      <c r="F657" s="52" t="s">
        <v>2</v>
      </c>
      <c r="G657" s="52" t="s">
        <v>2</v>
      </c>
      <c r="H657" s="52" t="s">
        <v>2</v>
      </c>
      <c r="I657" s="52" t="s">
        <v>3</v>
      </c>
      <c r="J657" s="52">
        <v>2</v>
      </c>
      <c r="K657" s="52" t="s">
        <v>2</v>
      </c>
      <c r="L657" s="52" t="s">
        <v>2</v>
      </c>
      <c r="M657" s="52" t="s">
        <v>2</v>
      </c>
      <c r="N657" s="52" t="s">
        <v>3</v>
      </c>
      <c r="P657" s="52" t="s">
        <v>4</v>
      </c>
      <c r="Q657" s="52" t="str">
        <f t="shared" si="242"/>
        <v>Nein</v>
      </c>
      <c r="R657" s="52" t="str">
        <f t="shared" si="242"/>
        <v>Nein</v>
      </c>
      <c r="S657" s="52" t="str">
        <f t="shared" si="242"/>
        <v>Nein</v>
      </c>
      <c r="T657" s="52" t="str">
        <f t="shared" si="242"/>
        <v>Nein</v>
      </c>
      <c r="U657" s="52" t="str">
        <f t="shared" si="242"/>
        <v>Nein</v>
      </c>
      <c r="V657" s="52" t="str">
        <f t="shared" si="242"/>
        <v>Nein</v>
      </c>
      <c r="W657" s="52" t="str">
        <f t="shared" si="242"/>
        <v>Nein</v>
      </c>
      <c r="X657" s="52" t="str">
        <f t="shared" si="242"/>
        <v>Nein</v>
      </c>
      <c r="Y657" s="52" t="str">
        <f t="shared" si="242"/>
        <v>Nein</v>
      </c>
      <c r="Z657" s="52" t="str">
        <f t="shared" si="242"/>
        <v>Nein</v>
      </c>
      <c r="AA657" s="52" t="str">
        <f t="shared" si="242"/>
        <v>Nein</v>
      </c>
      <c r="AB657" s="52" t="str">
        <f t="shared" si="242"/>
        <v>Nein</v>
      </c>
      <c r="AC657" s="52" t="str">
        <f t="shared" si="242"/>
        <v>Nein</v>
      </c>
      <c r="AD657" s="52" t="str">
        <f t="shared" si="242"/>
        <v>Nein</v>
      </c>
      <c r="AE657" s="52" t="str">
        <f t="shared" si="242"/>
        <v>Nein</v>
      </c>
      <c r="AF657" s="52" t="str">
        <f t="shared" si="242"/>
        <v>Nein</v>
      </c>
      <c r="AG657" s="61" t="str">
        <f>IF(Q657="Ja",VLOOKUP($Q$2,Plausis!A:E,5,0),IF(R657="Ja",VLOOKUP($R$2,Plausis!A:E,5,0),IF(T657="Ja",VLOOKUP($T$2,Plausis!A:E,5,0),IF(U657="Ja",VLOOKUP($U$2,Plausis!A:E,5,0),IF(AA657="Ja",VLOOKUP($AA$2,Plausis!A:E,5,0),IF(AC657="Ja",VLOOKUP($AC$2,Plausis!A:E,5,0),IF(AD657="Ja",VLOOKUP($AD$2,Plausis!A:E,5,0),"")))))))</f>
        <v/>
      </c>
      <c r="AH657" s="52" t="str">
        <f>IF(Y657="Ja",VLOOKUP($Y$2,Plausis!A:E,5,0),"")</f>
        <v/>
      </c>
      <c r="AI657" s="52" t="str">
        <f t="shared" si="228"/>
        <v>Ja</v>
      </c>
      <c r="AJ657" s="52" t="str">
        <f>IF(S657="Ja",VLOOKUP($S$2,Plausis!A:E,5,0),IF(V657="Ja",VLOOKUP($V$2,Plausis!A:E,5,0),IF(X657="Ja",VLOOKUP($X$2,Plausis!A:E,5,0),"")))</f>
        <v/>
      </c>
      <c r="AL657" s="52" t="s">
        <v>3</v>
      </c>
      <c r="AM657" s="114">
        <v>45531</v>
      </c>
      <c r="AN657" s="52" t="s">
        <v>4467</v>
      </c>
      <c r="AO657" s="52" t="str">
        <f>VLOOKUP(B657,'BAT Grundtabelle'!B:T,19,0)</f>
        <v>ja</v>
      </c>
      <c r="AP657" s="105" t="str">
        <f t="shared" si="229"/>
        <v>10594</v>
      </c>
      <c r="AQ657" s="52" t="str">
        <f t="shared" si="230"/>
        <v>Fruchtsafthersteller</v>
      </c>
      <c r="AR657" s="52" t="b">
        <f t="shared" si="231"/>
        <v>0</v>
      </c>
      <c r="AS657" s="52" t="b">
        <f t="shared" si="231"/>
        <v>0</v>
      </c>
      <c r="AT657" s="52" t="b">
        <f t="shared" si="231"/>
        <v>0</v>
      </c>
      <c r="AU657" s="52">
        <f t="shared" si="232"/>
        <v>2</v>
      </c>
      <c r="AW657" s="52" t="b">
        <f t="shared" si="233"/>
        <v>0</v>
      </c>
      <c r="AX657" s="52" t="str">
        <f t="shared" si="234"/>
        <v>Unternehmen</v>
      </c>
      <c r="AY657" s="52" t="b">
        <f t="shared" si="235"/>
        <v>0</v>
      </c>
      <c r="AZ657" s="52" t="str">
        <f t="shared" si="236"/>
        <v>10594</v>
      </c>
      <c r="BA657" s="52" t="str">
        <f>VLOOKUP(A657,'BAT Grundtabelle'!A:U,21,0)</f>
        <v>ja</v>
      </c>
      <c r="BB657" s="52" t="str">
        <f t="shared" si="237"/>
        <v>nein</v>
      </c>
      <c r="BC657" s="52" t="str">
        <f t="shared" si="238"/>
        <v>10594</v>
      </c>
      <c r="BD657" s="52" t="str">
        <f t="shared" si="239"/>
        <v>Fruchtsafthersteller</v>
      </c>
      <c r="BE657" s="52" t="str">
        <f t="shared" si="240"/>
        <v>Unternehmen</v>
      </c>
      <c r="BF657" s="52">
        <f t="shared" si="241"/>
        <v>2</v>
      </c>
    </row>
    <row r="658" spans="1:58" hidden="1" x14ac:dyDescent="0.35">
      <c r="A658" s="107" t="s">
        <v>3010</v>
      </c>
      <c r="B658" s="75" t="s">
        <v>740</v>
      </c>
      <c r="C658" s="52" t="s">
        <v>3</v>
      </c>
      <c r="D658" s="52" t="s">
        <v>3</v>
      </c>
      <c r="E658" s="52" t="s">
        <v>2</v>
      </c>
      <c r="F658" s="52" t="s">
        <v>2</v>
      </c>
      <c r="G658" s="52" t="s">
        <v>2</v>
      </c>
      <c r="H658" s="52" t="s">
        <v>2</v>
      </c>
      <c r="I658" s="52" t="s">
        <v>3</v>
      </c>
      <c r="J658" s="52">
        <v>1</v>
      </c>
      <c r="K658" s="52" t="s">
        <v>2</v>
      </c>
      <c r="L658" s="52" t="s">
        <v>2</v>
      </c>
      <c r="M658" s="52" t="s">
        <v>2</v>
      </c>
      <c r="N658" s="52" t="s">
        <v>3</v>
      </c>
      <c r="P658" s="52" t="s">
        <v>4</v>
      </c>
      <c r="Q658" s="52" t="str">
        <f t="shared" si="242"/>
        <v>Nein</v>
      </c>
      <c r="R658" s="52" t="str">
        <f t="shared" si="242"/>
        <v>Nein</v>
      </c>
      <c r="S658" s="52" t="str">
        <f t="shared" si="242"/>
        <v>Nein</v>
      </c>
      <c r="T658" s="52" t="str">
        <f t="shared" si="242"/>
        <v>Nein</v>
      </c>
      <c r="U658" s="52" t="str">
        <f t="shared" si="242"/>
        <v>Nein</v>
      </c>
      <c r="V658" s="52" t="str">
        <f t="shared" si="242"/>
        <v>Nein</v>
      </c>
      <c r="W658" s="52" t="str">
        <f t="shared" si="242"/>
        <v>Nein</v>
      </c>
      <c r="X658" s="52" t="str">
        <f t="shared" si="242"/>
        <v>Nein</v>
      </c>
      <c r="Y658" s="52" t="str">
        <f t="shared" si="242"/>
        <v>Nein</v>
      </c>
      <c r="Z658" s="52" t="str">
        <f t="shared" si="242"/>
        <v>Nein</v>
      </c>
      <c r="AA658" s="52" t="str">
        <f t="shared" si="242"/>
        <v>Nein</v>
      </c>
      <c r="AB658" s="52" t="str">
        <f t="shared" si="242"/>
        <v>Nein</v>
      </c>
      <c r="AC658" s="52" t="str">
        <f t="shared" si="242"/>
        <v>Nein</v>
      </c>
      <c r="AD658" s="52" t="str">
        <f t="shared" si="242"/>
        <v>Nein</v>
      </c>
      <c r="AE658" s="52" t="str">
        <f t="shared" si="242"/>
        <v>Nein</v>
      </c>
      <c r="AF658" s="52" t="str">
        <f t="shared" si="242"/>
        <v>Nein</v>
      </c>
      <c r="AG658" s="61" t="str">
        <f>IF(Q658="Ja",VLOOKUP($Q$2,Plausis!A:E,5,0),IF(R658="Ja",VLOOKUP($R$2,Plausis!A:E,5,0),IF(T658="Ja",VLOOKUP($T$2,Plausis!A:E,5,0),IF(U658="Ja",VLOOKUP($U$2,Plausis!A:E,5,0),IF(AA658="Ja",VLOOKUP($AA$2,Plausis!A:E,5,0),IF(AC658="Ja",VLOOKUP($AC$2,Plausis!A:E,5,0),IF(AD658="Ja",VLOOKUP($AD$2,Plausis!A:E,5,0),"")))))))</f>
        <v/>
      </c>
      <c r="AH658" s="52" t="str">
        <f>IF(Y658="Ja",VLOOKUP($Y$2,Plausis!A:E,5,0),"")</f>
        <v/>
      </c>
      <c r="AI658" s="52" t="str">
        <f t="shared" si="228"/>
        <v>Ja</v>
      </c>
      <c r="AJ658" s="52" t="str">
        <f>IF(S658="Ja",VLOOKUP($S$2,Plausis!A:E,5,0),IF(V658="Ja",VLOOKUP($V$2,Plausis!A:E,5,0),IF(X658="Ja",VLOOKUP($X$2,Plausis!A:E,5,0),"")))</f>
        <v/>
      </c>
      <c r="AL658" s="52" t="s">
        <v>3</v>
      </c>
      <c r="AM658" s="114">
        <v>45531</v>
      </c>
      <c r="AN658" s="52" t="s">
        <v>4467</v>
      </c>
      <c r="AO658" s="52" t="str">
        <f>VLOOKUP(B658,'BAT Grundtabelle'!B:T,19,0)</f>
        <v>ja</v>
      </c>
      <c r="AP658" s="105" t="str">
        <f t="shared" si="229"/>
        <v>10595</v>
      </c>
      <c r="AQ658" s="52" t="str">
        <f t="shared" si="230"/>
        <v>Frühstückspension</v>
      </c>
      <c r="AR658" s="52" t="b">
        <f t="shared" si="231"/>
        <v>0</v>
      </c>
      <c r="AS658" s="52" t="b">
        <f t="shared" si="231"/>
        <v>0</v>
      </c>
      <c r="AT658" s="52" t="b">
        <f t="shared" si="231"/>
        <v>0</v>
      </c>
      <c r="AU658" s="52">
        <f t="shared" si="232"/>
        <v>1</v>
      </c>
      <c r="AW658" s="52" t="b">
        <f t="shared" si="233"/>
        <v>0</v>
      </c>
      <c r="AX658" s="52" t="str">
        <f t="shared" si="234"/>
        <v>Unternehmen</v>
      </c>
      <c r="AY658" s="52" t="b">
        <f t="shared" si="235"/>
        <v>0</v>
      </c>
      <c r="AZ658" s="52" t="str">
        <f t="shared" si="236"/>
        <v>10595</v>
      </c>
      <c r="BA658" s="52" t="str">
        <f>VLOOKUP(A658,'BAT Grundtabelle'!A:U,21,0)</f>
        <v>ja</v>
      </c>
      <c r="BB658" s="52" t="str">
        <f t="shared" si="237"/>
        <v>nein</v>
      </c>
      <c r="BC658" s="52" t="str">
        <f t="shared" si="238"/>
        <v>10595</v>
      </c>
      <c r="BD658" s="52" t="str">
        <f t="shared" si="239"/>
        <v>Frühstückspension</v>
      </c>
      <c r="BE658" s="52" t="str">
        <f t="shared" si="240"/>
        <v>Unternehmen</v>
      </c>
      <c r="BF658" s="52">
        <f t="shared" si="241"/>
        <v>1</v>
      </c>
    </row>
    <row r="659" spans="1:58" hidden="1" x14ac:dyDescent="0.35">
      <c r="A659" s="107" t="s">
        <v>3011</v>
      </c>
      <c r="B659" s="75" t="s">
        <v>1957</v>
      </c>
      <c r="C659" s="52" t="s">
        <v>3</v>
      </c>
      <c r="D659" s="52" t="s">
        <v>3</v>
      </c>
      <c r="E659" s="52" t="s">
        <v>2</v>
      </c>
      <c r="F659" s="52" t="s">
        <v>2</v>
      </c>
      <c r="G659" s="52" t="s">
        <v>2</v>
      </c>
      <c r="H659" s="52" t="s">
        <v>2</v>
      </c>
      <c r="I659" s="52" t="s">
        <v>3</v>
      </c>
      <c r="J659" s="52">
        <v>1</v>
      </c>
      <c r="K659" s="52" t="s">
        <v>2</v>
      </c>
      <c r="L659" s="52" t="s">
        <v>2</v>
      </c>
      <c r="M659" s="52" t="s">
        <v>2</v>
      </c>
      <c r="N659" s="52" t="s">
        <v>3</v>
      </c>
      <c r="P659" s="52" t="s">
        <v>4</v>
      </c>
      <c r="Q659" s="52" t="str">
        <f t="shared" si="242"/>
        <v>Nein</v>
      </c>
      <c r="R659" s="52" t="str">
        <f t="shared" si="242"/>
        <v>Nein</v>
      </c>
      <c r="S659" s="52" t="str">
        <f t="shared" si="242"/>
        <v>Nein</v>
      </c>
      <c r="T659" s="52" t="str">
        <f t="shared" si="242"/>
        <v>Nein</v>
      </c>
      <c r="U659" s="52" t="str">
        <f t="shared" si="242"/>
        <v>Nein</v>
      </c>
      <c r="V659" s="52" t="str">
        <f t="shared" si="242"/>
        <v>Nein</v>
      </c>
      <c r="W659" s="52" t="str">
        <f t="shared" si="242"/>
        <v>Nein</v>
      </c>
      <c r="X659" s="52" t="str">
        <f t="shared" si="242"/>
        <v>Nein</v>
      </c>
      <c r="Y659" s="52" t="str">
        <f t="shared" si="242"/>
        <v>Nein</v>
      </c>
      <c r="Z659" s="52" t="str">
        <f t="shared" si="242"/>
        <v>Nein</v>
      </c>
      <c r="AA659" s="52" t="str">
        <f t="shared" si="242"/>
        <v>Nein</v>
      </c>
      <c r="AB659" s="52" t="str">
        <f t="shared" si="242"/>
        <v>Nein</v>
      </c>
      <c r="AC659" s="52" t="str">
        <f t="shared" si="242"/>
        <v>Nein</v>
      </c>
      <c r="AD659" s="52" t="str">
        <f t="shared" si="242"/>
        <v>Nein</v>
      </c>
      <c r="AE659" s="52" t="str">
        <f t="shared" si="242"/>
        <v>Nein</v>
      </c>
      <c r="AF659" s="52" t="str">
        <f t="shared" si="242"/>
        <v>Nein</v>
      </c>
      <c r="AG659" s="61" t="str">
        <f>IF(Q659="Ja",VLOOKUP($Q$2,Plausis!A:E,5,0),IF(R659="Ja",VLOOKUP($R$2,Plausis!A:E,5,0),IF(T659="Ja",VLOOKUP($T$2,Plausis!A:E,5,0),IF(U659="Ja",VLOOKUP($U$2,Plausis!A:E,5,0),IF(AA659="Ja",VLOOKUP($AA$2,Plausis!A:E,5,0),IF(AC659="Ja",VLOOKUP($AC$2,Plausis!A:E,5,0),IF(AD659="Ja",VLOOKUP($AD$2,Plausis!A:E,5,0),"")))))))</f>
        <v/>
      </c>
      <c r="AH659" s="52" t="str">
        <f>IF(Y659="Ja",VLOOKUP($Y$2,Plausis!A:E,5,0),"")</f>
        <v/>
      </c>
      <c r="AI659" s="52" t="str">
        <f t="shared" si="228"/>
        <v>Ja</v>
      </c>
      <c r="AJ659" s="52" t="str">
        <f>IF(S659="Ja",VLOOKUP($S$2,Plausis!A:E,5,0),IF(V659="Ja",VLOOKUP($V$2,Plausis!A:E,5,0),IF(X659="Ja",VLOOKUP($X$2,Plausis!A:E,5,0),"")))</f>
        <v/>
      </c>
      <c r="AL659" s="52" t="s">
        <v>3</v>
      </c>
      <c r="AM659" s="114">
        <v>45531</v>
      </c>
      <c r="AN659" s="52" t="s">
        <v>4467</v>
      </c>
      <c r="AO659" s="52" t="str">
        <f>VLOOKUP(B659,'BAT Grundtabelle'!B:T,19,0)</f>
        <v>ja</v>
      </c>
      <c r="AP659" s="105" t="str">
        <f t="shared" si="229"/>
        <v>10596</v>
      </c>
      <c r="AQ659" s="52" t="str">
        <f t="shared" si="230"/>
        <v>Fugerbetrieb</v>
      </c>
      <c r="AR659" s="52" t="b">
        <f t="shared" si="231"/>
        <v>0</v>
      </c>
      <c r="AS659" s="52" t="b">
        <f t="shared" si="231"/>
        <v>0</v>
      </c>
      <c r="AT659" s="52" t="b">
        <f t="shared" si="231"/>
        <v>0</v>
      </c>
      <c r="AU659" s="52">
        <f t="shared" si="232"/>
        <v>1</v>
      </c>
      <c r="AW659" s="52" t="b">
        <f t="shared" si="233"/>
        <v>0</v>
      </c>
      <c r="AX659" s="52" t="str">
        <f t="shared" si="234"/>
        <v>Unternehmen</v>
      </c>
      <c r="AY659" s="52" t="b">
        <f t="shared" si="235"/>
        <v>0</v>
      </c>
      <c r="AZ659" s="52" t="str">
        <f t="shared" si="236"/>
        <v>10596</v>
      </c>
      <c r="BA659" s="52" t="str">
        <f>VLOOKUP(A659,'BAT Grundtabelle'!A:U,21,0)</f>
        <v>ja</v>
      </c>
      <c r="BB659" s="52" t="str">
        <f t="shared" si="237"/>
        <v>nein</v>
      </c>
      <c r="BC659" s="52" t="str">
        <f t="shared" si="238"/>
        <v>10596</v>
      </c>
      <c r="BD659" s="52" t="str">
        <f t="shared" si="239"/>
        <v>Fugerbetrieb</v>
      </c>
      <c r="BE659" s="52" t="str">
        <f t="shared" si="240"/>
        <v>Unternehmen</v>
      </c>
      <c r="BF659" s="52">
        <f t="shared" si="241"/>
        <v>1</v>
      </c>
    </row>
    <row r="660" spans="1:58" ht="116" hidden="1" x14ac:dyDescent="0.35">
      <c r="A660" s="107" t="s">
        <v>3012</v>
      </c>
      <c r="B660" s="75" t="s">
        <v>507</v>
      </c>
      <c r="C660" s="52" t="s">
        <v>3</v>
      </c>
      <c r="D660" s="52" t="s">
        <v>3</v>
      </c>
      <c r="E660" s="52" t="s">
        <v>2</v>
      </c>
      <c r="F660" s="52" t="s">
        <v>2</v>
      </c>
      <c r="G660" s="52" t="s">
        <v>2</v>
      </c>
      <c r="H660" s="52" t="s">
        <v>2</v>
      </c>
      <c r="I660" s="52" t="s">
        <v>3</v>
      </c>
      <c r="J660" s="52">
        <v>1</v>
      </c>
      <c r="K660" s="52" t="s">
        <v>2</v>
      </c>
      <c r="L660" s="52" t="s">
        <v>2</v>
      </c>
      <c r="M660" s="52" t="s">
        <v>2</v>
      </c>
      <c r="N660" s="52" t="s">
        <v>3</v>
      </c>
      <c r="P660" s="52">
        <v>300</v>
      </c>
      <c r="Q660" s="52" t="str">
        <f t="shared" si="242"/>
        <v>Nein</v>
      </c>
      <c r="R660" s="52" t="str">
        <f t="shared" si="242"/>
        <v>Nein</v>
      </c>
      <c r="S660" s="52" t="str">
        <f t="shared" si="242"/>
        <v>Nein</v>
      </c>
      <c r="T660" s="52" t="str">
        <f t="shared" si="242"/>
        <v>Nein</v>
      </c>
      <c r="U660" s="52" t="str">
        <f t="shared" si="242"/>
        <v>Nein</v>
      </c>
      <c r="V660" s="52" t="str">
        <f t="shared" si="242"/>
        <v>Nein</v>
      </c>
      <c r="W660" s="52" t="str">
        <f t="shared" si="242"/>
        <v>Nein</v>
      </c>
      <c r="X660" s="52" t="str">
        <f t="shared" si="242"/>
        <v>Nein</v>
      </c>
      <c r="Y660" s="52" t="str">
        <f t="shared" si="242"/>
        <v>Nein</v>
      </c>
      <c r="Z660" s="52" t="str">
        <f t="shared" si="242"/>
        <v>Nein</v>
      </c>
      <c r="AA660" s="52" t="str">
        <f t="shared" si="242"/>
        <v>Ja</v>
      </c>
      <c r="AB660" s="52" t="str">
        <f t="shared" si="242"/>
        <v>Nein</v>
      </c>
      <c r="AC660" s="52" t="str">
        <f t="shared" si="242"/>
        <v>Nein</v>
      </c>
      <c r="AD660" s="52" t="str">
        <f t="shared" si="242"/>
        <v>Nein</v>
      </c>
      <c r="AE660" s="52" t="str">
        <f t="shared" si="242"/>
        <v>Nein</v>
      </c>
      <c r="AF660" s="52" t="str">
        <f t="shared" si="242"/>
        <v>Nein</v>
      </c>
      <c r="AG660" s="61" t="str">
        <f>IF(Q660="Ja",VLOOKUP($Q$2,Plausis!A:E,5,0),IF(R660="Ja",VLOOKUP($R$2,Plausis!A:E,5,0),IF(T660="Ja",VLOOKUP($T$2,Plausis!A:E,5,0),IF(U660="Ja",VLOOKUP($U$2,Plausis!A:E,5,0),IF(AA660="Ja",VLOOKUP($AA$2,Plausis!A:E,5,0),IF(AC660="Ja",VLOOKUP($AC$2,Plausis!A:E,5,0),IF(AD660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660" s="52" t="str">
        <f>IF(Y660="Ja",VLOOKUP($Y$2,Plausis!A:E,5,0),"")</f>
        <v/>
      </c>
      <c r="AI660" s="52" t="str">
        <f t="shared" si="228"/>
        <v>Ja</v>
      </c>
      <c r="AJ660" s="52" t="str">
        <f>IF(S660="Ja",VLOOKUP($S$2,Plausis!A:E,5,0),IF(V660="Ja",VLOOKUP($V$2,Plausis!A:E,5,0),IF(X660="Ja",VLOOKUP($X$2,Plausis!A:E,5,0),"")))</f>
        <v/>
      </c>
      <c r="AL660" s="52" t="s">
        <v>3</v>
      </c>
      <c r="AM660" s="114">
        <v>45531</v>
      </c>
      <c r="AN660" s="52" t="s">
        <v>4467</v>
      </c>
      <c r="AO660" s="52" t="str">
        <f>VLOOKUP(B660,'BAT Grundtabelle'!B:T,19,0)</f>
        <v>ja</v>
      </c>
      <c r="AP660" s="105" t="str">
        <f t="shared" si="229"/>
        <v>10597</v>
      </c>
      <c r="AQ660" s="52" t="str">
        <f t="shared" si="230"/>
        <v>Fuhrbetrieb, Frachtführer</v>
      </c>
      <c r="AR660" s="52" t="b">
        <f t="shared" si="231"/>
        <v>0</v>
      </c>
      <c r="AS660" s="52" t="b">
        <f t="shared" si="231"/>
        <v>0</v>
      </c>
      <c r="AT660" s="52" t="b">
        <f t="shared" si="231"/>
        <v>0</v>
      </c>
      <c r="AU660" s="52">
        <f t="shared" si="232"/>
        <v>1</v>
      </c>
      <c r="AW660" s="52" t="b">
        <f t="shared" si="233"/>
        <v>0</v>
      </c>
      <c r="AX660" s="52" t="str">
        <f t="shared" si="234"/>
        <v>Unternehmen</v>
      </c>
      <c r="AY660" s="52" t="b">
        <f t="shared" si="235"/>
        <v>0</v>
      </c>
      <c r="AZ660" s="52" t="str">
        <f t="shared" si="236"/>
        <v>10597</v>
      </c>
      <c r="BA660" s="52" t="str">
        <f>VLOOKUP(A660,'BAT Grundtabelle'!A:U,21,0)</f>
        <v>ja</v>
      </c>
      <c r="BB660" s="52" t="str">
        <f t="shared" si="237"/>
        <v>nein</v>
      </c>
      <c r="BC660" s="52" t="str">
        <f t="shared" si="238"/>
        <v>10597</v>
      </c>
      <c r="BD660" s="52" t="str">
        <f t="shared" si="239"/>
        <v>Fuhrbetrieb, Frachtführer</v>
      </c>
      <c r="BE660" s="52" t="str">
        <f t="shared" si="240"/>
        <v>Unternehmen</v>
      </c>
      <c r="BF660" s="52">
        <f t="shared" si="241"/>
        <v>1</v>
      </c>
    </row>
    <row r="661" spans="1:58" ht="116" hidden="1" x14ac:dyDescent="0.35">
      <c r="A661" s="107" t="s">
        <v>3013</v>
      </c>
      <c r="B661" s="75" t="s">
        <v>2110</v>
      </c>
      <c r="C661" s="52" t="s">
        <v>3</v>
      </c>
      <c r="D661" s="52" t="s">
        <v>3</v>
      </c>
      <c r="E661" s="52" t="s">
        <v>2</v>
      </c>
      <c r="F661" s="52" t="s">
        <v>2</v>
      </c>
      <c r="G661" s="52" t="s">
        <v>2</v>
      </c>
      <c r="H661" s="52" t="s">
        <v>2</v>
      </c>
      <c r="I661" s="52" t="s">
        <v>3</v>
      </c>
      <c r="J661" s="52">
        <v>1</v>
      </c>
      <c r="K661" s="52" t="s">
        <v>2</v>
      </c>
      <c r="L661" s="52" t="s">
        <v>2</v>
      </c>
      <c r="M661" s="52" t="s">
        <v>2</v>
      </c>
      <c r="N661" s="52" t="s">
        <v>3</v>
      </c>
      <c r="P661" s="52">
        <v>300</v>
      </c>
      <c r="Q661" s="52" t="str">
        <f t="shared" si="242"/>
        <v>Nein</v>
      </c>
      <c r="R661" s="52" t="str">
        <f t="shared" si="242"/>
        <v>Nein</v>
      </c>
      <c r="S661" s="52" t="str">
        <f t="shared" si="242"/>
        <v>Nein</v>
      </c>
      <c r="T661" s="52" t="str">
        <f t="shared" si="242"/>
        <v>Nein</v>
      </c>
      <c r="U661" s="52" t="str">
        <f t="shared" si="242"/>
        <v>Nein</v>
      </c>
      <c r="V661" s="52" t="str">
        <f t="shared" si="242"/>
        <v>Nein</v>
      </c>
      <c r="W661" s="52" t="str">
        <f t="shared" si="242"/>
        <v>Nein</v>
      </c>
      <c r="X661" s="52" t="str">
        <f t="shared" si="242"/>
        <v>Nein</v>
      </c>
      <c r="Y661" s="52" t="str">
        <f t="shared" si="242"/>
        <v>Nein</v>
      </c>
      <c r="Z661" s="52" t="str">
        <f t="shared" si="242"/>
        <v>Nein</v>
      </c>
      <c r="AA661" s="52" t="str">
        <f t="shared" si="242"/>
        <v>Ja</v>
      </c>
      <c r="AB661" s="52" t="str">
        <f t="shared" si="242"/>
        <v>Nein</v>
      </c>
      <c r="AC661" s="52" t="str">
        <f t="shared" si="242"/>
        <v>Nein</v>
      </c>
      <c r="AD661" s="52" t="str">
        <f t="shared" si="242"/>
        <v>Nein</v>
      </c>
      <c r="AE661" s="52" t="str">
        <f t="shared" si="242"/>
        <v>Nein</v>
      </c>
      <c r="AF661" s="52" t="str">
        <f t="shared" si="242"/>
        <v>Nein</v>
      </c>
      <c r="AG661" s="61" t="str">
        <f>IF(Q661="Ja",VLOOKUP($Q$2,Plausis!A:E,5,0),IF(R661="Ja",VLOOKUP($R$2,Plausis!A:E,5,0),IF(T661="Ja",VLOOKUP($T$2,Plausis!A:E,5,0),IF(U661="Ja",VLOOKUP($U$2,Plausis!A:E,5,0),IF(AA661="Ja",VLOOKUP($AA$2,Plausis!A:E,5,0),IF(AC661="Ja",VLOOKUP($AC$2,Plausis!A:E,5,0),IF(AD661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661" s="52" t="str">
        <f>IF(Y661="Ja",VLOOKUP($Y$2,Plausis!A:E,5,0),"")</f>
        <v/>
      </c>
      <c r="AI661" s="52" t="str">
        <f t="shared" si="228"/>
        <v>Ja</v>
      </c>
      <c r="AJ661" s="52" t="str">
        <f>IF(S661="Ja",VLOOKUP($S$2,Plausis!A:E,5,0),IF(V661="Ja",VLOOKUP($V$2,Plausis!A:E,5,0),IF(X661="Ja",VLOOKUP($X$2,Plausis!A:E,5,0),"")))</f>
        <v/>
      </c>
      <c r="AL661" s="52" t="s">
        <v>3</v>
      </c>
      <c r="AM661" s="114">
        <v>45531</v>
      </c>
      <c r="AN661" s="52" t="s">
        <v>4467</v>
      </c>
      <c r="AO661" s="52" t="str">
        <f>VLOOKUP(B661,'BAT Grundtabelle'!B:T,19,0)</f>
        <v>ja</v>
      </c>
      <c r="AP661" s="105" t="str">
        <f t="shared" si="229"/>
        <v>7908</v>
      </c>
      <c r="AQ661" s="52" t="str">
        <f t="shared" si="230"/>
        <v>Fuhrunternehmen (ohne fremdes Lagergut)</v>
      </c>
      <c r="AR661" s="52" t="b">
        <f t="shared" si="231"/>
        <v>0</v>
      </c>
      <c r="AS661" s="52" t="b">
        <f t="shared" si="231"/>
        <v>0</v>
      </c>
      <c r="AT661" s="52" t="b">
        <f t="shared" si="231"/>
        <v>0</v>
      </c>
      <c r="AU661" s="52">
        <f t="shared" si="232"/>
        <v>1</v>
      </c>
      <c r="AW661" s="52" t="b">
        <f t="shared" si="233"/>
        <v>0</v>
      </c>
      <c r="AX661" s="52" t="str">
        <f t="shared" si="234"/>
        <v>Unternehmen</v>
      </c>
      <c r="AY661" s="52" t="b">
        <f t="shared" si="235"/>
        <v>0</v>
      </c>
      <c r="AZ661" s="52" t="str">
        <f t="shared" si="236"/>
        <v>7908</v>
      </c>
      <c r="BA661" s="52" t="str">
        <f>VLOOKUP(A661,'BAT Grundtabelle'!A:U,21,0)</f>
        <v>ja</v>
      </c>
      <c r="BB661" s="52" t="str">
        <f t="shared" si="237"/>
        <v>nein</v>
      </c>
      <c r="BC661" s="52" t="str">
        <f t="shared" si="238"/>
        <v>7908</v>
      </c>
      <c r="BD661" s="52" t="str">
        <f t="shared" si="239"/>
        <v>Fuhrunternehmen (ohne fremdes Lagergut)</v>
      </c>
      <c r="BE661" s="52" t="str">
        <f t="shared" si="240"/>
        <v>Unternehmen</v>
      </c>
      <c r="BF661" s="52">
        <f t="shared" si="241"/>
        <v>1</v>
      </c>
    </row>
    <row r="662" spans="1:58" hidden="1" x14ac:dyDescent="0.35">
      <c r="A662" s="107" t="s">
        <v>3014</v>
      </c>
      <c r="B662" s="75" t="s">
        <v>1532</v>
      </c>
      <c r="C662" s="52" t="s">
        <v>3</v>
      </c>
      <c r="D662" s="52" t="s">
        <v>3</v>
      </c>
      <c r="E662" s="52" t="s">
        <v>2</v>
      </c>
      <c r="F662" s="52" t="s">
        <v>2</v>
      </c>
      <c r="G662" s="52" t="s">
        <v>2</v>
      </c>
      <c r="H662" s="52" t="s">
        <v>2</v>
      </c>
      <c r="I662" s="52" t="s">
        <v>3</v>
      </c>
      <c r="J662" s="52">
        <v>1</v>
      </c>
      <c r="K662" s="52" t="s">
        <v>2</v>
      </c>
      <c r="L662" s="52" t="s">
        <v>2</v>
      </c>
      <c r="M662" s="52" t="s">
        <v>2</v>
      </c>
      <c r="N662" s="52" t="s">
        <v>3</v>
      </c>
      <c r="P662" s="52" t="s">
        <v>4</v>
      </c>
      <c r="Q662" s="52" t="str">
        <f t="shared" si="242"/>
        <v>Nein</v>
      </c>
      <c r="R662" s="52" t="str">
        <f t="shared" si="242"/>
        <v>Nein</v>
      </c>
      <c r="S662" s="52" t="str">
        <f t="shared" si="242"/>
        <v>Nein</v>
      </c>
      <c r="T662" s="52" t="str">
        <f t="shared" si="242"/>
        <v>Nein</v>
      </c>
      <c r="U662" s="52" t="str">
        <f t="shared" si="242"/>
        <v>Nein</v>
      </c>
      <c r="V662" s="52" t="str">
        <f t="shared" si="242"/>
        <v>Nein</v>
      </c>
      <c r="W662" s="52" t="str">
        <f t="shared" si="242"/>
        <v>Nein</v>
      </c>
      <c r="X662" s="52" t="str">
        <f t="shared" si="242"/>
        <v>Nein</v>
      </c>
      <c r="Y662" s="52" t="str">
        <f t="shared" si="242"/>
        <v>Nein</v>
      </c>
      <c r="Z662" s="52" t="str">
        <f t="shared" si="242"/>
        <v>Nein</v>
      </c>
      <c r="AA662" s="52" t="str">
        <f t="shared" si="242"/>
        <v>Nein</v>
      </c>
      <c r="AB662" s="52" t="str">
        <f t="shared" si="242"/>
        <v>Nein</v>
      </c>
      <c r="AC662" s="52" t="str">
        <f t="shared" si="242"/>
        <v>Nein</v>
      </c>
      <c r="AD662" s="52" t="str">
        <f t="shared" si="242"/>
        <v>Nein</v>
      </c>
      <c r="AE662" s="52" t="str">
        <f t="shared" si="242"/>
        <v>Nein</v>
      </c>
      <c r="AF662" s="52" t="str">
        <f t="shared" si="242"/>
        <v>Nein</v>
      </c>
      <c r="AG662" s="61" t="str">
        <f>IF(Q662="Ja",VLOOKUP($Q$2,Plausis!A:E,5,0),IF(R662="Ja",VLOOKUP($R$2,Plausis!A:E,5,0),IF(T662="Ja",VLOOKUP($T$2,Plausis!A:E,5,0),IF(U662="Ja",VLOOKUP($U$2,Plausis!A:E,5,0),IF(AA662="Ja",VLOOKUP($AA$2,Plausis!A:E,5,0),IF(AC662="Ja",VLOOKUP($AC$2,Plausis!A:E,5,0),IF(AD662="Ja",VLOOKUP($AD$2,Plausis!A:E,5,0),"")))))))</f>
        <v/>
      </c>
      <c r="AH662" s="52" t="str">
        <f>IF(Y662="Ja",VLOOKUP($Y$2,Plausis!A:E,5,0),"")</f>
        <v/>
      </c>
      <c r="AI662" s="52" t="str">
        <f t="shared" si="228"/>
        <v>Ja</v>
      </c>
      <c r="AJ662" s="52" t="str">
        <f>IF(S662="Ja",VLOOKUP($S$2,Plausis!A:E,5,0),IF(V662="Ja",VLOOKUP($V$2,Plausis!A:E,5,0),IF(X662="Ja",VLOOKUP($X$2,Plausis!A:E,5,0),"")))</f>
        <v/>
      </c>
      <c r="AL662" s="52" t="s">
        <v>2</v>
      </c>
      <c r="AM662" s="114">
        <v>45531</v>
      </c>
      <c r="AN662" s="52" t="s">
        <v>4467</v>
      </c>
      <c r="AO662" s="52" t="str">
        <f>VLOOKUP(B662,'BAT Grundtabelle'!B:T,19,0)</f>
        <v>ja</v>
      </c>
      <c r="AP662" s="105" t="str">
        <f t="shared" si="229"/>
        <v>10598</v>
      </c>
      <c r="AQ662" s="52" t="str">
        <f t="shared" si="230"/>
        <v>Furnierhersteller</v>
      </c>
      <c r="AR662" s="52" t="b">
        <f t="shared" si="231"/>
        <v>0</v>
      </c>
      <c r="AS662" s="52" t="b">
        <f t="shared" si="231"/>
        <v>0</v>
      </c>
      <c r="AT662" s="52" t="b">
        <f t="shared" si="231"/>
        <v>0</v>
      </c>
      <c r="AU662" s="52">
        <f t="shared" si="232"/>
        <v>1</v>
      </c>
      <c r="AW662" s="52" t="b">
        <f t="shared" si="233"/>
        <v>0</v>
      </c>
      <c r="AX662" s="52" t="str">
        <f t="shared" si="234"/>
        <v>Unternehmen</v>
      </c>
      <c r="AY662" s="52" t="b">
        <f t="shared" si="235"/>
        <v>0</v>
      </c>
      <c r="AZ662" s="52" t="str">
        <f t="shared" si="236"/>
        <v>10598</v>
      </c>
      <c r="BA662" s="52" t="str">
        <f>VLOOKUP(A662,'BAT Grundtabelle'!A:U,21,0)</f>
        <v>ja</v>
      </c>
      <c r="BB662" s="52" t="str">
        <f t="shared" si="237"/>
        <v>nein</v>
      </c>
      <c r="BC662" s="52" t="str">
        <f t="shared" si="238"/>
        <v>10598</v>
      </c>
      <c r="BD662" s="52" t="str">
        <f t="shared" si="239"/>
        <v>Furnierhersteller</v>
      </c>
      <c r="BE662" s="52" t="str">
        <f t="shared" si="240"/>
        <v>Unternehmen</v>
      </c>
      <c r="BF662" s="52">
        <f t="shared" si="241"/>
        <v>1</v>
      </c>
    </row>
    <row r="663" spans="1:58" hidden="1" x14ac:dyDescent="0.35">
      <c r="A663" s="107" t="s">
        <v>3015</v>
      </c>
      <c r="B663" s="75" t="s">
        <v>1805</v>
      </c>
      <c r="C663" s="52" t="s">
        <v>2</v>
      </c>
      <c r="D663" s="52" t="s">
        <v>2</v>
      </c>
      <c r="E663" s="52" t="s">
        <v>2</v>
      </c>
      <c r="F663" s="52" t="s">
        <v>2</v>
      </c>
      <c r="G663" s="52" t="s">
        <v>2</v>
      </c>
      <c r="H663" s="52" t="s">
        <v>3</v>
      </c>
      <c r="I663" s="52" t="s">
        <v>2</v>
      </c>
      <c r="J663" s="52" t="s">
        <v>2</v>
      </c>
      <c r="K663" s="52" t="s">
        <v>2</v>
      </c>
      <c r="L663" s="52" t="s">
        <v>2</v>
      </c>
      <c r="M663" s="52" t="s">
        <v>2</v>
      </c>
      <c r="N663" s="52" t="s">
        <v>2</v>
      </c>
      <c r="O663" s="52" t="s">
        <v>2411</v>
      </c>
      <c r="P663" s="52" t="s">
        <v>59</v>
      </c>
      <c r="Q663" s="52" t="str">
        <f t="shared" ref="Q663:AF672" si="243">IF(ISERROR(FIND(Q$2,$P663,1)),"Nein","Ja")</f>
        <v>Nein</v>
      </c>
      <c r="R663" s="52" t="str">
        <f t="shared" si="243"/>
        <v>Nein</v>
      </c>
      <c r="S663" s="52" t="str">
        <f t="shared" si="243"/>
        <v>Nein</v>
      </c>
      <c r="T663" s="52" t="str">
        <f t="shared" si="243"/>
        <v>Nein</v>
      </c>
      <c r="U663" s="52" t="str">
        <f t="shared" si="243"/>
        <v>Nein</v>
      </c>
      <c r="V663" s="52" t="str">
        <f t="shared" si="243"/>
        <v>Nein</v>
      </c>
      <c r="W663" s="52" t="str">
        <f t="shared" si="243"/>
        <v>Nein</v>
      </c>
      <c r="X663" s="52" t="str">
        <f t="shared" si="243"/>
        <v>Nein</v>
      </c>
      <c r="Y663" s="52" t="str">
        <f t="shared" si="243"/>
        <v>Nein</v>
      </c>
      <c r="Z663" s="52" t="str">
        <f t="shared" si="243"/>
        <v>Nein</v>
      </c>
      <c r="AA663" s="52" t="str">
        <f t="shared" si="243"/>
        <v>Nein</v>
      </c>
      <c r="AB663" s="52" t="str">
        <f t="shared" si="243"/>
        <v>Nein</v>
      </c>
      <c r="AC663" s="52" t="str">
        <f t="shared" si="243"/>
        <v>Nein</v>
      </c>
      <c r="AD663" s="52" t="str">
        <f t="shared" si="243"/>
        <v>Nein</v>
      </c>
      <c r="AE663" s="52" t="str">
        <f t="shared" si="243"/>
        <v>Nein</v>
      </c>
      <c r="AF663" s="52" t="str">
        <f t="shared" si="243"/>
        <v>Nein</v>
      </c>
      <c r="AG663" s="61" t="str">
        <f>IF(Q663="Ja",VLOOKUP($Q$2,Plausis!A:E,5,0),IF(R663="Ja",VLOOKUP($R$2,Plausis!A:E,5,0),IF(T663="Ja",VLOOKUP($T$2,Plausis!A:E,5,0),IF(U663="Ja",VLOOKUP($U$2,Plausis!A:E,5,0),IF(AA663="Ja",VLOOKUP($AA$2,Plausis!A:E,5,0),IF(AC663="Ja",VLOOKUP($AC$2,Plausis!A:E,5,0),IF(AD663="Ja",VLOOKUP($AD$2,Plausis!A:E,5,0),"")))))))</f>
        <v/>
      </c>
      <c r="AH663" s="52" t="str">
        <f>IF(Y663="Ja",VLOOKUP($Y$2,Plausis!A:E,5,0),"")</f>
        <v/>
      </c>
      <c r="AI663" s="52" t="str">
        <f t="shared" si="228"/>
        <v>Nein</v>
      </c>
      <c r="AJ663" s="52" t="str">
        <f>IF(S663="Ja",VLOOKUP($S$2,Plausis!A:E,5,0),IF(V663="Ja",VLOOKUP($V$2,Plausis!A:E,5,0),IF(X663="Ja",VLOOKUP($X$2,Plausis!A:E,5,0),"")))</f>
        <v/>
      </c>
      <c r="AL663" s="52" t="s">
        <v>2</v>
      </c>
      <c r="AM663" s="114">
        <v>45531</v>
      </c>
      <c r="AN663" s="52" t="s">
        <v>4467</v>
      </c>
      <c r="AO663" s="52" t="str">
        <f>VLOOKUP(B663,'BAT Grundtabelle'!B:T,19,0)</f>
        <v>ja</v>
      </c>
      <c r="AP663" s="105" t="str">
        <f t="shared" si="229"/>
        <v>10599</v>
      </c>
      <c r="AQ663" s="52" t="str">
        <f t="shared" si="230"/>
        <v>Fußballverein</v>
      </c>
      <c r="AR663" s="52" t="b">
        <f t="shared" ref="AR663:AT682" si="244">IF(ISERROR(FIND(AR$1,$P663,1)),FALSE,TRUE)</f>
        <v>0</v>
      </c>
      <c r="AS663" s="52" t="b">
        <f t="shared" si="244"/>
        <v>0</v>
      </c>
      <c r="AT663" s="52" t="b">
        <f t="shared" si="244"/>
        <v>0</v>
      </c>
      <c r="AU663" s="52" t="str">
        <f t="shared" si="232"/>
        <v>Eigener Tarif</v>
      </c>
      <c r="AW663" s="52" t="b">
        <f t="shared" si="233"/>
        <v>0</v>
      </c>
      <c r="AX663" s="52" t="str">
        <f t="shared" si="234"/>
        <v>Eigener Tarif</v>
      </c>
      <c r="AY663" s="52" t="b">
        <f t="shared" si="235"/>
        <v>0</v>
      </c>
      <c r="AZ663" s="52" t="str">
        <f t="shared" si="236"/>
        <v>10599</v>
      </c>
      <c r="BA663" s="52" t="str">
        <f>VLOOKUP(A663,'BAT Grundtabelle'!A:U,21,0)</f>
        <v>nein</v>
      </c>
      <c r="BB663" s="52" t="str">
        <f t="shared" si="237"/>
        <v>nein</v>
      </c>
      <c r="BC663" s="52" t="str">
        <f t="shared" si="238"/>
        <v>10599</v>
      </c>
      <c r="BD663" s="52" t="str">
        <f t="shared" si="239"/>
        <v>Fußballverein</v>
      </c>
      <c r="BE663" s="52" t="str">
        <f t="shared" si="240"/>
        <v>Eigener Tarif</v>
      </c>
      <c r="BF663" s="52" t="str">
        <f t="shared" si="241"/>
        <v>Eigener Tarif</v>
      </c>
    </row>
    <row r="664" spans="1:58" hidden="1" x14ac:dyDescent="0.35">
      <c r="A664" s="107" t="s">
        <v>3016</v>
      </c>
      <c r="B664" s="75" t="s">
        <v>1553</v>
      </c>
      <c r="C664" s="52" t="s">
        <v>3</v>
      </c>
      <c r="D664" s="52" t="s">
        <v>3</v>
      </c>
      <c r="E664" s="52" t="s">
        <v>2</v>
      </c>
      <c r="F664" s="52" t="s">
        <v>2</v>
      </c>
      <c r="G664" s="52" t="s">
        <v>2</v>
      </c>
      <c r="H664" s="52" t="s">
        <v>2</v>
      </c>
      <c r="I664" s="52" t="s">
        <v>3</v>
      </c>
      <c r="J664" s="52">
        <v>1</v>
      </c>
      <c r="K664" s="52" t="s">
        <v>2</v>
      </c>
      <c r="L664" s="52" t="s">
        <v>2</v>
      </c>
      <c r="M664" s="52" t="s">
        <v>2</v>
      </c>
      <c r="N664" s="52" t="s">
        <v>3</v>
      </c>
      <c r="P664" s="52" t="s">
        <v>4</v>
      </c>
      <c r="Q664" s="52" t="str">
        <f t="shared" si="243"/>
        <v>Nein</v>
      </c>
      <c r="R664" s="52" t="str">
        <f t="shared" si="243"/>
        <v>Nein</v>
      </c>
      <c r="S664" s="52" t="str">
        <f t="shared" si="243"/>
        <v>Nein</v>
      </c>
      <c r="T664" s="52" t="str">
        <f t="shared" si="243"/>
        <v>Nein</v>
      </c>
      <c r="U664" s="52" t="str">
        <f t="shared" si="243"/>
        <v>Nein</v>
      </c>
      <c r="V664" s="52" t="str">
        <f t="shared" si="243"/>
        <v>Nein</v>
      </c>
      <c r="W664" s="52" t="str">
        <f t="shared" si="243"/>
        <v>Nein</v>
      </c>
      <c r="X664" s="52" t="str">
        <f t="shared" si="243"/>
        <v>Nein</v>
      </c>
      <c r="Y664" s="52" t="str">
        <f t="shared" si="243"/>
        <v>Nein</v>
      </c>
      <c r="Z664" s="52" t="str">
        <f t="shared" si="243"/>
        <v>Nein</v>
      </c>
      <c r="AA664" s="52" t="str">
        <f t="shared" si="243"/>
        <v>Nein</v>
      </c>
      <c r="AB664" s="52" t="str">
        <f t="shared" si="243"/>
        <v>Nein</v>
      </c>
      <c r="AC664" s="52" t="str">
        <f t="shared" si="243"/>
        <v>Nein</v>
      </c>
      <c r="AD664" s="52" t="str">
        <f t="shared" si="243"/>
        <v>Nein</v>
      </c>
      <c r="AE664" s="52" t="str">
        <f t="shared" si="243"/>
        <v>Nein</v>
      </c>
      <c r="AF664" s="52" t="str">
        <f t="shared" si="243"/>
        <v>Nein</v>
      </c>
      <c r="AG664" s="61" t="str">
        <f>IF(Q664="Ja",VLOOKUP($Q$2,Plausis!A:E,5,0),IF(R664="Ja",VLOOKUP($R$2,Plausis!A:E,5,0),IF(T664="Ja",VLOOKUP($T$2,Plausis!A:E,5,0),IF(U664="Ja",VLOOKUP($U$2,Plausis!A:E,5,0),IF(AA664="Ja",VLOOKUP($AA$2,Plausis!A:E,5,0),IF(AC664="Ja",VLOOKUP($AC$2,Plausis!A:E,5,0),IF(AD664="Ja",VLOOKUP($AD$2,Plausis!A:E,5,0),"")))))))</f>
        <v/>
      </c>
      <c r="AH664" s="52" t="str">
        <f>IF(Y664="Ja",VLOOKUP($Y$2,Plausis!A:E,5,0),"")</f>
        <v/>
      </c>
      <c r="AI664" s="52" t="str">
        <f t="shared" si="228"/>
        <v>Ja</v>
      </c>
      <c r="AJ664" s="52" t="str">
        <f>IF(S664="Ja",VLOOKUP($S$2,Plausis!A:E,5,0),IF(V664="Ja",VLOOKUP($V$2,Plausis!A:E,5,0),IF(X664="Ja",VLOOKUP($X$2,Plausis!A:E,5,0),"")))</f>
        <v/>
      </c>
      <c r="AL664" s="52" t="s">
        <v>3</v>
      </c>
      <c r="AM664" s="114">
        <v>45531</v>
      </c>
      <c r="AN664" s="52" t="s">
        <v>4467</v>
      </c>
      <c r="AO664" s="52" t="str">
        <f>VLOOKUP(B664,'BAT Grundtabelle'!B:T,19,0)</f>
        <v>ja</v>
      </c>
      <c r="AP664" s="105" t="str">
        <f t="shared" si="229"/>
        <v>10600</v>
      </c>
      <c r="AQ664" s="52" t="str">
        <f t="shared" si="230"/>
        <v>Fußbodenbelaghandel</v>
      </c>
      <c r="AR664" s="52" t="b">
        <f t="shared" si="244"/>
        <v>0</v>
      </c>
      <c r="AS664" s="52" t="b">
        <f t="shared" si="244"/>
        <v>0</v>
      </c>
      <c r="AT664" s="52" t="b">
        <f t="shared" si="244"/>
        <v>0</v>
      </c>
      <c r="AU664" s="52">
        <f t="shared" si="232"/>
        <v>1</v>
      </c>
      <c r="AW664" s="52" t="b">
        <f t="shared" si="233"/>
        <v>0</v>
      </c>
      <c r="AX664" s="52" t="str">
        <f t="shared" si="234"/>
        <v>Unternehmen</v>
      </c>
      <c r="AY664" s="52" t="b">
        <f t="shared" si="235"/>
        <v>0</v>
      </c>
      <c r="AZ664" s="52" t="str">
        <f t="shared" si="236"/>
        <v>10600</v>
      </c>
      <c r="BA664" s="52" t="str">
        <f>VLOOKUP(A664,'BAT Grundtabelle'!A:U,21,0)</f>
        <v>ja</v>
      </c>
      <c r="BB664" s="52" t="str">
        <f t="shared" si="237"/>
        <v>nein</v>
      </c>
      <c r="BC664" s="52" t="str">
        <f t="shared" si="238"/>
        <v>10600</v>
      </c>
      <c r="BD664" s="52" t="str">
        <f t="shared" si="239"/>
        <v>Fußbodenbelaghandel</v>
      </c>
      <c r="BE664" s="52" t="str">
        <f t="shared" si="240"/>
        <v>Unternehmen</v>
      </c>
      <c r="BF664" s="52">
        <f t="shared" si="241"/>
        <v>1</v>
      </c>
    </row>
    <row r="665" spans="1:58" hidden="1" x14ac:dyDescent="0.35">
      <c r="A665" s="107" t="s">
        <v>3017</v>
      </c>
      <c r="B665" s="75" t="s">
        <v>209</v>
      </c>
      <c r="C665" s="52" t="s">
        <v>3</v>
      </c>
      <c r="D665" s="52" t="s">
        <v>3</v>
      </c>
      <c r="E665" s="52" t="s">
        <v>2</v>
      </c>
      <c r="F665" s="52" t="s">
        <v>2</v>
      </c>
      <c r="G665" s="52" t="s">
        <v>2</v>
      </c>
      <c r="H665" s="52" t="s">
        <v>2</v>
      </c>
      <c r="I665" s="52" t="s">
        <v>3</v>
      </c>
      <c r="J665" s="52">
        <v>1</v>
      </c>
      <c r="K665" s="52" t="s">
        <v>2</v>
      </c>
      <c r="L665" s="52" t="s">
        <v>2</v>
      </c>
      <c r="M665" s="52" t="s">
        <v>2</v>
      </c>
      <c r="N665" s="52" t="s">
        <v>3</v>
      </c>
      <c r="P665" s="52" t="s">
        <v>4</v>
      </c>
      <c r="Q665" s="52" t="str">
        <f t="shared" si="243"/>
        <v>Nein</v>
      </c>
      <c r="R665" s="52" t="str">
        <f t="shared" si="243"/>
        <v>Nein</v>
      </c>
      <c r="S665" s="52" t="str">
        <f t="shared" si="243"/>
        <v>Nein</v>
      </c>
      <c r="T665" s="52" t="str">
        <f t="shared" si="243"/>
        <v>Nein</v>
      </c>
      <c r="U665" s="52" t="str">
        <f t="shared" si="243"/>
        <v>Nein</v>
      </c>
      <c r="V665" s="52" t="str">
        <f t="shared" si="243"/>
        <v>Nein</v>
      </c>
      <c r="W665" s="52" t="str">
        <f t="shared" si="243"/>
        <v>Nein</v>
      </c>
      <c r="X665" s="52" t="str">
        <f t="shared" si="243"/>
        <v>Nein</v>
      </c>
      <c r="Y665" s="52" t="str">
        <f t="shared" si="243"/>
        <v>Nein</v>
      </c>
      <c r="Z665" s="52" t="str">
        <f t="shared" si="243"/>
        <v>Nein</v>
      </c>
      <c r="AA665" s="52" t="str">
        <f t="shared" si="243"/>
        <v>Nein</v>
      </c>
      <c r="AB665" s="52" t="str">
        <f t="shared" si="243"/>
        <v>Nein</v>
      </c>
      <c r="AC665" s="52" t="str">
        <f t="shared" si="243"/>
        <v>Nein</v>
      </c>
      <c r="AD665" s="52" t="str">
        <f t="shared" si="243"/>
        <v>Nein</v>
      </c>
      <c r="AE665" s="52" t="str">
        <f t="shared" si="243"/>
        <v>Nein</v>
      </c>
      <c r="AF665" s="52" t="str">
        <f t="shared" si="243"/>
        <v>Nein</v>
      </c>
      <c r="AG665" s="61" t="str">
        <f>IF(Q665="Ja",VLOOKUP($Q$2,Plausis!A:E,5,0),IF(R665="Ja",VLOOKUP($R$2,Plausis!A:E,5,0),IF(T665="Ja",VLOOKUP($T$2,Plausis!A:E,5,0),IF(U665="Ja",VLOOKUP($U$2,Plausis!A:E,5,0),IF(AA665="Ja",VLOOKUP($AA$2,Plausis!A:E,5,0),IF(AC665="Ja",VLOOKUP($AC$2,Plausis!A:E,5,0),IF(AD665="Ja",VLOOKUP($AD$2,Plausis!A:E,5,0),"")))))))</f>
        <v/>
      </c>
      <c r="AH665" s="52" t="str">
        <f>IF(Y665="Ja",VLOOKUP($Y$2,Plausis!A:E,5,0),"")</f>
        <v/>
      </c>
      <c r="AI665" s="52" t="str">
        <f t="shared" si="228"/>
        <v>Ja</v>
      </c>
      <c r="AJ665" s="52" t="str">
        <f>IF(S665="Ja",VLOOKUP($S$2,Plausis!A:E,5,0),IF(V665="Ja",VLOOKUP($V$2,Plausis!A:E,5,0),IF(X665="Ja",VLOOKUP($X$2,Plausis!A:E,5,0),"")))</f>
        <v/>
      </c>
      <c r="AL665" s="52" t="s">
        <v>3</v>
      </c>
      <c r="AM665" s="114">
        <v>45531</v>
      </c>
      <c r="AN665" s="52" t="s">
        <v>4467</v>
      </c>
      <c r="AO665" s="52" t="str">
        <f>VLOOKUP(B665,'BAT Grundtabelle'!B:T,19,0)</f>
        <v>ja</v>
      </c>
      <c r="AP665" s="105" t="str">
        <f t="shared" si="229"/>
        <v>10601</v>
      </c>
      <c r="AQ665" s="52" t="str">
        <f t="shared" si="230"/>
        <v>Fußbodenverlegebetrieb</v>
      </c>
      <c r="AR665" s="52" t="b">
        <f t="shared" si="244"/>
        <v>0</v>
      </c>
      <c r="AS665" s="52" t="b">
        <f t="shared" si="244"/>
        <v>0</v>
      </c>
      <c r="AT665" s="52" t="b">
        <f t="shared" si="244"/>
        <v>0</v>
      </c>
      <c r="AU665" s="52">
        <f t="shared" si="232"/>
        <v>1</v>
      </c>
      <c r="AW665" s="52" t="b">
        <f t="shared" si="233"/>
        <v>0</v>
      </c>
      <c r="AX665" s="52" t="str">
        <f t="shared" si="234"/>
        <v>Unternehmen</v>
      </c>
      <c r="AY665" s="52" t="b">
        <f t="shared" si="235"/>
        <v>0</v>
      </c>
      <c r="AZ665" s="52" t="str">
        <f t="shared" si="236"/>
        <v>10601</v>
      </c>
      <c r="BA665" s="52" t="str">
        <f>VLOOKUP(A665,'BAT Grundtabelle'!A:U,21,0)</f>
        <v>ja</v>
      </c>
      <c r="BB665" s="52" t="str">
        <f t="shared" si="237"/>
        <v>nein</v>
      </c>
      <c r="BC665" s="52" t="str">
        <f t="shared" si="238"/>
        <v>10601</v>
      </c>
      <c r="BD665" s="52" t="str">
        <f t="shared" si="239"/>
        <v>Fußbodenverlegebetrieb</v>
      </c>
      <c r="BE665" s="52" t="str">
        <f t="shared" si="240"/>
        <v>Unternehmen</v>
      </c>
      <c r="BF665" s="52">
        <f t="shared" si="241"/>
        <v>1</v>
      </c>
    </row>
    <row r="666" spans="1:58" hidden="1" x14ac:dyDescent="0.35">
      <c r="A666" s="107" t="s">
        <v>2055</v>
      </c>
      <c r="B666" s="75" t="s">
        <v>2054</v>
      </c>
      <c r="C666" s="52" t="s">
        <v>3</v>
      </c>
      <c r="D666" s="52" t="s">
        <v>3</v>
      </c>
      <c r="E666" s="52" t="s">
        <v>2</v>
      </c>
      <c r="F666" s="52" t="s">
        <v>2</v>
      </c>
      <c r="G666" s="52" t="s">
        <v>2</v>
      </c>
      <c r="H666" s="52" t="s">
        <v>2</v>
      </c>
      <c r="I666" s="52" t="s">
        <v>3</v>
      </c>
      <c r="J666" s="52">
        <v>1</v>
      </c>
      <c r="K666" s="52" t="s">
        <v>2</v>
      </c>
      <c r="L666" s="52" t="s">
        <v>2</v>
      </c>
      <c r="M666" s="52" t="s">
        <v>2</v>
      </c>
      <c r="N666" s="52" t="s">
        <v>3</v>
      </c>
      <c r="P666" s="52" t="s">
        <v>4</v>
      </c>
      <c r="Q666" s="52" t="str">
        <f t="shared" si="243"/>
        <v>Nein</v>
      </c>
      <c r="R666" s="52" t="str">
        <f t="shared" si="243"/>
        <v>Nein</v>
      </c>
      <c r="S666" s="52" t="str">
        <f t="shared" si="243"/>
        <v>Nein</v>
      </c>
      <c r="T666" s="52" t="str">
        <f t="shared" si="243"/>
        <v>Nein</v>
      </c>
      <c r="U666" s="52" t="str">
        <f t="shared" si="243"/>
        <v>Nein</v>
      </c>
      <c r="V666" s="52" t="str">
        <f t="shared" si="243"/>
        <v>Nein</v>
      </c>
      <c r="W666" s="52" t="str">
        <f t="shared" si="243"/>
        <v>Nein</v>
      </c>
      <c r="X666" s="52" t="str">
        <f t="shared" si="243"/>
        <v>Nein</v>
      </c>
      <c r="Y666" s="52" t="str">
        <f t="shared" si="243"/>
        <v>Nein</v>
      </c>
      <c r="Z666" s="52" t="str">
        <f t="shared" si="243"/>
        <v>Nein</v>
      </c>
      <c r="AA666" s="52" t="str">
        <f t="shared" si="243"/>
        <v>Nein</v>
      </c>
      <c r="AB666" s="52" t="str">
        <f t="shared" si="243"/>
        <v>Nein</v>
      </c>
      <c r="AC666" s="52" t="str">
        <f t="shared" si="243"/>
        <v>Nein</v>
      </c>
      <c r="AD666" s="52" t="str">
        <f t="shared" si="243"/>
        <v>Nein</v>
      </c>
      <c r="AE666" s="52" t="str">
        <f t="shared" si="243"/>
        <v>Nein</v>
      </c>
      <c r="AF666" s="52" t="str">
        <f t="shared" si="243"/>
        <v>Nein</v>
      </c>
      <c r="AG666" s="61" t="str">
        <f>IF(Q666="Ja",VLOOKUP($Q$2,Plausis!A:E,5,0),IF(R666="Ja",VLOOKUP($R$2,Plausis!A:E,5,0),IF(T666="Ja",VLOOKUP($T$2,Plausis!A:E,5,0),IF(U666="Ja",VLOOKUP($U$2,Plausis!A:E,5,0),IF(AA666="Ja",VLOOKUP($AA$2,Plausis!A:E,5,0),IF(AC666="Ja",VLOOKUP($AC$2,Plausis!A:E,5,0),IF(AD666="Ja",VLOOKUP($AD$2,Plausis!A:E,5,0),"")))))))</f>
        <v/>
      </c>
      <c r="AH666" s="52" t="str">
        <f>IF(Y666="Ja",VLOOKUP($Y$2,Plausis!A:E,5,0),"")</f>
        <v/>
      </c>
      <c r="AI666" s="52" t="str">
        <f t="shared" si="228"/>
        <v>Ja</v>
      </c>
      <c r="AJ666" s="52" t="str">
        <f>IF(S666="Ja",VLOOKUP($S$2,Plausis!A:E,5,0),IF(V666="Ja",VLOOKUP($V$2,Plausis!A:E,5,0),IF(X666="Ja",VLOOKUP($X$2,Plausis!A:E,5,0),"")))</f>
        <v/>
      </c>
      <c r="AL666" s="52" t="s">
        <v>3</v>
      </c>
      <c r="AM666" s="114">
        <v>45531</v>
      </c>
      <c r="AN666" s="52" t="s">
        <v>4467</v>
      </c>
      <c r="AO666" s="52" t="str">
        <f>VLOOKUP(B666,'BAT Grundtabelle'!B:T,19,0)</f>
        <v>ja</v>
      </c>
      <c r="AP666" s="105" t="str">
        <f t="shared" si="229"/>
        <v>5415</v>
      </c>
      <c r="AQ666" s="52" t="str">
        <f t="shared" si="230"/>
        <v>Fußpflegepraxis</v>
      </c>
      <c r="AR666" s="52" t="b">
        <f t="shared" si="244"/>
        <v>0</v>
      </c>
      <c r="AS666" s="52" t="b">
        <f t="shared" si="244"/>
        <v>0</v>
      </c>
      <c r="AT666" s="52" t="b">
        <f t="shared" si="244"/>
        <v>0</v>
      </c>
      <c r="AU666" s="52">
        <f t="shared" si="232"/>
        <v>1</v>
      </c>
      <c r="AW666" s="52" t="b">
        <f t="shared" si="233"/>
        <v>0</v>
      </c>
      <c r="AX666" s="52" t="str">
        <f t="shared" si="234"/>
        <v>Unternehmen</v>
      </c>
      <c r="AY666" s="52" t="b">
        <f t="shared" si="235"/>
        <v>0</v>
      </c>
      <c r="AZ666" s="52" t="str">
        <f t="shared" si="236"/>
        <v>5415</v>
      </c>
      <c r="BA666" s="52" t="str">
        <f>VLOOKUP(A666,'BAT Grundtabelle'!A:U,21,0)</f>
        <v>ja</v>
      </c>
      <c r="BB666" s="52" t="str">
        <f t="shared" si="237"/>
        <v>nein</v>
      </c>
      <c r="BC666" s="52" t="str">
        <f t="shared" si="238"/>
        <v>5415</v>
      </c>
      <c r="BD666" s="52" t="str">
        <f t="shared" si="239"/>
        <v>Fußpflegepraxis</v>
      </c>
      <c r="BE666" s="52" t="str">
        <f t="shared" si="240"/>
        <v>Unternehmen</v>
      </c>
      <c r="BF666" s="52">
        <f t="shared" si="241"/>
        <v>1</v>
      </c>
    </row>
    <row r="667" spans="1:58" hidden="1" x14ac:dyDescent="0.35">
      <c r="A667" s="107" t="s">
        <v>3018</v>
      </c>
      <c r="B667" s="75" t="s">
        <v>461</v>
      </c>
      <c r="C667" s="52" t="s">
        <v>3</v>
      </c>
      <c r="D667" s="52" t="s">
        <v>3</v>
      </c>
      <c r="E667" s="52" t="s">
        <v>2</v>
      </c>
      <c r="F667" s="52" t="s">
        <v>2</v>
      </c>
      <c r="G667" s="52" t="s">
        <v>2</v>
      </c>
      <c r="H667" s="52" t="s">
        <v>2</v>
      </c>
      <c r="I667" s="52" t="s">
        <v>3</v>
      </c>
      <c r="J667" s="52">
        <v>1</v>
      </c>
      <c r="K667" s="52" t="s">
        <v>2</v>
      </c>
      <c r="L667" s="52" t="s">
        <v>2</v>
      </c>
      <c r="M667" s="52" t="s">
        <v>2</v>
      </c>
      <c r="N667" s="52" t="s">
        <v>3</v>
      </c>
      <c r="P667" s="52" t="s">
        <v>4</v>
      </c>
      <c r="Q667" s="52" t="str">
        <f t="shared" si="243"/>
        <v>Nein</v>
      </c>
      <c r="R667" s="52" t="str">
        <f t="shared" si="243"/>
        <v>Nein</v>
      </c>
      <c r="S667" s="52" t="str">
        <f t="shared" si="243"/>
        <v>Nein</v>
      </c>
      <c r="T667" s="52" t="str">
        <f t="shared" si="243"/>
        <v>Nein</v>
      </c>
      <c r="U667" s="52" t="str">
        <f t="shared" si="243"/>
        <v>Nein</v>
      </c>
      <c r="V667" s="52" t="str">
        <f t="shared" si="243"/>
        <v>Nein</v>
      </c>
      <c r="W667" s="52" t="str">
        <f t="shared" si="243"/>
        <v>Nein</v>
      </c>
      <c r="X667" s="52" t="str">
        <f t="shared" si="243"/>
        <v>Nein</v>
      </c>
      <c r="Y667" s="52" t="str">
        <f t="shared" si="243"/>
        <v>Nein</v>
      </c>
      <c r="Z667" s="52" t="str">
        <f t="shared" si="243"/>
        <v>Nein</v>
      </c>
      <c r="AA667" s="52" t="str">
        <f t="shared" si="243"/>
        <v>Nein</v>
      </c>
      <c r="AB667" s="52" t="str">
        <f t="shared" si="243"/>
        <v>Nein</v>
      </c>
      <c r="AC667" s="52" t="str">
        <f t="shared" si="243"/>
        <v>Nein</v>
      </c>
      <c r="AD667" s="52" t="str">
        <f t="shared" si="243"/>
        <v>Nein</v>
      </c>
      <c r="AE667" s="52" t="str">
        <f t="shared" si="243"/>
        <v>Nein</v>
      </c>
      <c r="AF667" s="52" t="str">
        <f t="shared" si="243"/>
        <v>Nein</v>
      </c>
      <c r="AG667" s="61" t="str">
        <f>IF(Q667="Ja",VLOOKUP($Q$2,Plausis!A:E,5,0),IF(R667="Ja",VLOOKUP($R$2,Plausis!A:E,5,0),IF(T667="Ja",VLOOKUP($T$2,Plausis!A:E,5,0),IF(U667="Ja",VLOOKUP($U$2,Plausis!A:E,5,0),IF(AA667="Ja",VLOOKUP($AA$2,Plausis!A:E,5,0),IF(AC667="Ja",VLOOKUP($AC$2,Plausis!A:E,5,0),IF(AD667="Ja",VLOOKUP($AD$2,Plausis!A:E,5,0),"")))))))</f>
        <v/>
      </c>
      <c r="AH667" s="52" t="str">
        <f>IF(Y667="Ja",VLOOKUP($Y$2,Plausis!A:E,5,0),"")</f>
        <v/>
      </c>
      <c r="AI667" s="52" t="str">
        <f t="shared" si="228"/>
        <v>Ja</v>
      </c>
      <c r="AJ667" s="52" t="str">
        <f>IF(S667="Ja",VLOOKUP($S$2,Plausis!A:E,5,0),IF(V667="Ja",VLOOKUP($V$2,Plausis!A:E,5,0),IF(X667="Ja",VLOOKUP($X$2,Plausis!A:E,5,0),"")))</f>
        <v/>
      </c>
      <c r="AL667" s="52" t="s">
        <v>3</v>
      </c>
      <c r="AM667" s="114">
        <v>45531</v>
      </c>
      <c r="AN667" s="52" t="s">
        <v>4467</v>
      </c>
      <c r="AO667" s="52" t="str">
        <f>VLOOKUP(B667,'BAT Grundtabelle'!B:T,19,0)</f>
        <v>ja</v>
      </c>
      <c r="AP667" s="105" t="str">
        <f t="shared" si="229"/>
        <v>10602</v>
      </c>
      <c r="AQ667" s="52" t="str">
        <f t="shared" si="230"/>
        <v>Futtermittelhandel</v>
      </c>
      <c r="AR667" s="52" t="b">
        <f t="shared" si="244"/>
        <v>0</v>
      </c>
      <c r="AS667" s="52" t="b">
        <f t="shared" si="244"/>
        <v>0</v>
      </c>
      <c r="AT667" s="52" t="b">
        <f t="shared" si="244"/>
        <v>0</v>
      </c>
      <c r="AU667" s="52">
        <f t="shared" si="232"/>
        <v>1</v>
      </c>
      <c r="AW667" s="52" t="b">
        <f t="shared" si="233"/>
        <v>0</v>
      </c>
      <c r="AX667" s="52" t="str">
        <f t="shared" si="234"/>
        <v>Unternehmen</v>
      </c>
      <c r="AY667" s="52" t="b">
        <f t="shared" si="235"/>
        <v>0</v>
      </c>
      <c r="AZ667" s="52" t="str">
        <f t="shared" si="236"/>
        <v>10602</v>
      </c>
      <c r="BA667" s="52" t="str">
        <f>VLOOKUP(A667,'BAT Grundtabelle'!A:U,21,0)</f>
        <v>ja</v>
      </c>
      <c r="BB667" s="52" t="str">
        <f t="shared" si="237"/>
        <v>nein</v>
      </c>
      <c r="BC667" s="52" t="str">
        <f t="shared" si="238"/>
        <v>10602</v>
      </c>
      <c r="BD667" s="52" t="str">
        <f t="shared" si="239"/>
        <v>Futtermittelhandel</v>
      </c>
      <c r="BE667" s="52" t="str">
        <f t="shared" si="240"/>
        <v>Unternehmen</v>
      </c>
      <c r="BF667" s="52">
        <f t="shared" si="241"/>
        <v>1</v>
      </c>
    </row>
    <row r="668" spans="1:58" hidden="1" x14ac:dyDescent="0.35">
      <c r="A668" s="107" t="s">
        <v>3019</v>
      </c>
      <c r="B668" s="75" t="s">
        <v>222</v>
      </c>
      <c r="C668" s="52" t="s">
        <v>3</v>
      </c>
      <c r="D668" s="52" t="s">
        <v>3</v>
      </c>
      <c r="E668" s="52" t="s">
        <v>2</v>
      </c>
      <c r="F668" s="52" t="s">
        <v>2</v>
      </c>
      <c r="G668" s="52" t="s">
        <v>2</v>
      </c>
      <c r="H668" s="52" t="s">
        <v>2</v>
      </c>
      <c r="I668" s="52" t="s">
        <v>3</v>
      </c>
      <c r="J668" s="52">
        <v>3</v>
      </c>
      <c r="K668" s="52" t="s">
        <v>2</v>
      </c>
      <c r="L668" s="52" t="s">
        <v>2</v>
      </c>
      <c r="M668" s="52" t="s">
        <v>2</v>
      </c>
      <c r="N668" s="52" t="s">
        <v>3</v>
      </c>
      <c r="P668" s="52" t="s">
        <v>4</v>
      </c>
      <c r="Q668" s="52" t="str">
        <f t="shared" si="243"/>
        <v>Nein</v>
      </c>
      <c r="R668" s="52" t="str">
        <f t="shared" si="243"/>
        <v>Nein</v>
      </c>
      <c r="S668" s="52" t="str">
        <f t="shared" si="243"/>
        <v>Nein</v>
      </c>
      <c r="T668" s="52" t="str">
        <f t="shared" si="243"/>
        <v>Nein</v>
      </c>
      <c r="U668" s="52" t="str">
        <f t="shared" si="243"/>
        <v>Nein</v>
      </c>
      <c r="V668" s="52" t="str">
        <f t="shared" si="243"/>
        <v>Nein</v>
      </c>
      <c r="W668" s="52" t="str">
        <f t="shared" si="243"/>
        <v>Nein</v>
      </c>
      <c r="X668" s="52" t="str">
        <f t="shared" si="243"/>
        <v>Nein</v>
      </c>
      <c r="Y668" s="52" t="str">
        <f t="shared" si="243"/>
        <v>Nein</v>
      </c>
      <c r="Z668" s="52" t="str">
        <f t="shared" si="243"/>
        <v>Nein</v>
      </c>
      <c r="AA668" s="52" t="str">
        <f t="shared" si="243"/>
        <v>Nein</v>
      </c>
      <c r="AB668" s="52" t="str">
        <f t="shared" si="243"/>
        <v>Nein</v>
      </c>
      <c r="AC668" s="52" t="str">
        <f t="shared" si="243"/>
        <v>Nein</v>
      </c>
      <c r="AD668" s="52" t="str">
        <f t="shared" si="243"/>
        <v>Nein</v>
      </c>
      <c r="AE668" s="52" t="str">
        <f t="shared" si="243"/>
        <v>Nein</v>
      </c>
      <c r="AF668" s="52" t="str">
        <f t="shared" si="243"/>
        <v>Nein</v>
      </c>
      <c r="AG668" s="61" t="str">
        <f>IF(Q668="Ja",VLOOKUP($Q$2,Plausis!A:E,5,0),IF(R668="Ja",VLOOKUP($R$2,Plausis!A:E,5,0),IF(T668="Ja",VLOOKUP($T$2,Plausis!A:E,5,0),IF(U668="Ja",VLOOKUP($U$2,Plausis!A:E,5,0),IF(AA668="Ja",VLOOKUP($AA$2,Plausis!A:E,5,0),IF(AC668="Ja",VLOOKUP($AC$2,Plausis!A:E,5,0),IF(AD668="Ja",VLOOKUP($AD$2,Plausis!A:E,5,0),"")))))))</f>
        <v/>
      </c>
      <c r="AH668" s="52" t="str">
        <f>IF(Y668="Ja",VLOOKUP($Y$2,Plausis!A:E,5,0),"")</f>
        <v/>
      </c>
      <c r="AI668" s="52" t="str">
        <f t="shared" si="228"/>
        <v>Ja</v>
      </c>
      <c r="AJ668" s="52" t="str">
        <f>IF(S668="Ja",VLOOKUP($S$2,Plausis!A:E,5,0),IF(V668="Ja",VLOOKUP($V$2,Plausis!A:E,5,0),IF(X668="Ja",VLOOKUP($X$2,Plausis!A:E,5,0),"")))</f>
        <v/>
      </c>
      <c r="AL668" s="52" t="s">
        <v>2</v>
      </c>
      <c r="AM668" s="114">
        <v>45531</v>
      </c>
      <c r="AN668" s="52" t="s">
        <v>4467</v>
      </c>
      <c r="AO668" s="52" t="str">
        <f>VLOOKUP(B668,'BAT Grundtabelle'!B:T,19,0)</f>
        <v>ja</v>
      </c>
      <c r="AP668" s="105" t="str">
        <f t="shared" si="229"/>
        <v>10603</v>
      </c>
      <c r="AQ668" s="52" t="str">
        <f t="shared" si="230"/>
        <v>Futtermittelhersteller</v>
      </c>
      <c r="AR668" s="52" t="b">
        <f t="shared" si="244"/>
        <v>0</v>
      </c>
      <c r="AS668" s="52" t="b">
        <f t="shared" si="244"/>
        <v>0</v>
      </c>
      <c r="AT668" s="52" t="b">
        <f t="shared" si="244"/>
        <v>0</v>
      </c>
      <c r="AU668" s="52">
        <f t="shared" si="232"/>
        <v>3</v>
      </c>
      <c r="AW668" s="52" t="b">
        <f t="shared" si="233"/>
        <v>0</v>
      </c>
      <c r="AX668" s="52" t="str">
        <f t="shared" si="234"/>
        <v>Unternehmen</v>
      </c>
      <c r="AY668" s="52" t="b">
        <f t="shared" si="235"/>
        <v>0</v>
      </c>
      <c r="AZ668" s="52" t="str">
        <f t="shared" si="236"/>
        <v>10603</v>
      </c>
      <c r="BA668" s="52" t="str">
        <f>VLOOKUP(A668,'BAT Grundtabelle'!A:U,21,0)</f>
        <v>ja</v>
      </c>
      <c r="BB668" s="52" t="str">
        <f t="shared" si="237"/>
        <v>nein</v>
      </c>
      <c r="BC668" s="52" t="str">
        <f t="shared" si="238"/>
        <v>10603</v>
      </c>
      <c r="BD668" s="52" t="str">
        <f t="shared" si="239"/>
        <v>Futtermittelhersteller</v>
      </c>
      <c r="BE668" s="52" t="str">
        <f t="shared" si="240"/>
        <v>Unternehmen</v>
      </c>
      <c r="BF668" s="52">
        <f t="shared" si="241"/>
        <v>3</v>
      </c>
    </row>
    <row r="669" spans="1:58" hidden="1" x14ac:dyDescent="0.35">
      <c r="A669" s="107" t="s">
        <v>3020</v>
      </c>
      <c r="B669" s="75" t="s">
        <v>586</v>
      </c>
      <c r="C669" s="52" t="s">
        <v>3</v>
      </c>
      <c r="D669" s="52" t="s">
        <v>3</v>
      </c>
      <c r="E669" s="52" t="s">
        <v>2</v>
      </c>
      <c r="F669" s="52" t="s">
        <v>2</v>
      </c>
      <c r="G669" s="52" t="s">
        <v>2</v>
      </c>
      <c r="H669" s="52" t="s">
        <v>2</v>
      </c>
      <c r="I669" s="52" t="s">
        <v>3</v>
      </c>
      <c r="J669" s="52">
        <v>1</v>
      </c>
      <c r="K669" s="52" t="s">
        <v>2</v>
      </c>
      <c r="L669" s="52" t="s">
        <v>2</v>
      </c>
      <c r="M669" s="52" t="s">
        <v>2</v>
      </c>
      <c r="N669" s="52" t="s">
        <v>3</v>
      </c>
      <c r="P669" s="52" t="s">
        <v>4</v>
      </c>
      <c r="Q669" s="52" t="str">
        <f t="shared" si="243"/>
        <v>Nein</v>
      </c>
      <c r="R669" s="52" t="str">
        <f t="shared" si="243"/>
        <v>Nein</v>
      </c>
      <c r="S669" s="52" t="str">
        <f t="shared" si="243"/>
        <v>Nein</v>
      </c>
      <c r="T669" s="52" t="str">
        <f t="shared" si="243"/>
        <v>Nein</v>
      </c>
      <c r="U669" s="52" t="str">
        <f t="shared" si="243"/>
        <v>Nein</v>
      </c>
      <c r="V669" s="52" t="str">
        <f t="shared" si="243"/>
        <v>Nein</v>
      </c>
      <c r="W669" s="52" t="str">
        <f t="shared" si="243"/>
        <v>Nein</v>
      </c>
      <c r="X669" s="52" t="str">
        <f t="shared" si="243"/>
        <v>Nein</v>
      </c>
      <c r="Y669" s="52" t="str">
        <f t="shared" si="243"/>
        <v>Nein</v>
      </c>
      <c r="Z669" s="52" t="str">
        <f t="shared" si="243"/>
        <v>Nein</v>
      </c>
      <c r="AA669" s="52" t="str">
        <f t="shared" si="243"/>
        <v>Nein</v>
      </c>
      <c r="AB669" s="52" t="str">
        <f t="shared" si="243"/>
        <v>Nein</v>
      </c>
      <c r="AC669" s="52" t="str">
        <f t="shared" si="243"/>
        <v>Nein</v>
      </c>
      <c r="AD669" s="52" t="str">
        <f t="shared" si="243"/>
        <v>Nein</v>
      </c>
      <c r="AE669" s="52" t="str">
        <f t="shared" si="243"/>
        <v>Nein</v>
      </c>
      <c r="AF669" s="52" t="str">
        <f t="shared" si="243"/>
        <v>Nein</v>
      </c>
      <c r="AG669" s="61" t="str">
        <f>IF(Q669="Ja",VLOOKUP($Q$2,Plausis!A:E,5,0),IF(R669="Ja",VLOOKUP($R$2,Plausis!A:E,5,0),IF(T669="Ja",VLOOKUP($T$2,Plausis!A:E,5,0),IF(U669="Ja",VLOOKUP($U$2,Plausis!A:E,5,0),IF(AA669="Ja",VLOOKUP($AA$2,Plausis!A:E,5,0),IF(AC669="Ja",VLOOKUP($AC$2,Plausis!A:E,5,0),IF(AD669="Ja",VLOOKUP($AD$2,Plausis!A:E,5,0),"")))))))</f>
        <v/>
      </c>
      <c r="AH669" s="52" t="str">
        <f>IF(Y669="Ja",VLOOKUP($Y$2,Plausis!A:E,5,0),"")</f>
        <v/>
      </c>
      <c r="AI669" s="52" t="str">
        <f t="shared" si="228"/>
        <v>Ja</v>
      </c>
      <c r="AJ669" s="52" t="str">
        <f>IF(S669="Ja",VLOOKUP($S$2,Plausis!A:E,5,0),IF(V669="Ja",VLOOKUP($V$2,Plausis!A:E,5,0),IF(X669="Ja",VLOOKUP($X$2,Plausis!A:E,5,0),"")))</f>
        <v/>
      </c>
      <c r="AL669" s="52" t="s">
        <v>2</v>
      </c>
      <c r="AM669" s="114">
        <v>45531</v>
      </c>
      <c r="AN669" s="52" t="s">
        <v>4467</v>
      </c>
      <c r="AO669" s="52" t="str">
        <f>VLOOKUP(B669,'BAT Grundtabelle'!B:T,19,0)</f>
        <v>ja</v>
      </c>
      <c r="AP669" s="105" t="str">
        <f t="shared" si="229"/>
        <v>10604</v>
      </c>
      <c r="AQ669" s="52" t="str">
        <f t="shared" si="230"/>
        <v>Galerie</v>
      </c>
      <c r="AR669" s="52" t="b">
        <f t="shared" si="244"/>
        <v>0</v>
      </c>
      <c r="AS669" s="52" t="b">
        <f t="shared" si="244"/>
        <v>0</v>
      </c>
      <c r="AT669" s="52" t="b">
        <f t="shared" si="244"/>
        <v>0</v>
      </c>
      <c r="AU669" s="52">
        <f t="shared" si="232"/>
        <v>1</v>
      </c>
      <c r="AW669" s="52" t="b">
        <f t="shared" si="233"/>
        <v>0</v>
      </c>
      <c r="AX669" s="52" t="str">
        <f t="shared" si="234"/>
        <v>Unternehmen</v>
      </c>
      <c r="AY669" s="52" t="b">
        <f t="shared" si="235"/>
        <v>0</v>
      </c>
      <c r="AZ669" s="52" t="str">
        <f t="shared" si="236"/>
        <v>10604</v>
      </c>
      <c r="BA669" s="52" t="str">
        <f>VLOOKUP(A669,'BAT Grundtabelle'!A:U,21,0)</f>
        <v>ja</v>
      </c>
      <c r="BB669" s="52" t="str">
        <f t="shared" si="237"/>
        <v>nein</v>
      </c>
      <c r="BC669" s="52" t="str">
        <f t="shared" si="238"/>
        <v>10604</v>
      </c>
      <c r="BD669" s="52" t="str">
        <f t="shared" si="239"/>
        <v>Galerie</v>
      </c>
      <c r="BE669" s="52" t="str">
        <f t="shared" si="240"/>
        <v>Unternehmen</v>
      </c>
      <c r="BF669" s="52">
        <f t="shared" si="241"/>
        <v>1</v>
      </c>
    </row>
    <row r="670" spans="1:58" hidden="1" x14ac:dyDescent="0.35">
      <c r="A670" s="107" t="s">
        <v>2309</v>
      </c>
      <c r="B670" s="75" t="s">
        <v>2308</v>
      </c>
      <c r="C670" s="52" t="s">
        <v>3</v>
      </c>
      <c r="D670" s="52" t="s">
        <v>3</v>
      </c>
      <c r="E670" s="52" t="s">
        <v>2</v>
      </c>
      <c r="F670" s="52" t="s">
        <v>2</v>
      </c>
      <c r="G670" s="52" t="s">
        <v>2</v>
      </c>
      <c r="H670" s="52" t="s">
        <v>2</v>
      </c>
      <c r="I670" s="52" t="s">
        <v>3</v>
      </c>
      <c r="J670" s="52">
        <v>3</v>
      </c>
      <c r="K670" s="52" t="s">
        <v>2</v>
      </c>
      <c r="L670" s="52" t="s">
        <v>2</v>
      </c>
      <c r="M670" s="52" t="s">
        <v>2</v>
      </c>
      <c r="N670" s="52" t="s">
        <v>3</v>
      </c>
      <c r="P670" s="52" t="s">
        <v>4</v>
      </c>
      <c r="Q670" s="52" t="str">
        <f t="shared" si="243"/>
        <v>Nein</v>
      </c>
      <c r="R670" s="52" t="str">
        <f t="shared" si="243"/>
        <v>Nein</v>
      </c>
      <c r="S670" s="52" t="str">
        <f t="shared" si="243"/>
        <v>Nein</v>
      </c>
      <c r="T670" s="52" t="str">
        <f t="shared" si="243"/>
        <v>Nein</v>
      </c>
      <c r="U670" s="52" t="str">
        <f t="shared" si="243"/>
        <v>Nein</v>
      </c>
      <c r="V670" s="52" t="str">
        <f t="shared" si="243"/>
        <v>Nein</v>
      </c>
      <c r="W670" s="52" t="str">
        <f t="shared" si="243"/>
        <v>Nein</v>
      </c>
      <c r="X670" s="52" t="str">
        <f t="shared" si="243"/>
        <v>Nein</v>
      </c>
      <c r="Y670" s="52" t="str">
        <f t="shared" si="243"/>
        <v>Nein</v>
      </c>
      <c r="Z670" s="52" t="str">
        <f t="shared" si="243"/>
        <v>Nein</v>
      </c>
      <c r="AA670" s="52" t="str">
        <f t="shared" si="243"/>
        <v>Nein</v>
      </c>
      <c r="AB670" s="52" t="str">
        <f t="shared" si="243"/>
        <v>Nein</v>
      </c>
      <c r="AC670" s="52" t="str">
        <f t="shared" si="243"/>
        <v>Nein</v>
      </c>
      <c r="AD670" s="52" t="str">
        <f t="shared" si="243"/>
        <v>Nein</v>
      </c>
      <c r="AE670" s="52" t="str">
        <f t="shared" si="243"/>
        <v>Nein</v>
      </c>
      <c r="AF670" s="52" t="str">
        <f t="shared" si="243"/>
        <v>Nein</v>
      </c>
      <c r="AG670" s="61" t="str">
        <f>IF(Q670="Ja",VLOOKUP($Q$2,Plausis!A:E,5,0),IF(R670="Ja",VLOOKUP($R$2,Plausis!A:E,5,0),IF(T670="Ja",VLOOKUP($T$2,Plausis!A:E,5,0),IF(U670="Ja",VLOOKUP($U$2,Plausis!A:E,5,0),IF(AA670="Ja",VLOOKUP($AA$2,Plausis!A:E,5,0),IF(AC670="Ja",VLOOKUP($AC$2,Plausis!A:E,5,0),IF(AD670="Ja",VLOOKUP($AD$2,Plausis!A:E,5,0),"")))))))</f>
        <v/>
      </c>
      <c r="AH670" s="52" t="str">
        <f>IF(Y670="Ja",VLOOKUP($Y$2,Plausis!A:E,5,0),"")</f>
        <v/>
      </c>
      <c r="AI670" s="52" t="str">
        <f t="shared" si="228"/>
        <v>Ja</v>
      </c>
      <c r="AJ670" s="52" t="str">
        <f>IF(S670="Ja",VLOOKUP($S$2,Plausis!A:E,5,0),IF(V670="Ja",VLOOKUP($V$2,Plausis!A:E,5,0),IF(X670="Ja",VLOOKUP($X$2,Plausis!A:E,5,0),"")))</f>
        <v/>
      </c>
      <c r="AL670" s="52" t="s">
        <v>2</v>
      </c>
      <c r="AM670" s="114">
        <v>45531</v>
      </c>
      <c r="AN670" s="52" t="s">
        <v>4467</v>
      </c>
      <c r="AO670" s="52" t="str">
        <f>VLOOKUP(B670,'BAT Grundtabelle'!B:T,19,0)</f>
        <v>ja</v>
      </c>
      <c r="AP670" s="105" t="str">
        <f t="shared" si="229"/>
        <v>1521</v>
      </c>
      <c r="AQ670" s="52" t="str">
        <f t="shared" si="230"/>
        <v>Galvanisierbetrieb</v>
      </c>
      <c r="AR670" s="52" t="b">
        <f t="shared" si="244"/>
        <v>0</v>
      </c>
      <c r="AS670" s="52" t="b">
        <f t="shared" si="244"/>
        <v>0</v>
      </c>
      <c r="AT670" s="52" t="b">
        <f t="shared" si="244"/>
        <v>0</v>
      </c>
      <c r="AU670" s="52">
        <f t="shared" si="232"/>
        <v>3</v>
      </c>
      <c r="AW670" s="52" t="b">
        <f t="shared" si="233"/>
        <v>0</v>
      </c>
      <c r="AX670" s="52" t="str">
        <f t="shared" si="234"/>
        <v>Unternehmen</v>
      </c>
      <c r="AY670" s="52" t="b">
        <f t="shared" si="235"/>
        <v>0</v>
      </c>
      <c r="AZ670" s="52" t="str">
        <f t="shared" si="236"/>
        <v>1521</v>
      </c>
      <c r="BA670" s="52" t="str">
        <f>VLOOKUP(A670,'BAT Grundtabelle'!A:U,21,0)</f>
        <v>ja</v>
      </c>
      <c r="BB670" s="52" t="str">
        <f t="shared" si="237"/>
        <v>nein</v>
      </c>
      <c r="BC670" s="52" t="str">
        <f t="shared" si="238"/>
        <v>1521</v>
      </c>
      <c r="BD670" s="52" t="str">
        <f t="shared" si="239"/>
        <v>Galvanisierbetrieb</v>
      </c>
      <c r="BE670" s="52" t="str">
        <f t="shared" si="240"/>
        <v>Unternehmen</v>
      </c>
      <c r="BF670" s="52">
        <f t="shared" si="241"/>
        <v>3</v>
      </c>
    </row>
    <row r="671" spans="1:58" hidden="1" x14ac:dyDescent="0.35">
      <c r="A671" s="107" t="s">
        <v>3021</v>
      </c>
      <c r="B671" s="75" t="s">
        <v>813</v>
      </c>
      <c r="C671" s="52" t="s">
        <v>3</v>
      </c>
      <c r="D671" s="52" t="s">
        <v>3</v>
      </c>
      <c r="E671" s="52" t="s">
        <v>2</v>
      </c>
      <c r="F671" s="52" t="s">
        <v>2</v>
      </c>
      <c r="G671" s="52" t="s">
        <v>2</v>
      </c>
      <c r="H671" s="52" t="s">
        <v>2</v>
      </c>
      <c r="I671" s="52" t="s">
        <v>3</v>
      </c>
      <c r="J671" s="52">
        <v>1</v>
      </c>
      <c r="K671" s="52" t="s">
        <v>2</v>
      </c>
      <c r="L671" s="52" t="s">
        <v>2</v>
      </c>
      <c r="M671" s="52" t="s">
        <v>2</v>
      </c>
      <c r="N671" s="52" t="s">
        <v>3</v>
      </c>
      <c r="P671" s="52" t="s">
        <v>4</v>
      </c>
      <c r="Q671" s="52" t="str">
        <f t="shared" si="243"/>
        <v>Nein</v>
      </c>
      <c r="R671" s="52" t="str">
        <f t="shared" si="243"/>
        <v>Nein</v>
      </c>
      <c r="S671" s="52" t="str">
        <f t="shared" si="243"/>
        <v>Nein</v>
      </c>
      <c r="T671" s="52" t="str">
        <f t="shared" si="243"/>
        <v>Nein</v>
      </c>
      <c r="U671" s="52" t="str">
        <f t="shared" si="243"/>
        <v>Nein</v>
      </c>
      <c r="V671" s="52" t="str">
        <f t="shared" si="243"/>
        <v>Nein</v>
      </c>
      <c r="W671" s="52" t="str">
        <f t="shared" si="243"/>
        <v>Nein</v>
      </c>
      <c r="X671" s="52" t="str">
        <f t="shared" si="243"/>
        <v>Nein</v>
      </c>
      <c r="Y671" s="52" t="str">
        <f t="shared" si="243"/>
        <v>Nein</v>
      </c>
      <c r="Z671" s="52" t="str">
        <f t="shared" si="243"/>
        <v>Nein</v>
      </c>
      <c r="AA671" s="52" t="str">
        <f t="shared" si="243"/>
        <v>Nein</v>
      </c>
      <c r="AB671" s="52" t="str">
        <f t="shared" si="243"/>
        <v>Nein</v>
      </c>
      <c r="AC671" s="52" t="str">
        <f t="shared" si="243"/>
        <v>Nein</v>
      </c>
      <c r="AD671" s="52" t="str">
        <f t="shared" si="243"/>
        <v>Nein</v>
      </c>
      <c r="AE671" s="52" t="str">
        <f t="shared" si="243"/>
        <v>Nein</v>
      </c>
      <c r="AF671" s="52" t="str">
        <f t="shared" si="243"/>
        <v>Nein</v>
      </c>
      <c r="AG671" s="61" t="str">
        <f>IF(Q671="Ja",VLOOKUP($Q$2,Plausis!A:E,5,0),IF(R671="Ja",VLOOKUP($R$2,Plausis!A:E,5,0),IF(T671="Ja",VLOOKUP($T$2,Plausis!A:E,5,0),IF(U671="Ja",VLOOKUP($U$2,Plausis!A:E,5,0),IF(AA671="Ja",VLOOKUP($AA$2,Plausis!A:E,5,0),IF(AC671="Ja",VLOOKUP($AC$2,Plausis!A:E,5,0),IF(AD671="Ja",VLOOKUP($AD$2,Plausis!A:E,5,0),"")))))))</f>
        <v/>
      </c>
      <c r="AH671" s="52" t="str">
        <f>IF(Y671="Ja",VLOOKUP($Y$2,Plausis!A:E,5,0),"")</f>
        <v/>
      </c>
      <c r="AI671" s="52" t="str">
        <f t="shared" si="228"/>
        <v>Ja</v>
      </c>
      <c r="AJ671" s="52" t="str">
        <f>IF(S671="Ja",VLOOKUP($S$2,Plausis!A:E,5,0),IF(V671="Ja",VLOOKUP($V$2,Plausis!A:E,5,0),IF(X671="Ja",VLOOKUP($X$2,Plausis!A:E,5,0),"")))</f>
        <v/>
      </c>
      <c r="AL671" s="52" t="s">
        <v>2</v>
      </c>
      <c r="AM671" s="114">
        <v>45531</v>
      </c>
      <c r="AN671" s="52" t="s">
        <v>4467</v>
      </c>
      <c r="AO671" s="52" t="str">
        <f>VLOOKUP(B671,'BAT Grundtabelle'!B:T,19,0)</f>
        <v>ja</v>
      </c>
      <c r="AP671" s="105" t="str">
        <f t="shared" si="229"/>
        <v>10605</v>
      </c>
      <c r="AQ671" s="52" t="str">
        <f t="shared" si="230"/>
        <v>Garagenbetrieb (nur Vermietung, keine Bewachung)</v>
      </c>
      <c r="AR671" s="52" t="b">
        <f t="shared" si="244"/>
        <v>0</v>
      </c>
      <c r="AS671" s="52" t="b">
        <f t="shared" si="244"/>
        <v>0</v>
      </c>
      <c r="AT671" s="52" t="b">
        <f t="shared" si="244"/>
        <v>0</v>
      </c>
      <c r="AU671" s="52">
        <f t="shared" si="232"/>
        <v>1</v>
      </c>
      <c r="AW671" s="52" t="b">
        <f t="shared" si="233"/>
        <v>0</v>
      </c>
      <c r="AX671" s="52" t="str">
        <f t="shared" si="234"/>
        <v>Unternehmen</v>
      </c>
      <c r="AY671" s="52" t="b">
        <f t="shared" si="235"/>
        <v>0</v>
      </c>
      <c r="AZ671" s="52" t="str">
        <f t="shared" si="236"/>
        <v>10605</v>
      </c>
      <c r="BA671" s="52" t="str">
        <f>VLOOKUP(A671,'BAT Grundtabelle'!A:U,21,0)</f>
        <v>ja</v>
      </c>
      <c r="BB671" s="52" t="str">
        <f t="shared" si="237"/>
        <v>nein</v>
      </c>
      <c r="BC671" s="52" t="str">
        <f t="shared" si="238"/>
        <v>10605</v>
      </c>
      <c r="BD671" s="52" t="str">
        <f t="shared" si="239"/>
        <v>Garagenbetrieb (nur Vermietung, keine Bewachung)</v>
      </c>
      <c r="BE671" s="52" t="str">
        <f t="shared" si="240"/>
        <v>Unternehmen</v>
      </c>
      <c r="BF671" s="52">
        <f t="shared" si="241"/>
        <v>1</v>
      </c>
    </row>
    <row r="672" spans="1:58" hidden="1" x14ac:dyDescent="0.35">
      <c r="A672" s="107" t="s">
        <v>3022</v>
      </c>
      <c r="B672" s="75" t="s">
        <v>812</v>
      </c>
      <c r="C672" s="52" t="s">
        <v>3</v>
      </c>
      <c r="D672" s="52" t="s">
        <v>3</v>
      </c>
      <c r="E672" s="52" t="s">
        <v>2</v>
      </c>
      <c r="F672" s="52" t="s">
        <v>2</v>
      </c>
      <c r="G672" s="52" t="s">
        <v>2</v>
      </c>
      <c r="H672" s="52" t="s">
        <v>2</v>
      </c>
      <c r="I672" s="52" t="s">
        <v>3</v>
      </c>
      <c r="J672" s="52">
        <v>1</v>
      </c>
      <c r="K672" s="52" t="s">
        <v>2</v>
      </c>
      <c r="L672" s="52" t="s">
        <v>2</v>
      </c>
      <c r="M672" s="52" t="s">
        <v>2</v>
      </c>
      <c r="N672" s="52" t="s">
        <v>3</v>
      </c>
      <c r="P672" s="52" t="s">
        <v>4</v>
      </c>
      <c r="Q672" s="52" t="str">
        <f t="shared" si="243"/>
        <v>Nein</v>
      </c>
      <c r="R672" s="52" t="str">
        <f t="shared" si="243"/>
        <v>Nein</v>
      </c>
      <c r="S672" s="52" t="str">
        <f t="shared" si="243"/>
        <v>Nein</v>
      </c>
      <c r="T672" s="52" t="str">
        <f t="shared" si="243"/>
        <v>Nein</v>
      </c>
      <c r="U672" s="52" t="str">
        <f t="shared" si="243"/>
        <v>Nein</v>
      </c>
      <c r="V672" s="52" t="str">
        <f t="shared" si="243"/>
        <v>Nein</v>
      </c>
      <c r="W672" s="52" t="str">
        <f t="shared" si="243"/>
        <v>Nein</v>
      </c>
      <c r="X672" s="52" t="str">
        <f t="shared" si="243"/>
        <v>Nein</v>
      </c>
      <c r="Y672" s="52" t="str">
        <f t="shared" si="243"/>
        <v>Nein</v>
      </c>
      <c r="Z672" s="52" t="str">
        <f t="shared" si="243"/>
        <v>Nein</v>
      </c>
      <c r="AA672" s="52" t="str">
        <f t="shared" si="243"/>
        <v>Nein</v>
      </c>
      <c r="AB672" s="52" t="str">
        <f t="shared" si="243"/>
        <v>Nein</v>
      </c>
      <c r="AC672" s="52" t="str">
        <f t="shared" si="243"/>
        <v>Nein</v>
      </c>
      <c r="AD672" s="52" t="str">
        <f t="shared" si="243"/>
        <v>Nein</v>
      </c>
      <c r="AE672" s="52" t="str">
        <f t="shared" si="243"/>
        <v>Nein</v>
      </c>
      <c r="AF672" s="52" t="str">
        <f t="shared" si="243"/>
        <v>Nein</v>
      </c>
      <c r="AG672" s="61" t="str">
        <f>IF(Q672="Ja",VLOOKUP($Q$2,Plausis!A:E,5,0),IF(R672="Ja",VLOOKUP($R$2,Plausis!A:E,5,0),IF(T672="Ja",VLOOKUP($T$2,Plausis!A:E,5,0),IF(U672="Ja",VLOOKUP($U$2,Plausis!A:E,5,0),IF(AA672="Ja",VLOOKUP($AA$2,Plausis!A:E,5,0),IF(AC672="Ja",VLOOKUP($AC$2,Plausis!A:E,5,0),IF(AD672="Ja",VLOOKUP($AD$2,Plausis!A:E,5,0),"")))))))</f>
        <v/>
      </c>
      <c r="AH672" s="52" t="str">
        <f>IF(Y672="Ja",VLOOKUP($Y$2,Plausis!A:E,5,0),"")</f>
        <v/>
      </c>
      <c r="AI672" s="52" t="str">
        <f t="shared" si="228"/>
        <v>Ja</v>
      </c>
      <c r="AJ672" s="52" t="str">
        <f>IF(S672="Ja",VLOOKUP($S$2,Plausis!A:E,5,0),IF(V672="Ja",VLOOKUP($V$2,Plausis!A:E,5,0),IF(X672="Ja",VLOOKUP($X$2,Plausis!A:E,5,0),"")))</f>
        <v/>
      </c>
      <c r="AL672" s="52" t="s">
        <v>2</v>
      </c>
      <c r="AM672" s="114">
        <v>45531</v>
      </c>
      <c r="AN672" s="52" t="s">
        <v>4467</v>
      </c>
      <c r="AO672" s="52" t="str">
        <f>VLOOKUP(B672,'BAT Grundtabelle'!B:T,19,0)</f>
        <v>ja</v>
      </c>
      <c r="AP672" s="105" t="str">
        <f t="shared" si="229"/>
        <v>10606</v>
      </c>
      <c r="AQ672" s="52" t="str">
        <f t="shared" si="230"/>
        <v>Garagenbetrieb (ohne Tankstelle, Reparatur)</v>
      </c>
      <c r="AR672" s="52" t="b">
        <f t="shared" si="244"/>
        <v>0</v>
      </c>
      <c r="AS672" s="52" t="b">
        <f t="shared" si="244"/>
        <v>0</v>
      </c>
      <c r="AT672" s="52" t="b">
        <f t="shared" si="244"/>
        <v>0</v>
      </c>
      <c r="AU672" s="52">
        <f t="shared" si="232"/>
        <v>1</v>
      </c>
      <c r="AW672" s="52" t="b">
        <f t="shared" si="233"/>
        <v>0</v>
      </c>
      <c r="AX672" s="52" t="str">
        <f t="shared" si="234"/>
        <v>Unternehmen</v>
      </c>
      <c r="AY672" s="52" t="b">
        <f t="shared" si="235"/>
        <v>0</v>
      </c>
      <c r="AZ672" s="52" t="str">
        <f t="shared" si="236"/>
        <v>10606</v>
      </c>
      <c r="BA672" s="52" t="str">
        <f>VLOOKUP(A672,'BAT Grundtabelle'!A:U,21,0)</f>
        <v>ja</v>
      </c>
      <c r="BB672" s="52" t="str">
        <f t="shared" si="237"/>
        <v>nein</v>
      </c>
      <c r="BC672" s="52" t="str">
        <f t="shared" si="238"/>
        <v>10606</v>
      </c>
      <c r="BD672" s="52" t="str">
        <f t="shared" si="239"/>
        <v>Garagenbetrieb (ohne Tankstelle, Reparatur)</v>
      </c>
      <c r="BE672" s="52" t="str">
        <f t="shared" si="240"/>
        <v>Unternehmen</v>
      </c>
      <c r="BF672" s="52">
        <f t="shared" si="241"/>
        <v>1</v>
      </c>
    </row>
    <row r="673" spans="1:58" hidden="1" x14ac:dyDescent="0.35">
      <c r="A673" s="107" t="s">
        <v>3023</v>
      </c>
      <c r="B673" s="75" t="s">
        <v>167</v>
      </c>
      <c r="C673" s="52" t="s">
        <v>3</v>
      </c>
      <c r="D673" s="52" t="s">
        <v>3</v>
      </c>
      <c r="E673" s="52" t="s">
        <v>2</v>
      </c>
      <c r="F673" s="52" t="s">
        <v>2</v>
      </c>
      <c r="G673" s="52" t="s">
        <v>2</v>
      </c>
      <c r="H673" s="52" t="s">
        <v>2</v>
      </c>
      <c r="I673" s="52" t="s">
        <v>3</v>
      </c>
      <c r="J673" s="52">
        <v>1</v>
      </c>
      <c r="K673" s="52" t="s">
        <v>2</v>
      </c>
      <c r="L673" s="52" t="s">
        <v>2</v>
      </c>
      <c r="M673" s="52" t="s">
        <v>2</v>
      </c>
      <c r="N673" s="52" t="s">
        <v>3</v>
      </c>
      <c r="P673" s="52" t="s">
        <v>4</v>
      </c>
      <c r="Q673" s="52" t="str">
        <f t="shared" ref="Q673:AF682" si="245">IF(ISERROR(FIND(Q$2,$P673,1)),"Nein","Ja")</f>
        <v>Nein</v>
      </c>
      <c r="R673" s="52" t="str">
        <f t="shared" si="245"/>
        <v>Nein</v>
      </c>
      <c r="S673" s="52" t="str">
        <f t="shared" si="245"/>
        <v>Nein</v>
      </c>
      <c r="T673" s="52" t="str">
        <f t="shared" si="245"/>
        <v>Nein</v>
      </c>
      <c r="U673" s="52" t="str">
        <f t="shared" si="245"/>
        <v>Nein</v>
      </c>
      <c r="V673" s="52" t="str">
        <f t="shared" si="245"/>
        <v>Nein</v>
      </c>
      <c r="W673" s="52" t="str">
        <f t="shared" si="245"/>
        <v>Nein</v>
      </c>
      <c r="X673" s="52" t="str">
        <f t="shared" si="245"/>
        <v>Nein</v>
      </c>
      <c r="Y673" s="52" t="str">
        <f t="shared" si="245"/>
        <v>Nein</v>
      </c>
      <c r="Z673" s="52" t="str">
        <f t="shared" si="245"/>
        <v>Nein</v>
      </c>
      <c r="AA673" s="52" t="str">
        <f t="shared" si="245"/>
        <v>Nein</v>
      </c>
      <c r="AB673" s="52" t="str">
        <f t="shared" si="245"/>
        <v>Nein</v>
      </c>
      <c r="AC673" s="52" t="str">
        <f t="shared" si="245"/>
        <v>Nein</v>
      </c>
      <c r="AD673" s="52" t="str">
        <f t="shared" si="245"/>
        <v>Nein</v>
      </c>
      <c r="AE673" s="52" t="str">
        <f t="shared" si="245"/>
        <v>Nein</v>
      </c>
      <c r="AF673" s="52" t="str">
        <f t="shared" si="245"/>
        <v>Nein</v>
      </c>
      <c r="AG673" s="61" t="str">
        <f>IF(Q673="Ja",VLOOKUP($Q$2,Plausis!A:E,5,0),IF(R673="Ja",VLOOKUP($R$2,Plausis!A:E,5,0),IF(T673="Ja",VLOOKUP($T$2,Plausis!A:E,5,0),IF(U673="Ja",VLOOKUP($U$2,Plausis!A:E,5,0),IF(AA673="Ja",VLOOKUP($AA$2,Plausis!A:E,5,0),IF(AC673="Ja",VLOOKUP($AC$2,Plausis!A:E,5,0),IF(AD673="Ja",VLOOKUP($AD$2,Plausis!A:E,5,0),"")))))))</f>
        <v/>
      </c>
      <c r="AH673" s="52" t="str">
        <f>IF(Y673="Ja",VLOOKUP($Y$2,Plausis!A:E,5,0),"")</f>
        <v/>
      </c>
      <c r="AI673" s="52" t="str">
        <f t="shared" si="228"/>
        <v>Ja</v>
      </c>
      <c r="AJ673" s="52" t="str">
        <f>IF(S673="Ja",VLOOKUP($S$2,Plausis!A:E,5,0),IF(V673="Ja",VLOOKUP($V$2,Plausis!A:E,5,0),IF(X673="Ja",VLOOKUP($X$2,Plausis!A:E,5,0),"")))</f>
        <v/>
      </c>
      <c r="AL673" s="52" t="s">
        <v>2</v>
      </c>
      <c r="AM673" s="114">
        <v>45531</v>
      </c>
      <c r="AN673" s="52" t="s">
        <v>4467</v>
      </c>
      <c r="AO673" s="52" t="str">
        <f>VLOOKUP(B673,'BAT Grundtabelle'!B:T,19,0)</f>
        <v>ja</v>
      </c>
      <c r="AP673" s="105" t="str">
        <f t="shared" si="229"/>
        <v>10607</v>
      </c>
      <c r="AQ673" s="52" t="str">
        <f t="shared" si="230"/>
        <v>Garderobenverleih</v>
      </c>
      <c r="AR673" s="52" t="b">
        <f t="shared" si="244"/>
        <v>0</v>
      </c>
      <c r="AS673" s="52" t="b">
        <f t="shared" si="244"/>
        <v>0</v>
      </c>
      <c r="AT673" s="52" t="b">
        <f t="shared" si="244"/>
        <v>0</v>
      </c>
      <c r="AU673" s="52">
        <f t="shared" si="232"/>
        <v>1</v>
      </c>
      <c r="AW673" s="52" t="b">
        <f t="shared" si="233"/>
        <v>0</v>
      </c>
      <c r="AX673" s="52" t="str">
        <f t="shared" si="234"/>
        <v>Unternehmen</v>
      </c>
      <c r="AY673" s="52" t="b">
        <f t="shared" si="235"/>
        <v>0</v>
      </c>
      <c r="AZ673" s="52" t="str">
        <f t="shared" si="236"/>
        <v>10607</v>
      </c>
      <c r="BA673" s="52" t="str">
        <f>VLOOKUP(A673,'BAT Grundtabelle'!A:U,21,0)</f>
        <v>ja</v>
      </c>
      <c r="BB673" s="52" t="str">
        <f t="shared" si="237"/>
        <v>nein</v>
      </c>
      <c r="BC673" s="52" t="str">
        <f t="shared" si="238"/>
        <v>10607</v>
      </c>
      <c r="BD673" s="52" t="str">
        <f t="shared" si="239"/>
        <v>Garderobenverleih</v>
      </c>
      <c r="BE673" s="52" t="str">
        <f t="shared" si="240"/>
        <v>Unternehmen</v>
      </c>
      <c r="BF673" s="52">
        <f t="shared" si="241"/>
        <v>1</v>
      </c>
    </row>
    <row r="674" spans="1:58" hidden="1" x14ac:dyDescent="0.35">
      <c r="A674" s="107" t="s">
        <v>3024</v>
      </c>
      <c r="B674" s="75" t="s">
        <v>1777</v>
      </c>
      <c r="C674" s="52" t="s">
        <v>3</v>
      </c>
      <c r="D674" s="52" t="s">
        <v>3</v>
      </c>
      <c r="E674" s="52" t="s">
        <v>2</v>
      </c>
      <c r="F674" s="52" t="s">
        <v>2</v>
      </c>
      <c r="G674" s="52" t="s">
        <v>2</v>
      </c>
      <c r="H674" s="52" t="s">
        <v>2</v>
      </c>
      <c r="I674" s="52" t="s">
        <v>3</v>
      </c>
      <c r="J674" s="52">
        <v>1</v>
      </c>
      <c r="K674" s="52" t="s">
        <v>2</v>
      </c>
      <c r="L674" s="52" t="s">
        <v>2</v>
      </c>
      <c r="M674" s="52" t="s">
        <v>2</v>
      </c>
      <c r="N674" s="52" t="s">
        <v>3</v>
      </c>
      <c r="P674" s="52" t="s">
        <v>4</v>
      </c>
      <c r="Q674" s="52" t="str">
        <f t="shared" si="245"/>
        <v>Nein</v>
      </c>
      <c r="R674" s="52" t="str">
        <f t="shared" si="245"/>
        <v>Nein</v>
      </c>
      <c r="S674" s="52" t="str">
        <f t="shared" si="245"/>
        <v>Nein</v>
      </c>
      <c r="T674" s="52" t="str">
        <f t="shared" si="245"/>
        <v>Nein</v>
      </c>
      <c r="U674" s="52" t="str">
        <f t="shared" si="245"/>
        <v>Nein</v>
      </c>
      <c r="V674" s="52" t="str">
        <f t="shared" si="245"/>
        <v>Nein</v>
      </c>
      <c r="W674" s="52" t="str">
        <f t="shared" si="245"/>
        <v>Nein</v>
      </c>
      <c r="X674" s="52" t="str">
        <f t="shared" si="245"/>
        <v>Nein</v>
      </c>
      <c r="Y674" s="52" t="str">
        <f t="shared" si="245"/>
        <v>Nein</v>
      </c>
      <c r="Z674" s="52" t="str">
        <f t="shared" si="245"/>
        <v>Nein</v>
      </c>
      <c r="AA674" s="52" t="str">
        <f t="shared" si="245"/>
        <v>Nein</v>
      </c>
      <c r="AB674" s="52" t="str">
        <f t="shared" si="245"/>
        <v>Nein</v>
      </c>
      <c r="AC674" s="52" t="str">
        <f t="shared" si="245"/>
        <v>Nein</v>
      </c>
      <c r="AD674" s="52" t="str">
        <f t="shared" si="245"/>
        <v>Nein</v>
      </c>
      <c r="AE674" s="52" t="str">
        <f t="shared" si="245"/>
        <v>Nein</v>
      </c>
      <c r="AF674" s="52" t="str">
        <f t="shared" si="245"/>
        <v>Nein</v>
      </c>
      <c r="AG674" s="61" t="str">
        <f>IF(Q674="Ja",VLOOKUP($Q$2,Plausis!A:E,5,0),IF(R674="Ja",VLOOKUP($R$2,Plausis!A:E,5,0),IF(T674="Ja",VLOOKUP($T$2,Plausis!A:E,5,0),IF(U674="Ja",VLOOKUP($U$2,Plausis!A:E,5,0),IF(AA674="Ja",VLOOKUP($AA$2,Plausis!A:E,5,0),IF(AC674="Ja",VLOOKUP($AC$2,Plausis!A:E,5,0),IF(AD674="Ja",VLOOKUP($AD$2,Plausis!A:E,5,0),"")))))))</f>
        <v/>
      </c>
      <c r="AH674" s="52" t="str">
        <f>IF(Y674="Ja",VLOOKUP($Y$2,Plausis!A:E,5,0),"")</f>
        <v/>
      </c>
      <c r="AI674" s="52" t="str">
        <f t="shared" si="228"/>
        <v>Ja</v>
      </c>
      <c r="AJ674" s="52" t="str">
        <f>IF(S674="Ja",VLOOKUP($S$2,Plausis!A:E,5,0),IF(V674="Ja",VLOOKUP($V$2,Plausis!A:E,5,0),IF(X674="Ja",VLOOKUP($X$2,Plausis!A:E,5,0),"")))</f>
        <v/>
      </c>
      <c r="AL674" s="52" t="s">
        <v>2</v>
      </c>
      <c r="AM674" s="114">
        <v>45531</v>
      </c>
      <c r="AN674" s="52" t="s">
        <v>4467</v>
      </c>
      <c r="AO674" s="52" t="str">
        <f>VLOOKUP(B674,'BAT Grundtabelle'!B:T,19,0)</f>
        <v>ja</v>
      </c>
      <c r="AP674" s="105" t="str">
        <f t="shared" si="229"/>
        <v>10608</v>
      </c>
      <c r="AQ674" s="52" t="str">
        <f t="shared" si="230"/>
        <v>Gardineneinzelhandel mit/ohne Montage</v>
      </c>
      <c r="AR674" s="52" t="b">
        <f t="shared" si="244"/>
        <v>0</v>
      </c>
      <c r="AS674" s="52" t="b">
        <f t="shared" si="244"/>
        <v>0</v>
      </c>
      <c r="AT674" s="52" t="b">
        <f t="shared" si="244"/>
        <v>0</v>
      </c>
      <c r="AU674" s="52">
        <f t="shared" si="232"/>
        <v>1</v>
      </c>
      <c r="AW674" s="52" t="b">
        <f t="shared" si="233"/>
        <v>0</v>
      </c>
      <c r="AX674" s="52" t="str">
        <f t="shared" si="234"/>
        <v>Unternehmen</v>
      </c>
      <c r="AY674" s="52" t="b">
        <f t="shared" si="235"/>
        <v>0</v>
      </c>
      <c r="AZ674" s="52" t="str">
        <f t="shared" si="236"/>
        <v>10608</v>
      </c>
      <c r="BA674" s="52" t="str">
        <f>VLOOKUP(A674,'BAT Grundtabelle'!A:U,21,0)</f>
        <v>ja</v>
      </c>
      <c r="BB674" s="52" t="str">
        <f t="shared" si="237"/>
        <v>nein</v>
      </c>
      <c r="BC674" s="52" t="str">
        <f t="shared" si="238"/>
        <v>10608</v>
      </c>
      <c r="BD674" s="52" t="str">
        <f t="shared" si="239"/>
        <v>Gardineneinzelhandel mit/ohne Montage</v>
      </c>
      <c r="BE674" s="52" t="str">
        <f t="shared" si="240"/>
        <v>Unternehmen</v>
      </c>
      <c r="BF674" s="52">
        <f t="shared" si="241"/>
        <v>1</v>
      </c>
    </row>
    <row r="675" spans="1:58" hidden="1" x14ac:dyDescent="0.35">
      <c r="A675" s="107" t="s">
        <v>3025</v>
      </c>
      <c r="B675" s="75" t="s">
        <v>1527</v>
      </c>
      <c r="C675" s="52" t="s">
        <v>3</v>
      </c>
      <c r="D675" s="52" t="s">
        <v>3</v>
      </c>
      <c r="E675" s="52" t="s">
        <v>2</v>
      </c>
      <c r="F675" s="52" t="s">
        <v>2</v>
      </c>
      <c r="G675" s="52" t="s">
        <v>2</v>
      </c>
      <c r="H675" s="52" t="s">
        <v>2</v>
      </c>
      <c r="I675" s="52" t="s">
        <v>3</v>
      </c>
      <c r="J675" s="52">
        <v>1</v>
      </c>
      <c r="K675" s="52" t="s">
        <v>2</v>
      </c>
      <c r="L675" s="52" t="s">
        <v>2</v>
      </c>
      <c r="M675" s="52" t="s">
        <v>2</v>
      </c>
      <c r="N675" s="52" t="s">
        <v>3</v>
      </c>
      <c r="P675" s="52" t="s">
        <v>4</v>
      </c>
      <c r="Q675" s="52" t="str">
        <f t="shared" si="245"/>
        <v>Nein</v>
      </c>
      <c r="R675" s="52" t="str">
        <f t="shared" si="245"/>
        <v>Nein</v>
      </c>
      <c r="S675" s="52" t="str">
        <f t="shared" si="245"/>
        <v>Nein</v>
      </c>
      <c r="T675" s="52" t="str">
        <f t="shared" si="245"/>
        <v>Nein</v>
      </c>
      <c r="U675" s="52" t="str">
        <f t="shared" si="245"/>
        <v>Nein</v>
      </c>
      <c r="V675" s="52" t="str">
        <f t="shared" si="245"/>
        <v>Nein</v>
      </c>
      <c r="W675" s="52" t="str">
        <f t="shared" si="245"/>
        <v>Nein</v>
      </c>
      <c r="X675" s="52" t="str">
        <f t="shared" si="245"/>
        <v>Nein</v>
      </c>
      <c r="Y675" s="52" t="str">
        <f t="shared" si="245"/>
        <v>Nein</v>
      </c>
      <c r="Z675" s="52" t="str">
        <f t="shared" si="245"/>
        <v>Nein</v>
      </c>
      <c r="AA675" s="52" t="str">
        <f t="shared" si="245"/>
        <v>Nein</v>
      </c>
      <c r="AB675" s="52" t="str">
        <f t="shared" si="245"/>
        <v>Nein</v>
      </c>
      <c r="AC675" s="52" t="str">
        <f t="shared" si="245"/>
        <v>Nein</v>
      </c>
      <c r="AD675" s="52" t="str">
        <f t="shared" si="245"/>
        <v>Nein</v>
      </c>
      <c r="AE675" s="52" t="str">
        <f t="shared" si="245"/>
        <v>Nein</v>
      </c>
      <c r="AF675" s="52" t="str">
        <f t="shared" si="245"/>
        <v>Nein</v>
      </c>
      <c r="AG675" s="61" t="str">
        <f>IF(Q675="Ja",VLOOKUP($Q$2,Plausis!A:E,5,0),IF(R675="Ja",VLOOKUP($R$2,Plausis!A:E,5,0),IF(T675="Ja",VLOOKUP($T$2,Plausis!A:E,5,0),IF(U675="Ja",VLOOKUP($U$2,Plausis!A:E,5,0),IF(AA675="Ja",VLOOKUP($AA$2,Plausis!A:E,5,0),IF(AC675="Ja",VLOOKUP($AC$2,Plausis!A:E,5,0),IF(AD675="Ja",VLOOKUP($AD$2,Plausis!A:E,5,0),"")))))))</f>
        <v/>
      </c>
      <c r="AH675" s="52" t="str">
        <f>IF(Y675="Ja",VLOOKUP($Y$2,Plausis!A:E,5,0),"")</f>
        <v/>
      </c>
      <c r="AI675" s="52" t="str">
        <f t="shared" si="228"/>
        <v>Ja</v>
      </c>
      <c r="AJ675" s="52" t="str">
        <f>IF(S675="Ja",VLOOKUP($S$2,Plausis!A:E,5,0),IF(V675="Ja",VLOOKUP($V$2,Plausis!A:E,5,0),IF(X675="Ja",VLOOKUP($X$2,Plausis!A:E,5,0),"")))</f>
        <v/>
      </c>
      <c r="AL675" s="52" t="s">
        <v>2</v>
      </c>
      <c r="AM675" s="114">
        <v>45531</v>
      </c>
      <c r="AN675" s="52" t="s">
        <v>4467</v>
      </c>
      <c r="AO675" s="52" t="str">
        <f>VLOOKUP(B675,'BAT Grundtabelle'!B:T,19,0)</f>
        <v>ja</v>
      </c>
      <c r="AP675" s="105" t="str">
        <f t="shared" si="229"/>
        <v>10609</v>
      </c>
      <c r="AQ675" s="52" t="str">
        <f t="shared" si="230"/>
        <v>Garnhersteller</v>
      </c>
      <c r="AR675" s="52" t="b">
        <f t="shared" si="244"/>
        <v>0</v>
      </c>
      <c r="AS675" s="52" t="b">
        <f t="shared" si="244"/>
        <v>0</v>
      </c>
      <c r="AT675" s="52" t="b">
        <f t="shared" si="244"/>
        <v>0</v>
      </c>
      <c r="AU675" s="52">
        <f t="shared" si="232"/>
        <v>1</v>
      </c>
      <c r="AW675" s="52" t="b">
        <f t="shared" si="233"/>
        <v>0</v>
      </c>
      <c r="AX675" s="52" t="str">
        <f t="shared" si="234"/>
        <v>Unternehmen</v>
      </c>
      <c r="AY675" s="52" t="b">
        <f t="shared" si="235"/>
        <v>0</v>
      </c>
      <c r="AZ675" s="52" t="str">
        <f t="shared" si="236"/>
        <v>10609</v>
      </c>
      <c r="BA675" s="52" t="str">
        <f>VLOOKUP(A675,'BAT Grundtabelle'!A:U,21,0)</f>
        <v>ja</v>
      </c>
      <c r="BB675" s="52" t="str">
        <f t="shared" si="237"/>
        <v>nein</v>
      </c>
      <c r="BC675" s="52" t="str">
        <f t="shared" si="238"/>
        <v>10609</v>
      </c>
      <c r="BD675" s="52" t="str">
        <f t="shared" si="239"/>
        <v>Garnhersteller</v>
      </c>
      <c r="BE675" s="52" t="str">
        <f t="shared" si="240"/>
        <v>Unternehmen</v>
      </c>
      <c r="BF675" s="52">
        <f t="shared" si="241"/>
        <v>1</v>
      </c>
    </row>
    <row r="676" spans="1:58" hidden="1" x14ac:dyDescent="0.35">
      <c r="A676" s="107" t="s">
        <v>3026</v>
      </c>
      <c r="B676" s="75" t="s">
        <v>1754</v>
      </c>
      <c r="C676" s="52" t="s">
        <v>3</v>
      </c>
      <c r="D676" s="52" t="s">
        <v>3</v>
      </c>
      <c r="E676" s="52" t="s">
        <v>2</v>
      </c>
      <c r="F676" s="52" t="s">
        <v>2</v>
      </c>
      <c r="G676" s="52" t="s">
        <v>2</v>
      </c>
      <c r="H676" s="52" t="s">
        <v>2</v>
      </c>
      <c r="I676" s="52" t="s">
        <v>3</v>
      </c>
      <c r="J676" s="52">
        <v>1</v>
      </c>
      <c r="K676" s="52" t="s">
        <v>2</v>
      </c>
      <c r="L676" s="52" t="s">
        <v>2</v>
      </c>
      <c r="M676" s="52" t="s">
        <v>2</v>
      </c>
      <c r="N676" s="52" t="s">
        <v>3</v>
      </c>
      <c r="P676" s="52" t="s">
        <v>4</v>
      </c>
      <c r="Q676" s="56" t="str">
        <f t="shared" si="245"/>
        <v>Nein</v>
      </c>
      <c r="R676" s="56" t="str">
        <f t="shared" si="245"/>
        <v>Nein</v>
      </c>
      <c r="S676" s="52" t="str">
        <f t="shared" si="245"/>
        <v>Nein</v>
      </c>
      <c r="T676" s="56" t="str">
        <f t="shared" si="245"/>
        <v>Nein</v>
      </c>
      <c r="U676" s="56" t="str">
        <f t="shared" si="245"/>
        <v>Nein</v>
      </c>
      <c r="V676" s="52" t="str">
        <f t="shared" si="245"/>
        <v>Nein</v>
      </c>
      <c r="W676" s="52" t="str">
        <f t="shared" si="245"/>
        <v>Nein</v>
      </c>
      <c r="X676" s="52" t="str">
        <f t="shared" si="245"/>
        <v>Nein</v>
      </c>
      <c r="Y676" s="58" t="str">
        <f t="shared" si="245"/>
        <v>Nein</v>
      </c>
      <c r="Z676" s="52" t="str">
        <f t="shared" si="245"/>
        <v>Nein</v>
      </c>
      <c r="AA676" s="56" t="str">
        <f t="shared" si="245"/>
        <v>Nein</v>
      </c>
      <c r="AB676" s="52" t="str">
        <f t="shared" si="245"/>
        <v>Nein</v>
      </c>
      <c r="AC676" s="56" t="str">
        <f t="shared" si="245"/>
        <v>Nein</v>
      </c>
      <c r="AD676" s="56" t="str">
        <f t="shared" si="245"/>
        <v>Nein</v>
      </c>
      <c r="AE676" s="52" t="str">
        <f t="shared" si="245"/>
        <v>Nein</v>
      </c>
      <c r="AF676" s="52" t="str">
        <f t="shared" si="245"/>
        <v>Nein</v>
      </c>
      <c r="AG676" s="61" t="str">
        <f>IF(Q676="Ja",VLOOKUP($Q$2,Plausis!A:E,5,0),IF(R676="Ja",VLOOKUP($R$2,Plausis!A:E,5,0),IF(T676="Ja",VLOOKUP($T$2,Plausis!A:E,5,0),IF(U676="Ja",VLOOKUP($U$2,Plausis!A:E,5,0),IF(AA676="Ja",VLOOKUP($AA$2,Plausis!A:E,5,0),IF(AC676="Ja",VLOOKUP($AC$2,Plausis!A:E,5,0),IF(AD676="Ja",VLOOKUP($AD$2,Plausis!A:E,5,0),"")))))))</f>
        <v/>
      </c>
      <c r="AH676" s="52" t="str">
        <f>IF(Y676="Ja",VLOOKUP($Y$2,Plausis!A:E,5,0),"")</f>
        <v/>
      </c>
      <c r="AI676" s="52" t="str">
        <f t="shared" si="228"/>
        <v>Ja</v>
      </c>
      <c r="AJ676" s="52" t="str">
        <f>IF(S676="Ja",VLOOKUP($S$2,Plausis!A:E,5,0),IF(V676="Ja",VLOOKUP($V$2,Plausis!A:E,5,0),IF(X676="Ja",VLOOKUP($X$2,Plausis!A:E,5,0),"")))</f>
        <v/>
      </c>
      <c r="AL676" s="52" t="s">
        <v>2</v>
      </c>
      <c r="AM676" s="114">
        <v>45531</v>
      </c>
      <c r="AN676" s="52" t="s">
        <v>4467</v>
      </c>
      <c r="AO676" s="52" t="str">
        <f>VLOOKUP(B676,'BAT Grundtabelle'!B:T,19,0)</f>
        <v>ja</v>
      </c>
      <c r="AP676" s="105" t="str">
        <f t="shared" si="229"/>
        <v>10610</v>
      </c>
      <c r="AQ676" s="52" t="str">
        <f t="shared" si="230"/>
        <v>Garten- und Landschaftsarchitekt</v>
      </c>
      <c r="AR676" s="52" t="b">
        <f t="shared" si="244"/>
        <v>0</v>
      </c>
      <c r="AS676" s="52" t="b">
        <f t="shared" si="244"/>
        <v>0</v>
      </c>
      <c r="AT676" s="52" t="b">
        <f t="shared" si="244"/>
        <v>0</v>
      </c>
      <c r="AU676" s="52">
        <f t="shared" si="232"/>
        <v>1</v>
      </c>
      <c r="AW676" s="52" t="b">
        <f t="shared" si="233"/>
        <v>0</v>
      </c>
      <c r="AX676" s="52" t="str">
        <f t="shared" si="234"/>
        <v>Unternehmen</v>
      </c>
      <c r="AY676" s="52" t="b">
        <f t="shared" si="235"/>
        <v>0</v>
      </c>
      <c r="AZ676" s="52" t="str">
        <f t="shared" si="236"/>
        <v>10610</v>
      </c>
      <c r="BA676" s="52" t="str">
        <f>VLOOKUP(A676,'BAT Grundtabelle'!A:U,21,0)</f>
        <v>ja</v>
      </c>
      <c r="BB676" s="52" t="str">
        <f t="shared" si="237"/>
        <v>nein</v>
      </c>
      <c r="BC676" s="52" t="str">
        <f t="shared" si="238"/>
        <v>10610</v>
      </c>
      <c r="BD676" s="52" t="str">
        <f t="shared" si="239"/>
        <v>Garten- und Landschaftsarchitekt</v>
      </c>
      <c r="BE676" s="52" t="str">
        <f t="shared" si="240"/>
        <v>Unternehmen</v>
      </c>
      <c r="BF676" s="52">
        <f t="shared" si="241"/>
        <v>1</v>
      </c>
    </row>
    <row r="677" spans="1:58" hidden="1" x14ac:dyDescent="0.35">
      <c r="A677" s="107" t="s">
        <v>3027</v>
      </c>
      <c r="B677" s="75" t="s">
        <v>2312</v>
      </c>
      <c r="C677" s="52" t="s">
        <v>3</v>
      </c>
      <c r="D677" s="52" t="s">
        <v>3</v>
      </c>
      <c r="E677" s="52" t="s">
        <v>2</v>
      </c>
      <c r="F677" s="52" t="s">
        <v>2</v>
      </c>
      <c r="G677" s="52" t="s">
        <v>2</v>
      </c>
      <c r="H677" s="52" t="s">
        <v>2</v>
      </c>
      <c r="I677" s="52" t="s">
        <v>3</v>
      </c>
      <c r="J677" s="52">
        <v>1</v>
      </c>
      <c r="K677" s="52" t="s">
        <v>2</v>
      </c>
      <c r="L677" s="52" t="s">
        <v>2</v>
      </c>
      <c r="M677" s="52" t="s">
        <v>2</v>
      </c>
      <c r="N677" s="52" t="s">
        <v>3</v>
      </c>
      <c r="P677" s="52" t="s">
        <v>4</v>
      </c>
      <c r="Q677" s="52" t="str">
        <f t="shared" si="245"/>
        <v>Nein</v>
      </c>
      <c r="R677" s="52" t="str">
        <f t="shared" si="245"/>
        <v>Nein</v>
      </c>
      <c r="S677" s="52" t="str">
        <f t="shared" si="245"/>
        <v>Nein</v>
      </c>
      <c r="T677" s="52" t="str">
        <f t="shared" si="245"/>
        <v>Nein</v>
      </c>
      <c r="U677" s="52" t="str">
        <f t="shared" si="245"/>
        <v>Nein</v>
      </c>
      <c r="V677" s="52" t="str">
        <f t="shared" si="245"/>
        <v>Nein</v>
      </c>
      <c r="W677" s="52" t="str">
        <f t="shared" si="245"/>
        <v>Nein</v>
      </c>
      <c r="X677" s="52" t="str">
        <f t="shared" si="245"/>
        <v>Nein</v>
      </c>
      <c r="Y677" s="52" t="str">
        <f t="shared" si="245"/>
        <v>Nein</v>
      </c>
      <c r="Z677" s="52" t="str">
        <f t="shared" si="245"/>
        <v>Nein</v>
      </c>
      <c r="AA677" s="52" t="str">
        <f t="shared" si="245"/>
        <v>Nein</v>
      </c>
      <c r="AB677" s="52" t="str">
        <f t="shared" si="245"/>
        <v>Nein</v>
      </c>
      <c r="AC677" s="52" t="str">
        <f t="shared" si="245"/>
        <v>Nein</v>
      </c>
      <c r="AD677" s="52" t="str">
        <f t="shared" si="245"/>
        <v>Nein</v>
      </c>
      <c r="AE677" s="52" t="str">
        <f t="shared" si="245"/>
        <v>Nein</v>
      </c>
      <c r="AF677" s="52" t="str">
        <f t="shared" si="245"/>
        <v>Nein</v>
      </c>
      <c r="AG677" s="61" t="str">
        <f>IF(Q677="Ja",VLOOKUP($Q$2,Plausis!A:E,5,0),IF(R677="Ja",VLOOKUP($R$2,Plausis!A:E,5,0),IF(T677="Ja",VLOOKUP($T$2,Plausis!A:E,5,0),IF(U677="Ja",VLOOKUP($U$2,Plausis!A:E,5,0),IF(AA677="Ja",VLOOKUP($AA$2,Plausis!A:E,5,0),IF(AC677="Ja",VLOOKUP($AC$2,Plausis!A:E,5,0),IF(AD677="Ja",VLOOKUP($AD$2,Plausis!A:E,5,0),"")))))))</f>
        <v/>
      </c>
      <c r="AH677" s="52" t="str">
        <f>IF(Y677="Ja",VLOOKUP($Y$2,Plausis!A:E,5,0),"")</f>
        <v/>
      </c>
      <c r="AI677" s="52" t="str">
        <f t="shared" si="228"/>
        <v>Ja</v>
      </c>
      <c r="AJ677" s="52" t="str">
        <f>IF(S677="Ja",VLOOKUP($S$2,Plausis!A:E,5,0),IF(V677="Ja",VLOOKUP($V$2,Plausis!A:E,5,0),IF(X677="Ja",VLOOKUP($X$2,Plausis!A:E,5,0),"")))</f>
        <v/>
      </c>
      <c r="AL677" s="52" t="s">
        <v>3</v>
      </c>
      <c r="AM677" s="114">
        <v>45531</v>
      </c>
      <c r="AN677" s="52" t="s">
        <v>4467</v>
      </c>
      <c r="AO677" s="52" t="str">
        <f>VLOOKUP(B677,'BAT Grundtabelle'!B:T,19,0)</f>
        <v>ja</v>
      </c>
      <c r="AP677" s="105" t="str">
        <f t="shared" si="229"/>
        <v>7886</v>
      </c>
      <c r="AQ677" s="52" t="str">
        <f t="shared" si="230"/>
        <v>Garten- und Landschaftsbaubetrieb</v>
      </c>
      <c r="AR677" s="52" t="b">
        <f t="shared" si="244"/>
        <v>0</v>
      </c>
      <c r="AS677" s="52" t="b">
        <f t="shared" si="244"/>
        <v>0</v>
      </c>
      <c r="AT677" s="52" t="b">
        <f t="shared" si="244"/>
        <v>0</v>
      </c>
      <c r="AU677" s="52">
        <f t="shared" si="232"/>
        <v>1</v>
      </c>
      <c r="AW677" s="52" t="b">
        <f t="shared" si="233"/>
        <v>0</v>
      </c>
      <c r="AX677" s="52" t="str">
        <f t="shared" si="234"/>
        <v>Unternehmen</v>
      </c>
      <c r="AY677" s="52" t="b">
        <f t="shared" si="235"/>
        <v>0</v>
      </c>
      <c r="AZ677" s="52" t="str">
        <f t="shared" si="236"/>
        <v>7886</v>
      </c>
      <c r="BA677" s="52" t="str">
        <f>VLOOKUP(A677,'BAT Grundtabelle'!A:U,21,0)</f>
        <v>ja</v>
      </c>
      <c r="BB677" s="52" t="str">
        <f t="shared" si="237"/>
        <v>nein</v>
      </c>
      <c r="BC677" s="52" t="str">
        <f t="shared" si="238"/>
        <v>7886</v>
      </c>
      <c r="BD677" s="52" t="str">
        <f t="shared" si="239"/>
        <v>Garten- und Landschaftsbaubetrieb</v>
      </c>
      <c r="BE677" s="52" t="str">
        <f t="shared" si="240"/>
        <v>Unternehmen</v>
      </c>
      <c r="BF677" s="52">
        <f t="shared" si="241"/>
        <v>1</v>
      </c>
    </row>
    <row r="678" spans="1:58" hidden="1" x14ac:dyDescent="0.35">
      <c r="A678" s="107" t="s">
        <v>3028</v>
      </c>
      <c r="B678" s="75" t="s">
        <v>1958</v>
      </c>
      <c r="C678" s="52" t="s">
        <v>2</v>
      </c>
      <c r="D678" s="52" t="s">
        <v>2</v>
      </c>
      <c r="E678" s="52" t="s">
        <v>2</v>
      </c>
      <c r="F678" s="52" t="s">
        <v>2</v>
      </c>
      <c r="G678" s="52" t="s">
        <v>2</v>
      </c>
      <c r="H678" s="52" t="s">
        <v>2</v>
      </c>
      <c r="I678" s="52" t="s">
        <v>2</v>
      </c>
      <c r="J678" s="52" t="s">
        <v>2</v>
      </c>
      <c r="K678" s="52" t="s">
        <v>2</v>
      </c>
      <c r="L678" s="52" t="s">
        <v>2</v>
      </c>
      <c r="M678" s="52" t="s">
        <v>2</v>
      </c>
      <c r="N678" s="52" t="s">
        <v>2</v>
      </c>
      <c r="O678" s="52" t="s">
        <v>2412</v>
      </c>
      <c r="Q678" s="52" t="str">
        <f t="shared" si="245"/>
        <v>Nein</v>
      </c>
      <c r="R678" s="52" t="str">
        <f t="shared" si="245"/>
        <v>Nein</v>
      </c>
      <c r="S678" s="52" t="str">
        <f t="shared" si="245"/>
        <v>Nein</v>
      </c>
      <c r="T678" s="52" t="str">
        <f t="shared" si="245"/>
        <v>Nein</v>
      </c>
      <c r="U678" s="52" t="str">
        <f t="shared" si="245"/>
        <v>Nein</v>
      </c>
      <c r="V678" s="52" t="str">
        <f t="shared" si="245"/>
        <v>Nein</v>
      </c>
      <c r="W678" s="52" t="str">
        <f t="shared" si="245"/>
        <v>Nein</v>
      </c>
      <c r="X678" s="52" t="str">
        <f t="shared" si="245"/>
        <v>Nein</v>
      </c>
      <c r="Y678" s="52" t="str">
        <f t="shared" si="245"/>
        <v>Nein</v>
      </c>
      <c r="Z678" s="52" t="str">
        <f t="shared" si="245"/>
        <v>Nein</v>
      </c>
      <c r="AA678" s="52" t="str">
        <f t="shared" si="245"/>
        <v>Nein</v>
      </c>
      <c r="AB678" s="52" t="str">
        <f t="shared" si="245"/>
        <v>Nein</v>
      </c>
      <c r="AC678" s="52" t="str">
        <f t="shared" si="245"/>
        <v>Nein</v>
      </c>
      <c r="AD678" s="52" t="str">
        <f t="shared" si="245"/>
        <v>Nein</v>
      </c>
      <c r="AE678" s="52" t="str">
        <f t="shared" si="245"/>
        <v>Nein</v>
      </c>
      <c r="AF678" s="52" t="str">
        <f t="shared" si="245"/>
        <v>Nein</v>
      </c>
      <c r="AG678" s="61" t="str">
        <f>IF(Q678="Ja",VLOOKUP($Q$2,Plausis!A:E,5,0),IF(R678="Ja",VLOOKUP($R$2,Plausis!A:E,5,0),IF(T678="Ja",VLOOKUP($T$2,Plausis!A:E,5,0),IF(U678="Ja",VLOOKUP($U$2,Plausis!A:E,5,0),IF(AA678="Ja",VLOOKUP($AA$2,Plausis!A:E,5,0),IF(AC678="Ja",VLOOKUP($AC$2,Plausis!A:E,5,0),IF(AD678="Ja",VLOOKUP($AD$2,Plausis!A:E,5,0),"")))))))</f>
        <v/>
      </c>
      <c r="AH678" s="52" t="str">
        <f>IF(Y678="Ja",VLOOKUP($Y$2,Plausis!A:E,5,0),"")</f>
        <v/>
      </c>
      <c r="AI678" s="52" t="str">
        <f t="shared" si="228"/>
        <v>Nein</v>
      </c>
      <c r="AJ678" s="52" t="str">
        <f>IF(S678="Ja",VLOOKUP($S$2,Plausis!A:E,5,0),IF(V678="Ja",VLOOKUP($V$2,Plausis!A:E,5,0),IF(X678="Ja",VLOOKUP($X$2,Plausis!A:E,5,0),"")))</f>
        <v/>
      </c>
      <c r="AL678" s="52" t="s">
        <v>2</v>
      </c>
      <c r="AM678" s="114">
        <v>45531</v>
      </c>
      <c r="AN678" s="52" t="s">
        <v>4467</v>
      </c>
      <c r="AO678" s="52" t="str">
        <f>VLOOKUP(B678,'BAT Grundtabelle'!B:T,19,0)</f>
        <v>nein</v>
      </c>
      <c r="AP678" s="105" t="str">
        <f t="shared" si="229"/>
        <v>10611</v>
      </c>
      <c r="AQ678" s="52" t="str">
        <f t="shared" si="230"/>
        <v>Garten, Parkanlage (Haus- und Grundbesitzerhaftpflichtversicherung)</v>
      </c>
      <c r="AR678" s="52" t="b">
        <f t="shared" si="244"/>
        <v>0</v>
      </c>
      <c r="AS678" s="52" t="b">
        <f t="shared" si="244"/>
        <v>0</v>
      </c>
      <c r="AT678" s="52" t="b">
        <f t="shared" si="244"/>
        <v>0</v>
      </c>
      <c r="AU678" s="52" t="str">
        <f t="shared" si="232"/>
        <v/>
      </c>
      <c r="AW678" s="52" t="b">
        <f t="shared" si="233"/>
        <v>0</v>
      </c>
      <c r="AX678" s="52" t="str">
        <f t="shared" si="234"/>
        <v/>
      </c>
      <c r="AY678" s="52" t="b">
        <f t="shared" si="235"/>
        <v>0</v>
      </c>
      <c r="AZ678" s="52" t="str">
        <f t="shared" si="236"/>
        <v>10611</v>
      </c>
      <c r="BA678" s="52" t="str">
        <f>VLOOKUP(A678,'BAT Grundtabelle'!A:U,21,0)</f>
        <v>nein</v>
      </c>
      <c r="BB678" s="52" t="str">
        <f t="shared" si="237"/>
        <v>nein</v>
      </c>
      <c r="BC678" s="52" t="str">
        <f t="shared" si="238"/>
        <v>10611</v>
      </c>
      <c r="BD678" s="52" t="str">
        <f t="shared" si="239"/>
        <v>Garten, Parkanlage (Haus- und Grundbesitzerhaftpflichtversicherung)</v>
      </c>
      <c r="BE678" s="52" t="str">
        <f t="shared" si="240"/>
        <v/>
      </c>
      <c r="BF678" s="52" t="str">
        <f t="shared" si="241"/>
        <v/>
      </c>
    </row>
    <row r="679" spans="1:58" hidden="1" x14ac:dyDescent="0.35">
      <c r="A679" s="107" t="s">
        <v>3029</v>
      </c>
      <c r="B679" s="75" t="s">
        <v>1755</v>
      </c>
      <c r="C679" s="52" t="s">
        <v>3</v>
      </c>
      <c r="D679" s="52" t="s">
        <v>3</v>
      </c>
      <c r="E679" s="52" t="s">
        <v>2</v>
      </c>
      <c r="F679" s="52" t="s">
        <v>2</v>
      </c>
      <c r="G679" s="52" t="s">
        <v>2</v>
      </c>
      <c r="H679" s="52" t="s">
        <v>2</v>
      </c>
      <c r="I679" s="52" t="s">
        <v>3</v>
      </c>
      <c r="J679" s="52">
        <v>1</v>
      </c>
      <c r="K679" s="52" t="s">
        <v>2</v>
      </c>
      <c r="L679" s="52" t="s">
        <v>2</v>
      </c>
      <c r="M679" s="52" t="s">
        <v>2</v>
      </c>
      <c r="N679" s="52" t="s">
        <v>3</v>
      </c>
      <c r="P679" s="52" t="s">
        <v>4</v>
      </c>
      <c r="Q679" s="52" t="str">
        <f t="shared" si="245"/>
        <v>Nein</v>
      </c>
      <c r="R679" s="52" t="str">
        <f t="shared" si="245"/>
        <v>Nein</v>
      </c>
      <c r="S679" s="52" t="str">
        <f t="shared" si="245"/>
        <v>Nein</v>
      </c>
      <c r="T679" s="52" t="str">
        <f t="shared" si="245"/>
        <v>Nein</v>
      </c>
      <c r="U679" s="52" t="str">
        <f t="shared" si="245"/>
        <v>Nein</v>
      </c>
      <c r="V679" s="52" t="str">
        <f t="shared" si="245"/>
        <v>Nein</v>
      </c>
      <c r="W679" s="52" t="str">
        <f t="shared" si="245"/>
        <v>Nein</v>
      </c>
      <c r="X679" s="52" t="str">
        <f t="shared" si="245"/>
        <v>Nein</v>
      </c>
      <c r="Y679" s="52" t="str">
        <f t="shared" si="245"/>
        <v>Nein</v>
      </c>
      <c r="Z679" s="52" t="str">
        <f t="shared" si="245"/>
        <v>Nein</v>
      </c>
      <c r="AA679" s="52" t="str">
        <f t="shared" si="245"/>
        <v>Nein</v>
      </c>
      <c r="AB679" s="52" t="str">
        <f t="shared" si="245"/>
        <v>Nein</v>
      </c>
      <c r="AC679" s="52" t="str">
        <f t="shared" si="245"/>
        <v>Nein</v>
      </c>
      <c r="AD679" s="52" t="str">
        <f t="shared" si="245"/>
        <v>Nein</v>
      </c>
      <c r="AE679" s="52" t="str">
        <f t="shared" si="245"/>
        <v>Nein</v>
      </c>
      <c r="AF679" s="52" t="str">
        <f t="shared" si="245"/>
        <v>Nein</v>
      </c>
      <c r="AG679" s="61" t="str">
        <f>IF(Q679="Ja",VLOOKUP($Q$2,Plausis!A:E,5,0),IF(R679="Ja",VLOOKUP($R$2,Plausis!A:E,5,0),IF(T679="Ja",VLOOKUP($T$2,Plausis!A:E,5,0),IF(U679="Ja",VLOOKUP($U$2,Plausis!A:E,5,0),IF(AA679="Ja",VLOOKUP($AA$2,Plausis!A:E,5,0),IF(AC679="Ja",VLOOKUP($AC$2,Plausis!A:E,5,0),IF(AD679="Ja",VLOOKUP($AD$2,Plausis!A:E,5,0),"")))))))</f>
        <v/>
      </c>
      <c r="AH679" s="52" t="str">
        <f>IF(Y679="Ja",VLOOKUP($Y$2,Plausis!A:E,5,0),"")</f>
        <v/>
      </c>
      <c r="AI679" s="52" t="str">
        <f t="shared" si="228"/>
        <v>Ja</v>
      </c>
      <c r="AJ679" s="52" t="str">
        <f>IF(S679="Ja",VLOOKUP($S$2,Plausis!A:E,5,0),IF(V679="Ja",VLOOKUP($V$2,Plausis!A:E,5,0),IF(X679="Ja",VLOOKUP($X$2,Plausis!A:E,5,0),"")))</f>
        <v/>
      </c>
      <c r="AL679" s="52" t="s">
        <v>2</v>
      </c>
      <c r="AM679" s="114">
        <v>45531</v>
      </c>
      <c r="AN679" s="52" t="s">
        <v>4467</v>
      </c>
      <c r="AO679" s="52" t="str">
        <f>VLOOKUP(B679,'BAT Grundtabelle'!B:T,19,0)</f>
        <v>ja</v>
      </c>
      <c r="AP679" s="105" t="str">
        <f t="shared" si="229"/>
        <v>10612</v>
      </c>
      <c r="AQ679" s="52" t="str">
        <f t="shared" si="230"/>
        <v>Gartenarchitektenbüro</v>
      </c>
      <c r="AR679" s="52" t="b">
        <f t="shared" si="244"/>
        <v>0</v>
      </c>
      <c r="AS679" s="52" t="b">
        <f t="shared" si="244"/>
        <v>0</v>
      </c>
      <c r="AT679" s="52" t="b">
        <f t="shared" si="244"/>
        <v>0</v>
      </c>
      <c r="AU679" s="52">
        <f t="shared" si="232"/>
        <v>1</v>
      </c>
      <c r="AW679" s="52" t="b">
        <f t="shared" si="233"/>
        <v>0</v>
      </c>
      <c r="AX679" s="52" t="str">
        <f t="shared" si="234"/>
        <v>Unternehmen</v>
      </c>
      <c r="AY679" s="52" t="b">
        <f t="shared" si="235"/>
        <v>0</v>
      </c>
      <c r="AZ679" s="52" t="str">
        <f t="shared" si="236"/>
        <v>10612</v>
      </c>
      <c r="BA679" s="52" t="str">
        <f>VLOOKUP(A679,'BAT Grundtabelle'!A:U,21,0)</f>
        <v>ja</v>
      </c>
      <c r="BB679" s="52" t="str">
        <f t="shared" si="237"/>
        <v>nein</v>
      </c>
      <c r="BC679" s="52" t="str">
        <f t="shared" si="238"/>
        <v>10612</v>
      </c>
      <c r="BD679" s="52" t="str">
        <f t="shared" si="239"/>
        <v>Gartenarchitektenbüro</v>
      </c>
      <c r="BE679" s="52" t="str">
        <f t="shared" si="240"/>
        <v>Unternehmen</v>
      </c>
      <c r="BF679" s="52">
        <f t="shared" si="241"/>
        <v>1</v>
      </c>
    </row>
    <row r="680" spans="1:58" hidden="1" x14ac:dyDescent="0.35">
      <c r="A680" s="107" t="s">
        <v>3030</v>
      </c>
      <c r="B680" s="75" t="s">
        <v>1756</v>
      </c>
      <c r="C680" s="52" t="s">
        <v>3</v>
      </c>
      <c r="D680" s="52" t="s">
        <v>3</v>
      </c>
      <c r="E680" s="52" t="s">
        <v>2</v>
      </c>
      <c r="F680" s="52" t="s">
        <v>2</v>
      </c>
      <c r="G680" s="52" t="s">
        <v>2</v>
      </c>
      <c r="H680" s="52" t="s">
        <v>2</v>
      </c>
      <c r="I680" s="52" t="s">
        <v>3</v>
      </c>
      <c r="J680" s="52">
        <v>1</v>
      </c>
      <c r="K680" s="52" t="s">
        <v>2</v>
      </c>
      <c r="L680" s="52" t="s">
        <v>2</v>
      </c>
      <c r="M680" s="52" t="s">
        <v>2</v>
      </c>
      <c r="N680" s="52" t="s">
        <v>3</v>
      </c>
      <c r="P680" s="52" t="s">
        <v>4</v>
      </c>
      <c r="Q680" s="52" t="str">
        <f t="shared" si="245"/>
        <v>Nein</v>
      </c>
      <c r="R680" s="52" t="str">
        <f t="shared" si="245"/>
        <v>Nein</v>
      </c>
      <c r="S680" s="52" t="str">
        <f t="shared" si="245"/>
        <v>Nein</v>
      </c>
      <c r="T680" s="52" t="str">
        <f t="shared" si="245"/>
        <v>Nein</v>
      </c>
      <c r="U680" s="52" t="str">
        <f t="shared" si="245"/>
        <v>Nein</v>
      </c>
      <c r="V680" s="52" t="str">
        <f t="shared" si="245"/>
        <v>Nein</v>
      </c>
      <c r="W680" s="52" t="str">
        <f t="shared" si="245"/>
        <v>Nein</v>
      </c>
      <c r="X680" s="52" t="str">
        <f t="shared" si="245"/>
        <v>Nein</v>
      </c>
      <c r="Y680" s="52" t="str">
        <f t="shared" si="245"/>
        <v>Nein</v>
      </c>
      <c r="Z680" s="52" t="str">
        <f t="shared" si="245"/>
        <v>Nein</v>
      </c>
      <c r="AA680" s="52" t="str">
        <f t="shared" si="245"/>
        <v>Nein</v>
      </c>
      <c r="AB680" s="52" t="str">
        <f t="shared" si="245"/>
        <v>Nein</v>
      </c>
      <c r="AC680" s="52" t="str">
        <f t="shared" si="245"/>
        <v>Nein</v>
      </c>
      <c r="AD680" s="52" t="str">
        <f t="shared" si="245"/>
        <v>Nein</v>
      </c>
      <c r="AE680" s="52" t="str">
        <f t="shared" si="245"/>
        <v>Nein</v>
      </c>
      <c r="AF680" s="52" t="str">
        <f t="shared" si="245"/>
        <v>Nein</v>
      </c>
      <c r="AG680" s="61" t="str">
        <f>IF(Q680="Ja",VLOOKUP($Q$2,Plausis!A:E,5,0),IF(R680="Ja",VLOOKUP($R$2,Plausis!A:E,5,0),IF(T680="Ja",VLOOKUP($T$2,Plausis!A:E,5,0),IF(U680="Ja",VLOOKUP($U$2,Plausis!A:E,5,0),IF(AA680="Ja",VLOOKUP($AA$2,Plausis!A:E,5,0),IF(AC680="Ja",VLOOKUP($AC$2,Plausis!A:E,5,0),IF(AD680="Ja",VLOOKUP($AD$2,Plausis!A:E,5,0),"")))))))</f>
        <v/>
      </c>
      <c r="AH680" s="52" t="str">
        <f>IF(Y680="Ja",VLOOKUP($Y$2,Plausis!A:E,5,0),"")</f>
        <v/>
      </c>
      <c r="AI680" s="52" t="str">
        <f t="shared" si="228"/>
        <v>Ja</v>
      </c>
      <c r="AJ680" s="52" t="str">
        <f>IF(S680="Ja",VLOOKUP($S$2,Plausis!A:E,5,0),IF(V680="Ja",VLOOKUP($V$2,Plausis!A:E,5,0),IF(X680="Ja",VLOOKUP($X$2,Plausis!A:E,5,0),"")))</f>
        <v/>
      </c>
      <c r="AL680" s="52" t="s">
        <v>2</v>
      </c>
      <c r="AM680" s="114">
        <v>45531</v>
      </c>
      <c r="AN680" s="52" t="s">
        <v>4467</v>
      </c>
      <c r="AO680" s="52" t="str">
        <f>VLOOKUP(B680,'BAT Grundtabelle'!B:T,19,0)</f>
        <v>ja</v>
      </c>
      <c r="AP680" s="105" t="str">
        <f t="shared" si="229"/>
        <v>10613</v>
      </c>
      <c r="AQ680" s="52" t="str">
        <f t="shared" si="230"/>
        <v>Gartenartikelhandel</v>
      </c>
      <c r="AR680" s="52" t="b">
        <f t="shared" si="244"/>
        <v>0</v>
      </c>
      <c r="AS680" s="52" t="b">
        <f t="shared" si="244"/>
        <v>0</v>
      </c>
      <c r="AT680" s="52" t="b">
        <f t="shared" si="244"/>
        <v>0</v>
      </c>
      <c r="AU680" s="52">
        <f t="shared" si="232"/>
        <v>1</v>
      </c>
      <c r="AW680" s="52" t="b">
        <f t="shared" si="233"/>
        <v>0</v>
      </c>
      <c r="AX680" s="52" t="str">
        <f t="shared" si="234"/>
        <v>Unternehmen</v>
      </c>
      <c r="AY680" s="52" t="b">
        <f t="shared" si="235"/>
        <v>0</v>
      </c>
      <c r="AZ680" s="52" t="str">
        <f t="shared" si="236"/>
        <v>10613</v>
      </c>
      <c r="BA680" s="52" t="str">
        <f>VLOOKUP(A680,'BAT Grundtabelle'!A:U,21,0)</f>
        <v>ja</v>
      </c>
      <c r="BB680" s="52" t="str">
        <f t="shared" si="237"/>
        <v>nein</v>
      </c>
      <c r="BC680" s="52" t="str">
        <f t="shared" si="238"/>
        <v>10613</v>
      </c>
      <c r="BD680" s="52" t="str">
        <f t="shared" si="239"/>
        <v>Gartenartikelhandel</v>
      </c>
      <c r="BE680" s="52" t="str">
        <f t="shared" si="240"/>
        <v>Unternehmen</v>
      </c>
      <c r="BF680" s="52">
        <f t="shared" si="241"/>
        <v>1</v>
      </c>
    </row>
    <row r="681" spans="1:58" hidden="1" x14ac:dyDescent="0.35">
      <c r="A681" s="107" t="s">
        <v>24</v>
      </c>
      <c r="B681" s="75" t="s">
        <v>23</v>
      </c>
      <c r="C681" s="52" t="s">
        <v>3</v>
      </c>
      <c r="D681" s="52" t="s">
        <v>3</v>
      </c>
      <c r="E681" s="52" t="s">
        <v>2</v>
      </c>
      <c r="F681" s="52" t="s">
        <v>2</v>
      </c>
      <c r="G681" s="52" t="s">
        <v>2</v>
      </c>
      <c r="H681" s="52" t="s">
        <v>2</v>
      </c>
      <c r="I681" s="52" t="s">
        <v>3</v>
      </c>
      <c r="J681" s="52">
        <v>1</v>
      </c>
      <c r="K681" s="52" t="s">
        <v>2</v>
      </c>
      <c r="L681" s="52" t="s">
        <v>2</v>
      </c>
      <c r="M681" s="52" t="s">
        <v>2</v>
      </c>
      <c r="N681" s="52" t="s">
        <v>3</v>
      </c>
      <c r="P681" s="52" t="s">
        <v>4</v>
      </c>
      <c r="Q681" s="52" t="str">
        <f t="shared" si="245"/>
        <v>Nein</v>
      </c>
      <c r="R681" s="52" t="str">
        <f t="shared" si="245"/>
        <v>Nein</v>
      </c>
      <c r="S681" s="52" t="str">
        <f t="shared" si="245"/>
        <v>Nein</v>
      </c>
      <c r="T681" s="52" t="str">
        <f t="shared" si="245"/>
        <v>Nein</v>
      </c>
      <c r="U681" s="52" t="str">
        <f t="shared" si="245"/>
        <v>Nein</v>
      </c>
      <c r="V681" s="52" t="str">
        <f t="shared" si="245"/>
        <v>Nein</v>
      </c>
      <c r="W681" s="52" t="str">
        <f t="shared" si="245"/>
        <v>Nein</v>
      </c>
      <c r="X681" s="52" t="str">
        <f t="shared" si="245"/>
        <v>Nein</v>
      </c>
      <c r="Y681" s="52" t="str">
        <f t="shared" si="245"/>
        <v>Nein</v>
      </c>
      <c r="Z681" s="52" t="str">
        <f t="shared" si="245"/>
        <v>Nein</v>
      </c>
      <c r="AA681" s="52" t="str">
        <f t="shared" si="245"/>
        <v>Nein</v>
      </c>
      <c r="AB681" s="52" t="str">
        <f t="shared" si="245"/>
        <v>Nein</v>
      </c>
      <c r="AC681" s="52" t="str">
        <f t="shared" si="245"/>
        <v>Nein</v>
      </c>
      <c r="AD681" s="52" t="str">
        <f t="shared" si="245"/>
        <v>Nein</v>
      </c>
      <c r="AE681" s="52" t="str">
        <f t="shared" si="245"/>
        <v>Nein</v>
      </c>
      <c r="AF681" s="52" t="str">
        <f t="shared" si="245"/>
        <v>Nein</v>
      </c>
      <c r="AG681" s="61" t="str">
        <f>IF(Q681="Ja",VLOOKUP($Q$2,Plausis!A:E,5,0),IF(R681="Ja",VLOOKUP($R$2,Plausis!A:E,5,0),IF(T681="Ja",VLOOKUP($T$2,Plausis!A:E,5,0),IF(U681="Ja",VLOOKUP($U$2,Plausis!A:E,5,0),IF(AA681="Ja",VLOOKUP($AA$2,Plausis!A:E,5,0),IF(AC681="Ja",VLOOKUP($AC$2,Plausis!A:E,5,0),IF(AD681="Ja",VLOOKUP($AD$2,Plausis!A:E,5,0),"")))))))</f>
        <v/>
      </c>
      <c r="AH681" s="52" t="str">
        <f>IF(Y681="Ja",VLOOKUP($Y$2,Plausis!A:E,5,0),"")</f>
        <v/>
      </c>
      <c r="AI681" s="52" t="str">
        <f t="shared" si="228"/>
        <v>Ja</v>
      </c>
      <c r="AJ681" s="52" t="str">
        <f>IF(S681="Ja",VLOOKUP($S$2,Plausis!A:E,5,0),IF(V681="Ja",VLOOKUP($V$2,Plausis!A:E,5,0),IF(X681="Ja",VLOOKUP($X$2,Plausis!A:E,5,0),"")))</f>
        <v/>
      </c>
      <c r="AL681" s="52" t="s">
        <v>3</v>
      </c>
      <c r="AM681" s="114">
        <v>45531</v>
      </c>
      <c r="AN681" s="52" t="s">
        <v>4467</v>
      </c>
      <c r="AO681" s="52" t="str">
        <f>VLOOKUP(B681,'BAT Grundtabelle'!B:T,19,0)</f>
        <v>ja</v>
      </c>
      <c r="AP681" s="105" t="str">
        <f t="shared" si="229"/>
        <v>0315</v>
      </c>
      <c r="AQ681" s="52" t="str">
        <f t="shared" si="230"/>
        <v>Gartenbau und Saatzüchterei</v>
      </c>
      <c r="AR681" s="52" t="b">
        <f t="shared" si="244"/>
        <v>0</v>
      </c>
      <c r="AS681" s="52" t="b">
        <f t="shared" si="244"/>
        <v>0</v>
      </c>
      <c r="AT681" s="52" t="b">
        <f t="shared" si="244"/>
        <v>0</v>
      </c>
      <c r="AU681" s="52">
        <f t="shared" si="232"/>
        <v>1</v>
      </c>
      <c r="AW681" s="52" t="b">
        <f t="shared" si="233"/>
        <v>0</v>
      </c>
      <c r="AX681" s="52" t="str">
        <f t="shared" si="234"/>
        <v>Unternehmen</v>
      </c>
      <c r="AY681" s="52" t="b">
        <f t="shared" si="235"/>
        <v>0</v>
      </c>
      <c r="AZ681" s="52" t="str">
        <f t="shared" si="236"/>
        <v>0315</v>
      </c>
      <c r="BA681" s="52" t="str">
        <f>VLOOKUP(A681,'BAT Grundtabelle'!A:U,21,0)</f>
        <v>ja</v>
      </c>
      <c r="BB681" s="52" t="str">
        <f t="shared" si="237"/>
        <v>nein</v>
      </c>
      <c r="BC681" s="52" t="str">
        <f t="shared" si="238"/>
        <v>0315</v>
      </c>
      <c r="BD681" s="52" t="str">
        <f t="shared" si="239"/>
        <v>Gartenbau und Saatzüchterei</v>
      </c>
      <c r="BE681" s="52" t="str">
        <f t="shared" si="240"/>
        <v>Unternehmen</v>
      </c>
      <c r="BF681" s="52">
        <f t="shared" si="241"/>
        <v>1</v>
      </c>
    </row>
    <row r="682" spans="1:58" hidden="1" x14ac:dyDescent="0.35">
      <c r="A682" s="107" t="s">
        <v>3031</v>
      </c>
      <c r="B682" s="75" t="s">
        <v>1757</v>
      </c>
      <c r="C682" s="52" t="s">
        <v>3</v>
      </c>
      <c r="D682" s="52" t="s">
        <v>3</v>
      </c>
      <c r="E682" s="52" t="s">
        <v>2</v>
      </c>
      <c r="F682" s="52" t="s">
        <v>2</v>
      </c>
      <c r="G682" s="52" t="s">
        <v>2</v>
      </c>
      <c r="H682" s="52" t="s">
        <v>2</v>
      </c>
      <c r="I682" s="52" t="s">
        <v>3</v>
      </c>
      <c r="J682" s="52">
        <v>1</v>
      </c>
      <c r="K682" s="52" t="s">
        <v>2</v>
      </c>
      <c r="L682" s="52" t="s">
        <v>2</v>
      </c>
      <c r="M682" s="52" t="s">
        <v>2</v>
      </c>
      <c r="N682" s="52" t="s">
        <v>3</v>
      </c>
      <c r="P682" s="52" t="s">
        <v>4</v>
      </c>
      <c r="Q682" s="52" t="str">
        <f t="shared" si="245"/>
        <v>Nein</v>
      </c>
      <c r="R682" s="52" t="str">
        <f t="shared" si="245"/>
        <v>Nein</v>
      </c>
      <c r="S682" s="52" t="str">
        <f t="shared" si="245"/>
        <v>Nein</v>
      </c>
      <c r="T682" s="52" t="str">
        <f t="shared" si="245"/>
        <v>Nein</v>
      </c>
      <c r="U682" s="52" t="str">
        <f t="shared" si="245"/>
        <v>Nein</v>
      </c>
      <c r="V682" s="52" t="str">
        <f t="shared" si="245"/>
        <v>Nein</v>
      </c>
      <c r="W682" s="52" t="str">
        <f t="shared" si="245"/>
        <v>Nein</v>
      </c>
      <c r="X682" s="52" t="str">
        <f t="shared" si="245"/>
        <v>Nein</v>
      </c>
      <c r="Y682" s="52" t="str">
        <f t="shared" si="245"/>
        <v>Nein</v>
      </c>
      <c r="Z682" s="52" t="str">
        <f t="shared" si="245"/>
        <v>Nein</v>
      </c>
      <c r="AA682" s="52" t="str">
        <f t="shared" si="245"/>
        <v>Nein</v>
      </c>
      <c r="AB682" s="52" t="str">
        <f t="shared" si="245"/>
        <v>Nein</v>
      </c>
      <c r="AC682" s="52" t="str">
        <f t="shared" si="245"/>
        <v>Nein</v>
      </c>
      <c r="AD682" s="52" t="str">
        <f t="shared" si="245"/>
        <v>Nein</v>
      </c>
      <c r="AE682" s="52" t="str">
        <f t="shared" si="245"/>
        <v>Nein</v>
      </c>
      <c r="AF682" s="52" t="str">
        <f t="shared" si="245"/>
        <v>Nein</v>
      </c>
      <c r="AG682" s="61" t="str">
        <f>IF(Q682="Ja",VLOOKUP($Q$2,Plausis!A:E,5,0),IF(R682="Ja",VLOOKUP($R$2,Plausis!A:E,5,0),IF(T682="Ja",VLOOKUP($T$2,Plausis!A:E,5,0),IF(U682="Ja",VLOOKUP($U$2,Plausis!A:E,5,0),IF(AA682="Ja",VLOOKUP($AA$2,Plausis!A:E,5,0),IF(AC682="Ja",VLOOKUP($AC$2,Plausis!A:E,5,0),IF(AD682="Ja",VLOOKUP($AD$2,Plausis!A:E,5,0),"")))))))</f>
        <v/>
      </c>
      <c r="AH682" s="52" t="str">
        <f>IF(Y682="Ja",VLOOKUP($Y$2,Plausis!A:E,5,0),"")</f>
        <v/>
      </c>
      <c r="AI682" s="52" t="str">
        <f t="shared" si="228"/>
        <v>Ja</v>
      </c>
      <c r="AJ682" s="52" t="str">
        <f>IF(S682="Ja",VLOOKUP($S$2,Plausis!A:E,5,0),IF(V682="Ja",VLOOKUP($V$2,Plausis!A:E,5,0),IF(X682="Ja",VLOOKUP($X$2,Plausis!A:E,5,0),"")))</f>
        <v/>
      </c>
      <c r="AL682" s="52" t="s">
        <v>2</v>
      </c>
      <c r="AM682" s="114">
        <v>45531</v>
      </c>
      <c r="AN682" s="52" t="s">
        <v>4467</v>
      </c>
      <c r="AO682" s="52" t="str">
        <f>VLOOKUP(B682,'BAT Grundtabelle'!B:T,19,0)</f>
        <v>ja</v>
      </c>
      <c r="AP682" s="105" t="str">
        <f t="shared" si="229"/>
        <v>10614</v>
      </c>
      <c r="AQ682" s="52" t="str">
        <f t="shared" si="230"/>
        <v>Gartenbedarfshandel</v>
      </c>
      <c r="AR682" s="52" t="b">
        <f t="shared" si="244"/>
        <v>0</v>
      </c>
      <c r="AS682" s="52" t="b">
        <f t="shared" si="244"/>
        <v>0</v>
      </c>
      <c r="AT682" s="52" t="b">
        <f t="shared" si="244"/>
        <v>0</v>
      </c>
      <c r="AU682" s="52">
        <f t="shared" si="232"/>
        <v>1</v>
      </c>
      <c r="AW682" s="52" t="b">
        <f t="shared" si="233"/>
        <v>0</v>
      </c>
      <c r="AX682" s="52" t="str">
        <f t="shared" si="234"/>
        <v>Unternehmen</v>
      </c>
      <c r="AY682" s="52" t="b">
        <f t="shared" si="235"/>
        <v>0</v>
      </c>
      <c r="AZ682" s="52" t="str">
        <f t="shared" si="236"/>
        <v>10614</v>
      </c>
      <c r="BA682" s="52" t="str">
        <f>VLOOKUP(A682,'BAT Grundtabelle'!A:U,21,0)</f>
        <v>ja</v>
      </c>
      <c r="BB682" s="52" t="str">
        <f t="shared" si="237"/>
        <v>nein</v>
      </c>
      <c r="BC682" s="52" t="str">
        <f t="shared" si="238"/>
        <v>10614</v>
      </c>
      <c r="BD682" s="52" t="str">
        <f t="shared" si="239"/>
        <v>Gartenbedarfshandel</v>
      </c>
      <c r="BE682" s="52" t="str">
        <f t="shared" si="240"/>
        <v>Unternehmen</v>
      </c>
      <c r="BF682" s="52">
        <f t="shared" si="241"/>
        <v>1</v>
      </c>
    </row>
    <row r="683" spans="1:58" hidden="1" x14ac:dyDescent="0.35">
      <c r="A683" s="107" t="s">
        <v>3032</v>
      </c>
      <c r="B683" s="75" t="s">
        <v>1758</v>
      </c>
      <c r="C683" s="52" t="s">
        <v>3</v>
      </c>
      <c r="D683" s="52" t="s">
        <v>3</v>
      </c>
      <c r="E683" s="52" t="s">
        <v>2</v>
      </c>
      <c r="F683" s="52" t="s">
        <v>2</v>
      </c>
      <c r="G683" s="52" t="s">
        <v>2</v>
      </c>
      <c r="H683" s="52" t="s">
        <v>2</v>
      </c>
      <c r="I683" s="52" t="s">
        <v>3</v>
      </c>
      <c r="J683" s="52">
        <v>1</v>
      </c>
      <c r="K683" s="52" t="s">
        <v>2</v>
      </c>
      <c r="L683" s="52" t="s">
        <v>2</v>
      </c>
      <c r="M683" s="52" t="s">
        <v>2</v>
      </c>
      <c r="N683" s="52" t="s">
        <v>3</v>
      </c>
      <c r="P683" s="52" t="s">
        <v>4</v>
      </c>
      <c r="Q683" s="52" t="str">
        <f t="shared" ref="Q683:AF692" si="246">IF(ISERROR(FIND(Q$2,$P683,1)),"Nein","Ja")</f>
        <v>Nein</v>
      </c>
      <c r="R683" s="52" t="str">
        <f t="shared" si="246"/>
        <v>Nein</v>
      </c>
      <c r="S683" s="52" t="str">
        <f t="shared" si="246"/>
        <v>Nein</v>
      </c>
      <c r="T683" s="52" t="str">
        <f t="shared" si="246"/>
        <v>Nein</v>
      </c>
      <c r="U683" s="52" t="str">
        <f t="shared" si="246"/>
        <v>Nein</v>
      </c>
      <c r="V683" s="52" t="str">
        <f t="shared" si="246"/>
        <v>Nein</v>
      </c>
      <c r="W683" s="52" t="str">
        <f t="shared" si="246"/>
        <v>Nein</v>
      </c>
      <c r="X683" s="52" t="str">
        <f t="shared" si="246"/>
        <v>Nein</v>
      </c>
      <c r="Y683" s="52" t="str">
        <f t="shared" si="246"/>
        <v>Nein</v>
      </c>
      <c r="Z683" s="52" t="str">
        <f t="shared" si="246"/>
        <v>Nein</v>
      </c>
      <c r="AA683" s="52" t="str">
        <f t="shared" si="246"/>
        <v>Nein</v>
      </c>
      <c r="AB683" s="52" t="str">
        <f t="shared" si="246"/>
        <v>Nein</v>
      </c>
      <c r="AC683" s="52" t="str">
        <f t="shared" si="246"/>
        <v>Nein</v>
      </c>
      <c r="AD683" s="52" t="str">
        <f t="shared" si="246"/>
        <v>Nein</v>
      </c>
      <c r="AE683" s="52" t="str">
        <f t="shared" si="246"/>
        <v>Nein</v>
      </c>
      <c r="AF683" s="52" t="str">
        <f t="shared" si="246"/>
        <v>Nein</v>
      </c>
      <c r="AG683" s="61" t="str">
        <f>IF(Q683="Ja",VLOOKUP($Q$2,Plausis!A:E,5,0),IF(R683="Ja",VLOOKUP($R$2,Plausis!A:E,5,0),IF(T683="Ja",VLOOKUP($T$2,Plausis!A:E,5,0),IF(U683="Ja",VLOOKUP($U$2,Plausis!A:E,5,0),IF(AA683="Ja",VLOOKUP($AA$2,Plausis!A:E,5,0),IF(AC683="Ja",VLOOKUP($AC$2,Plausis!A:E,5,0),IF(AD683="Ja",VLOOKUP($AD$2,Plausis!A:E,5,0),"")))))))</f>
        <v/>
      </c>
      <c r="AH683" s="52" t="str">
        <f>IF(Y683="Ja",VLOOKUP($Y$2,Plausis!A:E,5,0),"")</f>
        <v/>
      </c>
      <c r="AI683" s="52" t="str">
        <f t="shared" si="228"/>
        <v>Ja</v>
      </c>
      <c r="AJ683" s="52" t="str">
        <f>IF(S683="Ja",VLOOKUP($S$2,Plausis!A:E,5,0),IF(V683="Ja",VLOOKUP($V$2,Plausis!A:E,5,0),IF(X683="Ja",VLOOKUP($X$2,Plausis!A:E,5,0),"")))</f>
        <v/>
      </c>
      <c r="AL683" s="52" t="s">
        <v>2</v>
      </c>
      <c r="AM683" s="114">
        <v>45531</v>
      </c>
      <c r="AN683" s="52" t="s">
        <v>4467</v>
      </c>
      <c r="AO683" s="52" t="str">
        <f>VLOOKUP(B683,'BAT Grundtabelle'!B:T,19,0)</f>
        <v>ja</v>
      </c>
      <c r="AP683" s="105" t="str">
        <f t="shared" si="229"/>
        <v>10615</v>
      </c>
      <c r="AQ683" s="52" t="str">
        <f t="shared" si="230"/>
        <v>Gartencenter</v>
      </c>
      <c r="AR683" s="52" t="b">
        <f t="shared" ref="AR683:AT702" si="247">IF(ISERROR(FIND(AR$1,$P683,1)),FALSE,TRUE)</f>
        <v>0</v>
      </c>
      <c r="AS683" s="52" t="b">
        <f t="shared" si="247"/>
        <v>0</v>
      </c>
      <c r="AT683" s="52" t="b">
        <f t="shared" si="247"/>
        <v>0</v>
      </c>
      <c r="AU683" s="52">
        <f t="shared" si="232"/>
        <v>1</v>
      </c>
      <c r="AW683" s="52" t="b">
        <f t="shared" si="233"/>
        <v>0</v>
      </c>
      <c r="AX683" s="52" t="str">
        <f t="shared" si="234"/>
        <v>Unternehmen</v>
      </c>
      <c r="AY683" s="52" t="b">
        <f t="shared" si="235"/>
        <v>0</v>
      </c>
      <c r="AZ683" s="52" t="str">
        <f t="shared" si="236"/>
        <v>10615</v>
      </c>
      <c r="BA683" s="52" t="str">
        <f>VLOOKUP(A683,'BAT Grundtabelle'!A:U,21,0)</f>
        <v>ja</v>
      </c>
      <c r="BB683" s="52" t="str">
        <f t="shared" si="237"/>
        <v>nein</v>
      </c>
      <c r="BC683" s="52" t="str">
        <f t="shared" si="238"/>
        <v>10615</v>
      </c>
      <c r="BD683" s="52" t="str">
        <f t="shared" si="239"/>
        <v>Gartencenter</v>
      </c>
      <c r="BE683" s="52" t="str">
        <f t="shared" si="240"/>
        <v>Unternehmen</v>
      </c>
      <c r="BF683" s="52">
        <f t="shared" si="241"/>
        <v>1</v>
      </c>
    </row>
    <row r="684" spans="1:58" hidden="1" x14ac:dyDescent="0.35">
      <c r="A684" s="107" t="s">
        <v>3033</v>
      </c>
      <c r="B684" s="75" t="s">
        <v>1759</v>
      </c>
      <c r="C684" s="52" t="s">
        <v>3</v>
      </c>
      <c r="D684" s="52" t="s">
        <v>3</v>
      </c>
      <c r="E684" s="52" t="s">
        <v>2</v>
      </c>
      <c r="F684" s="52" t="s">
        <v>2</v>
      </c>
      <c r="G684" s="52" t="s">
        <v>2</v>
      </c>
      <c r="H684" s="52" t="s">
        <v>2</v>
      </c>
      <c r="I684" s="52" t="s">
        <v>3</v>
      </c>
      <c r="J684" s="52">
        <v>1</v>
      </c>
      <c r="K684" s="52" t="s">
        <v>2</v>
      </c>
      <c r="L684" s="52" t="s">
        <v>2</v>
      </c>
      <c r="M684" s="52" t="s">
        <v>2</v>
      </c>
      <c r="N684" s="52" t="s">
        <v>3</v>
      </c>
      <c r="P684" s="52" t="s">
        <v>4</v>
      </c>
      <c r="Q684" s="52" t="str">
        <f t="shared" si="246"/>
        <v>Nein</v>
      </c>
      <c r="R684" s="52" t="str">
        <f t="shared" si="246"/>
        <v>Nein</v>
      </c>
      <c r="S684" s="52" t="str">
        <f t="shared" si="246"/>
        <v>Nein</v>
      </c>
      <c r="T684" s="52" t="str">
        <f t="shared" si="246"/>
        <v>Nein</v>
      </c>
      <c r="U684" s="52" t="str">
        <f t="shared" si="246"/>
        <v>Nein</v>
      </c>
      <c r="V684" s="52" t="str">
        <f t="shared" si="246"/>
        <v>Nein</v>
      </c>
      <c r="W684" s="52" t="str">
        <f t="shared" si="246"/>
        <v>Nein</v>
      </c>
      <c r="X684" s="52" t="str">
        <f t="shared" si="246"/>
        <v>Nein</v>
      </c>
      <c r="Y684" s="52" t="str">
        <f t="shared" si="246"/>
        <v>Nein</v>
      </c>
      <c r="Z684" s="52" t="str">
        <f t="shared" si="246"/>
        <v>Nein</v>
      </c>
      <c r="AA684" s="52" t="str">
        <f t="shared" si="246"/>
        <v>Nein</v>
      </c>
      <c r="AB684" s="52" t="str">
        <f t="shared" si="246"/>
        <v>Nein</v>
      </c>
      <c r="AC684" s="52" t="str">
        <f t="shared" si="246"/>
        <v>Nein</v>
      </c>
      <c r="AD684" s="52" t="str">
        <f t="shared" si="246"/>
        <v>Nein</v>
      </c>
      <c r="AE684" s="52" t="str">
        <f t="shared" si="246"/>
        <v>Nein</v>
      </c>
      <c r="AF684" s="52" t="str">
        <f t="shared" si="246"/>
        <v>Nein</v>
      </c>
      <c r="AG684" s="61" t="str">
        <f>IF(Q684="Ja",VLOOKUP($Q$2,Plausis!A:E,5,0),IF(R684="Ja",VLOOKUP($R$2,Plausis!A:E,5,0),IF(T684="Ja",VLOOKUP($T$2,Plausis!A:E,5,0),IF(U684="Ja",VLOOKUP($U$2,Plausis!A:E,5,0),IF(AA684="Ja",VLOOKUP($AA$2,Plausis!A:E,5,0),IF(AC684="Ja",VLOOKUP($AC$2,Plausis!A:E,5,0),IF(AD684="Ja",VLOOKUP($AD$2,Plausis!A:E,5,0),"")))))))</f>
        <v/>
      </c>
      <c r="AH684" s="52" t="str">
        <f>IF(Y684="Ja",VLOOKUP($Y$2,Plausis!A:E,5,0),"")</f>
        <v/>
      </c>
      <c r="AI684" s="52" t="str">
        <f t="shared" si="228"/>
        <v>Ja</v>
      </c>
      <c r="AJ684" s="52" t="str">
        <f>IF(S684="Ja",VLOOKUP($S$2,Plausis!A:E,5,0),IF(V684="Ja",VLOOKUP($V$2,Plausis!A:E,5,0),IF(X684="Ja",VLOOKUP($X$2,Plausis!A:E,5,0),"")))</f>
        <v/>
      </c>
      <c r="AL684" s="52" t="s">
        <v>3</v>
      </c>
      <c r="AM684" s="114">
        <v>45531</v>
      </c>
      <c r="AN684" s="52" t="s">
        <v>4467</v>
      </c>
      <c r="AO684" s="52" t="str">
        <f>VLOOKUP(B684,'BAT Grundtabelle'!B:T,19,0)</f>
        <v>ja</v>
      </c>
      <c r="AP684" s="105" t="str">
        <f t="shared" si="229"/>
        <v>10616</v>
      </c>
      <c r="AQ684" s="52" t="str">
        <f t="shared" si="230"/>
        <v>Gärtnerei</v>
      </c>
      <c r="AR684" s="52" t="b">
        <f t="shared" si="247"/>
        <v>0</v>
      </c>
      <c r="AS684" s="52" t="b">
        <f t="shared" si="247"/>
        <v>0</v>
      </c>
      <c r="AT684" s="52" t="b">
        <f t="shared" si="247"/>
        <v>0</v>
      </c>
      <c r="AU684" s="52">
        <f t="shared" si="232"/>
        <v>1</v>
      </c>
      <c r="AW684" s="52" t="b">
        <f t="shared" si="233"/>
        <v>0</v>
      </c>
      <c r="AX684" s="52" t="str">
        <f t="shared" si="234"/>
        <v>Unternehmen</v>
      </c>
      <c r="AY684" s="52" t="b">
        <f t="shared" si="235"/>
        <v>0</v>
      </c>
      <c r="AZ684" s="52" t="str">
        <f t="shared" si="236"/>
        <v>10616</v>
      </c>
      <c r="BA684" s="52" t="str">
        <f>VLOOKUP(A684,'BAT Grundtabelle'!A:U,21,0)</f>
        <v>ja</v>
      </c>
      <c r="BB684" s="52" t="str">
        <f t="shared" si="237"/>
        <v>nein</v>
      </c>
      <c r="BC684" s="52" t="str">
        <f t="shared" si="238"/>
        <v>10616</v>
      </c>
      <c r="BD684" s="52" t="str">
        <f t="shared" si="239"/>
        <v>Gärtnerei</v>
      </c>
      <c r="BE684" s="52" t="str">
        <f t="shared" si="240"/>
        <v>Unternehmen</v>
      </c>
      <c r="BF684" s="52">
        <f t="shared" si="241"/>
        <v>1</v>
      </c>
    </row>
    <row r="685" spans="1:58" hidden="1" x14ac:dyDescent="0.35">
      <c r="A685" s="107" t="s">
        <v>3034</v>
      </c>
      <c r="B685" s="75" t="s">
        <v>676</v>
      </c>
      <c r="C685" s="52" t="s">
        <v>3</v>
      </c>
      <c r="D685" s="52" t="s">
        <v>3</v>
      </c>
      <c r="E685" s="52" t="s">
        <v>2</v>
      </c>
      <c r="F685" s="52" t="s">
        <v>2</v>
      </c>
      <c r="G685" s="52" t="s">
        <v>2</v>
      </c>
      <c r="H685" s="52" t="s">
        <v>2</v>
      </c>
      <c r="I685" s="52" t="s">
        <v>3</v>
      </c>
      <c r="J685" s="52">
        <v>4</v>
      </c>
      <c r="K685" s="52" t="s">
        <v>2</v>
      </c>
      <c r="L685" s="52" t="s">
        <v>2</v>
      </c>
      <c r="M685" s="52" t="s">
        <v>2</v>
      </c>
      <c r="N685" s="52" t="s">
        <v>3</v>
      </c>
      <c r="O685" s="52" t="s">
        <v>2412</v>
      </c>
      <c r="P685" s="52">
        <v>1195</v>
      </c>
      <c r="Q685" s="52" t="str">
        <f t="shared" si="246"/>
        <v>Nein</v>
      </c>
      <c r="R685" s="52" t="str">
        <f t="shared" si="246"/>
        <v>Nein</v>
      </c>
      <c r="S685" s="52" t="str">
        <f t="shared" si="246"/>
        <v>Nein</v>
      </c>
      <c r="T685" s="52" t="str">
        <f t="shared" si="246"/>
        <v>Nein</v>
      </c>
      <c r="U685" s="52" t="str">
        <f t="shared" si="246"/>
        <v>Nein</v>
      </c>
      <c r="V685" s="52" t="str">
        <f t="shared" si="246"/>
        <v>Nein</v>
      </c>
      <c r="W685" s="52" t="str">
        <f t="shared" si="246"/>
        <v>Nein</v>
      </c>
      <c r="X685" s="52" t="str">
        <f t="shared" si="246"/>
        <v>Nein</v>
      </c>
      <c r="Y685" s="52" t="str">
        <f t="shared" si="246"/>
        <v>Nein</v>
      </c>
      <c r="Z685" s="52" t="str">
        <f t="shared" si="246"/>
        <v>Nein</v>
      </c>
      <c r="AA685" s="52" t="str">
        <f t="shared" si="246"/>
        <v>Nein</v>
      </c>
      <c r="AB685" s="52" t="str">
        <f t="shared" si="246"/>
        <v>Ja</v>
      </c>
      <c r="AC685" s="52" t="str">
        <f t="shared" si="246"/>
        <v>Nein</v>
      </c>
      <c r="AD685" s="52" t="str">
        <f t="shared" si="246"/>
        <v>Nein</v>
      </c>
      <c r="AE685" s="52" t="str">
        <f t="shared" si="246"/>
        <v>Nein</v>
      </c>
      <c r="AF685" s="52" t="str">
        <f t="shared" si="246"/>
        <v>Nein</v>
      </c>
      <c r="AG685" s="61" t="str">
        <f>IF(Q685="Ja",VLOOKUP($Q$2,Plausis!A:E,5,0),IF(R685="Ja",VLOOKUP($R$2,Plausis!A:E,5,0),IF(T685="Ja",VLOOKUP($T$2,Plausis!A:E,5,0),IF(U685="Ja",VLOOKUP($U$2,Plausis!A:E,5,0),IF(AA685="Ja",VLOOKUP($AA$2,Plausis!A:E,5,0),IF(AC685="Ja",VLOOKUP($AC$2,Plausis!A:E,5,0),IF(AD685="Ja",VLOOKUP($AD$2,Plausis!A:E,5,0),"")))))))</f>
        <v/>
      </c>
      <c r="AH685" s="52" t="str">
        <f>IF(Y685="Ja",VLOOKUP($Y$2,Plausis!A:E,5,0),"")</f>
        <v/>
      </c>
      <c r="AI685" s="52" t="str">
        <f t="shared" si="228"/>
        <v>Ja</v>
      </c>
      <c r="AJ685" s="52" t="str">
        <f>IF(S685="Ja",VLOOKUP($S$2,Plausis!A:E,5,0),IF(V685="Ja",VLOOKUP($V$2,Plausis!A:E,5,0),IF(X685="Ja",VLOOKUP($X$2,Plausis!A:E,5,0),"")))</f>
        <v/>
      </c>
      <c r="AL685" s="52" t="s">
        <v>2</v>
      </c>
      <c r="AM685" s="114">
        <v>45531</v>
      </c>
      <c r="AN685" s="52" t="s">
        <v>4467</v>
      </c>
      <c r="AO685" s="52" t="str">
        <f>VLOOKUP(B685,'BAT Grundtabelle'!B:T,19,0)</f>
        <v>ja</v>
      </c>
      <c r="AP685" s="105" t="str">
        <f t="shared" si="229"/>
        <v>10617</v>
      </c>
      <c r="AQ685" s="52" t="str">
        <f t="shared" si="230"/>
        <v>Gaserzeugungs- und -verteilungsunternehmen</v>
      </c>
      <c r="AR685" s="52" t="b">
        <f t="shared" si="247"/>
        <v>0</v>
      </c>
      <c r="AS685" s="52" t="b">
        <f t="shared" si="247"/>
        <v>0</v>
      </c>
      <c r="AT685" s="52" t="b">
        <f t="shared" si="247"/>
        <v>0</v>
      </c>
      <c r="AU685" s="52">
        <f t="shared" si="232"/>
        <v>4</v>
      </c>
      <c r="AW685" s="52" t="b">
        <f t="shared" si="233"/>
        <v>0</v>
      </c>
      <c r="AX685" s="52" t="str">
        <f t="shared" si="234"/>
        <v>Unternehmen</v>
      </c>
      <c r="AY685" s="52" t="b">
        <f t="shared" si="235"/>
        <v>0</v>
      </c>
      <c r="AZ685" s="52" t="str">
        <f t="shared" si="236"/>
        <v>10617</v>
      </c>
      <c r="BA685" s="52" t="str">
        <f>VLOOKUP(A685,'BAT Grundtabelle'!A:U,21,0)</f>
        <v>ja</v>
      </c>
      <c r="BB685" s="52" t="str">
        <f t="shared" si="237"/>
        <v>nein</v>
      </c>
      <c r="BC685" s="52" t="str">
        <f t="shared" si="238"/>
        <v>10617</v>
      </c>
      <c r="BD685" s="52" t="str">
        <f t="shared" si="239"/>
        <v>Gaserzeugungs- und -verteilungsunternehmen</v>
      </c>
      <c r="BE685" s="52" t="str">
        <f t="shared" si="240"/>
        <v>Unternehmen</v>
      </c>
      <c r="BF685" s="52">
        <f t="shared" si="241"/>
        <v>4</v>
      </c>
    </row>
    <row r="686" spans="1:58" hidden="1" x14ac:dyDescent="0.35">
      <c r="A686" s="107" t="s">
        <v>3035</v>
      </c>
      <c r="B686" s="75" t="s">
        <v>1267</v>
      </c>
      <c r="C686" s="52" t="s">
        <v>3</v>
      </c>
      <c r="D686" s="52" t="s">
        <v>3</v>
      </c>
      <c r="E686" s="52" t="s">
        <v>2</v>
      </c>
      <c r="F686" s="52" t="s">
        <v>2</v>
      </c>
      <c r="G686" s="52" t="s">
        <v>2</v>
      </c>
      <c r="H686" s="52" t="s">
        <v>2</v>
      </c>
      <c r="I686" s="52" t="s">
        <v>3</v>
      </c>
      <c r="J686" s="52">
        <v>3</v>
      </c>
      <c r="K686" s="52" t="s">
        <v>2</v>
      </c>
      <c r="L686" s="52" t="s">
        <v>2</v>
      </c>
      <c r="M686" s="52" t="s">
        <v>2</v>
      </c>
      <c r="N686" s="52" t="s">
        <v>3</v>
      </c>
      <c r="P686" s="52" t="s">
        <v>4</v>
      </c>
      <c r="Q686" s="52" t="str">
        <f t="shared" si="246"/>
        <v>Nein</v>
      </c>
      <c r="R686" s="52" t="str">
        <f t="shared" si="246"/>
        <v>Nein</v>
      </c>
      <c r="S686" s="52" t="str">
        <f t="shared" si="246"/>
        <v>Nein</v>
      </c>
      <c r="T686" s="52" t="str">
        <f t="shared" si="246"/>
        <v>Nein</v>
      </c>
      <c r="U686" s="52" t="str">
        <f t="shared" si="246"/>
        <v>Nein</v>
      </c>
      <c r="V686" s="52" t="str">
        <f t="shared" si="246"/>
        <v>Nein</v>
      </c>
      <c r="W686" s="52" t="str">
        <f t="shared" si="246"/>
        <v>Nein</v>
      </c>
      <c r="X686" s="52" t="str">
        <f t="shared" si="246"/>
        <v>Nein</v>
      </c>
      <c r="Y686" s="52" t="str">
        <f t="shared" si="246"/>
        <v>Nein</v>
      </c>
      <c r="Z686" s="52" t="str">
        <f t="shared" si="246"/>
        <v>Nein</v>
      </c>
      <c r="AA686" s="52" t="str">
        <f t="shared" si="246"/>
        <v>Nein</v>
      </c>
      <c r="AB686" s="52" t="str">
        <f t="shared" si="246"/>
        <v>Nein</v>
      </c>
      <c r="AC686" s="52" t="str">
        <f t="shared" si="246"/>
        <v>Nein</v>
      </c>
      <c r="AD686" s="52" t="str">
        <f t="shared" si="246"/>
        <v>Nein</v>
      </c>
      <c r="AE686" s="52" t="str">
        <f t="shared" si="246"/>
        <v>Nein</v>
      </c>
      <c r="AF686" s="52" t="str">
        <f t="shared" si="246"/>
        <v>Nein</v>
      </c>
      <c r="AG686" s="61" t="str">
        <f>IF(Q686="Ja",VLOOKUP($Q$2,Plausis!A:E,5,0),IF(R686="Ja",VLOOKUP($R$2,Plausis!A:E,5,0),IF(T686="Ja",VLOOKUP($T$2,Plausis!A:E,5,0),IF(U686="Ja",VLOOKUP($U$2,Plausis!A:E,5,0),IF(AA686="Ja",VLOOKUP($AA$2,Plausis!A:E,5,0),IF(AC686="Ja",VLOOKUP($AC$2,Plausis!A:E,5,0),IF(AD686="Ja",VLOOKUP($AD$2,Plausis!A:E,5,0),"")))))))</f>
        <v/>
      </c>
      <c r="AH686" s="52" t="str">
        <f>IF(Y686="Ja",VLOOKUP($Y$2,Plausis!A:E,5,0),"")</f>
        <v/>
      </c>
      <c r="AI686" s="52" t="str">
        <f t="shared" si="228"/>
        <v>Ja</v>
      </c>
      <c r="AJ686" s="52" t="str">
        <f>IF(S686="Ja",VLOOKUP($S$2,Plausis!A:E,5,0),IF(V686="Ja",VLOOKUP($V$2,Plausis!A:E,5,0),IF(X686="Ja",VLOOKUP($X$2,Plausis!A:E,5,0),"")))</f>
        <v/>
      </c>
      <c r="AL686" s="52" t="s">
        <v>2</v>
      </c>
      <c r="AM686" s="114">
        <v>45531</v>
      </c>
      <c r="AN686" s="52" t="s">
        <v>4467</v>
      </c>
      <c r="AO686" s="52" t="str">
        <f>VLOOKUP(B686,'BAT Grundtabelle'!B:T,19,0)</f>
        <v>ja</v>
      </c>
      <c r="AP686" s="105" t="str">
        <f t="shared" si="229"/>
        <v>10618</v>
      </c>
      <c r="AQ686" s="52" t="str">
        <f t="shared" si="230"/>
        <v>Gashandel</v>
      </c>
      <c r="AR686" s="52" t="b">
        <f t="shared" si="247"/>
        <v>0</v>
      </c>
      <c r="AS686" s="52" t="b">
        <f t="shared" si="247"/>
        <v>0</v>
      </c>
      <c r="AT686" s="52" t="b">
        <f t="shared" si="247"/>
        <v>0</v>
      </c>
      <c r="AU686" s="52">
        <f t="shared" si="232"/>
        <v>3</v>
      </c>
      <c r="AW686" s="52" t="b">
        <f t="shared" si="233"/>
        <v>0</v>
      </c>
      <c r="AX686" s="52" t="str">
        <f t="shared" si="234"/>
        <v>Unternehmen</v>
      </c>
      <c r="AY686" s="52" t="b">
        <f t="shared" si="235"/>
        <v>0</v>
      </c>
      <c r="AZ686" s="52" t="str">
        <f t="shared" si="236"/>
        <v>10618</v>
      </c>
      <c r="BA686" s="52" t="str">
        <f>VLOOKUP(A686,'BAT Grundtabelle'!A:U,21,0)</f>
        <v>ja</v>
      </c>
      <c r="BB686" s="52" t="str">
        <f t="shared" si="237"/>
        <v>nein</v>
      </c>
      <c r="BC686" s="52" t="str">
        <f t="shared" si="238"/>
        <v>10618</v>
      </c>
      <c r="BD686" s="52" t="str">
        <f t="shared" si="239"/>
        <v>Gashandel</v>
      </c>
      <c r="BE686" s="52" t="str">
        <f t="shared" si="240"/>
        <v>Unternehmen</v>
      </c>
      <c r="BF686" s="52">
        <f t="shared" si="241"/>
        <v>3</v>
      </c>
    </row>
    <row r="687" spans="1:58" hidden="1" x14ac:dyDescent="0.35">
      <c r="A687" s="107" t="s">
        <v>2063</v>
      </c>
      <c r="B687" s="75" t="s">
        <v>2062</v>
      </c>
      <c r="C687" s="52" t="s">
        <v>3</v>
      </c>
      <c r="D687" s="52" t="s">
        <v>3</v>
      </c>
      <c r="E687" s="52" t="s">
        <v>2</v>
      </c>
      <c r="F687" s="52" t="s">
        <v>2</v>
      </c>
      <c r="G687" s="52" t="s">
        <v>2</v>
      </c>
      <c r="H687" s="52" t="s">
        <v>2</v>
      </c>
      <c r="I687" s="52" t="s">
        <v>3</v>
      </c>
      <c r="J687" s="52">
        <v>1</v>
      </c>
      <c r="K687" s="52" t="s">
        <v>2</v>
      </c>
      <c r="L687" s="52" t="s">
        <v>2</v>
      </c>
      <c r="M687" s="52" t="s">
        <v>2</v>
      </c>
      <c r="N687" s="52" t="s">
        <v>3</v>
      </c>
      <c r="P687" s="52" t="s">
        <v>4</v>
      </c>
      <c r="Q687" s="52" t="str">
        <f t="shared" si="246"/>
        <v>Nein</v>
      </c>
      <c r="R687" s="52" t="str">
        <f t="shared" si="246"/>
        <v>Nein</v>
      </c>
      <c r="S687" s="52" t="str">
        <f t="shared" si="246"/>
        <v>Nein</v>
      </c>
      <c r="T687" s="52" t="str">
        <f t="shared" si="246"/>
        <v>Nein</v>
      </c>
      <c r="U687" s="52" t="str">
        <f t="shared" si="246"/>
        <v>Nein</v>
      </c>
      <c r="V687" s="52" t="str">
        <f t="shared" si="246"/>
        <v>Nein</v>
      </c>
      <c r="W687" s="52" t="str">
        <f t="shared" si="246"/>
        <v>Nein</v>
      </c>
      <c r="X687" s="52" t="str">
        <f t="shared" si="246"/>
        <v>Nein</v>
      </c>
      <c r="Y687" s="52" t="str">
        <f t="shared" si="246"/>
        <v>Nein</v>
      </c>
      <c r="Z687" s="52" t="str">
        <f t="shared" si="246"/>
        <v>Nein</v>
      </c>
      <c r="AA687" s="52" t="str">
        <f t="shared" si="246"/>
        <v>Nein</v>
      </c>
      <c r="AB687" s="52" t="str">
        <f t="shared" si="246"/>
        <v>Nein</v>
      </c>
      <c r="AC687" s="52" t="str">
        <f t="shared" si="246"/>
        <v>Nein</v>
      </c>
      <c r="AD687" s="52" t="str">
        <f t="shared" si="246"/>
        <v>Nein</v>
      </c>
      <c r="AE687" s="52" t="str">
        <f t="shared" si="246"/>
        <v>Nein</v>
      </c>
      <c r="AF687" s="52" t="str">
        <f t="shared" si="246"/>
        <v>Nein</v>
      </c>
      <c r="AG687" s="61" t="str">
        <f>IF(Q687="Ja",VLOOKUP($Q$2,Plausis!A:E,5,0),IF(R687="Ja",VLOOKUP($R$2,Plausis!A:E,5,0),IF(T687="Ja",VLOOKUP($T$2,Plausis!A:E,5,0),IF(U687="Ja",VLOOKUP($U$2,Plausis!A:E,5,0),IF(AA687="Ja",VLOOKUP($AA$2,Plausis!A:E,5,0),IF(AC687="Ja",VLOOKUP($AC$2,Plausis!A:E,5,0),IF(AD687="Ja",VLOOKUP($AD$2,Plausis!A:E,5,0),"")))))))</f>
        <v/>
      </c>
      <c r="AH687" s="52" t="str">
        <f>IF(Y687="Ja",VLOOKUP($Y$2,Plausis!A:E,5,0),"")</f>
        <v/>
      </c>
      <c r="AI687" s="52" t="str">
        <f t="shared" si="228"/>
        <v>Ja</v>
      </c>
      <c r="AJ687" s="52" t="str">
        <f>IF(S687="Ja",VLOOKUP($S$2,Plausis!A:E,5,0),IF(V687="Ja",VLOOKUP($V$2,Plausis!A:E,5,0),IF(X687="Ja",VLOOKUP($X$2,Plausis!A:E,5,0),"")))</f>
        <v/>
      </c>
      <c r="AL687" s="52" t="s">
        <v>2</v>
      </c>
      <c r="AM687" s="114">
        <v>45531</v>
      </c>
      <c r="AN687" s="52" t="s">
        <v>4467</v>
      </c>
      <c r="AO687" s="52" t="str">
        <f>VLOOKUP(B687,'BAT Grundtabelle'!B:T,19,0)</f>
        <v>ja</v>
      </c>
      <c r="AP687" s="105" t="str">
        <f t="shared" si="229"/>
        <v>1290</v>
      </c>
      <c r="AQ687" s="52" t="str">
        <f t="shared" si="230"/>
        <v>Gasinstallationsbetrieb</v>
      </c>
      <c r="AR687" s="52" t="b">
        <f t="shared" si="247"/>
        <v>0</v>
      </c>
      <c r="AS687" s="52" t="b">
        <f t="shared" si="247"/>
        <v>0</v>
      </c>
      <c r="AT687" s="52" t="b">
        <f t="shared" si="247"/>
        <v>0</v>
      </c>
      <c r="AU687" s="52">
        <f t="shared" si="232"/>
        <v>1</v>
      </c>
      <c r="AW687" s="52" t="b">
        <f t="shared" si="233"/>
        <v>0</v>
      </c>
      <c r="AX687" s="52" t="str">
        <f t="shared" si="234"/>
        <v>Unternehmen</v>
      </c>
      <c r="AY687" s="52" t="b">
        <f t="shared" si="235"/>
        <v>0</v>
      </c>
      <c r="AZ687" s="52" t="str">
        <f t="shared" si="236"/>
        <v>1290</v>
      </c>
      <c r="BA687" s="52" t="str">
        <f>VLOOKUP(A687,'BAT Grundtabelle'!A:U,21,0)</f>
        <v>ja</v>
      </c>
      <c r="BB687" s="52" t="str">
        <f t="shared" si="237"/>
        <v>nein</v>
      </c>
      <c r="BC687" s="52" t="str">
        <f t="shared" si="238"/>
        <v>1290</v>
      </c>
      <c r="BD687" s="52" t="str">
        <f t="shared" si="239"/>
        <v>Gasinstallationsbetrieb</v>
      </c>
      <c r="BE687" s="52" t="str">
        <f t="shared" si="240"/>
        <v>Unternehmen</v>
      </c>
      <c r="BF687" s="52">
        <f t="shared" si="241"/>
        <v>1</v>
      </c>
    </row>
    <row r="688" spans="1:58" ht="43.5" hidden="1" x14ac:dyDescent="0.35">
      <c r="A688" s="107" t="s">
        <v>3036</v>
      </c>
      <c r="B688" s="75" t="s">
        <v>741</v>
      </c>
      <c r="C688" s="52" t="s">
        <v>3</v>
      </c>
      <c r="D688" s="52" t="s">
        <v>3</v>
      </c>
      <c r="E688" s="52" t="s">
        <v>2</v>
      </c>
      <c r="F688" s="52" t="s">
        <v>2</v>
      </c>
      <c r="G688" s="52" t="s">
        <v>2</v>
      </c>
      <c r="H688" s="52" t="s">
        <v>2</v>
      </c>
      <c r="I688" s="52" t="s">
        <v>3</v>
      </c>
      <c r="J688" s="52">
        <v>1</v>
      </c>
      <c r="K688" s="52" t="s">
        <v>2</v>
      </c>
      <c r="L688" s="52" t="s">
        <v>2</v>
      </c>
      <c r="M688" s="52" t="s">
        <v>2</v>
      </c>
      <c r="N688" s="52" t="s">
        <v>3</v>
      </c>
      <c r="P688" s="52">
        <v>1198</v>
      </c>
      <c r="Q688" s="52" t="str">
        <f t="shared" si="246"/>
        <v>Nein</v>
      </c>
      <c r="R688" s="52" t="str">
        <f t="shared" si="246"/>
        <v>Nein</v>
      </c>
      <c r="S688" s="52" t="str">
        <f t="shared" si="246"/>
        <v>Nein</v>
      </c>
      <c r="T688" s="52" t="str">
        <f t="shared" si="246"/>
        <v>Nein</v>
      </c>
      <c r="U688" s="52" t="str">
        <f t="shared" si="246"/>
        <v>Nein</v>
      </c>
      <c r="V688" s="52" t="str">
        <f t="shared" si="246"/>
        <v>Nein</v>
      </c>
      <c r="W688" s="52" t="str">
        <f t="shared" si="246"/>
        <v>Nein</v>
      </c>
      <c r="X688" s="52" t="str">
        <f t="shared" si="246"/>
        <v>Nein</v>
      </c>
      <c r="Y688" s="52" t="str">
        <f t="shared" si="246"/>
        <v>Nein</v>
      </c>
      <c r="Z688" s="52" t="str">
        <f t="shared" si="246"/>
        <v>Nein</v>
      </c>
      <c r="AA688" s="52" t="str">
        <f t="shared" si="246"/>
        <v>Nein</v>
      </c>
      <c r="AB688" s="52" t="str">
        <f t="shared" si="246"/>
        <v>Nein</v>
      </c>
      <c r="AC688" s="52" t="str">
        <f t="shared" si="246"/>
        <v>Nein</v>
      </c>
      <c r="AD688" s="52" t="str">
        <f t="shared" si="246"/>
        <v>Ja</v>
      </c>
      <c r="AE688" s="52" t="str">
        <f t="shared" si="246"/>
        <v>Nein</v>
      </c>
      <c r="AF688" s="52" t="str">
        <f t="shared" si="246"/>
        <v>Nein</v>
      </c>
      <c r="AG688" s="61" t="str">
        <f>IF(Q688="Ja",VLOOKUP($Q$2,Plausis!A:E,5,0),IF(R688="Ja",VLOOKUP($R$2,Plausis!A:E,5,0),IF(T688="Ja",VLOOKUP($T$2,Plausis!A:E,5,0),IF(U688="Ja",VLOOKUP($U$2,Plausis!A:E,5,0),IF(AA688="Ja",VLOOKUP($AA$2,Plausis!A:E,5,0),IF(AC688="Ja",VLOOKUP($AC$2,Plausis!A:E,5,0),IF(AD688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88" s="52" t="str">
        <f>IF(Y688="Ja",VLOOKUP($Y$2,Plausis!A:E,5,0),"")</f>
        <v/>
      </c>
      <c r="AI688" s="52" t="str">
        <f t="shared" si="228"/>
        <v>Ja</v>
      </c>
      <c r="AJ688" s="52" t="str">
        <f>IF(S688="Ja",VLOOKUP($S$2,Plausis!A:E,5,0),IF(V688="Ja",VLOOKUP($V$2,Plausis!A:E,5,0),IF(X688="Ja",VLOOKUP($X$2,Plausis!A:E,5,0),"")))</f>
        <v/>
      </c>
      <c r="AL688" s="52" t="s">
        <v>3</v>
      </c>
      <c r="AM688" s="114">
        <v>45531</v>
      </c>
      <c r="AN688" s="52" t="s">
        <v>4467</v>
      </c>
      <c r="AO688" s="52" t="str">
        <f>VLOOKUP(B688,'BAT Grundtabelle'!B:T,19,0)</f>
        <v>ja</v>
      </c>
      <c r="AP688" s="105" t="str">
        <f t="shared" si="229"/>
        <v>10619</v>
      </c>
      <c r="AQ688" s="52" t="str">
        <f t="shared" si="230"/>
        <v>Gästehaus</v>
      </c>
      <c r="AR688" s="52" t="b">
        <f t="shared" si="247"/>
        <v>0</v>
      </c>
      <c r="AS688" s="52" t="b">
        <f t="shared" si="247"/>
        <v>0</v>
      </c>
      <c r="AT688" s="52" t="b">
        <f t="shared" si="247"/>
        <v>0</v>
      </c>
      <c r="AU688" s="52">
        <f t="shared" si="232"/>
        <v>1</v>
      </c>
      <c r="AW688" s="52" t="b">
        <f t="shared" si="233"/>
        <v>0</v>
      </c>
      <c r="AX688" s="52" t="str">
        <f t="shared" si="234"/>
        <v>Unternehmen</v>
      </c>
      <c r="AY688" s="52" t="b">
        <f t="shared" si="235"/>
        <v>0</v>
      </c>
      <c r="AZ688" s="52" t="str">
        <f t="shared" si="236"/>
        <v>10619</v>
      </c>
      <c r="BA688" s="52" t="str">
        <f>VLOOKUP(A688,'BAT Grundtabelle'!A:U,21,0)</f>
        <v>ja</v>
      </c>
      <c r="BB688" s="52" t="str">
        <f t="shared" si="237"/>
        <v>nein</v>
      </c>
      <c r="BC688" s="52" t="str">
        <f t="shared" si="238"/>
        <v>10619</v>
      </c>
      <c r="BD688" s="52" t="str">
        <f t="shared" si="239"/>
        <v>Gästehaus</v>
      </c>
      <c r="BE688" s="52" t="str">
        <f t="shared" si="240"/>
        <v>Unternehmen</v>
      </c>
      <c r="BF688" s="52">
        <f t="shared" si="241"/>
        <v>1</v>
      </c>
    </row>
    <row r="689" spans="1:58" ht="43.5" hidden="1" x14ac:dyDescent="0.35">
      <c r="A689" s="107" t="s">
        <v>3037</v>
      </c>
      <c r="B689" s="75" t="s">
        <v>753</v>
      </c>
      <c r="C689" s="52" t="s">
        <v>3</v>
      </c>
      <c r="D689" s="52" t="s">
        <v>3</v>
      </c>
      <c r="E689" s="52" t="s">
        <v>2</v>
      </c>
      <c r="F689" s="52" t="s">
        <v>2</v>
      </c>
      <c r="G689" s="52" t="s">
        <v>2</v>
      </c>
      <c r="H689" s="52" t="s">
        <v>2</v>
      </c>
      <c r="I689" s="52" t="s">
        <v>3</v>
      </c>
      <c r="J689" s="52">
        <v>1</v>
      </c>
      <c r="K689" s="52" t="s">
        <v>2</v>
      </c>
      <c r="L689" s="52" t="s">
        <v>2</v>
      </c>
      <c r="M689" s="52" t="s">
        <v>2</v>
      </c>
      <c r="N689" s="52" t="s">
        <v>3</v>
      </c>
      <c r="P689" s="52">
        <v>1198</v>
      </c>
      <c r="Q689" s="52" t="str">
        <f t="shared" si="246"/>
        <v>Nein</v>
      </c>
      <c r="R689" s="52" t="str">
        <f t="shared" si="246"/>
        <v>Nein</v>
      </c>
      <c r="S689" s="52" t="str">
        <f t="shared" si="246"/>
        <v>Nein</v>
      </c>
      <c r="T689" s="52" t="str">
        <f t="shared" si="246"/>
        <v>Nein</v>
      </c>
      <c r="U689" s="52" t="str">
        <f t="shared" si="246"/>
        <v>Nein</v>
      </c>
      <c r="V689" s="52" t="str">
        <f t="shared" si="246"/>
        <v>Nein</v>
      </c>
      <c r="W689" s="52" t="str">
        <f t="shared" si="246"/>
        <v>Nein</v>
      </c>
      <c r="X689" s="52" t="str">
        <f t="shared" si="246"/>
        <v>Nein</v>
      </c>
      <c r="Y689" s="52" t="str">
        <f t="shared" si="246"/>
        <v>Nein</v>
      </c>
      <c r="Z689" s="52" t="str">
        <f t="shared" si="246"/>
        <v>Nein</v>
      </c>
      <c r="AA689" s="52" t="str">
        <f t="shared" si="246"/>
        <v>Nein</v>
      </c>
      <c r="AB689" s="52" t="str">
        <f t="shared" si="246"/>
        <v>Nein</v>
      </c>
      <c r="AC689" s="52" t="str">
        <f t="shared" si="246"/>
        <v>Nein</v>
      </c>
      <c r="AD689" s="52" t="str">
        <f t="shared" si="246"/>
        <v>Ja</v>
      </c>
      <c r="AE689" s="52" t="str">
        <f t="shared" si="246"/>
        <v>Nein</v>
      </c>
      <c r="AF689" s="52" t="str">
        <f t="shared" si="246"/>
        <v>Nein</v>
      </c>
      <c r="AG689" s="61" t="str">
        <f>IF(Q689="Ja",VLOOKUP($Q$2,Plausis!A:E,5,0),IF(R689="Ja",VLOOKUP($R$2,Plausis!A:E,5,0),IF(T689="Ja",VLOOKUP($T$2,Plausis!A:E,5,0),IF(U689="Ja",VLOOKUP($U$2,Plausis!A:E,5,0),IF(AA689="Ja",VLOOKUP($AA$2,Plausis!A:E,5,0),IF(AC689="Ja",VLOOKUP($AC$2,Plausis!A:E,5,0),IF(AD689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89" s="52" t="str">
        <f>IF(Y689="Ja",VLOOKUP($Y$2,Plausis!A:E,5,0),"")</f>
        <v/>
      </c>
      <c r="AI689" s="52" t="str">
        <f t="shared" si="228"/>
        <v>Ja</v>
      </c>
      <c r="AJ689" s="52" t="str">
        <f>IF(S689="Ja",VLOOKUP($S$2,Plausis!A:E,5,0),IF(V689="Ja",VLOOKUP($V$2,Plausis!A:E,5,0),IF(X689="Ja",VLOOKUP($X$2,Plausis!A:E,5,0),"")))</f>
        <v/>
      </c>
      <c r="AL689" s="52" t="s">
        <v>3</v>
      </c>
      <c r="AM689" s="114">
        <v>45531</v>
      </c>
      <c r="AN689" s="52" t="s">
        <v>4467</v>
      </c>
      <c r="AO689" s="52" t="str">
        <f>VLOOKUP(B689,'BAT Grundtabelle'!B:T,19,0)</f>
        <v>ja</v>
      </c>
      <c r="AP689" s="105" t="str">
        <f t="shared" si="229"/>
        <v>10620</v>
      </c>
      <c r="AQ689" s="52" t="str">
        <f t="shared" si="230"/>
        <v>Gasthof (mit Fremdenzimmern)</v>
      </c>
      <c r="AR689" s="52" t="b">
        <f t="shared" si="247"/>
        <v>0</v>
      </c>
      <c r="AS689" s="52" t="b">
        <f t="shared" si="247"/>
        <v>0</v>
      </c>
      <c r="AT689" s="52" t="b">
        <f t="shared" si="247"/>
        <v>0</v>
      </c>
      <c r="AU689" s="52">
        <f t="shared" si="232"/>
        <v>1</v>
      </c>
      <c r="AW689" s="52" t="b">
        <f t="shared" si="233"/>
        <v>0</v>
      </c>
      <c r="AX689" s="52" t="str">
        <f t="shared" si="234"/>
        <v>Unternehmen</v>
      </c>
      <c r="AY689" s="52" t="b">
        <f t="shared" si="235"/>
        <v>0</v>
      </c>
      <c r="AZ689" s="52" t="str">
        <f t="shared" si="236"/>
        <v>10620</v>
      </c>
      <c r="BA689" s="52" t="str">
        <f>VLOOKUP(A689,'BAT Grundtabelle'!A:U,21,0)</f>
        <v>ja</v>
      </c>
      <c r="BB689" s="52" t="str">
        <f t="shared" si="237"/>
        <v>nein</v>
      </c>
      <c r="BC689" s="52" t="str">
        <f t="shared" si="238"/>
        <v>10620</v>
      </c>
      <c r="BD689" s="52" t="str">
        <f t="shared" si="239"/>
        <v>Gasthof (mit Fremdenzimmern)</v>
      </c>
      <c r="BE689" s="52" t="str">
        <f t="shared" si="240"/>
        <v>Unternehmen</v>
      </c>
      <c r="BF689" s="52">
        <f t="shared" si="241"/>
        <v>1</v>
      </c>
    </row>
    <row r="690" spans="1:58" ht="43.5" hidden="1" x14ac:dyDescent="0.35">
      <c r="A690" s="107" t="s">
        <v>3038</v>
      </c>
      <c r="B690" s="75" t="s">
        <v>754</v>
      </c>
      <c r="C690" s="52" t="s">
        <v>3</v>
      </c>
      <c r="D690" s="52" t="s">
        <v>3</v>
      </c>
      <c r="E690" s="52" t="s">
        <v>2</v>
      </c>
      <c r="F690" s="52" t="s">
        <v>2</v>
      </c>
      <c r="G690" s="52" t="s">
        <v>2</v>
      </c>
      <c r="H690" s="52" t="s">
        <v>2</v>
      </c>
      <c r="I690" s="52" t="s">
        <v>3</v>
      </c>
      <c r="J690" s="52">
        <v>1</v>
      </c>
      <c r="K690" s="52" t="s">
        <v>2</v>
      </c>
      <c r="L690" s="52" t="s">
        <v>2</v>
      </c>
      <c r="M690" s="52" t="s">
        <v>2</v>
      </c>
      <c r="N690" s="52" t="s">
        <v>3</v>
      </c>
      <c r="P690" s="52">
        <v>1198</v>
      </c>
      <c r="Q690" s="52" t="str">
        <f t="shared" si="246"/>
        <v>Nein</v>
      </c>
      <c r="R690" s="52" t="str">
        <f t="shared" si="246"/>
        <v>Nein</v>
      </c>
      <c r="S690" s="52" t="str">
        <f t="shared" si="246"/>
        <v>Nein</v>
      </c>
      <c r="T690" s="52" t="str">
        <f t="shared" si="246"/>
        <v>Nein</v>
      </c>
      <c r="U690" s="52" t="str">
        <f t="shared" si="246"/>
        <v>Nein</v>
      </c>
      <c r="V690" s="52" t="str">
        <f t="shared" si="246"/>
        <v>Nein</v>
      </c>
      <c r="W690" s="52" t="str">
        <f t="shared" si="246"/>
        <v>Nein</v>
      </c>
      <c r="X690" s="52" t="str">
        <f t="shared" si="246"/>
        <v>Nein</v>
      </c>
      <c r="Y690" s="52" t="str">
        <f t="shared" si="246"/>
        <v>Nein</v>
      </c>
      <c r="Z690" s="52" t="str">
        <f t="shared" si="246"/>
        <v>Nein</v>
      </c>
      <c r="AA690" s="52" t="str">
        <f t="shared" si="246"/>
        <v>Nein</v>
      </c>
      <c r="AB690" s="52" t="str">
        <f t="shared" si="246"/>
        <v>Nein</v>
      </c>
      <c r="AC690" s="52" t="str">
        <f t="shared" si="246"/>
        <v>Nein</v>
      </c>
      <c r="AD690" s="52" t="str">
        <f t="shared" si="246"/>
        <v>Ja</v>
      </c>
      <c r="AE690" s="52" t="str">
        <f t="shared" si="246"/>
        <v>Nein</v>
      </c>
      <c r="AF690" s="52" t="str">
        <f t="shared" si="246"/>
        <v>Nein</v>
      </c>
      <c r="AG690" s="61" t="str">
        <f>IF(Q690="Ja",VLOOKUP($Q$2,Plausis!A:E,5,0),IF(R690="Ja",VLOOKUP($R$2,Plausis!A:E,5,0),IF(T690="Ja",VLOOKUP($T$2,Plausis!A:E,5,0),IF(U690="Ja",VLOOKUP($U$2,Plausis!A:E,5,0),IF(AA690="Ja",VLOOKUP($AA$2,Plausis!A:E,5,0),IF(AC690="Ja",VLOOKUP($AC$2,Plausis!A:E,5,0),IF(AD690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90" s="52" t="str">
        <f>IF(Y690="Ja",VLOOKUP($Y$2,Plausis!A:E,5,0),"")</f>
        <v/>
      </c>
      <c r="AI690" s="52" t="str">
        <f t="shared" si="228"/>
        <v>Ja</v>
      </c>
      <c r="AJ690" s="52" t="str">
        <f>IF(S690="Ja",VLOOKUP($S$2,Plausis!A:E,5,0),IF(V690="Ja",VLOOKUP($V$2,Plausis!A:E,5,0),IF(X690="Ja",VLOOKUP($X$2,Plausis!A:E,5,0),"")))</f>
        <v/>
      </c>
      <c r="AL690" s="52" t="s">
        <v>3</v>
      </c>
      <c r="AM690" s="114">
        <v>45531</v>
      </c>
      <c r="AN690" s="52" t="s">
        <v>4467</v>
      </c>
      <c r="AO690" s="52" t="str">
        <f>VLOOKUP(B690,'BAT Grundtabelle'!B:T,19,0)</f>
        <v>ja</v>
      </c>
      <c r="AP690" s="105" t="str">
        <f t="shared" si="229"/>
        <v>10621</v>
      </c>
      <c r="AQ690" s="52" t="str">
        <f t="shared" si="230"/>
        <v>Gasthof (ohne Beherbergung)</v>
      </c>
      <c r="AR690" s="52" t="b">
        <f t="shared" si="247"/>
        <v>0</v>
      </c>
      <c r="AS690" s="52" t="b">
        <f t="shared" si="247"/>
        <v>0</v>
      </c>
      <c r="AT690" s="52" t="b">
        <f t="shared" si="247"/>
        <v>0</v>
      </c>
      <c r="AU690" s="52">
        <f t="shared" si="232"/>
        <v>1</v>
      </c>
      <c r="AW690" s="52" t="b">
        <f t="shared" si="233"/>
        <v>0</v>
      </c>
      <c r="AX690" s="52" t="str">
        <f t="shared" si="234"/>
        <v>Unternehmen</v>
      </c>
      <c r="AY690" s="52" t="b">
        <f t="shared" si="235"/>
        <v>0</v>
      </c>
      <c r="AZ690" s="52" t="str">
        <f t="shared" si="236"/>
        <v>10621</v>
      </c>
      <c r="BA690" s="52" t="str">
        <f>VLOOKUP(A690,'BAT Grundtabelle'!A:U,21,0)</f>
        <v>ja</v>
      </c>
      <c r="BB690" s="52" t="str">
        <f t="shared" si="237"/>
        <v>nein</v>
      </c>
      <c r="BC690" s="52" t="str">
        <f t="shared" si="238"/>
        <v>10621</v>
      </c>
      <c r="BD690" s="52" t="str">
        <f t="shared" si="239"/>
        <v>Gasthof (ohne Beherbergung)</v>
      </c>
      <c r="BE690" s="52" t="str">
        <f t="shared" si="240"/>
        <v>Unternehmen</v>
      </c>
      <c r="BF690" s="52">
        <f t="shared" si="241"/>
        <v>1</v>
      </c>
    </row>
    <row r="691" spans="1:58" ht="43.5" hidden="1" x14ac:dyDescent="0.35">
      <c r="A691" s="107" t="s">
        <v>3039</v>
      </c>
      <c r="B691" s="75" t="s">
        <v>755</v>
      </c>
      <c r="C691" s="52" t="s">
        <v>3</v>
      </c>
      <c r="D691" s="52" t="s">
        <v>3</v>
      </c>
      <c r="E691" s="52" t="s">
        <v>2</v>
      </c>
      <c r="F691" s="52" t="s">
        <v>2</v>
      </c>
      <c r="G691" s="52" t="s">
        <v>2</v>
      </c>
      <c r="H691" s="52" t="s">
        <v>2</v>
      </c>
      <c r="I691" s="52" t="s">
        <v>3</v>
      </c>
      <c r="J691" s="52">
        <v>1</v>
      </c>
      <c r="K691" s="52" t="s">
        <v>2</v>
      </c>
      <c r="L691" s="52" t="s">
        <v>2</v>
      </c>
      <c r="M691" s="52" t="s">
        <v>2</v>
      </c>
      <c r="N691" s="52" t="s">
        <v>3</v>
      </c>
      <c r="P691" s="52">
        <v>1198</v>
      </c>
      <c r="Q691" s="52" t="str">
        <f t="shared" si="246"/>
        <v>Nein</v>
      </c>
      <c r="R691" s="52" t="str">
        <f t="shared" si="246"/>
        <v>Nein</v>
      </c>
      <c r="S691" s="52" t="str">
        <f t="shared" si="246"/>
        <v>Nein</v>
      </c>
      <c r="T691" s="52" t="str">
        <f t="shared" si="246"/>
        <v>Nein</v>
      </c>
      <c r="U691" s="52" t="str">
        <f t="shared" si="246"/>
        <v>Nein</v>
      </c>
      <c r="V691" s="52" t="str">
        <f t="shared" si="246"/>
        <v>Nein</v>
      </c>
      <c r="W691" s="52" t="str">
        <f t="shared" si="246"/>
        <v>Nein</v>
      </c>
      <c r="X691" s="52" t="str">
        <f t="shared" si="246"/>
        <v>Nein</v>
      </c>
      <c r="Y691" s="52" t="str">
        <f t="shared" si="246"/>
        <v>Nein</v>
      </c>
      <c r="Z691" s="52" t="str">
        <f t="shared" si="246"/>
        <v>Nein</v>
      </c>
      <c r="AA691" s="52" t="str">
        <f t="shared" si="246"/>
        <v>Nein</v>
      </c>
      <c r="AB691" s="52" t="str">
        <f t="shared" si="246"/>
        <v>Nein</v>
      </c>
      <c r="AC691" s="52" t="str">
        <f t="shared" si="246"/>
        <v>Nein</v>
      </c>
      <c r="AD691" s="52" t="str">
        <f t="shared" si="246"/>
        <v>Ja</v>
      </c>
      <c r="AE691" s="52" t="str">
        <f t="shared" si="246"/>
        <v>Nein</v>
      </c>
      <c r="AF691" s="52" t="str">
        <f t="shared" si="246"/>
        <v>Nein</v>
      </c>
      <c r="AG691" s="61" t="str">
        <f>IF(Q691="Ja",VLOOKUP($Q$2,Plausis!A:E,5,0),IF(R691="Ja",VLOOKUP($R$2,Plausis!A:E,5,0),IF(T691="Ja",VLOOKUP($T$2,Plausis!A:E,5,0),IF(U691="Ja",VLOOKUP($U$2,Plausis!A:E,5,0),IF(AA691="Ja",VLOOKUP($AA$2,Plausis!A:E,5,0),IF(AC691="Ja",VLOOKUP($AC$2,Plausis!A:E,5,0),IF(AD691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91" s="52" t="str">
        <f>IF(Y691="Ja",VLOOKUP($Y$2,Plausis!A:E,5,0),"")</f>
        <v/>
      </c>
      <c r="AI691" s="52" t="str">
        <f t="shared" si="228"/>
        <v>Ja</v>
      </c>
      <c r="AJ691" s="52" t="str">
        <f>IF(S691="Ja",VLOOKUP($S$2,Plausis!A:E,5,0),IF(V691="Ja",VLOOKUP($V$2,Plausis!A:E,5,0),IF(X691="Ja",VLOOKUP($X$2,Plausis!A:E,5,0),"")))</f>
        <v/>
      </c>
      <c r="AL691" s="52" t="s">
        <v>3</v>
      </c>
      <c r="AM691" s="114">
        <v>45531</v>
      </c>
      <c r="AN691" s="52" t="s">
        <v>4467</v>
      </c>
      <c r="AO691" s="52" t="str">
        <f>VLOOKUP(B691,'BAT Grundtabelle'!B:T,19,0)</f>
        <v>ja</v>
      </c>
      <c r="AP691" s="105" t="str">
        <f t="shared" si="229"/>
        <v>10622</v>
      </c>
      <c r="AQ691" s="52" t="str">
        <f t="shared" si="230"/>
        <v>Gasthof mit Beherbergung</v>
      </c>
      <c r="AR691" s="52" t="b">
        <f t="shared" si="247"/>
        <v>0</v>
      </c>
      <c r="AS691" s="52" t="b">
        <f t="shared" si="247"/>
        <v>0</v>
      </c>
      <c r="AT691" s="52" t="b">
        <f t="shared" si="247"/>
        <v>0</v>
      </c>
      <c r="AU691" s="52">
        <f t="shared" si="232"/>
        <v>1</v>
      </c>
      <c r="AW691" s="52" t="b">
        <f t="shared" si="233"/>
        <v>0</v>
      </c>
      <c r="AX691" s="52" t="str">
        <f t="shared" si="234"/>
        <v>Unternehmen</v>
      </c>
      <c r="AY691" s="52" t="b">
        <f t="shared" si="235"/>
        <v>0</v>
      </c>
      <c r="AZ691" s="52" t="str">
        <f t="shared" si="236"/>
        <v>10622</v>
      </c>
      <c r="BA691" s="52" t="str">
        <f>VLOOKUP(A691,'BAT Grundtabelle'!A:U,21,0)</f>
        <v>ja</v>
      </c>
      <c r="BB691" s="52" t="str">
        <f t="shared" si="237"/>
        <v>nein</v>
      </c>
      <c r="BC691" s="52" t="str">
        <f t="shared" si="238"/>
        <v>10622</v>
      </c>
      <c r="BD691" s="52" t="str">
        <f t="shared" si="239"/>
        <v>Gasthof mit Beherbergung</v>
      </c>
      <c r="BE691" s="52" t="str">
        <f t="shared" si="240"/>
        <v>Unternehmen</v>
      </c>
      <c r="BF691" s="52">
        <f t="shared" si="241"/>
        <v>1</v>
      </c>
    </row>
    <row r="692" spans="1:58" x14ac:dyDescent="0.35">
      <c r="A692" s="107" t="s">
        <v>3040</v>
      </c>
      <c r="B692" s="75" t="s">
        <v>1264</v>
      </c>
      <c r="C692" s="52" t="s">
        <v>3</v>
      </c>
      <c r="D692" s="52" t="s">
        <v>3</v>
      </c>
      <c r="E692" s="52" t="s">
        <v>2</v>
      </c>
      <c r="F692" s="52" t="s">
        <v>2</v>
      </c>
      <c r="G692" s="52" t="s">
        <v>2</v>
      </c>
      <c r="H692" s="52" t="s">
        <v>2</v>
      </c>
      <c r="I692" s="52" t="s">
        <v>2</v>
      </c>
      <c r="J692" s="52" t="s">
        <v>2</v>
      </c>
      <c r="K692" s="52" t="s">
        <v>2</v>
      </c>
      <c r="L692" s="52" t="s">
        <v>2</v>
      </c>
      <c r="M692" s="52" t="s">
        <v>2</v>
      </c>
      <c r="N692" s="52" t="s">
        <v>3</v>
      </c>
      <c r="O692" s="52" t="s">
        <v>4469</v>
      </c>
      <c r="P692" s="52" t="s">
        <v>4</v>
      </c>
      <c r="Q692" s="52" t="str">
        <f t="shared" si="246"/>
        <v>Nein</v>
      </c>
      <c r="R692" s="52" t="str">
        <f t="shared" si="246"/>
        <v>Nein</v>
      </c>
      <c r="S692" s="52" t="str">
        <f t="shared" si="246"/>
        <v>Nein</v>
      </c>
      <c r="T692" s="52" t="str">
        <f t="shared" si="246"/>
        <v>Nein</v>
      </c>
      <c r="U692" s="52" t="str">
        <f t="shared" si="246"/>
        <v>Nein</v>
      </c>
      <c r="V692" s="52" t="str">
        <f t="shared" si="246"/>
        <v>Nein</v>
      </c>
      <c r="W692" s="52" t="str">
        <f t="shared" si="246"/>
        <v>Nein</v>
      </c>
      <c r="X692" s="52" t="str">
        <f t="shared" si="246"/>
        <v>Nein</v>
      </c>
      <c r="Y692" s="52" t="str">
        <f t="shared" si="246"/>
        <v>Nein</v>
      </c>
      <c r="Z692" s="52" t="str">
        <f t="shared" si="246"/>
        <v>Nein</v>
      </c>
      <c r="AA692" s="52" t="str">
        <f t="shared" si="246"/>
        <v>Nein</v>
      </c>
      <c r="AB692" s="52" t="str">
        <f t="shared" si="246"/>
        <v>Nein</v>
      </c>
      <c r="AC692" s="52" t="str">
        <f t="shared" si="246"/>
        <v>Nein</v>
      </c>
      <c r="AD692" s="52" t="str">
        <f t="shared" si="246"/>
        <v>Nein</v>
      </c>
      <c r="AE692" s="52" t="str">
        <f t="shared" si="246"/>
        <v>Nein</v>
      </c>
      <c r="AF692" s="52" t="str">
        <f t="shared" si="246"/>
        <v>Nein</v>
      </c>
      <c r="AG692" s="61" t="str">
        <f>IF(Q692="Ja",VLOOKUP($Q$2,Plausis!A:E,5,0),IF(R692="Ja",VLOOKUP($R$2,Plausis!A:E,5,0),IF(T692="Ja",VLOOKUP($T$2,Plausis!A:E,5,0),IF(U692="Ja",VLOOKUP($U$2,Plausis!A:E,5,0),IF(AA692="Ja",VLOOKUP($AA$2,Plausis!A:E,5,0),IF(AC692="Ja",VLOOKUP($AC$2,Plausis!A:E,5,0),IF(AD692="Ja",VLOOKUP($AD$2,Plausis!A:E,5,0),"")))))))</f>
        <v/>
      </c>
      <c r="AH692" s="52" t="str">
        <f>IF(Y692="Ja",VLOOKUP($Y$2,Plausis!A:E,5,0),"")</f>
        <v/>
      </c>
      <c r="AI692" s="52" t="str">
        <f t="shared" si="228"/>
        <v>Ja</v>
      </c>
      <c r="AJ692" s="52" t="str">
        <f>IF(S692="Ja",VLOOKUP($S$2,Plausis!A:E,5,0),IF(V692="Ja",VLOOKUP($V$2,Plausis!A:E,5,0),IF(X692="Ja",VLOOKUP($X$2,Plausis!A:E,5,0),"")))</f>
        <v/>
      </c>
      <c r="AK692" s="52" t="s">
        <v>4443</v>
      </c>
      <c r="AL692" s="52" t="s">
        <v>3</v>
      </c>
      <c r="AM692" s="114">
        <v>45531</v>
      </c>
      <c r="AN692" s="52" t="s">
        <v>4467</v>
      </c>
      <c r="AO692" s="52" t="str">
        <f>VLOOKUP(B692,'BAT Grundtabelle'!B:T,19,0)</f>
        <v>ja</v>
      </c>
      <c r="AP692" s="105" t="str">
        <f t="shared" si="229"/>
        <v>10623</v>
      </c>
      <c r="AQ692" s="52" t="str">
        <f t="shared" si="230"/>
        <v>Gastroenterologe</v>
      </c>
      <c r="AR692" s="52" t="b">
        <f t="shared" si="247"/>
        <v>0</v>
      </c>
      <c r="AS692" s="52" t="b">
        <f t="shared" si="247"/>
        <v>0</v>
      </c>
      <c r="AT692" s="52" t="b">
        <f t="shared" si="247"/>
        <v>0</v>
      </c>
      <c r="AU692" s="52" t="str">
        <f t="shared" si="232"/>
        <v>Arzt</v>
      </c>
      <c r="AW692" s="52" t="b">
        <f t="shared" si="233"/>
        <v>0</v>
      </c>
      <c r="AX692" s="52" t="str">
        <f t="shared" si="234"/>
        <v>Arzt</v>
      </c>
      <c r="AY692" s="52" t="b">
        <f t="shared" si="235"/>
        <v>0</v>
      </c>
      <c r="AZ692" s="52" t="str">
        <f t="shared" si="236"/>
        <v>10623</v>
      </c>
      <c r="BA692" s="52" t="str">
        <f>VLOOKUP(A692,'BAT Grundtabelle'!A:U,21,0)</f>
        <v>ja</v>
      </c>
      <c r="BB692" s="52" t="str">
        <f t="shared" si="237"/>
        <v>nein</v>
      </c>
      <c r="BC692" s="52" t="str">
        <f t="shared" si="238"/>
        <v>10623</v>
      </c>
      <c r="BD692" s="52" t="str">
        <f t="shared" si="239"/>
        <v>Gastroenterologe</v>
      </c>
      <c r="BE692" s="52" t="str">
        <f t="shared" si="240"/>
        <v>Arzt</v>
      </c>
      <c r="BF692" s="52" t="str">
        <f t="shared" si="241"/>
        <v>Arzt</v>
      </c>
    </row>
    <row r="693" spans="1:58" hidden="1" x14ac:dyDescent="0.35">
      <c r="A693" s="107" t="s">
        <v>3041</v>
      </c>
      <c r="B693" s="75" t="s">
        <v>471</v>
      </c>
      <c r="C693" s="52" t="s">
        <v>3</v>
      </c>
      <c r="D693" s="52" t="s">
        <v>3</v>
      </c>
      <c r="E693" s="52" t="s">
        <v>2</v>
      </c>
      <c r="F693" s="52" t="s">
        <v>2</v>
      </c>
      <c r="G693" s="52" t="s">
        <v>2</v>
      </c>
      <c r="H693" s="52" t="s">
        <v>2</v>
      </c>
      <c r="I693" s="52" t="s">
        <v>3</v>
      </c>
      <c r="J693" s="52">
        <v>1</v>
      </c>
      <c r="K693" s="52" t="s">
        <v>2</v>
      </c>
      <c r="L693" s="52" t="s">
        <v>2</v>
      </c>
      <c r="M693" s="52" t="s">
        <v>2</v>
      </c>
      <c r="N693" s="52" t="s">
        <v>3</v>
      </c>
      <c r="P693" s="52" t="s">
        <v>4</v>
      </c>
      <c r="Q693" s="52" t="str">
        <f t="shared" ref="Q693:AF702" si="248">IF(ISERROR(FIND(Q$2,$P693,1)),"Nein","Ja")</f>
        <v>Nein</v>
      </c>
      <c r="R693" s="52" t="str">
        <f t="shared" si="248"/>
        <v>Nein</v>
      </c>
      <c r="S693" s="52" t="str">
        <f t="shared" si="248"/>
        <v>Nein</v>
      </c>
      <c r="T693" s="52" t="str">
        <f t="shared" si="248"/>
        <v>Nein</v>
      </c>
      <c r="U693" s="52" t="str">
        <f t="shared" si="248"/>
        <v>Nein</v>
      </c>
      <c r="V693" s="52" t="str">
        <f t="shared" si="248"/>
        <v>Nein</v>
      </c>
      <c r="W693" s="52" t="str">
        <f t="shared" si="248"/>
        <v>Nein</v>
      </c>
      <c r="X693" s="52" t="str">
        <f t="shared" si="248"/>
        <v>Nein</v>
      </c>
      <c r="Y693" s="52" t="str">
        <f t="shared" si="248"/>
        <v>Nein</v>
      </c>
      <c r="Z693" s="52" t="str">
        <f t="shared" si="248"/>
        <v>Nein</v>
      </c>
      <c r="AA693" s="52" t="str">
        <f t="shared" si="248"/>
        <v>Nein</v>
      </c>
      <c r="AB693" s="52" t="str">
        <f t="shared" si="248"/>
        <v>Nein</v>
      </c>
      <c r="AC693" s="52" t="str">
        <f t="shared" si="248"/>
        <v>Nein</v>
      </c>
      <c r="AD693" s="52" t="str">
        <f t="shared" si="248"/>
        <v>Nein</v>
      </c>
      <c r="AE693" s="52" t="str">
        <f t="shared" si="248"/>
        <v>Nein</v>
      </c>
      <c r="AF693" s="52" t="str">
        <f t="shared" si="248"/>
        <v>Nein</v>
      </c>
      <c r="AG693" s="61" t="str">
        <f>IF(Q693="Ja",VLOOKUP($Q$2,Plausis!A:E,5,0),IF(R693="Ja",VLOOKUP($R$2,Plausis!A:E,5,0),IF(T693="Ja",VLOOKUP($T$2,Plausis!A:E,5,0),IF(U693="Ja",VLOOKUP($U$2,Plausis!A:E,5,0),IF(AA693="Ja",VLOOKUP($AA$2,Plausis!A:E,5,0),IF(AC693="Ja",VLOOKUP($AC$2,Plausis!A:E,5,0),IF(AD693="Ja",VLOOKUP($AD$2,Plausis!A:E,5,0),"")))))))</f>
        <v/>
      </c>
      <c r="AH693" s="52" t="str">
        <f>IF(Y693="Ja",VLOOKUP($Y$2,Plausis!A:E,5,0),"")</f>
        <v/>
      </c>
      <c r="AI693" s="52" t="str">
        <f t="shared" si="228"/>
        <v>Ja</v>
      </c>
      <c r="AJ693" s="52" t="str">
        <f>IF(S693="Ja",VLOOKUP($S$2,Plausis!A:E,5,0),IF(V693="Ja",VLOOKUP($V$2,Plausis!A:E,5,0),IF(X693="Ja",VLOOKUP($X$2,Plausis!A:E,5,0),"")))</f>
        <v/>
      </c>
      <c r="AL693" s="52" t="s">
        <v>2</v>
      </c>
      <c r="AM693" s="114">
        <v>45531</v>
      </c>
      <c r="AN693" s="52" t="s">
        <v>4467</v>
      </c>
      <c r="AO693" s="52" t="str">
        <f>VLOOKUP(B693,'BAT Grundtabelle'!B:T,19,0)</f>
        <v>ja</v>
      </c>
      <c r="AP693" s="105" t="str">
        <f t="shared" si="229"/>
        <v>10624</v>
      </c>
      <c r="AQ693" s="52" t="str">
        <f t="shared" si="230"/>
        <v>Gastronomiebedarfshandel</v>
      </c>
      <c r="AR693" s="52" t="b">
        <f t="shared" si="247"/>
        <v>0</v>
      </c>
      <c r="AS693" s="52" t="b">
        <f t="shared" si="247"/>
        <v>0</v>
      </c>
      <c r="AT693" s="52" t="b">
        <f t="shared" si="247"/>
        <v>0</v>
      </c>
      <c r="AU693" s="52">
        <f t="shared" si="232"/>
        <v>1</v>
      </c>
      <c r="AW693" s="52" t="b">
        <f t="shared" si="233"/>
        <v>0</v>
      </c>
      <c r="AX693" s="52" t="str">
        <f t="shared" si="234"/>
        <v>Unternehmen</v>
      </c>
      <c r="AY693" s="52" t="b">
        <f t="shared" si="235"/>
        <v>0</v>
      </c>
      <c r="AZ693" s="52" t="str">
        <f t="shared" si="236"/>
        <v>10624</v>
      </c>
      <c r="BA693" s="52" t="str">
        <f>VLOOKUP(A693,'BAT Grundtabelle'!A:U,21,0)</f>
        <v>ja</v>
      </c>
      <c r="BB693" s="52" t="str">
        <f t="shared" si="237"/>
        <v>nein</v>
      </c>
      <c r="BC693" s="52" t="str">
        <f t="shared" si="238"/>
        <v>10624</v>
      </c>
      <c r="BD693" s="52" t="str">
        <f t="shared" si="239"/>
        <v>Gastronomiebedarfshandel</v>
      </c>
      <c r="BE693" s="52" t="str">
        <f t="shared" si="240"/>
        <v>Unternehmen</v>
      </c>
      <c r="BF693" s="52">
        <f t="shared" si="241"/>
        <v>1</v>
      </c>
    </row>
    <row r="694" spans="1:58" hidden="1" x14ac:dyDescent="0.35">
      <c r="A694" s="107" t="s">
        <v>3042</v>
      </c>
      <c r="B694" s="75" t="s">
        <v>472</v>
      </c>
      <c r="C694" s="52" t="s">
        <v>3</v>
      </c>
      <c r="D694" s="52" t="s">
        <v>3</v>
      </c>
      <c r="E694" s="52" t="s">
        <v>2</v>
      </c>
      <c r="F694" s="52" t="s">
        <v>2</v>
      </c>
      <c r="G694" s="52" t="s">
        <v>2</v>
      </c>
      <c r="H694" s="52" t="s">
        <v>2</v>
      </c>
      <c r="I694" s="52" t="s">
        <v>3</v>
      </c>
      <c r="J694" s="52">
        <v>1</v>
      </c>
      <c r="K694" s="52" t="s">
        <v>2</v>
      </c>
      <c r="L694" s="52" t="s">
        <v>2</v>
      </c>
      <c r="M694" s="52" t="s">
        <v>2</v>
      </c>
      <c r="N694" s="52" t="s">
        <v>3</v>
      </c>
      <c r="P694" s="52" t="s">
        <v>4</v>
      </c>
      <c r="Q694" s="52" t="str">
        <f t="shared" si="248"/>
        <v>Nein</v>
      </c>
      <c r="R694" s="52" t="str">
        <f t="shared" si="248"/>
        <v>Nein</v>
      </c>
      <c r="S694" s="52" t="str">
        <f t="shared" si="248"/>
        <v>Nein</v>
      </c>
      <c r="T694" s="52" t="str">
        <f t="shared" si="248"/>
        <v>Nein</v>
      </c>
      <c r="U694" s="52" t="str">
        <f t="shared" si="248"/>
        <v>Nein</v>
      </c>
      <c r="V694" s="52" t="str">
        <f t="shared" si="248"/>
        <v>Nein</v>
      </c>
      <c r="W694" s="52" t="str">
        <f t="shared" si="248"/>
        <v>Nein</v>
      </c>
      <c r="X694" s="52" t="str">
        <f t="shared" si="248"/>
        <v>Nein</v>
      </c>
      <c r="Y694" s="52" t="str">
        <f t="shared" si="248"/>
        <v>Nein</v>
      </c>
      <c r="Z694" s="52" t="str">
        <f t="shared" si="248"/>
        <v>Nein</v>
      </c>
      <c r="AA694" s="52" t="str">
        <f t="shared" si="248"/>
        <v>Nein</v>
      </c>
      <c r="AB694" s="52" t="str">
        <f t="shared" si="248"/>
        <v>Nein</v>
      </c>
      <c r="AC694" s="52" t="str">
        <f t="shared" si="248"/>
        <v>Nein</v>
      </c>
      <c r="AD694" s="52" t="str">
        <f t="shared" si="248"/>
        <v>Nein</v>
      </c>
      <c r="AE694" s="52" t="str">
        <f t="shared" si="248"/>
        <v>Nein</v>
      </c>
      <c r="AF694" s="52" t="str">
        <f t="shared" si="248"/>
        <v>Nein</v>
      </c>
      <c r="AG694" s="61" t="str">
        <f>IF(Q694="Ja",VLOOKUP($Q$2,Plausis!A:E,5,0),IF(R694="Ja",VLOOKUP($R$2,Plausis!A:E,5,0),IF(T694="Ja",VLOOKUP($T$2,Plausis!A:E,5,0),IF(U694="Ja",VLOOKUP($U$2,Plausis!A:E,5,0),IF(AA694="Ja",VLOOKUP($AA$2,Plausis!A:E,5,0),IF(AC694="Ja",VLOOKUP($AC$2,Plausis!A:E,5,0),IF(AD694="Ja",VLOOKUP($AD$2,Plausis!A:E,5,0),"")))))))</f>
        <v/>
      </c>
      <c r="AH694" s="52" t="str">
        <f>IF(Y694="Ja",VLOOKUP($Y$2,Plausis!A:E,5,0),"")</f>
        <v/>
      </c>
      <c r="AI694" s="52" t="str">
        <f t="shared" si="228"/>
        <v>Ja</v>
      </c>
      <c r="AJ694" s="52" t="str">
        <f>IF(S694="Ja",VLOOKUP($S$2,Plausis!A:E,5,0),IF(V694="Ja",VLOOKUP($V$2,Plausis!A:E,5,0),IF(X694="Ja",VLOOKUP($X$2,Plausis!A:E,5,0),"")))</f>
        <v/>
      </c>
      <c r="AL694" s="52" t="s">
        <v>2</v>
      </c>
      <c r="AM694" s="114">
        <v>45531</v>
      </c>
      <c r="AN694" s="52" t="s">
        <v>4467</v>
      </c>
      <c r="AO694" s="52" t="str">
        <f>VLOOKUP(B694,'BAT Grundtabelle'!B:T,19,0)</f>
        <v>ja</v>
      </c>
      <c r="AP694" s="105" t="str">
        <f t="shared" si="229"/>
        <v>10625</v>
      </c>
      <c r="AQ694" s="52" t="str">
        <f t="shared" si="230"/>
        <v>Gastronomiebedarfsvermietung</v>
      </c>
      <c r="AR694" s="52" t="b">
        <f t="shared" si="247"/>
        <v>0</v>
      </c>
      <c r="AS694" s="52" t="b">
        <f t="shared" si="247"/>
        <v>0</v>
      </c>
      <c r="AT694" s="52" t="b">
        <f t="shared" si="247"/>
        <v>0</v>
      </c>
      <c r="AU694" s="52">
        <f t="shared" si="232"/>
        <v>1</v>
      </c>
      <c r="AW694" s="52" t="b">
        <f t="shared" si="233"/>
        <v>0</v>
      </c>
      <c r="AX694" s="52" t="str">
        <f t="shared" si="234"/>
        <v>Unternehmen</v>
      </c>
      <c r="AY694" s="52" t="b">
        <f t="shared" si="235"/>
        <v>0</v>
      </c>
      <c r="AZ694" s="52" t="str">
        <f t="shared" si="236"/>
        <v>10625</v>
      </c>
      <c r="BA694" s="52" t="str">
        <f>VLOOKUP(A694,'BAT Grundtabelle'!A:U,21,0)</f>
        <v>ja</v>
      </c>
      <c r="BB694" s="52" t="str">
        <f t="shared" si="237"/>
        <v>nein</v>
      </c>
      <c r="BC694" s="52" t="str">
        <f t="shared" si="238"/>
        <v>10625</v>
      </c>
      <c r="BD694" s="52" t="str">
        <f t="shared" si="239"/>
        <v>Gastronomiebedarfsvermietung</v>
      </c>
      <c r="BE694" s="52" t="str">
        <f t="shared" si="240"/>
        <v>Unternehmen</v>
      </c>
      <c r="BF694" s="52">
        <f t="shared" si="241"/>
        <v>1</v>
      </c>
    </row>
    <row r="695" spans="1:58" ht="43.5" hidden="1" x14ac:dyDescent="0.35">
      <c r="A695" s="107" t="s">
        <v>3043</v>
      </c>
      <c r="B695" s="75" t="s">
        <v>4482</v>
      </c>
      <c r="C695" s="52" t="s">
        <v>3</v>
      </c>
      <c r="D695" s="52" t="s">
        <v>3</v>
      </c>
      <c r="E695" s="52" t="s">
        <v>2</v>
      </c>
      <c r="F695" s="52" t="s">
        <v>2</v>
      </c>
      <c r="G695" s="52" t="s">
        <v>2</v>
      </c>
      <c r="H695" s="52" t="s">
        <v>2</v>
      </c>
      <c r="I695" s="52" t="s">
        <v>3</v>
      </c>
      <c r="J695" s="52">
        <v>1</v>
      </c>
      <c r="K695" s="52" t="s">
        <v>2</v>
      </c>
      <c r="L695" s="52" t="s">
        <v>2</v>
      </c>
      <c r="M695" s="52" t="s">
        <v>2</v>
      </c>
      <c r="N695" s="52" t="s">
        <v>3</v>
      </c>
      <c r="P695" s="52">
        <v>1198</v>
      </c>
      <c r="Q695" s="52" t="str">
        <f t="shared" si="248"/>
        <v>Nein</v>
      </c>
      <c r="R695" s="52" t="str">
        <f t="shared" si="248"/>
        <v>Nein</v>
      </c>
      <c r="S695" s="52" t="str">
        <f t="shared" si="248"/>
        <v>Nein</v>
      </c>
      <c r="T695" s="52" t="str">
        <f t="shared" si="248"/>
        <v>Nein</v>
      </c>
      <c r="U695" s="52" t="str">
        <f t="shared" si="248"/>
        <v>Nein</v>
      </c>
      <c r="V695" s="52" t="str">
        <f t="shared" si="248"/>
        <v>Nein</v>
      </c>
      <c r="W695" s="52" t="str">
        <f t="shared" si="248"/>
        <v>Nein</v>
      </c>
      <c r="X695" s="52" t="str">
        <f t="shared" si="248"/>
        <v>Nein</v>
      </c>
      <c r="Y695" s="52" t="str">
        <f t="shared" si="248"/>
        <v>Nein</v>
      </c>
      <c r="Z695" s="52" t="str">
        <f t="shared" si="248"/>
        <v>Nein</v>
      </c>
      <c r="AA695" s="52" t="str">
        <f t="shared" si="248"/>
        <v>Nein</v>
      </c>
      <c r="AB695" s="52" t="str">
        <f t="shared" si="248"/>
        <v>Nein</v>
      </c>
      <c r="AC695" s="52" t="str">
        <f t="shared" si="248"/>
        <v>Nein</v>
      </c>
      <c r="AD695" s="52" t="str">
        <f t="shared" si="248"/>
        <v>Ja</v>
      </c>
      <c r="AE695" s="52" t="str">
        <f t="shared" si="248"/>
        <v>Nein</v>
      </c>
      <c r="AF695" s="52" t="str">
        <f t="shared" si="248"/>
        <v>Nein</v>
      </c>
      <c r="AG695" s="61" t="str">
        <f>IF(Q695="Ja",VLOOKUP($Q$2,Plausis!A:E,5,0),IF(R695="Ja",VLOOKUP($R$2,Plausis!A:E,5,0),IF(T695="Ja",VLOOKUP($T$2,Plausis!A:E,5,0),IF(U695="Ja",VLOOKUP($U$2,Plausis!A:E,5,0),IF(AA695="Ja",VLOOKUP($AA$2,Plausis!A:E,5,0),IF(AC695="Ja",VLOOKUP($AC$2,Plausis!A:E,5,0),IF(AD695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95" s="52" t="str">
        <f>IF(Y695="Ja",VLOOKUP($Y$2,Plausis!A:E,5,0),"")</f>
        <v/>
      </c>
      <c r="AI695" s="52" t="str">
        <f t="shared" si="228"/>
        <v>Ja</v>
      </c>
      <c r="AJ695" s="52" t="str">
        <f>IF(S695="Ja",VLOOKUP($S$2,Plausis!A:E,5,0),IF(V695="Ja",VLOOKUP($V$2,Plausis!A:E,5,0),IF(X695="Ja",VLOOKUP($X$2,Plausis!A:E,5,0),"")))</f>
        <v/>
      </c>
      <c r="AL695" s="52" t="s">
        <v>3</v>
      </c>
      <c r="AM695" s="114">
        <v>45531</v>
      </c>
      <c r="AN695" s="52" t="s">
        <v>4467</v>
      </c>
      <c r="AO695" s="52" t="str">
        <f>VLOOKUP(B695,'BAT Grundtabelle'!B:T,19,0)</f>
        <v>ja</v>
      </c>
      <c r="AP695" s="105" t="str">
        <f t="shared" si="229"/>
        <v>10626</v>
      </c>
      <c r="AQ695" s="52" t="str">
        <f t="shared" si="230"/>
        <v>Gaststätte (nicht Imbiss, Bar, Diskothek, Erotikbetrieb)</v>
      </c>
      <c r="AR695" s="52" t="b">
        <f t="shared" si="247"/>
        <v>0</v>
      </c>
      <c r="AS695" s="52" t="b">
        <f t="shared" si="247"/>
        <v>0</v>
      </c>
      <c r="AT695" s="52" t="b">
        <f t="shared" si="247"/>
        <v>0</v>
      </c>
      <c r="AU695" s="52">
        <f t="shared" si="232"/>
        <v>1</v>
      </c>
      <c r="AW695" s="52" t="b">
        <f t="shared" si="233"/>
        <v>0</v>
      </c>
      <c r="AX695" s="52" t="str">
        <f t="shared" si="234"/>
        <v>Unternehmen</v>
      </c>
      <c r="AY695" s="52" t="b">
        <f t="shared" si="235"/>
        <v>0</v>
      </c>
      <c r="AZ695" s="52" t="str">
        <f t="shared" si="236"/>
        <v>10626</v>
      </c>
      <c r="BA695" s="52" t="str">
        <f>VLOOKUP(A695,'BAT Grundtabelle'!A:U,21,0)</f>
        <v>ja</v>
      </c>
      <c r="BB695" s="52" t="str">
        <f t="shared" si="237"/>
        <v>nein</v>
      </c>
      <c r="BC695" s="52" t="str">
        <f t="shared" si="238"/>
        <v>10626</v>
      </c>
      <c r="BD695" s="52" t="str">
        <f t="shared" si="239"/>
        <v>Gaststätte (nicht Imbiss, Bar, Diskothek, Erotikbetrieb)</v>
      </c>
      <c r="BE695" s="52" t="str">
        <f t="shared" si="240"/>
        <v>Unternehmen</v>
      </c>
      <c r="BF695" s="52">
        <f t="shared" si="241"/>
        <v>1</v>
      </c>
    </row>
    <row r="696" spans="1:58" ht="43.5" hidden="1" x14ac:dyDescent="0.35">
      <c r="A696" s="107" t="s">
        <v>3044</v>
      </c>
      <c r="B696" s="75" t="s">
        <v>756</v>
      </c>
      <c r="C696" s="52" t="s">
        <v>3</v>
      </c>
      <c r="D696" s="52" t="s">
        <v>3</v>
      </c>
      <c r="E696" s="52" t="s">
        <v>2</v>
      </c>
      <c r="F696" s="52" t="s">
        <v>2</v>
      </c>
      <c r="G696" s="52" t="s">
        <v>2</v>
      </c>
      <c r="H696" s="52" t="s">
        <v>2</v>
      </c>
      <c r="I696" s="52" t="s">
        <v>3</v>
      </c>
      <c r="J696" s="52">
        <v>1</v>
      </c>
      <c r="K696" s="52" t="s">
        <v>2</v>
      </c>
      <c r="L696" s="52" t="s">
        <v>2</v>
      </c>
      <c r="M696" s="52" t="s">
        <v>2</v>
      </c>
      <c r="N696" s="52" t="s">
        <v>3</v>
      </c>
      <c r="P696" s="52">
        <v>1198</v>
      </c>
      <c r="Q696" s="52" t="str">
        <f t="shared" si="248"/>
        <v>Nein</v>
      </c>
      <c r="R696" s="52" t="str">
        <f t="shared" si="248"/>
        <v>Nein</v>
      </c>
      <c r="S696" s="52" t="str">
        <f t="shared" si="248"/>
        <v>Nein</v>
      </c>
      <c r="T696" s="52" t="str">
        <f t="shared" si="248"/>
        <v>Nein</v>
      </c>
      <c r="U696" s="52" t="str">
        <f t="shared" si="248"/>
        <v>Nein</v>
      </c>
      <c r="V696" s="52" t="str">
        <f t="shared" si="248"/>
        <v>Nein</v>
      </c>
      <c r="W696" s="52" t="str">
        <f t="shared" si="248"/>
        <v>Nein</v>
      </c>
      <c r="X696" s="52" t="str">
        <f t="shared" si="248"/>
        <v>Nein</v>
      </c>
      <c r="Y696" s="52" t="str">
        <f t="shared" si="248"/>
        <v>Nein</v>
      </c>
      <c r="Z696" s="52" t="str">
        <f t="shared" si="248"/>
        <v>Nein</v>
      </c>
      <c r="AA696" s="52" t="str">
        <f t="shared" si="248"/>
        <v>Nein</v>
      </c>
      <c r="AB696" s="52" t="str">
        <f t="shared" si="248"/>
        <v>Nein</v>
      </c>
      <c r="AC696" s="52" t="str">
        <f t="shared" si="248"/>
        <v>Nein</v>
      </c>
      <c r="AD696" s="52" t="str">
        <f t="shared" si="248"/>
        <v>Ja</v>
      </c>
      <c r="AE696" s="52" t="str">
        <f t="shared" si="248"/>
        <v>Nein</v>
      </c>
      <c r="AF696" s="52" t="str">
        <f t="shared" si="248"/>
        <v>Nein</v>
      </c>
      <c r="AG696" s="61" t="str">
        <f>IF(Q696="Ja",VLOOKUP($Q$2,Plausis!A:E,5,0),IF(R696="Ja",VLOOKUP($R$2,Plausis!A:E,5,0),IF(T696="Ja",VLOOKUP($T$2,Plausis!A:E,5,0),IF(U696="Ja",VLOOKUP($U$2,Plausis!A:E,5,0),IF(AA696="Ja",VLOOKUP($AA$2,Plausis!A:E,5,0),IF(AC696="Ja",VLOOKUP($AC$2,Plausis!A:E,5,0),IF(AD696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96" s="52" t="str">
        <f>IF(Y696="Ja",VLOOKUP($Y$2,Plausis!A:E,5,0),"")</f>
        <v/>
      </c>
      <c r="AI696" s="52" t="str">
        <f t="shared" si="228"/>
        <v>Ja</v>
      </c>
      <c r="AJ696" s="52" t="str">
        <f>IF(S696="Ja",VLOOKUP($S$2,Plausis!A:E,5,0),IF(V696="Ja",VLOOKUP($V$2,Plausis!A:E,5,0),IF(X696="Ja",VLOOKUP($X$2,Plausis!A:E,5,0),"")))</f>
        <v/>
      </c>
      <c r="AL696" s="52" t="s">
        <v>3</v>
      </c>
      <c r="AM696" s="114">
        <v>45531</v>
      </c>
      <c r="AN696" s="52" t="s">
        <v>4467</v>
      </c>
      <c r="AO696" s="52" t="str">
        <f>VLOOKUP(B696,'BAT Grundtabelle'!B:T,19,0)</f>
        <v>ja</v>
      </c>
      <c r="AP696" s="105" t="str">
        <f t="shared" si="229"/>
        <v>10627</v>
      </c>
      <c r="AQ696" s="52" t="str">
        <f t="shared" si="230"/>
        <v>Gaststätte (ohne Fremdenzimmer)</v>
      </c>
      <c r="AR696" s="52" t="b">
        <f t="shared" si="247"/>
        <v>0</v>
      </c>
      <c r="AS696" s="52" t="b">
        <f t="shared" si="247"/>
        <v>0</v>
      </c>
      <c r="AT696" s="52" t="b">
        <f t="shared" si="247"/>
        <v>0</v>
      </c>
      <c r="AU696" s="52">
        <f t="shared" si="232"/>
        <v>1</v>
      </c>
      <c r="AW696" s="52" t="b">
        <f t="shared" si="233"/>
        <v>0</v>
      </c>
      <c r="AX696" s="52" t="str">
        <f t="shared" si="234"/>
        <v>Unternehmen</v>
      </c>
      <c r="AY696" s="52" t="b">
        <f t="shared" si="235"/>
        <v>0</v>
      </c>
      <c r="AZ696" s="52" t="str">
        <f t="shared" si="236"/>
        <v>10627</v>
      </c>
      <c r="BA696" s="52" t="str">
        <f>VLOOKUP(A696,'BAT Grundtabelle'!A:U,21,0)</f>
        <v>ja</v>
      </c>
      <c r="BB696" s="52" t="str">
        <f t="shared" si="237"/>
        <v>nein</v>
      </c>
      <c r="BC696" s="52" t="str">
        <f t="shared" si="238"/>
        <v>10627</v>
      </c>
      <c r="BD696" s="52" t="str">
        <f t="shared" si="239"/>
        <v>Gaststätte (ohne Fremdenzimmer)</v>
      </c>
      <c r="BE696" s="52" t="str">
        <f t="shared" si="240"/>
        <v>Unternehmen</v>
      </c>
      <c r="BF696" s="52">
        <f t="shared" si="241"/>
        <v>1</v>
      </c>
    </row>
    <row r="697" spans="1:58" hidden="1" x14ac:dyDescent="0.35">
      <c r="A697" s="107" t="s">
        <v>3045</v>
      </c>
      <c r="B697" s="75" t="s">
        <v>1518</v>
      </c>
      <c r="C697" s="52" t="s">
        <v>3</v>
      </c>
      <c r="D697" s="52" t="s">
        <v>3</v>
      </c>
      <c r="E697" s="52" t="s">
        <v>2</v>
      </c>
      <c r="F697" s="52" t="s">
        <v>2</v>
      </c>
      <c r="G697" s="52" t="s">
        <v>2</v>
      </c>
      <c r="H697" s="52" t="s">
        <v>2</v>
      </c>
      <c r="I697" s="52" t="s">
        <v>3</v>
      </c>
      <c r="J697" s="52">
        <v>1</v>
      </c>
      <c r="K697" s="52" t="s">
        <v>2</v>
      </c>
      <c r="L697" s="52" t="s">
        <v>2</v>
      </c>
      <c r="M697" s="52" t="s">
        <v>2</v>
      </c>
      <c r="N697" s="52" t="s">
        <v>3</v>
      </c>
      <c r="P697" s="52" t="s">
        <v>4</v>
      </c>
      <c r="Q697" s="52" t="str">
        <f t="shared" si="248"/>
        <v>Nein</v>
      </c>
      <c r="R697" s="52" t="str">
        <f t="shared" si="248"/>
        <v>Nein</v>
      </c>
      <c r="S697" s="52" t="str">
        <f t="shared" si="248"/>
        <v>Nein</v>
      </c>
      <c r="T697" s="52" t="str">
        <f t="shared" si="248"/>
        <v>Nein</v>
      </c>
      <c r="U697" s="52" t="str">
        <f t="shared" si="248"/>
        <v>Nein</v>
      </c>
      <c r="V697" s="52" t="str">
        <f t="shared" si="248"/>
        <v>Nein</v>
      </c>
      <c r="W697" s="52" t="str">
        <f t="shared" si="248"/>
        <v>Nein</v>
      </c>
      <c r="X697" s="52" t="str">
        <f t="shared" si="248"/>
        <v>Nein</v>
      </c>
      <c r="Y697" s="52" t="str">
        <f t="shared" si="248"/>
        <v>Nein</v>
      </c>
      <c r="Z697" s="52" t="str">
        <f t="shared" si="248"/>
        <v>Nein</v>
      </c>
      <c r="AA697" s="52" t="str">
        <f t="shared" si="248"/>
        <v>Nein</v>
      </c>
      <c r="AB697" s="52" t="str">
        <f t="shared" si="248"/>
        <v>Nein</v>
      </c>
      <c r="AC697" s="52" t="str">
        <f t="shared" si="248"/>
        <v>Nein</v>
      </c>
      <c r="AD697" s="52" t="str">
        <f t="shared" si="248"/>
        <v>Nein</v>
      </c>
      <c r="AE697" s="52" t="str">
        <f t="shared" si="248"/>
        <v>Nein</v>
      </c>
      <c r="AF697" s="52" t="str">
        <f t="shared" si="248"/>
        <v>Nein</v>
      </c>
      <c r="AG697" s="61" t="str">
        <f>IF(Q697="Ja",VLOOKUP($Q$2,Plausis!A:E,5,0),IF(R697="Ja",VLOOKUP($R$2,Plausis!A:E,5,0),IF(T697="Ja",VLOOKUP($T$2,Plausis!A:E,5,0),IF(U697="Ja",VLOOKUP($U$2,Plausis!A:E,5,0),IF(AA697="Ja",VLOOKUP($AA$2,Plausis!A:E,5,0),IF(AC697="Ja",VLOOKUP($AC$2,Plausis!A:E,5,0),IF(AD697="Ja",VLOOKUP($AD$2,Plausis!A:E,5,0),"")))))))</f>
        <v/>
      </c>
      <c r="AH697" s="52" t="str">
        <f>IF(Y697="Ja",VLOOKUP($Y$2,Plausis!A:E,5,0),"")</f>
        <v/>
      </c>
      <c r="AI697" s="52" t="str">
        <f t="shared" si="228"/>
        <v>Ja</v>
      </c>
      <c r="AJ697" s="52" t="str">
        <f>IF(S697="Ja",VLOOKUP($S$2,Plausis!A:E,5,0),IF(V697="Ja",VLOOKUP($V$2,Plausis!A:E,5,0),IF(X697="Ja",VLOOKUP($X$2,Plausis!A:E,5,0),"")))</f>
        <v/>
      </c>
      <c r="AL697" s="52" t="s">
        <v>2</v>
      </c>
      <c r="AM697" s="114">
        <v>45531</v>
      </c>
      <c r="AN697" s="52" t="s">
        <v>4467</v>
      </c>
      <c r="AO697" s="52" t="str">
        <f>VLOOKUP(B697,'BAT Grundtabelle'!B:T,19,0)</f>
        <v>ja</v>
      </c>
      <c r="AP697" s="105" t="str">
        <f t="shared" si="229"/>
        <v>10628</v>
      </c>
      <c r="AQ697" s="52" t="str">
        <f t="shared" si="230"/>
        <v>Gaststätteneinrichtungen (Handel)</v>
      </c>
      <c r="AR697" s="52" t="b">
        <f t="shared" si="247"/>
        <v>0</v>
      </c>
      <c r="AS697" s="52" t="b">
        <f t="shared" si="247"/>
        <v>0</v>
      </c>
      <c r="AT697" s="52" t="b">
        <f t="shared" si="247"/>
        <v>0</v>
      </c>
      <c r="AU697" s="52">
        <f t="shared" si="232"/>
        <v>1</v>
      </c>
      <c r="AW697" s="52" t="b">
        <f t="shared" si="233"/>
        <v>0</v>
      </c>
      <c r="AX697" s="52" t="str">
        <f t="shared" si="234"/>
        <v>Unternehmen</v>
      </c>
      <c r="AY697" s="52" t="b">
        <f t="shared" si="235"/>
        <v>0</v>
      </c>
      <c r="AZ697" s="52" t="str">
        <f t="shared" si="236"/>
        <v>10628</v>
      </c>
      <c r="BA697" s="52" t="str">
        <f>VLOOKUP(A697,'BAT Grundtabelle'!A:U,21,0)</f>
        <v>ja</v>
      </c>
      <c r="BB697" s="52" t="str">
        <f t="shared" si="237"/>
        <v>nein</v>
      </c>
      <c r="BC697" s="52" t="str">
        <f t="shared" si="238"/>
        <v>10628</v>
      </c>
      <c r="BD697" s="52" t="str">
        <f t="shared" si="239"/>
        <v>Gaststätteneinrichtungen (Handel)</v>
      </c>
      <c r="BE697" s="52" t="str">
        <f t="shared" si="240"/>
        <v>Unternehmen</v>
      </c>
      <c r="BF697" s="52">
        <f t="shared" si="241"/>
        <v>1</v>
      </c>
    </row>
    <row r="698" spans="1:58" ht="43.5" hidden="1" x14ac:dyDescent="0.35">
      <c r="A698" s="107" t="s">
        <v>3046</v>
      </c>
      <c r="B698" s="75" t="s">
        <v>750</v>
      </c>
      <c r="C698" s="52" t="s">
        <v>3</v>
      </c>
      <c r="D698" s="52" t="s">
        <v>3</v>
      </c>
      <c r="E698" s="52" t="s">
        <v>2</v>
      </c>
      <c r="F698" s="52" t="s">
        <v>2</v>
      </c>
      <c r="G698" s="52" t="s">
        <v>2</v>
      </c>
      <c r="H698" s="52" t="s">
        <v>2</v>
      </c>
      <c r="I698" s="52" t="s">
        <v>3</v>
      </c>
      <c r="J698" s="52">
        <v>1</v>
      </c>
      <c r="K698" s="52" t="s">
        <v>2</v>
      </c>
      <c r="L698" s="52" t="s">
        <v>2</v>
      </c>
      <c r="M698" s="52" t="s">
        <v>2</v>
      </c>
      <c r="N698" s="52" t="s">
        <v>3</v>
      </c>
      <c r="P698" s="52">
        <v>1198</v>
      </c>
      <c r="Q698" s="52" t="str">
        <f t="shared" si="248"/>
        <v>Nein</v>
      </c>
      <c r="R698" s="52" t="str">
        <f t="shared" si="248"/>
        <v>Nein</v>
      </c>
      <c r="S698" s="52" t="str">
        <f t="shared" si="248"/>
        <v>Nein</v>
      </c>
      <c r="T698" s="52" t="str">
        <f t="shared" si="248"/>
        <v>Nein</v>
      </c>
      <c r="U698" s="52" t="str">
        <f t="shared" si="248"/>
        <v>Nein</v>
      </c>
      <c r="V698" s="52" t="str">
        <f t="shared" si="248"/>
        <v>Nein</v>
      </c>
      <c r="W698" s="52" t="str">
        <f t="shared" si="248"/>
        <v>Nein</v>
      </c>
      <c r="X698" s="52" t="str">
        <f t="shared" si="248"/>
        <v>Nein</v>
      </c>
      <c r="Y698" s="52" t="str">
        <f t="shared" si="248"/>
        <v>Nein</v>
      </c>
      <c r="Z698" s="52" t="str">
        <f t="shared" si="248"/>
        <v>Nein</v>
      </c>
      <c r="AA698" s="52" t="str">
        <f t="shared" si="248"/>
        <v>Nein</v>
      </c>
      <c r="AB698" s="52" t="str">
        <f t="shared" si="248"/>
        <v>Nein</v>
      </c>
      <c r="AC698" s="52" t="str">
        <f t="shared" si="248"/>
        <v>Nein</v>
      </c>
      <c r="AD698" s="52" t="str">
        <f t="shared" si="248"/>
        <v>Ja</v>
      </c>
      <c r="AE698" s="52" t="str">
        <f t="shared" si="248"/>
        <v>Nein</v>
      </c>
      <c r="AF698" s="52" t="str">
        <f t="shared" si="248"/>
        <v>Nein</v>
      </c>
      <c r="AG698" s="61" t="str">
        <f>IF(Q698="Ja",VLOOKUP($Q$2,Plausis!A:E,5,0),IF(R698="Ja",VLOOKUP($R$2,Plausis!A:E,5,0),IF(T698="Ja",VLOOKUP($T$2,Plausis!A:E,5,0),IF(U698="Ja",VLOOKUP($U$2,Plausis!A:E,5,0),IF(AA698="Ja",VLOOKUP($AA$2,Plausis!A:E,5,0),IF(AC698="Ja",VLOOKUP($AC$2,Plausis!A:E,5,0),IF(AD698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698" s="52" t="str">
        <f>IF(Y698="Ja",VLOOKUP($Y$2,Plausis!A:E,5,0),"")</f>
        <v/>
      </c>
      <c r="AI698" s="52" t="str">
        <f t="shared" si="228"/>
        <v>Ja</v>
      </c>
      <c r="AJ698" s="52" t="str">
        <f>IF(S698="Ja",VLOOKUP($S$2,Plausis!A:E,5,0),IF(V698="Ja",VLOOKUP($V$2,Plausis!A:E,5,0),IF(X698="Ja",VLOOKUP($X$2,Plausis!A:E,5,0),"")))</f>
        <v/>
      </c>
      <c r="AL698" s="52" t="s">
        <v>3</v>
      </c>
      <c r="AM698" s="114">
        <v>45531</v>
      </c>
      <c r="AN698" s="52" t="s">
        <v>4467</v>
      </c>
      <c r="AO698" s="52" t="str">
        <f>VLOOKUP(B698,'BAT Grundtabelle'!B:T,19,0)</f>
        <v>ja</v>
      </c>
      <c r="AP698" s="105" t="str">
        <f t="shared" si="229"/>
        <v>10629</v>
      </c>
      <c r="AQ698" s="52" t="str">
        <f t="shared" si="230"/>
        <v>Gastwirtschaft</v>
      </c>
      <c r="AR698" s="52" t="b">
        <f t="shared" si="247"/>
        <v>0</v>
      </c>
      <c r="AS698" s="52" t="b">
        <f t="shared" si="247"/>
        <v>0</v>
      </c>
      <c r="AT698" s="52" t="b">
        <f t="shared" si="247"/>
        <v>0</v>
      </c>
      <c r="AU698" s="52">
        <f t="shared" si="232"/>
        <v>1</v>
      </c>
      <c r="AW698" s="52" t="b">
        <f t="shared" si="233"/>
        <v>0</v>
      </c>
      <c r="AX698" s="52" t="str">
        <f t="shared" si="234"/>
        <v>Unternehmen</v>
      </c>
      <c r="AY698" s="52" t="b">
        <f t="shared" si="235"/>
        <v>0</v>
      </c>
      <c r="AZ698" s="52" t="str">
        <f t="shared" si="236"/>
        <v>10629</v>
      </c>
      <c r="BA698" s="52" t="str">
        <f>VLOOKUP(A698,'BAT Grundtabelle'!A:U,21,0)</f>
        <v>ja</v>
      </c>
      <c r="BB698" s="52" t="str">
        <f t="shared" si="237"/>
        <v>nein</v>
      </c>
      <c r="BC698" s="52" t="str">
        <f t="shared" si="238"/>
        <v>10629</v>
      </c>
      <c r="BD698" s="52" t="str">
        <f t="shared" si="239"/>
        <v>Gastwirtschaft</v>
      </c>
      <c r="BE698" s="52" t="str">
        <f t="shared" si="240"/>
        <v>Unternehmen</v>
      </c>
      <c r="BF698" s="52">
        <f t="shared" si="241"/>
        <v>1</v>
      </c>
    </row>
    <row r="699" spans="1:58" hidden="1" x14ac:dyDescent="0.35">
      <c r="A699" s="107" t="s">
        <v>3047</v>
      </c>
      <c r="B699" s="75" t="s">
        <v>677</v>
      </c>
      <c r="C699" s="52" t="s">
        <v>3</v>
      </c>
      <c r="D699" s="52" t="s">
        <v>3</v>
      </c>
      <c r="E699" s="52" t="s">
        <v>2</v>
      </c>
      <c r="F699" s="52" t="s">
        <v>2</v>
      </c>
      <c r="G699" s="52" t="s">
        <v>2</v>
      </c>
      <c r="H699" s="52" t="s">
        <v>2</v>
      </c>
      <c r="I699" s="52" t="s">
        <v>3</v>
      </c>
      <c r="J699" s="52">
        <v>4</v>
      </c>
      <c r="K699" s="52" t="s">
        <v>2</v>
      </c>
      <c r="L699" s="52" t="s">
        <v>2</v>
      </c>
      <c r="M699" s="52" t="s">
        <v>2</v>
      </c>
      <c r="N699" s="52" t="s">
        <v>3</v>
      </c>
      <c r="O699" s="52" t="s">
        <v>2412</v>
      </c>
      <c r="P699" s="52" t="s">
        <v>4438</v>
      </c>
      <c r="Q699" s="52" t="str">
        <f t="shared" si="248"/>
        <v>Nein</v>
      </c>
      <c r="R699" s="52" t="str">
        <f t="shared" si="248"/>
        <v>Nein</v>
      </c>
      <c r="S699" s="52" t="str">
        <f t="shared" si="248"/>
        <v>Nein</v>
      </c>
      <c r="T699" s="52" t="str">
        <f t="shared" si="248"/>
        <v>Ja</v>
      </c>
      <c r="U699" s="52" t="str">
        <f t="shared" si="248"/>
        <v>Nein</v>
      </c>
      <c r="V699" s="52" t="str">
        <f t="shared" si="248"/>
        <v>Nein</v>
      </c>
      <c r="W699" s="52" t="str">
        <f t="shared" si="248"/>
        <v>Nein</v>
      </c>
      <c r="X699" s="52" t="str">
        <f t="shared" si="248"/>
        <v>Ja</v>
      </c>
      <c r="Y699" s="52" t="str">
        <f t="shared" si="248"/>
        <v>Nein</v>
      </c>
      <c r="Z699" s="52" t="str">
        <f t="shared" si="248"/>
        <v>Nein</v>
      </c>
      <c r="AA699" s="52" t="str">
        <f t="shared" si="248"/>
        <v>Nein</v>
      </c>
      <c r="AB699" s="52" t="str">
        <f t="shared" si="248"/>
        <v>Ja</v>
      </c>
      <c r="AC699" s="52" t="str">
        <f t="shared" si="248"/>
        <v>Nein</v>
      </c>
      <c r="AD699" s="52" t="str">
        <f t="shared" si="248"/>
        <v>Nein</v>
      </c>
      <c r="AE699" s="52" t="str">
        <f t="shared" si="248"/>
        <v>Nein</v>
      </c>
      <c r="AF699" s="52" t="str">
        <f t="shared" si="248"/>
        <v>Nein</v>
      </c>
      <c r="AG699" s="61" t="str">
        <f>IF(Q699="Ja",VLOOKUP($Q$2,Plausis!A:E,5,0),IF(R699="Ja",VLOOKUP($R$2,Plausis!A:E,5,0),IF(T699="Ja",VLOOKUP($T$2,Plausis!A:E,5,0),IF(U699="Ja",VLOOKUP($U$2,Plausis!A:E,5,0),IF(AA699="Ja",VLOOKUP($AA$2,Plausis!A:E,5,0),IF(AC699="Ja",VLOOKUP($AC$2,Plausis!A:E,5,0),IF(AD699="Ja",VLOOKUP($AD$2,Plausis!A:E,5,0),"")))))))</f>
        <v>Dieser Betrieb ist nur im Komfort-RS ohne ergänzenden Spezial-Straf-RS versicherbar.</v>
      </c>
      <c r="AH699" s="52" t="str">
        <f>IF(Y699="Ja",VLOOKUP($Y$2,Plausis!A:E,5,0),"")</f>
        <v/>
      </c>
      <c r="AI699" s="52" t="str">
        <f t="shared" si="228"/>
        <v>Nein</v>
      </c>
      <c r="AJ699" s="52" t="str">
        <f>IF(S699="Ja",VLOOKUP($S$2,Plausis!A:E,5,0),IF(V699="Ja",VLOOKUP($V$2,Plausis!A:E,5,0),IF(X699="Ja",VLOOKUP($X$2,Plausis!A:E,5,0),"")))</f>
        <v>Dieser Betrieb kann nur ohne ergänzenden Spezial-Straf-RS versichert werden.</v>
      </c>
      <c r="AL699" s="52" t="s">
        <v>2</v>
      </c>
      <c r="AM699" s="114">
        <v>45531</v>
      </c>
      <c r="AN699" s="52" t="s">
        <v>4467</v>
      </c>
      <c r="AO699" s="52" t="str">
        <f>VLOOKUP(B699,'BAT Grundtabelle'!B:T,19,0)</f>
        <v>ja</v>
      </c>
      <c r="AP699" s="105" t="str">
        <f t="shared" si="229"/>
        <v>10630</v>
      </c>
      <c r="AQ699" s="52" t="str">
        <f t="shared" si="230"/>
        <v>Gaswerk</v>
      </c>
      <c r="AR699" s="52" t="b">
        <f t="shared" si="247"/>
        <v>0</v>
      </c>
      <c r="AS699" s="52" t="b">
        <f t="shared" si="247"/>
        <v>0</v>
      </c>
      <c r="AT699" s="52" t="b">
        <f t="shared" si="247"/>
        <v>0</v>
      </c>
      <c r="AU699" s="52">
        <f t="shared" si="232"/>
        <v>4</v>
      </c>
      <c r="AW699" s="52" t="b">
        <f t="shared" si="233"/>
        <v>0</v>
      </c>
      <c r="AX699" s="52" t="str">
        <f t="shared" si="234"/>
        <v>Unternehmen</v>
      </c>
      <c r="AY699" s="52" t="b">
        <f t="shared" si="235"/>
        <v>0</v>
      </c>
      <c r="AZ699" s="52" t="str">
        <f t="shared" si="236"/>
        <v>10630</v>
      </c>
      <c r="BA699" s="52" t="str">
        <f>VLOOKUP(A699,'BAT Grundtabelle'!A:U,21,0)</f>
        <v>ja</v>
      </c>
      <c r="BB699" s="52" t="str">
        <f t="shared" si="237"/>
        <v>nein</v>
      </c>
      <c r="BC699" s="52" t="str">
        <f t="shared" si="238"/>
        <v>10630</v>
      </c>
      <c r="BD699" s="52" t="str">
        <f t="shared" si="239"/>
        <v>Gaswerk</v>
      </c>
      <c r="BE699" s="52" t="str">
        <f t="shared" si="240"/>
        <v>Unternehmen</v>
      </c>
      <c r="BF699" s="52">
        <f t="shared" si="241"/>
        <v>4</v>
      </c>
    </row>
    <row r="700" spans="1:58" hidden="1" x14ac:dyDescent="0.35">
      <c r="A700" s="107" t="s">
        <v>3048</v>
      </c>
      <c r="B700" s="75" t="s">
        <v>786</v>
      </c>
      <c r="C700" s="52" t="s">
        <v>3</v>
      </c>
      <c r="D700" s="52" t="s">
        <v>3</v>
      </c>
      <c r="E700" s="52" t="s">
        <v>2</v>
      </c>
      <c r="F700" s="52" t="s">
        <v>2</v>
      </c>
      <c r="G700" s="52" t="s">
        <v>2</v>
      </c>
      <c r="H700" s="52" t="s">
        <v>2</v>
      </c>
      <c r="I700" s="52" t="s">
        <v>3</v>
      </c>
      <c r="J700" s="52">
        <v>2</v>
      </c>
      <c r="K700" s="52" t="s">
        <v>2</v>
      </c>
      <c r="L700" s="52" t="s">
        <v>2</v>
      </c>
      <c r="M700" s="52" t="s">
        <v>2</v>
      </c>
      <c r="N700" s="52" t="s">
        <v>3</v>
      </c>
      <c r="P700" s="52" t="s">
        <v>4</v>
      </c>
      <c r="Q700" s="52" t="str">
        <f t="shared" si="248"/>
        <v>Nein</v>
      </c>
      <c r="R700" s="52" t="str">
        <f t="shared" si="248"/>
        <v>Nein</v>
      </c>
      <c r="S700" s="52" t="str">
        <f t="shared" si="248"/>
        <v>Nein</v>
      </c>
      <c r="T700" s="52" t="str">
        <f t="shared" si="248"/>
        <v>Nein</v>
      </c>
      <c r="U700" s="52" t="str">
        <f t="shared" si="248"/>
        <v>Nein</v>
      </c>
      <c r="V700" s="52" t="str">
        <f t="shared" si="248"/>
        <v>Nein</v>
      </c>
      <c r="W700" s="52" t="str">
        <f t="shared" si="248"/>
        <v>Nein</v>
      </c>
      <c r="X700" s="52" t="str">
        <f t="shared" si="248"/>
        <v>Nein</v>
      </c>
      <c r="Y700" s="52" t="str">
        <f t="shared" si="248"/>
        <v>Nein</v>
      </c>
      <c r="Z700" s="52" t="str">
        <f t="shared" si="248"/>
        <v>Nein</v>
      </c>
      <c r="AA700" s="52" t="str">
        <f t="shared" si="248"/>
        <v>Nein</v>
      </c>
      <c r="AB700" s="52" t="str">
        <f t="shared" si="248"/>
        <v>Nein</v>
      </c>
      <c r="AC700" s="52" t="str">
        <f t="shared" si="248"/>
        <v>Nein</v>
      </c>
      <c r="AD700" s="52" t="str">
        <f t="shared" si="248"/>
        <v>Nein</v>
      </c>
      <c r="AE700" s="52" t="str">
        <f t="shared" si="248"/>
        <v>Nein</v>
      </c>
      <c r="AF700" s="52" t="str">
        <f t="shared" si="248"/>
        <v>Nein</v>
      </c>
      <c r="AG700" s="61" t="str">
        <f>IF(Q700="Ja",VLOOKUP($Q$2,Plausis!A:E,5,0),IF(R700="Ja",VLOOKUP($R$2,Plausis!A:E,5,0),IF(T700="Ja",VLOOKUP($T$2,Plausis!A:E,5,0),IF(U700="Ja",VLOOKUP($U$2,Plausis!A:E,5,0),IF(AA700="Ja",VLOOKUP($AA$2,Plausis!A:E,5,0),IF(AC700="Ja",VLOOKUP($AC$2,Plausis!A:E,5,0),IF(AD700="Ja",VLOOKUP($AD$2,Plausis!A:E,5,0),"")))))))</f>
        <v/>
      </c>
      <c r="AH700" s="52" t="str">
        <f>IF(Y700="Ja",VLOOKUP($Y$2,Plausis!A:E,5,0),"")</f>
        <v/>
      </c>
      <c r="AI700" s="52" t="str">
        <f t="shared" si="228"/>
        <v>Ja</v>
      </c>
      <c r="AJ700" s="52" t="str">
        <f>IF(S700="Ja",VLOOKUP($S$2,Plausis!A:E,5,0),IF(V700="Ja",VLOOKUP($V$2,Plausis!A:E,5,0),IF(X700="Ja",VLOOKUP($X$2,Plausis!A:E,5,0),"")))</f>
        <v/>
      </c>
      <c r="AL700" s="52" t="s">
        <v>3</v>
      </c>
      <c r="AM700" s="114">
        <v>45531</v>
      </c>
      <c r="AN700" s="52" t="s">
        <v>4467</v>
      </c>
      <c r="AO700" s="52" t="str">
        <f>VLOOKUP(B700,'BAT Grundtabelle'!B:T,19,0)</f>
        <v>ja</v>
      </c>
      <c r="AP700" s="105" t="str">
        <f t="shared" si="229"/>
        <v>10631</v>
      </c>
      <c r="AQ700" s="52" t="str">
        <f t="shared" si="230"/>
        <v>Gebäckwarenhersteller</v>
      </c>
      <c r="AR700" s="52" t="b">
        <f t="shared" si="247"/>
        <v>0</v>
      </c>
      <c r="AS700" s="52" t="b">
        <f t="shared" si="247"/>
        <v>0</v>
      </c>
      <c r="AT700" s="52" t="b">
        <f t="shared" si="247"/>
        <v>0</v>
      </c>
      <c r="AU700" s="52">
        <f t="shared" si="232"/>
        <v>2</v>
      </c>
      <c r="AW700" s="52" t="b">
        <f t="shared" si="233"/>
        <v>0</v>
      </c>
      <c r="AX700" s="52" t="str">
        <f t="shared" si="234"/>
        <v>Unternehmen</v>
      </c>
      <c r="AY700" s="52" t="b">
        <f t="shared" si="235"/>
        <v>0</v>
      </c>
      <c r="AZ700" s="52" t="str">
        <f t="shared" si="236"/>
        <v>10631</v>
      </c>
      <c r="BA700" s="52" t="str">
        <f>VLOOKUP(A700,'BAT Grundtabelle'!A:U,21,0)</f>
        <v>ja</v>
      </c>
      <c r="BB700" s="52" t="str">
        <f t="shared" si="237"/>
        <v>nein</v>
      </c>
      <c r="BC700" s="52" t="str">
        <f t="shared" si="238"/>
        <v>10631</v>
      </c>
      <c r="BD700" s="52" t="str">
        <f t="shared" si="239"/>
        <v>Gebäckwarenhersteller</v>
      </c>
      <c r="BE700" s="52" t="str">
        <f t="shared" si="240"/>
        <v>Unternehmen</v>
      </c>
      <c r="BF700" s="52">
        <f t="shared" si="241"/>
        <v>2</v>
      </c>
    </row>
    <row r="701" spans="1:58" hidden="1" x14ac:dyDescent="0.35">
      <c r="A701" s="107" t="s">
        <v>3049</v>
      </c>
      <c r="B701" s="75" t="s">
        <v>1571</v>
      </c>
      <c r="C701" s="52" t="s">
        <v>3</v>
      </c>
      <c r="D701" s="52" t="s">
        <v>3</v>
      </c>
      <c r="E701" s="52" t="s">
        <v>2</v>
      </c>
      <c r="F701" s="52" t="s">
        <v>2</v>
      </c>
      <c r="G701" s="52" t="s">
        <v>2</v>
      </c>
      <c r="H701" s="52" t="s">
        <v>2</v>
      </c>
      <c r="I701" s="52" t="s">
        <v>3</v>
      </c>
      <c r="J701" s="52">
        <v>1</v>
      </c>
      <c r="K701" s="52" t="s">
        <v>2</v>
      </c>
      <c r="L701" s="52" t="s">
        <v>2</v>
      </c>
      <c r="M701" s="52" t="s">
        <v>2</v>
      </c>
      <c r="N701" s="52" t="s">
        <v>3</v>
      </c>
      <c r="P701" s="52" t="s">
        <v>4</v>
      </c>
      <c r="Q701" s="52" t="str">
        <f t="shared" si="248"/>
        <v>Nein</v>
      </c>
      <c r="R701" s="52" t="str">
        <f t="shared" si="248"/>
        <v>Nein</v>
      </c>
      <c r="S701" s="52" t="str">
        <f t="shared" si="248"/>
        <v>Nein</v>
      </c>
      <c r="T701" s="52" t="str">
        <f t="shared" si="248"/>
        <v>Nein</v>
      </c>
      <c r="U701" s="52" t="str">
        <f t="shared" si="248"/>
        <v>Nein</v>
      </c>
      <c r="V701" s="52" t="str">
        <f t="shared" si="248"/>
        <v>Nein</v>
      </c>
      <c r="W701" s="52" t="str">
        <f t="shared" si="248"/>
        <v>Nein</v>
      </c>
      <c r="X701" s="52" t="str">
        <f t="shared" si="248"/>
        <v>Nein</v>
      </c>
      <c r="Y701" s="52" t="str">
        <f t="shared" si="248"/>
        <v>Nein</v>
      </c>
      <c r="Z701" s="52" t="str">
        <f t="shared" si="248"/>
        <v>Nein</v>
      </c>
      <c r="AA701" s="52" t="str">
        <f t="shared" si="248"/>
        <v>Nein</v>
      </c>
      <c r="AB701" s="52" t="str">
        <f t="shared" si="248"/>
        <v>Nein</v>
      </c>
      <c r="AC701" s="52" t="str">
        <f t="shared" si="248"/>
        <v>Nein</v>
      </c>
      <c r="AD701" s="52" t="str">
        <f t="shared" si="248"/>
        <v>Nein</v>
      </c>
      <c r="AE701" s="52" t="str">
        <f t="shared" si="248"/>
        <v>Nein</v>
      </c>
      <c r="AF701" s="52" t="str">
        <f t="shared" si="248"/>
        <v>Nein</v>
      </c>
      <c r="AG701" s="61" t="str">
        <f>IF(Q701="Ja",VLOOKUP($Q$2,Plausis!A:E,5,0),IF(R701="Ja",VLOOKUP($R$2,Plausis!A:E,5,0),IF(T701="Ja",VLOOKUP($T$2,Plausis!A:E,5,0),IF(U701="Ja",VLOOKUP($U$2,Plausis!A:E,5,0),IF(AA701="Ja",VLOOKUP($AA$2,Plausis!A:E,5,0),IF(AC701="Ja",VLOOKUP($AC$2,Plausis!A:E,5,0),IF(AD701="Ja",VLOOKUP($AD$2,Plausis!A:E,5,0),"")))))))</f>
        <v/>
      </c>
      <c r="AH701" s="52" t="str">
        <f>IF(Y701="Ja",VLOOKUP($Y$2,Plausis!A:E,5,0),"")</f>
        <v/>
      </c>
      <c r="AI701" s="52" t="str">
        <f t="shared" si="228"/>
        <v>Ja</v>
      </c>
      <c r="AJ701" s="52" t="str">
        <f>IF(S701="Ja",VLOOKUP($S$2,Plausis!A:E,5,0),IF(V701="Ja",VLOOKUP($V$2,Plausis!A:E,5,0),IF(X701="Ja",VLOOKUP($X$2,Plausis!A:E,5,0),"")))</f>
        <v/>
      </c>
      <c r="AL701" s="52" t="s">
        <v>2</v>
      </c>
      <c r="AM701" s="114">
        <v>45531</v>
      </c>
      <c r="AN701" s="52" t="s">
        <v>4467</v>
      </c>
      <c r="AO701" s="52" t="str">
        <f>VLOOKUP(B701,'BAT Grundtabelle'!B:T,19,0)</f>
        <v>ja</v>
      </c>
      <c r="AP701" s="105" t="str">
        <f t="shared" si="229"/>
        <v>10632</v>
      </c>
      <c r="AQ701" s="52" t="str">
        <f t="shared" si="230"/>
        <v>Gebäudeglasreinigungsbetrieb</v>
      </c>
      <c r="AR701" s="52" t="b">
        <f t="shared" si="247"/>
        <v>0</v>
      </c>
      <c r="AS701" s="52" t="b">
        <f t="shared" si="247"/>
        <v>0</v>
      </c>
      <c r="AT701" s="52" t="b">
        <f t="shared" si="247"/>
        <v>0</v>
      </c>
      <c r="AU701" s="52">
        <f t="shared" si="232"/>
        <v>1</v>
      </c>
      <c r="AW701" s="52" t="b">
        <f t="shared" si="233"/>
        <v>0</v>
      </c>
      <c r="AX701" s="52" t="str">
        <f t="shared" si="234"/>
        <v>Unternehmen</v>
      </c>
      <c r="AY701" s="52" t="b">
        <f t="shared" si="235"/>
        <v>0</v>
      </c>
      <c r="AZ701" s="52" t="str">
        <f t="shared" si="236"/>
        <v>10632</v>
      </c>
      <c r="BA701" s="52" t="str">
        <f>VLOOKUP(A701,'BAT Grundtabelle'!A:U,21,0)</f>
        <v>ja</v>
      </c>
      <c r="BB701" s="52" t="str">
        <f t="shared" si="237"/>
        <v>nein</v>
      </c>
      <c r="BC701" s="52" t="str">
        <f t="shared" si="238"/>
        <v>10632</v>
      </c>
      <c r="BD701" s="52" t="str">
        <f t="shared" si="239"/>
        <v>Gebäudeglasreinigungsbetrieb</v>
      </c>
      <c r="BE701" s="52" t="str">
        <f t="shared" si="240"/>
        <v>Unternehmen</v>
      </c>
      <c r="BF701" s="52">
        <f t="shared" si="241"/>
        <v>1</v>
      </c>
    </row>
    <row r="702" spans="1:58" hidden="1" x14ac:dyDescent="0.35">
      <c r="A702" s="107" t="s">
        <v>2270</v>
      </c>
      <c r="B702" s="75" t="s">
        <v>2269</v>
      </c>
      <c r="C702" s="52" t="s">
        <v>3</v>
      </c>
      <c r="D702" s="52" t="s">
        <v>3</v>
      </c>
      <c r="E702" s="52" t="s">
        <v>2</v>
      </c>
      <c r="F702" s="52" t="s">
        <v>2</v>
      </c>
      <c r="G702" s="52" t="s">
        <v>2</v>
      </c>
      <c r="H702" s="52" t="s">
        <v>2</v>
      </c>
      <c r="I702" s="52" t="s">
        <v>3</v>
      </c>
      <c r="J702" s="52">
        <v>1</v>
      </c>
      <c r="K702" s="52" t="s">
        <v>2</v>
      </c>
      <c r="L702" s="52" t="s">
        <v>2</v>
      </c>
      <c r="M702" s="52" t="s">
        <v>2</v>
      </c>
      <c r="N702" s="52" t="s">
        <v>3</v>
      </c>
      <c r="P702" s="52" t="s">
        <v>4</v>
      </c>
      <c r="Q702" s="52" t="str">
        <f t="shared" si="248"/>
        <v>Nein</v>
      </c>
      <c r="R702" s="52" t="str">
        <f t="shared" si="248"/>
        <v>Nein</v>
      </c>
      <c r="S702" s="52" t="str">
        <f t="shared" si="248"/>
        <v>Nein</v>
      </c>
      <c r="T702" s="52" t="str">
        <f t="shared" si="248"/>
        <v>Nein</v>
      </c>
      <c r="U702" s="52" t="str">
        <f t="shared" si="248"/>
        <v>Nein</v>
      </c>
      <c r="V702" s="52" t="str">
        <f t="shared" si="248"/>
        <v>Nein</v>
      </c>
      <c r="W702" s="52" t="str">
        <f t="shared" si="248"/>
        <v>Nein</v>
      </c>
      <c r="X702" s="52" t="str">
        <f t="shared" si="248"/>
        <v>Nein</v>
      </c>
      <c r="Y702" s="52" t="str">
        <f t="shared" si="248"/>
        <v>Nein</v>
      </c>
      <c r="Z702" s="52" t="str">
        <f t="shared" si="248"/>
        <v>Nein</v>
      </c>
      <c r="AA702" s="52" t="str">
        <f t="shared" si="248"/>
        <v>Nein</v>
      </c>
      <c r="AB702" s="52" t="str">
        <f t="shared" si="248"/>
        <v>Nein</v>
      </c>
      <c r="AC702" s="52" t="str">
        <f t="shared" si="248"/>
        <v>Nein</v>
      </c>
      <c r="AD702" s="52" t="str">
        <f t="shared" si="248"/>
        <v>Nein</v>
      </c>
      <c r="AE702" s="52" t="str">
        <f t="shared" si="248"/>
        <v>Nein</v>
      </c>
      <c r="AF702" s="52" t="str">
        <f t="shared" si="248"/>
        <v>Nein</v>
      </c>
      <c r="AG702" s="61" t="str">
        <f>IF(Q702="Ja",VLOOKUP($Q$2,Plausis!A:E,5,0),IF(R702="Ja",VLOOKUP($R$2,Plausis!A:E,5,0),IF(T702="Ja",VLOOKUP($T$2,Plausis!A:E,5,0),IF(U702="Ja",VLOOKUP($U$2,Plausis!A:E,5,0),IF(AA702="Ja",VLOOKUP($AA$2,Plausis!A:E,5,0),IF(AC702="Ja",VLOOKUP($AC$2,Plausis!A:E,5,0),IF(AD702="Ja",VLOOKUP($AD$2,Plausis!A:E,5,0),"")))))))</f>
        <v/>
      </c>
      <c r="AH702" s="52" t="str">
        <f>IF(Y702="Ja",VLOOKUP($Y$2,Plausis!A:E,5,0),"")</f>
        <v/>
      </c>
      <c r="AI702" s="52" t="str">
        <f t="shared" si="228"/>
        <v>Ja</v>
      </c>
      <c r="AJ702" s="52" t="str">
        <f>IF(S702="Ja",VLOOKUP($S$2,Plausis!A:E,5,0),IF(V702="Ja",VLOOKUP($V$2,Plausis!A:E,5,0),IF(X702="Ja",VLOOKUP($X$2,Plausis!A:E,5,0),"")))</f>
        <v/>
      </c>
      <c r="AL702" s="52" t="s">
        <v>2</v>
      </c>
      <c r="AM702" s="114">
        <v>45531</v>
      </c>
      <c r="AN702" s="52" t="s">
        <v>4467</v>
      </c>
      <c r="AO702" s="52" t="str">
        <f>VLOOKUP(B702,'BAT Grundtabelle'!B:T,19,0)</f>
        <v>ja</v>
      </c>
      <c r="AP702" s="105" t="str">
        <f t="shared" si="229"/>
        <v>5712</v>
      </c>
      <c r="AQ702" s="52" t="str">
        <f t="shared" si="230"/>
        <v>Gebäudereinigungsbetrieb</v>
      </c>
      <c r="AR702" s="52" t="b">
        <f t="shared" si="247"/>
        <v>0</v>
      </c>
      <c r="AS702" s="52" t="b">
        <f t="shared" si="247"/>
        <v>0</v>
      </c>
      <c r="AT702" s="52" t="b">
        <f t="shared" si="247"/>
        <v>0</v>
      </c>
      <c r="AU702" s="52">
        <f t="shared" si="232"/>
        <v>1</v>
      </c>
      <c r="AW702" s="52" t="b">
        <f t="shared" si="233"/>
        <v>0</v>
      </c>
      <c r="AX702" s="52" t="str">
        <f t="shared" si="234"/>
        <v>Unternehmen</v>
      </c>
      <c r="AY702" s="52" t="b">
        <f t="shared" si="235"/>
        <v>0</v>
      </c>
      <c r="AZ702" s="52" t="str">
        <f t="shared" si="236"/>
        <v>5712</v>
      </c>
      <c r="BA702" s="52" t="str">
        <f>VLOOKUP(A702,'BAT Grundtabelle'!A:U,21,0)</f>
        <v>ja</v>
      </c>
      <c r="BB702" s="52" t="str">
        <f t="shared" si="237"/>
        <v>nein</v>
      </c>
      <c r="BC702" s="52" t="str">
        <f t="shared" si="238"/>
        <v>5712</v>
      </c>
      <c r="BD702" s="52" t="str">
        <f t="shared" si="239"/>
        <v>Gebäudereinigungsbetrieb</v>
      </c>
      <c r="BE702" s="52" t="str">
        <f t="shared" si="240"/>
        <v>Unternehmen</v>
      </c>
      <c r="BF702" s="52">
        <f t="shared" si="241"/>
        <v>1</v>
      </c>
    </row>
    <row r="703" spans="1:58" hidden="1" x14ac:dyDescent="0.35">
      <c r="A703" s="107" t="s">
        <v>3050</v>
      </c>
      <c r="B703" s="75" t="s">
        <v>1806</v>
      </c>
      <c r="C703" s="52" t="s">
        <v>2</v>
      </c>
      <c r="D703" s="52" t="s">
        <v>2</v>
      </c>
      <c r="E703" s="52" t="s">
        <v>2</v>
      </c>
      <c r="F703" s="52" t="s">
        <v>2</v>
      </c>
      <c r="G703" s="52" t="s">
        <v>2</v>
      </c>
      <c r="H703" s="52" t="s">
        <v>3</v>
      </c>
      <c r="I703" s="52" t="s">
        <v>2</v>
      </c>
      <c r="J703" s="52" t="s">
        <v>2</v>
      </c>
      <c r="K703" s="52" t="s">
        <v>2</v>
      </c>
      <c r="L703" s="52" t="s">
        <v>2</v>
      </c>
      <c r="M703" s="52" t="s">
        <v>2</v>
      </c>
      <c r="N703" s="52" t="s">
        <v>2</v>
      </c>
      <c r="O703" s="52" t="s">
        <v>2411</v>
      </c>
      <c r="P703" s="52" t="s">
        <v>59</v>
      </c>
      <c r="Q703" s="52" t="str">
        <f t="shared" ref="Q703:AF712" si="249">IF(ISERROR(FIND(Q$2,$P703,1)),"Nein","Ja")</f>
        <v>Nein</v>
      </c>
      <c r="R703" s="52" t="str">
        <f t="shared" si="249"/>
        <v>Nein</v>
      </c>
      <c r="S703" s="52" t="str">
        <f t="shared" si="249"/>
        <v>Nein</v>
      </c>
      <c r="T703" s="52" t="str">
        <f t="shared" si="249"/>
        <v>Nein</v>
      </c>
      <c r="U703" s="52" t="str">
        <f t="shared" si="249"/>
        <v>Nein</v>
      </c>
      <c r="V703" s="52" t="str">
        <f t="shared" si="249"/>
        <v>Nein</v>
      </c>
      <c r="W703" s="52" t="str">
        <f t="shared" si="249"/>
        <v>Nein</v>
      </c>
      <c r="X703" s="52" t="str">
        <f t="shared" si="249"/>
        <v>Nein</v>
      </c>
      <c r="Y703" s="52" t="str">
        <f t="shared" si="249"/>
        <v>Nein</v>
      </c>
      <c r="Z703" s="52" t="str">
        <f t="shared" si="249"/>
        <v>Nein</v>
      </c>
      <c r="AA703" s="52" t="str">
        <f t="shared" si="249"/>
        <v>Nein</v>
      </c>
      <c r="AB703" s="52" t="str">
        <f t="shared" si="249"/>
        <v>Nein</v>
      </c>
      <c r="AC703" s="52" t="str">
        <f t="shared" si="249"/>
        <v>Nein</v>
      </c>
      <c r="AD703" s="52" t="str">
        <f t="shared" si="249"/>
        <v>Nein</v>
      </c>
      <c r="AE703" s="52" t="str">
        <f t="shared" si="249"/>
        <v>Nein</v>
      </c>
      <c r="AF703" s="52" t="str">
        <f t="shared" si="249"/>
        <v>Nein</v>
      </c>
      <c r="AG703" s="61" t="str">
        <f>IF(Q703="Ja",VLOOKUP($Q$2,Plausis!A:E,5,0),IF(R703="Ja",VLOOKUP($R$2,Plausis!A:E,5,0),IF(T703="Ja",VLOOKUP($T$2,Plausis!A:E,5,0),IF(U703="Ja",VLOOKUP($U$2,Plausis!A:E,5,0),IF(AA703="Ja",VLOOKUP($AA$2,Plausis!A:E,5,0),IF(AC703="Ja",VLOOKUP($AC$2,Plausis!A:E,5,0),IF(AD703="Ja",VLOOKUP($AD$2,Plausis!A:E,5,0),"")))))))</f>
        <v/>
      </c>
      <c r="AH703" s="52" t="str">
        <f>IF(Y703="Ja",VLOOKUP($Y$2,Plausis!A:E,5,0),"")</f>
        <v/>
      </c>
      <c r="AI703" s="52" t="str">
        <f t="shared" si="228"/>
        <v>Nein</v>
      </c>
      <c r="AJ703" s="52" t="str">
        <f>IF(S703="Ja",VLOOKUP($S$2,Plausis!A:E,5,0),IF(V703="Ja",VLOOKUP($V$2,Plausis!A:E,5,0),IF(X703="Ja",VLOOKUP($X$2,Plausis!A:E,5,0),"")))</f>
        <v/>
      </c>
      <c r="AL703" s="52" t="s">
        <v>2</v>
      </c>
      <c r="AM703" s="114">
        <v>45531</v>
      </c>
      <c r="AN703" s="52" t="s">
        <v>4467</v>
      </c>
      <c r="AO703" s="52" t="str">
        <f>VLOOKUP(B703,'BAT Grundtabelle'!B:T,19,0)</f>
        <v>ja</v>
      </c>
      <c r="AP703" s="105" t="str">
        <f t="shared" si="229"/>
        <v>10633</v>
      </c>
      <c r="AQ703" s="52" t="str">
        <f t="shared" si="230"/>
        <v>Gebirgsverein</v>
      </c>
      <c r="AR703" s="52" t="b">
        <f t="shared" ref="AR703:AT722" si="250">IF(ISERROR(FIND(AR$1,$P703,1)),FALSE,TRUE)</f>
        <v>0</v>
      </c>
      <c r="AS703" s="52" t="b">
        <f t="shared" si="250"/>
        <v>0</v>
      </c>
      <c r="AT703" s="52" t="b">
        <f t="shared" si="250"/>
        <v>0</v>
      </c>
      <c r="AU703" s="52" t="str">
        <f t="shared" si="232"/>
        <v>Eigener Tarif</v>
      </c>
      <c r="AW703" s="52" t="b">
        <f t="shared" si="233"/>
        <v>0</v>
      </c>
      <c r="AX703" s="52" t="str">
        <f t="shared" si="234"/>
        <v>Eigener Tarif</v>
      </c>
      <c r="AY703" s="52" t="b">
        <f t="shared" si="235"/>
        <v>0</v>
      </c>
      <c r="AZ703" s="52" t="str">
        <f t="shared" si="236"/>
        <v>10633</v>
      </c>
      <c r="BA703" s="52" t="str">
        <f>VLOOKUP(A703,'BAT Grundtabelle'!A:U,21,0)</f>
        <v>nein</v>
      </c>
      <c r="BB703" s="52" t="str">
        <f t="shared" si="237"/>
        <v>nein</v>
      </c>
      <c r="BC703" s="52" t="str">
        <f t="shared" si="238"/>
        <v>10633</v>
      </c>
      <c r="BD703" s="52" t="str">
        <f t="shared" si="239"/>
        <v>Gebirgsverein</v>
      </c>
      <c r="BE703" s="52" t="str">
        <f t="shared" si="240"/>
        <v>Eigener Tarif</v>
      </c>
      <c r="BF703" s="52" t="str">
        <f t="shared" si="241"/>
        <v>Eigener Tarif</v>
      </c>
    </row>
    <row r="704" spans="1:58" hidden="1" x14ac:dyDescent="0.35">
      <c r="A704" s="107" t="s">
        <v>3051</v>
      </c>
      <c r="B704" s="75" t="s">
        <v>1314</v>
      </c>
      <c r="C704" s="52" t="s">
        <v>3</v>
      </c>
      <c r="D704" s="52" t="s">
        <v>3</v>
      </c>
      <c r="E704" s="52" t="s">
        <v>2</v>
      </c>
      <c r="F704" s="52" t="s">
        <v>2</v>
      </c>
      <c r="G704" s="52" t="s">
        <v>2</v>
      </c>
      <c r="H704" s="52" t="s">
        <v>2</v>
      </c>
      <c r="I704" s="52" t="s">
        <v>3</v>
      </c>
      <c r="J704" s="52">
        <v>1</v>
      </c>
      <c r="K704" s="52" t="s">
        <v>2</v>
      </c>
      <c r="L704" s="52" t="s">
        <v>2</v>
      </c>
      <c r="M704" s="52" t="s">
        <v>2</v>
      </c>
      <c r="N704" s="52" t="s">
        <v>3</v>
      </c>
      <c r="P704" s="52" t="s">
        <v>4</v>
      </c>
      <c r="Q704" s="52" t="str">
        <f t="shared" si="249"/>
        <v>Nein</v>
      </c>
      <c r="R704" s="52" t="str">
        <f t="shared" si="249"/>
        <v>Nein</v>
      </c>
      <c r="S704" s="52" t="str">
        <f t="shared" si="249"/>
        <v>Nein</v>
      </c>
      <c r="T704" s="52" t="str">
        <f t="shared" si="249"/>
        <v>Nein</v>
      </c>
      <c r="U704" s="52" t="str">
        <f t="shared" si="249"/>
        <v>Nein</v>
      </c>
      <c r="V704" s="52" t="str">
        <f t="shared" si="249"/>
        <v>Nein</v>
      </c>
      <c r="W704" s="52" t="str">
        <f t="shared" si="249"/>
        <v>Nein</v>
      </c>
      <c r="X704" s="52" t="str">
        <f t="shared" si="249"/>
        <v>Nein</v>
      </c>
      <c r="Y704" s="52" t="str">
        <f t="shared" si="249"/>
        <v>Nein</v>
      </c>
      <c r="Z704" s="52" t="str">
        <f t="shared" si="249"/>
        <v>Nein</v>
      </c>
      <c r="AA704" s="52" t="str">
        <f t="shared" si="249"/>
        <v>Nein</v>
      </c>
      <c r="AB704" s="52" t="str">
        <f t="shared" si="249"/>
        <v>Nein</v>
      </c>
      <c r="AC704" s="52" t="str">
        <f t="shared" si="249"/>
        <v>Nein</v>
      </c>
      <c r="AD704" s="52" t="str">
        <f t="shared" si="249"/>
        <v>Nein</v>
      </c>
      <c r="AE704" s="52" t="str">
        <f t="shared" si="249"/>
        <v>Nein</v>
      </c>
      <c r="AF704" s="52" t="str">
        <f t="shared" si="249"/>
        <v>Nein</v>
      </c>
      <c r="AG704" s="61" t="str">
        <f>IF(Q704="Ja",VLOOKUP($Q$2,Plausis!A:E,5,0),IF(R704="Ja",VLOOKUP($R$2,Plausis!A:E,5,0),IF(T704="Ja",VLOOKUP($T$2,Plausis!A:E,5,0),IF(U704="Ja",VLOOKUP($U$2,Plausis!A:E,5,0),IF(AA704="Ja",VLOOKUP($AA$2,Plausis!A:E,5,0),IF(AC704="Ja",VLOOKUP($AC$2,Plausis!A:E,5,0),IF(AD704="Ja",VLOOKUP($AD$2,Plausis!A:E,5,0),"")))))))</f>
        <v/>
      </c>
      <c r="AH704" s="52" t="str">
        <f>IF(Y704="Ja",VLOOKUP($Y$2,Plausis!A:E,5,0),"")</f>
        <v/>
      </c>
      <c r="AI704" s="52" t="str">
        <f t="shared" si="228"/>
        <v>Ja</v>
      </c>
      <c r="AJ704" s="52" t="str">
        <f>IF(S704="Ja",VLOOKUP($S$2,Plausis!A:E,5,0),IF(V704="Ja",VLOOKUP($V$2,Plausis!A:E,5,0),IF(X704="Ja",VLOOKUP($X$2,Plausis!A:E,5,0),"")))</f>
        <v/>
      </c>
      <c r="AL704" s="52" t="s">
        <v>2</v>
      </c>
      <c r="AM704" s="114">
        <v>45531</v>
      </c>
      <c r="AN704" s="52" t="s">
        <v>4467</v>
      </c>
      <c r="AO704" s="52" t="str">
        <f>VLOOKUP(B704,'BAT Grundtabelle'!B:T,19,0)</f>
        <v>ja</v>
      </c>
      <c r="AP704" s="105" t="str">
        <f t="shared" si="229"/>
        <v>10634</v>
      </c>
      <c r="AQ704" s="52" t="str">
        <f t="shared" si="230"/>
        <v>Gebrauchtwarenhandel</v>
      </c>
      <c r="AR704" s="52" t="b">
        <f t="shared" si="250"/>
        <v>0</v>
      </c>
      <c r="AS704" s="52" t="b">
        <f t="shared" si="250"/>
        <v>0</v>
      </c>
      <c r="AT704" s="52" t="b">
        <f t="shared" si="250"/>
        <v>0</v>
      </c>
      <c r="AU704" s="52">
        <f t="shared" si="232"/>
        <v>1</v>
      </c>
      <c r="AW704" s="52" t="b">
        <f t="shared" si="233"/>
        <v>0</v>
      </c>
      <c r="AX704" s="52" t="str">
        <f t="shared" si="234"/>
        <v>Unternehmen</v>
      </c>
      <c r="AY704" s="52" t="b">
        <f t="shared" si="235"/>
        <v>0</v>
      </c>
      <c r="AZ704" s="52" t="str">
        <f t="shared" si="236"/>
        <v>10634</v>
      </c>
      <c r="BA704" s="52" t="str">
        <f>VLOOKUP(A704,'BAT Grundtabelle'!A:U,21,0)</f>
        <v>ja</v>
      </c>
      <c r="BB704" s="52" t="str">
        <f t="shared" si="237"/>
        <v>nein</v>
      </c>
      <c r="BC704" s="52" t="str">
        <f t="shared" si="238"/>
        <v>10634</v>
      </c>
      <c r="BD704" s="52" t="str">
        <f t="shared" si="239"/>
        <v>Gebrauchtwarenhandel</v>
      </c>
      <c r="BE704" s="52" t="str">
        <f t="shared" si="240"/>
        <v>Unternehmen</v>
      </c>
      <c r="BF704" s="52">
        <f t="shared" si="241"/>
        <v>1</v>
      </c>
    </row>
    <row r="705" spans="1:58" ht="116" hidden="1" x14ac:dyDescent="0.35">
      <c r="A705" s="107" t="s">
        <v>3052</v>
      </c>
      <c r="B705" s="75" t="s">
        <v>508</v>
      </c>
      <c r="C705" s="52" t="s">
        <v>3</v>
      </c>
      <c r="D705" s="52" t="s">
        <v>3</v>
      </c>
      <c r="E705" s="52" t="s">
        <v>2</v>
      </c>
      <c r="F705" s="52" t="s">
        <v>2</v>
      </c>
      <c r="G705" s="52" t="s">
        <v>2</v>
      </c>
      <c r="H705" s="52" t="s">
        <v>2</v>
      </c>
      <c r="I705" s="52" t="s">
        <v>3</v>
      </c>
      <c r="J705" s="52">
        <v>3</v>
      </c>
      <c r="K705" s="52" t="s">
        <v>2</v>
      </c>
      <c r="L705" s="52" t="s">
        <v>2</v>
      </c>
      <c r="M705" s="52" t="s">
        <v>2</v>
      </c>
      <c r="N705" s="52" t="s">
        <v>3</v>
      </c>
      <c r="P705" s="52">
        <v>300</v>
      </c>
      <c r="Q705" s="52" t="str">
        <f t="shared" si="249"/>
        <v>Nein</v>
      </c>
      <c r="R705" s="52" t="str">
        <f t="shared" si="249"/>
        <v>Nein</v>
      </c>
      <c r="S705" s="52" t="str">
        <f t="shared" si="249"/>
        <v>Nein</v>
      </c>
      <c r="T705" s="52" t="str">
        <f t="shared" si="249"/>
        <v>Nein</v>
      </c>
      <c r="U705" s="52" t="str">
        <f t="shared" si="249"/>
        <v>Nein</v>
      </c>
      <c r="V705" s="52" t="str">
        <f t="shared" si="249"/>
        <v>Nein</v>
      </c>
      <c r="W705" s="52" t="str">
        <f t="shared" si="249"/>
        <v>Nein</v>
      </c>
      <c r="X705" s="52" t="str">
        <f t="shared" si="249"/>
        <v>Nein</v>
      </c>
      <c r="Y705" s="52" t="str">
        <f t="shared" si="249"/>
        <v>Nein</v>
      </c>
      <c r="Z705" s="52" t="str">
        <f t="shared" si="249"/>
        <v>Nein</v>
      </c>
      <c r="AA705" s="52" t="str">
        <f t="shared" si="249"/>
        <v>Ja</v>
      </c>
      <c r="AB705" s="52" t="str">
        <f t="shared" si="249"/>
        <v>Nein</v>
      </c>
      <c r="AC705" s="52" t="str">
        <f t="shared" si="249"/>
        <v>Nein</v>
      </c>
      <c r="AD705" s="52" t="str">
        <f t="shared" si="249"/>
        <v>Nein</v>
      </c>
      <c r="AE705" s="52" t="str">
        <f t="shared" si="249"/>
        <v>Nein</v>
      </c>
      <c r="AF705" s="52" t="str">
        <f t="shared" si="249"/>
        <v>Nein</v>
      </c>
      <c r="AG705" s="61" t="str">
        <f>IF(Q705="Ja",VLOOKUP($Q$2,Plausis!A:E,5,0),IF(R705="Ja",VLOOKUP($R$2,Plausis!A:E,5,0),IF(T705="Ja",VLOOKUP($T$2,Plausis!A:E,5,0),IF(U705="Ja",VLOOKUP($U$2,Plausis!A:E,5,0),IF(AA705="Ja",VLOOKUP($AA$2,Plausis!A:E,5,0),IF(AC705="Ja",VLOOKUP($AC$2,Plausis!A:E,5,0),IF(AD705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705" s="52" t="str">
        <f>IF(Y705="Ja",VLOOKUP($Y$2,Plausis!A:E,5,0),"")</f>
        <v/>
      </c>
      <c r="AI705" s="52" t="str">
        <f t="shared" si="228"/>
        <v>Ja</v>
      </c>
      <c r="AJ705" s="52" t="str">
        <f>IF(S705="Ja",VLOOKUP($S$2,Plausis!A:E,5,0),IF(V705="Ja",VLOOKUP($V$2,Plausis!A:E,5,0),IF(X705="Ja",VLOOKUP($X$2,Plausis!A:E,5,0),"")))</f>
        <v/>
      </c>
      <c r="AL705" s="52" t="s">
        <v>3</v>
      </c>
      <c r="AM705" s="114">
        <v>45531</v>
      </c>
      <c r="AN705" s="52" t="s">
        <v>4467</v>
      </c>
      <c r="AO705" s="52" t="str">
        <f>VLOOKUP(B705,'BAT Grundtabelle'!B:T,19,0)</f>
        <v>ja</v>
      </c>
      <c r="AP705" s="105" t="str">
        <f t="shared" si="229"/>
        <v>10635</v>
      </c>
      <c r="AQ705" s="52" t="str">
        <f t="shared" si="230"/>
        <v>Gefahrguttransporte</v>
      </c>
      <c r="AR705" s="52" t="b">
        <f t="shared" si="250"/>
        <v>0</v>
      </c>
      <c r="AS705" s="52" t="b">
        <f t="shared" si="250"/>
        <v>0</v>
      </c>
      <c r="AT705" s="52" t="b">
        <f t="shared" si="250"/>
        <v>0</v>
      </c>
      <c r="AU705" s="52">
        <f t="shared" si="232"/>
        <v>3</v>
      </c>
      <c r="AW705" s="52" t="b">
        <f t="shared" si="233"/>
        <v>0</v>
      </c>
      <c r="AX705" s="52" t="str">
        <f t="shared" si="234"/>
        <v>Unternehmen</v>
      </c>
      <c r="AY705" s="52" t="b">
        <f t="shared" si="235"/>
        <v>0</v>
      </c>
      <c r="AZ705" s="52" t="str">
        <f t="shared" si="236"/>
        <v>10635</v>
      </c>
      <c r="BA705" s="52" t="str">
        <f>VLOOKUP(A705,'BAT Grundtabelle'!A:U,21,0)</f>
        <v>ja</v>
      </c>
      <c r="BB705" s="52" t="str">
        <f t="shared" si="237"/>
        <v>nein</v>
      </c>
      <c r="BC705" s="52" t="str">
        <f t="shared" si="238"/>
        <v>10635</v>
      </c>
      <c r="BD705" s="52" t="str">
        <f t="shared" si="239"/>
        <v>Gefahrguttransporte</v>
      </c>
      <c r="BE705" s="52" t="str">
        <f t="shared" si="240"/>
        <v>Unternehmen</v>
      </c>
      <c r="BF705" s="52">
        <f t="shared" si="241"/>
        <v>3</v>
      </c>
    </row>
    <row r="706" spans="1:58" hidden="1" x14ac:dyDescent="0.35">
      <c r="A706" s="107" t="s">
        <v>3053</v>
      </c>
      <c r="B706" s="75" t="s">
        <v>146</v>
      </c>
      <c r="C706" s="52" t="s">
        <v>3</v>
      </c>
      <c r="D706" s="52" t="s">
        <v>3</v>
      </c>
      <c r="E706" s="52" t="s">
        <v>2</v>
      </c>
      <c r="F706" s="52" t="s">
        <v>2</v>
      </c>
      <c r="G706" s="52" t="s">
        <v>2</v>
      </c>
      <c r="H706" s="52" t="s">
        <v>2</v>
      </c>
      <c r="I706" s="52" t="s">
        <v>3</v>
      </c>
      <c r="J706" s="52">
        <v>3</v>
      </c>
      <c r="K706" s="52" t="s">
        <v>2</v>
      </c>
      <c r="L706" s="52" t="s">
        <v>2</v>
      </c>
      <c r="M706" s="52" t="s">
        <v>2</v>
      </c>
      <c r="N706" s="52" t="s">
        <v>3</v>
      </c>
      <c r="P706" s="52" t="s">
        <v>4</v>
      </c>
      <c r="Q706" s="52" t="str">
        <f t="shared" si="249"/>
        <v>Nein</v>
      </c>
      <c r="R706" s="52" t="str">
        <f t="shared" si="249"/>
        <v>Nein</v>
      </c>
      <c r="S706" s="52" t="str">
        <f t="shared" si="249"/>
        <v>Nein</v>
      </c>
      <c r="T706" s="52" t="str">
        <f t="shared" si="249"/>
        <v>Nein</v>
      </c>
      <c r="U706" s="52" t="str">
        <f t="shared" si="249"/>
        <v>Nein</v>
      </c>
      <c r="V706" s="52" t="str">
        <f t="shared" si="249"/>
        <v>Nein</v>
      </c>
      <c r="W706" s="52" t="str">
        <f t="shared" si="249"/>
        <v>Nein</v>
      </c>
      <c r="X706" s="52" t="str">
        <f t="shared" si="249"/>
        <v>Nein</v>
      </c>
      <c r="Y706" s="52" t="str">
        <f t="shared" si="249"/>
        <v>Nein</v>
      </c>
      <c r="Z706" s="52" t="str">
        <f t="shared" si="249"/>
        <v>Nein</v>
      </c>
      <c r="AA706" s="52" t="str">
        <f t="shared" si="249"/>
        <v>Nein</v>
      </c>
      <c r="AB706" s="52" t="str">
        <f t="shared" si="249"/>
        <v>Nein</v>
      </c>
      <c r="AC706" s="52" t="str">
        <f t="shared" si="249"/>
        <v>Nein</v>
      </c>
      <c r="AD706" s="52" t="str">
        <f t="shared" si="249"/>
        <v>Nein</v>
      </c>
      <c r="AE706" s="52" t="str">
        <f t="shared" si="249"/>
        <v>Nein</v>
      </c>
      <c r="AF706" s="52" t="str">
        <f t="shared" si="249"/>
        <v>Nein</v>
      </c>
      <c r="AG706" s="61" t="str">
        <f>IF(Q706="Ja",VLOOKUP($Q$2,Plausis!A:E,5,0),IF(R706="Ja",VLOOKUP($R$2,Plausis!A:E,5,0),IF(T706="Ja",VLOOKUP($T$2,Plausis!A:E,5,0),IF(U706="Ja",VLOOKUP($U$2,Plausis!A:E,5,0),IF(AA706="Ja",VLOOKUP($AA$2,Plausis!A:E,5,0),IF(AC706="Ja",VLOOKUP($AC$2,Plausis!A:E,5,0),IF(AD706="Ja",VLOOKUP($AD$2,Plausis!A:E,5,0),"")))))))</f>
        <v/>
      </c>
      <c r="AH706" s="52" t="str">
        <f>IF(Y706="Ja",VLOOKUP($Y$2,Plausis!A:E,5,0),"")</f>
        <v/>
      </c>
      <c r="AI706" s="52" t="str">
        <f t="shared" si="228"/>
        <v>Ja</v>
      </c>
      <c r="AJ706" s="52" t="str">
        <f>IF(S706="Ja",VLOOKUP($S$2,Plausis!A:E,5,0),IF(V706="Ja",VLOOKUP($V$2,Plausis!A:E,5,0),IF(X706="Ja",VLOOKUP($X$2,Plausis!A:E,5,0),"")))</f>
        <v/>
      </c>
      <c r="AL706" s="52" t="s">
        <v>2</v>
      </c>
      <c r="AM706" s="114">
        <v>45531</v>
      </c>
      <c r="AN706" s="52" t="s">
        <v>4467</v>
      </c>
      <c r="AO706" s="52" t="str">
        <f>VLOOKUP(B706,'BAT Grundtabelle'!B:T,19,0)</f>
        <v>ja</v>
      </c>
      <c r="AP706" s="105" t="str">
        <f t="shared" si="229"/>
        <v>10636</v>
      </c>
      <c r="AQ706" s="52" t="str">
        <f t="shared" si="230"/>
        <v>Geflügelfarm</v>
      </c>
      <c r="AR706" s="52" t="b">
        <f t="shared" si="250"/>
        <v>0</v>
      </c>
      <c r="AS706" s="52" t="b">
        <f t="shared" si="250"/>
        <v>0</v>
      </c>
      <c r="AT706" s="52" t="b">
        <f t="shared" si="250"/>
        <v>0</v>
      </c>
      <c r="AU706" s="52">
        <f t="shared" si="232"/>
        <v>3</v>
      </c>
      <c r="AW706" s="52" t="b">
        <f t="shared" si="233"/>
        <v>0</v>
      </c>
      <c r="AX706" s="52" t="str">
        <f t="shared" si="234"/>
        <v>Unternehmen</v>
      </c>
      <c r="AY706" s="52" t="b">
        <f t="shared" si="235"/>
        <v>0</v>
      </c>
      <c r="AZ706" s="52" t="str">
        <f t="shared" si="236"/>
        <v>10636</v>
      </c>
      <c r="BA706" s="52" t="str">
        <f>VLOOKUP(A706,'BAT Grundtabelle'!A:U,21,0)</f>
        <v>ja</v>
      </c>
      <c r="BB706" s="52" t="str">
        <f t="shared" si="237"/>
        <v>nein</v>
      </c>
      <c r="BC706" s="52" t="str">
        <f t="shared" si="238"/>
        <v>10636</v>
      </c>
      <c r="BD706" s="52" t="str">
        <f t="shared" si="239"/>
        <v>Geflügelfarm</v>
      </c>
      <c r="BE706" s="52" t="str">
        <f t="shared" si="240"/>
        <v>Unternehmen</v>
      </c>
      <c r="BF706" s="52">
        <f t="shared" si="241"/>
        <v>3</v>
      </c>
    </row>
    <row r="707" spans="1:58" hidden="1" x14ac:dyDescent="0.35">
      <c r="A707" s="107" t="s">
        <v>3054</v>
      </c>
      <c r="B707" s="75" t="s">
        <v>1089</v>
      </c>
      <c r="C707" s="52" t="s">
        <v>3</v>
      </c>
      <c r="D707" s="52" t="s">
        <v>3</v>
      </c>
      <c r="E707" s="52" t="s">
        <v>2</v>
      </c>
      <c r="F707" s="52" t="s">
        <v>2</v>
      </c>
      <c r="G707" s="52" t="s">
        <v>2</v>
      </c>
      <c r="H707" s="52" t="s">
        <v>2</v>
      </c>
      <c r="I707" s="52" t="s">
        <v>3</v>
      </c>
      <c r="J707" s="52">
        <v>1</v>
      </c>
      <c r="K707" s="52" t="s">
        <v>2</v>
      </c>
      <c r="L707" s="52" t="s">
        <v>2</v>
      </c>
      <c r="M707" s="52" t="s">
        <v>2</v>
      </c>
      <c r="N707" s="52" t="s">
        <v>3</v>
      </c>
      <c r="P707" s="52" t="s">
        <v>4</v>
      </c>
      <c r="Q707" s="52" t="str">
        <f t="shared" si="249"/>
        <v>Nein</v>
      </c>
      <c r="R707" s="52" t="str">
        <f t="shared" si="249"/>
        <v>Nein</v>
      </c>
      <c r="S707" s="52" t="str">
        <f t="shared" si="249"/>
        <v>Nein</v>
      </c>
      <c r="T707" s="52" t="str">
        <f t="shared" si="249"/>
        <v>Nein</v>
      </c>
      <c r="U707" s="52" t="str">
        <f t="shared" si="249"/>
        <v>Nein</v>
      </c>
      <c r="V707" s="52" t="str">
        <f t="shared" si="249"/>
        <v>Nein</v>
      </c>
      <c r="W707" s="52" t="str">
        <f t="shared" si="249"/>
        <v>Nein</v>
      </c>
      <c r="X707" s="52" t="str">
        <f t="shared" si="249"/>
        <v>Nein</v>
      </c>
      <c r="Y707" s="52" t="str">
        <f t="shared" si="249"/>
        <v>Nein</v>
      </c>
      <c r="Z707" s="52" t="str">
        <f t="shared" si="249"/>
        <v>Nein</v>
      </c>
      <c r="AA707" s="52" t="str">
        <f t="shared" si="249"/>
        <v>Nein</v>
      </c>
      <c r="AB707" s="52" t="str">
        <f t="shared" si="249"/>
        <v>Nein</v>
      </c>
      <c r="AC707" s="52" t="str">
        <f t="shared" si="249"/>
        <v>Nein</v>
      </c>
      <c r="AD707" s="52" t="str">
        <f t="shared" si="249"/>
        <v>Nein</v>
      </c>
      <c r="AE707" s="52" t="str">
        <f t="shared" si="249"/>
        <v>Nein</v>
      </c>
      <c r="AF707" s="52" t="str">
        <f t="shared" si="249"/>
        <v>Nein</v>
      </c>
      <c r="AG707" s="61" t="str">
        <f>IF(Q707="Ja",VLOOKUP($Q$2,Plausis!A:E,5,0),IF(R707="Ja",VLOOKUP($R$2,Plausis!A:E,5,0),IF(T707="Ja",VLOOKUP($T$2,Plausis!A:E,5,0),IF(U707="Ja",VLOOKUP($U$2,Plausis!A:E,5,0),IF(AA707="Ja",VLOOKUP($AA$2,Plausis!A:E,5,0),IF(AC707="Ja",VLOOKUP($AC$2,Plausis!A:E,5,0),IF(AD707="Ja",VLOOKUP($AD$2,Plausis!A:E,5,0),"")))))))</f>
        <v/>
      </c>
      <c r="AH707" s="52" t="str">
        <f>IF(Y707="Ja",VLOOKUP($Y$2,Plausis!A:E,5,0),"")</f>
        <v/>
      </c>
      <c r="AI707" s="52" t="str">
        <f t="shared" ref="AI707:AI770" si="251">IF(OR(T707="Ja", U707="Ja", C707="nein"),"Nein","Ja")</f>
        <v>Ja</v>
      </c>
      <c r="AJ707" s="52" t="str">
        <f>IF(S707="Ja",VLOOKUP($S$2,Plausis!A:E,5,0),IF(V707="Ja",VLOOKUP($V$2,Plausis!A:E,5,0),IF(X707="Ja",VLOOKUP($X$2,Plausis!A:E,5,0),"")))</f>
        <v/>
      </c>
      <c r="AL707" s="52" t="s">
        <v>2</v>
      </c>
      <c r="AM707" s="114">
        <v>45531</v>
      </c>
      <c r="AN707" s="52" t="s">
        <v>4467</v>
      </c>
      <c r="AO707" s="52" t="str">
        <f>VLOOKUP(B707,'BAT Grundtabelle'!B:T,19,0)</f>
        <v>ja</v>
      </c>
      <c r="AP707" s="105" t="str">
        <f t="shared" ref="AP707:AP770" si="252">A707</f>
        <v>10637</v>
      </c>
      <c r="AQ707" s="52" t="str">
        <f t="shared" ref="AQ707:AQ770" si="253">B707</f>
        <v>Geflügelhandel</v>
      </c>
      <c r="AR707" s="52" t="b">
        <f t="shared" si="250"/>
        <v>0</v>
      </c>
      <c r="AS707" s="52" t="b">
        <f t="shared" si="250"/>
        <v>0</v>
      </c>
      <c r="AT707" s="52" t="b">
        <f t="shared" si="250"/>
        <v>0</v>
      </c>
      <c r="AU707" s="52">
        <f t="shared" ref="AU707:AU770" si="254">IF(J707&lt;&gt;"nein",J707,AX707)</f>
        <v>1</v>
      </c>
      <c r="AW707" s="52" t="b">
        <f t="shared" ref="AW707:AW770" si="255">IF(ISERROR(FIND(AW$1,$P707,1)),FALSE,TRUE)</f>
        <v>0</v>
      </c>
      <c r="AX707" s="52" t="str">
        <f t="shared" ref="AX707:AX770" si="256">IF(I707="ja","Unternehmen",IF(OR(K707="ja",L707="ja",M707="ja"),"Eigener Tarif",IF(AK707&lt;&gt;"",AK707,IF(AO707="ja","Eigener Tarif",""))))</f>
        <v>Unternehmen</v>
      </c>
      <c r="AY707" s="52" t="b">
        <f t="shared" ref="AY707:AY770" si="257">IF(ISERROR(FIND(AY$1,$P707,1)),FALSE,TRUE)</f>
        <v>0</v>
      </c>
      <c r="AZ707" s="52" t="str">
        <f t="shared" ref="AZ707:AZ770" si="258">A707</f>
        <v>10637</v>
      </c>
      <c r="BA707" s="52" t="str">
        <f>VLOOKUP(A707,'BAT Grundtabelle'!A:U,21,0)</f>
        <v>ja</v>
      </c>
      <c r="BB707" s="52" t="str">
        <f t="shared" ref="BB707:BB770" si="259">G707</f>
        <v>nein</v>
      </c>
      <c r="BC707" s="52" t="str">
        <f t="shared" ref="BC707:BC770" si="260">A707</f>
        <v>10637</v>
      </c>
      <c r="BD707" s="52" t="str">
        <f t="shared" ref="BD707:BD770" si="261">B707</f>
        <v>Geflügelhandel</v>
      </c>
      <c r="BE707" s="52" t="str">
        <f t="shared" ref="BE707:BE770" si="262">AX707</f>
        <v>Unternehmen</v>
      </c>
      <c r="BF707" s="52">
        <f t="shared" ref="BF707:BF770" si="263">AU707</f>
        <v>1</v>
      </c>
    </row>
    <row r="708" spans="1:58" hidden="1" x14ac:dyDescent="0.35">
      <c r="A708" s="107" t="s">
        <v>2038</v>
      </c>
      <c r="B708" s="75" t="s">
        <v>2037</v>
      </c>
      <c r="C708" s="52" t="s">
        <v>3</v>
      </c>
      <c r="D708" s="52" t="s">
        <v>3</v>
      </c>
      <c r="E708" s="52" t="s">
        <v>2</v>
      </c>
      <c r="F708" s="52" t="s">
        <v>2</v>
      </c>
      <c r="G708" s="52" t="s">
        <v>2</v>
      </c>
      <c r="H708" s="52" t="s">
        <v>2</v>
      </c>
      <c r="I708" s="52" t="s">
        <v>3</v>
      </c>
      <c r="J708" s="52">
        <v>3</v>
      </c>
      <c r="K708" s="52" t="s">
        <v>2</v>
      </c>
      <c r="L708" s="52" t="s">
        <v>2</v>
      </c>
      <c r="M708" s="52" t="s">
        <v>2</v>
      </c>
      <c r="N708" s="52" t="s">
        <v>3</v>
      </c>
      <c r="P708" s="52" t="s">
        <v>4</v>
      </c>
      <c r="Q708" s="52" t="str">
        <f t="shared" si="249"/>
        <v>Nein</v>
      </c>
      <c r="R708" s="52" t="str">
        <f t="shared" si="249"/>
        <v>Nein</v>
      </c>
      <c r="S708" s="52" t="str">
        <f t="shared" si="249"/>
        <v>Nein</v>
      </c>
      <c r="T708" s="52" t="str">
        <f t="shared" si="249"/>
        <v>Nein</v>
      </c>
      <c r="U708" s="52" t="str">
        <f t="shared" si="249"/>
        <v>Nein</v>
      </c>
      <c r="V708" s="52" t="str">
        <f t="shared" si="249"/>
        <v>Nein</v>
      </c>
      <c r="W708" s="52" t="str">
        <f t="shared" si="249"/>
        <v>Nein</v>
      </c>
      <c r="X708" s="52" t="str">
        <f t="shared" si="249"/>
        <v>Nein</v>
      </c>
      <c r="Y708" s="52" t="str">
        <f t="shared" si="249"/>
        <v>Nein</v>
      </c>
      <c r="Z708" s="52" t="str">
        <f t="shared" si="249"/>
        <v>Nein</v>
      </c>
      <c r="AA708" s="52" t="str">
        <f t="shared" si="249"/>
        <v>Nein</v>
      </c>
      <c r="AB708" s="52" t="str">
        <f t="shared" si="249"/>
        <v>Nein</v>
      </c>
      <c r="AC708" s="52" t="str">
        <f t="shared" si="249"/>
        <v>Nein</v>
      </c>
      <c r="AD708" s="52" t="str">
        <f t="shared" si="249"/>
        <v>Nein</v>
      </c>
      <c r="AE708" s="52" t="str">
        <f t="shared" si="249"/>
        <v>Nein</v>
      </c>
      <c r="AF708" s="52" t="str">
        <f t="shared" si="249"/>
        <v>Nein</v>
      </c>
      <c r="AG708" s="61" t="str">
        <f>IF(Q708="Ja",VLOOKUP($Q$2,Plausis!A:E,5,0),IF(R708="Ja",VLOOKUP($R$2,Plausis!A:E,5,0),IF(T708="Ja",VLOOKUP($T$2,Plausis!A:E,5,0),IF(U708="Ja",VLOOKUP($U$2,Plausis!A:E,5,0),IF(AA708="Ja",VLOOKUP($AA$2,Plausis!A:E,5,0),IF(AC708="Ja",VLOOKUP($AC$2,Plausis!A:E,5,0),IF(AD708="Ja",VLOOKUP($AD$2,Plausis!A:E,5,0),"")))))))</f>
        <v/>
      </c>
      <c r="AH708" s="52" t="str">
        <f>IF(Y708="Ja",VLOOKUP($Y$2,Plausis!A:E,5,0),"")</f>
        <v/>
      </c>
      <c r="AI708" s="52" t="str">
        <f t="shared" si="251"/>
        <v>Ja</v>
      </c>
      <c r="AJ708" s="52" t="str">
        <f>IF(S708="Ja",VLOOKUP($S$2,Plausis!A:E,5,0),IF(V708="Ja",VLOOKUP($V$2,Plausis!A:E,5,0),IF(X708="Ja",VLOOKUP($X$2,Plausis!A:E,5,0),"")))</f>
        <v/>
      </c>
      <c r="AL708" s="52" t="s">
        <v>2</v>
      </c>
      <c r="AM708" s="114">
        <v>45531</v>
      </c>
      <c r="AN708" s="52" t="s">
        <v>4467</v>
      </c>
      <c r="AO708" s="52" t="str">
        <f>VLOOKUP(B708,'BAT Grundtabelle'!B:T,19,0)</f>
        <v>ja</v>
      </c>
      <c r="AP708" s="105" t="str">
        <f t="shared" si="252"/>
        <v>0309</v>
      </c>
      <c r="AQ708" s="52" t="str">
        <f t="shared" si="253"/>
        <v>Geflügelmast- und -zuchtbetrieb</v>
      </c>
      <c r="AR708" s="52" t="b">
        <f t="shared" si="250"/>
        <v>0</v>
      </c>
      <c r="AS708" s="52" t="b">
        <f t="shared" si="250"/>
        <v>0</v>
      </c>
      <c r="AT708" s="52" t="b">
        <f t="shared" si="250"/>
        <v>0</v>
      </c>
      <c r="AU708" s="52">
        <f t="shared" si="254"/>
        <v>3</v>
      </c>
      <c r="AW708" s="52" t="b">
        <f t="shared" si="255"/>
        <v>0</v>
      </c>
      <c r="AX708" s="52" t="str">
        <f t="shared" si="256"/>
        <v>Unternehmen</v>
      </c>
      <c r="AY708" s="52" t="b">
        <f t="shared" si="257"/>
        <v>0</v>
      </c>
      <c r="AZ708" s="52" t="str">
        <f t="shared" si="258"/>
        <v>0309</v>
      </c>
      <c r="BA708" s="52" t="str">
        <f>VLOOKUP(A708,'BAT Grundtabelle'!A:U,21,0)</f>
        <v>ja</v>
      </c>
      <c r="BB708" s="52" t="str">
        <f t="shared" si="259"/>
        <v>nein</v>
      </c>
      <c r="BC708" s="52" t="str">
        <f t="shared" si="260"/>
        <v>0309</v>
      </c>
      <c r="BD708" s="52" t="str">
        <f t="shared" si="261"/>
        <v>Geflügelmast- und -zuchtbetrieb</v>
      </c>
      <c r="BE708" s="52" t="str">
        <f t="shared" si="262"/>
        <v>Unternehmen</v>
      </c>
      <c r="BF708" s="52">
        <f t="shared" si="263"/>
        <v>3</v>
      </c>
    </row>
    <row r="709" spans="1:58" hidden="1" x14ac:dyDescent="0.35">
      <c r="A709" s="107" t="s">
        <v>3055</v>
      </c>
      <c r="B709" s="75" t="s">
        <v>413</v>
      </c>
      <c r="C709" s="52" t="s">
        <v>3</v>
      </c>
      <c r="D709" s="52" t="s">
        <v>3</v>
      </c>
      <c r="E709" s="52" t="s">
        <v>2</v>
      </c>
      <c r="F709" s="52" t="s">
        <v>2</v>
      </c>
      <c r="G709" s="52" t="s">
        <v>2</v>
      </c>
      <c r="H709" s="52" t="s">
        <v>2</v>
      </c>
      <c r="I709" s="52" t="s">
        <v>3</v>
      </c>
      <c r="J709" s="52">
        <v>1</v>
      </c>
      <c r="K709" s="52" t="s">
        <v>2</v>
      </c>
      <c r="L709" s="52" t="s">
        <v>2</v>
      </c>
      <c r="M709" s="52" t="s">
        <v>2</v>
      </c>
      <c r="N709" s="52" t="s">
        <v>3</v>
      </c>
      <c r="P709" s="52" t="s">
        <v>4</v>
      </c>
      <c r="Q709" s="52" t="str">
        <f t="shared" si="249"/>
        <v>Nein</v>
      </c>
      <c r="R709" s="52" t="str">
        <f t="shared" si="249"/>
        <v>Nein</v>
      </c>
      <c r="S709" s="52" t="str">
        <f t="shared" si="249"/>
        <v>Nein</v>
      </c>
      <c r="T709" s="52" t="str">
        <f t="shared" si="249"/>
        <v>Nein</v>
      </c>
      <c r="U709" s="52" t="str">
        <f t="shared" si="249"/>
        <v>Nein</v>
      </c>
      <c r="V709" s="52" t="str">
        <f t="shared" si="249"/>
        <v>Nein</v>
      </c>
      <c r="W709" s="52" t="str">
        <f t="shared" si="249"/>
        <v>Nein</v>
      </c>
      <c r="X709" s="52" t="str">
        <f t="shared" si="249"/>
        <v>Nein</v>
      </c>
      <c r="Y709" s="52" t="str">
        <f t="shared" si="249"/>
        <v>Nein</v>
      </c>
      <c r="Z709" s="52" t="str">
        <f t="shared" si="249"/>
        <v>Nein</v>
      </c>
      <c r="AA709" s="52" t="str">
        <f t="shared" si="249"/>
        <v>Nein</v>
      </c>
      <c r="AB709" s="52" t="str">
        <f t="shared" si="249"/>
        <v>Nein</v>
      </c>
      <c r="AC709" s="52" t="str">
        <f t="shared" si="249"/>
        <v>Nein</v>
      </c>
      <c r="AD709" s="52" t="str">
        <f t="shared" si="249"/>
        <v>Nein</v>
      </c>
      <c r="AE709" s="52" t="str">
        <f t="shared" si="249"/>
        <v>Nein</v>
      </c>
      <c r="AF709" s="52" t="str">
        <f t="shared" si="249"/>
        <v>Nein</v>
      </c>
      <c r="AG709" s="61" t="str">
        <f>IF(Q709="Ja",VLOOKUP($Q$2,Plausis!A:E,5,0),IF(R709="Ja",VLOOKUP($R$2,Plausis!A:E,5,0),IF(T709="Ja",VLOOKUP($T$2,Plausis!A:E,5,0),IF(U709="Ja",VLOOKUP($U$2,Plausis!A:E,5,0),IF(AA709="Ja",VLOOKUP($AA$2,Plausis!A:E,5,0),IF(AC709="Ja",VLOOKUP($AC$2,Plausis!A:E,5,0),IF(AD709="Ja",VLOOKUP($AD$2,Plausis!A:E,5,0),"")))))))</f>
        <v/>
      </c>
      <c r="AH709" s="52" t="str">
        <f>IF(Y709="Ja",VLOOKUP($Y$2,Plausis!A:E,5,0),"")</f>
        <v/>
      </c>
      <c r="AI709" s="52" t="str">
        <f t="shared" si="251"/>
        <v>Ja</v>
      </c>
      <c r="AJ709" s="52" t="str">
        <f>IF(S709="Ja",VLOOKUP($S$2,Plausis!A:E,5,0),IF(V709="Ja",VLOOKUP($V$2,Plausis!A:E,5,0),IF(X709="Ja",VLOOKUP($X$2,Plausis!A:E,5,0),"")))</f>
        <v/>
      </c>
      <c r="AL709" s="52" t="s">
        <v>2</v>
      </c>
      <c r="AM709" s="114">
        <v>45531</v>
      </c>
      <c r="AN709" s="52" t="s">
        <v>4467</v>
      </c>
      <c r="AO709" s="52" t="str">
        <f>VLOOKUP(B709,'BAT Grundtabelle'!B:T,19,0)</f>
        <v>ja</v>
      </c>
      <c r="AP709" s="105" t="str">
        <f t="shared" si="252"/>
        <v>10638</v>
      </c>
      <c r="AQ709" s="52" t="str">
        <f t="shared" si="253"/>
        <v>Geisterbahn (ebenerdig)</v>
      </c>
      <c r="AR709" s="52" t="b">
        <f t="shared" si="250"/>
        <v>0</v>
      </c>
      <c r="AS709" s="52" t="b">
        <f t="shared" si="250"/>
        <v>0</v>
      </c>
      <c r="AT709" s="52" t="b">
        <f t="shared" si="250"/>
        <v>0</v>
      </c>
      <c r="AU709" s="52">
        <f t="shared" si="254"/>
        <v>1</v>
      </c>
      <c r="AW709" s="52" t="b">
        <f t="shared" si="255"/>
        <v>0</v>
      </c>
      <c r="AX709" s="52" t="str">
        <f t="shared" si="256"/>
        <v>Unternehmen</v>
      </c>
      <c r="AY709" s="52" t="b">
        <f t="shared" si="257"/>
        <v>0</v>
      </c>
      <c r="AZ709" s="52" t="str">
        <f t="shared" si="258"/>
        <v>10638</v>
      </c>
      <c r="BA709" s="52" t="str">
        <f>VLOOKUP(A709,'BAT Grundtabelle'!A:U,21,0)</f>
        <v>ja</v>
      </c>
      <c r="BB709" s="52" t="str">
        <f t="shared" si="259"/>
        <v>nein</v>
      </c>
      <c r="BC709" s="52" t="str">
        <f t="shared" si="260"/>
        <v>10638</v>
      </c>
      <c r="BD709" s="52" t="str">
        <f t="shared" si="261"/>
        <v>Geisterbahn (ebenerdig)</v>
      </c>
      <c r="BE709" s="52" t="str">
        <f t="shared" si="262"/>
        <v>Unternehmen</v>
      </c>
      <c r="BF709" s="52">
        <f t="shared" si="263"/>
        <v>1</v>
      </c>
    </row>
    <row r="710" spans="1:58" hidden="1" x14ac:dyDescent="0.35">
      <c r="A710" s="107" t="s">
        <v>3056</v>
      </c>
      <c r="B710" s="75" t="s">
        <v>414</v>
      </c>
      <c r="C710" s="52" t="s">
        <v>3</v>
      </c>
      <c r="D710" s="52" t="s">
        <v>3</v>
      </c>
      <c r="E710" s="52" t="s">
        <v>2</v>
      </c>
      <c r="F710" s="52" t="s">
        <v>2</v>
      </c>
      <c r="G710" s="52" t="s">
        <v>2</v>
      </c>
      <c r="H710" s="52" t="s">
        <v>2</v>
      </c>
      <c r="I710" s="52" t="s">
        <v>3</v>
      </c>
      <c r="J710" s="52">
        <v>1</v>
      </c>
      <c r="K710" s="52" t="s">
        <v>2</v>
      </c>
      <c r="L710" s="52" t="s">
        <v>2</v>
      </c>
      <c r="M710" s="52" t="s">
        <v>2</v>
      </c>
      <c r="N710" s="52" t="s">
        <v>3</v>
      </c>
      <c r="P710" s="52" t="s">
        <v>4</v>
      </c>
      <c r="Q710" s="52" t="str">
        <f t="shared" si="249"/>
        <v>Nein</v>
      </c>
      <c r="R710" s="52" t="str">
        <f t="shared" si="249"/>
        <v>Nein</v>
      </c>
      <c r="S710" s="52" t="str">
        <f t="shared" si="249"/>
        <v>Nein</v>
      </c>
      <c r="T710" s="52" t="str">
        <f t="shared" si="249"/>
        <v>Nein</v>
      </c>
      <c r="U710" s="52" t="str">
        <f t="shared" si="249"/>
        <v>Nein</v>
      </c>
      <c r="V710" s="52" t="str">
        <f t="shared" si="249"/>
        <v>Nein</v>
      </c>
      <c r="W710" s="52" t="str">
        <f t="shared" si="249"/>
        <v>Nein</v>
      </c>
      <c r="X710" s="52" t="str">
        <f t="shared" si="249"/>
        <v>Nein</v>
      </c>
      <c r="Y710" s="52" t="str">
        <f t="shared" si="249"/>
        <v>Nein</v>
      </c>
      <c r="Z710" s="52" t="str">
        <f t="shared" si="249"/>
        <v>Nein</v>
      </c>
      <c r="AA710" s="52" t="str">
        <f t="shared" si="249"/>
        <v>Nein</v>
      </c>
      <c r="AB710" s="52" t="str">
        <f t="shared" si="249"/>
        <v>Nein</v>
      </c>
      <c r="AC710" s="52" t="str">
        <f t="shared" si="249"/>
        <v>Nein</v>
      </c>
      <c r="AD710" s="52" t="str">
        <f t="shared" si="249"/>
        <v>Nein</v>
      </c>
      <c r="AE710" s="52" t="str">
        <f t="shared" si="249"/>
        <v>Nein</v>
      </c>
      <c r="AF710" s="52" t="str">
        <f t="shared" si="249"/>
        <v>Nein</v>
      </c>
      <c r="AG710" s="61" t="str">
        <f>IF(Q710="Ja",VLOOKUP($Q$2,Plausis!A:E,5,0),IF(R710="Ja",VLOOKUP($R$2,Plausis!A:E,5,0),IF(T710="Ja",VLOOKUP($T$2,Plausis!A:E,5,0),IF(U710="Ja",VLOOKUP($U$2,Plausis!A:E,5,0),IF(AA710="Ja",VLOOKUP($AA$2,Plausis!A:E,5,0),IF(AC710="Ja",VLOOKUP($AC$2,Plausis!A:E,5,0),IF(AD710="Ja",VLOOKUP($AD$2,Plausis!A:E,5,0),"")))))))</f>
        <v/>
      </c>
      <c r="AH710" s="52" t="str">
        <f>IF(Y710="Ja",VLOOKUP($Y$2,Plausis!A:E,5,0),"")</f>
        <v/>
      </c>
      <c r="AI710" s="52" t="str">
        <f t="shared" si="251"/>
        <v>Ja</v>
      </c>
      <c r="AJ710" s="52" t="str">
        <f>IF(S710="Ja",VLOOKUP($S$2,Plausis!A:E,5,0),IF(V710="Ja",VLOOKUP($V$2,Plausis!A:E,5,0),IF(X710="Ja",VLOOKUP($X$2,Plausis!A:E,5,0),"")))</f>
        <v/>
      </c>
      <c r="AL710" s="52" t="s">
        <v>2</v>
      </c>
      <c r="AM710" s="114">
        <v>45531</v>
      </c>
      <c r="AN710" s="52" t="s">
        <v>4467</v>
      </c>
      <c r="AO710" s="52" t="str">
        <f>VLOOKUP(B710,'BAT Grundtabelle'!B:T,19,0)</f>
        <v>ja</v>
      </c>
      <c r="AP710" s="105" t="str">
        <f t="shared" si="252"/>
        <v>10639</v>
      </c>
      <c r="AQ710" s="52" t="str">
        <f t="shared" si="253"/>
        <v>Geisterbahn (mehrstöckig)</v>
      </c>
      <c r="AR710" s="52" t="b">
        <f t="shared" si="250"/>
        <v>0</v>
      </c>
      <c r="AS710" s="52" t="b">
        <f t="shared" si="250"/>
        <v>0</v>
      </c>
      <c r="AT710" s="52" t="b">
        <f t="shared" si="250"/>
        <v>0</v>
      </c>
      <c r="AU710" s="52">
        <f t="shared" si="254"/>
        <v>1</v>
      </c>
      <c r="AW710" s="52" t="b">
        <f t="shared" si="255"/>
        <v>0</v>
      </c>
      <c r="AX710" s="52" t="str">
        <f t="shared" si="256"/>
        <v>Unternehmen</v>
      </c>
      <c r="AY710" s="52" t="b">
        <f t="shared" si="257"/>
        <v>0</v>
      </c>
      <c r="AZ710" s="52" t="str">
        <f t="shared" si="258"/>
        <v>10639</v>
      </c>
      <c r="BA710" s="52" t="str">
        <f>VLOOKUP(A710,'BAT Grundtabelle'!A:U,21,0)</f>
        <v>ja</v>
      </c>
      <c r="BB710" s="52" t="str">
        <f t="shared" si="259"/>
        <v>nein</v>
      </c>
      <c r="BC710" s="52" t="str">
        <f t="shared" si="260"/>
        <v>10639</v>
      </c>
      <c r="BD710" s="52" t="str">
        <f t="shared" si="261"/>
        <v>Geisterbahn (mehrstöckig)</v>
      </c>
      <c r="BE710" s="52" t="str">
        <f t="shared" si="262"/>
        <v>Unternehmen</v>
      </c>
      <c r="BF710" s="52">
        <f t="shared" si="263"/>
        <v>1</v>
      </c>
    </row>
    <row r="711" spans="1:58" hidden="1" x14ac:dyDescent="0.35">
      <c r="A711" s="107" t="s">
        <v>3057</v>
      </c>
      <c r="B711" s="75" t="s">
        <v>1670</v>
      </c>
      <c r="C711" s="52" t="s">
        <v>3</v>
      </c>
      <c r="D711" s="52" t="s">
        <v>3</v>
      </c>
      <c r="E711" s="52" t="s">
        <v>2</v>
      </c>
      <c r="F711" s="52" t="s">
        <v>2</v>
      </c>
      <c r="G711" s="52" t="s">
        <v>2</v>
      </c>
      <c r="H711" s="52" t="s">
        <v>2</v>
      </c>
      <c r="I711" s="52" t="s">
        <v>3</v>
      </c>
      <c r="J711" s="52">
        <v>4</v>
      </c>
      <c r="K711" s="52" t="s">
        <v>2</v>
      </c>
      <c r="L711" s="52" t="s">
        <v>2</v>
      </c>
      <c r="M711" s="52" t="s">
        <v>2</v>
      </c>
      <c r="N711" s="52" t="s">
        <v>3</v>
      </c>
      <c r="O711" s="52" t="s">
        <v>2412</v>
      </c>
      <c r="P711" s="52">
        <v>1195</v>
      </c>
      <c r="Q711" s="52" t="str">
        <f t="shared" si="249"/>
        <v>Nein</v>
      </c>
      <c r="R711" s="52" t="str">
        <f t="shared" si="249"/>
        <v>Nein</v>
      </c>
      <c r="S711" s="52" t="str">
        <f t="shared" si="249"/>
        <v>Nein</v>
      </c>
      <c r="T711" s="52" t="str">
        <f t="shared" si="249"/>
        <v>Nein</v>
      </c>
      <c r="U711" s="52" t="str">
        <f t="shared" si="249"/>
        <v>Nein</v>
      </c>
      <c r="V711" s="52" t="str">
        <f t="shared" si="249"/>
        <v>Nein</v>
      </c>
      <c r="W711" s="52" t="str">
        <f t="shared" si="249"/>
        <v>Nein</v>
      </c>
      <c r="X711" s="52" t="str">
        <f t="shared" si="249"/>
        <v>Nein</v>
      </c>
      <c r="Y711" s="52" t="str">
        <f t="shared" si="249"/>
        <v>Nein</v>
      </c>
      <c r="Z711" s="52" t="str">
        <f t="shared" si="249"/>
        <v>Nein</v>
      </c>
      <c r="AA711" s="52" t="str">
        <f t="shared" si="249"/>
        <v>Nein</v>
      </c>
      <c r="AB711" s="52" t="str">
        <f t="shared" si="249"/>
        <v>Ja</v>
      </c>
      <c r="AC711" s="52" t="str">
        <f t="shared" si="249"/>
        <v>Nein</v>
      </c>
      <c r="AD711" s="52" t="str">
        <f t="shared" si="249"/>
        <v>Nein</v>
      </c>
      <c r="AE711" s="52" t="str">
        <f t="shared" si="249"/>
        <v>Nein</v>
      </c>
      <c r="AF711" s="52" t="str">
        <f t="shared" si="249"/>
        <v>Nein</v>
      </c>
      <c r="AG711" s="61" t="str">
        <f>IF(Q711="Ja",VLOOKUP($Q$2,Plausis!A:E,5,0),IF(R711="Ja",VLOOKUP($R$2,Plausis!A:E,5,0),IF(T711="Ja",VLOOKUP($T$2,Plausis!A:E,5,0),IF(U711="Ja",VLOOKUP($U$2,Plausis!A:E,5,0),IF(AA711="Ja",VLOOKUP($AA$2,Plausis!A:E,5,0),IF(AC711="Ja",VLOOKUP($AC$2,Plausis!A:E,5,0),IF(AD711="Ja",VLOOKUP($AD$2,Plausis!A:E,5,0),"")))))))</f>
        <v/>
      </c>
      <c r="AH711" s="52" t="str">
        <f>IF(Y711="Ja",VLOOKUP($Y$2,Plausis!A:E,5,0),"")</f>
        <v/>
      </c>
      <c r="AI711" s="52" t="str">
        <f t="shared" si="251"/>
        <v>Ja</v>
      </c>
      <c r="AJ711" s="52" t="str">
        <f>IF(S711="Ja",VLOOKUP($S$2,Plausis!A:E,5,0),IF(V711="Ja",VLOOKUP($V$2,Plausis!A:E,5,0),IF(X711="Ja",VLOOKUP($X$2,Plausis!A:E,5,0),"")))</f>
        <v/>
      </c>
      <c r="AL711" s="52" t="s">
        <v>2</v>
      </c>
      <c r="AM711" s="114">
        <v>45531</v>
      </c>
      <c r="AN711" s="52" t="s">
        <v>4467</v>
      </c>
      <c r="AO711" s="52" t="str">
        <f>VLOOKUP(B711,'BAT Grundtabelle'!B:T,19,0)</f>
        <v>ja</v>
      </c>
      <c r="AP711" s="105" t="str">
        <f t="shared" si="252"/>
        <v>10640</v>
      </c>
      <c r="AQ711" s="52" t="str">
        <f t="shared" si="253"/>
        <v>Geldinstitut</v>
      </c>
      <c r="AR711" s="52" t="b">
        <f t="shared" si="250"/>
        <v>0</v>
      </c>
      <c r="AS711" s="52" t="b">
        <f t="shared" si="250"/>
        <v>0</v>
      </c>
      <c r="AT711" s="52" t="b">
        <f t="shared" si="250"/>
        <v>0</v>
      </c>
      <c r="AU711" s="52">
        <f t="shared" si="254"/>
        <v>4</v>
      </c>
      <c r="AW711" s="52" t="b">
        <f t="shared" si="255"/>
        <v>0</v>
      </c>
      <c r="AX711" s="52" t="str">
        <f t="shared" si="256"/>
        <v>Unternehmen</v>
      </c>
      <c r="AY711" s="52" t="b">
        <f t="shared" si="257"/>
        <v>0</v>
      </c>
      <c r="AZ711" s="52" t="str">
        <f t="shared" si="258"/>
        <v>10640</v>
      </c>
      <c r="BA711" s="52" t="str">
        <f>VLOOKUP(A711,'BAT Grundtabelle'!A:U,21,0)</f>
        <v>ja</v>
      </c>
      <c r="BB711" s="52" t="str">
        <f t="shared" si="259"/>
        <v>nein</v>
      </c>
      <c r="BC711" s="52" t="str">
        <f t="shared" si="260"/>
        <v>10640</v>
      </c>
      <c r="BD711" s="52" t="str">
        <f t="shared" si="261"/>
        <v>Geldinstitut</v>
      </c>
      <c r="BE711" s="52" t="str">
        <f t="shared" si="262"/>
        <v>Unternehmen</v>
      </c>
      <c r="BF711" s="52">
        <f t="shared" si="263"/>
        <v>4</v>
      </c>
    </row>
    <row r="712" spans="1:58" hidden="1" x14ac:dyDescent="0.35">
      <c r="A712" s="107" t="s">
        <v>3058</v>
      </c>
      <c r="B712" s="75" t="s">
        <v>1740</v>
      </c>
      <c r="C712" s="52" t="s">
        <v>3</v>
      </c>
      <c r="D712" s="52" t="s">
        <v>3</v>
      </c>
      <c r="E712" s="52" t="s">
        <v>2</v>
      </c>
      <c r="F712" s="52" t="s">
        <v>2</v>
      </c>
      <c r="G712" s="52" t="s">
        <v>2</v>
      </c>
      <c r="H712" s="52" t="s">
        <v>2</v>
      </c>
      <c r="I712" s="52" t="s">
        <v>3</v>
      </c>
      <c r="J712" s="52">
        <v>1</v>
      </c>
      <c r="K712" s="52" t="s">
        <v>2</v>
      </c>
      <c r="L712" s="52" t="s">
        <v>2</v>
      </c>
      <c r="M712" s="52" t="s">
        <v>2</v>
      </c>
      <c r="N712" s="52" t="s">
        <v>3</v>
      </c>
      <c r="P712" s="52" t="s">
        <v>4</v>
      </c>
      <c r="Q712" s="52" t="str">
        <f t="shared" si="249"/>
        <v>Nein</v>
      </c>
      <c r="R712" s="52" t="str">
        <f t="shared" si="249"/>
        <v>Nein</v>
      </c>
      <c r="S712" s="52" t="str">
        <f t="shared" si="249"/>
        <v>Nein</v>
      </c>
      <c r="T712" s="52" t="str">
        <f t="shared" si="249"/>
        <v>Nein</v>
      </c>
      <c r="U712" s="52" t="str">
        <f t="shared" si="249"/>
        <v>Nein</v>
      </c>
      <c r="V712" s="52" t="str">
        <f t="shared" si="249"/>
        <v>Nein</v>
      </c>
      <c r="W712" s="52" t="str">
        <f t="shared" si="249"/>
        <v>Nein</v>
      </c>
      <c r="X712" s="52" t="str">
        <f t="shared" si="249"/>
        <v>Nein</v>
      </c>
      <c r="Y712" s="52" t="str">
        <f t="shared" si="249"/>
        <v>Nein</v>
      </c>
      <c r="Z712" s="52" t="str">
        <f t="shared" si="249"/>
        <v>Nein</v>
      </c>
      <c r="AA712" s="52" t="str">
        <f t="shared" si="249"/>
        <v>Nein</v>
      </c>
      <c r="AB712" s="52" t="str">
        <f t="shared" si="249"/>
        <v>Nein</v>
      </c>
      <c r="AC712" s="52" t="str">
        <f t="shared" si="249"/>
        <v>Nein</v>
      </c>
      <c r="AD712" s="52" t="str">
        <f t="shared" si="249"/>
        <v>Nein</v>
      </c>
      <c r="AE712" s="52" t="str">
        <f t="shared" si="249"/>
        <v>Nein</v>
      </c>
      <c r="AF712" s="52" t="str">
        <f t="shared" si="249"/>
        <v>Nein</v>
      </c>
      <c r="AG712" s="61" t="str">
        <f>IF(Q712="Ja",VLOOKUP($Q$2,Plausis!A:E,5,0),IF(R712="Ja",VLOOKUP($R$2,Plausis!A:E,5,0),IF(T712="Ja",VLOOKUP($T$2,Plausis!A:E,5,0),IF(U712="Ja",VLOOKUP($U$2,Plausis!A:E,5,0),IF(AA712="Ja",VLOOKUP($AA$2,Plausis!A:E,5,0),IF(AC712="Ja",VLOOKUP($AC$2,Plausis!A:E,5,0),IF(AD712="Ja",VLOOKUP($AD$2,Plausis!A:E,5,0),"")))))))</f>
        <v/>
      </c>
      <c r="AH712" s="52" t="str">
        <f>IF(Y712="Ja",VLOOKUP($Y$2,Plausis!A:E,5,0),"")</f>
        <v/>
      </c>
      <c r="AI712" s="52" t="str">
        <f t="shared" si="251"/>
        <v>Ja</v>
      </c>
      <c r="AJ712" s="52" t="str">
        <f>IF(S712="Ja",VLOOKUP($S$2,Plausis!A:E,5,0),IF(V712="Ja",VLOOKUP($V$2,Plausis!A:E,5,0),IF(X712="Ja",VLOOKUP($X$2,Plausis!A:E,5,0),"")))</f>
        <v/>
      </c>
      <c r="AL712" s="52" t="s">
        <v>2</v>
      </c>
      <c r="AM712" s="114">
        <v>45531</v>
      </c>
      <c r="AN712" s="52" t="s">
        <v>4467</v>
      </c>
      <c r="AO712" s="52" t="str">
        <f>VLOOKUP(B712,'BAT Grundtabelle'!B:T,19,0)</f>
        <v>ja</v>
      </c>
      <c r="AP712" s="105" t="str">
        <f t="shared" si="252"/>
        <v>10641</v>
      </c>
      <c r="AQ712" s="52" t="str">
        <f t="shared" si="253"/>
        <v>Geldschrankhersteller</v>
      </c>
      <c r="AR712" s="52" t="b">
        <f t="shared" si="250"/>
        <v>0</v>
      </c>
      <c r="AS712" s="52" t="b">
        <f t="shared" si="250"/>
        <v>0</v>
      </c>
      <c r="AT712" s="52" t="b">
        <f t="shared" si="250"/>
        <v>0</v>
      </c>
      <c r="AU712" s="52">
        <f t="shared" si="254"/>
        <v>1</v>
      </c>
      <c r="AW712" s="52" t="b">
        <f t="shared" si="255"/>
        <v>0</v>
      </c>
      <c r="AX712" s="52" t="str">
        <f t="shared" si="256"/>
        <v>Unternehmen</v>
      </c>
      <c r="AY712" s="52" t="b">
        <f t="shared" si="257"/>
        <v>0</v>
      </c>
      <c r="AZ712" s="52" t="str">
        <f t="shared" si="258"/>
        <v>10641</v>
      </c>
      <c r="BA712" s="52" t="str">
        <f>VLOOKUP(A712,'BAT Grundtabelle'!A:U,21,0)</f>
        <v>ja</v>
      </c>
      <c r="BB712" s="52" t="str">
        <f t="shared" si="259"/>
        <v>nein</v>
      </c>
      <c r="BC712" s="52" t="str">
        <f t="shared" si="260"/>
        <v>10641</v>
      </c>
      <c r="BD712" s="52" t="str">
        <f t="shared" si="261"/>
        <v>Geldschrankhersteller</v>
      </c>
      <c r="BE712" s="52" t="str">
        <f t="shared" si="262"/>
        <v>Unternehmen</v>
      </c>
      <c r="BF712" s="52">
        <f t="shared" si="263"/>
        <v>1</v>
      </c>
    </row>
    <row r="713" spans="1:58" hidden="1" x14ac:dyDescent="0.35">
      <c r="A713" s="107" t="s">
        <v>3059</v>
      </c>
      <c r="B713" s="75" t="s">
        <v>587</v>
      </c>
      <c r="C713" s="52" t="s">
        <v>3</v>
      </c>
      <c r="D713" s="52" t="s">
        <v>3</v>
      </c>
      <c r="E713" s="52" t="s">
        <v>2</v>
      </c>
      <c r="F713" s="52" t="s">
        <v>2</v>
      </c>
      <c r="G713" s="52" t="s">
        <v>2</v>
      </c>
      <c r="H713" s="52" t="s">
        <v>2</v>
      </c>
      <c r="I713" s="52" t="s">
        <v>3</v>
      </c>
      <c r="J713" s="52">
        <v>1</v>
      </c>
      <c r="K713" s="52" t="s">
        <v>2</v>
      </c>
      <c r="L713" s="52" t="s">
        <v>2</v>
      </c>
      <c r="M713" s="52" t="s">
        <v>2</v>
      </c>
      <c r="N713" s="52" t="s">
        <v>3</v>
      </c>
      <c r="P713" s="52" t="s">
        <v>4</v>
      </c>
      <c r="Q713" s="52" t="str">
        <f t="shared" ref="Q713:AF722" si="264">IF(ISERROR(FIND(Q$2,$P713,1)),"Nein","Ja")</f>
        <v>Nein</v>
      </c>
      <c r="R713" s="52" t="str">
        <f t="shared" si="264"/>
        <v>Nein</v>
      </c>
      <c r="S713" s="52" t="str">
        <f t="shared" si="264"/>
        <v>Nein</v>
      </c>
      <c r="T713" s="52" t="str">
        <f t="shared" si="264"/>
        <v>Nein</v>
      </c>
      <c r="U713" s="52" t="str">
        <f t="shared" si="264"/>
        <v>Nein</v>
      </c>
      <c r="V713" s="52" t="str">
        <f t="shared" si="264"/>
        <v>Nein</v>
      </c>
      <c r="W713" s="52" t="str">
        <f t="shared" si="264"/>
        <v>Nein</v>
      </c>
      <c r="X713" s="52" t="str">
        <f t="shared" si="264"/>
        <v>Nein</v>
      </c>
      <c r="Y713" s="52" t="str">
        <f t="shared" si="264"/>
        <v>Nein</v>
      </c>
      <c r="Z713" s="52" t="str">
        <f t="shared" si="264"/>
        <v>Nein</v>
      </c>
      <c r="AA713" s="52" t="str">
        <f t="shared" si="264"/>
        <v>Nein</v>
      </c>
      <c r="AB713" s="52" t="str">
        <f t="shared" si="264"/>
        <v>Nein</v>
      </c>
      <c r="AC713" s="52" t="str">
        <f t="shared" si="264"/>
        <v>Nein</v>
      </c>
      <c r="AD713" s="52" t="str">
        <f t="shared" si="264"/>
        <v>Nein</v>
      </c>
      <c r="AE713" s="52" t="str">
        <f t="shared" si="264"/>
        <v>Nein</v>
      </c>
      <c r="AF713" s="52" t="str">
        <f t="shared" si="264"/>
        <v>Nein</v>
      </c>
      <c r="AG713" s="61" t="str">
        <f>IF(Q713="Ja",VLOOKUP($Q$2,Plausis!A:E,5,0),IF(R713="Ja",VLOOKUP($R$2,Plausis!A:E,5,0),IF(T713="Ja",VLOOKUP($T$2,Plausis!A:E,5,0),IF(U713="Ja",VLOOKUP($U$2,Plausis!A:E,5,0),IF(AA713="Ja",VLOOKUP($AA$2,Plausis!A:E,5,0),IF(AC713="Ja",VLOOKUP($AC$2,Plausis!A:E,5,0),IF(AD713="Ja",VLOOKUP($AD$2,Plausis!A:E,5,0),"")))))))</f>
        <v/>
      </c>
      <c r="AH713" s="52" t="str">
        <f>IF(Y713="Ja",VLOOKUP($Y$2,Plausis!A:E,5,0),"")</f>
        <v/>
      </c>
      <c r="AI713" s="52" t="str">
        <f t="shared" si="251"/>
        <v>Ja</v>
      </c>
      <c r="AJ713" s="52" t="str">
        <f>IF(S713="Ja",VLOOKUP($S$2,Plausis!A:E,5,0),IF(V713="Ja",VLOOKUP($V$2,Plausis!A:E,5,0),IF(X713="Ja",VLOOKUP($X$2,Plausis!A:E,5,0),"")))</f>
        <v/>
      </c>
      <c r="AL713" s="52" t="s">
        <v>2</v>
      </c>
      <c r="AM713" s="114">
        <v>45531</v>
      </c>
      <c r="AN713" s="52" t="s">
        <v>4467</v>
      </c>
      <c r="AO713" s="52" t="str">
        <f>VLOOKUP(B713,'BAT Grundtabelle'!B:T,19,0)</f>
        <v>ja</v>
      </c>
      <c r="AP713" s="105" t="str">
        <f t="shared" si="252"/>
        <v>10642</v>
      </c>
      <c r="AQ713" s="52" t="str">
        <f t="shared" si="253"/>
        <v>Gemäldegalerie</v>
      </c>
      <c r="AR713" s="52" t="b">
        <f t="shared" si="250"/>
        <v>0</v>
      </c>
      <c r="AS713" s="52" t="b">
        <f t="shared" si="250"/>
        <v>0</v>
      </c>
      <c r="AT713" s="52" t="b">
        <f t="shared" si="250"/>
        <v>0</v>
      </c>
      <c r="AU713" s="52">
        <f t="shared" si="254"/>
        <v>1</v>
      </c>
      <c r="AW713" s="52" t="b">
        <f t="shared" si="255"/>
        <v>0</v>
      </c>
      <c r="AX713" s="52" t="str">
        <f t="shared" si="256"/>
        <v>Unternehmen</v>
      </c>
      <c r="AY713" s="52" t="b">
        <f t="shared" si="257"/>
        <v>0</v>
      </c>
      <c r="AZ713" s="52" t="str">
        <f t="shared" si="258"/>
        <v>10642</v>
      </c>
      <c r="BA713" s="52" t="str">
        <f>VLOOKUP(A713,'BAT Grundtabelle'!A:U,21,0)</f>
        <v>ja</v>
      </c>
      <c r="BB713" s="52" t="str">
        <f t="shared" si="259"/>
        <v>nein</v>
      </c>
      <c r="BC713" s="52" t="str">
        <f t="shared" si="260"/>
        <v>10642</v>
      </c>
      <c r="BD713" s="52" t="str">
        <f t="shared" si="261"/>
        <v>Gemäldegalerie</v>
      </c>
      <c r="BE713" s="52" t="str">
        <f t="shared" si="262"/>
        <v>Unternehmen</v>
      </c>
      <c r="BF713" s="52">
        <f t="shared" si="263"/>
        <v>1</v>
      </c>
    </row>
    <row r="714" spans="1:58" hidden="1" x14ac:dyDescent="0.35">
      <c r="A714" s="107" t="s">
        <v>2137</v>
      </c>
      <c r="B714" s="75" t="s">
        <v>2136</v>
      </c>
      <c r="C714" s="52" t="s">
        <v>3</v>
      </c>
      <c r="D714" s="52" t="s">
        <v>3</v>
      </c>
      <c r="E714" s="52" t="s">
        <v>2</v>
      </c>
      <c r="F714" s="52" t="s">
        <v>2</v>
      </c>
      <c r="G714" s="52" t="s">
        <v>2</v>
      </c>
      <c r="H714" s="52" t="s">
        <v>2</v>
      </c>
      <c r="I714" s="52" t="s">
        <v>3</v>
      </c>
      <c r="J714" s="52">
        <v>1</v>
      </c>
      <c r="K714" s="52" t="s">
        <v>2</v>
      </c>
      <c r="L714" s="52" t="s">
        <v>2</v>
      </c>
      <c r="M714" s="52" t="s">
        <v>2</v>
      </c>
      <c r="N714" s="52" t="s">
        <v>3</v>
      </c>
      <c r="P714" s="52" t="s">
        <v>4</v>
      </c>
      <c r="Q714" s="52" t="str">
        <f t="shared" si="264"/>
        <v>Nein</v>
      </c>
      <c r="R714" s="52" t="str">
        <f t="shared" si="264"/>
        <v>Nein</v>
      </c>
      <c r="S714" s="52" t="str">
        <f t="shared" si="264"/>
        <v>Nein</v>
      </c>
      <c r="T714" s="52" t="str">
        <f t="shared" si="264"/>
        <v>Nein</v>
      </c>
      <c r="U714" s="52" t="str">
        <f t="shared" si="264"/>
        <v>Nein</v>
      </c>
      <c r="V714" s="52" t="str">
        <f t="shared" si="264"/>
        <v>Nein</v>
      </c>
      <c r="W714" s="52" t="str">
        <f t="shared" si="264"/>
        <v>Nein</v>
      </c>
      <c r="X714" s="52" t="str">
        <f t="shared" si="264"/>
        <v>Nein</v>
      </c>
      <c r="Y714" s="52" t="str">
        <f t="shared" si="264"/>
        <v>Nein</v>
      </c>
      <c r="Z714" s="52" t="str">
        <f t="shared" si="264"/>
        <v>Nein</v>
      </c>
      <c r="AA714" s="52" t="str">
        <f t="shared" si="264"/>
        <v>Nein</v>
      </c>
      <c r="AB714" s="52" t="str">
        <f t="shared" si="264"/>
        <v>Nein</v>
      </c>
      <c r="AC714" s="52" t="str">
        <f t="shared" si="264"/>
        <v>Nein</v>
      </c>
      <c r="AD714" s="52" t="str">
        <f t="shared" si="264"/>
        <v>Nein</v>
      </c>
      <c r="AE714" s="52" t="str">
        <f t="shared" si="264"/>
        <v>Nein</v>
      </c>
      <c r="AF714" s="52" t="str">
        <f t="shared" si="264"/>
        <v>Nein</v>
      </c>
      <c r="AG714" s="61" t="str">
        <f>IF(Q714="Ja",VLOOKUP($Q$2,Plausis!A:E,5,0),IF(R714="Ja",VLOOKUP($R$2,Plausis!A:E,5,0),IF(T714="Ja",VLOOKUP($T$2,Plausis!A:E,5,0),IF(U714="Ja",VLOOKUP($U$2,Plausis!A:E,5,0),IF(AA714="Ja",VLOOKUP($AA$2,Plausis!A:E,5,0),IF(AC714="Ja",VLOOKUP($AC$2,Plausis!A:E,5,0),IF(AD714="Ja",VLOOKUP($AD$2,Plausis!A:E,5,0),"")))))))</f>
        <v/>
      </c>
      <c r="AH714" s="52" t="str">
        <f>IF(Y714="Ja",VLOOKUP($Y$2,Plausis!A:E,5,0),"")</f>
        <v/>
      </c>
      <c r="AI714" s="52" t="str">
        <f t="shared" si="251"/>
        <v>Ja</v>
      </c>
      <c r="AJ714" s="52" t="str">
        <f>IF(S714="Ja",VLOOKUP($S$2,Plausis!A:E,5,0),IF(V714="Ja",VLOOKUP($V$2,Plausis!A:E,5,0),IF(X714="Ja",VLOOKUP($X$2,Plausis!A:E,5,0),"")))</f>
        <v/>
      </c>
      <c r="AL714" s="52" t="s">
        <v>3</v>
      </c>
      <c r="AM714" s="114">
        <v>45531</v>
      </c>
      <c r="AN714" s="52" t="s">
        <v>4467</v>
      </c>
      <c r="AO714" s="52" t="str">
        <f>VLOOKUP(B714,'BAT Grundtabelle'!B:T,19,0)</f>
        <v>ja</v>
      </c>
      <c r="AP714" s="105" t="str">
        <f t="shared" si="252"/>
        <v>3942</v>
      </c>
      <c r="AQ714" s="52" t="str">
        <f t="shared" si="253"/>
        <v>Gemäldehandel</v>
      </c>
      <c r="AR714" s="52" t="b">
        <f t="shared" si="250"/>
        <v>0</v>
      </c>
      <c r="AS714" s="52" t="b">
        <f t="shared" si="250"/>
        <v>0</v>
      </c>
      <c r="AT714" s="52" t="b">
        <f t="shared" si="250"/>
        <v>0</v>
      </c>
      <c r="AU714" s="52">
        <f t="shared" si="254"/>
        <v>1</v>
      </c>
      <c r="AW714" s="52" t="b">
        <f t="shared" si="255"/>
        <v>0</v>
      </c>
      <c r="AX714" s="52" t="str">
        <f t="shared" si="256"/>
        <v>Unternehmen</v>
      </c>
      <c r="AY714" s="52" t="b">
        <f t="shared" si="257"/>
        <v>0</v>
      </c>
      <c r="AZ714" s="52" t="str">
        <f t="shared" si="258"/>
        <v>3942</v>
      </c>
      <c r="BA714" s="52" t="str">
        <f>VLOOKUP(A714,'BAT Grundtabelle'!A:U,21,0)</f>
        <v>ja</v>
      </c>
      <c r="BB714" s="52" t="str">
        <f t="shared" si="259"/>
        <v>nein</v>
      </c>
      <c r="BC714" s="52" t="str">
        <f t="shared" si="260"/>
        <v>3942</v>
      </c>
      <c r="BD714" s="52" t="str">
        <f t="shared" si="261"/>
        <v>Gemäldehandel</v>
      </c>
      <c r="BE714" s="52" t="str">
        <f t="shared" si="262"/>
        <v>Unternehmen</v>
      </c>
      <c r="BF714" s="52">
        <f t="shared" si="263"/>
        <v>1</v>
      </c>
    </row>
    <row r="715" spans="1:58" hidden="1" x14ac:dyDescent="0.35">
      <c r="A715" s="107" t="s">
        <v>3060</v>
      </c>
      <c r="B715" s="75" t="s">
        <v>1236</v>
      </c>
      <c r="C715" s="52" t="s">
        <v>3</v>
      </c>
      <c r="D715" s="52" t="s">
        <v>3</v>
      </c>
      <c r="E715" s="52" t="s">
        <v>2</v>
      </c>
      <c r="F715" s="52" t="s">
        <v>2</v>
      </c>
      <c r="G715" s="52" t="s">
        <v>2</v>
      </c>
      <c r="H715" s="52" t="s">
        <v>2</v>
      </c>
      <c r="I715" s="52" t="s">
        <v>2</v>
      </c>
      <c r="J715" s="52" t="s">
        <v>2</v>
      </c>
      <c r="K715" s="52" t="s">
        <v>2</v>
      </c>
      <c r="L715" s="52" t="s">
        <v>2</v>
      </c>
      <c r="M715" s="52" t="s">
        <v>3</v>
      </c>
      <c r="N715" s="52" t="s">
        <v>3</v>
      </c>
      <c r="O715" s="52" t="s">
        <v>2409</v>
      </c>
      <c r="P715" s="52" t="s">
        <v>4</v>
      </c>
      <c r="Q715" s="52" t="str">
        <f t="shared" si="264"/>
        <v>Nein</v>
      </c>
      <c r="R715" s="52" t="str">
        <f t="shared" si="264"/>
        <v>Nein</v>
      </c>
      <c r="S715" s="52" t="str">
        <f t="shared" si="264"/>
        <v>Nein</v>
      </c>
      <c r="T715" s="52" t="str">
        <f t="shared" si="264"/>
        <v>Nein</v>
      </c>
      <c r="U715" s="52" t="str">
        <f t="shared" si="264"/>
        <v>Nein</v>
      </c>
      <c r="V715" s="52" t="str">
        <f t="shared" si="264"/>
        <v>Nein</v>
      </c>
      <c r="W715" s="52" t="str">
        <f t="shared" si="264"/>
        <v>Nein</v>
      </c>
      <c r="X715" s="52" t="str">
        <f t="shared" si="264"/>
        <v>Nein</v>
      </c>
      <c r="Y715" s="52" t="str">
        <f t="shared" si="264"/>
        <v>Nein</v>
      </c>
      <c r="Z715" s="52" t="str">
        <f t="shared" si="264"/>
        <v>Nein</v>
      </c>
      <c r="AA715" s="52" t="str">
        <f t="shared" si="264"/>
        <v>Nein</v>
      </c>
      <c r="AB715" s="52" t="str">
        <f t="shared" si="264"/>
        <v>Nein</v>
      </c>
      <c r="AC715" s="52" t="str">
        <f t="shared" si="264"/>
        <v>Nein</v>
      </c>
      <c r="AD715" s="52" t="str">
        <f t="shared" si="264"/>
        <v>Nein</v>
      </c>
      <c r="AE715" s="52" t="str">
        <f t="shared" si="264"/>
        <v>Nein</v>
      </c>
      <c r="AF715" s="52" t="str">
        <f t="shared" si="264"/>
        <v>Nein</v>
      </c>
      <c r="AG715" s="61" t="str">
        <f>IF(Q715="Ja",VLOOKUP($Q$2,Plausis!A:E,5,0),IF(R715="Ja",VLOOKUP($R$2,Plausis!A:E,5,0),IF(T715="Ja",VLOOKUP($T$2,Plausis!A:E,5,0),IF(U715="Ja",VLOOKUP($U$2,Plausis!A:E,5,0),IF(AA715="Ja",VLOOKUP($AA$2,Plausis!A:E,5,0),IF(AC715="Ja",VLOOKUP($AC$2,Plausis!A:E,5,0),IF(AD715="Ja",VLOOKUP($AD$2,Plausis!A:E,5,0),"")))))))</f>
        <v/>
      </c>
      <c r="AH715" s="52" t="str">
        <f>IF(Y715="Ja",VLOOKUP($Y$2,Plausis!A:E,5,0),"")</f>
        <v/>
      </c>
      <c r="AI715" s="52" t="str">
        <f t="shared" si="251"/>
        <v>Ja</v>
      </c>
      <c r="AJ715" s="52" t="str">
        <f>IF(S715="Ja",VLOOKUP($S$2,Plausis!A:E,5,0),IF(V715="Ja",VLOOKUP($V$2,Plausis!A:E,5,0),IF(X715="Ja",VLOOKUP($X$2,Plausis!A:E,5,0),"")))</f>
        <v/>
      </c>
      <c r="AL715" s="52" t="s">
        <v>2</v>
      </c>
      <c r="AM715" s="114">
        <v>45531</v>
      </c>
      <c r="AN715" s="52" t="s">
        <v>4467</v>
      </c>
      <c r="AO715" s="52" t="str">
        <f>VLOOKUP(B715,'BAT Grundtabelle'!B:T,19,0)</f>
        <v>ja</v>
      </c>
      <c r="AP715" s="105" t="str">
        <f t="shared" si="252"/>
        <v>10643</v>
      </c>
      <c r="AQ715" s="52" t="str">
        <f t="shared" si="253"/>
        <v>Gemeindehaus</v>
      </c>
      <c r="AR715" s="52" t="b">
        <f t="shared" si="250"/>
        <v>0</v>
      </c>
      <c r="AS715" s="52" t="b">
        <f t="shared" si="250"/>
        <v>0</v>
      </c>
      <c r="AT715" s="52" t="b">
        <f t="shared" si="250"/>
        <v>0</v>
      </c>
      <c r="AU715" s="52" t="str">
        <f t="shared" si="254"/>
        <v>Eigener Tarif</v>
      </c>
      <c r="AW715" s="52" t="b">
        <f t="shared" si="255"/>
        <v>0</v>
      </c>
      <c r="AX715" s="52" t="str">
        <f t="shared" si="256"/>
        <v>Eigener Tarif</v>
      </c>
      <c r="AY715" s="52" t="b">
        <f t="shared" si="257"/>
        <v>0</v>
      </c>
      <c r="AZ715" s="52" t="str">
        <f t="shared" si="258"/>
        <v>10643</v>
      </c>
      <c r="BA715" s="52" t="str">
        <f>VLOOKUP(A715,'BAT Grundtabelle'!A:U,21,0)</f>
        <v>ja</v>
      </c>
      <c r="BB715" s="52" t="str">
        <f t="shared" si="259"/>
        <v>nein</v>
      </c>
      <c r="BC715" s="52" t="str">
        <f t="shared" si="260"/>
        <v>10643</v>
      </c>
      <c r="BD715" s="52" t="str">
        <f t="shared" si="261"/>
        <v>Gemeindehaus</v>
      </c>
      <c r="BE715" s="52" t="str">
        <f t="shared" si="262"/>
        <v>Eigener Tarif</v>
      </c>
      <c r="BF715" s="52" t="str">
        <f t="shared" si="263"/>
        <v>Eigener Tarif</v>
      </c>
    </row>
    <row r="716" spans="1:58" hidden="1" x14ac:dyDescent="0.35">
      <c r="A716" s="107" t="s">
        <v>3061</v>
      </c>
      <c r="B716" s="75" t="s">
        <v>1422</v>
      </c>
      <c r="C716" s="52" t="s">
        <v>3</v>
      </c>
      <c r="D716" s="52" t="s">
        <v>3</v>
      </c>
      <c r="E716" s="52" t="s">
        <v>2</v>
      </c>
      <c r="F716" s="52" t="s">
        <v>2</v>
      </c>
      <c r="G716" s="52" t="s">
        <v>2</v>
      </c>
      <c r="H716" s="52" t="s">
        <v>2</v>
      </c>
      <c r="I716" s="52" t="s">
        <v>2</v>
      </c>
      <c r="J716" s="52" t="s">
        <v>2</v>
      </c>
      <c r="K716" s="52" t="s">
        <v>2</v>
      </c>
      <c r="L716" s="52" t="s">
        <v>2</v>
      </c>
      <c r="M716" s="52" t="s">
        <v>3</v>
      </c>
      <c r="N716" s="52" t="s">
        <v>3</v>
      </c>
      <c r="O716" s="52" t="s">
        <v>2409</v>
      </c>
      <c r="P716" s="52" t="s">
        <v>4</v>
      </c>
      <c r="Q716" s="52" t="str">
        <f t="shared" si="264"/>
        <v>Nein</v>
      </c>
      <c r="R716" s="52" t="str">
        <f t="shared" si="264"/>
        <v>Nein</v>
      </c>
      <c r="S716" s="52" t="str">
        <f t="shared" si="264"/>
        <v>Nein</v>
      </c>
      <c r="T716" s="52" t="str">
        <f t="shared" si="264"/>
        <v>Nein</v>
      </c>
      <c r="U716" s="52" t="str">
        <f t="shared" si="264"/>
        <v>Nein</v>
      </c>
      <c r="V716" s="52" t="str">
        <f t="shared" si="264"/>
        <v>Nein</v>
      </c>
      <c r="W716" s="52" t="str">
        <f t="shared" si="264"/>
        <v>Nein</v>
      </c>
      <c r="X716" s="52" t="str">
        <f t="shared" si="264"/>
        <v>Nein</v>
      </c>
      <c r="Y716" s="52" t="str">
        <f t="shared" si="264"/>
        <v>Nein</v>
      </c>
      <c r="Z716" s="52" t="str">
        <f t="shared" si="264"/>
        <v>Nein</v>
      </c>
      <c r="AA716" s="52" t="str">
        <f t="shared" si="264"/>
        <v>Nein</v>
      </c>
      <c r="AB716" s="52" t="str">
        <f t="shared" si="264"/>
        <v>Nein</v>
      </c>
      <c r="AC716" s="52" t="str">
        <f t="shared" si="264"/>
        <v>Nein</v>
      </c>
      <c r="AD716" s="52" t="str">
        <f t="shared" si="264"/>
        <v>Nein</v>
      </c>
      <c r="AE716" s="52" t="str">
        <f t="shared" si="264"/>
        <v>Nein</v>
      </c>
      <c r="AF716" s="52" t="str">
        <f t="shared" si="264"/>
        <v>Nein</v>
      </c>
      <c r="AG716" s="61" t="str">
        <f>IF(Q716="Ja",VLOOKUP($Q$2,Plausis!A:E,5,0),IF(R716="Ja",VLOOKUP($R$2,Plausis!A:E,5,0),IF(T716="Ja",VLOOKUP($T$2,Plausis!A:E,5,0),IF(U716="Ja",VLOOKUP($U$2,Plausis!A:E,5,0),IF(AA716="Ja",VLOOKUP($AA$2,Plausis!A:E,5,0),IF(AC716="Ja",VLOOKUP($AC$2,Plausis!A:E,5,0),IF(AD716="Ja",VLOOKUP($AD$2,Plausis!A:E,5,0),"")))))))</f>
        <v/>
      </c>
      <c r="AH716" s="52" t="str">
        <f>IF(Y716="Ja",VLOOKUP($Y$2,Plausis!A:E,5,0),"")</f>
        <v/>
      </c>
      <c r="AI716" s="52" t="str">
        <f t="shared" si="251"/>
        <v>Ja</v>
      </c>
      <c r="AJ716" s="52" t="str">
        <f>IF(S716="Ja",VLOOKUP($S$2,Plausis!A:E,5,0),IF(V716="Ja",VLOOKUP($V$2,Plausis!A:E,5,0),IF(X716="Ja",VLOOKUP($X$2,Plausis!A:E,5,0),"")))</f>
        <v/>
      </c>
      <c r="AL716" s="52" t="s">
        <v>3</v>
      </c>
      <c r="AM716" s="114">
        <v>45531</v>
      </c>
      <c r="AN716" s="52" t="s">
        <v>4467</v>
      </c>
      <c r="AO716" s="52" t="str">
        <f>VLOOKUP(B716,'BAT Grundtabelle'!B:T,19,0)</f>
        <v>ja</v>
      </c>
      <c r="AP716" s="105" t="str">
        <f t="shared" si="252"/>
        <v>10644</v>
      </c>
      <c r="AQ716" s="52" t="str">
        <f t="shared" si="253"/>
        <v>Gemeindepflegestation</v>
      </c>
      <c r="AR716" s="52" t="b">
        <f t="shared" si="250"/>
        <v>0</v>
      </c>
      <c r="AS716" s="52" t="b">
        <f t="shared" si="250"/>
        <v>0</v>
      </c>
      <c r="AT716" s="52" t="b">
        <f t="shared" si="250"/>
        <v>0</v>
      </c>
      <c r="AU716" s="52" t="str">
        <f t="shared" si="254"/>
        <v>Eigener Tarif</v>
      </c>
      <c r="AW716" s="52" t="b">
        <f t="shared" si="255"/>
        <v>0</v>
      </c>
      <c r="AX716" s="52" t="str">
        <f t="shared" si="256"/>
        <v>Eigener Tarif</v>
      </c>
      <c r="AY716" s="52" t="b">
        <f t="shared" si="257"/>
        <v>0</v>
      </c>
      <c r="AZ716" s="52" t="str">
        <f t="shared" si="258"/>
        <v>10644</v>
      </c>
      <c r="BA716" s="52" t="str">
        <f>VLOOKUP(A716,'BAT Grundtabelle'!A:U,21,0)</f>
        <v>ja</v>
      </c>
      <c r="BB716" s="52" t="str">
        <f t="shared" si="259"/>
        <v>nein</v>
      </c>
      <c r="BC716" s="52" t="str">
        <f t="shared" si="260"/>
        <v>10644</v>
      </c>
      <c r="BD716" s="52" t="str">
        <f t="shared" si="261"/>
        <v>Gemeindepflegestation</v>
      </c>
      <c r="BE716" s="52" t="str">
        <f t="shared" si="262"/>
        <v>Eigener Tarif</v>
      </c>
      <c r="BF716" s="52" t="str">
        <f t="shared" si="263"/>
        <v>Eigener Tarif</v>
      </c>
    </row>
    <row r="717" spans="1:58" ht="29" hidden="1" x14ac:dyDescent="0.35">
      <c r="A717" s="107" t="s">
        <v>3062</v>
      </c>
      <c r="B717" s="75" t="s">
        <v>1237</v>
      </c>
      <c r="C717" s="52" t="s">
        <v>3</v>
      </c>
      <c r="D717" s="52" t="s">
        <v>3</v>
      </c>
      <c r="E717" s="52" t="s">
        <v>2</v>
      </c>
      <c r="F717" s="52" t="s">
        <v>2</v>
      </c>
      <c r="G717" s="52" t="s">
        <v>2</v>
      </c>
      <c r="H717" s="52" t="s">
        <v>2</v>
      </c>
      <c r="I717" s="52" t="s">
        <v>2</v>
      </c>
      <c r="J717" s="52" t="s">
        <v>2</v>
      </c>
      <c r="K717" s="52" t="s">
        <v>2</v>
      </c>
      <c r="L717" s="52" t="s">
        <v>2</v>
      </c>
      <c r="M717" s="52" t="s">
        <v>3</v>
      </c>
      <c r="N717" s="52" t="s">
        <v>3</v>
      </c>
      <c r="O717" s="52" t="s">
        <v>2409</v>
      </c>
      <c r="P717" s="52" t="s">
        <v>58</v>
      </c>
      <c r="Q717" s="52" t="str">
        <f t="shared" si="264"/>
        <v>Nein</v>
      </c>
      <c r="R717" s="52" t="str">
        <f t="shared" si="264"/>
        <v>Nein</v>
      </c>
      <c r="S717" s="52" t="str">
        <f t="shared" si="264"/>
        <v>Nein</v>
      </c>
      <c r="T717" s="52" t="str">
        <f t="shared" si="264"/>
        <v>Nein</v>
      </c>
      <c r="U717" s="52" t="str">
        <f t="shared" si="264"/>
        <v>Ja</v>
      </c>
      <c r="V717" s="52" t="str">
        <f t="shared" si="264"/>
        <v>Ja</v>
      </c>
      <c r="W717" s="52" t="str">
        <f t="shared" si="264"/>
        <v>Nein</v>
      </c>
      <c r="X717" s="52" t="str">
        <f t="shared" si="264"/>
        <v>Nein</v>
      </c>
      <c r="Y717" s="52" t="str">
        <f t="shared" si="264"/>
        <v>Nein</v>
      </c>
      <c r="Z717" s="52" t="str">
        <f t="shared" si="264"/>
        <v>Nein</v>
      </c>
      <c r="AA717" s="52" t="str">
        <f t="shared" si="264"/>
        <v>Nein</v>
      </c>
      <c r="AB717" s="52" t="str">
        <f t="shared" si="264"/>
        <v>Nein</v>
      </c>
      <c r="AC717" s="52" t="str">
        <f t="shared" si="264"/>
        <v>Nein</v>
      </c>
      <c r="AD717" s="52" t="str">
        <f t="shared" si="264"/>
        <v>Nein</v>
      </c>
      <c r="AE717" s="52" t="str">
        <f t="shared" si="264"/>
        <v>Nein</v>
      </c>
      <c r="AF717" s="52" t="str">
        <f t="shared" si="264"/>
        <v>Nein</v>
      </c>
      <c r="AG717" s="61" t="str">
        <f>IF(Q717="Ja",VLOOKUP($Q$2,Plausis!A:E,5,0),IF(R717="Ja",VLOOKUP($R$2,Plausis!A:E,5,0),IF(T717="Ja",VLOOKUP($T$2,Plausis!A:E,5,0),IF(U717="Ja",VLOOKUP($U$2,Plausis!A:E,5,0),IF(AA717="Ja",VLOOKUP($AA$2,Plausis!A:E,5,0),IF(AC717="Ja",VLOOKUP($AC$2,Plausis!A:E,5,0),IF(AD717="Ja",VLOOKUP($AD$2,Plausis!A:E,5,0),"")))))))</f>
        <v>Dieser Betrieb kann nur im Komfort-RS ohne ergänzenden Spezial-Straf-RS oder über einen Sondertarif zum SSR versichert werden.</v>
      </c>
      <c r="AH717" s="52" t="str">
        <f>IF(Y717="Ja",VLOOKUP($Y$2,Plausis!A:E,5,0),"")</f>
        <v/>
      </c>
      <c r="AI717" s="52" t="str">
        <f t="shared" si="251"/>
        <v>Nein</v>
      </c>
      <c r="AJ717" s="52" t="str">
        <f>IF(S717="Ja",VLOOKUP($S$2,Plausis!A:E,5,0),IF(V717="Ja",VLOOKUP($V$2,Plausis!A:E,5,0),IF(X717="Ja",VLOOKUP($X$2,Plausis!A:E,5,0),"")))</f>
        <v>Dieser Betrieb kann nur über einen Sondertarif zum SSR versichert werden.</v>
      </c>
      <c r="AL717" s="52" t="s">
        <v>2</v>
      </c>
      <c r="AM717" s="114">
        <v>45531</v>
      </c>
      <c r="AN717" s="52" t="s">
        <v>4467</v>
      </c>
      <c r="AO717" s="52" t="str">
        <f>VLOOKUP(B717,'BAT Grundtabelle'!B:T,19,0)</f>
        <v>ja</v>
      </c>
      <c r="AP717" s="105" t="str">
        <f t="shared" si="252"/>
        <v>10645</v>
      </c>
      <c r="AQ717" s="52" t="str">
        <f t="shared" si="253"/>
        <v>Gemeindeverwaltung</v>
      </c>
      <c r="AR717" s="52" t="b">
        <f t="shared" si="250"/>
        <v>0</v>
      </c>
      <c r="AS717" s="52" t="b">
        <f t="shared" si="250"/>
        <v>0</v>
      </c>
      <c r="AT717" s="52" t="b">
        <f t="shared" si="250"/>
        <v>0</v>
      </c>
      <c r="AU717" s="52" t="str">
        <f t="shared" si="254"/>
        <v>Eigener Tarif</v>
      </c>
      <c r="AW717" s="52" t="b">
        <f t="shared" si="255"/>
        <v>0</v>
      </c>
      <c r="AX717" s="52" t="str">
        <f t="shared" si="256"/>
        <v>Eigener Tarif</v>
      </c>
      <c r="AY717" s="52" t="b">
        <f t="shared" si="257"/>
        <v>0</v>
      </c>
      <c r="AZ717" s="52" t="str">
        <f t="shared" si="258"/>
        <v>10645</v>
      </c>
      <c r="BA717" s="52" t="str">
        <f>VLOOKUP(A717,'BAT Grundtabelle'!A:U,21,0)</f>
        <v>ja</v>
      </c>
      <c r="BB717" s="52" t="str">
        <f t="shared" si="259"/>
        <v>nein</v>
      </c>
      <c r="BC717" s="52" t="str">
        <f t="shared" si="260"/>
        <v>10645</v>
      </c>
      <c r="BD717" s="52" t="str">
        <f t="shared" si="261"/>
        <v>Gemeindeverwaltung</v>
      </c>
      <c r="BE717" s="52" t="str">
        <f t="shared" si="262"/>
        <v>Eigener Tarif</v>
      </c>
      <c r="BF717" s="52" t="str">
        <f t="shared" si="263"/>
        <v>Eigener Tarif</v>
      </c>
    </row>
    <row r="718" spans="1:58" hidden="1" x14ac:dyDescent="0.35">
      <c r="A718" s="107" t="s">
        <v>3063</v>
      </c>
      <c r="B718" s="75" t="s">
        <v>1238</v>
      </c>
      <c r="C718" s="52" t="s">
        <v>3</v>
      </c>
      <c r="D718" s="52" t="s">
        <v>3</v>
      </c>
      <c r="E718" s="52" t="s">
        <v>2</v>
      </c>
      <c r="F718" s="52" t="s">
        <v>2</v>
      </c>
      <c r="G718" s="52" t="s">
        <v>2</v>
      </c>
      <c r="H718" s="52" t="s">
        <v>2</v>
      </c>
      <c r="I718" s="52" t="s">
        <v>2</v>
      </c>
      <c r="J718" s="52" t="s">
        <v>2</v>
      </c>
      <c r="K718" s="52" t="s">
        <v>2</v>
      </c>
      <c r="L718" s="52" t="s">
        <v>2</v>
      </c>
      <c r="M718" s="52" t="s">
        <v>3</v>
      </c>
      <c r="N718" s="52" t="s">
        <v>3</v>
      </c>
      <c r="O718" s="52" t="s">
        <v>2409</v>
      </c>
      <c r="P718" s="52" t="s">
        <v>4</v>
      </c>
      <c r="Q718" s="52" t="str">
        <f t="shared" si="264"/>
        <v>Nein</v>
      </c>
      <c r="R718" s="52" t="str">
        <f t="shared" si="264"/>
        <v>Nein</v>
      </c>
      <c r="S718" s="52" t="str">
        <f t="shared" si="264"/>
        <v>Nein</v>
      </c>
      <c r="T718" s="52" t="str">
        <f t="shared" si="264"/>
        <v>Nein</v>
      </c>
      <c r="U718" s="52" t="str">
        <f t="shared" si="264"/>
        <v>Nein</v>
      </c>
      <c r="V718" s="52" t="str">
        <f t="shared" si="264"/>
        <v>Nein</v>
      </c>
      <c r="W718" s="52" t="str">
        <f t="shared" si="264"/>
        <v>Nein</v>
      </c>
      <c r="X718" s="52" t="str">
        <f t="shared" si="264"/>
        <v>Nein</v>
      </c>
      <c r="Y718" s="52" t="str">
        <f t="shared" si="264"/>
        <v>Nein</v>
      </c>
      <c r="Z718" s="52" t="str">
        <f t="shared" si="264"/>
        <v>Nein</v>
      </c>
      <c r="AA718" s="52" t="str">
        <f t="shared" si="264"/>
        <v>Nein</v>
      </c>
      <c r="AB718" s="52" t="str">
        <f t="shared" si="264"/>
        <v>Nein</v>
      </c>
      <c r="AC718" s="52" t="str">
        <f t="shared" si="264"/>
        <v>Nein</v>
      </c>
      <c r="AD718" s="52" t="str">
        <f t="shared" si="264"/>
        <v>Nein</v>
      </c>
      <c r="AE718" s="52" t="str">
        <f t="shared" si="264"/>
        <v>Nein</v>
      </c>
      <c r="AF718" s="52" t="str">
        <f t="shared" si="264"/>
        <v>Nein</v>
      </c>
      <c r="AG718" s="61" t="str">
        <f>IF(Q718="Ja",VLOOKUP($Q$2,Plausis!A:E,5,0),IF(R718="Ja",VLOOKUP($R$2,Plausis!A:E,5,0),IF(T718="Ja",VLOOKUP($T$2,Plausis!A:E,5,0),IF(U718="Ja",VLOOKUP($U$2,Plausis!A:E,5,0),IF(AA718="Ja",VLOOKUP($AA$2,Plausis!A:E,5,0),IF(AC718="Ja",VLOOKUP($AC$2,Plausis!A:E,5,0),IF(AD718="Ja",VLOOKUP($AD$2,Plausis!A:E,5,0),"")))))))</f>
        <v/>
      </c>
      <c r="AH718" s="52" t="str">
        <f>IF(Y718="Ja",VLOOKUP($Y$2,Plausis!A:E,5,0),"")</f>
        <v/>
      </c>
      <c r="AI718" s="52" t="str">
        <f t="shared" si="251"/>
        <v>Ja</v>
      </c>
      <c r="AJ718" s="52" t="str">
        <f>IF(S718="Ja",VLOOKUP($S$2,Plausis!A:E,5,0),IF(V718="Ja",VLOOKUP($V$2,Plausis!A:E,5,0),IF(X718="Ja",VLOOKUP($X$2,Plausis!A:E,5,0),"")))</f>
        <v/>
      </c>
      <c r="AL718" s="52" t="s">
        <v>2</v>
      </c>
      <c r="AM718" s="114">
        <v>45531</v>
      </c>
      <c r="AN718" s="52" t="s">
        <v>4467</v>
      </c>
      <c r="AO718" s="52" t="str">
        <f>VLOOKUP(B718,'BAT Grundtabelle'!B:T,19,0)</f>
        <v>ja</v>
      </c>
      <c r="AP718" s="105" t="str">
        <f t="shared" si="252"/>
        <v>10646</v>
      </c>
      <c r="AQ718" s="52" t="str">
        <f t="shared" si="253"/>
        <v>Gemeindezentrum</v>
      </c>
      <c r="AR718" s="52" t="b">
        <f t="shared" si="250"/>
        <v>0</v>
      </c>
      <c r="AS718" s="52" t="b">
        <f t="shared" si="250"/>
        <v>0</v>
      </c>
      <c r="AT718" s="52" t="b">
        <f t="shared" si="250"/>
        <v>0</v>
      </c>
      <c r="AU718" s="52" t="str">
        <f t="shared" si="254"/>
        <v>Eigener Tarif</v>
      </c>
      <c r="AW718" s="52" t="b">
        <f t="shared" si="255"/>
        <v>0</v>
      </c>
      <c r="AX718" s="52" t="str">
        <f t="shared" si="256"/>
        <v>Eigener Tarif</v>
      </c>
      <c r="AY718" s="52" t="b">
        <f t="shared" si="257"/>
        <v>0</v>
      </c>
      <c r="AZ718" s="52" t="str">
        <f t="shared" si="258"/>
        <v>10646</v>
      </c>
      <c r="BA718" s="52" t="str">
        <f>VLOOKUP(A718,'BAT Grundtabelle'!A:U,21,0)</f>
        <v>ja</v>
      </c>
      <c r="BB718" s="52" t="str">
        <f t="shared" si="259"/>
        <v>nein</v>
      </c>
      <c r="BC718" s="52" t="str">
        <f t="shared" si="260"/>
        <v>10646</v>
      </c>
      <c r="BD718" s="52" t="str">
        <f t="shared" si="261"/>
        <v>Gemeindezentrum</v>
      </c>
      <c r="BE718" s="52" t="str">
        <f t="shared" si="262"/>
        <v>Eigener Tarif</v>
      </c>
      <c r="BF718" s="52" t="str">
        <f t="shared" si="263"/>
        <v>Eigener Tarif</v>
      </c>
    </row>
    <row r="719" spans="1:58" hidden="1" x14ac:dyDescent="0.35">
      <c r="A719" s="107" t="s">
        <v>3064</v>
      </c>
      <c r="B719" s="75" t="s">
        <v>147</v>
      </c>
      <c r="C719" s="52" t="s">
        <v>3</v>
      </c>
      <c r="D719" s="52" t="s">
        <v>3</v>
      </c>
      <c r="E719" s="52" t="s">
        <v>2</v>
      </c>
      <c r="F719" s="52" t="s">
        <v>2</v>
      </c>
      <c r="G719" s="52" t="s">
        <v>2</v>
      </c>
      <c r="H719" s="52" t="s">
        <v>2</v>
      </c>
      <c r="I719" s="52" t="s">
        <v>3</v>
      </c>
      <c r="J719" s="52">
        <v>1</v>
      </c>
      <c r="K719" s="52" t="s">
        <v>2</v>
      </c>
      <c r="L719" s="52" t="s">
        <v>2</v>
      </c>
      <c r="M719" s="52" t="s">
        <v>2</v>
      </c>
      <c r="N719" s="52" t="s">
        <v>3</v>
      </c>
      <c r="P719" s="52" t="s">
        <v>4</v>
      </c>
      <c r="Q719" s="52" t="str">
        <f t="shared" si="264"/>
        <v>Nein</v>
      </c>
      <c r="R719" s="52" t="str">
        <f t="shared" si="264"/>
        <v>Nein</v>
      </c>
      <c r="S719" s="52" t="str">
        <f t="shared" si="264"/>
        <v>Nein</v>
      </c>
      <c r="T719" s="52" t="str">
        <f t="shared" si="264"/>
        <v>Nein</v>
      </c>
      <c r="U719" s="52" t="str">
        <f t="shared" si="264"/>
        <v>Nein</v>
      </c>
      <c r="V719" s="52" t="str">
        <f t="shared" si="264"/>
        <v>Nein</v>
      </c>
      <c r="W719" s="52" t="str">
        <f t="shared" si="264"/>
        <v>Nein</v>
      </c>
      <c r="X719" s="52" t="str">
        <f t="shared" si="264"/>
        <v>Nein</v>
      </c>
      <c r="Y719" s="52" t="str">
        <f t="shared" si="264"/>
        <v>Nein</v>
      </c>
      <c r="Z719" s="52" t="str">
        <f t="shared" si="264"/>
        <v>Nein</v>
      </c>
      <c r="AA719" s="52" t="str">
        <f t="shared" si="264"/>
        <v>Nein</v>
      </c>
      <c r="AB719" s="52" t="str">
        <f t="shared" si="264"/>
        <v>Nein</v>
      </c>
      <c r="AC719" s="52" t="str">
        <f t="shared" si="264"/>
        <v>Nein</v>
      </c>
      <c r="AD719" s="52" t="str">
        <f t="shared" si="264"/>
        <v>Nein</v>
      </c>
      <c r="AE719" s="52" t="str">
        <f t="shared" si="264"/>
        <v>Nein</v>
      </c>
      <c r="AF719" s="52" t="str">
        <f t="shared" si="264"/>
        <v>Nein</v>
      </c>
      <c r="AG719" s="61" t="str">
        <f>IF(Q719="Ja",VLOOKUP($Q$2,Plausis!A:E,5,0),IF(R719="Ja",VLOOKUP($R$2,Plausis!A:E,5,0),IF(T719="Ja",VLOOKUP($T$2,Plausis!A:E,5,0),IF(U719="Ja",VLOOKUP($U$2,Plausis!A:E,5,0),IF(AA719="Ja",VLOOKUP($AA$2,Plausis!A:E,5,0),IF(AC719="Ja",VLOOKUP($AC$2,Plausis!A:E,5,0),IF(AD719="Ja",VLOOKUP($AD$2,Plausis!A:E,5,0),"")))))))</f>
        <v/>
      </c>
      <c r="AH719" s="52" t="str">
        <f>IF(Y719="Ja",VLOOKUP($Y$2,Plausis!A:E,5,0),"")</f>
        <v/>
      </c>
      <c r="AI719" s="52" t="str">
        <f t="shared" si="251"/>
        <v>Ja</v>
      </c>
      <c r="AJ719" s="52" t="str">
        <f>IF(S719="Ja",VLOOKUP($S$2,Plausis!A:E,5,0),IF(V719="Ja",VLOOKUP($V$2,Plausis!A:E,5,0),IF(X719="Ja",VLOOKUP($X$2,Plausis!A:E,5,0),"")))</f>
        <v/>
      </c>
      <c r="AL719" s="52" t="s">
        <v>3</v>
      </c>
      <c r="AM719" s="114">
        <v>45531</v>
      </c>
      <c r="AN719" s="52" t="s">
        <v>4467</v>
      </c>
      <c r="AO719" s="52" t="str">
        <f>VLOOKUP(B719,'BAT Grundtabelle'!B:T,19,0)</f>
        <v>ja</v>
      </c>
      <c r="AP719" s="105" t="str">
        <f t="shared" si="252"/>
        <v>10647</v>
      </c>
      <c r="AQ719" s="52" t="str">
        <f t="shared" si="253"/>
        <v>Gemüseanbaubetrieb</v>
      </c>
      <c r="AR719" s="52" t="b">
        <f t="shared" si="250"/>
        <v>0</v>
      </c>
      <c r="AS719" s="52" t="b">
        <f t="shared" si="250"/>
        <v>0</v>
      </c>
      <c r="AT719" s="52" t="b">
        <f t="shared" si="250"/>
        <v>0</v>
      </c>
      <c r="AU719" s="52">
        <f t="shared" si="254"/>
        <v>1</v>
      </c>
      <c r="AW719" s="52" t="b">
        <f t="shared" si="255"/>
        <v>0</v>
      </c>
      <c r="AX719" s="52" t="str">
        <f t="shared" si="256"/>
        <v>Unternehmen</v>
      </c>
      <c r="AY719" s="52" t="b">
        <f t="shared" si="257"/>
        <v>0</v>
      </c>
      <c r="AZ719" s="52" t="str">
        <f t="shared" si="258"/>
        <v>10647</v>
      </c>
      <c r="BA719" s="52" t="str">
        <f>VLOOKUP(A719,'BAT Grundtabelle'!A:U,21,0)</f>
        <v>ja</v>
      </c>
      <c r="BB719" s="52" t="str">
        <f t="shared" si="259"/>
        <v>nein</v>
      </c>
      <c r="BC719" s="52" t="str">
        <f t="shared" si="260"/>
        <v>10647</v>
      </c>
      <c r="BD719" s="52" t="str">
        <f t="shared" si="261"/>
        <v>Gemüseanbaubetrieb</v>
      </c>
      <c r="BE719" s="52" t="str">
        <f t="shared" si="262"/>
        <v>Unternehmen</v>
      </c>
      <c r="BF719" s="52">
        <f t="shared" si="263"/>
        <v>1</v>
      </c>
    </row>
    <row r="720" spans="1:58" hidden="1" x14ac:dyDescent="0.35">
      <c r="A720" s="107" t="s">
        <v>3065</v>
      </c>
      <c r="B720" s="75" t="s">
        <v>356</v>
      </c>
      <c r="C720" s="52" t="s">
        <v>3</v>
      </c>
      <c r="D720" s="52" t="s">
        <v>3</v>
      </c>
      <c r="E720" s="52" t="s">
        <v>2</v>
      </c>
      <c r="F720" s="52" t="s">
        <v>2</v>
      </c>
      <c r="G720" s="52" t="s">
        <v>2</v>
      </c>
      <c r="H720" s="52" t="s">
        <v>2</v>
      </c>
      <c r="I720" s="52" t="s">
        <v>3</v>
      </c>
      <c r="J720" s="52">
        <v>4</v>
      </c>
      <c r="K720" s="52" t="s">
        <v>2</v>
      </c>
      <c r="L720" s="52" t="s">
        <v>2</v>
      </c>
      <c r="M720" s="52" t="s">
        <v>2</v>
      </c>
      <c r="N720" s="52" t="s">
        <v>3</v>
      </c>
      <c r="O720" s="52" t="s">
        <v>2412</v>
      </c>
      <c r="P720" s="52">
        <v>1195</v>
      </c>
      <c r="Q720" s="52" t="str">
        <f t="shared" si="264"/>
        <v>Nein</v>
      </c>
      <c r="R720" s="52" t="str">
        <f t="shared" si="264"/>
        <v>Nein</v>
      </c>
      <c r="S720" s="52" t="str">
        <f t="shared" si="264"/>
        <v>Nein</v>
      </c>
      <c r="T720" s="52" t="str">
        <f t="shared" si="264"/>
        <v>Nein</v>
      </c>
      <c r="U720" s="52" t="str">
        <f t="shared" si="264"/>
        <v>Nein</v>
      </c>
      <c r="V720" s="52" t="str">
        <f t="shared" si="264"/>
        <v>Nein</v>
      </c>
      <c r="W720" s="52" t="str">
        <f t="shared" si="264"/>
        <v>Nein</v>
      </c>
      <c r="X720" s="52" t="str">
        <f t="shared" si="264"/>
        <v>Nein</v>
      </c>
      <c r="Y720" s="52" t="str">
        <f t="shared" si="264"/>
        <v>Nein</v>
      </c>
      <c r="Z720" s="52" t="str">
        <f t="shared" si="264"/>
        <v>Nein</v>
      </c>
      <c r="AA720" s="52" t="str">
        <f t="shared" si="264"/>
        <v>Nein</v>
      </c>
      <c r="AB720" s="52" t="str">
        <f t="shared" si="264"/>
        <v>Ja</v>
      </c>
      <c r="AC720" s="52" t="str">
        <f t="shared" si="264"/>
        <v>Nein</v>
      </c>
      <c r="AD720" s="52" t="str">
        <f t="shared" si="264"/>
        <v>Nein</v>
      </c>
      <c r="AE720" s="52" t="str">
        <f t="shared" si="264"/>
        <v>Nein</v>
      </c>
      <c r="AF720" s="52" t="str">
        <f t="shared" si="264"/>
        <v>Nein</v>
      </c>
      <c r="AG720" s="61" t="str">
        <f>IF(Q720="Ja",VLOOKUP($Q$2,Plausis!A:E,5,0),IF(R720="Ja",VLOOKUP($R$2,Plausis!A:E,5,0),IF(T720="Ja",VLOOKUP($T$2,Plausis!A:E,5,0),IF(U720="Ja",VLOOKUP($U$2,Plausis!A:E,5,0),IF(AA720="Ja",VLOOKUP($AA$2,Plausis!A:E,5,0),IF(AC720="Ja",VLOOKUP($AC$2,Plausis!A:E,5,0),IF(AD720="Ja",VLOOKUP($AD$2,Plausis!A:E,5,0),"")))))))</f>
        <v/>
      </c>
      <c r="AH720" s="52" t="str">
        <f>IF(Y720="Ja",VLOOKUP($Y$2,Plausis!A:E,5,0),"")</f>
        <v/>
      </c>
      <c r="AI720" s="52" t="str">
        <f t="shared" si="251"/>
        <v>Ja</v>
      </c>
      <c r="AJ720" s="52" t="str">
        <f>IF(S720="Ja",VLOOKUP($S$2,Plausis!A:E,5,0),IF(V720="Ja",VLOOKUP($V$2,Plausis!A:E,5,0),IF(X720="Ja",VLOOKUP($X$2,Plausis!A:E,5,0),"")))</f>
        <v/>
      </c>
      <c r="AL720" s="52" t="s">
        <v>2</v>
      </c>
      <c r="AM720" s="114">
        <v>45531</v>
      </c>
      <c r="AN720" s="52" t="s">
        <v>4467</v>
      </c>
      <c r="AO720" s="52" t="str">
        <f>VLOOKUP(B720,'BAT Grundtabelle'!B:T,19,0)</f>
        <v>ja</v>
      </c>
      <c r="AP720" s="105" t="str">
        <f t="shared" si="252"/>
        <v>10648</v>
      </c>
      <c r="AQ720" s="52" t="str">
        <f t="shared" si="253"/>
        <v>Generalübernehmer</v>
      </c>
      <c r="AR720" s="52" t="b">
        <f t="shared" si="250"/>
        <v>0</v>
      </c>
      <c r="AS720" s="52" t="b">
        <f t="shared" si="250"/>
        <v>0</v>
      </c>
      <c r="AT720" s="52" t="b">
        <f t="shared" si="250"/>
        <v>0</v>
      </c>
      <c r="AU720" s="52">
        <f t="shared" si="254"/>
        <v>4</v>
      </c>
      <c r="AW720" s="52" t="b">
        <f t="shared" si="255"/>
        <v>0</v>
      </c>
      <c r="AX720" s="52" t="str">
        <f t="shared" si="256"/>
        <v>Unternehmen</v>
      </c>
      <c r="AY720" s="52" t="b">
        <f t="shared" si="257"/>
        <v>0</v>
      </c>
      <c r="AZ720" s="52" t="str">
        <f t="shared" si="258"/>
        <v>10648</v>
      </c>
      <c r="BA720" s="52" t="str">
        <f>VLOOKUP(A720,'BAT Grundtabelle'!A:U,21,0)</f>
        <v>ja</v>
      </c>
      <c r="BB720" s="52" t="str">
        <f t="shared" si="259"/>
        <v>nein</v>
      </c>
      <c r="BC720" s="52" t="str">
        <f t="shared" si="260"/>
        <v>10648</v>
      </c>
      <c r="BD720" s="52" t="str">
        <f t="shared" si="261"/>
        <v>Generalübernehmer</v>
      </c>
      <c r="BE720" s="52" t="str">
        <f t="shared" si="262"/>
        <v>Unternehmen</v>
      </c>
      <c r="BF720" s="52">
        <f t="shared" si="263"/>
        <v>4</v>
      </c>
    </row>
    <row r="721" spans="1:58" hidden="1" x14ac:dyDescent="0.35">
      <c r="A721" s="107" t="s">
        <v>3066</v>
      </c>
      <c r="B721" s="75" t="s">
        <v>678</v>
      </c>
      <c r="C721" s="52" t="s">
        <v>3</v>
      </c>
      <c r="D721" s="52" t="s">
        <v>3</v>
      </c>
      <c r="E721" s="52" t="s">
        <v>2</v>
      </c>
      <c r="F721" s="52" t="s">
        <v>2</v>
      </c>
      <c r="G721" s="52" t="s">
        <v>2</v>
      </c>
      <c r="H721" s="52" t="s">
        <v>2</v>
      </c>
      <c r="I721" s="52" t="s">
        <v>3</v>
      </c>
      <c r="J721" s="52">
        <v>1</v>
      </c>
      <c r="K721" s="52" t="s">
        <v>2</v>
      </c>
      <c r="L721" s="52" t="s">
        <v>2</v>
      </c>
      <c r="M721" s="52" t="s">
        <v>2</v>
      </c>
      <c r="N721" s="52" t="s">
        <v>3</v>
      </c>
      <c r="P721" s="52" t="s">
        <v>4</v>
      </c>
      <c r="Q721" s="52" t="str">
        <f t="shared" si="264"/>
        <v>Nein</v>
      </c>
      <c r="R721" s="52" t="str">
        <f t="shared" si="264"/>
        <v>Nein</v>
      </c>
      <c r="S721" s="52" t="str">
        <f t="shared" si="264"/>
        <v>Nein</v>
      </c>
      <c r="T721" s="52" t="str">
        <f t="shared" si="264"/>
        <v>Nein</v>
      </c>
      <c r="U721" s="52" t="str">
        <f t="shared" si="264"/>
        <v>Nein</v>
      </c>
      <c r="V721" s="52" t="str">
        <f t="shared" si="264"/>
        <v>Nein</v>
      </c>
      <c r="W721" s="52" t="str">
        <f t="shared" si="264"/>
        <v>Nein</v>
      </c>
      <c r="X721" s="52" t="str">
        <f t="shared" si="264"/>
        <v>Nein</v>
      </c>
      <c r="Y721" s="52" t="str">
        <f t="shared" si="264"/>
        <v>Nein</v>
      </c>
      <c r="Z721" s="52" t="str">
        <f t="shared" si="264"/>
        <v>Nein</v>
      </c>
      <c r="AA721" s="52" t="str">
        <f t="shared" si="264"/>
        <v>Nein</v>
      </c>
      <c r="AB721" s="52" t="str">
        <f t="shared" si="264"/>
        <v>Nein</v>
      </c>
      <c r="AC721" s="52" t="str">
        <f t="shared" si="264"/>
        <v>Nein</v>
      </c>
      <c r="AD721" s="52" t="str">
        <f t="shared" si="264"/>
        <v>Nein</v>
      </c>
      <c r="AE721" s="52" t="str">
        <f t="shared" si="264"/>
        <v>Nein</v>
      </c>
      <c r="AF721" s="52" t="str">
        <f t="shared" si="264"/>
        <v>Nein</v>
      </c>
      <c r="AG721" s="61" t="str">
        <f>IF(Q721="Ja",VLOOKUP($Q$2,Plausis!A:E,5,0),IF(R721="Ja",VLOOKUP($R$2,Plausis!A:E,5,0),IF(T721="Ja",VLOOKUP($T$2,Plausis!A:E,5,0),IF(U721="Ja",VLOOKUP($U$2,Plausis!A:E,5,0),IF(AA721="Ja",VLOOKUP($AA$2,Plausis!A:E,5,0),IF(AC721="Ja",VLOOKUP($AC$2,Plausis!A:E,5,0),IF(AD721="Ja",VLOOKUP($AD$2,Plausis!A:E,5,0),"")))))))</f>
        <v/>
      </c>
      <c r="AH721" s="52" t="str">
        <f>IF(Y721="Ja",VLOOKUP($Y$2,Plausis!A:E,5,0),"")</f>
        <v/>
      </c>
      <c r="AI721" s="52" t="str">
        <f t="shared" si="251"/>
        <v>Ja</v>
      </c>
      <c r="AJ721" s="52" t="str">
        <f>IF(S721="Ja",VLOOKUP($S$2,Plausis!A:E,5,0),IF(V721="Ja",VLOOKUP($V$2,Plausis!A:E,5,0),IF(X721="Ja",VLOOKUP($X$2,Plausis!A:E,5,0),"")))</f>
        <v/>
      </c>
      <c r="AL721" s="52" t="s">
        <v>2</v>
      </c>
      <c r="AM721" s="114">
        <v>45531</v>
      </c>
      <c r="AN721" s="52" t="s">
        <v>4467</v>
      </c>
      <c r="AO721" s="52" t="str">
        <f>VLOOKUP(B721,'BAT Grundtabelle'!B:T,19,0)</f>
        <v>ja</v>
      </c>
      <c r="AP721" s="105" t="str">
        <f t="shared" si="252"/>
        <v>10649</v>
      </c>
      <c r="AQ721" s="52" t="str">
        <f t="shared" si="253"/>
        <v>Geothermieanlage</v>
      </c>
      <c r="AR721" s="52" t="b">
        <f t="shared" si="250"/>
        <v>0</v>
      </c>
      <c r="AS721" s="52" t="b">
        <f t="shared" si="250"/>
        <v>0</v>
      </c>
      <c r="AT721" s="52" t="b">
        <f t="shared" si="250"/>
        <v>0</v>
      </c>
      <c r="AU721" s="52">
        <f t="shared" si="254"/>
        <v>1</v>
      </c>
      <c r="AW721" s="52" t="b">
        <f t="shared" si="255"/>
        <v>0</v>
      </c>
      <c r="AX721" s="52" t="str">
        <f t="shared" si="256"/>
        <v>Unternehmen</v>
      </c>
      <c r="AY721" s="52" t="b">
        <f t="shared" si="257"/>
        <v>0</v>
      </c>
      <c r="AZ721" s="52" t="str">
        <f t="shared" si="258"/>
        <v>10649</v>
      </c>
      <c r="BA721" s="52" t="str">
        <f>VLOOKUP(A721,'BAT Grundtabelle'!A:U,21,0)</f>
        <v>ja</v>
      </c>
      <c r="BB721" s="52" t="str">
        <f t="shared" si="259"/>
        <v>nein</v>
      </c>
      <c r="BC721" s="52" t="str">
        <f t="shared" si="260"/>
        <v>10649</v>
      </c>
      <c r="BD721" s="52" t="str">
        <f t="shared" si="261"/>
        <v>Geothermieanlage</v>
      </c>
      <c r="BE721" s="52" t="str">
        <f t="shared" si="262"/>
        <v>Unternehmen</v>
      </c>
      <c r="BF721" s="52">
        <f t="shared" si="263"/>
        <v>1</v>
      </c>
    </row>
    <row r="722" spans="1:58" hidden="1" x14ac:dyDescent="0.35">
      <c r="A722" s="107" t="s">
        <v>2061</v>
      </c>
      <c r="B722" s="75" t="s">
        <v>2060</v>
      </c>
      <c r="C722" s="52" t="s">
        <v>3</v>
      </c>
      <c r="D722" s="52" t="s">
        <v>3</v>
      </c>
      <c r="E722" s="52" t="s">
        <v>2</v>
      </c>
      <c r="F722" s="52" t="s">
        <v>2</v>
      </c>
      <c r="G722" s="52" t="s">
        <v>2</v>
      </c>
      <c r="H722" s="52" t="s">
        <v>2</v>
      </c>
      <c r="I722" s="52" t="s">
        <v>3</v>
      </c>
      <c r="J722" s="52">
        <v>1</v>
      </c>
      <c r="K722" s="52" t="s">
        <v>2</v>
      </c>
      <c r="L722" s="52" t="s">
        <v>2</v>
      </c>
      <c r="M722" s="52" t="s">
        <v>2</v>
      </c>
      <c r="N722" s="52" t="s">
        <v>3</v>
      </c>
      <c r="P722" s="52" t="s">
        <v>4</v>
      </c>
      <c r="Q722" s="52" t="str">
        <f t="shared" si="264"/>
        <v>Nein</v>
      </c>
      <c r="R722" s="52" t="str">
        <f t="shared" si="264"/>
        <v>Nein</v>
      </c>
      <c r="S722" s="52" t="str">
        <f t="shared" si="264"/>
        <v>Nein</v>
      </c>
      <c r="T722" s="52" t="str">
        <f t="shared" si="264"/>
        <v>Nein</v>
      </c>
      <c r="U722" s="52" t="str">
        <f t="shared" si="264"/>
        <v>Nein</v>
      </c>
      <c r="V722" s="52" t="str">
        <f t="shared" si="264"/>
        <v>Nein</v>
      </c>
      <c r="W722" s="52" t="str">
        <f t="shared" si="264"/>
        <v>Nein</v>
      </c>
      <c r="X722" s="52" t="str">
        <f t="shared" si="264"/>
        <v>Nein</v>
      </c>
      <c r="Y722" s="52" t="str">
        <f t="shared" si="264"/>
        <v>Nein</v>
      </c>
      <c r="Z722" s="52" t="str">
        <f t="shared" si="264"/>
        <v>Nein</v>
      </c>
      <c r="AA722" s="52" t="str">
        <f t="shared" si="264"/>
        <v>Nein</v>
      </c>
      <c r="AB722" s="52" t="str">
        <f t="shared" si="264"/>
        <v>Nein</v>
      </c>
      <c r="AC722" s="52" t="str">
        <f t="shared" si="264"/>
        <v>Nein</v>
      </c>
      <c r="AD722" s="52" t="str">
        <f t="shared" si="264"/>
        <v>Nein</v>
      </c>
      <c r="AE722" s="52" t="str">
        <f t="shared" si="264"/>
        <v>Nein</v>
      </c>
      <c r="AF722" s="52" t="str">
        <f t="shared" si="264"/>
        <v>Nein</v>
      </c>
      <c r="AG722" s="61" t="str">
        <f>IF(Q722="Ja",VLOOKUP($Q$2,Plausis!A:E,5,0),IF(R722="Ja",VLOOKUP($R$2,Plausis!A:E,5,0),IF(T722="Ja",VLOOKUP($T$2,Plausis!A:E,5,0),IF(U722="Ja",VLOOKUP($U$2,Plausis!A:E,5,0),IF(AA722="Ja",VLOOKUP($AA$2,Plausis!A:E,5,0),IF(AC722="Ja",VLOOKUP($AC$2,Plausis!A:E,5,0),IF(AD722="Ja",VLOOKUP($AD$2,Plausis!A:E,5,0),"")))))))</f>
        <v/>
      </c>
      <c r="AH722" s="52" t="str">
        <f>IF(Y722="Ja",VLOOKUP($Y$2,Plausis!A:E,5,0),"")</f>
        <v/>
      </c>
      <c r="AI722" s="52" t="str">
        <f t="shared" si="251"/>
        <v>Ja</v>
      </c>
      <c r="AJ722" s="52" t="str">
        <f>IF(S722="Ja",VLOOKUP($S$2,Plausis!A:E,5,0),IF(V722="Ja",VLOOKUP($V$2,Plausis!A:E,5,0),IF(X722="Ja",VLOOKUP($X$2,Plausis!A:E,5,0),"")))</f>
        <v/>
      </c>
      <c r="AL722" s="52" t="s">
        <v>2</v>
      </c>
      <c r="AM722" s="114">
        <v>45531</v>
      </c>
      <c r="AN722" s="52" t="s">
        <v>4467</v>
      </c>
      <c r="AO722" s="52" t="str">
        <f>VLOOKUP(B722,'BAT Grundtabelle'!B:T,19,0)</f>
        <v>ja</v>
      </c>
      <c r="AP722" s="105" t="str">
        <f t="shared" si="252"/>
        <v>1213</v>
      </c>
      <c r="AQ722" s="52" t="str">
        <f t="shared" si="253"/>
        <v>Gerüstbau- und -vermietungsbetrieb</v>
      </c>
      <c r="AR722" s="52" t="b">
        <f t="shared" si="250"/>
        <v>0</v>
      </c>
      <c r="AS722" s="52" t="b">
        <f t="shared" si="250"/>
        <v>0</v>
      </c>
      <c r="AT722" s="52" t="b">
        <f t="shared" si="250"/>
        <v>0</v>
      </c>
      <c r="AU722" s="52">
        <f t="shared" si="254"/>
        <v>1</v>
      </c>
      <c r="AW722" s="52" t="b">
        <f t="shared" si="255"/>
        <v>0</v>
      </c>
      <c r="AX722" s="52" t="str">
        <f t="shared" si="256"/>
        <v>Unternehmen</v>
      </c>
      <c r="AY722" s="52" t="b">
        <f t="shared" si="257"/>
        <v>0</v>
      </c>
      <c r="AZ722" s="52" t="str">
        <f t="shared" si="258"/>
        <v>1213</v>
      </c>
      <c r="BA722" s="52" t="str">
        <f>VLOOKUP(A722,'BAT Grundtabelle'!A:U,21,0)</f>
        <v>ja</v>
      </c>
      <c r="BB722" s="52" t="str">
        <f t="shared" si="259"/>
        <v>nein</v>
      </c>
      <c r="BC722" s="52" t="str">
        <f t="shared" si="260"/>
        <v>1213</v>
      </c>
      <c r="BD722" s="52" t="str">
        <f t="shared" si="261"/>
        <v>Gerüstbau- und -vermietungsbetrieb</v>
      </c>
      <c r="BE722" s="52" t="str">
        <f t="shared" si="262"/>
        <v>Unternehmen</v>
      </c>
      <c r="BF722" s="52">
        <f t="shared" si="263"/>
        <v>1</v>
      </c>
    </row>
    <row r="723" spans="1:58" hidden="1" x14ac:dyDescent="0.35">
      <c r="A723" s="107" t="s">
        <v>3067</v>
      </c>
      <c r="B723" s="75" t="s">
        <v>1807</v>
      </c>
      <c r="C723" s="52" t="s">
        <v>2</v>
      </c>
      <c r="D723" s="52" t="s">
        <v>2</v>
      </c>
      <c r="E723" s="52" t="s">
        <v>2</v>
      </c>
      <c r="F723" s="52" t="s">
        <v>2</v>
      </c>
      <c r="G723" s="52" t="s">
        <v>2</v>
      </c>
      <c r="H723" s="52" t="s">
        <v>3</v>
      </c>
      <c r="I723" s="52" t="s">
        <v>2</v>
      </c>
      <c r="J723" s="52" t="s">
        <v>2</v>
      </c>
      <c r="K723" s="52" t="s">
        <v>2</v>
      </c>
      <c r="L723" s="52" t="s">
        <v>2</v>
      </c>
      <c r="M723" s="52" t="s">
        <v>2</v>
      </c>
      <c r="N723" s="52" t="s">
        <v>2</v>
      </c>
      <c r="O723" s="52" t="s">
        <v>2411</v>
      </c>
      <c r="P723" s="52" t="s">
        <v>59</v>
      </c>
      <c r="Q723" s="52" t="str">
        <f t="shared" ref="Q723:AF732" si="265">IF(ISERROR(FIND(Q$2,$P723,1)),"Nein","Ja")</f>
        <v>Nein</v>
      </c>
      <c r="R723" s="52" t="str">
        <f t="shared" si="265"/>
        <v>Nein</v>
      </c>
      <c r="S723" s="52" t="str">
        <f t="shared" si="265"/>
        <v>Nein</v>
      </c>
      <c r="T723" s="52" t="str">
        <f t="shared" si="265"/>
        <v>Nein</v>
      </c>
      <c r="U723" s="52" t="str">
        <f t="shared" si="265"/>
        <v>Nein</v>
      </c>
      <c r="V723" s="52" t="str">
        <f t="shared" si="265"/>
        <v>Nein</v>
      </c>
      <c r="W723" s="52" t="str">
        <f t="shared" si="265"/>
        <v>Nein</v>
      </c>
      <c r="X723" s="52" t="str">
        <f t="shared" si="265"/>
        <v>Nein</v>
      </c>
      <c r="Y723" s="52" t="str">
        <f t="shared" si="265"/>
        <v>Nein</v>
      </c>
      <c r="Z723" s="52" t="str">
        <f t="shared" si="265"/>
        <v>Nein</v>
      </c>
      <c r="AA723" s="52" t="str">
        <f t="shared" si="265"/>
        <v>Nein</v>
      </c>
      <c r="AB723" s="52" t="str">
        <f t="shared" si="265"/>
        <v>Nein</v>
      </c>
      <c r="AC723" s="52" t="str">
        <f t="shared" si="265"/>
        <v>Nein</v>
      </c>
      <c r="AD723" s="52" t="str">
        <f t="shared" si="265"/>
        <v>Nein</v>
      </c>
      <c r="AE723" s="52" t="str">
        <f t="shared" si="265"/>
        <v>Nein</v>
      </c>
      <c r="AF723" s="52" t="str">
        <f t="shared" si="265"/>
        <v>Nein</v>
      </c>
      <c r="AG723" s="61" t="str">
        <f>IF(Q723="Ja",VLOOKUP($Q$2,Plausis!A:E,5,0),IF(R723="Ja",VLOOKUP($R$2,Plausis!A:E,5,0),IF(T723="Ja",VLOOKUP($T$2,Plausis!A:E,5,0),IF(U723="Ja",VLOOKUP($U$2,Plausis!A:E,5,0),IF(AA723="Ja",VLOOKUP($AA$2,Plausis!A:E,5,0),IF(AC723="Ja",VLOOKUP($AC$2,Plausis!A:E,5,0),IF(AD723="Ja",VLOOKUP($AD$2,Plausis!A:E,5,0),"")))))))</f>
        <v/>
      </c>
      <c r="AH723" s="52" t="str">
        <f>IF(Y723="Ja",VLOOKUP($Y$2,Plausis!A:E,5,0),"")</f>
        <v/>
      </c>
      <c r="AI723" s="52" t="str">
        <f t="shared" si="251"/>
        <v>Nein</v>
      </c>
      <c r="AJ723" s="52" t="str">
        <f>IF(S723="Ja",VLOOKUP($S$2,Plausis!A:E,5,0),IF(V723="Ja",VLOOKUP($V$2,Plausis!A:E,5,0),IF(X723="Ja",VLOOKUP($X$2,Plausis!A:E,5,0),"")))</f>
        <v/>
      </c>
      <c r="AL723" s="52" t="s">
        <v>2</v>
      </c>
      <c r="AM723" s="114">
        <v>45531</v>
      </c>
      <c r="AN723" s="52" t="s">
        <v>4467</v>
      </c>
      <c r="AO723" s="52" t="str">
        <f>VLOOKUP(B723,'BAT Grundtabelle'!B:T,19,0)</f>
        <v>ja</v>
      </c>
      <c r="AP723" s="105" t="str">
        <f t="shared" si="252"/>
        <v>10650</v>
      </c>
      <c r="AQ723" s="52" t="str">
        <f t="shared" si="253"/>
        <v>Gesangsverein</v>
      </c>
      <c r="AR723" s="52" t="b">
        <f t="shared" ref="AR723:AT742" si="266">IF(ISERROR(FIND(AR$1,$P723,1)),FALSE,TRUE)</f>
        <v>0</v>
      </c>
      <c r="AS723" s="52" t="b">
        <f t="shared" si="266"/>
        <v>0</v>
      </c>
      <c r="AT723" s="52" t="b">
        <f t="shared" si="266"/>
        <v>0</v>
      </c>
      <c r="AU723" s="52" t="str">
        <f t="shared" si="254"/>
        <v>Eigener Tarif</v>
      </c>
      <c r="AW723" s="52" t="b">
        <f t="shared" si="255"/>
        <v>0</v>
      </c>
      <c r="AX723" s="52" t="str">
        <f t="shared" si="256"/>
        <v>Eigener Tarif</v>
      </c>
      <c r="AY723" s="52" t="b">
        <f t="shared" si="257"/>
        <v>0</v>
      </c>
      <c r="AZ723" s="52" t="str">
        <f t="shared" si="258"/>
        <v>10650</v>
      </c>
      <c r="BA723" s="52" t="str">
        <f>VLOOKUP(A723,'BAT Grundtabelle'!A:U,21,0)</f>
        <v>nein</v>
      </c>
      <c r="BB723" s="52" t="str">
        <f t="shared" si="259"/>
        <v>nein</v>
      </c>
      <c r="BC723" s="52" t="str">
        <f t="shared" si="260"/>
        <v>10650</v>
      </c>
      <c r="BD723" s="52" t="str">
        <f t="shared" si="261"/>
        <v>Gesangsverein</v>
      </c>
      <c r="BE723" s="52" t="str">
        <f t="shared" si="262"/>
        <v>Eigener Tarif</v>
      </c>
      <c r="BF723" s="52" t="str">
        <f t="shared" si="263"/>
        <v>Eigener Tarif</v>
      </c>
    </row>
    <row r="724" spans="1:58" hidden="1" x14ac:dyDescent="0.35">
      <c r="A724" s="107" t="s">
        <v>3068</v>
      </c>
      <c r="B724" s="75" t="s">
        <v>1959</v>
      </c>
      <c r="C724" s="52" t="s">
        <v>3</v>
      </c>
      <c r="D724" s="52" t="s">
        <v>3</v>
      </c>
      <c r="E724" s="52" t="s">
        <v>2</v>
      </c>
      <c r="F724" s="52" t="s">
        <v>2</v>
      </c>
      <c r="G724" s="52" t="s">
        <v>2</v>
      </c>
      <c r="H724" s="52" t="s">
        <v>2</v>
      </c>
      <c r="I724" s="52" t="s">
        <v>3</v>
      </c>
      <c r="J724" s="52">
        <v>1</v>
      </c>
      <c r="K724" s="52" t="s">
        <v>2</v>
      </c>
      <c r="L724" s="52" t="s">
        <v>2</v>
      </c>
      <c r="M724" s="52" t="s">
        <v>2</v>
      </c>
      <c r="N724" s="52" t="s">
        <v>3</v>
      </c>
      <c r="P724" s="52" t="s">
        <v>4</v>
      </c>
      <c r="Q724" s="52" t="str">
        <f t="shared" si="265"/>
        <v>Nein</v>
      </c>
      <c r="R724" s="52" t="str">
        <f t="shared" si="265"/>
        <v>Nein</v>
      </c>
      <c r="S724" s="52" t="str">
        <f t="shared" si="265"/>
        <v>Nein</v>
      </c>
      <c r="T724" s="52" t="str">
        <f t="shared" si="265"/>
        <v>Nein</v>
      </c>
      <c r="U724" s="52" t="str">
        <f t="shared" si="265"/>
        <v>Nein</v>
      </c>
      <c r="V724" s="52" t="str">
        <f t="shared" si="265"/>
        <v>Nein</v>
      </c>
      <c r="W724" s="52" t="str">
        <f t="shared" si="265"/>
        <v>Nein</v>
      </c>
      <c r="X724" s="52" t="str">
        <f t="shared" si="265"/>
        <v>Nein</v>
      </c>
      <c r="Y724" s="52" t="str">
        <f t="shared" si="265"/>
        <v>Nein</v>
      </c>
      <c r="Z724" s="52" t="str">
        <f t="shared" si="265"/>
        <v>Nein</v>
      </c>
      <c r="AA724" s="52" t="str">
        <f t="shared" si="265"/>
        <v>Nein</v>
      </c>
      <c r="AB724" s="52" t="str">
        <f t="shared" si="265"/>
        <v>Nein</v>
      </c>
      <c r="AC724" s="52" t="str">
        <f t="shared" si="265"/>
        <v>Nein</v>
      </c>
      <c r="AD724" s="52" t="str">
        <f t="shared" si="265"/>
        <v>Nein</v>
      </c>
      <c r="AE724" s="52" t="str">
        <f t="shared" si="265"/>
        <v>Nein</v>
      </c>
      <c r="AF724" s="52" t="str">
        <f t="shared" si="265"/>
        <v>Nein</v>
      </c>
      <c r="AG724" s="61" t="str">
        <f>IF(Q724="Ja",VLOOKUP($Q$2,Plausis!A:E,5,0),IF(R724="Ja",VLOOKUP($R$2,Plausis!A:E,5,0),IF(T724="Ja",VLOOKUP($T$2,Plausis!A:E,5,0),IF(U724="Ja",VLOOKUP($U$2,Plausis!A:E,5,0),IF(AA724="Ja",VLOOKUP($AA$2,Plausis!A:E,5,0),IF(AC724="Ja",VLOOKUP($AC$2,Plausis!A:E,5,0),IF(AD724="Ja",VLOOKUP($AD$2,Plausis!A:E,5,0),"")))))))</f>
        <v/>
      </c>
      <c r="AH724" s="52" t="str">
        <f>IF(Y724="Ja",VLOOKUP($Y$2,Plausis!A:E,5,0),"")</f>
        <v/>
      </c>
      <c r="AI724" s="52" t="str">
        <f t="shared" si="251"/>
        <v>Ja</v>
      </c>
      <c r="AJ724" s="52" t="str">
        <f>IF(S724="Ja",VLOOKUP($S$2,Plausis!A:E,5,0),IF(V724="Ja",VLOOKUP($V$2,Plausis!A:E,5,0),IF(X724="Ja",VLOOKUP($X$2,Plausis!A:E,5,0),"")))</f>
        <v/>
      </c>
      <c r="AL724" s="52" t="s">
        <v>2</v>
      </c>
      <c r="AM724" s="114">
        <v>45531</v>
      </c>
      <c r="AN724" s="52" t="s">
        <v>4467</v>
      </c>
      <c r="AO724" s="52" t="str">
        <f>VLOOKUP(B724,'BAT Grundtabelle'!B:T,19,0)</f>
        <v>ja</v>
      </c>
      <c r="AP724" s="105" t="str">
        <f t="shared" si="252"/>
        <v>10651</v>
      </c>
      <c r="AQ724" s="52" t="str">
        <f t="shared" si="253"/>
        <v>Geschenkartikelgeschäft</v>
      </c>
      <c r="AR724" s="52" t="b">
        <f t="shared" si="266"/>
        <v>0</v>
      </c>
      <c r="AS724" s="52" t="b">
        <f t="shared" si="266"/>
        <v>0</v>
      </c>
      <c r="AT724" s="52" t="b">
        <f t="shared" si="266"/>
        <v>0</v>
      </c>
      <c r="AU724" s="52">
        <f t="shared" si="254"/>
        <v>1</v>
      </c>
      <c r="AW724" s="52" t="b">
        <f t="shared" si="255"/>
        <v>0</v>
      </c>
      <c r="AX724" s="52" t="str">
        <f t="shared" si="256"/>
        <v>Unternehmen</v>
      </c>
      <c r="AY724" s="52" t="b">
        <f t="shared" si="257"/>
        <v>0</v>
      </c>
      <c r="AZ724" s="52" t="str">
        <f t="shared" si="258"/>
        <v>10651</v>
      </c>
      <c r="BA724" s="52" t="str">
        <f>VLOOKUP(A724,'BAT Grundtabelle'!A:U,21,0)</f>
        <v>ja</v>
      </c>
      <c r="BB724" s="52" t="str">
        <f t="shared" si="259"/>
        <v>nein</v>
      </c>
      <c r="BC724" s="52" t="str">
        <f t="shared" si="260"/>
        <v>10651</v>
      </c>
      <c r="BD724" s="52" t="str">
        <f t="shared" si="261"/>
        <v>Geschenkartikelgeschäft</v>
      </c>
      <c r="BE724" s="52" t="str">
        <f t="shared" si="262"/>
        <v>Unternehmen</v>
      </c>
      <c r="BF724" s="52">
        <f t="shared" si="263"/>
        <v>1</v>
      </c>
    </row>
    <row r="725" spans="1:58" hidden="1" x14ac:dyDescent="0.35">
      <c r="A725" s="107" t="s">
        <v>2342</v>
      </c>
      <c r="B725" s="75" t="s">
        <v>2341</v>
      </c>
      <c r="C725" s="52" t="s">
        <v>3</v>
      </c>
      <c r="D725" s="52" t="s">
        <v>3</v>
      </c>
      <c r="E725" s="52" t="s">
        <v>2</v>
      </c>
      <c r="F725" s="52" t="s">
        <v>2</v>
      </c>
      <c r="G725" s="52" t="s">
        <v>2</v>
      </c>
      <c r="H725" s="52" t="s">
        <v>2</v>
      </c>
      <c r="I725" s="52" t="s">
        <v>3</v>
      </c>
      <c r="J725" s="52">
        <v>1</v>
      </c>
      <c r="K725" s="52" t="s">
        <v>2</v>
      </c>
      <c r="L725" s="52" t="s">
        <v>2</v>
      </c>
      <c r="M725" s="52" t="s">
        <v>2</v>
      </c>
      <c r="N725" s="52" t="s">
        <v>3</v>
      </c>
      <c r="P725" s="52" t="s">
        <v>4</v>
      </c>
      <c r="Q725" s="52" t="str">
        <f t="shared" si="265"/>
        <v>Nein</v>
      </c>
      <c r="R725" s="52" t="str">
        <f t="shared" si="265"/>
        <v>Nein</v>
      </c>
      <c r="S725" s="52" t="str">
        <f t="shared" si="265"/>
        <v>Nein</v>
      </c>
      <c r="T725" s="52" t="str">
        <f t="shared" si="265"/>
        <v>Nein</v>
      </c>
      <c r="U725" s="52" t="str">
        <f t="shared" si="265"/>
        <v>Nein</v>
      </c>
      <c r="V725" s="52" t="str">
        <f t="shared" si="265"/>
        <v>Nein</v>
      </c>
      <c r="W725" s="52" t="str">
        <f t="shared" si="265"/>
        <v>Nein</v>
      </c>
      <c r="X725" s="52" t="str">
        <f t="shared" si="265"/>
        <v>Nein</v>
      </c>
      <c r="Y725" s="52" t="str">
        <f t="shared" si="265"/>
        <v>Nein</v>
      </c>
      <c r="Z725" s="52" t="str">
        <f t="shared" si="265"/>
        <v>Nein</v>
      </c>
      <c r="AA725" s="52" t="str">
        <f t="shared" si="265"/>
        <v>Nein</v>
      </c>
      <c r="AB725" s="52" t="str">
        <f t="shared" si="265"/>
        <v>Nein</v>
      </c>
      <c r="AC725" s="52" t="str">
        <f t="shared" si="265"/>
        <v>Nein</v>
      </c>
      <c r="AD725" s="52" t="str">
        <f t="shared" si="265"/>
        <v>Nein</v>
      </c>
      <c r="AE725" s="52" t="str">
        <f t="shared" si="265"/>
        <v>Nein</v>
      </c>
      <c r="AF725" s="52" t="str">
        <f t="shared" si="265"/>
        <v>Nein</v>
      </c>
      <c r="AG725" s="61" t="str">
        <f>IF(Q725="Ja",VLOOKUP($Q$2,Plausis!A:E,5,0),IF(R725="Ja",VLOOKUP($R$2,Plausis!A:E,5,0),IF(T725="Ja",VLOOKUP($T$2,Plausis!A:E,5,0),IF(U725="Ja",VLOOKUP($U$2,Plausis!A:E,5,0),IF(AA725="Ja",VLOOKUP($AA$2,Plausis!A:E,5,0),IF(AC725="Ja",VLOOKUP($AC$2,Plausis!A:E,5,0),IF(AD725="Ja",VLOOKUP($AD$2,Plausis!A:E,5,0),"")))))))</f>
        <v/>
      </c>
      <c r="AH725" s="52" t="str">
        <f>IF(Y725="Ja",VLOOKUP($Y$2,Plausis!A:E,5,0),"")</f>
        <v/>
      </c>
      <c r="AI725" s="52" t="str">
        <f t="shared" si="251"/>
        <v>Ja</v>
      </c>
      <c r="AJ725" s="52" t="str">
        <f>IF(S725="Ja",VLOOKUP($S$2,Plausis!A:E,5,0),IF(V725="Ja",VLOOKUP($V$2,Plausis!A:E,5,0),IF(X725="Ja",VLOOKUP($X$2,Plausis!A:E,5,0),"")))</f>
        <v/>
      </c>
      <c r="AL725" s="52" t="s">
        <v>2</v>
      </c>
      <c r="AM725" s="114">
        <v>45531</v>
      </c>
      <c r="AN725" s="52" t="s">
        <v>4467</v>
      </c>
      <c r="AO725" s="52" t="str">
        <f>VLOOKUP(B725,'BAT Grundtabelle'!B:T,19,0)</f>
        <v>ja</v>
      </c>
      <c r="AP725" s="105" t="str">
        <f t="shared" si="252"/>
        <v>3603</v>
      </c>
      <c r="AQ725" s="52" t="str">
        <f t="shared" si="253"/>
        <v>Geschenkartikelhersteller</v>
      </c>
      <c r="AR725" s="52" t="b">
        <f t="shared" si="266"/>
        <v>0</v>
      </c>
      <c r="AS725" s="52" t="b">
        <f t="shared" si="266"/>
        <v>0</v>
      </c>
      <c r="AT725" s="52" t="b">
        <f t="shared" si="266"/>
        <v>0</v>
      </c>
      <c r="AU725" s="52">
        <f t="shared" si="254"/>
        <v>1</v>
      </c>
      <c r="AW725" s="52" t="b">
        <f t="shared" si="255"/>
        <v>0</v>
      </c>
      <c r="AX725" s="52" t="str">
        <f t="shared" si="256"/>
        <v>Unternehmen</v>
      </c>
      <c r="AY725" s="52" t="b">
        <f t="shared" si="257"/>
        <v>0</v>
      </c>
      <c r="AZ725" s="52" t="str">
        <f t="shared" si="258"/>
        <v>3603</v>
      </c>
      <c r="BA725" s="52" t="str">
        <f>VLOOKUP(A725,'BAT Grundtabelle'!A:U,21,0)</f>
        <v>ja</v>
      </c>
      <c r="BB725" s="52" t="str">
        <f t="shared" si="259"/>
        <v>nein</v>
      </c>
      <c r="BC725" s="52" t="str">
        <f t="shared" si="260"/>
        <v>3603</v>
      </c>
      <c r="BD725" s="52" t="str">
        <f t="shared" si="261"/>
        <v>Geschenkartikelhersteller</v>
      </c>
      <c r="BE725" s="52" t="str">
        <f t="shared" si="262"/>
        <v>Unternehmen</v>
      </c>
      <c r="BF725" s="52">
        <f t="shared" si="263"/>
        <v>1</v>
      </c>
    </row>
    <row r="726" spans="1:58" hidden="1" x14ac:dyDescent="0.35">
      <c r="A726" s="107" t="s">
        <v>3069</v>
      </c>
      <c r="B726" s="75" t="s">
        <v>1079</v>
      </c>
      <c r="C726" s="52" t="s">
        <v>3</v>
      </c>
      <c r="D726" s="52" t="s">
        <v>3</v>
      </c>
      <c r="E726" s="52" t="s">
        <v>2</v>
      </c>
      <c r="F726" s="52" t="s">
        <v>2</v>
      </c>
      <c r="G726" s="52" t="s">
        <v>2</v>
      </c>
      <c r="H726" s="52" t="s">
        <v>2</v>
      </c>
      <c r="I726" s="52" t="s">
        <v>3</v>
      </c>
      <c r="J726" s="52">
        <v>1</v>
      </c>
      <c r="K726" s="52" t="s">
        <v>2</v>
      </c>
      <c r="L726" s="52" t="s">
        <v>2</v>
      </c>
      <c r="M726" s="52" t="s">
        <v>2</v>
      </c>
      <c r="N726" s="52" t="s">
        <v>3</v>
      </c>
      <c r="P726" s="52" t="s">
        <v>4</v>
      </c>
      <c r="Q726" s="52" t="str">
        <f t="shared" si="265"/>
        <v>Nein</v>
      </c>
      <c r="R726" s="52" t="str">
        <f t="shared" si="265"/>
        <v>Nein</v>
      </c>
      <c r="S726" s="52" t="str">
        <f t="shared" si="265"/>
        <v>Nein</v>
      </c>
      <c r="T726" s="52" t="str">
        <f t="shared" si="265"/>
        <v>Nein</v>
      </c>
      <c r="U726" s="52" t="str">
        <f t="shared" si="265"/>
        <v>Nein</v>
      </c>
      <c r="V726" s="52" t="str">
        <f t="shared" si="265"/>
        <v>Nein</v>
      </c>
      <c r="W726" s="52" t="str">
        <f t="shared" si="265"/>
        <v>Nein</v>
      </c>
      <c r="X726" s="52" t="str">
        <f t="shared" si="265"/>
        <v>Nein</v>
      </c>
      <c r="Y726" s="52" t="str">
        <f t="shared" si="265"/>
        <v>Nein</v>
      </c>
      <c r="Z726" s="52" t="str">
        <f t="shared" si="265"/>
        <v>Nein</v>
      </c>
      <c r="AA726" s="52" t="str">
        <f t="shared" si="265"/>
        <v>Nein</v>
      </c>
      <c r="AB726" s="52" t="str">
        <f t="shared" si="265"/>
        <v>Nein</v>
      </c>
      <c r="AC726" s="52" t="str">
        <f t="shared" si="265"/>
        <v>Nein</v>
      </c>
      <c r="AD726" s="52" t="str">
        <f t="shared" si="265"/>
        <v>Nein</v>
      </c>
      <c r="AE726" s="52" t="str">
        <f t="shared" si="265"/>
        <v>Nein</v>
      </c>
      <c r="AF726" s="52" t="str">
        <f t="shared" si="265"/>
        <v>Nein</v>
      </c>
      <c r="AG726" s="61" t="str">
        <f>IF(Q726="Ja",VLOOKUP($Q$2,Plausis!A:E,5,0),IF(R726="Ja",VLOOKUP($R$2,Plausis!A:E,5,0),IF(T726="Ja",VLOOKUP($T$2,Plausis!A:E,5,0),IF(U726="Ja",VLOOKUP($U$2,Plausis!A:E,5,0),IF(AA726="Ja",VLOOKUP($AA$2,Plausis!A:E,5,0),IF(AC726="Ja",VLOOKUP($AC$2,Plausis!A:E,5,0),IF(AD726="Ja",VLOOKUP($AD$2,Plausis!A:E,5,0),"")))))))</f>
        <v/>
      </c>
      <c r="AH726" s="52" t="str">
        <f>IF(Y726="Ja",VLOOKUP($Y$2,Plausis!A:E,5,0),"")</f>
        <v/>
      </c>
      <c r="AI726" s="52" t="str">
        <f t="shared" si="251"/>
        <v>Ja</v>
      </c>
      <c r="AJ726" s="52" t="str">
        <f>IF(S726="Ja",VLOOKUP($S$2,Plausis!A:E,5,0),IF(V726="Ja",VLOOKUP($V$2,Plausis!A:E,5,0),IF(X726="Ja",VLOOKUP($X$2,Plausis!A:E,5,0),"")))</f>
        <v/>
      </c>
      <c r="AL726" s="52" t="s">
        <v>2</v>
      </c>
      <c r="AM726" s="114">
        <v>45531</v>
      </c>
      <c r="AN726" s="52" t="s">
        <v>4467</v>
      </c>
      <c r="AO726" s="52" t="str">
        <f>VLOOKUP(B726,'BAT Grundtabelle'!B:T,19,0)</f>
        <v>ja</v>
      </c>
      <c r="AP726" s="105" t="str">
        <f t="shared" si="252"/>
        <v>10652</v>
      </c>
      <c r="AQ726" s="52" t="str">
        <f t="shared" si="253"/>
        <v>Gestüt</v>
      </c>
      <c r="AR726" s="52" t="b">
        <f t="shared" si="266"/>
        <v>0</v>
      </c>
      <c r="AS726" s="52" t="b">
        <f t="shared" si="266"/>
        <v>0</v>
      </c>
      <c r="AT726" s="52" t="b">
        <f t="shared" si="266"/>
        <v>0</v>
      </c>
      <c r="AU726" s="52">
        <f t="shared" si="254"/>
        <v>1</v>
      </c>
      <c r="AW726" s="52" t="b">
        <f t="shared" si="255"/>
        <v>0</v>
      </c>
      <c r="AX726" s="52" t="str">
        <f t="shared" si="256"/>
        <v>Unternehmen</v>
      </c>
      <c r="AY726" s="52" t="b">
        <f t="shared" si="257"/>
        <v>0</v>
      </c>
      <c r="AZ726" s="52" t="str">
        <f t="shared" si="258"/>
        <v>10652</v>
      </c>
      <c r="BA726" s="52" t="str">
        <f>VLOOKUP(A726,'BAT Grundtabelle'!A:U,21,0)</f>
        <v>ja</v>
      </c>
      <c r="BB726" s="52" t="str">
        <f t="shared" si="259"/>
        <v>nein</v>
      </c>
      <c r="BC726" s="52" t="str">
        <f t="shared" si="260"/>
        <v>10652</v>
      </c>
      <c r="BD726" s="52" t="str">
        <f t="shared" si="261"/>
        <v>Gestüt</v>
      </c>
      <c r="BE726" s="52" t="str">
        <f t="shared" si="262"/>
        <v>Unternehmen</v>
      </c>
      <c r="BF726" s="52">
        <f t="shared" si="263"/>
        <v>1</v>
      </c>
    </row>
    <row r="727" spans="1:58" hidden="1" x14ac:dyDescent="0.35">
      <c r="A727" s="107" t="s">
        <v>3070</v>
      </c>
      <c r="B727" s="75" t="s">
        <v>1599</v>
      </c>
      <c r="C727" s="52" t="s">
        <v>3</v>
      </c>
      <c r="D727" s="52" t="s">
        <v>3</v>
      </c>
      <c r="E727" s="52" t="s">
        <v>2</v>
      </c>
      <c r="F727" s="52" t="s">
        <v>2</v>
      </c>
      <c r="G727" s="52" t="s">
        <v>2</v>
      </c>
      <c r="H727" s="52" t="s">
        <v>2</v>
      </c>
      <c r="I727" s="52" t="s">
        <v>3</v>
      </c>
      <c r="J727" s="52">
        <v>2</v>
      </c>
      <c r="K727" s="52" t="s">
        <v>2</v>
      </c>
      <c r="L727" s="52" t="s">
        <v>2</v>
      </c>
      <c r="M727" s="52" t="s">
        <v>2</v>
      </c>
      <c r="N727" s="52" t="s">
        <v>3</v>
      </c>
      <c r="P727" s="52" t="s">
        <v>4</v>
      </c>
      <c r="Q727" s="52" t="str">
        <f t="shared" si="265"/>
        <v>Nein</v>
      </c>
      <c r="R727" s="52" t="str">
        <f t="shared" si="265"/>
        <v>Nein</v>
      </c>
      <c r="S727" s="52" t="str">
        <f t="shared" si="265"/>
        <v>Nein</v>
      </c>
      <c r="T727" s="52" t="str">
        <f t="shared" si="265"/>
        <v>Nein</v>
      </c>
      <c r="U727" s="52" t="str">
        <f t="shared" si="265"/>
        <v>Nein</v>
      </c>
      <c r="V727" s="52" t="str">
        <f t="shared" si="265"/>
        <v>Nein</v>
      </c>
      <c r="W727" s="52" t="str">
        <f t="shared" si="265"/>
        <v>Nein</v>
      </c>
      <c r="X727" s="52" t="str">
        <f t="shared" si="265"/>
        <v>Nein</v>
      </c>
      <c r="Y727" s="52" t="str">
        <f t="shared" si="265"/>
        <v>Nein</v>
      </c>
      <c r="Z727" s="52" t="str">
        <f t="shared" si="265"/>
        <v>Nein</v>
      </c>
      <c r="AA727" s="52" t="str">
        <f t="shared" si="265"/>
        <v>Nein</v>
      </c>
      <c r="AB727" s="52" t="str">
        <f t="shared" si="265"/>
        <v>Nein</v>
      </c>
      <c r="AC727" s="52" t="str">
        <f t="shared" si="265"/>
        <v>Nein</v>
      </c>
      <c r="AD727" s="52" t="str">
        <f t="shared" si="265"/>
        <v>Nein</v>
      </c>
      <c r="AE727" s="52" t="str">
        <f t="shared" si="265"/>
        <v>Nein</v>
      </c>
      <c r="AF727" s="52" t="str">
        <f t="shared" si="265"/>
        <v>Nein</v>
      </c>
      <c r="AG727" s="61" t="str">
        <f>IF(Q727="Ja",VLOOKUP($Q$2,Plausis!A:E,5,0),IF(R727="Ja",VLOOKUP($R$2,Plausis!A:E,5,0),IF(T727="Ja",VLOOKUP($T$2,Plausis!A:E,5,0),IF(U727="Ja",VLOOKUP($U$2,Plausis!A:E,5,0),IF(AA727="Ja",VLOOKUP($AA$2,Plausis!A:E,5,0),IF(AC727="Ja",VLOOKUP($AC$2,Plausis!A:E,5,0),IF(AD727="Ja",VLOOKUP($AD$2,Plausis!A:E,5,0),"")))))))</f>
        <v/>
      </c>
      <c r="AH727" s="52" t="str">
        <f>IF(Y727="Ja",VLOOKUP($Y$2,Plausis!A:E,5,0),"")</f>
        <v/>
      </c>
      <c r="AI727" s="52" t="str">
        <f t="shared" si="251"/>
        <v>Ja</v>
      </c>
      <c r="AJ727" s="52" t="str">
        <f>IF(S727="Ja",VLOOKUP($S$2,Plausis!A:E,5,0),IF(V727="Ja",VLOOKUP($V$2,Plausis!A:E,5,0),IF(X727="Ja",VLOOKUP($X$2,Plausis!A:E,5,0),"")))</f>
        <v/>
      </c>
      <c r="AL727" s="52" t="s">
        <v>2</v>
      </c>
      <c r="AM727" s="114">
        <v>45531</v>
      </c>
      <c r="AN727" s="52" t="s">
        <v>4467</v>
      </c>
      <c r="AO727" s="52" t="str">
        <f>VLOOKUP(B727,'BAT Grundtabelle'!B:T,19,0)</f>
        <v>ja</v>
      </c>
      <c r="AP727" s="105" t="str">
        <f t="shared" si="252"/>
        <v>10653</v>
      </c>
      <c r="AQ727" s="52" t="str">
        <f t="shared" si="253"/>
        <v>Getränkeabfüllbetrieb</v>
      </c>
      <c r="AR727" s="52" t="b">
        <f t="shared" si="266"/>
        <v>0</v>
      </c>
      <c r="AS727" s="52" t="b">
        <f t="shared" si="266"/>
        <v>0</v>
      </c>
      <c r="AT727" s="52" t="b">
        <f t="shared" si="266"/>
        <v>0</v>
      </c>
      <c r="AU727" s="52">
        <f t="shared" si="254"/>
        <v>2</v>
      </c>
      <c r="AW727" s="52" t="b">
        <f t="shared" si="255"/>
        <v>0</v>
      </c>
      <c r="AX727" s="52" t="str">
        <f t="shared" si="256"/>
        <v>Unternehmen</v>
      </c>
      <c r="AY727" s="52" t="b">
        <f t="shared" si="257"/>
        <v>0</v>
      </c>
      <c r="AZ727" s="52" t="str">
        <f t="shared" si="258"/>
        <v>10653</v>
      </c>
      <c r="BA727" s="52" t="str">
        <f>VLOOKUP(A727,'BAT Grundtabelle'!A:U,21,0)</f>
        <v>ja</v>
      </c>
      <c r="BB727" s="52" t="str">
        <f t="shared" si="259"/>
        <v>nein</v>
      </c>
      <c r="BC727" s="52" t="str">
        <f t="shared" si="260"/>
        <v>10653</v>
      </c>
      <c r="BD727" s="52" t="str">
        <f t="shared" si="261"/>
        <v>Getränkeabfüllbetrieb</v>
      </c>
      <c r="BE727" s="52" t="str">
        <f t="shared" si="262"/>
        <v>Unternehmen</v>
      </c>
      <c r="BF727" s="52">
        <f t="shared" si="263"/>
        <v>2</v>
      </c>
    </row>
    <row r="728" spans="1:58" hidden="1" x14ac:dyDescent="0.35">
      <c r="A728" s="107" t="s">
        <v>3071</v>
      </c>
      <c r="B728" s="75" t="s">
        <v>2208</v>
      </c>
      <c r="C728" s="52" t="s">
        <v>3</v>
      </c>
      <c r="D728" s="52" t="s">
        <v>3</v>
      </c>
      <c r="E728" s="52" t="s">
        <v>2</v>
      </c>
      <c r="F728" s="52" t="s">
        <v>2</v>
      </c>
      <c r="G728" s="52" t="s">
        <v>2</v>
      </c>
      <c r="H728" s="52" t="s">
        <v>2</v>
      </c>
      <c r="I728" s="52" t="s">
        <v>3</v>
      </c>
      <c r="J728" s="52">
        <v>1</v>
      </c>
      <c r="K728" s="52" t="s">
        <v>2</v>
      </c>
      <c r="L728" s="52" t="s">
        <v>2</v>
      </c>
      <c r="M728" s="52" t="s">
        <v>2</v>
      </c>
      <c r="N728" s="52" t="s">
        <v>3</v>
      </c>
      <c r="P728" s="52" t="s">
        <v>4</v>
      </c>
      <c r="Q728" s="52" t="str">
        <f t="shared" si="265"/>
        <v>Nein</v>
      </c>
      <c r="R728" s="52" t="str">
        <f t="shared" si="265"/>
        <v>Nein</v>
      </c>
      <c r="S728" s="52" t="str">
        <f t="shared" si="265"/>
        <v>Nein</v>
      </c>
      <c r="T728" s="52" t="str">
        <f t="shared" si="265"/>
        <v>Nein</v>
      </c>
      <c r="U728" s="52" t="str">
        <f t="shared" si="265"/>
        <v>Nein</v>
      </c>
      <c r="V728" s="52" t="str">
        <f t="shared" si="265"/>
        <v>Nein</v>
      </c>
      <c r="W728" s="52" t="str">
        <f t="shared" si="265"/>
        <v>Nein</v>
      </c>
      <c r="X728" s="52" t="str">
        <f t="shared" si="265"/>
        <v>Nein</v>
      </c>
      <c r="Y728" s="52" t="str">
        <f t="shared" si="265"/>
        <v>Nein</v>
      </c>
      <c r="Z728" s="52" t="str">
        <f t="shared" si="265"/>
        <v>Nein</v>
      </c>
      <c r="AA728" s="52" t="str">
        <f t="shared" si="265"/>
        <v>Nein</v>
      </c>
      <c r="AB728" s="52" t="str">
        <f t="shared" si="265"/>
        <v>Nein</v>
      </c>
      <c r="AC728" s="52" t="str">
        <f t="shared" si="265"/>
        <v>Nein</v>
      </c>
      <c r="AD728" s="52" t="str">
        <f t="shared" si="265"/>
        <v>Nein</v>
      </c>
      <c r="AE728" s="52" t="str">
        <f t="shared" si="265"/>
        <v>Nein</v>
      </c>
      <c r="AF728" s="52" t="str">
        <f t="shared" si="265"/>
        <v>Nein</v>
      </c>
      <c r="AG728" s="61" t="str">
        <f>IF(Q728="Ja",VLOOKUP($Q$2,Plausis!A:E,5,0),IF(R728="Ja",VLOOKUP($R$2,Plausis!A:E,5,0),IF(T728="Ja",VLOOKUP($T$2,Plausis!A:E,5,0),IF(U728="Ja",VLOOKUP($U$2,Plausis!A:E,5,0),IF(AA728="Ja",VLOOKUP($AA$2,Plausis!A:E,5,0),IF(AC728="Ja",VLOOKUP($AC$2,Plausis!A:E,5,0),IF(AD728="Ja",VLOOKUP($AD$2,Plausis!A:E,5,0),"")))))))</f>
        <v/>
      </c>
      <c r="AH728" s="52" t="str">
        <f>IF(Y728="Ja",VLOOKUP($Y$2,Plausis!A:E,5,0),"")</f>
        <v/>
      </c>
      <c r="AI728" s="52" t="str">
        <f t="shared" si="251"/>
        <v>Ja</v>
      </c>
      <c r="AJ728" s="52" t="str">
        <f>IF(S728="Ja",VLOOKUP($S$2,Plausis!A:E,5,0),IF(V728="Ja",VLOOKUP($V$2,Plausis!A:E,5,0),IF(X728="Ja",VLOOKUP($X$2,Plausis!A:E,5,0),"")))</f>
        <v/>
      </c>
      <c r="AL728" s="52" t="s">
        <v>3</v>
      </c>
      <c r="AM728" s="114">
        <v>45531</v>
      </c>
      <c r="AN728" s="52" t="s">
        <v>4467</v>
      </c>
      <c r="AO728" s="52" t="str">
        <f>VLOOKUP(B728,'BAT Grundtabelle'!B:T,19,0)</f>
        <v>ja</v>
      </c>
      <c r="AP728" s="105" t="str">
        <f t="shared" si="252"/>
        <v>3922</v>
      </c>
      <c r="AQ728" s="52" t="str">
        <f t="shared" si="253"/>
        <v>Getränkehandel (nicht Kiosk, Trinkhalle)</v>
      </c>
      <c r="AR728" s="52" t="b">
        <f t="shared" si="266"/>
        <v>0</v>
      </c>
      <c r="AS728" s="52" t="b">
        <f t="shared" si="266"/>
        <v>0</v>
      </c>
      <c r="AT728" s="52" t="b">
        <f t="shared" si="266"/>
        <v>0</v>
      </c>
      <c r="AU728" s="52">
        <f t="shared" si="254"/>
        <v>1</v>
      </c>
      <c r="AW728" s="52" t="b">
        <f t="shared" si="255"/>
        <v>0</v>
      </c>
      <c r="AX728" s="52" t="str">
        <f t="shared" si="256"/>
        <v>Unternehmen</v>
      </c>
      <c r="AY728" s="52" t="b">
        <f t="shared" si="257"/>
        <v>0</v>
      </c>
      <c r="AZ728" s="52" t="str">
        <f t="shared" si="258"/>
        <v>3922</v>
      </c>
      <c r="BA728" s="52" t="str">
        <f>VLOOKUP(A728,'BAT Grundtabelle'!A:U,21,0)</f>
        <v>ja</v>
      </c>
      <c r="BB728" s="52" t="str">
        <f t="shared" si="259"/>
        <v>nein</v>
      </c>
      <c r="BC728" s="52" t="str">
        <f t="shared" si="260"/>
        <v>3922</v>
      </c>
      <c r="BD728" s="52" t="str">
        <f t="shared" si="261"/>
        <v>Getränkehandel (nicht Kiosk, Trinkhalle)</v>
      </c>
      <c r="BE728" s="52" t="str">
        <f t="shared" si="262"/>
        <v>Unternehmen</v>
      </c>
      <c r="BF728" s="52">
        <f t="shared" si="263"/>
        <v>1</v>
      </c>
    </row>
    <row r="729" spans="1:58" hidden="1" x14ac:dyDescent="0.35">
      <c r="A729" s="107" t="s">
        <v>3072</v>
      </c>
      <c r="B729" s="75" t="s">
        <v>1582</v>
      </c>
      <c r="C729" s="52" t="s">
        <v>3</v>
      </c>
      <c r="D729" s="52" t="s">
        <v>3</v>
      </c>
      <c r="E729" s="52" t="s">
        <v>2</v>
      </c>
      <c r="F729" s="52" t="s">
        <v>2</v>
      </c>
      <c r="G729" s="52" t="s">
        <v>2</v>
      </c>
      <c r="H729" s="52" t="s">
        <v>2</v>
      </c>
      <c r="I729" s="52" t="s">
        <v>3</v>
      </c>
      <c r="J729" s="52">
        <v>1</v>
      </c>
      <c r="K729" s="52" t="s">
        <v>2</v>
      </c>
      <c r="L729" s="52" t="s">
        <v>2</v>
      </c>
      <c r="M729" s="52" t="s">
        <v>2</v>
      </c>
      <c r="N729" s="52" t="s">
        <v>3</v>
      </c>
      <c r="P729" s="52" t="s">
        <v>4</v>
      </c>
      <c r="Q729" s="52" t="str">
        <f t="shared" si="265"/>
        <v>Nein</v>
      </c>
      <c r="R729" s="52" t="str">
        <f t="shared" si="265"/>
        <v>Nein</v>
      </c>
      <c r="S729" s="52" t="str">
        <f t="shared" si="265"/>
        <v>Nein</v>
      </c>
      <c r="T729" s="52" t="str">
        <f t="shared" si="265"/>
        <v>Nein</v>
      </c>
      <c r="U729" s="52" t="str">
        <f t="shared" si="265"/>
        <v>Nein</v>
      </c>
      <c r="V729" s="52" t="str">
        <f t="shared" si="265"/>
        <v>Nein</v>
      </c>
      <c r="W729" s="52" t="str">
        <f t="shared" si="265"/>
        <v>Nein</v>
      </c>
      <c r="X729" s="52" t="str">
        <f t="shared" si="265"/>
        <v>Nein</v>
      </c>
      <c r="Y729" s="52" t="str">
        <f t="shared" si="265"/>
        <v>Nein</v>
      </c>
      <c r="Z729" s="52" t="str">
        <f t="shared" si="265"/>
        <v>Nein</v>
      </c>
      <c r="AA729" s="52" t="str">
        <f t="shared" si="265"/>
        <v>Nein</v>
      </c>
      <c r="AB729" s="52" t="str">
        <f t="shared" si="265"/>
        <v>Nein</v>
      </c>
      <c r="AC729" s="52" t="str">
        <f t="shared" si="265"/>
        <v>Nein</v>
      </c>
      <c r="AD729" s="52" t="str">
        <f t="shared" si="265"/>
        <v>Nein</v>
      </c>
      <c r="AE729" s="52" t="str">
        <f t="shared" si="265"/>
        <v>Nein</v>
      </c>
      <c r="AF729" s="52" t="str">
        <f t="shared" si="265"/>
        <v>Nein</v>
      </c>
      <c r="AG729" s="61" t="str">
        <f>IF(Q729="Ja",VLOOKUP($Q$2,Plausis!A:E,5,0),IF(R729="Ja",VLOOKUP($R$2,Plausis!A:E,5,0),IF(T729="Ja",VLOOKUP($T$2,Plausis!A:E,5,0),IF(U729="Ja",VLOOKUP($U$2,Plausis!A:E,5,0),IF(AA729="Ja",VLOOKUP($AA$2,Plausis!A:E,5,0),IF(AC729="Ja",VLOOKUP($AC$2,Plausis!A:E,5,0),IF(AD729="Ja",VLOOKUP($AD$2,Plausis!A:E,5,0),"")))))))</f>
        <v/>
      </c>
      <c r="AH729" s="52" t="str">
        <f>IF(Y729="Ja",VLOOKUP($Y$2,Plausis!A:E,5,0),"")</f>
        <v/>
      </c>
      <c r="AI729" s="52" t="str">
        <f t="shared" si="251"/>
        <v>Ja</v>
      </c>
      <c r="AJ729" s="52" t="str">
        <f>IF(S729="Ja",VLOOKUP($S$2,Plausis!A:E,5,0),IF(V729="Ja",VLOOKUP($V$2,Plausis!A:E,5,0),IF(X729="Ja",VLOOKUP($X$2,Plausis!A:E,5,0),"")))</f>
        <v/>
      </c>
      <c r="AL729" s="52" t="s">
        <v>2</v>
      </c>
      <c r="AM729" s="114">
        <v>45531</v>
      </c>
      <c r="AN729" s="52" t="s">
        <v>4467</v>
      </c>
      <c r="AO729" s="52" t="str">
        <f>VLOOKUP(B729,'BAT Grundtabelle'!B:T,19,0)</f>
        <v>ja</v>
      </c>
      <c r="AP729" s="105" t="str">
        <f t="shared" si="252"/>
        <v>10654</v>
      </c>
      <c r="AQ729" s="52" t="str">
        <f t="shared" si="253"/>
        <v>Getränkeschankanlagenbau</v>
      </c>
      <c r="AR729" s="52" t="b">
        <f t="shared" si="266"/>
        <v>0</v>
      </c>
      <c r="AS729" s="52" t="b">
        <f t="shared" si="266"/>
        <v>0</v>
      </c>
      <c r="AT729" s="52" t="b">
        <f t="shared" si="266"/>
        <v>0</v>
      </c>
      <c r="AU729" s="52">
        <f t="shared" si="254"/>
        <v>1</v>
      </c>
      <c r="AW729" s="52" t="b">
        <f t="shared" si="255"/>
        <v>0</v>
      </c>
      <c r="AX729" s="52" t="str">
        <f t="shared" si="256"/>
        <v>Unternehmen</v>
      </c>
      <c r="AY729" s="52" t="b">
        <f t="shared" si="257"/>
        <v>0</v>
      </c>
      <c r="AZ729" s="52" t="str">
        <f t="shared" si="258"/>
        <v>10654</v>
      </c>
      <c r="BA729" s="52" t="str">
        <f>VLOOKUP(A729,'BAT Grundtabelle'!A:U,21,0)</f>
        <v>ja</v>
      </c>
      <c r="BB729" s="52" t="str">
        <f t="shared" si="259"/>
        <v>nein</v>
      </c>
      <c r="BC729" s="52" t="str">
        <f t="shared" si="260"/>
        <v>10654</v>
      </c>
      <c r="BD729" s="52" t="str">
        <f t="shared" si="261"/>
        <v>Getränkeschankanlagenbau</v>
      </c>
      <c r="BE729" s="52" t="str">
        <f t="shared" si="262"/>
        <v>Unternehmen</v>
      </c>
      <c r="BF729" s="52">
        <f t="shared" si="263"/>
        <v>1</v>
      </c>
    </row>
    <row r="730" spans="1:58" hidden="1" x14ac:dyDescent="0.35">
      <c r="A730" s="107" t="s">
        <v>3073</v>
      </c>
      <c r="B730" s="75" t="s">
        <v>1245</v>
      </c>
      <c r="C730" s="52" t="s">
        <v>3</v>
      </c>
      <c r="D730" s="52" t="s">
        <v>3</v>
      </c>
      <c r="E730" s="52" t="s">
        <v>2</v>
      </c>
      <c r="F730" s="52" t="s">
        <v>2</v>
      </c>
      <c r="G730" s="52" t="s">
        <v>2</v>
      </c>
      <c r="H730" s="52" t="s">
        <v>2</v>
      </c>
      <c r="I730" s="52" t="s">
        <v>3</v>
      </c>
      <c r="J730" s="52">
        <v>1</v>
      </c>
      <c r="K730" s="52" t="s">
        <v>2</v>
      </c>
      <c r="L730" s="52" t="s">
        <v>2</v>
      </c>
      <c r="M730" s="52" t="s">
        <v>2</v>
      </c>
      <c r="N730" s="52" t="s">
        <v>3</v>
      </c>
      <c r="P730" s="52" t="s">
        <v>4</v>
      </c>
      <c r="Q730" s="52" t="str">
        <f t="shared" si="265"/>
        <v>Nein</v>
      </c>
      <c r="R730" s="52" t="str">
        <f t="shared" si="265"/>
        <v>Nein</v>
      </c>
      <c r="S730" s="52" t="str">
        <f t="shared" si="265"/>
        <v>Nein</v>
      </c>
      <c r="T730" s="52" t="str">
        <f t="shared" si="265"/>
        <v>Nein</v>
      </c>
      <c r="U730" s="52" t="str">
        <f t="shared" si="265"/>
        <v>Nein</v>
      </c>
      <c r="V730" s="52" t="str">
        <f t="shared" si="265"/>
        <v>Nein</v>
      </c>
      <c r="W730" s="52" t="str">
        <f t="shared" si="265"/>
        <v>Nein</v>
      </c>
      <c r="X730" s="52" t="str">
        <f t="shared" si="265"/>
        <v>Nein</v>
      </c>
      <c r="Y730" s="52" t="str">
        <f t="shared" si="265"/>
        <v>Nein</v>
      </c>
      <c r="Z730" s="52" t="str">
        <f t="shared" si="265"/>
        <v>Nein</v>
      </c>
      <c r="AA730" s="52" t="str">
        <f t="shared" si="265"/>
        <v>Nein</v>
      </c>
      <c r="AB730" s="52" t="str">
        <f t="shared" si="265"/>
        <v>Nein</v>
      </c>
      <c r="AC730" s="52" t="str">
        <f t="shared" si="265"/>
        <v>Nein</v>
      </c>
      <c r="AD730" s="52" t="str">
        <f t="shared" si="265"/>
        <v>Nein</v>
      </c>
      <c r="AE730" s="52" t="str">
        <f t="shared" si="265"/>
        <v>Nein</v>
      </c>
      <c r="AF730" s="52" t="str">
        <f t="shared" si="265"/>
        <v>Nein</v>
      </c>
      <c r="AG730" s="61" t="str">
        <f>IF(Q730="Ja",VLOOKUP($Q$2,Plausis!A:E,5,0),IF(R730="Ja",VLOOKUP($R$2,Plausis!A:E,5,0),IF(T730="Ja",VLOOKUP($T$2,Plausis!A:E,5,0),IF(U730="Ja",VLOOKUP($U$2,Plausis!A:E,5,0),IF(AA730="Ja",VLOOKUP($AA$2,Plausis!A:E,5,0),IF(AC730="Ja",VLOOKUP($AC$2,Plausis!A:E,5,0),IF(AD730="Ja",VLOOKUP($AD$2,Plausis!A:E,5,0),"")))))))</f>
        <v/>
      </c>
      <c r="AH730" s="52" t="str">
        <f>IF(Y730="Ja",VLOOKUP($Y$2,Plausis!A:E,5,0),"")</f>
        <v/>
      </c>
      <c r="AI730" s="52" t="str">
        <f t="shared" si="251"/>
        <v>Ja</v>
      </c>
      <c r="AJ730" s="52" t="str">
        <f>IF(S730="Ja",VLOOKUP($S$2,Plausis!A:E,5,0),IF(V730="Ja",VLOOKUP($V$2,Plausis!A:E,5,0),IF(X730="Ja",VLOOKUP($X$2,Plausis!A:E,5,0),"")))</f>
        <v/>
      </c>
      <c r="AL730" s="52" t="s">
        <v>2</v>
      </c>
      <c r="AM730" s="114">
        <v>45531</v>
      </c>
      <c r="AN730" s="52" t="s">
        <v>4467</v>
      </c>
      <c r="AO730" s="52" t="str">
        <f>VLOOKUP(B730,'BAT Grundtabelle'!B:T,19,0)</f>
        <v>ja</v>
      </c>
      <c r="AP730" s="105" t="str">
        <f t="shared" si="252"/>
        <v>10655</v>
      </c>
      <c r="AQ730" s="52" t="str">
        <f t="shared" si="253"/>
        <v>Getränkestand</v>
      </c>
      <c r="AR730" s="52" t="b">
        <f t="shared" si="266"/>
        <v>0</v>
      </c>
      <c r="AS730" s="52" t="b">
        <f t="shared" si="266"/>
        <v>0</v>
      </c>
      <c r="AT730" s="52" t="b">
        <f t="shared" si="266"/>
        <v>0</v>
      </c>
      <c r="AU730" s="52">
        <f t="shared" si="254"/>
        <v>1</v>
      </c>
      <c r="AW730" s="52" t="b">
        <f t="shared" si="255"/>
        <v>0</v>
      </c>
      <c r="AX730" s="52" t="str">
        <f t="shared" si="256"/>
        <v>Unternehmen</v>
      </c>
      <c r="AY730" s="52" t="b">
        <f t="shared" si="257"/>
        <v>0</v>
      </c>
      <c r="AZ730" s="52" t="str">
        <f t="shared" si="258"/>
        <v>10655</v>
      </c>
      <c r="BA730" s="52" t="str">
        <f>VLOOKUP(A730,'BAT Grundtabelle'!A:U,21,0)</f>
        <v>ja</v>
      </c>
      <c r="BB730" s="52" t="str">
        <f t="shared" si="259"/>
        <v>nein</v>
      </c>
      <c r="BC730" s="52" t="str">
        <f t="shared" si="260"/>
        <v>10655</v>
      </c>
      <c r="BD730" s="52" t="str">
        <f t="shared" si="261"/>
        <v>Getränkestand</v>
      </c>
      <c r="BE730" s="52" t="str">
        <f t="shared" si="262"/>
        <v>Unternehmen</v>
      </c>
      <c r="BF730" s="52">
        <f t="shared" si="263"/>
        <v>1</v>
      </c>
    </row>
    <row r="731" spans="1:58" hidden="1" x14ac:dyDescent="0.35">
      <c r="A731" s="107" t="s">
        <v>3074</v>
      </c>
      <c r="B731" s="75" t="s">
        <v>1246</v>
      </c>
      <c r="C731" s="52" t="s">
        <v>3</v>
      </c>
      <c r="D731" s="52" t="s">
        <v>3</v>
      </c>
      <c r="E731" s="52" t="s">
        <v>2</v>
      </c>
      <c r="F731" s="52" t="s">
        <v>2</v>
      </c>
      <c r="G731" s="52" t="s">
        <v>2</v>
      </c>
      <c r="H731" s="52" t="s">
        <v>2</v>
      </c>
      <c r="I731" s="52" t="s">
        <v>3</v>
      </c>
      <c r="J731" s="52">
        <v>1</v>
      </c>
      <c r="K731" s="52" t="s">
        <v>2</v>
      </c>
      <c r="L731" s="52" t="s">
        <v>2</v>
      </c>
      <c r="M731" s="52" t="s">
        <v>2</v>
      </c>
      <c r="N731" s="52" t="s">
        <v>3</v>
      </c>
      <c r="P731" s="52" t="s">
        <v>4</v>
      </c>
      <c r="Q731" s="52" t="str">
        <f t="shared" si="265"/>
        <v>Nein</v>
      </c>
      <c r="R731" s="52" t="str">
        <f t="shared" si="265"/>
        <v>Nein</v>
      </c>
      <c r="S731" s="52" t="str">
        <f t="shared" si="265"/>
        <v>Nein</v>
      </c>
      <c r="T731" s="52" t="str">
        <f t="shared" si="265"/>
        <v>Nein</v>
      </c>
      <c r="U731" s="52" t="str">
        <f t="shared" si="265"/>
        <v>Nein</v>
      </c>
      <c r="V731" s="52" t="str">
        <f t="shared" si="265"/>
        <v>Nein</v>
      </c>
      <c r="W731" s="52" t="str">
        <f t="shared" si="265"/>
        <v>Nein</v>
      </c>
      <c r="X731" s="52" t="str">
        <f t="shared" si="265"/>
        <v>Nein</v>
      </c>
      <c r="Y731" s="52" t="str">
        <f t="shared" si="265"/>
        <v>Nein</v>
      </c>
      <c r="Z731" s="52" t="str">
        <f t="shared" si="265"/>
        <v>Nein</v>
      </c>
      <c r="AA731" s="52" t="str">
        <f t="shared" si="265"/>
        <v>Nein</v>
      </c>
      <c r="AB731" s="52" t="str">
        <f t="shared" si="265"/>
        <v>Nein</v>
      </c>
      <c r="AC731" s="52" t="str">
        <f t="shared" si="265"/>
        <v>Nein</v>
      </c>
      <c r="AD731" s="52" t="str">
        <f t="shared" si="265"/>
        <v>Nein</v>
      </c>
      <c r="AE731" s="52" t="str">
        <f t="shared" si="265"/>
        <v>Nein</v>
      </c>
      <c r="AF731" s="52" t="str">
        <f t="shared" si="265"/>
        <v>Nein</v>
      </c>
      <c r="AG731" s="61" t="str">
        <f>IF(Q731="Ja",VLOOKUP($Q$2,Plausis!A:E,5,0),IF(R731="Ja",VLOOKUP($R$2,Plausis!A:E,5,0),IF(T731="Ja",VLOOKUP($T$2,Plausis!A:E,5,0),IF(U731="Ja",VLOOKUP($U$2,Plausis!A:E,5,0),IF(AA731="Ja",VLOOKUP($AA$2,Plausis!A:E,5,0),IF(AC731="Ja",VLOOKUP($AC$2,Plausis!A:E,5,0),IF(AD731="Ja",VLOOKUP($AD$2,Plausis!A:E,5,0),"")))))))</f>
        <v/>
      </c>
      <c r="AH731" s="52" t="str">
        <f>IF(Y731="Ja",VLOOKUP($Y$2,Plausis!A:E,5,0),"")</f>
        <v/>
      </c>
      <c r="AI731" s="52" t="str">
        <f t="shared" si="251"/>
        <v>Ja</v>
      </c>
      <c r="AJ731" s="52" t="str">
        <f>IF(S731="Ja",VLOOKUP($S$2,Plausis!A:E,5,0),IF(V731="Ja",VLOOKUP($V$2,Plausis!A:E,5,0),IF(X731="Ja",VLOOKUP($X$2,Plausis!A:E,5,0),"")))</f>
        <v/>
      </c>
      <c r="AL731" s="52" t="s">
        <v>2</v>
      </c>
      <c r="AM731" s="114">
        <v>45531</v>
      </c>
      <c r="AN731" s="52" t="s">
        <v>4467</v>
      </c>
      <c r="AO731" s="52" t="str">
        <f>VLOOKUP(B731,'BAT Grundtabelle'!B:T,19,0)</f>
        <v>ja</v>
      </c>
      <c r="AP731" s="105" t="str">
        <f t="shared" si="252"/>
        <v>10656</v>
      </c>
      <c r="AQ731" s="52" t="str">
        <f t="shared" si="253"/>
        <v>Getränkestand im Freien</v>
      </c>
      <c r="AR731" s="52" t="b">
        <f t="shared" si="266"/>
        <v>0</v>
      </c>
      <c r="AS731" s="52" t="b">
        <f t="shared" si="266"/>
        <v>0</v>
      </c>
      <c r="AT731" s="52" t="b">
        <f t="shared" si="266"/>
        <v>0</v>
      </c>
      <c r="AU731" s="52">
        <f t="shared" si="254"/>
        <v>1</v>
      </c>
      <c r="AW731" s="52" t="b">
        <f t="shared" si="255"/>
        <v>0</v>
      </c>
      <c r="AX731" s="52" t="str">
        <f t="shared" si="256"/>
        <v>Unternehmen</v>
      </c>
      <c r="AY731" s="52" t="b">
        <f t="shared" si="257"/>
        <v>0</v>
      </c>
      <c r="AZ731" s="52" t="str">
        <f t="shared" si="258"/>
        <v>10656</v>
      </c>
      <c r="BA731" s="52" t="str">
        <f>VLOOKUP(A731,'BAT Grundtabelle'!A:U,21,0)</f>
        <v>ja</v>
      </c>
      <c r="BB731" s="52" t="str">
        <f t="shared" si="259"/>
        <v>nein</v>
      </c>
      <c r="BC731" s="52" t="str">
        <f t="shared" si="260"/>
        <v>10656</v>
      </c>
      <c r="BD731" s="52" t="str">
        <f t="shared" si="261"/>
        <v>Getränkestand im Freien</v>
      </c>
      <c r="BE731" s="52" t="str">
        <f t="shared" si="262"/>
        <v>Unternehmen</v>
      </c>
      <c r="BF731" s="52">
        <f t="shared" si="263"/>
        <v>1</v>
      </c>
    </row>
    <row r="732" spans="1:58" hidden="1" x14ac:dyDescent="0.35">
      <c r="A732" s="107" t="s">
        <v>3075</v>
      </c>
      <c r="B732" s="75" t="s">
        <v>1147</v>
      </c>
      <c r="C732" s="52" t="s">
        <v>3</v>
      </c>
      <c r="D732" s="52" t="s">
        <v>3</v>
      </c>
      <c r="E732" s="52" t="s">
        <v>2</v>
      </c>
      <c r="F732" s="52" t="s">
        <v>2</v>
      </c>
      <c r="G732" s="52" t="s">
        <v>2</v>
      </c>
      <c r="H732" s="52" t="s">
        <v>2</v>
      </c>
      <c r="I732" s="52" t="s">
        <v>3</v>
      </c>
      <c r="J732" s="52">
        <v>1</v>
      </c>
      <c r="K732" s="52" t="s">
        <v>2</v>
      </c>
      <c r="L732" s="52" t="s">
        <v>2</v>
      </c>
      <c r="M732" s="52" t="s">
        <v>2</v>
      </c>
      <c r="N732" s="52" t="s">
        <v>3</v>
      </c>
      <c r="P732" s="52" t="s">
        <v>4</v>
      </c>
      <c r="Q732" s="52" t="str">
        <f t="shared" si="265"/>
        <v>Nein</v>
      </c>
      <c r="R732" s="52" t="str">
        <f t="shared" si="265"/>
        <v>Nein</v>
      </c>
      <c r="S732" s="52" t="str">
        <f t="shared" si="265"/>
        <v>Nein</v>
      </c>
      <c r="T732" s="52" t="str">
        <f t="shared" si="265"/>
        <v>Nein</v>
      </c>
      <c r="U732" s="52" t="str">
        <f t="shared" si="265"/>
        <v>Nein</v>
      </c>
      <c r="V732" s="52" t="str">
        <f t="shared" si="265"/>
        <v>Nein</v>
      </c>
      <c r="W732" s="52" t="str">
        <f t="shared" si="265"/>
        <v>Nein</v>
      </c>
      <c r="X732" s="52" t="str">
        <f t="shared" si="265"/>
        <v>Nein</v>
      </c>
      <c r="Y732" s="52" t="str">
        <f t="shared" si="265"/>
        <v>Nein</v>
      </c>
      <c r="Z732" s="52" t="str">
        <f t="shared" si="265"/>
        <v>Nein</v>
      </c>
      <c r="AA732" s="52" t="str">
        <f t="shared" si="265"/>
        <v>Nein</v>
      </c>
      <c r="AB732" s="52" t="str">
        <f t="shared" si="265"/>
        <v>Nein</v>
      </c>
      <c r="AC732" s="52" t="str">
        <f t="shared" si="265"/>
        <v>Nein</v>
      </c>
      <c r="AD732" s="52" t="str">
        <f t="shared" si="265"/>
        <v>Nein</v>
      </c>
      <c r="AE732" s="52" t="str">
        <f t="shared" si="265"/>
        <v>Nein</v>
      </c>
      <c r="AF732" s="52" t="str">
        <f t="shared" si="265"/>
        <v>Nein</v>
      </c>
      <c r="AG732" s="61" t="str">
        <f>IF(Q732="Ja",VLOOKUP($Q$2,Plausis!A:E,5,0),IF(R732="Ja",VLOOKUP($R$2,Plausis!A:E,5,0),IF(T732="Ja",VLOOKUP($T$2,Plausis!A:E,5,0),IF(U732="Ja",VLOOKUP($U$2,Plausis!A:E,5,0),IF(AA732="Ja",VLOOKUP($AA$2,Plausis!A:E,5,0),IF(AC732="Ja",VLOOKUP($AC$2,Plausis!A:E,5,0),IF(AD732="Ja",VLOOKUP($AD$2,Plausis!A:E,5,0),"")))))))</f>
        <v/>
      </c>
      <c r="AH732" s="52" t="str">
        <f>IF(Y732="Ja",VLOOKUP($Y$2,Plausis!A:E,5,0),"")</f>
        <v/>
      </c>
      <c r="AI732" s="52" t="str">
        <f t="shared" si="251"/>
        <v>Ja</v>
      </c>
      <c r="AJ732" s="52" t="str">
        <f>IF(S732="Ja",VLOOKUP($S$2,Plausis!A:E,5,0),IF(V732="Ja",VLOOKUP($V$2,Plausis!A:E,5,0),IF(X732="Ja",VLOOKUP($X$2,Plausis!A:E,5,0),"")))</f>
        <v/>
      </c>
      <c r="AL732" s="52" t="s">
        <v>3</v>
      </c>
      <c r="AM732" s="114">
        <v>45531</v>
      </c>
      <c r="AN732" s="52" t="s">
        <v>4467</v>
      </c>
      <c r="AO732" s="52" t="str">
        <f>VLOOKUP(B732,'BAT Grundtabelle'!B:T,19,0)</f>
        <v>ja</v>
      </c>
      <c r="AP732" s="105" t="str">
        <f t="shared" si="252"/>
        <v>10657</v>
      </c>
      <c r="AQ732" s="52" t="str">
        <f t="shared" si="253"/>
        <v>Getränkevertrieb</v>
      </c>
      <c r="AR732" s="52" t="b">
        <f t="shared" si="266"/>
        <v>0</v>
      </c>
      <c r="AS732" s="52" t="b">
        <f t="shared" si="266"/>
        <v>0</v>
      </c>
      <c r="AT732" s="52" t="b">
        <f t="shared" si="266"/>
        <v>0</v>
      </c>
      <c r="AU732" s="52">
        <f t="shared" si="254"/>
        <v>1</v>
      </c>
      <c r="AW732" s="52" t="b">
        <f t="shared" si="255"/>
        <v>0</v>
      </c>
      <c r="AX732" s="52" t="str">
        <f t="shared" si="256"/>
        <v>Unternehmen</v>
      </c>
      <c r="AY732" s="52" t="b">
        <f t="shared" si="257"/>
        <v>0</v>
      </c>
      <c r="AZ732" s="52" t="str">
        <f t="shared" si="258"/>
        <v>10657</v>
      </c>
      <c r="BA732" s="52" t="str">
        <f>VLOOKUP(A732,'BAT Grundtabelle'!A:U,21,0)</f>
        <v>ja</v>
      </c>
      <c r="BB732" s="52" t="str">
        <f t="shared" si="259"/>
        <v>nein</v>
      </c>
      <c r="BC732" s="52" t="str">
        <f t="shared" si="260"/>
        <v>10657</v>
      </c>
      <c r="BD732" s="52" t="str">
        <f t="shared" si="261"/>
        <v>Getränkevertrieb</v>
      </c>
      <c r="BE732" s="52" t="str">
        <f t="shared" si="262"/>
        <v>Unternehmen</v>
      </c>
      <c r="BF732" s="52">
        <f t="shared" si="263"/>
        <v>1</v>
      </c>
    </row>
    <row r="733" spans="1:58" hidden="1" x14ac:dyDescent="0.35">
      <c r="A733" s="107" t="s">
        <v>3076</v>
      </c>
      <c r="B733" s="75" t="s">
        <v>415</v>
      </c>
      <c r="C733" s="52" t="s">
        <v>3</v>
      </c>
      <c r="D733" s="52" t="s">
        <v>3</v>
      </c>
      <c r="E733" s="52" t="s">
        <v>2</v>
      </c>
      <c r="F733" s="52" t="s">
        <v>2</v>
      </c>
      <c r="G733" s="52" t="s">
        <v>2</v>
      </c>
      <c r="H733" s="52" t="s">
        <v>2</v>
      </c>
      <c r="I733" s="52" t="s">
        <v>3</v>
      </c>
      <c r="J733" s="52">
        <v>1</v>
      </c>
      <c r="K733" s="52" t="s">
        <v>2</v>
      </c>
      <c r="L733" s="52" t="s">
        <v>2</v>
      </c>
      <c r="M733" s="52" t="s">
        <v>2</v>
      </c>
      <c r="N733" s="52" t="s">
        <v>3</v>
      </c>
      <c r="P733" s="52" t="s">
        <v>4</v>
      </c>
      <c r="Q733" s="52" t="str">
        <f t="shared" ref="Q733:AF742" si="267">IF(ISERROR(FIND(Q$2,$P733,1)),"Nein","Ja")</f>
        <v>Nein</v>
      </c>
      <c r="R733" s="52" t="str">
        <f t="shared" si="267"/>
        <v>Nein</v>
      </c>
      <c r="S733" s="52" t="str">
        <f t="shared" si="267"/>
        <v>Nein</v>
      </c>
      <c r="T733" s="52" t="str">
        <f t="shared" si="267"/>
        <v>Nein</v>
      </c>
      <c r="U733" s="52" t="str">
        <f t="shared" si="267"/>
        <v>Nein</v>
      </c>
      <c r="V733" s="52" t="str">
        <f t="shared" si="267"/>
        <v>Nein</v>
      </c>
      <c r="W733" s="52" t="str">
        <f t="shared" si="267"/>
        <v>Nein</v>
      </c>
      <c r="X733" s="52" t="str">
        <f t="shared" si="267"/>
        <v>Nein</v>
      </c>
      <c r="Y733" s="52" t="str">
        <f t="shared" si="267"/>
        <v>Nein</v>
      </c>
      <c r="Z733" s="52" t="str">
        <f t="shared" si="267"/>
        <v>Nein</v>
      </c>
      <c r="AA733" s="52" t="str">
        <f t="shared" si="267"/>
        <v>Nein</v>
      </c>
      <c r="AB733" s="52" t="str">
        <f t="shared" si="267"/>
        <v>Nein</v>
      </c>
      <c r="AC733" s="52" t="str">
        <f t="shared" si="267"/>
        <v>Nein</v>
      </c>
      <c r="AD733" s="52" t="str">
        <f t="shared" si="267"/>
        <v>Nein</v>
      </c>
      <c r="AE733" s="52" t="str">
        <f t="shared" si="267"/>
        <v>Nein</v>
      </c>
      <c r="AF733" s="52" t="str">
        <f t="shared" si="267"/>
        <v>Nein</v>
      </c>
      <c r="AG733" s="61" t="str">
        <f>IF(Q733="Ja",VLOOKUP($Q$2,Plausis!A:E,5,0),IF(R733="Ja",VLOOKUP($R$2,Plausis!A:E,5,0),IF(T733="Ja",VLOOKUP($T$2,Plausis!A:E,5,0),IF(U733="Ja",VLOOKUP($U$2,Plausis!A:E,5,0),IF(AA733="Ja",VLOOKUP($AA$2,Plausis!A:E,5,0),IF(AC733="Ja",VLOOKUP($AC$2,Plausis!A:E,5,0),IF(AD733="Ja",VLOOKUP($AD$2,Plausis!A:E,5,0),"")))))))</f>
        <v/>
      </c>
      <c r="AH733" s="52" t="str">
        <f>IF(Y733="Ja",VLOOKUP($Y$2,Plausis!A:E,5,0),"")</f>
        <v/>
      </c>
      <c r="AI733" s="52" t="str">
        <f t="shared" si="251"/>
        <v>Ja</v>
      </c>
      <c r="AJ733" s="52" t="str">
        <f>IF(S733="Ja",VLOOKUP($S$2,Plausis!A:E,5,0),IF(V733="Ja",VLOOKUP($V$2,Plausis!A:E,5,0),IF(X733="Ja",VLOOKUP($X$2,Plausis!A:E,5,0),"")))</f>
        <v/>
      </c>
      <c r="AL733" s="52" t="s">
        <v>2</v>
      </c>
      <c r="AM733" s="114">
        <v>45531</v>
      </c>
      <c r="AN733" s="52" t="s">
        <v>4467</v>
      </c>
      <c r="AO733" s="52" t="str">
        <f>VLOOKUP(B733,'BAT Grundtabelle'!B:T,19,0)</f>
        <v>ja</v>
      </c>
      <c r="AP733" s="105" t="str">
        <f t="shared" si="252"/>
        <v>10658</v>
      </c>
      <c r="AQ733" s="52" t="str">
        <f t="shared" si="253"/>
        <v>Getränkewagen (Schausteller)</v>
      </c>
      <c r="AR733" s="52" t="b">
        <f t="shared" si="266"/>
        <v>0</v>
      </c>
      <c r="AS733" s="52" t="b">
        <f t="shared" si="266"/>
        <v>0</v>
      </c>
      <c r="AT733" s="52" t="b">
        <f t="shared" si="266"/>
        <v>0</v>
      </c>
      <c r="AU733" s="52">
        <f t="shared" si="254"/>
        <v>1</v>
      </c>
      <c r="AW733" s="52" t="b">
        <f t="shared" si="255"/>
        <v>0</v>
      </c>
      <c r="AX733" s="52" t="str">
        <f t="shared" si="256"/>
        <v>Unternehmen</v>
      </c>
      <c r="AY733" s="52" t="b">
        <f t="shared" si="257"/>
        <v>0</v>
      </c>
      <c r="AZ733" s="52" t="str">
        <f t="shared" si="258"/>
        <v>10658</v>
      </c>
      <c r="BA733" s="52" t="str">
        <f>VLOOKUP(A733,'BAT Grundtabelle'!A:U,21,0)</f>
        <v>ja</v>
      </c>
      <c r="BB733" s="52" t="str">
        <f t="shared" si="259"/>
        <v>nein</v>
      </c>
      <c r="BC733" s="52" t="str">
        <f t="shared" si="260"/>
        <v>10658</v>
      </c>
      <c r="BD733" s="52" t="str">
        <f t="shared" si="261"/>
        <v>Getränkewagen (Schausteller)</v>
      </c>
      <c r="BE733" s="52" t="str">
        <f t="shared" si="262"/>
        <v>Unternehmen</v>
      </c>
      <c r="BF733" s="52">
        <f t="shared" si="263"/>
        <v>1</v>
      </c>
    </row>
    <row r="734" spans="1:58" hidden="1" x14ac:dyDescent="0.35">
      <c r="A734" s="107" t="s">
        <v>3077</v>
      </c>
      <c r="B734" s="75" t="s">
        <v>462</v>
      </c>
      <c r="C734" s="52" t="s">
        <v>3</v>
      </c>
      <c r="D734" s="52" t="s">
        <v>3</v>
      </c>
      <c r="E734" s="52" t="s">
        <v>2</v>
      </c>
      <c r="F734" s="52" t="s">
        <v>2</v>
      </c>
      <c r="G734" s="52" t="s">
        <v>2</v>
      </c>
      <c r="H734" s="52" t="s">
        <v>2</v>
      </c>
      <c r="I734" s="52" t="s">
        <v>3</v>
      </c>
      <c r="J734" s="52">
        <v>1</v>
      </c>
      <c r="K734" s="52" t="s">
        <v>2</v>
      </c>
      <c r="L734" s="52" t="s">
        <v>2</v>
      </c>
      <c r="M734" s="52" t="s">
        <v>2</v>
      </c>
      <c r="N734" s="52" t="s">
        <v>3</v>
      </c>
      <c r="P734" s="52" t="s">
        <v>4</v>
      </c>
      <c r="Q734" s="52" t="str">
        <f t="shared" si="267"/>
        <v>Nein</v>
      </c>
      <c r="R734" s="52" t="str">
        <f t="shared" si="267"/>
        <v>Nein</v>
      </c>
      <c r="S734" s="52" t="str">
        <f t="shared" si="267"/>
        <v>Nein</v>
      </c>
      <c r="T734" s="52" t="str">
        <f t="shared" si="267"/>
        <v>Nein</v>
      </c>
      <c r="U734" s="52" t="str">
        <f t="shared" si="267"/>
        <v>Nein</v>
      </c>
      <c r="V734" s="52" t="str">
        <f t="shared" si="267"/>
        <v>Nein</v>
      </c>
      <c r="W734" s="52" t="str">
        <f t="shared" si="267"/>
        <v>Nein</v>
      </c>
      <c r="X734" s="52" t="str">
        <f t="shared" si="267"/>
        <v>Nein</v>
      </c>
      <c r="Y734" s="52" t="str">
        <f t="shared" si="267"/>
        <v>Nein</v>
      </c>
      <c r="Z734" s="52" t="str">
        <f t="shared" si="267"/>
        <v>Nein</v>
      </c>
      <c r="AA734" s="52" t="str">
        <f t="shared" si="267"/>
        <v>Nein</v>
      </c>
      <c r="AB734" s="52" t="str">
        <f t="shared" si="267"/>
        <v>Nein</v>
      </c>
      <c r="AC734" s="52" t="str">
        <f t="shared" si="267"/>
        <v>Nein</v>
      </c>
      <c r="AD734" s="52" t="str">
        <f t="shared" si="267"/>
        <v>Nein</v>
      </c>
      <c r="AE734" s="52" t="str">
        <f t="shared" si="267"/>
        <v>Nein</v>
      </c>
      <c r="AF734" s="52" t="str">
        <f t="shared" si="267"/>
        <v>Nein</v>
      </c>
      <c r="AG734" s="61" t="str">
        <f>IF(Q734="Ja",VLOOKUP($Q$2,Plausis!A:E,5,0),IF(R734="Ja",VLOOKUP($R$2,Plausis!A:E,5,0),IF(T734="Ja",VLOOKUP($T$2,Plausis!A:E,5,0),IF(U734="Ja",VLOOKUP($U$2,Plausis!A:E,5,0),IF(AA734="Ja",VLOOKUP($AA$2,Plausis!A:E,5,0),IF(AC734="Ja",VLOOKUP($AC$2,Plausis!A:E,5,0),IF(AD734="Ja",VLOOKUP($AD$2,Plausis!A:E,5,0),"")))))))</f>
        <v/>
      </c>
      <c r="AH734" s="52" t="str">
        <f>IF(Y734="Ja",VLOOKUP($Y$2,Plausis!A:E,5,0),"")</f>
        <v/>
      </c>
      <c r="AI734" s="52" t="str">
        <f t="shared" si="251"/>
        <v>Ja</v>
      </c>
      <c r="AJ734" s="52" t="str">
        <f>IF(S734="Ja",VLOOKUP($S$2,Plausis!A:E,5,0),IF(V734="Ja",VLOOKUP($V$2,Plausis!A:E,5,0),IF(X734="Ja",VLOOKUP($X$2,Plausis!A:E,5,0),"")))</f>
        <v/>
      </c>
      <c r="AL734" s="52" t="s">
        <v>3</v>
      </c>
      <c r="AM734" s="114">
        <v>45531</v>
      </c>
      <c r="AN734" s="52" t="s">
        <v>4467</v>
      </c>
      <c r="AO734" s="52" t="str">
        <f>VLOOKUP(B734,'BAT Grundtabelle'!B:T,19,0)</f>
        <v>ja</v>
      </c>
      <c r="AP734" s="105" t="str">
        <f t="shared" si="252"/>
        <v>10659</v>
      </c>
      <c r="AQ734" s="52" t="str">
        <f t="shared" si="253"/>
        <v>Getreidehandel</v>
      </c>
      <c r="AR734" s="52" t="b">
        <f t="shared" si="266"/>
        <v>0</v>
      </c>
      <c r="AS734" s="52" t="b">
        <f t="shared" si="266"/>
        <v>0</v>
      </c>
      <c r="AT734" s="52" t="b">
        <f t="shared" si="266"/>
        <v>0</v>
      </c>
      <c r="AU734" s="52">
        <f t="shared" si="254"/>
        <v>1</v>
      </c>
      <c r="AW734" s="52" t="b">
        <f t="shared" si="255"/>
        <v>0</v>
      </c>
      <c r="AX734" s="52" t="str">
        <f t="shared" si="256"/>
        <v>Unternehmen</v>
      </c>
      <c r="AY734" s="52" t="b">
        <f t="shared" si="257"/>
        <v>0</v>
      </c>
      <c r="AZ734" s="52" t="str">
        <f t="shared" si="258"/>
        <v>10659</v>
      </c>
      <c r="BA734" s="52" t="str">
        <f>VLOOKUP(A734,'BAT Grundtabelle'!A:U,21,0)</f>
        <v>ja</v>
      </c>
      <c r="BB734" s="52" t="str">
        <f t="shared" si="259"/>
        <v>nein</v>
      </c>
      <c r="BC734" s="52" t="str">
        <f t="shared" si="260"/>
        <v>10659</v>
      </c>
      <c r="BD734" s="52" t="str">
        <f t="shared" si="261"/>
        <v>Getreidehandel</v>
      </c>
      <c r="BE734" s="52" t="str">
        <f t="shared" si="262"/>
        <v>Unternehmen</v>
      </c>
      <c r="BF734" s="52">
        <f t="shared" si="263"/>
        <v>1</v>
      </c>
    </row>
    <row r="735" spans="1:58" hidden="1" x14ac:dyDescent="0.35">
      <c r="A735" s="107" t="s">
        <v>3078</v>
      </c>
      <c r="B735" s="75" t="s">
        <v>385</v>
      </c>
      <c r="C735" s="52" t="s">
        <v>3</v>
      </c>
      <c r="D735" s="52" t="s">
        <v>3</v>
      </c>
      <c r="E735" s="52" t="s">
        <v>2</v>
      </c>
      <c r="F735" s="52" t="s">
        <v>2</v>
      </c>
      <c r="G735" s="52" t="s">
        <v>2</v>
      </c>
      <c r="H735" s="52" t="s">
        <v>2</v>
      </c>
      <c r="I735" s="52" t="s">
        <v>3</v>
      </c>
      <c r="J735" s="52">
        <v>1</v>
      </c>
      <c r="K735" s="52" t="s">
        <v>2</v>
      </c>
      <c r="L735" s="52" t="s">
        <v>2</v>
      </c>
      <c r="M735" s="52" t="s">
        <v>2</v>
      </c>
      <c r="N735" s="52" t="s">
        <v>3</v>
      </c>
      <c r="P735" s="52" t="s">
        <v>4</v>
      </c>
      <c r="Q735" s="52" t="str">
        <f t="shared" si="267"/>
        <v>Nein</v>
      </c>
      <c r="R735" s="52" t="str">
        <f t="shared" si="267"/>
        <v>Nein</v>
      </c>
      <c r="S735" s="52" t="str">
        <f t="shared" si="267"/>
        <v>Nein</v>
      </c>
      <c r="T735" s="52" t="str">
        <f t="shared" si="267"/>
        <v>Nein</v>
      </c>
      <c r="U735" s="52" t="str">
        <f t="shared" si="267"/>
        <v>Nein</v>
      </c>
      <c r="V735" s="52" t="str">
        <f t="shared" si="267"/>
        <v>Nein</v>
      </c>
      <c r="W735" s="52" t="str">
        <f t="shared" si="267"/>
        <v>Nein</v>
      </c>
      <c r="X735" s="52" t="str">
        <f t="shared" si="267"/>
        <v>Nein</v>
      </c>
      <c r="Y735" s="52" t="str">
        <f t="shared" si="267"/>
        <v>Nein</v>
      </c>
      <c r="Z735" s="52" t="str">
        <f t="shared" si="267"/>
        <v>Nein</v>
      </c>
      <c r="AA735" s="52" t="str">
        <f t="shared" si="267"/>
        <v>Nein</v>
      </c>
      <c r="AB735" s="52" t="str">
        <f t="shared" si="267"/>
        <v>Nein</v>
      </c>
      <c r="AC735" s="52" t="str">
        <f t="shared" si="267"/>
        <v>Nein</v>
      </c>
      <c r="AD735" s="52" t="str">
        <f t="shared" si="267"/>
        <v>Nein</v>
      </c>
      <c r="AE735" s="52" t="str">
        <f t="shared" si="267"/>
        <v>Nein</v>
      </c>
      <c r="AF735" s="52" t="str">
        <f t="shared" si="267"/>
        <v>Nein</v>
      </c>
      <c r="AG735" s="61" t="str">
        <f>IF(Q735="Ja",VLOOKUP($Q$2,Plausis!A:E,5,0),IF(R735="Ja",VLOOKUP($R$2,Plausis!A:E,5,0),IF(T735="Ja",VLOOKUP($T$2,Plausis!A:E,5,0),IF(U735="Ja",VLOOKUP($U$2,Plausis!A:E,5,0),IF(AA735="Ja",VLOOKUP($AA$2,Plausis!A:E,5,0),IF(AC735="Ja",VLOOKUP($AC$2,Plausis!A:E,5,0),IF(AD735="Ja",VLOOKUP($AD$2,Plausis!A:E,5,0),"")))))))</f>
        <v/>
      </c>
      <c r="AH735" s="52" t="str">
        <f>IF(Y735="Ja",VLOOKUP($Y$2,Plausis!A:E,5,0),"")</f>
        <v/>
      </c>
      <c r="AI735" s="52" t="str">
        <f t="shared" si="251"/>
        <v>Ja</v>
      </c>
      <c r="AJ735" s="52" t="str">
        <f>IF(S735="Ja",VLOOKUP($S$2,Plausis!A:E,5,0),IF(V735="Ja",VLOOKUP($V$2,Plausis!A:E,5,0),IF(X735="Ja",VLOOKUP($X$2,Plausis!A:E,5,0),"")))</f>
        <v/>
      </c>
      <c r="AL735" s="52" t="s">
        <v>3</v>
      </c>
      <c r="AM735" s="114">
        <v>45531</v>
      </c>
      <c r="AN735" s="52" t="s">
        <v>4467</v>
      </c>
      <c r="AO735" s="52" t="str">
        <f>VLOOKUP(B735,'BAT Grundtabelle'!B:T,19,0)</f>
        <v>ja</v>
      </c>
      <c r="AP735" s="105" t="str">
        <f t="shared" si="252"/>
        <v>10660</v>
      </c>
      <c r="AQ735" s="52" t="str">
        <f t="shared" si="253"/>
        <v>Getreidemühle</v>
      </c>
      <c r="AR735" s="52" t="b">
        <f t="shared" si="266"/>
        <v>0</v>
      </c>
      <c r="AS735" s="52" t="b">
        <f t="shared" si="266"/>
        <v>0</v>
      </c>
      <c r="AT735" s="52" t="b">
        <f t="shared" si="266"/>
        <v>0</v>
      </c>
      <c r="AU735" s="52">
        <f t="shared" si="254"/>
        <v>1</v>
      </c>
      <c r="AW735" s="52" t="b">
        <f t="shared" si="255"/>
        <v>0</v>
      </c>
      <c r="AX735" s="52" t="str">
        <f t="shared" si="256"/>
        <v>Unternehmen</v>
      </c>
      <c r="AY735" s="52" t="b">
        <f t="shared" si="257"/>
        <v>0</v>
      </c>
      <c r="AZ735" s="52" t="str">
        <f t="shared" si="258"/>
        <v>10660</v>
      </c>
      <c r="BA735" s="52" t="str">
        <f>VLOOKUP(A735,'BAT Grundtabelle'!A:U,21,0)</f>
        <v>ja</v>
      </c>
      <c r="BB735" s="52" t="str">
        <f t="shared" si="259"/>
        <v>nein</v>
      </c>
      <c r="BC735" s="52" t="str">
        <f t="shared" si="260"/>
        <v>10660</v>
      </c>
      <c r="BD735" s="52" t="str">
        <f t="shared" si="261"/>
        <v>Getreidemühle</v>
      </c>
      <c r="BE735" s="52" t="str">
        <f t="shared" si="262"/>
        <v>Unternehmen</v>
      </c>
      <c r="BF735" s="52">
        <f t="shared" si="263"/>
        <v>1</v>
      </c>
    </row>
    <row r="736" spans="1:58" hidden="1" x14ac:dyDescent="0.35">
      <c r="A736" s="107" t="s">
        <v>3079</v>
      </c>
      <c r="B736" s="75" t="s">
        <v>1048</v>
      </c>
      <c r="C736" s="52" t="s">
        <v>3</v>
      </c>
      <c r="D736" s="52" t="s">
        <v>3</v>
      </c>
      <c r="E736" s="52" t="s">
        <v>2</v>
      </c>
      <c r="F736" s="52" t="s">
        <v>2</v>
      </c>
      <c r="G736" s="52" t="s">
        <v>2</v>
      </c>
      <c r="H736" s="52" t="s">
        <v>2</v>
      </c>
      <c r="I736" s="52" t="s">
        <v>3</v>
      </c>
      <c r="J736" s="52">
        <v>2</v>
      </c>
      <c r="K736" s="52" t="s">
        <v>2</v>
      </c>
      <c r="L736" s="52" t="s">
        <v>2</v>
      </c>
      <c r="M736" s="52" t="s">
        <v>2</v>
      </c>
      <c r="N736" s="52" t="s">
        <v>3</v>
      </c>
      <c r="P736" s="52" t="s">
        <v>4</v>
      </c>
      <c r="Q736" s="52" t="str">
        <f t="shared" si="267"/>
        <v>Nein</v>
      </c>
      <c r="R736" s="52" t="str">
        <f t="shared" si="267"/>
        <v>Nein</v>
      </c>
      <c r="S736" s="52" t="str">
        <f t="shared" si="267"/>
        <v>Nein</v>
      </c>
      <c r="T736" s="52" t="str">
        <f t="shared" si="267"/>
        <v>Nein</v>
      </c>
      <c r="U736" s="52" t="str">
        <f t="shared" si="267"/>
        <v>Nein</v>
      </c>
      <c r="V736" s="52" t="str">
        <f t="shared" si="267"/>
        <v>Nein</v>
      </c>
      <c r="W736" s="52" t="str">
        <f t="shared" si="267"/>
        <v>Nein</v>
      </c>
      <c r="X736" s="52" t="str">
        <f t="shared" si="267"/>
        <v>Nein</v>
      </c>
      <c r="Y736" s="52" t="str">
        <f t="shared" si="267"/>
        <v>Nein</v>
      </c>
      <c r="Z736" s="52" t="str">
        <f t="shared" si="267"/>
        <v>Nein</v>
      </c>
      <c r="AA736" s="52" t="str">
        <f t="shared" si="267"/>
        <v>Nein</v>
      </c>
      <c r="AB736" s="52" t="str">
        <f t="shared" si="267"/>
        <v>Nein</v>
      </c>
      <c r="AC736" s="52" t="str">
        <f t="shared" si="267"/>
        <v>Nein</v>
      </c>
      <c r="AD736" s="52" t="str">
        <f t="shared" si="267"/>
        <v>Nein</v>
      </c>
      <c r="AE736" s="52" t="str">
        <f t="shared" si="267"/>
        <v>Nein</v>
      </c>
      <c r="AF736" s="52" t="str">
        <f t="shared" si="267"/>
        <v>Nein</v>
      </c>
      <c r="AG736" s="61" t="str">
        <f>IF(Q736="Ja",VLOOKUP($Q$2,Plausis!A:E,5,0),IF(R736="Ja",VLOOKUP($R$2,Plausis!A:E,5,0),IF(T736="Ja",VLOOKUP($T$2,Plausis!A:E,5,0),IF(U736="Ja",VLOOKUP($U$2,Plausis!A:E,5,0),IF(AA736="Ja",VLOOKUP($AA$2,Plausis!A:E,5,0),IF(AC736="Ja",VLOOKUP($AC$2,Plausis!A:E,5,0),IF(AD736="Ja",VLOOKUP($AD$2,Plausis!A:E,5,0),"")))))))</f>
        <v/>
      </c>
      <c r="AH736" s="52" t="str">
        <f>IF(Y736="Ja",VLOOKUP($Y$2,Plausis!A:E,5,0),"")</f>
        <v/>
      </c>
      <c r="AI736" s="52" t="str">
        <f t="shared" si="251"/>
        <v>Ja</v>
      </c>
      <c r="AJ736" s="52" t="str">
        <f>IF(S736="Ja",VLOOKUP($S$2,Plausis!A:E,5,0),IF(V736="Ja",VLOOKUP($V$2,Plausis!A:E,5,0),IF(X736="Ja",VLOOKUP($X$2,Plausis!A:E,5,0),"")))</f>
        <v/>
      </c>
      <c r="AL736" s="52" t="s">
        <v>2</v>
      </c>
      <c r="AM736" s="114">
        <v>45531</v>
      </c>
      <c r="AN736" s="52" t="s">
        <v>4467</v>
      </c>
      <c r="AO736" s="52" t="str">
        <f>VLOOKUP(B736,'BAT Grundtabelle'!B:T,19,0)</f>
        <v>ja</v>
      </c>
      <c r="AP736" s="105" t="str">
        <f t="shared" si="252"/>
        <v>10661</v>
      </c>
      <c r="AQ736" s="52" t="str">
        <f t="shared" si="253"/>
        <v>Gewehre-, Waffenhandel</v>
      </c>
      <c r="AR736" s="52" t="b">
        <f t="shared" si="266"/>
        <v>0</v>
      </c>
      <c r="AS736" s="52" t="b">
        <f t="shared" si="266"/>
        <v>0</v>
      </c>
      <c r="AT736" s="52" t="b">
        <f t="shared" si="266"/>
        <v>0</v>
      </c>
      <c r="AU736" s="52">
        <f t="shared" si="254"/>
        <v>2</v>
      </c>
      <c r="AW736" s="52" t="b">
        <f t="shared" si="255"/>
        <v>0</v>
      </c>
      <c r="AX736" s="52" t="str">
        <f t="shared" si="256"/>
        <v>Unternehmen</v>
      </c>
      <c r="AY736" s="52" t="b">
        <f t="shared" si="257"/>
        <v>0</v>
      </c>
      <c r="AZ736" s="52" t="str">
        <f t="shared" si="258"/>
        <v>10661</v>
      </c>
      <c r="BA736" s="52" t="str">
        <f>VLOOKUP(A736,'BAT Grundtabelle'!A:U,21,0)</f>
        <v>ja</v>
      </c>
      <c r="BB736" s="52" t="str">
        <f t="shared" si="259"/>
        <v>nein</v>
      </c>
      <c r="BC736" s="52" t="str">
        <f t="shared" si="260"/>
        <v>10661</v>
      </c>
      <c r="BD736" s="52" t="str">
        <f t="shared" si="261"/>
        <v>Gewehre-, Waffenhandel</v>
      </c>
      <c r="BE736" s="52" t="str">
        <f t="shared" si="262"/>
        <v>Unternehmen</v>
      </c>
      <c r="BF736" s="52">
        <f t="shared" si="263"/>
        <v>2</v>
      </c>
    </row>
    <row r="737" spans="1:58" hidden="1" x14ac:dyDescent="0.35">
      <c r="A737" s="107" t="s">
        <v>3080</v>
      </c>
      <c r="B737" s="75" t="s">
        <v>1808</v>
      </c>
      <c r="C737" s="52" t="s">
        <v>2</v>
      </c>
      <c r="D737" s="52" t="s">
        <v>2</v>
      </c>
      <c r="E737" s="52" t="s">
        <v>2</v>
      </c>
      <c r="F737" s="52" t="s">
        <v>2</v>
      </c>
      <c r="G737" s="52" t="s">
        <v>2</v>
      </c>
      <c r="H737" s="52" t="s">
        <v>2</v>
      </c>
      <c r="I737" s="52" t="s">
        <v>2</v>
      </c>
      <c r="J737" s="52" t="s">
        <v>2</v>
      </c>
      <c r="K737" s="52" t="s">
        <v>2</v>
      </c>
      <c r="L737" s="52" t="s">
        <v>2</v>
      </c>
      <c r="M737" s="52" t="s">
        <v>2</v>
      </c>
      <c r="N737" s="52" t="s">
        <v>2</v>
      </c>
      <c r="O737" s="52" t="s">
        <v>2411</v>
      </c>
      <c r="P737" s="52" t="s">
        <v>59</v>
      </c>
      <c r="Q737" s="52" t="str">
        <f t="shared" si="267"/>
        <v>Nein</v>
      </c>
      <c r="R737" s="52" t="str">
        <f t="shared" si="267"/>
        <v>Nein</v>
      </c>
      <c r="S737" s="52" t="str">
        <f t="shared" si="267"/>
        <v>Nein</v>
      </c>
      <c r="T737" s="52" t="str">
        <f t="shared" si="267"/>
        <v>Nein</v>
      </c>
      <c r="U737" s="52" t="str">
        <f t="shared" si="267"/>
        <v>Nein</v>
      </c>
      <c r="V737" s="52" t="str">
        <f t="shared" si="267"/>
        <v>Nein</v>
      </c>
      <c r="W737" s="52" t="str">
        <f t="shared" si="267"/>
        <v>Nein</v>
      </c>
      <c r="X737" s="52" t="str">
        <f t="shared" si="267"/>
        <v>Nein</v>
      </c>
      <c r="Y737" s="52" t="str">
        <f t="shared" si="267"/>
        <v>Nein</v>
      </c>
      <c r="Z737" s="52" t="str">
        <f t="shared" si="267"/>
        <v>Nein</v>
      </c>
      <c r="AA737" s="52" t="str">
        <f t="shared" si="267"/>
        <v>Nein</v>
      </c>
      <c r="AB737" s="52" t="str">
        <f t="shared" si="267"/>
        <v>Nein</v>
      </c>
      <c r="AC737" s="52" t="str">
        <f t="shared" si="267"/>
        <v>Nein</v>
      </c>
      <c r="AD737" s="52" t="str">
        <f t="shared" si="267"/>
        <v>Nein</v>
      </c>
      <c r="AE737" s="52" t="str">
        <f t="shared" si="267"/>
        <v>Nein</v>
      </c>
      <c r="AF737" s="52" t="str">
        <f t="shared" si="267"/>
        <v>Nein</v>
      </c>
      <c r="AG737" s="61" t="str">
        <f>IF(Q737="Ja",VLOOKUP($Q$2,Plausis!A:E,5,0),IF(R737="Ja",VLOOKUP($R$2,Plausis!A:E,5,0),IF(T737="Ja",VLOOKUP($T$2,Plausis!A:E,5,0),IF(U737="Ja",VLOOKUP($U$2,Plausis!A:E,5,0),IF(AA737="Ja",VLOOKUP($AA$2,Plausis!A:E,5,0),IF(AC737="Ja",VLOOKUP($AC$2,Plausis!A:E,5,0),IF(AD737="Ja",VLOOKUP($AD$2,Plausis!A:E,5,0),"")))))))</f>
        <v/>
      </c>
      <c r="AH737" s="52" t="str">
        <f>IF(Y737="Ja",VLOOKUP($Y$2,Plausis!A:E,5,0),"")</f>
        <v/>
      </c>
      <c r="AI737" s="52" t="str">
        <f t="shared" si="251"/>
        <v>Nein</v>
      </c>
      <c r="AJ737" s="52" t="str">
        <f>IF(S737="Ja",VLOOKUP($S$2,Plausis!A:E,5,0),IF(V737="Ja",VLOOKUP($V$2,Plausis!A:E,5,0),IF(X737="Ja",VLOOKUP($X$2,Plausis!A:E,5,0),"")))</f>
        <v/>
      </c>
      <c r="AL737" s="52" t="s">
        <v>2</v>
      </c>
      <c r="AM737" s="114">
        <v>45531</v>
      </c>
      <c r="AN737" s="52" t="s">
        <v>4467</v>
      </c>
      <c r="AO737" s="52" t="str">
        <f>VLOOKUP(B737,'BAT Grundtabelle'!B:T,19,0)</f>
        <v>nein</v>
      </c>
      <c r="AP737" s="105" t="str">
        <f t="shared" si="252"/>
        <v>10662</v>
      </c>
      <c r="AQ737" s="52" t="str">
        <f t="shared" si="253"/>
        <v>Gewerbeverein</v>
      </c>
      <c r="AR737" s="52" t="b">
        <f t="shared" si="266"/>
        <v>0</v>
      </c>
      <c r="AS737" s="52" t="b">
        <f t="shared" si="266"/>
        <v>0</v>
      </c>
      <c r="AT737" s="52" t="b">
        <f t="shared" si="266"/>
        <v>0</v>
      </c>
      <c r="AU737" s="52" t="str">
        <f t="shared" si="254"/>
        <v/>
      </c>
      <c r="AW737" s="52" t="b">
        <f t="shared" si="255"/>
        <v>0</v>
      </c>
      <c r="AX737" s="52" t="str">
        <f t="shared" si="256"/>
        <v/>
      </c>
      <c r="AY737" s="52" t="b">
        <f t="shared" si="257"/>
        <v>0</v>
      </c>
      <c r="AZ737" s="52" t="str">
        <f t="shared" si="258"/>
        <v>10662</v>
      </c>
      <c r="BA737" s="52" t="str">
        <f>VLOOKUP(A737,'BAT Grundtabelle'!A:U,21,0)</f>
        <v>nein</v>
      </c>
      <c r="BB737" s="52" t="str">
        <f t="shared" si="259"/>
        <v>nein</v>
      </c>
      <c r="BC737" s="52" t="str">
        <f t="shared" si="260"/>
        <v>10662</v>
      </c>
      <c r="BD737" s="52" t="str">
        <f t="shared" si="261"/>
        <v>Gewerbeverein</v>
      </c>
      <c r="BE737" s="52" t="str">
        <f t="shared" si="262"/>
        <v/>
      </c>
      <c r="BF737" s="52" t="str">
        <f t="shared" si="263"/>
        <v/>
      </c>
    </row>
    <row r="738" spans="1:58" hidden="1" x14ac:dyDescent="0.35">
      <c r="A738" s="107" t="s">
        <v>3081</v>
      </c>
      <c r="B738" s="75" t="s">
        <v>567</v>
      </c>
      <c r="C738" s="52" t="s">
        <v>3</v>
      </c>
      <c r="D738" s="52" t="s">
        <v>3</v>
      </c>
      <c r="E738" s="52" t="s">
        <v>2</v>
      </c>
      <c r="F738" s="52" t="s">
        <v>2</v>
      </c>
      <c r="G738" s="52" t="s">
        <v>2</v>
      </c>
      <c r="H738" s="52" t="s">
        <v>2</v>
      </c>
      <c r="I738" s="52" t="s">
        <v>3</v>
      </c>
      <c r="J738" s="52">
        <v>4</v>
      </c>
      <c r="K738" s="52" t="s">
        <v>2</v>
      </c>
      <c r="L738" s="52" t="s">
        <v>2</v>
      </c>
      <c r="M738" s="52" t="s">
        <v>2</v>
      </c>
      <c r="N738" s="52" t="s">
        <v>3</v>
      </c>
      <c r="O738" s="52" t="s">
        <v>2412</v>
      </c>
      <c r="P738" s="52">
        <v>1195</v>
      </c>
      <c r="Q738" s="52" t="str">
        <f t="shared" si="267"/>
        <v>Nein</v>
      </c>
      <c r="R738" s="52" t="str">
        <f t="shared" si="267"/>
        <v>Nein</v>
      </c>
      <c r="S738" s="52" t="str">
        <f t="shared" si="267"/>
        <v>Nein</v>
      </c>
      <c r="T738" s="52" t="str">
        <f t="shared" si="267"/>
        <v>Nein</v>
      </c>
      <c r="U738" s="52" t="str">
        <f t="shared" si="267"/>
        <v>Nein</v>
      </c>
      <c r="V738" s="52" t="str">
        <f t="shared" si="267"/>
        <v>Nein</v>
      </c>
      <c r="W738" s="52" t="str">
        <f t="shared" si="267"/>
        <v>Nein</v>
      </c>
      <c r="X738" s="52" t="str">
        <f t="shared" si="267"/>
        <v>Nein</v>
      </c>
      <c r="Y738" s="52" t="str">
        <f t="shared" si="267"/>
        <v>Nein</v>
      </c>
      <c r="Z738" s="52" t="str">
        <f t="shared" si="267"/>
        <v>Nein</v>
      </c>
      <c r="AA738" s="52" t="str">
        <f t="shared" si="267"/>
        <v>Nein</v>
      </c>
      <c r="AB738" s="52" t="str">
        <f t="shared" si="267"/>
        <v>Ja</v>
      </c>
      <c r="AC738" s="52" t="str">
        <f t="shared" si="267"/>
        <v>Nein</v>
      </c>
      <c r="AD738" s="52" t="str">
        <f t="shared" si="267"/>
        <v>Nein</v>
      </c>
      <c r="AE738" s="52" t="str">
        <f t="shared" si="267"/>
        <v>Nein</v>
      </c>
      <c r="AF738" s="52" t="str">
        <f t="shared" si="267"/>
        <v>Nein</v>
      </c>
      <c r="AG738" s="61" t="str">
        <f>IF(Q738="Ja",VLOOKUP($Q$2,Plausis!A:E,5,0),IF(R738="Ja",VLOOKUP($R$2,Plausis!A:E,5,0),IF(T738="Ja",VLOOKUP($T$2,Plausis!A:E,5,0),IF(U738="Ja",VLOOKUP($U$2,Plausis!A:E,5,0),IF(AA738="Ja",VLOOKUP($AA$2,Plausis!A:E,5,0),IF(AC738="Ja",VLOOKUP($AC$2,Plausis!A:E,5,0),IF(AD738="Ja",VLOOKUP($AD$2,Plausis!A:E,5,0),"")))))))</f>
        <v/>
      </c>
      <c r="AH738" s="52" t="str">
        <f>IF(Y738="Ja",VLOOKUP($Y$2,Plausis!A:E,5,0),"")</f>
        <v/>
      </c>
      <c r="AI738" s="52" t="str">
        <f t="shared" si="251"/>
        <v>Ja</v>
      </c>
      <c r="AJ738" s="52" t="str">
        <f>IF(S738="Ja",VLOOKUP($S$2,Plausis!A:E,5,0),IF(V738="Ja",VLOOKUP($V$2,Plausis!A:E,5,0),IF(X738="Ja",VLOOKUP($X$2,Plausis!A:E,5,0),"")))</f>
        <v/>
      </c>
      <c r="AL738" s="52" t="s">
        <v>3</v>
      </c>
      <c r="AM738" s="114">
        <v>45531</v>
      </c>
      <c r="AN738" s="52" t="s">
        <v>4467</v>
      </c>
      <c r="AO738" s="52" t="str">
        <f>VLOOKUP(B738,'BAT Grundtabelle'!B:T,19,0)</f>
        <v>ja</v>
      </c>
      <c r="AP738" s="105" t="str">
        <f t="shared" si="252"/>
        <v>10663</v>
      </c>
      <c r="AQ738" s="52" t="str">
        <f t="shared" si="253"/>
        <v>Gewinnung und Aufbereitung von Kaolin</v>
      </c>
      <c r="AR738" s="52" t="b">
        <f t="shared" si="266"/>
        <v>0</v>
      </c>
      <c r="AS738" s="52" t="b">
        <f t="shared" si="266"/>
        <v>0</v>
      </c>
      <c r="AT738" s="52" t="b">
        <f t="shared" si="266"/>
        <v>0</v>
      </c>
      <c r="AU738" s="52">
        <f t="shared" si="254"/>
        <v>4</v>
      </c>
      <c r="AW738" s="52" t="b">
        <f t="shared" si="255"/>
        <v>0</v>
      </c>
      <c r="AX738" s="52" t="str">
        <f t="shared" si="256"/>
        <v>Unternehmen</v>
      </c>
      <c r="AY738" s="52" t="b">
        <f t="shared" si="257"/>
        <v>0</v>
      </c>
      <c r="AZ738" s="52" t="str">
        <f t="shared" si="258"/>
        <v>10663</v>
      </c>
      <c r="BA738" s="52" t="str">
        <f>VLOOKUP(A738,'BAT Grundtabelle'!A:U,21,0)</f>
        <v>ja</v>
      </c>
      <c r="BB738" s="52" t="str">
        <f t="shared" si="259"/>
        <v>nein</v>
      </c>
      <c r="BC738" s="52" t="str">
        <f t="shared" si="260"/>
        <v>10663</v>
      </c>
      <c r="BD738" s="52" t="str">
        <f t="shared" si="261"/>
        <v>Gewinnung und Aufbereitung von Kaolin</v>
      </c>
      <c r="BE738" s="52" t="str">
        <f t="shared" si="262"/>
        <v>Unternehmen</v>
      </c>
      <c r="BF738" s="52">
        <f t="shared" si="263"/>
        <v>4</v>
      </c>
    </row>
    <row r="739" spans="1:58" hidden="1" x14ac:dyDescent="0.35">
      <c r="A739" s="107" t="s">
        <v>3082</v>
      </c>
      <c r="B739" s="75" t="s">
        <v>568</v>
      </c>
      <c r="C739" s="52" t="s">
        <v>3</v>
      </c>
      <c r="D739" s="52" t="s">
        <v>3</v>
      </c>
      <c r="E739" s="52" t="s">
        <v>2</v>
      </c>
      <c r="F739" s="52" t="s">
        <v>2</v>
      </c>
      <c r="G739" s="52" t="s">
        <v>2</v>
      </c>
      <c r="H739" s="52" t="s">
        <v>2</v>
      </c>
      <c r="I739" s="52" t="s">
        <v>3</v>
      </c>
      <c r="J739" s="52">
        <v>4</v>
      </c>
      <c r="K739" s="52" t="s">
        <v>2</v>
      </c>
      <c r="L739" s="52" t="s">
        <v>2</v>
      </c>
      <c r="M739" s="52" t="s">
        <v>2</v>
      </c>
      <c r="N739" s="52" t="s">
        <v>3</v>
      </c>
      <c r="O739" s="52" t="s">
        <v>2412</v>
      </c>
      <c r="P739" s="52">
        <v>1195</v>
      </c>
      <c r="Q739" s="52" t="str">
        <f t="shared" si="267"/>
        <v>Nein</v>
      </c>
      <c r="R739" s="52" t="str">
        <f t="shared" si="267"/>
        <v>Nein</v>
      </c>
      <c r="S739" s="52" t="str">
        <f t="shared" si="267"/>
        <v>Nein</v>
      </c>
      <c r="T739" s="52" t="str">
        <f t="shared" si="267"/>
        <v>Nein</v>
      </c>
      <c r="U739" s="52" t="str">
        <f t="shared" si="267"/>
        <v>Nein</v>
      </c>
      <c r="V739" s="52" t="str">
        <f t="shared" si="267"/>
        <v>Nein</v>
      </c>
      <c r="W739" s="52" t="str">
        <f t="shared" si="267"/>
        <v>Nein</v>
      </c>
      <c r="X739" s="52" t="str">
        <f t="shared" si="267"/>
        <v>Nein</v>
      </c>
      <c r="Y739" s="52" t="str">
        <f t="shared" si="267"/>
        <v>Nein</v>
      </c>
      <c r="Z739" s="52" t="str">
        <f t="shared" si="267"/>
        <v>Nein</v>
      </c>
      <c r="AA739" s="52" t="str">
        <f t="shared" si="267"/>
        <v>Nein</v>
      </c>
      <c r="AB739" s="52" t="str">
        <f t="shared" si="267"/>
        <v>Ja</v>
      </c>
      <c r="AC739" s="52" t="str">
        <f t="shared" si="267"/>
        <v>Nein</v>
      </c>
      <c r="AD739" s="52" t="str">
        <f t="shared" si="267"/>
        <v>Nein</v>
      </c>
      <c r="AE739" s="52" t="str">
        <f t="shared" si="267"/>
        <v>Nein</v>
      </c>
      <c r="AF739" s="52" t="str">
        <f t="shared" si="267"/>
        <v>Nein</v>
      </c>
      <c r="AG739" s="61" t="str">
        <f>IF(Q739="Ja",VLOOKUP($Q$2,Plausis!A:E,5,0),IF(R739="Ja",VLOOKUP($R$2,Plausis!A:E,5,0),IF(T739="Ja",VLOOKUP($T$2,Plausis!A:E,5,0),IF(U739="Ja",VLOOKUP($U$2,Plausis!A:E,5,0),IF(AA739="Ja",VLOOKUP($AA$2,Plausis!A:E,5,0),IF(AC739="Ja",VLOOKUP($AC$2,Plausis!A:E,5,0),IF(AD739="Ja",VLOOKUP($AD$2,Plausis!A:E,5,0),"")))))))</f>
        <v/>
      </c>
      <c r="AH739" s="52" t="str">
        <f>IF(Y739="Ja",VLOOKUP($Y$2,Plausis!A:E,5,0),"")</f>
        <v/>
      </c>
      <c r="AI739" s="52" t="str">
        <f t="shared" si="251"/>
        <v>Ja</v>
      </c>
      <c r="AJ739" s="52" t="str">
        <f>IF(S739="Ja",VLOOKUP($S$2,Plausis!A:E,5,0),IF(V739="Ja",VLOOKUP($V$2,Plausis!A:E,5,0),IF(X739="Ja",VLOOKUP($X$2,Plausis!A:E,5,0),"")))</f>
        <v/>
      </c>
      <c r="AL739" s="52" t="s">
        <v>3</v>
      </c>
      <c r="AM739" s="114">
        <v>45531</v>
      </c>
      <c r="AN739" s="52" t="s">
        <v>4467</v>
      </c>
      <c r="AO739" s="52" t="str">
        <f>VLOOKUP(B739,'BAT Grundtabelle'!B:T,19,0)</f>
        <v>ja</v>
      </c>
      <c r="AP739" s="105" t="str">
        <f t="shared" si="252"/>
        <v>10664</v>
      </c>
      <c r="AQ739" s="52" t="str">
        <f t="shared" si="253"/>
        <v>Gewinnung und Aufbereitung von Kohle</v>
      </c>
      <c r="AR739" s="52" t="b">
        <f t="shared" si="266"/>
        <v>0</v>
      </c>
      <c r="AS739" s="52" t="b">
        <f t="shared" si="266"/>
        <v>0</v>
      </c>
      <c r="AT739" s="52" t="b">
        <f t="shared" si="266"/>
        <v>0</v>
      </c>
      <c r="AU739" s="52">
        <f t="shared" si="254"/>
        <v>4</v>
      </c>
      <c r="AW739" s="52" t="b">
        <f t="shared" si="255"/>
        <v>0</v>
      </c>
      <c r="AX739" s="52" t="str">
        <f t="shared" si="256"/>
        <v>Unternehmen</v>
      </c>
      <c r="AY739" s="52" t="b">
        <f t="shared" si="257"/>
        <v>0</v>
      </c>
      <c r="AZ739" s="52" t="str">
        <f t="shared" si="258"/>
        <v>10664</v>
      </c>
      <c r="BA739" s="52" t="str">
        <f>VLOOKUP(A739,'BAT Grundtabelle'!A:U,21,0)</f>
        <v>ja</v>
      </c>
      <c r="BB739" s="52" t="str">
        <f t="shared" si="259"/>
        <v>nein</v>
      </c>
      <c r="BC739" s="52" t="str">
        <f t="shared" si="260"/>
        <v>10664</v>
      </c>
      <c r="BD739" s="52" t="str">
        <f t="shared" si="261"/>
        <v>Gewinnung und Aufbereitung von Kohle</v>
      </c>
      <c r="BE739" s="52" t="str">
        <f t="shared" si="262"/>
        <v>Unternehmen</v>
      </c>
      <c r="BF739" s="52">
        <f t="shared" si="263"/>
        <v>4</v>
      </c>
    </row>
    <row r="740" spans="1:58" hidden="1" x14ac:dyDescent="0.35">
      <c r="A740" s="107" t="s">
        <v>3083</v>
      </c>
      <c r="B740" s="75" t="s">
        <v>570</v>
      </c>
      <c r="C740" s="52" t="s">
        <v>3</v>
      </c>
      <c r="D740" s="52" t="s">
        <v>3</v>
      </c>
      <c r="E740" s="52" t="s">
        <v>2</v>
      </c>
      <c r="F740" s="52" t="s">
        <v>2</v>
      </c>
      <c r="G740" s="52" t="s">
        <v>2</v>
      </c>
      <c r="H740" s="52" t="s">
        <v>2</v>
      </c>
      <c r="I740" s="52" t="s">
        <v>3</v>
      </c>
      <c r="J740" s="52">
        <v>4</v>
      </c>
      <c r="K740" s="52" t="s">
        <v>2</v>
      </c>
      <c r="L740" s="52" t="s">
        <v>2</v>
      </c>
      <c r="M740" s="52" t="s">
        <v>2</v>
      </c>
      <c r="N740" s="52" t="s">
        <v>3</v>
      </c>
      <c r="O740" s="52" t="s">
        <v>2412</v>
      </c>
      <c r="P740" s="52">
        <v>1195</v>
      </c>
      <c r="Q740" s="52" t="str">
        <f t="shared" si="267"/>
        <v>Nein</v>
      </c>
      <c r="R740" s="52" t="str">
        <f t="shared" si="267"/>
        <v>Nein</v>
      </c>
      <c r="S740" s="52" t="str">
        <f t="shared" si="267"/>
        <v>Nein</v>
      </c>
      <c r="T740" s="52" t="str">
        <f t="shared" si="267"/>
        <v>Nein</v>
      </c>
      <c r="U740" s="52" t="str">
        <f t="shared" si="267"/>
        <v>Nein</v>
      </c>
      <c r="V740" s="52" t="str">
        <f t="shared" si="267"/>
        <v>Nein</v>
      </c>
      <c r="W740" s="52" t="str">
        <f t="shared" si="267"/>
        <v>Nein</v>
      </c>
      <c r="X740" s="52" t="str">
        <f t="shared" si="267"/>
        <v>Nein</v>
      </c>
      <c r="Y740" s="52" t="str">
        <f t="shared" si="267"/>
        <v>Nein</v>
      </c>
      <c r="Z740" s="52" t="str">
        <f t="shared" si="267"/>
        <v>Nein</v>
      </c>
      <c r="AA740" s="52" t="str">
        <f t="shared" si="267"/>
        <v>Nein</v>
      </c>
      <c r="AB740" s="52" t="str">
        <f t="shared" si="267"/>
        <v>Ja</v>
      </c>
      <c r="AC740" s="52" t="str">
        <f t="shared" si="267"/>
        <v>Nein</v>
      </c>
      <c r="AD740" s="52" t="str">
        <f t="shared" si="267"/>
        <v>Nein</v>
      </c>
      <c r="AE740" s="52" t="str">
        <f t="shared" si="267"/>
        <v>Nein</v>
      </c>
      <c r="AF740" s="52" t="str">
        <f t="shared" si="267"/>
        <v>Nein</v>
      </c>
      <c r="AG740" s="61" t="str">
        <f>IF(Q740="Ja",VLOOKUP($Q$2,Plausis!A:E,5,0),IF(R740="Ja",VLOOKUP($R$2,Plausis!A:E,5,0),IF(T740="Ja",VLOOKUP($T$2,Plausis!A:E,5,0),IF(U740="Ja",VLOOKUP($U$2,Plausis!A:E,5,0),IF(AA740="Ja",VLOOKUP($AA$2,Plausis!A:E,5,0),IF(AC740="Ja",VLOOKUP($AC$2,Plausis!A:E,5,0),IF(AD740="Ja",VLOOKUP($AD$2,Plausis!A:E,5,0),"")))))))</f>
        <v/>
      </c>
      <c r="AH740" s="52" t="str">
        <f>IF(Y740="Ja",VLOOKUP($Y$2,Plausis!A:E,5,0),"")</f>
        <v/>
      </c>
      <c r="AI740" s="52" t="str">
        <f t="shared" si="251"/>
        <v>Ja</v>
      </c>
      <c r="AJ740" s="52" t="str">
        <f>IF(S740="Ja",VLOOKUP($S$2,Plausis!A:E,5,0),IF(V740="Ja",VLOOKUP($V$2,Plausis!A:E,5,0),IF(X740="Ja",VLOOKUP($X$2,Plausis!A:E,5,0),"")))</f>
        <v/>
      </c>
      <c r="AL740" s="52" t="s">
        <v>3</v>
      </c>
      <c r="AM740" s="114">
        <v>45531</v>
      </c>
      <c r="AN740" s="52" t="s">
        <v>4467</v>
      </c>
      <c r="AO740" s="52" t="str">
        <f>VLOOKUP(B740,'BAT Grundtabelle'!B:T,19,0)</f>
        <v>ja</v>
      </c>
      <c r="AP740" s="105" t="str">
        <f t="shared" si="252"/>
        <v>10665</v>
      </c>
      <c r="AQ740" s="52" t="str">
        <f t="shared" si="253"/>
        <v>Gewinnung und Aufbereitung von Schiefer</v>
      </c>
      <c r="AR740" s="52" t="b">
        <f t="shared" si="266"/>
        <v>0</v>
      </c>
      <c r="AS740" s="52" t="b">
        <f t="shared" si="266"/>
        <v>0</v>
      </c>
      <c r="AT740" s="52" t="b">
        <f t="shared" si="266"/>
        <v>0</v>
      </c>
      <c r="AU740" s="52">
        <f t="shared" si="254"/>
        <v>4</v>
      </c>
      <c r="AW740" s="52" t="b">
        <f t="shared" si="255"/>
        <v>0</v>
      </c>
      <c r="AX740" s="52" t="str">
        <f t="shared" si="256"/>
        <v>Unternehmen</v>
      </c>
      <c r="AY740" s="52" t="b">
        <f t="shared" si="257"/>
        <v>0</v>
      </c>
      <c r="AZ740" s="52" t="str">
        <f t="shared" si="258"/>
        <v>10665</v>
      </c>
      <c r="BA740" s="52" t="str">
        <f>VLOOKUP(A740,'BAT Grundtabelle'!A:U,21,0)</f>
        <v>ja</v>
      </c>
      <c r="BB740" s="52" t="str">
        <f t="shared" si="259"/>
        <v>nein</v>
      </c>
      <c r="BC740" s="52" t="str">
        <f t="shared" si="260"/>
        <v>10665</v>
      </c>
      <c r="BD740" s="52" t="str">
        <f t="shared" si="261"/>
        <v>Gewinnung und Aufbereitung von Schiefer</v>
      </c>
      <c r="BE740" s="52" t="str">
        <f t="shared" si="262"/>
        <v>Unternehmen</v>
      </c>
      <c r="BF740" s="52">
        <f t="shared" si="263"/>
        <v>4</v>
      </c>
    </row>
    <row r="741" spans="1:58" hidden="1" x14ac:dyDescent="0.35">
      <c r="A741" s="107" t="s">
        <v>3084</v>
      </c>
      <c r="B741" s="75" t="s">
        <v>569</v>
      </c>
      <c r="C741" s="52" t="s">
        <v>3</v>
      </c>
      <c r="D741" s="52" t="s">
        <v>3</v>
      </c>
      <c r="E741" s="52" t="s">
        <v>2</v>
      </c>
      <c r="F741" s="52" t="s">
        <v>2</v>
      </c>
      <c r="G741" s="52" t="s">
        <v>2</v>
      </c>
      <c r="H741" s="52" t="s">
        <v>2</v>
      </c>
      <c r="I741" s="52" t="s">
        <v>3</v>
      </c>
      <c r="J741" s="52">
        <v>4</v>
      </c>
      <c r="K741" s="52" t="s">
        <v>2</v>
      </c>
      <c r="L741" s="52" t="s">
        <v>2</v>
      </c>
      <c r="M741" s="52" t="s">
        <v>2</v>
      </c>
      <c r="N741" s="52" t="s">
        <v>3</v>
      </c>
      <c r="O741" s="52" t="s">
        <v>2412</v>
      </c>
      <c r="P741" s="52">
        <v>1195</v>
      </c>
      <c r="Q741" s="52" t="str">
        <f t="shared" si="267"/>
        <v>Nein</v>
      </c>
      <c r="R741" s="52" t="str">
        <f t="shared" si="267"/>
        <v>Nein</v>
      </c>
      <c r="S741" s="52" t="str">
        <f t="shared" si="267"/>
        <v>Nein</v>
      </c>
      <c r="T741" s="52" t="str">
        <f t="shared" si="267"/>
        <v>Nein</v>
      </c>
      <c r="U741" s="52" t="str">
        <f t="shared" si="267"/>
        <v>Nein</v>
      </c>
      <c r="V741" s="52" t="str">
        <f t="shared" si="267"/>
        <v>Nein</v>
      </c>
      <c r="W741" s="52" t="str">
        <f t="shared" si="267"/>
        <v>Nein</v>
      </c>
      <c r="X741" s="52" t="str">
        <f t="shared" si="267"/>
        <v>Nein</v>
      </c>
      <c r="Y741" s="52" t="str">
        <f t="shared" si="267"/>
        <v>Nein</v>
      </c>
      <c r="Z741" s="52" t="str">
        <f t="shared" si="267"/>
        <v>Nein</v>
      </c>
      <c r="AA741" s="52" t="str">
        <f t="shared" si="267"/>
        <v>Nein</v>
      </c>
      <c r="AB741" s="52" t="str">
        <f t="shared" si="267"/>
        <v>Ja</v>
      </c>
      <c r="AC741" s="52" t="str">
        <f t="shared" si="267"/>
        <v>Nein</v>
      </c>
      <c r="AD741" s="52" t="str">
        <f t="shared" si="267"/>
        <v>Nein</v>
      </c>
      <c r="AE741" s="52" t="str">
        <f t="shared" si="267"/>
        <v>Nein</v>
      </c>
      <c r="AF741" s="52" t="str">
        <f t="shared" si="267"/>
        <v>Nein</v>
      </c>
      <c r="AG741" s="61" t="str">
        <f>IF(Q741="Ja",VLOOKUP($Q$2,Plausis!A:E,5,0),IF(R741="Ja",VLOOKUP($R$2,Plausis!A:E,5,0),IF(T741="Ja",VLOOKUP($T$2,Plausis!A:E,5,0),IF(U741="Ja",VLOOKUP($U$2,Plausis!A:E,5,0),IF(AA741="Ja",VLOOKUP($AA$2,Plausis!A:E,5,0),IF(AC741="Ja",VLOOKUP($AC$2,Plausis!A:E,5,0),IF(AD741="Ja",VLOOKUP($AD$2,Plausis!A:E,5,0),"")))))))</f>
        <v/>
      </c>
      <c r="AH741" s="52" t="str">
        <f>IF(Y741="Ja",VLOOKUP($Y$2,Plausis!A:E,5,0),"")</f>
        <v/>
      </c>
      <c r="AI741" s="52" t="str">
        <f t="shared" si="251"/>
        <v>Ja</v>
      </c>
      <c r="AJ741" s="52" t="str">
        <f>IF(S741="Ja",VLOOKUP($S$2,Plausis!A:E,5,0),IF(V741="Ja",VLOOKUP($V$2,Plausis!A:E,5,0),IF(X741="Ja",VLOOKUP($X$2,Plausis!A:E,5,0),"")))</f>
        <v/>
      </c>
      <c r="AL741" s="52" t="s">
        <v>3</v>
      </c>
      <c r="AM741" s="114">
        <v>45531</v>
      </c>
      <c r="AN741" s="52" t="s">
        <v>4467</v>
      </c>
      <c r="AO741" s="52" t="str">
        <f>VLOOKUP(B741,'BAT Grundtabelle'!B:T,19,0)</f>
        <v>ja</v>
      </c>
      <c r="AP741" s="105" t="str">
        <f t="shared" si="252"/>
        <v>10666</v>
      </c>
      <c r="AQ741" s="52" t="str">
        <f t="shared" si="253"/>
        <v>Gewinnung und Aufbereitung von Ton</v>
      </c>
      <c r="AR741" s="52" t="b">
        <f t="shared" si="266"/>
        <v>0</v>
      </c>
      <c r="AS741" s="52" t="b">
        <f t="shared" si="266"/>
        <v>0</v>
      </c>
      <c r="AT741" s="52" t="b">
        <f t="shared" si="266"/>
        <v>0</v>
      </c>
      <c r="AU741" s="52">
        <f t="shared" si="254"/>
        <v>4</v>
      </c>
      <c r="AW741" s="52" t="b">
        <f t="shared" si="255"/>
        <v>0</v>
      </c>
      <c r="AX741" s="52" t="str">
        <f t="shared" si="256"/>
        <v>Unternehmen</v>
      </c>
      <c r="AY741" s="52" t="b">
        <f t="shared" si="257"/>
        <v>0</v>
      </c>
      <c r="AZ741" s="52" t="str">
        <f t="shared" si="258"/>
        <v>10666</v>
      </c>
      <c r="BA741" s="52" t="str">
        <f>VLOOKUP(A741,'BAT Grundtabelle'!A:U,21,0)</f>
        <v>ja</v>
      </c>
      <c r="BB741" s="52" t="str">
        <f t="shared" si="259"/>
        <v>nein</v>
      </c>
      <c r="BC741" s="52" t="str">
        <f t="shared" si="260"/>
        <v>10666</v>
      </c>
      <c r="BD741" s="52" t="str">
        <f t="shared" si="261"/>
        <v>Gewinnung und Aufbereitung von Ton</v>
      </c>
      <c r="BE741" s="52" t="str">
        <f t="shared" si="262"/>
        <v>Unternehmen</v>
      </c>
      <c r="BF741" s="52">
        <f t="shared" si="263"/>
        <v>4</v>
      </c>
    </row>
    <row r="742" spans="1:58" hidden="1" x14ac:dyDescent="0.35">
      <c r="A742" s="107" t="s">
        <v>3085</v>
      </c>
      <c r="B742" s="75" t="s">
        <v>1788</v>
      </c>
      <c r="C742" s="52" t="s">
        <v>3</v>
      </c>
      <c r="D742" s="52" t="s">
        <v>3</v>
      </c>
      <c r="E742" s="52" t="s">
        <v>2</v>
      </c>
      <c r="F742" s="52" t="s">
        <v>2</v>
      </c>
      <c r="G742" s="52" t="s">
        <v>2</v>
      </c>
      <c r="H742" s="52" t="s">
        <v>2</v>
      </c>
      <c r="I742" s="52" t="s">
        <v>3</v>
      </c>
      <c r="J742" s="52">
        <v>4</v>
      </c>
      <c r="K742" s="52" t="s">
        <v>2</v>
      </c>
      <c r="L742" s="52" t="s">
        <v>2</v>
      </c>
      <c r="M742" s="52" t="s">
        <v>2</v>
      </c>
      <c r="N742" s="52" t="s">
        <v>3</v>
      </c>
      <c r="O742" s="52" t="s">
        <v>2412</v>
      </c>
      <c r="P742" s="52" t="s">
        <v>4438</v>
      </c>
      <c r="Q742" s="52" t="str">
        <f t="shared" si="267"/>
        <v>Nein</v>
      </c>
      <c r="R742" s="52" t="str">
        <f t="shared" si="267"/>
        <v>Nein</v>
      </c>
      <c r="S742" s="52" t="str">
        <f t="shared" si="267"/>
        <v>Nein</v>
      </c>
      <c r="T742" s="52" t="str">
        <f t="shared" si="267"/>
        <v>Ja</v>
      </c>
      <c r="U742" s="52" t="str">
        <f t="shared" si="267"/>
        <v>Nein</v>
      </c>
      <c r="V742" s="52" t="str">
        <f t="shared" si="267"/>
        <v>Nein</v>
      </c>
      <c r="W742" s="52" t="str">
        <f t="shared" si="267"/>
        <v>Nein</v>
      </c>
      <c r="X742" s="52" t="str">
        <f t="shared" si="267"/>
        <v>Ja</v>
      </c>
      <c r="Y742" s="52" t="str">
        <f t="shared" si="267"/>
        <v>Nein</v>
      </c>
      <c r="Z742" s="52" t="str">
        <f t="shared" si="267"/>
        <v>Nein</v>
      </c>
      <c r="AA742" s="52" t="str">
        <f t="shared" si="267"/>
        <v>Nein</v>
      </c>
      <c r="AB742" s="52" t="str">
        <f t="shared" si="267"/>
        <v>Ja</v>
      </c>
      <c r="AC742" s="52" t="str">
        <f t="shared" si="267"/>
        <v>Nein</v>
      </c>
      <c r="AD742" s="52" t="str">
        <f t="shared" si="267"/>
        <v>Nein</v>
      </c>
      <c r="AE742" s="52" t="str">
        <f t="shared" si="267"/>
        <v>Nein</v>
      </c>
      <c r="AF742" s="52" t="str">
        <f t="shared" si="267"/>
        <v>Nein</v>
      </c>
      <c r="AG742" s="61" t="str">
        <f>IF(Q742="Ja",VLOOKUP($Q$2,Plausis!A:E,5,0),IF(R742="Ja",VLOOKUP($R$2,Plausis!A:E,5,0),IF(T742="Ja",VLOOKUP($T$2,Plausis!A:E,5,0),IF(U742="Ja",VLOOKUP($U$2,Plausis!A:E,5,0),IF(AA742="Ja",VLOOKUP($AA$2,Plausis!A:E,5,0),IF(AC742="Ja",VLOOKUP($AC$2,Plausis!A:E,5,0),IF(AD742="Ja",VLOOKUP($AD$2,Plausis!A:E,5,0),"")))))))</f>
        <v>Dieser Betrieb ist nur im Komfort-RS ohne ergänzenden Spezial-Straf-RS versicherbar.</v>
      </c>
      <c r="AH742" s="52" t="str">
        <f>IF(Y742="Ja",VLOOKUP($Y$2,Plausis!A:E,5,0),"")</f>
        <v/>
      </c>
      <c r="AI742" s="52" t="str">
        <f t="shared" si="251"/>
        <v>Nein</v>
      </c>
      <c r="AJ742" s="52" t="str">
        <f>IF(S742="Ja",VLOOKUP($S$2,Plausis!A:E,5,0),IF(V742="Ja",VLOOKUP($V$2,Plausis!A:E,5,0),IF(X742="Ja",VLOOKUP($X$2,Plausis!A:E,5,0),"")))</f>
        <v>Dieser Betrieb kann nur ohne ergänzenden Spezial-Straf-RS versichert werden.</v>
      </c>
      <c r="AL742" s="52" t="s">
        <v>3</v>
      </c>
      <c r="AM742" s="114">
        <v>45531</v>
      </c>
      <c r="AN742" s="52" t="s">
        <v>4467</v>
      </c>
      <c r="AO742" s="52" t="str">
        <f>VLOOKUP(B742,'BAT Grundtabelle'!B:T,19,0)</f>
        <v>ja</v>
      </c>
      <c r="AP742" s="105" t="str">
        <f t="shared" si="252"/>
        <v>10667</v>
      </c>
      <c r="AQ742" s="52" t="str">
        <f t="shared" si="253"/>
        <v>Gewinnung und Verarbeitung von Salz (Bergbau und artverwandte)</v>
      </c>
      <c r="AR742" s="52" t="b">
        <f t="shared" si="266"/>
        <v>0</v>
      </c>
      <c r="AS742" s="52" t="b">
        <f t="shared" si="266"/>
        <v>0</v>
      </c>
      <c r="AT742" s="52" t="b">
        <f t="shared" si="266"/>
        <v>0</v>
      </c>
      <c r="AU742" s="52">
        <f t="shared" si="254"/>
        <v>4</v>
      </c>
      <c r="AW742" s="52" t="b">
        <f t="shared" si="255"/>
        <v>0</v>
      </c>
      <c r="AX742" s="52" t="str">
        <f t="shared" si="256"/>
        <v>Unternehmen</v>
      </c>
      <c r="AY742" s="52" t="b">
        <f t="shared" si="257"/>
        <v>0</v>
      </c>
      <c r="AZ742" s="52" t="str">
        <f t="shared" si="258"/>
        <v>10667</v>
      </c>
      <c r="BA742" s="52" t="str">
        <f>VLOOKUP(A742,'BAT Grundtabelle'!A:U,21,0)</f>
        <v>ja</v>
      </c>
      <c r="BB742" s="52" t="str">
        <f t="shared" si="259"/>
        <v>nein</v>
      </c>
      <c r="BC742" s="52" t="str">
        <f t="shared" si="260"/>
        <v>10667</v>
      </c>
      <c r="BD742" s="52" t="str">
        <f t="shared" si="261"/>
        <v>Gewinnung und Verarbeitung von Salz (Bergbau und artverwandte)</v>
      </c>
      <c r="BE742" s="52" t="str">
        <f t="shared" si="262"/>
        <v>Unternehmen</v>
      </c>
      <c r="BF742" s="52">
        <f t="shared" si="263"/>
        <v>4</v>
      </c>
    </row>
    <row r="743" spans="1:58" hidden="1" x14ac:dyDescent="0.35">
      <c r="A743" s="107" t="s">
        <v>3086</v>
      </c>
      <c r="B743" s="75" t="s">
        <v>679</v>
      </c>
      <c r="C743" s="52" t="s">
        <v>3</v>
      </c>
      <c r="D743" s="52" t="s">
        <v>3</v>
      </c>
      <c r="E743" s="52" t="s">
        <v>2</v>
      </c>
      <c r="F743" s="52" t="s">
        <v>2</v>
      </c>
      <c r="G743" s="52" t="s">
        <v>2</v>
      </c>
      <c r="H743" s="52" t="s">
        <v>2</v>
      </c>
      <c r="I743" s="52" t="s">
        <v>3</v>
      </c>
      <c r="J743" s="52">
        <v>3</v>
      </c>
      <c r="K743" s="52" t="s">
        <v>2</v>
      </c>
      <c r="L743" s="52" t="s">
        <v>2</v>
      </c>
      <c r="M743" s="52" t="s">
        <v>2</v>
      </c>
      <c r="N743" s="52" t="s">
        <v>3</v>
      </c>
      <c r="P743" s="52" t="s">
        <v>4</v>
      </c>
      <c r="Q743" s="52" t="str">
        <f t="shared" ref="Q743:AF752" si="268">IF(ISERROR(FIND(Q$2,$P743,1)),"Nein","Ja")</f>
        <v>Nein</v>
      </c>
      <c r="R743" s="52" t="str">
        <f t="shared" si="268"/>
        <v>Nein</v>
      </c>
      <c r="S743" s="52" t="str">
        <f t="shared" si="268"/>
        <v>Nein</v>
      </c>
      <c r="T743" s="52" t="str">
        <f t="shared" si="268"/>
        <v>Nein</v>
      </c>
      <c r="U743" s="52" t="str">
        <f t="shared" si="268"/>
        <v>Nein</v>
      </c>
      <c r="V743" s="52" t="str">
        <f t="shared" si="268"/>
        <v>Nein</v>
      </c>
      <c r="W743" s="52" t="str">
        <f t="shared" si="268"/>
        <v>Nein</v>
      </c>
      <c r="X743" s="52" t="str">
        <f t="shared" si="268"/>
        <v>Nein</v>
      </c>
      <c r="Y743" s="52" t="str">
        <f t="shared" si="268"/>
        <v>Nein</v>
      </c>
      <c r="Z743" s="52" t="str">
        <f t="shared" si="268"/>
        <v>Nein</v>
      </c>
      <c r="AA743" s="52" t="str">
        <f t="shared" si="268"/>
        <v>Nein</v>
      </c>
      <c r="AB743" s="52" t="str">
        <f t="shared" si="268"/>
        <v>Nein</v>
      </c>
      <c r="AC743" s="52" t="str">
        <f t="shared" si="268"/>
        <v>Nein</v>
      </c>
      <c r="AD743" s="52" t="str">
        <f t="shared" si="268"/>
        <v>Nein</v>
      </c>
      <c r="AE743" s="52" t="str">
        <f t="shared" si="268"/>
        <v>Nein</v>
      </c>
      <c r="AF743" s="52" t="str">
        <f t="shared" si="268"/>
        <v>Nein</v>
      </c>
      <c r="AG743" s="61" t="str">
        <f>IF(Q743="Ja",VLOOKUP($Q$2,Plausis!A:E,5,0),IF(R743="Ja",VLOOKUP($R$2,Plausis!A:E,5,0),IF(T743="Ja",VLOOKUP($T$2,Plausis!A:E,5,0),IF(U743="Ja",VLOOKUP($U$2,Plausis!A:E,5,0),IF(AA743="Ja",VLOOKUP($AA$2,Plausis!A:E,5,0),IF(AC743="Ja",VLOOKUP($AC$2,Plausis!A:E,5,0),IF(AD743="Ja",VLOOKUP($AD$2,Plausis!A:E,5,0),"")))))))</f>
        <v/>
      </c>
      <c r="AH743" s="52" t="str">
        <f>IF(Y743="Ja",VLOOKUP($Y$2,Plausis!A:E,5,0),"")</f>
        <v/>
      </c>
      <c r="AI743" s="52" t="str">
        <f t="shared" si="251"/>
        <v>Ja</v>
      </c>
      <c r="AJ743" s="52" t="str">
        <f>IF(S743="Ja",VLOOKUP($S$2,Plausis!A:E,5,0),IF(V743="Ja",VLOOKUP($V$2,Plausis!A:E,5,0),IF(X743="Ja",VLOOKUP($X$2,Plausis!A:E,5,0),"")))</f>
        <v/>
      </c>
      <c r="AL743" s="52" t="s">
        <v>3</v>
      </c>
      <c r="AM743" s="114">
        <v>45531</v>
      </c>
      <c r="AN743" s="52" t="s">
        <v>4467</v>
      </c>
      <c r="AO743" s="52" t="str">
        <f>VLOOKUP(B743,'BAT Grundtabelle'!B:T,19,0)</f>
        <v>ja</v>
      </c>
      <c r="AP743" s="105" t="str">
        <f t="shared" si="252"/>
        <v>10668</v>
      </c>
      <c r="AQ743" s="52" t="str">
        <f t="shared" si="253"/>
        <v>Gewinnung von Kohlensäure aus natürlichen Vorkommnissen</v>
      </c>
      <c r="AR743" s="52" t="b">
        <f t="shared" ref="AR743:AT762" si="269">IF(ISERROR(FIND(AR$1,$P743,1)),FALSE,TRUE)</f>
        <v>0</v>
      </c>
      <c r="AS743" s="52" t="b">
        <f t="shared" si="269"/>
        <v>0</v>
      </c>
      <c r="AT743" s="52" t="b">
        <f t="shared" si="269"/>
        <v>0</v>
      </c>
      <c r="AU743" s="52">
        <f t="shared" si="254"/>
        <v>3</v>
      </c>
      <c r="AW743" s="52" t="b">
        <f t="shared" si="255"/>
        <v>0</v>
      </c>
      <c r="AX743" s="52" t="str">
        <f t="shared" si="256"/>
        <v>Unternehmen</v>
      </c>
      <c r="AY743" s="52" t="b">
        <f t="shared" si="257"/>
        <v>0</v>
      </c>
      <c r="AZ743" s="52" t="str">
        <f t="shared" si="258"/>
        <v>10668</v>
      </c>
      <c r="BA743" s="52" t="str">
        <f>VLOOKUP(A743,'BAT Grundtabelle'!A:U,21,0)</f>
        <v>ja</v>
      </c>
      <c r="BB743" s="52" t="str">
        <f t="shared" si="259"/>
        <v>nein</v>
      </c>
      <c r="BC743" s="52" t="str">
        <f t="shared" si="260"/>
        <v>10668</v>
      </c>
      <c r="BD743" s="52" t="str">
        <f t="shared" si="261"/>
        <v>Gewinnung von Kohlensäure aus natürlichen Vorkommnissen</v>
      </c>
      <c r="BE743" s="52" t="str">
        <f t="shared" si="262"/>
        <v>Unternehmen</v>
      </c>
      <c r="BF743" s="52">
        <f t="shared" si="263"/>
        <v>3</v>
      </c>
    </row>
    <row r="744" spans="1:58" hidden="1" x14ac:dyDescent="0.35">
      <c r="A744" s="107" t="s">
        <v>3087</v>
      </c>
      <c r="B744" s="75" t="s">
        <v>362</v>
      </c>
      <c r="C744" s="52" t="s">
        <v>3</v>
      </c>
      <c r="D744" s="52" t="s">
        <v>3</v>
      </c>
      <c r="E744" s="52" t="s">
        <v>2</v>
      </c>
      <c r="F744" s="52" t="s">
        <v>2</v>
      </c>
      <c r="G744" s="52" t="s">
        <v>2</v>
      </c>
      <c r="H744" s="52" t="s">
        <v>2</v>
      </c>
      <c r="I744" s="52" t="s">
        <v>3</v>
      </c>
      <c r="J744" s="52">
        <v>3</v>
      </c>
      <c r="K744" s="52" t="s">
        <v>2</v>
      </c>
      <c r="L744" s="52" t="s">
        <v>2</v>
      </c>
      <c r="M744" s="52" t="s">
        <v>2</v>
      </c>
      <c r="N744" s="52" t="s">
        <v>3</v>
      </c>
      <c r="P744" s="52" t="s">
        <v>4</v>
      </c>
      <c r="Q744" s="52" t="str">
        <f t="shared" si="268"/>
        <v>Nein</v>
      </c>
      <c r="R744" s="52" t="str">
        <f t="shared" si="268"/>
        <v>Nein</v>
      </c>
      <c r="S744" s="52" t="str">
        <f t="shared" si="268"/>
        <v>Nein</v>
      </c>
      <c r="T744" s="52" t="str">
        <f t="shared" si="268"/>
        <v>Nein</v>
      </c>
      <c r="U744" s="52" t="str">
        <f t="shared" si="268"/>
        <v>Nein</v>
      </c>
      <c r="V744" s="52" t="str">
        <f t="shared" si="268"/>
        <v>Nein</v>
      </c>
      <c r="W744" s="52" t="str">
        <f t="shared" si="268"/>
        <v>Nein</v>
      </c>
      <c r="X744" s="52" t="str">
        <f t="shared" si="268"/>
        <v>Nein</v>
      </c>
      <c r="Y744" s="52" t="str">
        <f t="shared" si="268"/>
        <v>Nein</v>
      </c>
      <c r="Z744" s="52" t="str">
        <f t="shared" si="268"/>
        <v>Nein</v>
      </c>
      <c r="AA744" s="52" t="str">
        <f t="shared" si="268"/>
        <v>Nein</v>
      </c>
      <c r="AB744" s="52" t="str">
        <f t="shared" si="268"/>
        <v>Nein</v>
      </c>
      <c r="AC744" s="52" t="str">
        <f t="shared" si="268"/>
        <v>Nein</v>
      </c>
      <c r="AD744" s="52" t="str">
        <f t="shared" si="268"/>
        <v>Nein</v>
      </c>
      <c r="AE744" s="52" t="str">
        <f t="shared" si="268"/>
        <v>Nein</v>
      </c>
      <c r="AF744" s="52" t="str">
        <f t="shared" si="268"/>
        <v>Nein</v>
      </c>
      <c r="AG744" s="61" t="str">
        <f>IF(Q744="Ja",VLOOKUP($Q$2,Plausis!A:E,5,0),IF(R744="Ja",VLOOKUP($R$2,Plausis!A:E,5,0),IF(T744="Ja",VLOOKUP($T$2,Plausis!A:E,5,0),IF(U744="Ja",VLOOKUP($U$2,Plausis!A:E,5,0),IF(AA744="Ja",VLOOKUP($AA$2,Plausis!A:E,5,0),IF(AC744="Ja",VLOOKUP($AC$2,Plausis!A:E,5,0),IF(AD744="Ja",VLOOKUP($AD$2,Plausis!A:E,5,0),"")))))))</f>
        <v/>
      </c>
      <c r="AH744" s="52" t="str">
        <f>IF(Y744="Ja",VLOOKUP($Y$2,Plausis!A:E,5,0),"")</f>
        <v/>
      </c>
      <c r="AI744" s="52" t="str">
        <f t="shared" si="251"/>
        <v>Ja</v>
      </c>
      <c r="AJ744" s="52" t="str">
        <f>IF(S744="Ja",VLOOKUP($S$2,Plausis!A:E,5,0),IF(V744="Ja",VLOOKUP($V$2,Plausis!A:E,5,0),IF(X744="Ja",VLOOKUP($X$2,Plausis!A:E,5,0),"")))</f>
        <v/>
      </c>
      <c r="AL744" s="52" t="s">
        <v>3</v>
      </c>
      <c r="AM744" s="114">
        <v>45531</v>
      </c>
      <c r="AN744" s="52" t="s">
        <v>4467</v>
      </c>
      <c r="AO744" s="52" t="str">
        <f>VLOOKUP(B744,'BAT Grundtabelle'!B:T,19,0)</f>
        <v>ja</v>
      </c>
      <c r="AP744" s="105" t="str">
        <f t="shared" si="252"/>
        <v>10669</v>
      </c>
      <c r="AQ744" s="52" t="str">
        <f t="shared" si="253"/>
        <v>Gewinnung von natürlichen Gesteinen</v>
      </c>
      <c r="AR744" s="52" t="b">
        <f t="shared" si="269"/>
        <v>0</v>
      </c>
      <c r="AS744" s="52" t="b">
        <f t="shared" si="269"/>
        <v>0</v>
      </c>
      <c r="AT744" s="52" t="b">
        <f t="shared" si="269"/>
        <v>0</v>
      </c>
      <c r="AU744" s="52">
        <f t="shared" si="254"/>
        <v>3</v>
      </c>
      <c r="AW744" s="52" t="b">
        <f t="shared" si="255"/>
        <v>0</v>
      </c>
      <c r="AX744" s="52" t="str">
        <f t="shared" si="256"/>
        <v>Unternehmen</v>
      </c>
      <c r="AY744" s="52" t="b">
        <f t="shared" si="257"/>
        <v>0</v>
      </c>
      <c r="AZ744" s="52" t="str">
        <f t="shared" si="258"/>
        <v>10669</v>
      </c>
      <c r="BA744" s="52" t="str">
        <f>VLOOKUP(A744,'BAT Grundtabelle'!A:U,21,0)</f>
        <v>ja</v>
      </c>
      <c r="BB744" s="52" t="str">
        <f t="shared" si="259"/>
        <v>nein</v>
      </c>
      <c r="BC744" s="52" t="str">
        <f t="shared" si="260"/>
        <v>10669</v>
      </c>
      <c r="BD744" s="52" t="str">
        <f t="shared" si="261"/>
        <v>Gewinnung von natürlichen Gesteinen</v>
      </c>
      <c r="BE744" s="52" t="str">
        <f t="shared" si="262"/>
        <v>Unternehmen</v>
      </c>
      <c r="BF744" s="52">
        <f t="shared" si="263"/>
        <v>3</v>
      </c>
    </row>
    <row r="745" spans="1:58" hidden="1" x14ac:dyDescent="0.35">
      <c r="A745" s="107" t="s">
        <v>3088</v>
      </c>
      <c r="B745" s="75" t="s">
        <v>960</v>
      </c>
      <c r="C745" s="52" t="s">
        <v>3</v>
      </c>
      <c r="D745" s="52" t="s">
        <v>3</v>
      </c>
      <c r="E745" s="52" t="s">
        <v>2</v>
      </c>
      <c r="F745" s="52" t="s">
        <v>2</v>
      </c>
      <c r="G745" s="52" t="s">
        <v>2</v>
      </c>
      <c r="H745" s="52" t="s">
        <v>2</v>
      </c>
      <c r="I745" s="52" t="s">
        <v>3</v>
      </c>
      <c r="J745" s="52">
        <v>1</v>
      </c>
      <c r="K745" s="52" t="s">
        <v>2</v>
      </c>
      <c r="L745" s="52" t="s">
        <v>2</v>
      </c>
      <c r="M745" s="52" t="s">
        <v>2</v>
      </c>
      <c r="N745" s="52" t="s">
        <v>3</v>
      </c>
      <c r="P745" s="52" t="s">
        <v>4</v>
      </c>
      <c r="Q745" s="52" t="str">
        <f t="shared" si="268"/>
        <v>Nein</v>
      </c>
      <c r="R745" s="52" t="str">
        <f t="shared" si="268"/>
        <v>Nein</v>
      </c>
      <c r="S745" s="52" t="str">
        <f t="shared" si="268"/>
        <v>Nein</v>
      </c>
      <c r="T745" s="52" t="str">
        <f t="shared" si="268"/>
        <v>Nein</v>
      </c>
      <c r="U745" s="52" t="str">
        <f t="shared" si="268"/>
        <v>Nein</v>
      </c>
      <c r="V745" s="52" t="str">
        <f t="shared" si="268"/>
        <v>Nein</v>
      </c>
      <c r="W745" s="52" t="str">
        <f t="shared" si="268"/>
        <v>Nein</v>
      </c>
      <c r="X745" s="52" t="str">
        <f t="shared" si="268"/>
        <v>Nein</v>
      </c>
      <c r="Y745" s="52" t="str">
        <f t="shared" si="268"/>
        <v>Nein</v>
      </c>
      <c r="Z745" s="52" t="str">
        <f t="shared" si="268"/>
        <v>Nein</v>
      </c>
      <c r="AA745" s="52" t="str">
        <f t="shared" si="268"/>
        <v>Nein</v>
      </c>
      <c r="AB745" s="52" t="str">
        <f t="shared" si="268"/>
        <v>Nein</v>
      </c>
      <c r="AC745" s="52" t="str">
        <f t="shared" si="268"/>
        <v>Nein</v>
      </c>
      <c r="AD745" s="52" t="str">
        <f t="shared" si="268"/>
        <v>Nein</v>
      </c>
      <c r="AE745" s="52" t="str">
        <f t="shared" si="268"/>
        <v>Nein</v>
      </c>
      <c r="AF745" s="52" t="str">
        <f t="shared" si="268"/>
        <v>Nein</v>
      </c>
      <c r="AG745" s="61" t="str">
        <f>IF(Q745="Ja",VLOOKUP($Q$2,Plausis!A:E,5,0),IF(R745="Ja",VLOOKUP($R$2,Plausis!A:E,5,0),IF(T745="Ja",VLOOKUP($T$2,Plausis!A:E,5,0),IF(U745="Ja",VLOOKUP($U$2,Plausis!A:E,5,0),IF(AA745="Ja",VLOOKUP($AA$2,Plausis!A:E,5,0),IF(AC745="Ja",VLOOKUP($AC$2,Plausis!A:E,5,0),IF(AD745="Ja",VLOOKUP($AD$2,Plausis!A:E,5,0),"")))))))</f>
        <v/>
      </c>
      <c r="AH745" s="52" t="str">
        <f>IF(Y745="Ja",VLOOKUP($Y$2,Plausis!A:E,5,0),"")</f>
        <v/>
      </c>
      <c r="AI745" s="52" t="str">
        <f t="shared" si="251"/>
        <v>Ja</v>
      </c>
      <c r="AJ745" s="52" t="str">
        <f>IF(S745="Ja",VLOOKUP($S$2,Plausis!A:E,5,0),IF(V745="Ja",VLOOKUP($V$2,Plausis!A:E,5,0),IF(X745="Ja",VLOOKUP($X$2,Plausis!A:E,5,0),"")))</f>
        <v/>
      </c>
      <c r="AL745" s="52" t="s">
        <v>3</v>
      </c>
      <c r="AM745" s="114">
        <v>45531</v>
      </c>
      <c r="AN745" s="52" t="s">
        <v>4467</v>
      </c>
      <c r="AO745" s="52" t="str">
        <f>VLOOKUP(B745,'BAT Grundtabelle'!B:T,19,0)</f>
        <v>ja</v>
      </c>
      <c r="AP745" s="105" t="str">
        <f t="shared" si="252"/>
        <v>10670</v>
      </c>
      <c r="AQ745" s="52" t="str">
        <f t="shared" si="253"/>
        <v>Gewürzeinzelhandel</v>
      </c>
      <c r="AR745" s="52" t="b">
        <f t="shared" si="269"/>
        <v>0</v>
      </c>
      <c r="AS745" s="52" t="b">
        <f t="shared" si="269"/>
        <v>0</v>
      </c>
      <c r="AT745" s="52" t="b">
        <f t="shared" si="269"/>
        <v>0</v>
      </c>
      <c r="AU745" s="52">
        <f t="shared" si="254"/>
        <v>1</v>
      </c>
      <c r="AW745" s="52" t="b">
        <f t="shared" si="255"/>
        <v>0</v>
      </c>
      <c r="AX745" s="52" t="str">
        <f t="shared" si="256"/>
        <v>Unternehmen</v>
      </c>
      <c r="AY745" s="52" t="b">
        <f t="shared" si="257"/>
        <v>0</v>
      </c>
      <c r="AZ745" s="52" t="str">
        <f t="shared" si="258"/>
        <v>10670</v>
      </c>
      <c r="BA745" s="52" t="str">
        <f>VLOOKUP(A745,'BAT Grundtabelle'!A:U,21,0)</f>
        <v>ja</v>
      </c>
      <c r="BB745" s="52" t="str">
        <f t="shared" si="259"/>
        <v>nein</v>
      </c>
      <c r="BC745" s="52" t="str">
        <f t="shared" si="260"/>
        <v>10670</v>
      </c>
      <c r="BD745" s="52" t="str">
        <f t="shared" si="261"/>
        <v>Gewürzeinzelhandel</v>
      </c>
      <c r="BE745" s="52" t="str">
        <f t="shared" si="262"/>
        <v>Unternehmen</v>
      </c>
      <c r="BF745" s="52">
        <f t="shared" si="263"/>
        <v>1</v>
      </c>
    </row>
    <row r="746" spans="1:58" hidden="1" x14ac:dyDescent="0.35">
      <c r="A746" s="107" t="s">
        <v>3089</v>
      </c>
      <c r="B746" s="75" t="s">
        <v>387</v>
      </c>
      <c r="C746" s="52" t="s">
        <v>3</v>
      </c>
      <c r="D746" s="52" t="s">
        <v>3</v>
      </c>
      <c r="E746" s="52" t="s">
        <v>2</v>
      </c>
      <c r="F746" s="52" t="s">
        <v>2</v>
      </c>
      <c r="G746" s="52" t="s">
        <v>2</v>
      </c>
      <c r="H746" s="52" t="s">
        <v>2</v>
      </c>
      <c r="I746" s="52" t="s">
        <v>3</v>
      </c>
      <c r="J746" s="52">
        <v>1</v>
      </c>
      <c r="K746" s="52" t="s">
        <v>2</v>
      </c>
      <c r="L746" s="52" t="s">
        <v>2</v>
      </c>
      <c r="M746" s="52" t="s">
        <v>2</v>
      </c>
      <c r="N746" s="52" t="s">
        <v>3</v>
      </c>
      <c r="P746" s="52" t="s">
        <v>4</v>
      </c>
      <c r="Q746" s="52" t="str">
        <f t="shared" si="268"/>
        <v>Nein</v>
      </c>
      <c r="R746" s="52" t="str">
        <f t="shared" si="268"/>
        <v>Nein</v>
      </c>
      <c r="S746" s="52" t="str">
        <f t="shared" si="268"/>
        <v>Nein</v>
      </c>
      <c r="T746" s="52" t="str">
        <f t="shared" si="268"/>
        <v>Nein</v>
      </c>
      <c r="U746" s="52" t="str">
        <f t="shared" si="268"/>
        <v>Nein</v>
      </c>
      <c r="V746" s="52" t="str">
        <f t="shared" si="268"/>
        <v>Nein</v>
      </c>
      <c r="W746" s="52" t="str">
        <f t="shared" si="268"/>
        <v>Nein</v>
      </c>
      <c r="X746" s="52" t="str">
        <f t="shared" si="268"/>
        <v>Nein</v>
      </c>
      <c r="Y746" s="52" t="str">
        <f t="shared" si="268"/>
        <v>Nein</v>
      </c>
      <c r="Z746" s="52" t="str">
        <f t="shared" si="268"/>
        <v>Nein</v>
      </c>
      <c r="AA746" s="52" t="str">
        <f t="shared" si="268"/>
        <v>Nein</v>
      </c>
      <c r="AB746" s="52" t="str">
        <f t="shared" si="268"/>
        <v>Nein</v>
      </c>
      <c r="AC746" s="52" t="str">
        <f t="shared" si="268"/>
        <v>Nein</v>
      </c>
      <c r="AD746" s="52" t="str">
        <f t="shared" si="268"/>
        <v>Nein</v>
      </c>
      <c r="AE746" s="52" t="str">
        <f t="shared" si="268"/>
        <v>Nein</v>
      </c>
      <c r="AF746" s="52" t="str">
        <f t="shared" si="268"/>
        <v>Nein</v>
      </c>
      <c r="AG746" s="61" t="str">
        <f>IF(Q746="Ja",VLOOKUP($Q$2,Plausis!A:E,5,0),IF(R746="Ja",VLOOKUP($R$2,Plausis!A:E,5,0),IF(T746="Ja",VLOOKUP($T$2,Plausis!A:E,5,0),IF(U746="Ja",VLOOKUP($U$2,Plausis!A:E,5,0),IF(AA746="Ja",VLOOKUP($AA$2,Plausis!A:E,5,0),IF(AC746="Ja",VLOOKUP($AC$2,Plausis!A:E,5,0),IF(AD746="Ja",VLOOKUP($AD$2,Plausis!A:E,5,0),"")))))))</f>
        <v/>
      </c>
      <c r="AH746" s="52" t="str">
        <f>IF(Y746="Ja",VLOOKUP($Y$2,Plausis!A:E,5,0),"")</f>
        <v/>
      </c>
      <c r="AI746" s="52" t="str">
        <f t="shared" si="251"/>
        <v>Ja</v>
      </c>
      <c r="AJ746" s="52" t="str">
        <f>IF(S746="Ja",VLOOKUP($S$2,Plausis!A:E,5,0),IF(V746="Ja",VLOOKUP($V$2,Plausis!A:E,5,0),IF(X746="Ja",VLOOKUP($X$2,Plausis!A:E,5,0),"")))</f>
        <v/>
      </c>
      <c r="AL746" s="52" t="s">
        <v>3</v>
      </c>
      <c r="AM746" s="114">
        <v>45531</v>
      </c>
      <c r="AN746" s="52" t="s">
        <v>4467</v>
      </c>
      <c r="AO746" s="52" t="str">
        <f>VLOOKUP(B746,'BAT Grundtabelle'!B:T,19,0)</f>
        <v>ja</v>
      </c>
      <c r="AP746" s="105" t="str">
        <f t="shared" si="252"/>
        <v>10671</v>
      </c>
      <c r="AQ746" s="52" t="str">
        <f t="shared" si="253"/>
        <v>Gewürzmühle</v>
      </c>
      <c r="AR746" s="52" t="b">
        <f t="shared" si="269"/>
        <v>0</v>
      </c>
      <c r="AS746" s="52" t="b">
        <f t="shared" si="269"/>
        <v>0</v>
      </c>
      <c r="AT746" s="52" t="b">
        <f t="shared" si="269"/>
        <v>0</v>
      </c>
      <c r="AU746" s="52">
        <f t="shared" si="254"/>
        <v>1</v>
      </c>
      <c r="AW746" s="52" t="b">
        <f t="shared" si="255"/>
        <v>0</v>
      </c>
      <c r="AX746" s="52" t="str">
        <f t="shared" si="256"/>
        <v>Unternehmen</v>
      </c>
      <c r="AY746" s="52" t="b">
        <f t="shared" si="257"/>
        <v>0</v>
      </c>
      <c r="AZ746" s="52" t="str">
        <f t="shared" si="258"/>
        <v>10671</v>
      </c>
      <c r="BA746" s="52" t="str">
        <f>VLOOKUP(A746,'BAT Grundtabelle'!A:U,21,0)</f>
        <v>ja</v>
      </c>
      <c r="BB746" s="52" t="str">
        <f t="shared" si="259"/>
        <v>nein</v>
      </c>
      <c r="BC746" s="52" t="str">
        <f t="shared" si="260"/>
        <v>10671</v>
      </c>
      <c r="BD746" s="52" t="str">
        <f t="shared" si="261"/>
        <v>Gewürzmühle</v>
      </c>
      <c r="BE746" s="52" t="str">
        <f t="shared" si="262"/>
        <v>Unternehmen</v>
      </c>
      <c r="BF746" s="52">
        <f t="shared" si="263"/>
        <v>1</v>
      </c>
    </row>
    <row r="747" spans="1:58" hidden="1" x14ac:dyDescent="0.35">
      <c r="A747" s="107" t="s">
        <v>3090</v>
      </c>
      <c r="B747" s="75" t="s">
        <v>505</v>
      </c>
      <c r="C747" s="52" t="s">
        <v>3</v>
      </c>
      <c r="D747" s="52" t="s">
        <v>3</v>
      </c>
      <c r="E747" s="52" t="s">
        <v>2</v>
      </c>
      <c r="F747" s="52" t="s">
        <v>2</v>
      </c>
      <c r="G747" s="52" t="s">
        <v>2</v>
      </c>
      <c r="H747" s="52" t="s">
        <v>2</v>
      </c>
      <c r="I747" s="52" t="s">
        <v>3</v>
      </c>
      <c r="J747" s="52">
        <v>3</v>
      </c>
      <c r="K747" s="52" t="s">
        <v>2</v>
      </c>
      <c r="L747" s="52" t="s">
        <v>2</v>
      </c>
      <c r="M747" s="52" t="s">
        <v>2</v>
      </c>
      <c r="N747" s="52" t="s">
        <v>3</v>
      </c>
      <c r="P747" s="52" t="s">
        <v>4</v>
      </c>
      <c r="Q747" s="52" t="str">
        <f t="shared" si="268"/>
        <v>Nein</v>
      </c>
      <c r="R747" s="52" t="str">
        <f t="shared" si="268"/>
        <v>Nein</v>
      </c>
      <c r="S747" s="52" t="str">
        <f t="shared" si="268"/>
        <v>Nein</v>
      </c>
      <c r="T747" s="52" t="str">
        <f t="shared" si="268"/>
        <v>Nein</v>
      </c>
      <c r="U747" s="52" t="str">
        <f t="shared" si="268"/>
        <v>Nein</v>
      </c>
      <c r="V747" s="52" t="str">
        <f t="shared" si="268"/>
        <v>Nein</v>
      </c>
      <c r="W747" s="52" t="str">
        <f t="shared" si="268"/>
        <v>Nein</v>
      </c>
      <c r="X747" s="52" t="str">
        <f t="shared" si="268"/>
        <v>Nein</v>
      </c>
      <c r="Y747" s="52" t="str">
        <f t="shared" si="268"/>
        <v>Nein</v>
      </c>
      <c r="Z747" s="52" t="str">
        <f t="shared" si="268"/>
        <v>Nein</v>
      </c>
      <c r="AA747" s="52" t="str">
        <f t="shared" si="268"/>
        <v>Nein</v>
      </c>
      <c r="AB747" s="52" t="str">
        <f t="shared" si="268"/>
        <v>Nein</v>
      </c>
      <c r="AC747" s="52" t="str">
        <f t="shared" si="268"/>
        <v>Nein</v>
      </c>
      <c r="AD747" s="52" t="str">
        <f t="shared" si="268"/>
        <v>Nein</v>
      </c>
      <c r="AE747" s="52" t="str">
        <f t="shared" si="268"/>
        <v>Nein</v>
      </c>
      <c r="AF747" s="52" t="str">
        <f t="shared" si="268"/>
        <v>Nein</v>
      </c>
      <c r="AG747" s="61" t="str">
        <f>IF(Q747="Ja",VLOOKUP($Q$2,Plausis!A:E,5,0),IF(R747="Ja",VLOOKUP($R$2,Plausis!A:E,5,0),IF(T747="Ja",VLOOKUP($T$2,Plausis!A:E,5,0),IF(U747="Ja",VLOOKUP($U$2,Plausis!A:E,5,0),IF(AA747="Ja",VLOOKUP($AA$2,Plausis!A:E,5,0),IF(AC747="Ja",VLOOKUP($AC$2,Plausis!A:E,5,0),IF(AD747="Ja",VLOOKUP($AD$2,Plausis!A:E,5,0),"")))))))</f>
        <v/>
      </c>
      <c r="AH747" s="52" t="str">
        <f>IF(Y747="Ja",VLOOKUP($Y$2,Plausis!A:E,5,0),"")</f>
        <v/>
      </c>
      <c r="AI747" s="52" t="str">
        <f t="shared" si="251"/>
        <v>Ja</v>
      </c>
      <c r="AJ747" s="52" t="str">
        <f>IF(S747="Ja",VLOOKUP($S$2,Plausis!A:E,5,0),IF(V747="Ja",VLOOKUP($V$2,Plausis!A:E,5,0),IF(X747="Ja",VLOOKUP($X$2,Plausis!A:E,5,0),"")))</f>
        <v/>
      </c>
      <c r="AL747" s="52" t="s">
        <v>2</v>
      </c>
      <c r="AM747" s="114">
        <v>45531</v>
      </c>
      <c r="AN747" s="52" t="s">
        <v>4467</v>
      </c>
      <c r="AO747" s="52" t="str">
        <f>VLOOKUP(B747,'BAT Grundtabelle'!B:T,19,0)</f>
        <v>ja</v>
      </c>
      <c r="AP747" s="105" t="str">
        <f t="shared" si="252"/>
        <v>10672</v>
      </c>
      <c r="AQ747" s="52" t="str">
        <f t="shared" si="253"/>
        <v>Gießerei</v>
      </c>
      <c r="AR747" s="52" t="b">
        <f t="shared" si="269"/>
        <v>0</v>
      </c>
      <c r="AS747" s="52" t="b">
        <f t="shared" si="269"/>
        <v>0</v>
      </c>
      <c r="AT747" s="52" t="b">
        <f t="shared" si="269"/>
        <v>0</v>
      </c>
      <c r="AU747" s="52">
        <f t="shared" si="254"/>
        <v>3</v>
      </c>
      <c r="AW747" s="52" t="b">
        <f t="shared" si="255"/>
        <v>0</v>
      </c>
      <c r="AX747" s="52" t="str">
        <f t="shared" si="256"/>
        <v>Unternehmen</v>
      </c>
      <c r="AY747" s="52" t="b">
        <f t="shared" si="257"/>
        <v>0</v>
      </c>
      <c r="AZ747" s="52" t="str">
        <f t="shared" si="258"/>
        <v>10672</v>
      </c>
      <c r="BA747" s="52" t="str">
        <f>VLOOKUP(A747,'BAT Grundtabelle'!A:U,21,0)</f>
        <v>ja</v>
      </c>
      <c r="BB747" s="52" t="str">
        <f t="shared" si="259"/>
        <v>nein</v>
      </c>
      <c r="BC747" s="52" t="str">
        <f t="shared" si="260"/>
        <v>10672</v>
      </c>
      <c r="BD747" s="52" t="str">
        <f t="shared" si="261"/>
        <v>Gießerei</v>
      </c>
      <c r="BE747" s="52" t="str">
        <f t="shared" si="262"/>
        <v>Unternehmen</v>
      </c>
      <c r="BF747" s="52">
        <f t="shared" si="263"/>
        <v>3</v>
      </c>
    </row>
    <row r="748" spans="1:58" hidden="1" x14ac:dyDescent="0.35">
      <c r="A748" s="107" t="s">
        <v>3091</v>
      </c>
      <c r="B748" s="75" t="s">
        <v>80</v>
      </c>
      <c r="C748" s="52" t="s">
        <v>3</v>
      </c>
      <c r="D748" s="52" t="s">
        <v>3</v>
      </c>
      <c r="E748" s="52" t="s">
        <v>2</v>
      </c>
      <c r="F748" s="52" t="s">
        <v>2</v>
      </c>
      <c r="G748" s="52" t="s">
        <v>2</v>
      </c>
      <c r="H748" s="52" t="s">
        <v>2</v>
      </c>
      <c r="I748" s="52" t="s">
        <v>3</v>
      </c>
      <c r="J748" s="52">
        <v>2</v>
      </c>
      <c r="K748" s="52" t="s">
        <v>2</v>
      </c>
      <c r="L748" s="52" t="s">
        <v>2</v>
      </c>
      <c r="M748" s="52" t="s">
        <v>2</v>
      </c>
      <c r="N748" s="52" t="s">
        <v>3</v>
      </c>
      <c r="P748" s="52" t="s">
        <v>4</v>
      </c>
      <c r="Q748" s="52" t="str">
        <f t="shared" si="268"/>
        <v>Nein</v>
      </c>
      <c r="R748" s="52" t="str">
        <f t="shared" si="268"/>
        <v>Nein</v>
      </c>
      <c r="S748" s="52" t="str">
        <f t="shared" si="268"/>
        <v>Nein</v>
      </c>
      <c r="T748" s="52" t="str">
        <f t="shared" si="268"/>
        <v>Nein</v>
      </c>
      <c r="U748" s="52" t="str">
        <f t="shared" si="268"/>
        <v>Nein</v>
      </c>
      <c r="V748" s="52" t="str">
        <f t="shared" si="268"/>
        <v>Nein</v>
      </c>
      <c r="W748" s="52" t="str">
        <f t="shared" si="268"/>
        <v>Nein</v>
      </c>
      <c r="X748" s="52" t="str">
        <f t="shared" si="268"/>
        <v>Nein</v>
      </c>
      <c r="Y748" s="52" t="str">
        <f t="shared" si="268"/>
        <v>Nein</v>
      </c>
      <c r="Z748" s="52" t="str">
        <f t="shared" si="268"/>
        <v>Nein</v>
      </c>
      <c r="AA748" s="52" t="str">
        <f t="shared" si="268"/>
        <v>Nein</v>
      </c>
      <c r="AB748" s="52" t="str">
        <f t="shared" si="268"/>
        <v>Nein</v>
      </c>
      <c r="AC748" s="52" t="str">
        <f t="shared" si="268"/>
        <v>Nein</v>
      </c>
      <c r="AD748" s="52" t="str">
        <f t="shared" si="268"/>
        <v>Nein</v>
      </c>
      <c r="AE748" s="52" t="str">
        <f t="shared" si="268"/>
        <v>Nein</v>
      </c>
      <c r="AF748" s="52" t="str">
        <f t="shared" si="268"/>
        <v>Nein</v>
      </c>
      <c r="AG748" s="61" t="str">
        <f>IF(Q748="Ja",VLOOKUP($Q$2,Plausis!A:E,5,0),IF(R748="Ja",VLOOKUP($R$2,Plausis!A:E,5,0),IF(T748="Ja",VLOOKUP($T$2,Plausis!A:E,5,0),IF(U748="Ja",VLOOKUP($U$2,Plausis!A:E,5,0),IF(AA748="Ja",VLOOKUP($AA$2,Plausis!A:E,5,0),IF(AC748="Ja",VLOOKUP($AC$2,Plausis!A:E,5,0),IF(AD748="Ja",VLOOKUP($AD$2,Plausis!A:E,5,0),"")))))))</f>
        <v/>
      </c>
      <c r="AH748" s="52" t="str">
        <f>IF(Y748="Ja",VLOOKUP($Y$2,Plausis!A:E,5,0),"")</f>
        <v/>
      </c>
      <c r="AI748" s="52" t="str">
        <f t="shared" si="251"/>
        <v>Ja</v>
      </c>
      <c r="AJ748" s="52" t="str">
        <f>IF(S748="Ja",VLOOKUP($S$2,Plausis!A:E,5,0),IF(V748="Ja",VLOOKUP($V$2,Plausis!A:E,5,0),IF(X748="Ja",VLOOKUP($X$2,Plausis!A:E,5,0),"")))</f>
        <v/>
      </c>
      <c r="AL748" s="52" t="s">
        <v>2</v>
      </c>
      <c r="AM748" s="114">
        <v>45531</v>
      </c>
      <c r="AN748" s="52" t="s">
        <v>4467</v>
      </c>
      <c r="AO748" s="52" t="str">
        <f>VLOOKUP(B748,'BAT Grundtabelle'!B:T,19,0)</f>
        <v>ja</v>
      </c>
      <c r="AP748" s="105" t="str">
        <f t="shared" si="252"/>
        <v>10673</v>
      </c>
      <c r="AQ748" s="52" t="str">
        <f t="shared" si="253"/>
        <v>Gipsereibetrieb</v>
      </c>
      <c r="AR748" s="52" t="b">
        <f t="shared" si="269"/>
        <v>0</v>
      </c>
      <c r="AS748" s="52" t="b">
        <f t="shared" si="269"/>
        <v>0</v>
      </c>
      <c r="AT748" s="52" t="b">
        <f t="shared" si="269"/>
        <v>0</v>
      </c>
      <c r="AU748" s="52">
        <f t="shared" si="254"/>
        <v>2</v>
      </c>
      <c r="AW748" s="52" t="b">
        <f t="shared" si="255"/>
        <v>0</v>
      </c>
      <c r="AX748" s="52" t="str">
        <f t="shared" si="256"/>
        <v>Unternehmen</v>
      </c>
      <c r="AY748" s="52" t="b">
        <f t="shared" si="257"/>
        <v>0</v>
      </c>
      <c r="AZ748" s="52" t="str">
        <f t="shared" si="258"/>
        <v>10673</v>
      </c>
      <c r="BA748" s="52" t="str">
        <f>VLOOKUP(A748,'BAT Grundtabelle'!A:U,21,0)</f>
        <v>ja</v>
      </c>
      <c r="BB748" s="52" t="str">
        <f t="shared" si="259"/>
        <v>nein</v>
      </c>
      <c r="BC748" s="52" t="str">
        <f t="shared" si="260"/>
        <v>10673</v>
      </c>
      <c r="BD748" s="52" t="str">
        <f t="shared" si="261"/>
        <v>Gipsereibetrieb</v>
      </c>
      <c r="BE748" s="52" t="str">
        <f t="shared" si="262"/>
        <v>Unternehmen</v>
      </c>
      <c r="BF748" s="52">
        <f t="shared" si="263"/>
        <v>2</v>
      </c>
    </row>
    <row r="749" spans="1:58" hidden="1" x14ac:dyDescent="0.35">
      <c r="A749" s="107" t="s">
        <v>3092</v>
      </c>
      <c r="B749" s="75" t="s">
        <v>1854</v>
      </c>
      <c r="C749" s="52" t="s">
        <v>3</v>
      </c>
      <c r="D749" s="52" t="s">
        <v>3</v>
      </c>
      <c r="E749" s="52" t="s">
        <v>2</v>
      </c>
      <c r="F749" s="52" t="s">
        <v>2</v>
      </c>
      <c r="G749" s="52" t="s">
        <v>2</v>
      </c>
      <c r="H749" s="52" t="s">
        <v>2</v>
      </c>
      <c r="I749" s="52" t="s">
        <v>3</v>
      </c>
      <c r="J749" s="52">
        <v>2</v>
      </c>
      <c r="K749" s="52" t="s">
        <v>2</v>
      </c>
      <c r="L749" s="52" t="s">
        <v>2</v>
      </c>
      <c r="M749" s="52" t="s">
        <v>2</v>
      </c>
      <c r="N749" s="52" t="s">
        <v>3</v>
      </c>
      <c r="P749" s="52" t="s">
        <v>4</v>
      </c>
      <c r="Q749" s="52" t="str">
        <f t="shared" si="268"/>
        <v>Nein</v>
      </c>
      <c r="R749" s="52" t="str">
        <f t="shared" si="268"/>
        <v>Nein</v>
      </c>
      <c r="S749" s="52" t="str">
        <f t="shared" si="268"/>
        <v>Nein</v>
      </c>
      <c r="T749" s="52" t="str">
        <f t="shared" si="268"/>
        <v>Nein</v>
      </c>
      <c r="U749" s="52" t="str">
        <f t="shared" si="268"/>
        <v>Nein</v>
      </c>
      <c r="V749" s="52" t="str">
        <f t="shared" si="268"/>
        <v>Nein</v>
      </c>
      <c r="W749" s="52" t="str">
        <f t="shared" si="268"/>
        <v>Nein</v>
      </c>
      <c r="X749" s="52" t="str">
        <f t="shared" si="268"/>
        <v>Nein</v>
      </c>
      <c r="Y749" s="52" t="str">
        <f t="shared" si="268"/>
        <v>Nein</v>
      </c>
      <c r="Z749" s="52" t="str">
        <f t="shared" si="268"/>
        <v>Nein</v>
      </c>
      <c r="AA749" s="52" t="str">
        <f t="shared" si="268"/>
        <v>Nein</v>
      </c>
      <c r="AB749" s="52" t="str">
        <f t="shared" si="268"/>
        <v>Nein</v>
      </c>
      <c r="AC749" s="52" t="str">
        <f t="shared" si="268"/>
        <v>Nein</v>
      </c>
      <c r="AD749" s="52" t="str">
        <f t="shared" si="268"/>
        <v>Nein</v>
      </c>
      <c r="AE749" s="52" t="str">
        <f t="shared" si="268"/>
        <v>Nein</v>
      </c>
      <c r="AF749" s="52" t="str">
        <f t="shared" si="268"/>
        <v>Nein</v>
      </c>
      <c r="AG749" s="61" t="str">
        <f>IF(Q749="Ja",VLOOKUP($Q$2,Plausis!A:E,5,0),IF(R749="Ja",VLOOKUP($R$2,Plausis!A:E,5,0),IF(T749="Ja",VLOOKUP($T$2,Plausis!A:E,5,0),IF(U749="Ja",VLOOKUP($U$2,Plausis!A:E,5,0),IF(AA749="Ja",VLOOKUP($AA$2,Plausis!A:E,5,0),IF(AC749="Ja",VLOOKUP($AC$2,Plausis!A:E,5,0),IF(AD749="Ja",VLOOKUP($AD$2,Plausis!A:E,5,0),"")))))))</f>
        <v/>
      </c>
      <c r="AH749" s="52" t="str">
        <f>IF(Y749="Ja",VLOOKUP($Y$2,Plausis!A:E,5,0),"")</f>
        <v/>
      </c>
      <c r="AI749" s="52" t="str">
        <f t="shared" si="251"/>
        <v>Ja</v>
      </c>
      <c r="AJ749" s="52" t="str">
        <f>IF(S749="Ja",VLOOKUP($S$2,Plausis!A:E,5,0),IF(V749="Ja",VLOOKUP($V$2,Plausis!A:E,5,0),IF(X749="Ja",VLOOKUP($X$2,Plausis!A:E,5,0),"")))</f>
        <v/>
      </c>
      <c r="AL749" s="52" t="s">
        <v>2</v>
      </c>
      <c r="AM749" s="114">
        <v>45531</v>
      </c>
      <c r="AN749" s="52" t="s">
        <v>4467</v>
      </c>
      <c r="AO749" s="52" t="str">
        <f>VLOOKUP(B749,'BAT Grundtabelle'!B:T,19,0)</f>
        <v>ja</v>
      </c>
      <c r="AP749" s="105" t="str">
        <f t="shared" si="252"/>
        <v>10674</v>
      </c>
      <c r="AQ749" s="52" t="str">
        <f t="shared" si="253"/>
        <v>Gipswarenhersteller</v>
      </c>
      <c r="AR749" s="52" t="b">
        <f t="shared" si="269"/>
        <v>0</v>
      </c>
      <c r="AS749" s="52" t="b">
        <f t="shared" si="269"/>
        <v>0</v>
      </c>
      <c r="AT749" s="52" t="b">
        <f t="shared" si="269"/>
        <v>0</v>
      </c>
      <c r="AU749" s="52">
        <f t="shared" si="254"/>
        <v>2</v>
      </c>
      <c r="AW749" s="52" t="b">
        <f t="shared" si="255"/>
        <v>0</v>
      </c>
      <c r="AX749" s="52" t="str">
        <f t="shared" si="256"/>
        <v>Unternehmen</v>
      </c>
      <c r="AY749" s="52" t="b">
        <f t="shared" si="257"/>
        <v>0</v>
      </c>
      <c r="AZ749" s="52" t="str">
        <f t="shared" si="258"/>
        <v>10674</v>
      </c>
      <c r="BA749" s="52" t="str">
        <f>VLOOKUP(A749,'BAT Grundtabelle'!A:U,21,0)</f>
        <v>ja</v>
      </c>
      <c r="BB749" s="52" t="str">
        <f t="shared" si="259"/>
        <v>nein</v>
      </c>
      <c r="BC749" s="52" t="str">
        <f t="shared" si="260"/>
        <v>10674</v>
      </c>
      <c r="BD749" s="52" t="str">
        <f t="shared" si="261"/>
        <v>Gipswarenhersteller</v>
      </c>
      <c r="BE749" s="52" t="str">
        <f t="shared" si="262"/>
        <v>Unternehmen</v>
      </c>
      <c r="BF749" s="52">
        <f t="shared" si="263"/>
        <v>2</v>
      </c>
    </row>
    <row r="750" spans="1:58" hidden="1" x14ac:dyDescent="0.35">
      <c r="A750" s="107" t="s">
        <v>3093</v>
      </c>
      <c r="B750" s="75" t="s">
        <v>1006</v>
      </c>
      <c r="C750" s="52" t="s">
        <v>3</v>
      </c>
      <c r="D750" s="52" t="s">
        <v>3</v>
      </c>
      <c r="E750" s="52" t="s">
        <v>2</v>
      </c>
      <c r="F750" s="52" t="s">
        <v>2</v>
      </c>
      <c r="G750" s="52" t="s">
        <v>2</v>
      </c>
      <c r="H750" s="52" t="s">
        <v>2</v>
      </c>
      <c r="I750" s="52" t="s">
        <v>3</v>
      </c>
      <c r="J750" s="52">
        <v>1</v>
      </c>
      <c r="K750" s="52" t="s">
        <v>2</v>
      </c>
      <c r="L750" s="52" t="s">
        <v>2</v>
      </c>
      <c r="M750" s="52" t="s">
        <v>2</v>
      </c>
      <c r="N750" s="52" t="s">
        <v>3</v>
      </c>
      <c r="P750" s="52" t="s">
        <v>4</v>
      </c>
      <c r="Q750" s="52" t="str">
        <f t="shared" si="268"/>
        <v>Nein</v>
      </c>
      <c r="R750" s="52" t="str">
        <f t="shared" si="268"/>
        <v>Nein</v>
      </c>
      <c r="S750" s="52" t="str">
        <f t="shared" si="268"/>
        <v>Nein</v>
      </c>
      <c r="T750" s="52" t="str">
        <f t="shared" si="268"/>
        <v>Nein</v>
      </c>
      <c r="U750" s="52" t="str">
        <f t="shared" si="268"/>
        <v>Nein</v>
      </c>
      <c r="V750" s="52" t="str">
        <f t="shared" si="268"/>
        <v>Nein</v>
      </c>
      <c r="W750" s="52" t="str">
        <f t="shared" si="268"/>
        <v>Nein</v>
      </c>
      <c r="X750" s="52" t="str">
        <f t="shared" si="268"/>
        <v>Nein</v>
      </c>
      <c r="Y750" s="52" t="str">
        <f t="shared" si="268"/>
        <v>Nein</v>
      </c>
      <c r="Z750" s="52" t="str">
        <f t="shared" si="268"/>
        <v>Nein</v>
      </c>
      <c r="AA750" s="52" t="str">
        <f t="shared" si="268"/>
        <v>Nein</v>
      </c>
      <c r="AB750" s="52" t="str">
        <f t="shared" si="268"/>
        <v>Nein</v>
      </c>
      <c r="AC750" s="52" t="str">
        <f t="shared" si="268"/>
        <v>Nein</v>
      </c>
      <c r="AD750" s="52" t="str">
        <f t="shared" si="268"/>
        <v>Nein</v>
      </c>
      <c r="AE750" s="52" t="str">
        <f t="shared" si="268"/>
        <v>Nein</v>
      </c>
      <c r="AF750" s="52" t="str">
        <f t="shared" si="268"/>
        <v>Nein</v>
      </c>
      <c r="AG750" s="61" t="str">
        <f>IF(Q750="Ja",VLOOKUP($Q$2,Plausis!A:E,5,0),IF(R750="Ja",VLOOKUP($R$2,Plausis!A:E,5,0),IF(T750="Ja",VLOOKUP($T$2,Plausis!A:E,5,0),IF(U750="Ja",VLOOKUP($U$2,Plausis!A:E,5,0),IF(AA750="Ja",VLOOKUP($AA$2,Plausis!A:E,5,0),IF(AC750="Ja",VLOOKUP($AC$2,Plausis!A:E,5,0),IF(AD750="Ja",VLOOKUP($AD$2,Plausis!A:E,5,0),"")))))))</f>
        <v/>
      </c>
      <c r="AH750" s="52" t="str">
        <f>IF(Y750="Ja",VLOOKUP($Y$2,Plausis!A:E,5,0),"")</f>
        <v/>
      </c>
      <c r="AI750" s="52" t="str">
        <f t="shared" si="251"/>
        <v>Ja</v>
      </c>
      <c r="AJ750" s="52" t="str">
        <f>IF(S750="Ja",VLOOKUP($S$2,Plausis!A:E,5,0),IF(V750="Ja",VLOOKUP($V$2,Plausis!A:E,5,0),IF(X750="Ja",VLOOKUP($X$2,Plausis!A:E,5,0),"")))</f>
        <v/>
      </c>
      <c r="AL750" s="52" t="s">
        <v>3</v>
      </c>
      <c r="AM750" s="114">
        <v>45531</v>
      </c>
      <c r="AN750" s="52" t="s">
        <v>4467</v>
      </c>
      <c r="AO750" s="52" t="str">
        <f>VLOOKUP(B750,'BAT Grundtabelle'!B:T,19,0)</f>
        <v>ja</v>
      </c>
      <c r="AP750" s="105" t="str">
        <f t="shared" si="252"/>
        <v>10675</v>
      </c>
      <c r="AQ750" s="52" t="str">
        <f t="shared" si="253"/>
        <v>Glas- und keramisches Handwerk</v>
      </c>
      <c r="AR750" s="52" t="b">
        <f t="shared" si="269"/>
        <v>0</v>
      </c>
      <c r="AS750" s="52" t="b">
        <f t="shared" si="269"/>
        <v>0</v>
      </c>
      <c r="AT750" s="52" t="b">
        <f t="shared" si="269"/>
        <v>0</v>
      </c>
      <c r="AU750" s="52">
        <f t="shared" si="254"/>
        <v>1</v>
      </c>
      <c r="AW750" s="52" t="b">
        <f t="shared" si="255"/>
        <v>0</v>
      </c>
      <c r="AX750" s="52" t="str">
        <f t="shared" si="256"/>
        <v>Unternehmen</v>
      </c>
      <c r="AY750" s="52" t="b">
        <f t="shared" si="257"/>
        <v>0</v>
      </c>
      <c r="AZ750" s="52" t="str">
        <f t="shared" si="258"/>
        <v>10675</v>
      </c>
      <c r="BA750" s="52" t="str">
        <f>VLOOKUP(A750,'BAT Grundtabelle'!A:U,21,0)</f>
        <v>ja</v>
      </c>
      <c r="BB750" s="52" t="str">
        <f t="shared" si="259"/>
        <v>nein</v>
      </c>
      <c r="BC750" s="52" t="str">
        <f t="shared" si="260"/>
        <v>10675</v>
      </c>
      <c r="BD750" s="52" t="str">
        <f t="shared" si="261"/>
        <v>Glas- und keramisches Handwerk</v>
      </c>
      <c r="BE750" s="52" t="str">
        <f t="shared" si="262"/>
        <v>Unternehmen</v>
      </c>
      <c r="BF750" s="52">
        <f t="shared" si="263"/>
        <v>1</v>
      </c>
    </row>
    <row r="751" spans="1:58" hidden="1" x14ac:dyDescent="0.35">
      <c r="A751" s="107" t="s">
        <v>3094</v>
      </c>
      <c r="B751" s="75" t="s">
        <v>614</v>
      </c>
      <c r="C751" s="52" t="s">
        <v>3</v>
      </c>
      <c r="D751" s="52" t="s">
        <v>3</v>
      </c>
      <c r="E751" s="52" t="s">
        <v>2</v>
      </c>
      <c r="F751" s="52" t="s">
        <v>2</v>
      </c>
      <c r="G751" s="52" t="s">
        <v>2</v>
      </c>
      <c r="H751" s="52" t="s">
        <v>2</v>
      </c>
      <c r="I751" s="52" t="s">
        <v>3</v>
      </c>
      <c r="J751" s="52">
        <v>1</v>
      </c>
      <c r="K751" s="52" t="s">
        <v>2</v>
      </c>
      <c r="L751" s="52" t="s">
        <v>2</v>
      </c>
      <c r="M751" s="52" t="s">
        <v>2</v>
      </c>
      <c r="N751" s="52" t="s">
        <v>3</v>
      </c>
      <c r="P751" s="52" t="s">
        <v>4</v>
      </c>
      <c r="Q751" s="52" t="str">
        <f t="shared" si="268"/>
        <v>Nein</v>
      </c>
      <c r="R751" s="52" t="str">
        <f t="shared" si="268"/>
        <v>Nein</v>
      </c>
      <c r="S751" s="52" t="str">
        <f t="shared" si="268"/>
        <v>Nein</v>
      </c>
      <c r="T751" s="52" t="str">
        <f t="shared" si="268"/>
        <v>Nein</v>
      </c>
      <c r="U751" s="52" t="str">
        <f t="shared" si="268"/>
        <v>Nein</v>
      </c>
      <c r="V751" s="52" t="str">
        <f t="shared" si="268"/>
        <v>Nein</v>
      </c>
      <c r="W751" s="52" t="str">
        <f t="shared" si="268"/>
        <v>Nein</v>
      </c>
      <c r="X751" s="52" t="str">
        <f t="shared" si="268"/>
        <v>Nein</v>
      </c>
      <c r="Y751" s="52" t="str">
        <f t="shared" si="268"/>
        <v>Nein</v>
      </c>
      <c r="Z751" s="52" t="str">
        <f t="shared" si="268"/>
        <v>Nein</v>
      </c>
      <c r="AA751" s="52" t="str">
        <f t="shared" si="268"/>
        <v>Nein</v>
      </c>
      <c r="AB751" s="52" t="str">
        <f t="shared" si="268"/>
        <v>Nein</v>
      </c>
      <c r="AC751" s="52" t="str">
        <f t="shared" si="268"/>
        <v>Nein</v>
      </c>
      <c r="AD751" s="52" t="str">
        <f t="shared" si="268"/>
        <v>Nein</v>
      </c>
      <c r="AE751" s="52" t="str">
        <f t="shared" si="268"/>
        <v>Nein</v>
      </c>
      <c r="AF751" s="52" t="str">
        <f t="shared" si="268"/>
        <v>Nein</v>
      </c>
      <c r="AG751" s="61" t="str">
        <f>IF(Q751="Ja",VLOOKUP($Q$2,Plausis!A:E,5,0),IF(R751="Ja",VLOOKUP($R$2,Plausis!A:E,5,0),IF(T751="Ja",VLOOKUP($T$2,Plausis!A:E,5,0),IF(U751="Ja",VLOOKUP($U$2,Plausis!A:E,5,0),IF(AA751="Ja",VLOOKUP($AA$2,Plausis!A:E,5,0),IF(AC751="Ja",VLOOKUP($AC$2,Plausis!A:E,5,0),IF(AD751="Ja",VLOOKUP($AD$2,Plausis!A:E,5,0),"")))))))</f>
        <v/>
      </c>
      <c r="AH751" s="52" t="str">
        <f>IF(Y751="Ja",VLOOKUP($Y$2,Plausis!A:E,5,0),"")</f>
        <v/>
      </c>
      <c r="AI751" s="52" t="str">
        <f t="shared" si="251"/>
        <v>Ja</v>
      </c>
      <c r="AJ751" s="52" t="str">
        <f>IF(S751="Ja",VLOOKUP($S$2,Plausis!A:E,5,0),IF(V751="Ja",VLOOKUP($V$2,Plausis!A:E,5,0),IF(X751="Ja",VLOOKUP($X$2,Plausis!A:E,5,0),"")))</f>
        <v/>
      </c>
      <c r="AL751" s="52" t="s">
        <v>3</v>
      </c>
      <c r="AM751" s="114">
        <v>45531</v>
      </c>
      <c r="AN751" s="52" t="s">
        <v>4467</v>
      </c>
      <c r="AO751" s="52" t="str">
        <f>VLOOKUP(B751,'BAT Grundtabelle'!B:T,19,0)</f>
        <v>ja</v>
      </c>
      <c r="AP751" s="105" t="str">
        <f t="shared" si="252"/>
        <v>10676</v>
      </c>
      <c r="AQ751" s="52" t="str">
        <f t="shared" si="253"/>
        <v>Glas- und Porzellanmalereibetrieb</v>
      </c>
      <c r="AR751" s="52" t="b">
        <f t="shared" si="269"/>
        <v>0</v>
      </c>
      <c r="AS751" s="52" t="b">
        <f t="shared" si="269"/>
        <v>0</v>
      </c>
      <c r="AT751" s="52" t="b">
        <f t="shared" si="269"/>
        <v>0</v>
      </c>
      <c r="AU751" s="52">
        <f t="shared" si="254"/>
        <v>1</v>
      </c>
      <c r="AW751" s="52" t="b">
        <f t="shared" si="255"/>
        <v>0</v>
      </c>
      <c r="AX751" s="52" t="str">
        <f t="shared" si="256"/>
        <v>Unternehmen</v>
      </c>
      <c r="AY751" s="52" t="b">
        <f t="shared" si="257"/>
        <v>0</v>
      </c>
      <c r="AZ751" s="52" t="str">
        <f t="shared" si="258"/>
        <v>10676</v>
      </c>
      <c r="BA751" s="52" t="str">
        <f>VLOOKUP(A751,'BAT Grundtabelle'!A:U,21,0)</f>
        <v>ja</v>
      </c>
      <c r="BB751" s="52" t="str">
        <f t="shared" si="259"/>
        <v>nein</v>
      </c>
      <c r="BC751" s="52" t="str">
        <f t="shared" si="260"/>
        <v>10676</v>
      </c>
      <c r="BD751" s="52" t="str">
        <f t="shared" si="261"/>
        <v>Glas- und Porzellanmalereibetrieb</v>
      </c>
      <c r="BE751" s="52" t="str">
        <f t="shared" si="262"/>
        <v>Unternehmen</v>
      </c>
      <c r="BF751" s="52">
        <f t="shared" si="263"/>
        <v>1</v>
      </c>
    </row>
    <row r="752" spans="1:58" hidden="1" x14ac:dyDescent="0.35">
      <c r="A752" s="107" t="s">
        <v>3095</v>
      </c>
      <c r="B752" s="75" t="s">
        <v>308</v>
      </c>
      <c r="C752" s="52" t="s">
        <v>3</v>
      </c>
      <c r="D752" s="52" t="s">
        <v>3</v>
      </c>
      <c r="E752" s="52" t="s">
        <v>2</v>
      </c>
      <c r="F752" s="52" t="s">
        <v>2</v>
      </c>
      <c r="G752" s="52" t="s">
        <v>2</v>
      </c>
      <c r="H752" s="52" t="s">
        <v>2</v>
      </c>
      <c r="I752" s="52" t="s">
        <v>3</v>
      </c>
      <c r="J752" s="52">
        <v>2</v>
      </c>
      <c r="K752" s="52" t="s">
        <v>2</v>
      </c>
      <c r="L752" s="52" t="s">
        <v>2</v>
      </c>
      <c r="M752" s="52" t="s">
        <v>2</v>
      </c>
      <c r="N752" s="52" t="s">
        <v>3</v>
      </c>
      <c r="P752" s="52" t="s">
        <v>4</v>
      </c>
      <c r="Q752" s="52" t="str">
        <f t="shared" si="268"/>
        <v>Nein</v>
      </c>
      <c r="R752" s="52" t="str">
        <f t="shared" si="268"/>
        <v>Nein</v>
      </c>
      <c r="S752" s="52" t="str">
        <f t="shared" si="268"/>
        <v>Nein</v>
      </c>
      <c r="T752" s="52" t="str">
        <f t="shared" si="268"/>
        <v>Nein</v>
      </c>
      <c r="U752" s="52" t="str">
        <f t="shared" si="268"/>
        <v>Nein</v>
      </c>
      <c r="V752" s="52" t="str">
        <f t="shared" si="268"/>
        <v>Nein</v>
      </c>
      <c r="W752" s="52" t="str">
        <f t="shared" si="268"/>
        <v>Nein</v>
      </c>
      <c r="X752" s="52" t="str">
        <f t="shared" si="268"/>
        <v>Nein</v>
      </c>
      <c r="Y752" s="52" t="str">
        <f t="shared" si="268"/>
        <v>Nein</v>
      </c>
      <c r="Z752" s="52" t="str">
        <f t="shared" si="268"/>
        <v>Nein</v>
      </c>
      <c r="AA752" s="52" t="str">
        <f t="shared" si="268"/>
        <v>Nein</v>
      </c>
      <c r="AB752" s="52" t="str">
        <f t="shared" si="268"/>
        <v>Nein</v>
      </c>
      <c r="AC752" s="52" t="str">
        <f t="shared" si="268"/>
        <v>Nein</v>
      </c>
      <c r="AD752" s="52" t="str">
        <f t="shared" si="268"/>
        <v>Nein</v>
      </c>
      <c r="AE752" s="52" t="str">
        <f t="shared" si="268"/>
        <v>Nein</v>
      </c>
      <c r="AF752" s="52" t="str">
        <f t="shared" si="268"/>
        <v>Nein</v>
      </c>
      <c r="AG752" s="61" t="str">
        <f>IF(Q752="Ja",VLOOKUP($Q$2,Plausis!A:E,5,0),IF(R752="Ja",VLOOKUP($R$2,Plausis!A:E,5,0),IF(T752="Ja",VLOOKUP($T$2,Plausis!A:E,5,0),IF(U752="Ja",VLOOKUP($U$2,Plausis!A:E,5,0),IF(AA752="Ja",VLOOKUP($AA$2,Plausis!A:E,5,0),IF(AC752="Ja",VLOOKUP($AC$2,Plausis!A:E,5,0),IF(AD752="Ja",VLOOKUP($AD$2,Plausis!A:E,5,0),"")))))))</f>
        <v/>
      </c>
      <c r="AH752" s="52" t="str">
        <f>IF(Y752="Ja",VLOOKUP($Y$2,Plausis!A:E,5,0),"")</f>
        <v/>
      </c>
      <c r="AI752" s="52" t="str">
        <f t="shared" si="251"/>
        <v>Ja</v>
      </c>
      <c r="AJ752" s="52" t="str">
        <f>IF(S752="Ja",VLOOKUP($S$2,Plausis!A:E,5,0),IF(V752="Ja",VLOOKUP($V$2,Plausis!A:E,5,0),IF(X752="Ja",VLOOKUP($X$2,Plausis!A:E,5,0),"")))</f>
        <v/>
      </c>
      <c r="AL752" s="52" t="s">
        <v>2</v>
      </c>
      <c r="AM752" s="114">
        <v>45531</v>
      </c>
      <c r="AN752" s="52" t="s">
        <v>4467</v>
      </c>
      <c r="AO752" s="52" t="str">
        <f>VLOOKUP(B752,'BAT Grundtabelle'!B:T,19,0)</f>
        <v>ja</v>
      </c>
      <c r="AP752" s="105" t="str">
        <f t="shared" si="252"/>
        <v>10677</v>
      </c>
      <c r="AQ752" s="52" t="str">
        <f t="shared" si="253"/>
        <v>Glasapparatebau</v>
      </c>
      <c r="AR752" s="52" t="b">
        <f t="shared" si="269"/>
        <v>0</v>
      </c>
      <c r="AS752" s="52" t="b">
        <f t="shared" si="269"/>
        <v>0</v>
      </c>
      <c r="AT752" s="52" t="b">
        <f t="shared" si="269"/>
        <v>0</v>
      </c>
      <c r="AU752" s="52">
        <f t="shared" si="254"/>
        <v>2</v>
      </c>
      <c r="AW752" s="52" t="b">
        <f t="shared" si="255"/>
        <v>0</v>
      </c>
      <c r="AX752" s="52" t="str">
        <f t="shared" si="256"/>
        <v>Unternehmen</v>
      </c>
      <c r="AY752" s="52" t="b">
        <f t="shared" si="257"/>
        <v>0</v>
      </c>
      <c r="AZ752" s="52" t="str">
        <f t="shared" si="258"/>
        <v>10677</v>
      </c>
      <c r="BA752" s="52" t="str">
        <f>VLOOKUP(A752,'BAT Grundtabelle'!A:U,21,0)</f>
        <v>ja</v>
      </c>
      <c r="BB752" s="52" t="str">
        <f t="shared" si="259"/>
        <v>nein</v>
      </c>
      <c r="BC752" s="52" t="str">
        <f t="shared" si="260"/>
        <v>10677</v>
      </c>
      <c r="BD752" s="52" t="str">
        <f t="shared" si="261"/>
        <v>Glasapparatebau</v>
      </c>
      <c r="BE752" s="52" t="str">
        <f t="shared" si="262"/>
        <v>Unternehmen</v>
      </c>
      <c r="BF752" s="52">
        <f t="shared" si="263"/>
        <v>2</v>
      </c>
    </row>
    <row r="753" spans="1:58" hidden="1" x14ac:dyDescent="0.35">
      <c r="A753" s="107" t="s">
        <v>3096</v>
      </c>
      <c r="B753" s="75" t="s">
        <v>309</v>
      </c>
      <c r="C753" s="52" t="s">
        <v>3</v>
      </c>
      <c r="D753" s="52" t="s">
        <v>3</v>
      </c>
      <c r="E753" s="52" t="s">
        <v>2</v>
      </c>
      <c r="F753" s="52" t="s">
        <v>2</v>
      </c>
      <c r="G753" s="52" t="s">
        <v>2</v>
      </c>
      <c r="H753" s="52" t="s">
        <v>2</v>
      </c>
      <c r="I753" s="52" t="s">
        <v>3</v>
      </c>
      <c r="J753" s="52">
        <v>1</v>
      </c>
      <c r="K753" s="52" t="s">
        <v>2</v>
      </c>
      <c r="L753" s="52" t="s">
        <v>2</v>
      </c>
      <c r="M753" s="52" t="s">
        <v>2</v>
      </c>
      <c r="N753" s="52" t="s">
        <v>3</v>
      </c>
      <c r="P753" s="52" t="s">
        <v>4</v>
      </c>
      <c r="Q753" s="52" t="str">
        <f t="shared" ref="Q753:AF762" si="270">IF(ISERROR(FIND(Q$2,$P753,1)),"Nein","Ja")</f>
        <v>Nein</v>
      </c>
      <c r="R753" s="52" t="str">
        <f t="shared" si="270"/>
        <v>Nein</v>
      </c>
      <c r="S753" s="52" t="str">
        <f t="shared" si="270"/>
        <v>Nein</v>
      </c>
      <c r="T753" s="52" t="str">
        <f t="shared" si="270"/>
        <v>Nein</v>
      </c>
      <c r="U753" s="52" t="str">
        <f t="shared" si="270"/>
        <v>Nein</v>
      </c>
      <c r="V753" s="52" t="str">
        <f t="shared" si="270"/>
        <v>Nein</v>
      </c>
      <c r="W753" s="52" t="str">
        <f t="shared" si="270"/>
        <v>Nein</v>
      </c>
      <c r="X753" s="52" t="str">
        <f t="shared" si="270"/>
        <v>Nein</v>
      </c>
      <c r="Y753" s="52" t="str">
        <f t="shared" si="270"/>
        <v>Nein</v>
      </c>
      <c r="Z753" s="52" t="str">
        <f t="shared" si="270"/>
        <v>Nein</v>
      </c>
      <c r="AA753" s="52" t="str">
        <f t="shared" si="270"/>
        <v>Nein</v>
      </c>
      <c r="AB753" s="52" t="str">
        <f t="shared" si="270"/>
        <v>Nein</v>
      </c>
      <c r="AC753" s="52" t="str">
        <f t="shared" si="270"/>
        <v>Nein</v>
      </c>
      <c r="AD753" s="52" t="str">
        <f t="shared" si="270"/>
        <v>Nein</v>
      </c>
      <c r="AE753" s="52" t="str">
        <f t="shared" si="270"/>
        <v>Nein</v>
      </c>
      <c r="AF753" s="52" t="str">
        <f t="shared" si="270"/>
        <v>Nein</v>
      </c>
      <c r="AG753" s="61" t="str">
        <f>IF(Q753="Ja",VLOOKUP($Q$2,Plausis!A:E,5,0),IF(R753="Ja",VLOOKUP($R$2,Plausis!A:E,5,0),IF(T753="Ja",VLOOKUP($T$2,Plausis!A:E,5,0),IF(U753="Ja",VLOOKUP($U$2,Plausis!A:E,5,0),IF(AA753="Ja",VLOOKUP($AA$2,Plausis!A:E,5,0),IF(AC753="Ja",VLOOKUP($AC$2,Plausis!A:E,5,0),IF(AD753="Ja",VLOOKUP($AD$2,Plausis!A:E,5,0),"")))))))</f>
        <v/>
      </c>
      <c r="AH753" s="52" t="str">
        <f>IF(Y753="Ja",VLOOKUP($Y$2,Plausis!A:E,5,0),"")</f>
        <v/>
      </c>
      <c r="AI753" s="52" t="str">
        <f t="shared" si="251"/>
        <v>Ja</v>
      </c>
      <c r="AJ753" s="52" t="str">
        <f>IF(S753="Ja",VLOOKUP($S$2,Plausis!A:E,5,0),IF(V753="Ja",VLOOKUP($V$2,Plausis!A:E,5,0),IF(X753="Ja",VLOOKUP($X$2,Plausis!A:E,5,0),"")))</f>
        <v/>
      </c>
      <c r="AL753" s="52" t="s">
        <v>3</v>
      </c>
      <c r="AM753" s="114">
        <v>45531</v>
      </c>
      <c r="AN753" s="52" t="s">
        <v>4467</v>
      </c>
      <c r="AO753" s="52" t="str">
        <f>VLOOKUP(B753,'BAT Grundtabelle'!B:T,19,0)</f>
        <v>ja</v>
      </c>
      <c r="AP753" s="105" t="str">
        <f t="shared" si="252"/>
        <v>10678</v>
      </c>
      <c r="AQ753" s="52" t="str">
        <f t="shared" si="253"/>
        <v>Glasbläserei</v>
      </c>
      <c r="AR753" s="52" t="b">
        <f t="shared" si="269"/>
        <v>0</v>
      </c>
      <c r="AS753" s="52" t="b">
        <f t="shared" si="269"/>
        <v>0</v>
      </c>
      <c r="AT753" s="52" t="b">
        <f t="shared" si="269"/>
        <v>0</v>
      </c>
      <c r="AU753" s="52">
        <f t="shared" si="254"/>
        <v>1</v>
      </c>
      <c r="AW753" s="52" t="b">
        <f t="shared" si="255"/>
        <v>0</v>
      </c>
      <c r="AX753" s="52" t="str">
        <f t="shared" si="256"/>
        <v>Unternehmen</v>
      </c>
      <c r="AY753" s="52" t="b">
        <f t="shared" si="257"/>
        <v>0</v>
      </c>
      <c r="AZ753" s="52" t="str">
        <f t="shared" si="258"/>
        <v>10678</v>
      </c>
      <c r="BA753" s="52" t="str">
        <f>VLOOKUP(A753,'BAT Grundtabelle'!A:U,21,0)</f>
        <v>ja</v>
      </c>
      <c r="BB753" s="52" t="str">
        <f t="shared" si="259"/>
        <v>nein</v>
      </c>
      <c r="BC753" s="52" t="str">
        <f t="shared" si="260"/>
        <v>10678</v>
      </c>
      <c r="BD753" s="52" t="str">
        <f t="shared" si="261"/>
        <v>Glasbläserei</v>
      </c>
      <c r="BE753" s="52" t="str">
        <f t="shared" si="262"/>
        <v>Unternehmen</v>
      </c>
      <c r="BF753" s="52">
        <f t="shared" si="263"/>
        <v>1</v>
      </c>
    </row>
    <row r="754" spans="1:58" hidden="1" x14ac:dyDescent="0.35">
      <c r="A754" s="107" t="s">
        <v>3097</v>
      </c>
      <c r="B754" s="75" t="s">
        <v>1007</v>
      </c>
      <c r="C754" s="52" t="s">
        <v>3</v>
      </c>
      <c r="D754" s="52" t="s">
        <v>3</v>
      </c>
      <c r="E754" s="52" t="s">
        <v>2</v>
      </c>
      <c r="F754" s="52" t="s">
        <v>2</v>
      </c>
      <c r="G754" s="52" t="s">
        <v>2</v>
      </c>
      <c r="H754" s="52" t="s">
        <v>2</v>
      </c>
      <c r="I754" s="52" t="s">
        <v>3</v>
      </c>
      <c r="J754" s="52">
        <v>1</v>
      </c>
      <c r="K754" s="52" t="s">
        <v>2</v>
      </c>
      <c r="L754" s="52" t="s">
        <v>2</v>
      </c>
      <c r="M754" s="52" t="s">
        <v>2</v>
      </c>
      <c r="N754" s="52" t="s">
        <v>3</v>
      </c>
      <c r="P754" s="52" t="s">
        <v>4</v>
      </c>
      <c r="Q754" s="52" t="str">
        <f t="shared" si="270"/>
        <v>Nein</v>
      </c>
      <c r="R754" s="52" t="str">
        <f t="shared" si="270"/>
        <v>Nein</v>
      </c>
      <c r="S754" s="52" t="str">
        <f t="shared" si="270"/>
        <v>Nein</v>
      </c>
      <c r="T754" s="52" t="str">
        <f t="shared" si="270"/>
        <v>Nein</v>
      </c>
      <c r="U754" s="52" t="str">
        <f t="shared" si="270"/>
        <v>Nein</v>
      </c>
      <c r="V754" s="52" t="str">
        <f t="shared" si="270"/>
        <v>Nein</v>
      </c>
      <c r="W754" s="52" t="str">
        <f t="shared" si="270"/>
        <v>Nein</v>
      </c>
      <c r="X754" s="52" t="str">
        <f t="shared" si="270"/>
        <v>Nein</v>
      </c>
      <c r="Y754" s="52" t="str">
        <f t="shared" si="270"/>
        <v>Nein</v>
      </c>
      <c r="Z754" s="52" t="str">
        <f t="shared" si="270"/>
        <v>Nein</v>
      </c>
      <c r="AA754" s="52" t="str">
        <f t="shared" si="270"/>
        <v>Nein</v>
      </c>
      <c r="AB754" s="52" t="str">
        <f t="shared" si="270"/>
        <v>Nein</v>
      </c>
      <c r="AC754" s="52" t="str">
        <f t="shared" si="270"/>
        <v>Nein</v>
      </c>
      <c r="AD754" s="52" t="str">
        <f t="shared" si="270"/>
        <v>Nein</v>
      </c>
      <c r="AE754" s="52" t="str">
        <f t="shared" si="270"/>
        <v>Nein</v>
      </c>
      <c r="AF754" s="52" t="str">
        <f t="shared" si="270"/>
        <v>Nein</v>
      </c>
      <c r="AG754" s="61" t="str">
        <f>IF(Q754="Ja",VLOOKUP($Q$2,Plausis!A:E,5,0),IF(R754="Ja",VLOOKUP($R$2,Plausis!A:E,5,0),IF(T754="Ja",VLOOKUP($T$2,Plausis!A:E,5,0),IF(U754="Ja",VLOOKUP($U$2,Plausis!A:E,5,0),IF(AA754="Ja",VLOOKUP($AA$2,Plausis!A:E,5,0),IF(AC754="Ja",VLOOKUP($AC$2,Plausis!A:E,5,0),IF(AD754="Ja",VLOOKUP($AD$2,Plausis!A:E,5,0),"")))))))</f>
        <v/>
      </c>
      <c r="AH754" s="52" t="str">
        <f>IF(Y754="Ja",VLOOKUP($Y$2,Plausis!A:E,5,0),"")</f>
        <v/>
      </c>
      <c r="AI754" s="52" t="str">
        <f t="shared" si="251"/>
        <v>Ja</v>
      </c>
      <c r="AJ754" s="52" t="str">
        <f>IF(S754="Ja",VLOOKUP($S$2,Plausis!A:E,5,0),IF(V754="Ja",VLOOKUP($V$2,Plausis!A:E,5,0),IF(X754="Ja",VLOOKUP($X$2,Plausis!A:E,5,0),"")))</f>
        <v/>
      </c>
      <c r="AL754" s="52" t="s">
        <v>3</v>
      </c>
      <c r="AM754" s="114">
        <v>45531</v>
      </c>
      <c r="AN754" s="52" t="s">
        <v>4467</v>
      </c>
      <c r="AO754" s="52" t="str">
        <f>VLOOKUP(B754,'BAT Grundtabelle'!B:T,19,0)</f>
        <v>ja</v>
      </c>
      <c r="AP754" s="105" t="str">
        <f t="shared" si="252"/>
        <v>10679</v>
      </c>
      <c r="AQ754" s="52" t="str">
        <f t="shared" si="253"/>
        <v>Glaserei</v>
      </c>
      <c r="AR754" s="52" t="b">
        <f t="shared" si="269"/>
        <v>0</v>
      </c>
      <c r="AS754" s="52" t="b">
        <f t="shared" si="269"/>
        <v>0</v>
      </c>
      <c r="AT754" s="52" t="b">
        <f t="shared" si="269"/>
        <v>0</v>
      </c>
      <c r="AU754" s="52">
        <f t="shared" si="254"/>
        <v>1</v>
      </c>
      <c r="AW754" s="52" t="b">
        <f t="shared" si="255"/>
        <v>0</v>
      </c>
      <c r="AX754" s="52" t="str">
        <f t="shared" si="256"/>
        <v>Unternehmen</v>
      </c>
      <c r="AY754" s="52" t="b">
        <f t="shared" si="257"/>
        <v>0</v>
      </c>
      <c r="AZ754" s="52" t="str">
        <f t="shared" si="258"/>
        <v>10679</v>
      </c>
      <c r="BA754" s="52" t="str">
        <f>VLOOKUP(A754,'BAT Grundtabelle'!A:U,21,0)</f>
        <v>ja</v>
      </c>
      <c r="BB754" s="52" t="str">
        <f t="shared" si="259"/>
        <v>nein</v>
      </c>
      <c r="BC754" s="52" t="str">
        <f t="shared" si="260"/>
        <v>10679</v>
      </c>
      <c r="BD754" s="52" t="str">
        <f t="shared" si="261"/>
        <v>Glaserei</v>
      </c>
      <c r="BE754" s="52" t="str">
        <f t="shared" si="262"/>
        <v>Unternehmen</v>
      </c>
      <c r="BF754" s="52">
        <f t="shared" si="263"/>
        <v>1</v>
      </c>
    </row>
    <row r="755" spans="1:58" hidden="1" x14ac:dyDescent="0.35">
      <c r="A755" s="107" t="s">
        <v>3098</v>
      </c>
      <c r="B755" s="75" t="s">
        <v>1008</v>
      </c>
      <c r="C755" s="52" t="s">
        <v>3</v>
      </c>
      <c r="D755" s="52" t="s">
        <v>3</v>
      </c>
      <c r="E755" s="52" t="s">
        <v>2</v>
      </c>
      <c r="F755" s="52" t="s">
        <v>2</v>
      </c>
      <c r="G755" s="52" t="s">
        <v>2</v>
      </c>
      <c r="H755" s="52" t="s">
        <v>2</v>
      </c>
      <c r="I755" s="52" t="s">
        <v>3</v>
      </c>
      <c r="J755" s="52">
        <v>1</v>
      </c>
      <c r="K755" s="52" t="s">
        <v>2</v>
      </c>
      <c r="L755" s="52" t="s">
        <v>2</v>
      </c>
      <c r="M755" s="52" t="s">
        <v>2</v>
      </c>
      <c r="N755" s="52" t="s">
        <v>3</v>
      </c>
      <c r="P755" s="52" t="s">
        <v>4</v>
      </c>
      <c r="Q755" s="52" t="str">
        <f t="shared" si="270"/>
        <v>Nein</v>
      </c>
      <c r="R755" s="52" t="str">
        <f t="shared" si="270"/>
        <v>Nein</v>
      </c>
      <c r="S755" s="52" t="str">
        <f t="shared" si="270"/>
        <v>Nein</v>
      </c>
      <c r="T755" s="52" t="str">
        <f t="shared" si="270"/>
        <v>Nein</v>
      </c>
      <c r="U755" s="52" t="str">
        <f t="shared" si="270"/>
        <v>Nein</v>
      </c>
      <c r="V755" s="52" t="str">
        <f t="shared" si="270"/>
        <v>Nein</v>
      </c>
      <c r="W755" s="52" t="str">
        <f t="shared" si="270"/>
        <v>Nein</v>
      </c>
      <c r="X755" s="52" t="str">
        <f t="shared" si="270"/>
        <v>Nein</v>
      </c>
      <c r="Y755" s="52" t="str">
        <f t="shared" si="270"/>
        <v>Nein</v>
      </c>
      <c r="Z755" s="52" t="str">
        <f t="shared" si="270"/>
        <v>Nein</v>
      </c>
      <c r="AA755" s="52" t="str">
        <f t="shared" si="270"/>
        <v>Nein</v>
      </c>
      <c r="AB755" s="52" t="str">
        <f t="shared" si="270"/>
        <v>Nein</v>
      </c>
      <c r="AC755" s="52" t="str">
        <f t="shared" si="270"/>
        <v>Nein</v>
      </c>
      <c r="AD755" s="52" t="str">
        <f t="shared" si="270"/>
        <v>Nein</v>
      </c>
      <c r="AE755" s="52" t="str">
        <f t="shared" si="270"/>
        <v>Nein</v>
      </c>
      <c r="AF755" s="52" t="str">
        <f t="shared" si="270"/>
        <v>Nein</v>
      </c>
      <c r="AG755" s="61" t="str">
        <f>IF(Q755="Ja",VLOOKUP($Q$2,Plausis!A:E,5,0),IF(R755="Ja",VLOOKUP($R$2,Plausis!A:E,5,0),IF(T755="Ja",VLOOKUP($T$2,Plausis!A:E,5,0),IF(U755="Ja",VLOOKUP($U$2,Plausis!A:E,5,0),IF(AA755="Ja",VLOOKUP($AA$2,Plausis!A:E,5,0),IF(AC755="Ja",VLOOKUP($AC$2,Plausis!A:E,5,0),IF(AD755="Ja",VLOOKUP($AD$2,Plausis!A:E,5,0),"")))))))</f>
        <v/>
      </c>
      <c r="AH755" s="52" t="str">
        <f>IF(Y755="Ja",VLOOKUP($Y$2,Plausis!A:E,5,0),"")</f>
        <v/>
      </c>
      <c r="AI755" s="52" t="str">
        <f t="shared" si="251"/>
        <v>Ja</v>
      </c>
      <c r="AJ755" s="52" t="str">
        <f>IF(S755="Ja",VLOOKUP($S$2,Plausis!A:E,5,0),IF(V755="Ja",VLOOKUP($V$2,Plausis!A:E,5,0),IF(X755="Ja",VLOOKUP($X$2,Plausis!A:E,5,0),"")))</f>
        <v/>
      </c>
      <c r="AL755" s="52" t="s">
        <v>3</v>
      </c>
      <c r="AM755" s="114">
        <v>45531</v>
      </c>
      <c r="AN755" s="52" t="s">
        <v>4467</v>
      </c>
      <c r="AO755" s="52" t="str">
        <f>VLOOKUP(B755,'BAT Grundtabelle'!B:T,19,0)</f>
        <v>ja</v>
      </c>
      <c r="AP755" s="105" t="str">
        <f t="shared" si="252"/>
        <v>10680</v>
      </c>
      <c r="AQ755" s="52" t="str">
        <f t="shared" si="253"/>
        <v>Glasschleiferei</v>
      </c>
      <c r="AR755" s="52" t="b">
        <f t="shared" si="269"/>
        <v>0</v>
      </c>
      <c r="AS755" s="52" t="b">
        <f t="shared" si="269"/>
        <v>0</v>
      </c>
      <c r="AT755" s="52" t="b">
        <f t="shared" si="269"/>
        <v>0</v>
      </c>
      <c r="AU755" s="52">
        <f t="shared" si="254"/>
        <v>1</v>
      </c>
      <c r="AW755" s="52" t="b">
        <f t="shared" si="255"/>
        <v>0</v>
      </c>
      <c r="AX755" s="52" t="str">
        <f t="shared" si="256"/>
        <v>Unternehmen</v>
      </c>
      <c r="AY755" s="52" t="b">
        <f t="shared" si="257"/>
        <v>0</v>
      </c>
      <c r="AZ755" s="52" t="str">
        <f t="shared" si="258"/>
        <v>10680</v>
      </c>
      <c r="BA755" s="52" t="str">
        <f>VLOOKUP(A755,'BAT Grundtabelle'!A:U,21,0)</f>
        <v>ja</v>
      </c>
      <c r="BB755" s="52" t="str">
        <f t="shared" si="259"/>
        <v>nein</v>
      </c>
      <c r="BC755" s="52" t="str">
        <f t="shared" si="260"/>
        <v>10680</v>
      </c>
      <c r="BD755" s="52" t="str">
        <f t="shared" si="261"/>
        <v>Glasschleiferei</v>
      </c>
      <c r="BE755" s="52" t="str">
        <f t="shared" si="262"/>
        <v>Unternehmen</v>
      </c>
      <c r="BF755" s="52">
        <f t="shared" si="263"/>
        <v>1</v>
      </c>
    </row>
    <row r="756" spans="1:58" hidden="1" x14ac:dyDescent="0.35">
      <c r="A756" s="107" t="s">
        <v>3099</v>
      </c>
      <c r="B756" s="75" t="s">
        <v>223</v>
      </c>
      <c r="C756" s="52" t="s">
        <v>3</v>
      </c>
      <c r="D756" s="52" t="s">
        <v>3</v>
      </c>
      <c r="E756" s="52" t="s">
        <v>2</v>
      </c>
      <c r="F756" s="52" t="s">
        <v>2</v>
      </c>
      <c r="G756" s="52" t="s">
        <v>2</v>
      </c>
      <c r="H756" s="52" t="s">
        <v>2</v>
      </c>
      <c r="I756" s="52" t="s">
        <v>3</v>
      </c>
      <c r="J756" s="52">
        <v>1</v>
      </c>
      <c r="K756" s="52" t="s">
        <v>2</v>
      </c>
      <c r="L756" s="52" t="s">
        <v>2</v>
      </c>
      <c r="M756" s="52" t="s">
        <v>2</v>
      </c>
      <c r="N756" s="52" t="s">
        <v>3</v>
      </c>
      <c r="P756" s="52" t="s">
        <v>4</v>
      </c>
      <c r="Q756" s="52" t="str">
        <f t="shared" si="270"/>
        <v>Nein</v>
      </c>
      <c r="R756" s="52" t="str">
        <f t="shared" si="270"/>
        <v>Nein</v>
      </c>
      <c r="S756" s="52" t="str">
        <f t="shared" si="270"/>
        <v>Nein</v>
      </c>
      <c r="T756" s="52" t="str">
        <f t="shared" si="270"/>
        <v>Nein</v>
      </c>
      <c r="U756" s="52" t="str">
        <f t="shared" si="270"/>
        <v>Nein</v>
      </c>
      <c r="V756" s="52" t="str">
        <f t="shared" si="270"/>
        <v>Nein</v>
      </c>
      <c r="W756" s="52" t="str">
        <f t="shared" si="270"/>
        <v>Nein</v>
      </c>
      <c r="X756" s="52" t="str">
        <f t="shared" si="270"/>
        <v>Nein</v>
      </c>
      <c r="Y756" s="52" t="str">
        <f t="shared" si="270"/>
        <v>Nein</v>
      </c>
      <c r="Z756" s="52" t="str">
        <f t="shared" si="270"/>
        <v>Nein</v>
      </c>
      <c r="AA756" s="52" t="str">
        <f t="shared" si="270"/>
        <v>Nein</v>
      </c>
      <c r="AB756" s="52" t="str">
        <f t="shared" si="270"/>
        <v>Nein</v>
      </c>
      <c r="AC756" s="52" t="str">
        <f t="shared" si="270"/>
        <v>Nein</v>
      </c>
      <c r="AD756" s="52" t="str">
        <f t="shared" si="270"/>
        <v>Nein</v>
      </c>
      <c r="AE756" s="52" t="str">
        <f t="shared" si="270"/>
        <v>Nein</v>
      </c>
      <c r="AF756" s="52" t="str">
        <f t="shared" si="270"/>
        <v>Nein</v>
      </c>
      <c r="AG756" s="61" t="str">
        <f>IF(Q756="Ja",VLOOKUP($Q$2,Plausis!A:E,5,0),IF(R756="Ja",VLOOKUP($R$2,Plausis!A:E,5,0),IF(T756="Ja",VLOOKUP($T$2,Plausis!A:E,5,0),IF(U756="Ja",VLOOKUP($U$2,Plausis!A:E,5,0),IF(AA756="Ja",VLOOKUP($AA$2,Plausis!A:E,5,0),IF(AC756="Ja",VLOOKUP($AC$2,Plausis!A:E,5,0),IF(AD756="Ja",VLOOKUP($AD$2,Plausis!A:E,5,0),"")))))))</f>
        <v/>
      </c>
      <c r="AH756" s="52" t="str">
        <f>IF(Y756="Ja",VLOOKUP($Y$2,Plausis!A:E,5,0),"")</f>
        <v/>
      </c>
      <c r="AI756" s="52" t="str">
        <f t="shared" si="251"/>
        <v>Ja</v>
      </c>
      <c r="AJ756" s="52" t="str">
        <f>IF(S756="Ja",VLOOKUP($S$2,Plausis!A:E,5,0),IF(V756="Ja",VLOOKUP($V$2,Plausis!A:E,5,0),IF(X756="Ja",VLOOKUP($X$2,Plausis!A:E,5,0),"")))</f>
        <v/>
      </c>
      <c r="AL756" s="52" t="s">
        <v>3</v>
      </c>
      <c r="AM756" s="114">
        <v>45531</v>
      </c>
      <c r="AN756" s="52" t="s">
        <v>4467</v>
      </c>
      <c r="AO756" s="52" t="str">
        <f>VLOOKUP(B756,'BAT Grundtabelle'!B:T,19,0)</f>
        <v>ja</v>
      </c>
      <c r="AP756" s="105" t="str">
        <f t="shared" si="252"/>
        <v>10681</v>
      </c>
      <c r="AQ756" s="52" t="str">
        <f t="shared" si="253"/>
        <v>Glaswareneinzelhandel</v>
      </c>
      <c r="AR756" s="52" t="b">
        <f t="shared" si="269"/>
        <v>0</v>
      </c>
      <c r="AS756" s="52" t="b">
        <f t="shared" si="269"/>
        <v>0</v>
      </c>
      <c r="AT756" s="52" t="b">
        <f t="shared" si="269"/>
        <v>0</v>
      </c>
      <c r="AU756" s="52">
        <f t="shared" si="254"/>
        <v>1</v>
      </c>
      <c r="AW756" s="52" t="b">
        <f t="shared" si="255"/>
        <v>0</v>
      </c>
      <c r="AX756" s="52" t="str">
        <f t="shared" si="256"/>
        <v>Unternehmen</v>
      </c>
      <c r="AY756" s="52" t="b">
        <f t="shared" si="257"/>
        <v>0</v>
      </c>
      <c r="AZ756" s="52" t="str">
        <f t="shared" si="258"/>
        <v>10681</v>
      </c>
      <c r="BA756" s="52" t="str">
        <f>VLOOKUP(A756,'BAT Grundtabelle'!A:U,21,0)</f>
        <v>ja</v>
      </c>
      <c r="BB756" s="52" t="str">
        <f t="shared" si="259"/>
        <v>nein</v>
      </c>
      <c r="BC756" s="52" t="str">
        <f t="shared" si="260"/>
        <v>10681</v>
      </c>
      <c r="BD756" s="52" t="str">
        <f t="shared" si="261"/>
        <v>Glaswareneinzelhandel</v>
      </c>
      <c r="BE756" s="52" t="str">
        <f t="shared" si="262"/>
        <v>Unternehmen</v>
      </c>
      <c r="BF756" s="52">
        <f t="shared" si="263"/>
        <v>1</v>
      </c>
    </row>
    <row r="757" spans="1:58" hidden="1" x14ac:dyDescent="0.35">
      <c r="A757" s="107" t="s">
        <v>3100</v>
      </c>
      <c r="B757" s="75" t="s">
        <v>310</v>
      </c>
      <c r="C757" s="52" t="s">
        <v>3</v>
      </c>
      <c r="D757" s="52" t="s">
        <v>3</v>
      </c>
      <c r="E757" s="52" t="s">
        <v>2</v>
      </c>
      <c r="F757" s="52" t="s">
        <v>2</v>
      </c>
      <c r="G757" s="52" t="s">
        <v>2</v>
      </c>
      <c r="H757" s="52" t="s">
        <v>2</v>
      </c>
      <c r="I757" s="52" t="s">
        <v>3</v>
      </c>
      <c r="J757" s="52">
        <v>2</v>
      </c>
      <c r="K757" s="52" t="s">
        <v>2</v>
      </c>
      <c r="L757" s="52" t="s">
        <v>2</v>
      </c>
      <c r="M757" s="52" t="s">
        <v>2</v>
      </c>
      <c r="N757" s="52" t="s">
        <v>3</v>
      </c>
      <c r="P757" s="52" t="s">
        <v>4</v>
      </c>
      <c r="Q757" s="52" t="str">
        <f t="shared" si="270"/>
        <v>Nein</v>
      </c>
      <c r="R757" s="52" t="str">
        <f t="shared" si="270"/>
        <v>Nein</v>
      </c>
      <c r="S757" s="52" t="str">
        <f t="shared" si="270"/>
        <v>Nein</v>
      </c>
      <c r="T757" s="52" t="str">
        <f t="shared" si="270"/>
        <v>Nein</v>
      </c>
      <c r="U757" s="52" t="str">
        <f t="shared" si="270"/>
        <v>Nein</v>
      </c>
      <c r="V757" s="52" t="str">
        <f t="shared" si="270"/>
        <v>Nein</v>
      </c>
      <c r="W757" s="52" t="str">
        <f t="shared" si="270"/>
        <v>Nein</v>
      </c>
      <c r="X757" s="52" t="str">
        <f t="shared" si="270"/>
        <v>Nein</v>
      </c>
      <c r="Y757" s="52" t="str">
        <f t="shared" si="270"/>
        <v>Nein</v>
      </c>
      <c r="Z757" s="52" t="str">
        <f t="shared" si="270"/>
        <v>Nein</v>
      </c>
      <c r="AA757" s="52" t="str">
        <f t="shared" si="270"/>
        <v>Nein</v>
      </c>
      <c r="AB757" s="52" t="str">
        <f t="shared" si="270"/>
        <v>Nein</v>
      </c>
      <c r="AC757" s="52" t="str">
        <f t="shared" si="270"/>
        <v>Nein</v>
      </c>
      <c r="AD757" s="52" t="str">
        <f t="shared" si="270"/>
        <v>Nein</v>
      </c>
      <c r="AE757" s="52" t="str">
        <f t="shared" si="270"/>
        <v>Nein</v>
      </c>
      <c r="AF757" s="52" t="str">
        <f t="shared" si="270"/>
        <v>Nein</v>
      </c>
      <c r="AG757" s="61" t="str">
        <f>IF(Q757="Ja",VLOOKUP($Q$2,Plausis!A:E,5,0),IF(R757="Ja",VLOOKUP($R$2,Plausis!A:E,5,0),IF(T757="Ja",VLOOKUP($T$2,Plausis!A:E,5,0),IF(U757="Ja",VLOOKUP($U$2,Plausis!A:E,5,0),IF(AA757="Ja",VLOOKUP($AA$2,Plausis!A:E,5,0),IF(AC757="Ja",VLOOKUP($AC$2,Plausis!A:E,5,0),IF(AD757="Ja",VLOOKUP($AD$2,Plausis!A:E,5,0),"")))))))</f>
        <v/>
      </c>
      <c r="AH757" s="52" t="str">
        <f>IF(Y757="Ja",VLOOKUP($Y$2,Plausis!A:E,5,0),"")</f>
        <v/>
      </c>
      <c r="AI757" s="52" t="str">
        <f t="shared" si="251"/>
        <v>Ja</v>
      </c>
      <c r="AJ757" s="52" t="str">
        <f>IF(S757="Ja",VLOOKUP($S$2,Plausis!A:E,5,0),IF(V757="Ja",VLOOKUP($V$2,Plausis!A:E,5,0),IF(X757="Ja",VLOOKUP($X$2,Plausis!A:E,5,0),"")))</f>
        <v/>
      </c>
      <c r="AL757" s="52" t="s">
        <v>3</v>
      </c>
      <c r="AM757" s="114">
        <v>45531</v>
      </c>
      <c r="AN757" s="52" t="s">
        <v>4467</v>
      </c>
      <c r="AO757" s="52" t="str">
        <f>VLOOKUP(B757,'BAT Grundtabelle'!B:T,19,0)</f>
        <v>ja</v>
      </c>
      <c r="AP757" s="105" t="str">
        <f t="shared" si="252"/>
        <v>10682</v>
      </c>
      <c r="AQ757" s="52" t="str">
        <f t="shared" si="253"/>
        <v>Glaswarenhersteller</v>
      </c>
      <c r="AR757" s="52" t="b">
        <f t="shared" si="269"/>
        <v>0</v>
      </c>
      <c r="AS757" s="52" t="b">
        <f t="shared" si="269"/>
        <v>0</v>
      </c>
      <c r="AT757" s="52" t="b">
        <f t="shared" si="269"/>
        <v>0</v>
      </c>
      <c r="AU757" s="52">
        <f t="shared" si="254"/>
        <v>2</v>
      </c>
      <c r="AW757" s="52" t="b">
        <f t="shared" si="255"/>
        <v>0</v>
      </c>
      <c r="AX757" s="52" t="str">
        <f t="shared" si="256"/>
        <v>Unternehmen</v>
      </c>
      <c r="AY757" s="52" t="b">
        <f t="shared" si="257"/>
        <v>0</v>
      </c>
      <c r="AZ757" s="52" t="str">
        <f t="shared" si="258"/>
        <v>10682</v>
      </c>
      <c r="BA757" s="52" t="str">
        <f>VLOOKUP(A757,'BAT Grundtabelle'!A:U,21,0)</f>
        <v>ja</v>
      </c>
      <c r="BB757" s="52" t="str">
        <f t="shared" si="259"/>
        <v>nein</v>
      </c>
      <c r="BC757" s="52" t="str">
        <f t="shared" si="260"/>
        <v>10682</v>
      </c>
      <c r="BD757" s="52" t="str">
        <f t="shared" si="261"/>
        <v>Glaswarenhersteller</v>
      </c>
      <c r="BE757" s="52" t="str">
        <f t="shared" si="262"/>
        <v>Unternehmen</v>
      </c>
      <c r="BF757" s="52">
        <f t="shared" si="263"/>
        <v>2</v>
      </c>
    </row>
    <row r="758" spans="1:58" hidden="1" x14ac:dyDescent="0.35">
      <c r="A758" s="107" t="s">
        <v>3101</v>
      </c>
      <c r="B758" s="75" t="s">
        <v>1442</v>
      </c>
      <c r="C758" s="52" t="s">
        <v>3</v>
      </c>
      <c r="D758" s="52" t="s">
        <v>3</v>
      </c>
      <c r="E758" s="52" t="s">
        <v>2</v>
      </c>
      <c r="F758" s="52" t="s">
        <v>2</v>
      </c>
      <c r="G758" s="52" t="s">
        <v>2</v>
      </c>
      <c r="H758" s="52" t="s">
        <v>2</v>
      </c>
      <c r="I758" s="52" t="s">
        <v>3</v>
      </c>
      <c r="J758" s="52">
        <v>1</v>
      </c>
      <c r="K758" s="52" t="s">
        <v>2</v>
      </c>
      <c r="L758" s="52" t="s">
        <v>2</v>
      </c>
      <c r="M758" s="52" t="s">
        <v>2</v>
      </c>
      <c r="N758" s="52" t="s">
        <v>3</v>
      </c>
      <c r="P758" s="52" t="s">
        <v>4</v>
      </c>
      <c r="Q758" s="52" t="str">
        <f t="shared" si="270"/>
        <v>Nein</v>
      </c>
      <c r="R758" s="52" t="str">
        <f t="shared" si="270"/>
        <v>Nein</v>
      </c>
      <c r="S758" s="52" t="str">
        <f t="shared" si="270"/>
        <v>Nein</v>
      </c>
      <c r="T758" s="52" t="str">
        <f t="shared" si="270"/>
        <v>Nein</v>
      </c>
      <c r="U758" s="52" t="str">
        <f t="shared" si="270"/>
        <v>Nein</v>
      </c>
      <c r="V758" s="52" t="str">
        <f t="shared" si="270"/>
        <v>Nein</v>
      </c>
      <c r="W758" s="52" t="str">
        <f t="shared" si="270"/>
        <v>Nein</v>
      </c>
      <c r="X758" s="52" t="str">
        <f t="shared" si="270"/>
        <v>Nein</v>
      </c>
      <c r="Y758" s="52" t="str">
        <f t="shared" si="270"/>
        <v>Nein</v>
      </c>
      <c r="Z758" s="52" t="str">
        <f t="shared" si="270"/>
        <v>Nein</v>
      </c>
      <c r="AA758" s="52" t="str">
        <f t="shared" si="270"/>
        <v>Nein</v>
      </c>
      <c r="AB758" s="52" t="str">
        <f t="shared" si="270"/>
        <v>Nein</v>
      </c>
      <c r="AC758" s="52" t="str">
        <f t="shared" si="270"/>
        <v>Nein</v>
      </c>
      <c r="AD758" s="52" t="str">
        <f t="shared" si="270"/>
        <v>Nein</v>
      </c>
      <c r="AE758" s="52" t="str">
        <f t="shared" si="270"/>
        <v>Nein</v>
      </c>
      <c r="AF758" s="52" t="str">
        <f t="shared" si="270"/>
        <v>Nein</v>
      </c>
      <c r="AG758" s="61" t="str">
        <f>IF(Q758="Ja",VLOOKUP($Q$2,Plausis!A:E,5,0),IF(R758="Ja",VLOOKUP($R$2,Plausis!A:E,5,0),IF(T758="Ja",VLOOKUP($T$2,Plausis!A:E,5,0),IF(U758="Ja",VLOOKUP($U$2,Plausis!A:E,5,0),IF(AA758="Ja",VLOOKUP($AA$2,Plausis!A:E,5,0),IF(AC758="Ja",VLOOKUP($AC$2,Plausis!A:E,5,0),IF(AD758="Ja",VLOOKUP($AD$2,Plausis!A:E,5,0),"")))))))</f>
        <v/>
      </c>
      <c r="AH758" s="52" t="str">
        <f>IF(Y758="Ja",VLOOKUP($Y$2,Plausis!A:E,5,0),"")</f>
        <v/>
      </c>
      <c r="AI758" s="52" t="str">
        <f t="shared" si="251"/>
        <v>Ja</v>
      </c>
      <c r="AJ758" s="52" t="str">
        <f>IF(S758="Ja",VLOOKUP($S$2,Plausis!A:E,5,0),IF(V758="Ja",VLOOKUP($V$2,Plausis!A:E,5,0),IF(X758="Ja",VLOOKUP($X$2,Plausis!A:E,5,0),"")))</f>
        <v/>
      </c>
      <c r="AL758" s="52" t="s">
        <v>2</v>
      </c>
      <c r="AM758" s="114">
        <v>45531</v>
      </c>
      <c r="AN758" s="52" t="s">
        <v>4467</v>
      </c>
      <c r="AO758" s="52" t="str">
        <f>VLOOKUP(B758,'BAT Grundtabelle'!B:T,19,0)</f>
        <v>ja</v>
      </c>
      <c r="AP758" s="105" t="str">
        <f t="shared" si="252"/>
        <v>10683</v>
      </c>
      <c r="AQ758" s="52" t="str">
        <f t="shared" si="253"/>
        <v>Gleisbaubetrieb</v>
      </c>
      <c r="AR758" s="52" t="b">
        <f t="shared" si="269"/>
        <v>0</v>
      </c>
      <c r="AS758" s="52" t="b">
        <f t="shared" si="269"/>
        <v>0</v>
      </c>
      <c r="AT758" s="52" t="b">
        <f t="shared" si="269"/>
        <v>0</v>
      </c>
      <c r="AU758" s="52">
        <f t="shared" si="254"/>
        <v>1</v>
      </c>
      <c r="AW758" s="52" t="b">
        <f t="shared" si="255"/>
        <v>0</v>
      </c>
      <c r="AX758" s="52" t="str">
        <f t="shared" si="256"/>
        <v>Unternehmen</v>
      </c>
      <c r="AY758" s="52" t="b">
        <f t="shared" si="257"/>
        <v>0</v>
      </c>
      <c r="AZ758" s="52" t="str">
        <f t="shared" si="258"/>
        <v>10683</v>
      </c>
      <c r="BA758" s="52" t="str">
        <f>VLOOKUP(A758,'BAT Grundtabelle'!A:U,21,0)</f>
        <v>ja</v>
      </c>
      <c r="BB758" s="52" t="str">
        <f t="shared" si="259"/>
        <v>nein</v>
      </c>
      <c r="BC758" s="52" t="str">
        <f t="shared" si="260"/>
        <v>10683</v>
      </c>
      <c r="BD758" s="52" t="str">
        <f t="shared" si="261"/>
        <v>Gleisbaubetrieb</v>
      </c>
      <c r="BE758" s="52" t="str">
        <f t="shared" si="262"/>
        <v>Unternehmen</v>
      </c>
      <c r="BF758" s="52">
        <f t="shared" si="263"/>
        <v>1</v>
      </c>
    </row>
    <row r="759" spans="1:58" hidden="1" x14ac:dyDescent="0.35">
      <c r="A759" s="107" t="s">
        <v>3102</v>
      </c>
      <c r="B759" s="75" t="s">
        <v>1960</v>
      </c>
      <c r="C759" s="52" t="s">
        <v>3</v>
      </c>
      <c r="D759" s="52" t="s">
        <v>3</v>
      </c>
      <c r="E759" s="52" t="s">
        <v>2</v>
      </c>
      <c r="F759" s="52" t="s">
        <v>2</v>
      </c>
      <c r="G759" s="52" t="s">
        <v>2</v>
      </c>
      <c r="H759" s="52" t="s">
        <v>2</v>
      </c>
      <c r="I759" s="52" t="s">
        <v>3</v>
      </c>
      <c r="J759" s="52">
        <v>2</v>
      </c>
      <c r="K759" s="52" t="s">
        <v>2</v>
      </c>
      <c r="L759" s="52" t="s">
        <v>2</v>
      </c>
      <c r="M759" s="52" t="s">
        <v>2</v>
      </c>
      <c r="N759" s="52" t="s">
        <v>3</v>
      </c>
      <c r="P759" s="52" t="s">
        <v>4</v>
      </c>
      <c r="Q759" s="52" t="str">
        <f t="shared" si="270"/>
        <v>Nein</v>
      </c>
      <c r="R759" s="52" t="str">
        <f t="shared" si="270"/>
        <v>Nein</v>
      </c>
      <c r="S759" s="52" t="str">
        <f t="shared" si="270"/>
        <v>Nein</v>
      </c>
      <c r="T759" s="52" t="str">
        <f t="shared" si="270"/>
        <v>Nein</v>
      </c>
      <c r="U759" s="52" t="str">
        <f t="shared" si="270"/>
        <v>Nein</v>
      </c>
      <c r="V759" s="52" t="str">
        <f t="shared" si="270"/>
        <v>Nein</v>
      </c>
      <c r="W759" s="52" t="str">
        <f t="shared" si="270"/>
        <v>Nein</v>
      </c>
      <c r="X759" s="52" t="str">
        <f t="shared" si="270"/>
        <v>Nein</v>
      </c>
      <c r="Y759" s="52" t="str">
        <f t="shared" si="270"/>
        <v>Nein</v>
      </c>
      <c r="Z759" s="52" t="str">
        <f t="shared" si="270"/>
        <v>Nein</v>
      </c>
      <c r="AA759" s="52" t="str">
        <f t="shared" si="270"/>
        <v>Nein</v>
      </c>
      <c r="AB759" s="52" t="str">
        <f t="shared" si="270"/>
        <v>Nein</v>
      </c>
      <c r="AC759" s="52" t="str">
        <f t="shared" si="270"/>
        <v>Nein</v>
      </c>
      <c r="AD759" s="52" t="str">
        <f t="shared" si="270"/>
        <v>Nein</v>
      </c>
      <c r="AE759" s="52" t="str">
        <f t="shared" si="270"/>
        <v>Nein</v>
      </c>
      <c r="AF759" s="52" t="str">
        <f t="shared" si="270"/>
        <v>Nein</v>
      </c>
      <c r="AG759" s="61" t="str">
        <f>IF(Q759="Ja",VLOOKUP($Q$2,Plausis!A:E,5,0),IF(R759="Ja",VLOOKUP($R$2,Plausis!A:E,5,0),IF(T759="Ja",VLOOKUP($T$2,Plausis!A:E,5,0),IF(U759="Ja",VLOOKUP($U$2,Plausis!A:E,5,0),IF(AA759="Ja",VLOOKUP($AA$2,Plausis!A:E,5,0),IF(AC759="Ja",VLOOKUP($AC$2,Plausis!A:E,5,0),IF(AD759="Ja",VLOOKUP($AD$2,Plausis!A:E,5,0),"")))))))</f>
        <v/>
      </c>
      <c r="AH759" s="52" t="str">
        <f>IF(Y759="Ja",VLOOKUP($Y$2,Plausis!A:E,5,0),"")</f>
        <v/>
      </c>
      <c r="AI759" s="52" t="str">
        <f t="shared" si="251"/>
        <v>Ja</v>
      </c>
      <c r="AJ759" s="52" t="str">
        <f>IF(S759="Ja",VLOOKUP($S$2,Plausis!A:E,5,0),IF(V759="Ja",VLOOKUP($V$2,Plausis!A:E,5,0),IF(X759="Ja",VLOOKUP($X$2,Plausis!A:E,5,0),"")))</f>
        <v/>
      </c>
      <c r="AL759" s="52" t="s">
        <v>2</v>
      </c>
      <c r="AM759" s="114">
        <v>45531</v>
      </c>
      <c r="AN759" s="52" t="s">
        <v>4467</v>
      </c>
      <c r="AO759" s="52" t="str">
        <f>VLOOKUP(B759,'BAT Grundtabelle'!B:T,19,0)</f>
        <v>ja</v>
      </c>
      <c r="AP759" s="105" t="str">
        <f t="shared" si="252"/>
        <v>10684</v>
      </c>
      <c r="AQ759" s="52" t="str">
        <f t="shared" si="253"/>
        <v>Gleisbausicherungsunternehmen</v>
      </c>
      <c r="AR759" s="52" t="b">
        <f t="shared" si="269"/>
        <v>0</v>
      </c>
      <c r="AS759" s="52" t="b">
        <f t="shared" si="269"/>
        <v>0</v>
      </c>
      <c r="AT759" s="52" t="b">
        <f t="shared" si="269"/>
        <v>0</v>
      </c>
      <c r="AU759" s="52">
        <f t="shared" si="254"/>
        <v>2</v>
      </c>
      <c r="AW759" s="52" t="b">
        <f t="shared" si="255"/>
        <v>0</v>
      </c>
      <c r="AX759" s="52" t="str">
        <f t="shared" si="256"/>
        <v>Unternehmen</v>
      </c>
      <c r="AY759" s="52" t="b">
        <f t="shared" si="257"/>
        <v>0</v>
      </c>
      <c r="AZ759" s="52" t="str">
        <f t="shared" si="258"/>
        <v>10684</v>
      </c>
      <c r="BA759" s="52" t="str">
        <f>VLOOKUP(A759,'BAT Grundtabelle'!A:U,21,0)</f>
        <v>ja</v>
      </c>
      <c r="BB759" s="52" t="str">
        <f t="shared" si="259"/>
        <v>nein</v>
      </c>
      <c r="BC759" s="52" t="str">
        <f t="shared" si="260"/>
        <v>10684</v>
      </c>
      <c r="BD759" s="52" t="str">
        <f t="shared" si="261"/>
        <v>Gleisbausicherungsunternehmen</v>
      </c>
      <c r="BE759" s="52" t="str">
        <f t="shared" si="262"/>
        <v>Unternehmen</v>
      </c>
      <c r="BF759" s="52">
        <f t="shared" si="263"/>
        <v>2</v>
      </c>
    </row>
    <row r="760" spans="1:58" hidden="1" x14ac:dyDescent="0.35">
      <c r="A760" s="107" t="s">
        <v>3103</v>
      </c>
      <c r="B760" s="75" t="s">
        <v>701</v>
      </c>
      <c r="C760" s="52" t="s">
        <v>3</v>
      </c>
      <c r="D760" s="52" t="s">
        <v>3</v>
      </c>
      <c r="E760" s="52" t="s">
        <v>2</v>
      </c>
      <c r="F760" s="52" t="s">
        <v>2</v>
      </c>
      <c r="G760" s="52" t="s">
        <v>2</v>
      </c>
      <c r="H760" s="52" t="s">
        <v>2</v>
      </c>
      <c r="I760" s="52" t="s">
        <v>3</v>
      </c>
      <c r="J760" s="52">
        <v>1</v>
      </c>
      <c r="K760" s="52" t="s">
        <v>2</v>
      </c>
      <c r="L760" s="52" t="s">
        <v>2</v>
      </c>
      <c r="M760" s="52" t="s">
        <v>2</v>
      </c>
      <c r="N760" s="52" t="s">
        <v>3</v>
      </c>
      <c r="P760" s="52" t="s">
        <v>4</v>
      </c>
      <c r="Q760" s="52" t="str">
        <f t="shared" si="270"/>
        <v>Nein</v>
      </c>
      <c r="R760" s="52" t="str">
        <f t="shared" si="270"/>
        <v>Nein</v>
      </c>
      <c r="S760" s="52" t="str">
        <f t="shared" si="270"/>
        <v>Nein</v>
      </c>
      <c r="T760" s="52" t="str">
        <f t="shared" si="270"/>
        <v>Nein</v>
      </c>
      <c r="U760" s="52" t="str">
        <f t="shared" si="270"/>
        <v>Nein</v>
      </c>
      <c r="V760" s="52" t="str">
        <f t="shared" si="270"/>
        <v>Nein</v>
      </c>
      <c r="W760" s="52" t="str">
        <f t="shared" si="270"/>
        <v>Nein</v>
      </c>
      <c r="X760" s="52" t="str">
        <f t="shared" si="270"/>
        <v>Nein</v>
      </c>
      <c r="Y760" s="52" t="str">
        <f t="shared" si="270"/>
        <v>Nein</v>
      </c>
      <c r="Z760" s="52" t="str">
        <f t="shared" si="270"/>
        <v>Nein</v>
      </c>
      <c r="AA760" s="52" t="str">
        <f t="shared" si="270"/>
        <v>Nein</v>
      </c>
      <c r="AB760" s="52" t="str">
        <f t="shared" si="270"/>
        <v>Nein</v>
      </c>
      <c r="AC760" s="52" t="str">
        <f t="shared" si="270"/>
        <v>Nein</v>
      </c>
      <c r="AD760" s="52" t="str">
        <f t="shared" si="270"/>
        <v>Nein</v>
      </c>
      <c r="AE760" s="52" t="str">
        <f t="shared" si="270"/>
        <v>Nein</v>
      </c>
      <c r="AF760" s="52" t="str">
        <f t="shared" si="270"/>
        <v>Nein</v>
      </c>
      <c r="AG760" s="61" t="str">
        <f>IF(Q760="Ja",VLOOKUP($Q$2,Plausis!A:E,5,0),IF(R760="Ja",VLOOKUP($R$2,Plausis!A:E,5,0),IF(T760="Ja",VLOOKUP($T$2,Plausis!A:E,5,0),IF(U760="Ja",VLOOKUP($U$2,Plausis!A:E,5,0),IF(AA760="Ja",VLOOKUP($AA$2,Plausis!A:E,5,0),IF(AC760="Ja",VLOOKUP($AC$2,Plausis!A:E,5,0),IF(AD760="Ja",VLOOKUP($AD$2,Plausis!A:E,5,0),"")))))))</f>
        <v/>
      </c>
      <c r="AH760" s="52" t="str">
        <f>IF(Y760="Ja",VLOOKUP($Y$2,Plausis!A:E,5,0),"")</f>
        <v/>
      </c>
      <c r="AI760" s="52" t="str">
        <f t="shared" si="251"/>
        <v>Ja</v>
      </c>
      <c r="AJ760" s="52" t="str">
        <f>IF(S760="Ja",VLOOKUP($S$2,Plausis!A:E,5,0),IF(V760="Ja",VLOOKUP($V$2,Plausis!A:E,5,0),IF(X760="Ja",VLOOKUP($X$2,Plausis!A:E,5,0),"")))</f>
        <v/>
      </c>
      <c r="AL760" s="52" t="s">
        <v>2</v>
      </c>
      <c r="AM760" s="114">
        <v>45531</v>
      </c>
      <c r="AN760" s="52" t="s">
        <v>4467</v>
      </c>
      <c r="AO760" s="52" t="str">
        <f>VLOOKUP(B760,'BAT Grundtabelle'!B:T,19,0)</f>
        <v>ja</v>
      </c>
      <c r="AP760" s="105" t="str">
        <f t="shared" si="252"/>
        <v>10685</v>
      </c>
      <c r="AQ760" s="52" t="str">
        <f t="shared" si="253"/>
        <v>Gleitsegel</v>
      </c>
      <c r="AR760" s="52" t="b">
        <f t="shared" si="269"/>
        <v>0</v>
      </c>
      <c r="AS760" s="52" t="b">
        <f t="shared" si="269"/>
        <v>0</v>
      </c>
      <c r="AT760" s="52" t="b">
        <f t="shared" si="269"/>
        <v>0</v>
      </c>
      <c r="AU760" s="52">
        <f t="shared" si="254"/>
        <v>1</v>
      </c>
      <c r="AW760" s="52" t="b">
        <f t="shared" si="255"/>
        <v>0</v>
      </c>
      <c r="AX760" s="52" t="str">
        <f t="shared" si="256"/>
        <v>Unternehmen</v>
      </c>
      <c r="AY760" s="52" t="b">
        <f t="shared" si="257"/>
        <v>0</v>
      </c>
      <c r="AZ760" s="52" t="str">
        <f t="shared" si="258"/>
        <v>10685</v>
      </c>
      <c r="BA760" s="52" t="str">
        <f>VLOOKUP(A760,'BAT Grundtabelle'!A:U,21,0)</f>
        <v>ja</v>
      </c>
      <c r="BB760" s="52" t="str">
        <f t="shared" si="259"/>
        <v>nein</v>
      </c>
      <c r="BC760" s="52" t="str">
        <f t="shared" si="260"/>
        <v>10685</v>
      </c>
      <c r="BD760" s="52" t="str">
        <f t="shared" si="261"/>
        <v>Gleitsegel</v>
      </c>
      <c r="BE760" s="52" t="str">
        <f t="shared" si="262"/>
        <v>Unternehmen</v>
      </c>
      <c r="BF760" s="52">
        <f t="shared" si="263"/>
        <v>1</v>
      </c>
    </row>
    <row r="761" spans="1:58" hidden="1" x14ac:dyDescent="0.35">
      <c r="A761" s="107" t="s">
        <v>3104</v>
      </c>
      <c r="B761" s="75" t="s">
        <v>979</v>
      </c>
      <c r="C761" s="52" t="s">
        <v>3</v>
      </c>
      <c r="D761" s="52" t="s">
        <v>3</v>
      </c>
      <c r="E761" s="52" t="s">
        <v>2</v>
      </c>
      <c r="F761" s="52" t="s">
        <v>2</v>
      </c>
      <c r="G761" s="52" t="s">
        <v>2</v>
      </c>
      <c r="H761" s="52" t="s">
        <v>2</v>
      </c>
      <c r="I761" s="52" t="s">
        <v>3</v>
      </c>
      <c r="J761" s="52">
        <v>3</v>
      </c>
      <c r="K761" s="52" t="s">
        <v>2</v>
      </c>
      <c r="L761" s="52" t="s">
        <v>2</v>
      </c>
      <c r="M761" s="52" t="s">
        <v>2</v>
      </c>
      <c r="N761" s="52" t="s">
        <v>3</v>
      </c>
      <c r="P761" s="52" t="s">
        <v>4</v>
      </c>
      <c r="Q761" s="52" t="str">
        <f t="shared" si="270"/>
        <v>Nein</v>
      </c>
      <c r="R761" s="52" t="str">
        <f t="shared" si="270"/>
        <v>Nein</v>
      </c>
      <c r="S761" s="52" t="str">
        <f t="shared" si="270"/>
        <v>Nein</v>
      </c>
      <c r="T761" s="52" t="str">
        <f t="shared" si="270"/>
        <v>Nein</v>
      </c>
      <c r="U761" s="52" t="str">
        <f t="shared" si="270"/>
        <v>Nein</v>
      </c>
      <c r="V761" s="52" t="str">
        <f t="shared" si="270"/>
        <v>Nein</v>
      </c>
      <c r="W761" s="52" t="str">
        <f t="shared" si="270"/>
        <v>Nein</v>
      </c>
      <c r="X761" s="52" t="str">
        <f t="shared" si="270"/>
        <v>Nein</v>
      </c>
      <c r="Y761" s="52" t="str">
        <f t="shared" si="270"/>
        <v>Nein</v>
      </c>
      <c r="Z761" s="52" t="str">
        <f t="shared" si="270"/>
        <v>Nein</v>
      </c>
      <c r="AA761" s="52" t="str">
        <f t="shared" si="270"/>
        <v>Nein</v>
      </c>
      <c r="AB761" s="52" t="str">
        <f t="shared" si="270"/>
        <v>Nein</v>
      </c>
      <c r="AC761" s="52" t="str">
        <f t="shared" si="270"/>
        <v>Nein</v>
      </c>
      <c r="AD761" s="52" t="str">
        <f t="shared" si="270"/>
        <v>Nein</v>
      </c>
      <c r="AE761" s="52" t="str">
        <f t="shared" si="270"/>
        <v>Nein</v>
      </c>
      <c r="AF761" s="52" t="str">
        <f t="shared" si="270"/>
        <v>Nein</v>
      </c>
      <c r="AG761" s="61" t="str">
        <f>IF(Q761="Ja",VLOOKUP($Q$2,Plausis!A:E,5,0),IF(R761="Ja",VLOOKUP($R$2,Plausis!A:E,5,0),IF(T761="Ja",VLOOKUP($T$2,Plausis!A:E,5,0),IF(U761="Ja",VLOOKUP($U$2,Plausis!A:E,5,0),IF(AA761="Ja",VLOOKUP($AA$2,Plausis!A:E,5,0),IF(AC761="Ja",VLOOKUP($AC$2,Plausis!A:E,5,0),IF(AD761="Ja",VLOOKUP($AD$2,Plausis!A:E,5,0),"")))))))</f>
        <v/>
      </c>
      <c r="AH761" s="52" t="str">
        <f>IF(Y761="Ja",VLOOKUP($Y$2,Plausis!A:E,5,0),"")</f>
        <v/>
      </c>
      <c r="AI761" s="52" t="str">
        <f t="shared" si="251"/>
        <v>Ja</v>
      </c>
      <c r="AJ761" s="52" t="str">
        <f>IF(S761="Ja",VLOOKUP($S$2,Plausis!A:E,5,0),IF(V761="Ja",VLOOKUP($V$2,Plausis!A:E,5,0),IF(X761="Ja",VLOOKUP($X$2,Plausis!A:E,5,0),"")))</f>
        <v/>
      </c>
      <c r="AL761" s="52" t="s">
        <v>2</v>
      </c>
      <c r="AM761" s="114">
        <v>45531</v>
      </c>
      <c r="AN761" s="52" t="s">
        <v>4467</v>
      </c>
      <c r="AO761" s="52" t="str">
        <f>VLOOKUP(B761,'BAT Grundtabelle'!B:T,19,0)</f>
        <v>ja</v>
      </c>
      <c r="AP761" s="105" t="str">
        <f t="shared" si="252"/>
        <v>10686</v>
      </c>
      <c r="AQ761" s="52" t="str">
        <f t="shared" si="253"/>
        <v>Glühlampen-, Röhren- und Batteriehersteller</v>
      </c>
      <c r="AR761" s="52" t="b">
        <f t="shared" si="269"/>
        <v>0</v>
      </c>
      <c r="AS761" s="52" t="b">
        <f t="shared" si="269"/>
        <v>0</v>
      </c>
      <c r="AT761" s="52" t="b">
        <f t="shared" si="269"/>
        <v>0</v>
      </c>
      <c r="AU761" s="52">
        <f t="shared" si="254"/>
        <v>3</v>
      </c>
      <c r="AW761" s="52" t="b">
        <f t="shared" si="255"/>
        <v>0</v>
      </c>
      <c r="AX761" s="52" t="str">
        <f t="shared" si="256"/>
        <v>Unternehmen</v>
      </c>
      <c r="AY761" s="52" t="b">
        <f t="shared" si="257"/>
        <v>0</v>
      </c>
      <c r="AZ761" s="52" t="str">
        <f t="shared" si="258"/>
        <v>10686</v>
      </c>
      <c r="BA761" s="52" t="str">
        <f>VLOOKUP(A761,'BAT Grundtabelle'!A:U,21,0)</f>
        <v>ja</v>
      </c>
      <c r="BB761" s="52" t="str">
        <f t="shared" si="259"/>
        <v>nein</v>
      </c>
      <c r="BC761" s="52" t="str">
        <f t="shared" si="260"/>
        <v>10686</v>
      </c>
      <c r="BD761" s="52" t="str">
        <f t="shared" si="261"/>
        <v>Glühlampen-, Röhren- und Batteriehersteller</v>
      </c>
      <c r="BE761" s="52" t="str">
        <f t="shared" si="262"/>
        <v>Unternehmen</v>
      </c>
      <c r="BF761" s="52">
        <f t="shared" si="263"/>
        <v>3</v>
      </c>
    </row>
    <row r="762" spans="1:58" hidden="1" x14ac:dyDescent="0.35">
      <c r="A762" s="107" t="s">
        <v>3105</v>
      </c>
      <c r="B762" s="75" t="s">
        <v>416</v>
      </c>
      <c r="C762" s="52" t="s">
        <v>3</v>
      </c>
      <c r="D762" s="52" t="s">
        <v>3</v>
      </c>
      <c r="E762" s="52" t="s">
        <v>2</v>
      </c>
      <c r="F762" s="52" t="s">
        <v>2</v>
      </c>
      <c r="G762" s="52" t="s">
        <v>2</v>
      </c>
      <c r="H762" s="52" t="s">
        <v>2</v>
      </c>
      <c r="I762" s="52" t="s">
        <v>3</v>
      </c>
      <c r="J762" s="52">
        <v>1</v>
      </c>
      <c r="K762" s="52" t="s">
        <v>2</v>
      </c>
      <c r="L762" s="52" t="s">
        <v>2</v>
      </c>
      <c r="M762" s="52" t="s">
        <v>2</v>
      </c>
      <c r="N762" s="52" t="s">
        <v>3</v>
      </c>
      <c r="P762" s="52" t="s">
        <v>4</v>
      </c>
      <c r="Q762" s="52" t="str">
        <f t="shared" si="270"/>
        <v>Nein</v>
      </c>
      <c r="R762" s="52" t="str">
        <f t="shared" si="270"/>
        <v>Nein</v>
      </c>
      <c r="S762" s="52" t="str">
        <f t="shared" si="270"/>
        <v>Nein</v>
      </c>
      <c r="T762" s="52" t="str">
        <f t="shared" si="270"/>
        <v>Nein</v>
      </c>
      <c r="U762" s="52" t="str">
        <f t="shared" si="270"/>
        <v>Nein</v>
      </c>
      <c r="V762" s="52" t="str">
        <f t="shared" si="270"/>
        <v>Nein</v>
      </c>
      <c r="W762" s="52" t="str">
        <f t="shared" si="270"/>
        <v>Nein</v>
      </c>
      <c r="X762" s="52" t="str">
        <f t="shared" si="270"/>
        <v>Nein</v>
      </c>
      <c r="Y762" s="52" t="str">
        <f t="shared" si="270"/>
        <v>Nein</v>
      </c>
      <c r="Z762" s="52" t="str">
        <f t="shared" si="270"/>
        <v>Nein</v>
      </c>
      <c r="AA762" s="52" t="str">
        <f t="shared" si="270"/>
        <v>Nein</v>
      </c>
      <c r="AB762" s="52" t="str">
        <f t="shared" si="270"/>
        <v>Nein</v>
      </c>
      <c r="AC762" s="52" t="str">
        <f t="shared" si="270"/>
        <v>Nein</v>
      </c>
      <c r="AD762" s="52" t="str">
        <f t="shared" si="270"/>
        <v>Nein</v>
      </c>
      <c r="AE762" s="52" t="str">
        <f t="shared" si="270"/>
        <v>Nein</v>
      </c>
      <c r="AF762" s="52" t="str">
        <f t="shared" si="270"/>
        <v>Nein</v>
      </c>
      <c r="AG762" s="61" t="str">
        <f>IF(Q762="Ja",VLOOKUP($Q$2,Plausis!A:E,5,0),IF(R762="Ja",VLOOKUP($R$2,Plausis!A:E,5,0),IF(T762="Ja",VLOOKUP($T$2,Plausis!A:E,5,0),IF(U762="Ja",VLOOKUP($U$2,Plausis!A:E,5,0),IF(AA762="Ja",VLOOKUP($AA$2,Plausis!A:E,5,0),IF(AC762="Ja",VLOOKUP($AC$2,Plausis!A:E,5,0),IF(AD762="Ja",VLOOKUP($AD$2,Plausis!A:E,5,0),"")))))))</f>
        <v/>
      </c>
      <c r="AH762" s="52" t="str">
        <f>IF(Y762="Ja",VLOOKUP($Y$2,Plausis!A:E,5,0),"")</f>
        <v/>
      </c>
      <c r="AI762" s="52" t="str">
        <f t="shared" si="251"/>
        <v>Ja</v>
      </c>
      <c r="AJ762" s="52" t="str">
        <f>IF(S762="Ja",VLOOKUP($S$2,Plausis!A:E,5,0),IF(V762="Ja",VLOOKUP($V$2,Plausis!A:E,5,0),IF(X762="Ja",VLOOKUP($X$2,Plausis!A:E,5,0),"")))</f>
        <v/>
      </c>
      <c r="AL762" s="52" t="s">
        <v>2</v>
      </c>
      <c r="AM762" s="114">
        <v>45531</v>
      </c>
      <c r="AN762" s="52" t="s">
        <v>4467</v>
      </c>
      <c r="AO762" s="52" t="str">
        <f>VLOOKUP(B762,'BAT Grundtabelle'!B:T,19,0)</f>
        <v>ja</v>
      </c>
      <c r="AP762" s="105" t="str">
        <f t="shared" si="252"/>
        <v>10687</v>
      </c>
      <c r="AQ762" s="52" t="str">
        <f t="shared" si="253"/>
        <v>Gokart-Bahn (Schausteller)</v>
      </c>
      <c r="AR762" s="52" t="b">
        <f t="shared" si="269"/>
        <v>0</v>
      </c>
      <c r="AS762" s="52" t="b">
        <f t="shared" si="269"/>
        <v>0</v>
      </c>
      <c r="AT762" s="52" t="b">
        <f t="shared" si="269"/>
        <v>0</v>
      </c>
      <c r="AU762" s="52">
        <f t="shared" si="254"/>
        <v>1</v>
      </c>
      <c r="AW762" s="52" t="b">
        <f t="shared" si="255"/>
        <v>0</v>
      </c>
      <c r="AX762" s="52" t="str">
        <f t="shared" si="256"/>
        <v>Unternehmen</v>
      </c>
      <c r="AY762" s="52" t="b">
        <f t="shared" si="257"/>
        <v>0</v>
      </c>
      <c r="AZ762" s="52" t="str">
        <f t="shared" si="258"/>
        <v>10687</v>
      </c>
      <c r="BA762" s="52" t="str">
        <f>VLOOKUP(A762,'BAT Grundtabelle'!A:U,21,0)</f>
        <v>ja</v>
      </c>
      <c r="BB762" s="52" t="str">
        <f t="shared" si="259"/>
        <v>nein</v>
      </c>
      <c r="BC762" s="52" t="str">
        <f t="shared" si="260"/>
        <v>10687</v>
      </c>
      <c r="BD762" s="52" t="str">
        <f t="shared" si="261"/>
        <v>Gokart-Bahn (Schausteller)</v>
      </c>
      <c r="BE762" s="52" t="str">
        <f t="shared" si="262"/>
        <v>Unternehmen</v>
      </c>
      <c r="BF762" s="52">
        <f t="shared" si="263"/>
        <v>1</v>
      </c>
    </row>
    <row r="763" spans="1:58" hidden="1" x14ac:dyDescent="0.35">
      <c r="A763" s="107" t="s">
        <v>3106</v>
      </c>
      <c r="B763" s="75" t="s">
        <v>299</v>
      </c>
      <c r="C763" s="52" t="s">
        <v>3</v>
      </c>
      <c r="D763" s="52" t="s">
        <v>3</v>
      </c>
      <c r="E763" s="52" t="s">
        <v>2</v>
      </c>
      <c r="F763" s="52" t="s">
        <v>2</v>
      </c>
      <c r="G763" s="52" t="s">
        <v>2</v>
      </c>
      <c r="H763" s="52" t="s">
        <v>2</v>
      </c>
      <c r="I763" s="52" t="s">
        <v>3</v>
      </c>
      <c r="J763" s="52">
        <v>1</v>
      </c>
      <c r="K763" s="52" t="s">
        <v>2</v>
      </c>
      <c r="L763" s="52" t="s">
        <v>2</v>
      </c>
      <c r="M763" s="52" t="s">
        <v>2</v>
      </c>
      <c r="N763" s="52" t="s">
        <v>3</v>
      </c>
      <c r="P763" s="52" t="s">
        <v>4</v>
      </c>
      <c r="Q763" s="52" t="str">
        <f t="shared" ref="Q763:AF772" si="271">IF(ISERROR(FIND(Q$2,$P763,1)),"Nein","Ja")</f>
        <v>Nein</v>
      </c>
      <c r="R763" s="52" t="str">
        <f t="shared" si="271"/>
        <v>Nein</v>
      </c>
      <c r="S763" s="52" t="str">
        <f t="shared" si="271"/>
        <v>Nein</v>
      </c>
      <c r="T763" s="52" t="str">
        <f t="shared" si="271"/>
        <v>Nein</v>
      </c>
      <c r="U763" s="52" t="str">
        <f t="shared" si="271"/>
        <v>Nein</v>
      </c>
      <c r="V763" s="52" t="str">
        <f t="shared" si="271"/>
        <v>Nein</v>
      </c>
      <c r="W763" s="52" t="str">
        <f t="shared" si="271"/>
        <v>Nein</v>
      </c>
      <c r="X763" s="52" t="str">
        <f t="shared" si="271"/>
        <v>Nein</v>
      </c>
      <c r="Y763" s="52" t="str">
        <f t="shared" si="271"/>
        <v>Nein</v>
      </c>
      <c r="Z763" s="52" t="str">
        <f t="shared" si="271"/>
        <v>Nein</v>
      </c>
      <c r="AA763" s="52" t="str">
        <f t="shared" si="271"/>
        <v>Nein</v>
      </c>
      <c r="AB763" s="52" t="str">
        <f t="shared" si="271"/>
        <v>Nein</v>
      </c>
      <c r="AC763" s="52" t="str">
        <f t="shared" si="271"/>
        <v>Nein</v>
      </c>
      <c r="AD763" s="52" t="str">
        <f t="shared" si="271"/>
        <v>Nein</v>
      </c>
      <c r="AE763" s="52" t="str">
        <f t="shared" si="271"/>
        <v>Nein</v>
      </c>
      <c r="AF763" s="52" t="str">
        <f t="shared" si="271"/>
        <v>Nein</v>
      </c>
      <c r="AG763" s="61" t="str">
        <f>IF(Q763="Ja",VLOOKUP($Q$2,Plausis!A:E,5,0),IF(R763="Ja",VLOOKUP($R$2,Plausis!A:E,5,0),IF(T763="Ja",VLOOKUP($T$2,Plausis!A:E,5,0),IF(U763="Ja",VLOOKUP($U$2,Plausis!A:E,5,0),IF(AA763="Ja",VLOOKUP($AA$2,Plausis!A:E,5,0),IF(AC763="Ja",VLOOKUP($AC$2,Plausis!A:E,5,0),IF(AD763="Ja",VLOOKUP($AD$2,Plausis!A:E,5,0),"")))))))</f>
        <v/>
      </c>
      <c r="AH763" s="52" t="str">
        <f>IF(Y763="Ja",VLOOKUP($Y$2,Plausis!A:E,5,0),"")</f>
        <v/>
      </c>
      <c r="AI763" s="52" t="str">
        <f t="shared" si="251"/>
        <v>Ja</v>
      </c>
      <c r="AJ763" s="52" t="str">
        <f>IF(S763="Ja",VLOOKUP($S$2,Plausis!A:E,5,0),IF(V763="Ja",VLOOKUP($V$2,Plausis!A:E,5,0),IF(X763="Ja",VLOOKUP($X$2,Plausis!A:E,5,0),"")))</f>
        <v/>
      </c>
      <c r="AL763" s="52" t="s">
        <v>2</v>
      </c>
      <c r="AM763" s="114">
        <v>45531</v>
      </c>
      <c r="AN763" s="52" t="s">
        <v>4467</v>
      </c>
      <c r="AO763" s="52" t="str">
        <f>VLOOKUP(B763,'BAT Grundtabelle'!B:T,19,0)</f>
        <v>ja</v>
      </c>
      <c r="AP763" s="105" t="str">
        <f t="shared" si="252"/>
        <v>10688</v>
      </c>
      <c r="AQ763" s="52" t="str">
        <f t="shared" si="253"/>
        <v>Go-Kart-Bahn (stationär)</v>
      </c>
      <c r="AR763" s="52" t="b">
        <f t="shared" ref="AR763:AT782" si="272">IF(ISERROR(FIND(AR$1,$P763,1)),FALSE,TRUE)</f>
        <v>0</v>
      </c>
      <c r="AS763" s="52" t="b">
        <f t="shared" si="272"/>
        <v>0</v>
      </c>
      <c r="AT763" s="52" t="b">
        <f t="shared" si="272"/>
        <v>0</v>
      </c>
      <c r="AU763" s="52">
        <f t="shared" si="254"/>
        <v>1</v>
      </c>
      <c r="AW763" s="52" t="b">
        <f t="shared" si="255"/>
        <v>0</v>
      </c>
      <c r="AX763" s="52" t="str">
        <f t="shared" si="256"/>
        <v>Unternehmen</v>
      </c>
      <c r="AY763" s="52" t="b">
        <f t="shared" si="257"/>
        <v>0</v>
      </c>
      <c r="AZ763" s="52" t="str">
        <f t="shared" si="258"/>
        <v>10688</v>
      </c>
      <c r="BA763" s="52" t="str">
        <f>VLOOKUP(A763,'BAT Grundtabelle'!A:U,21,0)</f>
        <v>ja</v>
      </c>
      <c r="BB763" s="52" t="str">
        <f t="shared" si="259"/>
        <v>nein</v>
      </c>
      <c r="BC763" s="52" t="str">
        <f t="shared" si="260"/>
        <v>10688</v>
      </c>
      <c r="BD763" s="52" t="str">
        <f t="shared" si="261"/>
        <v>Go-Kart-Bahn (stationär)</v>
      </c>
      <c r="BE763" s="52" t="str">
        <f t="shared" si="262"/>
        <v>Unternehmen</v>
      </c>
      <c r="BF763" s="52">
        <f t="shared" si="263"/>
        <v>1</v>
      </c>
    </row>
    <row r="764" spans="1:58" hidden="1" x14ac:dyDescent="0.35">
      <c r="A764" s="107" t="s">
        <v>3107</v>
      </c>
      <c r="B764" s="75" t="s">
        <v>1618</v>
      </c>
      <c r="C764" s="52" t="s">
        <v>3</v>
      </c>
      <c r="D764" s="52" t="s">
        <v>3</v>
      </c>
      <c r="E764" s="52" t="s">
        <v>2</v>
      </c>
      <c r="F764" s="52" t="s">
        <v>2</v>
      </c>
      <c r="G764" s="52" t="s">
        <v>2</v>
      </c>
      <c r="H764" s="52" t="s">
        <v>2</v>
      </c>
      <c r="I764" s="52" t="s">
        <v>3</v>
      </c>
      <c r="J764" s="52">
        <v>1</v>
      </c>
      <c r="K764" s="52" t="s">
        <v>2</v>
      </c>
      <c r="L764" s="52" t="s">
        <v>2</v>
      </c>
      <c r="M764" s="52" t="s">
        <v>2</v>
      </c>
      <c r="N764" s="52" t="s">
        <v>3</v>
      </c>
      <c r="P764" s="52" t="s">
        <v>4</v>
      </c>
      <c r="Q764" s="52" t="str">
        <f t="shared" si="271"/>
        <v>Nein</v>
      </c>
      <c r="R764" s="52" t="str">
        <f t="shared" si="271"/>
        <v>Nein</v>
      </c>
      <c r="S764" s="52" t="str">
        <f t="shared" si="271"/>
        <v>Nein</v>
      </c>
      <c r="T764" s="52" t="str">
        <f t="shared" si="271"/>
        <v>Nein</v>
      </c>
      <c r="U764" s="52" t="str">
        <f t="shared" si="271"/>
        <v>Nein</v>
      </c>
      <c r="V764" s="52" t="str">
        <f t="shared" si="271"/>
        <v>Nein</v>
      </c>
      <c r="W764" s="52" t="str">
        <f t="shared" si="271"/>
        <v>Nein</v>
      </c>
      <c r="X764" s="52" t="str">
        <f t="shared" si="271"/>
        <v>Nein</v>
      </c>
      <c r="Y764" s="52" t="str">
        <f t="shared" si="271"/>
        <v>Nein</v>
      </c>
      <c r="Z764" s="52" t="str">
        <f t="shared" si="271"/>
        <v>Nein</v>
      </c>
      <c r="AA764" s="52" t="str">
        <f t="shared" si="271"/>
        <v>Nein</v>
      </c>
      <c r="AB764" s="52" t="str">
        <f t="shared" si="271"/>
        <v>Nein</v>
      </c>
      <c r="AC764" s="52" t="str">
        <f t="shared" si="271"/>
        <v>Nein</v>
      </c>
      <c r="AD764" s="52" t="str">
        <f t="shared" si="271"/>
        <v>Nein</v>
      </c>
      <c r="AE764" s="52" t="str">
        <f t="shared" si="271"/>
        <v>Nein</v>
      </c>
      <c r="AF764" s="52" t="str">
        <f t="shared" si="271"/>
        <v>Nein</v>
      </c>
      <c r="AG764" s="61" t="str">
        <f>IF(Q764="Ja",VLOOKUP($Q$2,Plausis!A:E,5,0),IF(R764="Ja",VLOOKUP($R$2,Plausis!A:E,5,0),IF(T764="Ja",VLOOKUP($T$2,Plausis!A:E,5,0),IF(U764="Ja",VLOOKUP($U$2,Plausis!A:E,5,0),IF(AA764="Ja",VLOOKUP($AA$2,Plausis!A:E,5,0),IF(AC764="Ja",VLOOKUP($AC$2,Plausis!A:E,5,0),IF(AD764="Ja",VLOOKUP($AD$2,Plausis!A:E,5,0),"")))))))</f>
        <v/>
      </c>
      <c r="AH764" s="52" t="str">
        <f>IF(Y764="Ja",VLOOKUP($Y$2,Plausis!A:E,5,0),"")</f>
        <v/>
      </c>
      <c r="AI764" s="52" t="str">
        <f t="shared" si="251"/>
        <v>Ja</v>
      </c>
      <c r="AJ764" s="52" t="str">
        <f>IF(S764="Ja",VLOOKUP($S$2,Plausis!A:E,5,0),IF(V764="Ja",VLOOKUP($V$2,Plausis!A:E,5,0),IF(X764="Ja",VLOOKUP($X$2,Plausis!A:E,5,0),"")))</f>
        <v/>
      </c>
      <c r="AL764" s="52" t="s">
        <v>3</v>
      </c>
      <c r="AM764" s="114">
        <v>45531</v>
      </c>
      <c r="AN764" s="52" t="s">
        <v>4467</v>
      </c>
      <c r="AO764" s="52" t="str">
        <f>VLOOKUP(B764,'BAT Grundtabelle'!B:T,19,0)</f>
        <v>ja</v>
      </c>
      <c r="AP764" s="105" t="str">
        <f t="shared" si="252"/>
        <v>10689</v>
      </c>
      <c r="AQ764" s="52" t="str">
        <f t="shared" si="253"/>
        <v>Gold- und Silberscheideanstalt</v>
      </c>
      <c r="AR764" s="52" t="b">
        <f t="shared" si="272"/>
        <v>0</v>
      </c>
      <c r="AS764" s="52" t="b">
        <f t="shared" si="272"/>
        <v>0</v>
      </c>
      <c r="AT764" s="52" t="b">
        <f t="shared" si="272"/>
        <v>0</v>
      </c>
      <c r="AU764" s="52">
        <f t="shared" si="254"/>
        <v>1</v>
      </c>
      <c r="AW764" s="52" t="b">
        <f t="shared" si="255"/>
        <v>0</v>
      </c>
      <c r="AX764" s="52" t="str">
        <f t="shared" si="256"/>
        <v>Unternehmen</v>
      </c>
      <c r="AY764" s="52" t="b">
        <f t="shared" si="257"/>
        <v>0</v>
      </c>
      <c r="AZ764" s="52" t="str">
        <f t="shared" si="258"/>
        <v>10689</v>
      </c>
      <c r="BA764" s="52" t="str">
        <f>VLOOKUP(A764,'BAT Grundtabelle'!A:U,21,0)</f>
        <v>ja</v>
      </c>
      <c r="BB764" s="52" t="str">
        <f t="shared" si="259"/>
        <v>nein</v>
      </c>
      <c r="BC764" s="52" t="str">
        <f t="shared" si="260"/>
        <v>10689</v>
      </c>
      <c r="BD764" s="52" t="str">
        <f t="shared" si="261"/>
        <v>Gold- und Silberscheideanstalt</v>
      </c>
      <c r="BE764" s="52" t="str">
        <f t="shared" si="262"/>
        <v>Unternehmen</v>
      </c>
      <c r="BF764" s="52">
        <f t="shared" si="263"/>
        <v>1</v>
      </c>
    </row>
    <row r="765" spans="1:58" hidden="1" x14ac:dyDescent="0.35">
      <c r="A765" s="107" t="s">
        <v>3108</v>
      </c>
      <c r="B765" s="75" t="s">
        <v>1614</v>
      </c>
      <c r="C765" s="52" t="s">
        <v>3</v>
      </c>
      <c r="D765" s="52" t="s">
        <v>3</v>
      </c>
      <c r="E765" s="52" t="s">
        <v>2</v>
      </c>
      <c r="F765" s="52" t="s">
        <v>2</v>
      </c>
      <c r="G765" s="52" t="s">
        <v>2</v>
      </c>
      <c r="H765" s="52" t="s">
        <v>2</v>
      </c>
      <c r="I765" s="52" t="s">
        <v>3</v>
      </c>
      <c r="J765" s="52">
        <v>1</v>
      </c>
      <c r="K765" s="52" t="s">
        <v>2</v>
      </c>
      <c r="L765" s="52" t="s">
        <v>2</v>
      </c>
      <c r="M765" s="52" t="s">
        <v>2</v>
      </c>
      <c r="N765" s="52" t="s">
        <v>3</v>
      </c>
      <c r="P765" s="52" t="s">
        <v>4</v>
      </c>
      <c r="Q765" s="52" t="str">
        <f t="shared" si="271"/>
        <v>Nein</v>
      </c>
      <c r="R765" s="52" t="str">
        <f t="shared" si="271"/>
        <v>Nein</v>
      </c>
      <c r="S765" s="52" t="str">
        <f t="shared" si="271"/>
        <v>Nein</v>
      </c>
      <c r="T765" s="52" t="str">
        <f t="shared" si="271"/>
        <v>Nein</v>
      </c>
      <c r="U765" s="52" t="str">
        <f t="shared" si="271"/>
        <v>Nein</v>
      </c>
      <c r="V765" s="52" t="str">
        <f t="shared" si="271"/>
        <v>Nein</v>
      </c>
      <c r="W765" s="52" t="str">
        <f t="shared" si="271"/>
        <v>Nein</v>
      </c>
      <c r="X765" s="52" t="str">
        <f t="shared" si="271"/>
        <v>Nein</v>
      </c>
      <c r="Y765" s="52" t="str">
        <f t="shared" si="271"/>
        <v>Nein</v>
      </c>
      <c r="Z765" s="52" t="str">
        <f t="shared" si="271"/>
        <v>Nein</v>
      </c>
      <c r="AA765" s="52" t="str">
        <f t="shared" si="271"/>
        <v>Nein</v>
      </c>
      <c r="AB765" s="52" t="str">
        <f t="shared" si="271"/>
        <v>Nein</v>
      </c>
      <c r="AC765" s="52" t="str">
        <f t="shared" si="271"/>
        <v>Nein</v>
      </c>
      <c r="AD765" s="52" t="str">
        <f t="shared" si="271"/>
        <v>Nein</v>
      </c>
      <c r="AE765" s="52" t="str">
        <f t="shared" si="271"/>
        <v>Nein</v>
      </c>
      <c r="AF765" s="52" t="str">
        <f t="shared" si="271"/>
        <v>Nein</v>
      </c>
      <c r="AG765" s="61" t="str">
        <f>IF(Q765="Ja",VLOOKUP($Q$2,Plausis!A:E,5,0),IF(R765="Ja",VLOOKUP($R$2,Plausis!A:E,5,0),IF(T765="Ja",VLOOKUP($T$2,Plausis!A:E,5,0),IF(U765="Ja",VLOOKUP($U$2,Plausis!A:E,5,0),IF(AA765="Ja",VLOOKUP($AA$2,Plausis!A:E,5,0),IF(AC765="Ja",VLOOKUP($AC$2,Plausis!A:E,5,0),IF(AD765="Ja",VLOOKUP($AD$2,Plausis!A:E,5,0),"")))))))</f>
        <v/>
      </c>
      <c r="AH765" s="52" t="str">
        <f>IF(Y765="Ja",VLOOKUP($Y$2,Plausis!A:E,5,0),"")</f>
        <v/>
      </c>
      <c r="AI765" s="52" t="str">
        <f t="shared" si="251"/>
        <v>Ja</v>
      </c>
      <c r="AJ765" s="52" t="str">
        <f>IF(S765="Ja",VLOOKUP($S$2,Plausis!A:E,5,0),IF(V765="Ja",VLOOKUP($V$2,Plausis!A:E,5,0),IF(X765="Ja",VLOOKUP($X$2,Plausis!A:E,5,0),"")))</f>
        <v/>
      </c>
      <c r="AL765" s="52" t="s">
        <v>3</v>
      </c>
      <c r="AM765" s="114">
        <v>45531</v>
      </c>
      <c r="AN765" s="52" t="s">
        <v>4467</v>
      </c>
      <c r="AO765" s="52" t="str">
        <f>VLOOKUP(B765,'BAT Grundtabelle'!B:T,19,0)</f>
        <v>ja</v>
      </c>
      <c r="AP765" s="105" t="str">
        <f t="shared" si="252"/>
        <v>10690</v>
      </c>
      <c r="AQ765" s="52" t="str">
        <f t="shared" si="253"/>
        <v>Gold- und Silberschmiede</v>
      </c>
      <c r="AR765" s="52" t="b">
        <f t="shared" si="272"/>
        <v>0</v>
      </c>
      <c r="AS765" s="52" t="b">
        <f t="shared" si="272"/>
        <v>0</v>
      </c>
      <c r="AT765" s="52" t="b">
        <f t="shared" si="272"/>
        <v>0</v>
      </c>
      <c r="AU765" s="52">
        <f t="shared" si="254"/>
        <v>1</v>
      </c>
      <c r="AW765" s="52" t="b">
        <f t="shared" si="255"/>
        <v>0</v>
      </c>
      <c r="AX765" s="52" t="str">
        <f t="shared" si="256"/>
        <v>Unternehmen</v>
      </c>
      <c r="AY765" s="52" t="b">
        <f t="shared" si="257"/>
        <v>0</v>
      </c>
      <c r="AZ765" s="52" t="str">
        <f t="shared" si="258"/>
        <v>10690</v>
      </c>
      <c r="BA765" s="52" t="str">
        <f>VLOOKUP(A765,'BAT Grundtabelle'!A:U,21,0)</f>
        <v>ja</v>
      </c>
      <c r="BB765" s="52" t="str">
        <f t="shared" si="259"/>
        <v>nein</v>
      </c>
      <c r="BC765" s="52" t="str">
        <f t="shared" si="260"/>
        <v>10690</v>
      </c>
      <c r="BD765" s="52" t="str">
        <f t="shared" si="261"/>
        <v>Gold- und Silberschmiede</v>
      </c>
      <c r="BE765" s="52" t="str">
        <f t="shared" si="262"/>
        <v>Unternehmen</v>
      </c>
      <c r="BF765" s="52">
        <f t="shared" si="263"/>
        <v>1</v>
      </c>
    </row>
    <row r="766" spans="1:58" hidden="1" x14ac:dyDescent="0.35">
      <c r="A766" s="107" t="s">
        <v>2290</v>
      </c>
      <c r="B766" s="75" t="s">
        <v>2289</v>
      </c>
      <c r="C766" s="52" t="s">
        <v>3</v>
      </c>
      <c r="D766" s="52" t="s">
        <v>3</v>
      </c>
      <c r="E766" s="52" t="s">
        <v>2</v>
      </c>
      <c r="F766" s="52" t="s">
        <v>2</v>
      </c>
      <c r="G766" s="52" t="s">
        <v>2</v>
      </c>
      <c r="H766" s="52" t="s">
        <v>2</v>
      </c>
      <c r="I766" s="52" t="s">
        <v>3</v>
      </c>
      <c r="J766" s="52">
        <v>1</v>
      </c>
      <c r="K766" s="52" t="s">
        <v>2</v>
      </c>
      <c r="L766" s="52" t="s">
        <v>2</v>
      </c>
      <c r="M766" s="52" t="s">
        <v>2</v>
      </c>
      <c r="N766" s="52" t="s">
        <v>3</v>
      </c>
      <c r="P766" s="52" t="s">
        <v>4</v>
      </c>
      <c r="Q766" s="56" t="str">
        <f t="shared" si="271"/>
        <v>Nein</v>
      </c>
      <c r="R766" s="56" t="str">
        <f t="shared" si="271"/>
        <v>Nein</v>
      </c>
      <c r="S766" s="52" t="str">
        <f t="shared" si="271"/>
        <v>Nein</v>
      </c>
      <c r="T766" s="56" t="str">
        <f t="shared" si="271"/>
        <v>Nein</v>
      </c>
      <c r="U766" s="56" t="str">
        <f t="shared" si="271"/>
        <v>Nein</v>
      </c>
      <c r="V766" s="52" t="str">
        <f t="shared" si="271"/>
        <v>Nein</v>
      </c>
      <c r="W766" s="52" t="str">
        <f t="shared" si="271"/>
        <v>Nein</v>
      </c>
      <c r="X766" s="52" t="str">
        <f t="shared" si="271"/>
        <v>Nein</v>
      </c>
      <c r="Y766" s="58" t="str">
        <f t="shared" si="271"/>
        <v>Nein</v>
      </c>
      <c r="Z766" s="52" t="str">
        <f t="shared" si="271"/>
        <v>Nein</v>
      </c>
      <c r="AA766" s="56" t="str">
        <f t="shared" si="271"/>
        <v>Nein</v>
      </c>
      <c r="AB766" s="52" t="str">
        <f t="shared" si="271"/>
        <v>Nein</v>
      </c>
      <c r="AC766" s="56" t="str">
        <f t="shared" si="271"/>
        <v>Nein</v>
      </c>
      <c r="AD766" s="56" t="str">
        <f t="shared" si="271"/>
        <v>Nein</v>
      </c>
      <c r="AE766" s="52" t="str">
        <f t="shared" si="271"/>
        <v>Nein</v>
      </c>
      <c r="AF766" s="52" t="str">
        <f t="shared" si="271"/>
        <v>Nein</v>
      </c>
      <c r="AG766" s="61" t="str">
        <f>IF(Q766="Ja",VLOOKUP($Q$2,Plausis!A:E,5,0),IF(R766="Ja",VLOOKUP($R$2,Plausis!A:E,5,0),IF(T766="Ja",VLOOKUP($T$2,Plausis!A:E,5,0),IF(U766="Ja",VLOOKUP($U$2,Plausis!A:E,5,0),IF(AA766="Ja",VLOOKUP($AA$2,Plausis!A:E,5,0),IF(AC766="Ja",VLOOKUP($AC$2,Plausis!A:E,5,0),IF(AD766="Ja",VLOOKUP($AD$2,Plausis!A:E,5,0),"")))))))</f>
        <v/>
      </c>
      <c r="AH766" s="52" t="str">
        <f>IF(Y766="Ja",VLOOKUP($Y$2,Plausis!A:E,5,0),"")</f>
        <v/>
      </c>
      <c r="AI766" s="52" t="str">
        <f t="shared" si="251"/>
        <v>Ja</v>
      </c>
      <c r="AJ766" s="52" t="str">
        <f>IF(S766="Ja",VLOOKUP($S$2,Plausis!A:E,5,0),IF(V766="Ja",VLOOKUP($V$2,Plausis!A:E,5,0),IF(X766="Ja",VLOOKUP($X$2,Plausis!A:E,5,0),"")))</f>
        <v/>
      </c>
      <c r="AL766" s="52" t="s">
        <v>3</v>
      </c>
      <c r="AM766" s="114">
        <v>45531</v>
      </c>
      <c r="AN766" s="52" t="s">
        <v>4467</v>
      </c>
      <c r="AO766" s="52" t="str">
        <f>VLOOKUP(B766,'BAT Grundtabelle'!B:T,19,0)</f>
        <v>ja</v>
      </c>
      <c r="AP766" s="105" t="str">
        <f t="shared" si="252"/>
        <v>3963</v>
      </c>
      <c r="AQ766" s="52" t="str">
        <f t="shared" si="253"/>
        <v>Goldschmiede</v>
      </c>
      <c r="AR766" s="52" t="b">
        <f t="shared" si="272"/>
        <v>0</v>
      </c>
      <c r="AS766" s="52" t="b">
        <f t="shared" si="272"/>
        <v>0</v>
      </c>
      <c r="AT766" s="52" t="b">
        <f t="shared" si="272"/>
        <v>0</v>
      </c>
      <c r="AU766" s="52">
        <f t="shared" si="254"/>
        <v>1</v>
      </c>
      <c r="AW766" s="52" t="b">
        <f t="shared" si="255"/>
        <v>0</v>
      </c>
      <c r="AX766" s="52" t="str">
        <f t="shared" si="256"/>
        <v>Unternehmen</v>
      </c>
      <c r="AY766" s="52" t="b">
        <f t="shared" si="257"/>
        <v>0</v>
      </c>
      <c r="AZ766" s="52" t="str">
        <f t="shared" si="258"/>
        <v>3963</v>
      </c>
      <c r="BA766" s="52" t="str">
        <f>VLOOKUP(A766,'BAT Grundtabelle'!A:U,21,0)</f>
        <v>ja</v>
      </c>
      <c r="BB766" s="52" t="str">
        <f t="shared" si="259"/>
        <v>nein</v>
      </c>
      <c r="BC766" s="52" t="str">
        <f t="shared" si="260"/>
        <v>3963</v>
      </c>
      <c r="BD766" s="52" t="str">
        <f t="shared" si="261"/>
        <v>Goldschmiede</v>
      </c>
      <c r="BE766" s="52" t="str">
        <f t="shared" si="262"/>
        <v>Unternehmen</v>
      </c>
      <c r="BF766" s="52">
        <f t="shared" si="263"/>
        <v>1</v>
      </c>
    </row>
    <row r="767" spans="1:58" hidden="1" x14ac:dyDescent="0.35">
      <c r="A767" s="107" t="s">
        <v>3109</v>
      </c>
      <c r="B767" s="75" t="s">
        <v>250</v>
      </c>
      <c r="C767" s="52" t="s">
        <v>3</v>
      </c>
      <c r="D767" s="52" t="s">
        <v>3</v>
      </c>
      <c r="E767" s="52" t="s">
        <v>2</v>
      </c>
      <c r="F767" s="52" t="s">
        <v>2</v>
      </c>
      <c r="G767" s="52" t="s">
        <v>2</v>
      </c>
      <c r="H767" s="52" t="s">
        <v>2</v>
      </c>
      <c r="I767" s="52" t="s">
        <v>3</v>
      </c>
      <c r="J767" s="52">
        <v>3</v>
      </c>
      <c r="K767" s="52" t="s">
        <v>2</v>
      </c>
      <c r="L767" s="52" t="s">
        <v>2</v>
      </c>
      <c r="M767" s="52" t="s">
        <v>2</v>
      </c>
      <c r="N767" s="52" t="s">
        <v>3</v>
      </c>
      <c r="P767" s="52" t="s">
        <v>4</v>
      </c>
      <c r="Q767" s="52" t="str">
        <f t="shared" si="271"/>
        <v>Nein</v>
      </c>
      <c r="R767" s="52" t="str">
        <f t="shared" si="271"/>
        <v>Nein</v>
      </c>
      <c r="S767" s="52" t="str">
        <f t="shared" si="271"/>
        <v>Nein</v>
      </c>
      <c r="T767" s="52" t="str">
        <f t="shared" si="271"/>
        <v>Nein</v>
      </c>
      <c r="U767" s="52" t="str">
        <f t="shared" si="271"/>
        <v>Nein</v>
      </c>
      <c r="V767" s="52" t="str">
        <f t="shared" si="271"/>
        <v>Nein</v>
      </c>
      <c r="W767" s="52" t="str">
        <f t="shared" si="271"/>
        <v>Nein</v>
      </c>
      <c r="X767" s="52" t="str">
        <f t="shared" si="271"/>
        <v>Nein</v>
      </c>
      <c r="Y767" s="52" t="str">
        <f t="shared" si="271"/>
        <v>Nein</v>
      </c>
      <c r="Z767" s="52" t="str">
        <f t="shared" si="271"/>
        <v>Nein</v>
      </c>
      <c r="AA767" s="52" t="str">
        <f t="shared" si="271"/>
        <v>Nein</v>
      </c>
      <c r="AB767" s="52" t="str">
        <f t="shared" si="271"/>
        <v>Nein</v>
      </c>
      <c r="AC767" s="52" t="str">
        <f t="shared" si="271"/>
        <v>Nein</v>
      </c>
      <c r="AD767" s="52" t="str">
        <f t="shared" si="271"/>
        <v>Nein</v>
      </c>
      <c r="AE767" s="52" t="str">
        <f t="shared" si="271"/>
        <v>Nein</v>
      </c>
      <c r="AF767" s="52" t="str">
        <f t="shared" si="271"/>
        <v>Nein</v>
      </c>
      <c r="AG767" s="61" t="str">
        <f>IF(Q767="Ja",VLOOKUP($Q$2,Plausis!A:E,5,0),IF(R767="Ja",VLOOKUP($R$2,Plausis!A:E,5,0),IF(T767="Ja",VLOOKUP($T$2,Plausis!A:E,5,0),IF(U767="Ja",VLOOKUP($U$2,Plausis!A:E,5,0),IF(AA767="Ja",VLOOKUP($AA$2,Plausis!A:E,5,0),IF(AC767="Ja",VLOOKUP($AC$2,Plausis!A:E,5,0),IF(AD767="Ja",VLOOKUP($AD$2,Plausis!A:E,5,0),"")))))))</f>
        <v/>
      </c>
      <c r="AH767" s="52" t="str">
        <f>IF(Y767="Ja",VLOOKUP($Y$2,Plausis!A:E,5,0),"")</f>
        <v/>
      </c>
      <c r="AI767" s="52" t="str">
        <f t="shared" si="251"/>
        <v>Ja</v>
      </c>
      <c r="AJ767" s="52" t="str">
        <f>IF(S767="Ja",VLOOKUP($S$2,Plausis!A:E,5,0),IF(V767="Ja",VLOOKUP($V$2,Plausis!A:E,5,0),IF(X767="Ja",VLOOKUP($X$2,Plausis!A:E,5,0),"")))</f>
        <v/>
      </c>
      <c r="AL767" s="52" t="s">
        <v>3</v>
      </c>
      <c r="AM767" s="114">
        <v>45531</v>
      </c>
      <c r="AN767" s="52" t="s">
        <v>4467</v>
      </c>
      <c r="AO767" s="52" t="str">
        <f>VLOOKUP(B767,'BAT Grundtabelle'!B:T,19,0)</f>
        <v>ja</v>
      </c>
      <c r="AP767" s="105" t="str">
        <f t="shared" si="252"/>
        <v>10691</v>
      </c>
      <c r="AQ767" s="52" t="str">
        <f t="shared" si="253"/>
        <v>Goldwarenhandel</v>
      </c>
      <c r="AR767" s="52" t="b">
        <f t="shared" si="272"/>
        <v>0</v>
      </c>
      <c r="AS767" s="52" t="b">
        <f t="shared" si="272"/>
        <v>0</v>
      </c>
      <c r="AT767" s="52" t="b">
        <f t="shared" si="272"/>
        <v>0</v>
      </c>
      <c r="AU767" s="52">
        <f t="shared" si="254"/>
        <v>3</v>
      </c>
      <c r="AW767" s="52" t="b">
        <f t="shared" si="255"/>
        <v>0</v>
      </c>
      <c r="AX767" s="52" t="str">
        <f t="shared" si="256"/>
        <v>Unternehmen</v>
      </c>
      <c r="AY767" s="52" t="b">
        <f t="shared" si="257"/>
        <v>0</v>
      </c>
      <c r="AZ767" s="52" t="str">
        <f t="shared" si="258"/>
        <v>10691</v>
      </c>
      <c r="BA767" s="52" t="str">
        <f>VLOOKUP(A767,'BAT Grundtabelle'!A:U,21,0)</f>
        <v>ja</v>
      </c>
      <c r="BB767" s="52" t="str">
        <f t="shared" si="259"/>
        <v>nein</v>
      </c>
      <c r="BC767" s="52" t="str">
        <f t="shared" si="260"/>
        <v>10691</v>
      </c>
      <c r="BD767" s="52" t="str">
        <f t="shared" si="261"/>
        <v>Goldwarenhandel</v>
      </c>
      <c r="BE767" s="52" t="str">
        <f t="shared" si="262"/>
        <v>Unternehmen</v>
      </c>
      <c r="BF767" s="52">
        <f t="shared" si="263"/>
        <v>3</v>
      </c>
    </row>
    <row r="768" spans="1:58" hidden="1" x14ac:dyDescent="0.35">
      <c r="A768" s="107" t="s">
        <v>3110</v>
      </c>
      <c r="B768" s="75" t="s">
        <v>1615</v>
      </c>
      <c r="C768" s="52" t="s">
        <v>3</v>
      </c>
      <c r="D768" s="52" t="s">
        <v>3</v>
      </c>
      <c r="E768" s="52" t="s">
        <v>2</v>
      </c>
      <c r="F768" s="52" t="s">
        <v>2</v>
      </c>
      <c r="G768" s="52" t="s">
        <v>2</v>
      </c>
      <c r="H768" s="52" t="s">
        <v>2</v>
      </c>
      <c r="I768" s="52" t="s">
        <v>3</v>
      </c>
      <c r="J768" s="52">
        <v>1</v>
      </c>
      <c r="K768" s="52" t="s">
        <v>2</v>
      </c>
      <c r="L768" s="52" t="s">
        <v>2</v>
      </c>
      <c r="M768" s="52" t="s">
        <v>2</v>
      </c>
      <c r="N768" s="52" t="s">
        <v>3</v>
      </c>
      <c r="P768" s="52" t="s">
        <v>4</v>
      </c>
      <c r="Q768" s="52" t="str">
        <f t="shared" si="271"/>
        <v>Nein</v>
      </c>
      <c r="R768" s="52" t="str">
        <f t="shared" si="271"/>
        <v>Nein</v>
      </c>
      <c r="S768" s="52" t="str">
        <f t="shared" si="271"/>
        <v>Nein</v>
      </c>
      <c r="T768" s="52" t="str">
        <f t="shared" si="271"/>
        <v>Nein</v>
      </c>
      <c r="U768" s="52" t="str">
        <f t="shared" si="271"/>
        <v>Nein</v>
      </c>
      <c r="V768" s="52" t="str">
        <f t="shared" si="271"/>
        <v>Nein</v>
      </c>
      <c r="W768" s="52" t="str">
        <f t="shared" si="271"/>
        <v>Nein</v>
      </c>
      <c r="X768" s="52" t="str">
        <f t="shared" si="271"/>
        <v>Nein</v>
      </c>
      <c r="Y768" s="52" t="str">
        <f t="shared" si="271"/>
        <v>Nein</v>
      </c>
      <c r="Z768" s="52" t="str">
        <f t="shared" si="271"/>
        <v>Nein</v>
      </c>
      <c r="AA768" s="52" t="str">
        <f t="shared" si="271"/>
        <v>Nein</v>
      </c>
      <c r="AB768" s="52" t="str">
        <f t="shared" si="271"/>
        <v>Nein</v>
      </c>
      <c r="AC768" s="52" t="str">
        <f t="shared" si="271"/>
        <v>Nein</v>
      </c>
      <c r="AD768" s="52" t="str">
        <f t="shared" si="271"/>
        <v>Nein</v>
      </c>
      <c r="AE768" s="52" t="str">
        <f t="shared" si="271"/>
        <v>Nein</v>
      </c>
      <c r="AF768" s="52" t="str">
        <f t="shared" si="271"/>
        <v>Nein</v>
      </c>
      <c r="AG768" s="61" t="str">
        <f>IF(Q768="Ja",VLOOKUP($Q$2,Plausis!A:E,5,0),IF(R768="Ja",VLOOKUP($R$2,Plausis!A:E,5,0),IF(T768="Ja",VLOOKUP($T$2,Plausis!A:E,5,0),IF(U768="Ja",VLOOKUP($U$2,Plausis!A:E,5,0),IF(AA768="Ja",VLOOKUP($AA$2,Plausis!A:E,5,0),IF(AC768="Ja",VLOOKUP($AC$2,Plausis!A:E,5,0),IF(AD768="Ja",VLOOKUP($AD$2,Plausis!A:E,5,0),"")))))))</f>
        <v/>
      </c>
      <c r="AH768" s="52" t="str">
        <f>IF(Y768="Ja",VLOOKUP($Y$2,Plausis!A:E,5,0),"")</f>
        <v/>
      </c>
      <c r="AI768" s="52" t="str">
        <f t="shared" si="251"/>
        <v>Ja</v>
      </c>
      <c r="AJ768" s="52" t="str">
        <f>IF(S768="Ja",VLOOKUP($S$2,Plausis!A:E,5,0),IF(V768="Ja",VLOOKUP($V$2,Plausis!A:E,5,0),IF(X768="Ja",VLOOKUP($X$2,Plausis!A:E,5,0),"")))</f>
        <v/>
      </c>
      <c r="AL768" s="52" t="s">
        <v>3</v>
      </c>
      <c r="AM768" s="114">
        <v>45531</v>
      </c>
      <c r="AN768" s="52" t="s">
        <v>4467</v>
      </c>
      <c r="AO768" s="52" t="str">
        <f>VLOOKUP(B768,'BAT Grundtabelle'!B:T,19,0)</f>
        <v>ja</v>
      </c>
      <c r="AP768" s="105" t="str">
        <f t="shared" si="252"/>
        <v>10692</v>
      </c>
      <c r="AQ768" s="52" t="str">
        <f t="shared" si="253"/>
        <v>Goldwarenhersteller</v>
      </c>
      <c r="AR768" s="52" t="b">
        <f t="shared" si="272"/>
        <v>0</v>
      </c>
      <c r="AS768" s="52" t="b">
        <f t="shared" si="272"/>
        <v>0</v>
      </c>
      <c r="AT768" s="52" t="b">
        <f t="shared" si="272"/>
        <v>0</v>
      </c>
      <c r="AU768" s="52">
        <f t="shared" si="254"/>
        <v>1</v>
      </c>
      <c r="AW768" s="52" t="b">
        <f t="shared" si="255"/>
        <v>0</v>
      </c>
      <c r="AX768" s="52" t="str">
        <f t="shared" si="256"/>
        <v>Unternehmen</v>
      </c>
      <c r="AY768" s="52" t="b">
        <f t="shared" si="257"/>
        <v>0</v>
      </c>
      <c r="AZ768" s="52" t="str">
        <f t="shared" si="258"/>
        <v>10692</v>
      </c>
      <c r="BA768" s="52" t="str">
        <f>VLOOKUP(A768,'BAT Grundtabelle'!A:U,21,0)</f>
        <v>ja</v>
      </c>
      <c r="BB768" s="52" t="str">
        <f t="shared" si="259"/>
        <v>nein</v>
      </c>
      <c r="BC768" s="52" t="str">
        <f t="shared" si="260"/>
        <v>10692</v>
      </c>
      <c r="BD768" s="52" t="str">
        <f t="shared" si="261"/>
        <v>Goldwarenhersteller</v>
      </c>
      <c r="BE768" s="52" t="str">
        <f t="shared" si="262"/>
        <v>Unternehmen</v>
      </c>
      <c r="BF768" s="52">
        <f t="shared" si="263"/>
        <v>1</v>
      </c>
    </row>
    <row r="769" spans="1:58" hidden="1" x14ac:dyDescent="0.35">
      <c r="A769" s="107">
        <v>11992</v>
      </c>
      <c r="B769" s="75" t="s">
        <v>4613</v>
      </c>
      <c r="C769" s="52" t="s">
        <v>3</v>
      </c>
      <c r="D769" s="52" t="s">
        <v>3</v>
      </c>
      <c r="E769" s="52" t="s">
        <v>2</v>
      </c>
      <c r="F769" s="52" t="s">
        <v>2</v>
      </c>
      <c r="G769" s="52" t="s">
        <v>2</v>
      </c>
      <c r="H769" s="52" t="s">
        <v>2</v>
      </c>
      <c r="I769" s="52" t="s">
        <v>3</v>
      </c>
      <c r="J769" s="52">
        <v>1</v>
      </c>
      <c r="K769" s="52" t="s">
        <v>2</v>
      </c>
      <c r="L769" s="52" t="s">
        <v>2</v>
      </c>
      <c r="M769" s="52" t="s">
        <v>2</v>
      </c>
      <c r="N769" s="52" t="s">
        <v>3</v>
      </c>
      <c r="P769" s="52" t="s">
        <v>4</v>
      </c>
      <c r="Q769" s="52" t="str">
        <f t="shared" si="271"/>
        <v>Nein</v>
      </c>
      <c r="R769" s="52" t="str">
        <f t="shared" si="271"/>
        <v>Nein</v>
      </c>
      <c r="S769" s="52" t="str">
        <f t="shared" si="271"/>
        <v>Nein</v>
      </c>
      <c r="T769" s="52" t="str">
        <f t="shared" si="271"/>
        <v>Nein</v>
      </c>
      <c r="U769" s="52" t="str">
        <f t="shared" si="271"/>
        <v>Nein</v>
      </c>
      <c r="V769" s="52" t="str">
        <f t="shared" si="271"/>
        <v>Nein</v>
      </c>
      <c r="W769" s="52" t="str">
        <f t="shared" si="271"/>
        <v>Nein</v>
      </c>
      <c r="X769" s="52" t="str">
        <f t="shared" si="271"/>
        <v>Nein</v>
      </c>
      <c r="Y769" s="52" t="str">
        <f t="shared" si="271"/>
        <v>Nein</v>
      </c>
      <c r="Z769" s="52" t="str">
        <f t="shared" si="271"/>
        <v>Nein</v>
      </c>
      <c r="AA769" s="52" t="str">
        <f t="shared" si="271"/>
        <v>Nein</v>
      </c>
      <c r="AB769" s="52" t="str">
        <f t="shared" si="271"/>
        <v>Nein</v>
      </c>
      <c r="AC769" s="52" t="str">
        <f t="shared" si="271"/>
        <v>Nein</v>
      </c>
      <c r="AD769" s="52" t="str">
        <f t="shared" si="271"/>
        <v>Nein</v>
      </c>
      <c r="AE769" s="52" t="str">
        <f t="shared" si="271"/>
        <v>Nein</v>
      </c>
      <c r="AF769" s="52" t="str">
        <f t="shared" si="271"/>
        <v>Nein</v>
      </c>
      <c r="AG769" s="61" t="str">
        <f>IF(Q769="Ja",VLOOKUP($Q$2,Plausis!A:E,5,0),IF(R769="Ja",VLOOKUP($R$2,Plausis!A:E,5,0),IF(T769="Ja",VLOOKUP($T$2,Plausis!A:E,5,0),IF(U769="Ja",VLOOKUP($U$2,Plausis!A:E,5,0),IF(AA769="Ja",VLOOKUP($AA$2,Plausis!A:E,5,0),IF(AC769="Ja",VLOOKUP($AC$2,Plausis!A:E,5,0),IF(AD769="Ja",VLOOKUP($AD$2,Plausis!A:E,5,0),"")))))))</f>
        <v/>
      </c>
      <c r="AH769" s="52" t="str">
        <f>IF(Y769="Ja",VLOOKUP($Y$2,Plausis!A:E,5,0),"")</f>
        <v/>
      </c>
      <c r="AI769" s="52" t="str">
        <f t="shared" si="251"/>
        <v>Ja</v>
      </c>
      <c r="AJ769" s="52" t="str">
        <f>IF(S769="Ja",VLOOKUP($S$2,Plausis!A:E,5,0),IF(V769="Ja",VLOOKUP($V$2,Plausis!A:E,5,0),IF(X769="Ja",VLOOKUP($X$2,Plausis!A:E,5,0),"")))</f>
        <v/>
      </c>
      <c r="AL769" s="52" t="s">
        <v>2</v>
      </c>
      <c r="AM769" s="114">
        <v>45531</v>
      </c>
      <c r="AN769" s="52" t="s">
        <v>4467</v>
      </c>
      <c r="AO769" s="52" t="str">
        <f>VLOOKUP(B769,'BAT Grundtabelle'!B:T,19,0)</f>
        <v>ja</v>
      </c>
      <c r="AP769" s="105">
        <f t="shared" si="252"/>
        <v>11992</v>
      </c>
      <c r="AQ769" s="52" t="str">
        <f t="shared" si="253"/>
        <v>Golfschule</v>
      </c>
      <c r="AR769" s="52" t="b">
        <f t="shared" si="272"/>
        <v>0</v>
      </c>
      <c r="AS769" s="52" t="b">
        <f t="shared" si="272"/>
        <v>0</v>
      </c>
      <c r="AT769" s="52" t="b">
        <f t="shared" si="272"/>
        <v>0</v>
      </c>
      <c r="AU769" s="52">
        <f t="shared" si="254"/>
        <v>1</v>
      </c>
      <c r="AW769" s="52" t="b">
        <f t="shared" si="255"/>
        <v>0</v>
      </c>
      <c r="AX769" s="52" t="str">
        <f t="shared" si="256"/>
        <v>Unternehmen</v>
      </c>
      <c r="AY769" s="52" t="b">
        <f t="shared" si="257"/>
        <v>0</v>
      </c>
      <c r="AZ769" s="52">
        <f t="shared" si="258"/>
        <v>11992</v>
      </c>
      <c r="BA769" s="52" t="str">
        <f>VLOOKUP(A769,'BAT Grundtabelle'!A:U,21,0)</f>
        <v>ja</v>
      </c>
      <c r="BB769" s="52" t="str">
        <f t="shared" si="259"/>
        <v>nein</v>
      </c>
      <c r="BC769" s="52">
        <f t="shared" si="260"/>
        <v>11992</v>
      </c>
      <c r="BD769" s="52" t="str">
        <f t="shared" si="261"/>
        <v>Golfschule</v>
      </c>
      <c r="BE769" s="52" t="str">
        <f t="shared" si="262"/>
        <v>Unternehmen</v>
      </c>
      <c r="BF769" s="52">
        <f t="shared" si="263"/>
        <v>1</v>
      </c>
    </row>
    <row r="770" spans="1:58" hidden="1" x14ac:dyDescent="0.35">
      <c r="A770" s="107" t="s">
        <v>3111</v>
      </c>
      <c r="B770" s="75" t="s">
        <v>1809</v>
      </c>
      <c r="C770" s="52" t="s">
        <v>2</v>
      </c>
      <c r="D770" s="52" t="s">
        <v>2</v>
      </c>
      <c r="E770" s="52" t="s">
        <v>2</v>
      </c>
      <c r="F770" s="52" t="s">
        <v>2</v>
      </c>
      <c r="G770" s="52" t="s">
        <v>2</v>
      </c>
      <c r="H770" s="52" t="s">
        <v>3</v>
      </c>
      <c r="I770" s="52" t="s">
        <v>2</v>
      </c>
      <c r="J770" s="52" t="s">
        <v>2</v>
      </c>
      <c r="K770" s="52" t="s">
        <v>2</v>
      </c>
      <c r="L770" s="52" t="s">
        <v>2</v>
      </c>
      <c r="M770" s="52" t="s">
        <v>2</v>
      </c>
      <c r="N770" s="52" t="s">
        <v>2</v>
      </c>
      <c r="O770" s="52" t="s">
        <v>2411</v>
      </c>
      <c r="P770" s="52" t="s">
        <v>59</v>
      </c>
      <c r="Q770" s="52" t="str">
        <f t="shared" si="271"/>
        <v>Nein</v>
      </c>
      <c r="R770" s="52" t="str">
        <f t="shared" si="271"/>
        <v>Nein</v>
      </c>
      <c r="S770" s="52" t="str">
        <f t="shared" si="271"/>
        <v>Nein</v>
      </c>
      <c r="T770" s="52" t="str">
        <f t="shared" si="271"/>
        <v>Nein</v>
      </c>
      <c r="U770" s="52" t="str">
        <f t="shared" si="271"/>
        <v>Nein</v>
      </c>
      <c r="V770" s="52" t="str">
        <f t="shared" si="271"/>
        <v>Nein</v>
      </c>
      <c r="W770" s="52" t="str">
        <f t="shared" si="271"/>
        <v>Nein</v>
      </c>
      <c r="X770" s="52" t="str">
        <f t="shared" si="271"/>
        <v>Nein</v>
      </c>
      <c r="Y770" s="52" t="str">
        <f t="shared" si="271"/>
        <v>Nein</v>
      </c>
      <c r="Z770" s="52" t="str">
        <f t="shared" si="271"/>
        <v>Nein</v>
      </c>
      <c r="AA770" s="52" t="str">
        <f t="shared" si="271"/>
        <v>Nein</v>
      </c>
      <c r="AB770" s="52" t="str">
        <f t="shared" si="271"/>
        <v>Nein</v>
      </c>
      <c r="AC770" s="52" t="str">
        <f t="shared" si="271"/>
        <v>Nein</v>
      </c>
      <c r="AD770" s="52" t="str">
        <f t="shared" si="271"/>
        <v>Nein</v>
      </c>
      <c r="AE770" s="52" t="str">
        <f t="shared" si="271"/>
        <v>Nein</v>
      </c>
      <c r="AF770" s="52" t="str">
        <f t="shared" si="271"/>
        <v>Nein</v>
      </c>
      <c r="AG770" s="61" t="str">
        <f>IF(Q770="Ja",VLOOKUP($Q$2,Plausis!A:E,5,0),IF(R770="Ja",VLOOKUP($R$2,Plausis!A:E,5,0),IF(T770="Ja",VLOOKUP($T$2,Plausis!A:E,5,0),IF(U770="Ja",VLOOKUP($U$2,Plausis!A:E,5,0),IF(AA770="Ja",VLOOKUP($AA$2,Plausis!A:E,5,0),IF(AC770="Ja",VLOOKUP($AC$2,Plausis!A:E,5,0),IF(AD770="Ja",VLOOKUP($AD$2,Plausis!A:E,5,0),"")))))))</f>
        <v/>
      </c>
      <c r="AH770" s="52" t="str">
        <f>IF(Y770="Ja",VLOOKUP($Y$2,Plausis!A:E,5,0),"")</f>
        <v/>
      </c>
      <c r="AI770" s="52" t="str">
        <f t="shared" si="251"/>
        <v>Nein</v>
      </c>
      <c r="AJ770" s="52" t="str">
        <f>IF(S770="Ja",VLOOKUP($S$2,Plausis!A:E,5,0),IF(V770="Ja",VLOOKUP($V$2,Plausis!A:E,5,0),IF(X770="Ja",VLOOKUP($X$2,Plausis!A:E,5,0),"")))</f>
        <v/>
      </c>
      <c r="AL770" s="52" t="s">
        <v>2</v>
      </c>
      <c r="AM770" s="114">
        <v>45531</v>
      </c>
      <c r="AN770" s="52" t="s">
        <v>4467</v>
      </c>
      <c r="AO770" s="52" t="str">
        <f>VLOOKUP(B770,'BAT Grundtabelle'!B:T,19,0)</f>
        <v>ja</v>
      </c>
      <c r="AP770" s="105" t="str">
        <f t="shared" si="252"/>
        <v>10693</v>
      </c>
      <c r="AQ770" s="52" t="str">
        <f t="shared" si="253"/>
        <v>Golfverein</v>
      </c>
      <c r="AR770" s="52" t="b">
        <f t="shared" si="272"/>
        <v>0</v>
      </c>
      <c r="AS770" s="52" t="b">
        <f t="shared" si="272"/>
        <v>0</v>
      </c>
      <c r="AT770" s="52" t="b">
        <f t="shared" si="272"/>
        <v>0</v>
      </c>
      <c r="AU770" s="52" t="str">
        <f t="shared" si="254"/>
        <v>Eigener Tarif</v>
      </c>
      <c r="AW770" s="52" t="b">
        <f t="shared" si="255"/>
        <v>0</v>
      </c>
      <c r="AX770" s="52" t="str">
        <f t="shared" si="256"/>
        <v>Eigener Tarif</v>
      </c>
      <c r="AY770" s="52" t="b">
        <f t="shared" si="257"/>
        <v>0</v>
      </c>
      <c r="AZ770" s="52" t="str">
        <f t="shared" si="258"/>
        <v>10693</v>
      </c>
      <c r="BA770" s="52" t="str">
        <f>VLOOKUP(A770,'BAT Grundtabelle'!A:U,21,0)</f>
        <v>nein</v>
      </c>
      <c r="BB770" s="52" t="str">
        <f t="shared" si="259"/>
        <v>nein</v>
      </c>
      <c r="BC770" s="52" t="str">
        <f t="shared" si="260"/>
        <v>10693</v>
      </c>
      <c r="BD770" s="52" t="str">
        <f t="shared" si="261"/>
        <v>Golfverein</v>
      </c>
      <c r="BE770" s="52" t="str">
        <f t="shared" si="262"/>
        <v>Eigener Tarif</v>
      </c>
      <c r="BF770" s="52" t="str">
        <f t="shared" si="263"/>
        <v>Eigener Tarif</v>
      </c>
    </row>
    <row r="771" spans="1:58" hidden="1" x14ac:dyDescent="0.35">
      <c r="A771" s="107" t="s">
        <v>3112</v>
      </c>
      <c r="B771" s="75" t="s">
        <v>1706</v>
      </c>
      <c r="C771" s="52" t="s">
        <v>3</v>
      </c>
      <c r="D771" s="52" t="s">
        <v>3</v>
      </c>
      <c r="E771" s="52" t="s">
        <v>2</v>
      </c>
      <c r="F771" s="52" t="s">
        <v>2</v>
      </c>
      <c r="G771" s="52" t="s">
        <v>2</v>
      </c>
      <c r="H771" s="52" t="s">
        <v>2</v>
      </c>
      <c r="I771" s="52" t="s">
        <v>3</v>
      </c>
      <c r="J771" s="52">
        <v>1</v>
      </c>
      <c r="K771" s="52" t="s">
        <v>2</v>
      </c>
      <c r="L771" s="52" t="s">
        <v>2</v>
      </c>
      <c r="M771" s="52" t="s">
        <v>2</v>
      </c>
      <c r="N771" s="52" t="s">
        <v>3</v>
      </c>
      <c r="P771" s="52" t="s">
        <v>4</v>
      </c>
      <c r="Q771" s="52" t="str">
        <f t="shared" si="271"/>
        <v>Nein</v>
      </c>
      <c r="R771" s="52" t="str">
        <f t="shared" si="271"/>
        <v>Nein</v>
      </c>
      <c r="S771" s="52" t="str">
        <f t="shared" si="271"/>
        <v>Nein</v>
      </c>
      <c r="T771" s="52" t="str">
        <f t="shared" si="271"/>
        <v>Nein</v>
      </c>
      <c r="U771" s="52" t="str">
        <f t="shared" si="271"/>
        <v>Nein</v>
      </c>
      <c r="V771" s="52" t="str">
        <f t="shared" si="271"/>
        <v>Nein</v>
      </c>
      <c r="W771" s="52" t="str">
        <f t="shared" si="271"/>
        <v>Nein</v>
      </c>
      <c r="X771" s="52" t="str">
        <f t="shared" si="271"/>
        <v>Nein</v>
      </c>
      <c r="Y771" s="52" t="str">
        <f t="shared" si="271"/>
        <v>Nein</v>
      </c>
      <c r="Z771" s="52" t="str">
        <f t="shared" si="271"/>
        <v>Nein</v>
      </c>
      <c r="AA771" s="52" t="str">
        <f t="shared" si="271"/>
        <v>Nein</v>
      </c>
      <c r="AB771" s="52" t="str">
        <f t="shared" si="271"/>
        <v>Nein</v>
      </c>
      <c r="AC771" s="52" t="str">
        <f t="shared" si="271"/>
        <v>Nein</v>
      </c>
      <c r="AD771" s="52" t="str">
        <f t="shared" si="271"/>
        <v>Nein</v>
      </c>
      <c r="AE771" s="52" t="str">
        <f t="shared" si="271"/>
        <v>Nein</v>
      </c>
      <c r="AF771" s="52" t="str">
        <f t="shared" si="271"/>
        <v>Nein</v>
      </c>
      <c r="AG771" s="61" t="str">
        <f>IF(Q771="Ja",VLOOKUP($Q$2,Plausis!A:E,5,0),IF(R771="Ja",VLOOKUP($R$2,Plausis!A:E,5,0),IF(T771="Ja",VLOOKUP($T$2,Plausis!A:E,5,0),IF(U771="Ja",VLOOKUP($U$2,Plausis!A:E,5,0),IF(AA771="Ja",VLOOKUP($AA$2,Plausis!A:E,5,0),IF(AC771="Ja",VLOOKUP($AC$2,Plausis!A:E,5,0),IF(AD771="Ja",VLOOKUP($AD$2,Plausis!A:E,5,0),"")))))))</f>
        <v/>
      </c>
      <c r="AH771" s="52" t="str">
        <f>IF(Y771="Ja",VLOOKUP($Y$2,Plausis!A:E,5,0),"")</f>
        <v/>
      </c>
      <c r="AI771" s="52" t="str">
        <f t="shared" ref="AI771:AI834" si="273">IF(OR(T771="Ja", U771="Ja", C771="nein"),"Nein","Ja")</f>
        <v>Ja</v>
      </c>
      <c r="AJ771" s="52" t="str">
        <f>IF(S771="Ja",VLOOKUP($S$2,Plausis!A:E,5,0),IF(V771="Ja",VLOOKUP($V$2,Plausis!A:E,5,0),IF(X771="Ja",VLOOKUP($X$2,Plausis!A:E,5,0),"")))</f>
        <v/>
      </c>
      <c r="AL771" s="52" t="s">
        <v>2</v>
      </c>
      <c r="AM771" s="114">
        <v>45531</v>
      </c>
      <c r="AN771" s="52" t="s">
        <v>4467</v>
      </c>
      <c r="AO771" s="52" t="str">
        <f>VLOOKUP(B771,'BAT Grundtabelle'!B:T,19,0)</f>
        <v>ja</v>
      </c>
      <c r="AP771" s="105" t="str">
        <f t="shared" ref="AP771:AP834" si="274">A771</f>
        <v>10694</v>
      </c>
      <c r="AQ771" s="52" t="str">
        <f t="shared" ref="AQ771:AQ834" si="275">B771</f>
        <v>Grafiker/Designer</v>
      </c>
      <c r="AR771" s="52" t="b">
        <f t="shared" si="272"/>
        <v>0</v>
      </c>
      <c r="AS771" s="52" t="b">
        <f t="shared" si="272"/>
        <v>0</v>
      </c>
      <c r="AT771" s="52" t="b">
        <f t="shared" si="272"/>
        <v>0</v>
      </c>
      <c r="AU771" s="52">
        <f t="shared" ref="AU771:AU834" si="276">IF(J771&lt;&gt;"nein",J771,AX771)</f>
        <v>1</v>
      </c>
      <c r="AW771" s="52" t="b">
        <f t="shared" ref="AW771:AW834" si="277">IF(ISERROR(FIND(AW$1,$P771,1)),FALSE,TRUE)</f>
        <v>0</v>
      </c>
      <c r="AX771" s="52" t="str">
        <f t="shared" ref="AX771:AX834" si="278">IF(I771="ja","Unternehmen",IF(OR(K771="ja",L771="ja",M771="ja"),"Eigener Tarif",IF(AK771&lt;&gt;"",AK771,IF(AO771="ja","Eigener Tarif",""))))</f>
        <v>Unternehmen</v>
      </c>
      <c r="AY771" s="52" t="b">
        <f t="shared" ref="AY771:AY834" si="279">IF(ISERROR(FIND(AY$1,$P771,1)),FALSE,TRUE)</f>
        <v>0</v>
      </c>
      <c r="AZ771" s="52" t="str">
        <f t="shared" ref="AZ771:AZ834" si="280">A771</f>
        <v>10694</v>
      </c>
      <c r="BA771" s="52" t="str">
        <f>VLOOKUP(A771,'BAT Grundtabelle'!A:U,21,0)</f>
        <v>ja</v>
      </c>
      <c r="BB771" s="52" t="str">
        <f t="shared" ref="BB771:BB834" si="281">G771</f>
        <v>nein</v>
      </c>
      <c r="BC771" s="52" t="str">
        <f t="shared" ref="BC771:BC834" si="282">A771</f>
        <v>10694</v>
      </c>
      <c r="BD771" s="52" t="str">
        <f t="shared" ref="BD771:BD834" si="283">B771</f>
        <v>Grafiker/Designer</v>
      </c>
      <c r="BE771" s="52" t="str">
        <f t="shared" ref="BE771:BE834" si="284">AX771</f>
        <v>Unternehmen</v>
      </c>
      <c r="BF771" s="52">
        <f t="shared" ref="BF771:BF834" si="285">AU771</f>
        <v>1</v>
      </c>
    </row>
    <row r="772" spans="1:58" hidden="1" x14ac:dyDescent="0.35">
      <c r="A772" s="107" t="s">
        <v>20</v>
      </c>
      <c r="B772" s="75" t="s">
        <v>19</v>
      </c>
      <c r="C772" s="52" t="s">
        <v>3</v>
      </c>
      <c r="D772" s="52" t="s">
        <v>3</v>
      </c>
      <c r="E772" s="52" t="s">
        <v>2</v>
      </c>
      <c r="F772" s="52" t="s">
        <v>2</v>
      </c>
      <c r="G772" s="52" t="s">
        <v>2</v>
      </c>
      <c r="H772" s="52" t="s">
        <v>2</v>
      </c>
      <c r="I772" s="52" t="s">
        <v>3</v>
      </c>
      <c r="J772" s="52">
        <v>1</v>
      </c>
      <c r="K772" s="52" t="s">
        <v>2</v>
      </c>
      <c r="L772" s="52" t="s">
        <v>2</v>
      </c>
      <c r="M772" s="52" t="s">
        <v>2</v>
      </c>
      <c r="N772" s="52" t="s">
        <v>3</v>
      </c>
      <c r="P772" s="52" t="s">
        <v>4</v>
      </c>
      <c r="Q772" s="52" t="str">
        <f t="shared" si="271"/>
        <v>Nein</v>
      </c>
      <c r="R772" s="52" t="str">
        <f t="shared" si="271"/>
        <v>Nein</v>
      </c>
      <c r="S772" s="52" t="str">
        <f t="shared" si="271"/>
        <v>Nein</v>
      </c>
      <c r="T772" s="52" t="str">
        <f t="shared" si="271"/>
        <v>Nein</v>
      </c>
      <c r="U772" s="52" t="str">
        <f t="shared" si="271"/>
        <v>Nein</v>
      </c>
      <c r="V772" s="52" t="str">
        <f t="shared" si="271"/>
        <v>Nein</v>
      </c>
      <c r="W772" s="52" t="str">
        <f t="shared" si="271"/>
        <v>Nein</v>
      </c>
      <c r="X772" s="52" t="str">
        <f t="shared" si="271"/>
        <v>Nein</v>
      </c>
      <c r="Y772" s="52" t="str">
        <f t="shared" si="271"/>
        <v>Nein</v>
      </c>
      <c r="Z772" s="52" t="str">
        <f t="shared" si="271"/>
        <v>Nein</v>
      </c>
      <c r="AA772" s="52" t="str">
        <f t="shared" si="271"/>
        <v>Nein</v>
      </c>
      <c r="AB772" s="52" t="str">
        <f t="shared" si="271"/>
        <v>Nein</v>
      </c>
      <c r="AC772" s="52" t="str">
        <f t="shared" si="271"/>
        <v>Nein</v>
      </c>
      <c r="AD772" s="52" t="str">
        <f t="shared" si="271"/>
        <v>Nein</v>
      </c>
      <c r="AE772" s="52" t="str">
        <f t="shared" si="271"/>
        <v>Nein</v>
      </c>
      <c r="AF772" s="52" t="str">
        <f t="shared" si="271"/>
        <v>Nein</v>
      </c>
      <c r="AG772" s="61" t="str">
        <f>IF(Q772="Ja",VLOOKUP($Q$2,Plausis!A:E,5,0),IF(R772="Ja",VLOOKUP($R$2,Plausis!A:E,5,0),IF(T772="Ja",VLOOKUP($T$2,Plausis!A:E,5,0),IF(U772="Ja",VLOOKUP($U$2,Plausis!A:E,5,0),IF(AA772="Ja",VLOOKUP($AA$2,Plausis!A:E,5,0),IF(AC772="Ja",VLOOKUP($AC$2,Plausis!A:E,5,0),IF(AD772="Ja",VLOOKUP($AD$2,Plausis!A:E,5,0),"")))))))</f>
        <v/>
      </c>
      <c r="AH772" s="52" t="str">
        <f>IF(Y772="Ja",VLOOKUP($Y$2,Plausis!A:E,5,0),"")</f>
        <v/>
      </c>
      <c r="AI772" s="52" t="str">
        <f t="shared" si="273"/>
        <v>Ja</v>
      </c>
      <c r="AJ772" s="52" t="str">
        <f>IF(S772="Ja",VLOOKUP($S$2,Plausis!A:E,5,0),IF(V772="Ja",VLOOKUP($V$2,Plausis!A:E,5,0),IF(X772="Ja",VLOOKUP($X$2,Plausis!A:E,5,0),"")))</f>
        <v/>
      </c>
      <c r="AL772" s="52" t="s">
        <v>2</v>
      </c>
      <c r="AM772" s="114">
        <v>45531</v>
      </c>
      <c r="AN772" s="52" t="s">
        <v>4467</v>
      </c>
      <c r="AO772" s="52" t="str">
        <f>VLOOKUP(B772,'BAT Grundtabelle'!B:T,19,0)</f>
        <v>ja</v>
      </c>
      <c r="AP772" s="105" t="str">
        <f t="shared" si="274"/>
        <v>6960</v>
      </c>
      <c r="AQ772" s="52" t="str">
        <f t="shared" si="275"/>
        <v>Graphologe</v>
      </c>
      <c r="AR772" s="52" t="b">
        <f t="shared" si="272"/>
        <v>0</v>
      </c>
      <c r="AS772" s="52" t="b">
        <f t="shared" si="272"/>
        <v>0</v>
      </c>
      <c r="AT772" s="52" t="b">
        <f t="shared" si="272"/>
        <v>0</v>
      </c>
      <c r="AU772" s="52">
        <f t="shared" si="276"/>
        <v>1</v>
      </c>
      <c r="AW772" s="52" t="b">
        <f t="shared" si="277"/>
        <v>0</v>
      </c>
      <c r="AX772" s="52" t="str">
        <f t="shared" si="278"/>
        <v>Unternehmen</v>
      </c>
      <c r="AY772" s="52" t="b">
        <f t="shared" si="279"/>
        <v>0</v>
      </c>
      <c r="AZ772" s="52" t="str">
        <f t="shared" si="280"/>
        <v>6960</v>
      </c>
      <c r="BA772" s="52" t="str">
        <f>VLOOKUP(A772,'BAT Grundtabelle'!A:U,21,0)</f>
        <v>ja</v>
      </c>
      <c r="BB772" s="52" t="str">
        <f t="shared" si="281"/>
        <v>nein</v>
      </c>
      <c r="BC772" s="52" t="str">
        <f t="shared" si="282"/>
        <v>6960</v>
      </c>
      <c r="BD772" s="52" t="str">
        <f t="shared" si="283"/>
        <v>Graphologe</v>
      </c>
      <c r="BE772" s="52" t="str">
        <f t="shared" si="284"/>
        <v>Unternehmen</v>
      </c>
      <c r="BF772" s="52">
        <f t="shared" si="285"/>
        <v>1</v>
      </c>
    </row>
    <row r="773" spans="1:58" hidden="1" x14ac:dyDescent="0.35">
      <c r="A773" s="107" t="s">
        <v>2338</v>
      </c>
      <c r="B773" s="75" t="s">
        <v>2337</v>
      </c>
      <c r="C773" s="52" t="s">
        <v>3</v>
      </c>
      <c r="D773" s="52" t="s">
        <v>3</v>
      </c>
      <c r="E773" s="52" t="s">
        <v>2</v>
      </c>
      <c r="F773" s="52" t="s">
        <v>2</v>
      </c>
      <c r="G773" s="52" t="s">
        <v>2</v>
      </c>
      <c r="H773" s="52" t="s">
        <v>2</v>
      </c>
      <c r="I773" s="52" t="s">
        <v>3</v>
      </c>
      <c r="J773" s="52">
        <v>1</v>
      </c>
      <c r="K773" s="52" t="s">
        <v>2</v>
      </c>
      <c r="L773" s="52" t="s">
        <v>2</v>
      </c>
      <c r="M773" s="52" t="s">
        <v>2</v>
      </c>
      <c r="N773" s="52" t="s">
        <v>3</v>
      </c>
      <c r="P773" s="52" t="s">
        <v>4</v>
      </c>
      <c r="Q773" s="52" t="str">
        <f t="shared" ref="Q773:AF782" si="286">IF(ISERROR(FIND(Q$2,$P773,1)),"Nein","Ja")</f>
        <v>Nein</v>
      </c>
      <c r="R773" s="52" t="str">
        <f t="shared" si="286"/>
        <v>Nein</v>
      </c>
      <c r="S773" s="52" t="str">
        <f t="shared" si="286"/>
        <v>Nein</v>
      </c>
      <c r="T773" s="52" t="str">
        <f t="shared" si="286"/>
        <v>Nein</v>
      </c>
      <c r="U773" s="52" t="str">
        <f t="shared" si="286"/>
        <v>Nein</v>
      </c>
      <c r="V773" s="52" t="str">
        <f t="shared" si="286"/>
        <v>Nein</v>
      </c>
      <c r="W773" s="52" t="str">
        <f t="shared" si="286"/>
        <v>Nein</v>
      </c>
      <c r="X773" s="52" t="str">
        <f t="shared" si="286"/>
        <v>Nein</v>
      </c>
      <c r="Y773" s="52" t="str">
        <f t="shared" si="286"/>
        <v>Nein</v>
      </c>
      <c r="Z773" s="52" t="str">
        <f t="shared" si="286"/>
        <v>Nein</v>
      </c>
      <c r="AA773" s="52" t="str">
        <f t="shared" si="286"/>
        <v>Nein</v>
      </c>
      <c r="AB773" s="52" t="str">
        <f t="shared" si="286"/>
        <v>Nein</v>
      </c>
      <c r="AC773" s="52" t="str">
        <f t="shared" si="286"/>
        <v>Nein</v>
      </c>
      <c r="AD773" s="52" t="str">
        <f t="shared" si="286"/>
        <v>Nein</v>
      </c>
      <c r="AE773" s="52" t="str">
        <f t="shared" si="286"/>
        <v>Nein</v>
      </c>
      <c r="AF773" s="52" t="str">
        <f t="shared" si="286"/>
        <v>Nein</v>
      </c>
      <c r="AG773" s="61" t="str">
        <f>IF(Q773="Ja",VLOOKUP($Q$2,Plausis!A:E,5,0),IF(R773="Ja",VLOOKUP($R$2,Plausis!A:E,5,0),IF(T773="Ja",VLOOKUP($T$2,Plausis!A:E,5,0),IF(U773="Ja",VLOOKUP($U$2,Plausis!A:E,5,0),IF(AA773="Ja",VLOOKUP($AA$2,Plausis!A:E,5,0),IF(AC773="Ja",VLOOKUP($AC$2,Plausis!A:E,5,0),IF(AD773="Ja",VLOOKUP($AD$2,Plausis!A:E,5,0),"")))))))</f>
        <v/>
      </c>
      <c r="AH773" s="52" t="str">
        <f>IF(Y773="Ja",VLOOKUP($Y$2,Plausis!A:E,5,0),"")</f>
        <v/>
      </c>
      <c r="AI773" s="52" t="str">
        <f t="shared" si="273"/>
        <v>Ja</v>
      </c>
      <c r="AJ773" s="52" t="str">
        <f>IF(S773="Ja",VLOOKUP($S$2,Plausis!A:E,5,0),IF(V773="Ja",VLOOKUP($V$2,Plausis!A:E,5,0),IF(X773="Ja",VLOOKUP($X$2,Plausis!A:E,5,0),"")))</f>
        <v/>
      </c>
      <c r="AL773" s="52" t="s">
        <v>3</v>
      </c>
      <c r="AM773" s="114">
        <v>45531</v>
      </c>
      <c r="AN773" s="52" t="s">
        <v>4467</v>
      </c>
      <c r="AO773" s="52" t="str">
        <f>VLOOKUP(B773,'BAT Grundtabelle'!B:T,19,0)</f>
        <v>ja</v>
      </c>
      <c r="AP773" s="105" t="str">
        <f t="shared" si="274"/>
        <v>1533</v>
      </c>
      <c r="AQ773" s="52" t="str">
        <f t="shared" si="275"/>
        <v>Gravierbetrieb</v>
      </c>
      <c r="AR773" s="52" t="b">
        <f t="shared" si="272"/>
        <v>0</v>
      </c>
      <c r="AS773" s="52" t="b">
        <f t="shared" si="272"/>
        <v>0</v>
      </c>
      <c r="AT773" s="52" t="b">
        <f t="shared" si="272"/>
        <v>0</v>
      </c>
      <c r="AU773" s="52">
        <f t="shared" si="276"/>
        <v>1</v>
      </c>
      <c r="AW773" s="52" t="b">
        <f t="shared" si="277"/>
        <v>0</v>
      </c>
      <c r="AX773" s="52" t="str">
        <f t="shared" si="278"/>
        <v>Unternehmen</v>
      </c>
      <c r="AY773" s="52" t="b">
        <f t="shared" si="279"/>
        <v>0</v>
      </c>
      <c r="AZ773" s="52" t="str">
        <f t="shared" si="280"/>
        <v>1533</v>
      </c>
      <c r="BA773" s="52" t="str">
        <f>VLOOKUP(A773,'BAT Grundtabelle'!A:U,21,0)</f>
        <v>ja</v>
      </c>
      <c r="BB773" s="52" t="str">
        <f t="shared" si="281"/>
        <v>nein</v>
      </c>
      <c r="BC773" s="52" t="str">
        <f t="shared" si="282"/>
        <v>1533</v>
      </c>
      <c r="BD773" s="52" t="str">
        <f t="shared" si="283"/>
        <v>Gravierbetrieb</v>
      </c>
      <c r="BE773" s="52" t="str">
        <f t="shared" si="284"/>
        <v>Unternehmen</v>
      </c>
      <c r="BF773" s="52">
        <f t="shared" si="285"/>
        <v>1</v>
      </c>
    </row>
    <row r="774" spans="1:58" hidden="1" x14ac:dyDescent="0.35">
      <c r="A774" s="107" t="s">
        <v>3113</v>
      </c>
      <c r="B774" s="75" t="s">
        <v>224</v>
      </c>
      <c r="C774" s="52" t="s">
        <v>3</v>
      </c>
      <c r="D774" s="52" t="s">
        <v>3</v>
      </c>
      <c r="E774" s="52" t="s">
        <v>2</v>
      </c>
      <c r="F774" s="52" t="s">
        <v>2</v>
      </c>
      <c r="G774" s="52" t="s">
        <v>2</v>
      </c>
      <c r="H774" s="52" t="s">
        <v>2</v>
      </c>
      <c r="I774" s="52" t="s">
        <v>3</v>
      </c>
      <c r="J774" s="52">
        <v>1</v>
      </c>
      <c r="K774" s="52" t="s">
        <v>2</v>
      </c>
      <c r="L774" s="52" t="s">
        <v>2</v>
      </c>
      <c r="M774" s="52" t="s">
        <v>2</v>
      </c>
      <c r="N774" s="52" t="s">
        <v>3</v>
      </c>
      <c r="P774" s="52" t="s">
        <v>4</v>
      </c>
      <c r="Q774" s="52" t="str">
        <f t="shared" si="286"/>
        <v>Nein</v>
      </c>
      <c r="R774" s="52" t="str">
        <f t="shared" si="286"/>
        <v>Nein</v>
      </c>
      <c r="S774" s="52" t="str">
        <f t="shared" si="286"/>
        <v>Nein</v>
      </c>
      <c r="T774" s="52" t="str">
        <f t="shared" si="286"/>
        <v>Nein</v>
      </c>
      <c r="U774" s="52" t="str">
        <f t="shared" si="286"/>
        <v>Nein</v>
      </c>
      <c r="V774" s="52" t="str">
        <f t="shared" si="286"/>
        <v>Nein</v>
      </c>
      <c r="W774" s="52" t="str">
        <f t="shared" si="286"/>
        <v>Nein</v>
      </c>
      <c r="X774" s="52" t="str">
        <f t="shared" si="286"/>
        <v>Nein</v>
      </c>
      <c r="Y774" s="52" t="str">
        <f t="shared" si="286"/>
        <v>Nein</v>
      </c>
      <c r="Z774" s="52" t="str">
        <f t="shared" si="286"/>
        <v>Nein</v>
      </c>
      <c r="AA774" s="52" t="str">
        <f t="shared" si="286"/>
        <v>Nein</v>
      </c>
      <c r="AB774" s="52" t="str">
        <f t="shared" si="286"/>
        <v>Nein</v>
      </c>
      <c r="AC774" s="52" t="str">
        <f t="shared" si="286"/>
        <v>Nein</v>
      </c>
      <c r="AD774" s="52" t="str">
        <f t="shared" si="286"/>
        <v>Nein</v>
      </c>
      <c r="AE774" s="52" t="str">
        <f t="shared" si="286"/>
        <v>Nein</v>
      </c>
      <c r="AF774" s="52" t="str">
        <f t="shared" si="286"/>
        <v>Nein</v>
      </c>
      <c r="AG774" s="61" t="str">
        <f>IF(Q774="Ja",VLOOKUP($Q$2,Plausis!A:E,5,0),IF(R774="Ja",VLOOKUP($R$2,Plausis!A:E,5,0),IF(T774="Ja",VLOOKUP($T$2,Plausis!A:E,5,0),IF(U774="Ja",VLOOKUP($U$2,Plausis!A:E,5,0),IF(AA774="Ja",VLOOKUP($AA$2,Plausis!A:E,5,0),IF(AC774="Ja",VLOOKUP($AC$2,Plausis!A:E,5,0),IF(AD774="Ja",VLOOKUP($AD$2,Plausis!A:E,5,0),"")))))))</f>
        <v/>
      </c>
      <c r="AH774" s="52" t="str">
        <f>IF(Y774="Ja",VLOOKUP($Y$2,Plausis!A:E,5,0),"")</f>
        <v/>
      </c>
      <c r="AI774" s="52" t="str">
        <f t="shared" si="273"/>
        <v>Ja</v>
      </c>
      <c r="AJ774" s="52" t="str">
        <f>IF(S774="Ja",VLOOKUP($S$2,Plausis!A:E,5,0),IF(V774="Ja",VLOOKUP($V$2,Plausis!A:E,5,0),IF(X774="Ja",VLOOKUP($X$2,Plausis!A:E,5,0),"")))</f>
        <v/>
      </c>
      <c r="AL774" s="52" t="s">
        <v>2</v>
      </c>
      <c r="AM774" s="114">
        <v>45531</v>
      </c>
      <c r="AN774" s="52" t="s">
        <v>4467</v>
      </c>
      <c r="AO774" s="52" t="str">
        <f>VLOOKUP(B774,'BAT Grundtabelle'!B:T,19,0)</f>
        <v>ja</v>
      </c>
      <c r="AP774" s="105" t="str">
        <f t="shared" si="274"/>
        <v>10695</v>
      </c>
      <c r="AQ774" s="52" t="str">
        <f t="shared" si="275"/>
        <v>Großanstrichbetrieb</v>
      </c>
      <c r="AR774" s="52" t="b">
        <f t="shared" si="272"/>
        <v>0</v>
      </c>
      <c r="AS774" s="52" t="b">
        <f t="shared" si="272"/>
        <v>0</v>
      </c>
      <c r="AT774" s="52" t="b">
        <f t="shared" si="272"/>
        <v>0</v>
      </c>
      <c r="AU774" s="52">
        <f t="shared" si="276"/>
        <v>1</v>
      </c>
      <c r="AW774" s="52" t="b">
        <f t="shared" si="277"/>
        <v>0</v>
      </c>
      <c r="AX774" s="52" t="str">
        <f t="shared" si="278"/>
        <v>Unternehmen</v>
      </c>
      <c r="AY774" s="52" t="b">
        <f t="shared" si="279"/>
        <v>0</v>
      </c>
      <c r="AZ774" s="52" t="str">
        <f t="shared" si="280"/>
        <v>10695</v>
      </c>
      <c r="BA774" s="52" t="str">
        <f>VLOOKUP(A774,'BAT Grundtabelle'!A:U,21,0)</f>
        <v>ja</v>
      </c>
      <c r="BB774" s="52" t="str">
        <f t="shared" si="281"/>
        <v>nein</v>
      </c>
      <c r="BC774" s="52" t="str">
        <f t="shared" si="282"/>
        <v>10695</v>
      </c>
      <c r="BD774" s="52" t="str">
        <f t="shared" si="283"/>
        <v>Großanstrichbetrieb</v>
      </c>
      <c r="BE774" s="52" t="str">
        <f t="shared" si="284"/>
        <v>Unternehmen</v>
      </c>
      <c r="BF774" s="52">
        <f t="shared" si="285"/>
        <v>1</v>
      </c>
    </row>
    <row r="775" spans="1:58" hidden="1" x14ac:dyDescent="0.35">
      <c r="A775" s="107" t="s">
        <v>3114</v>
      </c>
      <c r="B775" s="75" t="s">
        <v>1130</v>
      </c>
      <c r="C775" s="52" t="s">
        <v>3</v>
      </c>
      <c r="D775" s="52" t="s">
        <v>3</v>
      </c>
      <c r="E775" s="52" t="s">
        <v>2</v>
      </c>
      <c r="F775" s="52" t="s">
        <v>2</v>
      </c>
      <c r="G775" s="52" t="s">
        <v>2</v>
      </c>
      <c r="H775" s="52" t="s">
        <v>2</v>
      </c>
      <c r="I775" s="52" t="s">
        <v>3</v>
      </c>
      <c r="J775" s="52">
        <v>1</v>
      </c>
      <c r="K775" s="52" t="s">
        <v>2</v>
      </c>
      <c r="L775" s="52" t="s">
        <v>2</v>
      </c>
      <c r="M775" s="52" t="s">
        <v>2</v>
      </c>
      <c r="N775" s="52" t="s">
        <v>3</v>
      </c>
      <c r="P775" s="52" t="s">
        <v>4</v>
      </c>
      <c r="Q775" s="52" t="str">
        <f t="shared" si="286"/>
        <v>Nein</v>
      </c>
      <c r="R775" s="52" t="str">
        <f t="shared" si="286"/>
        <v>Nein</v>
      </c>
      <c r="S775" s="52" t="str">
        <f t="shared" si="286"/>
        <v>Nein</v>
      </c>
      <c r="T775" s="52" t="str">
        <f t="shared" si="286"/>
        <v>Nein</v>
      </c>
      <c r="U775" s="52" t="str">
        <f t="shared" si="286"/>
        <v>Nein</v>
      </c>
      <c r="V775" s="52" t="str">
        <f t="shared" si="286"/>
        <v>Nein</v>
      </c>
      <c r="W775" s="52" t="str">
        <f t="shared" si="286"/>
        <v>Nein</v>
      </c>
      <c r="X775" s="52" t="str">
        <f t="shared" si="286"/>
        <v>Nein</v>
      </c>
      <c r="Y775" s="52" t="str">
        <f t="shared" si="286"/>
        <v>Nein</v>
      </c>
      <c r="Z775" s="52" t="str">
        <f t="shared" si="286"/>
        <v>Nein</v>
      </c>
      <c r="AA775" s="52" t="str">
        <f t="shared" si="286"/>
        <v>Nein</v>
      </c>
      <c r="AB775" s="52" t="str">
        <f t="shared" si="286"/>
        <v>Nein</v>
      </c>
      <c r="AC775" s="52" t="str">
        <f t="shared" si="286"/>
        <v>Nein</v>
      </c>
      <c r="AD775" s="52" t="str">
        <f t="shared" si="286"/>
        <v>Nein</v>
      </c>
      <c r="AE775" s="52" t="str">
        <f t="shared" si="286"/>
        <v>Nein</v>
      </c>
      <c r="AF775" s="52" t="str">
        <f t="shared" si="286"/>
        <v>Nein</v>
      </c>
      <c r="AG775" s="61" t="str">
        <f>IF(Q775="Ja",VLOOKUP($Q$2,Plausis!A:E,5,0),IF(R775="Ja",VLOOKUP($R$2,Plausis!A:E,5,0),IF(T775="Ja",VLOOKUP($T$2,Plausis!A:E,5,0),IF(U775="Ja",VLOOKUP($U$2,Plausis!A:E,5,0),IF(AA775="Ja",VLOOKUP($AA$2,Plausis!A:E,5,0),IF(AC775="Ja",VLOOKUP($AC$2,Plausis!A:E,5,0),IF(AD775="Ja",VLOOKUP($AD$2,Plausis!A:E,5,0),"")))))))</f>
        <v/>
      </c>
      <c r="AH775" s="52" t="str">
        <f>IF(Y775="Ja",VLOOKUP($Y$2,Plausis!A:E,5,0),"")</f>
        <v/>
      </c>
      <c r="AI775" s="52" t="str">
        <f t="shared" si="273"/>
        <v>Ja</v>
      </c>
      <c r="AJ775" s="52" t="str">
        <f>IF(S775="Ja",VLOOKUP($S$2,Plausis!A:E,5,0),IF(V775="Ja",VLOOKUP($V$2,Plausis!A:E,5,0),IF(X775="Ja",VLOOKUP($X$2,Plausis!A:E,5,0),"")))</f>
        <v/>
      </c>
      <c r="AL775" s="52" t="s">
        <v>2</v>
      </c>
      <c r="AM775" s="114">
        <v>45531</v>
      </c>
      <c r="AN775" s="52" t="s">
        <v>4467</v>
      </c>
      <c r="AO775" s="52" t="str">
        <f>VLOOKUP(B775,'BAT Grundtabelle'!B:T,19,0)</f>
        <v>ja</v>
      </c>
      <c r="AP775" s="105" t="str">
        <f t="shared" si="274"/>
        <v>10696</v>
      </c>
      <c r="AQ775" s="52" t="str">
        <f t="shared" si="275"/>
        <v>Großhandel mit Lebensmitteln</v>
      </c>
      <c r="AR775" s="52" t="b">
        <f t="shared" si="272"/>
        <v>0</v>
      </c>
      <c r="AS775" s="52" t="b">
        <f t="shared" si="272"/>
        <v>0</v>
      </c>
      <c r="AT775" s="52" t="b">
        <f t="shared" si="272"/>
        <v>0</v>
      </c>
      <c r="AU775" s="52">
        <f t="shared" si="276"/>
        <v>1</v>
      </c>
      <c r="AW775" s="52" t="b">
        <f t="shared" si="277"/>
        <v>0</v>
      </c>
      <c r="AX775" s="52" t="str">
        <f t="shared" si="278"/>
        <v>Unternehmen</v>
      </c>
      <c r="AY775" s="52" t="b">
        <f t="shared" si="279"/>
        <v>0</v>
      </c>
      <c r="AZ775" s="52" t="str">
        <f t="shared" si="280"/>
        <v>10696</v>
      </c>
      <c r="BA775" s="52" t="str">
        <f>VLOOKUP(A775,'BAT Grundtabelle'!A:U,21,0)</f>
        <v>ja</v>
      </c>
      <c r="BB775" s="52" t="str">
        <f t="shared" si="281"/>
        <v>nein</v>
      </c>
      <c r="BC775" s="52" t="str">
        <f t="shared" si="282"/>
        <v>10696</v>
      </c>
      <c r="BD775" s="52" t="str">
        <f t="shared" si="283"/>
        <v>Großhandel mit Lebensmitteln</v>
      </c>
      <c r="BE775" s="52" t="str">
        <f t="shared" si="284"/>
        <v>Unternehmen</v>
      </c>
      <c r="BF775" s="52">
        <f t="shared" si="285"/>
        <v>1</v>
      </c>
    </row>
    <row r="776" spans="1:58" hidden="1" x14ac:dyDescent="0.35">
      <c r="A776" s="107" t="s">
        <v>3115</v>
      </c>
      <c r="B776" s="75" t="s">
        <v>1268</v>
      </c>
      <c r="C776" s="52" t="s">
        <v>3</v>
      </c>
      <c r="D776" s="52" t="s">
        <v>3</v>
      </c>
      <c r="E776" s="52" t="s">
        <v>2</v>
      </c>
      <c r="F776" s="52" t="s">
        <v>2</v>
      </c>
      <c r="G776" s="52" t="s">
        <v>2</v>
      </c>
      <c r="H776" s="52" t="s">
        <v>2</v>
      </c>
      <c r="I776" s="52" t="s">
        <v>3</v>
      </c>
      <c r="J776" s="52">
        <v>3</v>
      </c>
      <c r="K776" s="52" t="s">
        <v>2</v>
      </c>
      <c r="L776" s="52" t="s">
        <v>2</v>
      </c>
      <c r="M776" s="52" t="s">
        <v>2</v>
      </c>
      <c r="N776" s="52" t="s">
        <v>3</v>
      </c>
      <c r="P776" s="52" t="s">
        <v>4</v>
      </c>
      <c r="Q776" s="52" t="str">
        <f t="shared" si="286"/>
        <v>Nein</v>
      </c>
      <c r="R776" s="52" t="str">
        <f t="shared" si="286"/>
        <v>Nein</v>
      </c>
      <c r="S776" s="52" t="str">
        <f t="shared" si="286"/>
        <v>Nein</v>
      </c>
      <c r="T776" s="52" t="str">
        <f t="shared" si="286"/>
        <v>Nein</v>
      </c>
      <c r="U776" s="52" t="str">
        <f t="shared" si="286"/>
        <v>Nein</v>
      </c>
      <c r="V776" s="52" t="str">
        <f t="shared" si="286"/>
        <v>Nein</v>
      </c>
      <c r="W776" s="52" t="str">
        <f t="shared" si="286"/>
        <v>Nein</v>
      </c>
      <c r="X776" s="52" t="str">
        <f t="shared" si="286"/>
        <v>Nein</v>
      </c>
      <c r="Y776" s="52" t="str">
        <f t="shared" si="286"/>
        <v>Nein</v>
      </c>
      <c r="Z776" s="52" t="str">
        <f t="shared" si="286"/>
        <v>Nein</v>
      </c>
      <c r="AA776" s="52" t="str">
        <f t="shared" si="286"/>
        <v>Nein</v>
      </c>
      <c r="AB776" s="52" t="str">
        <f t="shared" si="286"/>
        <v>Nein</v>
      </c>
      <c r="AC776" s="52" t="str">
        <f t="shared" si="286"/>
        <v>Nein</v>
      </c>
      <c r="AD776" s="52" t="str">
        <f t="shared" si="286"/>
        <v>Nein</v>
      </c>
      <c r="AE776" s="52" t="str">
        <f t="shared" si="286"/>
        <v>Nein</v>
      </c>
      <c r="AF776" s="52" t="str">
        <f t="shared" si="286"/>
        <v>Nein</v>
      </c>
      <c r="AG776" s="61" t="str">
        <f>IF(Q776="Ja",VLOOKUP($Q$2,Plausis!A:E,5,0),IF(R776="Ja",VLOOKUP($R$2,Plausis!A:E,5,0),IF(T776="Ja",VLOOKUP($T$2,Plausis!A:E,5,0),IF(U776="Ja",VLOOKUP($U$2,Plausis!A:E,5,0),IF(AA776="Ja",VLOOKUP($AA$2,Plausis!A:E,5,0),IF(AC776="Ja",VLOOKUP($AC$2,Plausis!A:E,5,0),IF(AD776="Ja",VLOOKUP($AD$2,Plausis!A:E,5,0),"")))))))</f>
        <v/>
      </c>
      <c r="AH776" s="52" t="str">
        <f>IF(Y776="Ja",VLOOKUP($Y$2,Plausis!A:E,5,0),"")</f>
        <v/>
      </c>
      <c r="AI776" s="52" t="str">
        <f t="shared" si="273"/>
        <v>Ja</v>
      </c>
      <c r="AJ776" s="52" t="str">
        <f>IF(S776="Ja",VLOOKUP($S$2,Plausis!A:E,5,0),IF(V776="Ja",VLOOKUP($V$2,Plausis!A:E,5,0),IF(X776="Ja",VLOOKUP($X$2,Plausis!A:E,5,0),"")))</f>
        <v/>
      </c>
      <c r="AL776" s="52" t="s">
        <v>2</v>
      </c>
      <c r="AM776" s="114">
        <v>45531</v>
      </c>
      <c r="AN776" s="52" t="s">
        <v>4467</v>
      </c>
      <c r="AO776" s="52" t="str">
        <f>VLOOKUP(B776,'BAT Grundtabelle'!B:T,19,0)</f>
        <v>ja</v>
      </c>
      <c r="AP776" s="105" t="str">
        <f t="shared" si="274"/>
        <v>10697</v>
      </c>
      <c r="AQ776" s="52" t="str">
        <f t="shared" si="275"/>
        <v>Großhandel mit Mineralöl</v>
      </c>
      <c r="AR776" s="52" t="b">
        <f t="shared" si="272"/>
        <v>0</v>
      </c>
      <c r="AS776" s="52" t="b">
        <f t="shared" si="272"/>
        <v>0</v>
      </c>
      <c r="AT776" s="52" t="b">
        <f t="shared" si="272"/>
        <v>0</v>
      </c>
      <c r="AU776" s="52">
        <f t="shared" si="276"/>
        <v>3</v>
      </c>
      <c r="AW776" s="52" t="b">
        <f t="shared" si="277"/>
        <v>0</v>
      </c>
      <c r="AX776" s="52" t="str">
        <f t="shared" si="278"/>
        <v>Unternehmen</v>
      </c>
      <c r="AY776" s="52" t="b">
        <f t="shared" si="279"/>
        <v>0</v>
      </c>
      <c r="AZ776" s="52" t="str">
        <f t="shared" si="280"/>
        <v>10697</v>
      </c>
      <c r="BA776" s="52" t="str">
        <f>VLOOKUP(A776,'BAT Grundtabelle'!A:U,21,0)</f>
        <v>ja</v>
      </c>
      <c r="BB776" s="52" t="str">
        <f t="shared" si="281"/>
        <v>nein</v>
      </c>
      <c r="BC776" s="52" t="str">
        <f t="shared" si="282"/>
        <v>10697</v>
      </c>
      <c r="BD776" s="52" t="str">
        <f t="shared" si="283"/>
        <v>Großhandel mit Mineralöl</v>
      </c>
      <c r="BE776" s="52" t="str">
        <f t="shared" si="284"/>
        <v>Unternehmen</v>
      </c>
      <c r="BF776" s="52">
        <f t="shared" si="285"/>
        <v>3</v>
      </c>
    </row>
    <row r="777" spans="1:58" hidden="1" x14ac:dyDescent="0.35">
      <c r="A777" s="107" t="s">
        <v>3116</v>
      </c>
      <c r="B777" s="75" t="s">
        <v>1128</v>
      </c>
      <c r="C777" s="52" t="s">
        <v>3</v>
      </c>
      <c r="D777" s="52" t="s">
        <v>3</v>
      </c>
      <c r="E777" s="52" t="s">
        <v>2</v>
      </c>
      <c r="F777" s="52" t="s">
        <v>2</v>
      </c>
      <c r="G777" s="52" t="s">
        <v>2</v>
      </c>
      <c r="H777" s="52" t="s">
        <v>2</v>
      </c>
      <c r="I777" s="52" t="s">
        <v>3</v>
      </c>
      <c r="J777" s="52">
        <v>1</v>
      </c>
      <c r="K777" s="52" t="s">
        <v>2</v>
      </c>
      <c r="L777" s="52" t="s">
        <v>2</v>
      </c>
      <c r="M777" s="52" t="s">
        <v>2</v>
      </c>
      <c r="N777" s="52" t="s">
        <v>3</v>
      </c>
      <c r="P777" s="52" t="s">
        <v>4</v>
      </c>
      <c r="Q777" s="56" t="str">
        <f t="shared" si="286"/>
        <v>Nein</v>
      </c>
      <c r="R777" s="56" t="str">
        <f t="shared" si="286"/>
        <v>Nein</v>
      </c>
      <c r="S777" s="52" t="str">
        <f t="shared" si="286"/>
        <v>Nein</v>
      </c>
      <c r="T777" s="56" t="str">
        <f t="shared" si="286"/>
        <v>Nein</v>
      </c>
      <c r="U777" s="56" t="str">
        <f t="shared" si="286"/>
        <v>Nein</v>
      </c>
      <c r="V777" s="52" t="str">
        <f t="shared" si="286"/>
        <v>Nein</v>
      </c>
      <c r="W777" s="52" t="str">
        <f t="shared" si="286"/>
        <v>Nein</v>
      </c>
      <c r="X777" s="52" t="str">
        <f t="shared" si="286"/>
        <v>Nein</v>
      </c>
      <c r="Y777" s="58" t="str">
        <f t="shared" si="286"/>
        <v>Nein</v>
      </c>
      <c r="Z777" s="52" t="str">
        <f t="shared" si="286"/>
        <v>Nein</v>
      </c>
      <c r="AA777" s="56" t="str">
        <f t="shared" si="286"/>
        <v>Nein</v>
      </c>
      <c r="AB777" s="52" t="str">
        <f t="shared" si="286"/>
        <v>Nein</v>
      </c>
      <c r="AC777" s="56" t="str">
        <f t="shared" si="286"/>
        <v>Nein</v>
      </c>
      <c r="AD777" s="56" t="str">
        <f t="shared" si="286"/>
        <v>Nein</v>
      </c>
      <c r="AE777" s="52" t="str">
        <f t="shared" si="286"/>
        <v>Nein</v>
      </c>
      <c r="AF777" s="52" t="str">
        <f t="shared" si="286"/>
        <v>Nein</v>
      </c>
      <c r="AG777" s="61" t="str">
        <f>IF(Q777="Ja",VLOOKUP($Q$2,Plausis!A:E,5,0),IF(R777="Ja",VLOOKUP($R$2,Plausis!A:E,5,0),IF(T777="Ja",VLOOKUP($T$2,Plausis!A:E,5,0),IF(U777="Ja",VLOOKUP($U$2,Plausis!A:E,5,0),IF(AA777="Ja",VLOOKUP($AA$2,Plausis!A:E,5,0),IF(AC777="Ja",VLOOKUP($AC$2,Plausis!A:E,5,0),IF(AD777="Ja",VLOOKUP($AD$2,Plausis!A:E,5,0),"")))))))</f>
        <v/>
      </c>
      <c r="AH777" s="52" t="str">
        <f>IF(Y777="Ja",VLOOKUP($Y$2,Plausis!A:E,5,0),"")</f>
        <v/>
      </c>
      <c r="AI777" s="52" t="str">
        <f t="shared" si="273"/>
        <v>Ja</v>
      </c>
      <c r="AJ777" s="52" t="str">
        <f>IF(S777="Ja",VLOOKUP($S$2,Plausis!A:E,5,0),IF(V777="Ja",VLOOKUP($V$2,Plausis!A:E,5,0),IF(X777="Ja",VLOOKUP($X$2,Plausis!A:E,5,0),"")))</f>
        <v/>
      </c>
      <c r="AL777" s="52" t="s">
        <v>2</v>
      </c>
      <c r="AM777" s="114">
        <v>45531</v>
      </c>
      <c r="AN777" s="52" t="s">
        <v>4467</v>
      </c>
      <c r="AO777" s="52" t="str">
        <f>VLOOKUP(B777,'BAT Grundtabelle'!B:T,19,0)</f>
        <v>ja</v>
      </c>
      <c r="AP777" s="105" t="str">
        <f t="shared" si="274"/>
        <v>10698</v>
      </c>
      <c r="AQ777" s="52" t="str">
        <f t="shared" si="275"/>
        <v>Großhandel mit Nahrungsmitteln</v>
      </c>
      <c r="AR777" s="52" t="b">
        <f t="shared" si="272"/>
        <v>0</v>
      </c>
      <c r="AS777" s="52" t="b">
        <f t="shared" si="272"/>
        <v>0</v>
      </c>
      <c r="AT777" s="52" t="b">
        <f t="shared" si="272"/>
        <v>0</v>
      </c>
      <c r="AU777" s="52">
        <f t="shared" si="276"/>
        <v>1</v>
      </c>
      <c r="AW777" s="52" t="b">
        <f t="shared" si="277"/>
        <v>0</v>
      </c>
      <c r="AX777" s="52" t="str">
        <f t="shared" si="278"/>
        <v>Unternehmen</v>
      </c>
      <c r="AY777" s="52" t="b">
        <f t="shared" si="279"/>
        <v>0</v>
      </c>
      <c r="AZ777" s="52" t="str">
        <f t="shared" si="280"/>
        <v>10698</v>
      </c>
      <c r="BA777" s="52" t="str">
        <f>VLOOKUP(A777,'BAT Grundtabelle'!A:U,21,0)</f>
        <v>ja</v>
      </c>
      <c r="BB777" s="52" t="str">
        <f t="shared" si="281"/>
        <v>nein</v>
      </c>
      <c r="BC777" s="52" t="str">
        <f t="shared" si="282"/>
        <v>10698</v>
      </c>
      <c r="BD777" s="52" t="str">
        <f t="shared" si="283"/>
        <v>Großhandel mit Nahrungsmitteln</v>
      </c>
      <c r="BE777" s="52" t="str">
        <f t="shared" si="284"/>
        <v>Unternehmen</v>
      </c>
      <c r="BF777" s="52">
        <f t="shared" si="285"/>
        <v>1</v>
      </c>
    </row>
    <row r="778" spans="1:58" hidden="1" x14ac:dyDescent="0.35">
      <c r="A778" s="107" t="s">
        <v>3117</v>
      </c>
      <c r="B778" s="75" t="s">
        <v>225</v>
      </c>
      <c r="C778" s="52" t="s">
        <v>3</v>
      </c>
      <c r="D778" s="52" t="s">
        <v>3</v>
      </c>
      <c r="E778" s="52" t="s">
        <v>2</v>
      </c>
      <c r="F778" s="52" t="s">
        <v>2</v>
      </c>
      <c r="G778" s="52" t="s">
        <v>2</v>
      </c>
      <c r="H778" s="52" t="s">
        <v>2</v>
      </c>
      <c r="I778" s="52" t="s">
        <v>3</v>
      </c>
      <c r="J778" s="52">
        <v>1</v>
      </c>
      <c r="K778" s="52" t="s">
        <v>2</v>
      </c>
      <c r="L778" s="52" t="s">
        <v>2</v>
      </c>
      <c r="M778" s="52" t="s">
        <v>2</v>
      </c>
      <c r="N778" s="52" t="s">
        <v>3</v>
      </c>
      <c r="P778" s="52" t="s">
        <v>4</v>
      </c>
      <c r="Q778" s="56" t="str">
        <f t="shared" si="286"/>
        <v>Nein</v>
      </c>
      <c r="R778" s="56" t="str">
        <f t="shared" si="286"/>
        <v>Nein</v>
      </c>
      <c r="S778" s="52" t="str">
        <f t="shared" si="286"/>
        <v>Nein</v>
      </c>
      <c r="T778" s="56" t="str">
        <f t="shared" si="286"/>
        <v>Nein</v>
      </c>
      <c r="U778" s="56" t="str">
        <f t="shared" si="286"/>
        <v>Nein</v>
      </c>
      <c r="V778" s="52" t="str">
        <f t="shared" si="286"/>
        <v>Nein</v>
      </c>
      <c r="W778" s="52" t="str">
        <f t="shared" si="286"/>
        <v>Nein</v>
      </c>
      <c r="X778" s="52" t="str">
        <f t="shared" si="286"/>
        <v>Nein</v>
      </c>
      <c r="Y778" s="58" t="str">
        <f t="shared" si="286"/>
        <v>Nein</v>
      </c>
      <c r="Z778" s="52" t="str">
        <f t="shared" si="286"/>
        <v>Nein</v>
      </c>
      <c r="AA778" s="56" t="str">
        <f t="shared" si="286"/>
        <v>Nein</v>
      </c>
      <c r="AB778" s="52" t="str">
        <f t="shared" si="286"/>
        <v>Nein</v>
      </c>
      <c r="AC778" s="56" t="str">
        <f t="shared" si="286"/>
        <v>Nein</v>
      </c>
      <c r="AD778" s="56" t="str">
        <f t="shared" si="286"/>
        <v>Nein</v>
      </c>
      <c r="AE778" s="52" t="str">
        <f t="shared" si="286"/>
        <v>Nein</v>
      </c>
      <c r="AF778" s="52" t="str">
        <f t="shared" si="286"/>
        <v>Nein</v>
      </c>
      <c r="AG778" s="61" t="str">
        <f>IF(Q778="Ja",VLOOKUP($Q$2,Plausis!A:E,5,0),IF(R778="Ja",VLOOKUP($R$2,Plausis!A:E,5,0),IF(T778="Ja",VLOOKUP($T$2,Plausis!A:E,5,0),IF(U778="Ja",VLOOKUP($U$2,Plausis!A:E,5,0),IF(AA778="Ja",VLOOKUP($AA$2,Plausis!A:E,5,0),IF(AC778="Ja",VLOOKUP($AC$2,Plausis!A:E,5,0),IF(AD778="Ja",VLOOKUP($AD$2,Plausis!A:E,5,0),"")))))))</f>
        <v/>
      </c>
      <c r="AH778" s="52" t="str">
        <f>IF(Y778="Ja",VLOOKUP($Y$2,Plausis!A:E,5,0),"")</f>
        <v/>
      </c>
      <c r="AI778" s="52" t="str">
        <f t="shared" si="273"/>
        <v>Ja</v>
      </c>
      <c r="AJ778" s="52" t="str">
        <f>IF(S778="Ja",VLOOKUP($S$2,Plausis!A:E,5,0),IF(V778="Ja",VLOOKUP($V$2,Plausis!A:E,5,0),IF(X778="Ja",VLOOKUP($X$2,Plausis!A:E,5,0),"")))</f>
        <v/>
      </c>
      <c r="AL778" s="52" t="s">
        <v>2</v>
      </c>
      <c r="AM778" s="114">
        <v>45531</v>
      </c>
      <c r="AN778" s="52" t="s">
        <v>4467</v>
      </c>
      <c r="AO778" s="52" t="str">
        <f>VLOOKUP(B778,'BAT Grundtabelle'!B:T,19,0)</f>
        <v>ja</v>
      </c>
      <c r="AP778" s="105" t="str">
        <f t="shared" si="274"/>
        <v>10699</v>
      </c>
      <c r="AQ778" s="52" t="str">
        <f t="shared" si="275"/>
        <v>Großküche</v>
      </c>
      <c r="AR778" s="52" t="b">
        <f t="shared" si="272"/>
        <v>0</v>
      </c>
      <c r="AS778" s="52" t="b">
        <f t="shared" si="272"/>
        <v>0</v>
      </c>
      <c r="AT778" s="52" t="b">
        <f t="shared" si="272"/>
        <v>0</v>
      </c>
      <c r="AU778" s="52">
        <f t="shared" si="276"/>
        <v>1</v>
      </c>
      <c r="AW778" s="52" t="b">
        <f t="shared" si="277"/>
        <v>0</v>
      </c>
      <c r="AX778" s="52" t="str">
        <f t="shared" si="278"/>
        <v>Unternehmen</v>
      </c>
      <c r="AY778" s="52" t="b">
        <f t="shared" si="279"/>
        <v>0</v>
      </c>
      <c r="AZ778" s="52" t="str">
        <f t="shared" si="280"/>
        <v>10699</v>
      </c>
      <c r="BA778" s="52" t="str">
        <f>VLOOKUP(A778,'BAT Grundtabelle'!A:U,21,0)</f>
        <v>ja</v>
      </c>
      <c r="BB778" s="52" t="str">
        <f t="shared" si="281"/>
        <v>nein</v>
      </c>
      <c r="BC778" s="52" t="str">
        <f t="shared" si="282"/>
        <v>10699</v>
      </c>
      <c r="BD778" s="52" t="str">
        <f t="shared" si="283"/>
        <v>Großküche</v>
      </c>
      <c r="BE778" s="52" t="str">
        <f t="shared" si="284"/>
        <v>Unternehmen</v>
      </c>
      <c r="BF778" s="52">
        <f t="shared" si="285"/>
        <v>1</v>
      </c>
    </row>
    <row r="779" spans="1:58" hidden="1" x14ac:dyDescent="0.35">
      <c r="A779" s="107" t="s">
        <v>3118</v>
      </c>
      <c r="B779" s="75" t="s">
        <v>473</v>
      </c>
      <c r="C779" s="52" t="s">
        <v>3</v>
      </c>
      <c r="D779" s="52" t="s">
        <v>3</v>
      </c>
      <c r="E779" s="52" t="s">
        <v>2</v>
      </c>
      <c r="F779" s="52" t="s">
        <v>2</v>
      </c>
      <c r="G779" s="52" t="s">
        <v>2</v>
      </c>
      <c r="H779" s="52" t="s">
        <v>2</v>
      </c>
      <c r="I779" s="52" t="s">
        <v>3</v>
      </c>
      <c r="J779" s="52">
        <v>1</v>
      </c>
      <c r="K779" s="52" t="s">
        <v>2</v>
      </c>
      <c r="L779" s="52" t="s">
        <v>2</v>
      </c>
      <c r="M779" s="52" t="s">
        <v>2</v>
      </c>
      <c r="N779" s="52" t="s">
        <v>3</v>
      </c>
      <c r="P779" s="52" t="s">
        <v>4</v>
      </c>
      <c r="Q779" s="56" t="str">
        <f t="shared" si="286"/>
        <v>Nein</v>
      </c>
      <c r="R779" s="56" t="str">
        <f t="shared" si="286"/>
        <v>Nein</v>
      </c>
      <c r="S779" s="52" t="str">
        <f t="shared" si="286"/>
        <v>Nein</v>
      </c>
      <c r="T779" s="56" t="str">
        <f t="shared" si="286"/>
        <v>Nein</v>
      </c>
      <c r="U779" s="56" t="str">
        <f t="shared" si="286"/>
        <v>Nein</v>
      </c>
      <c r="V779" s="52" t="str">
        <f t="shared" si="286"/>
        <v>Nein</v>
      </c>
      <c r="W779" s="52" t="str">
        <f t="shared" si="286"/>
        <v>Nein</v>
      </c>
      <c r="X779" s="52" t="str">
        <f t="shared" si="286"/>
        <v>Nein</v>
      </c>
      <c r="Y779" s="58" t="str">
        <f t="shared" si="286"/>
        <v>Nein</v>
      </c>
      <c r="Z779" s="52" t="str">
        <f t="shared" si="286"/>
        <v>Nein</v>
      </c>
      <c r="AA779" s="56" t="str">
        <f t="shared" si="286"/>
        <v>Nein</v>
      </c>
      <c r="AB779" s="52" t="str">
        <f t="shared" si="286"/>
        <v>Nein</v>
      </c>
      <c r="AC779" s="56" t="str">
        <f t="shared" si="286"/>
        <v>Nein</v>
      </c>
      <c r="AD779" s="56" t="str">
        <f t="shared" si="286"/>
        <v>Nein</v>
      </c>
      <c r="AE779" s="52" t="str">
        <f t="shared" si="286"/>
        <v>Nein</v>
      </c>
      <c r="AF779" s="52" t="str">
        <f t="shared" si="286"/>
        <v>Nein</v>
      </c>
      <c r="AG779" s="61" t="str">
        <f>IF(Q779="Ja",VLOOKUP($Q$2,Plausis!A:E,5,0),IF(R779="Ja",VLOOKUP($R$2,Plausis!A:E,5,0),IF(T779="Ja",VLOOKUP($T$2,Plausis!A:E,5,0),IF(U779="Ja",VLOOKUP($U$2,Plausis!A:E,5,0),IF(AA779="Ja",VLOOKUP($AA$2,Plausis!A:E,5,0),IF(AC779="Ja",VLOOKUP($AC$2,Plausis!A:E,5,0),IF(AD779="Ja",VLOOKUP($AD$2,Plausis!A:E,5,0),"")))))))</f>
        <v/>
      </c>
      <c r="AH779" s="52" t="str">
        <f>IF(Y779="Ja",VLOOKUP($Y$2,Plausis!A:E,5,0),"")</f>
        <v/>
      </c>
      <c r="AI779" s="52" t="str">
        <f t="shared" si="273"/>
        <v>Ja</v>
      </c>
      <c r="AJ779" s="52" t="str">
        <f>IF(S779="Ja",VLOOKUP($S$2,Plausis!A:E,5,0),IF(V779="Ja",VLOOKUP($V$2,Plausis!A:E,5,0),IF(X779="Ja",VLOOKUP($X$2,Plausis!A:E,5,0),"")))</f>
        <v/>
      </c>
      <c r="AL779" s="52" t="s">
        <v>2</v>
      </c>
      <c r="AM779" s="114">
        <v>45531</v>
      </c>
      <c r="AN779" s="52" t="s">
        <v>4467</v>
      </c>
      <c r="AO779" s="52" t="str">
        <f>VLOOKUP(B779,'BAT Grundtabelle'!B:T,19,0)</f>
        <v>ja</v>
      </c>
      <c r="AP779" s="105" t="str">
        <f t="shared" si="274"/>
        <v>10700</v>
      </c>
      <c r="AQ779" s="52" t="str">
        <f t="shared" si="275"/>
        <v>Großkücheneinrichtungshandel</v>
      </c>
      <c r="AR779" s="52" t="b">
        <f t="shared" si="272"/>
        <v>0</v>
      </c>
      <c r="AS779" s="52" t="b">
        <f t="shared" si="272"/>
        <v>0</v>
      </c>
      <c r="AT779" s="52" t="b">
        <f t="shared" si="272"/>
        <v>0</v>
      </c>
      <c r="AU779" s="52">
        <f t="shared" si="276"/>
        <v>1</v>
      </c>
      <c r="AW779" s="52" t="b">
        <f t="shared" si="277"/>
        <v>0</v>
      </c>
      <c r="AX779" s="52" t="str">
        <f t="shared" si="278"/>
        <v>Unternehmen</v>
      </c>
      <c r="AY779" s="52" t="b">
        <f t="shared" si="279"/>
        <v>0</v>
      </c>
      <c r="AZ779" s="52" t="str">
        <f t="shared" si="280"/>
        <v>10700</v>
      </c>
      <c r="BA779" s="52" t="str">
        <f>VLOOKUP(A779,'BAT Grundtabelle'!A:U,21,0)</f>
        <v>ja</v>
      </c>
      <c r="BB779" s="52" t="str">
        <f t="shared" si="281"/>
        <v>nein</v>
      </c>
      <c r="BC779" s="52" t="str">
        <f t="shared" si="282"/>
        <v>10700</v>
      </c>
      <c r="BD779" s="52" t="str">
        <f t="shared" si="283"/>
        <v>Großkücheneinrichtungshandel</v>
      </c>
      <c r="BE779" s="52" t="str">
        <f t="shared" si="284"/>
        <v>Unternehmen</v>
      </c>
      <c r="BF779" s="52">
        <f t="shared" si="285"/>
        <v>1</v>
      </c>
    </row>
    <row r="780" spans="1:58" hidden="1" x14ac:dyDescent="0.35">
      <c r="A780" s="107" t="s">
        <v>3119</v>
      </c>
      <c r="B780" s="75" t="s">
        <v>1731</v>
      </c>
      <c r="C780" s="52" t="s">
        <v>3</v>
      </c>
      <c r="D780" s="52" t="s">
        <v>3</v>
      </c>
      <c r="E780" s="52" t="s">
        <v>2</v>
      </c>
      <c r="F780" s="52" t="s">
        <v>2</v>
      </c>
      <c r="G780" s="52" t="s">
        <v>2</v>
      </c>
      <c r="H780" s="52" t="s">
        <v>2</v>
      </c>
      <c r="I780" s="52" t="s">
        <v>3</v>
      </c>
      <c r="J780" s="52">
        <v>1</v>
      </c>
      <c r="K780" s="52" t="s">
        <v>2</v>
      </c>
      <c r="L780" s="52" t="s">
        <v>2</v>
      </c>
      <c r="M780" s="52" t="s">
        <v>2</v>
      </c>
      <c r="N780" s="52" t="s">
        <v>3</v>
      </c>
      <c r="P780" s="52" t="s">
        <v>4</v>
      </c>
      <c r="Q780" s="56" t="str">
        <f t="shared" si="286"/>
        <v>Nein</v>
      </c>
      <c r="R780" s="56" t="str">
        <f t="shared" si="286"/>
        <v>Nein</v>
      </c>
      <c r="S780" s="52" t="str">
        <f t="shared" si="286"/>
        <v>Nein</v>
      </c>
      <c r="T780" s="56" t="str">
        <f t="shared" si="286"/>
        <v>Nein</v>
      </c>
      <c r="U780" s="56" t="str">
        <f t="shared" si="286"/>
        <v>Nein</v>
      </c>
      <c r="V780" s="52" t="str">
        <f t="shared" si="286"/>
        <v>Nein</v>
      </c>
      <c r="W780" s="52" t="str">
        <f t="shared" si="286"/>
        <v>Nein</v>
      </c>
      <c r="X780" s="52" t="str">
        <f t="shared" si="286"/>
        <v>Nein</v>
      </c>
      <c r="Y780" s="58" t="str">
        <f t="shared" si="286"/>
        <v>Nein</v>
      </c>
      <c r="Z780" s="52" t="str">
        <f t="shared" si="286"/>
        <v>Nein</v>
      </c>
      <c r="AA780" s="56" t="str">
        <f t="shared" si="286"/>
        <v>Nein</v>
      </c>
      <c r="AB780" s="52" t="str">
        <f t="shared" si="286"/>
        <v>Nein</v>
      </c>
      <c r="AC780" s="56" t="str">
        <f t="shared" si="286"/>
        <v>Nein</v>
      </c>
      <c r="AD780" s="56" t="str">
        <f t="shared" si="286"/>
        <v>Nein</v>
      </c>
      <c r="AE780" s="52" t="str">
        <f t="shared" si="286"/>
        <v>Nein</v>
      </c>
      <c r="AF780" s="52" t="str">
        <f t="shared" si="286"/>
        <v>Nein</v>
      </c>
      <c r="AG780" s="61" t="str">
        <f>IF(Q780="Ja",VLOOKUP($Q$2,Plausis!A:E,5,0),IF(R780="Ja",VLOOKUP($R$2,Plausis!A:E,5,0),IF(T780="Ja",VLOOKUP($T$2,Plausis!A:E,5,0),IF(U780="Ja",VLOOKUP($U$2,Plausis!A:E,5,0),IF(AA780="Ja",VLOOKUP($AA$2,Plausis!A:E,5,0),IF(AC780="Ja",VLOOKUP($AC$2,Plausis!A:E,5,0),IF(AD780="Ja",VLOOKUP($AD$2,Plausis!A:E,5,0),"")))))))</f>
        <v/>
      </c>
      <c r="AH780" s="52" t="str">
        <f>IF(Y780="Ja",VLOOKUP($Y$2,Plausis!A:E,5,0),"")</f>
        <v/>
      </c>
      <c r="AI780" s="52" t="str">
        <f t="shared" si="273"/>
        <v>Ja</v>
      </c>
      <c r="AJ780" s="52" t="str">
        <f>IF(S780="Ja",VLOOKUP($S$2,Plausis!A:E,5,0),IF(V780="Ja",VLOOKUP($V$2,Plausis!A:E,5,0),IF(X780="Ja",VLOOKUP($X$2,Plausis!A:E,5,0),"")))</f>
        <v/>
      </c>
      <c r="AL780" s="52" t="s">
        <v>2</v>
      </c>
      <c r="AM780" s="114">
        <v>45531</v>
      </c>
      <c r="AN780" s="52" t="s">
        <v>4467</v>
      </c>
      <c r="AO780" s="52" t="str">
        <f>VLOOKUP(B780,'BAT Grundtabelle'!B:T,19,0)</f>
        <v>ja</v>
      </c>
      <c r="AP780" s="105" t="str">
        <f t="shared" si="274"/>
        <v>10701</v>
      </c>
      <c r="AQ780" s="52" t="str">
        <f t="shared" si="275"/>
        <v>Großmarkt</v>
      </c>
      <c r="AR780" s="52" t="b">
        <f t="shared" si="272"/>
        <v>0</v>
      </c>
      <c r="AS780" s="52" t="b">
        <f t="shared" si="272"/>
        <v>0</v>
      </c>
      <c r="AT780" s="52" t="b">
        <f t="shared" si="272"/>
        <v>0</v>
      </c>
      <c r="AU780" s="52">
        <f t="shared" si="276"/>
        <v>1</v>
      </c>
      <c r="AW780" s="52" t="b">
        <f t="shared" si="277"/>
        <v>0</v>
      </c>
      <c r="AX780" s="52" t="str">
        <f t="shared" si="278"/>
        <v>Unternehmen</v>
      </c>
      <c r="AY780" s="52" t="b">
        <f t="shared" si="279"/>
        <v>0</v>
      </c>
      <c r="AZ780" s="52" t="str">
        <f t="shared" si="280"/>
        <v>10701</v>
      </c>
      <c r="BA780" s="52" t="str">
        <f>VLOOKUP(A780,'BAT Grundtabelle'!A:U,21,0)</f>
        <v>ja</v>
      </c>
      <c r="BB780" s="52" t="str">
        <f t="shared" si="281"/>
        <v>nein</v>
      </c>
      <c r="BC780" s="52" t="str">
        <f t="shared" si="282"/>
        <v>10701</v>
      </c>
      <c r="BD780" s="52" t="str">
        <f t="shared" si="283"/>
        <v>Großmarkt</v>
      </c>
      <c r="BE780" s="52" t="str">
        <f t="shared" si="284"/>
        <v>Unternehmen</v>
      </c>
      <c r="BF780" s="52">
        <f t="shared" si="285"/>
        <v>1</v>
      </c>
    </row>
    <row r="781" spans="1:58" hidden="1" x14ac:dyDescent="0.35">
      <c r="A781" s="107" t="s">
        <v>3120</v>
      </c>
      <c r="B781" s="75" t="s">
        <v>1084</v>
      </c>
      <c r="C781" s="52" t="s">
        <v>3</v>
      </c>
      <c r="D781" s="52" t="s">
        <v>3</v>
      </c>
      <c r="E781" s="52" t="s">
        <v>2</v>
      </c>
      <c r="F781" s="52" t="s">
        <v>2</v>
      </c>
      <c r="G781" s="52" t="s">
        <v>2</v>
      </c>
      <c r="H781" s="52" t="s">
        <v>2</v>
      </c>
      <c r="I781" s="52" t="s">
        <v>3</v>
      </c>
      <c r="J781" s="52">
        <v>3</v>
      </c>
      <c r="K781" s="52" t="s">
        <v>2</v>
      </c>
      <c r="L781" s="52" t="s">
        <v>2</v>
      </c>
      <c r="M781" s="52" t="s">
        <v>2</v>
      </c>
      <c r="N781" s="52" t="s">
        <v>3</v>
      </c>
      <c r="P781" s="52" t="s">
        <v>4</v>
      </c>
      <c r="Q781" s="56" t="str">
        <f t="shared" si="286"/>
        <v>Nein</v>
      </c>
      <c r="R781" s="56" t="str">
        <f t="shared" si="286"/>
        <v>Nein</v>
      </c>
      <c r="S781" s="52" t="str">
        <f t="shared" si="286"/>
        <v>Nein</v>
      </c>
      <c r="T781" s="56" t="str">
        <f t="shared" si="286"/>
        <v>Nein</v>
      </c>
      <c r="U781" s="56" t="str">
        <f t="shared" si="286"/>
        <v>Nein</v>
      </c>
      <c r="V781" s="52" t="str">
        <f t="shared" si="286"/>
        <v>Nein</v>
      </c>
      <c r="W781" s="52" t="str">
        <f t="shared" si="286"/>
        <v>Nein</v>
      </c>
      <c r="X781" s="52" t="str">
        <f t="shared" si="286"/>
        <v>Nein</v>
      </c>
      <c r="Y781" s="58" t="str">
        <f t="shared" si="286"/>
        <v>Nein</v>
      </c>
      <c r="Z781" s="52" t="str">
        <f t="shared" si="286"/>
        <v>Nein</v>
      </c>
      <c r="AA781" s="56" t="str">
        <f t="shared" si="286"/>
        <v>Nein</v>
      </c>
      <c r="AB781" s="52" t="str">
        <f t="shared" si="286"/>
        <v>Nein</v>
      </c>
      <c r="AC781" s="56" t="str">
        <f t="shared" si="286"/>
        <v>Nein</v>
      </c>
      <c r="AD781" s="56" t="str">
        <f t="shared" si="286"/>
        <v>Nein</v>
      </c>
      <c r="AE781" s="52" t="str">
        <f t="shared" si="286"/>
        <v>Nein</v>
      </c>
      <c r="AF781" s="52" t="str">
        <f t="shared" si="286"/>
        <v>Nein</v>
      </c>
      <c r="AG781" s="61" t="str">
        <f>IF(Q781="Ja",VLOOKUP($Q$2,Plausis!A:E,5,0),IF(R781="Ja",VLOOKUP($R$2,Plausis!A:E,5,0),IF(T781="Ja",VLOOKUP($T$2,Plausis!A:E,5,0),IF(U781="Ja",VLOOKUP($U$2,Plausis!A:E,5,0),IF(AA781="Ja",VLOOKUP($AA$2,Plausis!A:E,5,0),IF(AC781="Ja",VLOOKUP($AC$2,Plausis!A:E,5,0),IF(AD781="Ja",VLOOKUP($AD$2,Plausis!A:E,5,0),"")))))))</f>
        <v/>
      </c>
      <c r="AH781" s="52" t="str">
        <f>IF(Y781="Ja",VLOOKUP($Y$2,Plausis!A:E,5,0),"")</f>
        <v/>
      </c>
      <c r="AI781" s="52" t="str">
        <f t="shared" si="273"/>
        <v>Ja</v>
      </c>
      <c r="AJ781" s="52" t="str">
        <f>IF(S781="Ja",VLOOKUP($S$2,Plausis!A:E,5,0),IF(V781="Ja",VLOOKUP($V$2,Plausis!A:E,5,0),IF(X781="Ja",VLOOKUP($X$2,Plausis!A:E,5,0),"")))</f>
        <v/>
      </c>
      <c r="AL781" s="52" t="s">
        <v>2</v>
      </c>
      <c r="AM781" s="114">
        <v>45531</v>
      </c>
      <c r="AN781" s="52" t="s">
        <v>4467</v>
      </c>
      <c r="AO781" s="52" t="str">
        <f>VLOOKUP(B781,'BAT Grundtabelle'!B:T,19,0)</f>
        <v>ja</v>
      </c>
      <c r="AP781" s="105" t="str">
        <f t="shared" si="274"/>
        <v>10702</v>
      </c>
      <c r="AQ781" s="52" t="str">
        <f t="shared" si="275"/>
        <v>Großschlachterei</v>
      </c>
      <c r="AR781" s="52" t="b">
        <f t="shared" si="272"/>
        <v>0</v>
      </c>
      <c r="AS781" s="52" t="b">
        <f t="shared" si="272"/>
        <v>0</v>
      </c>
      <c r="AT781" s="52" t="b">
        <f t="shared" si="272"/>
        <v>0</v>
      </c>
      <c r="AU781" s="52">
        <f t="shared" si="276"/>
        <v>3</v>
      </c>
      <c r="AW781" s="52" t="b">
        <f t="shared" si="277"/>
        <v>0</v>
      </c>
      <c r="AX781" s="52" t="str">
        <f t="shared" si="278"/>
        <v>Unternehmen</v>
      </c>
      <c r="AY781" s="52" t="b">
        <f t="shared" si="279"/>
        <v>0</v>
      </c>
      <c r="AZ781" s="52" t="str">
        <f t="shared" si="280"/>
        <v>10702</v>
      </c>
      <c r="BA781" s="52" t="str">
        <f>VLOOKUP(A781,'BAT Grundtabelle'!A:U,21,0)</f>
        <v>ja</v>
      </c>
      <c r="BB781" s="52" t="str">
        <f t="shared" si="281"/>
        <v>nein</v>
      </c>
      <c r="BC781" s="52" t="str">
        <f t="shared" si="282"/>
        <v>10702</v>
      </c>
      <c r="BD781" s="52" t="str">
        <f t="shared" si="283"/>
        <v>Großschlachterei</v>
      </c>
      <c r="BE781" s="52" t="str">
        <f t="shared" si="284"/>
        <v>Unternehmen</v>
      </c>
      <c r="BF781" s="52">
        <f t="shared" si="285"/>
        <v>3</v>
      </c>
    </row>
    <row r="782" spans="1:58" hidden="1" x14ac:dyDescent="0.35">
      <c r="A782" s="107" t="s">
        <v>3121</v>
      </c>
      <c r="B782" s="75" t="s">
        <v>1060</v>
      </c>
      <c r="C782" s="52" t="s">
        <v>3</v>
      </c>
      <c r="D782" s="52" t="s">
        <v>3</v>
      </c>
      <c r="E782" s="52" t="s">
        <v>2</v>
      </c>
      <c r="F782" s="52" t="s">
        <v>2</v>
      </c>
      <c r="G782" s="52" t="s">
        <v>2</v>
      </c>
      <c r="H782" s="52" t="s">
        <v>2</v>
      </c>
      <c r="I782" s="52" t="s">
        <v>3</v>
      </c>
      <c r="J782" s="52">
        <v>4</v>
      </c>
      <c r="K782" s="52" t="s">
        <v>2</v>
      </c>
      <c r="L782" s="52" t="s">
        <v>2</v>
      </c>
      <c r="M782" s="52" t="s">
        <v>2</v>
      </c>
      <c r="N782" s="52" t="s">
        <v>3</v>
      </c>
      <c r="O782" s="52" t="s">
        <v>2412</v>
      </c>
      <c r="P782" s="52">
        <v>1195</v>
      </c>
      <c r="Q782" s="56" t="str">
        <f t="shared" si="286"/>
        <v>Nein</v>
      </c>
      <c r="R782" s="56" t="str">
        <f t="shared" si="286"/>
        <v>Nein</v>
      </c>
      <c r="S782" s="52" t="str">
        <f t="shared" si="286"/>
        <v>Nein</v>
      </c>
      <c r="T782" s="56" t="str">
        <f t="shared" si="286"/>
        <v>Nein</v>
      </c>
      <c r="U782" s="56" t="str">
        <f t="shared" si="286"/>
        <v>Nein</v>
      </c>
      <c r="V782" s="52" t="str">
        <f t="shared" si="286"/>
        <v>Nein</v>
      </c>
      <c r="W782" s="52" t="str">
        <f t="shared" si="286"/>
        <v>Nein</v>
      </c>
      <c r="X782" s="52" t="str">
        <f t="shared" si="286"/>
        <v>Nein</v>
      </c>
      <c r="Y782" s="58" t="str">
        <f t="shared" si="286"/>
        <v>Nein</v>
      </c>
      <c r="Z782" s="52" t="str">
        <f t="shared" si="286"/>
        <v>Nein</v>
      </c>
      <c r="AA782" s="56" t="str">
        <f t="shared" si="286"/>
        <v>Nein</v>
      </c>
      <c r="AB782" s="52" t="str">
        <f t="shared" si="286"/>
        <v>Ja</v>
      </c>
      <c r="AC782" s="56" t="str">
        <f t="shared" si="286"/>
        <v>Nein</v>
      </c>
      <c r="AD782" s="56" t="str">
        <f t="shared" si="286"/>
        <v>Nein</v>
      </c>
      <c r="AE782" s="52" t="str">
        <f t="shared" si="286"/>
        <v>Nein</v>
      </c>
      <c r="AF782" s="52" t="str">
        <f t="shared" si="286"/>
        <v>Nein</v>
      </c>
      <c r="AG782" s="61" t="str">
        <f>IF(Q782="Ja",VLOOKUP($Q$2,Plausis!A:E,5,0),IF(R782="Ja",VLOOKUP($R$2,Plausis!A:E,5,0),IF(T782="Ja",VLOOKUP($T$2,Plausis!A:E,5,0),IF(U782="Ja",VLOOKUP($U$2,Plausis!A:E,5,0),IF(AA782="Ja",VLOOKUP($AA$2,Plausis!A:E,5,0),IF(AC782="Ja",VLOOKUP($AC$2,Plausis!A:E,5,0),IF(AD782="Ja",VLOOKUP($AD$2,Plausis!A:E,5,0),"")))))))</f>
        <v/>
      </c>
      <c r="AH782" s="52" t="str">
        <f>IF(Y782="Ja",VLOOKUP($Y$2,Plausis!A:E,5,0),"")</f>
        <v/>
      </c>
      <c r="AI782" s="52" t="str">
        <f t="shared" si="273"/>
        <v>Ja</v>
      </c>
      <c r="AJ782" s="52" t="str">
        <f>IF(S782="Ja",VLOOKUP($S$2,Plausis!A:E,5,0),IF(V782="Ja",VLOOKUP($V$2,Plausis!A:E,5,0),IF(X782="Ja",VLOOKUP($X$2,Plausis!A:E,5,0),"")))</f>
        <v/>
      </c>
      <c r="AL782" s="52" t="s">
        <v>2</v>
      </c>
      <c r="AM782" s="114">
        <v>45531</v>
      </c>
      <c r="AN782" s="52" t="s">
        <v>4467</v>
      </c>
      <c r="AO782" s="52" t="str">
        <f>VLOOKUP(B782,'BAT Grundtabelle'!B:T,19,0)</f>
        <v>ja</v>
      </c>
      <c r="AP782" s="105" t="str">
        <f t="shared" si="274"/>
        <v>10703</v>
      </c>
      <c r="AQ782" s="52" t="str">
        <f t="shared" si="275"/>
        <v>Grundstücksmaklerbüro</v>
      </c>
      <c r="AR782" s="52" t="b">
        <f t="shared" si="272"/>
        <v>0</v>
      </c>
      <c r="AS782" s="52" t="b">
        <f t="shared" si="272"/>
        <v>0</v>
      </c>
      <c r="AT782" s="52" t="b">
        <f t="shared" si="272"/>
        <v>0</v>
      </c>
      <c r="AU782" s="52">
        <f t="shared" si="276"/>
        <v>4</v>
      </c>
      <c r="AW782" s="52" t="b">
        <f t="shared" si="277"/>
        <v>0</v>
      </c>
      <c r="AX782" s="52" t="str">
        <f t="shared" si="278"/>
        <v>Unternehmen</v>
      </c>
      <c r="AY782" s="52" t="b">
        <f t="shared" si="279"/>
        <v>0</v>
      </c>
      <c r="AZ782" s="52" t="str">
        <f t="shared" si="280"/>
        <v>10703</v>
      </c>
      <c r="BA782" s="52" t="str">
        <f>VLOOKUP(A782,'BAT Grundtabelle'!A:U,21,0)</f>
        <v>ja</v>
      </c>
      <c r="BB782" s="52" t="str">
        <f t="shared" si="281"/>
        <v>nein</v>
      </c>
      <c r="BC782" s="52" t="str">
        <f t="shared" si="282"/>
        <v>10703</v>
      </c>
      <c r="BD782" s="52" t="str">
        <f t="shared" si="283"/>
        <v>Grundstücksmaklerbüro</v>
      </c>
      <c r="BE782" s="52" t="str">
        <f t="shared" si="284"/>
        <v>Unternehmen</v>
      </c>
      <c r="BF782" s="52">
        <f t="shared" si="285"/>
        <v>4</v>
      </c>
    </row>
    <row r="783" spans="1:58" hidden="1" x14ac:dyDescent="0.35">
      <c r="A783" s="107" t="s">
        <v>3122</v>
      </c>
      <c r="B783" s="75" t="s">
        <v>1457</v>
      </c>
      <c r="C783" s="52" t="s">
        <v>3</v>
      </c>
      <c r="D783" s="52" t="s">
        <v>3</v>
      </c>
      <c r="E783" s="52" t="s">
        <v>2</v>
      </c>
      <c r="F783" s="52" t="s">
        <v>2</v>
      </c>
      <c r="G783" s="52" t="s">
        <v>2</v>
      </c>
      <c r="H783" s="52" t="s">
        <v>2</v>
      </c>
      <c r="I783" s="52" t="s">
        <v>3</v>
      </c>
      <c r="J783" s="52">
        <v>3</v>
      </c>
      <c r="K783" s="52" t="s">
        <v>2</v>
      </c>
      <c r="L783" s="52" t="s">
        <v>2</v>
      </c>
      <c r="M783" s="52" t="s">
        <v>2</v>
      </c>
      <c r="N783" s="52" t="s">
        <v>3</v>
      </c>
      <c r="P783" s="52" t="s">
        <v>57</v>
      </c>
      <c r="Q783" s="52" t="str">
        <f t="shared" ref="Q783:AF792" si="287">IF(ISERROR(FIND(Q$2,$P783,1)),"Nein","Ja")</f>
        <v>Nein</v>
      </c>
      <c r="R783" s="52" t="str">
        <f t="shared" si="287"/>
        <v>Nein</v>
      </c>
      <c r="S783" s="52" t="str">
        <f t="shared" si="287"/>
        <v>Nein</v>
      </c>
      <c r="T783" s="52" t="str">
        <f t="shared" si="287"/>
        <v>Ja</v>
      </c>
      <c r="U783" s="52" t="str">
        <f t="shared" si="287"/>
        <v>Nein</v>
      </c>
      <c r="V783" s="52" t="str">
        <f t="shared" si="287"/>
        <v>Nein</v>
      </c>
      <c r="W783" s="52" t="str">
        <f t="shared" si="287"/>
        <v>Nein</v>
      </c>
      <c r="X783" s="52" t="str">
        <f t="shared" si="287"/>
        <v>Ja</v>
      </c>
      <c r="Y783" s="52" t="str">
        <f t="shared" si="287"/>
        <v>Nein</v>
      </c>
      <c r="Z783" s="52" t="str">
        <f t="shared" si="287"/>
        <v>Nein</v>
      </c>
      <c r="AA783" s="52" t="str">
        <f t="shared" si="287"/>
        <v>Nein</v>
      </c>
      <c r="AB783" s="52" t="str">
        <f t="shared" si="287"/>
        <v>Nein</v>
      </c>
      <c r="AC783" s="52" t="str">
        <f t="shared" si="287"/>
        <v>Nein</v>
      </c>
      <c r="AD783" s="52" t="str">
        <f t="shared" si="287"/>
        <v>Nein</v>
      </c>
      <c r="AE783" s="52" t="str">
        <f t="shared" si="287"/>
        <v>Nein</v>
      </c>
      <c r="AF783" s="52" t="str">
        <f t="shared" si="287"/>
        <v>Nein</v>
      </c>
      <c r="AG783" s="61" t="str">
        <f>IF(Q783="Ja",VLOOKUP($Q$2,Plausis!A:E,5,0),IF(R783="Ja",VLOOKUP($R$2,Plausis!A:E,5,0),IF(T783="Ja",VLOOKUP($T$2,Plausis!A:E,5,0),IF(U783="Ja",VLOOKUP($U$2,Plausis!A:E,5,0),IF(AA783="Ja",VLOOKUP($AA$2,Plausis!A:E,5,0),IF(AC783="Ja",VLOOKUP($AC$2,Plausis!A:E,5,0),IF(AD783="Ja",VLOOKUP($AD$2,Plausis!A:E,5,0),"")))))))</f>
        <v>Dieser Betrieb ist nur im Komfort-RS ohne ergänzenden Spezial-Straf-RS versicherbar.</v>
      </c>
      <c r="AH783" s="52" t="str">
        <f>IF(Y783="Ja",VLOOKUP($Y$2,Plausis!A:E,5,0),"")</f>
        <v/>
      </c>
      <c r="AI783" s="52" t="str">
        <f t="shared" si="273"/>
        <v>Nein</v>
      </c>
      <c r="AJ783" s="52" t="str">
        <f>IF(S783="Ja",VLOOKUP($S$2,Plausis!A:E,5,0),IF(V783="Ja",VLOOKUP($V$2,Plausis!A:E,5,0),IF(X783="Ja",VLOOKUP($X$2,Plausis!A:E,5,0),"")))</f>
        <v>Dieser Betrieb kann nur ohne ergänzenden Spezial-Straf-RS versichert werden.</v>
      </c>
      <c r="AL783" s="52" t="s">
        <v>2</v>
      </c>
      <c r="AM783" s="114">
        <v>45531</v>
      </c>
      <c r="AN783" s="52" t="s">
        <v>4467</v>
      </c>
      <c r="AO783" s="52" t="str">
        <f>VLOOKUP(B783,'BAT Grundtabelle'!B:T,19,0)</f>
        <v>ja</v>
      </c>
      <c r="AP783" s="105" t="str">
        <f t="shared" si="274"/>
        <v>10704</v>
      </c>
      <c r="AQ783" s="52" t="str">
        <f t="shared" si="275"/>
        <v>Gummi-Isolierwarenhersteller</v>
      </c>
      <c r="AR783" s="52" t="b">
        <f t="shared" ref="AR783:AT802" si="288">IF(ISERROR(FIND(AR$1,$P783,1)),FALSE,TRUE)</f>
        <v>0</v>
      </c>
      <c r="AS783" s="52" t="b">
        <f t="shared" si="288"/>
        <v>0</v>
      </c>
      <c r="AT783" s="52" t="b">
        <f t="shared" si="288"/>
        <v>0</v>
      </c>
      <c r="AU783" s="52">
        <f t="shared" si="276"/>
        <v>3</v>
      </c>
      <c r="AW783" s="52" t="b">
        <f t="shared" si="277"/>
        <v>0</v>
      </c>
      <c r="AX783" s="52" t="str">
        <f t="shared" si="278"/>
        <v>Unternehmen</v>
      </c>
      <c r="AY783" s="52" t="b">
        <f t="shared" si="279"/>
        <v>0</v>
      </c>
      <c r="AZ783" s="52" t="str">
        <f t="shared" si="280"/>
        <v>10704</v>
      </c>
      <c r="BA783" s="52" t="str">
        <f>VLOOKUP(A783,'BAT Grundtabelle'!A:U,21,0)</f>
        <v>ja</v>
      </c>
      <c r="BB783" s="52" t="str">
        <f t="shared" si="281"/>
        <v>nein</v>
      </c>
      <c r="BC783" s="52" t="str">
        <f t="shared" si="282"/>
        <v>10704</v>
      </c>
      <c r="BD783" s="52" t="str">
        <f t="shared" si="283"/>
        <v>Gummi-Isolierwarenhersteller</v>
      </c>
      <c r="BE783" s="52" t="str">
        <f t="shared" si="284"/>
        <v>Unternehmen</v>
      </c>
      <c r="BF783" s="52">
        <f t="shared" si="285"/>
        <v>3</v>
      </c>
    </row>
    <row r="784" spans="1:58" hidden="1" x14ac:dyDescent="0.35">
      <c r="A784" s="107" t="s">
        <v>43</v>
      </c>
      <c r="B784" s="75" t="s">
        <v>42</v>
      </c>
      <c r="C784" s="52" t="s">
        <v>3</v>
      </c>
      <c r="D784" s="52" t="s">
        <v>3</v>
      </c>
      <c r="E784" s="52" t="s">
        <v>2</v>
      </c>
      <c r="F784" s="52" t="s">
        <v>2</v>
      </c>
      <c r="G784" s="52" t="s">
        <v>2</v>
      </c>
      <c r="H784" s="52" t="s">
        <v>2</v>
      </c>
      <c r="I784" s="52" t="s">
        <v>3</v>
      </c>
      <c r="J784" s="52">
        <v>2</v>
      </c>
      <c r="K784" s="52" t="s">
        <v>2</v>
      </c>
      <c r="L784" s="52" t="s">
        <v>2</v>
      </c>
      <c r="M784" s="52" t="s">
        <v>2</v>
      </c>
      <c r="N784" s="52" t="s">
        <v>3</v>
      </c>
      <c r="P784" s="52" t="s">
        <v>4</v>
      </c>
      <c r="Q784" s="52" t="str">
        <f t="shared" si="287"/>
        <v>Nein</v>
      </c>
      <c r="R784" s="52" t="str">
        <f t="shared" si="287"/>
        <v>Nein</v>
      </c>
      <c r="S784" s="52" t="str">
        <f t="shared" si="287"/>
        <v>Nein</v>
      </c>
      <c r="T784" s="52" t="str">
        <f t="shared" si="287"/>
        <v>Nein</v>
      </c>
      <c r="U784" s="52" t="str">
        <f t="shared" si="287"/>
        <v>Nein</v>
      </c>
      <c r="V784" s="52" t="str">
        <f t="shared" si="287"/>
        <v>Nein</v>
      </c>
      <c r="W784" s="52" t="str">
        <f t="shared" si="287"/>
        <v>Nein</v>
      </c>
      <c r="X784" s="52" t="str">
        <f t="shared" si="287"/>
        <v>Nein</v>
      </c>
      <c r="Y784" s="52" t="str">
        <f t="shared" si="287"/>
        <v>Nein</v>
      </c>
      <c r="Z784" s="52" t="str">
        <f t="shared" si="287"/>
        <v>Nein</v>
      </c>
      <c r="AA784" s="52" t="str">
        <f t="shared" si="287"/>
        <v>Nein</v>
      </c>
      <c r="AB784" s="52" t="str">
        <f t="shared" si="287"/>
        <v>Nein</v>
      </c>
      <c r="AC784" s="52" t="str">
        <f t="shared" si="287"/>
        <v>Nein</v>
      </c>
      <c r="AD784" s="52" t="str">
        <f t="shared" si="287"/>
        <v>Nein</v>
      </c>
      <c r="AE784" s="52" t="str">
        <f t="shared" si="287"/>
        <v>Nein</v>
      </c>
      <c r="AF784" s="52" t="str">
        <f t="shared" si="287"/>
        <v>Nein</v>
      </c>
      <c r="AG784" s="61" t="str">
        <f>IF(Q784="Ja",VLOOKUP($Q$2,Plausis!A:E,5,0),IF(R784="Ja",VLOOKUP($R$2,Plausis!A:E,5,0),IF(T784="Ja",VLOOKUP($T$2,Plausis!A:E,5,0),IF(U784="Ja",VLOOKUP($U$2,Plausis!A:E,5,0),IF(AA784="Ja",VLOOKUP($AA$2,Plausis!A:E,5,0),IF(AC784="Ja",VLOOKUP($AC$2,Plausis!A:E,5,0),IF(AD784="Ja",VLOOKUP($AD$2,Plausis!A:E,5,0),"")))))))</f>
        <v/>
      </c>
      <c r="AH784" s="52" t="str">
        <f>IF(Y784="Ja",VLOOKUP($Y$2,Plausis!A:E,5,0),"")</f>
        <v/>
      </c>
      <c r="AI784" s="52" t="str">
        <f t="shared" si="273"/>
        <v>Ja</v>
      </c>
      <c r="AJ784" s="52" t="str">
        <f>IF(S784="Ja",VLOOKUP($S$2,Plausis!A:E,5,0),IF(V784="Ja",VLOOKUP($V$2,Plausis!A:E,5,0),IF(X784="Ja",VLOOKUP($X$2,Plausis!A:E,5,0),"")))</f>
        <v/>
      </c>
      <c r="AL784" s="52" t="s">
        <v>2</v>
      </c>
      <c r="AM784" s="114">
        <v>45531</v>
      </c>
      <c r="AN784" s="52" t="s">
        <v>4467</v>
      </c>
      <c r="AO784" s="52" t="str">
        <f>VLOOKUP(B784,'BAT Grundtabelle'!B:T,19,0)</f>
        <v>ja</v>
      </c>
      <c r="AP784" s="105" t="str">
        <f t="shared" si="274"/>
        <v>2418</v>
      </c>
      <c r="AQ784" s="52" t="str">
        <f t="shared" si="275"/>
        <v>Gummiverarbeitung</v>
      </c>
      <c r="AR784" s="52" t="b">
        <f t="shared" si="288"/>
        <v>0</v>
      </c>
      <c r="AS784" s="52" t="b">
        <f t="shared" si="288"/>
        <v>0</v>
      </c>
      <c r="AT784" s="52" t="b">
        <f t="shared" si="288"/>
        <v>0</v>
      </c>
      <c r="AU784" s="52">
        <f t="shared" si="276"/>
        <v>2</v>
      </c>
      <c r="AW784" s="52" t="b">
        <f t="shared" si="277"/>
        <v>0</v>
      </c>
      <c r="AX784" s="52" t="str">
        <f t="shared" si="278"/>
        <v>Unternehmen</v>
      </c>
      <c r="AY784" s="52" t="b">
        <f t="shared" si="279"/>
        <v>0</v>
      </c>
      <c r="AZ784" s="52" t="str">
        <f t="shared" si="280"/>
        <v>2418</v>
      </c>
      <c r="BA784" s="52" t="str">
        <f>VLOOKUP(A784,'BAT Grundtabelle'!A:U,21,0)</f>
        <v>ja</v>
      </c>
      <c r="BB784" s="52" t="str">
        <f t="shared" si="281"/>
        <v>nein</v>
      </c>
      <c r="BC784" s="52" t="str">
        <f t="shared" si="282"/>
        <v>2418</v>
      </c>
      <c r="BD784" s="52" t="str">
        <f t="shared" si="283"/>
        <v>Gummiverarbeitung</v>
      </c>
      <c r="BE784" s="52" t="str">
        <f t="shared" si="284"/>
        <v>Unternehmen</v>
      </c>
      <c r="BF784" s="52">
        <f t="shared" si="285"/>
        <v>2</v>
      </c>
    </row>
    <row r="785" spans="1:58" hidden="1" x14ac:dyDescent="0.35">
      <c r="A785" s="107" t="s">
        <v>3123</v>
      </c>
      <c r="B785" s="75" t="s">
        <v>760</v>
      </c>
      <c r="C785" s="52" t="s">
        <v>3</v>
      </c>
      <c r="D785" s="52" t="s">
        <v>3</v>
      </c>
      <c r="E785" s="52" t="s">
        <v>2</v>
      </c>
      <c r="F785" s="52" t="s">
        <v>2</v>
      </c>
      <c r="G785" s="52" t="s">
        <v>2</v>
      </c>
      <c r="H785" s="52" t="s">
        <v>2</v>
      </c>
      <c r="I785" s="52" t="s">
        <v>3</v>
      </c>
      <c r="J785" s="52">
        <v>1</v>
      </c>
      <c r="K785" s="52" t="s">
        <v>2</v>
      </c>
      <c r="L785" s="52" t="s">
        <v>2</v>
      </c>
      <c r="M785" s="52" t="s">
        <v>2</v>
      </c>
      <c r="N785" s="52" t="s">
        <v>3</v>
      </c>
      <c r="P785" s="52" t="s">
        <v>57</v>
      </c>
      <c r="Q785" s="56" t="str">
        <f t="shared" si="287"/>
        <v>Nein</v>
      </c>
      <c r="R785" s="56" t="str">
        <f t="shared" si="287"/>
        <v>Nein</v>
      </c>
      <c r="S785" s="52" t="str">
        <f t="shared" si="287"/>
        <v>Nein</v>
      </c>
      <c r="T785" s="56" t="str">
        <f t="shared" si="287"/>
        <v>Ja</v>
      </c>
      <c r="U785" s="56" t="str">
        <f t="shared" si="287"/>
        <v>Nein</v>
      </c>
      <c r="V785" s="52" t="str">
        <f t="shared" si="287"/>
        <v>Nein</v>
      </c>
      <c r="W785" s="52" t="str">
        <f t="shared" si="287"/>
        <v>Nein</v>
      </c>
      <c r="X785" s="52" t="str">
        <f t="shared" si="287"/>
        <v>Ja</v>
      </c>
      <c r="Y785" s="58" t="str">
        <f t="shared" si="287"/>
        <v>Nein</v>
      </c>
      <c r="Z785" s="52" t="str">
        <f t="shared" si="287"/>
        <v>Nein</v>
      </c>
      <c r="AA785" s="56" t="str">
        <f t="shared" si="287"/>
        <v>Nein</v>
      </c>
      <c r="AB785" s="52" t="str">
        <f t="shared" si="287"/>
        <v>Nein</v>
      </c>
      <c r="AC785" s="56" t="str">
        <f t="shared" si="287"/>
        <v>Nein</v>
      </c>
      <c r="AD785" s="56" t="str">
        <f t="shared" si="287"/>
        <v>Nein</v>
      </c>
      <c r="AE785" s="52" t="str">
        <f t="shared" si="287"/>
        <v>Nein</v>
      </c>
      <c r="AF785" s="52" t="str">
        <f t="shared" si="287"/>
        <v>Nein</v>
      </c>
      <c r="AG785" s="61" t="str">
        <f>IF(Q785="Ja",VLOOKUP($Q$2,Plausis!A:E,5,0),IF(R785="Ja",VLOOKUP($R$2,Plausis!A:E,5,0),IF(T785="Ja",VLOOKUP($T$2,Plausis!A:E,5,0),IF(U785="Ja",VLOOKUP($U$2,Plausis!A:E,5,0),IF(AA785="Ja",VLOOKUP($AA$2,Plausis!A:E,5,0),IF(AC785="Ja",VLOOKUP($AC$2,Plausis!A:E,5,0),IF(AD785="Ja",VLOOKUP($AD$2,Plausis!A:E,5,0),"")))))))</f>
        <v>Dieser Betrieb ist nur im Komfort-RS ohne ergänzenden Spezial-Straf-RS versicherbar.</v>
      </c>
      <c r="AH785" s="52" t="str">
        <f>IF(Y785="Ja",VLOOKUP($Y$2,Plausis!A:E,5,0),"")</f>
        <v/>
      </c>
      <c r="AI785" s="52" t="str">
        <f t="shared" si="273"/>
        <v>Nein</v>
      </c>
      <c r="AJ785" s="52" t="str">
        <f>IF(S785="Ja",VLOOKUP($S$2,Plausis!A:E,5,0),IF(V785="Ja",VLOOKUP($V$2,Plausis!A:E,5,0),IF(X785="Ja",VLOOKUP($X$2,Plausis!A:E,5,0),"")))</f>
        <v>Dieser Betrieb kann nur ohne ergänzenden Spezial-Straf-RS versichert werden.</v>
      </c>
      <c r="AL785" s="52" t="s">
        <v>2</v>
      </c>
      <c r="AM785" s="114">
        <v>45531</v>
      </c>
      <c r="AN785" s="52" t="s">
        <v>4467</v>
      </c>
      <c r="AO785" s="52" t="str">
        <f>VLOOKUP(B785,'BAT Grundtabelle'!B:T,19,0)</f>
        <v>ja</v>
      </c>
      <c r="AP785" s="105" t="str">
        <f t="shared" si="274"/>
        <v>10705</v>
      </c>
      <c r="AQ785" s="52" t="str">
        <f t="shared" si="275"/>
        <v>Gummiwarenhandel (ohne Waren aus Schaumgummi)</v>
      </c>
      <c r="AR785" s="52" t="b">
        <f t="shared" si="288"/>
        <v>0</v>
      </c>
      <c r="AS785" s="52" t="b">
        <f t="shared" si="288"/>
        <v>0</v>
      </c>
      <c r="AT785" s="52" t="b">
        <f t="shared" si="288"/>
        <v>0</v>
      </c>
      <c r="AU785" s="52">
        <f t="shared" si="276"/>
        <v>1</v>
      </c>
      <c r="AW785" s="52" t="b">
        <f t="shared" si="277"/>
        <v>0</v>
      </c>
      <c r="AX785" s="52" t="str">
        <f t="shared" si="278"/>
        <v>Unternehmen</v>
      </c>
      <c r="AY785" s="52" t="b">
        <f t="shared" si="279"/>
        <v>0</v>
      </c>
      <c r="AZ785" s="52" t="str">
        <f t="shared" si="280"/>
        <v>10705</v>
      </c>
      <c r="BA785" s="52" t="str">
        <f>VLOOKUP(A785,'BAT Grundtabelle'!A:U,21,0)</f>
        <v>ja</v>
      </c>
      <c r="BB785" s="52" t="str">
        <f t="shared" si="281"/>
        <v>nein</v>
      </c>
      <c r="BC785" s="52" t="str">
        <f t="shared" si="282"/>
        <v>10705</v>
      </c>
      <c r="BD785" s="52" t="str">
        <f t="shared" si="283"/>
        <v>Gummiwarenhandel (ohne Waren aus Schaumgummi)</v>
      </c>
      <c r="BE785" s="52" t="str">
        <f t="shared" si="284"/>
        <v>Unternehmen</v>
      </c>
      <c r="BF785" s="52">
        <f t="shared" si="285"/>
        <v>1</v>
      </c>
    </row>
    <row r="786" spans="1:58" hidden="1" x14ac:dyDescent="0.35">
      <c r="A786" s="107" t="s">
        <v>2245</v>
      </c>
      <c r="B786" s="75" t="s">
        <v>2244</v>
      </c>
      <c r="C786" s="52" t="s">
        <v>3</v>
      </c>
      <c r="D786" s="52" t="s">
        <v>3</v>
      </c>
      <c r="E786" s="52" t="s">
        <v>2</v>
      </c>
      <c r="F786" s="52" t="s">
        <v>2</v>
      </c>
      <c r="G786" s="52" t="s">
        <v>2</v>
      </c>
      <c r="H786" s="52" t="s">
        <v>2</v>
      </c>
      <c r="I786" s="52" t="s">
        <v>3</v>
      </c>
      <c r="J786" s="52">
        <v>3</v>
      </c>
      <c r="K786" s="52" t="s">
        <v>2</v>
      </c>
      <c r="L786" s="52" t="s">
        <v>2</v>
      </c>
      <c r="M786" s="52" t="s">
        <v>2</v>
      </c>
      <c r="N786" s="52" t="s">
        <v>3</v>
      </c>
      <c r="P786" s="52" t="s">
        <v>57</v>
      </c>
      <c r="Q786" s="56" t="str">
        <f t="shared" si="287"/>
        <v>Nein</v>
      </c>
      <c r="R786" s="56" t="str">
        <f t="shared" si="287"/>
        <v>Nein</v>
      </c>
      <c r="S786" s="52" t="str">
        <f t="shared" si="287"/>
        <v>Nein</v>
      </c>
      <c r="T786" s="56" t="str">
        <f t="shared" si="287"/>
        <v>Ja</v>
      </c>
      <c r="U786" s="56" t="str">
        <f t="shared" si="287"/>
        <v>Nein</v>
      </c>
      <c r="V786" s="52" t="str">
        <f t="shared" si="287"/>
        <v>Nein</v>
      </c>
      <c r="W786" s="52" t="str">
        <f t="shared" si="287"/>
        <v>Nein</v>
      </c>
      <c r="X786" s="52" t="str">
        <f t="shared" si="287"/>
        <v>Ja</v>
      </c>
      <c r="Y786" s="58" t="str">
        <f t="shared" si="287"/>
        <v>Nein</v>
      </c>
      <c r="Z786" s="52" t="str">
        <f t="shared" si="287"/>
        <v>Nein</v>
      </c>
      <c r="AA786" s="56" t="str">
        <f t="shared" si="287"/>
        <v>Nein</v>
      </c>
      <c r="AB786" s="52" t="str">
        <f t="shared" si="287"/>
        <v>Nein</v>
      </c>
      <c r="AC786" s="56" t="str">
        <f t="shared" si="287"/>
        <v>Nein</v>
      </c>
      <c r="AD786" s="56" t="str">
        <f t="shared" si="287"/>
        <v>Nein</v>
      </c>
      <c r="AE786" s="52" t="str">
        <f t="shared" si="287"/>
        <v>Nein</v>
      </c>
      <c r="AF786" s="52" t="str">
        <f t="shared" si="287"/>
        <v>Nein</v>
      </c>
      <c r="AG786" s="61" t="str">
        <f>IF(Q786="Ja",VLOOKUP($Q$2,Plausis!A:E,5,0),IF(R786="Ja",VLOOKUP($R$2,Plausis!A:E,5,0),IF(T786="Ja",VLOOKUP($T$2,Plausis!A:E,5,0),IF(U786="Ja",VLOOKUP($U$2,Plausis!A:E,5,0),IF(AA786="Ja",VLOOKUP($AA$2,Plausis!A:E,5,0),IF(AC786="Ja",VLOOKUP($AC$2,Plausis!A:E,5,0),IF(AD786="Ja",VLOOKUP($AD$2,Plausis!A:E,5,0),"")))))))</f>
        <v>Dieser Betrieb ist nur im Komfort-RS ohne ergänzenden Spezial-Straf-RS versicherbar.</v>
      </c>
      <c r="AH786" s="52" t="str">
        <f>IF(Y786="Ja",VLOOKUP($Y$2,Plausis!A:E,5,0),"")</f>
        <v/>
      </c>
      <c r="AI786" s="52" t="str">
        <f t="shared" si="273"/>
        <v>Nein</v>
      </c>
      <c r="AJ786" s="52" t="str">
        <f>IF(S786="Ja",VLOOKUP($S$2,Plausis!A:E,5,0),IF(V786="Ja",VLOOKUP($V$2,Plausis!A:E,5,0),IF(X786="Ja",VLOOKUP($X$2,Plausis!A:E,5,0),"")))</f>
        <v>Dieser Betrieb kann nur ohne ergänzenden Spezial-Straf-RS versichert werden.</v>
      </c>
      <c r="AL786" s="52" t="s">
        <v>2</v>
      </c>
      <c r="AM786" s="114">
        <v>45531</v>
      </c>
      <c r="AN786" s="52" t="s">
        <v>4467</v>
      </c>
      <c r="AO786" s="52" t="str">
        <f>VLOOKUP(B786,'BAT Grundtabelle'!B:T,19,0)</f>
        <v>ja</v>
      </c>
      <c r="AP786" s="105" t="str">
        <f t="shared" si="274"/>
        <v>2419</v>
      </c>
      <c r="AQ786" s="52" t="str">
        <f t="shared" si="275"/>
        <v>Gummiwarenherstellung und -verarbeitung</v>
      </c>
      <c r="AR786" s="52" t="b">
        <f t="shared" si="288"/>
        <v>0</v>
      </c>
      <c r="AS786" s="52" t="b">
        <f t="shared" si="288"/>
        <v>0</v>
      </c>
      <c r="AT786" s="52" t="b">
        <f t="shared" si="288"/>
        <v>0</v>
      </c>
      <c r="AU786" s="52">
        <f t="shared" si="276"/>
        <v>3</v>
      </c>
      <c r="AW786" s="52" t="b">
        <f t="shared" si="277"/>
        <v>0</v>
      </c>
      <c r="AX786" s="52" t="str">
        <f t="shared" si="278"/>
        <v>Unternehmen</v>
      </c>
      <c r="AY786" s="52" t="b">
        <f t="shared" si="279"/>
        <v>0</v>
      </c>
      <c r="AZ786" s="52" t="str">
        <f t="shared" si="280"/>
        <v>2419</v>
      </c>
      <c r="BA786" s="52" t="str">
        <f>VLOOKUP(A786,'BAT Grundtabelle'!A:U,21,0)</f>
        <v>ja</v>
      </c>
      <c r="BB786" s="52" t="str">
        <f t="shared" si="281"/>
        <v>nein</v>
      </c>
      <c r="BC786" s="52" t="str">
        <f t="shared" si="282"/>
        <v>2419</v>
      </c>
      <c r="BD786" s="52" t="str">
        <f t="shared" si="283"/>
        <v>Gummiwarenherstellung und -verarbeitung</v>
      </c>
      <c r="BE786" s="52" t="str">
        <f t="shared" si="284"/>
        <v>Unternehmen</v>
      </c>
      <c r="BF786" s="52">
        <f t="shared" si="285"/>
        <v>3</v>
      </c>
    </row>
    <row r="787" spans="1:58" hidden="1" x14ac:dyDescent="0.35">
      <c r="A787" s="107" t="s">
        <v>3124</v>
      </c>
      <c r="B787" s="75" t="s">
        <v>1212</v>
      </c>
      <c r="C787" s="52" t="s">
        <v>3</v>
      </c>
      <c r="D787" s="52" t="s">
        <v>3</v>
      </c>
      <c r="E787" s="52" t="s">
        <v>2</v>
      </c>
      <c r="F787" s="52" t="s">
        <v>2</v>
      </c>
      <c r="G787" s="52" t="s">
        <v>2</v>
      </c>
      <c r="H787" s="52" t="s">
        <v>2</v>
      </c>
      <c r="I787" s="52" t="s">
        <v>3</v>
      </c>
      <c r="J787" s="52">
        <v>4</v>
      </c>
      <c r="K787" s="52" t="s">
        <v>2</v>
      </c>
      <c r="L787" s="52" t="s">
        <v>2</v>
      </c>
      <c r="M787" s="52" t="s">
        <v>2</v>
      </c>
      <c r="N787" s="52" t="s">
        <v>3</v>
      </c>
      <c r="O787" s="52" t="s">
        <v>2412</v>
      </c>
      <c r="P787" s="52">
        <v>1195</v>
      </c>
      <c r="Q787" s="56" t="str">
        <f t="shared" si="287"/>
        <v>Nein</v>
      </c>
      <c r="R787" s="56" t="str">
        <f t="shared" si="287"/>
        <v>Nein</v>
      </c>
      <c r="S787" s="52" t="str">
        <f t="shared" si="287"/>
        <v>Nein</v>
      </c>
      <c r="T787" s="56" t="str">
        <f t="shared" si="287"/>
        <v>Nein</v>
      </c>
      <c r="U787" s="56" t="str">
        <f t="shared" si="287"/>
        <v>Nein</v>
      </c>
      <c r="V787" s="52" t="str">
        <f t="shared" si="287"/>
        <v>Nein</v>
      </c>
      <c r="W787" s="52" t="str">
        <f t="shared" si="287"/>
        <v>Nein</v>
      </c>
      <c r="X787" s="52" t="str">
        <f t="shared" si="287"/>
        <v>Nein</v>
      </c>
      <c r="Y787" s="58" t="str">
        <f t="shared" si="287"/>
        <v>Nein</v>
      </c>
      <c r="Z787" s="52" t="str">
        <f t="shared" si="287"/>
        <v>Nein</v>
      </c>
      <c r="AA787" s="56" t="str">
        <f t="shared" si="287"/>
        <v>Nein</v>
      </c>
      <c r="AB787" s="52" t="str">
        <f t="shared" si="287"/>
        <v>Ja</v>
      </c>
      <c r="AC787" s="56" t="str">
        <f t="shared" si="287"/>
        <v>Nein</v>
      </c>
      <c r="AD787" s="56" t="str">
        <f t="shared" si="287"/>
        <v>Nein</v>
      </c>
      <c r="AE787" s="52" t="str">
        <f t="shared" si="287"/>
        <v>Nein</v>
      </c>
      <c r="AF787" s="52" t="str">
        <f t="shared" si="287"/>
        <v>Nein</v>
      </c>
      <c r="AG787" s="61" t="str">
        <f>IF(Q787="Ja",VLOOKUP($Q$2,Plausis!A:E,5,0),IF(R787="Ja",VLOOKUP($R$2,Plausis!A:E,5,0),IF(T787="Ja",VLOOKUP($T$2,Plausis!A:E,5,0),IF(U787="Ja",VLOOKUP($U$2,Plausis!A:E,5,0),IF(AA787="Ja",VLOOKUP($AA$2,Plausis!A:E,5,0),IF(AC787="Ja",VLOOKUP($AC$2,Plausis!A:E,5,0),IF(AD787="Ja",VLOOKUP($AD$2,Plausis!A:E,5,0),"")))))))</f>
        <v/>
      </c>
      <c r="AH787" s="52" t="str">
        <f>IF(Y787="Ja",VLOOKUP($Y$2,Plausis!A:E,5,0),"")</f>
        <v/>
      </c>
      <c r="AI787" s="52" t="str">
        <f t="shared" si="273"/>
        <v>Ja</v>
      </c>
      <c r="AJ787" s="52" t="str">
        <f>IF(S787="Ja",VLOOKUP($S$2,Plausis!A:E,5,0),IF(V787="Ja",VLOOKUP($V$2,Plausis!A:E,5,0),IF(X787="Ja",VLOOKUP($X$2,Plausis!A:E,5,0),"")))</f>
        <v/>
      </c>
      <c r="AL787" s="52" t="s">
        <v>2</v>
      </c>
      <c r="AM787" s="114">
        <v>45531</v>
      </c>
      <c r="AN787" s="52" t="s">
        <v>4467</v>
      </c>
      <c r="AO787" s="52" t="str">
        <f>VLOOKUP(B787,'BAT Grundtabelle'!B:T,19,0)</f>
        <v>ja</v>
      </c>
      <c r="AP787" s="105" t="str">
        <f t="shared" si="274"/>
        <v>10706</v>
      </c>
      <c r="AQ787" s="52" t="str">
        <f t="shared" si="275"/>
        <v>Gutachter</v>
      </c>
      <c r="AR787" s="52" t="b">
        <f t="shared" si="288"/>
        <v>0</v>
      </c>
      <c r="AS787" s="52" t="b">
        <f t="shared" si="288"/>
        <v>0</v>
      </c>
      <c r="AT787" s="52" t="b">
        <f t="shared" si="288"/>
        <v>0</v>
      </c>
      <c r="AU787" s="52">
        <f t="shared" si="276"/>
        <v>4</v>
      </c>
      <c r="AW787" s="52" t="b">
        <f t="shared" si="277"/>
        <v>0</v>
      </c>
      <c r="AX787" s="52" t="str">
        <f t="shared" si="278"/>
        <v>Unternehmen</v>
      </c>
      <c r="AY787" s="52" t="b">
        <f t="shared" si="279"/>
        <v>0</v>
      </c>
      <c r="AZ787" s="52" t="str">
        <f t="shared" si="280"/>
        <v>10706</v>
      </c>
      <c r="BA787" s="52" t="str">
        <f>VLOOKUP(A787,'BAT Grundtabelle'!A:U,21,0)</f>
        <v>ja</v>
      </c>
      <c r="BB787" s="52" t="str">
        <f t="shared" si="281"/>
        <v>nein</v>
      </c>
      <c r="BC787" s="52" t="str">
        <f t="shared" si="282"/>
        <v>10706</v>
      </c>
      <c r="BD787" s="52" t="str">
        <f t="shared" si="283"/>
        <v>Gutachter</v>
      </c>
      <c r="BE787" s="52" t="str">
        <f t="shared" si="284"/>
        <v>Unternehmen</v>
      </c>
      <c r="BF787" s="52">
        <f t="shared" si="285"/>
        <v>4</v>
      </c>
    </row>
    <row r="788" spans="1:58" hidden="1" x14ac:dyDescent="0.35">
      <c r="A788" s="107" t="s">
        <v>3125</v>
      </c>
      <c r="B788" s="75" t="s">
        <v>1214</v>
      </c>
      <c r="C788" s="52" t="s">
        <v>3</v>
      </c>
      <c r="D788" s="52" t="s">
        <v>3</v>
      </c>
      <c r="E788" s="52" t="s">
        <v>2</v>
      </c>
      <c r="F788" s="52" t="s">
        <v>2</v>
      </c>
      <c r="G788" s="52" t="s">
        <v>2</v>
      </c>
      <c r="H788" s="52" t="s">
        <v>2</v>
      </c>
      <c r="I788" s="52" t="s">
        <v>3</v>
      </c>
      <c r="J788" s="52">
        <v>1</v>
      </c>
      <c r="K788" s="52" t="s">
        <v>2</v>
      </c>
      <c r="L788" s="52" t="s">
        <v>2</v>
      </c>
      <c r="M788" s="52" t="s">
        <v>2</v>
      </c>
      <c r="N788" s="52" t="s">
        <v>3</v>
      </c>
      <c r="P788" s="52" t="s">
        <v>4</v>
      </c>
      <c r="Q788" s="56" t="str">
        <f t="shared" si="287"/>
        <v>Nein</v>
      </c>
      <c r="R788" s="56" t="str">
        <f t="shared" si="287"/>
        <v>Nein</v>
      </c>
      <c r="S788" s="52" t="str">
        <f t="shared" si="287"/>
        <v>Nein</v>
      </c>
      <c r="T788" s="56" t="str">
        <f t="shared" si="287"/>
        <v>Nein</v>
      </c>
      <c r="U788" s="56" t="str">
        <f t="shared" si="287"/>
        <v>Nein</v>
      </c>
      <c r="V788" s="52" t="str">
        <f t="shared" si="287"/>
        <v>Nein</v>
      </c>
      <c r="W788" s="52" t="str">
        <f t="shared" si="287"/>
        <v>Nein</v>
      </c>
      <c r="X788" s="52" t="str">
        <f t="shared" si="287"/>
        <v>Nein</v>
      </c>
      <c r="Y788" s="58" t="str">
        <f t="shared" si="287"/>
        <v>Nein</v>
      </c>
      <c r="Z788" s="52" t="str">
        <f t="shared" si="287"/>
        <v>Nein</v>
      </c>
      <c r="AA788" s="56" t="str">
        <f t="shared" si="287"/>
        <v>Nein</v>
      </c>
      <c r="AB788" s="52" t="str">
        <f t="shared" si="287"/>
        <v>Nein</v>
      </c>
      <c r="AC788" s="56" t="str">
        <f t="shared" si="287"/>
        <v>Nein</v>
      </c>
      <c r="AD788" s="56" t="str">
        <f t="shared" si="287"/>
        <v>Nein</v>
      </c>
      <c r="AE788" s="52" t="str">
        <f t="shared" si="287"/>
        <v>Nein</v>
      </c>
      <c r="AF788" s="52" t="str">
        <f t="shared" si="287"/>
        <v>Nein</v>
      </c>
      <c r="AG788" s="61" t="str">
        <f>IF(Q788="Ja",VLOOKUP($Q$2,Plausis!A:E,5,0),IF(R788="Ja",VLOOKUP($R$2,Plausis!A:E,5,0),IF(T788="Ja",VLOOKUP($T$2,Plausis!A:E,5,0),IF(U788="Ja",VLOOKUP($U$2,Plausis!A:E,5,0),IF(AA788="Ja",VLOOKUP($AA$2,Plausis!A:E,5,0),IF(AC788="Ja",VLOOKUP($AC$2,Plausis!A:E,5,0),IF(AD788="Ja",VLOOKUP($AD$2,Plausis!A:E,5,0),"")))))))</f>
        <v/>
      </c>
      <c r="AH788" s="52" t="str">
        <f>IF(Y788="Ja",VLOOKUP($Y$2,Plausis!A:E,5,0),"")</f>
        <v/>
      </c>
      <c r="AI788" s="52" t="str">
        <f t="shared" si="273"/>
        <v>Ja</v>
      </c>
      <c r="AJ788" s="52" t="str">
        <f>IF(S788="Ja",VLOOKUP($S$2,Plausis!A:E,5,0),IF(V788="Ja",VLOOKUP($V$2,Plausis!A:E,5,0),IF(X788="Ja",VLOOKUP($X$2,Plausis!A:E,5,0),"")))</f>
        <v/>
      </c>
      <c r="AL788" s="52" t="s">
        <v>2</v>
      </c>
      <c r="AM788" s="114">
        <v>45531</v>
      </c>
      <c r="AN788" s="52" t="s">
        <v>4467</v>
      </c>
      <c r="AO788" s="52" t="str">
        <f>VLOOKUP(B788,'BAT Grundtabelle'!B:T,19,0)</f>
        <v>ja</v>
      </c>
      <c r="AP788" s="105" t="str">
        <f t="shared" si="274"/>
        <v>10707</v>
      </c>
      <c r="AQ788" s="52" t="str">
        <f t="shared" si="275"/>
        <v>Gutachter, Pflegesachverständiger</v>
      </c>
      <c r="AR788" s="52" t="b">
        <f t="shared" si="288"/>
        <v>0</v>
      </c>
      <c r="AS788" s="52" t="b">
        <f t="shared" si="288"/>
        <v>0</v>
      </c>
      <c r="AT788" s="52" t="b">
        <f t="shared" si="288"/>
        <v>0</v>
      </c>
      <c r="AU788" s="52">
        <f t="shared" si="276"/>
        <v>1</v>
      </c>
      <c r="AW788" s="52" t="b">
        <f t="shared" si="277"/>
        <v>0</v>
      </c>
      <c r="AX788" s="52" t="str">
        <f t="shared" si="278"/>
        <v>Unternehmen</v>
      </c>
      <c r="AY788" s="52" t="b">
        <f t="shared" si="279"/>
        <v>0</v>
      </c>
      <c r="AZ788" s="52" t="str">
        <f t="shared" si="280"/>
        <v>10707</v>
      </c>
      <c r="BA788" s="52" t="str">
        <f>VLOOKUP(A788,'BAT Grundtabelle'!A:U,21,0)</f>
        <v>ja</v>
      </c>
      <c r="BB788" s="52" t="str">
        <f t="shared" si="281"/>
        <v>nein</v>
      </c>
      <c r="BC788" s="52" t="str">
        <f t="shared" si="282"/>
        <v>10707</v>
      </c>
      <c r="BD788" s="52" t="str">
        <f t="shared" si="283"/>
        <v>Gutachter, Pflegesachverständiger</v>
      </c>
      <c r="BE788" s="52" t="str">
        <f t="shared" si="284"/>
        <v>Unternehmen</v>
      </c>
      <c r="BF788" s="52">
        <f t="shared" si="285"/>
        <v>1</v>
      </c>
    </row>
    <row r="789" spans="1:58" hidden="1" x14ac:dyDescent="0.35">
      <c r="A789" s="107" t="s">
        <v>3126</v>
      </c>
      <c r="B789" s="75" t="s">
        <v>1216</v>
      </c>
      <c r="C789" s="52" t="s">
        <v>3</v>
      </c>
      <c r="D789" s="52" t="s">
        <v>3</v>
      </c>
      <c r="E789" s="52" t="s">
        <v>2</v>
      </c>
      <c r="F789" s="52" t="s">
        <v>2</v>
      </c>
      <c r="G789" s="52" t="s">
        <v>2</v>
      </c>
      <c r="H789" s="52" t="s">
        <v>2</v>
      </c>
      <c r="I789" s="52" t="s">
        <v>3</v>
      </c>
      <c r="J789" s="52">
        <v>4</v>
      </c>
      <c r="K789" s="52" t="s">
        <v>2</v>
      </c>
      <c r="L789" s="52" t="s">
        <v>2</v>
      </c>
      <c r="M789" s="52" t="s">
        <v>2</v>
      </c>
      <c r="N789" s="52" t="s">
        <v>3</v>
      </c>
      <c r="O789" s="52" t="s">
        <v>2412</v>
      </c>
      <c r="P789" s="52">
        <v>1195</v>
      </c>
      <c r="Q789" s="52" t="str">
        <f t="shared" si="287"/>
        <v>Nein</v>
      </c>
      <c r="R789" s="52" t="str">
        <f t="shared" si="287"/>
        <v>Nein</v>
      </c>
      <c r="S789" s="52" t="str">
        <f t="shared" si="287"/>
        <v>Nein</v>
      </c>
      <c r="T789" s="52" t="str">
        <f t="shared" si="287"/>
        <v>Nein</v>
      </c>
      <c r="U789" s="52" t="str">
        <f t="shared" si="287"/>
        <v>Nein</v>
      </c>
      <c r="V789" s="52" t="str">
        <f t="shared" si="287"/>
        <v>Nein</v>
      </c>
      <c r="W789" s="52" t="str">
        <f t="shared" si="287"/>
        <v>Nein</v>
      </c>
      <c r="X789" s="52" t="str">
        <f t="shared" si="287"/>
        <v>Nein</v>
      </c>
      <c r="Y789" s="52" t="str">
        <f t="shared" si="287"/>
        <v>Nein</v>
      </c>
      <c r="Z789" s="52" t="str">
        <f t="shared" si="287"/>
        <v>Nein</v>
      </c>
      <c r="AA789" s="52" t="str">
        <f t="shared" si="287"/>
        <v>Nein</v>
      </c>
      <c r="AB789" s="52" t="str">
        <f t="shared" si="287"/>
        <v>Ja</v>
      </c>
      <c r="AC789" s="52" t="str">
        <f t="shared" si="287"/>
        <v>Nein</v>
      </c>
      <c r="AD789" s="52" t="str">
        <f t="shared" si="287"/>
        <v>Nein</v>
      </c>
      <c r="AE789" s="52" t="str">
        <f t="shared" si="287"/>
        <v>Nein</v>
      </c>
      <c r="AF789" s="52" t="str">
        <f t="shared" si="287"/>
        <v>Nein</v>
      </c>
      <c r="AG789" s="61" t="str">
        <f>IF(Q789="Ja",VLOOKUP($Q$2,Plausis!A:E,5,0),IF(R789="Ja",VLOOKUP($R$2,Plausis!A:E,5,0),IF(T789="Ja",VLOOKUP($T$2,Plausis!A:E,5,0),IF(U789="Ja",VLOOKUP($U$2,Plausis!A:E,5,0),IF(AA789="Ja",VLOOKUP($AA$2,Plausis!A:E,5,0),IF(AC789="Ja",VLOOKUP($AC$2,Plausis!A:E,5,0),IF(AD789="Ja",VLOOKUP($AD$2,Plausis!A:E,5,0),"")))))))</f>
        <v/>
      </c>
      <c r="AH789" s="52" t="str">
        <f>IF(Y789="Ja",VLOOKUP($Y$2,Plausis!A:E,5,0),"")</f>
        <v/>
      </c>
      <c r="AI789" s="52" t="str">
        <f t="shared" si="273"/>
        <v>Ja</v>
      </c>
      <c r="AJ789" s="52" t="str">
        <f>IF(S789="Ja",VLOOKUP($S$2,Plausis!A:E,5,0),IF(V789="Ja",VLOOKUP($V$2,Plausis!A:E,5,0),IF(X789="Ja",VLOOKUP($X$2,Plausis!A:E,5,0),"")))</f>
        <v/>
      </c>
      <c r="AL789" s="52" t="s">
        <v>2</v>
      </c>
      <c r="AM789" s="114">
        <v>45531</v>
      </c>
      <c r="AN789" s="52" t="s">
        <v>4467</v>
      </c>
      <c r="AO789" s="52" t="str">
        <f>VLOOKUP(B789,'BAT Grundtabelle'!B:T,19,0)</f>
        <v>ja</v>
      </c>
      <c r="AP789" s="105" t="str">
        <f t="shared" si="274"/>
        <v>10708</v>
      </c>
      <c r="AQ789" s="52" t="str">
        <f t="shared" si="275"/>
        <v>Gutachter, Sachverständiger</v>
      </c>
      <c r="AR789" s="52" t="b">
        <f t="shared" si="288"/>
        <v>0</v>
      </c>
      <c r="AS789" s="52" t="b">
        <f t="shared" si="288"/>
        <v>0</v>
      </c>
      <c r="AT789" s="52" t="b">
        <f t="shared" si="288"/>
        <v>0</v>
      </c>
      <c r="AU789" s="52">
        <f t="shared" si="276"/>
        <v>4</v>
      </c>
      <c r="AW789" s="52" t="b">
        <f t="shared" si="277"/>
        <v>0</v>
      </c>
      <c r="AX789" s="52" t="str">
        <f t="shared" si="278"/>
        <v>Unternehmen</v>
      </c>
      <c r="AY789" s="52" t="b">
        <f t="shared" si="279"/>
        <v>0</v>
      </c>
      <c r="AZ789" s="52" t="str">
        <f t="shared" si="280"/>
        <v>10708</v>
      </c>
      <c r="BA789" s="52" t="str">
        <f>VLOOKUP(A789,'BAT Grundtabelle'!A:U,21,0)</f>
        <v>ja</v>
      </c>
      <c r="BB789" s="52" t="str">
        <f t="shared" si="281"/>
        <v>nein</v>
      </c>
      <c r="BC789" s="52" t="str">
        <f t="shared" si="282"/>
        <v>10708</v>
      </c>
      <c r="BD789" s="52" t="str">
        <f t="shared" si="283"/>
        <v>Gutachter, Sachverständiger</v>
      </c>
      <c r="BE789" s="52" t="str">
        <f t="shared" si="284"/>
        <v>Unternehmen</v>
      </c>
      <c r="BF789" s="52">
        <f t="shared" si="285"/>
        <v>4</v>
      </c>
    </row>
    <row r="790" spans="1:58" ht="116" hidden="1" x14ac:dyDescent="0.35">
      <c r="A790" s="107" t="s">
        <v>3127</v>
      </c>
      <c r="B790" s="75" t="s">
        <v>509</v>
      </c>
      <c r="C790" s="52" t="s">
        <v>3</v>
      </c>
      <c r="D790" s="52" t="s">
        <v>3</v>
      </c>
      <c r="E790" s="52" t="s">
        <v>2</v>
      </c>
      <c r="F790" s="52" t="s">
        <v>2</v>
      </c>
      <c r="G790" s="52" t="s">
        <v>2</v>
      </c>
      <c r="H790" s="52" t="s">
        <v>2</v>
      </c>
      <c r="I790" s="52" t="s">
        <v>3</v>
      </c>
      <c r="J790" s="52">
        <v>1</v>
      </c>
      <c r="K790" s="52" t="s">
        <v>2</v>
      </c>
      <c r="L790" s="52" t="s">
        <v>2</v>
      </c>
      <c r="M790" s="52" t="s">
        <v>2</v>
      </c>
      <c r="N790" s="52" t="s">
        <v>3</v>
      </c>
      <c r="P790" s="52">
        <v>300</v>
      </c>
      <c r="Q790" s="56" t="str">
        <f t="shared" si="287"/>
        <v>Nein</v>
      </c>
      <c r="R790" s="56" t="str">
        <f t="shared" si="287"/>
        <v>Nein</v>
      </c>
      <c r="S790" s="52" t="str">
        <f t="shared" si="287"/>
        <v>Nein</v>
      </c>
      <c r="T790" s="56" t="str">
        <f t="shared" si="287"/>
        <v>Nein</v>
      </c>
      <c r="U790" s="56" t="str">
        <f t="shared" si="287"/>
        <v>Nein</v>
      </c>
      <c r="V790" s="52" t="str">
        <f t="shared" si="287"/>
        <v>Nein</v>
      </c>
      <c r="W790" s="52" t="str">
        <f t="shared" si="287"/>
        <v>Nein</v>
      </c>
      <c r="X790" s="52" t="str">
        <f t="shared" si="287"/>
        <v>Nein</v>
      </c>
      <c r="Y790" s="58" t="str">
        <f t="shared" si="287"/>
        <v>Nein</v>
      </c>
      <c r="Z790" s="52" t="str">
        <f t="shared" si="287"/>
        <v>Nein</v>
      </c>
      <c r="AA790" s="56" t="str">
        <f t="shared" si="287"/>
        <v>Ja</v>
      </c>
      <c r="AB790" s="52" t="str">
        <f t="shared" si="287"/>
        <v>Nein</v>
      </c>
      <c r="AC790" s="56" t="str">
        <f t="shared" si="287"/>
        <v>Nein</v>
      </c>
      <c r="AD790" s="56" t="str">
        <f t="shared" si="287"/>
        <v>Nein</v>
      </c>
      <c r="AE790" s="52" t="str">
        <f t="shared" si="287"/>
        <v>Nein</v>
      </c>
      <c r="AF790" s="52" t="str">
        <f t="shared" si="287"/>
        <v>Nein</v>
      </c>
      <c r="AG790" s="61" t="str">
        <f>IF(Q790="Ja",VLOOKUP($Q$2,Plausis!A:E,5,0),IF(R790="Ja",VLOOKUP($R$2,Plausis!A:E,5,0),IF(T790="Ja",VLOOKUP($T$2,Plausis!A:E,5,0),IF(U790="Ja",VLOOKUP($U$2,Plausis!A:E,5,0),IF(AA790="Ja",VLOOKUP($AA$2,Plausis!A:E,5,0),IF(AC790="Ja",VLOOKUP($AC$2,Plausis!A:E,5,0),IF(AD790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790" s="52" t="str">
        <f>IF(Y790="Ja",VLOOKUP($Y$2,Plausis!A:E,5,0),"")</f>
        <v/>
      </c>
      <c r="AI790" s="52" t="str">
        <f t="shared" si="273"/>
        <v>Ja</v>
      </c>
      <c r="AJ790" s="52" t="str">
        <f>IF(S790="Ja",VLOOKUP($S$2,Plausis!A:E,5,0),IF(V790="Ja",VLOOKUP($V$2,Plausis!A:E,5,0),IF(X790="Ja",VLOOKUP($X$2,Plausis!A:E,5,0),"")))</f>
        <v/>
      </c>
      <c r="AL790" s="52" t="s">
        <v>3</v>
      </c>
      <c r="AM790" s="114">
        <v>45531</v>
      </c>
      <c r="AN790" s="52" t="s">
        <v>4467</v>
      </c>
      <c r="AO790" s="52" t="str">
        <f>VLOOKUP(B790,'BAT Grundtabelle'!B:T,19,0)</f>
        <v>ja</v>
      </c>
      <c r="AP790" s="105" t="str">
        <f t="shared" si="274"/>
        <v>10709</v>
      </c>
      <c r="AQ790" s="52" t="str">
        <f t="shared" si="275"/>
        <v>Güternah- und -fernverkehr</v>
      </c>
      <c r="AR790" s="52" t="b">
        <f t="shared" si="288"/>
        <v>0</v>
      </c>
      <c r="AS790" s="52" t="b">
        <f t="shared" si="288"/>
        <v>0</v>
      </c>
      <c r="AT790" s="52" t="b">
        <f t="shared" si="288"/>
        <v>0</v>
      </c>
      <c r="AU790" s="52">
        <f t="shared" si="276"/>
        <v>1</v>
      </c>
      <c r="AW790" s="52" t="b">
        <f t="shared" si="277"/>
        <v>0</v>
      </c>
      <c r="AX790" s="52" t="str">
        <f t="shared" si="278"/>
        <v>Unternehmen</v>
      </c>
      <c r="AY790" s="52" t="b">
        <f t="shared" si="279"/>
        <v>0</v>
      </c>
      <c r="AZ790" s="52" t="str">
        <f t="shared" si="280"/>
        <v>10709</v>
      </c>
      <c r="BA790" s="52" t="str">
        <f>VLOOKUP(A790,'BAT Grundtabelle'!A:U,21,0)</f>
        <v>ja</v>
      </c>
      <c r="BB790" s="52" t="str">
        <f t="shared" si="281"/>
        <v>nein</v>
      </c>
      <c r="BC790" s="52" t="str">
        <f t="shared" si="282"/>
        <v>10709</v>
      </c>
      <c r="BD790" s="52" t="str">
        <f t="shared" si="283"/>
        <v>Güternah- und -fernverkehr</v>
      </c>
      <c r="BE790" s="52" t="str">
        <f t="shared" si="284"/>
        <v>Unternehmen</v>
      </c>
      <c r="BF790" s="52">
        <f t="shared" si="285"/>
        <v>1</v>
      </c>
    </row>
    <row r="791" spans="1:58" hidden="1" x14ac:dyDescent="0.35">
      <c r="A791" s="107" t="s">
        <v>6</v>
      </c>
      <c r="B791" s="75" t="s">
        <v>5</v>
      </c>
      <c r="C791" s="52" t="s">
        <v>3</v>
      </c>
      <c r="D791" s="52" t="s">
        <v>3</v>
      </c>
      <c r="E791" s="52" t="s">
        <v>2</v>
      </c>
      <c r="F791" s="52" t="s">
        <v>2</v>
      </c>
      <c r="G791" s="52" t="s">
        <v>2</v>
      </c>
      <c r="H791" s="52" t="s">
        <v>2</v>
      </c>
      <c r="I791" s="52" t="s">
        <v>3</v>
      </c>
      <c r="J791" s="52">
        <v>1</v>
      </c>
      <c r="K791" s="52" t="s">
        <v>2</v>
      </c>
      <c r="L791" s="52" t="s">
        <v>2</v>
      </c>
      <c r="M791" s="52" t="s">
        <v>2</v>
      </c>
      <c r="N791" s="52" t="s">
        <v>3</v>
      </c>
      <c r="P791" s="52" t="s">
        <v>4</v>
      </c>
      <c r="Q791" s="56" t="str">
        <f t="shared" si="287"/>
        <v>Nein</v>
      </c>
      <c r="R791" s="56" t="str">
        <f t="shared" si="287"/>
        <v>Nein</v>
      </c>
      <c r="S791" s="52" t="str">
        <f t="shared" si="287"/>
        <v>Nein</v>
      </c>
      <c r="T791" s="56" t="str">
        <f t="shared" si="287"/>
        <v>Nein</v>
      </c>
      <c r="U791" s="56" t="str">
        <f t="shared" si="287"/>
        <v>Nein</v>
      </c>
      <c r="V791" s="52" t="str">
        <f t="shared" si="287"/>
        <v>Nein</v>
      </c>
      <c r="W791" s="52" t="str">
        <f t="shared" si="287"/>
        <v>Nein</v>
      </c>
      <c r="X791" s="52" t="str">
        <f t="shared" si="287"/>
        <v>Nein</v>
      </c>
      <c r="Y791" s="58" t="str">
        <f t="shared" si="287"/>
        <v>Nein</v>
      </c>
      <c r="Z791" s="52" t="str">
        <f t="shared" si="287"/>
        <v>Nein</v>
      </c>
      <c r="AA791" s="56" t="str">
        <f t="shared" si="287"/>
        <v>Nein</v>
      </c>
      <c r="AB791" s="52" t="str">
        <f t="shared" si="287"/>
        <v>Nein</v>
      </c>
      <c r="AC791" s="56" t="str">
        <f t="shared" si="287"/>
        <v>Nein</v>
      </c>
      <c r="AD791" s="56" t="str">
        <f t="shared" si="287"/>
        <v>Nein</v>
      </c>
      <c r="AE791" s="52" t="str">
        <f t="shared" si="287"/>
        <v>Nein</v>
      </c>
      <c r="AF791" s="52" t="str">
        <f t="shared" si="287"/>
        <v>Nein</v>
      </c>
      <c r="AG791" s="61" t="str">
        <f>IF(Q791="Ja",VLOOKUP($Q$2,Plausis!A:E,5,0),IF(R791="Ja",VLOOKUP($R$2,Plausis!A:E,5,0),IF(T791="Ja",VLOOKUP($T$2,Plausis!A:E,5,0),IF(U791="Ja",VLOOKUP($U$2,Plausis!A:E,5,0),IF(AA791="Ja",VLOOKUP($AA$2,Plausis!A:E,5,0),IF(AC791="Ja",VLOOKUP($AC$2,Plausis!A:E,5,0),IF(AD791="Ja",VLOOKUP($AD$2,Plausis!A:E,5,0),"")))))))</f>
        <v/>
      </c>
      <c r="AH791" s="52" t="str">
        <f>IF(Y791="Ja",VLOOKUP($Y$2,Plausis!A:E,5,0),"")</f>
        <v/>
      </c>
      <c r="AI791" s="52" t="str">
        <f t="shared" si="273"/>
        <v>Ja</v>
      </c>
      <c r="AJ791" s="52" t="str">
        <f>IF(S791="Ja",VLOOKUP($S$2,Plausis!A:E,5,0),IF(V791="Ja",VLOOKUP($V$2,Plausis!A:E,5,0),IF(X791="Ja",VLOOKUP($X$2,Plausis!A:E,5,0),"")))</f>
        <v/>
      </c>
      <c r="AL791" s="52" t="s">
        <v>3</v>
      </c>
      <c r="AM791" s="114">
        <v>45531</v>
      </c>
      <c r="AN791" s="52" t="s">
        <v>4467</v>
      </c>
      <c r="AO791" s="52" t="str">
        <f>VLOOKUP(B791,'BAT Grundtabelle'!B:T,19,0)</f>
        <v>ja</v>
      </c>
      <c r="AP791" s="105" t="str">
        <f t="shared" si="274"/>
        <v>5109</v>
      </c>
      <c r="AQ791" s="52" t="str">
        <f t="shared" si="275"/>
        <v>Gymnastiklehrer</v>
      </c>
      <c r="AR791" s="52" t="b">
        <f t="shared" si="288"/>
        <v>0</v>
      </c>
      <c r="AS791" s="52" t="b">
        <f t="shared" si="288"/>
        <v>0</v>
      </c>
      <c r="AT791" s="52" t="b">
        <f t="shared" si="288"/>
        <v>0</v>
      </c>
      <c r="AU791" s="52">
        <f t="shared" si="276"/>
        <v>1</v>
      </c>
      <c r="AW791" s="52" t="b">
        <f t="shared" si="277"/>
        <v>0</v>
      </c>
      <c r="AX791" s="52" t="str">
        <f t="shared" si="278"/>
        <v>Unternehmen</v>
      </c>
      <c r="AY791" s="52" t="b">
        <f t="shared" si="279"/>
        <v>0</v>
      </c>
      <c r="AZ791" s="52" t="str">
        <f t="shared" si="280"/>
        <v>5109</v>
      </c>
      <c r="BA791" s="52" t="str">
        <f>VLOOKUP(A791,'BAT Grundtabelle'!A:U,21,0)</f>
        <v>ja</v>
      </c>
      <c r="BB791" s="52" t="str">
        <f t="shared" si="281"/>
        <v>nein</v>
      </c>
      <c r="BC791" s="52" t="str">
        <f t="shared" si="282"/>
        <v>5109</v>
      </c>
      <c r="BD791" s="52" t="str">
        <f t="shared" si="283"/>
        <v>Gymnastiklehrer</v>
      </c>
      <c r="BE791" s="52" t="str">
        <f t="shared" si="284"/>
        <v>Unternehmen</v>
      </c>
      <c r="BF791" s="52">
        <f t="shared" si="285"/>
        <v>1</v>
      </c>
    </row>
    <row r="792" spans="1:58" hidden="1" x14ac:dyDescent="0.35">
      <c r="A792" s="107" t="s">
        <v>3128</v>
      </c>
      <c r="B792" s="75" t="s">
        <v>129</v>
      </c>
      <c r="C792" s="52" t="s">
        <v>3</v>
      </c>
      <c r="D792" s="52" t="s">
        <v>3</v>
      </c>
      <c r="E792" s="52" t="s">
        <v>2</v>
      </c>
      <c r="F792" s="52" t="s">
        <v>2</v>
      </c>
      <c r="G792" s="52" t="s">
        <v>2</v>
      </c>
      <c r="H792" s="52" t="s">
        <v>2</v>
      </c>
      <c r="I792" s="52" t="s">
        <v>3</v>
      </c>
      <c r="J792" s="52">
        <v>1</v>
      </c>
      <c r="K792" s="52" t="s">
        <v>2</v>
      </c>
      <c r="L792" s="52" t="s">
        <v>2</v>
      </c>
      <c r="M792" s="52" t="s">
        <v>2</v>
      </c>
      <c r="N792" s="52" t="s">
        <v>2</v>
      </c>
      <c r="P792" s="52">
        <v>1197</v>
      </c>
      <c r="Q792" s="52" t="str">
        <f t="shared" si="287"/>
        <v>Nein</v>
      </c>
      <c r="R792" s="52" t="str">
        <f t="shared" si="287"/>
        <v>Nein</v>
      </c>
      <c r="S792" s="52" t="str">
        <f t="shared" si="287"/>
        <v>Nein</v>
      </c>
      <c r="T792" s="52" t="str">
        <f t="shared" si="287"/>
        <v>Nein</v>
      </c>
      <c r="U792" s="52" t="str">
        <f t="shared" si="287"/>
        <v>Nein</v>
      </c>
      <c r="V792" s="52" t="str">
        <f t="shared" si="287"/>
        <v>Nein</v>
      </c>
      <c r="W792" s="52" t="str">
        <f t="shared" si="287"/>
        <v>Nein</v>
      </c>
      <c r="X792" s="52" t="str">
        <f t="shared" si="287"/>
        <v>Nein</v>
      </c>
      <c r="Y792" s="52" t="str">
        <f t="shared" si="287"/>
        <v>Nein</v>
      </c>
      <c r="Z792" s="52" t="str">
        <f t="shared" si="287"/>
        <v>Nein</v>
      </c>
      <c r="AA792" s="52" t="str">
        <f t="shared" si="287"/>
        <v>Nein</v>
      </c>
      <c r="AB792" s="52" t="str">
        <f t="shared" si="287"/>
        <v>Nein</v>
      </c>
      <c r="AC792" s="52" t="str">
        <f t="shared" si="287"/>
        <v>Nein</v>
      </c>
      <c r="AD792" s="52" t="str">
        <f t="shared" si="287"/>
        <v>Nein</v>
      </c>
      <c r="AE792" s="52" t="str">
        <f t="shared" si="287"/>
        <v>Nein</v>
      </c>
      <c r="AF792" s="52" t="str">
        <f t="shared" si="287"/>
        <v>Nein</v>
      </c>
      <c r="AG792" s="61" t="str">
        <f>IF(Q792="Ja",VLOOKUP($Q$2,Plausis!A:E,5,0),IF(R792="Ja",VLOOKUP($R$2,Plausis!A:E,5,0),IF(T792="Ja",VLOOKUP($T$2,Plausis!A:E,5,0),IF(U792="Ja",VLOOKUP($U$2,Plausis!A:E,5,0),IF(AA792="Ja",VLOOKUP($AA$2,Plausis!A:E,5,0),IF(AC792="Ja",VLOOKUP($AC$2,Plausis!A:E,5,0),IF(AD792="Ja",VLOOKUP($AD$2,Plausis!A:E,5,0),"")))))))</f>
        <v/>
      </c>
      <c r="AH792" s="52" t="str">
        <f>IF(Y792="Ja",VLOOKUP($Y$2,Plausis!A:E,5,0),"")</f>
        <v/>
      </c>
      <c r="AI792" s="52" t="str">
        <f t="shared" si="273"/>
        <v>Ja</v>
      </c>
      <c r="AJ792" s="52" t="str">
        <f>IF(S792="Ja",VLOOKUP($S$2,Plausis!A:E,5,0),IF(V792="Ja",VLOOKUP($V$2,Plausis!A:E,5,0),IF(X792="Ja",VLOOKUP($X$2,Plausis!A:E,5,0),"")))</f>
        <v/>
      </c>
      <c r="AL792" s="52" t="s">
        <v>2</v>
      </c>
      <c r="AM792" s="114">
        <v>45531</v>
      </c>
      <c r="AN792" s="52" t="s">
        <v>4467</v>
      </c>
      <c r="AO792" s="52" t="str">
        <f>VLOOKUP(B792,'BAT Grundtabelle'!B:T,19,0)</f>
        <v>ja</v>
      </c>
      <c r="AP792" s="105" t="str">
        <f t="shared" si="274"/>
        <v>10710</v>
      </c>
      <c r="AQ792" s="52" t="str">
        <f t="shared" si="275"/>
        <v>Gymnastikstudio</v>
      </c>
      <c r="AR792" s="52" t="b">
        <f t="shared" si="288"/>
        <v>0</v>
      </c>
      <c r="AS792" s="52" t="b">
        <f t="shared" si="288"/>
        <v>0</v>
      </c>
      <c r="AT792" s="52" t="b">
        <f t="shared" si="288"/>
        <v>0</v>
      </c>
      <c r="AU792" s="52">
        <f t="shared" si="276"/>
        <v>1</v>
      </c>
      <c r="AW792" s="52" t="b">
        <f t="shared" si="277"/>
        <v>0</v>
      </c>
      <c r="AX792" s="52" t="str">
        <f t="shared" si="278"/>
        <v>Unternehmen</v>
      </c>
      <c r="AY792" s="52" t="b">
        <f t="shared" si="279"/>
        <v>0</v>
      </c>
      <c r="AZ792" s="52" t="str">
        <f t="shared" si="280"/>
        <v>10710</v>
      </c>
      <c r="BA792" s="52" t="str">
        <f>VLOOKUP(A792,'BAT Grundtabelle'!A:U,21,0)</f>
        <v>ja</v>
      </c>
      <c r="BB792" s="52" t="str">
        <f t="shared" si="281"/>
        <v>nein</v>
      </c>
      <c r="BC792" s="52" t="str">
        <f t="shared" si="282"/>
        <v>10710</v>
      </c>
      <c r="BD792" s="52" t="str">
        <f t="shared" si="283"/>
        <v>Gymnastikstudio</v>
      </c>
      <c r="BE792" s="52" t="str">
        <f t="shared" si="284"/>
        <v>Unternehmen</v>
      </c>
      <c r="BF792" s="52">
        <f t="shared" si="285"/>
        <v>1</v>
      </c>
    </row>
    <row r="793" spans="1:58" hidden="1" x14ac:dyDescent="0.35">
      <c r="A793" s="107" t="s">
        <v>3129</v>
      </c>
      <c r="B793" s="75" t="s">
        <v>214</v>
      </c>
      <c r="C793" s="52" t="s">
        <v>3</v>
      </c>
      <c r="D793" s="52" t="s">
        <v>3</v>
      </c>
      <c r="E793" s="52" t="s">
        <v>2</v>
      </c>
      <c r="F793" s="52" t="s">
        <v>2</v>
      </c>
      <c r="G793" s="52" t="s">
        <v>2</v>
      </c>
      <c r="H793" s="52" t="s">
        <v>2</v>
      </c>
      <c r="I793" s="52" t="s">
        <v>3</v>
      </c>
      <c r="J793" s="52">
        <v>1</v>
      </c>
      <c r="K793" s="52" t="s">
        <v>2</v>
      </c>
      <c r="L793" s="52" t="s">
        <v>2</v>
      </c>
      <c r="M793" s="52" t="s">
        <v>2</v>
      </c>
      <c r="N793" s="52" t="s">
        <v>3</v>
      </c>
      <c r="P793" s="52" t="s">
        <v>4</v>
      </c>
      <c r="Q793" s="56" t="str">
        <f t="shared" ref="Q793:AF802" si="289">IF(ISERROR(FIND(Q$2,$P793,1)),"Nein","Ja")</f>
        <v>Nein</v>
      </c>
      <c r="R793" s="56" t="str">
        <f t="shared" si="289"/>
        <v>Nein</v>
      </c>
      <c r="S793" s="52" t="str">
        <f t="shared" si="289"/>
        <v>Nein</v>
      </c>
      <c r="T793" s="56" t="str">
        <f t="shared" si="289"/>
        <v>Nein</v>
      </c>
      <c r="U793" s="56" t="str">
        <f t="shared" si="289"/>
        <v>Nein</v>
      </c>
      <c r="V793" s="52" t="str">
        <f t="shared" si="289"/>
        <v>Nein</v>
      </c>
      <c r="W793" s="52" t="str">
        <f t="shared" si="289"/>
        <v>Nein</v>
      </c>
      <c r="X793" s="52" t="str">
        <f t="shared" si="289"/>
        <v>Nein</v>
      </c>
      <c r="Y793" s="58" t="str">
        <f t="shared" si="289"/>
        <v>Nein</v>
      </c>
      <c r="Z793" s="52" t="str">
        <f t="shared" si="289"/>
        <v>Nein</v>
      </c>
      <c r="AA793" s="56" t="str">
        <f t="shared" si="289"/>
        <v>Nein</v>
      </c>
      <c r="AB793" s="52" t="str">
        <f t="shared" si="289"/>
        <v>Nein</v>
      </c>
      <c r="AC793" s="56" t="str">
        <f t="shared" si="289"/>
        <v>Nein</v>
      </c>
      <c r="AD793" s="56" t="str">
        <f t="shared" si="289"/>
        <v>Nein</v>
      </c>
      <c r="AE793" s="52" t="str">
        <f t="shared" si="289"/>
        <v>Nein</v>
      </c>
      <c r="AF793" s="52" t="str">
        <f t="shared" si="289"/>
        <v>Nein</v>
      </c>
      <c r="AG793" s="61" t="str">
        <f>IF(Q793="Ja",VLOOKUP($Q$2,Plausis!A:E,5,0),IF(R793="Ja",VLOOKUP($R$2,Plausis!A:E,5,0),IF(T793="Ja",VLOOKUP($T$2,Plausis!A:E,5,0),IF(U793="Ja",VLOOKUP($U$2,Plausis!A:E,5,0),IF(AA793="Ja",VLOOKUP($AA$2,Plausis!A:E,5,0),IF(AC793="Ja",VLOOKUP($AC$2,Plausis!A:E,5,0),IF(AD793="Ja",VLOOKUP($AD$2,Plausis!A:E,5,0),"")))))))</f>
        <v/>
      </c>
      <c r="AH793" s="52" t="str">
        <f>IF(Y793="Ja",VLOOKUP($Y$2,Plausis!A:E,5,0),"")</f>
        <v/>
      </c>
      <c r="AI793" s="52" t="str">
        <f t="shared" si="273"/>
        <v>Ja</v>
      </c>
      <c r="AJ793" s="52" t="str">
        <f>IF(S793="Ja",VLOOKUP($S$2,Plausis!A:E,5,0),IF(V793="Ja",VLOOKUP($V$2,Plausis!A:E,5,0),IF(X793="Ja",VLOOKUP($X$2,Plausis!A:E,5,0),"")))</f>
        <v/>
      </c>
      <c r="AL793" s="52" t="s">
        <v>3</v>
      </c>
      <c r="AM793" s="114">
        <v>45531</v>
      </c>
      <c r="AN793" s="52" t="s">
        <v>4467</v>
      </c>
      <c r="AO793" s="52" t="str">
        <f>VLOOKUP(B793,'BAT Grundtabelle'!B:T,19,0)</f>
        <v>ja</v>
      </c>
      <c r="AP793" s="105" t="str">
        <f t="shared" si="274"/>
        <v>10711</v>
      </c>
      <c r="AQ793" s="52" t="str">
        <f t="shared" si="275"/>
        <v>Haarentfernungsstudio</v>
      </c>
      <c r="AR793" s="52" t="b">
        <f t="shared" si="288"/>
        <v>0</v>
      </c>
      <c r="AS793" s="52" t="b">
        <f t="shared" si="288"/>
        <v>0</v>
      </c>
      <c r="AT793" s="52" t="b">
        <f t="shared" si="288"/>
        <v>0</v>
      </c>
      <c r="AU793" s="52">
        <f t="shared" si="276"/>
        <v>1</v>
      </c>
      <c r="AW793" s="52" t="b">
        <f t="shared" si="277"/>
        <v>0</v>
      </c>
      <c r="AX793" s="52" t="str">
        <f t="shared" si="278"/>
        <v>Unternehmen</v>
      </c>
      <c r="AY793" s="52" t="b">
        <f t="shared" si="279"/>
        <v>0</v>
      </c>
      <c r="AZ793" s="52" t="str">
        <f t="shared" si="280"/>
        <v>10711</v>
      </c>
      <c r="BA793" s="52" t="str">
        <f>VLOOKUP(A793,'BAT Grundtabelle'!A:U,21,0)</f>
        <v>ja</v>
      </c>
      <c r="BB793" s="52" t="str">
        <f t="shared" si="281"/>
        <v>nein</v>
      </c>
      <c r="BC793" s="52" t="str">
        <f t="shared" si="282"/>
        <v>10711</v>
      </c>
      <c r="BD793" s="52" t="str">
        <f t="shared" si="283"/>
        <v>Haarentfernungsstudio</v>
      </c>
      <c r="BE793" s="52" t="str">
        <f t="shared" si="284"/>
        <v>Unternehmen</v>
      </c>
      <c r="BF793" s="52">
        <f t="shared" si="285"/>
        <v>1</v>
      </c>
    </row>
    <row r="794" spans="1:58" hidden="1" x14ac:dyDescent="0.35">
      <c r="A794" s="107" t="s">
        <v>3130</v>
      </c>
      <c r="B794" s="75" t="s">
        <v>207</v>
      </c>
      <c r="C794" s="52" t="s">
        <v>3</v>
      </c>
      <c r="D794" s="52" t="s">
        <v>3</v>
      </c>
      <c r="E794" s="52" t="s">
        <v>2</v>
      </c>
      <c r="F794" s="52" t="s">
        <v>2</v>
      </c>
      <c r="G794" s="52" t="s">
        <v>2</v>
      </c>
      <c r="H794" s="52" t="s">
        <v>2</v>
      </c>
      <c r="I794" s="52" t="s">
        <v>3</v>
      </c>
      <c r="J794" s="52">
        <v>1</v>
      </c>
      <c r="K794" s="52" t="s">
        <v>2</v>
      </c>
      <c r="L794" s="52" t="s">
        <v>2</v>
      </c>
      <c r="M794" s="52" t="s">
        <v>2</v>
      </c>
      <c r="N794" s="52" t="s">
        <v>3</v>
      </c>
      <c r="P794" s="52" t="s">
        <v>4</v>
      </c>
      <c r="Q794" s="56" t="str">
        <f t="shared" si="289"/>
        <v>Nein</v>
      </c>
      <c r="R794" s="56" t="str">
        <f t="shared" si="289"/>
        <v>Nein</v>
      </c>
      <c r="S794" s="52" t="str">
        <f t="shared" si="289"/>
        <v>Nein</v>
      </c>
      <c r="T794" s="56" t="str">
        <f t="shared" si="289"/>
        <v>Nein</v>
      </c>
      <c r="U794" s="56" t="str">
        <f t="shared" si="289"/>
        <v>Nein</v>
      </c>
      <c r="V794" s="52" t="str">
        <f t="shared" si="289"/>
        <v>Nein</v>
      </c>
      <c r="W794" s="52" t="str">
        <f t="shared" si="289"/>
        <v>Nein</v>
      </c>
      <c r="X794" s="52" t="str">
        <f t="shared" si="289"/>
        <v>Nein</v>
      </c>
      <c r="Y794" s="58" t="str">
        <f t="shared" si="289"/>
        <v>Nein</v>
      </c>
      <c r="Z794" s="52" t="str">
        <f t="shared" si="289"/>
        <v>Nein</v>
      </c>
      <c r="AA794" s="56" t="str">
        <f t="shared" si="289"/>
        <v>Nein</v>
      </c>
      <c r="AB794" s="52" t="str">
        <f t="shared" si="289"/>
        <v>Nein</v>
      </c>
      <c r="AC794" s="56" t="str">
        <f t="shared" si="289"/>
        <v>Nein</v>
      </c>
      <c r="AD794" s="56" t="str">
        <f t="shared" si="289"/>
        <v>Nein</v>
      </c>
      <c r="AE794" s="52" t="str">
        <f t="shared" si="289"/>
        <v>Nein</v>
      </c>
      <c r="AF794" s="52" t="str">
        <f t="shared" si="289"/>
        <v>Nein</v>
      </c>
      <c r="AG794" s="61" t="str">
        <f>IF(Q794="Ja",VLOOKUP($Q$2,Plausis!A:E,5,0),IF(R794="Ja",VLOOKUP($R$2,Plausis!A:E,5,0),IF(T794="Ja",VLOOKUP($T$2,Plausis!A:E,5,0),IF(U794="Ja",VLOOKUP($U$2,Plausis!A:E,5,0),IF(AA794="Ja",VLOOKUP($AA$2,Plausis!A:E,5,0),IF(AC794="Ja",VLOOKUP($AC$2,Plausis!A:E,5,0),IF(AD794="Ja",VLOOKUP($AD$2,Plausis!A:E,5,0),"")))))))</f>
        <v/>
      </c>
      <c r="AH794" s="52" t="str">
        <f>IF(Y794="Ja",VLOOKUP($Y$2,Plausis!A:E,5,0),"")</f>
        <v/>
      </c>
      <c r="AI794" s="52" t="str">
        <f t="shared" si="273"/>
        <v>Ja</v>
      </c>
      <c r="AJ794" s="52" t="str">
        <f>IF(S794="Ja",VLOOKUP($S$2,Plausis!A:E,5,0),IF(V794="Ja",VLOOKUP($V$2,Plausis!A:E,5,0),IF(X794="Ja",VLOOKUP($X$2,Plausis!A:E,5,0),"")))</f>
        <v/>
      </c>
      <c r="AL794" s="52" t="s">
        <v>3</v>
      </c>
      <c r="AM794" s="114">
        <v>45531</v>
      </c>
      <c r="AN794" s="52" t="s">
        <v>4467</v>
      </c>
      <c r="AO794" s="52" t="str">
        <f>VLOOKUP(B794,'BAT Grundtabelle'!B:T,19,0)</f>
        <v>ja</v>
      </c>
      <c r="AP794" s="105" t="str">
        <f t="shared" si="274"/>
        <v>10712</v>
      </c>
      <c r="AQ794" s="52" t="str">
        <f t="shared" si="275"/>
        <v>Haarstudio</v>
      </c>
      <c r="AR794" s="52" t="b">
        <f t="shared" si="288"/>
        <v>0</v>
      </c>
      <c r="AS794" s="52" t="b">
        <f t="shared" si="288"/>
        <v>0</v>
      </c>
      <c r="AT794" s="52" t="b">
        <f t="shared" si="288"/>
        <v>0</v>
      </c>
      <c r="AU794" s="52">
        <f t="shared" si="276"/>
        <v>1</v>
      </c>
      <c r="AW794" s="52" t="b">
        <f t="shared" si="277"/>
        <v>0</v>
      </c>
      <c r="AX794" s="52" t="str">
        <f t="shared" si="278"/>
        <v>Unternehmen</v>
      </c>
      <c r="AY794" s="52" t="b">
        <f t="shared" si="279"/>
        <v>0</v>
      </c>
      <c r="AZ794" s="52" t="str">
        <f t="shared" si="280"/>
        <v>10712</v>
      </c>
      <c r="BA794" s="52" t="str">
        <f>VLOOKUP(A794,'BAT Grundtabelle'!A:U,21,0)</f>
        <v>ja</v>
      </c>
      <c r="BB794" s="52" t="str">
        <f t="shared" si="281"/>
        <v>nein</v>
      </c>
      <c r="BC794" s="52" t="str">
        <f t="shared" si="282"/>
        <v>10712</v>
      </c>
      <c r="BD794" s="52" t="str">
        <f t="shared" si="283"/>
        <v>Haarstudio</v>
      </c>
      <c r="BE794" s="52" t="str">
        <f t="shared" si="284"/>
        <v>Unternehmen</v>
      </c>
      <c r="BF794" s="52">
        <f t="shared" si="285"/>
        <v>1</v>
      </c>
    </row>
    <row r="795" spans="1:58" hidden="1" x14ac:dyDescent="0.35">
      <c r="A795" s="107" t="s">
        <v>3131</v>
      </c>
      <c r="B795" s="75" t="s">
        <v>510</v>
      </c>
      <c r="C795" s="52" t="s">
        <v>3</v>
      </c>
      <c r="D795" s="52" t="s">
        <v>3</v>
      </c>
      <c r="E795" s="52" t="s">
        <v>2</v>
      </c>
      <c r="F795" s="52" t="s">
        <v>2</v>
      </c>
      <c r="G795" s="52" t="s">
        <v>2</v>
      </c>
      <c r="H795" s="52" t="s">
        <v>2</v>
      </c>
      <c r="I795" s="52" t="s">
        <v>3</v>
      </c>
      <c r="J795" s="52">
        <v>3</v>
      </c>
      <c r="K795" s="52" t="s">
        <v>2</v>
      </c>
      <c r="L795" s="52" t="s">
        <v>2</v>
      </c>
      <c r="M795" s="52" t="s">
        <v>2</v>
      </c>
      <c r="N795" s="52" t="s">
        <v>3</v>
      </c>
      <c r="P795" s="52" t="s">
        <v>4</v>
      </c>
      <c r="Q795" s="56" t="str">
        <f t="shared" si="289"/>
        <v>Nein</v>
      </c>
      <c r="R795" s="56" t="str">
        <f t="shared" si="289"/>
        <v>Nein</v>
      </c>
      <c r="S795" s="52" t="str">
        <f t="shared" si="289"/>
        <v>Nein</v>
      </c>
      <c r="T795" s="56" t="str">
        <f t="shared" si="289"/>
        <v>Nein</v>
      </c>
      <c r="U795" s="56" t="str">
        <f t="shared" si="289"/>
        <v>Nein</v>
      </c>
      <c r="V795" s="52" t="str">
        <f t="shared" si="289"/>
        <v>Nein</v>
      </c>
      <c r="W795" s="52" t="str">
        <f t="shared" si="289"/>
        <v>Nein</v>
      </c>
      <c r="X795" s="52" t="str">
        <f t="shared" si="289"/>
        <v>Nein</v>
      </c>
      <c r="Y795" s="58" t="str">
        <f t="shared" si="289"/>
        <v>Nein</v>
      </c>
      <c r="Z795" s="52" t="str">
        <f t="shared" si="289"/>
        <v>Nein</v>
      </c>
      <c r="AA795" s="56" t="str">
        <f t="shared" si="289"/>
        <v>Nein</v>
      </c>
      <c r="AB795" s="52" t="str">
        <f t="shared" si="289"/>
        <v>Nein</v>
      </c>
      <c r="AC795" s="56" t="str">
        <f t="shared" si="289"/>
        <v>Nein</v>
      </c>
      <c r="AD795" s="56" t="str">
        <f t="shared" si="289"/>
        <v>Nein</v>
      </c>
      <c r="AE795" s="52" t="str">
        <f t="shared" si="289"/>
        <v>Nein</v>
      </c>
      <c r="AF795" s="52" t="str">
        <f t="shared" si="289"/>
        <v>Nein</v>
      </c>
      <c r="AG795" s="61" t="str">
        <f>IF(Q795="Ja",VLOOKUP($Q$2,Plausis!A:E,5,0),IF(R795="Ja",VLOOKUP($R$2,Plausis!A:E,5,0),IF(T795="Ja",VLOOKUP($T$2,Plausis!A:E,5,0),IF(U795="Ja",VLOOKUP($U$2,Plausis!A:E,5,0),IF(AA795="Ja",VLOOKUP($AA$2,Plausis!A:E,5,0),IF(AC795="Ja",VLOOKUP($AC$2,Plausis!A:E,5,0),IF(AD795="Ja",VLOOKUP($AD$2,Plausis!A:E,5,0),"")))))))</f>
        <v/>
      </c>
      <c r="AH795" s="52" t="str">
        <f>IF(Y795="Ja",VLOOKUP($Y$2,Plausis!A:E,5,0),"")</f>
        <v/>
      </c>
      <c r="AI795" s="52" t="str">
        <f t="shared" si="273"/>
        <v>Ja</v>
      </c>
      <c r="AJ795" s="52" t="str">
        <f>IF(S795="Ja",VLOOKUP($S$2,Plausis!A:E,5,0),IF(V795="Ja",VLOOKUP($V$2,Plausis!A:E,5,0),IF(X795="Ja",VLOOKUP($X$2,Plausis!A:E,5,0),"")))</f>
        <v/>
      </c>
      <c r="AL795" s="52" t="s">
        <v>2</v>
      </c>
      <c r="AM795" s="114">
        <v>45531</v>
      </c>
      <c r="AN795" s="52" t="s">
        <v>4467</v>
      </c>
      <c r="AO795" s="52" t="str">
        <f>VLOOKUP(B795,'BAT Grundtabelle'!B:T,19,0)</f>
        <v>ja</v>
      </c>
      <c r="AP795" s="105" t="str">
        <f t="shared" si="274"/>
        <v>10713</v>
      </c>
      <c r="AQ795" s="52" t="str">
        <f t="shared" si="275"/>
        <v>Hafenbetrieb</v>
      </c>
      <c r="AR795" s="52" t="b">
        <f t="shared" si="288"/>
        <v>0</v>
      </c>
      <c r="AS795" s="52" t="b">
        <f t="shared" si="288"/>
        <v>0</v>
      </c>
      <c r="AT795" s="52" t="b">
        <f t="shared" si="288"/>
        <v>0</v>
      </c>
      <c r="AU795" s="52">
        <f t="shared" si="276"/>
        <v>3</v>
      </c>
      <c r="AW795" s="52" t="b">
        <f t="shared" si="277"/>
        <v>0</v>
      </c>
      <c r="AX795" s="52" t="str">
        <f t="shared" si="278"/>
        <v>Unternehmen</v>
      </c>
      <c r="AY795" s="52" t="b">
        <f t="shared" si="279"/>
        <v>0</v>
      </c>
      <c r="AZ795" s="52" t="str">
        <f t="shared" si="280"/>
        <v>10713</v>
      </c>
      <c r="BA795" s="52" t="str">
        <f>VLOOKUP(A795,'BAT Grundtabelle'!A:U,21,0)</f>
        <v>ja</v>
      </c>
      <c r="BB795" s="52" t="str">
        <f t="shared" si="281"/>
        <v>nein</v>
      </c>
      <c r="BC795" s="52" t="str">
        <f t="shared" si="282"/>
        <v>10713</v>
      </c>
      <c r="BD795" s="52" t="str">
        <f t="shared" si="283"/>
        <v>Hafenbetrieb</v>
      </c>
      <c r="BE795" s="52" t="str">
        <f t="shared" si="284"/>
        <v>Unternehmen</v>
      </c>
      <c r="BF795" s="52">
        <f t="shared" si="285"/>
        <v>3</v>
      </c>
    </row>
    <row r="796" spans="1:58" hidden="1" x14ac:dyDescent="0.35">
      <c r="A796" s="107" t="s">
        <v>3132</v>
      </c>
      <c r="B796" s="75" t="s">
        <v>1961</v>
      </c>
      <c r="C796" s="52" t="s">
        <v>3</v>
      </c>
      <c r="D796" s="52" t="s">
        <v>3</v>
      </c>
      <c r="E796" s="52" t="s">
        <v>2</v>
      </c>
      <c r="F796" s="52" t="s">
        <v>2</v>
      </c>
      <c r="G796" s="52" t="s">
        <v>2</v>
      </c>
      <c r="H796" s="52" t="s">
        <v>2</v>
      </c>
      <c r="I796" s="52" t="s">
        <v>3</v>
      </c>
      <c r="J796" s="52">
        <v>1</v>
      </c>
      <c r="K796" s="52" t="s">
        <v>2</v>
      </c>
      <c r="L796" s="52" t="s">
        <v>2</v>
      </c>
      <c r="M796" s="52" t="s">
        <v>2</v>
      </c>
      <c r="N796" s="52" t="s">
        <v>3</v>
      </c>
      <c r="P796" s="52" t="s">
        <v>4</v>
      </c>
      <c r="Q796" s="56" t="str">
        <f t="shared" si="289"/>
        <v>Nein</v>
      </c>
      <c r="R796" s="56" t="str">
        <f t="shared" si="289"/>
        <v>Nein</v>
      </c>
      <c r="S796" s="52" t="str">
        <f t="shared" si="289"/>
        <v>Nein</v>
      </c>
      <c r="T796" s="56" t="str">
        <f t="shared" si="289"/>
        <v>Nein</v>
      </c>
      <c r="U796" s="56" t="str">
        <f t="shared" si="289"/>
        <v>Nein</v>
      </c>
      <c r="V796" s="52" t="str">
        <f t="shared" si="289"/>
        <v>Nein</v>
      </c>
      <c r="W796" s="52" t="str">
        <f t="shared" si="289"/>
        <v>Nein</v>
      </c>
      <c r="X796" s="52" t="str">
        <f t="shared" si="289"/>
        <v>Nein</v>
      </c>
      <c r="Y796" s="58" t="str">
        <f t="shared" si="289"/>
        <v>Nein</v>
      </c>
      <c r="Z796" s="52" t="str">
        <f t="shared" si="289"/>
        <v>Nein</v>
      </c>
      <c r="AA796" s="56" t="str">
        <f t="shared" si="289"/>
        <v>Nein</v>
      </c>
      <c r="AB796" s="52" t="str">
        <f t="shared" si="289"/>
        <v>Nein</v>
      </c>
      <c r="AC796" s="56" t="str">
        <f t="shared" si="289"/>
        <v>Nein</v>
      </c>
      <c r="AD796" s="56" t="str">
        <f t="shared" si="289"/>
        <v>Nein</v>
      </c>
      <c r="AE796" s="52" t="str">
        <f t="shared" si="289"/>
        <v>Nein</v>
      </c>
      <c r="AF796" s="52" t="str">
        <f t="shared" si="289"/>
        <v>Nein</v>
      </c>
      <c r="AG796" s="61" t="str">
        <f>IF(Q796="Ja",VLOOKUP($Q$2,Plausis!A:E,5,0),IF(R796="Ja",VLOOKUP($R$2,Plausis!A:E,5,0),IF(T796="Ja",VLOOKUP($T$2,Plausis!A:E,5,0),IF(U796="Ja",VLOOKUP($U$2,Plausis!A:E,5,0),IF(AA796="Ja",VLOOKUP($AA$2,Plausis!A:E,5,0),IF(AC796="Ja",VLOOKUP($AC$2,Plausis!A:E,5,0),IF(AD796="Ja",VLOOKUP($AD$2,Plausis!A:E,5,0),"")))))))</f>
        <v/>
      </c>
      <c r="AH796" s="52" t="str">
        <f>IF(Y796="Ja",VLOOKUP($Y$2,Plausis!A:E,5,0),"")</f>
        <v/>
      </c>
      <c r="AI796" s="52" t="str">
        <f t="shared" si="273"/>
        <v>Ja</v>
      </c>
      <c r="AJ796" s="52" t="str">
        <f>IF(S796="Ja",VLOOKUP($S$2,Plausis!A:E,5,0),IF(V796="Ja",VLOOKUP($V$2,Plausis!A:E,5,0),IF(X796="Ja",VLOOKUP($X$2,Plausis!A:E,5,0),"")))</f>
        <v/>
      </c>
      <c r="AL796" s="52" t="s">
        <v>2</v>
      </c>
      <c r="AM796" s="114">
        <v>45531</v>
      </c>
      <c r="AN796" s="52" t="s">
        <v>4467</v>
      </c>
      <c r="AO796" s="52" t="str">
        <f>VLOOKUP(B796,'BAT Grundtabelle'!B:T,19,0)</f>
        <v>ja</v>
      </c>
      <c r="AP796" s="105" t="str">
        <f t="shared" si="274"/>
        <v>10714</v>
      </c>
      <c r="AQ796" s="52" t="str">
        <f t="shared" si="275"/>
        <v>Hallenbau</v>
      </c>
      <c r="AR796" s="52" t="b">
        <f t="shared" si="288"/>
        <v>0</v>
      </c>
      <c r="AS796" s="52" t="b">
        <f t="shared" si="288"/>
        <v>0</v>
      </c>
      <c r="AT796" s="52" t="b">
        <f t="shared" si="288"/>
        <v>0</v>
      </c>
      <c r="AU796" s="52">
        <f t="shared" si="276"/>
        <v>1</v>
      </c>
      <c r="AW796" s="52" t="b">
        <f t="shared" si="277"/>
        <v>0</v>
      </c>
      <c r="AX796" s="52" t="str">
        <f t="shared" si="278"/>
        <v>Unternehmen</v>
      </c>
      <c r="AY796" s="52" t="b">
        <f t="shared" si="279"/>
        <v>0</v>
      </c>
      <c r="AZ796" s="52" t="str">
        <f t="shared" si="280"/>
        <v>10714</v>
      </c>
      <c r="BA796" s="52" t="str">
        <f>VLOOKUP(A796,'BAT Grundtabelle'!A:U,21,0)</f>
        <v>ja</v>
      </c>
      <c r="BB796" s="52" t="str">
        <f t="shared" si="281"/>
        <v>nein</v>
      </c>
      <c r="BC796" s="52" t="str">
        <f t="shared" si="282"/>
        <v>10714</v>
      </c>
      <c r="BD796" s="52" t="str">
        <f t="shared" si="283"/>
        <v>Hallenbau</v>
      </c>
      <c r="BE796" s="52" t="str">
        <f t="shared" si="284"/>
        <v>Unternehmen</v>
      </c>
      <c r="BF796" s="52">
        <f t="shared" si="285"/>
        <v>1</v>
      </c>
    </row>
    <row r="797" spans="1:58" hidden="1" x14ac:dyDescent="0.35">
      <c r="A797" s="107" t="s">
        <v>3133</v>
      </c>
      <c r="B797" s="75" t="s">
        <v>1410</v>
      </c>
      <c r="C797" s="52" t="s">
        <v>3</v>
      </c>
      <c r="D797" s="52" t="s">
        <v>3</v>
      </c>
      <c r="E797" s="52" t="s">
        <v>2</v>
      </c>
      <c r="F797" s="52" t="s">
        <v>2</v>
      </c>
      <c r="G797" s="52" t="s">
        <v>2</v>
      </c>
      <c r="H797" s="52" t="s">
        <v>2</v>
      </c>
      <c r="I797" s="52" t="s">
        <v>3</v>
      </c>
      <c r="J797" s="52">
        <v>2</v>
      </c>
      <c r="K797" s="52" t="s">
        <v>2</v>
      </c>
      <c r="L797" s="52" t="s">
        <v>2</v>
      </c>
      <c r="M797" s="52" t="s">
        <v>2</v>
      </c>
      <c r="N797" s="52" t="s">
        <v>3</v>
      </c>
      <c r="P797" s="52" t="s">
        <v>4</v>
      </c>
      <c r="Q797" s="56" t="str">
        <f t="shared" si="289"/>
        <v>Nein</v>
      </c>
      <c r="R797" s="56" t="str">
        <f t="shared" si="289"/>
        <v>Nein</v>
      </c>
      <c r="S797" s="52" t="str">
        <f t="shared" si="289"/>
        <v>Nein</v>
      </c>
      <c r="T797" s="56" t="str">
        <f t="shared" si="289"/>
        <v>Nein</v>
      </c>
      <c r="U797" s="56" t="str">
        <f t="shared" si="289"/>
        <v>Nein</v>
      </c>
      <c r="V797" s="52" t="str">
        <f t="shared" si="289"/>
        <v>Nein</v>
      </c>
      <c r="W797" s="52" t="str">
        <f t="shared" si="289"/>
        <v>Nein</v>
      </c>
      <c r="X797" s="52" t="str">
        <f t="shared" si="289"/>
        <v>Nein</v>
      </c>
      <c r="Y797" s="58" t="str">
        <f t="shared" si="289"/>
        <v>Nein</v>
      </c>
      <c r="Z797" s="52" t="str">
        <f t="shared" si="289"/>
        <v>Nein</v>
      </c>
      <c r="AA797" s="56" t="str">
        <f t="shared" si="289"/>
        <v>Nein</v>
      </c>
      <c r="AB797" s="52" t="str">
        <f t="shared" si="289"/>
        <v>Nein</v>
      </c>
      <c r="AC797" s="56" t="str">
        <f t="shared" si="289"/>
        <v>Nein</v>
      </c>
      <c r="AD797" s="56" t="str">
        <f t="shared" si="289"/>
        <v>Nein</v>
      </c>
      <c r="AE797" s="52" t="str">
        <f t="shared" si="289"/>
        <v>Nein</v>
      </c>
      <c r="AF797" s="52" t="str">
        <f t="shared" si="289"/>
        <v>Nein</v>
      </c>
      <c r="AG797" s="61" t="str">
        <f>IF(Q797="Ja",VLOOKUP($Q$2,Plausis!A:E,5,0),IF(R797="Ja",VLOOKUP($R$2,Plausis!A:E,5,0),IF(T797="Ja",VLOOKUP($T$2,Plausis!A:E,5,0),IF(U797="Ja",VLOOKUP($U$2,Plausis!A:E,5,0),IF(AA797="Ja",VLOOKUP($AA$2,Plausis!A:E,5,0),IF(AC797="Ja",VLOOKUP($AC$2,Plausis!A:E,5,0),IF(AD797="Ja",VLOOKUP($AD$2,Plausis!A:E,5,0),"")))))))</f>
        <v/>
      </c>
      <c r="AH797" s="52" t="str">
        <f>IF(Y797="Ja",VLOOKUP($Y$2,Plausis!A:E,5,0),"")</f>
        <v/>
      </c>
      <c r="AI797" s="52" t="str">
        <f t="shared" si="273"/>
        <v>Ja</v>
      </c>
      <c r="AJ797" s="52" t="str">
        <f>IF(S797="Ja",VLOOKUP($S$2,Plausis!A:E,5,0),IF(V797="Ja",VLOOKUP($V$2,Plausis!A:E,5,0),IF(X797="Ja",VLOOKUP($X$2,Plausis!A:E,5,0),"")))</f>
        <v/>
      </c>
      <c r="AL797" s="52" t="s">
        <v>2</v>
      </c>
      <c r="AM797" s="114">
        <v>45531</v>
      </c>
      <c r="AN797" s="52" t="s">
        <v>4467</v>
      </c>
      <c r="AO797" s="52" t="str">
        <f>VLOOKUP(B797,'BAT Grundtabelle'!B:T,19,0)</f>
        <v>ja</v>
      </c>
      <c r="AP797" s="105" t="str">
        <f t="shared" si="274"/>
        <v>10715</v>
      </c>
      <c r="AQ797" s="52" t="str">
        <f t="shared" si="275"/>
        <v>Hammer-, Press- und Ziehwerk</v>
      </c>
      <c r="AR797" s="52" t="b">
        <f t="shared" si="288"/>
        <v>0</v>
      </c>
      <c r="AS797" s="52" t="b">
        <f t="shared" si="288"/>
        <v>0</v>
      </c>
      <c r="AT797" s="52" t="b">
        <f t="shared" si="288"/>
        <v>0</v>
      </c>
      <c r="AU797" s="52">
        <f t="shared" si="276"/>
        <v>2</v>
      </c>
      <c r="AW797" s="52" t="b">
        <f t="shared" si="277"/>
        <v>0</v>
      </c>
      <c r="AX797" s="52" t="str">
        <f t="shared" si="278"/>
        <v>Unternehmen</v>
      </c>
      <c r="AY797" s="52" t="b">
        <f t="shared" si="279"/>
        <v>0</v>
      </c>
      <c r="AZ797" s="52" t="str">
        <f t="shared" si="280"/>
        <v>10715</v>
      </c>
      <c r="BA797" s="52" t="str">
        <f>VLOOKUP(A797,'BAT Grundtabelle'!A:U,21,0)</f>
        <v>ja</v>
      </c>
      <c r="BB797" s="52" t="str">
        <f t="shared" si="281"/>
        <v>nein</v>
      </c>
      <c r="BC797" s="52" t="str">
        <f t="shared" si="282"/>
        <v>10715</v>
      </c>
      <c r="BD797" s="52" t="str">
        <f t="shared" si="283"/>
        <v>Hammer-, Press- und Ziehwerk</v>
      </c>
      <c r="BE797" s="52" t="str">
        <f t="shared" si="284"/>
        <v>Unternehmen</v>
      </c>
      <c r="BF797" s="52">
        <f t="shared" si="285"/>
        <v>2</v>
      </c>
    </row>
    <row r="798" spans="1:58" hidden="1" x14ac:dyDescent="0.35">
      <c r="A798" s="107" t="s">
        <v>3134</v>
      </c>
      <c r="B798" s="75" t="s">
        <v>643</v>
      </c>
      <c r="C798" s="52" t="s">
        <v>3</v>
      </c>
      <c r="D798" s="52" t="s">
        <v>3</v>
      </c>
      <c r="E798" s="52" t="s">
        <v>2</v>
      </c>
      <c r="F798" s="52" t="s">
        <v>2</v>
      </c>
      <c r="G798" s="52" t="s">
        <v>2</v>
      </c>
      <c r="H798" s="52" t="s">
        <v>2</v>
      </c>
      <c r="I798" s="52" t="s">
        <v>3</v>
      </c>
      <c r="J798" s="52">
        <v>1</v>
      </c>
      <c r="K798" s="52" t="s">
        <v>2</v>
      </c>
      <c r="L798" s="52" t="s">
        <v>2</v>
      </c>
      <c r="M798" s="52" t="s">
        <v>2</v>
      </c>
      <c r="N798" s="52" t="s">
        <v>3</v>
      </c>
      <c r="P798" s="52" t="s">
        <v>4</v>
      </c>
      <c r="Q798" s="52" t="str">
        <f t="shared" si="289"/>
        <v>Nein</v>
      </c>
      <c r="R798" s="52" t="str">
        <f t="shared" si="289"/>
        <v>Nein</v>
      </c>
      <c r="S798" s="52" t="str">
        <f t="shared" si="289"/>
        <v>Nein</v>
      </c>
      <c r="T798" s="52" t="str">
        <f t="shared" si="289"/>
        <v>Nein</v>
      </c>
      <c r="U798" s="52" t="str">
        <f t="shared" si="289"/>
        <v>Nein</v>
      </c>
      <c r="V798" s="52" t="str">
        <f t="shared" si="289"/>
        <v>Nein</v>
      </c>
      <c r="W798" s="52" t="str">
        <f t="shared" si="289"/>
        <v>Nein</v>
      </c>
      <c r="X798" s="52" t="str">
        <f t="shared" si="289"/>
        <v>Nein</v>
      </c>
      <c r="Y798" s="52" t="str">
        <f t="shared" si="289"/>
        <v>Nein</v>
      </c>
      <c r="Z798" s="52" t="str">
        <f t="shared" si="289"/>
        <v>Nein</v>
      </c>
      <c r="AA798" s="52" t="str">
        <f t="shared" si="289"/>
        <v>Nein</v>
      </c>
      <c r="AB798" s="52" t="str">
        <f t="shared" si="289"/>
        <v>Nein</v>
      </c>
      <c r="AC798" s="52" t="str">
        <f t="shared" si="289"/>
        <v>Nein</v>
      </c>
      <c r="AD798" s="52" t="str">
        <f t="shared" si="289"/>
        <v>Nein</v>
      </c>
      <c r="AE798" s="52" t="str">
        <f t="shared" si="289"/>
        <v>Nein</v>
      </c>
      <c r="AF798" s="52" t="str">
        <f t="shared" si="289"/>
        <v>Nein</v>
      </c>
      <c r="AG798" s="61" t="str">
        <f>IF(Q798="Ja",VLOOKUP($Q$2,Plausis!A:E,5,0),IF(R798="Ja",VLOOKUP($R$2,Plausis!A:E,5,0),IF(T798="Ja",VLOOKUP($T$2,Plausis!A:E,5,0),IF(U798="Ja",VLOOKUP($U$2,Plausis!A:E,5,0),IF(AA798="Ja",VLOOKUP($AA$2,Plausis!A:E,5,0),IF(AC798="Ja",VLOOKUP($AC$2,Plausis!A:E,5,0),IF(AD798="Ja",VLOOKUP($AD$2,Plausis!A:E,5,0),"")))))))</f>
        <v/>
      </c>
      <c r="AH798" s="52" t="str">
        <f>IF(Y798="Ja",VLOOKUP($Y$2,Plausis!A:E,5,0),"")</f>
        <v/>
      </c>
      <c r="AI798" s="52" t="str">
        <f t="shared" si="273"/>
        <v>Ja</v>
      </c>
      <c r="AJ798" s="52" t="str">
        <f>IF(S798="Ja",VLOOKUP($S$2,Plausis!A:E,5,0),IF(V798="Ja",VLOOKUP($V$2,Plausis!A:E,5,0),IF(X798="Ja",VLOOKUP($X$2,Plausis!A:E,5,0),"")))</f>
        <v/>
      </c>
      <c r="AL798" s="52" t="s">
        <v>3</v>
      </c>
      <c r="AM798" s="114">
        <v>45531</v>
      </c>
      <c r="AN798" s="52" t="s">
        <v>4467</v>
      </c>
      <c r="AO798" s="52" t="str">
        <f>VLOOKUP(B798,'BAT Grundtabelle'!B:T,19,0)</f>
        <v>ja</v>
      </c>
      <c r="AP798" s="105" t="str">
        <f t="shared" si="274"/>
        <v>10716</v>
      </c>
      <c r="AQ798" s="52" t="str">
        <f t="shared" si="275"/>
        <v>Handarbeitsgeschäft</v>
      </c>
      <c r="AR798" s="52" t="b">
        <f t="shared" si="288"/>
        <v>0</v>
      </c>
      <c r="AS798" s="52" t="b">
        <f t="shared" si="288"/>
        <v>0</v>
      </c>
      <c r="AT798" s="52" t="b">
        <f t="shared" si="288"/>
        <v>0</v>
      </c>
      <c r="AU798" s="52">
        <f t="shared" si="276"/>
        <v>1</v>
      </c>
      <c r="AW798" s="52" t="b">
        <f t="shared" si="277"/>
        <v>0</v>
      </c>
      <c r="AX798" s="52" t="str">
        <f t="shared" si="278"/>
        <v>Unternehmen</v>
      </c>
      <c r="AY798" s="52" t="b">
        <f t="shared" si="279"/>
        <v>0</v>
      </c>
      <c r="AZ798" s="52" t="str">
        <f t="shared" si="280"/>
        <v>10716</v>
      </c>
      <c r="BA798" s="52" t="str">
        <f>VLOOKUP(A798,'BAT Grundtabelle'!A:U,21,0)</f>
        <v>ja</v>
      </c>
      <c r="BB798" s="52" t="str">
        <f t="shared" si="281"/>
        <v>nein</v>
      </c>
      <c r="BC798" s="52" t="str">
        <f t="shared" si="282"/>
        <v>10716</v>
      </c>
      <c r="BD798" s="52" t="str">
        <f t="shared" si="283"/>
        <v>Handarbeitsgeschäft</v>
      </c>
      <c r="BE798" s="52" t="str">
        <f t="shared" si="284"/>
        <v>Unternehmen</v>
      </c>
      <c r="BF798" s="52">
        <f t="shared" si="285"/>
        <v>1</v>
      </c>
    </row>
    <row r="799" spans="1:58" hidden="1" x14ac:dyDescent="0.35">
      <c r="A799" s="107" t="s">
        <v>3135</v>
      </c>
      <c r="B799" s="75" t="s">
        <v>1810</v>
      </c>
      <c r="C799" s="52" t="s">
        <v>2</v>
      </c>
      <c r="D799" s="52" t="s">
        <v>2</v>
      </c>
      <c r="E799" s="52" t="s">
        <v>2</v>
      </c>
      <c r="F799" s="52" t="s">
        <v>2</v>
      </c>
      <c r="G799" s="52" t="s">
        <v>2</v>
      </c>
      <c r="H799" s="52" t="s">
        <v>3</v>
      </c>
      <c r="I799" s="52" t="s">
        <v>2</v>
      </c>
      <c r="J799" s="52" t="s">
        <v>2</v>
      </c>
      <c r="K799" s="52" t="s">
        <v>2</v>
      </c>
      <c r="L799" s="52" t="s">
        <v>2</v>
      </c>
      <c r="M799" s="52" t="s">
        <v>2</v>
      </c>
      <c r="N799" s="52" t="s">
        <v>2</v>
      </c>
      <c r="O799" s="52" t="s">
        <v>2411</v>
      </c>
      <c r="P799" s="52" t="s">
        <v>59</v>
      </c>
      <c r="Q799" s="52" t="str">
        <f t="shared" si="289"/>
        <v>Nein</v>
      </c>
      <c r="R799" s="52" t="str">
        <f t="shared" si="289"/>
        <v>Nein</v>
      </c>
      <c r="S799" s="52" t="str">
        <f t="shared" si="289"/>
        <v>Nein</v>
      </c>
      <c r="T799" s="52" t="str">
        <f t="shared" si="289"/>
        <v>Nein</v>
      </c>
      <c r="U799" s="52" t="str">
        <f t="shared" si="289"/>
        <v>Nein</v>
      </c>
      <c r="V799" s="52" t="str">
        <f t="shared" si="289"/>
        <v>Nein</v>
      </c>
      <c r="W799" s="52" t="str">
        <f t="shared" si="289"/>
        <v>Nein</v>
      </c>
      <c r="X799" s="52" t="str">
        <f t="shared" si="289"/>
        <v>Nein</v>
      </c>
      <c r="Y799" s="52" t="str">
        <f t="shared" si="289"/>
        <v>Nein</v>
      </c>
      <c r="Z799" s="52" t="str">
        <f t="shared" si="289"/>
        <v>Nein</v>
      </c>
      <c r="AA799" s="52" t="str">
        <f t="shared" si="289"/>
        <v>Nein</v>
      </c>
      <c r="AB799" s="52" t="str">
        <f t="shared" si="289"/>
        <v>Nein</v>
      </c>
      <c r="AC799" s="52" t="str">
        <f t="shared" si="289"/>
        <v>Nein</v>
      </c>
      <c r="AD799" s="52" t="str">
        <f t="shared" si="289"/>
        <v>Nein</v>
      </c>
      <c r="AE799" s="52" t="str">
        <f t="shared" si="289"/>
        <v>Nein</v>
      </c>
      <c r="AF799" s="52" t="str">
        <f t="shared" si="289"/>
        <v>Nein</v>
      </c>
      <c r="AG799" s="61" t="str">
        <f>IF(Q799="Ja",VLOOKUP($Q$2,Plausis!A:E,5,0),IF(R799="Ja",VLOOKUP($R$2,Plausis!A:E,5,0),IF(T799="Ja",VLOOKUP($T$2,Plausis!A:E,5,0),IF(U799="Ja",VLOOKUP($U$2,Plausis!A:E,5,0),IF(AA799="Ja",VLOOKUP($AA$2,Plausis!A:E,5,0),IF(AC799="Ja",VLOOKUP($AC$2,Plausis!A:E,5,0),IF(AD799="Ja",VLOOKUP($AD$2,Plausis!A:E,5,0),"")))))))</f>
        <v/>
      </c>
      <c r="AH799" s="52" t="str">
        <f>IF(Y799="Ja",VLOOKUP($Y$2,Plausis!A:E,5,0),"")</f>
        <v/>
      </c>
      <c r="AI799" s="52" t="str">
        <f t="shared" si="273"/>
        <v>Nein</v>
      </c>
      <c r="AJ799" s="52" t="str">
        <f>IF(S799="Ja",VLOOKUP($S$2,Plausis!A:E,5,0),IF(V799="Ja",VLOOKUP($V$2,Plausis!A:E,5,0),IF(X799="Ja",VLOOKUP($X$2,Plausis!A:E,5,0),"")))</f>
        <v/>
      </c>
      <c r="AL799" s="52" t="s">
        <v>2</v>
      </c>
      <c r="AM799" s="114">
        <v>45531</v>
      </c>
      <c r="AN799" s="52" t="s">
        <v>4467</v>
      </c>
      <c r="AO799" s="52" t="str">
        <f>VLOOKUP(B799,'BAT Grundtabelle'!B:T,19,0)</f>
        <v>ja</v>
      </c>
      <c r="AP799" s="105" t="str">
        <f t="shared" si="274"/>
        <v>10717</v>
      </c>
      <c r="AQ799" s="52" t="str">
        <f t="shared" si="275"/>
        <v>Handballverein</v>
      </c>
      <c r="AR799" s="52" t="b">
        <f t="shared" si="288"/>
        <v>0</v>
      </c>
      <c r="AS799" s="52" t="b">
        <f t="shared" si="288"/>
        <v>0</v>
      </c>
      <c r="AT799" s="52" t="b">
        <f t="shared" si="288"/>
        <v>0</v>
      </c>
      <c r="AU799" s="52" t="str">
        <f t="shared" si="276"/>
        <v>Eigener Tarif</v>
      </c>
      <c r="AW799" s="52" t="b">
        <f t="shared" si="277"/>
        <v>0</v>
      </c>
      <c r="AX799" s="52" t="str">
        <f t="shared" si="278"/>
        <v>Eigener Tarif</v>
      </c>
      <c r="AY799" s="52" t="b">
        <f t="shared" si="279"/>
        <v>0</v>
      </c>
      <c r="AZ799" s="52" t="str">
        <f t="shared" si="280"/>
        <v>10717</v>
      </c>
      <c r="BA799" s="52" t="str">
        <f>VLOOKUP(A799,'BAT Grundtabelle'!A:U,21,0)</f>
        <v>nein</v>
      </c>
      <c r="BB799" s="52" t="str">
        <f t="shared" si="281"/>
        <v>nein</v>
      </c>
      <c r="BC799" s="52" t="str">
        <f t="shared" si="282"/>
        <v>10717</v>
      </c>
      <c r="BD799" s="52" t="str">
        <f t="shared" si="283"/>
        <v>Handballverein</v>
      </c>
      <c r="BE799" s="52" t="str">
        <f t="shared" si="284"/>
        <v>Eigener Tarif</v>
      </c>
      <c r="BF799" s="52" t="str">
        <f t="shared" si="285"/>
        <v>Eigener Tarif</v>
      </c>
    </row>
    <row r="800" spans="1:58" hidden="1" x14ac:dyDescent="0.35">
      <c r="A800" s="107">
        <v>11996</v>
      </c>
      <c r="B800" s="75" t="s">
        <v>4614</v>
      </c>
      <c r="C800" s="52" t="s">
        <v>3</v>
      </c>
      <c r="D800" s="52" t="s">
        <v>3</v>
      </c>
      <c r="E800" s="52" t="s">
        <v>2</v>
      </c>
      <c r="F800" s="52" t="s">
        <v>2</v>
      </c>
      <c r="G800" s="52" t="s">
        <v>2</v>
      </c>
      <c r="H800" s="52" t="s">
        <v>2</v>
      </c>
      <c r="I800" s="52" t="s">
        <v>3</v>
      </c>
      <c r="J800" s="52">
        <v>4</v>
      </c>
      <c r="K800" s="52" t="s">
        <v>2</v>
      </c>
      <c r="L800" s="52" t="s">
        <v>2</v>
      </c>
      <c r="M800" s="52" t="s">
        <v>2</v>
      </c>
      <c r="N800" s="52" t="s">
        <v>3</v>
      </c>
      <c r="O800" s="52" t="s">
        <v>2412</v>
      </c>
      <c r="P800" s="52" t="s">
        <v>4438</v>
      </c>
      <c r="Q800" s="56" t="str">
        <f t="shared" si="289"/>
        <v>Nein</v>
      </c>
      <c r="R800" s="56" t="str">
        <f t="shared" si="289"/>
        <v>Nein</v>
      </c>
      <c r="S800" s="52" t="str">
        <f t="shared" si="289"/>
        <v>Nein</v>
      </c>
      <c r="T800" s="56" t="str">
        <f t="shared" si="289"/>
        <v>Ja</v>
      </c>
      <c r="U800" s="56" t="str">
        <f t="shared" si="289"/>
        <v>Nein</v>
      </c>
      <c r="V800" s="52" t="str">
        <f t="shared" si="289"/>
        <v>Nein</v>
      </c>
      <c r="W800" s="52" t="str">
        <f t="shared" si="289"/>
        <v>Nein</v>
      </c>
      <c r="X800" s="52" t="str">
        <f t="shared" si="289"/>
        <v>Ja</v>
      </c>
      <c r="Y800" s="58" t="str">
        <f t="shared" si="289"/>
        <v>Nein</v>
      </c>
      <c r="Z800" s="52" t="str">
        <f t="shared" si="289"/>
        <v>Nein</v>
      </c>
      <c r="AA800" s="56" t="str">
        <f t="shared" si="289"/>
        <v>Nein</v>
      </c>
      <c r="AB800" s="52" t="str">
        <f t="shared" si="289"/>
        <v>Ja</v>
      </c>
      <c r="AC800" s="56" t="str">
        <f t="shared" si="289"/>
        <v>Nein</v>
      </c>
      <c r="AD800" s="56" t="str">
        <f t="shared" si="289"/>
        <v>Nein</v>
      </c>
      <c r="AE800" s="52" t="str">
        <f t="shared" si="289"/>
        <v>Nein</v>
      </c>
      <c r="AF800" s="52" t="str">
        <f t="shared" si="289"/>
        <v>Nein</v>
      </c>
      <c r="AG800" s="61" t="str">
        <f>IF(Q800="Ja",VLOOKUP($Q$2,Plausis!A:E,5,0),IF(R800="Ja",VLOOKUP($R$2,Plausis!A:E,5,0),IF(T800="Ja",VLOOKUP($T$2,Plausis!A:E,5,0),IF(U800="Ja",VLOOKUP($U$2,Plausis!A:E,5,0),IF(AA800="Ja",VLOOKUP($AA$2,Plausis!A:E,5,0),IF(AC800="Ja",VLOOKUP($AC$2,Plausis!A:E,5,0),IF(AD800="Ja",VLOOKUP($AD$2,Plausis!A:E,5,0),"")))))))</f>
        <v>Dieser Betrieb ist nur im Komfort-RS ohne ergänzenden Spezial-Straf-RS versicherbar.</v>
      </c>
      <c r="AH800" s="52" t="str">
        <f>IF(Y800="Ja",VLOOKUP($Y$2,Plausis!A:E,5,0),"")</f>
        <v/>
      </c>
      <c r="AI800" s="52" t="str">
        <f t="shared" si="273"/>
        <v>Nein</v>
      </c>
      <c r="AJ800" s="52" t="str">
        <f>IF(S800="Ja",VLOOKUP($S$2,Plausis!A:E,5,0),IF(V800="Ja",VLOOKUP($V$2,Plausis!A:E,5,0),IF(X800="Ja",VLOOKUP($X$2,Plausis!A:E,5,0),"")))</f>
        <v>Dieser Betrieb kann nur ohne ergänzenden Spezial-Straf-RS versichert werden.</v>
      </c>
      <c r="AL800" s="52" t="s">
        <v>2</v>
      </c>
      <c r="AM800" s="114">
        <v>45531</v>
      </c>
      <c r="AN800" s="52" t="s">
        <v>4467</v>
      </c>
      <c r="AO800" s="52" t="str">
        <f>VLOOKUP(B800,'BAT Grundtabelle'!B:T,19,0)</f>
        <v>ja</v>
      </c>
      <c r="AP800" s="105">
        <f t="shared" si="274"/>
        <v>11996</v>
      </c>
      <c r="AQ800" s="52" t="str">
        <f t="shared" si="275"/>
        <v>Handel Hanf-/Cannabisprodukte</v>
      </c>
      <c r="AR800" s="52" t="b">
        <f t="shared" si="288"/>
        <v>0</v>
      </c>
      <c r="AS800" s="52" t="b">
        <f t="shared" si="288"/>
        <v>0</v>
      </c>
      <c r="AT800" s="52" t="b">
        <f t="shared" si="288"/>
        <v>0</v>
      </c>
      <c r="AU800" s="52">
        <f t="shared" si="276"/>
        <v>4</v>
      </c>
      <c r="AW800" s="52" t="b">
        <f t="shared" si="277"/>
        <v>0</v>
      </c>
      <c r="AX800" s="52" t="str">
        <f t="shared" si="278"/>
        <v>Unternehmen</v>
      </c>
      <c r="AY800" s="52" t="b">
        <f t="shared" si="279"/>
        <v>0</v>
      </c>
      <c r="AZ800" s="52">
        <f t="shared" si="280"/>
        <v>11996</v>
      </c>
      <c r="BA800" s="52" t="str">
        <f>VLOOKUP(A800,'BAT Grundtabelle'!A:U,21,0)</f>
        <v>ja</v>
      </c>
      <c r="BB800" s="52" t="str">
        <f t="shared" si="281"/>
        <v>nein</v>
      </c>
      <c r="BC800" s="52">
        <f t="shared" si="282"/>
        <v>11996</v>
      </c>
      <c r="BD800" s="52" t="str">
        <f t="shared" si="283"/>
        <v>Handel Hanf-/Cannabisprodukte</v>
      </c>
      <c r="BE800" s="52" t="str">
        <f t="shared" si="284"/>
        <v>Unternehmen</v>
      </c>
      <c r="BF800" s="52">
        <f t="shared" si="285"/>
        <v>4</v>
      </c>
    </row>
    <row r="801" spans="1:58" hidden="1" x14ac:dyDescent="0.35">
      <c r="A801" s="107" t="s">
        <v>2141</v>
      </c>
      <c r="B801" s="75" t="s">
        <v>2140</v>
      </c>
      <c r="C801" s="52" t="s">
        <v>3</v>
      </c>
      <c r="D801" s="52" t="s">
        <v>3</v>
      </c>
      <c r="E801" s="52" t="s">
        <v>2</v>
      </c>
      <c r="F801" s="52" t="s">
        <v>2</v>
      </c>
      <c r="G801" s="52" t="s">
        <v>2</v>
      </c>
      <c r="H801" s="52" t="s">
        <v>2</v>
      </c>
      <c r="I801" s="52" t="s">
        <v>3</v>
      </c>
      <c r="J801" s="52">
        <v>1</v>
      </c>
      <c r="K801" s="52" t="s">
        <v>2</v>
      </c>
      <c r="L801" s="52" t="s">
        <v>2</v>
      </c>
      <c r="M801" s="52" t="s">
        <v>2</v>
      </c>
      <c r="N801" s="52" t="s">
        <v>3</v>
      </c>
      <c r="P801" s="52" t="s">
        <v>4</v>
      </c>
      <c r="Q801" s="56" t="str">
        <f t="shared" si="289"/>
        <v>Nein</v>
      </c>
      <c r="R801" s="56" t="str">
        <f t="shared" si="289"/>
        <v>Nein</v>
      </c>
      <c r="S801" s="52" t="str">
        <f t="shared" si="289"/>
        <v>Nein</v>
      </c>
      <c r="T801" s="56" t="str">
        <f t="shared" si="289"/>
        <v>Nein</v>
      </c>
      <c r="U801" s="56" t="str">
        <f t="shared" si="289"/>
        <v>Nein</v>
      </c>
      <c r="V801" s="52" t="str">
        <f t="shared" si="289"/>
        <v>Nein</v>
      </c>
      <c r="W801" s="52" t="str">
        <f t="shared" si="289"/>
        <v>Nein</v>
      </c>
      <c r="X801" s="52" t="str">
        <f t="shared" si="289"/>
        <v>Nein</v>
      </c>
      <c r="Y801" s="58" t="str">
        <f t="shared" si="289"/>
        <v>Nein</v>
      </c>
      <c r="Z801" s="52" t="str">
        <f t="shared" si="289"/>
        <v>Nein</v>
      </c>
      <c r="AA801" s="56" t="str">
        <f t="shared" si="289"/>
        <v>Nein</v>
      </c>
      <c r="AB801" s="52" t="str">
        <f t="shared" si="289"/>
        <v>Nein</v>
      </c>
      <c r="AC801" s="56" t="str">
        <f t="shared" si="289"/>
        <v>Nein</v>
      </c>
      <c r="AD801" s="56" t="str">
        <f t="shared" si="289"/>
        <v>Nein</v>
      </c>
      <c r="AE801" s="52" t="str">
        <f t="shared" si="289"/>
        <v>Nein</v>
      </c>
      <c r="AF801" s="52" t="str">
        <f t="shared" si="289"/>
        <v>Nein</v>
      </c>
      <c r="AG801" s="61" t="str">
        <f>IF(Q801="Ja",VLOOKUP($Q$2,Plausis!A:E,5,0),IF(R801="Ja",VLOOKUP($R$2,Plausis!A:E,5,0),IF(T801="Ja",VLOOKUP($T$2,Plausis!A:E,5,0),IF(U801="Ja",VLOOKUP($U$2,Plausis!A:E,5,0),IF(AA801="Ja",VLOOKUP($AA$2,Plausis!A:E,5,0),IF(AC801="Ja",VLOOKUP($AC$2,Plausis!A:E,5,0),IF(AD801="Ja",VLOOKUP($AD$2,Plausis!A:E,5,0),"")))))))</f>
        <v/>
      </c>
      <c r="AH801" s="52" t="str">
        <f>IF(Y801="Ja",VLOOKUP($Y$2,Plausis!A:E,5,0),"")</f>
        <v/>
      </c>
      <c r="AI801" s="52" t="str">
        <f t="shared" si="273"/>
        <v>Ja</v>
      </c>
      <c r="AJ801" s="52" t="str">
        <f>IF(S801="Ja",VLOOKUP($S$2,Plausis!A:E,5,0),IF(V801="Ja",VLOOKUP($V$2,Plausis!A:E,5,0),IF(X801="Ja",VLOOKUP($X$2,Plausis!A:E,5,0),"")))</f>
        <v/>
      </c>
      <c r="AL801" s="52" t="s">
        <v>3</v>
      </c>
      <c r="AM801" s="114">
        <v>45531</v>
      </c>
      <c r="AN801" s="52" t="s">
        <v>4467</v>
      </c>
      <c r="AO801" s="52" t="str">
        <f>VLOOKUP(B801,'BAT Grundtabelle'!B:T,19,0)</f>
        <v>ja</v>
      </c>
      <c r="AP801" s="105" t="str">
        <f t="shared" si="274"/>
        <v>3933</v>
      </c>
      <c r="AQ801" s="52" t="str">
        <f t="shared" si="275"/>
        <v>Handel mit Baustoffen und Baubedarf</v>
      </c>
      <c r="AR801" s="52" t="b">
        <f t="shared" si="288"/>
        <v>0</v>
      </c>
      <c r="AS801" s="52" t="b">
        <f t="shared" si="288"/>
        <v>0</v>
      </c>
      <c r="AT801" s="52" t="b">
        <f t="shared" si="288"/>
        <v>0</v>
      </c>
      <c r="AU801" s="52">
        <f t="shared" si="276"/>
        <v>1</v>
      </c>
      <c r="AW801" s="52" t="b">
        <f t="shared" si="277"/>
        <v>0</v>
      </c>
      <c r="AX801" s="52" t="str">
        <f t="shared" si="278"/>
        <v>Unternehmen</v>
      </c>
      <c r="AY801" s="52" t="b">
        <f t="shared" si="279"/>
        <v>0</v>
      </c>
      <c r="AZ801" s="52" t="str">
        <f t="shared" si="280"/>
        <v>3933</v>
      </c>
      <c r="BA801" s="52" t="str">
        <f>VLOOKUP(A801,'BAT Grundtabelle'!A:U,21,0)</f>
        <v>ja</v>
      </c>
      <c r="BB801" s="52" t="str">
        <f t="shared" si="281"/>
        <v>nein</v>
      </c>
      <c r="BC801" s="52" t="str">
        <f t="shared" si="282"/>
        <v>3933</v>
      </c>
      <c r="BD801" s="52" t="str">
        <f t="shared" si="283"/>
        <v>Handel mit Baustoffen und Baubedarf</v>
      </c>
      <c r="BE801" s="52" t="str">
        <f t="shared" si="284"/>
        <v>Unternehmen</v>
      </c>
      <c r="BF801" s="52">
        <f t="shared" si="285"/>
        <v>1</v>
      </c>
    </row>
    <row r="802" spans="1:58" hidden="1" x14ac:dyDescent="0.35">
      <c r="A802" s="107" t="s">
        <v>3136</v>
      </c>
      <c r="B802" s="75" t="s">
        <v>1111</v>
      </c>
      <c r="C802" s="52" t="s">
        <v>3</v>
      </c>
      <c r="D802" s="52" t="s">
        <v>3</v>
      </c>
      <c r="E802" s="52" t="s">
        <v>2</v>
      </c>
      <c r="F802" s="52" t="s">
        <v>2</v>
      </c>
      <c r="G802" s="52" t="s">
        <v>2</v>
      </c>
      <c r="H802" s="52" t="s">
        <v>2</v>
      </c>
      <c r="I802" s="52" t="s">
        <v>3</v>
      </c>
      <c r="J802" s="52">
        <v>1</v>
      </c>
      <c r="K802" s="52" t="s">
        <v>2</v>
      </c>
      <c r="L802" s="52" t="s">
        <v>2</v>
      </c>
      <c r="M802" s="52" t="s">
        <v>2</v>
      </c>
      <c r="N802" s="52" t="s">
        <v>3</v>
      </c>
      <c r="P802" s="52" t="s">
        <v>4</v>
      </c>
      <c r="Q802" s="52" t="str">
        <f t="shared" si="289"/>
        <v>Nein</v>
      </c>
      <c r="R802" s="52" t="str">
        <f t="shared" si="289"/>
        <v>Nein</v>
      </c>
      <c r="S802" s="52" t="str">
        <f t="shared" si="289"/>
        <v>Nein</v>
      </c>
      <c r="T802" s="52" t="str">
        <f t="shared" si="289"/>
        <v>Nein</v>
      </c>
      <c r="U802" s="52" t="str">
        <f t="shared" si="289"/>
        <v>Nein</v>
      </c>
      <c r="V802" s="52" t="str">
        <f t="shared" si="289"/>
        <v>Nein</v>
      </c>
      <c r="W802" s="52" t="str">
        <f t="shared" si="289"/>
        <v>Nein</v>
      </c>
      <c r="X802" s="52" t="str">
        <f t="shared" si="289"/>
        <v>Nein</v>
      </c>
      <c r="Y802" s="52" t="str">
        <f t="shared" si="289"/>
        <v>Nein</v>
      </c>
      <c r="Z802" s="52" t="str">
        <f t="shared" si="289"/>
        <v>Nein</v>
      </c>
      <c r="AA802" s="52" t="str">
        <f t="shared" si="289"/>
        <v>Nein</v>
      </c>
      <c r="AB802" s="52" t="str">
        <f t="shared" si="289"/>
        <v>Nein</v>
      </c>
      <c r="AC802" s="52" t="str">
        <f t="shared" si="289"/>
        <v>Nein</v>
      </c>
      <c r="AD802" s="52" t="str">
        <f t="shared" si="289"/>
        <v>Nein</v>
      </c>
      <c r="AE802" s="52" t="str">
        <f t="shared" si="289"/>
        <v>Nein</v>
      </c>
      <c r="AF802" s="52" t="str">
        <f t="shared" si="289"/>
        <v>Nein</v>
      </c>
      <c r="AG802" s="61" t="str">
        <f>IF(Q802="Ja",VLOOKUP($Q$2,Plausis!A:E,5,0),IF(R802="Ja",VLOOKUP($R$2,Plausis!A:E,5,0),IF(T802="Ja",VLOOKUP($T$2,Plausis!A:E,5,0),IF(U802="Ja",VLOOKUP($U$2,Plausis!A:E,5,0),IF(AA802="Ja",VLOOKUP($AA$2,Plausis!A:E,5,0),IF(AC802="Ja",VLOOKUP($AC$2,Plausis!A:E,5,0),IF(AD802="Ja",VLOOKUP($AD$2,Plausis!A:E,5,0),"")))))))</f>
        <v/>
      </c>
      <c r="AH802" s="52" t="str">
        <f>IF(Y802="Ja",VLOOKUP($Y$2,Plausis!A:E,5,0),"")</f>
        <v/>
      </c>
      <c r="AI802" s="52" t="str">
        <f t="shared" si="273"/>
        <v>Ja</v>
      </c>
      <c r="AJ802" s="52" t="str">
        <f>IF(S802="Ja",VLOOKUP($S$2,Plausis!A:E,5,0),IF(V802="Ja",VLOOKUP($V$2,Plausis!A:E,5,0),IF(X802="Ja",VLOOKUP($X$2,Plausis!A:E,5,0),"")))</f>
        <v/>
      </c>
      <c r="AL802" s="52" t="s">
        <v>3</v>
      </c>
      <c r="AM802" s="114">
        <v>45531</v>
      </c>
      <c r="AN802" s="52" t="s">
        <v>4467</v>
      </c>
      <c r="AO802" s="52" t="str">
        <f>VLOOKUP(B802,'BAT Grundtabelle'!B:T,19,0)</f>
        <v>ja</v>
      </c>
      <c r="AP802" s="105" t="str">
        <f t="shared" si="274"/>
        <v>10718</v>
      </c>
      <c r="AQ802" s="52" t="str">
        <f t="shared" si="275"/>
        <v>Handel mit Eisen-, Stahl- und Metallwaren</v>
      </c>
      <c r="AR802" s="52" t="b">
        <f t="shared" si="288"/>
        <v>0</v>
      </c>
      <c r="AS802" s="52" t="b">
        <f t="shared" si="288"/>
        <v>0</v>
      </c>
      <c r="AT802" s="52" t="b">
        <f t="shared" si="288"/>
        <v>0</v>
      </c>
      <c r="AU802" s="52">
        <f t="shared" si="276"/>
        <v>1</v>
      </c>
      <c r="AW802" s="52" t="b">
        <f t="shared" si="277"/>
        <v>0</v>
      </c>
      <c r="AX802" s="52" t="str">
        <f t="shared" si="278"/>
        <v>Unternehmen</v>
      </c>
      <c r="AY802" s="52" t="b">
        <f t="shared" si="279"/>
        <v>0</v>
      </c>
      <c r="AZ802" s="52" t="str">
        <f t="shared" si="280"/>
        <v>10718</v>
      </c>
      <c r="BA802" s="52" t="str">
        <f>VLOOKUP(A802,'BAT Grundtabelle'!A:U,21,0)</f>
        <v>ja</v>
      </c>
      <c r="BB802" s="52" t="str">
        <f t="shared" si="281"/>
        <v>nein</v>
      </c>
      <c r="BC802" s="52" t="str">
        <f t="shared" si="282"/>
        <v>10718</v>
      </c>
      <c r="BD802" s="52" t="str">
        <f t="shared" si="283"/>
        <v>Handel mit Eisen-, Stahl- und Metallwaren</v>
      </c>
      <c r="BE802" s="52" t="str">
        <f t="shared" si="284"/>
        <v>Unternehmen</v>
      </c>
      <c r="BF802" s="52">
        <f t="shared" si="285"/>
        <v>1</v>
      </c>
    </row>
    <row r="803" spans="1:58" hidden="1" x14ac:dyDescent="0.35">
      <c r="A803" s="107" t="s">
        <v>3137</v>
      </c>
      <c r="B803" s="75" t="s">
        <v>761</v>
      </c>
      <c r="C803" s="52" t="s">
        <v>3</v>
      </c>
      <c r="D803" s="52" t="s">
        <v>3</v>
      </c>
      <c r="E803" s="52" t="s">
        <v>2</v>
      </c>
      <c r="F803" s="52" t="s">
        <v>2</v>
      </c>
      <c r="G803" s="52" t="s">
        <v>2</v>
      </c>
      <c r="H803" s="52" t="s">
        <v>2</v>
      </c>
      <c r="I803" s="52" t="s">
        <v>3</v>
      </c>
      <c r="J803" s="52">
        <v>1</v>
      </c>
      <c r="K803" s="52" t="s">
        <v>2</v>
      </c>
      <c r="L803" s="52" t="s">
        <v>2</v>
      </c>
      <c r="M803" s="52" t="s">
        <v>2</v>
      </c>
      <c r="N803" s="52" t="s">
        <v>3</v>
      </c>
      <c r="P803" s="52" t="s">
        <v>4</v>
      </c>
      <c r="Q803" s="56" t="str">
        <f t="shared" ref="Q803:AF812" si="290">IF(ISERROR(FIND(Q$2,$P803,1)),"Nein","Ja")</f>
        <v>Nein</v>
      </c>
      <c r="R803" s="56" t="str">
        <f t="shared" si="290"/>
        <v>Nein</v>
      </c>
      <c r="S803" s="52" t="str">
        <f t="shared" si="290"/>
        <v>Nein</v>
      </c>
      <c r="T803" s="56" t="str">
        <f t="shared" si="290"/>
        <v>Nein</v>
      </c>
      <c r="U803" s="56" t="str">
        <f t="shared" si="290"/>
        <v>Nein</v>
      </c>
      <c r="V803" s="52" t="str">
        <f t="shared" si="290"/>
        <v>Nein</v>
      </c>
      <c r="W803" s="52" t="str">
        <f t="shared" si="290"/>
        <v>Nein</v>
      </c>
      <c r="X803" s="52" t="str">
        <f t="shared" si="290"/>
        <v>Nein</v>
      </c>
      <c r="Y803" s="58" t="str">
        <f t="shared" si="290"/>
        <v>Nein</v>
      </c>
      <c r="Z803" s="52" t="str">
        <f t="shared" si="290"/>
        <v>Nein</v>
      </c>
      <c r="AA803" s="56" t="str">
        <f t="shared" si="290"/>
        <v>Nein</v>
      </c>
      <c r="AB803" s="52" t="str">
        <f t="shared" si="290"/>
        <v>Nein</v>
      </c>
      <c r="AC803" s="56" t="str">
        <f t="shared" si="290"/>
        <v>Nein</v>
      </c>
      <c r="AD803" s="56" t="str">
        <f t="shared" si="290"/>
        <v>Nein</v>
      </c>
      <c r="AE803" s="52" t="str">
        <f t="shared" si="290"/>
        <v>Nein</v>
      </c>
      <c r="AF803" s="52" t="str">
        <f t="shared" si="290"/>
        <v>Nein</v>
      </c>
      <c r="AG803" s="61" t="str">
        <f>IF(Q803="Ja",VLOOKUP($Q$2,Plausis!A:E,5,0),IF(R803="Ja",VLOOKUP($R$2,Plausis!A:E,5,0),IF(T803="Ja",VLOOKUP($T$2,Plausis!A:E,5,0),IF(U803="Ja",VLOOKUP($U$2,Plausis!A:E,5,0),IF(AA803="Ja",VLOOKUP($AA$2,Plausis!A:E,5,0),IF(AC803="Ja",VLOOKUP($AC$2,Plausis!A:E,5,0),IF(AD803="Ja",VLOOKUP($AD$2,Plausis!A:E,5,0),"")))))))</f>
        <v/>
      </c>
      <c r="AH803" s="52" t="str">
        <f>IF(Y803="Ja",VLOOKUP($Y$2,Plausis!A:E,5,0),"")</f>
        <v/>
      </c>
      <c r="AI803" s="52" t="str">
        <f t="shared" si="273"/>
        <v>Ja</v>
      </c>
      <c r="AJ803" s="52" t="str">
        <f>IF(S803="Ja",VLOOKUP($S$2,Plausis!A:E,5,0),IF(V803="Ja",VLOOKUP($V$2,Plausis!A:E,5,0),IF(X803="Ja",VLOOKUP($X$2,Plausis!A:E,5,0),"")))</f>
        <v/>
      </c>
      <c r="AL803" s="52" t="s">
        <v>2</v>
      </c>
      <c r="AM803" s="114">
        <v>45531</v>
      </c>
      <c r="AN803" s="52" t="s">
        <v>4467</v>
      </c>
      <c r="AO803" s="52" t="str">
        <f>VLOOKUP(B803,'BAT Grundtabelle'!B:T,19,0)</f>
        <v>ja</v>
      </c>
      <c r="AP803" s="105" t="str">
        <f t="shared" si="274"/>
        <v>10719</v>
      </c>
      <c r="AQ803" s="52" t="str">
        <f t="shared" si="275"/>
        <v>Handel mit Gummi- und Schaumgummiwaren</v>
      </c>
      <c r="AR803" s="52" t="b">
        <f t="shared" ref="AR803:AT822" si="291">IF(ISERROR(FIND(AR$1,$P803,1)),FALSE,TRUE)</f>
        <v>0</v>
      </c>
      <c r="AS803" s="52" t="b">
        <f t="shared" si="291"/>
        <v>0</v>
      </c>
      <c r="AT803" s="52" t="b">
        <f t="shared" si="291"/>
        <v>0</v>
      </c>
      <c r="AU803" s="52">
        <f t="shared" si="276"/>
        <v>1</v>
      </c>
      <c r="AW803" s="52" t="b">
        <f t="shared" si="277"/>
        <v>0</v>
      </c>
      <c r="AX803" s="52" t="str">
        <f t="shared" si="278"/>
        <v>Unternehmen</v>
      </c>
      <c r="AY803" s="52" t="b">
        <f t="shared" si="279"/>
        <v>0</v>
      </c>
      <c r="AZ803" s="52" t="str">
        <f t="shared" si="280"/>
        <v>10719</v>
      </c>
      <c r="BA803" s="52" t="str">
        <f>VLOOKUP(A803,'BAT Grundtabelle'!A:U,21,0)</f>
        <v>ja</v>
      </c>
      <c r="BB803" s="52" t="str">
        <f t="shared" si="281"/>
        <v>nein</v>
      </c>
      <c r="BC803" s="52" t="str">
        <f t="shared" si="282"/>
        <v>10719</v>
      </c>
      <c r="BD803" s="52" t="str">
        <f t="shared" si="283"/>
        <v>Handel mit Gummi- und Schaumgummiwaren</v>
      </c>
      <c r="BE803" s="52" t="str">
        <f t="shared" si="284"/>
        <v>Unternehmen</v>
      </c>
      <c r="BF803" s="52">
        <f t="shared" si="285"/>
        <v>1</v>
      </c>
    </row>
    <row r="804" spans="1:58" hidden="1" x14ac:dyDescent="0.35">
      <c r="A804" s="107" t="s">
        <v>3138</v>
      </c>
      <c r="B804" s="75" t="s">
        <v>1634</v>
      </c>
      <c r="C804" s="52" t="s">
        <v>3</v>
      </c>
      <c r="D804" s="52" t="s">
        <v>3</v>
      </c>
      <c r="E804" s="52" t="s">
        <v>2</v>
      </c>
      <c r="F804" s="52" t="s">
        <v>2</v>
      </c>
      <c r="G804" s="52" t="s">
        <v>2</v>
      </c>
      <c r="H804" s="52" t="s">
        <v>2</v>
      </c>
      <c r="I804" s="52" t="s">
        <v>3</v>
      </c>
      <c r="J804" s="52">
        <v>1</v>
      </c>
      <c r="K804" s="52" t="s">
        <v>2</v>
      </c>
      <c r="L804" s="52" t="s">
        <v>2</v>
      </c>
      <c r="M804" s="52" t="s">
        <v>2</v>
      </c>
      <c r="N804" s="52" t="s">
        <v>3</v>
      </c>
      <c r="P804" s="52" t="s">
        <v>4</v>
      </c>
      <c r="Q804" s="56" t="str">
        <f t="shared" si="290"/>
        <v>Nein</v>
      </c>
      <c r="R804" s="56" t="str">
        <f t="shared" si="290"/>
        <v>Nein</v>
      </c>
      <c r="S804" s="52" t="str">
        <f t="shared" si="290"/>
        <v>Nein</v>
      </c>
      <c r="T804" s="56" t="str">
        <f t="shared" si="290"/>
        <v>Nein</v>
      </c>
      <c r="U804" s="56" t="str">
        <f t="shared" si="290"/>
        <v>Nein</v>
      </c>
      <c r="V804" s="52" t="str">
        <f t="shared" si="290"/>
        <v>Nein</v>
      </c>
      <c r="W804" s="52" t="str">
        <f t="shared" si="290"/>
        <v>Nein</v>
      </c>
      <c r="X804" s="52" t="str">
        <f t="shared" si="290"/>
        <v>Nein</v>
      </c>
      <c r="Y804" s="58" t="str">
        <f t="shared" si="290"/>
        <v>Nein</v>
      </c>
      <c r="Z804" s="52" t="str">
        <f t="shared" si="290"/>
        <v>Nein</v>
      </c>
      <c r="AA804" s="56" t="str">
        <f t="shared" si="290"/>
        <v>Nein</v>
      </c>
      <c r="AB804" s="52" t="str">
        <f t="shared" si="290"/>
        <v>Nein</v>
      </c>
      <c r="AC804" s="56" t="str">
        <f t="shared" si="290"/>
        <v>Nein</v>
      </c>
      <c r="AD804" s="56" t="str">
        <f t="shared" si="290"/>
        <v>Nein</v>
      </c>
      <c r="AE804" s="52" t="str">
        <f t="shared" si="290"/>
        <v>Nein</v>
      </c>
      <c r="AF804" s="52" t="str">
        <f t="shared" si="290"/>
        <v>Nein</v>
      </c>
      <c r="AG804" s="61" t="str">
        <f>IF(Q804="Ja",VLOOKUP($Q$2,Plausis!A:E,5,0),IF(R804="Ja",VLOOKUP($R$2,Plausis!A:E,5,0),IF(T804="Ja",VLOOKUP($T$2,Plausis!A:E,5,0),IF(U804="Ja",VLOOKUP($U$2,Plausis!A:E,5,0),IF(AA804="Ja",VLOOKUP($AA$2,Plausis!A:E,5,0),IF(AC804="Ja",VLOOKUP($AC$2,Plausis!A:E,5,0),IF(AD804="Ja",VLOOKUP($AD$2,Plausis!A:E,5,0),"")))))))</f>
        <v/>
      </c>
      <c r="AH804" s="52" t="str">
        <f>IF(Y804="Ja",VLOOKUP($Y$2,Plausis!A:E,5,0),"")</f>
        <v/>
      </c>
      <c r="AI804" s="52" t="str">
        <f t="shared" si="273"/>
        <v>Ja</v>
      </c>
      <c r="AJ804" s="52" t="str">
        <f>IF(S804="Ja",VLOOKUP($S$2,Plausis!A:E,5,0),IF(V804="Ja",VLOOKUP($V$2,Plausis!A:E,5,0),IF(X804="Ja",VLOOKUP($X$2,Plausis!A:E,5,0),"")))</f>
        <v/>
      </c>
      <c r="AL804" s="52" t="s">
        <v>2</v>
      </c>
      <c r="AM804" s="114">
        <v>45531</v>
      </c>
      <c r="AN804" s="52" t="s">
        <v>4467</v>
      </c>
      <c r="AO804" s="52" t="str">
        <f>VLOOKUP(B804,'BAT Grundtabelle'!B:T,19,0)</f>
        <v>ja</v>
      </c>
      <c r="AP804" s="105" t="str">
        <f t="shared" si="274"/>
        <v>10720</v>
      </c>
      <c r="AQ804" s="52" t="str">
        <f t="shared" si="275"/>
        <v>Handel mit medizinischen Artikeln</v>
      </c>
      <c r="AR804" s="52" t="b">
        <f t="shared" si="291"/>
        <v>0</v>
      </c>
      <c r="AS804" s="52" t="b">
        <f t="shared" si="291"/>
        <v>0</v>
      </c>
      <c r="AT804" s="52" t="b">
        <f t="shared" si="291"/>
        <v>0</v>
      </c>
      <c r="AU804" s="52">
        <f t="shared" si="276"/>
        <v>1</v>
      </c>
      <c r="AW804" s="52" t="b">
        <f t="shared" si="277"/>
        <v>0</v>
      </c>
      <c r="AX804" s="52" t="str">
        <f t="shared" si="278"/>
        <v>Unternehmen</v>
      </c>
      <c r="AY804" s="52" t="b">
        <f t="shared" si="279"/>
        <v>0</v>
      </c>
      <c r="AZ804" s="52" t="str">
        <f t="shared" si="280"/>
        <v>10720</v>
      </c>
      <c r="BA804" s="52" t="str">
        <f>VLOOKUP(A804,'BAT Grundtabelle'!A:U,21,0)</f>
        <v>ja</v>
      </c>
      <c r="BB804" s="52" t="str">
        <f t="shared" si="281"/>
        <v>nein</v>
      </c>
      <c r="BC804" s="52" t="str">
        <f t="shared" si="282"/>
        <v>10720</v>
      </c>
      <c r="BD804" s="52" t="str">
        <f t="shared" si="283"/>
        <v>Handel mit medizinischen Artikeln</v>
      </c>
      <c r="BE804" s="52" t="str">
        <f t="shared" si="284"/>
        <v>Unternehmen</v>
      </c>
      <c r="BF804" s="52">
        <f t="shared" si="285"/>
        <v>1</v>
      </c>
    </row>
    <row r="805" spans="1:58" hidden="1" x14ac:dyDescent="0.35">
      <c r="A805" s="107" t="s">
        <v>3139</v>
      </c>
      <c r="B805" s="75" t="s">
        <v>1962</v>
      </c>
      <c r="C805" s="52" t="s">
        <v>3</v>
      </c>
      <c r="D805" s="52" t="s">
        <v>3</v>
      </c>
      <c r="E805" s="52" t="s">
        <v>2</v>
      </c>
      <c r="F805" s="52" t="s">
        <v>2</v>
      </c>
      <c r="G805" s="52" t="s">
        <v>2</v>
      </c>
      <c r="H805" s="52" t="s">
        <v>2</v>
      </c>
      <c r="I805" s="52" t="s">
        <v>3</v>
      </c>
      <c r="J805" s="52">
        <v>1</v>
      </c>
      <c r="K805" s="52" t="s">
        <v>2</v>
      </c>
      <c r="L805" s="52" t="s">
        <v>2</v>
      </c>
      <c r="M805" s="52" t="s">
        <v>2</v>
      </c>
      <c r="N805" s="52" t="s">
        <v>3</v>
      </c>
      <c r="P805" s="52" t="s">
        <v>4</v>
      </c>
      <c r="Q805" s="52" t="str">
        <f t="shared" si="290"/>
        <v>Nein</v>
      </c>
      <c r="R805" s="52" t="str">
        <f t="shared" si="290"/>
        <v>Nein</v>
      </c>
      <c r="S805" s="52" t="str">
        <f t="shared" si="290"/>
        <v>Nein</v>
      </c>
      <c r="T805" s="52" t="str">
        <f t="shared" si="290"/>
        <v>Nein</v>
      </c>
      <c r="U805" s="52" t="str">
        <f t="shared" si="290"/>
        <v>Nein</v>
      </c>
      <c r="V805" s="52" t="str">
        <f t="shared" si="290"/>
        <v>Nein</v>
      </c>
      <c r="W805" s="52" t="str">
        <f t="shared" si="290"/>
        <v>Nein</v>
      </c>
      <c r="X805" s="52" t="str">
        <f t="shared" si="290"/>
        <v>Nein</v>
      </c>
      <c r="Y805" s="52" t="str">
        <f t="shared" si="290"/>
        <v>Nein</v>
      </c>
      <c r="Z805" s="52" t="str">
        <f t="shared" si="290"/>
        <v>Nein</v>
      </c>
      <c r="AA805" s="52" t="str">
        <f t="shared" si="290"/>
        <v>Nein</v>
      </c>
      <c r="AB805" s="52" t="str">
        <f t="shared" si="290"/>
        <v>Nein</v>
      </c>
      <c r="AC805" s="52" t="str">
        <f t="shared" si="290"/>
        <v>Nein</v>
      </c>
      <c r="AD805" s="52" t="str">
        <f t="shared" si="290"/>
        <v>Nein</v>
      </c>
      <c r="AE805" s="52" t="str">
        <f t="shared" si="290"/>
        <v>Nein</v>
      </c>
      <c r="AF805" s="52" t="str">
        <f t="shared" si="290"/>
        <v>Nein</v>
      </c>
      <c r="AG805" s="61" t="str">
        <f>IF(Q805="Ja",VLOOKUP($Q$2,Plausis!A:E,5,0),IF(R805="Ja",VLOOKUP($R$2,Plausis!A:E,5,0),IF(T805="Ja",VLOOKUP($T$2,Plausis!A:E,5,0),IF(U805="Ja",VLOOKUP($U$2,Plausis!A:E,5,0),IF(AA805="Ja",VLOOKUP($AA$2,Plausis!A:E,5,0),IF(AC805="Ja",VLOOKUP($AC$2,Plausis!A:E,5,0),IF(AD805="Ja",VLOOKUP($AD$2,Plausis!A:E,5,0),"")))))))</f>
        <v/>
      </c>
      <c r="AH805" s="52" t="str">
        <f>IF(Y805="Ja",VLOOKUP($Y$2,Plausis!A:E,5,0),"")</f>
        <v/>
      </c>
      <c r="AI805" s="52" t="str">
        <f t="shared" si="273"/>
        <v>Ja</v>
      </c>
      <c r="AJ805" s="52" t="str">
        <f>IF(S805="Ja",VLOOKUP($S$2,Plausis!A:E,5,0),IF(V805="Ja",VLOOKUP($V$2,Plausis!A:E,5,0),IF(X805="Ja",VLOOKUP($X$2,Plausis!A:E,5,0),"")))</f>
        <v/>
      </c>
      <c r="AL805" s="52" t="s">
        <v>3</v>
      </c>
      <c r="AM805" s="114">
        <v>45531</v>
      </c>
      <c r="AN805" s="52" t="s">
        <v>4467</v>
      </c>
      <c r="AO805" s="52" t="str">
        <f>VLOOKUP(B805,'BAT Grundtabelle'!B:T,19,0)</f>
        <v>ja</v>
      </c>
      <c r="AP805" s="105" t="str">
        <f t="shared" si="274"/>
        <v>10721</v>
      </c>
      <c r="AQ805" s="52" t="str">
        <f t="shared" si="275"/>
        <v>Handel mit Orden, Pokalen, Schildern</v>
      </c>
      <c r="AR805" s="52" t="b">
        <f t="shared" si="291"/>
        <v>0</v>
      </c>
      <c r="AS805" s="52" t="b">
        <f t="shared" si="291"/>
        <v>0</v>
      </c>
      <c r="AT805" s="52" t="b">
        <f t="shared" si="291"/>
        <v>0</v>
      </c>
      <c r="AU805" s="52">
        <f t="shared" si="276"/>
        <v>1</v>
      </c>
      <c r="AW805" s="52" t="b">
        <f t="shared" si="277"/>
        <v>0</v>
      </c>
      <c r="AX805" s="52" t="str">
        <f t="shared" si="278"/>
        <v>Unternehmen</v>
      </c>
      <c r="AY805" s="52" t="b">
        <f t="shared" si="279"/>
        <v>0</v>
      </c>
      <c r="AZ805" s="52" t="str">
        <f t="shared" si="280"/>
        <v>10721</v>
      </c>
      <c r="BA805" s="52" t="str">
        <f>VLOOKUP(A805,'BAT Grundtabelle'!A:U,21,0)</f>
        <v>ja</v>
      </c>
      <c r="BB805" s="52" t="str">
        <f t="shared" si="281"/>
        <v>nein</v>
      </c>
      <c r="BC805" s="52" t="str">
        <f t="shared" si="282"/>
        <v>10721</v>
      </c>
      <c r="BD805" s="52" t="str">
        <f t="shared" si="283"/>
        <v>Handel mit Orden, Pokalen, Schildern</v>
      </c>
      <c r="BE805" s="52" t="str">
        <f t="shared" si="284"/>
        <v>Unternehmen</v>
      </c>
      <c r="BF805" s="52">
        <f t="shared" si="285"/>
        <v>1</v>
      </c>
    </row>
    <row r="806" spans="1:58" hidden="1" x14ac:dyDescent="0.35">
      <c r="A806" s="107" t="s">
        <v>3140</v>
      </c>
      <c r="B806" s="75" t="s">
        <v>1963</v>
      </c>
      <c r="C806" s="52" t="s">
        <v>3</v>
      </c>
      <c r="D806" s="52" t="s">
        <v>3</v>
      </c>
      <c r="E806" s="52" t="s">
        <v>2</v>
      </c>
      <c r="F806" s="52" t="s">
        <v>2</v>
      </c>
      <c r="G806" s="52" t="s">
        <v>2</v>
      </c>
      <c r="H806" s="52" t="s">
        <v>2</v>
      </c>
      <c r="I806" s="52" t="s">
        <v>3</v>
      </c>
      <c r="J806" s="52">
        <v>4</v>
      </c>
      <c r="K806" s="52" t="s">
        <v>2</v>
      </c>
      <c r="L806" s="52" t="s">
        <v>2</v>
      </c>
      <c r="M806" s="52" t="s">
        <v>2</v>
      </c>
      <c r="N806" s="52" t="s">
        <v>3</v>
      </c>
      <c r="O806" s="52" t="s">
        <v>2412</v>
      </c>
      <c r="P806" s="52">
        <v>1195</v>
      </c>
      <c r="Q806" s="56" t="str">
        <f t="shared" si="290"/>
        <v>Nein</v>
      </c>
      <c r="R806" s="56" t="str">
        <f t="shared" si="290"/>
        <v>Nein</v>
      </c>
      <c r="S806" s="52" t="str">
        <f t="shared" si="290"/>
        <v>Nein</v>
      </c>
      <c r="T806" s="56" t="str">
        <f t="shared" si="290"/>
        <v>Nein</v>
      </c>
      <c r="U806" s="56" t="str">
        <f t="shared" si="290"/>
        <v>Nein</v>
      </c>
      <c r="V806" s="52" t="str">
        <f t="shared" si="290"/>
        <v>Nein</v>
      </c>
      <c r="W806" s="52" t="str">
        <f t="shared" si="290"/>
        <v>Nein</v>
      </c>
      <c r="X806" s="52" t="str">
        <f t="shared" si="290"/>
        <v>Nein</v>
      </c>
      <c r="Y806" s="58" t="str">
        <f t="shared" si="290"/>
        <v>Nein</v>
      </c>
      <c r="Z806" s="52" t="str">
        <f t="shared" si="290"/>
        <v>Nein</v>
      </c>
      <c r="AA806" s="56" t="str">
        <f t="shared" si="290"/>
        <v>Nein</v>
      </c>
      <c r="AB806" s="52" t="str">
        <f t="shared" si="290"/>
        <v>Ja</v>
      </c>
      <c r="AC806" s="56" t="str">
        <f t="shared" si="290"/>
        <v>Nein</v>
      </c>
      <c r="AD806" s="56" t="str">
        <f t="shared" si="290"/>
        <v>Nein</v>
      </c>
      <c r="AE806" s="52" t="str">
        <f t="shared" si="290"/>
        <v>Nein</v>
      </c>
      <c r="AF806" s="52" t="str">
        <f t="shared" si="290"/>
        <v>Nein</v>
      </c>
      <c r="AG806" s="61" t="str">
        <f>IF(Q806="Ja",VLOOKUP($Q$2,Plausis!A:E,5,0),IF(R806="Ja",VLOOKUP($R$2,Plausis!A:E,5,0),IF(T806="Ja",VLOOKUP($T$2,Plausis!A:E,5,0),IF(U806="Ja",VLOOKUP($U$2,Plausis!A:E,5,0),IF(AA806="Ja",VLOOKUP($AA$2,Plausis!A:E,5,0),IF(AC806="Ja",VLOOKUP($AC$2,Plausis!A:E,5,0),IF(AD806="Ja",VLOOKUP($AD$2,Plausis!A:E,5,0),"")))))))</f>
        <v/>
      </c>
      <c r="AH806" s="52" t="str">
        <f>IF(Y806="Ja",VLOOKUP($Y$2,Plausis!A:E,5,0),"")</f>
        <v/>
      </c>
      <c r="AI806" s="52" t="str">
        <f t="shared" si="273"/>
        <v>Ja</v>
      </c>
      <c r="AJ806" s="52" t="str">
        <f>IF(S806="Ja",VLOOKUP($S$2,Plausis!A:E,5,0),IF(V806="Ja",VLOOKUP($V$2,Plausis!A:E,5,0),IF(X806="Ja",VLOOKUP($X$2,Plausis!A:E,5,0),"")))</f>
        <v/>
      </c>
      <c r="AL806" s="52" t="s">
        <v>2</v>
      </c>
      <c r="AM806" s="114">
        <v>45531</v>
      </c>
      <c r="AN806" s="52" t="s">
        <v>4467</v>
      </c>
      <c r="AO806" s="52" t="str">
        <f>VLOOKUP(B806,'BAT Grundtabelle'!B:T,19,0)</f>
        <v>ja</v>
      </c>
      <c r="AP806" s="105" t="str">
        <f t="shared" si="274"/>
        <v>10722</v>
      </c>
      <c r="AQ806" s="52" t="str">
        <f t="shared" si="275"/>
        <v>Handel mit Sprengstoffen</v>
      </c>
      <c r="AR806" s="52" t="b">
        <f t="shared" si="291"/>
        <v>0</v>
      </c>
      <c r="AS806" s="52" t="b">
        <f t="shared" si="291"/>
        <v>0</v>
      </c>
      <c r="AT806" s="52" t="b">
        <f t="shared" si="291"/>
        <v>0</v>
      </c>
      <c r="AU806" s="52">
        <f t="shared" si="276"/>
        <v>4</v>
      </c>
      <c r="AW806" s="52" t="b">
        <f t="shared" si="277"/>
        <v>0</v>
      </c>
      <c r="AX806" s="52" t="str">
        <f t="shared" si="278"/>
        <v>Unternehmen</v>
      </c>
      <c r="AY806" s="52" t="b">
        <f t="shared" si="279"/>
        <v>0</v>
      </c>
      <c r="AZ806" s="52" t="str">
        <f t="shared" si="280"/>
        <v>10722</v>
      </c>
      <c r="BA806" s="52" t="str">
        <f>VLOOKUP(A806,'BAT Grundtabelle'!A:U,21,0)</f>
        <v>ja</v>
      </c>
      <c r="BB806" s="52" t="str">
        <f t="shared" si="281"/>
        <v>nein</v>
      </c>
      <c r="BC806" s="52" t="str">
        <f t="shared" si="282"/>
        <v>10722</v>
      </c>
      <c r="BD806" s="52" t="str">
        <f t="shared" si="283"/>
        <v>Handel mit Sprengstoffen</v>
      </c>
      <c r="BE806" s="52" t="str">
        <f t="shared" si="284"/>
        <v>Unternehmen</v>
      </c>
      <c r="BF806" s="52">
        <f t="shared" si="285"/>
        <v>4</v>
      </c>
    </row>
    <row r="807" spans="1:58" hidden="1" x14ac:dyDescent="0.35">
      <c r="A807" s="107" t="s">
        <v>3141</v>
      </c>
      <c r="B807" s="75" t="s">
        <v>449</v>
      </c>
      <c r="C807" s="52" t="s">
        <v>3</v>
      </c>
      <c r="D807" s="52" t="s">
        <v>3</v>
      </c>
      <c r="E807" s="52" t="s">
        <v>2</v>
      </c>
      <c r="F807" s="52" t="s">
        <v>2</v>
      </c>
      <c r="G807" s="52" t="s">
        <v>2</v>
      </c>
      <c r="H807" s="52" t="s">
        <v>2</v>
      </c>
      <c r="I807" s="52" t="s">
        <v>3</v>
      </c>
      <c r="J807" s="52">
        <v>1</v>
      </c>
      <c r="K807" s="52" t="s">
        <v>2</v>
      </c>
      <c r="L807" s="52" t="s">
        <v>2</v>
      </c>
      <c r="M807" s="52" t="s">
        <v>2</v>
      </c>
      <c r="N807" s="52" t="s">
        <v>3</v>
      </c>
      <c r="P807" s="52" t="s">
        <v>4</v>
      </c>
      <c r="Q807" s="52" t="str">
        <f t="shared" si="290"/>
        <v>Nein</v>
      </c>
      <c r="R807" s="52" t="str">
        <f t="shared" si="290"/>
        <v>Nein</v>
      </c>
      <c r="S807" s="52" t="str">
        <f t="shared" si="290"/>
        <v>Nein</v>
      </c>
      <c r="T807" s="52" t="str">
        <f t="shared" si="290"/>
        <v>Nein</v>
      </c>
      <c r="U807" s="52" t="str">
        <f t="shared" si="290"/>
        <v>Nein</v>
      </c>
      <c r="V807" s="52" t="str">
        <f t="shared" si="290"/>
        <v>Nein</v>
      </c>
      <c r="W807" s="52" t="str">
        <f t="shared" si="290"/>
        <v>Nein</v>
      </c>
      <c r="X807" s="52" t="str">
        <f t="shared" si="290"/>
        <v>Nein</v>
      </c>
      <c r="Y807" s="52" t="str">
        <f t="shared" si="290"/>
        <v>Nein</v>
      </c>
      <c r="Z807" s="52" t="str">
        <f t="shared" si="290"/>
        <v>Nein</v>
      </c>
      <c r="AA807" s="52" t="str">
        <f t="shared" si="290"/>
        <v>Nein</v>
      </c>
      <c r="AB807" s="52" t="str">
        <f t="shared" si="290"/>
        <v>Nein</v>
      </c>
      <c r="AC807" s="52" t="str">
        <f t="shared" si="290"/>
        <v>Nein</v>
      </c>
      <c r="AD807" s="52" t="str">
        <f t="shared" si="290"/>
        <v>Nein</v>
      </c>
      <c r="AE807" s="52" t="str">
        <f t="shared" si="290"/>
        <v>Nein</v>
      </c>
      <c r="AF807" s="52" t="str">
        <f t="shared" si="290"/>
        <v>Nein</v>
      </c>
      <c r="AG807" s="61" t="str">
        <f>IF(Q807="Ja",VLOOKUP($Q$2,Plausis!A:E,5,0),IF(R807="Ja",VLOOKUP($R$2,Plausis!A:E,5,0),IF(T807="Ja",VLOOKUP($T$2,Plausis!A:E,5,0),IF(U807="Ja",VLOOKUP($U$2,Plausis!A:E,5,0),IF(AA807="Ja",VLOOKUP($AA$2,Plausis!A:E,5,0),IF(AC807="Ja",VLOOKUP($AC$2,Plausis!A:E,5,0),IF(AD807="Ja",VLOOKUP($AD$2,Plausis!A:E,5,0),"")))))))</f>
        <v/>
      </c>
      <c r="AH807" s="52" t="str">
        <f>IF(Y807="Ja",VLOOKUP($Y$2,Plausis!A:E,5,0),"")</f>
        <v/>
      </c>
      <c r="AI807" s="52" t="str">
        <f t="shared" si="273"/>
        <v>Ja</v>
      </c>
      <c r="AJ807" s="52" t="str">
        <f>IF(S807="Ja",VLOOKUP($S$2,Plausis!A:E,5,0),IF(V807="Ja",VLOOKUP($V$2,Plausis!A:E,5,0),IF(X807="Ja",VLOOKUP($X$2,Plausis!A:E,5,0),"")))</f>
        <v/>
      </c>
      <c r="AL807" s="52" t="s">
        <v>2</v>
      </c>
      <c r="AM807" s="114">
        <v>45531</v>
      </c>
      <c r="AN807" s="52" t="s">
        <v>4467</v>
      </c>
      <c r="AO807" s="52" t="str">
        <f>VLOOKUP(B807,'BAT Grundtabelle'!B:T,19,0)</f>
        <v>ja</v>
      </c>
      <c r="AP807" s="105" t="str">
        <f t="shared" si="274"/>
        <v>10723</v>
      </c>
      <c r="AQ807" s="52" t="str">
        <f t="shared" si="275"/>
        <v>Handel mit technischen Ölen und Fetten</v>
      </c>
      <c r="AR807" s="52" t="b">
        <f t="shared" si="291"/>
        <v>0</v>
      </c>
      <c r="AS807" s="52" t="b">
        <f t="shared" si="291"/>
        <v>0</v>
      </c>
      <c r="AT807" s="52" t="b">
        <f t="shared" si="291"/>
        <v>0</v>
      </c>
      <c r="AU807" s="52">
        <f t="shared" si="276"/>
        <v>1</v>
      </c>
      <c r="AW807" s="52" t="b">
        <f t="shared" si="277"/>
        <v>0</v>
      </c>
      <c r="AX807" s="52" t="str">
        <f t="shared" si="278"/>
        <v>Unternehmen</v>
      </c>
      <c r="AY807" s="52" t="b">
        <f t="shared" si="279"/>
        <v>0</v>
      </c>
      <c r="AZ807" s="52" t="str">
        <f t="shared" si="280"/>
        <v>10723</v>
      </c>
      <c r="BA807" s="52" t="str">
        <f>VLOOKUP(A807,'BAT Grundtabelle'!A:U,21,0)</f>
        <v>ja</v>
      </c>
      <c r="BB807" s="52" t="str">
        <f t="shared" si="281"/>
        <v>nein</v>
      </c>
      <c r="BC807" s="52" t="str">
        <f t="shared" si="282"/>
        <v>10723</v>
      </c>
      <c r="BD807" s="52" t="str">
        <f t="shared" si="283"/>
        <v>Handel mit technischen Ölen und Fetten</v>
      </c>
      <c r="BE807" s="52" t="str">
        <f t="shared" si="284"/>
        <v>Unternehmen</v>
      </c>
      <c r="BF807" s="52">
        <f t="shared" si="285"/>
        <v>1</v>
      </c>
    </row>
    <row r="808" spans="1:58" hidden="1" x14ac:dyDescent="0.35">
      <c r="A808" s="107" t="s">
        <v>3142</v>
      </c>
      <c r="B808" s="75" t="s">
        <v>1586</v>
      </c>
      <c r="C808" s="52" t="s">
        <v>3</v>
      </c>
      <c r="D808" s="52" t="s">
        <v>3</v>
      </c>
      <c r="E808" s="52" t="s">
        <v>2</v>
      </c>
      <c r="F808" s="52" t="s">
        <v>2</v>
      </c>
      <c r="G808" s="52" t="s">
        <v>2</v>
      </c>
      <c r="H808" s="52" t="s">
        <v>2</v>
      </c>
      <c r="I808" s="52" t="s">
        <v>3</v>
      </c>
      <c r="J808" s="52">
        <v>1</v>
      </c>
      <c r="K808" s="52" t="s">
        <v>2</v>
      </c>
      <c r="L808" s="52" t="s">
        <v>2</v>
      </c>
      <c r="M808" s="52" t="s">
        <v>2</v>
      </c>
      <c r="N808" s="52" t="s">
        <v>3</v>
      </c>
      <c r="P808" s="52" t="s">
        <v>4</v>
      </c>
      <c r="Q808" s="56" t="str">
        <f t="shared" si="290"/>
        <v>Nein</v>
      </c>
      <c r="R808" s="56" t="str">
        <f t="shared" si="290"/>
        <v>Nein</v>
      </c>
      <c r="S808" s="52" t="str">
        <f t="shared" si="290"/>
        <v>Nein</v>
      </c>
      <c r="T808" s="56" t="str">
        <f t="shared" si="290"/>
        <v>Nein</v>
      </c>
      <c r="U808" s="56" t="str">
        <f t="shared" si="290"/>
        <v>Nein</v>
      </c>
      <c r="V808" s="52" t="str">
        <f t="shared" si="290"/>
        <v>Nein</v>
      </c>
      <c r="W808" s="52" t="str">
        <f t="shared" si="290"/>
        <v>Nein</v>
      </c>
      <c r="X808" s="52" t="str">
        <f t="shared" si="290"/>
        <v>Nein</v>
      </c>
      <c r="Y808" s="58" t="str">
        <f t="shared" si="290"/>
        <v>Nein</v>
      </c>
      <c r="Z808" s="52" t="str">
        <f t="shared" si="290"/>
        <v>Nein</v>
      </c>
      <c r="AA808" s="56" t="str">
        <f t="shared" si="290"/>
        <v>Nein</v>
      </c>
      <c r="AB808" s="52" t="str">
        <f t="shared" si="290"/>
        <v>Nein</v>
      </c>
      <c r="AC808" s="56" t="str">
        <f t="shared" si="290"/>
        <v>Nein</v>
      </c>
      <c r="AD808" s="56" t="str">
        <f t="shared" si="290"/>
        <v>Nein</v>
      </c>
      <c r="AE808" s="52" t="str">
        <f t="shared" si="290"/>
        <v>Nein</v>
      </c>
      <c r="AF808" s="52" t="str">
        <f t="shared" si="290"/>
        <v>Nein</v>
      </c>
      <c r="AG808" s="61" t="str">
        <f>IF(Q808="Ja",VLOOKUP($Q$2,Plausis!A:E,5,0),IF(R808="Ja",VLOOKUP($R$2,Plausis!A:E,5,0),IF(T808="Ja",VLOOKUP($T$2,Plausis!A:E,5,0),IF(U808="Ja",VLOOKUP($U$2,Plausis!A:E,5,0),IF(AA808="Ja",VLOOKUP($AA$2,Plausis!A:E,5,0),IF(AC808="Ja",VLOOKUP($AC$2,Plausis!A:E,5,0),IF(AD808="Ja",VLOOKUP($AD$2,Plausis!A:E,5,0),"")))))))</f>
        <v/>
      </c>
      <c r="AH808" s="52" t="str">
        <f>IF(Y808="Ja",VLOOKUP($Y$2,Plausis!A:E,5,0),"")</f>
        <v/>
      </c>
      <c r="AI808" s="52" t="str">
        <f t="shared" si="273"/>
        <v>Ja</v>
      </c>
      <c r="AJ808" s="52" t="str">
        <f>IF(S808="Ja",VLOOKUP($S$2,Plausis!A:E,5,0),IF(V808="Ja",VLOOKUP($V$2,Plausis!A:E,5,0),IF(X808="Ja",VLOOKUP($X$2,Plausis!A:E,5,0),"")))</f>
        <v/>
      </c>
      <c r="AL808" s="52" t="s">
        <v>3</v>
      </c>
      <c r="AM808" s="114">
        <v>45531</v>
      </c>
      <c r="AN808" s="52" t="s">
        <v>4467</v>
      </c>
      <c r="AO808" s="52" t="str">
        <f>VLOOKUP(B808,'BAT Grundtabelle'!B:T,19,0)</f>
        <v>ja</v>
      </c>
      <c r="AP808" s="105" t="str">
        <f t="shared" si="274"/>
        <v>10724</v>
      </c>
      <c r="AQ808" s="52" t="str">
        <f t="shared" si="275"/>
        <v>Handel mit Telefonen und Mobiltelefonen</v>
      </c>
      <c r="AR808" s="52" t="b">
        <f t="shared" si="291"/>
        <v>0</v>
      </c>
      <c r="AS808" s="52" t="b">
        <f t="shared" si="291"/>
        <v>0</v>
      </c>
      <c r="AT808" s="52" t="b">
        <f t="shared" si="291"/>
        <v>0</v>
      </c>
      <c r="AU808" s="52">
        <f t="shared" si="276"/>
        <v>1</v>
      </c>
      <c r="AW808" s="52" t="b">
        <f t="shared" si="277"/>
        <v>0</v>
      </c>
      <c r="AX808" s="52" t="str">
        <f t="shared" si="278"/>
        <v>Unternehmen</v>
      </c>
      <c r="AY808" s="52" t="b">
        <f t="shared" si="279"/>
        <v>0</v>
      </c>
      <c r="AZ808" s="52" t="str">
        <f t="shared" si="280"/>
        <v>10724</v>
      </c>
      <c r="BA808" s="52" t="str">
        <f>VLOOKUP(A808,'BAT Grundtabelle'!A:U,21,0)</f>
        <v>ja</v>
      </c>
      <c r="BB808" s="52" t="str">
        <f t="shared" si="281"/>
        <v>nein</v>
      </c>
      <c r="BC808" s="52" t="str">
        <f t="shared" si="282"/>
        <v>10724</v>
      </c>
      <c r="BD808" s="52" t="str">
        <f t="shared" si="283"/>
        <v>Handel mit Telefonen und Mobiltelefonen</v>
      </c>
      <c r="BE808" s="52" t="str">
        <f t="shared" si="284"/>
        <v>Unternehmen</v>
      </c>
      <c r="BF808" s="52">
        <f t="shared" si="285"/>
        <v>1</v>
      </c>
    </row>
    <row r="809" spans="1:58" hidden="1" x14ac:dyDescent="0.35">
      <c r="A809" s="107" t="s">
        <v>3143</v>
      </c>
      <c r="B809" s="75" t="s">
        <v>1049</v>
      </c>
      <c r="C809" s="52" t="s">
        <v>3</v>
      </c>
      <c r="D809" s="52" t="s">
        <v>3</v>
      </c>
      <c r="E809" s="52" t="s">
        <v>2</v>
      </c>
      <c r="F809" s="52" t="s">
        <v>2</v>
      </c>
      <c r="G809" s="52" t="s">
        <v>2</v>
      </c>
      <c r="H809" s="52" t="s">
        <v>2</v>
      </c>
      <c r="I809" s="52" t="s">
        <v>3</v>
      </c>
      <c r="J809" s="52">
        <v>4</v>
      </c>
      <c r="K809" s="52" t="s">
        <v>2</v>
      </c>
      <c r="L809" s="52" t="s">
        <v>2</v>
      </c>
      <c r="M809" s="52" t="s">
        <v>2</v>
      </c>
      <c r="N809" s="52" t="s">
        <v>3</v>
      </c>
      <c r="O809" s="52" t="s">
        <v>2412</v>
      </c>
      <c r="P809" s="52">
        <v>1195</v>
      </c>
      <c r="Q809" s="56" t="str">
        <f t="shared" si="290"/>
        <v>Nein</v>
      </c>
      <c r="R809" s="56" t="str">
        <f t="shared" si="290"/>
        <v>Nein</v>
      </c>
      <c r="S809" s="52" t="str">
        <f t="shared" si="290"/>
        <v>Nein</v>
      </c>
      <c r="T809" s="56" t="str">
        <f t="shared" si="290"/>
        <v>Nein</v>
      </c>
      <c r="U809" s="56" t="str">
        <f t="shared" si="290"/>
        <v>Nein</v>
      </c>
      <c r="V809" s="52" t="str">
        <f t="shared" si="290"/>
        <v>Nein</v>
      </c>
      <c r="W809" s="52" t="str">
        <f t="shared" si="290"/>
        <v>Nein</v>
      </c>
      <c r="X809" s="52" t="str">
        <f t="shared" si="290"/>
        <v>Nein</v>
      </c>
      <c r="Y809" s="58" t="str">
        <f t="shared" si="290"/>
        <v>Nein</v>
      </c>
      <c r="Z809" s="52" t="str">
        <f t="shared" si="290"/>
        <v>Nein</v>
      </c>
      <c r="AA809" s="56" t="str">
        <f t="shared" si="290"/>
        <v>Nein</v>
      </c>
      <c r="AB809" s="52" t="str">
        <f t="shared" si="290"/>
        <v>Ja</v>
      </c>
      <c r="AC809" s="56" t="str">
        <f t="shared" si="290"/>
        <v>Nein</v>
      </c>
      <c r="AD809" s="56" t="str">
        <f t="shared" si="290"/>
        <v>Nein</v>
      </c>
      <c r="AE809" s="52" t="str">
        <f t="shared" si="290"/>
        <v>Nein</v>
      </c>
      <c r="AF809" s="52" t="str">
        <f t="shared" si="290"/>
        <v>Nein</v>
      </c>
      <c r="AG809" s="61" t="str">
        <f>IF(Q809="Ja",VLOOKUP($Q$2,Plausis!A:E,5,0),IF(R809="Ja",VLOOKUP($R$2,Plausis!A:E,5,0),IF(T809="Ja",VLOOKUP($T$2,Plausis!A:E,5,0),IF(U809="Ja",VLOOKUP($U$2,Plausis!A:E,5,0),IF(AA809="Ja",VLOOKUP($AA$2,Plausis!A:E,5,0),IF(AC809="Ja",VLOOKUP($AC$2,Plausis!A:E,5,0),IF(AD809="Ja",VLOOKUP($AD$2,Plausis!A:E,5,0),"")))))))</f>
        <v/>
      </c>
      <c r="AH809" s="52" t="str">
        <f>IF(Y809="Ja",VLOOKUP($Y$2,Plausis!A:E,5,0),"")</f>
        <v/>
      </c>
      <c r="AI809" s="52" t="str">
        <f t="shared" si="273"/>
        <v>Ja</v>
      </c>
      <c r="AJ809" s="52" t="str">
        <f>IF(S809="Ja",VLOOKUP($S$2,Plausis!A:E,5,0),IF(V809="Ja",VLOOKUP($V$2,Plausis!A:E,5,0),IF(X809="Ja",VLOOKUP($X$2,Plausis!A:E,5,0),"")))</f>
        <v/>
      </c>
      <c r="AL809" s="52" t="s">
        <v>2</v>
      </c>
      <c r="AM809" s="114">
        <v>45531</v>
      </c>
      <c r="AN809" s="52" t="s">
        <v>4467</v>
      </c>
      <c r="AO809" s="52" t="str">
        <f>VLOOKUP(B809,'BAT Grundtabelle'!B:T,19,0)</f>
        <v>ja</v>
      </c>
      <c r="AP809" s="105" t="str">
        <f t="shared" si="274"/>
        <v>10725</v>
      </c>
      <c r="AQ809" s="52" t="str">
        <f t="shared" si="275"/>
        <v>Handel mit Waffen und Munition</v>
      </c>
      <c r="AR809" s="52" t="b">
        <f t="shared" si="291"/>
        <v>0</v>
      </c>
      <c r="AS809" s="52" t="b">
        <f t="shared" si="291"/>
        <v>0</v>
      </c>
      <c r="AT809" s="52" t="b">
        <f t="shared" si="291"/>
        <v>0</v>
      </c>
      <c r="AU809" s="52">
        <f t="shared" si="276"/>
        <v>4</v>
      </c>
      <c r="AW809" s="52" t="b">
        <f t="shared" si="277"/>
        <v>0</v>
      </c>
      <c r="AX809" s="52" t="str">
        <f t="shared" si="278"/>
        <v>Unternehmen</v>
      </c>
      <c r="AY809" s="52" t="b">
        <f t="shared" si="279"/>
        <v>0</v>
      </c>
      <c r="AZ809" s="52" t="str">
        <f t="shared" si="280"/>
        <v>10725</v>
      </c>
      <c r="BA809" s="52" t="str">
        <f>VLOOKUP(A809,'BAT Grundtabelle'!A:U,21,0)</f>
        <v>ja</v>
      </c>
      <c r="BB809" s="52" t="str">
        <f t="shared" si="281"/>
        <v>nein</v>
      </c>
      <c r="BC809" s="52" t="str">
        <f t="shared" si="282"/>
        <v>10725</v>
      </c>
      <c r="BD809" s="52" t="str">
        <f t="shared" si="283"/>
        <v>Handel mit Waffen und Munition</v>
      </c>
      <c r="BE809" s="52" t="str">
        <f t="shared" si="284"/>
        <v>Unternehmen</v>
      </c>
      <c r="BF809" s="52">
        <f t="shared" si="285"/>
        <v>4</v>
      </c>
    </row>
    <row r="810" spans="1:58" hidden="1" x14ac:dyDescent="0.35">
      <c r="A810" s="107" t="s">
        <v>3144</v>
      </c>
      <c r="B810" s="75" t="s">
        <v>231</v>
      </c>
      <c r="C810" s="52" t="s">
        <v>3</v>
      </c>
      <c r="D810" s="52" t="s">
        <v>3</v>
      </c>
      <c r="E810" s="52" t="s">
        <v>2</v>
      </c>
      <c r="F810" s="52" t="s">
        <v>2</v>
      </c>
      <c r="G810" s="52" t="s">
        <v>2</v>
      </c>
      <c r="H810" s="52" t="s">
        <v>2</v>
      </c>
      <c r="I810" s="52" t="s">
        <v>3</v>
      </c>
      <c r="J810" s="52">
        <v>1</v>
      </c>
      <c r="K810" s="52" t="s">
        <v>2</v>
      </c>
      <c r="L810" s="52" t="s">
        <v>2</v>
      </c>
      <c r="M810" s="52" t="s">
        <v>2</v>
      </c>
      <c r="N810" s="52" t="s">
        <v>3</v>
      </c>
      <c r="P810" s="52" t="s">
        <v>4</v>
      </c>
      <c r="Q810" s="56" t="str">
        <f t="shared" si="290"/>
        <v>Nein</v>
      </c>
      <c r="R810" s="56" t="str">
        <f t="shared" si="290"/>
        <v>Nein</v>
      </c>
      <c r="S810" s="52" t="str">
        <f t="shared" si="290"/>
        <v>Nein</v>
      </c>
      <c r="T810" s="56" t="str">
        <f t="shared" si="290"/>
        <v>Nein</v>
      </c>
      <c r="U810" s="56" t="str">
        <f t="shared" si="290"/>
        <v>Nein</v>
      </c>
      <c r="V810" s="52" t="str">
        <f t="shared" si="290"/>
        <v>Nein</v>
      </c>
      <c r="W810" s="52" t="str">
        <f t="shared" si="290"/>
        <v>Nein</v>
      </c>
      <c r="X810" s="52" t="str">
        <f t="shared" si="290"/>
        <v>Nein</v>
      </c>
      <c r="Y810" s="58" t="str">
        <f t="shared" si="290"/>
        <v>Nein</v>
      </c>
      <c r="Z810" s="52" t="str">
        <f t="shared" si="290"/>
        <v>Nein</v>
      </c>
      <c r="AA810" s="56" t="str">
        <f t="shared" si="290"/>
        <v>Nein</v>
      </c>
      <c r="AB810" s="52" t="str">
        <f t="shared" si="290"/>
        <v>Nein</v>
      </c>
      <c r="AC810" s="56" t="str">
        <f t="shared" si="290"/>
        <v>Nein</v>
      </c>
      <c r="AD810" s="56" t="str">
        <f t="shared" si="290"/>
        <v>Nein</v>
      </c>
      <c r="AE810" s="52" t="str">
        <f t="shared" si="290"/>
        <v>Nein</v>
      </c>
      <c r="AF810" s="52" t="str">
        <f t="shared" si="290"/>
        <v>Nein</v>
      </c>
      <c r="AG810" s="61" t="str">
        <f>IF(Q810="Ja",VLOOKUP($Q$2,Plausis!A:E,5,0),IF(R810="Ja",VLOOKUP($R$2,Plausis!A:E,5,0),IF(T810="Ja",VLOOKUP($T$2,Plausis!A:E,5,0),IF(U810="Ja",VLOOKUP($U$2,Plausis!A:E,5,0),IF(AA810="Ja",VLOOKUP($AA$2,Plausis!A:E,5,0),IF(AC810="Ja",VLOOKUP($AC$2,Plausis!A:E,5,0),IF(AD810="Ja",VLOOKUP($AD$2,Plausis!A:E,5,0),"")))))))</f>
        <v/>
      </c>
      <c r="AH810" s="52" t="str">
        <f>IF(Y810="Ja",VLOOKUP($Y$2,Plausis!A:E,5,0),"")</f>
        <v/>
      </c>
      <c r="AI810" s="52" t="str">
        <f t="shared" si="273"/>
        <v>Ja</v>
      </c>
      <c r="AJ810" s="52" t="str">
        <f>IF(S810="Ja",VLOOKUP($S$2,Plausis!A:E,5,0),IF(V810="Ja",VLOOKUP($V$2,Plausis!A:E,5,0),IF(X810="Ja",VLOOKUP($X$2,Plausis!A:E,5,0),"")))</f>
        <v/>
      </c>
      <c r="AL810" s="52" t="s">
        <v>2</v>
      </c>
      <c r="AM810" s="114">
        <v>45531</v>
      </c>
      <c r="AN810" s="52" t="s">
        <v>4467</v>
      </c>
      <c r="AO810" s="52" t="str">
        <f>VLOOKUP(B810,'BAT Grundtabelle'!B:T,19,0)</f>
        <v>ja</v>
      </c>
      <c r="AP810" s="105" t="str">
        <f t="shared" si="274"/>
        <v>10726</v>
      </c>
      <c r="AQ810" s="52" t="str">
        <f t="shared" si="275"/>
        <v>Handel und Montage von Anlagen zur Gewinnung elektr. Energie u. Wärme (Erneuerbare Energie)</v>
      </c>
      <c r="AR810" s="52" t="b">
        <f t="shared" si="291"/>
        <v>0</v>
      </c>
      <c r="AS810" s="52" t="b">
        <f t="shared" si="291"/>
        <v>0</v>
      </c>
      <c r="AT810" s="52" t="b">
        <f t="shared" si="291"/>
        <v>0</v>
      </c>
      <c r="AU810" s="52">
        <f t="shared" si="276"/>
        <v>1</v>
      </c>
      <c r="AW810" s="52" t="b">
        <f t="shared" si="277"/>
        <v>0</v>
      </c>
      <c r="AX810" s="52" t="str">
        <f t="shared" si="278"/>
        <v>Unternehmen</v>
      </c>
      <c r="AY810" s="52" t="b">
        <f t="shared" si="279"/>
        <v>0</v>
      </c>
      <c r="AZ810" s="52" t="str">
        <f t="shared" si="280"/>
        <v>10726</v>
      </c>
      <c r="BA810" s="52" t="str">
        <f>VLOOKUP(A810,'BAT Grundtabelle'!A:U,21,0)</f>
        <v>ja</v>
      </c>
      <c r="BB810" s="52" t="str">
        <f t="shared" si="281"/>
        <v>nein</v>
      </c>
      <c r="BC810" s="52" t="str">
        <f t="shared" si="282"/>
        <v>10726</v>
      </c>
      <c r="BD810" s="52" t="str">
        <f t="shared" si="283"/>
        <v>Handel und Montage von Anlagen zur Gewinnung elektr. Energie u. Wärme (Erneuerbare Energie)</v>
      </c>
      <c r="BE810" s="52" t="str">
        <f t="shared" si="284"/>
        <v>Unternehmen</v>
      </c>
      <c r="BF810" s="52">
        <f t="shared" si="285"/>
        <v>1</v>
      </c>
    </row>
    <row r="811" spans="1:58" hidden="1" x14ac:dyDescent="0.35">
      <c r="A811" s="107" t="s">
        <v>3145</v>
      </c>
      <c r="B811" s="75" t="s">
        <v>232</v>
      </c>
      <c r="C811" s="52" t="s">
        <v>3</v>
      </c>
      <c r="D811" s="52" t="s">
        <v>3</v>
      </c>
      <c r="E811" s="52" t="s">
        <v>2</v>
      </c>
      <c r="F811" s="52" t="s">
        <v>2</v>
      </c>
      <c r="G811" s="52" t="s">
        <v>2</v>
      </c>
      <c r="H811" s="52" t="s">
        <v>2</v>
      </c>
      <c r="I811" s="52" t="s">
        <v>3</v>
      </c>
      <c r="J811" s="52">
        <v>1</v>
      </c>
      <c r="K811" s="52" t="s">
        <v>2</v>
      </c>
      <c r="L811" s="52" t="s">
        <v>2</v>
      </c>
      <c r="M811" s="52" t="s">
        <v>2</v>
      </c>
      <c r="N811" s="52" t="s">
        <v>3</v>
      </c>
      <c r="P811" s="52" t="s">
        <v>4</v>
      </c>
      <c r="Q811" s="56" t="str">
        <f t="shared" si="290"/>
        <v>Nein</v>
      </c>
      <c r="R811" s="56" t="str">
        <f t="shared" si="290"/>
        <v>Nein</v>
      </c>
      <c r="S811" s="52" t="str">
        <f t="shared" si="290"/>
        <v>Nein</v>
      </c>
      <c r="T811" s="56" t="str">
        <f t="shared" si="290"/>
        <v>Nein</v>
      </c>
      <c r="U811" s="56" t="str">
        <f t="shared" si="290"/>
        <v>Nein</v>
      </c>
      <c r="V811" s="52" t="str">
        <f t="shared" si="290"/>
        <v>Nein</v>
      </c>
      <c r="W811" s="52" t="str">
        <f t="shared" si="290"/>
        <v>Nein</v>
      </c>
      <c r="X811" s="52" t="str">
        <f t="shared" si="290"/>
        <v>Nein</v>
      </c>
      <c r="Y811" s="58" t="str">
        <f t="shared" si="290"/>
        <v>Nein</v>
      </c>
      <c r="Z811" s="52" t="str">
        <f t="shared" si="290"/>
        <v>Nein</v>
      </c>
      <c r="AA811" s="56" t="str">
        <f t="shared" si="290"/>
        <v>Nein</v>
      </c>
      <c r="AB811" s="52" t="str">
        <f t="shared" si="290"/>
        <v>Nein</v>
      </c>
      <c r="AC811" s="56" t="str">
        <f t="shared" si="290"/>
        <v>Nein</v>
      </c>
      <c r="AD811" s="56" t="str">
        <f t="shared" si="290"/>
        <v>Nein</v>
      </c>
      <c r="AE811" s="52" t="str">
        <f t="shared" si="290"/>
        <v>Nein</v>
      </c>
      <c r="AF811" s="52" t="str">
        <f t="shared" si="290"/>
        <v>Nein</v>
      </c>
      <c r="AG811" s="61" t="str">
        <f>IF(Q811="Ja",VLOOKUP($Q$2,Plausis!A:E,5,0),IF(R811="Ja",VLOOKUP($R$2,Plausis!A:E,5,0),IF(T811="Ja",VLOOKUP($T$2,Plausis!A:E,5,0),IF(U811="Ja",VLOOKUP($U$2,Plausis!A:E,5,0),IF(AA811="Ja",VLOOKUP($AA$2,Plausis!A:E,5,0),IF(AC811="Ja",VLOOKUP($AC$2,Plausis!A:E,5,0),IF(AD811="Ja",VLOOKUP($AD$2,Plausis!A:E,5,0),"")))))))</f>
        <v/>
      </c>
      <c r="AH811" s="52" t="str">
        <f>IF(Y811="Ja",VLOOKUP($Y$2,Plausis!A:E,5,0),"")</f>
        <v/>
      </c>
      <c r="AI811" s="52" t="str">
        <f t="shared" si="273"/>
        <v>Ja</v>
      </c>
      <c r="AJ811" s="52" t="str">
        <f>IF(S811="Ja",VLOOKUP($S$2,Plausis!A:E,5,0),IF(V811="Ja",VLOOKUP($V$2,Plausis!A:E,5,0),IF(X811="Ja",VLOOKUP($X$2,Plausis!A:E,5,0),"")))</f>
        <v/>
      </c>
      <c r="AL811" s="52" t="s">
        <v>2</v>
      </c>
      <c r="AM811" s="114">
        <v>45531</v>
      </c>
      <c r="AN811" s="52" t="s">
        <v>4467</v>
      </c>
      <c r="AO811" s="52" t="str">
        <f>VLOOKUP(B811,'BAT Grundtabelle'!B:T,19,0)</f>
        <v>ja</v>
      </c>
      <c r="AP811" s="105" t="str">
        <f t="shared" si="274"/>
        <v>10727</v>
      </c>
      <c r="AQ811" s="52" t="str">
        <f t="shared" si="275"/>
        <v>Handel und Montage von Blockheizkraftwerken</v>
      </c>
      <c r="AR811" s="52" t="b">
        <f t="shared" si="291"/>
        <v>0</v>
      </c>
      <c r="AS811" s="52" t="b">
        <f t="shared" si="291"/>
        <v>0</v>
      </c>
      <c r="AT811" s="52" t="b">
        <f t="shared" si="291"/>
        <v>0</v>
      </c>
      <c r="AU811" s="52">
        <f t="shared" si="276"/>
        <v>1</v>
      </c>
      <c r="AW811" s="52" t="b">
        <f t="shared" si="277"/>
        <v>0</v>
      </c>
      <c r="AX811" s="52" t="str">
        <f t="shared" si="278"/>
        <v>Unternehmen</v>
      </c>
      <c r="AY811" s="52" t="b">
        <f t="shared" si="279"/>
        <v>0</v>
      </c>
      <c r="AZ811" s="52" t="str">
        <f t="shared" si="280"/>
        <v>10727</v>
      </c>
      <c r="BA811" s="52" t="str">
        <f>VLOOKUP(A811,'BAT Grundtabelle'!A:U,21,0)</f>
        <v>ja</v>
      </c>
      <c r="BB811" s="52" t="str">
        <f t="shared" si="281"/>
        <v>nein</v>
      </c>
      <c r="BC811" s="52" t="str">
        <f t="shared" si="282"/>
        <v>10727</v>
      </c>
      <c r="BD811" s="52" t="str">
        <f t="shared" si="283"/>
        <v>Handel und Montage von Blockheizkraftwerken</v>
      </c>
      <c r="BE811" s="52" t="str">
        <f t="shared" si="284"/>
        <v>Unternehmen</v>
      </c>
      <c r="BF811" s="52">
        <f t="shared" si="285"/>
        <v>1</v>
      </c>
    </row>
    <row r="812" spans="1:58" hidden="1" x14ac:dyDescent="0.35">
      <c r="A812" s="107" t="s">
        <v>3146</v>
      </c>
      <c r="B812" s="75" t="s">
        <v>233</v>
      </c>
      <c r="C812" s="52" t="s">
        <v>3</v>
      </c>
      <c r="D812" s="52" t="s">
        <v>3</v>
      </c>
      <c r="E812" s="52" t="s">
        <v>2</v>
      </c>
      <c r="F812" s="52" t="s">
        <v>2</v>
      </c>
      <c r="G812" s="52" t="s">
        <v>2</v>
      </c>
      <c r="H812" s="52" t="s">
        <v>2</v>
      </c>
      <c r="I812" s="52" t="s">
        <v>3</v>
      </c>
      <c r="J812" s="52">
        <v>1</v>
      </c>
      <c r="K812" s="52" t="s">
        <v>2</v>
      </c>
      <c r="L812" s="52" t="s">
        <v>2</v>
      </c>
      <c r="M812" s="52" t="s">
        <v>2</v>
      </c>
      <c r="N812" s="52" t="s">
        <v>3</v>
      </c>
      <c r="P812" s="52" t="s">
        <v>4</v>
      </c>
      <c r="Q812" s="56" t="str">
        <f t="shared" si="290"/>
        <v>Nein</v>
      </c>
      <c r="R812" s="56" t="str">
        <f t="shared" si="290"/>
        <v>Nein</v>
      </c>
      <c r="S812" s="52" t="str">
        <f t="shared" si="290"/>
        <v>Nein</v>
      </c>
      <c r="T812" s="56" t="str">
        <f t="shared" si="290"/>
        <v>Nein</v>
      </c>
      <c r="U812" s="56" t="str">
        <f t="shared" si="290"/>
        <v>Nein</v>
      </c>
      <c r="V812" s="52" t="str">
        <f t="shared" si="290"/>
        <v>Nein</v>
      </c>
      <c r="W812" s="52" t="str">
        <f t="shared" si="290"/>
        <v>Nein</v>
      </c>
      <c r="X812" s="52" t="str">
        <f t="shared" si="290"/>
        <v>Nein</v>
      </c>
      <c r="Y812" s="58" t="str">
        <f t="shared" si="290"/>
        <v>Nein</v>
      </c>
      <c r="Z812" s="52" t="str">
        <f t="shared" si="290"/>
        <v>Nein</v>
      </c>
      <c r="AA812" s="56" t="str">
        <f t="shared" si="290"/>
        <v>Nein</v>
      </c>
      <c r="AB812" s="52" t="str">
        <f t="shared" si="290"/>
        <v>Nein</v>
      </c>
      <c r="AC812" s="56" t="str">
        <f t="shared" si="290"/>
        <v>Nein</v>
      </c>
      <c r="AD812" s="56" t="str">
        <f t="shared" si="290"/>
        <v>Nein</v>
      </c>
      <c r="AE812" s="52" t="str">
        <f t="shared" si="290"/>
        <v>Nein</v>
      </c>
      <c r="AF812" s="52" t="str">
        <f t="shared" si="290"/>
        <v>Nein</v>
      </c>
      <c r="AG812" s="61" t="str">
        <f>IF(Q812="Ja",VLOOKUP($Q$2,Plausis!A:E,5,0),IF(R812="Ja",VLOOKUP($R$2,Plausis!A:E,5,0),IF(T812="Ja",VLOOKUP($T$2,Plausis!A:E,5,0),IF(U812="Ja",VLOOKUP($U$2,Plausis!A:E,5,0),IF(AA812="Ja",VLOOKUP($AA$2,Plausis!A:E,5,0),IF(AC812="Ja",VLOOKUP($AC$2,Plausis!A:E,5,0),IF(AD812="Ja",VLOOKUP($AD$2,Plausis!A:E,5,0),"")))))))</f>
        <v/>
      </c>
      <c r="AH812" s="52" t="str">
        <f>IF(Y812="Ja",VLOOKUP($Y$2,Plausis!A:E,5,0),"")</f>
        <v/>
      </c>
      <c r="AI812" s="52" t="str">
        <f t="shared" si="273"/>
        <v>Ja</v>
      </c>
      <c r="AJ812" s="52" t="str">
        <f>IF(S812="Ja",VLOOKUP($S$2,Plausis!A:E,5,0),IF(V812="Ja",VLOOKUP($V$2,Plausis!A:E,5,0),IF(X812="Ja",VLOOKUP($X$2,Plausis!A:E,5,0),"")))</f>
        <v/>
      </c>
      <c r="AL812" s="52" t="s">
        <v>2</v>
      </c>
      <c r="AM812" s="114">
        <v>45531</v>
      </c>
      <c r="AN812" s="52" t="s">
        <v>4467</v>
      </c>
      <c r="AO812" s="52" t="str">
        <f>VLOOKUP(B812,'BAT Grundtabelle'!B:T,19,0)</f>
        <v>ja</v>
      </c>
      <c r="AP812" s="105" t="str">
        <f t="shared" si="274"/>
        <v>10728</v>
      </c>
      <c r="AQ812" s="52" t="str">
        <f t="shared" si="275"/>
        <v>Handel und Montage von Fotovoltaik-Anlagen</v>
      </c>
      <c r="AR812" s="52" t="b">
        <f t="shared" si="291"/>
        <v>0</v>
      </c>
      <c r="AS812" s="52" t="b">
        <f t="shared" si="291"/>
        <v>0</v>
      </c>
      <c r="AT812" s="52" t="b">
        <f t="shared" si="291"/>
        <v>0</v>
      </c>
      <c r="AU812" s="52">
        <f t="shared" si="276"/>
        <v>1</v>
      </c>
      <c r="AW812" s="52" t="b">
        <f t="shared" si="277"/>
        <v>0</v>
      </c>
      <c r="AX812" s="52" t="str">
        <f t="shared" si="278"/>
        <v>Unternehmen</v>
      </c>
      <c r="AY812" s="52" t="b">
        <f t="shared" si="279"/>
        <v>0</v>
      </c>
      <c r="AZ812" s="52" t="str">
        <f t="shared" si="280"/>
        <v>10728</v>
      </c>
      <c r="BA812" s="52" t="str">
        <f>VLOOKUP(A812,'BAT Grundtabelle'!A:U,21,0)</f>
        <v>ja</v>
      </c>
      <c r="BB812" s="52" t="str">
        <f t="shared" si="281"/>
        <v>nein</v>
      </c>
      <c r="BC812" s="52" t="str">
        <f t="shared" si="282"/>
        <v>10728</v>
      </c>
      <c r="BD812" s="52" t="str">
        <f t="shared" si="283"/>
        <v>Handel und Montage von Fotovoltaik-Anlagen</v>
      </c>
      <c r="BE812" s="52" t="str">
        <f t="shared" si="284"/>
        <v>Unternehmen</v>
      </c>
      <c r="BF812" s="52">
        <f t="shared" si="285"/>
        <v>1</v>
      </c>
    </row>
    <row r="813" spans="1:58" hidden="1" x14ac:dyDescent="0.35">
      <c r="A813" s="107" t="s">
        <v>3147</v>
      </c>
      <c r="B813" s="75" t="s">
        <v>234</v>
      </c>
      <c r="C813" s="52" t="s">
        <v>3</v>
      </c>
      <c r="D813" s="52" t="s">
        <v>3</v>
      </c>
      <c r="E813" s="52" t="s">
        <v>2</v>
      </c>
      <c r="F813" s="52" t="s">
        <v>2</v>
      </c>
      <c r="G813" s="52" t="s">
        <v>2</v>
      </c>
      <c r="H813" s="52" t="s">
        <v>2</v>
      </c>
      <c r="I813" s="52" t="s">
        <v>3</v>
      </c>
      <c r="J813" s="52">
        <v>1</v>
      </c>
      <c r="K813" s="52" t="s">
        <v>2</v>
      </c>
      <c r="L813" s="52" t="s">
        <v>2</v>
      </c>
      <c r="M813" s="52" t="s">
        <v>2</v>
      </c>
      <c r="N813" s="52" t="s">
        <v>3</v>
      </c>
      <c r="P813" s="52" t="s">
        <v>4</v>
      </c>
      <c r="Q813" s="52" t="str">
        <f t="shared" ref="Q813:AF822" si="292">IF(ISERROR(FIND(Q$2,$P813,1)),"Nein","Ja")</f>
        <v>Nein</v>
      </c>
      <c r="R813" s="52" t="str">
        <f t="shared" si="292"/>
        <v>Nein</v>
      </c>
      <c r="S813" s="52" t="str">
        <f t="shared" si="292"/>
        <v>Nein</v>
      </c>
      <c r="T813" s="52" t="str">
        <f t="shared" si="292"/>
        <v>Nein</v>
      </c>
      <c r="U813" s="52" t="str">
        <f t="shared" si="292"/>
        <v>Nein</v>
      </c>
      <c r="V813" s="52" t="str">
        <f t="shared" si="292"/>
        <v>Nein</v>
      </c>
      <c r="W813" s="52" t="str">
        <f t="shared" si="292"/>
        <v>Nein</v>
      </c>
      <c r="X813" s="52" t="str">
        <f t="shared" si="292"/>
        <v>Nein</v>
      </c>
      <c r="Y813" s="52" t="str">
        <f t="shared" si="292"/>
        <v>Nein</v>
      </c>
      <c r="Z813" s="52" t="str">
        <f t="shared" si="292"/>
        <v>Nein</v>
      </c>
      <c r="AA813" s="52" t="str">
        <f t="shared" si="292"/>
        <v>Nein</v>
      </c>
      <c r="AB813" s="52" t="str">
        <f t="shared" si="292"/>
        <v>Nein</v>
      </c>
      <c r="AC813" s="52" t="str">
        <f t="shared" si="292"/>
        <v>Nein</v>
      </c>
      <c r="AD813" s="52" t="str">
        <f t="shared" si="292"/>
        <v>Nein</v>
      </c>
      <c r="AE813" s="52" t="str">
        <f t="shared" si="292"/>
        <v>Nein</v>
      </c>
      <c r="AF813" s="52" t="str">
        <f t="shared" si="292"/>
        <v>Nein</v>
      </c>
      <c r="AG813" s="61" t="str">
        <f>IF(Q813="Ja",VLOOKUP($Q$2,Plausis!A:E,5,0),IF(R813="Ja",VLOOKUP($R$2,Plausis!A:E,5,0),IF(T813="Ja",VLOOKUP($T$2,Plausis!A:E,5,0),IF(U813="Ja",VLOOKUP($U$2,Plausis!A:E,5,0),IF(AA813="Ja",VLOOKUP($AA$2,Plausis!A:E,5,0),IF(AC813="Ja",VLOOKUP($AC$2,Plausis!A:E,5,0),IF(AD813="Ja",VLOOKUP($AD$2,Plausis!A:E,5,0),"")))))))</f>
        <v/>
      </c>
      <c r="AH813" s="52" t="str">
        <f>IF(Y813="Ja",VLOOKUP($Y$2,Plausis!A:E,5,0),"")</f>
        <v/>
      </c>
      <c r="AI813" s="52" t="str">
        <f t="shared" si="273"/>
        <v>Ja</v>
      </c>
      <c r="AJ813" s="52" t="str">
        <f>IF(S813="Ja",VLOOKUP($S$2,Plausis!A:E,5,0),IF(V813="Ja",VLOOKUP($V$2,Plausis!A:E,5,0),IF(X813="Ja",VLOOKUP($X$2,Plausis!A:E,5,0),"")))</f>
        <v/>
      </c>
      <c r="AL813" s="52" t="s">
        <v>2</v>
      </c>
      <c r="AM813" s="114">
        <v>45531</v>
      </c>
      <c r="AN813" s="52" t="s">
        <v>4467</v>
      </c>
      <c r="AO813" s="52" t="str">
        <f>VLOOKUP(B813,'BAT Grundtabelle'!B:T,19,0)</f>
        <v>ja</v>
      </c>
      <c r="AP813" s="105" t="str">
        <f t="shared" si="274"/>
        <v>10729</v>
      </c>
      <c r="AQ813" s="52" t="str">
        <f t="shared" si="275"/>
        <v>Handel und Montage von Geothermie-Anlagen</v>
      </c>
      <c r="AR813" s="52" t="b">
        <f t="shared" si="291"/>
        <v>0</v>
      </c>
      <c r="AS813" s="52" t="b">
        <f t="shared" si="291"/>
        <v>0</v>
      </c>
      <c r="AT813" s="52" t="b">
        <f t="shared" si="291"/>
        <v>0</v>
      </c>
      <c r="AU813" s="52">
        <f t="shared" si="276"/>
        <v>1</v>
      </c>
      <c r="AW813" s="52" t="b">
        <f t="shared" si="277"/>
        <v>0</v>
      </c>
      <c r="AX813" s="52" t="str">
        <f t="shared" si="278"/>
        <v>Unternehmen</v>
      </c>
      <c r="AY813" s="52" t="b">
        <f t="shared" si="279"/>
        <v>0</v>
      </c>
      <c r="AZ813" s="52" t="str">
        <f t="shared" si="280"/>
        <v>10729</v>
      </c>
      <c r="BA813" s="52" t="str">
        <f>VLOOKUP(A813,'BAT Grundtabelle'!A:U,21,0)</f>
        <v>ja</v>
      </c>
      <c r="BB813" s="52" t="str">
        <f t="shared" si="281"/>
        <v>nein</v>
      </c>
      <c r="BC813" s="52" t="str">
        <f t="shared" si="282"/>
        <v>10729</v>
      </c>
      <c r="BD813" s="52" t="str">
        <f t="shared" si="283"/>
        <v>Handel und Montage von Geothermie-Anlagen</v>
      </c>
      <c r="BE813" s="52" t="str">
        <f t="shared" si="284"/>
        <v>Unternehmen</v>
      </c>
      <c r="BF813" s="52">
        <f t="shared" si="285"/>
        <v>1</v>
      </c>
    </row>
    <row r="814" spans="1:58" hidden="1" x14ac:dyDescent="0.35">
      <c r="A814" s="107" t="s">
        <v>3148</v>
      </c>
      <c r="B814" s="75" t="s">
        <v>235</v>
      </c>
      <c r="C814" s="52" t="s">
        <v>3</v>
      </c>
      <c r="D814" s="52" t="s">
        <v>3</v>
      </c>
      <c r="E814" s="52" t="s">
        <v>2</v>
      </c>
      <c r="F814" s="52" t="s">
        <v>2</v>
      </c>
      <c r="G814" s="52" t="s">
        <v>2</v>
      </c>
      <c r="H814" s="52" t="s">
        <v>2</v>
      </c>
      <c r="I814" s="52" t="s">
        <v>3</v>
      </c>
      <c r="J814" s="52">
        <v>1</v>
      </c>
      <c r="K814" s="52" t="s">
        <v>2</v>
      </c>
      <c r="L814" s="52" t="s">
        <v>2</v>
      </c>
      <c r="M814" s="52" t="s">
        <v>2</v>
      </c>
      <c r="N814" s="52" t="s">
        <v>3</v>
      </c>
      <c r="P814" s="52" t="s">
        <v>4</v>
      </c>
      <c r="Q814" s="52" t="str">
        <f t="shared" si="292"/>
        <v>Nein</v>
      </c>
      <c r="R814" s="52" t="str">
        <f t="shared" si="292"/>
        <v>Nein</v>
      </c>
      <c r="S814" s="52" t="str">
        <f t="shared" si="292"/>
        <v>Nein</v>
      </c>
      <c r="T814" s="52" t="str">
        <f t="shared" si="292"/>
        <v>Nein</v>
      </c>
      <c r="U814" s="52" t="str">
        <f t="shared" si="292"/>
        <v>Nein</v>
      </c>
      <c r="V814" s="52" t="str">
        <f t="shared" si="292"/>
        <v>Nein</v>
      </c>
      <c r="W814" s="52" t="str">
        <f t="shared" si="292"/>
        <v>Nein</v>
      </c>
      <c r="X814" s="52" t="str">
        <f t="shared" si="292"/>
        <v>Nein</v>
      </c>
      <c r="Y814" s="52" t="str">
        <f t="shared" si="292"/>
        <v>Nein</v>
      </c>
      <c r="Z814" s="52" t="str">
        <f t="shared" si="292"/>
        <v>Nein</v>
      </c>
      <c r="AA814" s="52" t="str">
        <f t="shared" si="292"/>
        <v>Nein</v>
      </c>
      <c r="AB814" s="52" t="str">
        <f t="shared" si="292"/>
        <v>Nein</v>
      </c>
      <c r="AC814" s="52" t="str">
        <f t="shared" si="292"/>
        <v>Nein</v>
      </c>
      <c r="AD814" s="52" t="str">
        <f t="shared" si="292"/>
        <v>Nein</v>
      </c>
      <c r="AE814" s="52" t="str">
        <f t="shared" si="292"/>
        <v>Nein</v>
      </c>
      <c r="AF814" s="52" t="str">
        <f t="shared" si="292"/>
        <v>Nein</v>
      </c>
      <c r="AG814" s="61" t="str">
        <f>IF(Q814="Ja",VLOOKUP($Q$2,Plausis!A:E,5,0),IF(R814="Ja",VLOOKUP($R$2,Plausis!A:E,5,0),IF(T814="Ja",VLOOKUP($T$2,Plausis!A:E,5,0),IF(U814="Ja",VLOOKUP($U$2,Plausis!A:E,5,0),IF(AA814="Ja",VLOOKUP($AA$2,Plausis!A:E,5,0),IF(AC814="Ja",VLOOKUP($AC$2,Plausis!A:E,5,0),IF(AD814="Ja",VLOOKUP($AD$2,Plausis!A:E,5,0),"")))))))</f>
        <v/>
      </c>
      <c r="AH814" s="52" t="str">
        <f>IF(Y814="Ja",VLOOKUP($Y$2,Plausis!A:E,5,0),"")</f>
        <v/>
      </c>
      <c r="AI814" s="52" t="str">
        <f t="shared" si="273"/>
        <v>Ja</v>
      </c>
      <c r="AJ814" s="52" t="str">
        <f>IF(S814="Ja",VLOOKUP($S$2,Plausis!A:E,5,0),IF(V814="Ja",VLOOKUP($V$2,Plausis!A:E,5,0),IF(X814="Ja",VLOOKUP($X$2,Plausis!A:E,5,0),"")))</f>
        <v/>
      </c>
      <c r="AL814" s="52" t="s">
        <v>2</v>
      </c>
      <c r="AM814" s="114">
        <v>45531</v>
      </c>
      <c r="AN814" s="52" t="s">
        <v>4467</v>
      </c>
      <c r="AO814" s="52" t="str">
        <f>VLOOKUP(B814,'BAT Grundtabelle'!B:T,19,0)</f>
        <v>ja</v>
      </c>
      <c r="AP814" s="105" t="str">
        <f t="shared" si="274"/>
        <v>10730</v>
      </c>
      <c r="AQ814" s="52" t="str">
        <f t="shared" si="275"/>
        <v>Handel und Montage von Photovoltaik-Anlagen</v>
      </c>
      <c r="AR814" s="52" t="b">
        <f t="shared" si="291"/>
        <v>0</v>
      </c>
      <c r="AS814" s="52" t="b">
        <f t="shared" si="291"/>
        <v>0</v>
      </c>
      <c r="AT814" s="52" t="b">
        <f t="shared" si="291"/>
        <v>0</v>
      </c>
      <c r="AU814" s="52">
        <f t="shared" si="276"/>
        <v>1</v>
      </c>
      <c r="AW814" s="52" t="b">
        <f t="shared" si="277"/>
        <v>0</v>
      </c>
      <c r="AX814" s="52" t="str">
        <f t="shared" si="278"/>
        <v>Unternehmen</v>
      </c>
      <c r="AY814" s="52" t="b">
        <f t="shared" si="279"/>
        <v>0</v>
      </c>
      <c r="AZ814" s="52" t="str">
        <f t="shared" si="280"/>
        <v>10730</v>
      </c>
      <c r="BA814" s="52" t="str">
        <f>VLOOKUP(A814,'BAT Grundtabelle'!A:U,21,0)</f>
        <v>ja</v>
      </c>
      <c r="BB814" s="52" t="str">
        <f t="shared" si="281"/>
        <v>nein</v>
      </c>
      <c r="BC814" s="52" t="str">
        <f t="shared" si="282"/>
        <v>10730</v>
      </c>
      <c r="BD814" s="52" t="str">
        <f t="shared" si="283"/>
        <v>Handel und Montage von Photovoltaik-Anlagen</v>
      </c>
      <c r="BE814" s="52" t="str">
        <f t="shared" si="284"/>
        <v>Unternehmen</v>
      </c>
      <c r="BF814" s="52">
        <f t="shared" si="285"/>
        <v>1</v>
      </c>
    </row>
    <row r="815" spans="1:58" hidden="1" x14ac:dyDescent="0.35">
      <c r="A815" s="107" t="s">
        <v>3149</v>
      </c>
      <c r="B815" s="75" t="s">
        <v>236</v>
      </c>
      <c r="C815" s="52" t="s">
        <v>3</v>
      </c>
      <c r="D815" s="52" t="s">
        <v>3</v>
      </c>
      <c r="E815" s="52" t="s">
        <v>2</v>
      </c>
      <c r="F815" s="52" t="s">
        <v>2</v>
      </c>
      <c r="G815" s="52" t="s">
        <v>2</v>
      </c>
      <c r="H815" s="52" t="s">
        <v>2</v>
      </c>
      <c r="I815" s="52" t="s">
        <v>3</v>
      </c>
      <c r="J815" s="52">
        <v>1</v>
      </c>
      <c r="K815" s="52" t="s">
        <v>2</v>
      </c>
      <c r="L815" s="52" t="s">
        <v>2</v>
      </c>
      <c r="M815" s="52" t="s">
        <v>2</v>
      </c>
      <c r="N815" s="52" t="s">
        <v>3</v>
      </c>
      <c r="P815" s="52" t="s">
        <v>4</v>
      </c>
      <c r="Q815" s="52" t="str">
        <f t="shared" si="292"/>
        <v>Nein</v>
      </c>
      <c r="R815" s="52" t="str">
        <f t="shared" si="292"/>
        <v>Nein</v>
      </c>
      <c r="S815" s="52" t="str">
        <f t="shared" si="292"/>
        <v>Nein</v>
      </c>
      <c r="T815" s="52" t="str">
        <f t="shared" si="292"/>
        <v>Nein</v>
      </c>
      <c r="U815" s="52" t="str">
        <f t="shared" si="292"/>
        <v>Nein</v>
      </c>
      <c r="V815" s="52" t="str">
        <f t="shared" si="292"/>
        <v>Nein</v>
      </c>
      <c r="W815" s="52" t="str">
        <f t="shared" si="292"/>
        <v>Nein</v>
      </c>
      <c r="X815" s="52" t="str">
        <f t="shared" si="292"/>
        <v>Nein</v>
      </c>
      <c r="Y815" s="52" t="str">
        <f t="shared" si="292"/>
        <v>Nein</v>
      </c>
      <c r="Z815" s="52" t="str">
        <f t="shared" si="292"/>
        <v>Nein</v>
      </c>
      <c r="AA815" s="52" t="str">
        <f t="shared" si="292"/>
        <v>Nein</v>
      </c>
      <c r="AB815" s="52" t="str">
        <f t="shared" si="292"/>
        <v>Nein</v>
      </c>
      <c r="AC815" s="52" t="str">
        <f t="shared" si="292"/>
        <v>Nein</v>
      </c>
      <c r="AD815" s="52" t="str">
        <f t="shared" si="292"/>
        <v>Nein</v>
      </c>
      <c r="AE815" s="52" t="str">
        <f t="shared" si="292"/>
        <v>Nein</v>
      </c>
      <c r="AF815" s="52" t="str">
        <f t="shared" si="292"/>
        <v>Nein</v>
      </c>
      <c r="AG815" s="61" t="str">
        <f>IF(Q815="Ja",VLOOKUP($Q$2,Plausis!A:E,5,0),IF(R815="Ja",VLOOKUP($R$2,Plausis!A:E,5,0),IF(T815="Ja",VLOOKUP($T$2,Plausis!A:E,5,0),IF(U815="Ja",VLOOKUP($U$2,Plausis!A:E,5,0),IF(AA815="Ja",VLOOKUP($AA$2,Plausis!A:E,5,0),IF(AC815="Ja",VLOOKUP($AC$2,Plausis!A:E,5,0),IF(AD815="Ja",VLOOKUP($AD$2,Plausis!A:E,5,0),"")))))))</f>
        <v/>
      </c>
      <c r="AH815" s="52" t="str">
        <f>IF(Y815="Ja",VLOOKUP($Y$2,Plausis!A:E,5,0),"")</f>
        <v/>
      </c>
      <c r="AI815" s="52" t="str">
        <f t="shared" si="273"/>
        <v>Ja</v>
      </c>
      <c r="AJ815" s="52" t="str">
        <f>IF(S815="Ja",VLOOKUP($S$2,Plausis!A:E,5,0),IF(V815="Ja",VLOOKUP($V$2,Plausis!A:E,5,0),IF(X815="Ja",VLOOKUP($X$2,Plausis!A:E,5,0),"")))</f>
        <v/>
      </c>
      <c r="AL815" s="52" t="s">
        <v>2</v>
      </c>
      <c r="AM815" s="114">
        <v>45531</v>
      </c>
      <c r="AN815" s="52" t="s">
        <v>4467</v>
      </c>
      <c r="AO815" s="52" t="str">
        <f>VLOOKUP(B815,'BAT Grundtabelle'!B:T,19,0)</f>
        <v>ja</v>
      </c>
      <c r="AP815" s="105" t="str">
        <f t="shared" si="274"/>
        <v>10731</v>
      </c>
      <c r="AQ815" s="52" t="str">
        <f t="shared" si="275"/>
        <v>Handel und Montage von Solaranlagen</v>
      </c>
      <c r="AR815" s="52" t="b">
        <f t="shared" si="291"/>
        <v>0</v>
      </c>
      <c r="AS815" s="52" t="b">
        <f t="shared" si="291"/>
        <v>0</v>
      </c>
      <c r="AT815" s="52" t="b">
        <f t="shared" si="291"/>
        <v>0</v>
      </c>
      <c r="AU815" s="52">
        <f t="shared" si="276"/>
        <v>1</v>
      </c>
      <c r="AW815" s="52" t="b">
        <f t="shared" si="277"/>
        <v>0</v>
      </c>
      <c r="AX815" s="52" t="str">
        <f t="shared" si="278"/>
        <v>Unternehmen</v>
      </c>
      <c r="AY815" s="52" t="b">
        <f t="shared" si="279"/>
        <v>0</v>
      </c>
      <c r="AZ815" s="52" t="str">
        <f t="shared" si="280"/>
        <v>10731</v>
      </c>
      <c r="BA815" s="52" t="str">
        <f>VLOOKUP(A815,'BAT Grundtabelle'!A:U,21,0)</f>
        <v>ja</v>
      </c>
      <c r="BB815" s="52" t="str">
        <f t="shared" si="281"/>
        <v>nein</v>
      </c>
      <c r="BC815" s="52" t="str">
        <f t="shared" si="282"/>
        <v>10731</v>
      </c>
      <c r="BD815" s="52" t="str">
        <f t="shared" si="283"/>
        <v>Handel und Montage von Solaranlagen</v>
      </c>
      <c r="BE815" s="52" t="str">
        <f t="shared" si="284"/>
        <v>Unternehmen</v>
      </c>
      <c r="BF815" s="52">
        <f t="shared" si="285"/>
        <v>1</v>
      </c>
    </row>
    <row r="816" spans="1:58" hidden="1" x14ac:dyDescent="0.35">
      <c r="A816" s="107" t="s">
        <v>3150</v>
      </c>
      <c r="B816" s="75" t="s">
        <v>237</v>
      </c>
      <c r="C816" s="52" t="s">
        <v>3</v>
      </c>
      <c r="D816" s="52" t="s">
        <v>3</v>
      </c>
      <c r="E816" s="52" t="s">
        <v>2</v>
      </c>
      <c r="F816" s="52" t="s">
        <v>2</v>
      </c>
      <c r="G816" s="52" t="s">
        <v>2</v>
      </c>
      <c r="H816" s="52" t="s">
        <v>2</v>
      </c>
      <c r="I816" s="52" t="s">
        <v>3</v>
      </c>
      <c r="J816" s="52">
        <v>1</v>
      </c>
      <c r="K816" s="52" t="s">
        <v>2</v>
      </c>
      <c r="L816" s="52" t="s">
        <v>2</v>
      </c>
      <c r="M816" s="52" t="s">
        <v>2</v>
      </c>
      <c r="N816" s="52" t="s">
        <v>3</v>
      </c>
      <c r="P816" s="52" t="s">
        <v>4</v>
      </c>
      <c r="Q816" s="52" t="str">
        <f t="shared" si="292"/>
        <v>Nein</v>
      </c>
      <c r="R816" s="52" t="str">
        <f t="shared" si="292"/>
        <v>Nein</v>
      </c>
      <c r="S816" s="52" t="str">
        <f t="shared" si="292"/>
        <v>Nein</v>
      </c>
      <c r="T816" s="52" t="str">
        <f t="shared" si="292"/>
        <v>Nein</v>
      </c>
      <c r="U816" s="52" t="str">
        <f t="shared" si="292"/>
        <v>Nein</v>
      </c>
      <c r="V816" s="52" t="str">
        <f t="shared" si="292"/>
        <v>Nein</v>
      </c>
      <c r="W816" s="52" t="str">
        <f t="shared" si="292"/>
        <v>Nein</v>
      </c>
      <c r="X816" s="52" t="str">
        <f t="shared" si="292"/>
        <v>Nein</v>
      </c>
      <c r="Y816" s="52" t="str">
        <f t="shared" si="292"/>
        <v>Nein</v>
      </c>
      <c r="Z816" s="52" t="str">
        <f t="shared" si="292"/>
        <v>Nein</v>
      </c>
      <c r="AA816" s="52" t="str">
        <f t="shared" si="292"/>
        <v>Nein</v>
      </c>
      <c r="AB816" s="52" t="str">
        <f t="shared" si="292"/>
        <v>Nein</v>
      </c>
      <c r="AC816" s="52" t="str">
        <f t="shared" si="292"/>
        <v>Nein</v>
      </c>
      <c r="AD816" s="52" t="str">
        <f t="shared" si="292"/>
        <v>Nein</v>
      </c>
      <c r="AE816" s="52" t="str">
        <f t="shared" si="292"/>
        <v>Nein</v>
      </c>
      <c r="AF816" s="52" t="str">
        <f t="shared" si="292"/>
        <v>Nein</v>
      </c>
      <c r="AG816" s="61" t="str">
        <f>IF(Q816="Ja",VLOOKUP($Q$2,Plausis!A:E,5,0),IF(R816="Ja",VLOOKUP($R$2,Plausis!A:E,5,0),IF(T816="Ja",VLOOKUP($T$2,Plausis!A:E,5,0),IF(U816="Ja",VLOOKUP($U$2,Plausis!A:E,5,0),IF(AA816="Ja",VLOOKUP($AA$2,Plausis!A:E,5,0),IF(AC816="Ja",VLOOKUP($AC$2,Plausis!A:E,5,0),IF(AD816="Ja",VLOOKUP($AD$2,Plausis!A:E,5,0),"")))))))</f>
        <v/>
      </c>
      <c r="AH816" s="52" t="str">
        <f>IF(Y816="Ja",VLOOKUP($Y$2,Plausis!A:E,5,0),"")</f>
        <v/>
      </c>
      <c r="AI816" s="52" t="str">
        <f t="shared" si="273"/>
        <v>Ja</v>
      </c>
      <c r="AJ816" s="52" t="str">
        <f>IF(S816="Ja",VLOOKUP($S$2,Plausis!A:E,5,0),IF(V816="Ja",VLOOKUP($V$2,Plausis!A:E,5,0),IF(X816="Ja",VLOOKUP($X$2,Plausis!A:E,5,0),"")))</f>
        <v/>
      </c>
      <c r="AL816" s="52" t="s">
        <v>2</v>
      </c>
      <c r="AM816" s="114">
        <v>45531</v>
      </c>
      <c r="AN816" s="52" t="s">
        <v>4467</v>
      </c>
      <c r="AO816" s="52" t="str">
        <f>VLOOKUP(B816,'BAT Grundtabelle'!B:T,19,0)</f>
        <v>ja</v>
      </c>
      <c r="AP816" s="105" t="str">
        <f t="shared" si="274"/>
        <v>10732</v>
      </c>
      <c r="AQ816" s="52" t="str">
        <f t="shared" si="275"/>
        <v>Handel und Montage von Solarthermie-Anlagen</v>
      </c>
      <c r="AR816" s="52" t="b">
        <f t="shared" si="291"/>
        <v>0</v>
      </c>
      <c r="AS816" s="52" t="b">
        <f t="shared" si="291"/>
        <v>0</v>
      </c>
      <c r="AT816" s="52" t="b">
        <f t="shared" si="291"/>
        <v>0</v>
      </c>
      <c r="AU816" s="52">
        <f t="shared" si="276"/>
        <v>1</v>
      </c>
      <c r="AW816" s="52" t="b">
        <f t="shared" si="277"/>
        <v>0</v>
      </c>
      <c r="AX816" s="52" t="str">
        <f t="shared" si="278"/>
        <v>Unternehmen</v>
      </c>
      <c r="AY816" s="52" t="b">
        <f t="shared" si="279"/>
        <v>0</v>
      </c>
      <c r="AZ816" s="52" t="str">
        <f t="shared" si="280"/>
        <v>10732</v>
      </c>
      <c r="BA816" s="52" t="str">
        <f>VLOOKUP(A816,'BAT Grundtabelle'!A:U,21,0)</f>
        <v>ja</v>
      </c>
      <c r="BB816" s="52" t="str">
        <f t="shared" si="281"/>
        <v>nein</v>
      </c>
      <c r="BC816" s="52" t="str">
        <f t="shared" si="282"/>
        <v>10732</v>
      </c>
      <c r="BD816" s="52" t="str">
        <f t="shared" si="283"/>
        <v>Handel und Montage von Solarthermie-Anlagen</v>
      </c>
      <c r="BE816" s="52" t="str">
        <f t="shared" si="284"/>
        <v>Unternehmen</v>
      </c>
      <c r="BF816" s="52">
        <f t="shared" si="285"/>
        <v>1</v>
      </c>
    </row>
    <row r="817" spans="1:58" hidden="1" x14ac:dyDescent="0.35">
      <c r="A817" s="107" t="s">
        <v>2193</v>
      </c>
      <c r="B817" s="75" t="s">
        <v>2192</v>
      </c>
      <c r="C817" s="52" t="s">
        <v>3</v>
      </c>
      <c r="D817" s="52" t="s">
        <v>3</v>
      </c>
      <c r="E817" s="52" t="s">
        <v>2</v>
      </c>
      <c r="F817" s="52" t="s">
        <v>2</v>
      </c>
      <c r="G817" s="52" t="s">
        <v>2</v>
      </c>
      <c r="H817" s="52" t="s">
        <v>2</v>
      </c>
      <c r="I817" s="52" t="s">
        <v>3</v>
      </c>
      <c r="J817" s="52">
        <v>4</v>
      </c>
      <c r="K817" s="52" t="s">
        <v>2</v>
      </c>
      <c r="L817" s="52" t="s">
        <v>2</v>
      </c>
      <c r="M817" s="52" t="s">
        <v>2</v>
      </c>
      <c r="N817" s="52" t="s">
        <v>3</v>
      </c>
      <c r="O817" s="52" t="s">
        <v>2412</v>
      </c>
      <c r="P817" s="52">
        <v>1195</v>
      </c>
      <c r="Q817" s="52" t="str">
        <f t="shared" si="292"/>
        <v>Nein</v>
      </c>
      <c r="R817" s="52" t="str">
        <f t="shared" si="292"/>
        <v>Nein</v>
      </c>
      <c r="S817" s="52" t="str">
        <f t="shared" si="292"/>
        <v>Nein</v>
      </c>
      <c r="T817" s="52" t="str">
        <f t="shared" si="292"/>
        <v>Nein</v>
      </c>
      <c r="U817" s="52" t="str">
        <f t="shared" si="292"/>
        <v>Nein</v>
      </c>
      <c r="V817" s="52" t="str">
        <f t="shared" si="292"/>
        <v>Nein</v>
      </c>
      <c r="W817" s="52" t="str">
        <f t="shared" si="292"/>
        <v>Nein</v>
      </c>
      <c r="X817" s="52" t="str">
        <f t="shared" si="292"/>
        <v>Nein</v>
      </c>
      <c r="Y817" s="52" t="str">
        <f t="shared" si="292"/>
        <v>Nein</v>
      </c>
      <c r="Z817" s="52" t="str">
        <f t="shared" si="292"/>
        <v>Nein</v>
      </c>
      <c r="AA817" s="52" t="str">
        <f t="shared" si="292"/>
        <v>Nein</v>
      </c>
      <c r="AB817" s="52" t="str">
        <f t="shared" si="292"/>
        <v>Ja</v>
      </c>
      <c r="AC817" s="52" t="str">
        <f t="shared" si="292"/>
        <v>Nein</v>
      </c>
      <c r="AD817" s="52" t="str">
        <f t="shared" si="292"/>
        <v>Nein</v>
      </c>
      <c r="AE817" s="52" t="str">
        <f t="shared" si="292"/>
        <v>Nein</v>
      </c>
      <c r="AF817" s="52" t="str">
        <f t="shared" si="292"/>
        <v>Nein</v>
      </c>
      <c r="AG817" s="61" t="str">
        <f>IF(Q817="Ja",VLOOKUP($Q$2,Plausis!A:E,5,0),IF(R817="Ja",VLOOKUP($R$2,Plausis!A:E,5,0),IF(T817="Ja",VLOOKUP($T$2,Plausis!A:E,5,0),IF(U817="Ja",VLOOKUP($U$2,Plausis!A:E,5,0),IF(AA817="Ja",VLOOKUP($AA$2,Plausis!A:E,5,0),IF(AC817="Ja",VLOOKUP($AC$2,Plausis!A:E,5,0),IF(AD817="Ja",VLOOKUP($AD$2,Plausis!A:E,5,0),"")))))))</f>
        <v/>
      </c>
      <c r="AH817" s="52" t="str">
        <f>IF(Y817="Ja",VLOOKUP($Y$2,Plausis!A:E,5,0),"")</f>
        <v/>
      </c>
      <c r="AI817" s="52" t="str">
        <f t="shared" si="273"/>
        <v>Ja</v>
      </c>
      <c r="AJ817" s="52" t="str">
        <f>IF(S817="Ja",VLOOKUP($S$2,Plausis!A:E,5,0),IF(V817="Ja",VLOOKUP($V$2,Plausis!A:E,5,0),IF(X817="Ja",VLOOKUP($X$2,Plausis!A:E,5,0),"")))</f>
        <v/>
      </c>
      <c r="AL817" s="52" t="s">
        <v>2</v>
      </c>
      <c r="AM817" s="114">
        <v>45531</v>
      </c>
      <c r="AN817" s="52" t="s">
        <v>4467</v>
      </c>
      <c r="AO817" s="52" t="str">
        <f>VLOOKUP(B817,'BAT Grundtabelle'!B:T,19,0)</f>
        <v>ja</v>
      </c>
      <c r="AP817" s="105" t="str">
        <f t="shared" si="274"/>
        <v>6993</v>
      </c>
      <c r="AQ817" s="52" t="str">
        <f t="shared" si="275"/>
        <v>Handelsmaklerbüro</v>
      </c>
      <c r="AR817" s="52" t="b">
        <f t="shared" si="291"/>
        <v>0</v>
      </c>
      <c r="AS817" s="52" t="b">
        <f t="shared" si="291"/>
        <v>0</v>
      </c>
      <c r="AT817" s="52" t="b">
        <f t="shared" si="291"/>
        <v>0</v>
      </c>
      <c r="AU817" s="52">
        <f t="shared" si="276"/>
        <v>4</v>
      </c>
      <c r="AW817" s="52" t="b">
        <f t="shared" si="277"/>
        <v>0</v>
      </c>
      <c r="AX817" s="52" t="str">
        <f t="shared" si="278"/>
        <v>Unternehmen</v>
      </c>
      <c r="AY817" s="52" t="b">
        <f t="shared" si="279"/>
        <v>0</v>
      </c>
      <c r="AZ817" s="52" t="str">
        <f t="shared" si="280"/>
        <v>6993</v>
      </c>
      <c r="BA817" s="52" t="str">
        <f>VLOOKUP(A817,'BAT Grundtabelle'!A:U,21,0)</f>
        <v>ja</v>
      </c>
      <c r="BB817" s="52" t="str">
        <f t="shared" si="281"/>
        <v>nein</v>
      </c>
      <c r="BC817" s="52" t="str">
        <f t="shared" si="282"/>
        <v>6993</v>
      </c>
      <c r="BD817" s="52" t="str">
        <f t="shared" si="283"/>
        <v>Handelsmaklerbüro</v>
      </c>
      <c r="BE817" s="52" t="str">
        <f t="shared" si="284"/>
        <v>Unternehmen</v>
      </c>
      <c r="BF817" s="52">
        <f t="shared" si="285"/>
        <v>4</v>
      </c>
    </row>
    <row r="818" spans="1:58" hidden="1" x14ac:dyDescent="0.35">
      <c r="A818" s="107" t="s">
        <v>3151</v>
      </c>
      <c r="B818" s="75" t="s">
        <v>1964</v>
      </c>
      <c r="C818" s="52" t="s">
        <v>3</v>
      </c>
      <c r="D818" s="52" t="s">
        <v>3</v>
      </c>
      <c r="E818" s="52" t="s">
        <v>2</v>
      </c>
      <c r="F818" s="52" t="s">
        <v>2</v>
      </c>
      <c r="G818" s="52" t="s">
        <v>2</v>
      </c>
      <c r="H818" s="52" t="s">
        <v>2</v>
      </c>
      <c r="I818" s="52" t="s">
        <v>3</v>
      </c>
      <c r="J818" s="52">
        <v>1</v>
      </c>
      <c r="K818" s="52" t="s">
        <v>2</v>
      </c>
      <c r="L818" s="52" t="s">
        <v>2</v>
      </c>
      <c r="M818" s="52" t="s">
        <v>2</v>
      </c>
      <c r="N818" s="52" t="s">
        <v>3</v>
      </c>
      <c r="P818" s="52" t="s">
        <v>4</v>
      </c>
      <c r="Q818" s="52" t="str">
        <f t="shared" si="292"/>
        <v>Nein</v>
      </c>
      <c r="R818" s="52" t="str">
        <f t="shared" si="292"/>
        <v>Nein</v>
      </c>
      <c r="S818" s="52" t="str">
        <f t="shared" si="292"/>
        <v>Nein</v>
      </c>
      <c r="T818" s="52" t="str">
        <f t="shared" si="292"/>
        <v>Nein</v>
      </c>
      <c r="U818" s="52" t="str">
        <f t="shared" si="292"/>
        <v>Nein</v>
      </c>
      <c r="V818" s="52" t="str">
        <f t="shared" si="292"/>
        <v>Nein</v>
      </c>
      <c r="W818" s="52" t="str">
        <f t="shared" si="292"/>
        <v>Nein</v>
      </c>
      <c r="X818" s="52" t="str">
        <f t="shared" si="292"/>
        <v>Nein</v>
      </c>
      <c r="Y818" s="52" t="str">
        <f t="shared" si="292"/>
        <v>Nein</v>
      </c>
      <c r="Z818" s="52" t="str">
        <f t="shared" si="292"/>
        <v>Nein</v>
      </c>
      <c r="AA818" s="52" t="str">
        <f t="shared" si="292"/>
        <v>Nein</v>
      </c>
      <c r="AB818" s="52" t="str">
        <f t="shared" si="292"/>
        <v>Nein</v>
      </c>
      <c r="AC818" s="52" t="str">
        <f t="shared" si="292"/>
        <v>Nein</v>
      </c>
      <c r="AD818" s="52" t="str">
        <f t="shared" si="292"/>
        <v>Nein</v>
      </c>
      <c r="AE818" s="52" t="str">
        <f t="shared" si="292"/>
        <v>Nein</v>
      </c>
      <c r="AF818" s="52" t="str">
        <f t="shared" si="292"/>
        <v>Nein</v>
      </c>
      <c r="AG818" s="61" t="str">
        <f>IF(Q818="Ja",VLOOKUP($Q$2,Plausis!A:E,5,0),IF(R818="Ja",VLOOKUP($R$2,Plausis!A:E,5,0),IF(T818="Ja",VLOOKUP($T$2,Plausis!A:E,5,0),IF(U818="Ja",VLOOKUP($U$2,Plausis!A:E,5,0),IF(AA818="Ja",VLOOKUP($AA$2,Plausis!A:E,5,0),IF(AC818="Ja",VLOOKUP($AC$2,Plausis!A:E,5,0),IF(AD818="Ja",VLOOKUP($AD$2,Plausis!A:E,5,0),"")))))))</f>
        <v/>
      </c>
      <c r="AH818" s="52" t="str">
        <f>IF(Y818="Ja",VLOOKUP($Y$2,Plausis!A:E,5,0),"")</f>
        <v/>
      </c>
      <c r="AI818" s="52" t="str">
        <f t="shared" si="273"/>
        <v>Ja</v>
      </c>
      <c r="AJ818" s="52" t="str">
        <f>IF(S818="Ja",VLOOKUP($S$2,Plausis!A:E,5,0),IF(V818="Ja",VLOOKUP($V$2,Plausis!A:E,5,0),IF(X818="Ja",VLOOKUP($X$2,Plausis!A:E,5,0),"")))</f>
        <v/>
      </c>
      <c r="AL818" s="52" t="s">
        <v>2</v>
      </c>
      <c r="AM818" s="114">
        <v>45531</v>
      </c>
      <c r="AN818" s="52" t="s">
        <v>4467</v>
      </c>
      <c r="AO818" s="52" t="str">
        <f>VLOOKUP(B818,'BAT Grundtabelle'!B:T,19,0)</f>
        <v>ja</v>
      </c>
      <c r="AP818" s="105" t="str">
        <f t="shared" si="274"/>
        <v>10733</v>
      </c>
      <c r="AQ818" s="52" t="str">
        <f t="shared" si="275"/>
        <v>Handelsvertretung, auch mit Auslieferungslager</v>
      </c>
      <c r="AR818" s="52" t="b">
        <f t="shared" si="291"/>
        <v>0</v>
      </c>
      <c r="AS818" s="52" t="b">
        <f t="shared" si="291"/>
        <v>0</v>
      </c>
      <c r="AT818" s="52" t="b">
        <f t="shared" si="291"/>
        <v>0</v>
      </c>
      <c r="AU818" s="52">
        <f t="shared" si="276"/>
        <v>1</v>
      </c>
      <c r="AW818" s="52" t="b">
        <f t="shared" si="277"/>
        <v>0</v>
      </c>
      <c r="AX818" s="52" t="str">
        <f t="shared" si="278"/>
        <v>Unternehmen</v>
      </c>
      <c r="AY818" s="52" t="b">
        <f t="shared" si="279"/>
        <v>0</v>
      </c>
      <c r="AZ818" s="52" t="str">
        <f t="shared" si="280"/>
        <v>10733</v>
      </c>
      <c r="BA818" s="52" t="str">
        <f>VLOOKUP(A818,'BAT Grundtabelle'!A:U,21,0)</f>
        <v>ja</v>
      </c>
      <c r="BB818" s="52" t="str">
        <f t="shared" si="281"/>
        <v>nein</v>
      </c>
      <c r="BC818" s="52" t="str">
        <f t="shared" si="282"/>
        <v>10733</v>
      </c>
      <c r="BD818" s="52" t="str">
        <f t="shared" si="283"/>
        <v>Handelsvertretung, auch mit Auslieferungslager</v>
      </c>
      <c r="BE818" s="52" t="str">
        <f t="shared" si="284"/>
        <v>Unternehmen</v>
      </c>
      <c r="BF818" s="52">
        <f t="shared" si="285"/>
        <v>1</v>
      </c>
    </row>
    <row r="819" spans="1:58" hidden="1" x14ac:dyDescent="0.35">
      <c r="A819" s="107" t="s">
        <v>3152</v>
      </c>
      <c r="B819" s="75" t="s">
        <v>692</v>
      </c>
      <c r="C819" s="52" t="s">
        <v>3</v>
      </c>
      <c r="D819" s="52" t="s">
        <v>3</v>
      </c>
      <c r="E819" s="52" t="s">
        <v>2</v>
      </c>
      <c r="F819" s="52" t="s">
        <v>2</v>
      </c>
      <c r="G819" s="52" t="s">
        <v>2</v>
      </c>
      <c r="H819" s="52" t="s">
        <v>2</v>
      </c>
      <c r="I819" s="52" t="s">
        <v>3</v>
      </c>
      <c r="J819" s="52">
        <v>1</v>
      </c>
      <c r="K819" s="52" t="s">
        <v>2</v>
      </c>
      <c r="L819" s="52" t="s">
        <v>2</v>
      </c>
      <c r="M819" s="52" t="s">
        <v>2</v>
      </c>
      <c r="N819" s="52" t="s">
        <v>3</v>
      </c>
      <c r="P819" s="52" t="s">
        <v>4</v>
      </c>
      <c r="Q819" s="52" t="str">
        <f t="shared" si="292"/>
        <v>Nein</v>
      </c>
      <c r="R819" s="52" t="str">
        <f t="shared" si="292"/>
        <v>Nein</v>
      </c>
      <c r="S819" s="52" t="str">
        <f t="shared" si="292"/>
        <v>Nein</v>
      </c>
      <c r="T819" s="52" t="str">
        <f t="shared" si="292"/>
        <v>Nein</v>
      </c>
      <c r="U819" s="52" t="str">
        <f t="shared" si="292"/>
        <v>Nein</v>
      </c>
      <c r="V819" s="52" t="str">
        <f t="shared" si="292"/>
        <v>Nein</v>
      </c>
      <c r="W819" s="52" t="str">
        <f t="shared" si="292"/>
        <v>Nein</v>
      </c>
      <c r="X819" s="52" t="str">
        <f t="shared" si="292"/>
        <v>Nein</v>
      </c>
      <c r="Y819" s="52" t="str">
        <f t="shared" si="292"/>
        <v>Nein</v>
      </c>
      <c r="Z819" s="52" t="str">
        <f t="shared" si="292"/>
        <v>Nein</v>
      </c>
      <c r="AA819" s="52" t="str">
        <f t="shared" si="292"/>
        <v>Nein</v>
      </c>
      <c r="AB819" s="52" t="str">
        <f t="shared" si="292"/>
        <v>Nein</v>
      </c>
      <c r="AC819" s="52" t="str">
        <f t="shared" si="292"/>
        <v>Nein</v>
      </c>
      <c r="AD819" s="52" t="str">
        <f t="shared" si="292"/>
        <v>Nein</v>
      </c>
      <c r="AE819" s="52" t="str">
        <f t="shared" si="292"/>
        <v>Nein</v>
      </c>
      <c r="AF819" s="52" t="str">
        <f t="shared" si="292"/>
        <v>Nein</v>
      </c>
      <c r="AG819" s="61" t="str">
        <f>IF(Q819="Ja",VLOOKUP($Q$2,Plausis!A:E,5,0),IF(R819="Ja",VLOOKUP($R$2,Plausis!A:E,5,0),IF(T819="Ja",VLOOKUP($T$2,Plausis!A:E,5,0),IF(U819="Ja",VLOOKUP($U$2,Plausis!A:E,5,0),IF(AA819="Ja",VLOOKUP($AA$2,Plausis!A:E,5,0),IF(AC819="Ja",VLOOKUP($AC$2,Plausis!A:E,5,0),IF(AD819="Ja",VLOOKUP($AD$2,Plausis!A:E,5,0),"")))))))</f>
        <v/>
      </c>
      <c r="AH819" s="52" t="str">
        <f>IF(Y819="Ja",VLOOKUP($Y$2,Plausis!A:E,5,0),"")</f>
        <v/>
      </c>
      <c r="AI819" s="52" t="str">
        <f t="shared" si="273"/>
        <v>Ja</v>
      </c>
      <c r="AJ819" s="52" t="str">
        <f>IF(S819="Ja",VLOOKUP($S$2,Plausis!A:E,5,0),IF(V819="Ja",VLOOKUP($V$2,Plausis!A:E,5,0),IF(X819="Ja",VLOOKUP($X$2,Plausis!A:E,5,0),"")))</f>
        <v/>
      </c>
      <c r="AL819" s="52" t="s">
        <v>2</v>
      </c>
      <c r="AM819" s="114">
        <v>45531</v>
      </c>
      <c r="AN819" s="52" t="s">
        <v>4467</v>
      </c>
      <c r="AO819" s="52" t="str">
        <f>VLOOKUP(B819,'BAT Grundtabelle'!B:T,19,0)</f>
        <v>ja</v>
      </c>
      <c r="AP819" s="105" t="str">
        <f t="shared" si="274"/>
        <v>10734</v>
      </c>
      <c r="AQ819" s="52" t="str">
        <f t="shared" si="275"/>
        <v>Handwerkzeughersteller (Metall)</v>
      </c>
      <c r="AR819" s="52" t="b">
        <f t="shared" si="291"/>
        <v>0</v>
      </c>
      <c r="AS819" s="52" t="b">
        <f t="shared" si="291"/>
        <v>0</v>
      </c>
      <c r="AT819" s="52" t="b">
        <f t="shared" si="291"/>
        <v>0</v>
      </c>
      <c r="AU819" s="52">
        <f t="shared" si="276"/>
        <v>1</v>
      </c>
      <c r="AW819" s="52" t="b">
        <f t="shared" si="277"/>
        <v>0</v>
      </c>
      <c r="AX819" s="52" t="str">
        <f t="shared" si="278"/>
        <v>Unternehmen</v>
      </c>
      <c r="AY819" s="52" t="b">
        <f t="shared" si="279"/>
        <v>0</v>
      </c>
      <c r="AZ819" s="52" t="str">
        <f t="shared" si="280"/>
        <v>10734</v>
      </c>
      <c r="BA819" s="52" t="str">
        <f>VLOOKUP(A819,'BAT Grundtabelle'!A:U,21,0)</f>
        <v>ja</v>
      </c>
      <c r="BB819" s="52" t="str">
        <f t="shared" si="281"/>
        <v>nein</v>
      </c>
      <c r="BC819" s="52" t="str">
        <f t="shared" si="282"/>
        <v>10734</v>
      </c>
      <c r="BD819" s="52" t="str">
        <f t="shared" si="283"/>
        <v>Handwerkzeughersteller (Metall)</v>
      </c>
      <c r="BE819" s="52" t="str">
        <f t="shared" si="284"/>
        <v>Unternehmen</v>
      </c>
      <c r="BF819" s="52">
        <f t="shared" si="285"/>
        <v>1</v>
      </c>
    </row>
    <row r="820" spans="1:58" hidden="1" x14ac:dyDescent="0.35">
      <c r="A820" s="107" t="s">
        <v>3153</v>
      </c>
      <c r="B820" s="75" t="s">
        <v>702</v>
      </c>
      <c r="C820" s="52" t="s">
        <v>3</v>
      </c>
      <c r="D820" s="52" t="s">
        <v>3</v>
      </c>
      <c r="E820" s="52" t="s">
        <v>2</v>
      </c>
      <c r="F820" s="52" t="s">
        <v>2</v>
      </c>
      <c r="G820" s="52" t="s">
        <v>2</v>
      </c>
      <c r="H820" s="52" t="s">
        <v>2</v>
      </c>
      <c r="I820" s="52" t="s">
        <v>3</v>
      </c>
      <c r="J820" s="52">
        <v>1</v>
      </c>
      <c r="K820" s="52" t="s">
        <v>2</v>
      </c>
      <c r="L820" s="52" t="s">
        <v>2</v>
      </c>
      <c r="M820" s="52" t="s">
        <v>2</v>
      </c>
      <c r="N820" s="52" t="s">
        <v>3</v>
      </c>
      <c r="P820" s="52" t="s">
        <v>4</v>
      </c>
      <c r="Q820" s="52" t="str">
        <f t="shared" si="292"/>
        <v>Nein</v>
      </c>
      <c r="R820" s="52" t="str">
        <f t="shared" si="292"/>
        <v>Nein</v>
      </c>
      <c r="S820" s="52" t="str">
        <f t="shared" si="292"/>
        <v>Nein</v>
      </c>
      <c r="T820" s="52" t="str">
        <f t="shared" si="292"/>
        <v>Nein</v>
      </c>
      <c r="U820" s="52" t="str">
        <f t="shared" si="292"/>
        <v>Nein</v>
      </c>
      <c r="V820" s="52" t="str">
        <f t="shared" si="292"/>
        <v>Nein</v>
      </c>
      <c r="W820" s="52" t="str">
        <f t="shared" si="292"/>
        <v>Nein</v>
      </c>
      <c r="X820" s="52" t="str">
        <f t="shared" si="292"/>
        <v>Nein</v>
      </c>
      <c r="Y820" s="52" t="str">
        <f t="shared" si="292"/>
        <v>Nein</v>
      </c>
      <c r="Z820" s="52" t="str">
        <f t="shared" si="292"/>
        <v>Nein</v>
      </c>
      <c r="AA820" s="52" t="str">
        <f t="shared" si="292"/>
        <v>Nein</v>
      </c>
      <c r="AB820" s="52" t="str">
        <f t="shared" si="292"/>
        <v>Nein</v>
      </c>
      <c r="AC820" s="52" t="str">
        <f t="shared" si="292"/>
        <v>Nein</v>
      </c>
      <c r="AD820" s="52" t="str">
        <f t="shared" si="292"/>
        <v>Nein</v>
      </c>
      <c r="AE820" s="52" t="str">
        <f t="shared" si="292"/>
        <v>Nein</v>
      </c>
      <c r="AF820" s="52" t="str">
        <f t="shared" si="292"/>
        <v>Nein</v>
      </c>
      <c r="AG820" s="61" t="str">
        <f>IF(Q820="Ja",VLOOKUP($Q$2,Plausis!A:E,5,0),IF(R820="Ja",VLOOKUP($R$2,Plausis!A:E,5,0),IF(T820="Ja",VLOOKUP($T$2,Plausis!A:E,5,0),IF(U820="Ja",VLOOKUP($U$2,Plausis!A:E,5,0),IF(AA820="Ja",VLOOKUP($AA$2,Plausis!A:E,5,0),IF(AC820="Ja",VLOOKUP($AC$2,Plausis!A:E,5,0),IF(AD820="Ja",VLOOKUP($AD$2,Plausis!A:E,5,0),"")))))))</f>
        <v/>
      </c>
      <c r="AH820" s="52" t="str">
        <f>IF(Y820="Ja",VLOOKUP($Y$2,Plausis!A:E,5,0),"")</f>
        <v/>
      </c>
      <c r="AI820" s="52" t="str">
        <f t="shared" si="273"/>
        <v>Ja</v>
      </c>
      <c r="AJ820" s="52" t="str">
        <f>IF(S820="Ja",VLOOKUP($S$2,Plausis!A:E,5,0),IF(V820="Ja",VLOOKUP($V$2,Plausis!A:E,5,0),IF(X820="Ja",VLOOKUP($X$2,Plausis!A:E,5,0),"")))</f>
        <v/>
      </c>
      <c r="AL820" s="52" t="s">
        <v>2</v>
      </c>
      <c r="AM820" s="114">
        <v>45531</v>
      </c>
      <c r="AN820" s="52" t="s">
        <v>4467</v>
      </c>
      <c r="AO820" s="52" t="str">
        <f>VLOOKUP(B820,'BAT Grundtabelle'!B:T,19,0)</f>
        <v>ja</v>
      </c>
      <c r="AP820" s="105" t="str">
        <f t="shared" si="274"/>
        <v>10735</v>
      </c>
      <c r="AQ820" s="52" t="str">
        <f t="shared" si="275"/>
        <v>Hängegleiter / Gleitsegel</v>
      </c>
      <c r="AR820" s="52" t="b">
        <f t="shared" si="291"/>
        <v>0</v>
      </c>
      <c r="AS820" s="52" t="b">
        <f t="shared" si="291"/>
        <v>0</v>
      </c>
      <c r="AT820" s="52" t="b">
        <f t="shared" si="291"/>
        <v>0</v>
      </c>
      <c r="AU820" s="52">
        <f t="shared" si="276"/>
        <v>1</v>
      </c>
      <c r="AW820" s="52" t="b">
        <f t="shared" si="277"/>
        <v>0</v>
      </c>
      <c r="AX820" s="52" t="str">
        <f t="shared" si="278"/>
        <v>Unternehmen</v>
      </c>
      <c r="AY820" s="52" t="b">
        <f t="shared" si="279"/>
        <v>0</v>
      </c>
      <c r="AZ820" s="52" t="str">
        <f t="shared" si="280"/>
        <v>10735</v>
      </c>
      <c r="BA820" s="52" t="str">
        <f>VLOOKUP(A820,'BAT Grundtabelle'!A:U,21,0)</f>
        <v>ja</v>
      </c>
      <c r="BB820" s="52" t="str">
        <f t="shared" si="281"/>
        <v>nein</v>
      </c>
      <c r="BC820" s="52" t="str">
        <f t="shared" si="282"/>
        <v>10735</v>
      </c>
      <c r="BD820" s="52" t="str">
        <f t="shared" si="283"/>
        <v>Hängegleiter / Gleitsegel</v>
      </c>
      <c r="BE820" s="52" t="str">
        <f t="shared" si="284"/>
        <v>Unternehmen</v>
      </c>
      <c r="BF820" s="52">
        <f t="shared" si="285"/>
        <v>1</v>
      </c>
    </row>
    <row r="821" spans="1:58" hidden="1" x14ac:dyDescent="0.35">
      <c r="A821" s="107" t="s">
        <v>2172</v>
      </c>
      <c r="B821" s="75" t="s">
        <v>2171</v>
      </c>
      <c r="C821" s="52" t="s">
        <v>3</v>
      </c>
      <c r="D821" s="52" t="s">
        <v>3</v>
      </c>
      <c r="E821" s="52" t="s">
        <v>2</v>
      </c>
      <c r="F821" s="52" t="s">
        <v>2</v>
      </c>
      <c r="G821" s="52" t="s">
        <v>2</v>
      </c>
      <c r="H821" s="52" t="s">
        <v>2</v>
      </c>
      <c r="I821" s="52" t="s">
        <v>3</v>
      </c>
      <c r="J821" s="52">
        <v>1</v>
      </c>
      <c r="K821" s="52" t="s">
        <v>2</v>
      </c>
      <c r="L821" s="52" t="s">
        <v>2</v>
      </c>
      <c r="M821" s="52" t="s">
        <v>2</v>
      </c>
      <c r="N821" s="52" t="s">
        <v>3</v>
      </c>
      <c r="P821" s="52" t="s">
        <v>4</v>
      </c>
      <c r="Q821" s="52" t="str">
        <f t="shared" si="292"/>
        <v>Nein</v>
      </c>
      <c r="R821" s="52" t="str">
        <f t="shared" si="292"/>
        <v>Nein</v>
      </c>
      <c r="S821" s="52" t="str">
        <f t="shared" si="292"/>
        <v>Nein</v>
      </c>
      <c r="T821" s="52" t="str">
        <f t="shared" si="292"/>
        <v>Nein</v>
      </c>
      <c r="U821" s="52" t="str">
        <f t="shared" si="292"/>
        <v>Nein</v>
      </c>
      <c r="V821" s="52" t="str">
        <f t="shared" si="292"/>
        <v>Nein</v>
      </c>
      <c r="W821" s="52" t="str">
        <f t="shared" si="292"/>
        <v>Nein</v>
      </c>
      <c r="X821" s="52" t="str">
        <f t="shared" si="292"/>
        <v>Nein</v>
      </c>
      <c r="Y821" s="52" t="str">
        <f t="shared" si="292"/>
        <v>Nein</v>
      </c>
      <c r="Z821" s="52" t="str">
        <f t="shared" si="292"/>
        <v>Nein</v>
      </c>
      <c r="AA821" s="52" t="str">
        <f t="shared" si="292"/>
        <v>Nein</v>
      </c>
      <c r="AB821" s="52" t="str">
        <f t="shared" si="292"/>
        <v>Nein</v>
      </c>
      <c r="AC821" s="52" t="str">
        <f t="shared" si="292"/>
        <v>Nein</v>
      </c>
      <c r="AD821" s="52" t="str">
        <f t="shared" si="292"/>
        <v>Nein</v>
      </c>
      <c r="AE821" s="52" t="str">
        <f t="shared" si="292"/>
        <v>Nein</v>
      </c>
      <c r="AF821" s="52" t="str">
        <f t="shared" si="292"/>
        <v>Nein</v>
      </c>
      <c r="AG821" s="61" t="str">
        <f>IF(Q821="Ja",VLOOKUP($Q$2,Plausis!A:E,5,0),IF(R821="Ja",VLOOKUP($R$2,Plausis!A:E,5,0),IF(T821="Ja",VLOOKUP($T$2,Plausis!A:E,5,0),IF(U821="Ja",VLOOKUP($U$2,Plausis!A:E,5,0),IF(AA821="Ja",VLOOKUP($AA$2,Plausis!A:E,5,0),IF(AC821="Ja",VLOOKUP($AC$2,Plausis!A:E,5,0),IF(AD821="Ja",VLOOKUP($AD$2,Plausis!A:E,5,0),"")))))))</f>
        <v/>
      </c>
      <c r="AH821" s="52" t="str">
        <f>IF(Y821="Ja",VLOOKUP($Y$2,Plausis!A:E,5,0),"")</f>
        <v/>
      </c>
      <c r="AI821" s="52" t="str">
        <f t="shared" si="273"/>
        <v>Ja</v>
      </c>
      <c r="AJ821" s="52" t="str">
        <f>IF(S821="Ja",VLOOKUP($S$2,Plausis!A:E,5,0),IF(V821="Ja",VLOOKUP($V$2,Plausis!A:E,5,0),IF(X821="Ja",VLOOKUP($X$2,Plausis!A:E,5,0),"")))</f>
        <v/>
      </c>
      <c r="AL821" s="52" t="s">
        <v>3</v>
      </c>
      <c r="AM821" s="114">
        <v>45531</v>
      </c>
      <c r="AN821" s="52" t="s">
        <v>4467</v>
      </c>
      <c r="AO821" s="52" t="str">
        <f>VLOOKUP(B821,'BAT Grundtabelle'!B:T,19,0)</f>
        <v>ja</v>
      </c>
      <c r="AP821" s="105" t="str">
        <f t="shared" si="274"/>
        <v>3980</v>
      </c>
      <c r="AQ821" s="52" t="str">
        <f t="shared" si="275"/>
        <v>Hardware-Handel</v>
      </c>
      <c r="AR821" s="52" t="b">
        <f t="shared" si="291"/>
        <v>0</v>
      </c>
      <c r="AS821" s="52" t="b">
        <f t="shared" si="291"/>
        <v>0</v>
      </c>
      <c r="AT821" s="52" t="b">
        <f t="shared" si="291"/>
        <v>0</v>
      </c>
      <c r="AU821" s="52">
        <f t="shared" si="276"/>
        <v>1</v>
      </c>
      <c r="AW821" s="52" t="b">
        <f t="shared" si="277"/>
        <v>0</v>
      </c>
      <c r="AX821" s="52" t="str">
        <f t="shared" si="278"/>
        <v>Unternehmen</v>
      </c>
      <c r="AY821" s="52" t="b">
        <f t="shared" si="279"/>
        <v>0</v>
      </c>
      <c r="AZ821" s="52" t="str">
        <f t="shared" si="280"/>
        <v>3980</v>
      </c>
      <c r="BA821" s="52" t="str">
        <f>VLOOKUP(A821,'BAT Grundtabelle'!A:U,21,0)</f>
        <v>ja</v>
      </c>
      <c r="BB821" s="52" t="str">
        <f t="shared" si="281"/>
        <v>nein</v>
      </c>
      <c r="BC821" s="52" t="str">
        <f t="shared" si="282"/>
        <v>3980</v>
      </c>
      <c r="BD821" s="52" t="str">
        <f t="shared" si="283"/>
        <v>Hardware-Handel</v>
      </c>
      <c r="BE821" s="52" t="str">
        <f t="shared" si="284"/>
        <v>Unternehmen</v>
      </c>
      <c r="BF821" s="52">
        <f t="shared" si="285"/>
        <v>1</v>
      </c>
    </row>
    <row r="822" spans="1:58" hidden="1" x14ac:dyDescent="0.35">
      <c r="A822" s="107" t="s">
        <v>3154</v>
      </c>
      <c r="B822" s="75" t="s">
        <v>529</v>
      </c>
      <c r="C822" s="52" t="s">
        <v>3</v>
      </c>
      <c r="D822" s="52" t="s">
        <v>3</v>
      </c>
      <c r="E822" s="52" t="s">
        <v>2</v>
      </c>
      <c r="F822" s="52" t="s">
        <v>2</v>
      </c>
      <c r="G822" s="52" t="s">
        <v>2</v>
      </c>
      <c r="H822" s="52" t="s">
        <v>2</v>
      </c>
      <c r="I822" s="52" t="s">
        <v>3</v>
      </c>
      <c r="J822" s="52">
        <v>1</v>
      </c>
      <c r="K822" s="52" t="s">
        <v>2</v>
      </c>
      <c r="L822" s="52" t="s">
        <v>2</v>
      </c>
      <c r="M822" s="52" t="s">
        <v>2</v>
      </c>
      <c r="N822" s="52" t="s">
        <v>3</v>
      </c>
      <c r="P822" s="52" t="s">
        <v>4</v>
      </c>
      <c r="Q822" s="52" t="str">
        <f t="shared" si="292"/>
        <v>Nein</v>
      </c>
      <c r="R822" s="52" t="str">
        <f t="shared" si="292"/>
        <v>Nein</v>
      </c>
      <c r="S822" s="52" t="str">
        <f t="shared" si="292"/>
        <v>Nein</v>
      </c>
      <c r="T822" s="52" t="str">
        <f t="shared" si="292"/>
        <v>Nein</v>
      </c>
      <c r="U822" s="52" t="str">
        <f t="shared" si="292"/>
        <v>Nein</v>
      </c>
      <c r="V822" s="52" t="str">
        <f t="shared" si="292"/>
        <v>Nein</v>
      </c>
      <c r="W822" s="52" t="str">
        <f t="shared" si="292"/>
        <v>Nein</v>
      </c>
      <c r="X822" s="52" t="str">
        <f t="shared" si="292"/>
        <v>Nein</v>
      </c>
      <c r="Y822" s="52" t="str">
        <f t="shared" si="292"/>
        <v>Nein</v>
      </c>
      <c r="Z822" s="52" t="str">
        <f t="shared" si="292"/>
        <v>Nein</v>
      </c>
      <c r="AA822" s="52" t="str">
        <f t="shared" si="292"/>
        <v>Nein</v>
      </c>
      <c r="AB822" s="52" t="str">
        <f t="shared" si="292"/>
        <v>Nein</v>
      </c>
      <c r="AC822" s="52" t="str">
        <f t="shared" si="292"/>
        <v>Nein</v>
      </c>
      <c r="AD822" s="52" t="str">
        <f t="shared" si="292"/>
        <v>Nein</v>
      </c>
      <c r="AE822" s="52" t="str">
        <f t="shared" si="292"/>
        <v>Nein</v>
      </c>
      <c r="AF822" s="52" t="str">
        <f t="shared" si="292"/>
        <v>Nein</v>
      </c>
      <c r="AG822" s="61" t="str">
        <f>IF(Q822="Ja",VLOOKUP($Q$2,Plausis!A:E,5,0),IF(R822="Ja",VLOOKUP($R$2,Plausis!A:E,5,0),IF(T822="Ja",VLOOKUP($T$2,Plausis!A:E,5,0),IF(U822="Ja",VLOOKUP($U$2,Plausis!A:E,5,0),IF(AA822="Ja",VLOOKUP($AA$2,Plausis!A:E,5,0),IF(AC822="Ja",VLOOKUP($AC$2,Plausis!A:E,5,0),IF(AD822="Ja",VLOOKUP($AD$2,Plausis!A:E,5,0),"")))))))</f>
        <v/>
      </c>
      <c r="AH822" s="52" t="str">
        <f>IF(Y822="Ja",VLOOKUP($Y$2,Plausis!A:E,5,0),"")</f>
        <v/>
      </c>
      <c r="AI822" s="52" t="str">
        <f t="shared" si="273"/>
        <v>Ja</v>
      </c>
      <c r="AJ822" s="52" t="str">
        <f>IF(S822="Ja",VLOOKUP($S$2,Plausis!A:E,5,0),IF(V822="Ja",VLOOKUP($V$2,Plausis!A:E,5,0),IF(X822="Ja",VLOOKUP($X$2,Plausis!A:E,5,0),"")))</f>
        <v/>
      </c>
      <c r="AL822" s="52" t="s">
        <v>2</v>
      </c>
      <c r="AM822" s="114">
        <v>45531</v>
      </c>
      <c r="AN822" s="52" t="s">
        <v>4467</v>
      </c>
      <c r="AO822" s="52" t="str">
        <f>VLOOKUP(B822,'BAT Grundtabelle'!B:T,19,0)</f>
        <v>ja</v>
      </c>
      <c r="AP822" s="105" t="str">
        <f t="shared" si="274"/>
        <v>10736</v>
      </c>
      <c r="AQ822" s="52" t="str">
        <f t="shared" si="275"/>
        <v>Hardware-Hersteller</v>
      </c>
      <c r="AR822" s="52" t="b">
        <f t="shared" si="291"/>
        <v>0</v>
      </c>
      <c r="AS822" s="52" t="b">
        <f t="shared" si="291"/>
        <v>0</v>
      </c>
      <c r="AT822" s="52" t="b">
        <f t="shared" si="291"/>
        <v>0</v>
      </c>
      <c r="AU822" s="52">
        <f t="shared" si="276"/>
        <v>1</v>
      </c>
      <c r="AW822" s="52" t="b">
        <f t="shared" si="277"/>
        <v>0</v>
      </c>
      <c r="AX822" s="52" t="str">
        <f t="shared" si="278"/>
        <v>Unternehmen</v>
      </c>
      <c r="AY822" s="52" t="b">
        <f t="shared" si="279"/>
        <v>0</v>
      </c>
      <c r="AZ822" s="52" t="str">
        <f t="shared" si="280"/>
        <v>10736</v>
      </c>
      <c r="BA822" s="52" t="str">
        <f>VLOOKUP(A822,'BAT Grundtabelle'!A:U,21,0)</f>
        <v>ja</v>
      </c>
      <c r="BB822" s="52" t="str">
        <f t="shared" si="281"/>
        <v>nein</v>
      </c>
      <c r="BC822" s="52" t="str">
        <f t="shared" si="282"/>
        <v>10736</v>
      </c>
      <c r="BD822" s="52" t="str">
        <f t="shared" si="283"/>
        <v>Hardware-Hersteller</v>
      </c>
      <c r="BE822" s="52" t="str">
        <f t="shared" si="284"/>
        <v>Unternehmen</v>
      </c>
      <c r="BF822" s="52">
        <f t="shared" si="285"/>
        <v>1</v>
      </c>
    </row>
    <row r="823" spans="1:58" hidden="1" x14ac:dyDescent="0.35">
      <c r="A823" s="107" t="s">
        <v>3155</v>
      </c>
      <c r="B823" s="75" t="s">
        <v>1965</v>
      </c>
      <c r="C823" s="52" t="s">
        <v>3</v>
      </c>
      <c r="D823" s="52" t="s">
        <v>3</v>
      </c>
      <c r="E823" s="52" t="s">
        <v>2</v>
      </c>
      <c r="F823" s="52" t="s">
        <v>2</v>
      </c>
      <c r="G823" s="52" t="s">
        <v>2</v>
      </c>
      <c r="H823" s="52" t="s">
        <v>2</v>
      </c>
      <c r="I823" s="52" t="s">
        <v>3</v>
      </c>
      <c r="J823" s="52">
        <v>1</v>
      </c>
      <c r="K823" s="52" t="s">
        <v>2</v>
      </c>
      <c r="L823" s="52" t="s">
        <v>2</v>
      </c>
      <c r="M823" s="52" t="s">
        <v>2</v>
      </c>
      <c r="N823" s="52" t="s">
        <v>3</v>
      </c>
      <c r="P823" s="52" t="s">
        <v>4</v>
      </c>
      <c r="Q823" s="52" t="str">
        <f t="shared" ref="Q823:AF832" si="293">IF(ISERROR(FIND(Q$2,$P823,1)),"Nein","Ja")</f>
        <v>Nein</v>
      </c>
      <c r="R823" s="52" t="str">
        <f t="shared" si="293"/>
        <v>Nein</v>
      </c>
      <c r="S823" s="52" t="str">
        <f t="shared" si="293"/>
        <v>Nein</v>
      </c>
      <c r="T823" s="52" t="str">
        <f t="shared" si="293"/>
        <v>Nein</v>
      </c>
      <c r="U823" s="52" t="str">
        <f t="shared" si="293"/>
        <v>Nein</v>
      </c>
      <c r="V823" s="52" t="str">
        <f t="shared" si="293"/>
        <v>Nein</v>
      </c>
      <c r="W823" s="52" t="str">
        <f t="shared" si="293"/>
        <v>Nein</v>
      </c>
      <c r="X823" s="52" t="str">
        <f t="shared" si="293"/>
        <v>Nein</v>
      </c>
      <c r="Y823" s="52" t="str">
        <f t="shared" si="293"/>
        <v>Nein</v>
      </c>
      <c r="Z823" s="52" t="str">
        <f t="shared" si="293"/>
        <v>Nein</v>
      </c>
      <c r="AA823" s="52" t="str">
        <f t="shared" si="293"/>
        <v>Nein</v>
      </c>
      <c r="AB823" s="52" t="str">
        <f t="shared" si="293"/>
        <v>Nein</v>
      </c>
      <c r="AC823" s="52" t="str">
        <f t="shared" si="293"/>
        <v>Nein</v>
      </c>
      <c r="AD823" s="52" t="str">
        <f t="shared" si="293"/>
        <v>Nein</v>
      </c>
      <c r="AE823" s="52" t="str">
        <f t="shared" si="293"/>
        <v>Nein</v>
      </c>
      <c r="AF823" s="52" t="str">
        <f t="shared" si="293"/>
        <v>Nein</v>
      </c>
      <c r="AG823" s="61" t="str">
        <f>IF(Q823="Ja",VLOOKUP($Q$2,Plausis!A:E,5,0),IF(R823="Ja",VLOOKUP($R$2,Plausis!A:E,5,0),IF(T823="Ja",VLOOKUP($T$2,Plausis!A:E,5,0),IF(U823="Ja",VLOOKUP($U$2,Plausis!A:E,5,0),IF(AA823="Ja",VLOOKUP($AA$2,Plausis!A:E,5,0),IF(AC823="Ja",VLOOKUP($AC$2,Plausis!A:E,5,0),IF(AD823="Ja",VLOOKUP($AD$2,Plausis!A:E,5,0),"")))))))</f>
        <v/>
      </c>
      <c r="AH823" s="52" t="str">
        <f>IF(Y823="Ja",VLOOKUP($Y$2,Plausis!A:E,5,0),"")</f>
        <v/>
      </c>
      <c r="AI823" s="52" t="str">
        <f t="shared" si="273"/>
        <v>Ja</v>
      </c>
      <c r="AJ823" s="52" t="str">
        <f>IF(S823="Ja",VLOOKUP($S$2,Plausis!A:E,5,0),IF(V823="Ja",VLOOKUP($V$2,Plausis!A:E,5,0),IF(X823="Ja",VLOOKUP($X$2,Plausis!A:E,5,0),"")))</f>
        <v/>
      </c>
      <c r="AL823" s="52" t="s">
        <v>2</v>
      </c>
      <c r="AM823" s="114">
        <v>45531</v>
      </c>
      <c r="AN823" s="52" t="s">
        <v>4467</v>
      </c>
      <c r="AO823" s="52" t="str">
        <f>VLOOKUP(B823,'BAT Grundtabelle'!B:T,19,0)</f>
        <v>ja</v>
      </c>
      <c r="AP823" s="105" t="str">
        <f t="shared" si="274"/>
        <v>10737</v>
      </c>
      <c r="AQ823" s="52" t="str">
        <f t="shared" si="275"/>
        <v>Härterei</v>
      </c>
      <c r="AR823" s="52" t="b">
        <f t="shared" ref="AR823:AT842" si="294">IF(ISERROR(FIND(AR$1,$P823,1)),FALSE,TRUE)</f>
        <v>0</v>
      </c>
      <c r="AS823" s="52" t="b">
        <f t="shared" si="294"/>
        <v>0</v>
      </c>
      <c r="AT823" s="52" t="b">
        <f t="shared" si="294"/>
        <v>0</v>
      </c>
      <c r="AU823" s="52">
        <f t="shared" si="276"/>
        <v>1</v>
      </c>
      <c r="AW823" s="52" t="b">
        <f t="shared" si="277"/>
        <v>0</v>
      </c>
      <c r="AX823" s="52" t="str">
        <f t="shared" si="278"/>
        <v>Unternehmen</v>
      </c>
      <c r="AY823" s="52" t="b">
        <f t="shared" si="279"/>
        <v>0</v>
      </c>
      <c r="AZ823" s="52" t="str">
        <f t="shared" si="280"/>
        <v>10737</v>
      </c>
      <c r="BA823" s="52" t="str">
        <f>VLOOKUP(A823,'BAT Grundtabelle'!A:U,21,0)</f>
        <v>ja</v>
      </c>
      <c r="BB823" s="52" t="str">
        <f t="shared" si="281"/>
        <v>nein</v>
      </c>
      <c r="BC823" s="52" t="str">
        <f t="shared" si="282"/>
        <v>10737</v>
      </c>
      <c r="BD823" s="52" t="str">
        <f t="shared" si="283"/>
        <v>Härterei</v>
      </c>
      <c r="BE823" s="52" t="str">
        <f t="shared" si="284"/>
        <v>Unternehmen</v>
      </c>
      <c r="BF823" s="52">
        <f t="shared" si="285"/>
        <v>1</v>
      </c>
    </row>
    <row r="824" spans="1:58" hidden="1" x14ac:dyDescent="0.35">
      <c r="A824" s="107" t="s">
        <v>3156</v>
      </c>
      <c r="B824" s="75" t="s">
        <v>1533</v>
      </c>
      <c r="C824" s="52" t="s">
        <v>3</v>
      </c>
      <c r="D824" s="52" t="s">
        <v>3</v>
      </c>
      <c r="E824" s="52" t="s">
        <v>2</v>
      </c>
      <c r="F824" s="52" t="s">
        <v>2</v>
      </c>
      <c r="G824" s="52" t="s">
        <v>2</v>
      </c>
      <c r="H824" s="52" t="s">
        <v>2</v>
      </c>
      <c r="I824" s="52" t="s">
        <v>3</v>
      </c>
      <c r="J824" s="52">
        <v>3</v>
      </c>
      <c r="K824" s="52" t="s">
        <v>2</v>
      </c>
      <c r="L824" s="52" t="s">
        <v>2</v>
      </c>
      <c r="M824" s="52" t="s">
        <v>2</v>
      </c>
      <c r="N824" s="52" t="s">
        <v>3</v>
      </c>
      <c r="P824" s="52" t="s">
        <v>4</v>
      </c>
      <c r="Q824" s="52" t="str">
        <f t="shared" si="293"/>
        <v>Nein</v>
      </c>
      <c r="R824" s="52" t="str">
        <f t="shared" si="293"/>
        <v>Nein</v>
      </c>
      <c r="S824" s="52" t="str">
        <f t="shared" si="293"/>
        <v>Nein</v>
      </c>
      <c r="T824" s="52" t="str">
        <f t="shared" si="293"/>
        <v>Nein</v>
      </c>
      <c r="U824" s="52" t="str">
        <f t="shared" si="293"/>
        <v>Nein</v>
      </c>
      <c r="V824" s="52" t="str">
        <f t="shared" si="293"/>
        <v>Nein</v>
      </c>
      <c r="W824" s="52" t="str">
        <f t="shared" si="293"/>
        <v>Nein</v>
      </c>
      <c r="X824" s="52" t="str">
        <f t="shared" si="293"/>
        <v>Nein</v>
      </c>
      <c r="Y824" s="52" t="str">
        <f t="shared" si="293"/>
        <v>Nein</v>
      </c>
      <c r="Z824" s="52" t="str">
        <f t="shared" si="293"/>
        <v>Nein</v>
      </c>
      <c r="AA824" s="52" t="str">
        <f t="shared" si="293"/>
        <v>Nein</v>
      </c>
      <c r="AB824" s="52" t="str">
        <f t="shared" si="293"/>
        <v>Nein</v>
      </c>
      <c r="AC824" s="52" t="str">
        <f t="shared" si="293"/>
        <v>Nein</v>
      </c>
      <c r="AD824" s="52" t="str">
        <f t="shared" si="293"/>
        <v>Nein</v>
      </c>
      <c r="AE824" s="52" t="str">
        <f t="shared" si="293"/>
        <v>Nein</v>
      </c>
      <c r="AF824" s="52" t="str">
        <f t="shared" si="293"/>
        <v>Nein</v>
      </c>
      <c r="AG824" s="61" t="str">
        <f>IF(Q824="Ja",VLOOKUP($Q$2,Plausis!A:E,5,0),IF(R824="Ja",VLOOKUP($R$2,Plausis!A:E,5,0),IF(T824="Ja",VLOOKUP($T$2,Plausis!A:E,5,0),IF(U824="Ja",VLOOKUP($U$2,Plausis!A:E,5,0),IF(AA824="Ja",VLOOKUP($AA$2,Plausis!A:E,5,0),IF(AC824="Ja",VLOOKUP($AC$2,Plausis!A:E,5,0),IF(AD824="Ja",VLOOKUP($AD$2,Plausis!A:E,5,0),"")))))))</f>
        <v/>
      </c>
      <c r="AH824" s="52" t="str">
        <f>IF(Y824="Ja",VLOOKUP($Y$2,Plausis!A:E,5,0),"")</f>
        <v/>
      </c>
      <c r="AI824" s="52" t="str">
        <f t="shared" si="273"/>
        <v>Ja</v>
      </c>
      <c r="AJ824" s="52" t="str">
        <f>IF(S824="Ja",VLOOKUP($S$2,Plausis!A:E,5,0),IF(V824="Ja",VLOOKUP($V$2,Plausis!A:E,5,0),IF(X824="Ja",VLOOKUP($X$2,Plausis!A:E,5,0),"")))</f>
        <v/>
      </c>
      <c r="AL824" s="52" t="s">
        <v>2</v>
      </c>
      <c r="AM824" s="114">
        <v>45531</v>
      </c>
      <c r="AN824" s="52" t="s">
        <v>4467</v>
      </c>
      <c r="AO824" s="52" t="str">
        <f>VLOOKUP(B824,'BAT Grundtabelle'!B:T,19,0)</f>
        <v>ja</v>
      </c>
      <c r="AP824" s="105" t="str">
        <f t="shared" si="274"/>
        <v>10738</v>
      </c>
      <c r="AQ824" s="52" t="str">
        <f t="shared" si="275"/>
        <v>Hartfaserplattenhersteller</v>
      </c>
      <c r="AR824" s="52" t="b">
        <f t="shared" si="294"/>
        <v>0</v>
      </c>
      <c r="AS824" s="52" t="b">
        <f t="shared" si="294"/>
        <v>0</v>
      </c>
      <c r="AT824" s="52" t="b">
        <f t="shared" si="294"/>
        <v>0</v>
      </c>
      <c r="AU824" s="52">
        <f t="shared" si="276"/>
        <v>3</v>
      </c>
      <c r="AW824" s="52" t="b">
        <f t="shared" si="277"/>
        <v>0</v>
      </c>
      <c r="AX824" s="52" t="str">
        <f t="shared" si="278"/>
        <v>Unternehmen</v>
      </c>
      <c r="AY824" s="52" t="b">
        <f t="shared" si="279"/>
        <v>0</v>
      </c>
      <c r="AZ824" s="52" t="str">
        <f t="shared" si="280"/>
        <v>10738</v>
      </c>
      <c r="BA824" s="52" t="str">
        <f>VLOOKUP(A824,'BAT Grundtabelle'!A:U,21,0)</f>
        <v>ja</v>
      </c>
      <c r="BB824" s="52" t="str">
        <f t="shared" si="281"/>
        <v>nein</v>
      </c>
      <c r="BC824" s="52" t="str">
        <f t="shared" si="282"/>
        <v>10738</v>
      </c>
      <c r="BD824" s="52" t="str">
        <f t="shared" si="283"/>
        <v>Hartfaserplattenhersteller</v>
      </c>
      <c r="BE824" s="52" t="str">
        <f t="shared" si="284"/>
        <v>Unternehmen</v>
      </c>
      <c r="BF824" s="52">
        <f t="shared" si="285"/>
        <v>3</v>
      </c>
    </row>
    <row r="825" spans="1:58" hidden="1" x14ac:dyDescent="0.35">
      <c r="A825" s="107" t="s">
        <v>3157</v>
      </c>
      <c r="B825" s="75" t="s">
        <v>1966</v>
      </c>
      <c r="C825" s="52" t="s">
        <v>3</v>
      </c>
      <c r="D825" s="52" t="s">
        <v>3</v>
      </c>
      <c r="E825" s="52" t="s">
        <v>2</v>
      </c>
      <c r="F825" s="52" t="s">
        <v>2</v>
      </c>
      <c r="G825" s="52" t="s">
        <v>2</v>
      </c>
      <c r="H825" s="52" t="s">
        <v>2</v>
      </c>
      <c r="I825" s="52" t="s">
        <v>3</v>
      </c>
      <c r="J825" s="52">
        <v>1</v>
      </c>
      <c r="K825" s="52" t="s">
        <v>2</v>
      </c>
      <c r="L825" s="52" t="s">
        <v>2</v>
      </c>
      <c r="M825" s="52" t="s">
        <v>2</v>
      </c>
      <c r="N825" s="52" t="s">
        <v>3</v>
      </c>
      <c r="P825" s="52" t="s">
        <v>4</v>
      </c>
      <c r="Q825" s="52" t="str">
        <f t="shared" si="293"/>
        <v>Nein</v>
      </c>
      <c r="R825" s="52" t="str">
        <f t="shared" si="293"/>
        <v>Nein</v>
      </c>
      <c r="S825" s="52" t="str">
        <f t="shared" si="293"/>
        <v>Nein</v>
      </c>
      <c r="T825" s="52" t="str">
        <f t="shared" si="293"/>
        <v>Nein</v>
      </c>
      <c r="U825" s="52" t="str">
        <f t="shared" si="293"/>
        <v>Nein</v>
      </c>
      <c r="V825" s="52" t="str">
        <f t="shared" si="293"/>
        <v>Nein</v>
      </c>
      <c r="W825" s="52" t="str">
        <f t="shared" si="293"/>
        <v>Nein</v>
      </c>
      <c r="X825" s="52" t="str">
        <f t="shared" si="293"/>
        <v>Nein</v>
      </c>
      <c r="Y825" s="52" t="str">
        <f t="shared" si="293"/>
        <v>Nein</v>
      </c>
      <c r="Z825" s="52" t="str">
        <f t="shared" si="293"/>
        <v>Nein</v>
      </c>
      <c r="AA825" s="52" t="str">
        <f t="shared" si="293"/>
        <v>Nein</v>
      </c>
      <c r="AB825" s="52" t="str">
        <f t="shared" si="293"/>
        <v>Nein</v>
      </c>
      <c r="AC825" s="52" t="str">
        <f t="shared" si="293"/>
        <v>Nein</v>
      </c>
      <c r="AD825" s="52" t="str">
        <f t="shared" si="293"/>
        <v>Nein</v>
      </c>
      <c r="AE825" s="52" t="str">
        <f t="shared" si="293"/>
        <v>Nein</v>
      </c>
      <c r="AF825" s="52" t="str">
        <f t="shared" si="293"/>
        <v>Nein</v>
      </c>
      <c r="AG825" s="61" t="str">
        <f>IF(Q825="Ja",VLOOKUP($Q$2,Plausis!A:E,5,0),IF(R825="Ja",VLOOKUP($R$2,Plausis!A:E,5,0),IF(T825="Ja",VLOOKUP($T$2,Plausis!A:E,5,0),IF(U825="Ja",VLOOKUP($U$2,Plausis!A:E,5,0),IF(AA825="Ja",VLOOKUP($AA$2,Plausis!A:E,5,0),IF(AC825="Ja",VLOOKUP($AC$2,Plausis!A:E,5,0),IF(AD825="Ja",VLOOKUP($AD$2,Plausis!A:E,5,0),"")))))))</f>
        <v/>
      </c>
      <c r="AH825" s="52" t="str">
        <f>IF(Y825="Ja",VLOOKUP($Y$2,Plausis!A:E,5,0),"")</f>
        <v/>
      </c>
      <c r="AI825" s="52" t="str">
        <f t="shared" si="273"/>
        <v>Ja</v>
      </c>
      <c r="AJ825" s="52" t="str">
        <f>IF(S825="Ja",VLOOKUP($S$2,Plausis!A:E,5,0),IF(V825="Ja",VLOOKUP($V$2,Plausis!A:E,5,0),IF(X825="Ja",VLOOKUP($X$2,Plausis!A:E,5,0),"")))</f>
        <v/>
      </c>
      <c r="AL825" s="52" t="s">
        <v>2</v>
      </c>
      <c r="AM825" s="114">
        <v>45531</v>
      </c>
      <c r="AN825" s="52" t="s">
        <v>4467</v>
      </c>
      <c r="AO825" s="52" t="str">
        <f>VLOOKUP(B825,'BAT Grundtabelle'!B:T,19,0)</f>
        <v>ja</v>
      </c>
      <c r="AP825" s="105" t="str">
        <f t="shared" si="274"/>
        <v>10739</v>
      </c>
      <c r="AQ825" s="52" t="str">
        <f t="shared" si="275"/>
        <v>Harzmühle, -schmelze</v>
      </c>
      <c r="AR825" s="52" t="b">
        <f t="shared" si="294"/>
        <v>0</v>
      </c>
      <c r="AS825" s="52" t="b">
        <f t="shared" si="294"/>
        <v>0</v>
      </c>
      <c r="AT825" s="52" t="b">
        <f t="shared" si="294"/>
        <v>0</v>
      </c>
      <c r="AU825" s="52">
        <f t="shared" si="276"/>
        <v>1</v>
      </c>
      <c r="AW825" s="52" t="b">
        <f t="shared" si="277"/>
        <v>0</v>
      </c>
      <c r="AX825" s="52" t="str">
        <f t="shared" si="278"/>
        <v>Unternehmen</v>
      </c>
      <c r="AY825" s="52" t="b">
        <f t="shared" si="279"/>
        <v>0</v>
      </c>
      <c r="AZ825" s="52" t="str">
        <f t="shared" si="280"/>
        <v>10739</v>
      </c>
      <c r="BA825" s="52" t="str">
        <f>VLOOKUP(A825,'BAT Grundtabelle'!A:U,21,0)</f>
        <v>ja</v>
      </c>
      <c r="BB825" s="52" t="str">
        <f t="shared" si="281"/>
        <v>nein</v>
      </c>
      <c r="BC825" s="52" t="str">
        <f t="shared" si="282"/>
        <v>10739</v>
      </c>
      <c r="BD825" s="52" t="str">
        <f t="shared" si="283"/>
        <v>Harzmühle, -schmelze</v>
      </c>
      <c r="BE825" s="52" t="str">
        <f t="shared" si="284"/>
        <v>Unternehmen</v>
      </c>
      <c r="BF825" s="52">
        <f t="shared" si="285"/>
        <v>1</v>
      </c>
    </row>
    <row r="826" spans="1:58" hidden="1" x14ac:dyDescent="0.35">
      <c r="A826" s="107" t="s">
        <v>3158</v>
      </c>
      <c r="B826" s="75" t="s">
        <v>1967</v>
      </c>
      <c r="C826" s="52" t="s">
        <v>2</v>
      </c>
      <c r="D826" s="52" t="s">
        <v>2</v>
      </c>
      <c r="E826" s="52" t="s">
        <v>2</v>
      </c>
      <c r="F826" s="52" t="s">
        <v>2</v>
      </c>
      <c r="G826" s="52" t="s">
        <v>2</v>
      </c>
      <c r="H826" s="52" t="s">
        <v>2</v>
      </c>
      <c r="I826" s="52" t="s">
        <v>2</v>
      </c>
      <c r="J826" s="52" t="s">
        <v>2</v>
      </c>
      <c r="K826" s="52" t="s">
        <v>2</v>
      </c>
      <c r="L826" s="52" t="s">
        <v>2</v>
      </c>
      <c r="M826" s="52" t="s">
        <v>2</v>
      </c>
      <c r="N826" s="52" t="s">
        <v>2</v>
      </c>
      <c r="O826" s="52" t="s">
        <v>2411</v>
      </c>
      <c r="P826" s="52" t="s">
        <v>59</v>
      </c>
      <c r="Q826" s="52" t="str">
        <f t="shared" si="293"/>
        <v>Nein</v>
      </c>
      <c r="R826" s="52" t="str">
        <f t="shared" si="293"/>
        <v>Nein</v>
      </c>
      <c r="S826" s="52" t="str">
        <f t="shared" si="293"/>
        <v>Nein</v>
      </c>
      <c r="T826" s="52" t="str">
        <f t="shared" si="293"/>
        <v>Nein</v>
      </c>
      <c r="U826" s="52" t="str">
        <f t="shared" si="293"/>
        <v>Nein</v>
      </c>
      <c r="V826" s="52" t="str">
        <f t="shared" si="293"/>
        <v>Nein</v>
      </c>
      <c r="W826" s="52" t="str">
        <f t="shared" si="293"/>
        <v>Nein</v>
      </c>
      <c r="X826" s="52" t="str">
        <f t="shared" si="293"/>
        <v>Nein</v>
      </c>
      <c r="Y826" s="52" t="str">
        <f t="shared" si="293"/>
        <v>Nein</v>
      </c>
      <c r="Z826" s="52" t="str">
        <f t="shared" si="293"/>
        <v>Nein</v>
      </c>
      <c r="AA826" s="52" t="str">
        <f t="shared" si="293"/>
        <v>Nein</v>
      </c>
      <c r="AB826" s="52" t="str">
        <f t="shared" si="293"/>
        <v>Nein</v>
      </c>
      <c r="AC826" s="52" t="str">
        <f t="shared" si="293"/>
        <v>Nein</v>
      </c>
      <c r="AD826" s="52" t="str">
        <f t="shared" si="293"/>
        <v>Nein</v>
      </c>
      <c r="AE826" s="52" t="str">
        <f t="shared" si="293"/>
        <v>Nein</v>
      </c>
      <c r="AF826" s="52" t="str">
        <f t="shared" si="293"/>
        <v>Nein</v>
      </c>
      <c r="AG826" s="61" t="str">
        <f>IF(Q826="Ja",VLOOKUP($Q$2,Plausis!A:E,5,0),IF(R826="Ja",VLOOKUP($R$2,Plausis!A:E,5,0),IF(T826="Ja",VLOOKUP($T$2,Plausis!A:E,5,0),IF(U826="Ja",VLOOKUP($U$2,Plausis!A:E,5,0),IF(AA826="Ja",VLOOKUP($AA$2,Plausis!A:E,5,0),IF(AC826="Ja",VLOOKUP($AC$2,Plausis!A:E,5,0),IF(AD826="Ja",VLOOKUP($AD$2,Plausis!A:E,5,0),"")))))))</f>
        <v/>
      </c>
      <c r="AH826" s="52" t="str">
        <f>IF(Y826="Ja",VLOOKUP($Y$2,Plausis!A:E,5,0),"")</f>
        <v/>
      </c>
      <c r="AI826" s="52" t="str">
        <f t="shared" si="273"/>
        <v>Nein</v>
      </c>
      <c r="AJ826" s="52" t="str">
        <f>IF(S826="Ja",VLOOKUP($S$2,Plausis!A:E,5,0),IF(V826="Ja",VLOOKUP($V$2,Plausis!A:E,5,0),IF(X826="Ja",VLOOKUP($X$2,Plausis!A:E,5,0),"")))</f>
        <v/>
      </c>
      <c r="AL826" s="52" t="s">
        <v>2</v>
      </c>
      <c r="AM826" s="114">
        <v>45531</v>
      </c>
      <c r="AN826" s="52" t="s">
        <v>4467</v>
      </c>
      <c r="AO826" s="52" t="str">
        <f>VLOOKUP(B826,'BAT Grundtabelle'!B:T,19,0)</f>
        <v>nein</v>
      </c>
      <c r="AP826" s="105" t="str">
        <f t="shared" si="274"/>
        <v>10740</v>
      </c>
      <c r="AQ826" s="52" t="str">
        <f t="shared" si="275"/>
        <v>Haus- und Grundbesitzerverein</v>
      </c>
      <c r="AR826" s="52" t="b">
        <f t="shared" si="294"/>
        <v>0</v>
      </c>
      <c r="AS826" s="52" t="b">
        <f t="shared" si="294"/>
        <v>0</v>
      </c>
      <c r="AT826" s="52" t="b">
        <f t="shared" si="294"/>
        <v>0</v>
      </c>
      <c r="AU826" s="52" t="str">
        <f t="shared" si="276"/>
        <v/>
      </c>
      <c r="AW826" s="52" t="b">
        <f t="shared" si="277"/>
        <v>0</v>
      </c>
      <c r="AX826" s="52" t="str">
        <f t="shared" si="278"/>
        <v/>
      </c>
      <c r="AY826" s="52" t="b">
        <f t="shared" si="279"/>
        <v>0</v>
      </c>
      <c r="AZ826" s="52" t="str">
        <f t="shared" si="280"/>
        <v>10740</v>
      </c>
      <c r="BA826" s="52" t="str">
        <f>VLOOKUP(A826,'BAT Grundtabelle'!A:U,21,0)</f>
        <v>nein</v>
      </c>
      <c r="BB826" s="52" t="str">
        <f t="shared" si="281"/>
        <v>nein</v>
      </c>
      <c r="BC826" s="52" t="str">
        <f t="shared" si="282"/>
        <v>10740</v>
      </c>
      <c r="BD826" s="52" t="str">
        <f t="shared" si="283"/>
        <v>Haus- und Grundbesitzerverein</v>
      </c>
      <c r="BE826" s="52" t="str">
        <f t="shared" si="284"/>
        <v/>
      </c>
      <c r="BF826" s="52" t="str">
        <f t="shared" si="285"/>
        <v/>
      </c>
    </row>
    <row r="827" spans="1:58" hidden="1" x14ac:dyDescent="0.35">
      <c r="A827" s="107" t="s">
        <v>3159</v>
      </c>
      <c r="B827" s="75" t="s">
        <v>2070</v>
      </c>
      <c r="C827" s="52" t="s">
        <v>3</v>
      </c>
      <c r="D827" s="52" t="s">
        <v>3</v>
      </c>
      <c r="E827" s="52" t="s">
        <v>2</v>
      </c>
      <c r="F827" s="52" t="s">
        <v>2</v>
      </c>
      <c r="G827" s="52" t="s">
        <v>2</v>
      </c>
      <c r="H827" s="52" t="s">
        <v>2</v>
      </c>
      <c r="I827" s="52" t="s">
        <v>3</v>
      </c>
      <c r="J827" s="52">
        <v>1</v>
      </c>
      <c r="K827" s="52" t="s">
        <v>2</v>
      </c>
      <c r="L827" s="52" t="s">
        <v>2</v>
      </c>
      <c r="M827" s="52" t="s">
        <v>2</v>
      </c>
      <c r="N827" s="52" t="s">
        <v>3</v>
      </c>
      <c r="P827" s="52" t="s">
        <v>4</v>
      </c>
      <c r="Q827" s="52" t="str">
        <f t="shared" si="293"/>
        <v>Nein</v>
      </c>
      <c r="R827" s="52" t="str">
        <f t="shared" si="293"/>
        <v>Nein</v>
      </c>
      <c r="S827" s="52" t="str">
        <f t="shared" si="293"/>
        <v>Nein</v>
      </c>
      <c r="T827" s="52" t="str">
        <f t="shared" si="293"/>
        <v>Nein</v>
      </c>
      <c r="U827" s="52" t="str">
        <f t="shared" si="293"/>
        <v>Nein</v>
      </c>
      <c r="V827" s="52" t="str">
        <f t="shared" si="293"/>
        <v>Nein</v>
      </c>
      <c r="W827" s="52" t="str">
        <f t="shared" si="293"/>
        <v>Nein</v>
      </c>
      <c r="X827" s="52" t="str">
        <f t="shared" si="293"/>
        <v>Nein</v>
      </c>
      <c r="Y827" s="52" t="str">
        <f t="shared" si="293"/>
        <v>Nein</v>
      </c>
      <c r="Z827" s="52" t="str">
        <f t="shared" si="293"/>
        <v>Nein</v>
      </c>
      <c r="AA827" s="52" t="str">
        <f t="shared" si="293"/>
        <v>Nein</v>
      </c>
      <c r="AB827" s="52" t="str">
        <f t="shared" si="293"/>
        <v>Nein</v>
      </c>
      <c r="AC827" s="52" t="str">
        <f t="shared" si="293"/>
        <v>Nein</v>
      </c>
      <c r="AD827" s="52" t="str">
        <f t="shared" si="293"/>
        <v>Nein</v>
      </c>
      <c r="AE827" s="52" t="str">
        <f t="shared" si="293"/>
        <v>Nein</v>
      </c>
      <c r="AF827" s="52" t="str">
        <f t="shared" si="293"/>
        <v>Nein</v>
      </c>
      <c r="AG827" s="61" t="str">
        <f>IF(Q827="Ja",VLOOKUP($Q$2,Plausis!A:E,5,0),IF(R827="Ja",VLOOKUP($R$2,Plausis!A:E,5,0),IF(T827="Ja",VLOOKUP($T$2,Plausis!A:E,5,0),IF(U827="Ja",VLOOKUP($U$2,Plausis!A:E,5,0),IF(AA827="Ja",VLOOKUP($AA$2,Plausis!A:E,5,0),IF(AC827="Ja",VLOOKUP($AC$2,Plausis!A:E,5,0),IF(AD827="Ja",VLOOKUP($AD$2,Plausis!A:E,5,0),"")))))))</f>
        <v/>
      </c>
      <c r="AH827" s="52" t="str">
        <f>IF(Y827="Ja",VLOOKUP($Y$2,Plausis!A:E,5,0),"")</f>
        <v/>
      </c>
      <c r="AI827" s="52" t="str">
        <f t="shared" si="273"/>
        <v>Ja</v>
      </c>
      <c r="AJ827" s="52" t="str">
        <f>IF(S827="Ja",VLOOKUP($S$2,Plausis!A:E,5,0),IF(V827="Ja",VLOOKUP($V$2,Plausis!A:E,5,0),IF(X827="Ja",VLOOKUP($X$2,Plausis!A:E,5,0),"")))</f>
        <v/>
      </c>
      <c r="AL827" s="52" t="s">
        <v>2</v>
      </c>
      <c r="AM827" s="114">
        <v>45531</v>
      </c>
      <c r="AN827" s="52" t="s">
        <v>4467</v>
      </c>
      <c r="AO827" s="52" t="str">
        <f>VLOOKUP(B827,'BAT Grundtabelle'!B:T,19,0)</f>
        <v>ja</v>
      </c>
      <c r="AP827" s="105" t="str">
        <f t="shared" si="274"/>
        <v>7895</v>
      </c>
      <c r="AQ827" s="52" t="str">
        <f t="shared" si="275"/>
        <v>Haus- und Grundstücksverwaltung</v>
      </c>
      <c r="AR827" s="52" t="b">
        <f t="shared" si="294"/>
        <v>0</v>
      </c>
      <c r="AS827" s="52" t="b">
        <f t="shared" si="294"/>
        <v>0</v>
      </c>
      <c r="AT827" s="52" t="b">
        <f t="shared" si="294"/>
        <v>0</v>
      </c>
      <c r="AU827" s="52">
        <f t="shared" si="276"/>
        <v>1</v>
      </c>
      <c r="AW827" s="52" t="b">
        <f t="shared" si="277"/>
        <v>0</v>
      </c>
      <c r="AX827" s="52" t="str">
        <f t="shared" si="278"/>
        <v>Unternehmen</v>
      </c>
      <c r="AY827" s="52" t="b">
        <f t="shared" si="279"/>
        <v>0</v>
      </c>
      <c r="AZ827" s="52" t="str">
        <f t="shared" si="280"/>
        <v>7895</v>
      </c>
      <c r="BA827" s="52" t="str">
        <f>VLOOKUP(A827,'BAT Grundtabelle'!A:U,21,0)</f>
        <v>ja</v>
      </c>
      <c r="BB827" s="52" t="str">
        <f t="shared" si="281"/>
        <v>nein</v>
      </c>
      <c r="BC827" s="52" t="str">
        <f t="shared" si="282"/>
        <v>7895</v>
      </c>
      <c r="BD827" s="52" t="str">
        <f t="shared" si="283"/>
        <v>Haus- und Grundstücksverwaltung</v>
      </c>
      <c r="BE827" s="52" t="str">
        <f t="shared" si="284"/>
        <v>Unternehmen</v>
      </c>
      <c r="BF827" s="52">
        <f t="shared" si="285"/>
        <v>1</v>
      </c>
    </row>
    <row r="828" spans="1:58" hidden="1" x14ac:dyDescent="0.35">
      <c r="A828" s="107" t="s">
        <v>3160</v>
      </c>
      <c r="B828" s="75" t="s">
        <v>868</v>
      </c>
      <c r="C828" s="52" t="s">
        <v>3</v>
      </c>
      <c r="D828" s="52" t="s">
        <v>3</v>
      </c>
      <c r="E828" s="52" t="s">
        <v>2</v>
      </c>
      <c r="F828" s="52" t="s">
        <v>2</v>
      </c>
      <c r="G828" s="52" t="s">
        <v>2</v>
      </c>
      <c r="H828" s="52" t="s">
        <v>2</v>
      </c>
      <c r="I828" s="52" t="s">
        <v>3</v>
      </c>
      <c r="J828" s="52">
        <v>1</v>
      </c>
      <c r="K828" s="52" t="s">
        <v>2</v>
      </c>
      <c r="L828" s="52" t="s">
        <v>2</v>
      </c>
      <c r="M828" s="52" t="s">
        <v>2</v>
      </c>
      <c r="N828" s="52" t="s">
        <v>3</v>
      </c>
      <c r="P828" s="52" t="s">
        <v>4</v>
      </c>
      <c r="Q828" s="52" t="str">
        <f t="shared" si="293"/>
        <v>Nein</v>
      </c>
      <c r="R828" s="52" t="str">
        <f t="shared" si="293"/>
        <v>Nein</v>
      </c>
      <c r="S828" s="52" t="str">
        <f t="shared" si="293"/>
        <v>Nein</v>
      </c>
      <c r="T828" s="52" t="str">
        <f t="shared" si="293"/>
        <v>Nein</v>
      </c>
      <c r="U828" s="52" t="str">
        <f t="shared" si="293"/>
        <v>Nein</v>
      </c>
      <c r="V828" s="52" t="str">
        <f t="shared" si="293"/>
        <v>Nein</v>
      </c>
      <c r="W828" s="52" t="str">
        <f t="shared" si="293"/>
        <v>Nein</v>
      </c>
      <c r="X828" s="52" t="str">
        <f t="shared" si="293"/>
        <v>Nein</v>
      </c>
      <c r="Y828" s="52" t="str">
        <f t="shared" si="293"/>
        <v>Nein</v>
      </c>
      <c r="Z828" s="52" t="str">
        <f t="shared" si="293"/>
        <v>Nein</v>
      </c>
      <c r="AA828" s="52" t="str">
        <f t="shared" si="293"/>
        <v>Nein</v>
      </c>
      <c r="AB828" s="52" t="str">
        <f t="shared" si="293"/>
        <v>Nein</v>
      </c>
      <c r="AC828" s="52" t="str">
        <f t="shared" si="293"/>
        <v>Nein</v>
      </c>
      <c r="AD828" s="52" t="str">
        <f t="shared" si="293"/>
        <v>Nein</v>
      </c>
      <c r="AE828" s="52" t="str">
        <f t="shared" si="293"/>
        <v>Nein</v>
      </c>
      <c r="AF828" s="52" t="str">
        <f t="shared" si="293"/>
        <v>Nein</v>
      </c>
      <c r="AG828" s="61" t="str">
        <f>IF(Q828="Ja",VLOOKUP($Q$2,Plausis!A:E,5,0),IF(R828="Ja",VLOOKUP($R$2,Plausis!A:E,5,0),IF(T828="Ja",VLOOKUP($T$2,Plausis!A:E,5,0),IF(U828="Ja",VLOOKUP($U$2,Plausis!A:E,5,0),IF(AA828="Ja",VLOOKUP($AA$2,Plausis!A:E,5,0),IF(AC828="Ja",VLOOKUP($AC$2,Plausis!A:E,5,0),IF(AD828="Ja",VLOOKUP($AD$2,Plausis!A:E,5,0),"")))))))</f>
        <v/>
      </c>
      <c r="AH828" s="52" t="str">
        <f>IF(Y828="Ja",VLOOKUP($Y$2,Plausis!A:E,5,0),"")</f>
        <v/>
      </c>
      <c r="AI828" s="52" t="str">
        <f t="shared" si="273"/>
        <v>Ja</v>
      </c>
      <c r="AJ828" s="52" t="str">
        <f>IF(S828="Ja",VLOOKUP($S$2,Plausis!A:E,5,0),IF(V828="Ja",VLOOKUP($V$2,Plausis!A:E,5,0),IF(X828="Ja",VLOOKUP($X$2,Plausis!A:E,5,0),"")))</f>
        <v/>
      </c>
      <c r="AL828" s="52" t="s">
        <v>2</v>
      </c>
      <c r="AM828" s="114">
        <v>45531</v>
      </c>
      <c r="AN828" s="52" t="s">
        <v>4467</v>
      </c>
      <c r="AO828" s="52" t="str">
        <f>VLOOKUP(B828,'BAT Grundtabelle'!B:T,19,0)</f>
        <v>ja</v>
      </c>
      <c r="AP828" s="105" t="str">
        <f t="shared" si="274"/>
        <v>10741</v>
      </c>
      <c r="AQ828" s="52" t="str">
        <f t="shared" si="275"/>
        <v>Haushaltsauflösung, Entrümpelung</v>
      </c>
      <c r="AR828" s="52" t="b">
        <f t="shared" si="294"/>
        <v>0</v>
      </c>
      <c r="AS828" s="52" t="b">
        <f t="shared" si="294"/>
        <v>0</v>
      </c>
      <c r="AT828" s="52" t="b">
        <f t="shared" si="294"/>
        <v>0</v>
      </c>
      <c r="AU828" s="52">
        <f t="shared" si="276"/>
        <v>1</v>
      </c>
      <c r="AW828" s="52" t="b">
        <f t="shared" si="277"/>
        <v>0</v>
      </c>
      <c r="AX828" s="52" t="str">
        <f t="shared" si="278"/>
        <v>Unternehmen</v>
      </c>
      <c r="AY828" s="52" t="b">
        <f t="shared" si="279"/>
        <v>0</v>
      </c>
      <c r="AZ828" s="52" t="str">
        <f t="shared" si="280"/>
        <v>10741</v>
      </c>
      <c r="BA828" s="52" t="str">
        <f>VLOOKUP(A828,'BAT Grundtabelle'!A:U,21,0)</f>
        <v>ja</v>
      </c>
      <c r="BB828" s="52" t="str">
        <f t="shared" si="281"/>
        <v>nein</v>
      </c>
      <c r="BC828" s="52" t="str">
        <f t="shared" si="282"/>
        <v>10741</v>
      </c>
      <c r="BD828" s="52" t="str">
        <f t="shared" si="283"/>
        <v>Haushaltsauflösung, Entrümpelung</v>
      </c>
      <c r="BE828" s="52" t="str">
        <f t="shared" si="284"/>
        <v>Unternehmen</v>
      </c>
      <c r="BF828" s="52">
        <f t="shared" si="285"/>
        <v>1</v>
      </c>
    </row>
    <row r="829" spans="1:58" hidden="1" x14ac:dyDescent="0.35">
      <c r="A829" s="107" t="s">
        <v>3161</v>
      </c>
      <c r="B829" s="75" t="s">
        <v>474</v>
      </c>
      <c r="C829" s="52" t="s">
        <v>3</v>
      </c>
      <c r="D829" s="52" t="s">
        <v>3</v>
      </c>
      <c r="E829" s="52" t="s">
        <v>2</v>
      </c>
      <c r="F829" s="52" t="s">
        <v>2</v>
      </c>
      <c r="G829" s="52" t="s">
        <v>2</v>
      </c>
      <c r="H829" s="52" t="s">
        <v>2</v>
      </c>
      <c r="I829" s="52" t="s">
        <v>3</v>
      </c>
      <c r="J829" s="52">
        <v>1</v>
      </c>
      <c r="K829" s="52" t="s">
        <v>2</v>
      </c>
      <c r="L829" s="52" t="s">
        <v>2</v>
      </c>
      <c r="M829" s="52" t="s">
        <v>2</v>
      </c>
      <c r="N829" s="52" t="s">
        <v>3</v>
      </c>
      <c r="P829" s="52" t="s">
        <v>4</v>
      </c>
      <c r="Q829" s="52" t="str">
        <f t="shared" si="293"/>
        <v>Nein</v>
      </c>
      <c r="R829" s="52" t="str">
        <f t="shared" si="293"/>
        <v>Nein</v>
      </c>
      <c r="S829" s="52" t="str">
        <f t="shared" si="293"/>
        <v>Nein</v>
      </c>
      <c r="T829" s="52" t="str">
        <f t="shared" si="293"/>
        <v>Nein</v>
      </c>
      <c r="U829" s="52" t="str">
        <f t="shared" si="293"/>
        <v>Nein</v>
      </c>
      <c r="V829" s="52" t="str">
        <f t="shared" si="293"/>
        <v>Nein</v>
      </c>
      <c r="W829" s="52" t="str">
        <f t="shared" si="293"/>
        <v>Nein</v>
      </c>
      <c r="X829" s="52" t="str">
        <f t="shared" si="293"/>
        <v>Nein</v>
      </c>
      <c r="Y829" s="52" t="str">
        <f t="shared" si="293"/>
        <v>Nein</v>
      </c>
      <c r="Z829" s="52" t="str">
        <f t="shared" si="293"/>
        <v>Nein</v>
      </c>
      <c r="AA829" s="52" t="str">
        <f t="shared" si="293"/>
        <v>Nein</v>
      </c>
      <c r="AB829" s="52" t="str">
        <f t="shared" si="293"/>
        <v>Nein</v>
      </c>
      <c r="AC829" s="52" t="str">
        <f t="shared" si="293"/>
        <v>Nein</v>
      </c>
      <c r="AD829" s="52" t="str">
        <f t="shared" si="293"/>
        <v>Nein</v>
      </c>
      <c r="AE829" s="52" t="str">
        <f t="shared" si="293"/>
        <v>Nein</v>
      </c>
      <c r="AF829" s="52" t="str">
        <f t="shared" si="293"/>
        <v>Nein</v>
      </c>
      <c r="AG829" s="61" t="str">
        <f>IF(Q829="Ja",VLOOKUP($Q$2,Plausis!A:E,5,0),IF(R829="Ja",VLOOKUP($R$2,Plausis!A:E,5,0),IF(T829="Ja",VLOOKUP($T$2,Plausis!A:E,5,0),IF(U829="Ja",VLOOKUP($U$2,Plausis!A:E,5,0),IF(AA829="Ja",VLOOKUP($AA$2,Plausis!A:E,5,0),IF(AC829="Ja",VLOOKUP($AC$2,Plausis!A:E,5,0),IF(AD829="Ja",VLOOKUP($AD$2,Plausis!A:E,5,0),"")))))))</f>
        <v/>
      </c>
      <c r="AH829" s="52" t="str">
        <f>IF(Y829="Ja",VLOOKUP($Y$2,Plausis!A:E,5,0),"")</f>
        <v/>
      </c>
      <c r="AI829" s="52" t="str">
        <f t="shared" si="273"/>
        <v>Ja</v>
      </c>
      <c r="AJ829" s="52" t="str">
        <f>IF(S829="Ja",VLOOKUP($S$2,Plausis!A:E,5,0),IF(V829="Ja",VLOOKUP($V$2,Plausis!A:E,5,0),IF(X829="Ja",VLOOKUP($X$2,Plausis!A:E,5,0),"")))</f>
        <v/>
      </c>
      <c r="AL829" s="52" t="s">
        <v>3</v>
      </c>
      <c r="AM829" s="114">
        <v>45531</v>
      </c>
      <c r="AN829" s="52" t="s">
        <v>4467</v>
      </c>
      <c r="AO829" s="52" t="str">
        <f>VLOOKUP(B829,'BAT Grundtabelle'!B:T,19,0)</f>
        <v>ja</v>
      </c>
      <c r="AP829" s="105" t="str">
        <f t="shared" si="274"/>
        <v>10742</v>
      </c>
      <c r="AQ829" s="52" t="str">
        <f t="shared" si="275"/>
        <v>Haushaltsgerätehandel</v>
      </c>
      <c r="AR829" s="52" t="b">
        <f t="shared" si="294"/>
        <v>0</v>
      </c>
      <c r="AS829" s="52" t="b">
        <f t="shared" si="294"/>
        <v>0</v>
      </c>
      <c r="AT829" s="52" t="b">
        <f t="shared" si="294"/>
        <v>0</v>
      </c>
      <c r="AU829" s="52">
        <f t="shared" si="276"/>
        <v>1</v>
      </c>
      <c r="AW829" s="52" t="b">
        <f t="shared" si="277"/>
        <v>0</v>
      </c>
      <c r="AX829" s="52" t="str">
        <f t="shared" si="278"/>
        <v>Unternehmen</v>
      </c>
      <c r="AY829" s="52" t="b">
        <f t="shared" si="279"/>
        <v>0</v>
      </c>
      <c r="AZ829" s="52" t="str">
        <f t="shared" si="280"/>
        <v>10742</v>
      </c>
      <c r="BA829" s="52" t="str">
        <f>VLOOKUP(A829,'BAT Grundtabelle'!A:U,21,0)</f>
        <v>ja</v>
      </c>
      <c r="BB829" s="52" t="str">
        <f t="shared" si="281"/>
        <v>nein</v>
      </c>
      <c r="BC829" s="52" t="str">
        <f t="shared" si="282"/>
        <v>10742</v>
      </c>
      <c r="BD829" s="52" t="str">
        <f t="shared" si="283"/>
        <v>Haushaltsgerätehandel</v>
      </c>
      <c r="BE829" s="52" t="str">
        <f t="shared" si="284"/>
        <v>Unternehmen</v>
      </c>
      <c r="BF829" s="52">
        <f t="shared" si="285"/>
        <v>1</v>
      </c>
    </row>
    <row r="830" spans="1:58" hidden="1" x14ac:dyDescent="0.35">
      <c r="A830" s="107" t="s">
        <v>3162</v>
      </c>
      <c r="B830" s="75" t="s">
        <v>1968</v>
      </c>
      <c r="C830" s="52" t="s">
        <v>3</v>
      </c>
      <c r="D830" s="52" t="s">
        <v>3</v>
      </c>
      <c r="E830" s="52" t="s">
        <v>2</v>
      </c>
      <c r="F830" s="52" t="s">
        <v>2</v>
      </c>
      <c r="G830" s="52" t="s">
        <v>2</v>
      </c>
      <c r="H830" s="52" t="s">
        <v>2</v>
      </c>
      <c r="I830" s="52" t="s">
        <v>3</v>
      </c>
      <c r="J830" s="52">
        <v>1</v>
      </c>
      <c r="K830" s="52" t="s">
        <v>2</v>
      </c>
      <c r="L830" s="52" t="s">
        <v>2</v>
      </c>
      <c r="M830" s="52" t="s">
        <v>2</v>
      </c>
      <c r="N830" s="52" t="s">
        <v>3</v>
      </c>
      <c r="P830" s="52" t="s">
        <v>4</v>
      </c>
      <c r="Q830" s="52" t="str">
        <f t="shared" si="293"/>
        <v>Nein</v>
      </c>
      <c r="R830" s="52" t="str">
        <f t="shared" si="293"/>
        <v>Nein</v>
      </c>
      <c r="S830" s="52" t="str">
        <f t="shared" si="293"/>
        <v>Nein</v>
      </c>
      <c r="T830" s="52" t="str">
        <f t="shared" si="293"/>
        <v>Nein</v>
      </c>
      <c r="U830" s="52" t="str">
        <f t="shared" si="293"/>
        <v>Nein</v>
      </c>
      <c r="V830" s="52" t="str">
        <f t="shared" si="293"/>
        <v>Nein</v>
      </c>
      <c r="W830" s="52" t="str">
        <f t="shared" si="293"/>
        <v>Nein</v>
      </c>
      <c r="X830" s="52" t="str">
        <f t="shared" si="293"/>
        <v>Nein</v>
      </c>
      <c r="Y830" s="52" t="str">
        <f t="shared" si="293"/>
        <v>Nein</v>
      </c>
      <c r="Z830" s="52" t="str">
        <f t="shared" si="293"/>
        <v>Nein</v>
      </c>
      <c r="AA830" s="52" t="str">
        <f t="shared" si="293"/>
        <v>Nein</v>
      </c>
      <c r="AB830" s="52" t="str">
        <f t="shared" si="293"/>
        <v>Nein</v>
      </c>
      <c r="AC830" s="52" t="str">
        <f t="shared" si="293"/>
        <v>Nein</v>
      </c>
      <c r="AD830" s="52" t="str">
        <f t="shared" si="293"/>
        <v>Nein</v>
      </c>
      <c r="AE830" s="52" t="str">
        <f t="shared" si="293"/>
        <v>Nein</v>
      </c>
      <c r="AF830" s="52" t="str">
        <f t="shared" si="293"/>
        <v>Nein</v>
      </c>
      <c r="AG830" s="61" t="str">
        <f>IF(Q830="Ja",VLOOKUP($Q$2,Plausis!A:E,5,0),IF(R830="Ja",VLOOKUP($R$2,Plausis!A:E,5,0),IF(T830="Ja",VLOOKUP($T$2,Plausis!A:E,5,0),IF(U830="Ja",VLOOKUP($U$2,Plausis!A:E,5,0),IF(AA830="Ja",VLOOKUP($AA$2,Plausis!A:E,5,0),IF(AC830="Ja",VLOOKUP($AC$2,Plausis!A:E,5,0),IF(AD830="Ja",VLOOKUP($AD$2,Plausis!A:E,5,0),"")))))))</f>
        <v/>
      </c>
      <c r="AH830" s="52" t="str">
        <f>IF(Y830="Ja",VLOOKUP($Y$2,Plausis!A:E,5,0),"")</f>
        <v/>
      </c>
      <c r="AI830" s="52" t="str">
        <f t="shared" si="273"/>
        <v>Ja</v>
      </c>
      <c r="AJ830" s="52" t="str">
        <f>IF(S830="Ja",VLOOKUP($S$2,Plausis!A:E,5,0),IF(V830="Ja",VLOOKUP($V$2,Plausis!A:E,5,0),IF(X830="Ja",VLOOKUP($X$2,Plausis!A:E,5,0),"")))</f>
        <v/>
      </c>
      <c r="AL830" s="52" t="s">
        <v>2</v>
      </c>
      <c r="AM830" s="114">
        <v>45531</v>
      </c>
      <c r="AN830" s="52" t="s">
        <v>4467</v>
      </c>
      <c r="AO830" s="52" t="str">
        <f>VLOOKUP(B830,'BAT Grundtabelle'!B:T,19,0)</f>
        <v>ja</v>
      </c>
      <c r="AP830" s="105" t="str">
        <f t="shared" si="274"/>
        <v>10743</v>
      </c>
      <c r="AQ830" s="52" t="str">
        <f t="shared" si="275"/>
        <v>Haushaltshilfendienst</v>
      </c>
      <c r="AR830" s="52" t="b">
        <f t="shared" si="294"/>
        <v>0</v>
      </c>
      <c r="AS830" s="52" t="b">
        <f t="shared" si="294"/>
        <v>0</v>
      </c>
      <c r="AT830" s="52" t="b">
        <f t="shared" si="294"/>
        <v>0</v>
      </c>
      <c r="AU830" s="52">
        <f t="shared" si="276"/>
        <v>1</v>
      </c>
      <c r="AW830" s="52" t="b">
        <f t="shared" si="277"/>
        <v>0</v>
      </c>
      <c r="AX830" s="52" t="str">
        <f t="shared" si="278"/>
        <v>Unternehmen</v>
      </c>
      <c r="AY830" s="52" t="b">
        <f t="shared" si="279"/>
        <v>0</v>
      </c>
      <c r="AZ830" s="52" t="str">
        <f t="shared" si="280"/>
        <v>10743</v>
      </c>
      <c r="BA830" s="52" t="str">
        <f>VLOOKUP(A830,'BAT Grundtabelle'!A:U,21,0)</f>
        <v>ja</v>
      </c>
      <c r="BB830" s="52" t="str">
        <f t="shared" si="281"/>
        <v>nein</v>
      </c>
      <c r="BC830" s="52" t="str">
        <f t="shared" si="282"/>
        <v>10743</v>
      </c>
      <c r="BD830" s="52" t="str">
        <f t="shared" si="283"/>
        <v>Haushaltshilfendienst</v>
      </c>
      <c r="BE830" s="52" t="str">
        <f t="shared" si="284"/>
        <v>Unternehmen</v>
      </c>
      <c r="BF830" s="52">
        <f t="shared" si="285"/>
        <v>1</v>
      </c>
    </row>
    <row r="831" spans="1:58" hidden="1" x14ac:dyDescent="0.35">
      <c r="A831" s="107" t="s">
        <v>3163</v>
      </c>
      <c r="B831" s="75" t="s">
        <v>228</v>
      </c>
      <c r="C831" s="52" t="s">
        <v>3</v>
      </c>
      <c r="D831" s="52" t="s">
        <v>3</v>
      </c>
      <c r="E831" s="52" t="s">
        <v>2</v>
      </c>
      <c r="F831" s="52" t="s">
        <v>2</v>
      </c>
      <c r="G831" s="52" t="s">
        <v>2</v>
      </c>
      <c r="H831" s="52" t="s">
        <v>2</v>
      </c>
      <c r="I831" s="52" t="s">
        <v>3</v>
      </c>
      <c r="J831" s="52">
        <v>1</v>
      </c>
      <c r="K831" s="52" t="s">
        <v>2</v>
      </c>
      <c r="L831" s="52" t="s">
        <v>2</v>
      </c>
      <c r="M831" s="52" t="s">
        <v>2</v>
      </c>
      <c r="N831" s="52" t="s">
        <v>3</v>
      </c>
      <c r="P831" s="52" t="s">
        <v>4</v>
      </c>
      <c r="Q831" s="52" t="str">
        <f t="shared" si="293"/>
        <v>Nein</v>
      </c>
      <c r="R831" s="52" t="str">
        <f t="shared" si="293"/>
        <v>Nein</v>
      </c>
      <c r="S831" s="52" t="str">
        <f t="shared" si="293"/>
        <v>Nein</v>
      </c>
      <c r="T831" s="52" t="str">
        <f t="shared" si="293"/>
        <v>Nein</v>
      </c>
      <c r="U831" s="52" t="str">
        <f t="shared" si="293"/>
        <v>Nein</v>
      </c>
      <c r="V831" s="52" t="str">
        <f t="shared" si="293"/>
        <v>Nein</v>
      </c>
      <c r="W831" s="52" t="str">
        <f t="shared" si="293"/>
        <v>Nein</v>
      </c>
      <c r="X831" s="52" t="str">
        <f t="shared" si="293"/>
        <v>Nein</v>
      </c>
      <c r="Y831" s="52" t="str">
        <f t="shared" si="293"/>
        <v>Nein</v>
      </c>
      <c r="Z831" s="52" t="str">
        <f t="shared" si="293"/>
        <v>Nein</v>
      </c>
      <c r="AA831" s="52" t="str">
        <f t="shared" si="293"/>
        <v>Nein</v>
      </c>
      <c r="AB831" s="52" t="str">
        <f t="shared" si="293"/>
        <v>Nein</v>
      </c>
      <c r="AC831" s="52" t="str">
        <f t="shared" si="293"/>
        <v>Nein</v>
      </c>
      <c r="AD831" s="52" t="str">
        <f t="shared" si="293"/>
        <v>Nein</v>
      </c>
      <c r="AE831" s="52" t="str">
        <f t="shared" si="293"/>
        <v>Nein</v>
      </c>
      <c r="AF831" s="52" t="str">
        <f t="shared" si="293"/>
        <v>Nein</v>
      </c>
      <c r="AG831" s="61" t="str">
        <f>IF(Q831="Ja",VLOOKUP($Q$2,Plausis!A:E,5,0),IF(R831="Ja",VLOOKUP($R$2,Plausis!A:E,5,0),IF(T831="Ja",VLOOKUP($T$2,Plausis!A:E,5,0),IF(U831="Ja",VLOOKUP($U$2,Plausis!A:E,5,0),IF(AA831="Ja",VLOOKUP($AA$2,Plausis!A:E,5,0),IF(AC831="Ja",VLOOKUP($AC$2,Plausis!A:E,5,0),IF(AD831="Ja",VLOOKUP($AD$2,Plausis!A:E,5,0),"")))))))</f>
        <v/>
      </c>
      <c r="AH831" s="52" t="str">
        <f>IF(Y831="Ja",VLOOKUP($Y$2,Plausis!A:E,5,0),"")</f>
        <v/>
      </c>
      <c r="AI831" s="52" t="str">
        <f t="shared" si="273"/>
        <v>Ja</v>
      </c>
      <c r="AJ831" s="52" t="str">
        <f>IF(S831="Ja",VLOOKUP($S$2,Plausis!A:E,5,0),IF(V831="Ja",VLOOKUP($V$2,Plausis!A:E,5,0),IF(X831="Ja",VLOOKUP($X$2,Plausis!A:E,5,0),"")))</f>
        <v/>
      </c>
      <c r="AL831" s="52" t="s">
        <v>3</v>
      </c>
      <c r="AM831" s="114">
        <v>45531</v>
      </c>
      <c r="AN831" s="52" t="s">
        <v>4467</v>
      </c>
      <c r="AO831" s="52" t="str">
        <f>VLOOKUP(B831,'BAT Grundtabelle'!B:T,19,0)</f>
        <v>ja</v>
      </c>
      <c r="AP831" s="105" t="str">
        <f t="shared" si="274"/>
        <v>10744</v>
      </c>
      <c r="AQ831" s="52" t="str">
        <f t="shared" si="275"/>
        <v>Haushaltswarengeschäft</v>
      </c>
      <c r="AR831" s="52" t="b">
        <f t="shared" si="294"/>
        <v>0</v>
      </c>
      <c r="AS831" s="52" t="b">
        <f t="shared" si="294"/>
        <v>0</v>
      </c>
      <c r="AT831" s="52" t="b">
        <f t="shared" si="294"/>
        <v>0</v>
      </c>
      <c r="AU831" s="52">
        <f t="shared" si="276"/>
        <v>1</v>
      </c>
      <c r="AW831" s="52" t="b">
        <f t="shared" si="277"/>
        <v>0</v>
      </c>
      <c r="AX831" s="52" t="str">
        <f t="shared" si="278"/>
        <v>Unternehmen</v>
      </c>
      <c r="AY831" s="52" t="b">
        <f t="shared" si="279"/>
        <v>0</v>
      </c>
      <c r="AZ831" s="52" t="str">
        <f t="shared" si="280"/>
        <v>10744</v>
      </c>
      <c r="BA831" s="52" t="str">
        <f>VLOOKUP(A831,'BAT Grundtabelle'!A:U,21,0)</f>
        <v>ja</v>
      </c>
      <c r="BB831" s="52" t="str">
        <f t="shared" si="281"/>
        <v>nein</v>
      </c>
      <c r="BC831" s="52" t="str">
        <f t="shared" si="282"/>
        <v>10744</v>
      </c>
      <c r="BD831" s="52" t="str">
        <f t="shared" si="283"/>
        <v>Haushaltswarengeschäft</v>
      </c>
      <c r="BE831" s="52" t="str">
        <f t="shared" si="284"/>
        <v>Unternehmen</v>
      </c>
      <c r="BF831" s="52">
        <f t="shared" si="285"/>
        <v>1</v>
      </c>
    </row>
    <row r="832" spans="1:58" hidden="1" x14ac:dyDescent="0.35">
      <c r="A832" s="107" t="s">
        <v>3164</v>
      </c>
      <c r="B832" s="75" t="s">
        <v>876</v>
      </c>
      <c r="C832" s="52" t="s">
        <v>3</v>
      </c>
      <c r="D832" s="52" t="s">
        <v>3</v>
      </c>
      <c r="E832" s="52" t="s">
        <v>2</v>
      </c>
      <c r="F832" s="52" t="s">
        <v>2</v>
      </c>
      <c r="G832" s="52" t="s">
        <v>2</v>
      </c>
      <c r="H832" s="52" t="s">
        <v>2</v>
      </c>
      <c r="I832" s="52" t="s">
        <v>3</v>
      </c>
      <c r="J832" s="52">
        <v>1</v>
      </c>
      <c r="K832" s="52" t="s">
        <v>2</v>
      </c>
      <c r="L832" s="52" t="s">
        <v>2</v>
      </c>
      <c r="M832" s="52" t="s">
        <v>2</v>
      </c>
      <c r="N832" s="52" t="s">
        <v>3</v>
      </c>
      <c r="P832" s="52" t="s">
        <v>4</v>
      </c>
      <c r="Q832" s="52" t="str">
        <f t="shared" si="293"/>
        <v>Nein</v>
      </c>
      <c r="R832" s="52" t="str">
        <f t="shared" si="293"/>
        <v>Nein</v>
      </c>
      <c r="S832" s="52" t="str">
        <f t="shared" si="293"/>
        <v>Nein</v>
      </c>
      <c r="T832" s="52" t="str">
        <f t="shared" si="293"/>
        <v>Nein</v>
      </c>
      <c r="U832" s="52" t="str">
        <f t="shared" si="293"/>
        <v>Nein</v>
      </c>
      <c r="V832" s="52" t="str">
        <f t="shared" si="293"/>
        <v>Nein</v>
      </c>
      <c r="W832" s="52" t="str">
        <f t="shared" si="293"/>
        <v>Nein</v>
      </c>
      <c r="X832" s="52" t="str">
        <f t="shared" si="293"/>
        <v>Nein</v>
      </c>
      <c r="Y832" s="52" t="str">
        <f t="shared" si="293"/>
        <v>Nein</v>
      </c>
      <c r="Z832" s="52" t="str">
        <f t="shared" si="293"/>
        <v>Nein</v>
      </c>
      <c r="AA832" s="52" t="str">
        <f t="shared" si="293"/>
        <v>Nein</v>
      </c>
      <c r="AB832" s="52" t="str">
        <f t="shared" si="293"/>
        <v>Nein</v>
      </c>
      <c r="AC832" s="52" t="str">
        <f t="shared" si="293"/>
        <v>Nein</v>
      </c>
      <c r="AD832" s="52" t="str">
        <f t="shared" si="293"/>
        <v>Nein</v>
      </c>
      <c r="AE832" s="52" t="str">
        <f t="shared" si="293"/>
        <v>Nein</v>
      </c>
      <c r="AF832" s="52" t="str">
        <f t="shared" si="293"/>
        <v>Nein</v>
      </c>
      <c r="AG832" s="61" t="str">
        <f>IF(Q832="Ja",VLOOKUP($Q$2,Plausis!A:E,5,0),IF(R832="Ja",VLOOKUP($R$2,Plausis!A:E,5,0),IF(T832="Ja",VLOOKUP($T$2,Plausis!A:E,5,0),IF(U832="Ja",VLOOKUP($U$2,Plausis!A:E,5,0),IF(AA832="Ja",VLOOKUP($AA$2,Plausis!A:E,5,0),IF(AC832="Ja",VLOOKUP($AC$2,Plausis!A:E,5,0),IF(AD832="Ja",VLOOKUP($AD$2,Plausis!A:E,5,0),"")))))))</f>
        <v/>
      </c>
      <c r="AH832" s="52" t="str">
        <f>IF(Y832="Ja",VLOOKUP($Y$2,Plausis!A:E,5,0),"")</f>
        <v/>
      </c>
      <c r="AI832" s="52" t="str">
        <f t="shared" si="273"/>
        <v>Ja</v>
      </c>
      <c r="AJ832" s="52" t="str">
        <f>IF(S832="Ja",VLOOKUP($S$2,Plausis!A:E,5,0),IF(V832="Ja",VLOOKUP($V$2,Plausis!A:E,5,0),IF(X832="Ja",VLOOKUP($X$2,Plausis!A:E,5,0),"")))</f>
        <v/>
      </c>
      <c r="AL832" s="52" t="s">
        <v>2</v>
      </c>
      <c r="AM832" s="114">
        <v>45531</v>
      </c>
      <c r="AN832" s="52" t="s">
        <v>4467</v>
      </c>
      <c r="AO832" s="52" t="str">
        <f>VLOOKUP(B832,'BAT Grundtabelle'!B:T,19,0)</f>
        <v>ja</v>
      </c>
      <c r="AP832" s="105" t="str">
        <f t="shared" si="274"/>
        <v>10745</v>
      </c>
      <c r="AQ832" s="52" t="str">
        <f t="shared" si="275"/>
        <v>Haushüter-Agentur</v>
      </c>
      <c r="AR832" s="52" t="b">
        <f t="shared" si="294"/>
        <v>0</v>
      </c>
      <c r="AS832" s="52" t="b">
        <f t="shared" si="294"/>
        <v>0</v>
      </c>
      <c r="AT832" s="52" t="b">
        <f t="shared" si="294"/>
        <v>0</v>
      </c>
      <c r="AU832" s="52">
        <f t="shared" si="276"/>
        <v>1</v>
      </c>
      <c r="AW832" s="52" t="b">
        <f t="shared" si="277"/>
        <v>0</v>
      </c>
      <c r="AX832" s="52" t="str">
        <f t="shared" si="278"/>
        <v>Unternehmen</v>
      </c>
      <c r="AY832" s="52" t="b">
        <f t="shared" si="279"/>
        <v>0</v>
      </c>
      <c r="AZ832" s="52" t="str">
        <f t="shared" si="280"/>
        <v>10745</v>
      </c>
      <c r="BA832" s="52" t="str">
        <f>VLOOKUP(A832,'BAT Grundtabelle'!A:U,21,0)</f>
        <v>ja</v>
      </c>
      <c r="BB832" s="52" t="str">
        <f t="shared" si="281"/>
        <v>nein</v>
      </c>
      <c r="BC832" s="52" t="str">
        <f t="shared" si="282"/>
        <v>10745</v>
      </c>
      <c r="BD832" s="52" t="str">
        <f t="shared" si="283"/>
        <v>Haushüter-Agentur</v>
      </c>
      <c r="BE832" s="52" t="str">
        <f t="shared" si="284"/>
        <v>Unternehmen</v>
      </c>
      <c r="BF832" s="52">
        <f t="shared" si="285"/>
        <v>1</v>
      </c>
    </row>
    <row r="833" spans="1:58" hidden="1" x14ac:dyDescent="0.35">
      <c r="A833" s="107" t="s">
        <v>3165</v>
      </c>
      <c r="B833" s="75" t="s">
        <v>1026</v>
      </c>
      <c r="C833" s="52" t="s">
        <v>3</v>
      </c>
      <c r="D833" s="52" t="s">
        <v>3</v>
      </c>
      <c r="E833" s="52" t="s">
        <v>2</v>
      </c>
      <c r="F833" s="52" t="s">
        <v>2</v>
      </c>
      <c r="G833" s="52" t="s">
        <v>2</v>
      </c>
      <c r="H833" s="52" t="s">
        <v>2</v>
      </c>
      <c r="I833" s="52" t="s">
        <v>3</v>
      </c>
      <c r="J833" s="52">
        <v>1</v>
      </c>
      <c r="K833" s="52" t="s">
        <v>2</v>
      </c>
      <c r="L833" s="52" t="s">
        <v>2</v>
      </c>
      <c r="M833" s="52" t="s">
        <v>2</v>
      </c>
      <c r="N833" s="52" t="s">
        <v>3</v>
      </c>
      <c r="P833" s="52" t="s">
        <v>4</v>
      </c>
      <c r="Q833" s="52" t="str">
        <f t="shared" ref="Q833:AF842" si="295">IF(ISERROR(FIND(Q$2,$P833,1)),"Nein","Ja")</f>
        <v>Nein</v>
      </c>
      <c r="R833" s="52" t="str">
        <f t="shared" si="295"/>
        <v>Nein</v>
      </c>
      <c r="S833" s="52" t="str">
        <f t="shared" si="295"/>
        <v>Nein</v>
      </c>
      <c r="T833" s="52" t="str">
        <f t="shared" si="295"/>
        <v>Nein</v>
      </c>
      <c r="U833" s="52" t="str">
        <f t="shared" si="295"/>
        <v>Nein</v>
      </c>
      <c r="V833" s="52" t="str">
        <f t="shared" si="295"/>
        <v>Nein</v>
      </c>
      <c r="W833" s="52" t="str">
        <f t="shared" si="295"/>
        <v>Nein</v>
      </c>
      <c r="X833" s="52" t="str">
        <f t="shared" si="295"/>
        <v>Nein</v>
      </c>
      <c r="Y833" s="52" t="str">
        <f t="shared" si="295"/>
        <v>Nein</v>
      </c>
      <c r="Z833" s="52" t="str">
        <f t="shared" si="295"/>
        <v>Nein</v>
      </c>
      <c r="AA833" s="52" t="str">
        <f t="shared" si="295"/>
        <v>Nein</v>
      </c>
      <c r="AB833" s="52" t="str">
        <f t="shared" si="295"/>
        <v>Nein</v>
      </c>
      <c r="AC833" s="52" t="str">
        <f t="shared" si="295"/>
        <v>Nein</v>
      </c>
      <c r="AD833" s="52" t="str">
        <f t="shared" si="295"/>
        <v>Nein</v>
      </c>
      <c r="AE833" s="52" t="str">
        <f t="shared" si="295"/>
        <v>Nein</v>
      </c>
      <c r="AF833" s="52" t="str">
        <f t="shared" si="295"/>
        <v>Nein</v>
      </c>
      <c r="AG833" s="61" t="str">
        <f>IF(Q833="Ja",VLOOKUP($Q$2,Plausis!A:E,5,0),IF(R833="Ja",VLOOKUP($R$2,Plausis!A:E,5,0),IF(T833="Ja",VLOOKUP($T$2,Plausis!A:E,5,0),IF(U833="Ja",VLOOKUP($U$2,Plausis!A:E,5,0),IF(AA833="Ja",VLOOKUP($AA$2,Plausis!A:E,5,0),IF(AC833="Ja",VLOOKUP($AC$2,Plausis!A:E,5,0),IF(AD833="Ja",VLOOKUP($AD$2,Plausis!A:E,5,0),"")))))))</f>
        <v/>
      </c>
      <c r="AH833" s="52" t="str">
        <f>IF(Y833="Ja",VLOOKUP($Y$2,Plausis!A:E,5,0),"")</f>
        <v/>
      </c>
      <c r="AI833" s="52" t="str">
        <f t="shared" si="273"/>
        <v>Ja</v>
      </c>
      <c r="AJ833" s="52" t="str">
        <f>IF(S833="Ja",VLOOKUP($S$2,Plausis!A:E,5,0),IF(V833="Ja",VLOOKUP($V$2,Plausis!A:E,5,0),IF(X833="Ja",VLOOKUP($X$2,Plausis!A:E,5,0),"")))</f>
        <v/>
      </c>
      <c r="AL833" s="52" t="s">
        <v>3</v>
      </c>
      <c r="AM833" s="114">
        <v>45531</v>
      </c>
      <c r="AN833" s="52" t="s">
        <v>4467</v>
      </c>
      <c r="AO833" s="52" t="str">
        <f>VLOOKUP(B833,'BAT Grundtabelle'!B:T,19,0)</f>
        <v>ja</v>
      </c>
      <c r="AP833" s="105" t="str">
        <f t="shared" si="274"/>
        <v>10746</v>
      </c>
      <c r="AQ833" s="52" t="str">
        <f t="shared" si="275"/>
        <v>Häuslicher Krankenpflegedienst</v>
      </c>
      <c r="AR833" s="52" t="b">
        <f t="shared" si="294"/>
        <v>0</v>
      </c>
      <c r="AS833" s="52" t="b">
        <f t="shared" si="294"/>
        <v>0</v>
      </c>
      <c r="AT833" s="52" t="b">
        <f t="shared" si="294"/>
        <v>0</v>
      </c>
      <c r="AU833" s="52">
        <f t="shared" si="276"/>
        <v>1</v>
      </c>
      <c r="AW833" s="52" t="b">
        <f t="shared" si="277"/>
        <v>0</v>
      </c>
      <c r="AX833" s="52" t="str">
        <f t="shared" si="278"/>
        <v>Unternehmen</v>
      </c>
      <c r="AY833" s="52" t="b">
        <f t="shared" si="279"/>
        <v>0</v>
      </c>
      <c r="AZ833" s="52" t="str">
        <f t="shared" si="280"/>
        <v>10746</v>
      </c>
      <c r="BA833" s="52" t="str">
        <f>VLOOKUP(A833,'BAT Grundtabelle'!A:U,21,0)</f>
        <v>ja</v>
      </c>
      <c r="BB833" s="52" t="str">
        <f t="shared" si="281"/>
        <v>nein</v>
      </c>
      <c r="BC833" s="52" t="str">
        <f t="shared" si="282"/>
        <v>10746</v>
      </c>
      <c r="BD833" s="52" t="str">
        <f t="shared" si="283"/>
        <v>Häuslicher Krankenpflegedienst</v>
      </c>
      <c r="BE833" s="52" t="str">
        <f t="shared" si="284"/>
        <v>Unternehmen</v>
      </c>
      <c r="BF833" s="52">
        <f t="shared" si="285"/>
        <v>1</v>
      </c>
    </row>
    <row r="834" spans="1:58" hidden="1" x14ac:dyDescent="0.35">
      <c r="A834" s="107" t="s">
        <v>2195</v>
      </c>
      <c r="B834" s="75" t="s">
        <v>2194</v>
      </c>
      <c r="C834" s="52" t="s">
        <v>3</v>
      </c>
      <c r="D834" s="52" t="s">
        <v>3</v>
      </c>
      <c r="E834" s="52" t="s">
        <v>2</v>
      </c>
      <c r="F834" s="52" t="s">
        <v>2</v>
      </c>
      <c r="G834" s="52" t="s">
        <v>2</v>
      </c>
      <c r="H834" s="52" t="s">
        <v>2</v>
      </c>
      <c r="I834" s="52" t="s">
        <v>3</v>
      </c>
      <c r="J834" s="52">
        <v>1</v>
      </c>
      <c r="K834" s="52" t="s">
        <v>2</v>
      </c>
      <c r="L834" s="52" t="s">
        <v>2</v>
      </c>
      <c r="M834" s="52" t="s">
        <v>2</v>
      </c>
      <c r="N834" s="52" t="s">
        <v>3</v>
      </c>
      <c r="P834" s="52" t="s">
        <v>4</v>
      </c>
      <c r="Q834" s="52" t="str">
        <f t="shared" si="295"/>
        <v>Nein</v>
      </c>
      <c r="R834" s="52" t="str">
        <f t="shared" si="295"/>
        <v>Nein</v>
      </c>
      <c r="S834" s="52" t="str">
        <f t="shared" si="295"/>
        <v>Nein</v>
      </c>
      <c r="T834" s="52" t="str">
        <f t="shared" si="295"/>
        <v>Nein</v>
      </c>
      <c r="U834" s="52" t="str">
        <f t="shared" si="295"/>
        <v>Nein</v>
      </c>
      <c r="V834" s="52" t="str">
        <f t="shared" si="295"/>
        <v>Nein</v>
      </c>
      <c r="W834" s="52" t="str">
        <f t="shared" si="295"/>
        <v>Nein</v>
      </c>
      <c r="X834" s="52" t="str">
        <f t="shared" si="295"/>
        <v>Nein</v>
      </c>
      <c r="Y834" s="52" t="str">
        <f t="shared" si="295"/>
        <v>Nein</v>
      </c>
      <c r="Z834" s="52" t="str">
        <f t="shared" si="295"/>
        <v>Nein</v>
      </c>
      <c r="AA834" s="52" t="str">
        <f t="shared" si="295"/>
        <v>Nein</v>
      </c>
      <c r="AB834" s="52" t="str">
        <f t="shared" si="295"/>
        <v>Nein</v>
      </c>
      <c r="AC834" s="52" t="str">
        <f t="shared" si="295"/>
        <v>Nein</v>
      </c>
      <c r="AD834" s="52" t="str">
        <f t="shared" si="295"/>
        <v>Nein</v>
      </c>
      <c r="AE834" s="52" t="str">
        <f t="shared" si="295"/>
        <v>Nein</v>
      </c>
      <c r="AF834" s="52" t="str">
        <f t="shared" si="295"/>
        <v>Nein</v>
      </c>
      <c r="AG834" s="61" t="str">
        <f>IF(Q834="Ja",VLOOKUP($Q$2,Plausis!A:E,5,0),IF(R834="Ja",VLOOKUP($R$2,Plausis!A:E,5,0),IF(T834="Ja",VLOOKUP($T$2,Plausis!A:E,5,0),IF(U834="Ja",VLOOKUP($U$2,Plausis!A:E,5,0),IF(AA834="Ja",VLOOKUP($AA$2,Plausis!A:E,5,0),IF(AC834="Ja",VLOOKUP($AC$2,Plausis!A:E,5,0),IF(AD834="Ja",VLOOKUP($AD$2,Plausis!A:E,5,0),"")))))))</f>
        <v/>
      </c>
      <c r="AH834" s="52" t="str">
        <f>IF(Y834="Ja",VLOOKUP($Y$2,Plausis!A:E,5,0),"")</f>
        <v/>
      </c>
      <c r="AI834" s="52" t="str">
        <f t="shared" si="273"/>
        <v>Ja</v>
      </c>
      <c r="AJ834" s="52" t="str">
        <f>IF(S834="Ja",VLOOKUP($S$2,Plausis!A:E,5,0),IF(V834="Ja",VLOOKUP($V$2,Plausis!A:E,5,0),IF(X834="Ja",VLOOKUP($X$2,Plausis!A:E,5,0),"")))</f>
        <v/>
      </c>
      <c r="AL834" s="52" t="s">
        <v>2</v>
      </c>
      <c r="AM834" s="114">
        <v>45531</v>
      </c>
      <c r="AN834" s="52" t="s">
        <v>4467</v>
      </c>
      <c r="AO834" s="52" t="str">
        <f>VLOOKUP(B834,'BAT Grundtabelle'!B:T,19,0)</f>
        <v>ja</v>
      </c>
      <c r="AP834" s="105" t="str">
        <f t="shared" si="274"/>
        <v>5740</v>
      </c>
      <c r="AQ834" s="52" t="str">
        <f t="shared" si="275"/>
        <v>Hausmeister-Servicebetrieb</v>
      </c>
      <c r="AR834" s="52" t="b">
        <f t="shared" si="294"/>
        <v>0</v>
      </c>
      <c r="AS834" s="52" t="b">
        <f t="shared" si="294"/>
        <v>0</v>
      </c>
      <c r="AT834" s="52" t="b">
        <f t="shared" si="294"/>
        <v>0</v>
      </c>
      <c r="AU834" s="52">
        <f t="shared" si="276"/>
        <v>1</v>
      </c>
      <c r="AW834" s="52" t="b">
        <f t="shared" si="277"/>
        <v>0</v>
      </c>
      <c r="AX834" s="52" t="str">
        <f t="shared" si="278"/>
        <v>Unternehmen</v>
      </c>
      <c r="AY834" s="52" t="b">
        <f t="shared" si="279"/>
        <v>0</v>
      </c>
      <c r="AZ834" s="52" t="str">
        <f t="shared" si="280"/>
        <v>5740</v>
      </c>
      <c r="BA834" s="52" t="str">
        <f>VLOOKUP(A834,'BAT Grundtabelle'!A:U,21,0)</f>
        <v>ja</v>
      </c>
      <c r="BB834" s="52" t="str">
        <f t="shared" si="281"/>
        <v>nein</v>
      </c>
      <c r="BC834" s="52" t="str">
        <f t="shared" si="282"/>
        <v>5740</v>
      </c>
      <c r="BD834" s="52" t="str">
        <f t="shared" si="283"/>
        <v>Hausmeister-Servicebetrieb</v>
      </c>
      <c r="BE834" s="52" t="str">
        <f t="shared" si="284"/>
        <v>Unternehmen</v>
      </c>
      <c r="BF834" s="52">
        <f t="shared" si="285"/>
        <v>1</v>
      </c>
    </row>
    <row r="835" spans="1:58" hidden="1" x14ac:dyDescent="0.35">
      <c r="A835" s="107" t="s">
        <v>3166</v>
      </c>
      <c r="B835" s="75" t="s">
        <v>1572</v>
      </c>
      <c r="C835" s="52" t="s">
        <v>3</v>
      </c>
      <c r="D835" s="52" t="s">
        <v>3</v>
      </c>
      <c r="E835" s="52" t="s">
        <v>2</v>
      </c>
      <c r="F835" s="52" t="s">
        <v>2</v>
      </c>
      <c r="G835" s="52" t="s">
        <v>2</v>
      </c>
      <c r="H835" s="52" t="s">
        <v>2</v>
      </c>
      <c r="I835" s="52" t="s">
        <v>3</v>
      </c>
      <c r="J835" s="52">
        <v>1</v>
      </c>
      <c r="K835" s="52" t="s">
        <v>2</v>
      </c>
      <c r="L835" s="52" t="s">
        <v>2</v>
      </c>
      <c r="M835" s="52" t="s">
        <v>2</v>
      </c>
      <c r="N835" s="52" t="s">
        <v>3</v>
      </c>
      <c r="P835" s="52" t="s">
        <v>4</v>
      </c>
      <c r="Q835" s="52" t="str">
        <f t="shared" si="295"/>
        <v>Nein</v>
      </c>
      <c r="R835" s="52" t="str">
        <f t="shared" si="295"/>
        <v>Nein</v>
      </c>
      <c r="S835" s="52" t="str">
        <f t="shared" si="295"/>
        <v>Nein</v>
      </c>
      <c r="T835" s="52" t="str">
        <f t="shared" si="295"/>
        <v>Nein</v>
      </c>
      <c r="U835" s="52" t="str">
        <f t="shared" si="295"/>
        <v>Nein</v>
      </c>
      <c r="V835" s="52" t="str">
        <f t="shared" si="295"/>
        <v>Nein</v>
      </c>
      <c r="W835" s="52" t="str">
        <f t="shared" si="295"/>
        <v>Nein</v>
      </c>
      <c r="X835" s="52" t="str">
        <f t="shared" si="295"/>
        <v>Nein</v>
      </c>
      <c r="Y835" s="52" t="str">
        <f t="shared" si="295"/>
        <v>Nein</v>
      </c>
      <c r="Z835" s="52" t="str">
        <f t="shared" si="295"/>
        <v>Nein</v>
      </c>
      <c r="AA835" s="52" t="str">
        <f t="shared" si="295"/>
        <v>Nein</v>
      </c>
      <c r="AB835" s="52" t="str">
        <f t="shared" si="295"/>
        <v>Nein</v>
      </c>
      <c r="AC835" s="52" t="str">
        <f t="shared" si="295"/>
        <v>Nein</v>
      </c>
      <c r="AD835" s="52" t="str">
        <f t="shared" si="295"/>
        <v>Nein</v>
      </c>
      <c r="AE835" s="52" t="str">
        <f t="shared" si="295"/>
        <v>Nein</v>
      </c>
      <c r="AF835" s="52" t="str">
        <f t="shared" si="295"/>
        <v>Nein</v>
      </c>
      <c r="AG835" s="61" t="str">
        <f>IF(Q835="Ja",VLOOKUP($Q$2,Plausis!A:E,5,0),IF(R835="Ja",VLOOKUP($R$2,Plausis!A:E,5,0),IF(T835="Ja",VLOOKUP($T$2,Plausis!A:E,5,0),IF(U835="Ja",VLOOKUP($U$2,Plausis!A:E,5,0),IF(AA835="Ja",VLOOKUP($AA$2,Plausis!A:E,5,0),IF(AC835="Ja",VLOOKUP($AC$2,Plausis!A:E,5,0),IF(AD835="Ja",VLOOKUP($AD$2,Plausis!A:E,5,0),"")))))))</f>
        <v/>
      </c>
      <c r="AH835" s="52" t="str">
        <f>IF(Y835="Ja",VLOOKUP($Y$2,Plausis!A:E,5,0),"")</f>
        <v/>
      </c>
      <c r="AI835" s="52" t="str">
        <f t="shared" ref="AI835:AI898" si="296">IF(OR(T835="Ja", U835="Ja", C835="nein"),"Nein","Ja")</f>
        <v>Ja</v>
      </c>
      <c r="AJ835" s="52" t="str">
        <f>IF(S835="Ja",VLOOKUP($S$2,Plausis!A:E,5,0),IF(V835="Ja",VLOOKUP($V$2,Plausis!A:E,5,0),IF(X835="Ja",VLOOKUP($X$2,Plausis!A:E,5,0),"")))</f>
        <v/>
      </c>
      <c r="AL835" s="52" t="s">
        <v>2</v>
      </c>
      <c r="AM835" s="114">
        <v>45531</v>
      </c>
      <c r="AN835" s="52" t="s">
        <v>4467</v>
      </c>
      <c r="AO835" s="52" t="str">
        <f>VLOOKUP(B835,'BAT Grundtabelle'!B:T,19,0)</f>
        <v>ja</v>
      </c>
      <c r="AP835" s="105" t="str">
        <f t="shared" ref="AP835:AP898" si="297">A835</f>
        <v>10747</v>
      </c>
      <c r="AQ835" s="52" t="str">
        <f t="shared" ref="AQ835:AQ898" si="298">B835</f>
        <v>Hausreinigungsbetrieb</v>
      </c>
      <c r="AR835" s="52" t="b">
        <f t="shared" si="294"/>
        <v>0</v>
      </c>
      <c r="AS835" s="52" t="b">
        <f t="shared" si="294"/>
        <v>0</v>
      </c>
      <c r="AT835" s="52" t="b">
        <f t="shared" si="294"/>
        <v>0</v>
      </c>
      <c r="AU835" s="52">
        <f t="shared" ref="AU835:AU898" si="299">IF(J835&lt;&gt;"nein",J835,AX835)</f>
        <v>1</v>
      </c>
      <c r="AW835" s="52" t="b">
        <f t="shared" ref="AW835:AW898" si="300">IF(ISERROR(FIND(AW$1,$P835,1)),FALSE,TRUE)</f>
        <v>0</v>
      </c>
      <c r="AX835" s="52" t="str">
        <f t="shared" ref="AX835:AX898" si="301">IF(I835="ja","Unternehmen",IF(OR(K835="ja",L835="ja",M835="ja"),"Eigener Tarif",IF(AK835&lt;&gt;"",AK835,IF(AO835="ja","Eigener Tarif",""))))</f>
        <v>Unternehmen</v>
      </c>
      <c r="AY835" s="52" t="b">
        <f t="shared" ref="AY835:AY898" si="302">IF(ISERROR(FIND(AY$1,$P835,1)),FALSE,TRUE)</f>
        <v>0</v>
      </c>
      <c r="AZ835" s="52" t="str">
        <f t="shared" ref="AZ835:AZ898" si="303">A835</f>
        <v>10747</v>
      </c>
      <c r="BA835" s="52" t="str">
        <f>VLOOKUP(A835,'BAT Grundtabelle'!A:U,21,0)</f>
        <v>ja</v>
      </c>
      <c r="BB835" s="52" t="str">
        <f t="shared" ref="BB835:BB898" si="304">G835</f>
        <v>nein</v>
      </c>
      <c r="BC835" s="52" t="str">
        <f t="shared" ref="BC835:BC898" si="305">A835</f>
        <v>10747</v>
      </c>
      <c r="BD835" s="52" t="str">
        <f t="shared" ref="BD835:BD898" si="306">B835</f>
        <v>Hausreinigungsbetrieb</v>
      </c>
      <c r="BE835" s="52" t="str">
        <f t="shared" ref="BE835:BE898" si="307">AX835</f>
        <v>Unternehmen</v>
      </c>
      <c r="BF835" s="52">
        <f t="shared" ref="BF835:BF898" si="308">AU835</f>
        <v>1</v>
      </c>
    </row>
    <row r="836" spans="1:58" hidden="1" x14ac:dyDescent="0.35">
      <c r="A836" s="107" t="s">
        <v>3167</v>
      </c>
      <c r="B836" s="75" t="s">
        <v>1085</v>
      </c>
      <c r="C836" s="52" t="s">
        <v>3</v>
      </c>
      <c r="D836" s="52" t="s">
        <v>3</v>
      </c>
      <c r="E836" s="52" t="s">
        <v>2</v>
      </c>
      <c r="F836" s="52" t="s">
        <v>2</v>
      </c>
      <c r="G836" s="52" t="s">
        <v>2</v>
      </c>
      <c r="H836" s="52" t="s">
        <v>2</v>
      </c>
      <c r="I836" s="52" t="s">
        <v>3</v>
      </c>
      <c r="J836" s="52">
        <v>2</v>
      </c>
      <c r="K836" s="52" t="s">
        <v>2</v>
      </c>
      <c r="L836" s="52" t="s">
        <v>2</v>
      </c>
      <c r="M836" s="52" t="s">
        <v>2</v>
      </c>
      <c r="N836" s="52" t="s">
        <v>3</v>
      </c>
      <c r="P836" s="52" t="s">
        <v>4</v>
      </c>
      <c r="Q836" s="52" t="str">
        <f t="shared" si="295"/>
        <v>Nein</v>
      </c>
      <c r="R836" s="52" t="str">
        <f t="shared" si="295"/>
        <v>Nein</v>
      </c>
      <c r="S836" s="52" t="str">
        <f t="shared" si="295"/>
        <v>Nein</v>
      </c>
      <c r="T836" s="52" t="str">
        <f t="shared" si="295"/>
        <v>Nein</v>
      </c>
      <c r="U836" s="52" t="str">
        <f t="shared" si="295"/>
        <v>Nein</v>
      </c>
      <c r="V836" s="52" t="str">
        <f t="shared" si="295"/>
        <v>Nein</v>
      </c>
      <c r="W836" s="52" t="str">
        <f t="shared" si="295"/>
        <v>Nein</v>
      </c>
      <c r="X836" s="52" t="str">
        <f t="shared" si="295"/>
        <v>Nein</v>
      </c>
      <c r="Y836" s="52" t="str">
        <f t="shared" si="295"/>
        <v>Nein</v>
      </c>
      <c r="Z836" s="52" t="str">
        <f t="shared" si="295"/>
        <v>Nein</v>
      </c>
      <c r="AA836" s="52" t="str">
        <f t="shared" si="295"/>
        <v>Nein</v>
      </c>
      <c r="AB836" s="52" t="str">
        <f t="shared" si="295"/>
        <v>Nein</v>
      </c>
      <c r="AC836" s="52" t="str">
        <f t="shared" si="295"/>
        <v>Nein</v>
      </c>
      <c r="AD836" s="52" t="str">
        <f t="shared" si="295"/>
        <v>Nein</v>
      </c>
      <c r="AE836" s="52" t="str">
        <f t="shared" si="295"/>
        <v>Nein</v>
      </c>
      <c r="AF836" s="52" t="str">
        <f t="shared" si="295"/>
        <v>Nein</v>
      </c>
      <c r="AG836" s="61" t="str">
        <f>IF(Q836="Ja",VLOOKUP($Q$2,Plausis!A:E,5,0),IF(R836="Ja",VLOOKUP($R$2,Plausis!A:E,5,0),IF(T836="Ja",VLOOKUP($T$2,Plausis!A:E,5,0),IF(U836="Ja",VLOOKUP($U$2,Plausis!A:E,5,0),IF(AA836="Ja",VLOOKUP($AA$2,Plausis!A:E,5,0),IF(AC836="Ja",VLOOKUP($AC$2,Plausis!A:E,5,0),IF(AD836="Ja",VLOOKUP($AD$2,Plausis!A:E,5,0),"")))))))</f>
        <v/>
      </c>
      <c r="AH836" s="52" t="str">
        <f>IF(Y836="Ja",VLOOKUP($Y$2,Plausis!A:E,5,0),"")</f>
        <v/>
      </c>
      <c r="AI836" s="52" t="str">
        <f t="shared" si="296"/>
        <v>Ja</v>
      </c>
      <c r="AJ836" s="52" t="str">
        <f>IF(S836="Ja",VLOOKUP($S$2,Plausis!A:E,5,0),IF(V836="Ja",VLOOKUP($V$2,Plausis!A:E,5,0),IF(X836="Ja",VLOOKUP($X$2,Plausis!A:E,5,0),"")))</f>
        <v/>
      </c>
      <c r="AL836" s="52" t="s">
        <v>3</v>
      </c>
      <c r="AM836" s="114">
        <v>45531</v>
      </c>
      <c r="AN836" s="52" t="s">
        <v>4467</v>
      </c>
      <c r="AO836" s="52" t="str">
        <f>VLOOKUP(B836,'BAT Grundtabelle'!B:T,19,0)</f>
        <v>ja</v>
      </c>
      <c r="AP836" s="105" t="str">
        <f t="shared" si="297"/>
        <v>10748</v>
      </c>
      <c r="AQ836" s="52" t="str">
        <f t="shared" si="298"/>
        <v>Hausschlachterei</v>
      </c>
      <c r="AR836" s="52" t="b">
        <f t="shared" si="294"/>
        <v>0</v>
      </c>
      <c r="AS836" s="52" t="b">
        <f t="shared" si="294"/>
        <v>0</v>
      </c>
      <c r="AT836" s="52" t="b">
        <f t="shared" si="294"/>
        <v>0</v>
      </c>
      <c r="AU836" s="52">
        <f t="shared" si="299"/>
        <v>2</v>
      </c>
      <c r="AW836" s="52" t="b">
        <f t="shared" si="300"/>
        <v>0</v>
      </c>
      <c r="AX836" s="52" t="str">
        <f t="shared" si="301"/>
        <v>Unternehmen</v>
      </c>
      <c r="AY836" s="52" t="b">
        <f t="shared" si="302"/>
        <v>0</v>
      </c>
      <c r="AZ836" s="52" t="str">
        <f t="shared" si="303"/>
        <v>10748</v>
      </c>
      <c r="BA836" s="52" t="str">
        <f>VLOOKUP(A836,'BAT Grundtabelle'!A:U,21,0)</f>
        <v>ja</v>
      </c>
      <c r="BB836" s="52" t="str">
        <f t="shared" si="304"/>
        <v>nein</v>
      </c>
      <c r="BC836" s="52" t="str">
        <f t="shared" si="305"/>
        <v>10748</v>
      </c>
      <c r="BD836" s="52" t="str">
        <f t="shared" si="306"/>
        <v>Hausschlachterei</v>
      </c>
      <c r="BE836" s="52" t="str">
        <f t="shared" si="307"/>
        <v>Unternehmen</v>
      </c>
      <c r="BF836" s="52">
        <f t="shared" si="308"/>
        <v>2</v>
      </c>
    </row>
    <row r="837" spans="1:58" hidden="1" x14ac:dyDescent="0.35">
      <c r="A837" s="107">
        <v>11985</v>
      </c>
      <c r="B837" s="75" t="s">
        <v>4483</v>
      </c>
      <c r="C837" s="52" t="s">
        <v>3</v>
      </c>
      <c r="D837" s="52" t="s">
        <v>3</v>
      </c>
      <c r="E837" s="52" t="s">
        <v>2</v>
      </c>
      <c r="F837" s="52" t="s">
        <v>2</v>
      </c>
      <c r="G837" s="52" t="s">
        <v>2</v>
      </c>
      <c r="H837" s="52" t="s">
        <v>2</v>
      </c>
      <c r="I837" s="52" t="s">
        <v>3</v>
      </c>
      <c r="J837" s="52">
        <v>1</v>
      </c>
      <c r="K837" s="52" t="s">
        <v>2</v>
      </c>
      <c r="L837" s="52" t="s">
        <v>2</v>
      </c>
      <c r="M837" s="52" t="s">
        <v>2</v>
      </c>
      <c r="N837" s="52" t="s">
        <v>3</v>
      </c>
      <c r="P837" s="52" t="s">
        <v>4</v>
      </c>
      <c r="Q837" s="52" t="str">
        <f t="shared" si="295"/>
        <v>Nein</v>
      </c>
      <c r="R837" s="52" t="str">
        <f t="shared" si="295"/>
        <v>Nein</v>
      </c>
      <c r="S837" s="52" t="str">
        <f t="shared" si="295"/>
        <v>Nein</v>
      </c>
      <c r="T837" s="52" t="str">
        <f t="shared" si="295"/>
        <v>Nein</v>
      </c>
      <c r="U837" s="52" t="str">
        <f t="shared" si="295"/>
        <v>Nein</v>
      </c>
      <c r="V837" s="52" t="str">
        <f t="shared" si="295"/>
        <v>Nein</v>
      </c>
      <c r="W837" s="52" t="str">
        <f t="shared" si="295"/>
        <v>Nein</v>
      </c>
      <c r="X837" s="52" t="str">
        <f t="shared" si="295"/>
        <v>Nein</v>
      </c>
      <c r="Y837" s="52" t="str">
        <f t="shared" si="295"/>
        <v>Nein</v>
      </c>
      <c r="Z837" s="52" t="str">
        <f t="shared" si="295"/>
        <v>Nein</v>
      </c>
      <c r="AA837" s="52" t="str">
        <f t="shared" si="295"/>
        <v>Nein</v>
      </c>
      <c r="AB837" s="52" t="str">
        <f t="shared" si="295"/>
        <v>Nein</v>
      </c>
      <c r="AC837" s="52" t="str">
        <f t="shared" si="295"/>
        <v>Nein</v>
      </c>
      <c r="AD837" s="52" t="str">
        <f t="shared" si="295"/>
        <v>Nein</v>
      </c>
      <c r="AE837" s="52" t="str">
        <f t="shared" si="295"/>
        <v>Nein</v>
      </c>
      <c r="AF837" s="52" t="str">
        <f t="shared" si="295"/>
        <v>Nein</v>
      </c>
      <c r="AG837" s="61" t="str">
        <f>IF(Q837="Ja",VLOOKUP($Q$2,Plausis!A:E,5,0),IF(R837="Ja",VLOOKUP($R$2,Plausis!A:E,5,0),IF(T837="Ja",VLOOKUP($T$2,Plausis!A:E,5,0),IF(U837="Ja",VLOOKUP($U$2,Plausis!A:E,5,0),IF(AA837="Ja",VLOOKUP($AA$2,Plausis!A:E,5,0),IF(AC837="Ja",VLOOKUP($AC$2,Plausis!A:E,5,0),IF(AD837="Ja",VLOOKUP($AD$2,Plausis!A:E,5,0),"")))))))</f>
        <v/>
      </c>
      <c r="AH837" s="52" t="str">
        <f>IF(Y837="Ja",VLOOKUP($Y$2,Plausis!A:E,5,0),"")</f>
        <v/>
      </c>
      <c r="AI837" s="52" t="str">
        <f t="shared" si="296"/>
        <v>Ja</v>
      </c>
      <c r="AJ837" s="52" t="str">
        <f>IF(S837="Ja",VLOOKUP($S$2,Plausis!A:E,5,0),IF(V837="Ja",VLOOKUP($V$2,Plausis!A:E,5,0),IF(X837="Ja",VLOOKUP($X$2,Plausis!A:E,5,0),"")))</f>
        <v/>
      </c>
      <c r="AL837" s="52" t="s">
        <v>3</v>
      </c>
      <c r="AM837" s="114">
        <v>45531</v>
      </c>
      <c r="AN837" s="52" t="s">
        <v>4467</v>
      </c>
      <c r="AO837" s="52" t="str">
        <f>VLOOKUP(B837,'BAT Grundtabelle'!B:T,19,0)</f>
        <v>ja</v>
      </c>
      <c r="AP837" s="105">
        <f t="shared" si="297"/>
        <v>11985</v>
      </c>
      <c r="AQ837" s="52" t="str">
        <f t="shared" si="298"/>
        <v>Haustextilienhandel</v>
      </c>
      <c r="AR837" s="52" t="b">
        <f t="shared" si="294"/>
        <v>0</v>
      </c>
      <c r="AS837" s="52" t="b">
        <f t="shared" si="294"/>
        <v>0</v>
      </c>
      <c r="AT837" s="52" t="b">
        <f t="shared" si="294"/>
        <v>0</v>
      </c>
      <c r="AU837" s="52">
        <f t="shared" si="299"/>
        <v>1</v>
      </c>
      <c r="AW837" s="52" t="b">
        <f t="shared" si="300"/>
        <v>0</v>
      </c>
      <c r="AX837" s="52" t="str">
        <f t="shared" si="301"/>
        <v>Unternehmen</v>
      </c>
      <c r="AY837" s="52" t="b">
        <f t="shared" si="302"/>
        <v>0</v>
      </c>
      <c r="AZ837" s="52">
        <f t="shared" si="303"/>
        <v>11985</v>
      </c>
      <c r="BA837" s="52" t="str">
        <f>VLOOKUP(A837,'BAT Grundtabelle'!A:U,21,0)</f>
        <v>ja</v>
      </c>
      <c r="BB837" s="52" t="str">
        <f t="shared" si="304"/>
        <v>nein</v>
      </c>
      <c r="BC837" s="52">
        <f t="shared" si="305"/>
        <v>11985</v>
      </c>
      <c r="BD837" s="52" t="str">
        <f t="shared" si="306"/>
        <v>Haustextilienhandel</v>
      </c>
      <c r="BE837" s="52" t="str">
        <f t="shared" si="307"/>
        <v>Unternehmen</v>
      </c>
      <c r="BF837" s="52">
        <f t="shared" si="308"/>
        <v>1</v>
      </c>
    </row>
    <row r="838" spans="1:58" x14ac:dyDescent="0.35">
      <c r="A838" s="107" t="s">
        <v>3168</v>
      </c>
      <c r="B838" s="75" t="s">
        <v>645</v>
      </c>
      <c r="C838" s="52" t="s">
        <v>3</v>
      </c>
      <c r="D838" s="52" t="s">
        <v>3</v>
      </c>
      <c r="E838" s="52" t="s">
        <v>2</v>
      </c>
      <c r="F838" s="52" t="s">
        <v>2</v>
      </c>
      <c r="G838" s="52" t="s">
        <v>3</v>
      </c>
      <c r="H838" s="52" t="s">
        <v>2</v>
      </c>
      <c r="I838" s="52" t="s">
        <v>3</v>
      </c>
      <c r="J838" s="52">
        <v>1</v>
      </c>
      <c r="K838" s="52" t="s">
        <v>2</v>
      </c>
      <c r="L838" s="52" t="s">
        <v>2</v>
      </c>
      <c r="M838" s="52" t="s">
        <v>2</v>
      </c>
      <c r="N838" s="52" t="s">
        <v>3</v>
      </c>
      <c r="O838" s="52" t="s">
        <v>4468</v>
      </c>
      <c r="P838" s="52" t="s">
        <v>4</v>
      </c>
      <c r="Q838" s="52" t="str">
        <f t="shared" si="295"/>
        <v>Nein</v>
      </c>
      <c r="R838" s="52" t="str">
        <f t="shared" si="295"/>
        <v>Nein</v>
      </c>
      <c r="S838" s="52" t="str">
        <f t="shared" si="295"/>
        <v>Nein</v>
      </c>
      <c r="T838" s="52" t="str">
        <f t="shared" si="295"/>
        <v>Nein</v>
      </c>
      <c r="U838" s="52" t="str">
        <f t="shared" si="295"/>
        <v>Nein</v>
      </c>
      <c r="V838" s="52" t="str">
        <f t="shared" si="295"/>
        <v>Nein</v>
      </c>
      <c r="W838" s="52" t="str">
        <f t="shared" si="295"/>
        <v>Nein</v>
      </c>
      <c r="X838" s="52" t="str">
        <f t="shared" si="295"/>
        <v>Nein</v>
      </c>
      <c r="Y838" s="52" t="str">
        <f t="shared" si="295"/>
        <v>Nein</v>
      </c>
      <c r="Z838" s="52" t="str">
        <f t="shared" si="295"/>
        <v>Nein</v>
      </c>
      <c r="AA838" s="52" t="str">
        <f t="shared" si="295"/>
        <v>Nein</v>
      </c>
      <c r="AB838" s="52" t="str">
        <f t="shared" si="295"/>
        <v>Nein</v>
      </c>
      <c r="AC838" s="52" t="str">
        <f t="shared" si="295"/>
        <v>Nein</v>
      </c>
      <c r="AD838" s="52" t="str">
        <f t="shared" si="295"/>
        <v>Nein</v>
      </c>
      <c r="AE838" s="52" t="str">
        <f t="shared" si="295"/>
        <v>Nein</v>
      </c>
      <c r="AF838" s="52" t="str">
        <f t="shared" si="295"/>
        <v>Nein</v>
      </c>
      <c r="AG838" s="61" t="str">
        <f>IF(Q838="Ja",VLOOKUP($Q$2,Plausis!A:E,5,0),IF(R838="Ja",VLOOKUP($R$2,Plausis!A:E,5,0),IF(T838="Ja",VLOOKUP($T$2,Plausis!A:E,5,0),IF(U838="Ja",VLOOKUP($U$2,Plausis!A:E,5,0),IF(AA838="Ja",VLOOKUP($AA$2,Plausis!A:E,5,0),IF(AC838="Ja",VLOOKUP($AC$2,Plausis!A:E,5,0),IF(AD838="Ja",VLOOKUP($AD$2,Plausis!A:E,5,0),"")))))))</f>
        <v/>
      </c>
      <c r="AH838" s="52" t="str">
        <f>IF(Y838="Ja",VLOOKUP($Y$2,Plausis!A:E,5,0),"")</f>
        <v/>
      </c>
      <c r="AI838" s="52" t="str">
        <f t="shared" si="296"/>
        <v>Ja</v>
      </c>
      <c r="AJ838" s="52" t="str">
        <f>IF(S838="Ja",VLOOKUP($S$2,Plausis!A:E,5,0),IF(V838="Ja",VLOOKUP($V$2,Plausis!A:E,5,0),IF(X838="Ja",VLOOKUP($X$2,Plausis!A:E,5,0),"")))</f>
        <v/>
      </c>
      <c r="AK838" s="52" t="s">
        <v>4442</v>
      </c>
      <c r="AL838" s="52" t="s">
        <v>3</v>
      </c>
      <c r="AM838" s="114">
        <v>45531</v>
      </c>
      <c r="AN838" s="52" t="s">
        <v>4467</v>
      </c>
      <c r="AO838" s="52" t="str">
        <f>VLOOKUP(B838,'BAT Grundtabelle'!B:T,19,0)</f>
        <v>ja</v>
      </c>
      <c r="AP838" s="105" t="str">
        <f t="shared" si="297"/>
        <v>10751</v>
      </c>
      <c r="AQ838" s="52" t="str">
        <f t="shared" si="298"/>
        <v>Hebamme</v>
      </c>
      <c r="AR838" s="52" t="b">
        <f t="shared" si="294"/>
        <v>0</v>
      </c>
      <c r="AS838" s="52" t="b">
        <f t="shared" si="294"/>
        <v>0</v>
      </c>
      <c r="AT838" s="52" t="b">
        <f t="shared" si="294"/>
        <v>0</v>
      </c>
      <c r="AU838" s="52">
        <f t="shared" si="299"/>
        <v>1</v>
      </c>
      <c r="AW838" s="52" t="b">
        <f t="shared" si="300"/>
        <v>0</v>
      </c>
      <c r="AX838" s="52" t="str">
        <f t="shared" si="301"/>
        <v>Unternehmen</v>
      </c>
      <c r="AY838" s="52" t="b">
        <f t="shared" si="302"/>
        <v>0</v>
      </c>
      <c r="AZ838" s="52" t="str">
        <f t="shared" si="303"/>
        <v>10751</v>
      </c>
      <c r="BA838" s="52" t="str">
        <f>VLOOKUP(A838,'BAT Grundtabelle'!A:U,21,0)</f>
        <v>ja</v>
      </c>
      <c r="BB838" s="52" t="str">
        <f t="shared" si="304"/>
        <v>ja</v>
      </c>
      <c r="BC838" s="52" t="str">
        <f t="shared" si="305"/>
        <v>10751</v>
      </c>
      <c r="BD838" s="52" t="str">
        <f t="shared" si="306"/>
        <v>Hebamme</v>
      </c>
      <c r="BE838" s="52" t="str">
        <f t="shared" si="307"/>
        <v>Unternehmen</v>
      </c>
      <c r="BF838" s="52">
        <f t="shared" si="308"/>
        <v>1</v>
      </c>
    </row>
    <row r="839" spans="1:58" hidden="1" x14ac:dyDescent="0.35">
      <c r="A839" s="107" t="s">
        <v>3169</v>
      </c>
      <c r="B839" s="75" t="s">
        <v>1346</v>
      </c>
      <c r="C839" s="52" t="s">
        <v>3</v>
      </c>
      <c r="D839" s="52" t="s">
        <v>3</v>
      </c>
      <c r="E839" s="52" t="s">
        <v>2</v>
      </c>
      <c r="F839" s="52" t="s">
        <v>2</v>
      </c>
      <c r="G839" s="52" t="s">
        <v>2</v>
      </c>
      <c r="H839" s="52" t="s">
        <v>2</v>
      </c>
      <c r="I839" s="52" t="s">
        <v>3</v>
      </c>
      <c r="J839" s="52">
        <v>1</v>
      </c>
      <c r="K839" s="52" t="s">
        <v>2</v>
      </c>
      <c r="L839" s="52" t="s">
        <v>2</v>
      </c>
      <c r="M839" s="52" t="s">
        <v>2</v>
      </c>
      <c r="N839" s="52" t="s">
        <v>3</v>
      </c>
      <c r="P839" s="52" t="s">
        <v>4</v>
      </c>
      <c r="Q839" s="52" t="str">
        <f t="shared" si="295"/>
        <v>Nein</v>
      </c>
      <c r="R839" s="52" t="str">
        <f t="shared" si="295"/>
        <v>Nein</v>
      </c>
      <c r="S839" s="52" t="str">
        <f t="shared" si="295"/>
        <v>Nein</v>
      </c>
      <c r="T839" s="52" t="str">
        <f t="shared" si="295"/>
        <v>Nein</v>
      </c>
      <c r="U839" s="52" t="str">
        <f t="shared" si="295"/>
        <v>Nein</v>
      </c>
      <c r="V839" s="52" t="str">
        <f t="shared" si="295"/>
        <v>Nein</v>
      </c>
      <c r="W839" s="52" t="str">
        <f t="shared" si="295"/>
        <v>Nein</v>
      </c>
      <c r="X839" s="52" t="str">
        <f t="shared" si="295"/>
        <v>Nein</v>
      </c>
      <c r="Y839" s="52" t="str">
        <f t="shared" si="295"/>
        <v>Nein</v>
      </c>
      <c r="Z839" s="52" t="str">
        <f t="shared" si="295"/>
        <v>Nein</v>
      </c>
      <c r="AA839" s="52" t="str">
        <f t="shared" si="295"/>
        <v>Nein</v>
      </c>
      <c r="AB839" s="52" t="str">
        <f t="shared" si="295"/>
        <v>Nein</v>
      </c>
      <c r="AC839" s="52" t="str">
        <f t="shared" si="295"/>
        <v>Nein</v>
      </c>
      <c r="AD839" s="52" t="str">
        <f t="shared" si="295"/>
        <v>Nein</v>
      </c>
      <c r="AE839" s="52" t="str">
        <f t="shared" si="295"/>
        <v>Nein</v>
      </c>
      <c r="AF839" s="52" t="str">
        <f t="shared" si="295"/>
        <v>Nein</v>
      </c>
      <c r="AG839" s="61" t="str">
        <f>IF(Q839="Ja",VLOOKUP($Q$2,Plausis!A:E,5,0),IF(R839="Ja",VLOOKUP($R$2,Plausis!A:E,5,0),IF(T839="Ja",VLOOKUP($T$2,Plausis!A:E,5,0),IF(U839="Ja",VLOOKUP($U$2,Plausis!A:E,5,0),IF(AA839="Ja",VLOOKUP($AA$2,Plausis!A:E,5,0),IF(AC839="Ja",VLOOKUP($AC$2,Plausis!A:E,5,0),IF(AD839="Ja",VLOOKUP($AD$2,Plausis!A:E,5,0),"")))))))</f>
        <v/>
      </c>
      <c r="AH839" s="52" t="str">
        <f>IF(Y839="Ja",VLOOKUP($Y$2,Plausis!A:E,5,0),"")</f>
        <v/>
      </c>
      <c r="AI839" s="52" t="str">
        <f t="shared" si="296"/>
        <v>Ja</v>
      </c>
      <c r="AJ839" s="52" t="str">
        <f>IF(S839="Ja",VLOOKUP($S$2,Plausis!A:E,5,0),IF(V839="Ja",VLOOKUP($V$2,Plausis!A:E,5,0),IF(X839="Ja",VLOOKUP($X$2,Plausis!A:E,5,0),"")))</f>
        <v/>
      </c>
      <c r="AL839" s="52" t="s">
        <v>3</v>
      </c>
      <c r="AM839" s="114">
        <v>45531</v>
      </c>
      <c r="AN839" s="52" t="s">
        <v>4467</v>
      </c>
      <c r="AO839" s="52" t="str">
        <f>VLOOKUP(B839,'BAT Grundtabelle'!B:T,19,0)</f>
        <v>ja</v>
      </c>
      <c r="AP839" s="105" t="str">
        <f t="shared" si="297"/>
        <v>10752</v>
      </c>
      <c r="AQ839" s="52" t="str">
        <f t="shared" si="298"/>
        <v>Heckenwirtschaft</v>
      </c>
      <c r="AR839" s="52" t="b">
        <f t="shared" si="294"/>
        <v>0</v>
      </c>
      <c r="AS839" s="52" t="b">
        <f t="shared" si="294"/>
        <v>0</v>
      </c>
      <c r="AT839" s="52" t="b">
        <f t="shared" si="294"/>
        <v>0</v>
      </c>
      <c r="AU839" s="52">
        <f t="shared" si="299"/>
        <v>1</v>
      </c>
      <c r="AW839" s="52" t="b">
        <f t="shared" si="300"/>
        <v>0</v>
      </c>
      <c r="AX839" s="52" t="str">
        <f t="shared" si="301"/>
        <v>Unternehmen</v>
      </c>
      <c r="AY839" s="52" t="b">
        <f t="shared" si="302"/>
        <v>0</v>
      </c>
      <c r="AZ839" s="52" t="str">
        <f t="shared" si="303"/>
        <v>10752</v>
      </c>
      <c r="BA839" s="52" t="str">
        <f>VLOOKUP(A839,'BAT Grundtabelle'!A:U,21,0)</f>
        <v>ja</v>
      </c>
      <c r="BB839" s="52" t="str">
        <f t="shared" si="304"/>
        <v>nein</v>
      </c>
      <c r="BC839" s="52" t="str">
        <f t="shared" si="305"/>
        <v>10752</v>
      </c>
      <c r="BD839" s="52" t="str">
        <f t="shared" si="306"/>
        <v>Heckenwirtschaft</v>
      </c>
      <c r="BE839" s="52" t="str">
        <f t="shared" si="307"/>
        <v>Unternehmen</v>
      </c>
      <c r="BF839" s="52">
        <f t="shared" si="308"/>
        <v>1</v>
      </c>
    </row>
    <row r="840" spans="1:58" hidden="1" x14ac:dyDescent="0.35">
      <c r="A840" s="107" t="s">
        <v>3170</v>
      </c>
      <c r="B840" s="75" t="s">
        <v>1649</v>
      </c>
      <c r="C840" s="52" t="s">
        <v>3</v>
      </c>
      <c r="D840" s="52" t="s">
        <v>3</v>
      </c>
      <c r="E840" s="52" t="s">
        <v>2</v>
      </c>
      <c r="F840" s="52" t="s">
        <v>2</v>
      </c>
      <c r="G840" s="52" t="s">
        <v>2</v>
      </c>
      <c r="H840" s="52" t="s">
        <v>2</v>
      </c>
      <c r="I840" s="52" t="s">
        <v>3</v>
      </c>
      <c r="J840" s="52">
        <v>1</v>
      </c>
      <c r="K840" s="52" t="s">
        <v>2</v>
      </c>
      <c r="L840" s="52" t="s">
        <v>2</v>
      </c>
      <c r="M840" s="52" t="s">
        <v>2</v>
      </c>
      <c r="N840" s="52" t="s">
        <v>3</v>
      </c>
      <c r="P840" s="52" t="s">
        <v>4</v>
      </c>
      <c r="Q840" s="52" t="str">
        <f t="shared" si="295"/>
        <v>Nein</v>
      </c>
      <c r="R840" s="52" t="str">
        <f t="shared" si="295"/>
        <v>Nein</v>
      </c>
      <c r="S840" s="52" t="str">
        <f t="shared" si="295"/>
        <v>Nein</v>
      </c>
      <c r="T840" s="52" t="str">
        <f t="shared" si="295"/>
        <v>Nein</v>
      </c>
      <c r="U840" s="52" t="str">
        <f t="shared" si="295"/>
        <v>Nein</v>
      </c>
      <c r="V840" s="52" t="str">
        <f t="shared" si="295"/>
        <v>Nein</v>
      </c>
      <c r="W840" s="52" t="str">
        <f t="shared" si="295"/>
        <v>Nein</v>
      </c>
      <c r="X840" s="52" t="str">
        <f t="shared" si="295"/>
        <v>Nein</v>
      </c>
      <c r="Y840" s="52" t="str">
        <f t="shared" si="295"/>
        <v>Nein</v>
      </c>
      <c r="Z840" s="52" t="str">
        <f t="shared" si="295"/>
        <v>Nein</v>
      </c>
      <c r="AA840" s="52" t="str">
        <f t="shared" si="295"/>
        <v>Nein</v>
      </c>
      <c r="AB840" s="52" t="str">
        <f t="shared" si="295"/>
        <v>Nein</v>
      </c>
      <c r="AC840" s="52" t="str">
        <f t="shared" si="295"/>
        <v>Nein</v>
      </c>
      <c r="AD840" s="52" t="str">
        <f t="shared" si="295"/>
        <v>Nein</v>
      </c>
      <c r="AE840" s="52" t="str">
        <f t="shared" si="295"/>
        <v>Nein</v>
      </c>
      <c r="AF840" s="52" t="str">
        <f t="shared" si="295"/>
        <v>Nein</v>
      </c>
      <c r="AG840" s="61" t="str">
        <f>IF(Q840="Ja",VLOOKUP($Q$2,Plausis!A:E,5,0),IF(R840="Ja",VLOOKUP($R$2,Plausis!A:E,5,0),IF(T840="Ja",VLOOKUP($T$2,Plausis!A:E,5,0),IF(U840="Ja",VLOOKUP($U$2,Plausis!A:E,5,0),IF(AA840="Ja",VLOOKUP($AA$2,Plausis!A:E,5,0),IF(AC840="Ja",VLOOKUP($AC$2,Plausis!A:E,5,0),IF(AD840="Ja",VLOOKUP($AD$2,Plausis!A:E,5,0),"")))))))</f>
        <v/>
      </c>
      <c r="AH840" s="52" t="str">
        <f>IF(Y840="Ja",VLOOKUP($Y$2,Plausis!A:E,5,0),"")</f>
        <v/>
      </c>
      <c r="AI840" s="52" t="str">
        <f t="shared" si="296"/>
        <v>Ja</v>
      </c>
      <c r="AJ840" s="52" t="str">
        <f>IF(S840="Ja",VLOOKUP($S$2,Plausis!A:E,5,0),IF(V840="Ja",VLOOKUP($V$2,Plausis!A:E,5,0),IF(X840="Ja",VLOOKUP($X$2,Plausis!A:E,5,0),"")))</f>
        <v/>
      </c>
      <c r="AL840" s="52" t="s">
        <v>2</v>
      </c>
      <c r="AM840" s="114">
        <v>45531</v>
      </c>
      <c r="AN840" s="52" t="s">
        <v>4467</v>
      </c>
      <c r="AO840" s="52" t="str">
        <f>VLOOKUP(B840,'BAT Grundtabelle'!B:T,19,0)</f>
        <v>ja</v>
      </c>
      <c r="AP840" s="105" t="str">
        <f t="shared" si="297"/>
        <v>10753</v>
      </c>
      <c r="AQ840" s="52" t="str">
        <f t="shared" si="298"/>
        <v>Heil-, Reinigungs- und Saunabad</v>
      </c>
      <c r="AR840" s="52" t="b">
        <f t="shared" si="294"/>
        <v>0</v>
      </c>
      <c r="AS840" s="52" t="b">
        <f t="shared" si="294"/>
        <v>0</v>
      </c>
      <c r="AT840" s="52" t="b">
        <f t="shared" si="294"/>
        <v>0</v>
      </c>
      <c r="AU840" s="52">
        <f t="shared" si="299"/>
        <v>1</v>
      </c>
      <c r="AW840" s="52" t="b">
        <f t="shared" si="300"/>
        <v>0</v>
      </c>
      <c r="AX840" s="52" t="str">
        <f t="shared" si="301"/>
        <v>Unternehmen</v>
      </c>
      <c r="AY840" s="52" t="b">
        <f t="shared" si="302"/>
        <v>0</v>
      </c>
      <c r="AZ840" s="52" t="str">
        <f t="shared" si="303"/>
        <v>10753</v>
      </c>
      <c r="BA840" s="52" t="str">
        <f>VLOOKUP(A840,'BAT Grundtabelle'!A:U,21,0)</f>
        <v>ja</v>
      </c>
      <c r="BB840" s="52" t="str">
        <f t="shared" si="304"/>
        <v>nein</v>
      </c>
      <c r="BC840" s="52" t="str">
        <f t="shared" si="305"/>
        <v>10753</v>
      </c>
      <c r="BD840" s="52" t="str">
        <f t="shared" si="306"/>
        <v>Heil-, Reinigungs- und Saunabad</v>
      </c>
      <c r="BE840" s="52" t="str">
        <f t="shared" si="307"/>
        <v>Unternehmen</v>
      </c>
      <c r="BF840" s="52">
        <f t="shared" si="308"/>
        <v>1</v>
      </c>
    </row>
    <row r="841" spans="1:58" hidden="1" x14ac:dyDescent="0.35">
      <c r="A841" s="107" t="s">
        <v>3171</v>
      </c>
      <c r="B841" s="75" t="s">
        <v>1650</v>
      </c>
      <c r="C841" s="52" t="s">
        <v>3</v>
      </c>
      <c r="D841" s="52" t="s">
        <v>3</v>
      </c>
      <c r="E841" s="52" t="s">
        <v>2</v>
      </c>
      <c r="F841" s="52" t="s">
        <v>2</v>
      </c>
      <c r="G841" s="52" t="s">
        <v>2</v>
      </c>
      <c r="H841" s="52" t="s">
        <v>2</v>
      </c>
      <c r="I841" s="52" t="s">
        <v>3</v>
      </c>
      <c r="J841" s="52">
        <v>1</v>
      </c>
      <c r="K841" s="52" t="s">
        <v>2</v>
      </c>
      <c r="L841" s="52" t="s">
        <v>2</v>
      </c>
      <c r="M841" s="52" t="s">
        <v>2</v>
      </c>
      <c r="N841" s="52" t="s">
        <v>3</v>
      </c>
      <c r="P841" s="52" t="s">
        <v>4</v>
      </c>
      <c r="Q841" s="52" t="str">
        <f t="shared" si="295"/>
        <v>Nein</v>
      </c>
      <c r="R841" s="52" t="str">
        <f t="shared" si="295"/>
        <v>Nein</v>
      </c>
      <c r="S841" s="52" t="str">
        <f t="shared" si="295"/>
        <v>Nein</v>
      </c>
      <c r="T841" s="52" t="str">
        <f t="shared" si="295"/>
        <v>Nein</v>
      </c>
      <c r="U841" s="52" t="str">
        <f t="shared" si="295"/>
        <v>Nein</v>
      </c>
      <c r="V841" s="52" t="str">
        <f t="shared" si="295"/>
        <v>Nein</v>
      </c>
      <c r="W841" s="52" t="str">
        <f t="shared" si="295"/>
        <v>Nein</v>
      </c>
      <c r="X841" s="52" t="str">
        <f t="shared" si="295"/>
        <v>Nein</v>
      </c>
      <c r="Y841" s="52" t="str">
        <f t="shared" si="295"/>
        <v>Nein</v>
      </c>
      <c r="Z841" s="52" t="str">
        <f t="shared" si="295"/>
        <v>Nein</v>
      </c>
      <c r="AA841" s="52" t="str">
        <f t="shared" si="295"/>
        <v>Nein</v>
      </c>
      <c r="AB841" s="52" t="str">
        <f t="shared" si="295"/>
        <v>Nein</v>
      </c>
      <c r="AC841" s="52" t="str">
        <f t="shared" si="295"/>
        <v>Nein</v>
      </c>
      <c r="AD841" s="52" t="str">
        <f t="shared" si="295"/>
        <v>Nein</v>
      </c>
      <c r="AE841" s="52" t="str">
        <f t="shared" si="295"/>
        <v>Nein</v>
      </c>
      <c r="AF841" s="52" t="str">
        <f t="shared" si="295"/>
        <v>Nein</v>
      </c>
      <c r="AG841" s="61" t="str">
        <f>IF(Q841="Ja",VLOOKUP($Q$2,Plausis!A:E,5,0),IF(R841="Ja",VLOOKUP($R$2,Plausis!A:E,5,0),IF(T841="Ja",VLOOKUP($T$2,Plausis!A:E,5,0),IF(U841="Ja",VLOOKUP($U$2,Plausis!A:E,5,0),IF(AA841="Ja",VLOOKUP($AA$2,Plausis!A:E,5,0),IF(AC841="Ja",VLOOKUP($AC$2,Plausis!A:E,5,0),IF(AD841="Ja",VLOOKUP($AD$2,Plausis!A:E,5,0),"")))))))</f>
        <v/>
      </c>
      <c r="AH841" s="52" t="str">
        <f>IF(Y841="Ja",VLOOKUP($Y$2,Plausis!A:E,5,0),"")</f>
        <v/>
      </c>
      <c r="AI841" s="52" t="str">
        <f t="shared" si="296"/>
        <v>Ja</v>
      </c>
      <c r="AJ841" s="52" t="str">
        <f>IF(S841="Ja",VLOOKUP($S$2,Plausis!A:E,5,0),IF(V841="Ja",VLOOKUP($V$2,Plausis!A:E,5,0),IF(X841="Ja",VLOOKUP($X$2,Plausis!A:E,5,0),"")))</f>
        <v/>
      </c>
      <c r="AL841" s="52" t="s">
        <v>2</v>
      </c>
      <c r="AM841" s="114">
        <v>45531</v>
      </c>
      <c r="AN841" s="52" t="s">
        <v>4467</v>
      </c>
      <c r="AO841" s="52" t="str">
        <f>VLOOKUP(B841,'BAT Grundtabelle'!B:T,19,0)</f>
        <v>ja</v>
      </c>
      <c r="AP841" s="105" t="str">
        <f t="shared" si="297"/>
        <v>10754</v>
      </c>
      <c r="AQ841" s="52" t="str">
        <f t="shared" si="298"/>
        <v>Heilbad</v>
      </c>
      <c r="AR841" s="52" t="b">
        <f t="shared" si="294"/>
        <v>0</v>
      </c>
      <c r="AS841" s="52" t="b">
        <f t="shared" si="294"/>
        <v>0</v>
      </c>
      <c r="AT841" s="52" t="b">
        <f t="shared" si="294"/>
        <v>0</v>
      </c>
      <c r="AU841" s="52">
        <f t="shared" si="299"/>
        <v>1</v>
      </c>
      <c r="AW841" s="52" t="b">
        <f t="shared" si="300"/>
        <v>0</v>
      </c>
      <c r="AX841" s="52" t="str">
        <f t="shared" si="301"/>
        <v>Unternehmen</v>
      </c>
      <c r="AY841" s="52" t="b">
        <f t="shared" si="302"/>
        <v>0</v>
      </c>
      <c r="AZ841" s="52" t="str">
        <f t="shared" si="303"/>
        <v>10754</v>
      </c>
      <c r="BA841" s="52" t="str">
        <f>VLOOKUP(A841,'BAT Grundtabelle'!A:U,21,0)</f>
        <v>ja</v>
      </c>
      <c r="BB841" s="52" t="str">
        <f t="shared" si="304"/>
        <v>nein</v>
      </c>
      <c r="BC841" s="52" t="str">
        <f t="shared" si="305"/>
        <v>10754</v>
      </c>
      <c r="BD841" s="52" t="str">
        <f t="shared" si="306"/>
        <v>Heilbad</v>
      </c>
      <c r="BE841" s="52" t="str">
        <f t="shared" si="307"/>
        <v>Unternehmen</v>
      </c>
      <c r="BF841" s="52">
        <f t="shared" si="308"/>
        <v>1</v>
      </c>
    </row>
    <row r="842" spans="1:58" x14ac:dyDescent="0.35">
      <c r="A842" s="107">
        <v>10755</v>
      </c>
      <c r="B842" s="75" t="s">
        <v>1560</v>
      </c>
      <c r="C842" s="52" t="s">
        <v>3</v>
      </c>
      <c r="D842" s="52" t="s">
        <v>3</v>
      </c>
      <c r="E842" s="52" t="s">
        <v>2</v>
      </c>
      <c r="F842" s="52" t="s">
        <v>2</v>
      </c>
      <c r="G842" s="52" t="s">
        <v>3</v>
      </c>
      <c r="H842" s="52" t="s">
        <v>2</v>
      </c>
      <c r="I842" s="52" t="s">
        <v>3</v>
      </c>
      <c r="J842" s="52">
        <v>1</v>
      </c>
      <c r="K842" s="52" t="s">
        <v>2</v>
      </c>
      <c r="L842" s="52" t="s">
        <v>2</v>
      </c>
      <c r="M842" s="52" t="s">
        <v>2</v>
      </c>
      <c r="N842" s="52" t="s">
        <v>3</v>
      </c>
      <c r="O842" s="52" t="s">
        <v>4468</v>
      </c>
      <c r="P842" s="52" t="s">
        <v>4</v>
      </c>
      <c r="Q842" s="52" t="str">
        <f t="shared" si="295"/>
        <v>Nein</v>
      </c>
      <c r="R842" s="52" t="str">
        <f t="shared" si="295"/>
        <v>Nein</v>
      </c>
      <c r="S842" s="52" t="str">
        <f t="shared" si="295"/>
        <v>Nein</v>
      </c>
      <c r="T842" s="52" t="str">
        <f t="shared" si="295"/>
        <v>Nein</v>
      </c>
      <c r="U842" s="52" t="str">
        <f t="shared" si="295"/>
        <v>Nein</v>
      </c>
      <c r="V842" s="52" t="str">
        <f t="shared" si="295"/>
        <v>Nein</v>
      </c>
      <c r="W842" s="52" t="str">
        <f t="shared" si="295"/>
        <v>Nein</v>
      </c>
      <c r="X842" s="52" t="str">
        <f t="shared" si="295"/>
        <v>Nein</v>
      </c>
      <c r="Y842" s="52" t="str">
        <f t="shared" si="295"/>
        <v>Nein</v>
      </c>
      <c r="Z842" s="52" t="str">
        <f t="shared" si="295"/>
        <v>Nein</v>
      </c>
      <c r="AA842" s="52" t="str">
        <f t="shared" si="295"/>
        <v>Nein</v>
      </c>
      <c r="AB842" s="52" t="str">
        <f t="shared" si="295"/>
        <v>Nein</v>
      </c>
      <c r="AC842" s="52" t="str">
        <f t="shared" si="295"/>
        <v>Nein</v>
      </c>
      <c r="AD842" s="52" t="str">
        <f t="shared" si="295"/>
        <v>Nein</v>
      </c>
      <c r="AE842" s="52" t="str">
        <f t="shared" si="295"/>
        <v>Nein</v>
      </c>
      <c r="AF842" s="52" t="str">
        <f t="shared" si="295"/>
        <v>Nein</v>
      </c>
      <c r="AG842" s="61" t="str">
        <f>IF(Q842="Ja",VLOOKUP($Q$2,Plausis!A:E,5,0),IF(R842="Ja",VLOOKUP($R$2,Plausis!A:E,5,0),IF(T842="Ja",VLOOKUP($T$2,Plausis!A:E,5,0),IF(U842="Ja",VLOOKUP($U$2,Plausis!A:E,5,0),IF(AA842="Ja",VLOOKUP($AA$2,Plausis!A:E,5,0),IF(AC842="Ja",VLOOKUP($AC$2,Plausis!A:E,5,0),IF(AD842="Ja",VLOOKUP($AD$2,Plausis!A:E,5,0),"")))))))</f>
        <v/>
      </c>
      <c r="AH842" s="52" t="str">
        <f>IF(Y842="Ja",VLOOKUP($Y$2,Plausis!A:E,5,0),"")</f>
        <v/>
      </c>
      <c r="AI842" s="52" t="str">
        <f t="shared" si="296"/>
        <v>Ja</v>
      </c>
      <c r="AJ842" s="52" t="str">
        <f>IF(S842="Ja",VLOOKUP($S$2,Plausis!A:E,5,0),IF(V842="Ja",VLOOKUP($V$2,Plausis!A:E,5,0),IF(X842="Ja",VLOOKUP($X$2,Plausis!A:E,5,0),"")))</f>
        <v/>
      </c>
      <c r="AK842" s="52" t="s">
        <v>4442</v>
      </c>
      <c r="AL842" s="52" t="s">
        <v>3</v>
      </c>
      <c r="AM842" s="114">
        <v>45531</v>
      </c>
      <c r="AN842" s="52" t="s">
        <v>4467</v>
      </c>
      <c r="AO842" s="52" t="str">
        <f>VLOOKUP(B842,'BAT Grundtabelle'!B:T,19,0)</f>
        <v>ja</v>
      </c>
      <c r="AP842" s="105">
        <f t="shared" si="297"/>
        <v>10755</v>
      </c>
      <c r="AQ842" s="52" t="str">
        <f t="shared" si="298"/>
        <v>Heilgehilfe</v>
      </c>
      <c r="AR842" s="52" t="b">
        <f t="shared" si="294"/>
        <v>0</v>
      </c>
      <c r="AS842" s="52" t="b">
        <f t="shared" si="294"/>
        <v>0</v>
      </c>
      <c r="AT842" s="52" t="b">
        <f t="shared" si="294"/>
        <v>0</v>
      </c>
      <c r="AU842" s="52">
        <f t="shared" si="299"/>
        <v>1</v>
      </c>
      <c r="AW842" s="52" t="b">
        <f t="shared" si="300"/>
        <v>0</v>
      </c>
      <c r="AX842" s="52" t="str">
        <f t="shared" si="301"/>
        <v>Unternehmen</v>
      </c>
      <c r="AY842" s="52" t="b">
        <f t="shared" si="302"/>
        <v>0</v>
      </c>
      <c r="AZ842" s="52">
        <f t="shared" si="303"/>
        <v>10755</v>
      </c>
      <c r="BA842" s="52" t="str">
        <f>VLOOKUP(A842,'BAT Grundtabelle'!A:U,21,0)</f>
        <v>ja</v>
      </c>
      <c r="BB842" s="52" t="str">
        <f t="shared" si="304"/>
        <v>ja</v>
      </c>
      <c r="BC842" s="52">
        <f t="shared" si="305"/>
        <v>10755</v>
      </c>
      <c r="BD842" s="52" t="str">
        <f t="shared" si="306"/>
        <v>Heilgehilfe</v>
      </c>
      <c r="BE842" s="52" t="str">
        <f t="shared" si="307"/>
        <v>Unternehmen</v>
      </c>
      <c r="BF842" s="52">
        <f t="shared" si="308"/>
        <v>1</v>
      </c>
    </row>
    <row r="843" spans="1:58" x14ac:dyDescent="0.35">
      <c r="A843" s="107" t="s">
        <v>3172</v>
      </c>
      <c r="B843" s="75" t="s">
        <v>1068</v>
      </c>
      <c r="C843" s="52" t="s">
        <v>3</v>
      </c>
      <c r="D843" s="52" t="s">
        <v>3</v>
      </c>
      <c r="E843" s="52" t="s">
        <v>2</v>
      </c>
      <c r="F843" s="52" t="s">
        <v>2</v>
      </c>
      <c r="G843" s="52" t="s">
        <v>3</v>
      </c>
      <c r="H843" s="52" t="s">
        <v>2</v>
      </c>
      <c r="I843" s="52" t="s">
        <v>3</v>
      </c>
      <c r="J843" s="52">
        <v>1</v>
      </c>
      <c r="K843" s="52" t="s">
        <v>2</v>
      </c>
      <c r="L843" s="52" t="s">
        <v>2</v>
      </c>
      <c r="M843" s="52" t="s">
        <v>2</v>
      </c>
      <c r="N843" s="52" t="s">
        <v>3</v>
      </c>
      <c r="O843" s="52" t="s">
        <v>4468</v>
      </c>
      <c r="P843" s="52" t="s">
        <v>4</v>
      </c>
      <c r="Q843" s="52" t="str">
        <f t="shared" ref="Q843:AF852" si="309">IF(ISERROR(FIND(Q$2,$P843,1)),"Nein","Ja")</f>
        <v>Nein</v>
      </c>
      <c r="R843" s="52" t="str">
        <f t="shared" si="309"/>
        <v>Nein</v>
      </c>
      <c r="S843" s="52" t="str">
        <f t="shared" si="309"/>
        <v>Nein</v>
      </c>
      <c r="T843" s="52" t="str">
        <f t="shared" si="309"/>
        <v>Nein</v>
      </c>
      <c r="U843" s="52" t="str">
        <f t="shared" si="309"/>
        <v>Nein</v>
      </c>
      <c r="V843" s="52" t="str">
        <f t="shared" si="309"/>
        <v>Nein</v>
      </c>
      <c r="W843" s="52" t="str">
        <f t="shared" si="309"/>
        <v>Nein</v>
      </c>
      <c r="X843" s="52" t="str">
        <f t="shared" si="309"/>
        <v>Nein</v>
      </c>
      <c r="Y843" s="52" t="str">
        <f t="shared" si="309"/>
        <v>Nein</v>
      </c>
      <c r="Z843" s="52" t="str">
        <f t="shared" si="309"/>
        <v>Nein</v>
      </c>
      <c r="AA843" s="52" t="str">
        <f t="shared" si="309"/>
        <v>Nein</v>
      </c>
      <c r="AB843" s="52" t="str">
        <f t="shared" si="309"/>
        <v>Nein</v>
      </c>
      <c r="AC843" s="52" t="str">
        <f t="shared" si="309"/>
        <v>Nein</v>
      </c>
      <c r="AD843" s="52" t="str">
        <f t="shared" si="309"/>
        <v>Nein</v>
      </c>
      <c r="AE843" s="52" t="str">
        <f t="shared" si="309"/>
        <v>Nein</v>
      </c>
      <c r="AF843" s="52" t="str">
        <f t="shared" si="309"/>
        <v>Nein</v>
      </c>
      <c r="AG843" s="61" t="str">
        <f>IF(Q843="Ja",VLOOKUP($Q$2,Plausis!A:E,5,0),IF(R843="Ja",VLOOKUP($R$2,Plausis!A:E,5,0),IF(T843="Ja",VLOOKUP($T$2,Plausis!A:E,5,0),IF(U843="Ja",VLOOKUP($U$2,Plausis!A:E,5,0),IF(AA843="Ja",VLOOKUP($AA$2,Plausis!A:E,5,0),IF(AC843="Ja",VLOOKUP($AC$2,Plausis!A:E,5,0),IF(AD843="Ja",VLOOKUP($AD$2,Plausis!A:E,5,0),"")))))))</f>
        <v/>
      </c>
      <c r="AH843" s="52" t="str">
        <f>IF(Y843="Ja",VLOOKUP($Y$2,Plausis!A:E,5,0),"")</f>
        <v/>
      </c>
      <c r="AI843" s="52" t="str">
        <f t="shared" si="296"/>
        <v>Ja</v>
      </c>
      <c r="AJ843" s="52" t="str">
        <f>IF(S843="Ja",VLOOKUP($S$2,Plausis!A:E,5,0),IF(V843="Ja",VLOOKUP($V$2,Plausis!A:E,5,0),IF(X843="Ja",VLOOKUP($X$2,Plausis!A:E,5,0),"")))</f>
        <v/>
      </c>
      <c r="AK843" s="52" t="s">
        <v>4442</v>
      </c>
      <c r="AL843" s="52" t="s">
        <v>3</v>
      </c>
      <c r="AM843" s="114">
        <v>45531</v>
      </c>
      <c r="AN843" s="52" t="s">
        <v>4467</v>
      </c>
      <c r="AO843" s="52" t="str">
        <f>VLOOKUP(B843,'BAT Grundtabelle'!B:T,19,0)</f>
        <v>ja</v>
      </c>
      <c r="AP843" s="105" t="str">
        <f t="shared" si="297"/>
        <v>10756</v>
      </c>
      <c r="AQ843" s="52" t="str">
        <f t="shared" si="298"/>
        <v>Heilpraktiker</v>
      </c>
      <c r="AR843" s="52" t="b">
        <f t="shared" ref="AR843:AT862" si="310">IF(ISERROR(FIND(AR$1,$P843,1)),FALSE,TRUE)</f>
        <v>0</v>
      </c>
      <c r="AS843" s="52" t="b">
        <f t="shared" si="310"/>
        <v>0</v>
      </c>
      <c r="AT843" s="52" t="b">
        <f t="shared" si="310"/>
        <v>0</v>
      </c>
      <c r="AU843" s="52">
        <f t="shared" si="299"/>
        <v>1</v>
      </c>
      <c r="AW843" s="52" t="b">
        <f t="shared" si="300"/>
        <v>0</v>
      </c>
      <c r="AX843" s="52" t="str">
        <f t="shared" si="301"/>
        <v>Unternehmen</v>
      </c>
      <c r="AY843" s="52" t="b">
        <f t="shared" si="302"/>
        <v>0</v>
      </c>
      <c r="AZ843" s="52" t="str">
        <f t="shared" si="303"/>
        <v>10756</v>
      </c>
      <c r="BA843" s="52" t="str">
        <f>VLOOKUP(A843,'BAT Grundtabelle'!A:U,21,0)</f>
        <v>ja</v>
      </c>
      <c r="BB843" s="52" t="str">
        <f t="shared" si="304"/>
        <v>ja</v>
      </c>
      <c r="BC843" s="52" t="str">
        <f t="shared" si="305"/>
        <v>10756</v>
      </c>
      <c r="BD843" s="52" t="str">
        <f t="shared" si="306"/>
        <v>Heilpraktiker</v>
      </c>
      <c r="BE843" s="52" t="str">
        <f t="shared" si="307"/>
        <v>Unternehmen</v>
      </c>
      <c r="BF843" s="52">
        <f t="shared" si="308"/>
        <v>1</v>
      </c>
    </row>
    <row r="844" spans="1:58" ht="29" hidden="1" x14ac:dyDescent="0.35">
      <c r="A844" s="107" t="s">
        <v>3173</v>
      </c>
      <c r="B844" s="75" t="s">
        <v>109</v>
      </c>
      <c r="C844" s="52" t="s">
        <v>3</v>
      </c>
      <c r="D844" s="52" t="s">
        <v>3</v>
      </c>
      <c r="E844" s="52" t="s">
        <v>2</v>
      </c>
      <c r="F844" s="52" t="s">
        <v>2</v>
      </c>
      <c r="G844" s="52" t="s">
        <v>2</v>
      </c>
      <c r="H844" s="52" t="s">
        <v>2</v>
      </c>
      <c r="I844" s="52" t="s">
        <v>2</v>
      </c>
      <c r="J844" s="52" t="s">
        <v>2</v>
      </c>
      <c r="K844" s="52" t="s">
        <v>2</v>
      </c>
      <c r="L844" s="52" t="s">
        <v>3</v>
      </c>
      <c r="M844" s="52" t="s">
        <v>2</v>
      </c>
      <c r="N844" s="52" t="s">
        <v>3</v>
      </c>
      <c r="O844" s="52" t="s">
        <v>2409</v>
      </c>
      <c r="P844" s="52" t="s">
        <v>58</v>
      </c>
      <c r="Q844" s="52" t="str">
        <f t="shared" si="309"/>
        <v>Nein</v>
      </c>
      <c r="R844" s="52" t="str">
        <f t="shared" si="309"/>
        <v>Nein</v>
      </c>
      <c r="S844" s="52" t="str">
        <f t="shared" si="309"/>
        <v>Nein</v>
      </c>
      <c r="T844" s="52" t="str">
        <f t="shared" si="309"/>
        <v>Nein</v>
      </c>
      <c r="U844" s="52" t="str">
        <f t="shared" si="309"/>
        <v>Ja</v>
      </c>
      <c r="V844" s="52" t="str">
        <f t="shared" si="309"/>
        <v>Ja</v>
      </c>
      <c r="W844" s="52" t="str">
        <f t="shared" si="309"/>
        <v>Nein</v>
      </c>
      <c r="X844" s="52" t="str">
        <f t="shared" si="309"/>
        <v>Nein</v>
      </c>
      <c r="Y844" s="52" t="str">
        <f t="shared" si="309"/>
        <v>Nein</v>
      </c>
      <c r="Z844" s="52" t="str">
        <f t="shared" si="309"/>
        <v>Nein</v>
      </c>
      <c r="AA844" s="52" t="str">
        <f t="shared" si="309"/>
        <v>Nein</v>
      </c>
      <c r="AB844" s="52" t="str">
        <f t="shared" si="309"/>
        <v>Nein</v>
      </c>
      <c r="AC844" s="52" t="str">
        <f t="shared" si="309"/>
        <v>Nein</v>
      </c>
      <c r="AD844" s="52" t="str">
        <f t="shared" si="309"/>
        <v>Nein</v>
      </c>
      <c r="AE844" s="52" t="str">
        <f t="shared" si="309"/>
        <v>Nein</v>
      </c>
      <c r="AF844" s="52" t="str">
        <f t="shared" si="309"/>
        <v>Nein</v>
      </c>
      <c r="AG844" s="61" t="str">
        <f>IF(Q844="Ja",VLOOKUP($Q$2,Plausis!A:E,5,0),IF(R844="Ja",VLOOKUP($R$2,Plausis!A:E,5,0),IF(T844="Ja",VLOOKUP($T$2,Plausis!A:E,5,0),IF(U844="Ja",VLOOKUP($U$2,Plausis!A:E,5,0),IF(AA844="Ja",VLOOKUP($AA$2,Plausis!A:E,5,0),IF(AC844="Ja",VLOOKUP($AC$2,Plausis!A:E,5,0),IF(AD844="Ja",VLOOKUP($AD$2,Plausis!A:E,5,0),"")))))))</f>
        <v>Dieser Betrieb kann nur im Komfort-RS ohne ergänzenden Spezial-Straf-RS oder über einen Sondertarif zum SSR versichert werden.</v>
      </c>
      <c r="AH844" s="52" t="str">
        <f>IF(Y844="Ja",VLOOKUP($Y$2,Plausis!A:E,5,0),"")</f>
        <v/>
      </c>
      <c r="AI844" s="52" t="str">
        <f t="shared" si="296"/>
        <v>Nein</v>
      </c>
      <c r="AJ844" s="52" t="str">
        <f>IF(S844="Ja",VLOOKUP($S$2,Plausis!A:E,5,0),IF(V844="Ja",VLOOKUP($V$2,Plausis!A:E,5,0),IF(X844="Ja",VLOOKUP($X$2,Plausis!A:E,5,0),"")))</f>
        <v>Dieser Betrieb kann nur über einen Sondertarif zum SSR versichert werden.</v>
      </c>
      <c r="AL844" s="52" t="s">
        <v>2</v>
      </c>
      <c r="AM844" s="114">
        <v>45531</v>
      </c>
      <c r="AN844" s="52" t="s">
        <v>4467</v>
      </c>
      <c r="AO844" s="52" t="str">
        <f>VLOOKUP(B844,'BAT Grundtabelle'!B:T,19,0)</f>
        <v>ja</v>
      </c>
      <c r="AP844" s="105" t="str">
        <f t="shared" si="297"/>
        <v>10757</v>
      </c>
      <c r="AQ844" s="52" t="str">
        <f t="shared" si="298"/>
        <v>Heim</v>
      </c>
      <c r="AR844" s="52" t="b">
        <f t="shared" si="310"/>
        <v>0</v>
      </c>
      <c r="AS844" s="52" t="b">
        <f t="shared" si="310"/>
        <v>0</v>
      </c>
      <c r="AT844" s="52" t="b">
        <f t="shared" si="310"/>
        <v>0</v>
      </c>
      <c r="AU844" s="52" t="str">
        <f t="shared" si="299"/>
        <v>Eigener Tarif</v>
      </c>
      <c r="AW844" s="52" t="b">
        <f t="shared" si="300"/>
        <v>0</v>
      </c>
      <c r="AX844" s="52" t="str">
        <f t="shared" si="301"/>
        <v>Eigener Tarif</v>
      </c>
      <c r="AY844" s="52" t="b">
        <f t="shared" si="302"/>
        <v>0</v>
      </c>
      <c r="AZ844" s="52" t="str">
        <f t="shared" si="303"/>
        <v>10757</v>
      </c>
      <c r="BA844" s="52" t="str">
        <f>VLOOKUP(A844,'BAT Grundtabelle'!A:U,21,0)</f>
        <v>ja</v>
      </c>
      <c r="BB844" s="52" t="str">
        <f t="shared" si="304"/>
        <v>nein</v>
      </c>
      <c r="BC844" s="52" t="str">
        <f t="shared" si="305"/>
        <v>10757</v>
      </c>
      <c r="BD844" s="52" t="str">
        <f t="shared" si="306"/>
        <v>Heim</v>
      </c>
      <c r="BE844" s="52" t="str">
        <f t="shared" si="307"/>
        <v>Eigener Tarif</v>
      </c>
      <c r="BF844" s="52" t="str">
        <f t="shared" si="308"/>
        <v>Eigener Tarif</v>
      </c>
    </row>
    <row r="845" spans="1:58" hidden="1" x14ac:dyDescent="0.35">
      <c r="A845" s="107" t="s">
        <v>3174</v>
      </c>
      <c r="B845" s="75" t="s">
        <v>494</v>
      </c>
      <c r="C845" s="52" t="s">
        <v>3</v>
      </c>
      <c r="D845" s="52" t="s">
        <v>3</v>
      </c>
      <c r="E845" s="52" t="s">
        <v>2</v>
      </c>
      <c r="F845" s="52" t="s">
        <v>2</v>
      </c>
      <c r="G845" s="52" t="s">
        <v>2</v>
      </c>
      <c r="H845" s="52" t="s">
        <v>2</v>
      </c>
      <c r="I845" s="52" t="s">
        <v>3</v>
      </c>
      <c r="J845" s="52">
        <v>1</v>
      </c>
      <c r="K845" s="52" t="s">
        <v>2</v>
      </c>
      <c r="L845" s="52" t="s">
        <v>2</v>
      </c>
      <c r="M845" s="52" t="s">
        <v>2</v>
      </c>
      <c r="N845" s="52" t="s">
        <v>3</v>
      </c>
      <c r="P845" s="52" t="s">
        <v>4</v>
      </c>
      <c r="Q845" s="52" t="str">
        <f t="shared" si="309"/>
        <v>Nein</v>
      </c>
      <c r="R845" s="52" t="str">
        <f t="shared" si="309"/>
        <v>Nein</v>
      </c>
      <c r="S845" s="52" t="str">
        <f t="shared" si="309"/>
        <v>Nein</v>
      </c>
      <c r="T845" s="52" t="str">
        <f t="shared" si="309"/>
        <v>Nein</v>
      </c>
      <c r="U845" s="52" t="str">
        <f t="shared" si="309"/>
        <v>Nein</v>
      </c>
      <c r="V845" s="52" t="str">
        <f t="shared" si="309"/>
        <v>Nein</v>
      </c>
      <c r="W845" s="52" t="str">
        <f t="shared" si="309"/>
        <v>Nein</v>
      </c>
      <c r="X845" s="52" t="str">
        <f t="shared" si="309"/>
        <v>Nein</v>
      </c>
      <c r="Y845" s="52" t="str">
        <f t="shared" si="309"/>
        <v>Nein</v>
      </c>
      <c r="Z845" s="52" t="str">
        <f t="shared" si="309"/>
        <v>Nein</v>
      </c>
      <c r="AA845" s="52" t="str">
        <f t="shared" si="309"/>
        <v>Nein</v>
      </c>
      <c r="AB845" s="52" t="str">
        <f t="shared" si="309"/>
        <v>Nein</v>
      </c>
      <c r="AC845" s="52" t="str">
        <f t="shared" si="309"/>
        <v>Nein</v>
      </c>
      <c r="AD845" s="52" t="str">
        <f t="shared" si="309"/>
        <v>Nein</v>
      </c>
      <c r="AE845" s="52" t="str">
        <f t="shared" si="309"/>
        <v>Nein</v>
      </c>
      <c r="AF845" s="52" t="str">
        <f t="shared" si="309"/>
        <v>Nein</v>
      </c>
      <c r="AG845" s="61" t="str">
        <f>IF(Q845="Ja",VLOOKUP($Q$2,Plausis!A:E,5,0),IF(R845="Ja",VLOOKUP($R$2,Plausis!A:E,5,0),IF(T845="Ja",VLOOKUP($T$2,Plausis!A:E,5,0),IF(U845="Ja",VLOOKUP($U$2,Plausis!A:E,5,0),IF(AA845="Ja",VLOOKUP($AA$2,Plausis!A:E,5,0),IF(AC845="Ja",VLOOKUP($AC$2,Plausis!A:E,5,0),IF(AD845="Ja",VLOOKUP($AD$2,Plausis!A:E,5,0),"")))))))</f>
        <v/>
      </c>
      <c r="AH845" s="52" t="str">
        <f>IF(Y845="Ja",VLOOKUP($Y$2,Plausis!A:E,5,0),"")</f>
        <v/>
      </c>
      <c r="AI845" s="52" t="str">
        <f t="shared" si="296"/>
        <v>Ja</v>
      </c>
      <c r="AJ845" s="52" t="str">
        <f>IF(S845="Ja",VLOOKUP($S$2,Plausis!A:E,5,0),IF(V845="Ja",VLOOKUP($V$2,Plausis!A:E,5,0),IF(X845="Ja",VLOOKUP($X$2,Plausis!A:E,5,0),"")))</f>
        <v/>
      </c>
      <c r="AL845" s="52" t="s">
        <v>3</v>
      </c>
      <c r="AM845" s="114">
        <v>45531</v>
      </c>
      <c r="AN845" s="52" t="s">
        <v>4467</v>
      </c>
      <c r="AO845" s="52" t="str">
        <f>VLOOKUP(B845,'BAT Grundtabelle'!B:T,19,0)</f>
        <v>ja</v>
      </c>
      <c r="AP845" s="105" t="str">
        <f t="shared" si="297"/>
        <v>10758</v>
      </c>
      <c r="AQ845" s="52" t="str">
        <f t="shared" si="298"/>
        <v>Heim- und Haustextilienhersteller</v>
      </c>
      <c r="AR845" s="52" t="b">
        <f t="shared" si="310"/>
        <v>0</v>
      </c>
      <c r="AS845" s="52" t="b">
        <f t="shared" si="310"/>
        <v>0</v>
      </c>
      <c r="AT845" s="52" t="b">
        <f t="shared" si="310"/>
        <v>0</v>
      </c>
      <c r="AU845" s="52">
        <f t="shared" si="299"/>
        <v>1</v>
      </c>
      <c r="AW845" s="52" t="b">
        <f t="shared" si="300"/>
        <v>0</v>
      </c>
      <c r="AX845" s="52" t="str">
        <f t="shared" si="301"/>
        <v>Unternehmen</v>
      </c>
      <c r="AY845" s="52" t="b">
        <f t="shared" si="302"/>
        <v>0</v>
      </c>
      <c r="AZ845" s="52" t="str">
        <f t="shared" si="303"/>
        <v>10758</v>
      </c>
      <c r="BA845" s="52" t="str">
        <f>VLOOKUP(A845,'BAT Grundtabelle'!A:U,21,0)</f>
        <v>ja</v>
      </c>
      <c r="BB845" s="52" t="str">
        <f t="shared" si="304"/>
        <v>nein</v>
      </c>
      <c r="BC845" s="52" t="str">
        <f t="shared" si="305"/>
        <v>10758</v>
      </c>
      <c r="BD845" s="52" t="str">
        <f t="shared" si="306"/>
        <v>Heim- und Haustextilienhersteller</v>
      </c>
      <c r="BE845" s="52" t="str">
        <f t="shared" si="307"/>
        <v>Unternehmen</v>
      </c>
      <c r="BF845" s="52">
        <f t="shared" si="308"/>
        <v>1</v>
      </c>
    </row>
    <row r="846" spans="1:58" hidden="1" x14ac:dyDescent="0.35">
      <c r="A846" s="107" t="s">
        <v>3175</v>
      </c>
      <c r="B846" s="75" t="s">
        <v>1721</v>
      </c>
      <c r="C846" s="52" t="s">
        <v>3</v>
      </c>
      <c r="D846" s="52" t="s">
        <v>3</v>
      </c>
      <c r="E846" s="52" t="s">
        <v>2</v>
      </c>
      <c r="F846" s="52" t="s">
        <v>2</v>
      </c>
      <c r="G846" s="52" t="s">
        <v>2</v>
      </c>
      <c r="H846" s="52" t="s">
        <v>2</v>
      </c>
      <c r="I846" s="52" t="s">
        <v>3</v>
      </c>
      <c r="J846" s="52">
        <v>1</v>
      </c>
      <c r="K846" s="52" t="s">
        <v>2</v>
      </c>
      <c r="L846" s="52" t="s">
        <v>2</v>
      </c>
      <c r="M846" s="52" t="s">
        <v>2</v>
      </c>
      <c r="N846" s="52" t="s">
        <v>3</v>
      </c>
      <c r="P846" s="52" t="s">
        <v>4</v>
      </c>
      <c r="Q846" s="52" t="str">
        <f t="shared" si="309"/>
        <v>Nein</v>
      </c>
      <c r="R846" s="52" t="str">
        <f t="shared" si="309"/>
        <v>Nein</v>
      </c>
      <c r="S846" s="52" t="str">
        <f t="shared" si="309"/>
        <v>Nein</v>
      </c>
      <c r="T846" s="52" t="str">
        <f t="shared" si="309"/>
        <v>Nein</v>
      </c>
      <c r="U846" s="52" t="str">
        <f t="shared" si="309"/>
        <v>Nein</v>
      </c>
      <c r="V846" s="52" t="str">
        <f t="shared" si="309"/>
        <v>Nein</v>
      </c>
      <c r="W846" s="52" t="str">
        <f t="shared" si="309"/>
        <v>Nein</v>
      </c>
      <c r="X846" s="52" t="str">
        <f t="shared" si="309"/>
        <v>Nein</v>
      </c>
      <c r="Y846" s="52" t="str">
        <f t="shared" si="309"/>
        <v>Nein</v>
      </c>
      <c r="Z846" s="52" t="str">
        <f t="shared" si="309"/>
        <v>Nein</v>
      </c>
      <c r="AA846" s="52" t="str">
        <f t="shared" si="309"/>
        <v>Nein</v>
      </c>
      <c r="AB846" s="52" t="str">
        <f t="shared" si="309"/>
        <v>Nein</v>
      </c>
      <c r="AC846" s="52" t="str">
        <f t="shared" si="309"/>
        <v>Nein</v>
      </c>
      <c r="AD846" s="52" t="str">
        <f t="shared" si="309"/>
        <v>Nein</v>
      </c>
      <c r="AE846" s="52" t="str">
        <f t="shared" si="309"/>
        <v>Nein</v>
      </c>
      <c r="AF846" s="52" t="str">
        <f t="shared" si="309"/>
        <v>Nein</v>
      </c>
      <c r="AG846" s="61" t="str">
        <f>IF(Q846="Ja",VLOOKUP($Q$2,Plausis!A:E,5,0),IF(R846="Ja",VLOOKUP($R$2,Plausis!A:E,5,0),IF(T846="Ja",VLOOKUP($T$2,Plausis!A:E,5,0),IF(U846="Ja",VLOOKUP($U$2,Plausis!A:E,5,0),IF(AA846="Ja",VLOOKUP($AA$2,Plausis!A:E,5,0),IF(AC846="Ja",VLOOKUP($AC$2,Plausis!A:E,5,0),IF(AD846="Ja",VLOOKUP($AD$2,Plausis!A:E,5,0),"")))))))</f>
        <v/>
      </c>
      <c r="AH846" s="52" t="str">
        <f>IF(Y846="Ja",VLOOKUP($Y$2,Plausis!A:E,5,0),"")</f>
        <v/>
      </c>
      <c r="AI846" s="52" t="str">
        <f t="shared" si="296"/>
        <v>Ja</v>
      </c>
      <c r="AJ846" s="52" t="str">
        <f>IF(S846="Ja",VLOOKUP($S$2,Plausis!A:E,5,0),IF(V846="Ja",VLOOKUP($V$2,Plausis!A:E,5,0),IF(X846="Ja",VLOOKUP($X$2,Plausis!A:E,5,0),"")))</f>
        <v/>
      </c>
      <c r="AL846" s="52" t="s">
        <v>2</v>
      </c>
      <c r="AM846" s="114">
        <v>45531</v>
      </c>
      <c r="AN846" s="52" t="s">
        <v>4467</v>
      </c>
      <c r="AO846" s="52" t="str">
        <f>VLOOKUP(B846,'BAT Grundtabelle'!B:T,19,0)</f>
        <v>ja</v>
      </c>
      <c r="AP846" s="105" t="str">
        <f t="shared" si="297"/>
        <v>10759</v>
      </c>
      <c r="AQ846" s="52" t="str">
        <f t="shared" si="298"/>
        <v>Heimatmuseum</v>
      </c>
      <c r="AR846" s="52" t="b">
        <f t="shared" si="310"/>
        <v>0</v>
      </c>
      <c r="AS846" s="52" t="b">
        <f t="shared" si="310"/>
        <v>0</v>
      </c>
      <c r="AT846" s="52" t="b">
        <f t="shared" si="310"/>
        <v>0</v>
      </c>
      <c r="AU846" s="52">
        <f t="shared" si="299"/>
        <v>1</v>
      </c>
      <c r="AW846" s="52" t="b">
        <f t="shared" si="300"/>
        <v>0</v>
      </c>
      <c r="AX846" s="52" t="str">
        <f t="shared" si="301"/>
        <v>Unternehmen</v>
      </c>
      <c r="AY846" s="52" t="b">
        <f t="shared" si="302"/>
        <v>0</v>
      </c>
      <c r="AZ846" s="52" t="str">
        <f t="shared" si="303"/>
        <v>10759</v>
      </c>
      <c r="BA846" s="52" t="str">
        <f>VLOOKUP(A846,'BAT Grundtabelle'!A:U,21,0)</f>
        <v>ja</v>
      </c>
      <c r="BB846" s="52" t="str">
        <f t="shared" si="304"/>
        <v>nein</v>
      </c>
      <c r="BC846" s="52" t="str">
        <f t="shared" si="305"/>
        <v>10759</v>
      </c>
      <c r="BD846" s="52" t="str">
        <f t="shared" si="306"/>
        <v>Heimatmuseum</v>
      </c>
      <c r="BE846" s="52" t="str">
        <f t="shared" si="307"/>
        <v>Unternehmen</v>
      </c>
      <c r="BF846" s="52">
        <f t="shared" si="308"/>
        <v>1</v>
      </c>
    </row>
    <row r="847" spans="1:58" hidden="1" x14ac:dyDescent="0.35">
      <c r="A847" s="107" t="s">
        <v>3176</v>
      </c>
      <c r="B847" s="75" t="s">
        <v>1811</v>
      </c>
      <c r="C847" s="52" t="s">
        <v>2</v>
      </c>
      <c r="D847" s="52" t="s">
        <v>2</v>
      </c>
      <c r="E847" s="52" t="s">
        <v>2</v>
      </c>
      <c r="F847" s="52" t="s">
        <v>2</v>
      </c>
      <c r="G847" s="52" t="s">
        <v>2</v>
      </c>
      <c r="H847" s="52" t="s">
        <v>3</v>
      </c>
      <c r="I847" s="52" t="s">
        <v>2</v>
      </c>
      <c r="J847" s="52" t="s">
        <v>2</v>
      </c>
      <c r="K847" s="52" t="s">
        <v>2</v>
      </c>
      <c r="L847" s="52" t="s">
        <v>2</v>
      </c>
      <c r="M847" s="52" t="s">
        <v>2</v>
      </c>
      <c r="N847" s="52" t="s">
        <v>2</v>
      </c>
      <c r="O847" s="52" t="s">
        <v>2411</v>
      </c>
      <c r="P847" s="52" t="s">
        <v>59</v>
      </c>
      <c r="Q847" s="52" t="str">
        <f t="shared" si="309"/>
        <v>Nein</v>
      </c>
      <c r="R847" s="52" t="str">
        <f t="shared" si="309"/>
        <v>Nein</v>
      </c>
      <c r="S847" s="52" t="str">
        <f t="shared" si="309"/>
        <v>Nein</v>
      </c>
      <c r="T847" s="52" t="str">
        <f t="shared" si="309"/>
        <v>Nein</v>
      </c>
      <c r="U847" s="52" t="str">
        <f t="shared" si="309"/>
        <v>Nein</v>
      </c>
      <c r="V847" s="52" t="str">
        <f t="shared" si="309"/>
        <v>Nein</v>
      </c>
      <c r="W847" s="52" t="str">
        <f t="shared" si="309"/>
        <v>Nein</v>
      </c>
      <c r="X847" s="52" t="str">
        <f t="shared" si="309"/>
        <v>Nein</v>
      </c>
      <c r="Y847" s="52" t="str">
        <f t="shared" si="309"/>
        <v>Nein</v>
      </c>
      <c r="Z847" s="52" t="str">
        <f t="shared" si="309"/>
        <v>Nein</v>
      </c>
      <c r="AA847" s="52" t="str">
        <f t="shared" si="309"/>
        <v>Nein</v>
      </c>
      <c r="AB847" s="52" t="str">
        <f t="shared" si="309"/>
        <v>Nein</v>
      </c>
      <c r="AC847" s="52" t="str">
        <f t="shared" si="309"/>
        <v>Nein</v>
      </c>
      <c r="AD847" s="52" t="str">
        <f t="shared" si="309"/>
        <v>Nein</v>
      </c>
      <c r="AE847" s="52" t="str">
        <f t="shared" si="309"/>
        <v>Nein</v>
      </c>
      <c r="AF847" s="52" t="str">
        <f t="shared" si="309"/>
        <v>Nein</v>
      </c>
      <c r="AG847" s="61" t="str">
        <f>IF(Q847="Ja",VLOOKUP($Q$2,Plausis!A:E,5,0),IF(R847="Ja",VLOOKUP($R$2,Plausis!A:E,5,0),IF(T847="Ja",VLOOKUP($T$2,Plausis!A:E,5,0),IF(U847="Ja",VLOOKUP($U$2,Plausis!A:E,5,0),IF(AA847="Ja",VLOOKUP($AA$2,Plausis!A:E,5,0),IF(AC847="Ja",VLOOKUP($AC$2,Plausis!A:E,5,0),IF(AD847="Ja",VLOOKUP($AD$2,Plausis!A:E,5,0),"")))))))</f>
        <v/>
      </c>
      <c r="AH847" s="52" t="str">
        <f>IF(Y847="Ja",VLOOKUP($Y$2,Plausis!A:E,5,0),"")</f>
        <v/>
      </c>
      <c r="AI847" s="52" t="str">
        <f t="shared" si="296"/>
        <v>Nein</v>
      </c>
      <c r="AJ847" s="52" t="str">
        <f>IF(S847="Ja",VLOOKUP($S$2,Plausis!A:E,5,0),IF(V847="Ja",VLOOKUP($V$2,Plausis!A:E,5,0),IF(X847="Ja",VLOOKUP($X$2,Plausis!A:E,5,0),"")))</f>
        <v/>
      </c>
      <c r="AL847" s="52" t="s">
        <v>2</v>
      </c>
      <c r="AM847" s="114">
        <v>45531</v>
      </c>
      <c r="AN847" s="52" t="s">
        <v>4467</v>
      </c>
      <c r="AO847" s="52" t="str">
        <f>VLOOKUP(B847,'BAT Grundtabelle'!B:T,19,0)</f>
        <v>ja</v>
      </c>
      <c r="AP847" s="105" t="str">
        <f t="shared" si="297"/>
        <v>10760</v>
      </c>
      <c r="AQ847" s="52" t="str">
        <f t="shared" si="298"/>
        <v>Heimatverein</v>
      </c>
      <c r="AR847" s="52" t="b">
        <f t="shared" si="310"/>
        <v>0</v>
      </c>
      <c r="AS847" s="52" t="b">
        <f t="shared" si="310"/>
        <v>0</v>
      </c>
      <c r="AT847" s="52" t="b">
        <f t="shared" si="310"/>
        <v>0</v>
      </c>
      <c r="AU847" s="52" t="str">
        <f t="shared" si="299"/>
        <v>Eigener Tarif</v>
      </c>
      <c r="AW847" s="52" t="b">
        <f t="shared" si="300"/>
        <v>0</v>
      </c>
      <c r="AX847" s="52" t="str">
        <f t="shared" si="301"/>
        <v>Eigener Tarif</v>
      </c>
      <c r="AY847" s="52" t="b">
        <f t="shared" si="302"/>
        <v>0</v>
      </c>
      <c r="AZ847" s="52" t="str">
        <f t="shared" si="303"/>
        <v>10760</v>
      </c>
      <c r="BA847" s="52" t="str">
        <f>VLOOKUP(A847,'BAT Grundtabelle'!A:U,21,0)</f>
        <v>nein</v>
      </c>
      <c r="BB847" s="52" t="str">
        <f t="shared" si="304"/>
        <v>nein</v>
      </c>
      <c r="BC847" s="52" t="str">
        <f t="shared" si="305"/>
        <v>10760</v>
      </c>
      <c r="BD847" s="52" t="str">
        <f t="shared" si="306"/>
        <v>Heimatverein</v>
      </c>
      <c r="BE847" s="52" t="str">
        <f t="shared" si="307"/>
        <v>Eigener Tarif</v>
      </c>
      <c r="BF847" s="52" t="str">
        <f t="shared" si="308"/>
        <v>Eigener Tarif</v>
      </c>
    </row>
    <row r="848" spans="1:58" hidden="1" x14ac:dyDescent="0.35">
      <c r="A848" s="107" t="s">
        <v>3177</v>
      </c>
      <c r="B848" s="75" t="s">
        <v>1519</v>
      </c>
      <c r="C848" s="52" t="s">
        <v>3</v>
      </c>
      <c r="D848" s="52" t="s">
        <v>3</v>
      </c>
      <c r="E848" s="52" t="s">
        <v>2</v>
      </c>
      <c r="F848" s="52" t="s">
        <v>2</v>
      </c>
      <c r="G848" s="52" t="s">
        <v>2</v>
      </c>
      <c r="H848" s="52" t="s">
        <v>2</v>
      </c>
      <c r="I848" s="52" t="s">
        <v>3</v>
      </c>
      <c r="J848" s="52">
        <v>1</v>
      </c>
      <c r="K848" s="52" t="s">
        <v>2</v>
      </c>
      <c r="L848" s="52" t="s">
        <v>2</v>
      </c>
      <c r="M848" s="52" t="s">
        <v>2</v>
      </c>
      <c r="N848" s="52" t="s">
        <v>3</v>
      </c>
      <c r="P848" s="52" t="s">
        <v>4</v>
      </c>
      <c r="Q848" s="52" t="str">
        <f t="shared" si="309"/>
        <v>Nein</v>
      </c>
      <c r="R848" s="52" t="str">
        <f t="shared" si="309"/>
        <v>Nein</v>
      </c>
      <c r="S848" s="52" t="str">
        <f t="shared" si="309"/>
        <v>Nein</v>
      </c>
      <c r="T848" s="52" t="str">
        <f t="shared" si="309"/>
        <v>Nein</v>
      </c>
      <c r="U848" s="52" t="str">
        <f t="shared" si="309"/>
        <v>Nein</v>
      </c>
      <c r="V848" s="52" t="str">
        <f t="shared" si="309"/>
        <v>Nein</v>
      </c>
      <c r="W848" s="52" t="str">
        <f t="shared" si="309"/>
        <v>Nein</v>
      </c>
      <c r="X848" s="52" t="str">
        <f t="shared" si="309"/>
        <v>Nein</v>
      </c>
      <c r="Y848" s="52" t="str">
        <f t="shared" si="309"/>
        <v>Nein</v>
      </c>
      <c r="Z848" s="52" t="str">
        <f t="shared" si="309"/>
        <v>Nein</v>
      </c>
      <c r="AA848" s="52" t="str">
        <f t="shared" si="309"/>
        <v>Nein</v>
      </c>
      <c r="AB848" s="52" t="str">
        <f t="shared" si="309"/>
        <v>Nein</v>
      </c>
      <c r="AC848" s="52" t="str">
        <f t="shared" si="309"/>
        <v>Nein</v>
      </c>
      <c r="AD848" s="52" t="str">
        <f t="shared" si="309"/>
        <v>Nein</v>
      </c>
      <c r="AE848" s="52" t="str">
        <f t="shared" si="309"/>
        <v>Nein</v>
      </c>
      <c r="AF848" s="52" t="str">
        <f t="shared" si="309"/>
        <v>Nein</v>
      </c>
      <c r="AG848" s="61" t="str">
        <f>IF(Q848="Ja",VLOOKUP($Q$2,Plausis!A:E,5,0),IF(R848="Ja",VLOOKUP($R$2,Plausis!A:E,5,0),IF(T848="Ja",VLOOKUP($T$2,Plausis!A:E,5,0),IF(U848="Ja",VLOOKUP($U$2,Plausis!A:E,5,0),IF(AA848="Ja",VLOOKUP($AA$2,Plausis!A:E,5,0),IF(AC848="Ja",VLOOKUP($AC$2,Plausis!A:E,5,0),IF(AD848="Ja",VLOOKUP($AD$2,Plausis!A:E,5,0),"")))))))</f>
        <v/>
      </c>
      <c r="AH848" s="52" t="str">
        <f>IF(Y848="Ja",VLOOKUP($Y$2,Plausis!A:E,5,0),"")</f>
        <v/>
      </c>
      <c r="AI848" s="52" t="str">
        <f t="shared" si="296"/>
        <v>Ja</v>
      </c>
      <c r="AJ848" s="52" t="str">
        <f>IF(S848="Ja",VLOOKUP($S$2,Plausis!A:E,5,0),IF(V848="Ja",VLOOKUP($V$2,Plausis!A:E,5,0),IF(X848="Ja",VLOOKUP($X$2,Plausis!A:E,5,0),"")))</f>
        <v/>
      </c>
      <c r="AL848" s="52" t="s">
        <v>3</v>
      </c>
      <c r="AM848" s="114">
        <v>45531</v>
      </c>
      <c r="AN848" s="52" t="s">
        <v>4467</v>
      </c>
      <c r="AO848" s="52" t="str">
        <f>VLOOKUP(B848,'BAT Grundtabelle'!B:T,19,0)</f>
        <v>ja</v>
      </c>
      <c r="AP848" s="105" t="str">
        <f t="shared" si="297"/>
        <v>10761</v>
      </c>
      <c r="AQ848" s="52" t="str">
        <f t="shared" si="298"/>
        <v>Heimtextilieneinzelhandel</v>
      </c>
      <c r="AR848" s="52" t="b">
        <f t="shared" si="310"/>
        <v>0</v>
      </c>
      <c r="AS848" s="52" t="b">
        <f t="shared" si="310"/>
        <v>0</v>
      </c>
      <c r="AT848" s="52" t="b">
        <f t="shared" si="310"/>
        <v>0</v>
      </c>
      <c r="AU848" s="52">
        <f t="shared" si="299"/>
        <v>1</v>
      </c>
      <c r="AW848" s="52" t="b">
        <f t="shared" si="300"/>
        <v>0</v>
      </c>
      <c r="AX848" s="52" t="str">
        <f t="shared" si="301"/>
        <v>Unternehmen</v>
      </c>
      <c r="AY848" s="52" t="b">
        <f t="shared" si="302"/>
        <v>0</v>
      </c>
      <c r="AZ848" s="52" t="str">
        <f t="shared" si="303"/>
        <v>10761</v>
      </c>
      <c r="BA848" s="52" t="str">
        <f>VLOOKUP(A848,'BAT Grundtabelle'!A:U,21,0)</f>
        <v>ja</v>
      </c>
      <c r="BB848" s="52" t="str">
        <f t="shared" si="304"/>
        <v>nein</v>
      </c>
      <c r="BC848" s="52" t="str">
        <f t="shared" si="305"/>
        <v>10761</v>
      </c>
      <c r="BD848" s="52" t="str">
        <f t="shared" si="306"/>
        <v>Heimtextilieneinzelhandel</v>
      </c>
      <c r="BE848" s="52" t="str">
        <f t="shared" si="307"/>
        <v>Unternehmen</v>
      </c>
      <c r="BF848" s="52">
        <f t="shared" si="308"/>
        <v>1</v>
      </c>
    </row>
    <row r="849" spans="1:58" hidden="1" x14ac:dyDescent="0.35">
      <c r="A849" s="107" t="s">
        <v>2074</v>
      </c>
      <c r="B849" s="75" t="s">
        <v>2073</v>
      </c>
      <c r="C849" s="52" t="s">
        <v>3</v>
      </c>
      <c r="D849" s="52" t="s">
        <v>3</v>
      </c>
      <c r="E849" s="52" t="s">
        <v>2</v>
      </c>
      <c r="F849" s="52" t="s">
        <v>2</v>
      </c>
      <c r="G849" s="52" t="s">
        <v>2</v>
      </c>
      <c r="H849" s="52" t="s">
        <v>2</v>
      </c>
      <c r="I849" s="52" t="s">
        <v>3</v>
      </c>
      <c r="J849" s="52">
        <v>1</v>
      </c>
      <c r="K849" s="52" t="s">
        <v>2</v>
      </c>
      <c r="L849" s="52" t="s">
        <v>2</v>
      </c>
      <c r="M849" s="52" t="s">
        <v>2</v>
      </c>
      <c r="N849" s="52" t="s">
        <v>3</v>
      </c>
      <c r="P849" s="52" t="s">
        <v>4</v>
      </c>
      <c r="Q849" s="52" t="str">
        <f t="shared" si="309"/>
        <v>Nein</v>
      </c>
      <c r="R849" s="52" t="str">
        <f t="shared" si="309"/>
        <v>Nein</v>
      </c>
      <c r="S849" s="52" t="str">
        <f t="shared" si="309"/>
        <v>Nein</v>
      </c>
      <c r="T849" s="52" t="str">
        <f t="shared" si="309"/>
        <v>Nein</v>
      </c>
      <c r="U849" s="52" t="str">
        <f t="shared" si="309"/>
        <v>Nein</v>
      </c>
      <c r="V849" s="52" t="str">
        <f t="shared" si="309"/>
        <v>Nein</v>
      </c>
      <c r="W849" s="52" t="str">
        <f t="shared" si="309"/>
        <v>Nein</v>
      </c>
      <c r="X849" s="52" t="str">
        <f t="shared" si="309"/>
        <v>Nein</v>
      </c>
      <c r="Y849" s="52" t="str">
        <f t="shared" si="309"/>
        <v>Nein</v>
      </c>
      <c r="Z849" s="52" t="str">
        <f t="shared" si="309"/>
        <v>Nein</v>
      </c>
      <c r="AA849" s="52" t="str">
        <f t="shared" si="309"/>
        <v>Nein</v>
      </c>
      <c r="AB849" s="52" t="str">
        <f t="shared" si="309"/>
        <v>Nein</v>
      </c>
      <c r="AC849" s="52" t="str">
        <f t="shared" si="309"/>
        <v>Nein</v>
      </c>
      <c r="AD849" s="52" t="str">
        <f t="shared" si="309"/>
        <v>Nein</v>
      </c>
      <c r="AE849" s="52" t="str">
        <f t="shared" si="309"/>
        <v>Nein</v>
      </c>
      <c r="AF849" s="52" t="str">
        <f t="shared" si="309"/>
        <v>Nein</v>
      </c>
      <c r="AG849" s="61" t="str">
        <f>IF(Q849="Ja",VLOOKUP($Q$2,Plausis!A:E,5,0),IF(R849="Ja",VLOOKUP($R$2,Plausis!A:E,5,0),IF(T849="Ja",VLOOKUP($T$2,Plausis!A:E,5,0),IF(U849="Ja",VLOOKUP($U$2,Plausis!A:E,5,0),IF(AA849="Ja",VLOOKUP($AA$2,Plausis!A:E,5,0),IF(AC849="Ja",VLOOKUP($AC$2,Plausis!A:E,5,0),IF(AD849="Ja",VLOOKUP($AD$2,Plausis!A:E,5,0),"")))))))</f>
        <v/>
      </c>
      <c r="AH849" s="52" t="str">
        <f>IF(Y849="Ja",VLOOKUP($Y$2,Plausis!A:E,5,0),"")</f>
        <v/>
      </c>
      <c r="AI849" s="52" t="str">
        <f t="shared" si="296"/>
        <v>Ja</v>
      </c>
      <c r="AJ849" s="52" t="str">
        <f>IF(S849="Ja",VLOOKUP($S$2,Plausis!A:E,5,0),IF(V849="Ja",VLOOKUP($V$2,Plausis!A:E,5,0),IF(X849="Ja",VLOOKUP($X$2,Plausis!A:E,5,0),"")))</f>
        <v/>
      </c>
      <c r="AL849" s="52" t="s">
        <v>3</v>
      </c>
      <c r="AM849" s="114">
        <v>45531</v>
      </c>
      <c r="AN849" s="52" t="s">
        <v>4467</v>
      </c>
      <c r="AO849" s="52" t="str">
        <f>VLOOKUP(B849,'BAT Grundtabelle'!B:T,19,0)</f>
        <v>ja</v>
      </c>
      <c r="AP849" s="105" t="str">
        <f t="shared" si="297"/>
        <v>6024</v>
      </c>
      <c r="AQ849" s="52" t="str">
        <f t="shared" si="298"/>
        <v>Heißmangelbetrieb</v>
      </c>
      <c r="AR849" s="52" t="b">
        <f t="shared" si="310"/>
        <v>0</v>
      </c>
      <c r="AS849" s="52" t="b">
        <f t="shared" si="310"/>
        <v>0</v>
      </c>
      <c r="AT849" s="52" t="b">
        <f t="shared" si="310"/>
        <v>0</v>
      </c>
      <c r="AU849" s="52">
        <f t="shared" si="299"/>
        <v>1</v>
      </c>
      <c r="AW849" s="52" t="b">
        <f t="shared" si="300"/>
        <v>0</v>
      </c>
      <c r="AX849" s="52" t="str">
        <f t="shared" si="301"/>
        <v>Unternehmen</v>
      </c>
      <c r="AY849" s="52" t="b">
        <f t="shared" si="302"/>
        <v>0</v>
      </c>
      <c r="AZ849" s="52" t="str">
        <f t="shared" si="303"/>
        <v>6024</v>
      </c>
      <c r="BA849" s="52" t="str">
        <f>VLOOKUP(A849,'BAT Grundtabelle'!A:U,21,0)</f>
        <v>ja</v>
      </c>
      <c r="BB849" s="52" t="str">
        <f t="shared" si="304"/>
        <v>nein</v>
      </c>
      <c r="BC849" s="52" t="str">
        <f t="shared" si="305"/>
        <v>6024</v>
      </c>
      <c r="BD849" s="52" t="str">
        <f t="shared" si="306"/>
        <v>Heißmangelbetrieb</v>
      </c>
      <c r="BE849" s="52" t="str">
        <f t="shared" si="307"/>
        <v>Unternehmen</v>
      </c>
      <c r="BF849" s="52">
        <f t="shared" si="308"/>
        <v>1</v>
      </c>
    </row>
    <row r="850" spans="1:58" hidden="1" x14ac:dyDescent="0.35">
      <c r="A850" s="107" t="s">
        <v>3178</v>
      </c>
      <c r="B850" s="75" t="s">
        <v>230</v>
      </c>
      <c r="C850" s="52" t="s">
        <v>3</v>
      </c>
      <c r="D850" s="52" t="s">
        <v>3</v>
      </c>
      <c r="E850" s="52" t="s">
        <v>2</v>
      </c>
      <c r="F850" s="52" t="s">
        <v>2</v>
      </c>
      <c r="G850" s="52" t="s">
        <v>2</v>
      </c>
      <c r="H850" s="52" t="s">
        <v>2</v>
      </c>
      <c r="I850" s="52" t="s">
        <v>3</v>
      </c>
      <c r="J850" s="52">
        <v>1</v>
      </c>
      <c r="K850" s="52" t="s">
        <v>2</v>
      </c>
      <c r="L850" s="52" t="s">
        <v>2</v>
      </c>
      <c r="M850" s="52" t="s">
        <v>2</v>
      </c>
      <c r="N850" s="52" t="s">
        <v>3</v>
      </c>
      <c r="P850" s="52" t="s">
        <v>4</v>
      </c>
      <c r="Q850" s="52" t="str">
        <f t="shared" si="309"/>
        <v>Nein</v>
      </c>
      <c r="R850" s="52" t="str">
        <f t="shared" si="309"/>
        <v>Nein</v>
      </c>
      <c r="S850" s="52" t="str">
        <f t="shared" si="309"/>
        <v>Nein</v>
      </c>
      <c r="T850" s="52" t="str">
        <f t="shared" si="309"/>
        <v>Nein</v>
      </c>
      <c r="U850" s="52" t="str">
        <f t="shared" si="309"/>
        <v>Nein</v>
      </c>
      <c r="V850" s="52" t="str">
        <f t="shared" si="309"/>
        <v>Nein</v>
      </c>
      <c r="W850" s="52" t="str">
        <f t="shared" si="309"/>
        <v>Nein</v>
      </c>
      <c r="X850" s="52" t="str">
        <f t="shared" si="309"/>
        <v>Nein</v>
      </c>
      <c r="Y850" s="52" t="str">
        <f t="shared" si="309"/>
        <v>Nein</v>
      </c>
      <c r="Z850" s="52" t="str">
        <f t="shared" si="309"/>
        <v>Nein</v>
      </c>
      <c r="AA850" s="52" t="str">
        <f t="shared" si="309"/>
        <v>Nein</v>
      </c>
      <c r="AB850" s="52" t="str">
        <f t="shared" si="309"/>
        <v>Nein</v>
      </c>
      <c r="AC850" s="52" t="str">
        <f t="shared" si="309"/>
        <v>Nein</v>
      </c>
      <c r="AD850" s="52" t="str">
        <f t="shared" si="309"/>
        <v>Nein</v>
      </c>
      <c r="AE850" s="52" t="str">
        <f t="shared" si="309"/>
        <v>Nein</v>
      </c>
      <c r="AF850" s="52" t="str">
        <f t="shared" si="309"/>
        <v>Nein</v>
      </c>
      <c r="AG850" s="61" t="str">
        <f>IF(Q850="Ja",VLOOKUP($Q$2,Plausis!A:E,5,0),IF(R850="Ja",VLOOKUP($R$2,Plausis!A:E,5,0),IF(T850="Ja",VLOOKUP($T$2,Plausis!A:E,5,0),IF(U850="Ja",VLOOKUP($U$2,Plausis!A:E,5,0),IF(AA850="Ja",VLOOKUP($AA$2,Plausis!A:E,5,0),IF(AC850="Ja",VLOOKUP($AC$2,Plausis!A:E,5,0),IF(AD850="Ja",VLOOKUP($AD$2,Plausis!A:E,5,0),"")))))))</f>
        <v/>
      </c>
      <c r="AH850" s="52" t="str">
        <f>IF(Y850="Ja",VLOOKUP($Y$2,Plausis!A:E,5,0),"")</f>
        <v/>
      </c>
      <c r="AI850" s="52" t="str">
        <f t="shared" si="296"/>
        <v>Ja</v>
      </c>
      <c r="AJ850" s="52" t="str">
        <f>IF(S850="Ja",VLOOKUP($S$2,Plausis!A:E,5,0),IF(V850="Ja",VLOOKUP($V$2,Plausis!A:E,5,0),IF(X850="Ja",VLOOKUP($X$2,Plausis!A:E,5,0),"")))</f>
        <v/>
      </c>
      <c r="AL850" s="52" t="s">
        <v>2</v>
      </c>
      <c r="AM850" s="114">
        <v>45531</v>
      </c>
      <c r="AN850" s="52" t="s">
        <v>4467</v>
      </c>
      <c r="AO850" s="52" t="str">
        <f>VLOOKUP(B850,'BAT Grundtabelle'!B:T,19,0)</f>
        <v>ja</v>
      </c>
      <c r="AP850" s="105" t="str">
        <f t="shared" si="297"/>
        <v>10762</v>
      </c>
      <c r="AQ850" s="52" t="str">
        <f t="shared" si="298"/>
        <v>Heizkostenableser</v>
      </c>
      <c r="AR850" s="52" t="b">
        <f t="shared" si="310"/>
        <v>0</v>
      </c>
      <c r="AS850" s="52" t="b">
        <f t="shared" si="310"/>
        <v>0</v>
      </c>
      <c r="AT850" s="52" t="b">
        <f t="shared" si="310"/>
        <v>0</v>
      </c>
      <c r="AU850" s="52">
        <f t="shared" si="299"/>
        <v>1</v>
      </c>
      <c r="AW850" s="52" t="b">
        <f t="shared" si="300"/>
        <v>0</v>
      </c>
      <c r="AX850" s="52" t="str">
        <f t="shared" si="301"/>
        <v>Unternehmen</v>
      </c>
      <c r="AY850" s="52" t="b">
        <f t="shared" si="302"/>
        <v>0</v>
      </c>
      <c r="AZ850" s="52" t="str">
        <f t="shared" si="303"/>
        <v>10762</v>
      </c>
      <c r="BA850" s="52" t="str">
        <f>VLOOKUP(A850,'BAT Grundtabelle'!A:U,21,0)</f>
        <v>ja</v>
      </c>
      <c r="BB850" s="52" t="str">
        <f t="shared" si="304"/>
        <v>nein</v>
      </c>
      <c r="BC850" s="52" t="str">
        <f t="shared" si="305"/>
        <v>10762</v>
      </c>
      <c r="BD850" s="52" t="str">
        <f t="shared" si="306"/>
        <v>Heizkostenableser</v>
      </c>
      <c r="BE850" s="52" t="str">
        <f t="shared" si="307"/>
        <v>Unternehmen</v>
      </c>
      <c r="BF850" s="52">
        <f t="shared" si="308"/>
        <v>1</v>
      </c>
    </row>
    <row r="851" spans="1:58" hidden="1" x14ac:dyDescent="0.35">
      <c r="A851" s="107" t="s">
        <v>3179</v>
      </c>
      <c r="B851" s="75" t="s">
        <v>1269</v>
      </c>
      <c r="C851" s="52" t="s">
        <v>3</v>
      </c>
      <c r="D851" s="52" t="s">
        <v>3</v>
      </c>
      <c r="E851" s="52" t="s">
        <v>2</v>
      </c>
      <c r="F851" s="52" t="s">
        <v>2</v>
      </c>
      <c r="G851" s="52" t="s">
        <v>2</v>
      </c>
      <c r="H851" s="52" t="s">
        <v>2</v>
      </c>
      <c r="I851" s="52" t="s">
        <v>3</v>
      </c>
      <c r="J851" s="52">
        <v>3</v>
      </c>
      <c r="K851" s="52" t="s">
        <v>2</v>
      </c>
      <c r="L851" s="52" t="s">
        <v>2</v>
      </c>
      <c r="M851" s="52" t="s">
        <v>2</v>
      </c>
      <c r="N851" s="52" t="s">
        <v>3</v>
      </c>
      <c r="P851" s="52" t="s">
        <v>4</v>
      </c>
      <c r="Q851" s="52" t="str">
        <f t="shared" si="309"/>
        <v>Nein</v>
      </c>
      <c r="R851" s="52" t="str">
        <f t="shared" si="309"/>
        <v>Nein</v>
      </c>
      <c r="S851" s="52" t="str">
        <f t="shared" si="309"/>
        <v>Nein</v>
      </c>
      <c r="T851" s="52" t="str">
        <f t="shared" si="309"/>
        <v>Nein</v>
      </c>
      <c r="U851" s="52" t="str">
        <f t="shared" si="309"/>
        <v>Nein</v>
      </c>
      <c r="V851" s="52" t="str">
        <f t="shared" si="309"/>
        <v>Nein</v>
      </c>
      <c r="W851" s="52" t="str">
        <f t="shared" si="309"/>
        <v>Nein</v>
      </c>
      <c r="X851" s="52" t="str">
        <f t="shared" si="309"/>
        <v>Nein</v>
      </c>
      <c r="Y851" s="52" t="str">
        <f t="shared" si="309"/>
        <v>Nein</v>
      </c>
      <c r="Z851" s="52" t="str">
        <f t="shared" si="309"/>
        <v>Nein</v>
      </c>
      <c r="AA851" s="52" t="str">
        <f t="shared" si="309"/>
        <v>Nein</v>
      </c>
      <c r="AB851" s="52" t="str">
        <f t="shared" si="309"/>
        <v>Nein</v>
      </c>
      <c r="AC851" s="52" t="str">
        <f t="shared" si="309"/>
        <v>Nein</v>
      </c>
      <c r="AD851" s="52" t="str">
        <f t="shared" si="309"/>
        <v>Nein</v>
      </c>
      <c r="AE851" s="52" t="str">
        <f t="shared" si="309"/>
        <v>Nein</v>
      </c>
      <c r="AF851" s="52" t="str">
        <f t="shared" si="309"/>
        <v>Nein</v>
      </c>
      <c r="AG851" s="61" t="str">
        <f>IF(Q851="Ja",VLOOKUP($Q$2,Plausis!A:E,5,0),IF(R851="Ja",VLOOKUP($R$2,Plausis!A:E,5,0),IF(T851="Ja",VLOOKUP($T$2,Plausis!A:E,5,0),IF(U851="Ja",VLOOKUP($U$2,Plausis!A:E,5,0),IF(AA851="Ja",VLOOKUP($AA$2,Plausis!A:E,5,0),IF(AC851="Ja",VLOOKUP($AC$2,Plausis!A:E,5,0),IF(AD851="Ja",VLOOKUP($AD$2,Plausis!A:E,5,0),"")))))))</f>
        <v/>
      </c>
      <c r="AH851" s="52" t="str">
        <f>IF(Y851="Ja",VLOOKUP($Y$2,Plausis!A:E,5,0),"")</f>
        <v/>
      </c>
      <c r="AI851" s="52" t="str">
        <f t="shared" si="296"/>
        <v>Ja</v>
      </c>
      <c r="AJ851" s="52" t="str">
        <f>IF(S851="Ja",VLOOKUP($S$2,Plausis!A:E,5,0),IF(V851="Ja",VLOOKUP($V$2,Plausis!A:E,5,0),IF(X851="Ja",VLOOKUP($X$2,Plausis!A:E,5,0),"")))</f>
        <v/>
      </c>
      <c r="AL851" s="52" t="s">
        <v>3</v>
      </c>
      <c r="AM851" s="114">
        <v>45531</v>
      </c>
      <c r="AN851" s="52" t="s">
        <v>4467</v>
      </c>
      <c r="AO851" s="52" t="str">
        <f>VLOOKUP(B851,'BAT Grundtabelle'!B:T,19,0)</f>
        <v>ja</v>
      </c>
      <c r="AP851" s="105" t="str">
        <f t="shared" si="297"/>
        <v>10763</v>
      </c>
      <c r="AQ851" s="52" t="str">
        <f t="shared" si="298"/>
        <v>Heizölhandel</v>
      </c>
      <c r="AR851" s="52" t="b">
        <f t="shared" si="310"/>
        <v>0</v>
      </c>
      <c r="AS851" s="52" t="b">
        <f t="shared" si="310"/>
        <v>0</v>
      </c>
      <c r="AT851" s="52" t="b">
        <f t="shared" si="310"/>
        <v>0</v>
      </c>
      <c r="AU851" s="52">
        <f t="shared" si="299"/>
        <v>3</v>
      </c>
      <c r="AW851" s="52" t="b">
        <f t="shared" si="300"/>
        <v>0</v>
      </c>
      <c r="AX851" s="52" t="str">
        <f t="shared" si="301"/>
        <v>Unternehmen</v>
      </c>
      <c r="AY851" s="52" t="b">
        <f t="shared" si="302"/>
        <v>0</v>
      </c>
      <c r="AZ851" s="52" t="str">
        <f t="shared" si="303"/>
        <v>10763</v>
      </c>
      <c r="BA851" s="52" t="str">
        <f>VLOOKUP(A851,'BAT Grundtabelle'!A:U,21,0)</f>
        <v>ja</v>
      </c>
      <c r="BB851" s="52" t="str">
        <f t="shared" si="304"/>
        <v>nein</v>
      </c>
      <c r="BC851" s="52" t="str">
        <f t="shared" si="305"/>
        <v>10763</v>
      </c>
      <c r="BD851" s="52" t="str">
        <f t="shared" si="306"/>
        <v>Heizölhandel</v>
      </c>
      <c r="BE851" s="52" t="str">
        <f t="shared" si="307"/>
        <v>Unternehmen</v>
      </c>
      <c r="BF851" s="52">
        <f t="shared" si="308"/>
        <v>3</v>
      </c>
    </row>
    <row r="852" spans="1:58" hidden="1" x14ac:dyDescent="0.35">
      <c r="A852" s="107" t="s">
        <v>2065</v>
      </c>
      <c r="B852" s="75" t="s">
        <v>2064</v>
      </c>
      <c r="C852" s="52" t="s">
        <v>3</v>
      </c>
      <c r="D852" s="52" t="s">
        <v>3</v>
      </c>
      <c r="E852" s="52" t="s">
        <v>2</v>
      </c>
      <c r="F852" s="52" t="s">
        <v>2</v>
      </c>
      <c r="G852" s="52" t="s">
        <v>2</v>
      </c>
      <c r="H852" s="52" t="s">
        <v>2</v>
      </c>
      <c r="I852" s="52" t="s">
        <v>3</v>
      </c>
      <c r="J852" s="52">
        <v>1</v>
      </c>
      <c r="K852" s="52" t="s">
        <v>2</v>
      </c>
      <c r="L852" s="52" t="s">
        <v>2</v>
      </c>
      <c r="M852" s="52" t="s">
        <v>2</v>
      </c>
      <c r="N852" s="52" t="s">
        <v>3</v>
      </c>
      <c r="P852" s="52" t="s">
        <v>4</v>
      </c>
      <c r="Q852" s="52" t="str">
        <f t="shared" si="309"/>
        <v>Nein</v>
      </c>
      <c r="R852" s="52" t="str">
        <f t="shared" si="309"/>
        <v>Nein</v>
      </c>
      <c r="S852" s="52" t="str">
        <f t="shared" si="309"/>
        <v>Nein</v>
      </c>
      <c r="T852" s="52" t="str">
        <f t="shared" si="309"/>
        <v>Nein</v>
      </c>
      <c r="U852" s="52" t="str">
        <f t="shared" si="309"/>
        <v>Nein</v>
      </c>
      <c r="V852" s="52" t="str">
        <f t="shared" si="309"/>
        <v>Nein</v>
      </c>
      <c r="W852" s="52" t="str">
        <f t="shared" si="309"/>
        <v>Nein</v>
      </c>
      <c r="X852" s="52" t="str">
        <f t="shared" si="309"/>
        <v>Nein</v>
      </c>
      <c r="Y852" s="52" t="str">
        <f t="shared" si="309"/>
        <v>Nein</v>
      </c>
      <c r="Z852" s="52" t="str">
        <f t="shared" si="309"/>
        <v>Nein</v>
      </c>
      <c r="AA852" s="52" t="str">
        <f t="shared" si="309"/>
        <v>Nein</v>
      </c>
      <c r="AB852" s="52" t="str">
        <f t="shared" si="309"/>
        <v>Nein</v>
      </c>
      <c r="AC852" s="52" t="str">
        <f t="shared" si="309"/>
        <v>Nein</v>
      </c>
      <c r="AD852" s="52" t="str">
        <f t="shared" si="309"/>
        <v>Nein</v>
      </c>
      <c r="AE852" s="52" t="str">
        <f t="shared" si="309"/>
        <v>Nein</v>
      </c>
      <c r="AF852" s="52" t="str">
        <f t="shared" si="309"/>
        <v>Nein</v>
      </c>
      <c r="AG852" s="61" t="str">
        <f>IF(Q852="Ja",VLOOKUP($Q$2,Plausis!A:E,5,0),IF(R852="Ja",VLOOKUP($R$2,Plausis!A:E,5,0),IF(T852="Ja",VLOOKUP($T$2,Plausis!A:E,5,0),IF(U852="Ja",VLOOKUP($U$2,Plausis!A:E,5,0),IF(AA852="Ja",VLOOKUP($AA$2,Plausis!A:E,5,0),IF(AC852="Ja",VLOOKUP($AC$2,Plausis!A:E,5,0),IF(AD852="Ja",VLOOKUP($AD$2,Plausis!A:E,5,0),"")))))))</f>
        <v/>
      </c>
      <c r="AH852" s="52" t="str">
        <f>IF(Y852="Ja",VLOOKUP($Y$2,Plausis!A:E,5,0),"")</f>
        <v/>
      </c>
      <c r="AI852" s="52" t="str">
        <f t="shared" si="296"/>
        <v>Ja</v>
      </c>
      <c r="AJ852" s="52" t="str">
        <f>IF(S852="Ja",VLOOKUP($S$2,Plausis!A:E,5,0),IF(V852="Ja",VLOOKUP($V$2,Plausis!A:E,5,0),IF(X852="Ja",VLOOKUP($X$2,Plausis!A:E,5,0),"")))</f>
        <v/>
      </c>
      <c r="AL852" s="52" t="s">
        <v>2</v>
      </c>
      <c r="AM852" s="114">
        <v>45531</v>
      </c>
      <c r="AN852" s="52" t="s">
        <v>4467</v>
      </c>
      <c r="AO852" s="52" t="str">
        <f>VLOOKUP(B852,'BAT Grundtabelle'!B:T,19,0)</f>
        <v>ja</v>
      </c>
      <c r="AP852" s="105" t="str">
        <f t="shared" si="297"/>
        <v>1284</v>
      </c>
      <c r="AQ852" s="52" t="str">
        <f t="shared" si="298"/>
        <v>Heizungsinstallationsbetrieb</v>
      </c>
      <c r="AR852" s="52" t="b">
        <f t="shared" si="310"/>
        <v>0</v>
      </c>
      <c r="AS852" s="52" t="b">
        <f t="shared" si="310"/>
        <v>0</v>
      </c>
      <c r="AT852" s="52" t="b">
        <f t="shared" si="310"/>
        <v>0</v>
      </c>
      <c r="AU852" s="52">
        <f t="shared" si="299"/>
        <v>1</v>
      </c>
      <c r="AW852" s="52" t="b">
        <f t="shared" si="300"/>
        <v>0</v>
      </c>
      <c r="AX852" s="52" t="str">
        <f t="shared" si="301"/>
        <v>Unternehmen</v>
      </c>
      <c r="AY852" s="52" t="b">
        <f t="shared" si="302"/>
        <v>0</v>
      </c>
      <c r="AZ852" s="52" t="str">
        <f t="shared" si="303"/>
        <v>1284</v>
      </c>
      <c r="BA852" s="52" t="str">
        <f>VLOOKUP(A852,'BAT Grundtabelle'!A:U,21,0)</f>
        <v>ja</v>
      </c>
      <c r="BB852" s="52" t="str">
        <f t="shared" si="304"/>
        <v>nein</v>
      </c>
      <c r="BC852" s="52" t="str">
        <f t="shared" si="305"/>
        <v>1284</v>
      </c>
      <c r="BD852" s="52" t="str">
        <f t="shared" si="306"/>
        <v>Heizungsinstallationsbetrieb</v>
      </c>
      <c r="BE852" s="52" t="str">
        <f t="shared" si="307"/>
        <v>Unternehmen</v>
      </c>
      <c r="BF852" s="52">
        <f t="shared" si="308"/>
        <v>1</v>
      </c>
    </row>
    <row r="853" spans="1:58" hidden="1" x14ac:dyDescent="0.35">
      <c r="A853" s="107" t="s">
        <v>3180</v>
      </c>
      <c r="B853" s="75" t="s">
        <v>680</v>
      </c>
      <c r="C853" s="52" t="s">
        <v>3</v>
      </c>
      <c r="D853" s="52" t="s">
        <v>3</v>
      </c>
      <c r="E853" s="52" t="s">
        <v>2</v>
      </c>
      <c r="F853" s="52" t="s">
        <v>2</v>
      </c>
      <c r="G853" s="52" t="s">
        <v>2</v>
      </c>
      <c r="H853" s="52" t="s">
        <v>2</v>
      </c>
      <c r="I853" s="52" t="s">
        <v>3</v>
      </c>
      <c r="J853" s="52">
        <v>4</v>
      </c>
      <c r="K853" s="52" t="s">
        <v>2</v>
      </c>
      <c r="L853" s="52" t="s">
        <v>2</v>
      </c>
      <c r="M853" s="52" t="s">
        <v>2</v>
      </c>
      <c r="N853" s="52" t="s">
        <v>3</v>
      </c>
      <c r="O853" s="52" t="s">
        <v>2412</v>
      </c>
      <c r="P853" s="52" t="s">
        <v>4438</v>
      </c>
      <c r="Q853" s="52" t="str">
        <f t="shared" ref="Q853:AF862" si="311">IF(ISERROR(FIND(Q$2,$P853,1)),"Nein","Ja")</f>
        <v>Nein</v>
      </c>
      <c r="R853" s="52" t="str">
        <f t="shared" si="311"/>
        <v>Nein</v>
      </c>
      <c r="S853" s="52" t="str">
        <f t="shared" si="311"/>
        <v>Nein</v>
      </c>
      <c r="T853" s="52" t="str">
        <f t="shared" si="311"/>
        <v>Ja</v>
      </c>
      <c r="U853" s="52" t="str">
        <f t="shared" si="311"/>
        <v>Nein</v>
      </c>
      <c r="V853" s="52" t="str">
        <f t="shared" si="311"/>
        <v>Nein</v>
      </c>
      <c r="W853" s="52" t="str">
        <f t="shared" si="311"/>
        <v>Nein</v>
      </c>
      <c r="X853" s="52" t="str">
        <f t="shared" si="311"/>
        <v>Ja</v>
      </c>
      <c r="Y853" s="52" t="str">
        <f t="shared" si="311"/>
        <v>Nein</v>
      </c>
      <c r="Z853" s="52" t="str">
        <f t="shared" si="311"/>
        <v>Nein</v>
      </c>
      <c r="AA853" s="52" t="str">
        <f t="shared" si="311"/>
        <v>Nein</v>
      </c>
      <c r="AB853" s="52" t="str">
        <f t="shared" si="311"/>
        <v>Ja</v>
      </c>
      <c r="AC853" s="52" t="str">
        <f t="shared" si="311"/>
        <v>Nein</v>
      </c>
      <c r="AD853" s="52" t="str">
        <f t="shared" si="311"/>
        <v>Nein</v>
      </c>
      <c r="AE853" s="52" t="str">
        <f t="shared" si="311"/>
        <v>Nein</v>
      </c>
      <c r="AF853" s="52" t="str">
        <f t="shared" si="311"/>
        <v>Nein</v>
      </c>
      <c r="AG853" s="61" t="str">
        <f>IF(Q853="Ja",VLOOKUP($Q$2,Plausis!A:E,5,0),IF(R853="Ja",VLOOKUP($R$2,Plausis!A:E,5,0),IF(T853="Ja",VLOOKUP($T$2,Plausis!A:E,5,0),IF(U853="Ja",VLOOKUP($U$2,Plausis!A:E,5,0),IF(AA853="Ja",VLOOKUP($AA$2,Plausis!A:E,5,0),IF(AC853="Ja",VLOOKUP($AC$2,Plausis!A:E,5,0),IF(AD853="Ja",VLOOKUP($AD$2,Plausis!A:E,5,0),"")))))))</f>
        <v>Dieser Betrieb ist nur im Komfort-RS ohne ergänzenden Spezial-Straf-RS versicherbar.</v>
      </c>
      <c r="AH853" s="52" t="str">
        <f>IF(Y853="Ja",VLOOKUP($Y$2,Plausis!A:E,5,0),"")</f>
        <v/>
      </c>
      <c r="AI853" s="52" t="str">
        <f t="shared" si="296"/>
        <v>Nein</v>
      </c>
      <c r="AJ853" s="52" t="str">
        <f>IF(S853="Ja",VLOOKUP($S$2,Plausis!A:E,5,0),IF(V853="Ja",VLOOKUP($V$2,Plausis!A:E,5,0),IF(X853="Ja",VLOOKUP($X$2,Plausis!A:E,5,0),"")))</f>
        <v>Dieser Betrieb kann nur ohne ergänzenden Spezial-Straf-RS versichert werden.</v>
      </c>
      <c r="AL853" s="52" t="s">
        <v>2</v>
      </c>
      <c r="AM853" s="114">
        <v>45531</v>
      </c>
      <c r="AN853" s="52" t="s">
        <v>4467</v>
      </c>
      <c r="AO853" s="52" t="str">
        <f>VLOOKUP(B853,'BAT Grundtabelle'!B:T,19,0)</f>
        <v>ja</v>
      </c>
      <c r="AP853" s="105" t="str">
        <f t="shared" si="297"/>
        <v>10764</v>
      </c>
      <c r="AQ853" s="52" t="str">
        <f t="shared" si="298"/>
        <v>Heizwerk</v>
      </c>
      <c r="AR853" s="52" t="b">
        <f t="shared" si="310"/>
        <v>0</v>
      </c>
      <c r="AS853" s="52" t="b">
        <f t="shared" si="310"/>
        <v>0</v>
      </c>
      <c r="AT853" s="52" t="b">
        <f t="shared" si="310"/>
        <v>0</v>
      </c>
      <c r="AU853" s="52">
        <f t="shared" si="299"/>
        <v>4</v>
      </c>
      <c r="AW853" s="52" t="b">
        <f t="shared" si="300"/>
        <v>0</v>
      </c>
      <c r="AX853" s="52" t="str">
        <f t="shared" si="301"/>
        <v>Unternehmen</v>
      </c>
      <c r="AY853" s="52" t="b">
        <f t="shared" si="302"/>
        <v>0</v>
      </c>
      <c r="AZ853" s="52" t="str">
        <f t="shared" si="303"/>
        <v>10764</v>
      </c>
      <c r="BA853" s="52" t="str">
        <f>VLOOKUP(A853,'BAT Grundtabelle'!A:U,21,0)</f>
        <v>ja</v>
      </c>
      <c r="BB853" s="52" t="str">
        <f t="shared" si="304"/>
        <v>nein</v>
      </c>
      <c r="BC853" s="52" t="str">
        <f t="shared" si="305"/>
        <v>10764</v>
      </c>
      <c r="BD853" s="52" t="str">
        <f t="shared" si="306"/>
        <v>Heizwerk</v>
      </c>
      <c r="BE853" s="52" t="str">
        <f t="shared" si="307"/>
        <v>Unternehmen</v>
      </c>
      <c r="BF853" s="52">
        <f t="shared" si="308"/>
        <v>4</v>
      </c>
    </row>
    <row r="854" spans="1:58" hidden="1" x14ac:dyDescent="0.35">
      <c r="A854" s="107" t="s">
        <v>3181</v>
      </c>
      <c r="B854" s="75" t="s">
        <v>577</v>
      </c>
      <c r="C854" s="52" t="s">
        <v>3</v>
      </c>
      <c r="D854" s="52" t="s">
        <v>3</v>
      </c>
      <c r="E854" s="52" t="s">
        <v>2</v>
      </c>
      <c r="F854" s="52" t="s">
        <v>2</v>
      </c>
      <c r="G854" s="52" t="s">
        <v>2</v>
      </c>
      <c r="H854" s="52" t="s">
        <v>2</v>
      </c>
      <c r="I854" s="52" t="s">
        <v>3</v>
      </c>
      <c r="J854" s="52">
        <v>1</v>
      </c>
      <c r="K854" s="52" t="s">
        <v>2</v>
      </c>
      <c r="L854" s="52" t="s">
        <v>2</v>
      </c>
      <c r="M854" s="52" t="s">
        <v>2</v>
      </c>
      <c r="N854" s="52" t="s">
        <v>3</v>
      </c>
      <c r="P854" s="52" t="s">
        <v>4</v>
      </c>
      <c r="Q854" s="52" t="str">
        <f t="shared" si="311"/>
        <v>Nein</v>
      </c>
      <c r="R854" s="52" t="str">
        <f t="shared" si="311"/>
        <v>Nein</v>
      </c>
      <c r="S854" s="52" t="str">
        <f t="shared" si="311"/>
        <v>Nein</v>
      </c>
      <c r="T854" s="52" t="str">
        <f t="shared" si="311"/>
        <v>Nein</v>
      </c>
      <c r="U854" s="52" t="str">
        <f t="shared" si="311"/>
        <v>Nein</v>
      </c>
      <c r="V854" s="52" t="str">
        <f t="shared" si="311"/>
        <v>Nein</v>
      </c>
      <c r="W854" s="52" t="str">
        <f t="shared" si="311"/>
        <v>Nein</v>
      </c>
      <c r="X854" s="52" t="str">
        <f t="shared" si="311"/>
        <v>Nein</v>
      </c>
      <c r="Y854" s="52" t="str">
        <f t="shared" si="311"/>
        <v>Nein</v>
      </c>
      <c r="Z854" s="52" t="str">
        <f t="shared" si="311"/>
        <v>Nein</v>
      </c>
      <c r="AA854" s="52" t="str">
        <f t="shared" si="311"/>
        <v>Nein</v>
      </c>
      <c r="AB854" s="52" t="str">
        <f t="shared" si="311"/>
        <v>Nein</v>
      </c>
      <c r="AC854" s="52" t="str">
        <f t="shared" si="311"/>
        <v>Nein</v>
      </c>
      <c r="AD854" s="52" t="str">
        <f t="shared" si="311"/>
        <v>Nein</v>
      </c>
      <c r="AE854" s="52" t="str">
        <f t="shared" si="311"/>
        <v>Nein</v>
      </c>
      <c r="AF854" s="52" t="str">
        <f t="shared" si="311"/>
        <v>Nein</v>
      </c>
      <c r="AG854" s="61" t="str">
        <f>IF(Q854="Ja",VLOOKUP($Q$2,Plausis!A:E,5,0),IF(R854="Ja",VLOOKUP($R$2,Plausis!A:E,5,0),IF(T854="Ja",VLOOKUP($T$2,Plausis!A:E,5,0),IF(U854="Ja",VLOOKUP($U$2,Plausis!A:E,5,0),IF(AA854="Ja",VLOOKUP($AA$2,Plausis!A:E,5,0),IF(AC854="Ja",VLOOKUP($AC$2,Plausis!A:E,5,0),IF(AD854="Ja",VLOOKUP($AD$2,Plausis!A:E,5,0),"")))))))</f>
        <v/>
      </c>
      <c r="AH854" s="52" t="str">
        <f>IF(Y854="Ja",VLOOKUP($Y$2,Plausis!A:E,5,0),"")</f>
        <v/>
      </c>
      <c r="AI854" s="52" t="str">
        <f t="shared" si="296"/>
        <v>Ja</v>
      </c>
      <c r="AJ854" s="52" t="str">
        <f>IF(S854="Ja",VLOOKUP($S$2,Plausis!A:E,5,0),IF(V854="Ja",VLOOKUP($V$2,Plausis!A:E,5,0),IF(X854="Ja",VLOOKUP($X$2,Plausis!A:E,5,0),"")))</f>
        <v/>
      </c>
      <c r="AL854" s="52" t="s">
        <v>3</v>
      </c>
      <c r="AM854" s="114">
        <v>45531</v>
      </c>
      <c r="AN854" s="52" t="s">
        <v>4467</v>
      </c>
      <c r="AO854" s="52" t="str">
        <f>VLOOKUP(B854,'BAT Grundtabelle'!B:T,19,0)</f>
        <v>ja</v>
      </c>
      <c r="AP854" s="105" t="str">
        <f t="shared" si="297"/>
        <v>10765</v>
      </c>
      <c r="AQ854" s="52" t="str">
        <f t="shared" si="298"/>
        <v>Herrenausstattungseinzelhandel</v>
      </c>
      <c r="AR854" s="52" t="b">
        <f t="shared" si="310"/>
        <v>0</v>
      </c>
      <c r="AS854" s="52" t="b">
        <f t="shared" si="310"/>
        <v>0</v>
      </c>
      <c r="AT854" s="52" t="b">
        <f t="shared" si="310"/>
        <v>0</v>
      </c>
      <c r="AU854" s="52">
        <f t="shared" si="299"/>
        <v>1</v>
      </c>
      <c r="AW854" s="52" t="b">
        <f t="shared" si="300"/>
        <v>0</v>
      </c>
      <c r="AX854" s="52" t="str">
        <f t="shared" si="301"/>
        <v>Unternehmen</v>
      </c>
      <c r="AY854" s="52" t="b">
        <f t="shared" si="302"/>
        <v>0</v>
      </c>
      <c r="AZ854" s="52" t="str">
        <f t="shared" si="303"/>
        <v>10765</v>
      </c>
      <c r="BA854" s="52" t="str">
        <f>VLOOKUP(A854,'BAT Grundtabelle'!A:U,21,0)</f>
        <v>ja</v>
      </c>
      <c r="BB854" s="52" t="str">
        <f t="shared" si="304"/>
        <v>nein</v>
      </c>
      <c r="BC854" s="52" t="str">
        <f t="shared" si="305"/>
        <v>10765</v>
      </c>
      <c r="BD854" s="52" t="str">
        <f t="shared" si="306"/>
        <v>Herrenausstattungseinzelhandel</v>
      </c>
      <c r="BE854" s="52" t="str">
        <f t="shared" si="307"/>
        <v>Unternehmen</v>
      </c>
      <c r="BF854" s="52">
        <f t="shared" si="308"/>
        <v>1</v>
      </c>
    </row>
    <row r="855" spans="1:58" hidden="1" x14ac:dyDescent="0.35">
      <c r="A855" s="107" t="s">
        <v>3182</v>
      </c>
      <c r="B855" s="75" t="s">
        <v>1697</v>
      </c>
      <c r="C855" s="52" t="s">
        <v>3</v>
      </c>
      <c r="D855" s="52" t="s">
        <v>3</v>
      </c>
      <c r="E855" s="52" t="s">
        <v>2</v>
      </c>
      <c r="F855" s="52" t="s">
        <v>2</v>
      </c>
      <c r="G855" s="52" t="s">
        <v>2</v>
      </c>
      <c r="H855" s="52" t="s">
        <v>2</v>
      </c>
      <c r="I855" s="52" t="s">
        <v>3</v>
      </c>
      <c r="J855" s="52">
        <v>2</v>
      </c>
      <c r="K855" s="52" t="s">
        <v>2</v>
      </c>
      <c r="L855" s="52" t="s">
        <v>2</v>
      </c>
      <c r="M855" s="52" t="s">
        <v>2</v>
      </c>
      <c r="N855" s="52" t="s">
        <v>3</v>
      </c>
      <c r="P855" s="52" t="s">
        <v>4</v>
      </c>
      <c r="Q855" s="52" t="str">
        <f t="shared" si="311"/>
        <v>Nein</v>
      </c>
      <c r="R855" s="52" t="str">
        <f t="shared" si="311"/>
        <v>Nein</v>
      </c>
      <c r="S855" s="52" t="str">
        <f t="shared" si="311"/>
        <v>Nein</v>
      </c>
      <c r="T855" s="52" t="str">
        <f t="shared" si="311"/>
        <v>Nein</v>
      </c>
      <c r="U855" s="52" t="str">
        <f t="shared" si="311"/>
        <v>Nein</v>
      </c>
      <c r="V855" s="52" t="str">
        <f t="shared" si="311"/>
        <v>Nein</v>
      </c>
      <c r="W855" s="52" t="str">
        <f t="shared" si="311"/>
        <v>Nein</v>
      </c>
      <c r="X855" s="52" t="str">
        <f t="shared" si="311"/>
        <v>Nein</v>
      </c>
      <c r="Y855" s="52" t="str">
        <f t="shared" si="311"/>
        <v>Nein</v>
      </c>
      <c r="Z855" s="52" t="str">
        <f t="shared" si="311"/>
        <v>Nein</v>
      </c>
      <c r="AA855" s="52" t="str">
        <f t="shared" si="311"/>
        <v>Nein</v>
      </c>
      <c r="AB855" s="52" t="str">
        <f t="shared" si="311"/>
        <v>Nein</v>
      </c>
      <c r="AC855" s="52" t="str">
        <f t="shared" si="311"/>
        <v>Nein</v>
      </c>
      <c r="AD855" s="52" t="str">
        <f t="shared" si="311"/>
        <v>Nein</v>
      </c>
      <c r="AE855" s="52" t="str">
        <f t="shared" si="311"/>
        <v>Nein</v>
      </c>
      <c r="AF855" s="52" t="str">
        <f t="shared" si="311"/>
        <v>Nein</v>
      </c>
      <c r="AG855" s="61" t="str">
        <f>IF(Q855="Ja",VLOOKUP($Q$2,Plausis!A:E,5,0),IF(R855="Ja",VLOOKUP($R$2,Plausis!A:E,5,0),IF(T855="Ja",VLOOKUP($T$2,Plausis!A:E,5,0),IF(U855="Ja",VLOOKUP($U$2,Plausis!A:E,5,0),IF(AA855="Ja",VLOOKUP($AA$2,Plausis!A:E,5,0),IF(AC855="Ja",VLOOKUP($AC$2,Plausis!A:E,5,0),IF(AD855="Ja",VLOOKUP($AD$2,Plausis!A:E,5,0),"")))))))</f>
        <v/>
      </c>
      <c r="AH855" s="52" t="str">
        <f>IF(Y855="Ja",VLOOKUP($Y$2,Plausis!A:E,5,0),"")</f>
        <v/>
      </c>
      <c r="AI855" s="52" t="str">
        <f t="shared" si="296"/>
        <v>Ja</v>
      </c>
      <c r="AJ855" s="52" t="str">
        <f>IF(S855="Ja",VLOOKUP($S$2,Plausis!A:E,5,0),IF(V855="Ja",VLOOKUP($V$2,Plausis!A:E,5,0),IF(X855="Ja",VLOOKUP($X$2,Plausis!A:E,5,0),"")))</f>
        <v/>
      </c>
      <c r="AL855" s="52" t="s">
        <v>3</v>
      </c>
      <c r="AM855" s="114">
        <v>45531</v>
      </c>
      <c r="AN855" s="52" t="s">
        <v>4467</v>
      </c>
      <c r="AO855" s="52" t="str">
        <f>VLOOKUP(B855,'BAT Grundtabelle'!B:T,19,0)</f>
        <v>ja</v>
      </c>
      <c r="AP855" s="105" t="str">
        <f t="shared" si="297"/>
        <v>10766</v>
      </c>
      <c r="AQ855" s="52" t="str">
        <f t="shared" si="298"/>
        <v>Hersteller v. Konserven/Tiefkühlkost aus vegetar. Grundstoffen (Obst/Gemüse, o. Sauerkons.)</v>
      </c>
      <c r="AR855" s="52" t="b">
        <f t="shared" si="310"/>
        <v>0</v>
      </c>
      <c r="AS855" s="52" t="b">
        <f t="shared" si="310"/>
        <v>0</v>
      </c>
      <c r="AT855" s="52" t="b">
        <f t="shared" si="310"/>
        <v>0</v>
      </c>
      <c r="AU855" s="52">
        <f t="shared" si="299"/>
        <v>2</v>
      </c>
      <c r="AW855" s="52" t="b">
        <f t="shared" si="300"/>
        <v>0</v>
      </c>
      <c r="AX855" s="52" t="str">
        <f t="shared" si="301"/>
        <v>Unternehmen</v>
      </c>
      <c r="AY855" s="52" t="b">
        <f t="shared" si="302"/>
        <v>0</v>
      </c>
      <c r="AZ855" s="52" t="str">
        <f t="shared" si="303"/>
        <v>10766</v>
      </c>
      <c r="BA855" s="52" t="str">
        <f>VLOOKUP(A855,'BAT Grundtabelle'!A:U,21,0)</f>
        <v>ja</v>
      </c>
      <c r="BB855" s="52" t="str">
        <f t="shared" si="304"/>
        <v>nein</v>
      </c>
      <c r="BC855" s="52" t="str">
        <f t="shared" si="305"/>
        <v>10766</v>
      </c>
      <c r="BD855" s="52" t="str">
        <f t="shared" si="306"/>
        <v>Hersteller v. Konserven/Tiefkühlkost aus vegetar. Grundstoffen (Obst/Gemüse, o. Sauerkons.)</v>
      </c>
      <c r="BE855" s="52" t="str">
        <f t="shared" si="307"/>
        <v>Unternehmen</v>
      </c>
      <c r="BF855" s="52">
        <f t="shared" si="308"/>
        <v>2</v>
      </c>
    </row>
    <row r="856" spans="1:58" hidden="1" x14ac:dyDescent="0.35">
      <c r="A856" s="107" t="s">
        <v>2280</v>
      </c>
      <c r="B856" s="75" t="s">
        <v>2279</v>
      </c>
      <c r="C856" s="52" t="s">
        <v>3</v>
      </c>
      <c r="D856" s="52" t="s">
        <v>3</v>
      </c>
      <c r="E856" s="52" t="s">
        <v>2</v>
      </c>
      <c r="F856" s="52" t="s">
        <v>2</v>
      </c>
      <c r="G856" s="52" t="s">
        <v>2</v>
      </c>
      <c r="H856" s="52" t="s">
        <v>2</v>
      </c>
      <c r="I856" s="52" t="s">
        <v>3</v>
      </c>
      <c r="J856" s="52">
        <v>2</v>
      </c>
      <c r="K856" s="52" t="s">
        <v>2</v>
      </c>
      <c r="L856" s="52" t="s">
        <v>2</v>
      </c>
      <c r="M856" s="52" t="s">
        <v>2</v>
      </c>
      <c r="N856" s="52" t="s">
        <v>3</v>
      </c>
      <c r="P856" s="52" t="s">
        <v>4</v>
      </c>
      <c r="Q856" s="52" t="str">
        <f t="shared" si="311"/>
        <v>Nein</v>
      </c>
      <c r="R856" s="52" t="str">
        <f t="shared" si="311"/>
        <v>Nein</v>
      </c>
      <c r="S856" s="52" t="str">
        <f t="shared" si="311"/>
        <v>Nein</v>
      </c>
      <c r="T856" s="52" t="str">
        <f t="shared" si="311"/>
        <v>Nein</v>
      </c>
      <c r="U856" s="52" t="str">
        <f t="shared" si="311"/>
        <v>Nein</v>
      </c>
      <c r="V856" s="52" t="str">
        <f t="shared" si="311"/>
        <v>Nein</v>
      </c>
      <c r="W856" s="52" t="str">
        <f t="shared" si="311"/>
        <v>Nein</v>
      </c>
      <c r="X856" s="52" t="str">
        <f t="shared" si="311"/>
        <v>Nein</v>
      </c>
      <c r="Y856" s="52" t="str">
        <f t="shared" si="311"/>
        <v>Nein</v>
      </c>
      <c r="Z856" s="52" t="str">
        <f t="shared" si="311"/>
        <v>Nein</v>
      </c>
      <c r="AA856" s="52" t="str">
        <f t="shared" si="311"/>
        <v>Nein</v>
      </c>
      <c r="AB856" s="52" t="str">
        <f t="shared" si="311"/>
        <v>Nein</v>
      </c>
      <c r="AC856" s="52" t="str">
        <f t="shared" si="311"/>
        <v>Nein</v>
      </c>
      <c r="AD856" s="52" t="str">
        <f t="shared" si="311"/>
        <v>Nein</v>
      </c>
      <c r="AE856" s="52" t="str">
        <f t="shared" si="311"/>
        <v>Nein</v>
      </c>
      <c r="AF856" s="52" t="str">
        <f t="shared" si="311"/>
        <v>Nein</v>
      </c>
      <c r="AG856" s="61" t="str">
        <f>IF(Q856="Ja",VLOOKUP($Q$2,Plausis!A:E,5,0),IF(R856="Ja",VLOOKUP($R$2,Plausis!A:E,5,0),IF(T856="Ja",VLOOKUP($T$2,Plausis!A:E,5,0),IF(U856="Ja",VLOOKUP($U$2,Plausis!A:E,5,0),IF(AA856="Ja",VLOOKUP($AA$2,Plausis!A:E,5,0),IF(AC856="Ja",VLOOKUP($AC$2,Plausis!A:E,5,0),IF(AD856="Ja",VLOOKUP($AD$2,Plausis!A:E,5,0),"")))))))</f>
        <v/>
      </c>
      <c r="AH856" s="52" t="str">
        <f>IF(Y856="Ja",VLOOKUP($Y$2,Plausis!A:E,5,0),"")</f>
        <v/>
      </c>
      <c r="AI856" s="52" t="str">
        <f t="shared" si="296"/>
        <v>Ja</v>
      </c>
      <c r="AJ856" s="52" t="str">
        <f>IF(S856="Ja",VLOOKUP($S$2,Plausis!A:E,5,0),IF(V856="Ja",VLOOKUP($V$2,Plausis!A:E,5,0),IF(X856="Ja",VLOOKUP($X$2,Plausis!A:E,5,0),"")))</f>
        <v/>
      </c>
      <c r="AL856" s="52" t="s">
        <v>3</v>
      </c>
      <c r="AM856" s="114">
        <v>45531</v>
      </c>
      <c r="AN856" s="52" t="s">
        <v>4467</v>
      </c>
      <c r="AO856" s="52" t="str">
        <f>VLOOKUP(B856,'BAT Grundtabelle'!B:T,19,0)</f>
        <v>ja</v>
      </c>
      <c r="AP856" s="105" t="str">
        <f t="shared" si="297"/>
        <v>2163</v>
      </c>
      <c r="AQ856" s="52" t="str">
        <f t="shared" si="298"/>
        <v>Hersteller von alkoholfreien Getränken</v>
      </c>
      <c r="AR856" s="52" t="b">
        <f t="shared" si="310"/>
        <v>0</v>
      </c>
      <c r="AS856" s="52" t="b">
        <f t="shared" si="310"/>
        <v>0</v>
      </c>
      <c r="AT856" s="52" t="b">
        <f t="shared" si="310"/>
        <v>0</v>
      </c>
      <c r="AU856" s="52">
        <f t="shared" si="299"/>
        <v>2</v>
      </c>
      <c r="AW856" s="52" t="b">
        <f t="shared" si="300"/>
        <v>0</v>
      </c>
      <c r="AX856" s="52" t="str">
        <f t="shared" si="301"/>
        <v>Unternehmen</v>
      </c>
      <c r="AY856" s="52" t="b">
        <f t="shared" si="302"/>
        <v>0</v>
      </c>
      <c r="AZ856" s="52" t="str">
        <f t="shared" si="303"/>
        <v>2163</v>
      </c>
      <c r="BA856" s="52" t="str">
        <f>VLOOKUP(A856,'BAT Grundtabelle'!A:U,21,0)</f>
        <v>ja</v>
      </c>
      <c r="BB856" s="52" t="str">
        <f t="shared" si="304"/>
        <v>nein</v>
      </c>
      <c r="BC856" s="52" t="str">
        <f t="shared" si="305"/>
        <v>2163</v>
      </c>
      <c r="BD856" s="52" t="str">
        <f t="shared" si="306"/>
        <v>Hersteller von alkoholfreien Getränken</v>
      </c>
      <c r="BE856" s="52" t="str">
        <f t="shared" si="307"/>
        <v>Unternehmen</v>
      </c>
      <c r="BF856" s="52">
        <f t="shared" si="308"/>
        <v>2</v>
      </c>
    </row>
    <row r="857" spans="1:58" hidden="1" x14ac:dyDescent="0.35">
      <c r="A857" s="107" t="s">
        <v>3183</v>
      </c>
      <c r="B857" s="75" t="s">
        <v>1600</v>
      </c>
      <c r="C857" s="52" t="s">
        <v>3</v>
      </c>
      <c r="D857" s="52" t="s">
        <v>3</v>
      </c>
      <c r="E857" s="52" t="s">
        <v>2</v>
      </c>
      <c r="F857" s="52" t="s">
        <v>2</v>
      </c>
      <c r="G857" s="52" t="s">
        <v>2</v>
      </c>
      <c r="H857" s="52" t="s">
        <v>2</v>
      </c>
      <c r="I857" s="52" t="s">
        <v>3</v>
      </c>
      <c r="J857" s="52">
        <v>2</v>
      </c>
      <c r="K857" s="52" t="s">
        <v>2</v>
      </c>
      <c r="L857" s="52" t="s">
        <v>2</v>
      </c>
      <c r="M857" s="52" t="s">
        <v>2</v>
      </c>
      <c r="N857" s="52" t="s">
        <v>3</v>
      </c>
      <c r="P857" s="52" t="s">
        <v>4</v>
      </c>
      <c r="Q857" s="52" t="str">
        <f t="shared" si="311"/>
        <v>Nein</v>
      </c>
      <c r="R857" s="52" t="str">
        <f t="shared" si="311"/>
        <v>Nein</v>
      </c>
      <c r="S857" s="52" t="str">
        <f t="shared" si="311"/>
        <v>Nein</v>
      </c>
      <c r="T857" s="52" t="str">
        <f t="shared" si="311"/>
        <v>Nein</v>
      </c>
      <c r="U857" s="52" t="str">
        <f t="shared" si="311"/>
        <v>Nein</v>
      </c>
      <c r="V857" s="52" t="str">
        <f t="shared" si="311"/>
        <v>Nein</v>
      </c>
      <c r="W857" s="52" t="str">
        <f t="shared" si="311"/>
        <v>Nein</v>
      </c>
      <c r="X857" s="52" t="str">
        <f t="shared" si="311"/>
        <v>Nein</v>
      </c>
      <c r="Y857" s="52" t="str">
        <f t="shared" si="311"/>
        <v>Nein</v>
      </c>
      <c r="Z857" s="52" t="str">
        <f t="shared" si="311"/>
        <v>Nein</v>
      </c>
      <c r="AA857" s="52" t="str">
        <f t="shared" si="311"/>
        <v>Nein</v>
      </c>
      <c r="AB857" s="52" t="str">
        <f t="shared" si="311"/>
        <v>Nein</v>
      </c>
      <c r="AC857" s="52" t="str">
        <f t="shared" si="311"/>
        <v>Nein</v>
      </c>
      <c r="AD857" s="52" t="str">
        <f t="shared" si="311"/>
        <v>Nein</v>
      </c>
      <c r="AE857" s="52" t="str">
        <f t="shared" si="311"/>
        <v>Nein</v>
      </c>
      <c r="AF857" s="52" t="str">
        <f t="shared" si="311"/>
        <v>Nein</v>
      </c>
      <c r="AG857" s="61" t="str">
        <f>IF(Q857="Ja",VLOOKUP($Q$2,Plausis!A:E,5,0),IF(R857="Ja",VLOOKUP($R$2,Plausis!A:E,5,0),IF(T857="Ja",VLOOKUP($T$2,Plausis!A:E,5,0),IF(U857="Ja",VLOOKUP($U$2,Plausis!A:E,5,0),IF(AA857="Ja",VLOOKUP($AA$2,Plausis!A:E,5,0),IF(AC857="Ja",VLOOKUP($AC$2,Plausis!A:E,5,0),IF(AD857="Ja",VLOOKUP($AD$2,Plausis!A:E,5,0),"")))))))</f>
        <v/>
      </c>
      <c r="AH857" s="52" t="str">
        <f>IF(Y857="Ja",VLOOKUP($Y$2,Plausis!A:E,5,0),"")</f>
        <v/>
      </c>
      <c r="AI857" s="52" t="str">
        <f t="shared" si="296"/>
        <v>Ja</v>
      </c>
      <c r="AJ857" s="52" t="str">
        <f>IF(S857="Ja",VLOOKUP($S$2,Plausis!A:E,5,0),IF(V857="Ja",VLOOKUP($V$2,Plausis!A:E,5,0),IF(X857="Ja",VLOOKUP($X$2,Plausis!A:E,5,0),"")))</f>
        <v/>
      </c>
      <c r="AL857" s="52" t="s">
        <v>3</v>
      </c>
      <c r="AM857" s="114">
        <v>45531</v>
      </c>
      <c r="AN857" s="52" t="s">
        <v>4467</v>
      </c>
      <c r="AO857" s="52" t="str">
        <f>VLOOKUP(B857,'BAT Grundtabelle'!B:T,19,0)</f>
        <v>ja</v>
      </c>
      <c r="AP857" s="105" t="str">
        <f t="shared" si="297"/>
        <v>10767</v>
      </c>
      <c r="AQ857" s="52" t="str">
        <f t="shared" si="298"/>
        <v>Hersteller von alkoholischen Getränken</v>
      </c>
      <c r="AR857" s="52" t="b">
        <f t="shared" si="310"/>
        <v>0</v>
      </c>
      <c r="AS857" s="52" t="b">
        <f t="shared" si="310"/>
        <v>0</v>
      </c>
      <c r="AT857" s="52" t="b">
        <f t="shared" si="310"/>
        <v>0</v>
      </c>
      <c r="AU857" s="52">
        <f t="shared" si="299"/>
        <v>2</v>
      </c>
      <c r="AW857" s="52" t="b">
        <f t="shared" si="300"/>
        <v>0</v>
      </c>
      <c r="AX857" s="52" t="str">
        <f t="shared" si="301"/>
        <v>Unternehmen</v>
      </c>
      <c r="AY857" s="52" t="b">
        <f t="shared" si="302"/>
        <v>0</v>
      </c>
      <c r="AZ857" s="52" t="str">
        <f t="shared" si="303"/>
        <v>10767</v>
      </c>
      <c r="BA857" s="52" t="str">
        <f>VLOOKUP(A857,'BAT Grundtabelle'!A:U,21,0)</f>
        <v>ja</v>
      </c>
      <c r="BB857" s="52" t="str">
        <f t="shared" si="304"/>
        <v>nein</v>
      </c>
      <c r="BC857" s="52" t="str">
        <f t="shared" si="305"/>
        <v>10767</v>
      </c>
      <c r="BD857" s="52" t="str">
        <f t="shared" si="306"/>
        <v>Hersteller von alkoholischen Getränken</v>
      </c>
      <c r="BE857" s="52" t="str">
        <f t="shared" si="307"/>
        <v>Unternehmen</v>
      </c>
      <c r="BF857" s="52">
        <f t="shared" si="308"/>
        <v>2</v>
      </c>
    </row>
    <row r="858" spans="1:58" hidden="1" x14ac:dyDescent="0.35">
      <c r="A858" s="107" t="s">
        <v>3184</v>
      </c>
      <c r="B858" s="75" t="s">
        <v>1973</v>
      </c>
      <c r="C858" s="52" t="s">
        <v>2</v>
      </c>
      <c r="D858" s="52" t="s">
        <v>2</v>
      </c>
      <c r="E858" s="52" t="s">
        <v>2</v>
      </c>
      <c r="F858" s="52" t="s">
        <v>2</v>
      </c>
      <c r="G858" s="52" t="s">
        <v>2</v>
      </c>
      <c r="H858" s="52" t="s">
        <v>2</v>
      </c>
      <c r="I858" s="52" t="s">
        <v>2</v>
      </c>
      <c r="J858" s="52" t="s">
        <v>2</v>
      </c>
      <c r="K858" s="52" t="s">
        <v>2</v>
      </c>
      <c r="L858" s="52" t="s">
        <v>2</v>
      </c>
      <c r="M858" s="52" t="s">
        <v>2</v>
      </c>
      <c r="N858" s="52" t="s">
        <v>2</v>
      </c>
      <c r="O858" s="52" t="s">
        <v>2412</v>
      </c>
      <c r="Q858" s="52" t="str">
        <f t="shared" si="311"/>
        <v>Nein</v>
      </c>
      <c r="R858" s="52" t="str">
        <f t="shared" si="311"/>
        <v>Nein</v>
      </c>
      <c r="S858" s="52" t="str">
        <f t="shared" si="311"/>
        <v>Nein</v>
      </c>
      <c r="T858" s="52" t="str">
        <f t="shared" si="311"/>
        <v>Nein</v>
      </c>
      <c r="U858" s="52" t="str">
        <f t="shared" si="311"/>
        <v>Nein</v>
      </c>
      <c r="V858" s="52" t="str">
        <f t="shared" si="311"/>
        <v>Nein</v>
      </c>
      <c r="W858" s="52" t="str">
        <f t="shared" si="311"/>
        <v>Nein</v>
      </c>
      <c r="X858" s="52" t="str">
        <f t="shared" si="311"/>
        <v>Nein</v>
      </c>
      <c r="Y858" s="52" t="str">
        <f t="shared" si="311"/>
        <v>Nein</v>
      </c>
      <c r="Z858" s="52" t="str">
        <f t="shared" si="311"/>
        <v>Nein</v>
      </c>
      <c r="AA858" s="52" t="str">
        <f t="shared" si="311"/>
        <v>Nein</v>
      </c>
      <c r="AB858" s="52" t="str">
        <f t="shared" si="311"/>
        <v>Nein</v>
      </c>
      <c r="AC858" s="52" t="str">
        <f t="shared" si="311"/>
        <v>Nein</v>
      </c>
      <c r="AD858" s="52" t="str">
        <f t="shared" si="311"/>
        <v>Nein</v>
      </c>
      <c r="AE858" s="52" t="str">
        <f t="shared" si="311"/>
        <v>Nein</v>
      </c>
      <c r="AF858" s="52" t="str">
        <f t="shared" si="311"/>
        <v>Nein</v>
      </c>
      <c r="AG858" s="61" t="str">
        <f>IF(Q858="Ja",VLOOKUP($Q$2,Plausis!A:E,5,0),IF(R858="Ja",VLOOKUP($R$2,Plausis!A:E,5,0),IF(T858="Ja",VLOOKUP($T$2,Plausis!A:E,5,0),IF(U858="Ja",VLOOKUP($U$2,Plausis!A:E,5,0),IF(AA858="Ja",VLOOKUP($AA$2,Plausis!A:E,5,0),IF(AC858="Ja",VLOOKUP($AC$2,Plausis!A:E,5,0),IF(AD858="Ja",VLOOKUP($AD$2,Plausis!A:E,5,0),"")))))))</f>
        <v/>
      </c>
      <c r="AH858" s="52" t="str">
        <f>IF(Y858="Ja",VLOOKUP($Y$2,Plausis!A:E,5,0),"")</f>
        <v/>
      </c>
      <c r="AI858" s="52" t="str">
        <f t="shared" si="296"/>
        <v>Nein</v>
      </c>
      <c r="AJ858" s="52" t="str">
        <f>IF(S858="Ja",VLOOKUP($S$2,Plausis!A:E,5,0),IF(V858="Ja",VLOOKUP($V$2,Plausis!A:E,5,0),IF(X858="Ja",VLOOKUP($X$2,Plausis!A:E,5,0),"")))</f>
        <v/>
      </c>
      <c r="AL858" s="52" t="s">
        <v>2</v>
      </c>
      <c r="AM858" s="114">
        <v>45531</v>
      </c>
      <c r="AN858" s="52" t="s">
        <v>4467</v>
      </c>
      <c r="AO858" s="52" t="str">
        <f>VLOOKUP(B858,'BAT Grundtabelle'!B:T,19,0)</f>
        <v>nein</v>
      </c>
      <c r="AP858" s="105" t="str">
        <f t="shared" si="297"/>
        <v>10768</v>
      </c>
      <c r="AQ858" s="52" t="str">
        <f t="shared" si="298"/>
        <v>Hersteller von Anlagen für die Industrie</v>
      </c>
      <c r="AR858" s="52" t="b">
        <f t="shared" si="310"/>
        <v>0</v>
      </c>
      <c r="AS858" s="52" t="b">
        <f t="shared" si="310"/>
        <v>0</v>
      </c>
      <c r="AT858" s="52" t="b">
        <f t="shared" si="310"/>
        <v>0</v>
      </c>
      <c r="AU858" s="52" t="str">
        <f t="shared" si="299"/>
        <v/>
      </c>
      <c r="AW858" s="52" t="b">
        <f t="shared" si="300"/>
        <v>0</v>
      </c>
      <c r="AX858" s="52" t="str">
        <f t="shared" si="301"/>
        <v/>
      </c>
      <c r="AY858" s="52" t="b">
        <f t="shared" si="302"/>
        <v>0</v>
      </c>
      <c r="AZ858" s="52" t="str">
        <f t="shared" si="303"/>
        <v>10768</v>
      </c>
      <c r="BA858" s="52" t="str">
        <f>VLOOKUP(A858,'BAT Grundtabelle'!A:U,21,0)</f>
        <v>nein</v>
      </c>
      <c r="BB858" s="52" t="str">
        <f t="shared" si="304"/>
        <v>nein</v>
      </c>
      <c r="BC858" s="52" t="str">
        <f t="shared" si="305"/>
        <v>10768</v>
      </c>
      <c r="BD858" s="52" t="str">
        <f t="shared" si="306"/>
        <v>Hersteller von Anlagen für die Industrie</v>
      </c>
      <c r="BE858" s="52" t="str">
        <f t="shared" si="307"/>
        <v/>
      </c>
      <c r="BF858" s="52" t="str">
        <f t="shared" si="308"/>
        <v/>
      </c>
    </row>
    <row r="859" spans="1:58" hidden="1" x14ac:dyDescent="0.35">
      <c r="A859" s="107" t="s">
        <v>3185</v>
      </c>
      <c r="B859" s="75" t="s">
        <v>992</v>
      </c>
      <c r="C859" s="52" t="s">
        <v>3</v>
      </c>
      <c r="D859" s="52" t="s">
        <v>3</v>
      </c>
      <c r="E859" s="52" t="s">
        <v>2</v>
      </c>
      <c r="F859" s="52" t="s">
        <v>2</v>
      </c>
      <c r="G859" s="52" t="s">
        <v>2</v>
      </c>
      <c r="H859" s="52" t="s">
        <v>2</v>
      </c>
      <c r="I859" s="52" t="s">
        <v>3</v>
      </c>
      <c r="J859" s="52">
        <v>2</v>
      </c>
      <c r="K859" s="52" t="s">
        <v>2</v>
      </c>
      <c r="L859" s="52" t="s">
        <v>2</v>
      </c>
      <c r="M859" s="52" t="s">
        <v>2</v>
      </c>
      <c r="N859" s="52" t="s">
        <v>3</v>
      </c>
      <c r="P859" s="52" t="s">
        <v>4</v>
      </c>
      <c r="Q859" s="52" t="str">
        <f t="shared" si="311"/>
        <v>Nein</v>
      </c>
      <c r="R859" s="52" t="str">
        <f t="shared" si="311"/>
        <v>Nein</v>
      </c>
      <c r="S859" s="52" t="str">
        <f t="shared" si="311"/>
        <v>Nein</v>
      </c>
      <c r="T859" s="52" t="str">
        <f t="shared" si="311"/>
        <v>Nein</v>
      </c>
      <c r="U859" s="52" t="str">
        <f t="shared" si="311"/>
        <v>Nein</v>
      </c>
      <c r="V859" s="52" t="str">
        <f t="shared" si="311"/>
        <v>Nein</v>
      </c>
      <c r="W859" s="52" t="str">
        <f t="shared" si="311"/>
        <v>Nein</v>
      </c>
      <c r="X859" s="52" t="str">
        <f t="shared" si="311"/>
        <v>Nein</v>
      </c>
      <c r="Y859" s="52" t="str">
        <f t="shared" si="311"/>
        <v>Nein</v>
      </c>
      <c r="Z859" s="52" t="str">
        <f t="shared" si="311"/>
        <v>Nein</v>
      </c>
      <c r="AA859" s="52" t="str">
        <f t="shared" si="311"/>
        <v>Nein</v>
      </c>
      <c r="AB859" s="52" t="str">
        <f t="shared" si="311"/>
        <v>Nein</v>
      </c>
      <c r="AC859" s="52" t="str">
        <f t="shared" si="311"/>
        <v>Nein</v>
      </c>
      <c r="AD859" s="52" t="str">
        <f t="shared" si="311"/>
        <v>Nein</v>
      </c>
      <c r="AE859" s="52" t="str">
        <f t="shared" si="311"/>
        <v>Nein</v>
      </c>
      <c r="AF859" s="52" t="str">
        <f t="shared" si="311"/>
        <v>Nein</v>
      </c>
      <c r="AG859" s="61" t="str">
        <f>IF(Q859="Ja",VLOOKUP($Q$2,Plausis!A:E,5,0),IF(R859="Ja",VLOOKUP($R$2,Plausis!A:E,5,0),IF(T859="Ja",VLOOKUP($T$2,Plausis!A:E,5,0),IF(U859="Ja",VLOOKUP($U$2,Plausis!A:E,5,0),IF(AA859="Ja",VLOOKUP($AA$2,Plausis!A:E,5,0),IF(AC859="Ja",VLOOKUP($AC$2,Plausis!A:E,5,0),IF(AD859="Ja",VLOOKUP($AD$2,Plausis!A:E,5,0),"")))))))</f>
        <v/>
      </c>
      <c r="AH859" s="52" t="str">
        <f>IF(Y859="Ja",VLOOKUP($Y$2,Plausis!A:E,5,0),"")</f>
        <v/>
      </c>
      <c r="AI859" s="52" t="str">
        <f t="shared" si="296"/>
        <v>Ja</v>
      </c>
      <c r="AJ859" s="52" t="str">
        <f>IF(S859="Ja",VLOOKUP($S$2,Plausis!A:E,5,0),IF(V859="Ja",VLOOKUP($V$2,Plausis!A:E,5,0),IF(X859="Ja",VLOOKUP($X$2,Plausis!A:E,5,0),"")))</f>
        <v/>
      </c>
      <c r="AL859" s="52" t="s">
        <v>3</v>
      </c>
      <c r="AM859" s="114">
        <v>45531</v>
      </c>
      <c r="AN859" s="52" t="s">
        <v>4467</v>
      </c>
      <c r="AO859" s="52" t="str">
        <f>VLOOKUP(B859,'BAT Grundtabelle'!B:T,19,0)</f>
        <v>ja</v>
      </c>
      <c r="AP859" s="105" t="str">
        <f t="shared" si="297"/>
        <v>10769</v>
      </c>
      <c r="AQ859" s="52" t="str">
        <f t="shared" si="298"/>
        <v>Hersteller von Basalt-, Mineral-, Steinwolle</v>
      </c>
      <c r="AR859" s="52" t="b">
        <f t="shared" si="310"/>
        <v>0</v>
      </c>
      <c r="AS859" s="52" t="b">
        <f t="shared" si="310"/>
        <v>0</v>
      </c>
      <c r="AT859" s="52" t="b">
        <f t="shared" si="310"/>
        <v>0</v>
      </c>
      <c r="AU859" s="52">
        <f t="shared" si="299"/>
        <v>2</v>
      </c>
      <c r="AW859" s="52" t="b">
        <f t="shared" si="300"/>
        <v>0</v>
      </c>
      <c r="AX859" s="52" t="str">
        <f t="shared" si="301"/>
        <v>Unternehmen</v>
      </c>
      <c r="AY859" s="52" t="b">
        <f t="shared" si="302"/>
        <v>0</v>
      </c>
      <c r="AZ859" s="52" t="str">
        <f t="shared" si="303"/>
        <v>10769</v>
      </c>
      <c r="BA859" s="52" t="str">
        <f>VLOOKUP(A859,'BAT Grundtabelle'!A:U,21,0)</f>
        <v>ja</v>
      </c>
      <c r="BB859" s="52" t="str">
        <f t="shared" si="304"/>
        <v>nein</v>
      </c>
      <c r="BC859" s="52" t="str">
        <f t="shared" si="305"/>
        <v>10769</v>
      </c>
      <c r="BD859" s="52" t="str">
        <f t="shared" si="306"/>
        <v>Hersteller von Basalt-, Mineral-, Steinwolle</v>
      </c>
      <c r="BE859" s="52" t="str">
        <f t="shared" si="307"/>
        <v>Unternehmen</v>
      </c>
      <c r="BF859" s="52">
        <f t="shared" si="308"/>
        <v>2</v>
      </c>
    </row>
    <row r="860" spans="1:58" hidden="1" x14ac:dyDescent="0.35">
      <c r="A860" s="107" t="s">
        <v>3186</v>
      </c>
      <c r="B860" s="75" t="s">
        <v>348</v>
      </c>
      <c r="C860" s="52" t="s">
        <v>3</v>
      </c>
      <c r="D860" s="52" t="s">
        <v>3</v>
      </c>
      <c r="E860" s="52" t="s">
        <v>2</v>
      </c>
      <c r="F860" s="52" t="s">
        <v>2</v>
      </c>
      <c r="G860" s="52" t="s">
        <v>2</v>
      </c>
      <c r="H860" s="52" t="s">
        <v>2</v>
      </c>
      <c r="I860" s="52" t="s">
        <v>3</v>
      </c>
      <c r="J860" s="52">
        <v>2</v>
      </c>
      <c r="K860" s="52" t="s">
        <v>2</v>
      </c>
      <c r="L860" s="52" t="s">
        <v>2</v>
      </c>
      <c r="M860" s="52" t="s">
        <v>2</v>
      </c>
      <c r="N860" s="52" t="s">
        <v>3</v>
      </c>
      <c r="P860" s="52" t="s">
        <v>4</v>
      </c>
      <c r="Q860" s="52" t="str">
        <f t="shared" si="311"/>
        <v>Nein</v>
      </c>
      <c r="R860" s="52" t="str">
        <f t="shared" si="311"/>
        <v>Nein</v>
      </c>
      <c r="S860" s="52" t="str">
        <f t="shared" si="311"/>
        <v>Nein</v>
      </c>
      <c r="T860" s="52" t="str">
        <f t="shared" si="311"/>
        <v>Nein</v>
      </c>
      <c r="U860" s="52" t="str">
        <f t="shared" si="311"/>
        <v>Nein</v>
      </c>
      <c r="V860" s="52" t="str">
        <f t="shared" si="311"/>
        <v>Nein</v>
      </c>
      <c r="W860" s="52" t="str">
        <f t="shared" si="311"/>
        <v>Nein</v>
      </c>
      <c r="X860" s="52" t="str">
        <f t="shared" si="311"/>
        <v>Nein</v>
      </c>
      <c r="Y860" s="52" t="str">
        <f t="shared" si="311"/>
        <v>Nein</v>
      </c>
      <c r="Z860" s="52" t="str">
        <f t="shared" si="311"/>
        <v>Nein</v>
      </c>
      <c r="AA860" s="52" t="str">
        <f t="shared" si="311"/>
        <v>Nein</v>
      </c>
      <c r="AB860" s="52" t="str">
        <f t="shared" si="311"/>
        <v>Nein</v>
      </c>
      <c r="AC860" s="52" t="str">
        <f t="shared" si="311"/>
        <v>Nein</v>
      </c>
      <c r="AD860" s="52" t="str">
        <f t="shared" si="311"/>
        <v>Nein</v>
      </c>
      <c r="AE860" s="52" t="str">
        <f t="shared" si="311"/>
        <v>Nein</v>
      </c>
      <c r="AF860" s="52" t="str">
        <f t="shared" si="311"/>
        <v>Nein</v>
      </c>
      <c r="AG860" s="61" t="str">
        <f>IF(Q860="Ja",VLOOKUP($Q$2,Plausis!A:E,5,0),IF(R860="Ja",VLOOKUP($R$2,Plausis!A:E,5,0),IF(T860="Ja",VLOOKUP($T$2,Plausis!A:E,5,0),IF(U860="Ja",VLOOKUP($U$2,Plausis!A:E,5,0),IF(AA860="Ja",VLOOKUP($AA$2,Plausis!A:E,5,0),IF(AC860="Ja",VLOOKUP($AC$2,Plausis!A:E,5,0),IF(AD860="Ja",VLOOKUP($AD$2,Plausis!A:E,5,0),"")))))))</f>
        <v/>
      </c>
      <c r="AH860" s="52" t="str">
        <f>IF(Y860="Ja",VLOOKUP($Y$2,Plausis!A:E,5,0),"")</f>
        <v/>
      </c>
      <c r="AI860" s="52" t="str">
        <f t="shared" si="296"/>
        <v>Ja</v>
      </c>
      <c r="AJ860" s="52" t="str">
        <f>IF(S860="Ja",VLOOKUP($S$2,Plausis!A:E,5,0),IF(V860="Ja",VLOOKUP($V$2,Plausis!A:E,5,0),IF(X860="Ja",VLOOKUP($X$2,Plausis!A:E,5,0),"")))</f>
        <v/>
      </c>
      <c r="AL860" s="52" t="s">
        <v>2</v>
      </c>
      <c r="AM860" s="114">
        <v>45531</v>
      </c>
      <c r="AN860" s="52" t="s">
        <v>4467</v>
      </c>
      <c r="AO860" s="52" t="str">
        <f>VLOOKUP(B860,'BAT Grundtabelle'!B:T,19,0)</f>
        <v>ja</v>
      </c>
      <c r="AP860" s="105" t="str">
        <f t="shared" si="297"/>
        <v>10770</v>
      </c>
      <c r="AQ860" s="52" t="str">
        <f t="shared" si="298"/>
        <v>Hersteller von Bautenschutzerzeugnissen</v>
      </c>
      <c r="AR860" s="52" t="b">
        <f t="shared" si="310"/>
        <v>0</v>
      </c>
      <c r="AS860" s="52" t="b">
        <f t="shared" si="310"/>
        <v>0</v>
      </c>
      <c r="AT860" s="52" t="b">
        <f t="shared" si="310"/>
        <v>0</v>
      </c>
      <c r="AU860" s="52">
        <f t="shared" si="299"/>
        <v>2</v>
      </c>
      <c r="AW860" s="52" t="b">
        <f t="shared" si="300"/>
        <v>0</v>
      </c>
      <c r="AX860" s="52" t="str">
        <f t="shared" si="301"/>
        <v>Unternehmen</v>
      </c>
      <c r="AY860" s="52" t="b">
        <f t="shared" si="302"/>
        <v>0</v>
      </c>
      <c r="AZ860" s="52" t="str">
        <f t="shared" si="303"/>
        <v>10770</v>
      </c>
      <c r="BA860" s="52" t="str">
        <f>VLOOKUP(A860,'BAT Grundtabelle'!A:U,21,0)</f>
        <v>ja</v>
      </c>
      <c r="BB860" s="52" t="str">
        <f t="shared" si="304"/>
        <v>nein</v>
      </c>
      <c r="BC860" s="52" t="str">
        <f t="shared" si="305"/>
        <v>10770</v>
      </c>
      <c r="BD860" s="52" t="str">
        <f t="shared" si="306"/>
        <v>Hersteller von Bautenschutzerzeugnissen</v>
      </c>
      <c r="BE860" s="52" t="str">
        <f t="shared" si="307"/>
        <v>Unternehmen</v>
      </c>
      <c r="BF860" s="52">
        <f t="shared" si="308"/>
        <v>2</v>
      </c>
    </row>
    <row r="861" spans="1:58" hidden="1" x14ac:dyDescent="0.35">
      <c r="A861" s="107" t="s">
        <v>3187</v>
      </c>
      <c r="B861" s="75" t="s">
        <v>976</v>
      </c>
      <c r="C861" s="52" t="s">
        <v>3</v>
      </c>
      <c r="D861" s="52" t="s">
        <v>3</v>
      </c>
      <c r="E861" s="52" t="s">
        <v>2</v>
      </c>
      <c r="F861" s="52" t="s">
        <v>2</v>
      </c>
      <c r="G861" s="52" t="s">
        <v>2</v>
      </c>
      <c r="H861" s="52" t="s">
        <v>2</v>
      </c>
      <c r="I861" s="52" t="s">
        <v>3</v>
      </c>
      <c r="J861" s="52">
        <v>1</v>
      </c>
      <c r="K861" s="52" t="s">
        <v>2</v>
      </c>
      <c r="L861" s="52" t="s">
        <v>2</v>
      </c>
      <c r="M861" s="52" t="s">
        <v>2</v>
      </c>
      <c r="N861" s="52" t="s">
        <v>3</v>
      </c>
      <c r="P861" s="52" t="s">
        <v>4</v>
      </c>
      <c r="Q861" s="52" t="str">
        <f t="shared" si="311"/>
        <v>Nein</v>
      </c>
      <c r="R861" s="52" t="str">
        <f t="shared" si="311"/>
        <v>Nein</v>
      </c>
      <c r="S861" s="52" t="str">
        <f t="shared" si="311"/>
        <v>Nein</v>
      </c>
      <c r="T861" s="52" t="str">
        <f t="shared" si="311"/>
        <v>Nein</v>
      </c>
      <c r="U861" s="52" t="str">
        <f t="shared" si="311"/>
        <v>Nein</v>
      </c>
      <c r="V861" s="52" t="str">
        <f t="shared" si="311"/>
        <v>Nein</v>
      </c>
      <c r="W861" s="52" t="str">
        <f t="shared" si="311"/>
        <v>Nein</v>
      </c>
      <c r="X861" s="52" t="str">
        <f t="shared" si="311"/>
        <v>Nein</v>
      </c>
      <c r="Y861" s="52" t="str">
        <f t="shared" si="311"/>
        <v>Nein</v>
      </c>
      <c r="Z861" s="52" t="str">
        <f t="shared" si="311"/>
        <v>Nein</v>
      </c>
      <c r="AA861" s="52" t="str">
        <f t="shared" si="311"/>
        <v>Nein</v>
      </c>
      <c r="AB861" s="52" t="str">
        <f t="shared" si="311"/>
        <v>Nein</v>
      </c>
      <c r="AC861" s="52" t="str">
        <f t="shared" si="311"/>
        <v>Nein</v>
      </c>
      <c r="AD861" s="52" t="str">
        <f t="shared" si="311"/>
        <v>Nein</v>
      </c>
      <c r="AE861" s="52" t="str">
        <f t="shared" si="311"/>
        <v>Nein</v>
      </c>
      <c r="AF861" s="52" t="str">
        <f t="shared" si="311"/>
        <v>Nein</v>
      </c>
      <c r="AG861" s="61" t="str">
        <f>IF(Q861="Ja",VLOOKUP($Q$2,Plausis!A:E,5,0),IF(R861="Ja",VLOOKUP($R$2,Plausis!A:E,5,0),IF(T861="Ja",VLOOKUP($T$2,Plausis!A:E,5,0),IF(U861="Ja",VLOOKUP($U$2,Plausis!A:E,5,0),IF(AA861="Ja",VLOOKUP($AA$2,Plausis!A:E,5,0),IF(AC861="Ja",VLOOKUP($AC$2,Plausis!A:E,5,0),IF(AD861="Ja",VLOOKUP($AD$2,Plausis!A:E,5,0),"")))))))</f>
        <v/>
      </c>
      <c r="AH861" s="52" t="str">
        <f>IF(Y861="Ja",VLOOKUP($Y$2,Plausis!A:E,5,0),"")</f>
        <v/>
      </c>
      <c r="AI861" s="52" t="str">
        <f t="shared" si="296"/>
        <v>Ja</v>
      </c>
      <c r="AJ861" s="52" t="str">
        <f>IF(S861="Ja",VLOOKUP($S$2,Plausis!A:E,5,0),IF(V861="Ja",VLOOKUP($V$2,Plausis!A:E,5,0),IF(X861="Ja",VLOOKUP($X$2,Plausis!A:E,5,0),"")))</f>
        <v/>
      </c>
      <c r="AL861" s="52" t="s">
        <v>2</v>
      </c>
      <c r="AM861" s="114">
        <v>45531</v>
      </c>
      <c r="AN861" s="52" t="s">
        <v>4467</v>
      </c>
      <c r="AO861" s="52" t="str">
        <f>VLOOKUP(B861,'BAT Grundtabelle'!B:T,19,0)</f>
        <v>ja</v>
      </c>
      <c r="AP861" s="105" t="str">
        <f t="shared" si="297"/>
        <v>10771</v>
      </c>
      <c r="AQ861" s="52" t="str">
        <f t="shared" si="298"/>
        <v>Hersteller von Bilderrahmen</v>
      </c>
      <c r="AR861" s="52" t="b">
        <f t="shared" si="310"/>
        <v>0</v>
      </c>
      <c r="AS861" s="52" t="b">
        <f t="shared" si="310"/>
        <v>0</v>
      </c>
      <c r="AT861" s="52" t="b">
        <f t="shared" si="310"/>
        <v>0</v>
      </c>
      <c r="AU861" s="52">
        <f t="shared" si="299"/>
        <v>1</v>
      </c>
      <c r="AW861" s="52" t="b">
        <f t="shared" si="300"/>
        <v>0</v>
      </c>
      <c r="AX861" s="52" t="str">
        <f t="shared" si="301"/>
        <v>Unternehmen</v>
      </c>
      <c r="AY861" s="52" t="b">
        <f t="shared" si="302"/>
        <v>0</v>
      </c>
      <c r="AZ861" s="52" t="str">
        <f t="shared" si="303"/>
        <v>10771</v>
      </c>
      <c r="BA861" s="52" t="str">
        <f>VLOOKUP(A861,'BAT Grundtabelle'!A:U,21,0)</f>
        <v>ja</v>
      </c>
      <c r="BB861" s="52" t="str">
        <f t="shared" si="304"/>
        <v>nein</v>
      </c>
      <c r="BC861" s="52" t="str">
        <f t="shared" si="305"/>
        <v>10771</v>
      </c>
      <c r="BD861" s="52" t="str">
        <f t="shared" si="306"/>
        <v>Hersteller von Bilderrahmen</v>
      </c>
      <c r="BE861" s="52" t="str">
        <f t="shared" si="307"/>
        <v>Unternehmen</v>
      </c>
      <c r="BF861" s="52">
        <f t="shared" si="308"/>
        <v>1</v>
      </c>
    </row>
    <row r="862" spans="1:58" hidden="1" x14ac:dyDescent="0.35">
      <c r="A862" s="107" t="s">
        <v>3188</v>
      </c>
      <c r="B862" s="75" t="s">
        <v>1221</v>
      </c>
      <c r="C862" s="52" t="s">
        <v>3</v>
      </c>
      <c r="D862" s="52" t="s">
        <v>3</v>
      </c>
      <c r="E862" s="52" t="s">
        <v>2</v>
      </c>
      <c r="F862" s="52" t="s">
        <v>2</v>
      </c>
      <c r="G862" s="52" t="s">
        <v>2</v>
      </c>
      <c r="H862" s="52" t="s">
        <v>2</v>
      </c>
      <c r="I862" s="52" t="s">
        <v>3</v>
      </c>
      <c r="J862" s="52">
        <v>2</v>
      </c>
      <c r="K862" s="52" t="s">
        <v>2</v>
      </c>
      <c r="L862" s="52" t="s">
        <v>2</v>
      </c>
      <c r="M862" s="52" t="s">
        <v>2</v>
      </c>
      <c r="N862" s="52" t="s">
        <v>3</v>
      </c>
      <c r="P862" s="52" t="s">
        <v>4</v>
      </c>
      <c r="Q862" s="52" t="str">
        <f t="shared" si="311"/>
        <v>Nein</v>
      </c>
      <c r="R862" s="52" t="str">
        <f t="shared" si="311"/>
        <v>Nein</v>
      </c>
      <c r="S862" s="52" t="str">
        <f t="shared" si="311"/>
        <v>Nein</v>
      </c>
      <c r="T862" s="52" t="str">
        <f t="shared" si="311"/>
        <v>Nein</v>
      </c>
      <c r="U862" s="52" t="str">
        <f t="shared" si="311"/>
        <v>Nein</v>
      </c>
      <c r="V862" s="52" t="str">
        <f t="shared" si="311"/>
        <v>Nein</v>
      </c>
      <c r="W862" s="52" t="str">
        <f t="shared" si="311"/>
        <v>Nein</v>
      </c>
      <c r="X862" s="52" t="str">
        <f t="shared" si="311"/>
        <v>Nein</v>
      </c>
      <c r="Y862" s="52" t="str">
        <f t="shared" si="311"/>
        <v>Nein</v>
      </c>
      <c r="Z862" s="52" t="str">
        <f t="shared" si="311"/>
        <v>Nein</v>
      </c>
      <c r="AA862" s="52" t="str">
        <f t="shared" si="311"/>
        <v>Nein</v>
      </c>
      <c r="AB862" s="52" t="str">
        <f t="shared" si="311"/>
        <v>Nein</v>
      </c>
      <c r="AC862" s="52" t="str">
        <f t="shared" si="311"/>
        <v>Nein</v>
      </c>
      <c r="AD862" s="52" t="str">
        <f t="shared" si="311"/>
        <v>Nein</v>
      </c>
      <c r="AE862" s="52" t="str">
        <f t="shared" si="311"/>
        <v>Nein</v>
      </c>
      <c r="AF862" s="52" t="str">
        <f t="shared" si="311"/>
        <v>Nein</v>
      </c>
      <c r="AG862" s="61" t="str">
        <f>IF(Q862="Ja",VLOOKUP($Q$2,Plausis!A:E,5,0),IF(R862="Ja",VLOOKUP($R$2,Plausis!A:E,5,0),IF(T862="Ja",VLOOKUP($T$2,Plausis!A:E,5,0),IF(U862="Ja",VLOOKUP($U$2,Plausis!A:E,5,0),IF(AA862="Ja",VLOOKUP($AA$2,Plausis!A:E,5,0),IF(AC862="Ja",VLOOKUP($AC$2,Plausis!A:E,5,0),IF(AD862="Ja",VLOOKUP($AD$2,Plausis!A:E,5,0),"")))))))</f>
        <v/>
      </c>
      <c r="AH862" s="52" t="str">
        <f>IF(Y862="Ja",VLOOKUP($Y$2,Plausis!A:E,5,0),"")</f>
        <v/>
      </c>
      <c r="AI862" s="52" t="str">
        <f t="shared" si="296"/>
        <v>Ja</v>
      </c>
      <c r="AJ862" s="52" t="str">
        <f>IF(S862="Ja",VLOOKUP($S$2,Plausis!A:E,5,0),IF(V862="Ja",VLOOKUP($V$2,Plausis!A:E,5,0),IF(X862="Ja",VLOOKUP($X$2,Plausis!A:E,5,0),"")))</f>
        <v/>
      </c>
      <c r="AL862" s="52" t="s">
        <v>2</v>
      </c>
      <c r="AM862" s="114">
        <v>45531</v>
      </c>
      <c r="AN862" s="52" t="s">
        <v>4467</v>
      </c>
      <c r="AO862" s="52" t="str">
        <f>VLOOKUP(B862,'BAT Grundtabelle'!B:T,19,0)</f>
        <v>ja</v>
      </c>
      <c r="AP862" s="105" t="str">
        <f t="shared" si="297"/>
        <v>10772</v>
      </c>
      <c r="AQ862" s="52" t="str">
        <f t="shared" si="298"/>
        <v>Hersteller von Büromaschinen</v>
      </c>
      <c r="AR862" s="52" t="b">
        <f t="shared" si="310"/>
        <v>0</v>
      </c>
      <c r="AS862" s="52" t="b">
        <f t="shared" si="310"/>
        <v>0</v>
      </c>
      <c r="AT862" s="52" t="b">
        <f t="shared" si="310"/>
        <v>0</v>
      </c>
      <c r="AU862" s="52">
        <f t="shared" si="299"/>
        <v>2</v>
      </c>
      <c r="AW862" s="52" t="b">
        <f t="shared" si="300"/>
        <v>0</v>
      </c>
      <c r="AX862" s="52" t="str">
        <f t="shared" si="301"/>
        <v>Unternehmen</v>
      </c>
      <c r="AY862" s="52" t="b">
        <f t="shared" si="302"/>
        <v>0</v>
      </c>
      <c r="AZ862" s="52" t="str">
        <f t="shared" si="303"/>
        <v>10772</v>
      </c>
      <c r="BA862" s="52" t="str">
        <f>VLOOKUP(A862,'BAT Grundtabelle'!A:U,21,0)</f>
        <v>ja</v>
      </c>
      <c r="BB862" s="52" t="str">
        <f t="shared" si="304"/>
        <v>nein</v>
      </c>
      <c r="BC862" s="52" t="str">
        <f t="shared" si="305"/>
        <v>10772</v>
      </c>
      <c r="BD862" s="52" t="str">
        <f t="shared" si="306"/>
        <v>Hersteller von Büromaschinen</v>
      </c>
      <c r="BE862" s="52" t="str">
        <f t="shared" si="307"/>
        <v>Unternehmen</v>
      </c>
      <c r="BF862" s="52">
        <f t="shared" si="308"/>
        <v>2</v>
      </c>
    </row>
    <row r="863" spans="1:58" hidden="1" x14ac:dyDescent="0.35">
      <c r="A863" s="107" t="s">
        <v>3189</v>
      </c>
      <c r="B863" s="75" t="s">
        <v>1225</v>
      </c>
      <c r="C863" s="52" t="s">
        <v>3</v>
      </c>
      <c r="D863" s="52" t="s">
        <v>3</v>
      </c>
      <c r="E863" s="52" t="s">
        <v>2</v>
      </c>
      <c r="F863" s="52" t="s">
        <v>2</v>
      </c>
      <c r="G863" s="52" t="s">
        <v>2</v>
      </c>
      <c r="H863" s="52" t="s">
        <v>2</v>
      </c>
      <c r="I863" s="52" t="s">
        <v>3</v>
      </c>
      <c r="J863" s="52">
        <v>2</v>
      </c>
      <c r="K863" s="52" t="s">
        <v>2</v>
      </c>
      <c r="L863" s="52" t="s">
        <v>2</v>
      </c>
      <c r="M863" s="52" t="s">
        <v>2</v>
      </c>
      <c r="N863" s="52" t="s">
        <v>3</v>
      </c>
      <c r="P863" s="52" t="s">
        <v>4</v>
      </c>
      <c r="Q863" s="52" t="str">
        <f t="shared" ref="Q863:AF872" si="312">IF(ISERROR(FIND(Q$2,$P863,1)),"Nein","Ja")</f>
        <v>Nein</v>
      </c>
      <c r="R863" s="52" t="str">
        <f t="shared" si="312"/>
        <v>Nein</v>
      </c>
      <c r="S863" s="52" t="str">
        <f t="shared" si="312"/>
        <v>Nein</v>
      </c>
      <c r="T863" s="52" t="str">
        <f t="shared" si="312"/>
        <v>Nein</v>
      </c>
      <c r="U863" s="52" t="str">
        <f t="shared" si="312"/>
        <v>Nein</v>
      </c>
      <c r="V863" s="52" t="str">
        <f t="shared" si="312"/>
        <v>Nein</v>
      </c>
      <c r="W863" s="52" t="str">
        <f t="shared" si="312"/>
        <v>Nein</v>
      </c>
      <c r="X863" s="52" t="str">
        <f t="shared" si="312"/>
        <v>Nein</v>
      </c>
      <c r="Y863" s="52" t="str">
        <f t="shared" si="312"/>
        <v>Nein</v>
      </c>
      <c r="Z863" s="52" t="str">
        <f t="shared" si="312"/>
        <v>Nein</v>
      </c>
      <c r="AA863" s="52" t="str">
        <f t="shared" si="312"/>
        <v>Nein</v>
      </c>
      <c r="AB863" s="52" t="str">
        <f t="shared" si="312"/>
        <v>Nein</v>
      </c>
      <c r="AC863" s="52" t="str">
        <f t="shared" si="312"/>
        <v>Nein</v>
      </c>
      <c r="AD863" s="52" t="str">
        <f t="shared" si="312"/>
        <v>Nein</v>
      </c>
      <c r="AE863" s="52" t="str">
        <f t="shared" si="312"/>
        <v>Nein</v>
      </c>
      <c r="AF863" s="52" t="str">
        <f t="shared" si="312"/>
        <v>Nein</v>
      </c>
      <c r="AG863" s="61" t="str">
        <f>IF(Q863="Ja",VLOOKUP($Q$2,Plausis!A:E,5,0),IF(R863="Ja",VLOOKUP($R$2,Plausis!A:E,5,0),IF(T863="Ja",VLOOKUP($T$2,Plausis!A:E,5,0),IF(U863="Ja",VLOOKUP($U$2,Plausis!A:E,5,0),IF(AA863="Ja",VLOOKUP($AA$2,Plausis!A:E,5,0),IF(AC863="Ja",VLOOKUP($AC$2,Plausis!A:E,5,0),IF(AD863="Ja",VLOOKUP($AD$2,Plausis!A:E,5,0),"")))))))</f>
        <v/>
      </c>
      <c r="AH863" s="52" t="str">
        <f>IF(Y863="Ja",VLOOKUP($Y$2,Plausis!A:E,5,0),"")</f>
        <v/>
      </c>
      <c r="AI863" s="52" t="str">
        <f t="shared" si="296"/>
        <v>Ja</v>
      </c>
      <c r="AJ863" s="52" t="str">
        <f>IF(S863="Ja",VLOOKUP($S$2,Plausis!A:E,5,0),IF(V863="Ja",VLOOKUP($V$2,Plausis!A:E,5,0),IF(X863="Ja",VLOOKUP($X$2,Plausis!A:E,5,0),"")))</f>
        <v/>
      </c>
      <c r="AL863" s="52" t="s">
        <v>2</v>
      </c>
      <c r="AM863" s="114">
        <v>45531</v>
      </c>
      <c r="AN863" s="52" t="s">
        <v>4467</v>
      </c>
      <c r="AO863" s="52" t="str">
        <f>VLOOKUP(B863,'BAT Grundtabelle'!B:T,19,0)</f>
        <v>ja</v>
      </c>
      <c r="AP863" s="105" t="str">
        <f t="shared" si="297"/>
        <v>10773</v>
      </c>
      <c r="AQ863" s="52" t="str">
        <f t="shared" si="298"/>
        <v>Hersteller von Büromaschinen und Unterhaltungselektronik</v>
      </c>
      <c r="AR863" s="52" t="b">
        <f t="shared" ref="AR863:AT882" si="313">IF(ISERROR(FIND(AR$1,$P863,1)),FALSE,TRUE)</f>
        <v>0</v>
      </c>
      <c r="AS863" s="52" t="b">
        <f t="shared" si="313"/>
        <v>0</v>
      </c>
      <c r="AT863" s="52" t="b">
        <f t="shared" si="313"/>
        <v>0</v>
      </c>
      <c r="AU863" s="52">
        <f t="shared" si="299"/>
        <v>2</v>
      </c>
      <c r="AW863" s="52" t="b">
        <f t="shared" si="300"/>
        <v>0</v>
      </c>
      <c r="AX863" s="52" t="str">
        <f t="shared" si="301"/>
        <v>Unternehmen</v>
      </c>
      <c r="AY863" s="52" t="b">
        <f t="shared" si="302"/>
        <v>0</v>
      </c>
      <c r="AZ863" s="52" t="str">
        <f t="shared" si="303"/>
        <v>10773</v>
      </c>
      <c r="BA863" s="52" t="str">
        <f>VLOOKUP(A863,'BAT Grundtabelle'!A:U,21,0)</f>
        <v>ja</v>
      </c>
      <c r="BB863" s="52" t="str">
        <f t="shared" si="304"/>
        <v>nein</v>
      </c>
      <c r="BC863" s="52" t="str">
        <f t="shared" si="305"/>
        <v>10773</v>
      </c>
      <c r="BD863" s="52" t="str">
        <f t="shared" si="306"/>
        <v>Hersteller von Büromaschinen und Unterhaltungselektronik</v>
      </c>
      <c r="BE863" s="52" t="str">
        <f t="shared" si="307"/>
        <v>Unternehmen</v>
      </c>
      <c r="BF863" s="52">
        <f t="shared" si="308"/>
        <v>2</v>
      </c>
    </row>
    <row r="864" spans="1:58" hidden="1" x14ac:dyDescent="0.35">
      <c r="A864" s="107" t="s">
        <v>3190</v>
      </c>
      <c r="B864" s="75" t="s">
        <v>1629</v>
      </c>
      <c r="C864" s="52" t="s">
        <v>3</v>
      </c>
      <c r="D864" s="52" t="s">
        <v>3</v>
      </c>
      <c r="E864" s="52" t="s">
        <v>2</v>
      </c>
      <c r="F864" s="52" t="s">
        <v>2</v>
      </c>
      <c r="G864" s="52" t="s">
        <v>2</v>
      </c>
      <c r="H864" s="52" t="s">
        <v>2</v>
      </c>
      <c r="I864" s="52" t="s">
        <v>3</v>
      </c>
      <c r="J864" s="52">
        <v>3</v>
      </c>
      <c r="K864" s="52" t="s">
        <v>2</v>
      </c>
      <c r="L864" s="52" t="s">
        <v>2</v>
      </c>
      <c r="M864" s="52" t="s">
        <v>2</v>
      </c>
      <c r="N864" s="52" t="s">
        <v>3</v>
      </c>
      <c r="P864" s="52" t="s">
        <v>4</v>
      </c>
      <c r="Q864" s="52" t="str">
        <f t="shared" si="312"/>
        <v>Nein</v>
      </c>
      <c r="R864" s="52" t="str">
        <f t="shared" si="312"/>
        <v>Nein</v>
      </c>
      <c r="S864" s="52" t="str">
        <f t="shared" si="312"/>
        <v>Nein</v>
      </c>
      <c r="T864" s="52" t="str">
        <f t="shared" si="312"/>
        <v>Nein</v>
      </c>
      <c r="U864" s="52" t="str">
        <f t="shared" si="312"/>
        <v>Nein</v>
      </c>
      <c r="V864" s="52" t="str">
        <f t="shared" si="312"/>
        <v>Nein</v>
      </c>
      <c r="W864" s="52" t="str">
        <f t="shared" si="312"/>
        <v>Nein</v>
      </c>
      <c r="X864" s="52" t="str">
        <f t="shared" si="312"/>
        <v>Nein</v>
      </c>
      <c r="Y864" s="52" t="str">
        <f t="shared" si="312"/>
        <v>Nein</v>
      </c>
      <c r="Z864" s="52" t="str">
        <f t="shared" si="312"/>
        <v>Nein</v>
      </c>
      <c r="AA864" s="52" t="str">
        <f t="shared" si="312"/>
        <v>Nein</v>
      </c>
      <c r="AB864" s="52" t="str">
        <f t="shared" si="312"/>
        <v>Nein</v>
      </c>
      <c r="AC864" s="52" t="str">
        <f t="shared" si="312"/>
        <v>Nein</v>
      </c>
      <c r="AD864" s="52" t="str">
        <f t="shared" si="312"/>
        <v>Nein</v>
      </c>
      <c r="AE864" s="52" t="str">
        <f t="shared" si="312"/>
        <v>Nein</v>
      </c>
      <c r="AF864" s="52" t="str">
        <f t="shared" si="312"/>
        <v>Nein</v>
      </c>
      <c r="AG864" s="61" t="str">
        <f>IF(Q864="Ja",VLOOKUP($Q$2,Plausis!A:E,5,0),IF(R864="Ja",VLOOKUP($R$2,Plausis!A:E,5,0),IF(T864="Ja",VLOOKUP($T$2,Plausis!A:E,5,0),IF(U864="Ja",VLOOKUP($U$2,Plausis!A:E,5,0),IF(AA864="Ja",VLOOKUP($AA$2,Plausis!A:E,5,0),IF(AC864="Ja",VLOOKUP($AC$2,Plausis!A:E,5,0),IF(AD864="Ja",VLOOKUP($AD$2,Plausis!A:E,5,0),"")))))))</f>
        <v/>
      </c>
      <c r="AH864" s="52" t="str">
        <f>IF(Y864="Ja",VLOOKUP($Y$2,Plausis!A:E,5,0),"")</f>
        <v/>
      </c>
      <c r="AI864" s="52" t="str">
        <f t="shared" si="296"/>
        <v>Ja</v>
      </c>
      <c r="AJ864" s="52" t="str">
        <f>IF(S864="Ja",VLOOKUP($S$2,Plausis!A:E,5,0),IF(V864="Ja",VLOOKUP($V$2,Plausis!A:E,5,0),IF(X864="Ja",VLOOKUP($X$2,Plausis!A:E,5,0),"")))</f>
        <v/>
      </c>
      <c r="AL864" s="52" t="s">
        <v>2</v>
      </c>
      <c r="AM864" s="114">
        <v>45531</v>
      </c>
      <c r="AN864" s="52" t="s">
        <v>4467</v>
      </c>
      <c r="AO864" s="52" t="str">
        <f>VLOOKUP(B864,'BAT Grundtabelle'!B:T,19,0)</f>
        <v>ja</v>
      </c>
      <c r="AP864" s="105" t="str">
        <f t="shared" si="297"/>
        <v>10774</v>
      </c>
      <c r="AQ864" s="52" t="str">
        <f t="shared" si="298"/>
        <v>Hersteller von Chemiefasern</v>
      </c>
      <c r="AR864" s="52" t="b">
        <f t="shared" si="313"/>
        <v>0</v>
      </c>
      <c r="AS864" s="52" t="b">
        <f t="shared" si="313"/>
        <v>0</v>
      </c>
      <c r="AT864" s="52" t="b">
        <f t="shared" si="313"/>
        <v>0</v>
      </c>
      <c r="AU864" s="52">
        <f t="shared" si="299"/>
        <v>3</v>
      </c>
      <c r="AW864" s="52" t="b">
        <f t="shared" si="300"/>
        <v>0</v>
      </c>
      <c r="AX864" s="52" t="str">
        <f t="shared" si="301"/>
        <v>Unternehmen</v>
      </c>
      <c r="AY864" s="52" t="b">
        <f t="shared" si="302"/>
        <v>0</v>
      </c>
      <c r="AZ864" s="52" t="str">
        <f t="shared" si="303"/>
        <v>10774</v>
      </c>
      <c r="BA864" s="52" t="str">
        <f>VLOOKUP(A864,'BAT Grundtabelle'!A:U,21,0)</f>
        <v>ja</v>
      </c>
      <c r="BB864" s="52" t="str">
        <f t="shared" si="304"/>
        <v>nein</v>
      </c>
      <c r="BC864" s="52" t="str">
        <f t="shared" si="305"/>
        <v>10774</v>
      </c>
      <c r="BD864" s="52" t="str">
        <f t="shared" si="306"/>
        <v>Hersteller von Chemiefasern</v>
      </c>
      <c r="BE864" s="52" t="str">
        <f t="shared" si="307"/>
        <v>Unternehmen</v>
      </c>
      <c r="BF864" s="52">
        <f t="shared" si="308"/>
        <v>3</v>
      </c>
    </row>
    <row r="865" spans="1:58" hidden="1" x14ac:dyDescent="0.35">
      <c r="A865" s="107" t="s">
        <v>2091</v>
      </c>
      <c r="B865" s="75" t="s">
        <v>2090</v>
      </c>
      <c r="C865" s="52" t="s">
        <v>3</v>
      </c>
      <c r="D865" s="52" t="s">
        <v>3</v>
      </c>
      <c r="E865" s="52" t="s">
        <v>2</v>
      </c>
      <c r="F865" s="52" t="s">
        <v>2</v>
      </c>
      <c r="G865" s="52" t="s">
        <v>2</v>
      </c>
      <c r="H865" s="52" t="s">
        <v>2</v>
      </c>
      <c r="I865" s="52" t="s">
        <v>3</v>
      </c>
      <c r="J865" s="52">
        <v>2</v>
      </c>
      <c r="K865" s="52" t="s">
        <v>2</v>
      </c>
      <c r="L865" s="52" t="s">
        <v>2</v>
      </c>
      <c r="M865" s="52" t="s">
        <v>2</v>
      </c>
      <c r="N865" s="52" t="s">
        <v>3</v>
      </c>
      <c r="P865" s="52" t="s">
        <v>4</v>
      </c>
      <c r="Q865" s="52" t="str">
        <f t="shared" si="312"/>
        <v>Nein</v>
      </c>
      <c r="R865" s="52" t="str">
        <f t="shared" si="312"/>
        <v>Nein</v>
      </c>
      <c r="S865" s="52" t="str">
        <f t="shared" si="312"/>
        <v>Nein</v>
      </c>
      <c r="T865" s="52" t="str">
        <f t="shared" si="312"/>
        <v>Nein</v>
      </c>
      <c r="U865" s="52" t="str">
        <f t="shared" si="312"/>
        <v>Nein</v>
      </c>
      <c r="V865" s="52" t="str">
        <f t="shared" si="312"/>
        <v>Nein</v>
      </c>
      <c r="W865" s="52" t="str">
        <f t="shared" si="312"/>
        <v>Nein</v>
      </c>
      <c r="X865" s="52" t="str">
        <f t="shared" si="312"/>
        <v>Nein</v>
      </c>
      <c r="Y865" s="52" t="str">
        <f t="shared" si="312"/>
        <v>Nein</v>
      </c>
      <c r="Z865" s="52" t="str">
        <f t="shared" si="312"/>
        <v>Nein</v>
      </c>
      <c r="AA865" s="52" t="str">
        <f t="shared" si="312"/>
        <v>Nein</v>
      </c>
      <c r="AB865" s="52" t="str">
        <f t="shared" si="312"/>
        <v>Nein</v>
      </c>
      <c r="AC865" s="52" t="str">
        <f t="shared" si="312"/>
        <v>Nein</v>
      </c>
      <c r="AD865" s="52" t="str">
        <f t="shared" si="312"/>
        <v>Nein</v>
      </c>
      <c r="AE865" s="52" t="str">
        <f t="shared" si="312"/>
        <v>Nein</v>
      </c>
      <c r="AF865" s="52" t="str">
        <f t="shared" si="312"/>
        <v>Nein</v>
      </c>
      <c r="AG865" s="61" t="str">
        <f>IF(Q865="Ja",VLOOKUP($Q$2,Plausis!A:E,5,0),IF(R865="Ja",VLOOKUP($R$2,Plausis!A:E,5,0),IF(T865="Ja",VLOOKUP($T$2,Plausis!A:E,5,0),IF(U865="Ja",VLOOKUP($U$2,Plausis!A:E,5,0),IF(AA865="Ja",VLOOKUP($AA$2,Plausis!A:E,5,0),IF(AC865="Ja",VLOOKUP($AC$2,Plausis!A:E,5,0),IF(AD865="Ja",VLOOKUP($AD$2,Plausis!A:E,5,0),"")))))))</f>
        <v/>
      </c>
      <c r="AH865" s="52" t="str">
        <f>IF(Y865="Ja",VLOOKUP($Y$2,Plausis!A:E,5,0),"")</f>
        <v/>
      </c>
      <c r="AI865" s="52" t="str">
        <f t="shared" si="296"/>
        <v>Ja</v>
      </c>
      <c r="AJ865" s="52" t="str">
        <f>IF(S865="Ja",VLOOKUP($S$2,Plausis!A:E,5,0),IF(V865="Ja",VLOOKUP($V$2,Plausis!A:E,5,0),IF(X865="Ja",VLOOKUP($X$2,Plausis!A:E,5,0),"")))</f>
        <v/>
      </c>
      <c r="AL865" s="52" t="s">
        <v>2</v>
      </c>
      <c r="AM865" s="114">
        <v>45531</v>
      </c>
      <c r="AN865" s="52" t="s">
        <v>4467</v>
      </c>
      <c r="AO865" s="52" t="str">
        <f>VLOOKUP(B865,'BAT Grundtabelle'!B:T,19,0)</f>
        <v>ja</v>
      </c>
      <c r="AP865" s="105" t="str">
        <f t="shared" si="297"/>
        <v>3060</v>
      </c>
      <c r="AQ865" s="52" t="str">
        <f t="shared" si="298"/>
        <v>Hersteller von Dachpappe</v>
      </c>
      <c r="AR865" s="52" t="b">
        <f t="shared" si="313"/>
        <v>0</v>
      </c>
      <c r="AS865" s="52" t="b">
        <f t="shared" si="313"/>
        <v>0</v>
      </c>
      <c r="AT865" s="52" t="b">
        <f t="shared" si="313"/>
        <v>0</v>
      </c>
      <c r="AU865" s="52">
        <f t="shared" si="299"/>
        <v>2</v>
      </c>
      <c r="AW865" s="52" t="b">
        <f t="shared" si="300"/>
        <v>0</v>
      </c>
      <c r="AX865" s="52" t="str">
        <f t="shared" si="301"/>
        <v>Unternehmen</v>
      </c>
      <c r="AY865" s="52" t="b">
        <f t="shared" si="302"/>
        <v>0</v>
      </c>
      <c r="AZ865" s="52" t="str">
        <f t="shared" si="303"/>
        <v>3060</v>
      </c>
      <c r="BA865" s="52" t="str">
        <f>VLOOKUP(A865,'BAT Grundtabelle'!A:U,21,0)</f>
        <v>ja</v>
      </c>
      <c r="BB865" s="52" t="str">
        <f t="shared" si="304"/>
        <v>nein</v>
      </c>
      <c r="BC865" s="52" t="str">
        <f t="shared" si="305"/>
        <v>3060</v>
      </c>
      <c r="BD865" s="52" t="str">
        <f t="shared" si="306"/>
        <v>Hersteller von Dachpappe</v>
      </c>
      <c r="BE865" s="52" t="str">
        <f t="shared" si="307"/>
        <v>Unternehmen</v>
      </c>
      <c r="BF865" s="52">
        <f t="shared" si="308"/>
        <v>2</v>
      </c>
    </row>
    <row r="866" spans="1:58" hidden="1" x14ac:dyDescent="0.35">
      <c r="A866" s="107" t="s">
        <v>3191</v>
      </c>
      <c r="B866" s="75" t="s">
        <v>530</v>
      </c>
      <c r="C866" s="52" t="s">
        <v>3</v>
      </c>
      <c r="D866" s="52" t="s">
        <v>3</v>
      </c>
      <c r="E866" s="52" t="s">
        <v>2</v>
      </c>
      <c r="F866" s="52" t="s">
        <v>2</v>
      </c>
      <c r="G866" s="52" t="s">
        <v>2</v>
      </c>
      <c r="H866" s="52" t="s">
        <v>2</v>
      </c>
      <c r="I866" s="52" t="s">
        <v>3</v>
      </c>
      <c r="J866" s="52">
        <v>3</v>
      </c>
      <c r="K866" s="52" t="s">
        <v>2</v>
      </c>
      <c r="L866" s="52" t="s">
        <v>2</v>
      </c>
      <c r="M866" s="52" t="s">
        <v>2</v>
      </c>
      <c r="N866" s="52" t="s">
        <v>3</v>
      </c>
      <c r="P866" s="52" t="s">
        <v>4</v>
      </c>
      <c r="Q866" s="52" t="str">
        <f t="shared" si="312"/>
        <v>Nein</v>
      </c>
      <c r="R866" s="52" t="str">
        <f t="shared" si="312"/>
        <v>Nein</v>
      </c>
      <c r="S866" s="52" t="str">
        <f t="shared" si="312"/>
        <v>Nein</v>
      </c>
      <c r="T866" s="52" t="str">
        <f t="shared" si="312"/>
        <v>Nein</v>
      </c>
      <c r="U866" s="52" t="str">
        <f t="shared" si="312"/>
        <v>Nein</v>
      </c>
      <c r="V866" s="52" t="str">
        <f t="shared" si="312"/>
        <v>Nein</v>
      </c>
      <c r="W866" s="52" t="str">
        <f t="shared" si="312"/>
        <v>Nein</v>
      </c>
      <c r="X866" s="52" t="str">
        <f t="shared" si="312"/>
        <v>Nein</v>
      </c>
      <c r="Y866" s="52" t="str">
        <f t="shared" si="312"/>
        <v>Nein</v>
      </c>
      <c r="Z866" s="52" t="str">
        <f t="shared" si="312"/>
        <v>Nein</v>
      </c>
      <c r="AA866" s="52" t="str">
        <f t="shared" si="312"/>
        <v>Nein</v>
      </c>
      <c r="AB866" s="52" t="str">
        <f t="shared" si="312"/>
        <v>Nein</v>
      </c>
      <c r="AC866" s="52" t="str">
        <f t="shared" si="312"/>
        <v>Nein</v>
      </c>
      <c r="AD866" s="52" t="str">
        <f t="shared" si="312"/>
        <v>Nein</v>
      </c>
      <c r="AE866" s="52" t="str">
        <f t="shared" si="312"/>
        <v>Nein</v>
      </c>
      <c r="AF866" s="52" t="str">
        <f t="shared" si="312"/>
        <v>Nein</v>
      </c>
      <c r="AG866" s="61" t="str">
        <f>IF(Q866="Ja",VLOOKUP($Q$2,Plausis!A:E,5,0),IF(R866="Ja",VLOOKUP($R$2,Plausis!A:E,5,0),IF(T866="Ja",VLOOKUP($T$2,Plausis!A:E,5,0),IF(U866="Ja",VLOOKUP($U$2,Plausis!A:E,5,0),IF(AA866="Ja",VLOOKUP($AA$2,Plausis!A:E,5,0),IF(AC866="Ja",VLOOKUP($AC$2,Plausis!A:E,5,0),IF(AD866="Ja",VLOOKUP($AD$2,Plausis!A:E,5,0),"")))))))</f>
        <v/>
      </c>
      <c r="AH866" s="52" t="str">
        <f>IF(Y866="Ja",VLOOKUP($Y$2,Plausis!A:E,5,0),"")</f>
        <v/>
      </c>
      <c r="AI866" s="52" t="str">
        <f t="shared" si="296"/>
        <v>Ja</v>
      </c>
      <c r="AJ866" s="52" t="str">
        <f>IF(S866="Ja",VLOOKUP($S$2,Plausis!A:E,5,0),IF(V866="Ja",VLOOKUP($V$2,Plausis!A:E,5,0),IF(X866="Ja",VLOOKUP($X$2,Plausis!A:E,5,0),"")))</f>
        <v/>
      </c>
      <c r="AL866" s="52" t="s">
        <v>2</v>
      </c>
      <c r="AM866" s="114">
        <v>45531</v>
      </c>
      <c r="AN866" s="52" t="s">
        <v>4467</v>
      </c>
      <c r="AO866" s="52" t="str">
        <f>VLOOKUP(B866,'BAT Grundtabelle'!B:T,19,0)</f>
        <v>ja</v>
      </c>
      <c r="AP866" s="105" t="str">
        <f t="shared" si="297"/>
        <v>10775</v>
      </c>
      <c r="AQ866" s="52" t="str">
        <f t="shared" si="298"/>
        <v>Hersteller von Datenverarbeitungsanlagen</v>
      </c>
      <c r="AR866" s="52" t="b">
        <f t="shared" si="313"/>
        <v>0</v>
      </c>
      <c r="AS866" s="52" t="b">
        <f t="shared" si="313"/>
        <v>0</v>
      </c>
      <c r="AT866" s="52" t="b">
        <f t="shared" si="313"/>
        <v>0</v>
      </c>
      <c r="AU866" s="52">
        <f t="shared" si="299"/>
        <v>3</v>
      </c>
      <c r="AW866" s="52" t="b">
        <f t="shared" si="300"/>
        <v>0</v>
      </c>
      <c r="AX866" s="52" t="str">
        <f t="shared" si="301"/>
        <v>Unternehmen</v>
      </c>
      <c r="AY866" s="52" t="b">
        <f t="shared" si="302"/>
        <v>0</v>
      </c>
      <c r="AZ866" s="52" t="str">
        <f t="shared" si="303"/>
        <v>10775</v>
      </c>
      <c r="BA866" s="52" t="str">
        <f>VLOOKUP(A866,'BAT Grundtabelle'!A:U,21,0)</f>
        <v>ja</v>
      </c>
      <c r="BB866" s="52" t="str">
        <f t="shared" si="304"/>
        <v>nein</v>
      </c>
      <c r="BC866" s="52" t="str">
        <f t="shared" si="305"/>
        <v>10775</v>
      </c>
      <c r="BD866" s="52" t="str">
        <f t="shared" si="306"/>
        <v>Hersteller von Datenverarbeitungsanlagen</v>
      </c>
      <c r="BE866" s="52" t="str">
        <f t="shared" si="307"/>
        <v>Unternehmen</v>
      </c>
      <c r="BF866" s="52">
        <f t="shared" si="308"/>
        <v>3</v>
      </c>
    </row>
    <row r="867" spans="1:58" hidden="1" x14ac:dyDescent="0.35">
      <c r="A867" s="107" t="s">
        <v>3192</v>
      </c>
      <c r="B867" s="75" t="s">
        <v>227</v>
      </c>
      <c r="C867" s="52" t="s">
        <v>3</v>
      </c>
      <c r="D867" s="52" t="s">
        <v>3</v>
      </c>
      <c r="E867" s="52" t="s">
        <v>2</v>
      </c>
      <c r="F867" s="52" t="s">
        <v>2</v>
      </c>
      <c r="G867" s="52" t="s">
        <v>2</v>
      </c>
      <c r="H867" s="52" t="s">
        <v>2</v>
      </c>
      <c r="I867" s="52" t="s">
        <v>3</v>
      </c>
      <c r="J867" s="52">
        <v>2</v>
      </c>
      <c r="K867" s="52" t="s">
        <v>2</v>
      </c>
      <c r="L867" s="52" t="s">
        <v>2</v>
      </c>
      <c r="M867" s="52" t="s">
        <v>2</v>
      </c>
      <c r="N867" s="52" t="s">
        <v>3</v>
      </c>
      <c r="P867" s="52" t="s">
        <v>4</v>
      </c>
      <c r="Q867" s="52" t="str">
        <f t="shared" si="312"/>
        <v>Nein</v>
      </c>
      <c r="R867" s="52" t="str">
        <f t="shared" si="312"/>
        <v>Nein</v>
      </c>
      <c r="S867" s="52" t="str">
        <f t="shared" si="312"/>
        <v>Nein</v>
      </c>
      <c r="T867" s="52" t="str">
        <f t="shared" si="312"/>
        <v>Nein</v>
      </c>
      <c r="U867" s="52" t="str">
        <f t="shared" si="312"/>
        <v>Nein</v>
      </c>
      <c r="V867" s="52" t="str">
        <f t="shared" si="312"/>
        <v>Nein</v>
      </c>
      <c r="W867" s="52" t="str">
        <f t="shared" si="312"/>
        <v>Nein</v>
      </c>
      <c r="X867" s="52" t="str">
        <f t="shared" si="312"/>
        <v>Nein</v>
      </c>
      <c r="Y867" s="52" t="str">
        <f t="shared" si="312"/>
        <v>Nein</v>
      </c>
      <c r="Z867" s="52" t="str">
        <f t="shared" si="312"/>
        <v>Nein</v>
      </c>
      <c r="AA867" s="52" t="str">
        <f t="shared" si="312"/>
        <v>Nein</v>
      </c>
      <c r="AB867" s="52" t="str">
        <f t="shared" si="312"/>
        <v>Nein</v>
      </c>
      <c r="AC867" s="52" t="str">
        <f t="shared" si="312"/>
        <v>Nein</v>
      </c>
      <c r="AD867" s="52" t="str">
        <f t="shared" si="312"/>
        <v>Nein</v>
      </c>
      <c r="AE867" s="52" t="str">
        <f t="shared" si="312"/>
        <v>Nein</v>
      </c>
      <c r="AF867" s="52" t="str">
        <f t="shared" si="312"/>
        <v>Nein</v>
      </c>
      <c r="AG867" s="61" t="str">
        <f>IF(Q867="Ja",VLOOKUP($Q$2,Plausis!A:E,5,0),IF(R867="Ja",VLOOKUP($R$2,Plausis!A:E,5,0),IF(T867="Ja",VLOOKUP($T$2,Plausis!A:E,5,0),IF(U867="Ja",VLOOKUP($U$2,Plausis!A:E,5,0),IF(AA867="Ja",VLOOKUP($AA$2,Plausis!A:E,5,0),IF(AC867="Ja",VLOOKUP($AC$2,Plausis!A:E,5,0),IF(AD867="Ja",VLOOKUP($AD$2,Plausis!A:E,5,0),"")))))))</f>
        <v/>
      </c>
      <c r="AH867" s="52" t="str">
        <f>IF(Y867="Ja",VLOOKUP($Y$2,Plausis!A:E,5,0),"")</f>
        <v/>
      </c>
      <c r="AI867" s="52" t="str">
        <f t="shared" si="296"/>
        <v>Ja</v>
      </c>
      <c r="AJ867" s="52" t="str">
        <f>IF(S867="Ja",VLOOKUP($S$2,Plausis!A:E,5,0),IF(V867="Ja",VLOOKUP($V$2,Plausis!A:E,5,0),IF(X867="Ja",VLOOKUP($X$2,Plausis!A:E,5,0),"")))</f>
        <v/>
      </c>
      <c r="AL867" s="52" t="s">
        <v>2</v>
      </c>
      <c r="AM867" s="114">
        <v>45531</v>
      </c>
      <c r="AN867" s="52" t="s">
        <v>4467</v>
      </c>
      <c r="AO867" s="52" t="str">
        <f>VLOOKUP(B867,'BAT Grundtabelle'!B:T,19,0)</f>
        <v>ja</v>
      </c>
      <c r="AP867" s="105" t="str">
        <f t="shared" si="297"/>
        <v>10776</v>
      </c>
      <c r="AQ867" s="52" t="str">
        <f t="shared" si="298"/>
        <v>Hersteller von elektrischen Haushaltsgeräten</v>
      </c>
      <c r="AR867" s="52" t="b">
        <f t="shared" si="313"/>
        <v>0</v>
      </c>
      <c r="AS867" s="52" t="b">
        <f t="shared" si="313"/>
        <v>0</v>
      </c>
      <c r="AT867" s="52" t="b">
        <f t="shared" si="313"/>
        <v>0</v>
      </c>
      <c r="AU867" s="52">
        <f t="shared" si="299"/>
        <v>2</v>
      </c>
      <c r="AW867" s="52" t="b">
        <f t="shared" si="300"/>
        <v>0</v>
      </c>
      <c r="AX867" s="52" t="str">
        <f t="shared" si="301"/>
        <v>Unternehmen</v>
      </c>
      <c r="AY867" s="52" t="b">
        <f t="shared" si="302"/>
        <v>0</v>
      </c>
      <c r="AZ867" s="52" t="str">
        <f t="shared" si="303"/>
        <v>10776</v>
      </c>
      <c r="BA867" s="52" t="str">
        <f>VLOOKUP(A867,'BAT Grundtabelle'!A:U,21,0)</f>
        <v>ja</v>
      </c>
      <c r="BB867" s="52" t="str">
        <f t="shared" si="304"/>
        <v>nein</v>
      </c>
      <c r="BC867" s="52" t="str">
        <f t="shared" si="305"/>
        <v>10776</v>
      </c>
      <c r="BD867" s="52" t="str">
        <f t="shared" si="306"/>
        <v>Hersteller von elektrischen Haushaltsgeräten</v>
      </c>
      <c r="BE867" s="52" t="str">
        <f t="shared" si="307"/>
        <v>Unternehmen</v>
      </c>
      <c r="BF867" s="52">
        <f t="shared" si="308"/>
        <v>2</v>
      </c>
    </row>
    <row r="868" spans="1:58" hidden="1" x14ac:dyDescent="0.35">
      <c r="A868" s="107" t="s">
        <v>3193</v>
      </c>
      <c r="B868" s="75" t="s">
        <v>980</v>
      </c>
      <c r="C868" s="52" t="s">
        <v>3</v>
      </c>
      <c r="D868" s="52" t="s">
        <v>3</v>
      </c>
      <c r="E868" s="52" t="s">
        <v>2</v>
      </c>
      <c r="F868" s="52" t="s">
        <v>2</v>
      </c>
      <c r="G868" s="52" t="s">
        <v>2</v>
      </c>
      <c r="H868" s="52" t="s">
        <v>2</v>
      </c>
      <c r="I868" s="52" t="s">
        <v>3</v>
      </c>
      <c r="J868" s="52">
        <v>1</v>
      </c>
      <c r="K868" s="52" t="s">
        <v>2</v>
      </c>
      <c r="L868" s="52" t="s">
        <v>2</v>
      </c>
      <c r="M868" s="52" t="s">
        <v>2</v>
      </c>
      <c r="N868" s="52" t="s">
        <v>3</v>
      </c>
      <c r="P868" s="52" t="s">
        <v>4</v>
      </c>
      <c r="Q868" s="52" t="str">
        <f t="shared" si="312"/>
        <v>Nein</v>
      </c>
      <c r="R868" s="52" t="str">
        <f t="shared" si="312"/>
        <v>Nein</v>
      </c>
      <c r="S868" s="52" t="str">
        <f t="shared" si="312"/>
        <v>Nein</v>
      </c>
      <c r="T868" s="52" t="str">
        <f t="shared" si="312"/>
        <v>Nein</v>
      </c>
      <c r="U868" s="52" t="str">
        <f t="shared" si="312"/>
        <v>Nein</v>
      </c>
      <c r="V868" s="52" t="str">
        <f t="shared" si="312"/>
        <v>Nein</v>
      </c>
      <c r="W868" s="52" t="str">
        <f t="shared" si="312"/>
        <v>Nein</v>
      </c>
      <c r="X868" s="52" t="str">
        <f t="shared" si="312"/>
        <v>Nein</v>
      </c>
      <c r="Y868" s="52" t="str">
        <f t="shared" si="312"/>
        <v>Nein</v>
      </c>
      <c r="Z868" s="52" t="str">
        <f t="shared" si="312"/>
        <v>Nein</v>
      </c>
      <c r="AA868" s="52" t="str">
        <f t="shared" si="312"/>
        <v>Nein</v>
      </c>
      <c r="AB868" s="52" t="str">
        <f t="shared" si="312"/>
        <v>Nein</v>
      </c>
      <c r="AC868" s="52" t="str">
        <f t="shared" si="312"/>
        <v>Nein</v>
      </c>
      <c r="AD868" s="52" t="str">
        <f t="shared" si="312"/>
        <v>Nein</v>
      </c>
      <c r="AE868" s="52" t="str">
        <f t="shared" si="312"/>
        <v>Nein</v>
      </c>
      <c r="AF868" s="52" t="str">
        <f t="shared" si="312"/>
        <v>Nein</v>
      </c>
      <c r="AG868" s="61" t="str">
        <f>IF(Q868="Ja",VLOOKUP($Q$2,Plausis!A:E,5,0),IF(R868="Ja",VLOOKUP($R$2,Plausis!A:E,5,0),IF(T868="Ja",VLOOKUP($T$2,Plausis!A:E,5,0),IF(U868="Ja",VLOOKUP($U$2,Plausis!A:E,5,0),IF(AA868="Ja",VLOOKUP($AA$2,Plausis!A:E,5,0),IF(AC868="Ja",VLOOKUP($AC$2,Plausis!A:E,5,0),IF(AD868="Ja",VLOOKUP($AD$2,Plausis!A:E,5,0),"")))))))</f>
        <v/>
      </c>
      <c r="AH868" s="52" t="str">
        <f>IF(Y868="Ja",VLOOKUP($Y$2,Plausis!A:E,5,0),"")</f>
        <v/>
      </c>
      <c r="AI868" s="52" t="str">
        <f t="shared" si="296"/>
        <v>Ja</v>
      </c>
      <c r="AJ868" s="52" t="str">
        <f>IF(S868="Ja",VLOOKUP($S$2,Plausis!A:E,5,0),IF(V868="Ja",VLOOKUP($V$2,Plausis!A:E,5,0),IF(X868="Ja",VLOOKUP($X$2,Plausis!A:E,5,0),"")))</f>
        <v/>
      </c>
      <c r="AL868" s="52" t="s">
        <v>2</v>
      </c>
      <c r="AM868" s="114">
        <v>45531</v>
      </c>
      <c r="AN868" s="52" t="s">
        <v>4467</v>
      </c>
      <c r="AO868" s="52" t="str">
        <f>VLOOKUP(B868,'BAT Grundtabelle'!B:T,19,0)</f>
        <v>ja</v>
      </c>
      <c r="AP868" s="105" t="str">
        <f t="shared" si="297"/>
        <v>10777</v>
      </c>
      <c r="AQ868" s="52" t="str">
        <f t="shared" si="298"/>
        <v>Hersteller von elektrischen/elektronischen Bauteilen/Bauelementen (ohne Kunststoffverarb.)</v>
      </c>
      <c r="AR868" s="52" t="b">
        <f t="shared" si="313"/>
        <v>0</v>
      </c>
      <c r="AS868" s="52" t="b">
        <f t="shared" si="313"/>
        <v>0</v>
      </c>
      <c r="AT868" s="52" t="b">
        <f t="shared" si="313"/>
        <v>0</v>
      </c>
      <c r="AU868" s="52">
        <f t="shared" si="299"/>
        <v>1</v>
      </c>
      <c r="AW868" s="52" t="b">
        <f t="shared" si="300"/>
        <v>0</v>
      </c>
      <c r="AX868" s="52" t="str">
        <f t="shared" si="301"/>
        <v>Unternehmen</v>
      </c>
      <c r="AY868" s="52" t="b">
        <f t="shared" si="302"/>
        <v>0</v>
      </c>
      <c r="AZ868" s="52" t="str">
        <f t="shared" si="303"/>
        <v>10777</v>
      </c>
      <c r="BA868" s="52" t="str">
        <f>VLOOKUP(A868,'BAT Grundtabelle'!A:U,21,0)</f>
        <v>ja</v>
      </c>
      <c r="BB868" s="52" t="str">
        <f t="shared" si="304"/>
        <v>nein</v>
      </c>
      <c r="BC868" s="52" t="str">
        <f t="shared" si="305"/>
        <v>10777</v>
      </c>
      <c r="BD868" s="52" t="str">
        <f t="shared" si="306"/>
        <v>Hersteller von elektrischen/elektronischen Bauteilen/Bauelementen (ohne Kunststoffverarb.)</v>
      </c>
      <c r="BE868" s="52" t="str">
        <f t="shared" si="307"/>
        <v>Unternehmen</v>
      </c>
      <c r="BF868" s="52">
        <f t="shared" si="308"/>
        <v>1</v>
      </c>
    </row>
    <row r="869" spans="1:58" hidden="1" x14ac:dyDescent="0.35">
      <c r="A869" s="107" t="s">
        <v>3194</v>
      </c>
      <c r="B869" s="75" t="s">
        <v>982</v>
      </c>
      <c r="C869" s="52" t="s">
        <v>3</v>
      </c>
      <c r="D869" s="52" t="s">
        <v>3</v>
      </c>
      <c r="E869" s="52" t="s">
        <v>2</v>
      </c>
      <c r="F869" s="52" t="s">
        <v>2</v>
      </c>
      <c r="G869" s="52" t="s">
        <v>2</v>
      </c>
      <c r="H869" s="52" t="s">
        <v>2</v>
      </c>
      <c r="I869" s="52" t="s">
        <v>3</v>
      </c>
      <c r="J869" s="52">
        <v>1</v>
      </c>
      <c r="K869" s="52" t="s">
        <v>2</v>
      </c>
      <c r="L869" s="52" t="s">
        <v>2</v>
      </c>
      <c r="M869" s="52" t="s">
        <v>2</v>
      </c>
      <c r="N869" s="52" t="s">
        <v>3</v>
      </c>
      <c r="P869" s="52" t="s">
        <v>57</v>
      </c>
      <c r="Q869" s="52" t="str">
        <f t="shared" si="312"/>
        <v>Nein</v>
      </c>
      <c r="R869" s="52" t="str">
        <f t="shared" si="312"/>
        <v>Nein</v>
      </c>
      <c r="S869" s="52" t="str">
        <f t="shared" si="312"/>
        <v>Nein</v>
      </c>
      <c r="T869" s="52" t="str">
        <f t="shared" si="312"/>
        <v>Ja</v>
      </c>
      <c r="U869" s="52" t="str">
        <f t="shared" si="312"/>
        <v>Nein</v>
      </c>
      <c r="V869" s="52" t="str">
        <f t="shared" si="312"/>
        <v>Nein</v>
      </c>
      <c r="W869" s="52" t="str">
        <f t="shared" si="312"/>
        <v>Nein</v>
      </c>
      <c r="X869" s="52" t="str">
        <f t="shared" si="312"/>
        <v>Ja</v>
      </c>
      <c r="Y869" s="52" t="str">
        <f t="shared" si="312"/>
        <v>Nein</v>
      </c>
      <c r="Z869" s="52" t="str">
        <f t="shared" si="312"/>
        <v>Nein</v>
      </c>
      <c r="AA869" s="52" t="str">
        <f t="shared" si="312"/>
        <v>Nein</v>
      </c>
      <c r="AB869" s="52" t="str">
        <f t="shared" si="312"/>
        <v>Nein</v>
      </c>
      <c r="AC869" s="52" t="str">
        <f t="shared" si="312"/>
        <v>Nein</v>
      </c>
      <c r="AD869" s="52" t="str">
        <f t="shared" si="312"/>
        <v>Nein</v>
      </c>
      <c r="AE869" s="52" t="str">
        <f t="shared" si="312"/>
        <v>Nein</v>
      </c>
      <c r="AF869" s="52" t="str">
        <f t="shared" si="312"/>
        <v>Nein</v>
      </c>
      <c r="AG869" s="61" t="str">
        <f>IF(Q869="Ja",VLOOKUP($Q$2,Plausis!A:E,5,0),IF(R869="Ja",VLOOKUP($R$2,Plausis!A:E,5,0),IF(T869="Ja",VLOOKUP($T$2,Plausis!A:E,5,0),IF(U869="Ja",VLOOKUP($U$2,Plausis!A:E,5,0),IF(AA869="Ja",VLOOKUP($AA$2,Plausis!A:E,5,0),IF(AC869="Ja",VLOOKUP($AC$2,Plausis!A:E,5,0),IF(AD869="Ja",VLOOKUP($AD$2,Plausis!A:E,5,0),"")))))))</f>
        <v>Dieser Betrieb ist nur im Komfort-RS ohne ergänzenden Spezial-Straf-RS versicherbar.</v>
      </c>
      <c r="AH869" s="52" t="str">
        <f>IF(Y869="Ja",VLOOKUP($Y$2,Plausis!A:E,5,0),"")</f>
        <v/>
      </c>
      <c r="AI869" s="52" t="str">
        <f t="shared" si="296"/>
        <v>Nein</v>
      </c>
      <c r="AJ869" s="52" t="str">
        <f>IF(S869="Ja",VLOOKUP($S$2,Plausis!A:E,5,0),IF(V869="Ja",VLOOKUP($V$2,Plausis!A:E,5,0),IF(X869="Ja",VLOOKUP($X$2,Plausis!A:E,5,0),"")))</f>
        <v>Dieser Betrieb kann nur ohne ergänzenden Spezial-Straf-RS versichert werden.</v>
      </c>
      <c r="AL869" s="52" t="s">
        <v>2</v>
      </c>
      <c r="AM869" s="114">
        <v>45531</v>
      </c>
      <c r="AN869" s="52" t="s">
        <v>4467</v>
      </c>
      <c r="AO869" s="52" t="str">
        <f>VLOOKUP(B869,'BAT Grundtabelle'!B:T,19,0)</f>
        <v>ja</v>
      </c>
      <c r="AP869" s="105" t="str">
        <f t="shared" si="297"/>
        <v>10778</v>
      </c>
      <c r="AQ869" s="52" t="str">
        <f t="shared" si="298"/>
        <v>Hersteller von elektrischen/elektronischen Bauteilen/Bauelementen mit Kunststoffverarb.</v>
      </c>
      <c r="AR869" s="52" t="b">
        <f t="shared" si="313"/>
        <v>0</v>
      </c>
      <c r="AS869" s="52" t="b">
        <f t="shared" si="313"/>
        <v>0</v>
      </c>
      <c r="AT869" s="52" t="b">
        <f t="shared" si="313"/>
        <v>0</v>
      </c>
      <c r="AU869" s="52">
        <f t="shared" si="299"/>
        <v>1</v>
      </c>
      <c r="AW869" s="52" t="b">
        <f t="shared" si="300"/>
        <v>0</v>
      </c>
      <c r="AX869" s="52" t="str">
        <f t="shared" si="301"/>
        <v>Unternehmen</v>
      </c>
      <c r="AY869" s="52" t="b">
        <f t="shared" si="302"/>
        <v>0</v>
      </c>
      <c r="AZ869" s="52" t="str">
        <f t="shared" si="303"/>
        <v>10778</v>
      </c>
      <c r="BA869" s="52" t="str">
        <f>VLOOKUP(A869,'BAT Grundtabelle'!A:U,21,0)</f>
        <v>ja</v>
      </c>
      <c r="BB869" s="52" t="str">
        <f t="shared" si="304"/>
        <v>nein</v>
      </c>
      <c r="BC869" s="52" t="str">
        <f t="shared" si="305"/>
        <v>10778</v>
      </c>
      <c r="BD869" s="52" t="str">
        <f t="shared" si="306"/>
        <v>Hersteller von elektrischen/elektronischen Bauteilen/Bauelementen mit Kunststoffverarb.</v>
      </c>
      <c r="BE869" s="52" t="str">
        <f t="shared" si="307"/>
        <v>Unternehmen</v>
      </c>
      <c r="BF869" s="52">
        <f t="shared" si="308"/>
        <v>1</v>
      </c>
    </row>
    <row r="870" spans="1:58" hidden="1" x14ac:dyDescent="0.35">
      <c r="A870" s="107" t="s">
        <v>3195</v>
      </c>
      <c r="B870" s="75" t="s">
        <v>1223</v>
      </c>
      <c r="C870" s="52" t="s">
        <v>3</v>
      </c>
      <c r="D870" s="52" t="s">
        <v>3</v>
      </c>
      <c r="E870" s="52" t="s">
        <v>2</v>
      </c>
      <c r="F870" s="52" t="s">
        <v>2</v>
      </c>
      <c r="G870" s="52" t="s">
        <v>2</v>
      </c>
      <c r="H870" s="52" t="s">
        <v>2</v>
      </c>
      <c r="I870" s="52" t="s">
        <v>3</v>
      </c>
      <c r="J870" s="52">
        <v>2</v>
      </c>
      <c r="K870" s="52" t="s">
        <v>2</v>
      </c>
      <c r="L870" s="52" t="s">
        <v>2</v>
      </c>
      <c r="M870" s="52" t="s">
        <v>2</v>
      </c>
      <c r="N870" s="52" t="s">
        <v>3</v>
      </c>
      <c r="P870" s="52" t="s">
        <v>4</v>
      </c>
      <c r="Q870" s="52" t="str">
        <f t="shared" si="312"/>
        <v>Nein</v>
      </c>
      <c r="R870" s="52" t="str">
        <f t="shared" si="312"/>
        <v>Nein</v>
      </c>
      <c r="S870" s="52" t="str">
        <f t="shared" si="312"/>
        <v>Nein</v>
      </c>
      <c r="T870" s="52" t="str">
        <f t="shared" si="312"/>
        <v>Nein</v>
      </c>
      <c r="U870" s="52" t="str">
        <f t="shared" si="312"/>
        <v>Nein</v>
      </c>
      <c r="V870" s="52" t="str">
        <f t="shared" si="312"/>
        <v>Nein</v>
      </c>
      <c r="W870" s="52" t="str">
        <f t="shared" si="312"/>
        <v>Nein</v>
      </c>
      <c r="X870" s="52" t="str">
        <f t="shared" si="312"/>
        <v>Nein</v>
      </c>
      <c r="Y870" s="52" t="str">
        <f t="shared" si="312"/>
        <v>Nein</v>
      </c>
      <c r="Z870" s="52" t="str">
        <f t="shared" si="312"/>
        <v>Nein</v>
      </c>
      <c r="AA870" s="52" t="str">
        <f t="shared" si="312"/>
        <v>Nein</v>
      </c>
      <c r="AB870" s="52" t="str">
        <f t="shared" si="312"/>
        <v>Nein</v>
      </c>
      <c r="AC870" s="52" t="str">
        <f t="shared" si="312"/>
        <v>Nein</v>
      </c>
      <c r="AD870" s="52" t="str">
        <f t="shared" si="312"/>
        <v>Nein</v>
      </c>
      <c r="AE870" s="52" t="str">
        <f t="shared" si="312"/>
        <v>Nein</v>
      </c>
      <c r="AF870" s="52" t="str">
        <f t="shared" si="312"/>
        <v>Nein</v>
      </c>
      <c r="AG870" s="61" t="str">
        <f>IF(Q870="Ja",VLOOKUP($Q$2,Plausis!A:E,5,0),IF(R870="Ja",VLOOKUP($R$2,Plausis!A:E,5,0),IF(T870="Ja",VLOOKUP($T$2,Plausis!A:E,5,0),IF(U870="Ja",VLOOKUP($U$2,Plausis!A:E,5,0),IF(AA870="Ja",VLOOKUP($AA$2,Plausis!A:E,5,0),IF(AC870="Ja",VLOOKUP($AC$2,Plausis!A:E,5,0),IF(AD870="Ja",VLOOKUP($AD$2,Plausis!A:E,5,0),"")))))))</f>
        <v/>
      </c>
      <c r="AH870" s="52" t="str">
        <f>IF(Y870="Ja",VLOOKUP($Y$2,Plausis!A:E,5,0),"")</f>
        <v/>
      </c>
      <c r="AI870" s="52" t="str">
        <f t="shared" si="296"/>
        <v>Ja</v>
      </c>
      <c r="AJ870" s="52" t="str">
        <f>IF(S870="Ja",VLOOKUP($S$2,Plausis!A:E,5,0),IF(V870="Ja",VLOOKUP($V$2,Plausis!A:E,5,0),IF(X870="Ja",VLOOKUP($X$2,Plausis!A:E,5,0),"")))</f>
        <v/>
      </c>
      <c r="AL870" s="52" t="s">
        <v>2</v>
      </c>
      <c r="AM870" s="114">
        <v>45531</v>
      </c>
      <c r="AN870" s="52" t="s">
        <v>4467</v>
      </c>
      <c r="AO870" s="52" t="str">
        <f>VLOOKUP(B870,'BAT Grundtabelle'!B:T,19,0)</f>
        <v>ja</v>
      </c>
      <c r="AP870" s="105" t="str">
        <f t="shared" si="297"/>
        <v>10779</v>
      </c>
      <c r="AQ870" s="52" t="str">
        <f t="shared" si="298"/>
        <v>Hersteller von Elektromotoren ab 5 kW</v>
      </c>
      <c r="AR870" s="52" t="b">
        <f t="shared" si="313"/>
        <v>0</v>
      </c>
      <c r="AS870" s="52" t="b">
        <f t="shared" si="313"/>
        <v>0</v>
      </c>
      <c r="AT870" s="52" t="b">
        <f t="shared" si="313"/>
        <v>0</v>
      </c>
      <c r="AU870" s="52">
        <f t="shared" si="299"/>
        <v>2</v>
      </c>
      <c r="AW870" s="52" t="b">
        <f t="shared" si="300"/>
        <v>0</v>
      </c>
      <c r="AX870" s="52" t="str">
        <f t="shared" si="301"/>
        <v>Unternehmen</v>
      </c>
      <c r="AY870" s="52" t="b">
        <f t="shared" si="302"/>
        <v>0</v>
      </c>
      <c r="AZ870" s="52" t="str">
        <f t="shared" si="303"/>
        <v>10779</v>
      </c>
      <c r="BA870" s="52" t="str">
        <f>VLOOKUP(A870,'BAT Grundtabelle'!A:U,21,0)</f>
        <v>ja</v>
      </c>
      <c r="BB870" s="52" t="str">
        <f t="shared" si="304"/>
        <v>nein</v>
      </c>
      <c r="BC870" s="52" t="str">
        <f t="shared" si="305"/>
        <v>10779</v>
      </c>
      <c r="BD870" s="52" t="str">
        <f t="shared" si="306"/>
        <v>Hersteller von Elektromotoren ab 5 kW</v>
      </c>
      <c r="BE870" s="52" t="str">
        <f t="shared" si="307"/>
        <v>Unternehmen</v>
      </c>
      <c r="BF870" s="52">
        <f t="shared" si="308"/>
        <v>2</v>
      </c>
    </row>
    <row r="871" spans="1:58" hidden="1" x14ac:dyDescent="0.35">
      <c r="A871" s="107" t="s">
        <v>3196</v>
      </c>
      <c r="B871" s="75" t="s">
        <v>1224</v>
      </c>
      <c r="C871" s="52" t="s">
        <v>3</v>
      </c>
      <c r="D871" s="52" t="s">
        <v>3</v>
      </c>
      <c r="E871" s="52" t="s">
        <v>2</v>
      </c>
      <c r="F871" s="52" t="s">
        <v>2</v>
      </c>
      <c r="G871" s="52" t="s">
        <v>2</v>
      </c>
      <c r="H871" s="52" t="s">
        <v>2</v>
      </c>
      <c r="I871" s="52" t="s">
        <v>3</v>
      </c>
      <c r="J871" s="52">
        <v>2</v>
      </c>
      <c r="K871" s="52" t="s">
        <v>2</v>
      </c>
      <c r="L871" s="52" t="s">
        <v>2</v>
      </c>
      <c r="M871" s="52" t="s">
        <v>2</v>
      </c>
      <c r="N871" s="52" t="s">
        <v>3</v>
      </c>
      <c r="P871" s="52" t="s">
        <v>4</v>
      </c>
      <c r="Q871" s="52" t="str">
        <f t="shared" si="312"/>
        <v>Nein</v>
      </c>
      <c r="R871" s="52" t="str">
        <f t="shared" si="312"/>
        <v>Nein</v>
      </c>
      <c r="S871" s="52" t="str">
        <f t="shared" si="312"/>
        <v>Nein</v>
      </c>
      <c r="T871" s="52" t="str">
        <f t="shared" si="312"/>
        <v>Nein</v>
      </c>
      <c r="U871" s="52" t="str">
        <f t="shared" si="312"/>
        <v>Nein</v>
      </c>
      <c r="V871" s="52" t="str">
        <f t="shared" si="312"/>
        <v>Nein</v>
      </c>
      <c r="W871" s="52" t="str">
        <f t="shared" si="312"/>
        <v>Nein</v>
      </c>
      <c r="X871" s="52" t="str">
        <f t="shared" si="312"/>
        <v>Nein</v>
      </c>
      <c r="Y871" s="52" t="str">
        <f t="shared" si="312"/>
        <v>Nein</v>
      </c>
      <c r="Z871" s="52" t="str">
        <f t="shared" si="312"/>
        <v>Nein</v>
      </c>
      <c r="AA871" s="52" t="str">
        <f t="shared" si="312"/>
        <v>Nein</v>
      </c>
      <c r="AB871" s="52" t="str">
        <f t="shared" si="312"/>
        <v>Nein</v>
      </c>
      <c r="AC871" s="52" t="str">
        <f t="shared" si="312"/>
        <v>Nein</v>
      </c>
      <c r="AD871" s="52" t="str">
        <f t="shared" si="312"/>
        <v>Nein</v>
      </c>
      <c r="AE871" s="52" t="str">
        <f t="shared" si="312"/>
        <v>Nein</v>
      </c>
      <c r="AF871" s="52" t="str">
        <f t="shared" si="312"/>
        <v>Nein</v>
      </c>
      <c r="AG871" s="61" t="str">
        <f>IF(Q871="Ja",VLOOKUP($Q$2,Plausis!A:E,5,0),IF(R871="Ja",VLOOKUP($R$2,Plausis!A:E,5,0),IF(T871="Ja",VLOOKUP($T$2,Plausis!A:E,5,0),IF(U871="Ja",VLOOKUP($U$2,Plausis!A:E,5,0),IF(AA871="Ja",VLOOKUP($AA$2,Plausis!A:E,5,0),IF(AC871="Ja",VLOOKUP($AC$2,Plausis!A:E,5,0),IF(AD871="Ja",VLOOKUP($AD$2,Plausis!A:E,5,0),"")))))))</f>
        <v/>
      </c>
      <c r="AH871" s="52" t="str">
        <f>IF(Y871="Ja",VLOOKUP($Y$2,Plausis!A:E,5,0),"")</f>
        <v/>
      </c>
      <c r="AI871" s="52" t="str">
        <f t="shared" si="296"/>
        <v>Ja</v>
      </c>
      <c r="AJ871" s="52" t="str">
        <f>IF(S871="Ja",VLOOKUP($S$2,Plausis!A:E,5,0),IF(V871="Ja",VLOOKUP($V$2,Plausis!A:E,5,0),IF(X871="Ja",VLOOKUP($X$2,Plausis!A:E,5,0),"")))</f>
        <v/>
      </c>
      <c r="AL871" s="52" t="s">
        <v>2</v>
      </c>
      <c r="AM871" s="114">
        <v>45531</v>
      </c>
      <c r="AN871" s="52" t="s">
        <v>4467</v>
      </c>
      <c r="AO871" s="52" t="str">
        <f>VLOOKUP(B871,'BAT Grundtabelle'!B:T,19,0)</f>
        <v>ja</v>
      </c>
      <c r="AP871" s="105" t="str">
        <f t="shared" si="297"/>
        <v>10780</v>
      </c>
      <c r="AQ871" s="52" t="str">
        <f t="shared" si="298"/>
        <v>Hersteller von Elektromotoren bis 5 kW</v>
      </c>
      <c r="AR871" s="52" t="b">
        <f t="shared" si="313"/>
        <v>0</v>
      </c>
      <c r="AS871" s="52" t="b">
        <f t="shared" si="313"/>
        <v>0</v>
      </c>
      <c r="AT871" s="52" t="b">
        <f t="shared" si="313"/>
        <v>0</v>
      </c>
      <c r="AU871" s="52">
        <f t="shared" si="299"/>
        <v>2</v>
      </c>
      <c r="AW871" s="52" t="b">
        <f t="shared" si="300"/>
        <v>0</v>
      </c>
      <c r="AX871" s="52" t="str">
        <f t="shared" si="301"/>
        <v>Unternehmen</v>
      </c>
      <c r="AY871" s="52" t="b">
        <f t="shared" si="302"/>
        <v>0</v>
      </c>
      <c r="AZ871" s="52" t="str">
        <f t="shared" si="303"/>
        <v>10780</v>
      </c>
      <c r="BA871" s="52" t="str">
        <f>VLOOKUP(A871,'BAT Grundtabelle'!A:U,21,0)</f>
        <v>ja</v>
      </c>
      <c r="BB871" s="52" t="str">
        <f t="shared" si="304"/>
        <v>nein</v>
      </c>
      <c r="BC871" s="52" t="str">
        <f t="shared" si="305"/>
        <v>10780</v>
      </c>
      <c r="BD871" s="52" t="str">
        <f t="shared" si="306"/>
        <v>Hersteller von Elektromotoren bis 5 kW</v>
      </c>
      <c r="BE871" s="52" t="str">
        <f t="shared" si="307"/>
        <v>Unternehmen</v>
      </c>
      <c r="BF871" s="52">
        <f t="shared" si="308"/>
        <v>2</v>
      </c>
    </row>
    <row r="872" spans="1:58" hidden="1" x14ac:dyDescent="0.35">
      <c r="A872" s="107" t="s">
        <v>3197</v>
      </c>
      <c r="B872" s="75" t="s">
        <v>981</v>
      </c>
      <c r="C872" s="52" t="s">
        <v>3</v>
      </c>
      <c r="D872" s="52" t="s">
        <v>3</v>
      </c>
      <c r="E872" s="52" t="s">
        <v>2</v>
      </c>
      <c r="F872" s="52" t="s">
        <v>2</v>
      </c>
      <c r="G872" s="52" t="s">
        <v>2</v>
      </c>
      <c r="H872" s="52" t="s">
        <v>2</v>
      </c>
      <c r="I872" s="52" t="s">
        <v>3</v>
      </c>
      <c r="J872" s="52">
        <v>2</v>
      </c>
      <c r="K872" s="52" t="s">
        <v>2</v>
      </c>
      <c r="L872" s="52" t="s">
        <v>2</v>
      </c>
      <c r="M872" s="52" t="s">
        <v>2</v>
      </c>
      <c r="N872" s="52" t="s">
        <v>3</v>
      </c>
      <c r="P872" s="52" t="s">
        <v>4</v>
      </c>
      <c r="Q872" s="52" t="str">
        <f t="shared" si="312"/>
        <v>Nein</v>
      </c>
      <c r="R872" s="52" t="str">
        <f t="shared" si="312"/>
        <v>Nein</v>
      </c>
      <c r="S872" s="52" t="str">
        <f t="shared" si="312"/>
        <v>Nein</v>
      </c>
      <c r="T872" s="52" t="str">
        <f t="shared" si="312"/>
        <v>Nein</v>
      </c>
      <c r="U872" s="52" t="str">
        <f t="shared" si="312"/>
        <v>Nein</v>
      </c>
      <c r="V872" s="52" t="str">
        <f t="shared" si="312"/>
        <v>Nein</v>
      </c>
      <c r="W872" s="52" t="str">
        <f t="shared" si="312"/>
        <v>Nein</v>
      </c>
      <c r="X872" s="52" t="str">
        <f t="shared" si="312"/>
        <v>Nein</v>
      </c>
      <c r="Y872" s="52" t="str">
        <f t="shared" si="312"/>
        <v>Nein</v>
      </c>
      <c r="Z872" s="52" t="str">
        <f t="shared" si="312"/>
        <v>Nein</v>
      </c>
      <c r="AA872" s="52" t="str">
        <f t="shared" si="312"/>
        <v>Nein</v>
      </c>
      <c r="AB872" s="52" t="str">
        <f t="shared" si="312"/>
        <v>Nein</v>
      </c>
      <c r="AC872" s="52" t="str">
        <f t="shared" si="312"/>
        <v>Nein</v>
      </c>
      <c r="AD872" s="52" t="str">
        <f t="shared" si="312"/>
        <v>Nein</v>
      </c>
      <c r="AE872" s="52" t="str">
        <f t="shared" si="312"/>
        <v>Nein</v>
      </c>
      <c r="AF872" s="52" t="str">
        <f t="shared" si="312"/>
        <v>Nein</v>
      </c>
      <c r="AG872" s="61" t="str">
        <f>IF(Q872="Ja",VLOOKUP($Q$2,Plausis!A:E,5,0),IF(R872="Ja",VLOOKUP($R$2,Plausis!A:E,5,0),IF(T872="Ja",VLOOKUP($T$2,Plausis!A:E,5,0),IF(U872="Ja",VLOOKUP($U$2,Plausis!A:E,5,0),IF(AA872="Ja",VLOOKUP($AA$2,Plausis!A:E,5,0),IF(AC872="Ja",VLOOKUP($AC$2,Plausis!A:E,5,0),IF(AD872="Ja",VLOOKUP($AD$2,Plausis!A:E,5,0),"")))))))</f>
        <v/>
      </c>
      <c r="AH872" s="52" t="str">
        <f>IF(Y872="Ja",VLOOKUP($Y$2,Plausis!A:E,5,0),"")</f>
        <v/>
      </c>
      <c r="AI872" s="52" t="str">
        <f t="shared" si="296"/>
        <v>Ja</v>
      </c>
      <c r="AJ872" s="52" t="str">
        <f>IF(S872="Ja",VLOOKUP($S$2,Plausis!A:E,5,0),IF(V872="Ja",VLOOKUP($V$2,Plausis!A:E,5,0),IF(X872="Ja",VLOOKUP($X$2,Plausis!A:E,5,0),"")))</f>
        <v/>
      </c>
      <c r="AL872" s="52" t="s">
        <v>2</v>
      </c>
      <c r="AM872" s="114">
        <v>45531</v>
      </c>
      <c r="AN872" s="52" t="s">
        <v>4467</v>
      </c>
      <c r="AO872" s="52" t="str">
        <f>VLOOKUP(B872,'BAT Grundtabelle'!B:T,19,0)</f>
        <v>ja</v>
      </c>
      <c r="AP872" s="105" t="str">
        <f t="shared" si="297"/>
        <v>10781</v>
      </c>
      <c r="AQ872" s="52" t="str">
        <f t="shared" si="298"/>
        <v>Hersteller von elektrotechnischen Bauteilen</v>
      </c>
      <c r="AR872" s="52" t="b">
        <f t="shared" si="313"/>
        <v>0</v>
      </c>
      <c r="AS872" s="52" t="b">
        <f t="shared" si="313"/>
        <v>0</v>
      </c>
      <c r="AT872" s="52" t="b">
        <f t="shared" si="313"/>
        <v>0</v>
      </c>
      <c r="AU872" s="52">
        <f t="shared" si="299"/>
        <v>2</v>
      </c>
      <c r="AW872" s="52" t="b">
        <f t="shared" si="300"/>
        <v>0</v>
      </c>
      <c r="AX872" s="52" t="str">
        <f t="shared" si="301"/>
        <v>Unternehmen</v>
      </c>
      <c r="AY872" s="52" t="b">
        <f t="shared" si="302"/>
        <v>0</v>
      </c>
      <c r="AZ872" s="52" t="str">
        <f t="shared" si="303"/>
        <v>10781</v>
      </c>
      <c r="BA872" s="52" t="str">
        <f>VLOOKUP(A872,'BAT Grundtabelle'!A:U,21,0)</f>
        <v>ja</v>
      </c>
      <c r="BB872" s="52" t="str">
        <f t="shared" si="304"/>
        <v>nein</v>
      </c>
      <c r="BC872" s="52" t="str">
        <f t="shared" si="305"/>
        <v>10781</v>
      </c>
      <c r="BD872" s="52" t="str">
        <f t="shared" si="306"/>
        <v>Hersteller von elektrotechnischen Bauteilen</v>
      </c>
      <c r="BE872" s="52" t="str">
        <f t="shared" si="307"/>
        <v>Unternehmen</v>
      </c>
      <c r="BF872" s="52">
        <f t="shared" si="308"/>
        <v>2</v>
      </c>
    </row>
    <row r="873" spans="1:58" hidden="1" x14ac:dyDescent="0.35">
      <c r="A873" s="107" t="s">
        <v>3198</v>
      </c>
      <c r="B873" s="75" t="s">
        <v>801</v>
      </c>
      <c r="C873" s="52" t="s">
        <v>3</v>
      </c>
      <c r="D873" s="52" t="s">
        <v>3</v>
      </c>
      <c r="E873" s="52" t="s">
        <v>2</v>
      </c>
      <c r="F873" s="52" t="s">
        <v>2</v>
      </c>
      <c r="G873" s="52" t="s">
        <v>2</v>
      </c>
      <c r="H873" s="52" t="s">
        <v>2</v>
      </c>
      <c r="I873" s="52" t="s">
        <v>3</v>
      </c>
      <c r="J873" s="52">
        <v>2</v>
      </c>
      <c r="K873" s="52" t="s">
        <v>2</v>
      </c>
      <c r="L873" s="52" t="s">
        <v>2</v>
      </c>
      <c r="M873" s="52" t="s">
        <v>2</v>
      </c>
      <c r="N873" s="52" t="s">
        <v>3</v>
      </c>
      <c r="P873" s="52" t="s">
        <v>4</v>
      </c>
      <c r="Q873" s="52" t="str">
        <f t="shared" ref="Q873:AF882" si="314">IF(ISERROR(FIND(Q$2,$P873,1)),"Nein","Ja")</f>
        <v>Nein</v>
      </c>
      <c r="R873" s="52" t="str">
        <f t="shared" si="314"/>
        <v>Nein</v>
      </c>
      <c r="S873" s="52" t="str">
        <f t="shared" si="314"/>
        <v>Nein</v>
      </c>
      <c r="T873" s="52" t="str">
        <f t="shared" si="314"/>
        <v>Nein</v>
      </c>
      <c r="U873" s="52" t="str">
        <f t="shared" si="314"/>
        <v>Nein</v>
      </c>
      <c r="V873" s="52" t="str">
        <f t="shared" si="314"/>
        <v>Nein</v>
      </c>
      <c r="W873" s="52" t="str">
        <f t="shared" si="314"/>
        <v>Nein</v>
      </c>
      <c r="X873" s="52" t="str">
        <f t="shared" si="314"/>
        <v>Nein</v>
      </c>
      <c r="Y873" s="52" t="str">
        <f t="shared" si="314"/>
        <v>Nein</v>
      </c>
      <c r="Z873" s="52" t="str">
        <f t="shared" si="314"/>
        <v>Nein</v>
      </c>
      <c r="AA873" s="52" t="str">
        <f t="shared" si="314"/>
        <v>Nein</v>
      </c>
      <c r="AB873" s="52" t="str">
        <f t="shared" si="314"/>
        <v>Nein</v>
      </c>
      <c r="AC873" s="52" t="str">
        <f t="shared" si="314"/>
        <v>Nein</v>
      </c>
      <c r="AD873" s="52" t="str">
        <f t="shared" si="314"/>
        <v>Nein</v>
      </c>
      <c r="AE873" s="52" t="str">
        <f t="shared" si="314"/>
        <v>Nein</v>
      </c>
      <c r="AF873" s="52" t="str">
        <f t="shared" si="314"/>
        <v>Nein</v>
      </c>
      <c r="AG873" s="61" t="str">
        <f>IF(Q873="Ja",VLOOKUP($Q$2,Plausis!A:E,5,0),IF(R873="Ja",VLOOKUP($R$2,Plausis!A:E,5,0),IF(T873="Ja",VLOOKUP($T$2,Plausis!A:E,5,0),IF(U873="Ja",VLOOKUP($U$2,Plausis!A:E,5,0),IF(AA873="Ja",VLOOKUP($AA$2,Plausis!A:E,5,0),IF(AC873="Ja",VLOOKUP($AC$2,Plausis!A:E,5,0),IF(AD873="Ja",VLOOKUP($AD$2,Plausis!A:E,5,0),"")))))))</f>
        <v/>
      </c>
      <c r="AH873" s="52" t="str">
        <f>IF(Y873="Ja",VLOOKUP($Y$2,Plausis!A:E,5,0),"")</f>
        <v/>
      </c>
      <c r="AI873" s="52" t="str">
        <f t="shared" si="296"/>
        <v>Ja</v>
      </c>
      <c r="AJ873" s="52" t="str">
        <f>IF(S873="Ja",VLOOKUP($S$2,Plausis!A:E,5,0),IF(V873="Ja",VLOOKUP($V$2,Plausis!A:E,5,0),IF(X873="Ja",VLOOKUP($X$2,Plausis!A:E,5,0),"")))</f>
        <v/>
      </c>
      <c r="AL873" s="52" t="s">
        <v>2</v>
      </c>
      <c r="AM873" s="114">
        <v>45531</v>
      </c>
      <c r="AN873" s="52" t="s">
        <v>4467</v>
      </c>
      <c r="AO873" s="52" t="str">
        <f>VLOOKUP(B873,'BAT Grundtabelle'!B:T,19,0)</f>
        <v>ja</v>
      </c>
      <c r="AP873" s="105" t="str">
        <f t="shared" si="297"/>
        <v>10782</v>
      </c>
      <c r="AQ873" s="52" t="str">
        <f t="shared" si="298"/>
        <v>Hersteller von elektrotechnischen Geräten und Apparaten der Mess- und Regeltechnik</v>
      </c>
      <c r="AR873" s="52" t="b">
        <f t="shared" si="313"/>
        <v>0</v>
      </c>
      <c r="AS873" s="52" t="b">
        <f t="shared" si="313"/>
        <v>0</v>
      </c>
      <c r="AT873" s="52" t="b">
        <f t="shared" si="313"/>
        <v>0</v>
      </c>
      <c r="AU873" s="52">
        <f t="shared" si="299"/>
        <v>2</v>
      </c>
      <c r="AW873" s="52" t="b">
        <f t="shared" si="300"/>
        <v>0</v>
      </c>
      <c r="AX873" s="52" t="str">
        <f t="shared" si="301"/>
        <v>Unternehmen</v>
      </c>
      <c r="AY873" s="52" t="b">
        <f t="shared" si="302"/>
        <v>0</v>
      </c>
      <c r="AZ873" s="52" t="str">
        <f t="shared" si="303"/>
        <v>10782</v>
      </c>
      <c r="BA873" s="52" t="str">
        <f>VLOOKUP(A873,'BAT Grundtabelle'!A:U,21,0)</f>
        <v>ja</v>
      </c>
      <c r="BB873" s="52" t="str">
        <f t="shared" si="304"/>
        <v>nein</v>
      </c>
      <c r="BC873" s="52" t="str">
        <f t="shared" si="305"/>
        <v>10782</v>
      </c>
      <c r="BD873" s="52" t="str">
        <f t="shared" si="306"/>
        <v>Hersteller von elektrotechnischen Geräten und Apparaten der Mess- und Regeltechnik</v>
      </c>
      <c r="BE873" s="52" t="str">
        <f t="shared" si="307"/>
        <v>Unternehmen</v>
      </c>
      <c r="BF873" s="52">
        <f t="shared" si="308"/>
        <v>2</v>
      </c>
    </row>
    <row r="874" spans="1:58" hidden="1" x14ac:dyDescent="0.35">
      <c r="A874" s="107" t="s">
        <v>3199</v>
      </c>
      <c r="B874" s="75" t="s">
        <v>1226</v>
      </c>
      <c r="C874" s="52" t="s">
        <v>3</v>
      </c>
      <c r="D874" s="52" t="s">
        <v>3</v>
      </c>
      <c r="E874" s="52" t="s">
        <v>2</v>
      </c>
      <c r="F874" s="52" t="s">
        <v>2</v>
      </c>
      <c r="G874" s="52" t="s">
        <v>2</v>
      </c>
      <c r="H874" s="52" t="s">
        <v>2</v>
      </c>
      <c r="I874" s="52" t="s">
        <v>3</v>
      </c>
      <c r="J874" s="52">
        <v>2</v>
      </c>
      <c r="K874" s="52" t="s">
        <v>2</v>
      </c>
      <c r="L874" s="52" t="s">
        <v>2</v>
      </c>
      <c r="M874" s="52" t="s">
        <v>2</v>
      </c>
      <c r="N874" s="52" t="s">
        <v>3</v>
      </c>
      <c r="P874" s="52" t="s">
        <v>4</v>
      </c>
      <c r="Q874" s="52" t="str">
        <f t="shared" si="314"/>
        <v>Nein</v>
      </c>
      <c r="R874" s="52" t="str">
        <f t="shared" si="314"/>
        <v>Nein</v>
      </c>
      <c r="S874" s="52" t="str">
        <f t="shared" si="314"/>
        <v>Nein</v>
      </c>
      <c r="T874" s="52" t="str">
        <f t="shared" si="314"/>
        <v>Nein</v>
      </c>
      <c r="U874" s="52" t="str">
        <f t="shared" si="314"/>
        <v>Nein</v>
      </c>
      <c r="V874" s="52" t="str">
        <f t="shared" si="314"/>
        <v>Nein</v>
      </c>
      <c r="W874" s="52" t="str">
        <f t="shared" si="314"/>
        <v>Nein</v>
      </c>
      <c r="X874" s="52" t="str">
        <f t="shared" si="314"/>
        <v>Nein</v>
      </c>
      <c r="Y874" s="52" t="str">
        <f t="shared" si="314"/>
        <v>Nein</v>
      </c>
      <c r="Z874" s="52" t="str">
        <f t="shared" si="314"/>
        <v>Nein</v>
      </c>
      <c r="AA874" s="52" t="str">
        <f t="shared" si="314"/>
        <v>Nein</v>
      </c>
      <c r="AB874" s="52" t="str">
        <f t="shared" si="314"/>
        <v>Nein</v>
      </c>
      <c r="AC874" s="52" t="str">
        <f t="shared" si="314"/>
        <v>Nein</v>
      </c>
      <c r="AD874" s="52" t="str">
        <f t="shared" si="314"/>
        <v>Nein</v>
      </c>
      <c r="AE874" s="52" t="str">
        <f t="shared" si="314"/>
        <v>Nein</v>
      </c>
      <c r="AF874" s="52" t="str">
        <f t="shared" si="314"/>
        <v>Nein</v>
      </c>
      <c r="AG874" s="61" t="str">
        <f>IF(Q874="Ja",VLOOKUP($Q$2,Plausis!A:E,5,0),IF(R874="Ja",VLOOKUP($R$2,Plausis!A:E,5,0),IF(T874="Ja",VLOOKUP($T$2,Plausis!A:E,5,0),IF(U874="Ja",VLOOKUP($U$2,Plausis!A:E,5,0),IF(AA874="Ja",VLOOKUP($AA$2,Plausis!A:E,5,0),IF(AC874="Ja",VLOOKUP($AC$2,Plausis!A:E,5,0),IF(AD874="Ja",VLOOKUP($AD$2,Plausis!A:E,5,0),"")))))))</f>
        <v/>
      </c>
      <c r="AH874" s="52" t="str">
        <f>IF(Y874="Ja",VLOOKUP($Y$2,Plausis!A:E,5,0),"")</f>
        <v/>
      </c>
      <c r="AI874" s="52" t="str">
        <f t="shared" si="296"/>
        <v>Ja</v>
      </c>
      <c r="AJ874" s="52" t="str">
        <f>IF(S874="Ja",VLOOKUP($S$2,Plausis!A:E,5,0),IF(V874="Ja",VLOOKUP($V$2,Plausis!A:E,5,0),IF(X874="Ja",VLOOKUP($X$2,Plausis!A:E,5,0),"")))</f>
        <v/>
      </c>
      <c r="AL874" s="52" t="s">
        <v>2</v>
      </c>
      <c r="AM874" s="114">
        <v>45531</v>
      </c>
      <c r="AN874" s="52" t="s">
        <v>4467</v>
      </c>
      <c r="AO874" s="52" t="str">
        <f>VLOOKUP(B874,'BAT Grundtabelle'!B:T,19,0)</f>
        <v>ja</v>
      </c>
      <c r="AP874" s="105" t="str">
        <f t="shared" si="297"/>
        <v>10783</v>
      </c>
      <c r="AQ874" s="52" t="str">
        <f t="shared" si="298"/>
        <v>Hersteller von elektrotechnischen Großmaschinen</v>
      </c>
      <c r="AR874" s="52" t="b">
        <f t="shared" si="313"/>
        <v>0</v>
      </c>
      <c r="AS874" s="52" t="b">
        <f t="shared" si="313"/>
        <v>0</v>
      </c>
      <c r="AT874" s="52" t="b">
        <f t="shared" si="313"/>
        <v>0</v>
      </c>
      <c r="AU874" s="52">
        <f t="shared" si="299"/>
        <v>2</v>
      </c>
      <c r="AW874" s="52" t="b">
        <f t="shared" si="300"/>
        <v>0</v>
      </c>
      <c r="AX874" s="52" t="str">
        <f t="shared" si="301"/>
        <v>Unternehmen</v>
      </c>
      <c r="AY874" s="52" t="b">
        <f t="shared" si="302"/>
        <v>0</v>
      </c>
      <c r="AZ874" s="52" t="str">
        <f t="shared" si="303"/>
        <v>10783</v>
      </c>
      <c r="BA874" s="52" t="str">
        <f>VLOOKUP(A874,'BAT Grundtabelle'!A:U,21,0)</f>
        <v>ja</v>
      </c>
      <c r="BB874" s="52" t="str">
        <f t="shared" si="304"/>
        <v>nein</v>
      </c>
      <c r="BC874" s="52" t="str">
        <f t="shared" si="305"/>
        <v>10783</v>
      </c>
      <c r="BD874" s="52" t="str">
        <f t="shared" si="306"/>
        <v>Hersteller von elektrotechnischen Großmaschinen</v>
      </c>
      <c r="BE874" s="52" t="str">
        <f t="shared" si="307"/>
        <v>Unternehmen</v>
      </c>
      <c r="BF874" s="52">
        <f t="shared" si="308"/>
        <v>2</v>
      </c>
    </row>
    <row r="875" spans="1:58" hidden="1" x14ac:dyDescent="0.35">
      <c r="A875" s="107" t="s">
        <v>3200</v>
      </c>
      <c r="B875" s="75" t="s">
        <v>1227</v>
      </c>
      <c r="C875" s="52" t="s">
        <v>3</v>
      </c>
      <c r="D875" s="52" t="s">
        <v>3</v>
      </c>
      <c r="E875" s="52" t="s">
        <v>2</v>
      </c>
      <c r="F875" s="52" t="s">
        <v>2</v>
      </c>
      <c r="G875" s="52" t="s">
        <v>2</v>
      </c>
      <c r="H875" s="52" t="s">
        <v>2</v>
      </c>
      <c r="I875" s="52" t="s">
        <v>3</v>
      </c>
      <c r="J875" s="52">
        <v>2</v>
      </c>
      <c r="K875" s="52" t="s">
        <v>2</v>
      </c>
      <c r="L875" s="52" t="s">
        <v>2</v>
      </c>
      <c r="M875" s="52" t="s">
        <v>2</v>
      </c>
      <c r="N875" s="52" t="s">
        <v>3</v>
      </c>
      <c r="P875" s="52" t="s">
        <v>4</v>
      </c>
      <c r="Q875" s="52" t="str">
        <f t="shared" si="314"/>
        <v>Nein</v>
      </c>
      <c r="R875" s="52" t="str">
        <f t="shared" si="314"/>
        <v>Nein</v>
      </c>
      <c r="S875" s="52" t="str">
        <f t="shared" si="314"/>
        <v>Nein</v>
      </c>
      <c r="T875" s="52" t="str">
        <f t="shared" si="314"/>
        <v>Nein</v>
      </c>
      <c r="U875" s="52" t="str">
        <f t="shared" si="314"/>
        <v>Nein</v>
      </c>
      <c r="V875" s="52" t="str">
        <f t="shared" si="314"/>
        <v>Nein</v>
      </c>
      <c r="W875" s="52" t="str">
        <f t="shared" si="314"/>
        <v>Nein</v>
      </c>
      <c r="X875" s="52" t="str">
        <f t="shared" si="314"/>
        <v>Nein</v>
      </c>
      <c r="Y875" s="52" t="str">
        <f t="shared" si="314"/>
        <v>Nein</v>
      </c>
      <c r="Z875" s="52" t="str">
        <f t="shared" si="314"/>
        <v>Nein</v>
      </c>
      <c r="AA875" s="52" t="str">
        <f t="shared" si="314"/>
        <v>Nein</v>
      </c>
      <c r="AB875" s="52" t="str">
        <f t="shared" si="314"/>
        <v>Nein</v>
      </c>
      <c r="AC875" s="52" t="str">
        <f t="shared" si="314"/>
        <v>Nein</v>
      </c>
      <c r="AD875" s="52" t="str">
        <f t="shared" si="314"/>
        <v>Nein</v>
      </c>
      <c r="AE875" s="52" t="str">
        <f t="shared" si="314"/>
        <v>Nein</v>
      </c>
      <c r="AF875" s="52" t="str">
        <f t="shared" si="314"/>
        <v>Nein</v>
      </c>
      <c r="AG875" s="61" t="str">
        <f>IF(Q875="Ja",VLOOKUP($Q$2,Plausis!A:E,5,0),IF(R875="Ja",VLOOKUP($R$2,Plausis!A:E,5,0),IF(T875="Ja",VLOOKUP($T$2,Plausis!A:E,5,0),IF(U875="Ja",VLOOKUP($U$2,Plausis!A:E,5,0),IF(AA875="Ja",VLOOKUP($AA$2,Plausis!A:E,5,0),IF(AC875="Ja",VLOOKUP($AC$2,Plausis!A:E,5,0),IF(AD875="Ja",VLOOKUP($AD$2,Plausis!A:E,5,0),"")))))))</f>
        <v/>
      </c>
      <c r="AH875" s="52" t="str">
        <f>IF(Y875="Ja",VLOOKUP($Y$2,Plausis!A:E,5,0),"")</f>
        <v/>
      </c>
      <c r="AI875" s="52" t="str">
        <f t="shared" si="296"/>
        <v>Ja</v>
      </c>
      <c r="AJ875" s="52" t="str">
        <f>IF(S875="Ja",VLOOKUP($S$2,Plausis!A:E,5,0),IF(V875="Ja",VLOOKUP($V$2,Plausis!A:E,5,0),IF(X875="Ja",VLOOKUP($X$2,Plausis!A:E,5,0),"")))</f>
        <v/>
      </c>
      <c r="AL875" s="52" t="s">
        <v>2</v>
      </c>
      <c r="AM875" s="114">
        <v>45531</v>
      </c>
      <c r="AN875" s="52" t="s">
        <v>4467</v>
      </c>
      <c r="AO875" s="52" t="str">
        <f>VLOOKUP(B875,'BAT Grundtabelle'!B:T,19,0)</f>
        <v>ja</v>
      </c>
      <c r="AP875" s="105" t="str">
        <f t="shared" si="297"/>
        <v>10784</v>
      </c>
      <c r="AQ875" s="52" t="str">
        <f t="shared" si="298"/>
        <v>Hersteller von Elektrowaren (ohne Waren der Unterhaltungselektronik)</v>
      </c>
      <c r="AR875" s="52" t="b">
        <f t="shared" si="313"/>
        <v>0</v>
      </c>
      <c r="AS875" s="52" t="b">
        <f t="shared" si="313"/>
        <v>0</v>
      </c>
      <c r="AT875" s="52" t="b">
        <f t="shared" si="313"/>
        <v>0</v>
      </c>
      <c r="AU875" s="52">
        <f t="shared" si="299"/>
        <v>2</v>
      </c>
      <c r="AW875" s="52" t="b">
        <f t="shared" si="300"/>
        <v>0</v>
      </c>
      <c r="AX875" s="52" t="str">
        <f t="shared" si="301"/>
        <v>Unternehmen</v>
      </c>
      <c r="AY875" s="52" t="b">
        <f t="shared" si="302"/>
        <v>0</v>
      </c>
      <c r="AZ875" s="52" t="str">
        <f t="shared" si="303"/>
        <v>10784</v>
      </c>
      <c r="BA875" s="52" t="str">
        <f>VLOOKUP(A875,'BAT Grundtabelle'!A:U,21,0)</f>
        <v>ja</v>
      </c>
      <c r="BB875" s="52" t="str">
        <f t="shared" si="304"/>
        <v>nein</v>
      </c>
      <c r="BC875" s="52" t="str">
        <f t="shared" si="305"/>
        <v>10784</v>
      </c>
      <c r="BD875" s="52" t="str">
        <f t="shared" si="306"/>
        <v>Hersteller von Elektrowaren (ohne Waren der Unterhaltungselektronik)</v>
      </c>
      <c r="BE875" s="52" t="str">
        <f t="shared" si="307"/>
        <v>Unternehmen</v>
      </c>
      <c r="BF875" s="52">
        <f t="shared" si="308"/>
        <v>2</v>
      </c>
    </row>
    <row r="876" spans="1:58" hidden="1" x14ac:dyDescent="0.35">
      <c r="A876" s="107" t="s">
        <v>3201</v>
      </c>
      <c r="B876" s="75" t="s">
        <v>1228</v>
      </c>
      <c r="C876" s="52" t="s">
        <v>3</v>
      </c>
      <c r="D876" s="52" t="s">
        <v>3</v>
      </c>
      <c r="E876" s="52" t="s">
        <v>2</v>
      </c>
      <c r="F876" s="52" t="s">
        <v>2</v>
      </c>
      <c r="G876" s="52" t="s">
        <v>2</v>
      </c>
      <c r="H876" s="52" t="s">
        <v>2</v>
      </c>
      <c r="I876" s="52" t="s">
        <v>3</v>
      </c>
      <c r="J876" s="52">
        <v>2</v>
      </c>
      <c r="K876" s="52" t="s">
        <v>2</v>
      </c>
      <c r="L876" s="52" t="s">
        <v>2</v>
      </c>
      <c r="M876" s="52" t="s">
        <v>2</v>
      </c>
      <c r="N876" s="52" t="s">
        <v>3</v>
      </c>
      <c r="P876" s="52" t="s">
        <v>4</v>
      </c>
      <c r="Q876" s="52" t="str">
        <f t="shared" si="314"/>
        <v>Nein</v>
      </c>
      <c r="R876" s="52" t="str">
        <f t="shared" si="314"/>
        <v>Nein</v>
      </c>
      <c r="S876" s="52" t="str">
        <f t="shared" si="314"/>
        <v>Nein</v>
      </c>
      <c r="T876" s="52" t="str">
        <f t="shared" si="314"/>
        <v>Nein</v>
      </c>
      <c r="U876" s="52" t="str">
        <f t="shared" si="314"/>
        <v>Nein</v>
      </c>
      <c r="V876" s="52" t="str">
        <f t="shared" si="314"/>
        <v>Nein</v>
      </c>
      <c r="W876" s="52" t="str">
        <f t="shared" si="314"/>
        <v>Nein</v>
      </c>
      <c r="X876" s="52" t="str">
        <f t="shared" si="314"/>
        <v>Nein</v>
      </c>
      <c r="Y876" s="52" t="str">
        <f t="shared" si="314"/>
        <v>Nein</v>
      </c>
      <c r="Z876" s="52" t="str">
        <f t="shared" si="314"/>
        <v>Nein</v>
      </c>
      <c r="AA876" s="52" t="str">
        <f t="shared" si="314"/>
        <v>Nein</v>
      </c>
      <c r="AB876" s="52" t="str">
        <f t="shared" si="314"/>
        <v>Nein</v>
      </c>
      <c r="AC876" s="52" t="str">
        <f t="shared" si="314"/>
        <v>Nein</v>
      </c>
      <c r="AD876" s="52" t="str">
        <f t="shared" si="314"/>
        <v>Nein</v>
      </c>
      <c r="AE876" s="52" t="str">
        <f t="shared" si="314"/>
        <v>Nein</v>
      </c>
      <c r="AF876" s="52" t="str">
        <f t="shared" si="314"/>
        <v>Nein</v>
      </c>
      <c r="AG876" s="61" t="str">
        <f>IF(Q876="Ja",VLOOKUP($Q$2,Plausis!A:E,5,0),IF(R876="Ja",VLOOKUP($R$2,Plausis!A:E,5,0),IF(T876="Ja",VLOOKUP($T$2,Plausis!A:E,5,0),IF(U876="Ja",VLOOKUP($U$2,Plausis!A:E,5,0),IF(AA876="Ja",VLOOKUP($AA$2,Plausis!A:E,5,0),IF(AC876="Ja",VLOOKUP($AC$2,Plausis!A:E,5,0),IF(AD876="Ja",VLOOKUP($AD$2,Plausis!A:E,5,0),"")))))))</f>
        <v/>
      </c>
      <c r="AH876" s="52" t="str">
        <f>IF(Y876="Ja",VLOOKUP($Y$2,Plausis!A:E,5,0),"")</f>
        <v/>
      </c>
      <c r="AI876" s="52" t="str">
        <f t="shared" si="296"/>
        <v>Ja</v>
      </c>
      <c r="AJ876" s="52" t="str">
        <f>IF(S876="Ja",VLOOKUP($S$2,Plausis!A:E,5,0),IF(V876="Ja",VLOOKUP($V$2,Plausis!A:E,5,0),IF(X876="Ja",VLOOKUP($X$2,Plausis!A:E,5,0),"")))</f>
        <v/>
      </c>
      <c r="AL876" s="52" t="s">
        <v>2</v>
      </c>
      <c r="AM876" s="114">
        <v>45531</v>
      </c>
      <c r="AN876" s="52" t="s">
        <v>4467</v>
      </c>
      <c r="AO876" s="52" t="str">
        <f>VLOOKUP(B876,'BAT Grundtabelle'!B:T,19,0)</f>
        <v>ja</v>
      </c>
      <c r="AP876" s="105" t="str">
        <f t="shared" si="297"/>
        <v>10785</v>
      </c>
      <c r="AQ876" s="52" t="str">
        <f t="shared" si="298"/>
        <v>Hersteller von Elektrowaren und Waren der Unterhaltungselektronik</v>
      </c>
      <c r="AR876" s="52" t="b">
        <f t="shared" si="313"/>
        <v>0</v>
      </c>
      <c r="AS876" s="52" t="b">
        <f t="shared" si="313"/>
        <v>0</v>
      </c>
      <c r="AT876" s="52" t="b">
        <f t="shared" si="313"/>
        <v>0</v>
      </c>
      <c r="AU876" s="52">
        <f t="shared" si="299"/>
        <v>2</v>
      </c>
      <c r="AW876" s="52" t="b">
        <f t="shared" si="300"/>
        <v>0</v>
      </c>
      <c r="AX876" s="52" t="str">
        <f t="shared" si="301"/>
        <v>Unternehmen</v>
      </c>
      <c r="AY876" s="52" t="b">
        <f t="shared" si="302"/>
        <v>0</v>
      </c>
      <c r="AZ876" s="52" t="str">
        <f t="shared" si="303"/>
        <v>10785</v>
      </c>
      <c r="BA876" s="52" t="str">
        <f>VLOOKUP(A876,'BAT Grundtabelle'!A:U,21,0)</f>
        <v>ja</v>
      </c>
      <c r="BB876" s="52" t="str">
        <f t="shared" si="304"/>
        <v>nein</v>
      </c>
      <c r="BC876" s="52" t="str">
        <f t="shared" si="305"/>
        <v>10785</v>
      </c>
      <c r="BD876" s="52" t="str">
        <f t="shared" si="306"/>
        <v>Hersteller von Elektrowaren und Waren der Unterhaltungselektronik</v>
      </c>
      <c r="BE876" s="52" t="str">
        <f t="shared" si="307"/>
        <v>Unternehmen</v>
      </c>
      <c r="BF876" s="52">
        <f t="shared" si="308"/>
        <v>2</v>
      </c>
    </row>
    <row r="877" spans="1:58" hidden="1" x14ac:dyDescent="0.35">
      <c r="A877" s="107" t="s">
        <v>3202</v>
      </c>
      <c r="B877" s="75" t="s">
        <v>1693</v>
      </c>
      <c r="C877" s="52" t="s">
        <v>3</v>
      </c>
      <c r="D877" s="52" t="s">
        <v>3</v>
      </c>
      <c r="E877" s="52" t="s">
        <v>2</v>
      </c>
      <c r="F877" s="52" t="s">
        <v>2</v>
      </c>
      <c r="G877" s="52" t="s">
        <v>2</v>
      </c>
      <c r="H877" s="52" t="s">
        <v>2</v>
      </c>
      <c r="I877" s="52" t="s">
        <v>3</v>
      </c>
      <c r="J877" s="52">
        <v>2</v>
      </c>
      <c r="K877" s="52" t="s">
        <v>2</v>
      </c>
      <c r="L877" s="52" t="s">
        <v>2</v>
      </c>
      <c r="M877" s="52" t="s">
        <v>2</v>
      </c>
      <c r="N877" s="52" t="s">
        <v>3</v>
      </c>
      <c r="P877" s="52" t="s">
        <v>4</v>
      </c>
      <c r="Q877" s="52" t="str">
        <f t="shared" si="314"/>
        <v>Nein</v>
      </c>
      <c r="R877" s="52" t="str">
        <f t="shared" si="314"/>
        <v>Nein</v>
      </c>
      <c r="S877" s="52" t="str">
        <f t="shared" si="314"/>
        <v>Nein</v>
      </c>
      <c r="T877" s="52" t="str">
        <f t="shared" si="314"/>
        <v>Nein</v>
      </c>
      <c r="U877" s="52" t="str">
        <f t="shared" si="314"/>
        <v>Nein</v>
      </c>
      <c r="V877" s="52" t="str">
        <f t="shared" si="314"/>
        <v>Nein</v>
      </c>
      <c r="W877" s="52" t="str">
        <f t="shared" si="314"/>
        <v>Nein</v>
      </c>
      <c r="X877" s="52" t="str">
        <f t="shared" si="314"/>
        <v>Nein</v>
      </c>
      <c r="Y877" s="52" t="str">
        <f t="shared" si="314"/>
        <v>Nein</v>
      </c>
      <c r="Z877" s="52" t="str">
        <f t="shared" si="314"/>
        <v>Nein</v>
      </c>
      <c r="AA877" s="52" t="str">
        <f t="shared" si="314"/>
        <v>Nein</v>
      </c>
      <c r="AB877" s="52" t="str">
        <f t="shared" si="314"/>
        <v>Nein</v>
      </c>
      <c r="AC877" s="52" t="str">
        <f t="shared" si="314"/>
        <v>Nein</v>
      </c>
      <c r="AD877" s="52" t="str">
        <f t="shared" si="314"/>
        <v>Nein</v>
      </c>
      <c r="AE877" s="52" t="str">
        <f t="shared" si="314"/>
        <v>Nein</v>
      </c>
      <c r="AF877" s="52" t="str">
        <f t="shared" si="314"/>
        <v>Nein</v>
      </c>
      <c r="AG877" s="61" t="str">
        <f>IF(Q877="Ja",VLOOKUP($Q$2,Plausis!A:E,5,0),IF(R877="Ja",VLOOKUP($R$2,Plausis!A:E,5,0),IF(T877="Ja",VLOOKUP($T$2,Plausis!A:E,5,0),IF(U877="Ja",VLOOKUP($U$2,Plausis!A:E,5,0),IF(AA877="Ja",VLOOKUP($AA$2,Plausis!A:E,5,0),IF(AC877="Ja",VLOOKUP($AC$2,Plausis!A:E,5,0),IF(AD877="Ja",VLOOKUP($AD$2,Plausis!A:E,5,0),"")))))))</f>
        <v/>
      </c>
      <c r="AH877" s="52" t="str">
        <f>IF(Y877="Ja",VLOOKUP($Y$2,Plausis!A:E,5,0),"")</f>
        <v/>
      </c>
      <c r="AI877" s="52" t="str">
        <f t="shared" si="296"/>
        <v>Ja</v>
      </c>
      <c r="AJ877" s="52" t="str">
        <f>IF(S877="Ja",VLOOKUP($S$2,Plausis!A:E,5,0),IF(V877="Ja",VLOOKUP($V$2,Plausis!A:E,5,0),IF(X877="Ja",VLOOKUP($X$2,Plausis!A:E,5,0),"")))</f>
        <v/>
      </c>
      <c r="AL877" s="52" t="s">
        <v>3</v>
      </c>
      <c r="AM877" s="114">
        <v>45531</v>
      </c>
      <c r="AN877" s="52" t="s">
        <v>4467</v>
      </c>
      <c r="AO877" s="52" t="str">
        <f>VLOOKUP(B877,'BAT Grundtabelle'!B:T,19,0)</f>
        <v>ja</v>
      </c>
      <c r="AP877" s="105" t="str">
        <f t="shared" si="297"/>
        <v>10786</v>
      </c>
      <c r="AQ877" s="52" t="str">
        <f t="shared" si="298"/>
        <v>Hersteller von Essenzen für Nahrungsmittel</v>
      </c>
      <c r="AR877" s="52" t="b">
        <f t="shared" si="313"/>
        <v>0</v>
      </c>
      <c r="AS877" s="52" t="b">
        <f t="shared" si="313"/>
        <v>0</v>
      </c>
      <c r="AT877" s="52" t="b">
        <f t="shared" si="313"/>
        <v>0</v>
      </c>
      <c r="AU877" s="52">
        <f t="shared" si="299"/>
        <v>2</v>
      </c>
      <c r="AW877" s="52" t="b">
        <f t="shared" si="300"/>
        <v>0</v>
      </c>
      <c r="AX877" s="52" t="str">
        <f t="shared" si="301"/>
        <v>Unternehmen</v>
      </c>
      <c r="AY877" s="52" t="b">
        <f t="shared" si="302"/>
        <v>0</v>
      </c>
      <c r="AZ877" s="52" t="str">
        <f t="shared" si="303"/>
        <v>10786</v>
      </c>
      <c r="BA877" s="52" t="str">
        <f>VLOOKUP(A877,'BAT Grundtabelle'!A:U,21,0)</f>
        <v>ja</v>
      </c>
      <c r="BB877" s="52" t="str">
        <f t="shared" si="304"/>
        <v>nein</v>
      </c>
      <c r="BC877" s="52" t="str">
        <f t="shared" si="305"/>
        <v>10786</v>
      </c>
      <c r="BD877" s="52" t="str">
        <f t="shared" si="306"/>
        <v>Hersteller von Essenzen für Nahrungsmittel</v>
      </c>
      <c r="BE877" s="52" t="str">
        <f t="shared" si="307"/>
        <v>Unternehmen</v>
      </c>
      <c r="BF877" s="52">
        <f t="shared" si="308"/>
        <v>2</v>
      </c>
    </row>
    <row r="878" spans="1:58" hidden="1" x14ac:dyDescent="0.35">
      <c r="A878" s="107" t="s">
        <v>3203</v>
      </c>
      <c r="B878" s="75" t="s">
        <v>732</v>
      </c>
      <c r="C878" s="52" t="s">
        <v>3</v>
      </c>
      <c r="D878" s="52" t="s">
        <v>3</v>
      </c>
      <c r="E878" s="52" t="s">
        <v>2</v>
      </c>
      <c r="F878" s="52" t="s">
        <v>2</v>
      </c>
      <c r="G878" s="52" t="s">
        <v>2</v>
      </c>
      <c r="H878" s="52" t="s">
        <v>2</v>
      </c>
      <c r="I878" s="52" t="s">
        <v>3</v>
      </c>
      <c r="J878" s="52">
        <v>2</v>
      </c>
      <c r="K878" s="52" t="s">
        <v>2</v>
      </c>
      <c r="L878" s="52" t="s">
        <v>2</v>
      </c>
      <c r="M878" s="52" t="s">
        <v>2</v>
      </c>
      <c r="N878" s="52" t="s">
        <v>3</v>
      </c>
      <c r="P878" s="52" t="s">
        <v>4</v>
      </c>
      <c r="Q878" s="52" t="str">
        <f t="shared" si="314"/>
        <v>Nein</v>
      </c>
      <c r="R878" s="52" t="str">
        <f t="shared" si="314"/>
        <v>Nein</v>
      </c>
      <c r="S878" s="52" t="str">
        <f t="shared" si="314"/>
        <v>Nein</v>
      </c>
      <c r="T878" s="52" t="str">
        <f t="shared" si="314"/>
        <v>Nein</v>
      </c>
      <c r="U878" s="52" t="str">
        <f t="shared" si="314"/>
        <v>Nein</v>
      </c>
      <c r="V878" s="52" t="str">
        <f t="shared" si="314"/>
        <v>Nein</v>
      </c>
      <c r="W878" s="52" t="str">
        <f t="shared" si="314"/>
        <v>Nein</v>
      </c>
      <c r="X878" s="52" t="str">
        <f t="shared" si="314"/>
        <v>Nein</v>
      </c>
      <c r="Y878" s="52" t="str">
        <f t="shared" si="314"/>
        <v>Nein</v>
      </c>
      <c r="Z878" s="52" t="str">
        <f t="shared" si="314"/>
        <v>Nein</v>
      </c>
      <c r="AA878" s="52" t="str">
        <f t="shared" si="314"/>
        <v>Nein</v>
      </c>
      <c r="AB878" s="52" t="str">
        <f t="shared" si="314"/>
        <v>Nein</v>
      </c>
      <c r="AC878" s="52" t="str">
        <f t="shared" si="314"/>
        <v>Nein</v>
      </c>
      <c r="AD878" s="52" t="str">
        <f t="shared" si="314"/>
        <v>Nein</v>
      </c>
      <c r="AE878" s="52" t="str">
        <f t="shared" si="314"/>
        <v>Nein</v>
      </c>
      <c r="AF878" s="52" t="str">
        <f t="shared" si="314"/>
        <v>Nein</v>
      </c>
      <c r="AG878" s="61" t="str">
        <f>IF(Q878="Ja",VLOOKUP($Q$2,Plausis!A:E,5,0),IF(R878="Ja",VLOOKUP($R$2,Plausis!A:E,5,0),IF(T878="Ja",VLOOKUP($T$2,Plausis!A:E,5,0),IF(U878="Ja",VLOOKUP($U$2,Plausis!A:E,5,0),IF(AA878="Ja",VLOOKUP($AA$2,Plausis!A:E,5,0),IF(AC878="Ja",VLOOKUP($AC$2,Plausis!A:E,5,0),IF(AD878="Ja",VLOOKUP($AD$2,Plausis!A:E,5,0),"")))))))</f>
        <v/>
      </c>
      <c r="AH878" s="52" t="str">
        <f>IF(Y878="Ja",VLOOKUP($Y$2,Plausis!A:E,5,0),"")</f>
        <v/>
      </c>
      <c r="AI878" s="52" t="str">
        <f t="shared" si="296"/>
        <v>Ja</v>
      </c>
      <c r="AJ878" s="52" t="str">
        <f>IF(S878="Ja",VLOOKUP($S$2,Plausis!A:E,5,0),IF(V878="Ja",VLOOKUP($V$2,Plausis!A:E,5,0),IF(X878="Ja",VLOOKUP($X$2,Plausis!A:E,5,0),"")))</f>
        <v/>
      </c>
      <c r="AL878" s="52" t="s">
        <v>2</v>
      </c>
      <c r="AM878" s="114">
        <v>45531</v>
      </c>
      <c r="AN878" s="52" t="s">
        <v>4467</v>
      </c>
      <c r="AO878" s="52" t="str">
        <f>VLOOKUP(B878,'BAT Grundtabelle'!B:T,19,0)</f>
        <v>ja</v>
      </c>
      <c r="AP878" s="105" t="str">
        <f t="shared" si="297"/>
        <v>10787</v>
      </c>
      <c r="AQ878" s="52" t="str">
        <f t="shared" si="298"/>
        <v>Hersteller von Fahrzeugteilen</v>
      </c>
      <c r="AR878" s="52" t="b">
        <f t="shared" si="313"/>
        <v>0</v>
      </c>
      <c r="AS878" s="52" t="b">
        <f t="shared" si="313"/>
        <v>0</v>
      </c>
      <c r="AT878" s="52" t="b">
        <f t="shared" si="313"/>
        <v>0</v>
      </c>
      <c r="AU878" s="52">
        <f t="shared" si="299"/>
        <v>2</v>
      </c>
      <c r="AW878" s="52" t="b">
        <f t="shared" si="300"/>
        <v>0</v>
      </c>
      <c r="AX878" s="52" t="str">
        <f t="shared" si="301"/>
        <v>Unternehmen</v>
      </c>
      <c r="AY878" s="52" t="b">
        <f t="shared" si="302"/>
        <v>0</v>
      </c>
      <c r="AZ878" s="52" t="str">
        <f t="shared" si="303"/>
        <v>10787</v>
      </c>
      <c r="BA878" s="52" t="str">
        <f>VLOOKUP(A878,'BAT Grundtabelle'!A:U,21,0)</f>
        <v>ja</v>
      </c>
      <c r="BB878" s="52" t="str">
        <f t="shared" si="304"/>
        <v>nein</v>
      </c>
      <c r="BC878" s="52" t="str">
        <f t="shared" si="305"/>
        <v>10787</v>
      </c>
      <c r="BD878" s="52" t="str">
        <f t="shared" si="306"/>
        <v>Hersteller von Fahrzeugteilen</v>
      </c>
      <c r="BE878" s="52" t="str">
        <f t="shared" si="307"/>
        <v>Unternehmen</v>
      </c>
      <c r="BF878" s="52">
        <f t="shared" si="308"/>
        <v>2</v>
      </c>
    </row>
    <row r="879" spans="1:58" hidden="1" x14ac:dyDescent="0.35">
      <c r="A879" s="107" t="s">
        <v>3204</v>
      </c>
      <c r="B879" s="75" t="s">
        <v>802</v>
      </c>
      <c r="C879" s="52" t="s">
        <v>3</v>
      </c>
      <c r="D879" s="52" t="s">
        <v>3</v>
      </c>
      <c r="E879" s="52" t="s">
        <v>2</v>
      </c>
      <c r="F879" s="52" t="s">
        <v>2</v>
      </c>
      <c r="G879" s="52" t="s">
        <v>2</v>
      </c>
      <c r="H879" s="52" t="s">
        <v>2</v>
      </c>
      <c r="I879" s="52" t="s">
        <v>3</v>
      </c>
      <c r="J879" s="52">
        <v>2</v>
      </c>
      <c r="K879" s="52" t="s">
        <v>2</v>
      </c>
      <c r="L879" s="52" t="s">
        <v>2</v>
      </c>
      <c r="M879" s="52" t="s">
        <v>2</v>
      </c>
      <c r="N879" s="52" t="s">
        <v>3</v>
      </c>
      <c r="P879" s="52" t="s">
        <v>4</v>
      </c>
      <c r="Q879" s="52" t="str">
        <f t="shared" si="314"/>
        <v>Nein</v>
      </c>
      <c r="R879" s="52" t="str">
        <f t="shared" si="314"/>
        <v>Nein</v>
      </c>
      <c r="S879" s="52" t="str">
        <f t="shared" si="314"/>
        <v>Nein</v>
      </c>
      <c r="T879" s="52" t="str">
        <f t="shared" si="314"/>
        <v>Nein</v>
      </c>
      <c r="U879" s="52" t="str">
        <f t="shared" si="314"/>
        <v>Nein</v>
      </c>
      <c r="V879" s="52" t="str">
        <f t="shared" si="314"/>
        <v>Nein</v>
      </c>
      <c r="W879" s="52" t="str">
        <f t="shared" si="314"/>
        <v>Nein</v>
      </c>
      <c r="X879" s="52" t="str">
        <f t="shared" si="314"/>
        <v>Nein</v>
      </c>
      <c r="Y879" s="52" t="str">
        <f t="shared" si="314"/>
        <v>Nein</v>
      </c>
      <c r="Z879" s="52" t="str">
        <f t="shared" si="314"/>
        <v>Nein</v>
      </c>
      <c r="AA879" s="52" t="str">
        <f t="shared" si="314"/>
        <v>Nein</v>
      </c>
      <c r="AB879" s="52" t="str">
        <f t="shared" si="314"/>
        <v>Nein</v>
      </c>
      <c r="AC879" s="52" t="str">
        <f t="shared" si="314"/>
        <v>Nein</v>
      </c>
      <c r="AD879" s="52" t="str">
        <f t="shared" si="314"/>
        <v>Nein</v>
      </c>
      <c r="AE879" s="52" t="str">
        <f t="shared" si="314"/>
        <v>Nein</v>
      </c>
      <c r="AF879" s="52" t="str">
        <f t="shared" si="314"/>
        <v>Nein</v>
      </c>
      <c r="AG879" s="61" t="str">
        <f>IF(Q879="Ja",VLOOKUP($Q$2,Plausis!A:E,5,0),IF(R879="Ja",VLOOKUP($R$2,Plausis!A:E,5,0),IF(T879="Ja",VLOOKUP($T$2,Plausis!A:E,5,0),IF(U879="Ja",VLOOKUP($U$2,Plausis!A:E,5,0),IF(AA879="Ja",VLOOKUP($AA$2,Plausis!A:E,5,0),IF(AC879="Ja",VLOOKUP($AC$2,Plausis!A:E,5,0),IF(AD879="Ja",VLOOKUP($AD$2,Plausis!A:E,5,0),"")))))))</f>
        <v/>
      </c>
      <c r="AH879" s="52" t="str">
        <f>IF(Y879="Ja",VLOOKUP($Y$2,Plausis!A:E,5,0),"")</f>
        <v/>
      </c>
      <c r="AI879" s="52" t="str">
        <f t="shared" si="296"/>
        <v>Ja</v>
      </c>
      <c r="AJ879" s="52" t="str">
        <f>IF(S879="Ja",VLOOKUP($S$2,Plausis!A:E,5,0),IF(V879="Ja",VLOOKUP($V$2,Plausis!A:E,5,0),IF(X879="Ja",VLOOKUP($X$2,Plausis!A:E,5,0),"")))</f>
        <v/>
      </c>
      <c r="AL879" s="52" t="s">
        <v>3</v>
      </c>
      <c r="AM879" s="114">
        <v>45531</v>
      </c>
      <c r="AN879" s="52" t="s">
        <v>4467</v>
      </c>
      <c r="AO879" s="52" t="str">
        <f>VLOOKUP(B879,'BAT Grundtabelle'!B:T,19,0)</f>
        <v>ja</v>
      </c>
      <c r="AP879" s="105" t="str">
        <f t="shared" si="297"/>
        <v>10788</v>
      </c>
      <c r="AQ879" s="52" t="str">
        <f t="shared" si="298"/>
        <v>Hersteller von feinmechanischen Geräten der Mess- und Regeltechnik</v>
      </c>
      <c r="AR879" s="52" t="b">
        <f t="shared" si="313"/>
        <v>0</v>
      </c>
      <c r="AS879" s="52" t="b">
        <f t="shared" si="313"/>
        <v>0</v>
      </c>
      <c r="AT879" s="52" t="b">
        <f t="shared" si="313"/>
        <v>0</v>
      </c>
      <c r="AU879" s="52">
        <f t="shared" si="299"/>
        <v>2</v>
      </c>
      <c r="AW879" s="52" t="b">
        <f t="shared" si="300"/>
        <v>0</v>
      </c>
      <c r="AX879" s="52" t="str">
        <f t="shared" si="301"/>
        <v>Unternehmen</v>
      </c>
      <c r="AY879" s="52" t="b">
        <f t="shared" si="302"/>
        <v>0</v>
      </c>
      <c r="AZ879" s="52" t="str">
        <f t="shared" si="303"/>
        <v>10788</v>
      </c>
      <c r="BA879" s="52" t="str">
        <f>VLOOKUP(A879,'BAT Grundtabelle'!A:U,21,0)</f>
        <v>ja</v>
      </c>
      <c r="BB879" s="52" t="str">
        <f t="shared" si="304"/>
        <v>nein</v>
      </c>
      <c r="BC879" s="52" t="str">
        <f t="shared" si="305"/>
        <v>10788</v>
      </c>
      <c r="BD879" s="52" t="str">
        <f t="shared" si="306"/>
        <v>Hersteller von feinmechanischen Geräten der Mess- und Regeltechnik</v>
      </c>
      <c r="BE879" s="52" t="str">
        <f t="shared" si="307"/>
        <v>Unternehmen</v>
      </c>
      <c r="BF879" s="52">
        <f t="shared" si="308"/>
        <v>2</v>
      </c>
    </row>
    <row r="880" spans="1:58" hidden="1" x14ac:dyDescent="0.35">
      <c r="A880" s="107" t="s">
        <v>3205</v>
      </c>
      <c r="B880" s="75" t="s">
        <v>790</v>
      </c>
      <c r="C880" s="52" t="s">
        <v>3</v>
      </c>
      <c r="D880" s="52" t="s">
        <v>3</v>
      </c>
      <c r="E880" s="52" t="s">
        <v>2</v>
      </c>
      <c r="F880" s="52" t="s">
        <v>2</v>
      </c>
      <c r="G880" s="52" t="s">
        <v>2</v>
      </c>
      <c r="H880" s="52" t="s">
        <v>2</v>
      </c>
      <c r="I880" s="52" t="s">
        <v>3</v>
      </c>
      <c r="J880" s="52">
        <v>1</v>
      </c>
      <c r="K880" s="52" t="s">
        <v>2</v>
      </c>
      <c r="L880" s="52" t="s">
        <v>2</v>
      </c>
      <c r="M880" s="52" t="s">
        <v>2</v>
      </c>
      <c r="N880" s="52" t="s">
        <v>3</v>
      </c>
      <c r="P880" s="52" t="s">
        <v>4</v>
      </c>
      <c r="Q880" s="52" t="str">
        <f t="shared" si="314"/>
        <v>Nein</v>
      </c>
      <c r="R880" s="52" t="str">
        <f t="shared" si="314"/>
        <v>Nein</v>
      </c>
      <c r="S880" s="52" t="str">
        <f t="shared" si="314"/>
        <v>Nein</v>
      </c>
      <c r="T880" s="52" t="str">
        <f t="shared" si="314"/>
        <v>Nein</v>
      </c>
      <c r="U880" s="52" t="str">
        <f t="shared" si="314"/>
        <v>Nein</v>
      </c>
      <c r="V880" s="52" t="str">
        <f t="shared" si="314"/>
        <v>Nein</v>
      </c>
      <c r="W880" s="52" t="str">
        <f t="shared" si="314"/>
        <v>Nein</v>
      </c>
      <c r="X880" s="52" t="str">
        <f t="shared" si="314"/>
        <v>Nein</v>
      </c>
      <c r="Y880" s="52" t="str">
        <f t="shared" si="314"/>
        <v>Nein</v>
      </c>
      <c r="Z880" s="52" t="str">
        <f t="shared" si="314"/>
        <v>Nein</v>
      </c>
      <c r="AA880" s="52" t="str">
        <f t="shared" si="314"/>
        <v>Nein</v>
      </c>
      <c r="AB880" s="52" t="str">
        <f t="shared" si="314"/>
        <v>Nein</v>
      </c>
      <c r="AC880" s="52" t="str">
        <f t="shared" si="314"/>
        <v>Nein</v>
      </c>
      <c r="AD880" s="52" t="str">
        <f t="shared" si="314"/>
        <v>Nein</v>
      </c>
      <c r="AE880" s="52" t="str">
        <f t="shared" si="314"/>
        <v>Nein</v>
      </c>
      <c r="AF880" s="52" t="str">
        <f t="shared" si="314"/>
        <v>Nein</v>
      </c>
      <c r="AG880" s="61" t="str">
        <f>IF(Q880="Ja",VLOOKUP($Q$2,Plausis!A:E,5,0),IF(R880="Ja",VLOOKUP($R$2,Plausis!A:E,5,0),IF(T880="Ja",VLOOKUP($T$2,Plausis!A:E,5,0),IF(U880="Ja",VLOOKUP($U$2,Plausis!A:E,5,0),IF(AA880="Ja",VLOOKUP($AA$2,Plausis!A:E,5,0),IF(AC880="Ja",VLOOKUP($AC$2,Plausis!A:E,5,0),IF(AD880="Ja",VLOOKUP($AD$2,Plausis!A:E,5,0),"")))))))</f>
        <v/>
      </c>
      <c r="AH880" s="52" t="str">
        <f>IF(Y880="Ja",VLOOKUP($Y$2,Plausis!A:E,5,0),"")</f>
        <v/>
      </c>
      <c r="AI880" s="52" t="str">
        <f t="shared" si="296"/>
        <v>Ja</v>
      </c>
      <c r="AJ880" s="52" t="str">
        <f>IF(S880="Ja",VLOOKUP($S$2,Plausis!A:E,5,0),IF(V880="Ja",VLOOKUP($V$2,Plausis!A:E,5,0),IF(X880="Ja",VLOOKUP($X$2,Plausis!A:E,5,0),"")))</f>
        <v/>
      </c>
      <c r="AL880" s="52" t="s">
        <v>2</v>
      </c>
      <c r="AM880" s="114">
        <v>45531</v>
      </c>
      <c r="AN880" s="52" t="s">
        <v>4467</v>
      </c>
      <c r="AO880" s="52" t="str">
        <f>VLOOKUP(B880,'BAT Grundtabelle'!B:T,19,0)</f>
        <v>ja</v>
      </c>
      <c r="AP880" s="105" t="str">
        <f t="shared" si="297"/>
        <v>10789</v>
      </c>
      <c r="AQ880" s="52" t="str">
        <f t="shared" si="298"/>
        <v>Hersteller von Fenstern und Türen</v>
      </c>
      <c r="AR880" s="52" t="b">
        <f t="shared" si="313"/>
        <v>0</v>
      </c>
      <c r="AS880" s="52" t="b">
        <f t="shared" si="313"/>
        <v>0</v>
      </c>
      <c r="AT880" s="52" t="b">
        <f t="shared" si="313"/>
        <v>0</v>
      </c>
      <c r="AU880" s="52">
        <f t="shared" si="299"/>
        <v>1</v>
      </c>
      <c r="AW880" s="52" t="b">
        <f t="shared" si="300"/>
        <v>0</v>
      </c>
      <c r="AX880" s="52" t="str">
        <f t="shared" si="301"/>
        <v>Unternehmen</v>
      </c>
      <c r="AY880" s="52" t="b">
        <f t="shared" si="302"/>
        <v>0</v>
      </c>
      <c r="AZ880" s="52" t="str">
        <f t="shared" si="303"/>
        <v>10789</v>
      </c>
      <c r="BA880" s="52" t="str">
        <f>VLOOKUP(A880,'BAT Grundtabelle'!A:U,21,0)</f>
        <v>ja</v>
      </c>
      <c r="BB880" s="52" t="str">
        <f t="shared" si="304"/>
        <v>nein</v>
      </c>
      <c r="BC880" s="52" t="str">
        <f t="shared" si="305"/>
        <v>10789</v>
      </c>
      <c r="BD880" s="52" t="str">
        <f t="shared" si="306"/>
        <v>Hersteller von Fenstern und Türen</v>
      </c>
      <c r="BE880" s="52" t="str">
        <f t="shared" si="307"/>
        <v>Unternehmen</v>
      </c>
      <c r="BF880" s="52">
        <f t="shared" si="308"/>
        <v>1</v>
      </c>
    </row>
    <row r="881" spans="1:58" hidden="1" x14ac:dyDescent="0.35">
      <c r="A881" s="107" t="s">
        <v>3206</v>
      </c>
      <c r="B881" s="75" t="s">
        <v>1694</v>
      </c>
      <c r="C881" s="52" t="s">
        <v>3</v>
      </c>
      <c r="D881" s="52" t="s">
        <v>3</v>
      </c>
      <c r="E881" s="52" t="s">
        <v>2</v>
      </c>
      <c r="F881" s="52" t="s">
        <v>2</v>
      </c>
      <c r="G881" s="52" t="s">
        <v>2</v>
      </c>
      <c r="H881" s="52" t="s">
        <v>2</v>
      </c>
      <c r="I881" s="52" t="s">
        <v>3</v>
      </c>
      <c r="J881" s="52">
        <v>2</v>
      </c>
      <c r="K881" s="52" t="s">
        <v>2</v>
      </c>
      <c r="L881" s="52" t="s">
        <v>2</v>
      </c>
      <c r="M881" s="52" t="s">
        <v>2</v>
      </c>
      <c r="N881" s="52" t="s">
        <v>3</v>
      </c>
      <c r="P881" s="52" t="s">
        <v>4</v>
      </c>
      <c r="Q881" s="52" t="str">
        <f t="shared" si="314"/>
        <v>Nein</v>
      </c>
      <c r="R881" s="52" t="str">
        <f t="shared" si="314"/>
        <v>Nein</v>
      </c>
      <c r="S881" s="52" t="str">
        <f t="shared" si="314"/>
        <v>Nein</v>
      </c>
      <c r="T881" s="52" t="str">
        <f t="shared" si="314"/>
        <v>Nein</v>
      </c>
      <c r="U881" s="52" t="str">
        <f t="shared" si="314"/>
        <v>Nein</v>
      </c>
      <c r="V881" s="52" t="str">
        <f t="shared" si="314"/>
        <v>Nein</v>
      </c>
      <c r="W881" s="52" t="str">
        <f t="shared" si="314"/>
        <v>Nein</v>
      </c>
      <c r="X881" s="52" t="str">
        <f t="shared" si="314"/>
        <v>Nein</v>
      </c>
      <c r="Y881" s="52" t="str">
        <f t="shared" si="314"/>
        <v>Nein</v>
      </c>
      <c r="Z881" s="52" t="str">
        <f t="shared" si="314"/>
        <v>Nein</v>
      </c>
      <c r="AA881" s="52" t="str">
        <f t="shared" si="314"/>
        <v>Nein</v>
      </c>
      <c r="AB881" s="52" t="str">
        <f t="shared" si="314"/>
        <v>Nein</v>
      </c>
      <c r="AC881" s="52" t="str">
        <f t="shared" si="314"/>
        <v>Nein</v>
      </c>
      <c r="AD881" s="52" t="str">
        <f t="shared" si="314"/>
        <v>Nein</v>
      </c>
      <c r="AE881" s="52" t="str">
        <f t="shared" si="314"/>
        <v>Nein</v>
      </c>
      <c r="AF881" s="52" t="str">
        <f t="shared" si="314"/>
        <v>Nein</v>
      </c>
      <c r="AG881" s="61" t="str">
        <f>IF(Q881="Ja",VLOOKUP($Q$2,Plausis!A:E,5,0),IF(R881="Ja",VLOOKUP($R$2,Plausis!A:E,5,0),IF(T881="Ja",VLOOKUP($T$2,Plausis!A:E,5,0),IF(U881="Ja",VLOOKUP($U$2,Plausis!A:E,5,0),IF(AA881="Ja",VLOOKUP($AA$2,Plausis!A:E,5,0),IF(AC881="Ja",VLOOKUP($AC$2,Plausis!A:E,5,0),IF(AD881="Ja",VLOOKUP($AD$2,Plausis!A:E,5,0),"")))))))</f>
        <v/>
      </c>
      <c r="AH881" s="52" t="str">
        <f>IF(Y881="Ja",VLOOKUP($Y$2,Plausis!A:E,5,0),"")</f>
        <v/>
      </c>
      <c r="AI881" s="52" t="str">
        <f t="shared" si="296"/>
        <v>Ja</v>
      </c>
      <c r="AJ881" s="52" t="str">
        <f>IF(S881="Ja",VLOOKUP($S$2,Plausis!A:E,5,0),IF(V881="Ja",VLOOKUP($V$2,Plausis!A:E,5,0),IF(X881="Ja",VLOOKUP($X$2,Plausis!A:E,5,0),"")))</f>
        <v/>
      </c>
      <c r="AL881" s="52" t="s">
        <v>3</v>
      </c>
      <c r="AM881" s="114">
        <v>45531</v>
      </c>
      <c r="AN881" s="52" t="s">
        <v>4467</v>
      </c>
      <c r="AO881" s="52" t="str">
        <f>VLOOKUP(B881,'BAT Grundtabelle'!B:T,19,0)</f>
        <v>ja</v>
      </c>
      <c r="AP881" s="105" t="str">
        <f t="shared" si="297"/>
        <v>10790</v>
      </c>
      <c r="AQ881" s="52" t="str">
        <f t="shared" si="298"/>
        <v>Hersteller von Fertiggerichten aus tierischen Grundstoffen (Fleisch, Fisch)</v>
      </c>
      <c r="AR881" s="52" t="b">
        <f t="shared" si="313"/>
        <v>0</v>
      </c>
      <c r="AS881" s="52" t="b">
        <f t="shared" si="313"/>
        <v>0</v>
      </c>
      <c r="AT881" s="52" t="b">
        <f t="shared" si="313"/>
        <v>0</v>
      </c>
      <c r="AU881" s="52">
        <f t="shared" si="299"/>
        <v>2</v>
      </c>
      <c r="AW881" s="52" t="b">
        <f t="shared" si="300"/>
        <v>0</v>
      </c>
      <c r="AX881" s="52" t="str">
        <f t="shared" si="301"/>
        <v>Unternehmen</v>
      </c>
      <c r="AY881" s="52" t="b">
        <f t="shared" si="302"/>
        <v>0</v>
      </c>
      <c r="AZ881" s="52" t="str">
        <f t="shared" si="303"/>
        <v>10790</v>
      </c>
      <c r="BA881" s="52" t="str">
        <f>VLOOKUP(A881,'BAT Grundtabelle'!A:U,21,0)</f>
        <v>ja</v>
      </c>
      <c r="BB881" s="52" t="str">
        <f t="shared" si="304"/>
        <v>nein</v>
      </c>
      <c r="BC881" s="52" t="str">
        <f t="shared" si="305"/>
        <v>10790</v>
      </c>
      <c r="BD881" s="52" t="str">
        <f t="shared" si="306"/>
        <v>Hersteller von Fertiggerichten aus tierischen Grundstoffen (Fleisch, Fisch)</v>
      </c>
      <c r="BE881" s="52" t="str">
        <f t="shared" si="307"/>
        <v>Unternehmen</v>
      </c>
      <c r="BF881" s="52">
        <f t="shared" si="308"/>
        <v>2</v>
      </c>
    </row>
    <row r="882" spans="1:58" hidden="1" x14ac:dyDescent="0.35">
      <c r="A882" s="107" t="s">
        <v>3207</v>
      </c>
      <c r="B882" s="75" t="s">
        <v>1695</v>
      </c>
      <c r="C882" s="52" t="s">
        <v>3</v>
      </c>
      <c r="D882" s="52" t="s">
        <v>3</v>
      </c>
      <c r="E882" s="52" t="s">
        <v>2</v>
      </c>
      <c r="F882" s="52" t="s">
        <v>2</v>
      </c>
      <c r="G882" s="52" t="s">
        <v>2</v>
      </c>
      <c r="H882" s="52" t="s">
        <v>2</v>
      </c>
      <c r="I882" s="52" t="s">
        <v>3</v>
      </c>
      <c r="J882" s="52">
        <v>2</v>
      </c>
      <c r="K882" s="52" t="s">
        <v>2</v>
      </c>
      <c r="L882" s="52" t="s">
        <v>2</v>
      </c>
      <c r="M882" s="52" t="s">
        <v>2</v>
      </c>
      <c r="N882" s="52" t="s">
        <v>3</v>
      </c>
      <c r="P882" s="52" t="s">
        <v>4</v>
      </c>
      <c r="Q882" s="52" t="str">
        <f t="shared" si="314"/>
        <v>Nein</v>
      </c>
      <c r="R882" s="52" t="str">
        <f t="shared" si="314"/>
        <v>Nein</v>
      </c>
      <c r="S882" s="52" t="str">
        <f t="shared" si="314"/>
        <v>Nein</v>
      </c>
      <c r="T882" s="52" t="str">
        <f t="shared" si="314"/>
        <v>Nein</v>
      </c>
      <c r="U882" s="52" t="str">
        <f t="shared" si="314"/>
        <v>Nein</v>
      </c>
      <c r="V882" s="52" t="str">
        <f t="shared" si="314"/>
        <v>Nein</v>
      </c>
      <c r="W882" s="52" t="str">
        <f t="shared" si="314"/>
        <v>Nein</v>
      </c>
      <c r="X882" s="52" t="str">
        <f t="shared" si="314"/>
        <v>Nein</v>
      </c>
      <c r="Y882" s="52" t="str">
        <f t="shared" si="314"/>
        <v>Nein</v>
      </c>
      <c r="Z882" s="52" t="str">
        <f t="shared" si="314"/>
        <v>Nein</v>
      </c>
      <c r="AA882" s="52" t="str">
        <f t="shared" si="314"/>
        <v>Nein</v>
      </c>
      <c r="AB882" s="52" t="str">
        <f t="shared" si="314"/>
        <v>Nein</v>
      </c>
      <c r="AC882" s="52" t="str">
        <f t="shared" si="314"/>
        <v>Nein</v>
      </c>
      <c r="AD882" s="52" t="str">
        <f t="shared" si="314"/>
        <v>Nein</v>
      </c>
      <c r="AE882" s="52" t="str">
        <f t="shared" si="314"/>
        <v>Nein</v>
      </c>
      <c r="AF882" s="52" t="str">
        <f t="shared" si="314"/>
        <v>Nein</v>
      </c>
      <c r="AG882" s="61" t="str">
        <f>IF(Q882="Ja",VLOOKUP($Q$2,Plausis!A:E,5,0),IF(R882="Ja",VLOOKUP($R$2,Plausis!A:E,5,0),IF(T882="Ja",VLOOKUP($T$2,Plausis!A:E,5,0),IF(U882="Ja",VLOOKUP($U$2,Plausis!A:E,5,0),IF(AA882="Ja",VLOOKUP($AA$2,Plausis!A:E,5,0),IF(AC882="Ja",VLOOKUP($AC$2,Plausis!A:E,5,0),IF(AD882="Ja",VLOOKUP($AD$2,Plausis!A:E,5,0),"")))))))</f>
        <v/>
      </c>
      <c r="AH882" s="52" t="str">
        <f>IF(Y882="Ja",VLOOKUP($Y$2,Plausis!A:E,5,0),"")</f>
        <v/>
      </c>
      <c r="AI882" s="52" t="str">
        <f t="shared" si="296"/>
        <v>Ja</v>
      </c>
      <c r="AJ882" s="52" t="str">
        <f>IF(S882="Ja",VLOOKUP($S$2,Plausis!A:E,5,0),IF(V882="Ja",VLOOKUP($V$2,Plausis!A:E,5,0),IF(X882="Ja",VLOOKUP($X$2,Plausis!A:E,5,0),"")))</f>
        <v/>
      </c>
      <c r="AL882" s="52" t="s">
        <v>3</v>
      </c>
      <c r="AM882" s="114">
        <v>45531</v>
      </c>
      <c r="AN882" s="52" t="s">
        <v>4467</v>
      </c>
      <c r="AO882" s="52" t="str">
        <f>VLOOKUP(B882,'BAT Grundtabelle'!B:T,19,0)</f>
        <v>ja</v>
      </c>
      <c r="AP882" s="105" t="str">
        <f t="shared" si="297"/>
        <v>10791</v>
      </c>
      <c r="AQ882" s="52" t="str">
        <f t="shared" si="298"/>
        <v>Hersteller von Fertiggerichten aus vegetarischen Grundstoffen (Obst, Gemüse)</v>
      </c>
      <c r="AR882" s="52" t="b">
        <f t="shared" si="313"/>
        <v>0</v>
      </c>
      <c r="AS882" s="52" t="b">
        <f t="shared" si="313"/>
        <v>0</v>
      </c>
      <c r="AT882" s="52" t="b">
        <f t="shared" si="313"/>
        <v>0</v>
      </c>
      <c r="AU882" s="52">
        <f t="shared" si="299"/>
        <v>2</v>
      </c>
      <c r="AW882" s="52" t="b">
        <f t="shared" si="300"/>
        <v>0</v>
      </c>
      <c r="AX882" s="52" t="str">
        <f t="shared" si="301"/>
        <v>Unternehmen</v>
      </c>
      <c r="AY882" s="52" t="b">
        <f t="shared" si="302"/>
        <v>0</v>
      </c>
      <c r="AZ882" s="52" t="str">
        <f t="shared" si="303"/>
        <v>10791</v>
      </c>
      <c r="BA882" s="52" t="str">
        <f>VLOOKUP(A882,'BAT Grundtabelle'!A:U,21,0)</f>
        <v>ja</v>
      </c>
      <c r="BB882" s="52" t="str">
        <f t="shared" si="304"/>
        <v>nein</v>
      </c>
      <c r="BC882" s="52" t="str">
        <f t="shared" si="305"/>
        <v>10791</v>
      </c>
      <c r="BD882" s="52" t="str">
        <f t="shared" si="306"/>
        <v>Hersteller von Fertiggerichten aus vegetarischen Grundstoffen (Obst, Gemüse)</v>
      </c>
      <c r="BE882" s="52" t="str">
        <f t="shared" si="307"/>
        <v>Unternehmen</v>
      </c>
      <c r="BF882" s="52">
        <f t="shared" si="308"/>
        <v>2</v>
      </c>
    </row>
    <row r="883" spans="1:58" hidden="1" x14ac:dyDescent="0.35">
      <c r="A883" s="107" t="s">
        <v>3208</v>
      </c>
      <c r="B883" s="75" t="s">
        <v>1459</v>
      </c>
      <c r="C883" s="52" t="s">
        <v>3</v>
      </c>
      <c r="D883" s="52" t="s">
        <v>3</v>
      </c>
      <c r="E883" s="52" t="s">
        <v>2</v>
      </c>
      <c r="F883" s="52" t="s">
        <v>2</v>
      </c>
      <c r="G883" s="52" t="s">
        <v>2</v>
      </c>
      <c r="H883" s="52" t="s">
        <v>2</v>
      </c>
      <c r="I883" s="52" t="s">
        <v>3</v>
      </c>
      <c r="J883" s="52">
        <v>3</v>
      </c>
      <c r="K883" s="52" t="s">
        <v>2</v>
      </c>
      <c r="L883" s="52" t="s">
        <v>2</v>
      </c>
      <c r="M883" s="52" t="s">
        <v>2</v>
      </c>
      <c r="N883" s="52" t="s">
        <v>3</v>
      </c>
      <c r="P883" s="52" t="s">
        <v>57</v>
      </c>
      <c r="Q883" s="52" t="str">
        <f t="shared" ref="Q883:AF892" si="315">IF(ISERROR(FIND(Q$2,$P883,1)),"Nein","Ja")</f>
        <v>Nein</v>
      </c>
      <c r="R883" s="52" t="str">
        <f t="shared" si="315"/>
        <v>Nein</v>
      </c>
      <c r="S883" s="52" t="str">
        <f t="shared" si="315"/>
        <v>Nein</v>
      </c>
      <c r="T883" s="52" t="str">
        <f t="shared" si="315"/>
        <v>Ja</v>
      </c>
      <c r="U883" s="52" t="str">
        <f t="shared" si="315"/>
        <v>Nein</v>
      </c>
      <c r="V883" s="52" t="str">
        <f t="shared" si="315"/>
        <v>Nein</v>
      </c>
      <c r="W883" s="52" t="str">
        <f t="shared" si="315"/>
        <v>Nein</v>
      </c>
      <c r="X883" s="52" t="str">
        <f t="shared" si="315"/>
        <v>Ja</v>
      </c>
      <c r="Y883" s="52" t="str">
        <f t="shared" si="315"/>
        <v>Nein</v>
      </c>
      <c r="Z883" s="52" t="str">
        <f t="shared" si="315"/>
        <v>Nein</v>
      </c>
      <c r="AA883" s="52" t="str">
        <f t="shared" si="315"/>
        <v>Nein</v>
      </c>
      <c r="AB883" s="52" t="str">
        <f t="shared" si="315"/>
        <v>Nein</v>
      </c>
      <c r="AC883" s="52" t="str">
        <f t="shared" si="315"/>
        <v>Nein</v>
      </c>
      <c r="AD883" s="52" t="str">
        <f t="shared" si="315"/>
        <v>Nein</v>
      </c>
      <c r="AE883" s="52" t="str">
        <f t="shared" si="315"/>
        <v>Nein</v>
      </c>
      <c r="AF883" s="52" t="str">
        <f t="shared" si="315"/>
        <v>Nein</v>
      </c>
      <c r="AG883" s="61" t="str">
        <f>IF(Q883="Ja",VLOOKUP($Q$2,Plausis!A:E,5,0),IF(R883="Ja",VLOOKUP($R$2,Plausis!A:E,5,0),IF(T883="Ja",VLOOKUP($T$2,Plausis!A:E,5,0),IF(U883="Ja",VLOOKUP($U$2,Plausis!A:E,5,0),IF(AA883="Ja",VLOOKUP($AA$2,Plausis!A:E,5,0),IF(AC883="Ja",VLOOKUP($AC$2,Plausis!A:E,5,0),IF(AD883="Ja",VLOOKUP($AD$2,Plausis!A:E,5,0),"")))))))</f>
        <v>Dieser Betrieb ist nur im Komfort-RS ohne ergänzenden Spezial-Straf-RS versicherbar.</v>
      </c>
      <c r="AH883" s="52" t="str">
        <f>IF(Y883="Ja",VLOOKUP($Y$2,Plausis!A:E,5,0),"")</f>
        <v/>
      </c>
      <c r="AI883" s="52" t="str">
        <f t="shared" si="296"/>
        <v>Nein</v>
      </c>
      <c r="AJ883" s="52" t="str">
        <f>IF(S883="Ja",VLOOKUP($S$2,Plausis!A:E,5,0),IF(V883="Ja",VLOOKUP($V$2,Plausis!A:E,5,0),IF(X883="Ja",VLOOKUP($X$2,Plausis!A:E,5,0),"")))</f>
        <v>Dieser Betrieb kann nur ohne ergänzenden Spezial-Straf-RS versichert werden.</v>
      </c>
      <c r="AL883" s="52" t="s">
        <v>2</v>
      </c>
      <c r="AM883" s="114">
        <v>45531</v>
      </c>
      <c r="AN883" s="52" t="s">
        <v>4467</v>
      </c>
      <c r="AO883" s="52" t="str">
        <f>VLOOKUP(B883,'BAT Grundtabelle'!B:T,19,0)</f>
        <v>ja</v>
      </c>
      <c r="AP883" s="105" t="str">
        <f t="shared" si="297"/>
        <v>10792</v>
      </c>
      <c r="AQ883" s="52" t="str">
        <f t="shared" si="298"/>
        <v>Hersteller von Feuerzeugen mit Kunststoffverarbeitung</v>
      </c>
      <c r="AR883" s="52" t="b">
        <f t="shared" ref="AR883:AT902" si="316">IF(ISERROR(FIND(AR$1,$P883,1)),FALSE,TRUE)</f>
        <v>0</v>
      </c>
      <c r="AS883" s="52" t="b">
        <f t="shared" si="316"/>
        <v>0</v>
      </c>
      <c r="AT883" s="52" t="b">
        <f t="shared" si="316"/>
        <v>0</v>
      </c>
      <c r="AU883" s="52">
        <f t="shared" si="299"/>
        <v>3</v>
      </c>
      <c r="AW883" s="52" t="b">
        <f t="shared" si="300"/>
        <v>0</v>
      </c>
      <c r="AX883" s="52" t="str">
        <f t="shared" si="301"/>
        <v>Unternehmen</v>
      </c>
      <c r="AY883" s="52" t="b">
        <f t="shared" si="302"/>
        <v>0</v>
      </c>
      <c r="AZ883" s="52" t="str">
        <f t="shared" si="303"/>
        <v>10792</v>
      </c>
      <c r="BA883" s="52" t="str">
        <f>VLOOKUP(A883,'BAT Grundtabelle'!A:U,21,0)</f>
        <v>ja</v>
      </c>
      <c r="BB883" s="52" t="str">
        <f t="shared" si="304"/>
        <v>nein</v>
      </c>
      <c r="BC883" s="52" t="str">
        <f t="shared" si="305"/>
        <v>10792</v>
      </c>
      <c r="BD883" s="52" t="str">
        <f t="shared" si="306"/>
        <v>Hersteller von Feuerzeugen mit Kunststoffverarbeitung</v>
      </c>
      <c r="BE883" s="52" t="str">
        <f t="shared" si="307"/>
        <v>Unternehmen</v>
      </c>
      <c r="BF883" s="52">
        <f t="shared" si="308"/>
        <v>3</v>
      </c>
    </row>
    <row r="884" spans="1:58" hidden="1" x14ac:dyDescent="0.35">
      <c r="A884" s="107" t="s">
        <v>3209</v>
      </c>
      <c r="B884" s="75" t="s">
        <v>1460</v>
      </c>
      <c r="C884" s="52" t="s">
        <v>3</v>
      </c>
      <c r="D884" s="52" t="s">
        <v>3</v>
      </c>
      <c r="E884" s="52" t="s">
        <v>2</v>
      </c>
      <c r="F884" s="52" t="s">
        <v>2</v>
      </c>
      <c r="G884" s="52" t="s">
        <v>2</v>
      </c>
      <c r="H884" s="52" t="s">
        <v>2</v>
      </c>
      <c r="I884" s="52" t="s">
        <v>3</v>
      </c>
      <c r="J884" s="52">
        <v>3</v>
      </c>
      <c r="K884" s="52" t="s">
        <v>2</v>
      </c>
      <c r="L884" s="52" t="s">
        <v>2</v>
      </c>
      <c r="M884" s="52" t="s">
        <v>2</v>
      </c>
      <c r="N884" s="52" t="s">
        <v>3</v>
      </c>
      <c r="P884" s="52" t="s">
        <v>4</v>
      </c>
      <c r="Q884" s="52" t="str">
        <f t="shared" si="315"/>
        <v>Nein</v>
      </c>
      <c r="R884" s="52" t="str">
        <f t="shared" si="315"/>
        <v>Nein</v>
      </c>
      <c r="S884" s="52" t="str">
        <f t="shared" si="315"/>
        <v>Nein</v>
      </c>
      <c r="T884" s="52" t="str">
        <f t="shared" si="315"/>
        <v>Nein</v>
      </c>
      <c r="U884" s="52" t="str">
        <f t="shared" si="315"/>
        <v>Nein</v>
      </c>
      <c r="V884" s="52" t="str">
        <f t="shared" si="315"/>
        <v>Nein</v>
      </c>
      <c r="W884" s="52" t="str">
        <f t="shared" si="315"/>
        <v>Nein</v>
      </c>
      <c r="X884" s="52" t="str">
        <f t="shared" si="315"/>
        <v>Nein</v>
      </c>
      <c r="Y884" s="52" t="str">
        <f t="shared" si="315"/>
        <v>Nein</v>
      </c>
      <c r="Z884" s="52" t="str">
        <f t="shared" si="315"/>
        <v>Nein</v>
      </c>
      <c r="AA884" s="52" t="str">
        <f t="shared" si="315"/>
        <v>Nein</v>
      </c>
      <c r="AB884" s="52" t="str">
        <f t="shared" si="315"/>
        <v>Nein</v>
      </c>
      <c r="AC884" s="52" t="str">
        <f t="shared" si="315"/>
        <v>Nein</v>
      </c>
      <c r="AD884" s="52" t="str">
        <f t="shared" si="315"/>
        <v>Nein</v>
      </c>
      <c r="AE884" s="52" t="str">
        <f t="shared" si="315"/>
        <v>Nein</v>
      </c>
      <c r="AF884" s="52" t="str">
        <f t="shared" si="315"/>
        <v>Nein</v>
      </c>
      <c r="AG884" s="61" t="str">
        <f>IF(Q884="Ja",VLOOKUP($Q$2,Plausis!A:E,5,0),IF(R884="Ja",VLOOKUP($R$2,Plausis!A:E,5,0),IF(T884="Ja",VLOOKUP($T$2,Plausis!A:E,5,0),IF(U884="Ja",VLOOKUP($U$2,Plausis!A:E,5,0),IF(AA884="Ja",VLOOKUP($AA$2,Plausis!A:E,5,0),IF(AC884="Ja",VLOOKUP($AC$2,Plausis!A:E,5,0),IF(AD884="Ja",VLOOKUP($AD$2,Plausis!A:E,5,0),"")))))))</f>
        <v/>
      </c>
      <c r="AH884" s="52" t="str">
        <f>IF(Y884="Ja",VLOOKUP($Y$2,Plausis!A:E,5,0),"")</f>
        <v/>
      </c>
      <c r="AI884" s="52" t="str">
        <f t="shared" si="296"/>
        <v>Ja</v>
      </c>
      <c r="AJ884" s="52" t="str">
        <f>IF(S884="Ja",VLOOKUP($S$2,Plausis!A:E,5,0),IF(V884="Ja",VLOOKUP($V$2,Plausis!A:E,5,0),IF(X884="Ja",VLOOKUP($X$2,Plausis!A:E,5,0),"")))</f>
        <v/>
      </c>
      <c r="AL884" s="52" t="s">
        <v>2</v>
      </c>
      <c r="AM884" s="114">
        <v>45531</v>
      </c>
      <c r="AN884" s="52" t="s">
        <v>4467</v>
      </c>
      <c r="AO884" s="52" t="str">
        <f>VLOOKUP(B884,'BAT Grundtabelle'!B:T,19,0)</f>
        <v>ja</v>
      </c>
      <c r="AP884" s="105" t="str">
        <f t="shared" si="297"/>
        <v>10793</v>
      </c>
      <c r="AQ884" s="52" t="str">
        <f t="shared" si="298"/>
        <v>Hersteller von Feuerzeugen mit Metallverarbeitung (ohne Kunststoffverarbeitung)</v>
      </c>
      <c r="AR884" s="52" t="b">
        <f t="shared" si="316"/>
        <v>0</v>
      </c>
      <c r="AS884" s="52" t="b">
        <f t="shared" si="316"/>
        <v>0</v>
      </c>
      <c r="AT884" s="52" t="b">
        <f t="shared" si="316"/>
        <v>0</v>
      </c>
      <c r="AU884" s="52">
        <f t="shared" si="299"/>
        <v>3</v>
      </c>
      <c r="AW884" s="52" t="b">
        <f t="shared" si="300"/>
        <v>0</v>
      </c>
      <c r="AX884" s="52" t="str">
        <f t="shared" si="301"/>
        <v>Unternehmen</v>
      </c>
      <c r="AY884" s="52" t="b">
        <f t="shared" si="302"/>
        <v>0</v>
      </c>
      <c r="AZ884" s="52" t="str">
        <f t="shared" si="303"/>
        <v>10793</v>
      </c>
      <c r="BA884" s="52" t="str">
        <f>VLOOKUP(A884,'BAT Grundtabelle'!A:U,21,0)</f>
        <v>ja</v>
      </c>
      <c r="BB884" s="52" t="str">
        <f t="shared" si="304"/>
        <v>nein</v>
      </c>
      <c r="BC884" s="52" t="str">
        <f t="shared" si="305"/>
        <v>10793</v>
      </c>
      <c r="BD884" s="52" t="str">
        <f t="shared" si="306"/>
        <v>Hersteller von Feuerzeugen mit Metallverarbeitung (ohne Kunststoffverarbeitung)</v>
      </c>
      <c r="BE884" s="52" t="str">
        <f t="shared" si="307"/>
        <v>Unternehmen</v>
      </c>
      <c r="BF884" s="52">
        <f t="shared" si="308"/>
        <v>3</v>
      </c>
    </row>
    <row r="885" spans="1:58" hidden="1" x14ac:dyDescent="0.35">
      <c r="A885" s="107" t="s">
        <v>3210</v>
      </c>
      <c r="B885" s="75" t="s">
        <v>374</v>
      </c>
      <c r="C885" s="52" t="s">
        <v>3</v>
      </c>
      <c r="D885" s="52" t="s">
        <v>3</v>
      </c>
      <c r="E885" s="52" t="s">
        <v>2</v>
      </c>
      <c r="F885" s="52" t="s">
        <v>2</v>
      </c>
      <c r="G885" s="52" t="s">
        <v>2</v>
      </c>
      <c r="H885" s="52" t="s">
        <v>2</v>
      </c>
      <c r="I885" s="52" t="s">
        <v>3</v>
      </c>
      <c r="J885" s="52">
        <v>2</v>
      </c>
      <c r="K885" s="52" t="s">
        <v>2</v>
      </c>
      <c r="L885" s="52" t="s">
        <v>2</v>
      </c>
      <c r="M885" s="52" t="s">
        <v>2</v>
      </c>
      <c r="N885" s="52" t="s">
        <v>3</v>
      </c>
      <c r="P885" s="52" t="s">
        <v>4</v>
      </c>
      <c r="Q885" s="52" t="str">
        <f t="shared" si="315"/>
        <v>Nein</v>
      </c>
      <c r="R885" s="52" t="str">
        <f t="shared" si="315"/>
        <v>Nein</v>
      </c>
      <c r="S885" s="52" t="str">
        <f t="shared" si="315"/>
        <v>Nein</v>
      </c>
      <c r="T885" s="52" t="str">
        <f t="shared" si="315"/>
        <v>Nein</v>
      </c>
      <c r="U885" s="52" t="str">
        <f t="shared" si="315"/>
        <v>Nein</v>
      </c>
      <c r="V885" s="52" t="str">
        <f t="shared" si="315"/>
        <v>Nein</v>
      </c>
      <c r="W885" s="52" t="str">
        <f t="shared" si="315"/>
        <v>Nein</v>
      </c>
      <c r="X885" s="52" t="str">
        <f t="shared" si="315"/>
        <v>Nein</v>
      </c>
      <c r="Y885" s="52" t="str">
        <f t="shared" si="315"/>
        <v>Nein</v>
      </c>
      <c r="Z885" s="52" t="str">
        <f t="shared" si="315"/>
        <v>Nein</v>
      </c>
      <c r="AA885" s="52" t="str">
        <f t="shared" si="315"/>
        <v>Nein</v>
      </c>
      <c r="AB885" s="52" t="str">
        <f t="shared" si="315"/>
        <v>Nein</v>
      </c>
      <c r="AC885" s="52" t="str">
        <f t="shared" si="315"/>
        <v>Nein</v>
      </c>
      <c r="AD885" s="52" t="str">
        <f t="shared" si="315"/>
        <v>Nein</v>
      </c>
      <c r="AE885" s="52" t="str">
        <f t="shared" si="315"/>
        <v>Nein</v>
      </c>
      <c r="AF885" s="52" t="str">
        <f t="shared" si="315"/>
        <v>Nein</v>
      </c>
      <c r="AG885" s="61" t="str">
        <f>IF(Q885="Ja",VLOOKUP($Q$2,Plausis!A:E,5,0),IF(R885="Ja",VLOOKUP($R$2,Plausis!A:E,5,0),IF(T885="Ja",VLOOKUP($T$2,Plausis!A:E,5,0),IF(U885="Ja",VLOOKUP($U$2,Plausis!A:E,5,0),IF(AA885="Ja",VLOOKUP($AA$2,Plausis!A:E,5,0),IF(AC885="Ja",VLOOKUP($AC$2,Plausis!A:E,5,0),IF(AD885="Ja",VLOOKUP($AD$2,Plausis!A:E,5,0),"")))))))</f>
        <v/>
      </c>
      <c r="AH885" s="52" t="str">
        <f>IF(Y885="Ja",VLOOKUP($Y$2,Plausis!A:E,5,0),"")</f>
        <v/>
      </c>
      <c r="AI885" s="52" t="str">
        <f t="shared" si="296"/>
        <v>Ja</v>
      </c>
      <c r="AJ885" s="52" t="str">
        <f>IF(S885="Ja",VLOOKUP($S$2,Plausis!A:E,5,0),IF(V885="Ja",VLOOKUP($V$2,Plausis!A:E,5,0),IF(X885="Ja",VLOOKUP($X$2,Plausis!A:E,5,0),"")))</f>
        <v/>
      </c>
      <c r="AL885" s="52" t="s">
        <v>3</v>
      </c>
      <c r="AM885" s="114">
        <v>45531</v>
      </c>
      <c r="AN885" s="52" t="s">
        <v>4467</v>
      </c>
      <c r="AO885" s="52" t="str">
        <f>VLOOKUP(B885,'BAT Grundtabelle'!B:T,19,0)</f>
        <v>ja</v>
      </c>
      <c r="AP885" s="105" t="str">
        <f t="shared" si="297"/>
        <v>10794</v>
      </c>
      <c r="AQ885" s="52" t="str">
        <f t="shared" si="298"/>
        <v>Hersteller von flüssigen Gewürzen</v>
      </c>
      <c r="AR885" s="52" t="b">
        <f t="shared" si="316"/>
        <v>0</v>
      </c>
      <c r="AS885" s="52" t="b">
        <f t="shared" si="316"/>
        <v>0</v>
      </c>
      <c r="AT885" s="52" t="b">
        <f t="shared" si="316"/>
        <v>0</v>
      </c>
      <c r="AU885" s="52">
        <f t="shared" si="299"/>
        <v>2</v>
      </c>
      <c r="AW885" s="52" t="b">
        <f t="shared" si="300"/>
        <v>0</v>
      </c>
      <c r="AX885" s="52" t="str">
        <f t="shared" si="301"/>
        <v>Unternehmen</v>
      </c>
      <c r="AY885" s="52" t="b">
        <f t="shared" si="302"/>
        <v>0</v>
      </c>
      <c r="AZ885" s="52" t="str">
        <f t="shared" si="303"/>
        <v>10794</v>
      </c>
      <c r="BA885" s="52" t="str">
        <f>VLOOKUP(A885,'BAT Grundtabelle'!A:U,21,0)</f>
        <v>ja</v>
      </c>
      <c r="BB885" s="52" t="str">
        <f t="shared" si="304"/>
        <v>nein</v>
      </c>
      <c r="BC885" s="52" t="str">
        <f t="shared" si="305"/>
        <v>10794</v>
      </c>
      <c r="BD885" s="52" t="str">
        <f t="shared" si="306"/>
        <v>Hersteller von flüssigen Gewürzen</v>
      </c>
      <c r="BE885" s="52" t="str">
        <f t="shared" si="307"/>
        <v>Unternehmen</v>
      </c>
      <c r="BF885" s="52">
        <f t="shared" si="308"/>
        <v>2</v>
      </c>
    </row>
    <row r="886" spans="1:58" hidden="1" x14ac:dyDescent="0.35">
      <c r="A886" s="107" t="s">
        <v>3211</v>
      </c>
      <c r="B886" s="75" t="s">
        <v>1365</v>
      </c>
      <c r="C886" s="52" t="s">
        <v>3</v>
      </c>
      <c r="D886" s="52" t="s">
        <v>3</v>
      </c>
      <c r="E886" s="52" t="s">
        <v>2</v>
      </c>
      <c r="F886" s="52" t="s">
        <v>2</v>
      </c>
      <c r="G886" s="52" t="s">
        <v>2</v>
      </c>
      <c r="H886" s="52" t="s">
        <v>2</v>
      </c>
      <c r="I886" s="52" t="s">
        <v>3</v>
      </c>
      <c r="J886" s="52">
        <v>2</v>
      </c>
      <c r="K886" s="52" t="s">
        <v>2</v>
      </c>
      <c r="L886" s="52" t="s">
        <v>2</v>
      </c>
      <c r="M886" s="52" t="s">
        <v>2</v>
      </c>
      <c r="N886" s="52" t="s">
        <v>3</v>
      </c>
      <c r="P886" s="52" t="s">
        <v>4</v>
      </c>
      <c r="Q886" s="52" t="str">
        <f t="shared" si="315"/>
        <v>Nein</v>
      </c>
      <c r="R886" s="52" t="str">
        <f t="shared" si="315"/>
        <v>Nein</v>
      </c>
      <c r="S886" s="52" t="str">
        <f t="shared" si="315"/>
        <v>Nein</v>
      </c>
      <c r="T886" s="52" t="str">
        <f t="shared" si="315"/>
        <v>Nein</v>
      </c>
      <c r="U886" s="52" t="str">
        <f t="shared" si="315"/>
        <v>Nein</v>
      </c>
      <c r="V886" s="52" t="str">
        <f t="shared" si="315"/>
        <v>Nein</v>
      </c>
      <c r="W886" s="52" t="str">
        <f t="shared" si="315"/>
        <v>Nein</v>
      </c>
      <c r="X886" s="52" t="str">
        <f t="shared" si="315"/>
        <v>Nein</v>
      </c>
      <c r="Y886" s="52" t="str">
        <f t="shared" si="315"/>
        <v>Nein</v>
      </c>
      <c r="Z886" s="52" t="str">
        <f t="shared" si="315"/>
        <v>Nein</v>
      </c>
      <c r="AA886" s="52" t="str">
        <f t="shared" si="315"/>
        <v>Nein</v>
      </c>
      <c r="AB886" s="52" t="str">
        <f t="shared" si="315"/>
        <v>Nein</v>
      </c>
      <c r="AC886" s="52" t="str">
        <f t="shared" si="315"/>
        <v>Nein</v>
      </c>
      <c r="AD886" s="52" t="str">
        <f t="shared" si="315"/>
        <v>Nein</v>
      </c>
      <c r="AE886" s="52" t="str">
        <f t="shared" si="315"/>
        <v>Nein</v>
      </c>
      <c r="AF886" s="52" t="str">
        <f t="shared" si="315"/>
        <v>Nein</v>
      </c>
      <c r="AG886" s="61" t="str">
        <f>IF(Q886="Ja",VLOOKUP($Q$2,Plausis!A:E,5,0),IF(R886="Ja",VLOOKUP($R$2,Plausis!A:E,5,0),IF(T886="Ja",VLOOKUP($T$2,Plausis!A:E,5,0),IF(U886="Ja",VLOOKUP($U$2,Plausis!A:E,5,0),IF(AA886="Ja",VLOOKUP($AA$2,Plausis!A:E,5,0),IF(AC886="Ja",VLOOKUP($AC$2,Plausis!A:E,5,0),IF(AD886="Ja",VLOOKUP($AD$2,Plausis!A:E,5,0),"")))))))</f>
        <v/>
      </c>
      <c r="AH886" s="52" t="str">
        <f>IF(Y886="Ja",VLOOKUP($Y$2,Plausis!A:E,5,0),"")</f>
        <v/>
      </c>
      <c r="AI886" s="52" t="str">
        <f t="shared" si="296"/>
        <v>Ja</v>
      </c>
      <c r="AJ886" s="52" t="str">
        <f>IF(S886="Ja",VLOOKUP($S$2,Plausis!A:E,5,0),IF(V886="Ja",VLOOKUP($V$2,Plausis!A:E,5,0),IF(X886="Ja",VLOOKUP($X$2,Plausis!A:E,5,0),"")))</f>
        <v/>
      </c>
      <c r="AL886" s="52" t="s">
        <v>2</v>
      </c>
      <c r="AM886" s="114">
        <v>45531</v>
      </c>
      <c r="AN886" s="52" t="s">
        <v>4467</v>
      </c>
      <c r="AO886" s="52" t="str">
        <f>VLOOKUP(B886,'BAT Grundtabelle'!B:T,19,0)</f>
        <v>ja</v>
      </c>
      <c r="AP886" s="105" t="str">
        <f t="shared" si="297"/>
        <v>10795</v>
      </c>
      <c r="AQ886" s="52" t="str">
        <f t="shared" si="298"/>
        <v>Hersteller von Fußbodenbelägen</v>
      </c>
      <c r="AR886" s="52" t="b">
        <f t="shared" si="316"/>
        <v>0</v>
      </c>
      <c r="AS886" s="52" t="b">
        <f t="shared" si="316"/>
        <v>0</v>
      </c>
      <c r="AT886" s="52" t="b">
        <f t="shared" si="316"/>
        <v>0</v>
      </c>
      <c r="AU886" s="52">
        <f t="shared" si="299"/>
        <v>2</v>
      </c>
      <c r="AW886" s="52" t="b">
        <f t="shared" si="300"/>
        <v>0</v>
      </c>
      <c r="AX886" s="52" t="str">
        <f t="shared" si="301"/>
        <v>Unternehmen</v>
      </c>
      <c r="AY886" s="52" t="b">
        <f t="shared" si="302"/>
        <v>0</v>
      </c>
      <c r="AZ886" s="52" t="str">
        <f t="shared" si="303"/>
        <v>10795</v>
      </c>
      <c r="BA886" s="52" t="str">
        <f>VLOOKUP(A886,'BAT Grundtabelle'!A:U,21,0)</f>
        <v>ja</v>
      </c>
      <c r="BB886" s="52" t="str">
        <f t="shared" si="304"/>
        <v>nein</v>
      </c>
      <c r="BC886" s="52" t="str">
        <f t="shared" si="305"/>
        <v>10795</v>
      </c>
      <c r="BD886" s="52" t="str">
        <f t="shared" si="306"/>
        <v>Hersteller von Fußbodenbelägen</v>
      </c>
      <c r="BE886" s="52" t="str">
        <f t="shared" si="307"/>
        <v>Unternehmen</v>
      </c>
      <c r="BF886" s="52">
        <f t="shared" si="308"/>
        <v>2</v>
      </c>
    </row>
    <row r="887" spans="1:58" hidden="1" x14ac:dyDescent="0.35">
      <c r="A887" s="107" t="s">
        <v>3212</v>
      </c>
      <c r="B887" s="75" t="s">
        <v>1528</v>
      </c>
      <c r="C887" s="52" t="s">
        <v>3</v>
      </c>
      <c r="D887" s="52" t="s">
        <v>3</v>
      </c>
      <c r="E887" s="52" t="s">
        <v>2</v>
      </c>
      <c r="F887" s="52" t="s">
        <v>2</v>
      </c>
      <c r="G887" s="52" t="s">
        <v>2</v>
      </c>
      <c r="H887" s="52" t="s">
        <v>2</v>
      </c>
      <c r="I887" s="52" t="s">
        <v>3</v>
      </c>
      <c r="J887" s="52">
        <v>1</v>
      </c>
      <c r="K887" s="52" t="s">
        <v>2</v>
      </c>
      <c r="L887" s="52" t="s">
        <v>2</v>
      </c>
      <c r="M887" s="52" t="s">
        <v>2</v>
      </c>
      <c r="N887" s="52" t="s">
        <v>3</v>
      </c>
      <c r="P887" s="52" t="s">
        <v>4</v>
      </c>
      <c r="Q887" s="52" t="str">
        <f t="shared" si="315"/>
        <v>Nein</v>
      </c>
      <c r="R887" s="52" t="str">
        <f t="shared" si="315"/>
        <v>Nein</v>
      </c>
      <c r="S887" s="52" t="str">
        <f t="shared" si="315"/>
        <v>Nein</v>
      </c>
      <c r="T887" s="52" t="str">
        <f t="shared" si="315"/>
        <v>Nein</v>
      </c>
      <c r="U887" s="52" t="str">
        <f t="shared" si="315"/>
        <v>Nein</v>
      </c>
      <c r="V887" s="52" t="str">
        <f t="shared" si="315"/>
        <v>Nein</v>
      </c>
      <c r="W887" s="52" t="str">
        <f t="shared" si="315"/>
        <v>Nein</v>
      </c>
      <c r="X887" s="52" t="str">
        <f t="shared" si="315"/>
        <v>Nein</v>
      </c>
      <c r="Y887" s="52" t="str">
        <f t="shared" si="315"/>
        <v>Nein</v>
      </c>
      <c r="Z887" s="52" t="str">
        <f t="shared" si="315"/>
        <v>Nein</v>
      </c>
      <c r="AA887" s="52" t="str">
        <f t="shared" si="315"/>
        <v>Nein</v>
      </c>
      <c r="AB887" s="52" t="str">
        <f t="shared" si="315"/>
        <v>Nein</v>
      </c>
      <c r="AC887" s="52" t="str">
        <f t="shared" si="315"/>
        <v>Nein</v>
      </c>
      <c r="AD887" s="52" t="str">
        <f t="shared" si="315"/>
        <v>Nein</v>
      </c>
      <c r="AE887" s="52" t="str">
        <f t="shared" si="315"/>
        <v>Nein</v>
      </c>
      <c r="AF887" s="52" t="str">
        <f t="shared" si="315"/>
        <v>Nein</v>
      </c>
      <c r="AG887" s="61" t="str">
        <f>IF(Q887="Ja",VLOOKUP($Q$2,Plausis!A:E,5,0),IF(R887="Ja",VLOOKUP($R$2,Plausis!A:E,5,0),IF(T887="Ja",VLOOKUP($T$2,Plausis!A:E,5,0),IF(U887="Ja",VLOOKUP($U$2,Plausis!A:E,5,0),IF(AA887="Ja",VLOOKUP($AA$2,Plausis!A:E,5,0),IF(AC887="Ja",VLOOKUP($AC$2,Plausis!A:E,5,0),IF(AD887="Ja",VLOOKUP($AD$2,Plausis!A:E,5,0),"")))))))</f>
        <v/>
      </c>
      <c r="AH887" s="52" t="str">
        <f>IF(Y887="Ja",VLOOKUP($Y$2,Plausis!A:E,5,0),"")</f>
        <v/>
      </c>
      <c r="AI887" s="52" t="str">
        <f t="shared" si="296"/>
        <v>Ja</v>
      </c>
      <c r="AJ887" s="52" t="str">
        <f>IF(S887="Ja",VLOOKUP($S$2,Plausis!A:E,5,0),IF(V887="Ja",VLOOKUP($V$2,Plausis!A:E,5,0),IF(X887="Ja",VLOOKUP($X$2,Plausis!A:E,5,0),"")))</f>
        <v/>
      </c>
      <c r="AL887" s="52" t="s">
        <v>3</v>
      </c>
      <c r="AM887" s="114">
        <v>45531</v>
      </c>
      <c r="AN887" s="52" t="s">
        <v>4467</v>
      </c>
      <c r="AO887" s="52" t="str">
        <f>VLOOKUP(B887,'BAT Grundtabelle'!B:T,19,0)</f>
        <v>ja</v>
      </c>
      <c r="AP887" s="105" t="str">
        <f t="shared" si="297"/>
        <v>10796</v>
      </c>
      <c r="AQ887" s="52" t="str">
        <f t="shared" si="298"/>
        <v>Hersteller von Garnen und Tuchen</v>
      </c>
      <c r="AR887" s="52" t="b">
        <f t="shared" si="316"/>
        <v>0</v>
      </c>
      <c r="AS887" s="52" t="b">
        <f t="shared" si="316"/>
        <v>0</v>
      </c>
      <c r="AT887" s="52" t="b">
        <f t="shared" si="316"/>
        <v>0</v>
      </c>
      <c r="AU887" s="52">
        <f t="shared" si="299"/>
        <v>1</v>
      </c>
      <c r="AW887" s="52" t="b">
        <f t="shared" si="300"/>
        <v>0</v>
      </c>
      <c r="AX887" s="52" t="str">
        <f t="shared" si="301"/>
        <v>Unternehmen</v>
      </c>
      <c r="AY887" s="52" t="b">
        <f t="shared" si="302"/>
        <v>0</v>
      </c>
      <c r="AZ887" s="52" t="str">
        <f t="shared" si="303"/>
        <v>10796</v>
      </c>
      <c r="BA887" s="52" t="str">
        <f>VLOOKUP(A887,'BAT Grundtabelle'!A:U,21,0)</f>
        <v>ja</v>
      </c>
      <c r="BB887" s="52" t="str">
        <f t="shared" si="304"/>
        <v>nein</v>
      </c>
      <c r="BC887" s="52" t="str">
        <f t="shared" si="305"/>
        <v>10796</v>
      </c>
      <c r="BD887" s="52" t="str">
        <f t="shared" si="306"/>
        <v>Hersteller von Garnen und Tuchen</v>
      </c>
      <c r="BE887" s="52" t="str">
        <f t="shared" si="307"/>
        <v>Unternehmen</v>
      </c>
      <c r="BF887" s="52">
        <f t="shared" si="308"/>
        <v>1</v>
      </c>
    </row>
    <row r="888" spans="1:58" hidden="1" x14ac:dyDescent="0.35">
      <c r="A888" s="107" t="s">
        <v>3213</v>
      </c>
      <c r="B888" s="75" t="s">
        <v>733</v>
      </c>
      <c r="C888" s="52" t="s">
        <v>3</v>
      </c>
      <c r="D888" s="52" t="s">
        <v>3</v>
      </c>
      <c r="E888" s="52" t="s">
        <v>2</v>
      </c>
      <c r="F888" s="52" t="s">
        <v>2</v>
      </c>
      <c r="G888" s="52" t="s">
        <v>2</v>
      </c>
      <c r="H888" s="52" t="s">
        <v>2</v>
      </c>
      <c r="I888" s="52" t="s">
        <v>3</v>
      </c>
      <c r="J888" s="52">
        <v>2</v>
      </c>
      <c r="K888" s="52" t="s">
        <v>2</v>
      </c>
      <c r="L888" s="52" t="s">
        <v>2</v>
      </c>
      <c r="M888" s="52" t="s">
        <v>2</v>
      </c>
      <c r="N888" s="52" t="s">
        <v>3</v>
      </c>
      <c r="P888" s="52" t="s">
        <v>4</v>
      </c>
      <c r="Q888" s="52" t="str">
        <f t="shared" si="315"/>
        <v>Nein</v>
      </c>
      <c r="R888" s="52" t="str">
        <f t="shared" si="315"/>
        <v>Nein</v>
      </c>
      <c r="S888" s="52" t="str">
        <f t="shared" si="315"/>
        <v>Nein</v>
      </c>
      <c r="T888" s="52" t="str">
        <f t="shared" si="315"/>
        <v>Nein</v>
      </c>
      <c r="U888" s="52" t="str">
        <f t="shared" si="315"/>
        <v>Nein</v>
      </c>
      <c r="V888" s="52" t="str">
        <f t="shared" si="315"/>
        <v>Nein</v>
      </c>
      <c r="W888" s="52" t="str">
        <f t="shared" si="315"/>
        <v>Nein</v>
      </c>
      <c r="X888" s="52" t="str">
        <f t="shared" si="315"/>
        <v>Nein</v>
      </c>
      <c r="Y888" s="52" t="str">
        <f t="shared" si="315"/>
        <v>Nein</v>
      </c>
      <c r="Z888" s="52" t="str">
        <f t="shared" si="315"/>
        <v>Nein</v>
      </c>
      <c r="AA888" s="52" t="str">
        <f t="shared" si="315"/>
        <v>Nein</v>
      </c>
      <c r="AB888" s="52" t="str">
        <f t="shared" si="315"/>
        <v>Nein</v>
      </c>
      <c r="AC888" s="52" t="str">
        <f t="shared" si="315"/>
        <v>Nein</v>
      </c>
      <c r="AD888" s="52" t="str">
        <f t="shared" si="315"/>
        <v>Nein</v>
      </c>
      <c r="AE888" s="52" t="str">
        <f t="shared" si="315"/>
        <v>Nein</v>
      </c>
      <c r="AF888" s="52" t="str">
        <f t="shared" si="315"/>
        <v>Nein</v>
      </c>
      <c r="AG888" s="61" t="str">
        <f>IF(Q888="Ja",VLOOKUP($Q$2,Plausis!A:E,5,0),IF(R888="Ja",VLOOKUP($R$2,Plausis!A:E,5,0),IF(T888="Ja",VLOOKUP($T$2,Plausis!A:E,5,0),IF(U888="Ja",VLOOKUP($U$2,Plausis!A:E,5,0),IF(AA888="Ja",VLOOKUP($AA$2,Plausis!A:E,5,0),IF(AC888="Ja",VLOOKUP($AC$2,Plausis!A:E,5,0),IF(AD888="Ja",VLOOKUP($AD$2,Plausis!A:E,5,0),"")))))))</f>
        <v/>
      </c>
      <c r="AH888" s="52" t="str">
        <f>IF(Y888="Ja",VLOOKUP($Y$2,Plausis!A:E,5,0),"")</f>
        <v/>
      </c>
      <c r="AI888" s="52" t="str">
        <f t="shared" si="296"/>
        <v>Ja</v>
      </c>
      <c r="AJ888" s="52" t="str">
        <f>IF(S888="Ja",VLOOKUP($S$2,Plausis!A:E,5,0),IF(V888="Ja",VLOOKUP($V$2,Plausis!A:E,5,0),IF(X888="Ja",VLOOKUP($X$2,Plausis!A:E,5,0),"")))</f>
        <v/>
      </c>
      <c r="AL888" s="52" t="s">
        <v>2</v>
      </c>
      <c r="AM888" s="114">
        <v>45531</v>
      </c>
      <c r="AN888" s="52" t="s">
        <v>4467</v>
      </c>
      <c r="AO888" s="52" t="str">
        <f>VLOOKUP(B888,'BAT Grundtabelle'!B:T,19,0)</f>
        <v>ja</v>
      </c>
      <c r="AP888" s="105" t="str">
        <f t="shared" si="297"/>
        <v>10797</v>
      </c>
      <c r="AQ888" s="52" t="str">
        <f t="shared" si="298"/>
        <v>Hersteller von glasfaserverstärkten Formteilen aus Polyester</v>
      </c>
      <c r="AR888" s="52" t="b">
        <f t="shared" si="316"/>
        <v>0</v>
      </c>
      <c r="AS888" s="52" t="b">
        <f t="shared" si="316"/>
        <v>0</v>
      </c>
      <c r="AT888" s="52" t="b">
        <f t="shared" si="316"/>
        <v>0</v>
      </c>
      <c r="AU888" s="52">
        <f t="shared" si="299"/>
        <v>2</v>
      </c>
      <c r="AW888" s="52" t="b">
        <f t="shared" si="300"/>
        <v>0</v>
      </c>
      <c r="AX888" s="52" t="str">
        <f t="shared" si="301"/>
        <v>Unternehmen</v>
      </c>
      <c r="AY888" s="52" t="b">
        <f t="shared" si="302"/>
        <v>0</v>
      </c>
      <c r="AZ888" s="52" t="str">
        <f t="shared" si="303"/>
        <v>10797</v>
      </c>
      <c r="BA888" s="52" t="str">
        <f>VLOOKUP(A888,'BAT Grundtabelle'!A:U,21,0)</f>
        <v>ja</v>
      </c>
      <c r="BB888" s="52" t="str">
        <f t="shared" si="304"/>
        <v>nein</v>
      </c>
      <c r="BC888" s="52" t="str">
        <f t="shared" si="305"/>
        <v>10797</v>
      </c>
      <c r="BD888" s="52" t="str">
        <f t="shared" si="306"/>
        <v>Hersteller von glasfaserverstärkten Formteilen aus Polyester</v>
      </c>
      <c r="BE888" s="52" t="str">
        <f t="shared" si="307"/>
        <v>Unternehmen</v>
      </c>
      <c r="BF888" s="52">
        <f t="shared" si="308"/>
        <v>2</v>
      </c>
    </row>
    <row r="889" spans="1:58" hidden="1" x14ac:dyDescent="0.35">
      <c r="A889" s="107" t="s">
        <v>3214</v>
      </c>
      <c r="B889" s="75" t="s">
        <v>1858</v>
      </c>
      <c r="C889" s="52" t="s">
        <v>3</v>
      </c>
      <c r="D889" s="52" t="s">
        <v>3</v>
      </c>
      <c r="E889" s="52" t="s">
        <v>2</v>
      </c>
      <c r="F889" s="52" t="s">
        <v>2</v>
      </c>
      <c r="G889" s="52" t="s">
        <v>2</v>
      </c>
      <c r="H889" s="52" t="s">
        <v>2</v>
      </c>
      <c r="I889" s="52" t="s">
        <v>3</v>
      </c>
      <c r="J889" s="52">
        <v>2</v>
      </c>
      <c r="K889" s="52" t="s">
        <v>2</v>
      </c>
      <c r="L889" s="52" t="s">
        <v>2</v>
      </c>
      <c r="M889" s="52" t="s">
        <v>2</v>
      </c>
      <c r="N889" s="52" t="s">
        <v>3</v>
      </c>
      <c r="P889" s="52" t="s">
        <v>4</v>
      </c>
      <c r="Q889" s="52" t="str">
        <f t="shared" si="315"/>
        <v>Nein</v>
      </c>
      <c r="R889" s="52" t="str">
        <f t="shared" si="315"/>
        <v>Nein</v>
      </c>
      <c r="S889" s="52" t="str">
        <f t="shared" si="315"/>
        <v>Nein</v>
      </c>
      <c r="T889" s="52" t="str">
        <f t="shared" si="315"/>
        <v>Nein</v>
      </c>
      <c r="U889" s="52" t="str">
        <f t="shared" si="315"/>
        <v>Nein</v>
      </c>
      <c r="V889" s="52" t="str">
        <f t="shared" si="315"/>
        <v>Nein</v>
      </c>
      <c r="W889" s="52" t="str">
        <f t="shared" si="315"/>
        <v>Nein</v>
      </c>
      <c r="X889" s="52" t="str">
        <f t="shared" si="315"/>
        <v>Nein</v>
      </c>
      <c r="Y889" s="52" t="str">
        <f t="shared" si="315"/>
        <v>Nein</v>
      </c>
      <c r="Z889" s="52" t="str">
        <f t="shared" si="315"/>
        <v>Nein</v>
      </c>
      <c r="AA889" s="52" t="str">
        <f t="shared" si="315"/>
        <v>Nein</v>
      </c>
      <c r="AB889" s="52" t="str">
        <f t="shared" si="315"/>
        <v>Nein</v>
      </c>
      <c r="AC889" s="52" t="str">
        <f t="shared" si="315"/>
        <v>Nein</v>
      </c>
      <c r="AD889" s="52" t="str">
        <f t="shared" si="315"/>
        <v>Nein</v>
      </c>
      <c r="AE889" s="52" t="str">
        <f t="shared" si="315"/>
        <v>Nein</v>
      </c>
      <c r="AF889" s="52" t="str">
        <f t="shared" si="315"/>
        <v>Nein</v>
      </c>
      <c r="AG889" s="61" t="str">
        <f>IF(Q889="Ja",VLOOKUP($Q$2,Plausis!A:E,5,0),IF(R889="Ja",VLOOKUP($R$2,Plausis!A:E,5,0),IF(T889="Ja",VLOOKUP($T$2,Plausis!A:E,5,0),IF(U889="Ja",VLOOKUP($U$2,Plausis!A:E,5,0),IF(AA889="Ja",VLOOKUP($AA$2,Plausis!A:E,5,0),IF(AC889="Ja",VLOOKUP($AC$2,Plausis!A:E,5,0),IF(AD889="Ja",VLOOKUP($AD$2,Plausis!A:E,5,0),"")))))))</f>
        <v/>
      </c>
      <c r="AH889" s="52" t="str">
        <f>IF(Y889="Ja",VLOOKUP($Y$2,Plausis!A:E,5,0),"")</f>
        <v/>
      </c>
      <c r="AI889" s="52" t="str">
        <f t="shared" si="296"/>
        <v>Ja</v>
      </c>
      <c r="AJ889" s="52" t="str">
        <f>IF(S889="Ja",VLOOKUP($S$2,Plausis!A:E,5,0),IF(V889="Ja",VLOOKUP($V$2,Plausis!A:E,5,0),IF(X889="Ja",VLOOKUP($X$2,Plausis!A:E,5,0),"")))</f>
        <v/>
      </c>
      <c r="AL889" s="52" t="s">
        <v>2</v>
      </c>
      <c r="AM889" s="114">
        <v>45531</v>
      </c>
      <c r="AN889" s="52" t="s">
        <v>4467</v>
      </c>
      <c r="AO889" s="52" t="str">
        <f>VLOOKUP(B889,'BAT Grundtabelle'!B:T,19,0)</f>
        <v>ja</v>
      </c>
      <c r="AP889" s="105" t="str">
        <f t="shared" si="297"/>
        <v>10798</v>
      </c>
      <c r="AQ889" s="52" t="str">
        <f t="shared" si="298"/>
        <v>Hersteller von Großbehältern aus Holz</v>
      </c>
      <c r="AR889" s="52" t="b">
        <f t="shared" si="316"/>
        <v>0</v>
      </c>
      <c r="AS889" s="52" t="b">
        <f t="shared" si="316"/>
        <v>0</v>
      </c>
      <c r="AT889" s="52" t="b">
        <f t="shared" si="316"/>
        <v>0</v>
      </c>
      <c r="AU889" s="52">
        <f t="shared" si="299"/>
        <v>2</v>
      </c>
      <c r="AW889" s="52" t="b">
        <f t="shared" si="300"/>
        <v>0</v>
      </c>
      <c r="AX889" s="52" t="str">
        <f t="shared" si="301"/>
        <v>Unternehmen</v>
      </c>
      <c r="AY889" s="52" t="b">
        <f t="shared" si="302"/>
        <v>0</v>
      </c>
      <c r="AZ889" s="52" t="str">
        <f t="shared" si="303"/>
        <v>10798</v>
      </c>
      <c r="BA889" s="52" t="str">
        <f>VLOOKUP(A889,'BAT Grundtabelle'!A:U,21,0)</f>
        <v>ja</v>
      </c>
      <c r="BB889" s="52" t="str">
        <f t="shared" si="304"/>
        <v>nein</v>
      </c>
      <c r="BC889" s="52" t="str">
        <f t="shared" si="305"/>
        <v>10798</v>
      </c>
      <c r="BD889" s="52" t="str">
        <f t="shared" si="306"/>
        <v>Hersteller von Großbehältern aus Holz</v>
      </c>
      <c r="BE889" s="52" t="str">
        <f t="shared" si="307"/>
        <v>Unternehmen</v>
      </c>
      <c r="BF889" s="52">
        <f t="shared" si="308"/>
        <v>2</v>
      </c>
    </row>
    <row r="890" spans="1:58" hidden="1" x14ac:dyDescent="0.35">
      <c r="A890" s="107" t="s">
        <v>3215</v>
      </c>
      <c r="B890" s="75" t="s">
        <v>1859</v>
      </c>
      <c r="C890" s="52" t="s">
        <v>3</v>
      </c>
      <c r="D890" s="52" t="s">
        <v>3</v>
      </c>
      <c r="E890" s="52" t="s">
        <v>2</v>
      </c>
      <c r="F890" s="52" t="s">
        <v>2</v>
      </c>
      <c r="G890" s="52" t="s">
        <v>2</v>
      </c>
      <c r="H890" s="52" t="s">
        <v>2</v>
      </c>
      <c r="I890" s="52" t="s">
        <v>3</v>
      </c>
      <c r="J890" s="52">
        <v>2</v>
      </c>
      <c r="K890" s="52" t="s">
        <v>2</v>
      </c>
      <c r="L890" s="52" t="s">
        <v>2</v>
      </c>
      <c r="M890" s="52" t="s">
        <v>2</v>
      </c>
      <c r="N890" s="52" t="s">
        <v>3</v>
      </c>
      <c r="P890" s="52" t="s">
        <v>57</v>
      </c>
      <c r="Q890" s="52" t="str">
        <f t="shared" si="315"/>
        <v>Nein</v>
      </c>
      <c r="R890" s="52" t="str">
        <f t="shared" si="315"/>
        <v>Nein</v>
      </c>
      <c r="S890" s="52" t="str">
        <f t="shared" si="315"/>
        <v>Nein</v>
      </c>
      <c r="T890" s="52" t="str">
        <f t="shared" si="315"/>
        <v>Ja</v>
      </c>
      <c r="U890" s="52" t="str">
        <f t="shared" si="315"/>
        <v>Nein</v>
      </c>
      <c r="V890" s="52" t="str">
        <f t="shared" si="315"/>
        <v>Nein</v>
      </c>
      <c r="W890" s="52" t="str">
        <f t="shared" si="315"/>
        <v>Nein</v>
      </c>
      <c r="X890" s="52" t="str">
        <f t="shared" si="315"/>
        <v>Ja</v>
      </c>
      <c r="Y890" s="52" t="str">
        <f t="shared" si="315"/>
        <v>Nein</v>
      </c>
      <c r="Z890" s="52" t="str">
        <f t="shared" si="315"/>
        <v>Nein</v>
      </c>
      <c r="AA890" s="52" t="str">
        <f t="shared" si="315"/>
        <v>Nein</v>
      </c>
      <c r="AB890" s="52" t="str">
        <f t="shared" si="315"/>
        <v>Nein</v>
      </c>
      <c r="AC890" s="52" t="str">
        <f t="shared" si="315"/>
        <v>Nein</v>
      </c>
      <c r="AD890" s="52" t="str">
        <f t="shared" si="315"/>
        <v>Nein</v>
      </c>
      <c r="AE890" s="52" t="str">
        <f t="shared" si="315"/>
        <v>Nein</v>
      </c>
      <c r="AF890" s="52" t="str">
        <f t="shared" si="315"/>
        <v>Nein</v>
      </c>
      <c r="AG890" s="61" t="str">
        <f>IF(Q890="Ja",VLOOKUP($Q$2,Plausis!A:E,5,0),IF(R890="Ja",VLOOKUP($R$2,Plausis!A:E,5,0),IF(T890="Ja",VLOOKUP($T$2,Plausis!A:E,5,0),IF(U890="Ja",VLOOKUP($U$2,Plausis!A:E,5,0),IF(AA890="Ja",VLOOKUP($AA$2,Plausis!A:E,5,0),IF(AC890="Ja",VLOOKUP($AC$2,Plausis!A:E,5,0),IF(AD890="Ja",VLOOKUP($AD$2,Plausis!A:E,5,0),"")))))))</f>
        <v>Dieser Betrieb ist nur im Komfort-RS ohne ergänzenden Spezial-Straf-RS versicherbar.</v>
      </c>
      <c r="AH890" s="52" t="str">
        <f>IF(Y890="Ja",VLOOKUP($Y$2,Plausis!A:E,5,0),"")</f>
        <v/>
      </c>
      <c r="AI890" s="52" t="str">
        <f t="shared" si="296"/>
        <v>Nein</v>
      </c>
      <c r="AJ890" s="52" t="str">
        <f>IF(S890="Ja",VLOOKUP($S$2,Plausis!A:E,5,0),IF(V890="Ja",VLOOKUP($V$2,Plausis!A:E,5,0),IF(X890="Ja",VLOOKUP($X$2,Plausis!A:E,5,0),"")))</f>
        <v>Dieser Betrieb kann nur ohne ergänzenden Spezial-Straf-RS versichert werden.</v>
      </c>
      <c r="AL890" s="52" t="s">
        <v>2</v>
      </c>
      <c r="AM890" s="114">
        <v>45531</v>
      </c>
      <c r="AN890" s="52" t="s">
        <v>4467</v>
      </c>
      <c r="AO890" s="52" t="str">
        <f>VLOOKUP(B890,'BAT Grundtabelle'!B:T,19,0)</f>
        <v>ja</v>
      </c>
      <c r="AP890" s="105" t="str">
        <f t="shared" si="297"/>
        <v>10799</v>
      </c>
      <c r="AQ890" s="52" t="str">
        <f t="shared" si="298"/>
        <v>Hersteller von Großbehältern aus Kunststoff</v>
      </c>
      <c r="AR890" s="52" t="b">
        <f t="shared" si="316"/>
        <v>0</v>
      </c>
      <c r="AS890" s="52" t="b">
        <f t="shared" si="316"/>
        <v>0</v>
      </c>
      <c r="AT890" s="52" t="b">
        <f t="shared" si="316"/>
        <v>0</v>
      </c>
      <c r="AU890" s="52">
        <f t="shared" si="299"/>
        <v>2</v>
      </c>
      <c r="AW890" s="52" t="b">
        <f t="shared" si="300"/>
        <v>0</v>
      </c>
      <c r="AX890" s="52" t="str">
        <f t="shared" si="301"/>
        <v>Unternehmen</v>
      </c>
      <c r="AY890" s="52" t="b">
        <f t="shared" si="302"/>
        <v>0</v>
      </c>
      <c r="AZ890" s="52" t="str">
        <f t="shared" si="303"/>
        <v>10799</v>
      </c>
      <c r="BA890" s="52" t="str">
        <f>VLOOKUP(A890,'BAT Grundtabelle'!A:U,21,0)</f>
        <v>ja</v>
      </c>
      <c r="BB890" s="52" t="str">
        <f t="shared" si="304"/>
        <v>nein</v>
      </c>
      <c r="BC890" s="52" t="str">
        <f t="shared" si="305"/>
        <v>10799</v>
      </c>
      <c r="BD890" s="52" t="str">
        <f t="shared" si="306"/>
        <v>Hersteller von Großbehältern aus Kunststoff</v>
      </c>
      <c r="BE890" s="52" t="str">
        <f t="shared" si="307"/>
        <v>Unternehmen</v>
      </c>
      <c r="BF890" s="52">
        <f t="shared" si="308"/>
        <v>2</v>
      </c>
    </row>
    <row r="891" spans="1:58" hidden="1" x14ac:dyDescent="0.35">
      <c r="A891" s="107" t="s">
        <v>3216</v>
      </c>
      <c r="B891" s="75" t="s">
        <v>1860</v>
      </c>
      <c r="C891" s="52" t="s">
        <v>3</v>
      </c>
      <c r="D891" s="52" t="s">
        <v>3</v>
      </c>
      <c r="E891" s="52" t="s">
        <v>2</v>
      </c>
      <c r="F891" s="52" t="s">
        <v>2</v>
      </c>
      <c r="G891" s="52" t="s">
        <v>2</v>
      </c>
      <c r="H891" s="52" t="s">
        <v>2</v>
      </c>
      <c r="I891" s="52" t="s">
        <v>3</v>
      </c>
      <c r="J891" s="52">
        <v>2</v>
      </c>
      <c r="K891" s="52" t="s">
        <v>2</v>
      </c>
      <c r="L891" s="52" t="s">
        <v>2</v>
      </c>
      <c r="M891" s="52" t="s">
        <v>2</v>
      </c>
      <c r="N891" s="52" t="s">
        <v>3</v>
      </c>
      <c r="P891" s="52" t="s">
        <v>4</v>
      </c>
      <c r="Q891" s="52" t="str">
        <f t="shared" si="315"/>
        <v>Nein</v>
      </c>
      <c r="R891" s="52" t="str">
        <f t="shared" si="315"/>
        <v>Nein</v>
      </c>
      <c r="S891" s="52" t="str">
        <f t="shared" si="315"/>
        <v>Nein</v>
      </c>
      <c r="T891" s="52" t="str">
        <f t="shared" si="315"/>
        <v>Nein</v>
      </c>
      <c r="U891" s="52" t="str">
        <f t="shared" si="315"/>
        <v>Nein</v>
      </c>
      <c r="V891" s="52" t="str">
        <f t="shared" si="315"/>
        <v>Nein</v>
      </c>
      <c r="W891" s="52" t="str">
        <f t="shared" si="315"/>
        <v>Nein</v>
      </c>
      <c r="X891" s="52" t="str">
        <f t="shared" si="315"/>
        <v>Nein</v>
      </c>
      <c r="Y891" s="52" t="str">
        <f t="shared" si="315"/>
        <v>Nein</v>
      </c>
      <c r="Z891" s="52" t="str">
        <f t="shared" si="315"/>
        <v>Nein</v>
      </c>
      <c r="AA891" s="52" t="str">
        <f t="shared" si="315"/>
        <v>Nein</v>
      </c>
      <c r="AB891" s="52" t="str">
        <f t="shared" si="315"/>
        <v>Nein</v>
      </c>
      <c r="AC891" s="52" t="str">
        <f t="shared" si="315"/>
        <v>Nein</v>
      </c>
      <c r="AD891" s="52" t="str">
        <f t="shared" si="315"/>
        <v>Nein</v>
      </c>
      <c r="AE891" s="52" t="str">
        <f t="shared" si="315"/>
        <v>Nein</v>
      </c>
      <c r="AF891" s="52" t="str">
        <f t="shared" si="315"/>
        <v>Nein</v>
      </c>
      <c r="AG891" s="61" t="str">
        <f>IF(Q891="Ja",VLOOKUP($Q$2,Plausis!A:E,5,0),IF(R891="Ja",VLOOKUP($R$2,Plausis!A:E,5,0),IF(T891="Ja",VLOOKUP($T$2,Plausis!A:E,5,0),IF(U891="Ja",VLOOKUP($U$2,Plausis!A:E,5,0),IF(AA891="Ja",VLOOKUP($AA$2,Plausis!A:E,5,0),IF(AC891="Ja",VLOOKUP($AC$2,Plausis!A:E,5,0),IF(AD891="Ja",VLOOKUP($AD$2,Plausis!A:E,5,0),"")))))))</f>
        <v/>
      </c>
      <c r="AH891" s="52" t="str">
        <f>IF(Y891="Ja",VLOOKUP($Y$2,Plausis!A:E,5,0),"")</f>
        <v/>
      </c>
      <c r="AI891" s="52" t="str">
        <f t="shared" si="296"/>
        <v>Ja</v>
      </c>
      <c r="AJ891" s="52" t="str">
        <f>IF(S891="Ja",VLOOKUP($S$2,Plausis!A:E,5,0),IF(V891="Ja",VLOOKUP($V$2,Plausis!A:E,5,0),IF(X891="Ja",VLOOKUP($X$2,Plausis!A:E,5,0),"")))</f>
        <v/>
      </c>
      <c r="AL891" s="52" t="s">
        <v>2</v>
      </c>
      <c r="AM891" s="114">
        <v>45531</v>
      </c>
      <c r="AN891" s="52" t="s">
        <v>4467</v>
      </c>
      <c r="AO891" s="52" t="str">
        <f>VLOOKUP(B891,'BAT Grundtabelle'!B:T,19,0)</f>
        <v>ja</v>
      </c>
      <c r="AP891" s="105" t="str">
        <f t="shared" si="297"/>
        <v>10800</v>
      </c>
      <c r="AQ891" s="52" t="str">
        <f t="shared" si="298"/>
        <v>Hersteller von Großbehältern aus Metall</v>
      </c>
      <c r="AR891" s="52" t="b">
        <f t="shared" si="316"/>
        <v>0</v>
      </c>
      <c r="AS891" s="52" t="b">
        <f t="shared" si="316"/>
        <v>0</v>
      </c>
      <c r="AT891" s="52" t="b">
        <f t="shared" si="316"/>
        <v>0</v>
      </c>
      <c r="AU891" s="52">
        <f t="shared" si="299"/>
        <v>2</v>
      </c>
      <c r="AW891" s="52" t="b">
        <f t="shared" si="300"/>
        <v>0</v>
      </c>
      <c r="AX891" s="52" t="str">
        <f t="shared" si="301"/>
        <v>Unternehmen</v>
      </c>
      <c r="AY891" s="52" t="b">
        <f t="shared" si="302"/>
        <v>0</v>
      </c>
      <c r="AZ891" s="52" t="str">
        <f t="shared" si="303"/>
        <v>10800</v>
      </c>
      <c r="BA891" s="52" t="str">
        <f>VLOOKUP(A891,'BAT Grundtabelle'!A:U,21,0)</f>
        <v>ja</v>
      </c>
      <c r="BB891" s="52" t="str">
        <f t="shared" si="304"/>
        <v>nein</v>
      </c>
      <c r="BC891" s="52" t="str">
        <f t="shared" si="305"/>
        <v>10800</v>
      </c>
      <c r="BD891" s="52" t="str">
        <f t="shared" si="306"/>
        <v>Hersteller von Großbehältern aus Metall</v>
      </c>
      <c r="BE891" s="52" t="str">
        <f t="shared" si="307"/>
        <v>Unternehmen</v>
      </c>
      <c r="BF891" s="52">
        <f t="shared" si="308"/>
        <v>2</v>
      </c>
    </row>
    <row r="892" spans="1:58" hidden="1" x14ac:dyDescent="0.35">
      <c r="A892" s="107" t="s">
        <v>3217</v>
      </c>
      <c r="B892" s="75" t="s">
        <v>1017</v>
      </c>
      <c r="C892" s="52" t="s">
        <v>3</v>
      </c>
      <c r="D892" s="52" t="s">
        <v>3</v>
      </c>
      <c r="E892" s="52" t="s">
        <v>2</v>
      </c>
      <c r="F892" s="52" t="s">
        <v>2</v>
      </c>
      <c r="G892" s="52" t="s">
        <v>2</v>
      </c>
      <c r="H892" s="52" t="s">
        <v>2</v>
      </c>
      <c r="I892" s="52" t="s">
        <v>3</v>
      </c>
      <c r="J892" s="52">
        <v>1</v>
      </c>
      <c r="K892" s="52" t="s">
        <v>2</v>
      </c>
      <c r="L892" s="52" t="s">
        <v>2</v>
      </c>
      <c r="M892" s="52" t="s">
        <v>2</v>
      </c>
      <c r="N892" s="52" t="s">
        <v>3</v>
      </c>
      <c r="P892" s="52" t="s">
        <v>57</v>
      </c>
      <c r="Q892" s="52" t="str">
        <f t="shared" si="315"/>
        <v>Nein</v>
      </c>
      <c r="R892" s="52" t="str">
        <f t="shared" si="315"/>
        <v>Nein</v>
      </c>
      <c r="S892" s="52" t="str">
        <f t="shared" si="315"/>
        <v>Nein</v>
      </c>
      <c r="T892" s="52" t="str">
        <f t="shared" si="315"/>
        <v>Ja</v>
      </c>
      <c r="U892" s="52" t="str">
        <f t="shared" si="315"/>
        <v>Nein</v>
      </c>
      <c r="V892" s="52" t="str">
        <f t="shared" si="315"/>
        <v>Nein</v>
      </c>
      <c r="W892" s="52" t="str">
        <f t="shared" si="315"/>
        <v>Nein</v>
      </c>
      <c r="X892" s="52" t="str">
        <f t="shared" si="315"/>
        <v>Ja</v>
      </c>
      <c r="Y892" s="52" t="str">
        <f t="shared" si="315"/>
        <v>Nein</v>
      </c>
      <c r="Z892" s="52" t="str">
        <f t="shared" si="315"/>
        <v>Nein</v>
      </c>
      <c r="AA892" s="52" t="str">
        <f t="shared" si="315"/>
        <v>Nein</v>
      </c>
      <c r="AB892" s="52" t="str">
        <f t="shared" si="315"/>
        <v>Nein</v>
      </c>
      <c r="AC892" s="52" t="str">
        <f t="shared" si="315"/>
        <v>Nein</v>
      </c>
      <c r="AD892" s="52" t="str">
        <f t="shared" si="315"/>
        <v>Nein</v>
      </c>
      <c r="AE892" s="52" t="str">
        <f t="shared" si="315"/>
        <v>Nein</v>
      </c>
      <c r="AF892" s="52" t="str">
        <f t="shared" si="315"/>
        <v>Nein</v>
      </c>
      <c r="AG892" s="61" t="str">
        <f>IF(Q892="Ja",VLOOKUP($Q$2,Plausis!A:E,5,0),IF(R892="Ja",VLOOKUP($R$2,Plausis!A:E,5,0),IF(T892="Ja",VLOOKUP($T$2,Plausis!A:E,5,0),IF(U892="Ja",VLOOKUP($U$2,Plausis!A:E,5,0),IF(AA892="Ja",VLOOKUP($AA$2,Plausis!A:E,5,0),IF(AC892="Ja",VLOOKUP($AC$2,Plausis!A:E,5,0),IF(AD892="Ja",VLOOKUP($AD$2,Plausis!A:E,5,0),"")))))))</f>
        <v>Dieser Betrieb ist nur im Komfort-RS ohne ergänzenden Spezial-Straf-RS versicherbar.</v>
      </c>
      <c r="AH892" s="52" t="str">
        <f>IF(Y892="Ja",VLOOKUP($Y$2,Plausis!A:E,5,0),"")</f>
        <v/>
      </c>
      <c r="AI892" s="52" t="str">
        <f t="shared" si="296"/>
        <v>Nein</v>
      </c>
      <c r="AJ892" s="52" t="str">
        <f>IF(S892="Ja",VLOOKUP($S$2,Plausis!A:E,5,0),IF(V892="Ja",VLOOKUP($V$2,Plausis!A:E,5,0),IF(X892="Ja",VLOOKUP($X$2,Plausis!A:E,5,0),"")))</f>
        <v>Dieser Betrieb kann nur ohne ergänzenden Spezial-Straf-RS versichert werden.</v>
      </c>
      <c r="AL892" s="52" t="s">
        <v>2</v>
      </c>
      <c r="AM892" s="114">
        <v>45531</v>
      </c>
      <c r="AN892" s="52" t="s">
        <v>4467</v>
      </c>
      <c r="AO892" s="52" t="str">
        <f>VLOOKUP(B892,'BAT Grundtabelle'!B:T,19,0)</f>
        <v>ja</v>
      </c>
      <c r="AP892" s="105" t="str">
        <f t="shared" si="297"/>
        <v>10801</v>
      </c>
      <c r="AQ892" s="52" t="str">
        <f t="shared" si="298"/>
        <v>Hersteller von Halbstoffen (Holzfaser, Papier, Pappe, Strohfaser)</v>
      </c>
      <c r="AR892" s="52" t="b">
        <f t="shared" si="316"/>
        <v>0</v>
      </c>
      <c r="AS892" s="52" t="b">
        <f t="shared" si="316"/>
        <v>0</v>
      </c>
      <c r="AT892" s="52" t="b">
        <f t="shared" si="316"/>
        <v>0</v>
      </c>
      <c r="AU892" s="52">
        <f t="shared" si="299"/>
        <v>1</v>
      </c>
      <c r="AW892" s="52" t="b">
        <f t="shared" si="300"/>
        <v>0</v>
      </c>
      <c r="AX892" s="52" t="str">
        <f t="shared" si="301"/>
        <v>Unternehmen</v>
      </c>
      <c r="AY892" s="52" t="b">
        <f t="shared" si="302"/>
        <v>0</v>
      </c>
      <c r="AZ892" s="52" t="str">
        <f t="shared" si="303"/>
        <v>10801</v>
      </c>
      <c r="BA892" s="52" t="str">
        <f>VLOOKUP(A892,'BAT Grundtabelle'!A:U,21,0)</f>
        <v>ja</v>
      </c>
      <c r="BB892" s="52" t="str">
        <f t="shared" si="304"/>
        <v>nein</v>
      </c>
      <c r="BC892" s="52" t="str">
        <f t="shared" si="305"/>
        <v>10801</v>
      </c>
      <c r="BD892" s="52" t="str">
        <f t="shared" si="306"/>
        <v>Hersteller von Halbstoffen (Holzfaser, Papier, Pappe, Strohfaser)</v>
      </c>
      <c r="BE892" s="52" t="str">
        <f t="shared" si="307"/>
        <v>Unternehmen</v>
      </c>
      <c r="BF892" s="52">
        <f t="shared" si="308"/>
        <v>1</v>
      </c>
    </row>
    <row r="893" spans="1:58" hidden="1" x14ac:dyDescent="0.35">
      <c r="A893" s="107" t="s">
        <v>3218</v>
      </c>
      <c r="B893" s="75" t="s">
        <v>1974</v>
      </c>
      <c r="C893" s="52" t="s">
        <v>3</v>
      </c>
      <c r="D893" s="52" t="s">
        <v>3</v>
      </c>
      <c r="E893" s="52" t="s">
        <v>2</v>
      </c>
      <c r="F893" s="52" t="s">
        <v>2</v>
      </c>
      <c r="G893" s="52" t="s">
        <v>2</v>
      </c>
      <c r="H893" s="52" t="s">
        <v>2</v>
      </c>
      <c r="I893" s="52" t="s">
        <v>3</v>
      </c>
      <c r="J893" s="52">
        <v>1</v>
      </c>
      <c r="K893" s="52" t="s">
        <v>2</v>
      </c>
      <c r="L893" s="52" t="s">
        <v>2</v>
      </c>
      <c r="M893" s="52" t="s">
        <v>2</v>
      </c>
      <c r="N893" s="52" t="s">
        <v>3</v>
      </c>
      <c r="P893" s="52" t="s">
        <v>4</v>
      </c>
      <c r="Q893" s="52" t="str">
        <f t="shared" ref="Q893:AF902" si="317">IF(ISERROR(FIND(Q$2,$P893,1)),"Nein","Ja")</f>
        <v>Nein</v>
      </c>
      <c r="R893" s="52" t="str">
        <f t="shared" si="317"/>
        <v>Nein</v>
      </c>
      <c r="S893" s="52" t="str">
        <f t="shared" si="317"/>
        <v>Nein</v>
      </c>
      <c r="T893" s="52" t="str">
        <f t="shared" si="317"/>
        <v>Nein</v>
      </c>
      <c r="U893" s="52" t="str">
        <f t="shared" si="317"/>
        <v>Nein</v>
      </c>
      <c r="V893" s="52" t="str">
        <f t="shared" si="317"/>
        <v>Nein</v>
      </c>
      <c r="W893" s="52" t="str">
        <f t="shared" si="317"/>
        <v>Nein</v>
      </c>
      <c r="X893" s="52" t="str">
        <f t="shared" si="317"/>
        <v>Nein</v>
      </c>
      <c r="Y893" s="52" t="str">
        <f t="shared" si="317"/>
        <v>Nein</v>
      </c>
      <c r="Z893" s="52" t="str">
        <f t="shared" si="317"/>
        <v>Nein</v>
      </c>
      <c r="AA893" s="52" t="str">
        <f t="shared" si="317"/>
        <v>Nein</v>
      </c>
      <c r="AB893" s="52" t="str">
        <f t="shared" si="317"/>
        <v>Nein</v>
      </c>
      <c r="AC893" s="52" t="str">
        <f t="shared" si="317"/>
        <v>Nein</v>
      </c>
      <c r="AD893" s="52" t="str">
        <f t="shared" si="317"/>
        <v>Nein</v>
      </c>
      <c r="AE893" s="52" t="str">
        <f t="shared" si="317"/>
        <v>Nein</v>
      </c>
      <c r="AF893" s="52" t="str">
        <f t="shared" si="317"/>
        <v>Nein</v>
      </c>
      <c r="AG893" s="61" t="str">
        <f>IF(Q893="Ja",VLOOKUP($Q$2,Plausis!A:E,5,0),IF(R893="Ja",VLOOKUP($R$2,Plausis!A:E,5,0),IF(T893="Ja",VLOOKUP($T$2,Plausis!A:E,5,0),IF(U893="Ja",VLOOKUP($U$2,Plausis!A:E,5,0),IF(AA893="Ja",VLOOKUP($AA$2,Plausis!A:E,5,0),IF(AC893="Ja",VLOOKUP($AC$2,Plausis!A:E,5,0),IF(AD893="Ja",VLOOKUP($AD$2,Plausis!A:E,5,0),"")))))))</f>
        <v/>
      </c>
      <c r="AH893" s="52" t="str">
        <f>IF(Y893="Ja",VLOOKUP($Y$2,Plausis!A:E,5,0),"")</f>
        <v/>
      </c>
      <c r="AI893" s="52" t="str">
        <f t="shared" si="296"/>
        <v>Ja</v>
      </c>
      <c r="AJ893" s="52" t="str">
        <f>IF(S893="Ja",VLOOKUP($S$2,Plausis!A:E,5,0),IF(V893="Ja",VLOOKUP($V$2,Plausis!A:E,5,0),IF(X893="Ja",VLOOKUP($X$2,Plausis!A:E,5,0),"")))</f>
        <v/>
      </c>
      <c r="AL893" s="52" t="s">
        <v>2</v>
      </c>
      <c r="AM893" s="114">
        <v>45531</v>
      </c>
      <c r="AN893" s="52" t="s">
        <v>4467</v>
      </c>
      <c r="AO893" s="52" t="str">
        <f>VLOOKUP(B893,'BAT Grundtabelle'!B:T,19,0)</f>
        <v>ja</v>
      </c>
      <c r="AP893" s="105" t="str">
        <f t="shared" si="297"/>
        <v>10802</v>
      </c>
      <c r="AQ893" s="52" t="str">
        <f t="shared" si="298"/>
        <v>Hersteller von Haushaltswaren und -artikeln</v>
      </c>
      <c r="AR893" s="52" t="b">
        <f t="shared" si="316"/>
        <v>0</v>
      </c>
      <c r="AS893" s="52" t="b">
        <f t="shared" si="316"/>
        <v>0</v>
      </c>
      <c r="AT893" s="52" t="b">
        <f t="shared" si="316"/>
        <v>0</v>
      </c>
      <c r="AU893" s="52">
        <f t="shared" si="299"/>
        <v>1</v>
      </c>
      <c r="AW893" s="52" t="b">
        <f t="shared" si="300"/>
        <v>0</v>
      </c>
      <c r="AX893" s="52" t="str">
        <f t="shared" si="301"/>
        <v>Unternehmen</v>
      </c>
      <c r="AY893" s="52" t="b">
        <f t="shared" si="302"/>
        <v>0</v>
      </c>
      <c r="AZ893" s="52" t="str">
        <f t="shared" si="303"/>
        <v>10802</v>
      </c>
      <c r="BA893" s="52" t="str">
        <f>VLOOKUP(A893,'BAT Grundtabelle'!A:U,21,0)</f>
        <v>ja</v>
      </c>
      <c r="BB893" s="52" t="str">
        <f t="shared" si="304"/>
        <v>nein</v>
      </c>
      <c r="BC893" s="52" t="str">
        <f t="shared" si="305"/>
        <v>10802</v>
      </c>
      <c r="BD893" s="52" t="str">
        <f t="shared" si="306"/>
        <v>Hersteller von Haushaltswaren und -artikeln</v>
      </c>
      <c r="BE893" s="52" t="str">
        <f t="shared" si="307"/>
        <v>Unternehmen</v>
      </c>
      <c r="BF893" s="52">
        <f t="shared" si="308"/>
        <v>1</v>
      </c>
    </row>
    <row r="894" spans="1:58" hidden="1" x14ac:dyDescent="0.35">
      <c r="A894" s="107" t="s">
        <v>3219</v>
      </c>
      <c r="B894" s="75" t="s">
        <v>1975</v>
      </c>
      <c r="C894" s="52" t="s">
        <v>3</v>
      </c>
      <c r="D894" s="52" t="s">
        <v>3</v>
      </c>
      <c r="E894" s="52" t="s">
        <v>2</v>
      </c>
      <c r="F894" s="52" t="s">
        <v>2</v>
      </c>
      <c r="G894" s="52" t="s">
        <v>2</v>
      </c>
      <c r="H894" s="52" t="s">
        <v>2</v>
      </c>
      <c r="I894" s="52" t="s">
        <v>3</v>
      </c>
      <c r="J894" s="52">
        <v>2</v>
      </c>
      <c r="K894" s="52" t="s">
        <v>2</v>
      </c>
      <c r="L894" s="52" t="s">
        <v>2</v>
      </c>
      <c r="M894" s="52" t="s">
        <v>2</v>
      </c>
      <c r="N894" s="52" t="s">
        <v>3</v>
      </c>
      <c r="P894" s="52" t="s">
        <v>4</v>
      </c>
      <c r="Q894" s="52" t="str">
        <f t="shared" si="317"/>
        <v>Nein</v>
      </c>
      <c r="R894" s="52" t="str">
        <f t="shared" si="317"/>
        <v>Nein</v>
      </c>
      <c r="S894" s="52" t="str">
        <f t="shared" si="317"/>
        <v>Nein</v>
      </c>
      <c r="T894" s="52" t="str">
        <f t="shared" si="317"/>
        <v>Nein</v>
      </c>
      <c r="U894" s="52" t="str">
        <f t="shared" si="317"/>
        <v>Nein</v>
      </c>
      <c r="V894" s="52" t="str">
        <f t="shared" si="317"/>
        <v>Nein</v>
      </c>
      <c r="W894" s="52" t="str">
        <f t="shared" si="317"/>
        <v>Nein</v>
      </c>
      <c r="X894" s="52" t="str">
        <f t="shared" si="317"/>
        <v>Nein</v>
      </c>
      <c r="Y894" s="52" t="str">
        <f t="shared" si="317"/>
        <v>Nein</v>
      </c>
      <c r="Z894" s="52" t="str">
        <f t="shared" si="317"/>
        <v>Nein</v>
      </c>
      <c r="AA894" s="52" t="str">
        <f t="shared" si="317"/>
        <v>Nein</v>
      </c>
      <c r="AB894" s="52" t="str">
        <f t="shared" si="317"/>
        <v>Nein</v>
      </c>
      <c r="AC894" s="52" t="str">
        <f t="shared" si="317"/>
        <v>Nein</v>
      </c>
      <c r="AD894" s="52" t="str">
        <f t="shared" si="317"/>
        <v>Nein</v>
      </c>
      <c r="AE894" s="52" t="str">
        <f t="shared" si="317"/>
        <v>Nein</v>
      </c>
      <c r="AF894" s="52" t="str">
        <f t="shared" si="317"/>
        <v>Nein</v>
      </c>
      <c r="AG894" s="61" t="str">
        <f>IF(Q894="Ja",VLOOKUP($Q$2,Plausis!A:E,5,0),IF(R894="Ja",VLOOKUP($R$2,Plausis!A:E,5,0),IF(T894="Ja",VLOOKUP($T$2,Plausis!A:E,5,0),IF(U894="Ja",VLOOKUP($U$2,Plausis!A:E,5,0),IF(AA894="Ja",VLOOKUP($AA$2,Plausis!A:E,5,0),IF(AC894="Ja",VLOOKUP($AC$2,Plausis!A:E,5,0),IF(AD894="Ja",VLOOKUP($AD$2,Plausis!A:E,5,0),"")))))))</f>
        <v/>
      </c>
      <c r="AH894" s="52" t="str">
        <f>IF(Y894="Ja",VLOOKUP($Y$2,Plausis!A:E,5,0),"")</f>
        <v/>
      </c>
      <c r="AI894" s="52" t="str">
        <f t="shared" si="296"/>
        <v>Ja</v>
      </c>
      <c r="AJ894" s="52" t="str">
        <f>IF(S894="Ja",VLOOKUP($S$2,Plausis!A:E,5,0),IF(V894="Ja",VLOOKUP($V$2,Plausis!A:E,5,0),IF(X894="Ja",VLOOKUP($X$2,Plausis!A:E,5,0),"")))</f>
        <v/>
      </c>
      <c r="AL894" s="52" t="s">
        <v>2</v>
      </c>
      <c r="AM894" s="114">
        <v>45531</v>
      </c>
      <c r="AN894" s="52" t="s">
        <v>4467</v>
      </c>
      <c r="AO894" s="52" t="str">
        <f>VLOOKUP(B894,'BAT Grundtabelle'!B:T,19,0)</f>
        <v>ja</v>
      </c>
      <c r="AP894" s="105" t="str">
        <f t="shared" si="297"/>
        <v>10803</v>
      </c>
      <c r="AQ894" s="52" t="str">
        <f t="shared" si="298"/>
        <v>Hersteller von Holzbauelementen</v>
      </c>
      <c r="AR894" s="52" t="b">
        <f t="shared" si="316"/>
        <v>0</v>
      </c>
      <c r="AS894" s="52" t="b">
        <f t="shared" si="316"/>
        <v>0</v>
      </c>
      <c r="AT894" s="52" t="b">
        <f t="shared" si="316"/>
        <v>0</v>
      </c>
      <c r="AU894" s="52">
        <f t="shared" si="299"/>
        <v>2</v>
      </c>
      <c r="AW894" s="52" t="b">
        <f t="shared" si="300"/>
        <v>0</v>
      </c>
      <c r="AX894" s="52" t="str">
        <f t="shared" si="301"/>
        <v>Unternehmen</v>
      </c>
      <c r="AY894" s="52" t="b">
        <f t="shared" si="302"/>
        <v>0</v>
      </c>
      <c r="AZ894" s="52" t="str">
        <f t="shared" si="303"/>
        <v>10803</v>
      </c>
      <c r="BA894" s="52" t="str">
        <f>VLOOKUP(A894,'BAT Grundtabelle'!A:U,21,0)</f>
        <v>ja</v>
      </c>
      <c r="BB894" s="52" t="str">
        <f t="shared" si="304"/>
        <v>nein</v>
      </c>
      <c r="BC894" s="52" t="str">
        <f t="shared" si="305"/>
        <v>10803</v>
      </c>
      <c r="BD894" s="52" t="str">
        <f t="shared" si="306"/>
        <v>Hersteller von Holzbauelementen</v>
      </c>
      <c r="BE894" s="52" t="str">
        <f t="shared" si="307"/>
        <v>Unternehmen</v>
      </c>
      <c r="BF894" s="52">
        <f t="shared" si="308"/>
        <v>2</v>
      </c>
    </row>
    <row r="895" spans="1:58" hidden="1" x14ac:dyDescent="0.35">
      <c r="A895" s="107" t="s">
        <v>3220</v>
      </c>
      <c r="B895" s="75" t="s">
        <v>1535</v>
      </c>
      <c r="C895" s="52" t="s">
        <v>3</v>
      </c>
      <c r="D895" s="52" t="s">
        <v>3</v>
      </c>
      <c r="E895" s="52" t="s">
        <v>2</v>
      </c>
      <c r="F895" s="52" t="s">
        <v>2</v>
      </c>
      <c r="G895" s="52" t="s">
        <v>2</v>
      </c>
      <c r="H895" s="52" t="s">
        <v>2</v>
      </c>
      <c r="I895" s="52" t="s">
        <v>3</v>
      </c>
      <c r="J895" s="52">
        <v>2</v>
      </c>
      <c r="K895" s="52" t="s">
        <v>2</v>
      </c>
      <c r="L895" s="52" t="s">
        <v>2</v>
      </c>
      <c r="M895" s="52" t="s">
        <v>2</v>
      </c>
      <c r="N895" s="52" t="s">
        <v>3</v>
      </c>
      <c r="P895" s="52" t="s">
        <v>4</v>
      </c>
      <c r="Q895" s="52" t="str">
        <f t="shared" si="317"/>
        <v>Nein</v>
      </c>
      <c r="R895" s="52" t="str">
        <f t="shared" si="317"/>
        <v>Nein</v>
      </c>
      <c r="S895" s="52" t="str">
        <f t="shared" si="317"/>
        <v>Nein</v>
      </c>
      <c r="T895" s="52" t="str">
        <f t="shared" si="317"/>
        <v>Nein</v>
      </c>
      <c r="U895" s="52" t="str">
        <f t="shared" si="317"/>
        <v>Nein</v>
      </c>
      <c r="V895" s="52" t="str">
        <f t="shared" si="317"/>
        <v>Nein</v>
      </c>
      <c r="W895" s="52" t="str">
        <f t="shared" si="317"/>
        <v>Nein</v>
      </c>
      <c r="X895" s="52" t="str">
        <f t="shared" si="317"/>
        <v>Nein</v>
      </c>
      <c r="Y895" s="52" t="str">
        <f t="shared" si="317"/>
        <v>Nein</v>
      </c>
      <c r="Z895" s="52" t="str">
        <f t="shared" si="317"/>
        <v>Nein</v>
      </c>
      <c r="AA895" s="52" t="str">
        <f t="shared" si="317"/>
        <v>Nein</v>
      </c>
      <c r="AB895" s="52" t="str">
        <f t="shared" si="317"/>
        <v>Nein</v>
      </c>
      <c r="AC895" s="52" t="str">
        <f t="shared" si="317"/>
        <v>Nein</v>
      </c>
      <c r="AD895" s="52" t="str">
        <f t="shared" si="317"/>
        <v>Nein</v>
      </c>
      <c r="AE895" s="52" t="str">
        <f t="shared" si="317"/>
        <v>Nein</v>
      </c>
      <c r="AF895" s="52" t="str">
        <f t="shared" si="317"/>
        <v>Nein</v>
      </c>
      <c r="AG895" s="61" t="str">
        <f>IF(Q895="Ja",VLOOKUP($Q$2,Plausis!A:E,5,0),IF(R895="Ja",VLOOKUP($R$2,Plausis!A:E,5,0),IF(T895="Ja",VLOOKUP($T$2,Plausis!A:E,5,0),IF(U895="Ja",VLOOKUP($U$2,Plausis!A:E,5,0),IF(AA895="Ja",VLOOKUP($AA$2,Plausis!A:E,5,0),IF(AC895="Ja",VLOOKUP($AC$2,Plausis!A:E,5,0),IF(AD895="Ja",VLOOKUP($AD$2,Plausis!A:E,5,0),"")))))))</f>
        <v/>
      </c>
      <c r="AH895" s="52" t="str">
        <f>IF(Y895="Ja",VLOOKUP($Y$2,Plausis!A:E,5,0),"")</f>
        <v/>
      </c>
      <c r="AI895" s="52" t="str">
        <f t="shared" si="296"/>
        <v>Ja</v>
      </c>
      <c r="AJ895" s="52" t="str">
        <f>IF(S895="Ja",VLOOKUP($S$2,Plausis!A:E,5,0),IF(V895="Ja",VLOOKUP($V$2,Plausis!A:E,5,0),IF(X895="Ja",VLOOKUP($X$2,Plausis!A:E,5,0),"")))</f>
        <v/>
      </c>
      <c r="AL895" s="52" t="s">
        <v>2</v>
      </c>
      <c r="AM895" s="114">
        <v>45531</v>
      </c>
      <c r="AN895" s="52" t="s">
        <v>4467</v>
      </c>
      <c r="AO895" s="52" t="str">
        <f>VLOOKUP(B895,'BAT Grundtabelle'!B:T,19,0)</f>
        <v>ja</v>
      </c>
      <c r="AP895" s="105" t="str">
        <f t="shared" si="297"/>
        <v>10804</v>
      </c>
      <c r="AQ895" s="52" t="str">
        <f t="shared" si="298"/>
        <v>Hersteller von Holzfaserplatten und -spanplatten</v>
      </c>
      <c r="AR895" s="52" t="b">
        <f t="shared" si="316"/>
        <v>0</v>
      </c>
      <c r="AS895" s="52" t="b">
        <f t="shared" si="316"/>
        <v>0</v>
      </c>
      <c r="AT895" s="52" t="b">
        <f t="shared" si="316"/>
        <v>0</v>
      </c>
      <c r="AU895" s="52">
        <f t="shared" si="299"/>
        <v>2</v>
      </c>
      <c r="AW895" s="52" t="b">
        <f t="shared" si="300"/>
        <v>0</v>
      </c>
      <c r="AX895" s="52" t="str">
        <f t="shared" si="301"/>
        <v>Unternehmen</v>
      </c>
      <c r="AY895" s="52" t="b">
        <f t="shared" si="302"/>
        <v>0</v>
      </c>
      <c r="AZ895" s="52" t="str">
        <f t="shared" si="303"/>
        <v>10804</v>
      </c>
      <c r="BA895" s="52" t="str">
        <f>VLOOKUP(A895,'BAT Grundtabelle'!A:U,21,0)</f>
        <v>ja</v>
      </c>
      <c r="BB895" s="52" t="str">
        <f t="shared" si="304"/>
        <v>nein</v>
      </c>
      <c r="BC895" s="52" t="str">
        <f t="shared" si="305"/>
        <v>10804</v>
      </c>
      <c r="BD895" s="52" t="str">
        <f t="shared" si="306"/>
        <v>Hersteller von Holzfaserplatten und -spanplatten</v>
      </c>
      <c r="BE895" s="52" t="str">
        <f t="shared" si="307"/>
        <v>Unternehmen</v>
      </c>
      <c r="BF895" s="52">
        <f t="shared" si="308"/>
        <v>2</v>
      </c>
    </row>
    <row r="896" spans="1:58" hidden="1" x14ac:dyDescent="0.35">
      <c r="A896" s="107" t="s">
        <v>2179</v>
      </c>
      <c r="B896" s="75" t="s">
        <v>2178</v>
      </c>
      <c r="C896" s="52" t="s">
        <v>3</v>
      </c>
      <c r="D896" s="52" t="s">
        <v>3</v>
      </c>
      <c r="E896" s="52" t="s">
        <v>2</v>
      </c>
      <c r="F896" s="52" t="s">
        <v>2</v>
      </c>
      <c r="G896" s="52" t="s">
        <v>2</v>
      </c>
      <c r="H896" s="52" t="s">
        <v>2</v>
      </c>
      <c r="I896" s="52" t="s">
        <v>3</v>
      </c>
      <c r="J896" s="52">
        <v>1</v>
      </c>
      <c r="K896" s="52" t="s">
        <v>2</v>
      </c>
      <c r="L896" s="52" t="s">
        <v>2</v>
      </c>
      <c r="M896" s="52" t="s">
        <v>2</v>
      </c>
      <c r="N896" s="52" t="s">
        <v>3</v>
      </c>
      <c r="P896" s="52" t="s">
        <v>4</v>
      </c>
      <c r="Q896" s="52" t="str">
        <f t="shared" si="317"/>
        <v>Nein</v>
      </c>
      <c r="R896" s="52" t="str">
        <f t="shared" si="317"/>
        <v>Nein</v>
      </c>
      <c r="S896" s="52" t="str">
        <f t="shared" si="317"/>
        <v>Nein</v>
      </c>
      <c r="T896" s="52" t="str">
        <f t="shared" si="317"/>
        <v>Nein</v>
      </c>
      <c r="U896" s="52" t="str">
        <f t="shared" si="317"/>
        <v>Nein</v>
      </c>
      <c r="V896" s="52" t="str">
        <f t="shared" si="317"/>
        <v>Nein</v>
      </c>
      <c r="W896" s="52" t="str">
        <f t="shared" si="317"/>
        <v>Nein</v>
      </c>
      <c r="X896" s="52" t="str">
        <f t="shared" si="317"/>
        <v>Nein</v>
      </c>
      <c r="Y896" s="52" t="str">
        <f t="shared" si="317"/>
        <v>Nein</v>
      </c>
      <c r="Z896" s="52" t="str">
        <f t="shared" si="317"/>
        <v>Nein</v>
      </c>
      <c r="AA896" s="52" t="str">
        <f t="shared" si="317"/>
        <v>Nein</v>
      </c>
      <c r="AB896" s="52" t="str">
        <f t="shared" si="317"/>
        <v>Nein</v>
      </c>
      <c r="AC896" s="52" t="str">
        <f t="shared" si="317"/>
        <v>Nein</v>
      </c>
      <c r="AD896" s="52" t="str">
        <f t="shared" si="317"/>
        <v>Nein</v>
      </c>
      <c r="AE896" s="52" t="str">
        <f t="shared" si="317"/>
        <v>Nein</v>
      </c>
      <c r="AF896" s="52" t="str">
        <f t="shared" si="317"/>
        <v>Nein</v>
      </c>
      <c r="AG896" s="61" t="str">
        <f>IF(Q896="Ja",VLOOKUP($Q$2,Plausis!A:E,5,0),IF(R896="Ja",VLOOKUP($R$2,Plausis!A:E,5,0),IF(T896="Ja",VLOOKUP($T$2,Plausis!A:E,5,0),IF(U896="Ja",VLOOKUP($U$2,Plausis!A:E,5,0),IF(AA896="Ja",VLOOKUP($AA$2,Plausis!A:E,5,0),IF(AC896="Ja",VLOOKUP($AC$2,Plausis!A:E,5,0),IF(AD896="Ja",VLOOKUP($AD$2,Plausis!A:E,5,0),"")))))))</f>
        <v/>
      </c>
      <c r="AH896" s="52" t="str">
        <f>IF(Y896="Ja",VLOOKUP($Y$2,Plausis!A:E,5,0),"")</f>
        <v/>
      </c>
      <c r="AI896" s="52" t="str">
        <f t="shared" si="296"/>
        <v>Ja</v>
      </c>
      <c r="AJ896" s="52" t="str">
        <f>IF(S896="Ja",VLOOKUP($S$2,Plausis!A:E,5,0),IF(V896="Ja",VLOOKUP($V$2,Plausis!A:E,5,0),IF(X896="Ja",VLOOKUP($X$2,Plausis!A:E,5,0),"")))</f>
        <v/>
      </c>
      <c r="AL896" s="52" t="s">
        <v>2</v>
      </c>
      <c r="AM896" s="114">
        <v>45531</v>
      </c>
      <c r="AN896" s="52" t="s">
        <v>4467</v>
      </c>
      <c r="AO896" s="52" t="str">
        <f>VLOOKUP(B896,'BAT Grundtabelle'!B:T,19,0)</f>
        <v>ja</v>
      </c>
      <c r="AP896" s="105" t="str">
        <f t="shared" si="297"/>
        <v>2724</v>
      </c>
      <c r="AQ896" s="52" t="str">
        <f t="shared" si="298"/>
        <v>Hersteller von Jalousien und Rollläden</v>
      </c>
      <c r="AR896" s="52" t="b">
        <f t="shared" si="316"/>
        <v>0</v>
      </c>
      <c r="AS896" s="52" t="b">
        <f t="shared" si="316"/>
        <v>0</v>
      </c>
      <c r="AT896" s="52" t="b">
        <f t="shared" si="316"/>
        <v>0</v>
      </c>
      <c r="AU896" s="52">
        <f t="shared" si="299"/>
        <v>1</v>
      </c>
      <c r="AW896" s="52" t="b">
        <f t="shared" si="300"/>
        <v>0</v>
      </c>
      <c r="AX896" s="52" t="str">
        <f t="shared" si="301"/>
        <v>Unternehmen</v>
      </c>
      <c r="AY896" s="52" t="b">
        <f t="shared" si="302"/>
        <v>0</v>
      </c>
      <c r="AZ896" s="52" t="str">
        <f t="shared" si="303"/>
        <v>2724</v>
      </c>
      <c r="BA896" s="52" t="str">
        <f>VLOOKUP(A896,'BAT Grundtabelle'!A:U,21,0)</f>
        <v>ja</v>
      </c>
      <c r="BB896" s="52" t="str">
        <f t="shared" si="304"/>
        <v>nein</v>
      </c>
      <c r="BC896" s="52" t="str">
        <f t="shared" si="305"/>
        <v>2724</v>
      </c>
      <c r="BD896" s="52" t="str">
        <f t="shared" si="306"/>
        <v>Hersteller von Jalousien und Rollläden</v>
      </c>
      <c r="BE896" s="52" t="str">
        <f t="shared" si="307"/>
        <v>Unternehmen</v>
      </c>
      <c r="BF896" s="52">
        <f t="shared" si="308"/>
        <v>1</v>
      </c>
    </row>
    <row r="897" spans="1:58" hidden="1" x14ac:dyDescent="0.35">
      <c r="A897" s="107" t="s">
        <v>3221</v>
      </c>
      <c r="B897" s="75" t="s">
        <v>1696</v>
      </c>
      <c r="C897" s="52" t="s">
        <v>3</v>
      </c>
      <c r="D897" s="52" t="s">
        <v>3</v>
      </c>
      <c r="E897" s="52" t="s">
        <v>2</v>
      </c>
      <c r="F897" s="52" t="s">
        <v>2</v>
      </c>
      <c r="G897" s="52" t="s">
        <v>2</v>
      </c>
      <c r="H897" s="52" t="s">
        <v>2</v>
      </c>
      <c r="I897" s="52" t="s">
        <v>3</v>
      </c>
      <c r="J897" s="52">
        <v>2</v>
      </c>
      <c r="K897" s="52" t="s">
        <v>2</v>
      </c>
      <c r="L897" s="52" t="s">
        <v>2</v>
      </c>
      <c r="M897" s="52" t="s">
        <v>2</v>
      </c>
      <c r="N897" s="52" t="s">
        <v>3</v>
      </c>
      <c r="P897" s="52" t="s">
        <v>4</v>
      </c>
      <c r="Q897" s="52" t="str">
        <f t="shared" si="317"/>
        <v>Nein</v>
      </c>
      <c r="R897" s="52" t="str">
        <f t="shared" si="317"/>
        <v>Nein</v>
      </c>
      <c r="S897" s="52" t="str">
        <f t="shared" si="317"/>
        <v>Nein</v>
      </c>
      <c r="T897" s="52" t="str">
        <f t="shared" si="317"/>
        <v>Nein</v>
      </c>
      <c r="U897" s="52" t="str">
        <f t="shared" si="317"/>
        <v>Nein</v>
      </c>
      <c r="V897" s="52" t="str">
        <f t="shared" si="317"/>
        <v>Nein</v>
      </c>
      <c r="W897" s="52" t="str">
        <f t="shared" si="317"/>
        <v>Nein</v>
      </c>
      <c r="X897" s="52" t="str">
        <f t="shared" si="317"/>
        <v>Nein</v>
      </c>
      <c r="Y897" s="52" t="str">
        <f t="shared" si="317"/>
        <v>Nein</v>
      </c>
      <c r="Z897" s="52" t="str">
        <f t="shared" si="317"/>
        <v>Nein</v>
      </c>
      <c r="AA897" s="52" t="str">
        <f t="shared" si="317"/>
        <v>Nein</v>
      </c>
      <c r="AB897" s="52" t="str">
        <f t="shared" si="317"/>
        <v>Nein</v>
      </c>
      <c r="AC897" s="52" t="str">
        <f t="shared" si="317"/>
        <v>Nein</v>
      </c>
      <c r="AD897" s="52" t="str">
        <f t="shared" si="317"/>
        <v>Nein</v>
      </c>
      <c r="AE897" s="52" t="str">
        <f t="shared" si="317"/>
        <v>Nein</v>
      </c>
      <c r="AF897" s="52" t="str">
        <f t="shared" si="317"/>
        <v>Nein</v>
      </c>
      <c r="AG897" s="61" t="str">
        <f>IF(Q897="Ja",VLOOKUP($Q$2,Plausis!A:E,5,0),IF(R897="Ja",VLOOKUP($R$2,Plausis!A:E,5,0),IF(T897="Ja",VLOOKUP($T$2,Plausis!A:E,5,0),IF(U897="Ja",VLOOKUP($U$2,Plausis!A:E,5,0),IF(AA897="Ja",VLOOKUP($AA$2,Plausis!A:E,5,0),IF(AC897="Ja",VLOOKUP($AC$2,Plausis!A:E,5,0),IF(AD897="Ja",VLOOKUP($AD$2,Plausis!A:E,5,0),"")))))))</f>
        <v/>
      </c>
      <c r="AH897" s="52" t="str">
        <f>IF(Y897="Ja",VLOOKUP($Y$2,Plausis!A:E,5,0),"")</f>
        <v/>
      </c>
      <c r="AI897" s="52" t="str">
        <f t="shared" si="296"/>
        <v>Ja</v>
      </c>
      <c r="AJ897" s="52" t="str">
        <f>IF(S897="Ja",VLOOKUP($S$2,Plausis!A:E,5,0),IF(V897="Ja",VLOOKUP($V$2,Plausis!A:E,5,0),IF(X897="Ja",VLOOKUP($X$2,Plausis!A:E,5,0),"")))</f>
        <v/>
      </c>
      <c r="AL897" s="52" t="s">
        <v>3</v>
      </c>
      <c r="AM897" s="114">
        <v>45531</v>
      </c>
      <c r="AN897" s="52" t="s">
        <v>4467</v>
      </c>
      <c r="AO897" s="52" t="str">
        <f>VLOOKUP(B897,'BAT Grundtabelle'!B:T,19,0)</f>
        <v>ja</v>
      </c>
      <c r="AP897" s="105" t="str">
        <f t="shared" si="297"/>
        <v>10805</v>
      </c>
      <c r="AQ897" s="52" t="str">
        <f t="shared" si="298"/>
        <v>Hersteller von Konserven und Tiefkühlkost aus tierischen Grundstoffen (Fleisch, Fisch)</v>
      </c>
      <c r="AR897" s="52" t="b">
        <f t="shared" si="316"/>
        <v>0</v>
      </c>
      <c r="AS897" s="52" t="b">
        <f t="shared" si="316"/>
        <v>0</v>
      </c>
      <c r="AT897" s="52" t="b">
        <f t="shared" si="316"/>
        <v>0</v>
      </c>
      <c r="AU897" s="52">
        <f t="shared" si="299"/>
        <v>2</v>
      </c>
      <c r="AW897" s="52" t="b">
        <f t="shared" si="300"/>
        <v>0</v>
      </c>
      <c r="AX897" s="52" t="str">
        <f t="shared" si="301"/>
        <v>Unternehmen</v>
      </c>
      <c r="AY897" s="52" t="b">
        <f t="shared" si="302"/>
        <v>0</v>
      </c>
      <c r="AZ897" s="52" t="str">
        <f t="shared" si="303"/>
        <v>10805</v>
      </c>
      <c r="BA897" s="52" t="str">
        <f>VLOOKUP(A897,'BAT Grundtabelle'!A:U,21,0)</f>
        <v>ja</v>
      </c>
      <c r="BB897" s="52" t="str">
        <f t="shared" si="304"/>
        <v>nein</v>
      </c>
      <c r="BC897" s="52" t="str">
        <f t="shared" si="305"/>
        <v>10805</v>
      </c>
      <c r="BD897" s="52" t="str">
        <f t="shared" si="306"/>
        <v>Hersteller von Konserven und Tiefkühlkost aus tierischen Grundstoffen (Fleisch, Fisch)</v>
      </c>
      <c r="BE897" s="52" t="str">
        <f t="shared" si="307"/>
        <v>Unternehmen</v>
      </c>
      <c r="BF897" s="52">
        <f t="shared" si="308"/>
        <v>2</v>
      </c>
    </row>
    <row r="898" spans="1:58" hidden="1" x14ac:dyDescent="0.35">
      <c r="A898" s="107" t="s">
        <v>3222</v>
      </c>
      <c r="B898" s="75" t="s">
        <v>182</v>
      </c>
      <c r="C898" s="52" t="s">
        <v>3</v>
      </c>
      <c r="D898" s="52" t="s">
        <v>3</v>
      </c>
      <c r="E898" s="52" t="s">
        <v>2</v>
      </c>
      <c r="F898" s="52" t="s">
        <v>2</v>
      </c>
      <c r="G898" s="52" t="s">
        <v>2</v>
      </c>
      <c r="H898" s="52" t="s">
        <v>2</v>
      </c>
      <c r="I898" s="52" t="s">
        <v>3</v>
      </c>
      <c r="J898" s="52">
        <v>3</v>
      </c>
      <c r="K898" s="52" t="s">
        <v>2</v>
      </c>
      <c r="L898" s="52" t="s">
        <v>2</v>
      </c>
      <c r="M898" s="52" t="s">
        <v>2</v>
      </c>
      <c r="N898" s="52" t="s">
        <v>3</v>
      </c>
      <c r="P898" s="52" t="s">
        <v>57</v>
      </c>
      <c r="Q898" s="52" t="str">
        <f t="shared" si="317"/>
        <v>Nein</v>
      </c>
      <c r="R898" s="52" t="str">
        <f t="shared" si="317"/>
        <v>Nein</v>
      </c>
      <c r="S898" s="52" t="str">
        <f t="shared" si="317"/>
        <v>Nein</v>
      </c>
      <c r="T898" s="52" t="str">
        <f t="shared" si="317"/>
        <v>Ja</v>
      </c>
      <c r="U898" s="52" t="str">
        <f t="shared" si="317"/>
        <v>Nein</v>
      </c>
      <c r="V898" s="52" t="str">
        <f t="shared" si="317"/>
        <v>Nein</v>
      </c>
      <c r="W898" s="52" t="str">
        <f t="shared" si="317"/>
        <v>Nein</v>
      </c>
      <c r="X898" s="52" t="str">
        <f t="shared" si="317"/>
        <v>Ja</v>
      </c>
      <c r="Y898" s="52" t="str">
        <f t="shared" si="317"/>
        <v>Nein</v>
      </c>
      <c r="Z898" s="52" t="str">
        <f t="shared" si="317"/>
        <v>Nein</v>
      </c>
      <c r="AA898" s="52" t="str">
        <f t="shared" si="317"/>
        <v>Nein</v>
      </c>
      <c r="AB898" s="52" t="str">
        <f t="shared" si="317"/>
        <v>Nein</v>
      </c>
      <c r="AC898" s="52" t="str">
        <f t="shared" si="317"/>
        <v>Nein</v>
      </c>
      <c r="AD898" s="52" t="str">
        <f t="shared" si="317"/>
        <v>Nein</v>
      </c>
      <c r="AE898" s="52" t="str">
        <f t="shared" si="317"/>
        <v>Nein</v>
      </c>
      <c r="AF898" s="52" t="str">
        <f t="shared" si="317"/>
        <v>Nein</v>
      </c>
      <c r="AG898" s="61" t="str">
        <f>IF(Q898="Ja",VLOOKUP($Q$2,Plausis!A:E,5,0),IF(R898="Ja",VLOOKUP($R$2,Plausis!A:E,5,0),IF(T898="Ja",VLOOKUP($T$2,Plausis!A:E,5,0),IF(U898="Ja",VLOOKUP($U$2,Plausis!A:E,5,0),IF(AA898="Ja",VLOOKUP($AA$2,Plausis!A:E,5,0),IF(AC898="Ja",VLOOKUP($AC$2,Plausis!A:E,5,0),IF(AD898="Ja",VLOOKUP($AD$2,Plausis!A:E,5,0),"")))))))</f>
        <v>Dieser Betrieb ist nur im Komfort-RS ohne ergänzenden Spezial-Straf-RS versicherbar.</v>
      </c>
      <c r="AH898" s="52" t="str">
        <f>IF(Y898="Ja",VLOOKUP($Y$2,Plausis!A:E,5,0),"")</f>
        <v/>
      </c>
      <c r="AI898" s="52" t="str">
        <f t="shared" si="296"/>
        <v>Nein</v>
      </c>
      <c r="AJ898" s="52" t="str">
        <f>IF(S898="Ja",VLOOKUP($S$2,Plausis!A:E,5,0),IF(V898="Ja",VLOOKUP($V$2,Plausis!A:E,5,0),IF(X898="Ja",VLOOKUP($X$2,Plausis!A:E,5,0),"")))</f>
        <v>Dieser Betrieb kann nur ohne ergänzenden Spezial-Straf-RS versichert werden.</v>
      </c>
      <c r="AL898" s="52" t="s">
        <v>2</v>
      </c>
      <c r="AM898" s="114">
        <v>45531</v>
      </c>
      <c r="AN898" s="52" t="s">
        <v>4467</v>
      </c>
      <c r="AO898" s="52" t="str">
        <f>VLOOKUP(B898,'BAT Grundtabelle'!B:T,19,0)</f>
        <v>ja</v>
      </c>
      <c r="AP898" s="105" t="str">
        <f t="shared" si="297"/>
        <v>10806</v>
      </c>
      <c r="AQ898" s="52" t="str">
        <f t="shared" si="298"/>
        <v>Hersteller von kosmetischen, pharmazeutischen Essenzen</v>
      </c>
      <c r="AR898" s="52" t="b">
        <f t="shared" si="316"/>
        <v>0</v>
      </c>
      <c r="AS898" s="52" t="b">
        <f t="shared" si="316"/>
        <v>0</v>
      </c>
      <c r="AT898" s="52" t="b">
        <f t="shared" si="316"/>
        <v>0</v>
      </c>
      <c r="AU898" s="52">
        <f t="shared" si="299"/>
        <v>3</v>
      </c>
      <c r="AW898" s="52" t="b">
        <f t="shared" si="300"/>
        <v>0</v>
      </c>
      <c r="AX898" s="52" t="str">
        <f t="shared" si="301"/>
        <v>Unternehmen</v>
      </c>
      <c r="AY898" s="52" t="b">
        <f t="shared" si="302"/>
        <v>0</v>
      </c>
      <c r="AZ898" s="52" t="str">
        <f t="shared" si="303"/>
        <v>10806</v>
      </c>
      <c r="BA898" s="52" t="str">
        <f>VLOOKUP(A898,'BAT Grundtabelle'!A:U,21,0)</f>
        <v>ja</v>
      </c>
      <c r="BB898" s="52" t="str">
        <f t="shared" si="304"/>
        <v>nein</v>
      </c>
      <c r="BC898" s="52" t="str">
        <f t="shared" si="305"/>
        <v>10806</v>
      </c>
      <c r="BD898" s="52" t="str">
        <f t="shared" si="306"/>
        <v>Hersteller von kosmetischen, pharmazeutischen Essenzen</v>
      </c>
      <c r="BE898" s="52" t="str">
        <f t="shared" si="307"/>
        <v>Unternehmen</v>
      </c>
      <c r="BF898" s="52">
        <f t="shared" si="308"/>
        <v>3</v>
      </c>
    </row>
    <row r="899" spans="1:58" hidden="1" x14ac:dyDescent="0.35">
      <c r="A899" s="107" t="s">
        <v>3223</v>
      </c>
      <c r="B899" s="75" t="s">
        <v>1018</v>
      </c>
      <c r="C899" s="52" t="s">
        <v>3</v>
      </c>
      <c r="D899" s="52" t="s">
        <v>3</v>
      </c>
      <c r="E899" s="52" t="s">
        <v>2</v>
      </c>
      <c r="F899" s="52" t="s">
        <v>2</v>
      </c>
      <c r="G899" s="52" t="s">
        <v>2</v>
      </c>
      <c r="H899" s="52" t="s">
        <v>2</v>
      </c>
      <c r="I899" s="52" t="s">
        <v>3</v>
      </c>
      <c r="J899" s="52">
        <v>1</v>
      </c>
      <c r="K899" s="52" t="s">
        <v>2</v>
      </c>
      <c r="L899" s="52" t="s">
        <v>2</v>
      </c>
      <c r="M899" s="52" t="s">
        <v>2</v>
      </c>
      <c r="N899" s="52" t="s">
        <v>3</v>
      </c>
      <c r="P899" s="52" t="s">
        <v>57</v>
      </c>
      <c r="Q899" s="52" t="str">
        <f t="shared" si="317"/>
        <v>Nein</v>
      </c>
      <c r="R899" s="52" t="str">
        <f t="shared" si="317"/>
        <v>Nein</v>
      </c>
      <c r="S899" s="52" t="str">
        <f t="shared" si="317"/>
        <v>Nein</v>
      </c>
      <c r="T899" s="52" t="str">
        <f t="shared" si="317"/>
        <v>Ja</v>
      </c>
      <c r="U899" s="52" t="str">
        <f t="shared" si="317"/>
        <v>Nein</v>
      </c>
      <c r="V899" s="52" t="str">
        <f t="shared" si="317"/>
        <v>Nein</v>
      </c>
      <c r="W899" s="52" t="str">
        <f t="shared" si="317"/>
        <v>Nein</v>
      </c>
      <c r="X899" s="52" t="str">
        <f t="shared" si="317"/>
        <v>Ja</v>
      </c>
      <c r="Y899" s="52" t="str">
        <f t="shared" si="317"/>
        <v>Nein</v>
      </c>
      <c r="Z899" s="52" t="str">
        <f t="shared" si="317"/>
        <v>Nein</v>
      </c>
      <c r="AA899" s="52" t="str">
        <f t="shared" si="317"/>
        <v>Nein</v>
      </c>
      <c r="AB899" s="52" t="str">
        <f t="shared" si="317"/>
        <v>Nein</v>
      </c>
      <c r="AC899" s="52" t="str">
        <f t="shared" si="317"/>
        <v>Nein</v>
      </c>
      <c r="AD899" s="52" t="str">
        <f t="shared" si="317"/>
        <v>Nein</v>
      </c>
      <c r="AE899" s="52" t="str">
        <f t="shared" si="317"/>
        <v>Nein</v>
      </c>
      <c r="AF899" s="52" t="str">
        <f t="shared" si="317"/>
        <v>Nein</v>
      </c>
      <c r="AG899" s="61" t="str">
        <f>IF(Q899="Ja",VLOOKUP($Q$2,Plausis!A:E,5,0),IF(R899="Ja",VLOOKUP($R$2,Plausis!A:E,5,0),IF(T899="Ja",VLOOKUP($T$2,Plausis!A:E,5,0),IF(U899="Ja",VLOOKUP($U$2,Plausis!A:E,5,0),IF(AA899="Ja",VLOOKUP($AA$2,Plausis!A:E,5,0),IF(AC899="Ja",VLOOKUP($AC$2,Plausis!A:E,5,0),IF(AD899="Ja",VLOOKUP($AD$2,Plausis!A:E,5,0),"")))))))</f>
        <v>Dieser Betrieb ist nur im Komfort-RS ohne ergänzenden Spezial-Straf-RS versicherbar.</v>
      </c>
      <c r="AH899" s="52" t="str">
        <f>IF(Y899="Ja",VLOOKUP($Y$2,Plausis!A:E,5,0),"")</f>
        <v/>
      </c>
      <c r="AI899" s="52" t="str">
        <f t="shared" ref="AI899:AI962" si="318">IF(OR(T899="Ja", U899="Ja", C899="nein"),"Nein","Ja")</f>
        <v>Nein</v>
      </c>
      <c r="AJ899" s="52" t="str">
        <f>IF(S899="Ja",VLOOKUP($S$2,Plausis!A:E,5,0),IF(V899="Ja",VLOOKUP($V$2,Plausis!A:E,5,0),IF(X899="Ja",VLOOKUP($X$2,Plausis!A:E,5,0),"")))</f>
        <v>Dieser Betrieb kann nur ohne ergänzenden Spezial-Straf-RS versichert werden.</v>
      </c>
      <c r="AL899" s="52" t="s">
        <v>2</v>
      </c>
      <c r="AM899" s="114">
        <v>45531</v>
      </c>
      <c r="AN899" s="52" t="s">
        <v>4467</v>
      </c>
      <c r="AO899" s="52" t="str">
        <f>VLOOKUP(B899,'BAT Grundtabelle'!B:T,19,0)</f>
        <v>ja</v>
      </c>
      <c r="AP899" s="105" t="str">
        <f t="shared" ref="AP899:AP962" si="319">A899</f>
        <v>10807</v>
      </c>
      <c r="AQ899" s="52" t="str">
        <f t="shared" ref="AQ899:AQ962" si="320">B899</f>
        <v>Hersteller von kunststoffbeschichtetem Papier</v>
      </c>
      <c r="AR899" s="52" t="b">
        <f t="shared" si="316"/>
        <v>0</v>
      </c>
      <c r="AS899" s="52" t="b">
        <f t="shared" si="316"/>
        <v>0</v>
      </c>
      <c r="AT899" s="52" t="b">
        <f t="shared" si="316"/>
        <v>0</v>
      </c>
      <c r="AU899" s="52">
        <f t="shared" ref="AU899:AU962" si="321">IF(J899&lt;&gt;"nein",J899,AX899)</f>
        <v>1</v>
      </c>
      <c r="AW899" s="52" t="b">
        <f t="shared" ref="AW899:AW962" si="322">IF(ISERROR(FIND(AW$1,$P899,1)),FALSE,TRUE)</f>
        <v>0</v>
      </c>
      <c r="AX899" s="52" t="str">
        <f t="shared" ref="AX899:AX962" si="323">IF(I899="ja","Unternehmen",IF(OR(K899="ja",L899="ja",M899="ja"),"Eigener Tarif",IF(AK899&lt;&gt;"",AK899,IF(AO899="ja","Eigener Tarif",""))))</f>
        <v>Unternehmen</v>
      </c>
      <c r="AY899" s="52" t="b">
        <f t="shared" ref="AY899:AY962" si="324">IF(ISERROR(FIND(AY$1,$P899,1)),FALSE,TRUE)</f>
        <v>0</v>
      </c>
      <c r="AZ899" s="52" t="str">
        <f t="shared" ref="AZ899:AZ962" si="325">A899</f>
        <v>10807</v>
      </c>
      <c r="BA899" s="52" t="str">
        <f>VLOOKUP(A899,'BAT Grundtabelle'!A:U,21,0)</f>
        <v>ja</v>
      </c>
      <c r="BB899" s="52" t="str">
        <f t="shared" ref="BB899:BB962" si="326">G899</f>
        <v>nein</v>
      </c>
      <c r="BC899" s="52" t="str">
        <f t="shared" ref="BC899:BC962" si="327">A899</f>
        <v>10807</v>
      </c>
      <c r="BD899" s="52" t="str">
        <f t="shared" ref="BD899:BD962" si="328">B899</f>
        <v>Hersteller von kunststoffbeschichtetem Papier</v>
      </c>
      <c r="BE899" s="52" t="str">
        <f t="shared" ref="BE899:BE962" si="329">AX899</f>
        <v>Unternehmen</v>
      </c>
      <c r="BF899" s="52">
        <f t="shared" ref="BF899:BF962" si="330">AU899</f>
        <v>1</v>
      </c>
    </row>
    <row r="900" spans="1:58" hidden="1" x14ac:dyDescent="0.35">
      <c r="A900" s="107" t="s">
        <v>3224</v>
      </c>
      <c r="B900" s="75" t="s">
        <v>1461</v>
      </c>
      <c r="C900" s="52" t="s">
        <v>3</v>
      </c>
      <c r="D900" s="52" t="s">
        <v>3</v>
      </c>
      <c r="E900" s="52" t="s">
        <v>2</v>
      </c>
      <c r="F900" s="52" t="s">
        <v>2</v>
      </c>
      <c r="G900" s="52" t="s">
        <v>2</v>
      </c>
      <c r="H900" s="52" t="s">
        <v>2</v>
      </c>
      <c r="I900" s="52" t="s">
        <v>3</v>
      </c>
      <c r="J900" s="52">
        <v>2</v>
      </c>
      <c r="K900" s="52" t="s">
        <v>2</v>
      </c>
      <c r="L900" s="52" t="s">
        <v>2</v>
      </c>
      <c r="M900" s="52" t="s">
        <v>2</v>
      </c>
      <c r="N900" s="52" t="s">
        <v>3</v>
      </c>
      <c r="P900" s="52" t="s">
        <v>57</v>
      </c>
      <c r="Q900" s="52" t="str">
        <f t="shared" si="317"/>
        <v>Nein</v>
      </c>
      <c r="R900" s="52" t="str">
        <f t="shared" si="317"/>
        <v>Nein</v>
      </c>
      <c r="S900" s="52" t="str">
        <f t="shared" si="317"/>
        <v>Nein</v>
      </c>
      <c r="T900" s="52" t="str">
        <f t="shared" si="317"/>
        <v>Ja</v>
      </c>
      <c r="U900" s="52" t="str">
        <f t="shared" si="317"/>
        <v>Nein</v>
      </c>
      <c r="V900" s="52" t="str">
        <f t="shared" si="317"/>
        <v>Nein</v>
      </c>
      <c r="W900" s="52" t="str">
        <f t="shared" si="317"/>
        <v>Nein</v>
      </c>
      <c r="X900" s="52" t="str">
        <f t="shared" si="317"/>
        <v>Ja</v>
      </c>
      <c r="Y900" s="52" t="str">
        <f t="shared" si="317"/>
        <v>Nein</v>
      </c>
      <c r="Z900" s="52" t="str">
        <f t="shared" si="317"/>
        <v>Nein</v>
      </c>
      <c r="AA900" s="52" t="str">
        <f t="shared" si="317"/>
        <v>Nein</v>
      </c>
      <c r="AB900" s="52" t="str">
        <f t="shared" si="317"/>
        <v>Nein</v>
      </c>
      <c r="AC900" s="52" t="str">
        <f t="shared" si="317"/>
        <v>Nein</v>
      </c>
      <c r="AD900" s="52" t="str">
        <f t="shared" si="317"/>
        <v>Nein</v>
      </c>
      <c r="AE900" s="52" t="str">
        <f t="shared" si="317"/>
        <v>Nein</v>
      </c>
      <c r="AF900" s="52" t="str">
        <f t="shared" si="317"/>
        <v>Nein</v>
      </c>
      <c r="AG900" s="61" t="str">
        <f>IF(Q900="Ja",VLOOKUP($Q$2,Plausis!A:E,5,0),IF(R900="Ja",VLOOKUP($R$2,Plausis!A:E,5,0),IF(T900="Ja",VLOOKUP($T$2,Plausis!A:E,5,0),IF(U900="Ja",VLOOKUP($U$2,Plausis!A:E,5,0),IF(AA900="Ja",VLOOKUP($AA$2,Plausis!A:E,5,0),IF(AC900="Ja",VLOOKUP($AC$2,Plausis!A:E,5,0),IF(AD900="Ja",VLOOKUP($AD$2,Plausis!A:E,5,0),"")))))))</f>
        <v>Dieser Betrieb ist nur im Komfort-RS ohne ergänzenden Spezial-Straf-RS versicherbar.</v>
      </c>
      <c r="AH900" s="52" t="str">
        <f>IF(Y900="Ja",VLOOKUP($Y$2,Plausis!A:E,5,0),"")</f>
        <v/>
      </c>
      <c r="AI900" s="52" t="str">
        <f t="shared" si="318"/>
        <v>Nein</v>
      </c>
      <c r="AJ900" s="52" t="str">
        <f>IF(S900="Ja",VLOOKUP($S$2,Plausis!A:E,5,0),IF(V900="Ja",VLOOKUP($V$2,Plausis!A:E,5,0),IF(X900="Ja",VLOOKUP($X$2,Plausis!A:E,5,0),"")))</f>
        <v>Dieser Betrieb kann nur ohne ergänzenden Spezial-Straf-RS versichert werden.</v>
      </c>
      <c r="AL900" s="52" t="s">
        <v>2</v>
      </c>
      <c r="AM900" s="114">
        <v>45531</v>
      </c>
      <c r="AN900" s="52" t="s">
        <v>4467</v>
      </c>
      <c r="AO900" s="52" t="str">
        <f>VLOOKUP(B900,'BAT Grundtabelle'!B:T,19,0)</f>
        <v>ja</v>
      </c>
      <c r="AP900" s="105" t="str">
        <f t="shared" si="319"/>
        <v>10808</v>
      </c>
      <c r="AQ900" s="52" t="str">
        <f t="shared" si="320"/>
        <v>Hersteller von Kunststoffdachbahnen</v>
      </c>
      <c r="AR900" s="52" t="b">
        <f t="shared" si="316"/>
        <v>0</v>
      </c>
      <c r="AS900" s="52" t="b">
        <f t="shared" si="316"/>
        <v>0</v>
      </c>
      <c r="AT900" s="52" t="b">
        <f t="shared" si="316"/>
        <v>0</v>
      </c>
      <c r="AU900" s="52">
        <f t="shared" si="321"/>
        <v>2</v>
      </c>
      <c r="AW900" s="52" t="b">
        <f t="shared" si="322"/>
        <v>0</v>
      </c>
      <c r="AX900" s="52" t="str">
        <f t="shared" si="323"/>
        <v>Unternehmen</v>
      </c>
      <c r="AY900" s="52" t="b">
        <f t="shared" si="324"/>
        <v>0</v>
      </c>
      <c r="AZ900" s="52" t="str">
        <f t="shared" si="325"/>
        <v>10808</v>
      </c>
      <c r="BA900" s="52" t="str">
        <f>VLOOKUP(A900,'BAT Grundtabelle'!A:U,21,0)</f>
        <v>ja</v>
      </c>
      <c r="BB900" s="52" t="str">
        <f t="shared" si="326"/>
        <v>nein</v>
      </c>
      <c r="BC900" s="52" t="str">
        <f t="shared" si="327"/>
        <v>10808</v>
      </c>
      <c r="BD900" s="52" t="str">
        <f t="shared" si="328"/>
        <v>Hersteller von Kunststoffdachbahnen</v>
      </c>
      <c r="BE900" s="52" t="str">
        <f t="shared" si="329"/>
        <v>Unternehmen</v>
      </c>
      <c r="BF900" s="52">
        <f t="shared" si="330"/>
        <v>2</v>
      </c>
    </row>
    <row r="901" spans="1:58" hidden="1" x14ac:dyDescent="0.35">
      <c r="A901" s="107" t="s">
        <v>3225</v>
      </c>
      <c r="B901" s="75" t="s">
        <v>1462</v>
      </c>
      <c r="C901" s="52" t="s">
        <v>3</v>
      </c>
      <c r="D901" s="52" t="s">
        <v>3</v>
      </c>
      <c r="E901" s="52" t="s">
        <v>2</v>
      </c>
      <c r="F901" s="52" t="s">
        <v>2</v>
      </c>
      <c r="G901" s="52" t="s">
        <v>2</v>
      </c>
      <c r="H901" s="52" t="s">
        <v>2</v>
      </c>
      <c r="I901" s="52" t="s">
        <v>3</v>
      </c>
      <c r="J901" s="52">
        <v>2</v>
      </c>
      <c r="K901" s="52" t="s">
        <v>2</v>
      </c>
      <c r="L901" s="52" t="s">
        <v>2</v>
      </c>
      <c r="M901" s="52" t="s">
        <v>2</v>
      </c>
      <c r="N901" s="52" t="s">
        <v>3</v>
      </c>
      <c r="P901" s="52" t="s">
        <v>57</v>
      </c>
      <c r="Q901" s="52" t="str">
        <f t="shared" si="317"/>
        <v>Nein</v>
      </c>
      <c r="R901" s="52" t="str">
        <f t="shared" si="317"/>
        <v>Nein</v>
      </c>
      <c r="S901" s="52" t="str">
        <f t="shared" si="317"/>
        <v>Nein</v>
      </c>
      <c r="T901" s="52" t="str">
        <f t="shared" si="317"/>
        <v>Ja</v>
      </c>
      <c r="U901" s="52" t="str">
        <f t="shared" si="317"/>
        <v>Nein</v>
      </c>
      <c r="V901" s="52" t="str">
        <f t="shared" si="317"/>
        <v>Nein</v>
      </c>
      <c r="W901" s="52" t="str">
        <f t="shared" si="317"/>
        <v>Nein</v>
      </c>
      <c r="X901" s="52" t="str">
        <f t="shared" si="317"/>
        <v>Ja</v>
      </c>
      <c r="Y901" s="52" t="str">
        <f t="shared" si="317"/>
        <v>Nein</v>
      </c>
      <c r="Z901" s="52" t="str">
        <f t="shared" si="317"/>
        <v>Nein</v>
      </c>
      <c r="AA901" s="52" t="str">
        <f t="shared" si="317"/>
        <v>Nein</v>
      </c>
      <c r="AB901" s="52" t="str">
        <f t="shared" si="317"/>
        <v>Nein</v>
      </c>
      <c r="AC901" s="52" t="str">
        <f t="shared" si="317"/>
        <v>Nein</v>
      </c>
      <c r="AD901" s="52" t="str">
        <f t="shared" si="317"/>
        <v>Nein</v>
      </c>
      <c r="AE901" s="52" t="str">
        <f t="shared" si="317"/>
        <v>Nein</v>
      </c>
      <c r="AF901" s="52" t="str">
        <f t="shared" si="317"/>
        <v>Nein</v>
      </c>
      <c r="AG901" s="61" t="str">
        <f>IF(Q901="Ja",VLOOKUP($Q$2,Plausis!A:E,5,0),IF(R901="Ja",VLOOKUP($R$2,Plausis!A:E,5,0),IF(T901="Ja",VLOOKUP($T$2,Plausis!A:E,5,0),IF(U901="Ja",VLOOKUP($U$2,Plausis!A:E,5,0),IF(AA901="Ja",VLOOKUP($AA$2,Plausis!A:E,5,0),IF(AC901="Ja",VLOOKUP($AC$2,Plausis!A:E,5,0),IF(AD901="Ja",VLOOKUP($AD$2,Plausis!A:E,5,0),"")))))))</f>
        <v>Dieser Betrieb ist nur im Komfort-RS ohne ergänzenden Spezial-Straf-RS versicherbar.</v>
      </c>
      <c r="AH901" s="52" t="str">
        <f>IF(Y901="Ja",VLOOKUP($Y$2,Plausis!A:E,5,0),"")</f>
        <v/>
      </c>
      <c r="AI901" s="52" t="str">
        <f t="shared" si="318"/>
        <v>Nein</v>
      </c>
      <c r="AJ901" s="52" t="str">
        <f>IF(S901="Ja",VLOOKUP($S$2,Plausis!A:E,5,0),IF(V901="Ja",VLOOKUP($V$2,Plausis!A:E,5,0),IF(X901="Ja",VLOOKUP($X$2,Plausis!A:E,5,0),"")))</f>
        <v>Dieser Betrieb kann nur ohne ergänzenden Spezial-Straf-RS versichert werden.</v>
      </c>
      <c r="AL901" s="52" t="s">
        <v>2</v>
      </c>
      <c r="AM901" s="114">
        <v>45531</v>
      </c>
      <c r="AN901" s="52" t="s">
        <v>4467</v>
      </c>
      <c r="AO901" s="52" t="str">
        <f>VLOOKUP(B901,'BAT Grundtabelle'!B:T,19,0)</f>
        <v>ja</v>
      </c>
      <c r="AP901" s="105" t="str">
        <f t="shared" si="319"/>
        <v>10809</v>
      </c>
      <c r="AQ901" s="52" t="str">
        <f t="shared" si="320"/>
        <v>Hersteller von Kunststofffolien (nicht Schlauchfolien)</v>
      </c>
      <c r="AR901" s="52" t="b">
        <f t="shared" si="316"/>
        <v>0</v>
      </c>
      <c r="AS901" s="52" t="b">
        <f t="shared" si="316"/>
        <v>0</v>
      </c>
      <c r="AT901" s="52" t="b">
        <f t="shared" si="316"/>
        <v>0</v>
      </c>
      <c r="AU901" s="52">
        <f t="shared" si="321"/>
        <v>2</v>
      </c>
      <c r="AW901" s="52" t="b">
        <f t="shared" si="322"/>
        <v>0</v>
      </c>
      <c r="AX901" s="52" t="str">
        <f t="shared" si="323"/>
        <v>Unternehmen</v>
      </c>
      <c r="AY901" s="52" t="b">
        <f t="shared" si="324"/>
        <v>0</v>
      </c>
      <c r="AZ901" s="52" t="str">
        <f t="shared" si="325"/>
        <v>10809</v>
      </c>
      <c r="BA901" s="52" t="str">
        <f>VLOOKUP(A901,'BAT Grundtabelle'!A:U,21,0)</f>
        <v>ja</v>
      </c>
      <c r="BB901" s="52" t="str">
        <f t="shared" si="326"/>
        <v>nein</v>
      </c>
      <c r="BC901" s="52" t="str">
        <f t="shared" si="327"/>
        <v>10809</v>
      </c>
      <c r="BD901" s="52" t="str">
        <f t="shared" si="328"/>
        <v>Hersteller von Kunststofffolien (nicht Schlauchfolien)</v>
      </c>
      <c r="BE901" s="52" t="str">
        <f t="shared" si="329"/>
        <v>Unternehmen</v>
      </c>
      <c r="BF901" s="52">
        <f t="shared" si="330"/>
        <v>2</v>
      </c>
    </row>
    <row r="902" spans="1:58" hidden="1" x14ac:dyDescent="0.35">
      <c r="A902" s="107" t="s">
        <v>3226</v>
      </c>
      <c r="B902" s="75" t="s">
        <v>1658</v>
      </c>
      <c r="C902" s="52" t="s">
        <v>3</v>
      </c>
      <c r="D902" s="52" t="s">
        <v>3</v>
      </c>
      <c r="E902" s="52" t="s">
        <v>2</v>
      </c>
      <c r="F902" s="52" t="s">
        <v>2</v>
      </c>
      <c r="G902" s="52" t="s">
        <v>2</v>
      </c>
      <c r="H902" s="52" t="s">
        <v>2</v>
      </c>
      <c r="I902" s="52" t="s">
        <v>3</v>
      </c>
      <c r="J902" s="52">
        <v>2</v>
      </c>
      <c r="K902" s="52" t="s">
        <v>2</v>
      </c>
      <c r="L902" s="52" t="s">
        <v>2</v>
      </c>
      <c r="M902" s="52" t="s">
        <v>2</v>
      </c>
      <c r="N902" s="52" t="s">
        <v>3</v>
      </c>
      <c r="P902" s="52" t="s">
        <v>57</v>
      </c>
      <c r="Q902" s="52" t="str">
        <f t="shared" si="317"/>
        <v>Nein</v>
      </c>
      <c r="R902" s="52" t="str">
        <f t="shared" si="317"/>
        <v>Nein</v>
      </c>
      <c r="S902" s="52" t="str">
        <f t="shared" si="317"/>
        <v>Nein</v>
      </c>
      <c r="T902" s="52" t="str">
        <f t="shared" si="317"/>
        <v>Ja</v>
      </c>
      <c r="U902" s="52" t="str">
        <f t="shared" si="317"/>
        <v>Nein</v>
      </c>
      <c r="V902" s="52" t="str">
        <f t="shared" si="317"/>
        <v>Nein</v>
      </c>
      <c r="W902" s="52" t="str">
        <f t="shared" si="317"/>
        <v>Nein</v>
      </c>
      <c r="X902" s="52" t="str">
        <f t="shared" si="317"/>
        <v>Ja</v>
      </c>
      <c r="Y902" s="52" t="str">
        <f t="shared" si="317"/>
        <v>Nein</v>
      </c>
      <c r="Z902" s="52" t="str">
        <f t="shared" si="317"/>
        <v>Nein</v>
      </c>
      <c r="AA902" s="52" t="str">
        <f t="shared" si="317"/>
        <v>Nein</v>
      </c>
      <c r="AB902" s="52" t="str">
        <f t="shared" si="317"/>
        <v>Nein</v>
      </c>
      <c r="AC902" s="52" t="str">
        <f t="shared" si="317"/>
        <v>Nein</v>
      </c>
      <c r="AD902" s="52" t="str">
        <f t="shared" si="317"/>
        <v>Nein</v>
      </c>
      <c r="AE902" s="52" t="str">
        <f t="shared" si="317"/>
        <v>Nein</v>
      </c>
      <c r="AF902" s="52" t="str">
        <f t="shared" si="317"/>
        <v>Nein</v>
      </c>
      <c r="AG902" s="61" t="str">
        <f>IF(Q902="Ja",VLOOKUP($Q$2,Plausis!A:E,5,0),IF(R902="Ja",VLOOKUP($R$2,Plausis!A:E,5,0),IF(T902="Ja",VLOOKUP($T$2,Plausis!A:E,5,0),IF(U902="Ja",VLOOKUP($U$2,Plausis!A:E,5,0),IF(AA902="Ja",VLOOKUP($AA$2,Plausis!A:E,5,0),IF(AC902="Ja",VLOOKUP($AC$2,Plausis!A:E,5,0),IF(AD902="Ja",VLOOKUP($AD$2,Plausis!A:E,5,0),"")))))))</f>
        <v>Dieser Betrieb ist nur im Komfort-RS ohne ergänzenden Spezial-Straf-RS versicherbar.</v>
      </c>
      <c r="AH902" s="52" t="str">
        <f>IF(Y902="Ja",VLOOKUP($Y$2,Plausis!A:E,5,0),"")</f>
        <v/>
      </c>
      <c r="AI902" s="52" t="str">
        <f t="shared" si="318"/>
        <v>Nein</v>
      </c>
      <c r="AJ902" s="52" t="str">
        <f>IF(S902="Ja",VLOOKUP($S$2,Plausis!A:E,5,0),IF(V902="Ja",VLOOKUP($V$2,Plausis!A:E,5,0),IF(X902="Ja",VLOOKUP($X$2,Plausis!A:E,5,0),"")))</f>
        <v>Dieser Betrieb kann nur ohne ergänzenden Spezial-Straf-RS versichert werden.</v>
      </c>
      <c r="AL902" s="52" t="s">
        <v>2</v>
      </c>
      <c r="AM902" s="114">
        <v>45531</v>
      </c>
      <c r="AN902" s="52" t="s">
        <v>4467</v>
      </c>
      <c r="AO902" s="52" t="str">
        <f>VLOOKUP(B902,'BAT Grundtabelle'!B:T,19,0)</f>
        <v>ja</v>
      </c>
      <c r="AP902" s="105" t="str">
        <f t="shared" si="319"/>
        <v>10810</v>
      </c>
      <c r="AQ902" s="52" t="str">
        <f t="shared" si="320"/>
        <v>Hersteller von Kunststoffgießprodukten</v>
      </c>
      <c r="AR902" s="52" t="b">
        <f t="shared" si="316"/>
        <v>0</v>
      </c>
      <c r="AS902" s="52" t="b">
        <f t="shared" si="316"/>
        <v>0</v>
      </c>
      <c r="AT902" s="52" t="b">
        <f t="shared" si="316"/>
        <v>0</v>
      </c>
      <c r="AU902" s="52">
        <f t="shared" si="321"/>
        <v>2</v>
      </c>
      <c r="AW902" s="52" t="b">
        <f t="shared" si="322"/>
        <v>0</v>
      </c>
      <c r="AX902" s="52" t="str">
        <f t="shared" si="323"/>
        <v>Unternehmen</v>
      </c>
      <c r="AY902" s="52" t="b">
        <f t="shared" si="324"/>
        <v>0</v>
      </c>
      <c r="AZ902" s="52" t="str">
        <f t="shared" si="325"/>
        <v>10810</v>
      </c>
      <c r="BA902" s="52" t="str">
        <f>VLOOKUP(A902,'BAT Grundtabelle'!A:U,21,0)</f>
        <v>ja</v>
      </c>
      <c r="BB902" s="52" t="str">
        <f t="shared" si="326"/>
        <v>nein</v>
      </c>
      <c r="BC902" s="52" t="str">
        <f t="shared" si="327"/>
        <v>10810</v>
      </c>
      <c r="BD902" s="52" t="str">
        <f t="shared" si="328"/>
        <v>Hersteller von Kunststoffgießprodukten</v>
      </c>
      <c r="BE902" s="52" t="str">
        <f t="shared" si="329"/>
        <v>Unternehmen</v>
      </c>
      <c r="BF902" s="52">
        <f t="shared" si="330"/>
        <v>2</v>
      </c>
    </row>
    <row r="903" spans="1:58" hidden="1" x14ac:dyDescent="0.35">
      <c r="A903" s="107" t="s">
        <v>3227</v>
      </c>
      <c r="B903" s="75" t="s">
        <v>1659</v>
      </c>
      <c r="C903" s="52" t="s">
        <v>3</v>
      </c>
      <c r="D903" s="52" t="s">
        <v>3</v>
      </c>
      <c r="E903" s="52" t="s">
        <v>2</v>
      </c>
      <c r="F903" s="52" t="s">
        <v>2</v>
      </c>
      <c r="G903" s="52" t="s">
        <v>2</v>
      </c>
      <c r="H903" s="52" t="s">
        <v>2</v>
      </c>
      <c r="I903" s="52" t="s">
        <v>3</v>
      </c>
      <c r="J903" s="52">
        <v>1</v>
      </c>
      <c r="K903" s="52" t="s">
        <v>2</v>
      </c>
      <c r="L903" s="52" t="s">
        <v>2</v>
      </c>
      <c r="M903" s="52" t="s">
        <v>2</v>
      </c>
      <c r="N903" s="52" t="s">
        <v>3</v>
      </c>
      <c r="P903" s="52" t="s">
        <v>57</v>
      </c>
      <c r="Q903" s="52" t="str">
        <f t="shared" ref="Q903:AF912" si="331">IF(ISERROR(FIND(Q$2,$P903,1)),"Nein","Ja")</f>
        <v>Nein</v>
      </c>
      <c r="R903" s="52" t="str">
        <f t="shared" si="331"/>
        <v>Nein</v>
      </c>
      <c r="S903" s="52" t="str">
        <f t="shared" si="331"/>
        <v>Nein</v>
      </c>
      <c r="T903" s="52" t="str">
        <f t="shared" si="331"/>
        <v>Ja</v>
      </c>
      <c r="U903" s="52" t="str">
        <f t="shared" si="331"/>
        <v>Nein</v>
      </c>
      <c r="V903" s="52" t="str">
        <f t="shared" si="331"/>
        <v>Nein</v>
      </c>
      <c r="W903" s="52" t="str">
        <f t="shared" si="331"/>
        <v>Nein</v>
      </c>
      <c r="X903" s="52" t="str">
        <f t="shared" si="331"/>
        <v>Ja</v>
      </c>
      <c r="Y903" s="52" t="str">
        <f t="shared" si="331"/>
        <v>Nein</v>
      </c>
      <c r="Z903" s="52" t="str">
        <f t="shared" si="331"/>
        <v>Nein</v>
      </c>
      <c r="AA903" s="52" t="str">
        <f t="shared" si="331"/>
        <v>Nein</v>
      </c>
      <c r="AB903" s="52" t="str">
        <f t="shared" si="331"/>
        <v>Nein</v>
      </c>
      <c r="AC903" s="52" t="str">
        <f t="shared" si="331"/>
        <v>Nein</v>
      </c>
      <c r="AD903" s="52" t="str">
        <f t="shared" si="331"/>
        <v>Nein</v>
      </c>
      <c r="AE903" s="52" t="str">
        <f t="shared" si="331"/>
        <v>Nein</v>
      </c>
      <c r="AF903" s="52" t="str">
        <f t="shared" si="331"/>
        <v>Nein</v>
      </c>
      <c r="AG903" s="61" t="str">
        <f>IF(Q903="Ja",VLOOKUP($Q$2,Plausis!A:E,5,0),IF(R903="Ja",VLOOKUP($R$2,Plausis!A:E,5,0),IF(T903="Ja",VLOOKUP($T$2,Plausis!A:E,5,0),IF(U903="Ja",VLOOKUP($U$2,Plausis!A:E,5,0),IF(AA903="Ja",VLOOKUP($AA$2,Plausis!A:E,5,0),IF(AC903="Ja",VLOOKUP($AC$2,Plausis!A:E,5,0),IF(AD903="Ja",VLOOKUP($AD$2,Plausis!A:E,5,0),"")))))))</f>
        <v>Dieser Betrieb ist nur im Komfort-RS ohne ergänzenden Spezial-Straf-RS versicherbar.</v>
      </c>
      <c r="AH903" s="52" t="str">
        <f>IF(Y903="Ja",VLOOKUP($Y$2,Plausis!A:E,5,0),"")</f>
        <v/>
      </c>
      <c r="AI903" s="52" t="str">
        <f t="shared" si="318"/>
        <v>Nein</v>
      </c>
      <c r="AJ903" s="52" t="str">
        <f>IF(S903="Ja",VLOOKUP($S$2,Plausis!A:E,5,0),IF(V903="Ja",VLOOKUP($V$2,Plausis!A:E,5,0),IF(X903="Ja",VLOOKUP($X$2,Plausis!A:E,5,0),"")))</f>
        <v>Dieser Betrieb kann nur ohne ergänzenden Spezial-Straf-RS versichert werden.</v>
      </c>
      <c r="AL903" s="52" t="s">
        <v>2</v>
      </c>
      <c r="AM903" s="114">
        <v>45531</v>
      </c>
      <c r="AN903" s="52" t="s">
        <v>4467</v>
      </c>
      <c r="AO903" s="52" t="str">
        <f>VLOOKUP(B903,'BAT Grundtabelle'!B:T,19,0)</f>
        <v>ja</v>
      </c>
      <c r="AP903" s="105" t="str">
        <f t="shared" si="319"/>
        <v>10811</v>
      </c>
      <c r="AQ903" s="52" t="str">
        <f t="shared" si="320"/>
        <v>Hersteller von Kunststoffprodukten für die Bauindustrie</v>
      </c>
      <c r="AR903" s="52" t="b">
        <f t="shared" ref="AR903:AT922" si="332">IF(ISERROR(FIND(AR$1,$P903,1)),FALSE,TRUE)</f>
        <v>0</v>
      </c>
      <c r="AS903" s="52" t="b">
        <f t="shared" si="332"/>
        <v>0</v>
      </c>
      <c r="AT903" s="52" t="b">
        <f t="shared" si="332"/>
        <v>0</v>
      </c>
      <c r="AU903" s="52">
        <f t="shared" si="321"/>
        <v>1</v>
      </c>
      <c r="AW903" s="52" t="b">
        <f t="shared" si="322"/>
        <v>0</v>
      </c>
      <c r="AX903" s="52" t="str">
        <f t="shared" si="323"/>
        <v>Unternehmen</v>
      </c>
      <c r="AY903" s="52" t="b">
        <f t="shared" si="324"/>
        <v>0</v>
      </c>
      <c r="AZ903" s="52" t="str">
        <f t="shared" si="325"/>
        <v>10811</v>
      </c>
      <c r="BA903" s="52" t="str">
        <f>VLOOKUP(A903,'BAT Grundtabelle'!A:U,21,0)</f>
        <v>ja</v>
      </c>
      <c r="BB903" s="52" t="str">
        <f t="shared" si="326"/>
        <v>nein</v>
      </c>
      <c r="BC903" s="52" t="str">
        <f t="shared" si="327"/>
        <v>10811</v>
      </c>
      <c r="BD903" s="52" t="str">
        <f t="shared" si="328"/>
        <v>Hersteller von Kunststoffprodukten für die Bauindustrie</v>
      </c>
      <c r="BE903" s="52" t="str">
        <f t="shared" si="329"/>
        <v>Unternehmen</v>
      </c>
      <c r="BF903" s="52">
        <f t="shared" si="330"/>
        <v>1</v>
      </c>
    </row>
    <row r="904" spans="1:58" hidden="1" x14ac:dyDescent="0.35">
      <c r="A904" s="107" t="s">
        <v>3228</v>
      </c>
      <c r="B904" s="75" t="s">
        <v>1463</v>
      </c>
      <c r="C904" s="52" t="s">
        <v>3</v>
      </c>
      <c r="D904" s="52" t="s">
        <v>3</v>
      </c>
      <c r="E904" s="52" t="s">
        <v>2</v>
      </c>
      <c r="F904" s="52" t="s">
        <v>2</v>
      </c>
      <c r="G904" s="52" t="s">
        <v>2</v>
      </c>
      <c r="H904" s="52" t="s">
        <v>2</v>
      </c>
      <c r="I904" s="52" t="s">
        <v>3</v>
      </c>
      <c r="J904" s="52">
        <v>2</v>
      </c>
      <c r="K904" s="52" t="s">
        <v>2</v>
      </c>
      <c r="L904" s="52" t="s">
        <v>2</v>
      </c>
      <c r="M904" s="52" t="s">
        <v>2</v>
      </c>
      <c r="N904" s="52" t="s">
        <v>3</v>
      </c>
      <c r="P904" s="52" t="s">
        <v>57</v>
      </c>
      <c r="Q904" s="52" t="str">
        <f t="shared" si="331"/>
        <v>Nein</v>
      </c>
      <c r="R904" s="52" t="str">
        <f t="shared" si="331"/>
        <v>Nein</v>
      </c>
      <c r="S904" s="52" t="str">
        <f t="shared" si="331"/>
        <v>Nein</v>
      </c>
      <c r="T904" s="52" t="str">
        <f t="shared" si="331"/>
        <v>Ja</v>
      </c>
      <c r="U904" s="52" t="str">
        <f t="shared" si="331"/>
        <v>Nein</v>
      </c>
      <c r="V904" s="52" t="str">
        <f t="shared" si="331"/>
        <v>Nein</v>
      </c>
      <c r="W904" s="52" t="str">
        <f t="shared" si="331"/>
        <v>Nein</v>
      </c>
      <c r="X904" s="52" t="str">
        <f t="shared" si="331"/>
        <v>Ja</v>
      </c>
      <c r="Y904" s="52" t="str">
        <f t="shared" si="331"/>
        <v>Nein</v>
      </c>
      <c r="Z904" s="52" t="str">
        <f t="shared" si="331"/>
        <v>Nein</v>
      </c>
      <c r="AA904" s="52" t="str">
        <f t="shared" si="331"/>
        <v>Nein</v>
      </c>
      <c r="AB904" s="52" t="str">
        <f t="shared" si="331"/>
        <v>Nein</v>
      </c>
      <c r="AC904" s="52" t="str">
        <f t="shared" si="331"/>
        <v>Nein</v>
      </c>
      <c r="AD904" s="52" t="str">
        <f t="shared" si="331"/>
        <v>Nein</v>
      </c>
      <c r="AE904" s="52" t="str">
        <f t="shared" si="331"/>
        <v>Nein</v>
      </c>
      <c r="AF904" s="52" t="str">
        <f t="shared" si="331"/>
        <v>Nein</v>
      </c>
      <c r="AG904" s="61" t="str">
        <f>IF(Q904="Ja",VLOOKUP($Q$2,Plausis!A:E,5,0),IF(R904="Ja",VLOOKUP($R$2,Plausis!A:E,5,0),IF(T904="Ja",VLOOKUP($T$2,Plausis!A:E,5,0),IF(U904="Ja",VLOOKUP($U$2,Plausis!A:E,5,0),IF(AA904="Ja",VLOOKUP($AA$2,Plausis!A:E,5,0),IF(AC904="Ja",VLOOKUP($AC$2,Plausis!A:E,5,0),IF(AD904="Ja",VLOOKUP($AD$2,Plausis!A:E,5,0),"")))))))</f>
        <v>Dieser Betrieb ist nur im Komfort-RS ohne ergänzenden Spezial-Straf-RS versicherbar.</v>
      </c>
      <c r="AH904" s="52" t="str">
        <f>IF(Y904="Ja",VLOOKUP($Y$2,Plausis!A:E,5,0),"")</f>
        <v/>
      </c>
      <c r="AI904" s="52" t="str">
        <f t="shared" si="318"/>
        <v>Nein</v>
      </c>
      <c r="AJ904" s="52" t="str">
        <f>IF(S904="Ja",VLOOKUP($S$2,Plausis!A:E,5,0),IF(V904="Ja",VLOOKUP($V$2,Plausis!A:E,5,0),IF(X904="Ja",VLOOKUP($X$2,Plausis!A:E,5,0),"")))</f>
        <v>Dieser Betrieb kann nur ohne ergänzenden Spezial-Straf-RS versichert werden.</v>
      </c>
      <c r="AL904" s="52" t="s">
        <v>2</v>
      </c>
      <c r="AM904" s="114">
        <v>45531</v>
      </c>
      <c r="AN904" s="52" t="s">
        <v>4467</v>
      </c>
      <c r="AO904" s="52" t="str">
        <f>VLOOKUP(B904,'BAT Grundtabelle'!B:T,19,0)</f>
        <v>ja</v>
      </c>
      <c r="AP904" s="105" t="str">
        <f t="shared" si="319"/>
        <v>10812</v>
      </c>
      <c r="AQ904" s="52" t="str">
        <f t="shared" si="320"/>
        <v>Hersteller von Kunststoffschablonen</v>
      </c>
      <c r="AR904" s="52" t="b">
        <f t="shared" si="332"/>
        <v>0</v>
      </c>
      <c r="AS904" s="52" t="b">
        <f t="shared" si="332"/>
        <v>0</v>
      </c>
      <c r="AT904" s="52" t="b">
        <f t="shared" si="332"/>
        <v>0</v>
      </c>
      <c r="AU904" s="52">
        <f t="shared" si="321"/>
        <v>2</v>
      </c>
      <c r="AW904" s="52" t="b">
        <f t="shared" si="322"/>
        <v>0</v>
      </c>
      <c r="AX904" s="52" t="str">
        <f t="shared" si="323"/>
        <v>Unternehmen</v>
      </c>
      <c r="AY904" s="52" t="b">
        <f t="shared" si="324"/>
        <v>0</v>
      </c>
      <c r="AZ904" s="52" t="str">
        <f t="shared" si="325"/>
        <v>10812</v>
      </c>
      <c r="BA904" s="52" t="str">
        <f>VLOOKUP(A904,'BAT Grundtabelle'!A:U,21,0)</f>
        <v>ja</v>
      </c>
      <c r="BB904" s="52" t="str">
        <f t="shared" si="326"/>
        <v>nein</v>
      </c>
      <c r="BC904" s="52" t="str">
        <f t="shared" si="327"/>
        <v>10812</v>
      </c>
      <c r="BD904" s="52" t="str">
        <f t="shared" si="328"/>
        <v>Hersteller von Kunststoffschablonen</v>
      </c>
      <c r="BE904" s="52" t="str">
        <f t="shared" si="329"/>
        <v>Unternehmen</v>
      </c>
      <c r="BF904" s="52">
        <f t="shared" si="330"/>
        <v>2</v>
      </c>
    </row>
    <row r="905" spans="1:58" hidden="1" x14ac:dyDescent="0.35">
      <c r="A905" s="107" t="s">
        <v>3229</v>
      </c>
      <c r="B905" s="75" t="s">
        <v>1861</v>
      </c>
      <c r="C905" s="52" t="s">
        <v>3</v>
      </c>
      <c r="D905" s="52" t="s">
        <v>3</v>
      </c>
      <c r="E905" s="52" t="s">
        <v>2</v>
      </c>
      <c r="F905" s="52" t="s">
        <v>2</v>
      </c>
      <c r="G905" s="52" t="s">
        <v>2</v>
      </c>
      <c r="H905" s="52" t="s">
        <v>2</v>
      </c>
      <c r="I905" s="52" t="s">
        <v>3</v>
      </c>
      <c r="J905" s="52">
        <v>2</v>
      </c>
      <c r="K905" s="52" t="s">
        <v>2</v>
      </c>
      <c r="L905" s="52" t="s">
        <v>2</v>
      </c>
      <c r="M905" s="52" t="s">
        <v>2</v>
      </c>
      <c r="N905" s="52" t="s">
        <v>3</v>
      </c>
      <c r="P905" s="52" t="s">
        <v>4</v>
      </c>
      <c r="Q905" s="52" t="str">
        <f t="shared" si="331"/>
        <v>Nein</v>
      </c>
      <c r="R905" s="52" t="str">
        <f t="shared" si="331"/>
        <v>Nein</v>
      </c>
      <c r="S905" s="52" t="str">
        <f t="shared" si="331"/>
        <v>Nein</v>
      </c>
      <c r="T905" s="52" t="str">
        <f t="shared" si="331"/>
        <v>Nein</v>
      </c>
      <c r="U905" s="52" t="str">
        <f t="shared" si="331"/>
        <v>Nein</v>
      </c>
      <c r="V905" s="52" t="str">
        <f t="shared" si="331"/>
        <v>Nein</v>
      </c>
      <c r="W905" s="52" t="str">
        <f t="shared" si="331"/>
        <v>Nein</v>
      </c>
      <c r="X905" s="52" t="str">
        <f t="shared" si="331"/>
        <v>Nein</v>
      </c>
      <c r="Y905" s="52" t="str">
        <f t="shared" si="331"/>
        <v>Nein</v>
      </c>
      <c r="Z905" s="52" t="str">
        <f t="shared" si="331"/>
        <v>Nein</v>
      </c>
      <c r="AA905" s="52" t="str">
        <f t="shared" si="331"/>
        <v>Nein</v>
      </c>
      <c r="AB905" s="52" t="str">
        <f t="shared" si="331"/>
        <v>Nein</v>
      </c>
      <c r="AC905" s="52" t="str">
        <f t="shared" si="331"/>
        <v>Nein</v>
      </c>
      <c r="AD905" s="52" t="str">
        <f t="shared" si="331"/>
        <v>Nein</v>
      </c>
      <c r="AE905" s="52" t="str">
        <f t="shared" si="331"/>
        <v>Nein</v>
      </c>
      <c r="AF905" s="52" t="str">
        <f t="shared" si="331"/>
        <v>Nein</v>
      </c>
      <c r="AG905" s="61" t="str">
        <f>IF(Q905="Ja",VLOOKUP($Q$2,Plausis!A:E,5,0),IF(R905="Ja",VLOOKUP($R$2,Plausis!A:E,5,0),IF(T905="Ja",VLOOKUP($T$2,Plausis!A:E,5,0),IF(U905="Ja",VLOOKUP($U$2,Plausis!A:E,5,0),IF(AA905="Ja",VLOOKUP($AA$2,Plausis!A:E,5,0),IF(AC905="Ja",VLOOKUP($AC$2,Plausis!A:E,5,0),IF(AD905="Ja",VLOOKUP($AD$2,Plausis!A:E,5,0),"")))))))</f>
        <v/>
      </c>
      <c r="AH905" s="52" t="str">
        <f>IF(Y905="Ja",VLOOKUP($Y$2,Plausis!A:E,5,0),"")</f>
        <v/>
      </c>
      <c r="AI905" s="52" t="str">
        <f t="shared" si="318"/>
        <v>Ja</v>
      </c>
      <c r="AJ905" s="52" t="str">
        <f>IF(S905="Ja",VLOOKUP($S$2,Plausis!A:E,5,0),IF(V905="Ja",VLOOKUP($V$2,Plausis!A:E,5,0),IF(X905="Ja",VLOOKUP($X$2,Plausis!A:E,5,0),"")))</f>
        <v/>
      </c>
      <c r="AL905" s="52" t="s">
        <v>2</v>
      </c>
      <c r="AM905" s="114">
        <v>45531</v>
      </c>
      <c r="AN905" s="52" t="s">
        <v>4467</v>
      </c>
      <c r="AO905" s="52" t="str">
        <f>VLOOKUP(B905,'BAT Grundtabelle'!B:T,19,0)</f>
        <v>ja</v>
      </c>
      <c r="AP905" s="105" t="str">
        <f t="shared" si="319"/>
        <v>10813</v>
      </c>
      <c r="AQ905" s="52" t="str">
        <f t="shared" si="320"/>
        <v>Hersteller von Lagerbehältern aus Holz</v>
      </c>
      <c r="AR905" s="52" t="b">
        <f t="shared" si="332"/>
        <v>0</v>
      </c>
      <c r="AS905" s="52" t="b">
        <f t="shared" si="332"/>
        <v>0</v>
      </c>
      <c r="AT905" s="52" t="b">
        <f t="shared" si="332"/>
        <v>0</v>
      </c>
      <c r="AU905" s="52">
        <f t="shared" si="321"/>
        <v>2</v>
      </c>
      <c r="AW905" s="52" t="b">
        <f t="shared" si="322"/>
        <v>0</v>
      </c>
      <c r="AX905" s="52" t="str">
        <f t="shared" si="323"/>
        <v>Unternehmen</v>
      </c>
      <c r="AY905" s="52" t="b">
        <f t="shared" si="324"/>
        <v>0</v>
      </c>
      <c r="AZ905" s="52" t="str">
        <f t="shared" si="325"/>
        <v>10813</v>
      </c>
      <c r="BA905" s="52" t="str">
        <f>VLOOKUP(A905,'BAT Grundtabelle'!A:U,21,0)</f>
        <v>ja</v>
      </c>
      <c r="BB905" s="52" t="str">
        <f t="shared" si="326"/>
        <v>nein</v>
      </c>
      <c r="BC905" s="52" t="str">
        <f t="shared" si="327"/>
        <v>10813</v>
      </c>
      <c r="BD905" s="52" t="str">
        <f t="shared" si="328"/>
        <v>Hersteller von Lagerbehältern aus Holz</v>
      </c>
      <c r="BE905" s="52" t="str">
        <f t="shared" si="329"/>
        <v>Unternehmen</v>
      </c>
      <c r="BF905" s="52">
        <f t="shared" si="330"/>
        <v>2</v>
      </c>
    </row>
    <row r="906" spans="1:58" hidden="1" x14ac:dyDescent="0.35">
      <c r="A906" s="107" t="s">
        <v>3230</v>
      </c>
      <c r="B906" s="75" t="s">
        <v>1862</v>
      </c>
      <c r="C906" s="52" t="s">
        <v>3</v>
      </c>
      <c r="D906" s="52" t="s">
        <v>3</v>
      </c>
      <c r="E906" s="52" t="s">
        <v>2</v>
      </c>
      <c r="F906" s="52" t="s">
        <v>2</v>
      </c>
      <c r="G906" s="52" t="s">
        <v>2</v>
      </c>
      <c r="H906" s="52" t="s">
        <v>2</v>
      </c>
      <c r="I906" s="52" t="s">
        <v>3</v>
      </c>
      <c r="J906" s="52">
        <v>2</v>
      </c>
      <c r="K906" s="52" t="s">
        <v>2</v>
      </c>
      <c r="L906" s="52" t="s">
        <v>2</v>
      </c>
      <c r="M906" s="52" t="s">
        <v>2</v>
      </c>
      <c r="N906" s="52" t="s">
        <v>3</v>
      </c>
      <c r="P906" s="52" t="s">
        <v>57</v>
      </c>
      <c r="Q906" s="52" t="str">
        <f t="shared" si="331"/>
        <v>Nein</v>
      </c>
      <c r="R906" s="52" t="str">
        <f t="shared" si="331"/>
        <v>Nein</v>
      </c>
      <c r="S906" s="52" t="str">
        <f t="shared" si="331"/>
        <v>Nein</v>
      </c>
      <c r="T906" s="52" t="str">
        <f t="shared" si="331"/>
        <v>Ja</v>
      </c>
      <c r="U906" s="52" t="str">
        <f t="shared" si="331"/>
        <v>Nein</v>
      </c>
      <c r="V906" s="52" t="str">
        <f t="shared" si="331"/>
        <v>Nein</v>
      </c>
      <c r="W906" s="52" t="str">
        <f t="shared" si="331"/>
        <v>Nein</v>
      </c>
      <c r="X906" s="52" t="str">
        <f t="shared" si="331"/>
        <v>Ja</v>
      </c>
      <c r="Y906" s="52" t="str">
        <f t="shared" si="331"/>
        <v>Nein</v>
      </c>
      <c r="Z906" s="52" t="str">
        <f t="shared" si="331"/>
        <v>Nein</v>
      </c>
      <c r="AA906" s="52" t="str">
        <f t="shared" si="331"/>
        <v>Nein</v>
      </c>
      <c r="AB906" s="52" t="str">
        <f t="shared" si="331"/>
        <v>Nein</v>
      </c>
      <c r="AC906" s="52" t="str">
        <f t="shared" si="331"/>
        <v>Nein</v>
      </c>
      <c r="AD906" s="52" t="str">
        <f t="shared" si="331"/>
        <v>Nein</v>
      </c>
      <c r="AE906" s="52" t="str">
        <f t="shared" si="331"/>
        <v>Nein</v>
      </c>
      <c r="AF906" s="52" t="str">
        <f t="shared" si="331"/>
        <v>Nein</v>
      </c>
      <c r="AG906" s="61" t="str">
        <f>IF(Q906="Ja",VLOOKUP($Q$2,Plausis!A:E,5,0),IF(R906="Ja",VLOOKUP($R$2,Plausis!A:E,5,0),IF(T906="Ja",VLOOKUP($T$2,Plausis!A:E,5,0),IF(U906="Ja",VLOOKUP($U$2,Plausis!A:E,5,0),IF(AA906="Ja",VLOOKUP($AA$2,Plausis!A:E,5,0),IF(AC906="Ja",VLOOKUP($AC$2,Plausis!A:E,5,0),IF(AD906="Ja",VLOOKUP($AD$2,Plausis!A:E,5,0),"")))))))</f>
        <v>Dieser Betrieb ist nur im Komfort-RS ohne ergänzenden Spezial-Straf-RS versicherbar.</v>
      </c>
      <c r="AH906" s="52" t="str">
        <f>IF(Y906="Ja",VLOOKUP($Y$2,Plausis!A:E,5,0),"")</f>
        <v/>
      </c>
      <c r="AI906" s="52" t="str">
        <f t="shared" si="318"/>
        <v>Nein</v>
      </c>
      <c r="AJ906" s="52" t="str">
        <f>IF(S906="Ja",VLOOKUP($S$2,Plausis!A:E,5,0),IF(V906="Ja",VLOOKUP($V$2,Plausis!A:E,5,0),IF(X906="Ja",VLOOKUP($X$2,Plausis!A:E,5,0),"")))</f>
        <v>Dieser Betrieb kann nur ohne ergänzenden Spezial-Straf-RS versichert werden.</v>
      </c>
      <c r="AL906" s="52" t="s">
        <v>2</v>
      </c>
      <c r="AM906" s="114">
        <v>45531</v>
      </c>
      <c r="AN906" s="52" t="s">
        <v>4467</v>
      </c>
      <c r="AO906" s="52" t="str">
        <f>VLOOKUP(B906,'BAT Grundtabelle'!B:T,19,0)</f>
        <v>ja</v>
      </c>
      <c r="AP906" s="105" t="str">
        <f t="shared" si="319"/>
        <v>10814</v>
      </c>
      <c r="AQ906" s="52" t="str">
        <f t="shared" si="320"/>
        <v>Hersteller von Lagerbehältern aus Kunststoff</v>
      </c>
      <c r="AR906" s="52" t="b">
        <f t="shared" si="332"/>
        <v>0</v>
      </c>
      <c r="AS906" s="52" t="b">
        <f t="shared" si="332"/>
        <v>0</v>
      </c>
      <c r="AT906" s="52" t="b">
        <f t="shared" si="332"/>
        <v>0</v>
      </c>
      <c r="AU906" s="52">
        <f t="shared" si="321"/>
        <v>2</v>
      </c>
      <c r="AW906" s="52" t="b">
        <f t="shared" si="322"/>
        <v>0</v>
      </c>
      <c r="AX906" s="52" t="str">
        <f t="shared" si="323"/>
        <v>Unternehmen</v>
      </c>
      <c r="AY906" s="52" t="b">
        <f t="shared" si="324"/>
        <v>0</v>
      </c>
      <c r="AZ906" s="52" t="str">
        <f t="shared" si="325"/>
        <v>10814</v>
      </c>
      <c r="BA906" s="52" t="str">
        <f>VLOOKUP(A906,'BAT Grundtabelle'!A:U,21,0)</f>
        <v>ja</v>
      </c>
      <c r="BB906" s="52" t="str">
        <f t="shared" si="326"/>
        <v>nein</v>
      </c>
      <c r="BC906" s="52" t="str">
        <f t="shared" si="327"/>
        <v>10814</v>
      </c>
      <c r="BD906" s="52" t="str">
        <f t="shared" si="328"/>
        <v>Hersteller von Lagerbehältern aus Kunststoff</v>
      </c>
      <c r="BE906" s="52" t="str">
        <f t="shared" si="329"/>
        <v>Unternehmen</v>
      </c>
      <c r="BF906" s="52">
        <f t="shared" si="330"/>
        <v>2</v>
      </c>
    </row>
    <row r="907" spans="1:58" hidden="1" x14ac:dyDescent="0.35">
      <c r="A907" s="107" t="s">
        <v>3231</v>
      </c>
      <c r="B907" s="75" t="s">
        <v>1863</v>
      </c>
      <c r="C907" s="52" t="s">
        <v>3</v>
      </c>
      <c r="D907" s="52" t="s">
        <v>3</v>
      </c>
      <c r="E907" s="52" t="s">
        <v>2</v>
      </c>
      <c r="F907" s="52" t="s">
        <v>2</v>
      </c>
      <c r="G907" s="52" t="s">
        <v>2</v>
      </c>
      <c r="H907" s="52" t="s">
        <v>2</v>
      </c>
      <c r="I907" s="52" t="s">
        <v>3</v>
      </c>
      <c r="J907" s="52">
        <v>2</v>
      </c>
      <c r="K907" s="52" t="s">
        <v>2</v>
      </c>
      <c r="L907" s="52" t="s">
        <v>2</v>
      </c>
      <c r="M907" s="52" t="s">
        <v>2</v>
      </c>
      <c r="N907" s="52" t="s">
        <v>3</v>
      </c>
      <c r="P907" s="52" t="s">
        <v>4</v>
      </c>
      <c r="Q907" s="52" t="str">
        <f t="shared" si="331"/>
        <v>Nein</v>
      </c>
      <c r="R907" s="52" t="str">
        <f t="shared" si="331"/>
        <v>Nein</v>
      </c>
      <c r="S907" s="52" t="str">
        <f t="shared" si="331"/>
        <v>Nein</v>
      </c>
      <c r="T907" s="52" t="str">
        <f t="shared" si="331"/>
        <v>Nein</v>
      </c>
      <c r="U907" s="52" t="str">
        <f t="shared" si="331"/>
        <v>Nein</v>
      </c>
      <c r="V907" s="52" t="str">
        <f t="shared" si="331"/>
        <v>Nein</v>
      </c>
      <c r="W907" s="52" t="str">
        <f t="shared" si="331"/>
        <v>Nein</v>
      </c>
      <c r="X907" s="52" t="str">
        <f t="shared" si="331"/>
        <v>Nein</v>
      </c>
      <c r="Y907" s="52" t="str">
        <f t="shared" si="331"/>
        <v>Nein</v>
      </c>
      <c r="Z907" s="52" t="str">
        <f t="shared" si="331"/>
        <v>Nein</v>
      </c>
      <c r="AA907" s="52" t="str">
        <f t="shared" si="331"/>
        <v>Nein</v>
      </c>
      <c r="AB907" s="52" t="str">
        <f t="shared" si="331"/>
        <v>Nein</v>
      </c>
      <c r="AC907" s="52" t="str">
        <f t="shared" si="331"/>
        <v>Nein</v>
      </c>
      <c r="AD907" s="52" t="str">
        <f t="shared" si="331"/>
        <v>Nein</v>
      </c>
      <c r="AE907" s="52" t="str">
        <f t="shared" si="331"/>
        <v>Nein</v>
      </c>
      <c r="AF907" s="52" t="str">
        <f t="shared" si="331"/>
        <v>Nein</v>
      </c>
      <c r="AG907" s="61" t="str">
        <f>IF(Q907="Ja",VLOOKUP($Q$2,Plausis!A:E,5,0),IF(R907="Ja",VLOOKUP($R$2,Plausis!A:E,5,0),IF(T907="Ja",VLOOKUP($T$2,Plausis!A:E,5,0),IF(U907="Ja",VLOOKUP($U$2,Plausis!A:E,5,0),IF(AA907="Ja",VLOOKUP($AA$2,Plausis!A:E,5,0),IF(AC907="Ja",VLOOKUP($AC$2,Plausis!A:E,5,0),IF(AD907="Ja",VLOOKUP($AD$2,Plausis!A:E,5,0),"")))))))</f>
        <v/>
      </c>
      <c r="AH907" s="52" t="str">
        <f>IF(Y907="Ja",VLOOKUP($Y$2,Plausis!A:E,5,0),"")</f>
        <v/>
      </c>
      <c r="AI907" s="52" t="str">
        <f t="shared" si="318"/>
        <v>Ja</v>
      </c>
      <c r="AJ907" s="52" t="str">
        <f>IF(S907="Ja",VLOOKUP($S$2,Plausis!A:E,5,0),IF(V907="Ja",VLOOKUP($V$2,Plausis!A:E,5,0),IF(X907="Ja",VLOOKUP($X$2,Plausis!A:E,5,0),"")))</f>
        <v/>
      </c>
      <c r="AL907" s="52" t="s">
        <v>2</v>
      </c>
      <c r="AM907" s="114">
        <v>45531</v>
      </c>
      <c r="AN907" s="52" t="s">
        <v>4467</v>
      </c>
      <c r="AO907" s="52" t="str">
        <f>VLOOKUP(B907,'BAT Grundtabelle'!B:T,19,0)</f>
        <v>ja</v>
      </c>
      <c r="AP907" s="105" t="str">
        <f t="shared" si="319"/>
        <v>10815</v>
      </c>
      <c r="AQ907" s="52" t="str">
        <f t="shared" si="320"/>
        <v>Hersteller von Lagerbehältern aus Metall</v>
      </c>
      <c r="AR907" s="52" t="b">
        <f t="shared" si="332"/>
        <v>0</v>
      </c>
      <c r="AS907" s="52" t="b">
        <f t="shared" si="332"/>
        <v>0</v>
      </c>
      <c r="AT907" s="52" t="b">
        <f t="shared" si="332"/>
        <v>0</v>
      </c>
      <c r="AU907" s="52">
        <f t="shared" si="321"/>
        <v>2</v>
      </c>
      <c r="AW907" s="52" t="b">
        <f t="shared" si="322"/>
        <v>0</v>
      </c>
      <c r="AX907" s="52" t="str">
        <f t="shared" si="323"/>
        <v>Unternehmen</v>
      </c>
      <c r="AY907" s="52" t="b">
        <f t="shared" si="324"/>
        <v>0</v>
      </c>
      <c r="AZ907" s="52" t="str">
        <f t="shared" si="325"/>
        <v>10815</v>
      </c>
      <c r="BA907" s="52" t="str">
        <f>VLOOKUP(A907,'BAT Grundtabelle'!A:U,21,0)</f>
        <v>ja</v>
      </c>
      <c r="BB907" s="52" t="str">
        <f t="shared" si="326"/>
        <v>nein</v>
      </c>
      <c r="BC907" s="52" t="str">
        <f t="shared" si="327"/>
        <v>10815</v>
      </c>
      <c r="BD907" s="52" t="str">
        <f t="shared" si="328"/>
        <v>Hersteller von Lagerbehältern aus Metall</v>
      </c>
      <c r="BE907" s="52" t="str">
        <f t="shared" si="329"/>
        <v>Unternehmen</v>
      </c>
      <c r="BF907" s="52">
        <f t="shared" si="330"/>
        <v>2</v>
      </c>
    </row>
    <row r="908" spans="1:58" hidden="1" x14ac:dyDescent="0.35">
      <c r="A908" s="107" t="s">
        <v>3232</v>
      </c>
      <c r="B908" s="75" t="s">
        <v>1175</v>
      </c>
      <c r="C908" s="52" t="s">
        <v>3</v>
      </c>
      <c r="D908" s="52" t="s">
        <v>3</v>
      </c>
      <c r="E908" s="52" t="s">
        <v>2</v>
      </c>
      <c r="F908" s="52" t="s">
        <v>2</v>
      </c>
      <c r="G908" s="52" t="s">
        <v>2</v>
      </c>
      <c r="H908" s="52" t="s">
        <v>2</v>
      </c>
      <c r="I908" s="52" t="s">
        <v>3</v>
      </c>
      <c r="J908" s="52">
        <v>1</v>
      </c>
      <c r="K908" s="52" t="s">
        <v>2</v>
      </c>
      <c r="L908" s="52" t="s">
        <v>2</v>
      </c>
      <c r="M908" s="52" t="s">
        <v>2</v>
      </c>
      <c r="N908" s="52" t="s">
        <v>3</v>
      </c>
      <c r="P908" s="52" t="s">
        <v>4</v>
      </c>
      <c r="Q908" s="52" t="str">
        <f t="shared" si="331"/>
        <v>Nein</v>
      </c>
      <c r="R908" s="52" t="str">
        <f t="shared" si="331"/>
        <v>Nein</v>
      </c>
      <c r="S908" s="52" t="str">
        <f t="shared" si="331"/>
        <v>Nein</v>
      </c>
      <c r="T908" s="52" t="str">
        <f t="shared" si="331"/>
        <v>Nein</v>
      </c>
      <c r="U908" s="52" t="str">
        <f t="shared" si="331"/>
        <v>Nein</v>
      </c>
      <c r="V908" s="52" t="str">
        <f t="shared" si="331"/>
        <v>Nein</v>
      </c>
      <c r="W908" s="52" t="str">
        <f t="shared" si="331"/>
        <v>Nein</v>
      </c>
      <c r="X908" s="52" t="str">
        <f t="shared" si="331"/>
        <v>Nein</v>
      </c>
      <c r="Y908" s="52" t="str">
        <f t="shared" si="331"/>
        <v>Nein</v>
      </c>
      <c r="Z908" s="52" t="str">
        <f t="shared" si="331"/>
        <v>Nein</v>
      </c>
      <c r="AA908" s="52" t="str">
        <f t="shared" si="331"/>
        <v>Nein</v>
      </c>
      <c r="AB908" s="52" t="str">
        <f t="shared" si="331"/>
        <v>Nein</v>
      </c>
      <c r="AC908" s="52" t="str">
        <f t="shared" si="331"/>
        <v>Nein</v>
      </c>
      <c r="AD908" s="52" t="str">
        <f t="shared" si="331"/>
        <v>Nein</v>
      </c>
      <c r="AE908" s="52" t="str">
        <f t="shared" si="331"/>
        <v>Nein</v>
      </c>
      <c r="AF908" s="52" t="str">
        <f t="shared" si="331"/>
        <v>Nein</v>
      </c>
      <c r="AG908" s="61" t="str">
        <f>IF(Q908="Ja",VLOOKUP($Q$2,Plausis!A:E,5,0),IF(R908="Ja",VLOOKUP($R$2,Plausis!A:E,5,0),IF(T908="Ja",VLOOKUP($T$2,Plausis!A:E,5,0),IF(U908="Ja",VLOOKUP($U$2,Plausis!A:E,5,0),IF(AA908="Ja",VLOOKUP($AA$2,Plausis!A:E,5,0),IF(AC908="Ja",VLOOKUP($AC$2,Plausis!A:E,5,0),IF(AD908="Ja",VLOOKUP($AD$2,Plausis!A:E,5,0),"")))))))</f>
        <v/>
      </c>
      <c r="AH908" s="52" t="str">
        <f>IF(Y908="Ja",VLOOKUP($Y$2,Plausis!A:E,5,0),"")</f>
        <v/>
      </c>
      <c r="AI908" s="52" t="str">
        <f t="shared" si="318"/>
        <v>Ja</v>
      </c>
      <c r="AJ908" s="52" t="str">
        <f>IF(S908="Ja",VLOOKUP($S$2,Plausis!A:E,5,0),IF(V908="Ja",VLOOKUP($V$2,Plausis!A:E,5,0),IF(X908="Ja",VLOOKUP($X$2,Plausis!A:E,5,0),"")))</f>
        <v/>
      </c>
      <c r="AL908" s="52" t="s">
        <v>2</v>
      </c>
      <c r="AM908" s="114">
        <v>45531</v>
      </c>
      <c r="AN908" s="52" t="s">
        <v>4467</v>
      </c>
      <c r="AO908" s="52" t="str">
        <f>VLOOKUP(B908,'BAT Grundtabelle'!B:T,19,0)</f>
        <v>ja</v>
      </c>
      <c r="AP908" s="105" t="str">
        <f t="shared" si="319"/>
        <v>10816</v>
      </c>
      <c r="AQ908" s="52" t="str">
        <f t="shared" si="320"/>
        <v>Hersteller von Lampengestellen und -schirmen aus Holz</v>
      </c>
      <c r="AR908" s="52" t="b">
        <f t="shared" si="332"/>
        <v>0</v>
      </c>
      <c r="AS908" s="52" t="b">
        <f t="shared" si="332"/>
        <v>0</v>
      </c>
      <c r="AT908" s="52" t="b">
        <f t="shared" si="332"/>
        <v>0</v>
      </c>
      <c r="AU908" s="52">
        <f t="shared" si="321"/>
        <v>1</v>
      </c>
      <c r="AW908" s="52" t="b">
        <f t="shared" si="322"/>
        <v>0</v>
      </c>
      <c r="AX908" s="52" t="str">
        <f t="shared" si="323"/>
        <v>Unternehmen</v>
      </c>
      <c r="AY908" s="52" t="b">
        <f t="shared" si="324"/>
        <v>0</v>
      </c>
      <c r="AZ908" s="52" t="str">
        <f t="shared" si="325"/>
        <v>10816</v>
      </c>
      <c r="BA908" s="52" t="str">
        <f>VLOOKUP(A908,'BAT Grundtabelle'!A:U,21,0)</f>
        <v>ja</v>
      </c>
      <c r="BB908" s="52" t="str">
        <f t="shared" si="326"/>
        <v>nein</v>
      </c>
      <c r="BC908" s="52" t="str">
        <f t="shared" si="327"/>
        <v>10816</v>
      </c>
      <c r="BD908" s="52" t="str">
        <f t="shared" si="328"/>
        <v>Hersteller von Lampengestellen und -schirmen aus Holz</v>
      </c>
      <c r="BE908" s="52" t="str">
        <f t="shared" si="329"/>
        <v>Unternehmen</v>
      </c>
      <c r="BF908" s="52">
        <f t="shared" si="330"/>
        <v>1</v>
      </c>
    </row>
    <row r="909" spans="1:58" hidden="1" x14ac:dyDescent="0.35">
      <c r="A909" s="107" t="s">
        <v>3233</v>
      </c>
      <c r="B909" s="75" t="s">
        <v>1176</v>
      </c>
      <c r="C909" s="52" t="s">
        <v>3</v>
      </c>
      <c r="D909" s="52" t="s">
        <v>3</v>
      </c>
      <c r="E909" s="52" t="s">
        <v>2</v>
      </c>
      <c r="F909" s="52" t="s">
        <v>2</v>
      </c>
      <c r="G909" s="52" t="s">
        <v>2</v>
      </c>
      <c r="H909" s="52" t="s">
        <v>2</v>
      </c>
      <c r="I909" s="52" t="s">
        <v>3</v>
      </c>
      <c r="J909" s="52">
        <v>1</v>
      </c>
      <c r="K909" s="52" t="s">
        <v>2</v>
      </c>
      <c r="L909" s="52" t="s">
        <v>2</v>
      </c>
      <c r="M909" s="52" t="s">
        <v>2</v>
      </c>
      <c r="N909" s="52" t="s">
        <v>3</v>
      </c>
      <c r="P909" s="52" t="s">
        <v>4</v>
      </c>
      <c r="Q909" s="52" t="str">
        <f t="shared" si="331"/>
        <v>Nein</v>
      </c>
      <c r="R909" s="52" t="str">
        <f t="shared" si="331"/>
        <v>Nein</v>
      </c>
      <c r="S909" s="52" t="str">
        <f t="shared" si="331"/>
        <v>Nein</v>
      </c>
      <c r="T909" s="52" t="str">
        <f t="shared" si="331"/>
        <v>Nein</v>
      </c>
      <c r="U909" s="52" t="str">
        <f t="shared" si="331"/>
        <v>Nein</v>
      </c>
      <c r="V909" s="52" t="str">
        <f t="shared" si="331"/>
        <v>Nein</v>
      </c>
      <c r="W909" s="52" t="str">
        <f t="shared" si="331"/>
        <v>Nein</v>
      </c>
      <c r="X909" s="52" t="str">
        <f t="shared" si="331"/>
        <v>Nein</v>
      </c>
      <c r="Y909" s="52" t="str">
        <f t="shared" si="331"/>
        <v>Nein</v>
      </c>
      <c r="Z909" s="52" t="str">
        <f t="shared" si="331"/>
        <v>Nein</v>
      </c>
      <c r="AA909" s="52" t="str">
        <f t="shared" si="331"/>
        <v>Nein</v>
      </c>
      <c r="AB909" s="52" t="str">
        <f t="shared" si="331"/>
        <v>Nein</v>
      </c>
      <c r="AC909" s="52" t="str">
        <f t="shared" si="331"/>
        <v>Nein</v>
      </c>
      <c r="AD909" s="52" t="str">
        <f t="shared" si="331"/>
        <v>Nein</v>
      </c>
      <c r="AE909" s="52" t="str">
        <f t="shared" si="331"/>
        <v>Nein</v>
      </c>
      <c r="AF909" s="52" t="str">
        <f t="shared" si="331"/>
        <v>Nein</v>
      </c>
      <c r="AG909" s="61" t="str">
        <f>IF(Q909="Ja",VLOOKUP($Q$2,Plausis!A:E,5,0),IF(R909="Ja",VLOOKUP($R$2,Plausis!A:E,5,0),IF(T909="Ja",VLOOKUP($T$2,Plausis!A:E,5,0),IF(U909="Ja",VLOOKUP($U$2,Plausis!A:E,5,0),IF(AA909="Ja",VLOOKUP($AA$2,Plausis!A:E,5,0),IF(AC909="Ja",VLOOKUP($AC$2,Plausis!A:E,5,0),IF(AD909="Ja",VLOOKUP($AD$2,Plausis!A:E,5,0),"")))))))</f>
        <v/>
      </c>
      <c r="AH909" s="52" t="str">
        <f>IF(Y909="Ja",VLOOKUP($Y$2,Plausis!A:E,5,0),"")</f>
        <v/>
      </c>
      <c r="AI909" s="52" t="str">
        <f t="shared" si="318"/>
        <v>Ja</v>
      </c>
      <c r="AJ909" s="52" t="str">
        <f>IF(S909="Ja",VLOOKUP($S$2,Plausis!A:E,5,0),IF(V909="Ja",VLOOKUP($V$2,Plausis!A:E,5,0),IF(X909="Ja",VLOOKUP($X$2,Plausis!A:E,5,0),"")))</f>
        <v/>
      </c>
      <c r="AL909" s="52" t="s">
        <v>2</v>
      </c>
      <c r="AM909" s="114">
        <v>45531</v>
      </c>
      <c r="AN909" s="52" t="s">
        <v>4467</v>
      </c>
      <c r="AO909" s="52" t="str">
        <f>VLOOKUP(B909,'BAT Grundtabelle'!B:T,19,0)</f>
        <v>ja</v>
      </c>
      <c r="AP909" s="105" t="str">
        <f t="shared" si="319"/>
        <v>10817</v>
      </c>
      <c r="AQ909" s="52" t="str">
        <f t="shared" si="320"/>
        <v>Hersteller von Lampengestellen und -schirmen aus Metall</v>
      </c>
      <c r="AR909" s="52" t="b">
        <f t="shared" si="332"/>
        <v>0</v>
      </c>
      <c r="AS909" s="52" t="b">
        <f t="shared" si="332"/>
        <v>0</v>
      </c>
      <c r="AT909" s="52" t="b">
        <f t="shared" si="332"/>
        <v>0</v>
      </c>
      <c r="AU909" s="52">
        <f t="shared" si="321"/>
        <v>1</v>
      </c>
      <c r="AW909" s="52" t="b">
        <f t="shared" si="322"/>
        <v>0</v>
      </c>
      <c r="AX909" s="52" t="str">
        <f t="shared" si="323"/>
        <v>Unternehmen</v>
      </c>
      <c r="AY909" s="52" t="b">
        <f t="shared" si="324"/>
        <v>0</v>
      </c>
      <c r="AZ909" s="52" t="str">
        <f t="shared" si="325"/>
        <v>10817</v>
      </c>
      <c r="BA909" s="52" t="str">
        <f>VLOOKUP(A909,'BAT Grundtabelle'!A:U,21,0)</f>
        <v>ja</v>
      </c>
      <c r="BB909" s="52" t="str">
        <f t="shared" si="326"/>
        <v>nein</v>
      </c>
      <c r="BC909" s="52" t="str">
        <f t="shared" si="327"/>
        <v>10817</v>
      </c>
      <c r="BD909" s="52" t="str">
        <f t="shared" si="328"/>
        <v>Hersteller von Lampengestellen und -schirmen aus Metall</v>
      </c>
      <c r="BE909" s="52" t="str">
        <f t="shared" si="329"/>
        <v>Unternehmen</v>
      </c>
      <c r="BF909" s="52">
        <f t="shared" si="330"/>
        <v>1</v>
      </c>
    </row>
    <row r="910" spans="1:58" hidden="1" x14ac:dyDescent="0.35">
      <c r="A910" s="107" t="s">
        <v>3234</v>
      </c>
      <c r="B910" s="75" t="s">
        <v>734</v>
      </c>
      <c r="C910" s="52" t="s">
        <v>3</v>
      </c>
      <c r="D910" s="52" t="s">
        <v>3</v>
      </c>
      <c r="E910" s="52" t="s">
        <v>2</v>
      </c>
      <c r="F910" s="52" t="s">
        <v>2</v>
      </c>
      <c r="G910" s="52" t="s">
        <v>2</v>
      </c>
      <c r="H910" s="52" t="s">
        <v>2</v>
      </c>
      <c r="I910" s="52" t="s">
        <v>3</v>
      </c>
      <c r="J910" s="52">
        <v>1</v>
      </c>
      <c r="K910" s="52" t="s">
        <v>2</v>
      </c>
      <c r="L910" s="52" t="s">
        <v>2</v>
      </c>
      <c r="M910" s="52" t="s">
        <v>2</v>
      </c>
      <c r="N910" s="52" t="s">
        <v>3</v>
      </c>
      <c r="P910" s="52" t="s">
        <v>4</v>
      </c>
      <c r="Q910" s="52" t="str">
        <f t="shared" si="331"/>
        <v>Nein</v>
      </c>
      <c r="R910" s="52" t="str">
        <f t="shared" si="331"/>
        <v>Nein</v>
      </c>
      <c r="S910" s="52" t="str">
        <f t="shared" si="331"/>
        <v>Nein</v>
      </c>
      <c r="T910" s="52" t="str">
        <f t="shared" si="331"/>
        <v>Nein</v>
      </c>
      <c r="U910" s="52" t="str">
        <f t="shared" si="331"/>
        <v>Nein</v>
      </c>
      <c r="V910" s="52" t="str">
        <f t="shared" si="331"/>
        <v>Nein</v>
      </c>
      <c r="W910" s="52" t="str">
        <f t="shared" si="331"/>
        <v>Nein</v>
      </c>
      <c r="X910" s="52" t="str">
        <f t="shared" si="331"/>
        <v>Nein</v>
      </c>
      <c r="Y910" s="52" t="str">
        <f t="shared" si="331"/>
        <v>Nein</v>
      </c>
      <c r="Z910" s="52" t="str">
        <f t="shared" si="331"/>
        <v>Nein</v>
      </c>
      <c r="AA910" s="52" t="str">
        <f t="shared" si="331"/>
        <v>Nein</v>
      </c>
      <c r="AB910" s="52" t="str">
        <f t="shared" si="331"/>
        <v>Nein</v>
      </c>
      <c r="AC910" s="52" t="str">
        <f t="shared" si="331"/>
        <v>Nein</v>
      </c>
      <c r="AD910" s="52" t="str">
        <f t="shared" si="331"/>
        <v>Nein</v>
      </c>
      <c r="AE910" s="52" t="str">
        <f t="shared" si="331"/>
        <v>Nein</v>
      </c>
      <c r="AF910" s="52" t="str">
        <f t="shared" si="331"/>
        <v>Nein</v>
      </c>
      <c r="AG910" s="61" t="str">
        <f>IF(Q910="Ja",VLOOKUP($Q$2,Plausis!A:E,5,0),IF(R910="Ja",VLOOKUP($R$2,Plausis!A:E,5,0),IF(T910="Ja",VLOOKUP($T$2,Plausis!A:E,5,0),IF(U910="Ja",VLOOKUP($U$2,Plausis!A:E,5,0),IF(AA910="Ja",VLOOKUP($AA$2,Plausis!A:E,5,0),IF(AC910="Ja",VLOOKUP($AC$2,Plausis!A:E,5,0),IF(AD910="Ja",VLOOKUP($AD$2,Plausis!A:E,5,0),"")))))))</f>
        <v/>
      </c>
      <c r="AH910" s="52" t="str">
        <f>IF(Y910="Ja",VLOOKUP($Y$2,Plausis!A:E,5,0),"")</f>
        <v/>
      </c>
      <c r="AI910" s="52" t="str">
        <f t="shared" si="318"/>
        <v>Ja</v>
      </c>
      <c r="AJ910" s="52" t="str">
        <f>IF(S910="Ja",VLOOKUP($S$2,Plausis!A:E,5,0),IF(V910="Ja",VLOOKUP($V$2,Plausis!A:E,5,0),IF(X910="Ja",VLOOKUP($X$2,Plausis!A:E,5,0),"")))</f>
        <v/>
      </c>
      <c r="AL910" s="52" t="s">
        <v>2</v>
      </c>
      <c r="AM910" s="114">
        <v>45531</v>
      </c>
      <c r="AN910" s="52" t="s">
        <v>4467</v>
      </c>
      <c r="AO910" s="52" t="str">
        <f>VLOOKUP(B910,'BAT Grundtabelle'!B:T,19,0)</f>
        <v>ja</v>
      </c>
      <c r="AP910" s="105" t="str">
        <f t="shared" si="319"/>
        <v>10818</v>
      </c>
      <c r="AQ910" s="52" t="str">
        <f t="shared" si="320"/>
        <v>Hersteller von Lichtbahnen, -kuppeln, -platten</v>
      </c>
      <c r="AR910" s="52" t="b">
        <f t="shared" si="332"/>
        <v>0</v>
      </c>
      <c r="AS910" s="52" t="b">
        <f t="shared" si="332"/>
        <v>0</v>
      </c>
      <c r="AT910" s="52" t="b">
        <f t="shared" si="332"/>
        <v>0</v>
      </c>
      <c r="AU910" s="52">
        <f t="shared" si="321"/>
        <v>1</v>
      </c>
      <c r="AW910" s="52" t="b">
        <f t="shared" si="322"/>
        <v>0</v>
      </c>
      <c r="AX910" s="52" t="str">
        <f t="shared" si="323"/>
        <v>Unternehmen</v>
      </c>
      <c r="AY910" s="52" t="b">
        <f t="shared" si="324"/>
        <v>0</v>
      </c>
      <c r="AZ910" s="52" t="str">
        <f t="shared" si="325"/>
        <v>10818</v>
      </c>
      <c r="BA910" s="52" t="str">
        <f>VLOOKUP(A910,'BAT Grundtabelle'!A:U,21,0)</f>
        <v>ja</v>
      </c>
      <c r="BB910" s="52" t="str">
        <f t="shared" si="326"/>
        <v>nein</v>
      </c>
      <c r="BC910" s="52" t="str">
        <f t="shared" si="327"/>
        <v>10818</v>
      </c>
      <c r="BD910" s="52" t="str">
        <f t="shared" si="328"/>
        <v>Hersteller von Lichtbahnen, -kuppeln, -platten</v>
      </c>
      <c r="BE910" s="52" t="str">
        <f t="shared" si="329"/>
        <v>Unternehmen</v>
      </c>
      <c r="BF910" s="52">
        <f t="shared" si="330"/>
        <v>1</v>
      </c>
    </row>
    <row r="911" spans="1:58" hidden="1" x14ac:dyDescent="0.35">
      <c r="A911" s="107" t="s">
        <v>3235</v>
      </c>
      <c r="B911" s="75" t="s">
        <v>735</v>
      </c>
      <c r="C911" s="52" t="s">
        <v>3</v>
      </c>
      <c r="D911" s="52" t="s">
        <v>3</v>
      </c>
      <c r="E911" s="52" t="s">
        <v>2</v>
      </c>
      <c r="F911" s="52" t="s">
        <v>2</v>
      </c>
      <c r="G911" s="52" t="s">
        <v>2</v>
      </c>
      <c r="H911" s="52" t="s">
        <v>2</v>
      </c>
      <c r="I911" s="52" t="s">
        <v>3</v>
      </c>
      <c r="J911" s="52">
        <v>2</v>
      </c>
      <c r="K911" s="52" t="s">
        <v>2</v>
      </c>
      <c r="L911" s="52" t="s">
        <v>2</v>
      </c>
      <c r="M911" s="52" t="s">
        <v>2</v>
      </c>
      <c r="N911" s="52" t="s">
        <v>3</v>
      </c>
      <c r="P911" s="52" t="s">
        <v>4</v>
      </c>
      <c r="Q911" s="52" t="str">
        <f t="shared" si="331"/>
        <v>Nein</v>
      </c>
      <c r="R911" s="52" t="str">
        <f t="shared" si="331"/>
        <v>Nein</v>
      </c>
      <c r="S911" s="52" t="str">
        <f t="shared" si="331"/>
        <v>Nein</v>
      </c>
      <c r="T911" s="52" t="str">
        <f t="shared" si="331"/>
        <v>Nein</v>
      </c>
      <c r="U911" s="52" t="str">
        <f t="shared" si="331"/>
        <v>Nein</v>
      </c>
      <c r="V911" s="52" t="str">
        <f t="shared" si="331"/>
        <v>Nein</v>
      </c>
      <c r="W911" s="52" t="str">
        <f t="shared" si="331"/>
        <v>Nein</v>
      </c>
      <c r="X911" s="52" t="str">
        <f t="shared" si="331"/>
        <v>Nein</v>
      </c>
      <c r="Y911" s="52" t="str">
        <f t="shared" si="331"/>
        <v>Nein</v>
      </c>
      <c r="Z911" s="52" t="str">
        <f t="shared" si="331"/>
        <v>Nein</v>
      </c>
      <c r="AA911" s="52" t="str">
        <f t="shared" si="331"/>
        <v>Nein</v>
      </c>
      <c r="AB911" s="52" t="str">
        <f t="shared" si="331"/>
        <v>Nein</v>
      </c>
      <c r="AC911" s="52" t="str">
        <f t="shared" si="331"/>
        <v>Nein</v>
      </c>
      <c r="AD911" s="52" t="str">
        <f t="shared" si="331"/>
        <v>Nein</v>
      </c>
      <c r="AE911" s="52" t="str">
        <f t="shared" si="331"/>
        <v>Nein</v>
      </c>
      <c r="AF911" s="52" t="str">
        <f t="shared" si="331"/>
        <v>Nein</v>
      </c>
      <c r="AG911" s="61" t="str">
        <f>IF(Q911="Ja",VLOOKUP($Q$2,Plausis!A:E,5,0),IF(R911="Ja",VLOOKUP($R$2,Plausis!A:E,5,0),IF(T911="Ja",VLOOKUP($T$2,Plausis!A:E,5,0),IF(U911="Ja",VLOOKUP($U$2,Plausis!A:E,5,0),IF(AA911="Ja",VLOOKUP($AA$2,Plausis!A:E,5,0),IF(AC911="Ja",VLOOKUP($AC$2,Plausis!A:E,5,0),IF(AD911="Ja",VLOOKUP($AD$2,Plausis!A:E,5,0),"")))))))</f>
        <v/>
      </c>
      <c r="AH911" s="52" t="str">
        <f>IF(Y911="Ja",VLOOKUP($Y$2,Plausis!A:E,5,0),"")</f>
        <v/>
      </c>
      <c r="AI911" s="52" t="str">
        <f t="shared" si="318"/>
        <v>Ja</v>
      </c>
      <c r="AJ911" s="52" t="str">
        <f>IF(S911="Ja",VLOOKUP($S$2,Plausis!A:E,5,0),IF(V911="Ja",VLOOKUP($V$2,Plausis!A:E,5,0),IF(X911="Ja",VLOOKUP($X$2,Plausis!A:E,5,0),"")))</f>
        <v/>
      </c>
      <c r="AL911" s="52" t="s">
        <v>2</v>
      </c>
      <c r="AM911" s="114">
        <v>45531</v>
      </c>
      <c r="AN911" s="52" t="s">
        <v>4467</v>
      </c>
      <c r="AO911" s="52" t="str">
        <f>VLOOKUP(B911,'BAT Grundtabelle'!B:T,19,0)</f>
        <v>ja</v>
      </c>
      <c r="AP911" s="105" t="str">
        <f t="shared" si="319"/>
        <v>10819</v>
      </c>
      <c r="AQ911" s="52" t="str">
        <f t="shared" si="320"/>
        <v>Hersteller von Maschinen- und Anlagenteilen</v>
      </c>
      <c r="AR911" s="52" t="b">
        <f t="shared" si="332"/>
        <v>0</v>
      </c>
      <c r="AS911" s="52" t="b">
        <f t="shared" si="332"/>
        <v>0</v>
      </c>
      <c r="AT911" s="52" t="b">
        <f t="shared" si="332"/>
        <v>0</v>
      </c>
      <c r="AU911" s="52">
        <f t="shared" si="321"/>
        <v>2</v>
      </c>
      <c r="AW911" s="52" t="b">
        <f t="shared" si="322"/>
        <v>0</v>
      </c>
      <c r="AX911" s="52" t="str">
        <f t="shared" si="323"/>
        <v>Unternehmen</v>
      </c>
      <c r="AY911" s="52" t="b">
        <f t="shared" si="324"/>
        <v>0</v>
      </c>
      <c r="AZ911" s="52" t="str">
        <f t="shared" si="325"/>
        <v>10819</v>
      </c>
      <c r="BA911" s="52" t="str">
        <f>VLOOKUP(A911,'BAT Grundtabelle'!A:U,21,0)</f>
        <v>ja</v>
      </c>
      <c r="BB911" s="52" t="str">
        <f t="shared" si="326"/>
        <v>nein</v>
      </c>
      <c r="BC911" s="52" t="str">
        <f t="shared" si="327"/>
        <v>10819</v>
      </c>
      <c r="BD911" s="52" t="str">
        <f t="shared" si="328"/>
        <v>Hersteller von Maschinen- und Anlagenteilen</v>
      </c>
      <c r="BE911" s="52" t="str">
        <f t="shared" si="329"/>
        <v>Unternehmen</v>
      </c>
      <c r="BF911" s="52">
        <f t="shared" si="330"/>
        <v>2</v>
      </c>
    </row>
    <row r="912" spans="1:58" hidden="1" x14ac:dyDescent="0.35">
      <c r="A912" s="107" t="s">
        <v>3236</v>
      </c>
      <c r="B912" s="75" t="s">
        <v>834</v>
      </c>
      <c r="C912" s="52" t="s">
        <v>3</v>
      </c>
      <c r="D912" s="52" t="s">
        <v>3</v>
      </c>
      <c r="E912" s="52" t="s">
        <v>2</v>
      </c>
      <c r="F912" s="52" t="s">
        <v>2</v>
      </c>
      <c r="G912" s="52" t="s">
        <v>2</v>
      </c>
      <c r="H912" s="52" t="s">
        <v>2</v>
      </c>
      <c r="I912" s="52" t="s">
        <v>3</v>
      </c>
      <c r="J912" s="52">
        <v>2</v>
      </c>
      <c r="K912" s="52" t="s">
        <v>2</v>
      </c>
      <c r="L912" s="52" t="s">
        <v>2</v>
      </c>
      <c r="M912" s="52" t="s">
        <v>2</v>
      </c>
      <c r="N912" s="52" t="s">
        <v>3</v>
      </c>
      <c r="P912" s="52" t="s">
        <v>4</v>
      </c>
      <c r="Q912" s="52" t="str">
        <f t="shared" si="331"/>
        <v>Nein</v>
      </c>
      <c r="R912" s="52" t="str">
        <f t="shared" si="331"/>
        <v>Nein</v>
      </c>
      <c r="S912" s="52" t="str">
        <f t="shared" si="331"/>
        <v>Nein</v>
      </c>
      <c r="T912" s="52" t="str">
        <f t="shared" si="331"/>
        <v>Nein</v>
      </c>
      <c r="U912" s="52" t="str">
        <f t="shared" si="331"/>
        <v>Nein</v>
      </c>
      <c r="V912" s="52" t="str">
        <f t="shared" si="331"/>
        <v>Nein</v>
      </c>
      <c r="W912" s="52" t="str">
        <f t="shared" si="331"/>
        <v>Nein</v>
      </c>
      <c r="X912" s="52" t="str">
        <f t="shared" si="331"/>
        <v>Nein</v>
      </c>
      <c r="Y912" s="52" t="str">
        <f t="shared" si="331"/>
        <v>Nein</v>
      </c>
      <c r="Z912" s="52" t="str">
        <f t="shared" si="331"/>
        <v>Nein</v>
      </c>
      <c r="AA912" s="52" t="str">
        <f t="shared" si="331"/>
        <v>Nein</v>
      </c>
      <c r="AB912" s="52" t="str">
        <f t="shared" si="331"/>
        <v>Nein</v>
      </c>
      <c r="AC912" s="52" t="str">
        <f t="shared" si="331"/>
        <v>Nein</v>
      </c>
      <c r="AD912" s="52" t="str">
        <f t="shared" si="331"/>
        <v>Nein</v>
      </c>
      <c r="AE912" s="52" t="str">
        <f t="shared" si="331"/>
        <v>Nein</v>
      </c>
      <c r="AF912" s="52" t="str">
        <f t="shared" si="331"/>
        <v>Nein</v>
      </c>
      <c r="AG912" s="61" t="str">
        <f>IF(Q912="Ja",VLOOKUP($Q$2,Plausis!A:E,5,0),IF(R912="Ja",VLOOKUP($R$2,Plausis!A:E,5,0),IF(T912="Ja",VLOOKUP($T$2,Plausis!A:E,5,0),IF(U912="Ja",VLOOKUP($U$2,Plausis!A:E,5,0),IF(AA912="Ja",VLOOKUP($AA$2,Plausis!A:E,5,0),IF(AC912="Ja",VLOOKUP($AC$2,Plausis!A:E,5,0),IF(AD912="Ja",VLOOKUP($AD$2,Plausis!A:E,5,0),"")))))))</f>
        <v/>
      </c>
      <c r="AH912" s="52" t="str">
        <f>IF(Y912="Ja",VLOOKUP($Y$2,Plausis!A:E,5,0),"")</f>
        <v/>
      </c>
      <c r="AI912" s="52" t="str">
        <f t="shared" si="318"/>
        <v>Ja</v>
      </c>
      <c r="AJ912" s="52" t="str">
        <f>IF(S912="Ja",VLOOKUP($S$2,Plausis!A:E,5,0),IF(V912="Ja",VLOOKUP($V$2,Plausis!A:E,5,0),IF(X912="Ja",VLOOKUP($X$2,Plausis!A:E,5,0),"")))</f>
        <v/>
      </c>
      <c r="AL912" s="52" t="s">
        <v>2</v>
      </c>
      <c r="AM912" s="114">
        <v>45531</v>
      </c>
      <c r="AN912" s="52" t="s">
        <v>4467</v>
      </c>
      <c r="AO912" s="52" t="str">
        <f>VLOOKUP(B912,'BAT Grundtabelle'!B:T,19,0)</f>
        <v>ja</v>
      </c>
      <c r="AP912" s="105" t="str">
        <f t="shared" si="319"/>
        <v>10820</v>
      </c>
      <c r="AQ912" s="52" t="str">
        <f t="shared" si="320"/>
        <v>Hersteller von medizinischen Anlagen/Geräten</v>
      </c>
      <c r="AR912" s="52" t="b">
        <f t="shared" si="332"/>
        <v>0</v>
      </c>
      <c r="AS912" s="52" t="b">
        <f t="shared" si="332"/>
        <v>0</v>
      </c>
      <c r="AT912" s="52" t="b">
        <f t="shared" si="332"/>
        <v>0</v>
      </c>
      <c r="AU912" s="52">
        <f t="shared" si="321"/>
        <v>2</v>
      </c>
      <c r="AW912" s="52" t="b">
        <f t="shared" si="322"/>
        <v>0</v>
      </c>
      <c r="AX912" s="52" t="str">
        <f t="shared" si="323"/>
        <v>Unternehmen</v>
      </c>
      <c r="AY912" s="52" t="b">
        <f t="shared" si="324"/>
        <v>0</v>
      </c>
      <c r="AZ912" s="52" t="str">
        <f t="shared" si="325"/>
        <v>10820</v>
      </c>
      <c r="BA912" s="52" t="str">
        <f>VLOOKUP(A912,'BAT Grundtabelle'!A:U,21,0)</f>
        <v>ja</v>
      </c>
      <c r="BB912" s="52" t="str">
        <f t="shared" si="326"/>
        <v>nein</v>
      </c>
      <c r="BC912" s="52" t="str">
        <f t="shared" si="327"/>
        <v>10820</v>
      </c>
      <c r="BD912" s="52" t="str">
        <f t="shared" si="328"/>
        <v>Hersteller von medizinischen Anlagen/Geräten</v>
      </c>
      <c r="BE912" s="52" t="str">
        <f t="shared" si="329"/>
        <v>Unternehmen</v>
      </c>
      <c r="BF912" s="52">
        <f t="shared" si="330"/>
        <v>2</v>
      </c>
    </row>
    <row r="913" spans="1:58" hidden="1" x14ac:dyDescent="0.35">
      <c r="A913" s="107" t="s">
        <v>3237</v>
      </c>
      <c r="B913" s="75" t="s">
        <v>835</v>
      </c>
      <c r="C913" s="52" t="s">
        <v>3</v>
      </c>
      <c r="D913" s="52" t="s">
        <v>3</v>
      </c>
      <c r="E913" s="52" t="s">
        <v>2</v>
      </c>
      <c r="F913" s="52" t="s">
        <v>2</v>
      </c>
      <c r="G913" s="52" t="s">
        <v>2</v>
      </c>
      <c r="H913" s="52" t="s">
        <v>2</v>
      </c>
      <c r="I913" s="52" t="s">
        <v>3</v>
      </c>
      <c r="J913" s="52">
        <v>2</v>
      </c>
      <c r="K913" s="52" t="s">
        <v>2</v>
      </c>
      <c r="L913" s="52" t="s">
        <v>2</v>
      </c>
      <c r="M913" s="52" t="s">
        <v>2</v>
      </c>
      <c r="N913" s="52" t="s">
        <v>3</v>
      </c>
      <c r="P913" s="52" t="s">
        <v>4</v>
      </c>
      <c r="Q913" s="52" t="str">
        <f t="shared" ref="Q913:AF922" si="333">IF(ISERROR(FIND(Q$2,$P913,1)),"Nein","Ja")</f>
        <v>Nein</v>
      </c>
      <c r="R913" s="52" t="str">
        <f t="shared" si="333"/>
        <v>Nein</v>
      </c>
      <c r="S913" s="52" t="str">
        <f t="shared" si="333"/>
        <v>Nein</v>
      </c>
      <c r="T913" s="52" t="str">
        <f t="shared" si="333"/>
        <v>Nein</v>
      </c>
      <c r="U913" s="52" t="str">
        <f t="shared" si="333"/>
        <v>Nein</v>
      </c>
      <c r="V913" s="52" t="str">
        <f t="shared" si="333"/>
        <v>Nein</v>
      </c>
      <c r="W913" s="52" t="str">
        <f t="shared" si="333"/>
        <v>Nein</v>
      </c>
      <c r="X913" s="52" t="str">
        <f t="shared" si="333"/>
        <v>Nein</v>
      </c>
      <c r="Y913" s="52" t="str">
        <f t="shared" si="333"/>
        <v>Nein</v>
      </c>
      <c r="Z913" s="52" t="str">
        <f t="shared" si="333"/>
        <v>Nein</v>
      </c>
      <c r="AA913" s="52" t="str">
        <f t="shared" si="333"/>
        <v>Nein</v>
      </c>
      <c r="AB913" s="52" t="str">
        <f t="shared" si="333"/>
        <v>Nein</v>
      </c>
      <c r="AC913" s="52" t="str">
        <f t="shared" si="333"/>
        <v>Nein</v>
      </c>
      <c r="AD913" s="52" t="str">
        <f t="shared" si="333"/>
        <v>Nein</v>
      </c>
      <c r="AE913" s="52" t="str">
        <f t="shared" si="333"/>
        <v>Nein</v>
      </c>
      <c r="AF913" s="52" t="str">
        <f t="shared" si="333"/>
        <v>Nein</v>
      </c>
      <c r="AG913" s="61" t="str">
        <f>IF(Q913="Ja",VLOOKUP($Q$2,Plausis!A:E,5,0),IF(R913="Ja",VLOOKUP($R$2,Plausis!A:E,5,0),IF(T913="Ja",VLOOKUP($T$2,Plausis!A:E,5,0),IF(U913="Ja",VLOOKUP($U$2,Plausis!A:E,5,0),IF(AA913="Ja",VLOOKUP($AA$2,Plausis!A:E,5,0),IF(AC913="Ja",VLOOKUP($AC$2,Plausis!A:E,5,0),IF(AD913="Ja",VLOOKUP($AD$2,Plausis!A:E,5,0),"")))))))</f>
        <v/>
      </c>
      <c r="AH913" s="52" t="str">
        <f>IF(Y913="Ja",VLOOKUP($Y$2,Plausis!A:E,5,0),"")</f>
        <v/>
      </c>
      <c r="AI913" s="52" t="str">
        <f t="shared" si="318"/>
        <v>Ja</v>
      </c>
      <c r="AJ913" s="52" t="str">
        <f>IF(S913="Ja",VLOOKUP($S$2,Plausis!A:E,5,0),IF(V913="Ja",VLOOKUP($V$2,Plausis!A:E,5,0),IF(X913="Ja",VLOOKUP($X$2,Plausis!A:E,5,0),"")))</f>
        <v/>
      </c>
      <c r="AL913" s="52" t="s">
        <v>2</v>
      </c>
      <c r="AM913" s="114">
        <v>45531</v>
      </c>
      <c r="AN913" s="52" t="s">
        <v>4467</v>
      </c>
      <c r="AO913" s="52" t="str">
        <f>VLOOKUP(B913,'BAT Grundtabelle'!B:T,19,0)</f>
        <v>ja</v>
      </c>
      <c r="AP913" s="105" t="str">
        <f t="shared" si="319"/>
        <v>10821</v>
      </c>
      <c r="AQ913" s="52" t="str">
        <f t="shared" si="320"/>
        <v>Hersteller von medizinischen Hilfsmitteln/Instrumenten</v>
      </c>
      <c r="AR913" s="52" t="b">
        <f t="shared" si="332"/>
        <v>0</v>
      </c>
      <c r="AS913" s="52" t="b">
        <f t="shared" si="332"/>
        <v>0</v>
      </c>
      <c r="AT913" s="52" t="b">
        <f t="shared" si="332"/>
        <v>0</v>
      </c>
      <c r="AU913" s="52">
        <f t="shared" si="321"/>
        <v>2</v>
      </c>
      <c r="AW913" s="52" t="b">
        <f t="shared" si="322"/>
        <v>0</v>
      </c>
      <c r="AX913" s="52" t="str">
        <f t="shared" si="323"/>
        <v>Unternehmen</v>
      </c>
      <c r="AY913" s="52" t="b">
        <f t="shared" si="324"/>
        <v>0</v>
      </c>
      <c r="AZ913" s="52" t="str">
        <f t="shared" si="325"/>
        <v>10821</v>
      </c>
      <c r="BA913" s="52" t="str">
        <f>VLOOKUP(A913,'BAT Grundtabelle'!A:U,21,0)</f>
        <v>ja</v>
      </c>
      <c r="BB913" s="52" t="str">
        <f t="shared" si="326"/>
        <v>nein</v>
      </c>
      <c r="BC913" s="52" t="str">
        <f t="shared" si="327"/>
        <v>10821</v>
      </c>
      <c r="BD913" s="52" t="str">
        <f t="shared" si="328"/>
        <v>Hersteller von medizinischen Hilfsmitteln/Instrumenten</v>
      </c>
      <c r="BE913" s="52" t="str">
        <f t="shared" si="329"/>
        <v>Unternehmen</v>
      </c>
      <c r="BF913" s="52">
        <f t="shared" si="330"/>
        <v>2</v>
      </c>
    </row>
    <row r="914" spans="1:58" hidden="1" x14ac:dyDescent="0.35">
      <c r="A914" s="107" t="s">
        <v>3238</v>
      </c>
      <c r="B914" s="75" t="s">
        <v>836</v>
      </c>
      <c r="C914" s="52" t="s">
        <v>3</v>
      </c>
      <c r="D914" s="52" t="s">
        <v>3</v>
      </c>
      <c r="E914" s="52" t="s">
        <v>2</v>
      </c>
      <c r="F914" s="52" t="s">
        <v>2</v>
      </c>
      <c r="G914" s="52" t="s">
        <v>2</v>
      </c>
      <c r="H914" s="52" t="s">
        <v>2</v>
      </c>
      <c r="I914" s="52" t="s">
        <v>3</v>
      </c>
      <c r="J914" s="52">
        <v>2</v>
      </c>
      <c r="K914" s="52" t="s">
        <v>2</v>
      </c>
      <c r="L914" s="52" t="s">
        <v>2</v>
      </c>
      <c r="M914" s="52" t="s">
        <v>2</v>
      </c>
      <c r="N914" s="52" t="s">
        <v>3</v>
      </c>
      <c r="P914" s="52" t="s">
        <v>4</v>
      </c>
      <c r="Q914" s="52" t="str">
        <f t="shared" si="333"/>
        <v>Nein</v>
      </c>
      <c r="R914" s="52" t="str">
        <f t="shared" si="333"/>
        <v>Nein</v>
      </c>
      <c r="S914" s="52" t="str">
        <f t="shared" si="333"/>
        <v>Nein</v>
      </c>
      <c r="T914" s="52" t="str">
        <f t="shared" si="333"/>
        <v>Nein</v>
      </c>
      <c r="U914" s="52" t="str">
        <f t="shared" si="333"/>
        <v>Nein</v>
      </c>
      <c r="V914" s="52" t="str">
        <f t="shared" si="333"/>
        <v>Nein</v>
      </c>
      <c r="W914" s="52" t="str">
        <f t="shared" si="333"/>
        <v>Nein</v>
      </c>
      <c r="X914" s="52" t="str">
        <f t="shared" si="333"/>
        <v>Nein</v>
      </c>
      <c r="Y914" s="52" t="str">
        <f t="shared" si="333"/>
        <v>Nein</v>
      </c>
      <c r="Z914" s="52" t="str">
        <f t="shared" si="333"/>
        <v>Nein</v>
      </c>
      <c r="AA914" s="52" t="str">
        <f t="shared" si="333"/>
        <v>Nein</v>
      </c>
      <c r="AB914" s="52" t="str">
        <f t="shared" si="333"/>
        <v>Nein</v>
      </c>
      <c r="AC914" s="52" t="str">
        <f t="shared" si="333"/>
        <v>Nein</v>
      </c>
      <c r="AD914" s="52" t="str">
        <f t="shared" si="333"/>
        <v>Nein</v>
      </c>
      <c r="AE914" s="52" t="str">
        <f t="shared" si="333"/>
        <v>Nein</v>
      </c>
      <c r="AF914" s="52" t="str">
        <f t="shared" si="333"/>
        <v>Nein</v>
      </c>
      <c r="AG914" s="61" t="str">
        <f>IF(Q914="Ja",VLOOKUP($Q$2,Plausis!A:E,5,0),IF(R914="Ja",VLOOKUP($R$2,Plausis!A:E,5,0),IF(T914="Ja",VLOOKUP($T$2,Plausis!A:E,5,0),IF(U914="Ja",VLOOKUP($U$2,Plausis!A:E,5,0),IF(AA914="Ja",VLOOKUP($AA$2,Plausis!A:E,5,0),IF(AC914="Ja",VLOOKUP($AC$2,Plausis!A:E,5,0),IF(AD914="Ja",VLOOKUP($AD$2,Plausis!A:E,5,0),"")))))))</f>
        <v/>
      </c>
      <c r="AH914" s="52" t="str">
        <f>IF(Y914="Ja",VLOOKUP($Y$2,Plausis!A:E,5,0),"")</f>
        <v/>
      </c>
      <c r="AI914" s="52" t="str">
        <f t="shared" si="318"/>
        <v>Ja</v>
      </c>
      <c r="AJ914" s="52" t="str">
        <f>IF(S914="Ja",VLOOKUP($S$2,Plausis!A:E,5,0),IF(V914="Ja",VLOOKUP($V$2,Plausis!A:E,5,0),IF(X914="Ja",VLOOKUP($X$2,Plausis!A:E,5,0),"")))</f>
        <v/>
      </c>
      <c r="AL914" s="52" t="s">
        <v>2</v>
      </c>
      <c r="AM914" s="114">
        <v>45531</v>
      </c>
      <c r="AN914" s="52" t="s">
        <v>4467</v>
      </c>
      <c r="AO914" s="52" t="str">
        <f>VLOOKUP(B914,'BAT Grundtabelle'!B:T,19,0)</f>
        <v>ja</v>
      </c>
      <c r="AP914" s="105" t="str">
        <f t="shared" si="319"/>
        <v>10822</v>
      </c>
      <c r="AQ914" s="52" t="str">
        <f t="shared" si="320"/>
        <v>Hersteller von medizinischen, orthopädischen und/oder zahntechnischen Hilfsmitteln</v>
      </c>
      <c r="AR914" s="52" t="b">
        <f t="shared" si="332"/>
        <v>0</v>
      </c>
      <c r="AS914" s="52" t="b">
        <f t="shared" si="332"/>
        <v>0</v>
      </c>
      <c r="AT914" s="52" t="b">
        <f t="shared" si="332"/>
        <v>0</v>
      </c>
      <c r="AU914" s="52">
        <f t="shared" si="321"/>
        <v>2</v>
      </c>
      <c r="AW914" s="52" t="b">
        <f t="shared" si="322"/>
        <v>0</v>
      </c>
      <c r="AX914" s="52" t="str">
        <f t="shared" si="323"/>
        <v>Unternehmen</v>
      </c>
      <c r="AY914" s="52" t="b">
        <f t="shared" si="324"/>
        <v>0</v>
      </c>
      <c r="AZ914" s="52" t="str">
        <f t="shared" si="325"/>
        <v>10822</v>
      </c>
      <c r="BA914" s="52" t="str">
        <f>VLOOKUP(A914,'BAT Grundtabelle'!A:U,21,0)</f>
        <v>ja</v>
      </c>
      <c r="BB914" s="52" t="str">
        <f t="shared" si="326"/>
        <v>nein</v>
      </c>
      <c r="BC914" s="52" t="str">
        <f t="shared" si="327"/>
        <v>10822</v>
      </c>
      <c r="BD914" s="52" t="str">
        <f t="shared" si="328"/>
        <v>Hersteller von medizinischen, orthopädischen und/oder zahntechnischen Hilfsmitteln</v>
      </c>
      <c r="BE914" s="52" t="str">
        <f t="shared" si="329"/>
        <v>Unternehmen</v>
      </c>
      <c r="BF914" s="52">
        <f t="shared" si="330"/>
        <v>2</v>
      </c>
    </row>
    <row r="915" spans="1:58" hidden="1" x14ac:dyDescent="0.35">
      <c r="A915" s="107" t="s">
        <v>3239</v>
      </c>
      <c r="B915" s="75" t="s">
        <v>1976</v>
      </c>
      <c r="C915" s="52" t="s">
        <v>3</v>
      </c>
      <c r="D915" s="52" t="s">
        <v>3</v>
      </c>
      <c r="E915" s="52" t="s">
        <v>2</v>
      </c>
      <c r="F915" s="52" t="s">
        <v>2</v>
      </c>
      <c r="G915" s="52" t="s">
        <v>2</v>
      </c>
      <c r="H915" s="52" t="s">
        <v>2</v>
      </c>
      <c r="I915" s="52" t="s">
        <v>3</v>
      </c>
      <c r="J915" s="52">
        <v>2</v>
      </c>
      <c r="K915" s="52" t="s">
        <v>2</v>
      </c>
      <c r="L915" s="52" t="s">
        <v>2</v>
      </c>
      <c r="M915" s="52" t="s">
        <v>2</v>
      </c>
      <c r="N915" s="52" t="s">
        <v>3</v>
      </c>
      <c r="P915" s="52" t="s">
        <v>4</v>
      </c>
      <c r="Q915" s="52" t="str">
        <f t="shared" si="333"/>
        <v>Nein</v>
      </c>
      <c r="R915" s="52" t="str">
        <f t="shared" si="333"/>
        <v>Nein</v>
      </c>
      <c r="S915" s="52" t="str">
        <f t="shared" si="333"/>
        <v>Nein</v>
      </c>
      <c r="T915" s="52" t="str">
        <f t="shared" si="333"/>
        <v>Nein</v>
      </c>
      <c r="U915" s="52" t="str">
        <f t="shared" si="333"/>
        <v>Nein</v>
      </c>
      <c r="V915" s="52" t="str">
        <f t="shared" si="333"/>
        <v>Nein</v>
      </c>
      <c r="W915" s="52" t="str">
        <f t="shared" si="333"/>
        <v>Nein</v>
      </c>
      <c r="X915" s="52" t="str">
        <f t="shared" si="333"/>
        <v>Nein</v>
      </c>
      <c r="Y915" s="52" t="str">
        <f t="shared" si="333"/>
        <v>Nein</v>
      </c>
      <c r="Z915" s="52" t="str">
        <f t="shared" si="333"/>
        <v>Nein</v>
      </c>
      <c r="AA915" s="52" t="str">
        <f t="shared" si="333"/>
        <v>Nein</v>
      </c>
      <c r="AB915" s="52" t="str">
        <f t="shared" si="333"/>
        <v>Nein</v>
      </c>
      <c r="AC915" s="52" t="str">
        <f t="shared" si="333"/>
        <v>Nein</v>
      </c>
      <c r="AD915" s="52" t="str">
        <f t="shared" si="333"/>
        <v>Nein</v>
      </c>
      <c r="AE915" s="52" t="str">
        <f t="shared" si="333"/>
        <v>Nein</v>
      </c>
      <c r="AF915" s="52" t="str">
        <f t="shared" si="333"/>
        <v>Nein</v>
      </c>
      <c r="AG915" s="61" t="str">
        <f>IF(Q915="Ja",VLOOKUP($Q$2,Plausis!A:E,5,0),IF(R915="Ja",VLOOKUP($R$2,Plausis!A:E,5,0),IF(T915="Ja",VLOOKUP($T$2,Plausis!A:E,5,0),IF(U915="Ja",VLOOKUP($U$2,Plausis!A:E,5,0),IF(AA915="Ja",VLOOKUP($AA$2,Plausis!A:E,5,0),IF(AC915="Ja",VLOOKUP($AC$2,Plausis!A:E,5,0),IF(AD915="Ja",VLOOKUP($AD$2,Plausis!A:E,5,0),"")))))))</f>
        <v/>
      </c>
      <c r="AH915" s="52" t="str">
        <f>IF(Y915="Ja",VLOOKUP($Y$2,Plausis!A:E,5,0),"")</f>
        <v/>
      </c>
      <c r="AI915" s="52" t="str">
        <f t="shared" si="318"/>
        <v>Ja</v>
      </c>
      <c r="AJ915" s="52" t="str">
        <f>IF(S915="Ja",VLOOKUP($S$2,Plausis!A:E,5,0),IF(V915="Ja",VLOOKUP($V$2,Plausis!A:E,5,0),IF(X915="Ja",VLOOKUP($X$2,Plausis!A:E,5,0),"")))</f>
        <v/>
      </c>
      <c r="AL915" s="52" t="s">
        <v>2</v>
      </c>
      <c r="AM915" s="114">
        <v>45531</v>
      </c>
      <c r="AN915" s="52" t="s">
        <v>4467</v>
      </c>
      <c r="AO915" s="52" t="str">
        <f>VLOOKUP(B915,'BAT Grundtabelle'!B:T,19,0)</f>
        <v>ja</v>
      </c>
      <c r="AP915" s="105" t="str">
        <f t="shared" si="319"/>
        <v>10823</v>
      </c>
      <c r="AQ915" s="52" t="str">
        <f t="shared" si="320"/>
        <v>Hersteller von Metallfolien</v>
      </c>
      <c r="AR915" s="52" t="b">
        <f t="shared" si="332"/>
        <v>0</v>
      </c>
      <c r="AS915" s="52" t="b">
        <f t="shared" si="332"/>
        <v>0</v>
      </c>
      <c r="AT915" s="52" t="b">
        <f t="shared" si="332"/>
        <v>0</v>
      </c>
      <c r="AU915" s="52">
        <f t="shared" si="321"/>
        <v>2</v>
      </c>
      <c r="AW915" s="52" t="b">
        <f t="shared" si="322"/>
        <v>0</v>
      </c>
      <c r="AX915" s="52" t="str">
        <f t="shared" si="323"/>
        <v>Unternehmen</v>
      </c>
      <c r="AY915" s="52" t="b">
        <f t="shared" si="324"/>
        <v>0</v>
      </c>
      <c r="AZ915" s="52" t="str">
        <f t="shared" si="325"/>
        <v>10823</v>
      </c>
      <c r="BA915" s="52" t="str">
        <f>VLOOKUP(A915,'BAT Grundtabelle'!A:U,21,0)</f>
        <v>ja</v>
      </c>
      <c r="BB915" s="52" t="str">
        <f t="shared" si="326"/>
        <v>nein</v>
      </c>
      <c r="BC915" s="52" t="str">
        <f t="shared" si="327"/>
        <v>10823</v>
      </c>
      <c r="BD915" s="52" t="str">
        <f t="shared" si="328"/>
        <v>Hersteller von Metallfolien</v>
      </c>
      <c r="BE915" s="52" t="str">
        <f t="shared" si="329"/>
        <v>Unternehmen</v>
      </c>
      <c r="BF915" s="52">
        <f t="shared" si="330"/>
        <v>2</v>
      </c>
    </row>
    <row r="916" spans="1:58" hidden="1" x14ac:dyDescent="0.35">
      <c r="A916" s="107" t="s">
        <v>3240</v>
      </c>
      <c r="B916" s="75" t="s">
        <v>1194</v>
      </c>
      <c r="C916" s="52" t="s">
        <v>3</v>
      </c>
      <c r="D916" s="52" t="s">
        <v>3</v>
      </c>
      <c r="E916" s="52" t="s">
        <v>2</v>
      </c>
      <c r="F916" s="52" t="s">
        <v>2</v>
      </c>
      <c r="G916" s="52" t="s">
        <v>2</v>
      </c>
      <c r="H916" s="52" t="s">
        <v>2</v>
      </c>
      <c r="I916" s="52" t="s">
        <v>3</v>
      </c>
      <c r="J916" s="52">
        <v>3</v>
      </c>
      <c r="K916" s="52" t="s">
        <v>2</v>
      </c>
      <c r="L916" s="52" t="s">
        <v>2</v>
      </c>
      <c r="M916" s="52" t="s">
        <v>2</v>
      </c>
      <c r="N916" s="52" t="s">
        <v>3</v>
      </c>
      <c r="P916" s="52" t="s">
        <v>4</v>
      </c>
      <c r="Q916" s="52" t="str">
        <f t="shared" si="333"/>
        <v>Nein</v>
      </c>
      <c r="R916" s="52" t="str">
        <f t="shared" si="333"/>
        <v>Nein</v>
      </c>
      <c r="S916" s="52" t="str">
        <f t="shared" si="333"/>
        <v>Nein</v>
      </c>
      <c r="T916" s="52" t="str">
        <f t="shared" si="333"/>
        <v>Nein</v>
      </c>
      <c r="U916" s="52" t="str">
        <f t="shared" si="333"/>
        <v>Nein</v>
      </c>
      <c r="V916" s="52" t="str">
        <f t="shared" si="333"/>
        <v>Nein</v>
      </c>
      <c r="W916" s="52" t="str">
        <f t="shared" si="333"/>
        <v>Nein</v>
      </c>
      <c r="X916" s="52" t="str">
        <f t="shared" si="333"/>
        <v>Nein</v>
      </c>
      <c r="Y916" s="52" t="str">
        <f t="shared" si="333"/>
        <v>Nein</v>
      </c>
      <c r="Z916" s="52" t="str">
        <f t="shared" si="333"/>
        <v>Nein</v>
      </c>
      <c r="AA916" s="52" t="str">
        <f t="shared" si="333"/>
        <v>Nein</v>
      </c>
      <c r="AB916" s="52" t="str">
        <f t="shared" si="333"/>
        <v>Nein</v>
      </c>
      <c r="AC916" s="52" t="str">
        <f t="shared" si="333"/>
        <v>Nein</v>
      </c>
      <c r="AD916" s="52" t="str">
        <f t="shared" si="333"/>
        <v>Nein</v>
      </c>
      <c r="AE916" s="52" t="str">
        <f t="shared" si="333"/>
        <v>Nein</v>
      </c>
      <c r="AF916" s="52" t="str">
        <f t="shared" si="333"/>
        <v>Nein</v>
      </c>
      <c r="AG916" s="61" t="str">
        <f>IF(Q916="Ja",VLOOKUP($Q$2,Plausis!A:E,5,0),IF(R916="Ja",VLOOKUP($R$2,Plausis!A:E,5,0),IF(T916="Ja",VLOOKUP($T$2,Plausis!A:E,5,0),IF(U916="Ja",VLOOKUP($U$2,Plausis!A:E,5,0),IF(AA916="Ja",VLOOKUP($AA$2,Plausis!A:E,5,0),IF(AC916="Ja",VLOOKUP($AC$2,Plausis!A:E,5,0),IF(AD916="Ja",VLOOKUP($AD$2,Plausis!A:E,5,0),"")))))))</f>
        <v/>
      </c>
      <c r="AH916" s="52" t="str">
        <f>IF(Y916="Ja",VLOOKUP($Y$2,Plausis!A:E,5,0),"")</f>
        <v/>
      </c>
      <c r="AI916" s="52" t="str">
        <f t="shared" si="318"/>
        <v>Ja</v>
      </c>
      <c r="AJ916" s="52" t="str">
        <f>IF(S916="Ja",VLOOKUP($S$2,Plausis!A:E,5,0),IF(V916="Ja",VLOOKUP($V$2,Plausis!A:E,5,0),IF(X916="Ja",VLOOKUP($X$2,Plausis!A:E,5,0),"")))</f>
        <v/>
      </c>
      <c r="AL916" s="52" t="s">
        <v>2</v>
      </c>
      <c r="AM916" s="114">
        <v>45531</v>
      </c>
      <c r="AN916" s="52" t="s">
        <v>4467</v>
      </c>
      <c r="AO916" s="52" t="str">
        <f>VLOOKUP(B916,'BAT Grundtabelle'!B:T,19,0)</f>
        <v>ja</v>
      </c>
      <c r="AP916" s="105" t="str">
        <f t="shared" si="319"/>
        <v>10824</v>
      </c>
      <c r="AQ916" s="52" t="str">
        <f t="shared" si="320"/>
        <v>Hersteller von Metalllegierungen</v>
      </c>
      <c r="AR916" s="52" t="b">
        <f t="shared" si="332"/>
        <v>0</v>
      </c>
      <c r="AS916" s="52" t="b">
        <f t="shared" si="332"/>
        <v>0</v>
      </c>
      <c r="AT916" s="52" t="b">
        <f t="shared" si="332"/>
        <v>0</v>
      </c>
      <c r="AU916" s="52">
        <f t="shared" si="321"/>
        <v>3</v>
      </c>
      <c r="AW916" s="52" t="b">
        <f t="shared" si="322"/>
        <v>0</v>
      </c>
      <c r="AX916" s="52" t="str">
        <f t="shared" si="323"/>
        <v>Unternehmen</v>
      </c>
      <c r="AY916" s="52" t="b">
        <f t="shared" si="324"/>
        <v>0</v>
      </c>
      <c r="AZ916" s="52" t="str">
        <f t="shared" si="325"/>
        <v>10824</v>
      </c>
      <c r="BA916" s="52" t="str">
        <f>VLOOKUP(A916,'BAT Grundtabelle'!A:U,21,0)</f>
        <v>ja</v>
      </c>
      <c r="BB916" s="52" t="str">
        <f t="shared" si="326"/>
        <v>nein</v>
      </c>
      <c r="BC916" s="52" t="str">
        <f t="shared" si="327"/>
        <v>10824</v>
      </c>
      <c r="BD916" s="52" t="str">
        <f t="shared" si="328"/>
        <v>Hersteller von Metalllegierungen</v>
      </c>
      <c r="BE916" s="52" t="str">
        <f t="shared" si="329"/>
        <v>Unternehmen</v>
      </c>
      <c r="BF916" s="52">
        <f t="shared" si="330"/>
        <v>3</v>
      </c>
    </row>
    <row r="917" spans="1:58" hidden="1" x14ac:dyDescent="0.35">
      <c r="A917" s="107" t="s">
        <v>3241</v>
      </c>
      <c r="B917" s="75" t="s">
        <v>736</v>
      </c>
      <c r="C917" s="52" t="s">
        <v>3</v>
      </c>
      <c r="D917" s="52" t="s">
        <v>3</v>
      </c>
      <c r="E917" s="52" t="s">
        <v>2</v>
      </c>
      <c r="F917" s="52" t="s">
        <v>2</v>
      </c>
      <c r="G917" s="52" t="s">
        <v>2</v>
      </c>
      <c r="H917" s="52" t="s">
        <v>2</v>
      </c>
      <c r="I917" s="52" t="s">
        <v>3</v>
      </c>
      <c r="J917" s="52">
        <v>2</v>
      </c>
      <c r="K917" s="52" t="s">
        <v>2</v>
      </c>
      <c r="L917" s="52" t="s">
        <v>2</v>
      </c>
      <c r="M917" s="52" t="s">
        <v>2</v>
      </c>
      <c r="N917" s="52" t="s">
        <v>3</v>
      </c>
      <c r="P917" s="52" t="s">
        <v>4</v>
      </c>
      <c r="Q917" s="52" t="str">
        <f t="shared" si="333"/>
        <v>Nein</v>
      </c>
      <c r="R917" s="52" t="str">
        <f t="shared" si="333"/>
        <v>Nein</v>
      </c>
      <c r="S917" s="52" t="str">
        <f t="shared" si="333"/>
        <v>Nein</v>
      </c>
      <c r="T917" s="52" t="str">
        <f t="shared" si="333"/>
        <v>Nein</v>
      </c>
      <c r="U917" s="52" t="str">
        <f t="shared" si="333"/>
        <v>Nein</v>
      </c>
      <c r="V917" s="52" t="str">
        <f t="shared" si="333"/>
        <v>Nein</v>
      </c>
      <c r="W917" s="52" t="str">
        <f t="shared" si="333"/>
        <v>Nein</v>
      </c>
      <c r="X917" s="52" t="str">
        <f t="shared" si="333"/>
        <v>Nein</v>
      </c>
      <c r="Y917" s="52" t="str">
        <f t="shared" si="333"/>
        <v>Nein</v>
      </c>
      <c r="Z917" s="52" t="str">
        <f t="shared" si="333"/>
        <v>Nein</v>
      </c>
      <c r="AA917" s="52" t="str">
        <f t="shared" si="333"/>
        <v>Nein</v>
      </c>
      <c r="AB917" s="52" t="str">
        <f t="shared" si="333"/>
        <v>Nein</v>
      </c>
      <c r="AC917" s="52" t="str">
        <f t="shared" si="333"/>
        <v>Nein</v>
      </c>
      <c r="AD917" s="52" t="str">
        <f t="shared" si="333"/>
        <v>Nein</v>
      </c>
      <c r="AE917" s="52" t="str">
        <f t="shared" si="333"/>
        <v>Nein</v>
      </c>
      <c r="AF917" s="52" t="str">
        <f t="shared" si="333"/>
        <v>Nein</v>
      </c>
      <c r="AG917" s="61" t="str">
        <f>IF(Q917="Ja",VLOOKUP($Q$2,Plausis!A:E,5,0),IF(R917="Ja",VLOOKUP($R$2,Plausis!A:E,5,0),IF(T917="Ja",VLOOKUP($T$2,Plausis!A:E,5,0),IF(U917="Ja",VLOOKUP($U$2,Plausis!A:E,5,0),IF(AA917="Ja",VLOOKUP($AA$2,Plausis!A:E,5,0),IF(AC917="Ja",VLOOKUP($AC$2,Plausis!A:E,5,0),IF(AD917="Ja",VLOOKUP($AD$2,Plausis!A:E,5,0),"")))))))</f>
        <v/>
      </c>
      <c r="AH917" s="52" t="str">
        <f>IF(Y917="Ja",VLOOKUP($Y$2,Plausis!A:E,5,0),"")</f>
        <v/>
      </c>
      <c r="AI917" s="52" t="str">
        <f t="shared" si="318"/>
        <v>Ja</v>
      </c>
      <c r="AJ917" s="52" t="str">
        <f>IF(S917="Ja",VLOOKUP($S$2,Plausis!A:E,5,0),IF(V917="Ja",VLOOKUP($V$2,Plausis!A:E,5,0),IF(X917="Ja",VLOOKUP($X$2,Plausis!A:E,5,0),"")))</f>
        <v/>
      </c>
      <c r="AL917" s="52" t="s">
        <v>3</v>
      </c>
      <c r="AM917" s="114">
        <v>45531</v>
      </c>
      <c r="AN917" s="52" t="s">
        <v>4467</v>
      </c>
      <c r="AO917" s="52" t="str">
        <f>VLOOKUP(B917,'BAT Grundtabelle'!B:T,19,0)</f>
        <v>ja</v>
      </c>
      <c r="AP917" s="105" t="str">
        <f t="shared" si="319"/>
        <v>10825</v>
      </c>
      <c r="AQ917" s="52" t="str">
        <f t="shared" si="320"/>
        <v>Hersteller von Metallschablonen</v>
      </c>
      <c r="AR917" s="52" t="b">
        <f t="shared" si="332"/>
        <v>0</v>
      </c>
      <c r="AS917" s="52" t="b">
        <f t="shared" si="332"/>
        <v>0</v>
      </c>
      <c r="AT917" s="52" t="b">
        <f t="shared" si="332"/>
        <v>0</v>
      </c>
      <c r="AU917" s="52">
        <f t="shared" si="321"/>
        <v>2</v>
      </c>
      <c r="AW917" s="52" t="b">
        <f t="shared" si="322"/>
        <v>0</v>
      </c>
      <c r="AX917" s="52" t="str">
        <f t="shared" si="323"/>
        <v>Unternehmen</v>
      </c>
      <c r="AY917" s="52" t="b">
        <f t="shared" si="324"/>
        <v>0</v>
      </c>
      <c r="AZ917" s="52" t="str">
        <f t="shared" si="325"/>
        <v>10825</v>
      </c>
      <c r="BA917" s="52" t="str">
        <f>VLOOKUP(A917,'BAT Grundtabelle'!A:U,21,0)</f>
        <v>ja</v>
      </c>
      <c r="BB917" s="52" t="str">
        <f t="shared" si="326"/>
        <v>nein</v>
      </c>
      <c r="BC917" s="52" t="str">
        <f t="shared" si="327"/>
        <v>10825</v>
      </c>
      <c r="BD917" s="52" t="str">
        <f t="shared" si="328"/>
        <v>Hersteller von Metallschablonen</v>
      </c>
      <c r="BE917" s="52" t="str">
        <f t="shared" si="329"/>
        <v>Unternehmen</v>
      </c>
      <c r="BF917" s="52">
        <f t="shared" si="330"/>
        <v>2</v>
      </c>
    </row>
    <row r="918" spans="1:58" hidden="1" x14ac:dyDescent="0.35">
      <c r="A918" s="107" t="s">
        <v>3242</v>
      </c>
      <c r="B918" s="75" t="s">
        <v>1698</v>
      </c>
      <c r="C918" s="52" t="s">
        <v>3</v>
      </c>
      <c r="D918" s="52" t="s">
        <v>3</v>
      </c>
      <c r="E918" s="52" t="s">
        <v>2</v>
      </c>
      <c r="F918" s="52" t="s">
        <v>2</v>
      </c>
      <c r="G918" s="52" t="s">
        <v>2</v>
      </c>
      <c r="H918" s="52" t="s">
        <v>2</v>
      </c>
      <c r="I918" s="52" t="s">
        <v>3</v>
      </c>
      <c r="J918" s="52">
        <v>2</v>
      </c>
      <c r="K918" s="52" t="s">
        <v>2</v>
      </c>
      <c r="L918" s="52" t="s">
        <v>2</v>
      </c>
      <c r="M918" s="52" t="s">
        <v>2</v>
      </c>
      <c r="N918" s="52" t="s">
        <v>3</v>
      </c>
      <c r="P918" s="52" t="s">
        <v>4</v>
      </c>
      <c r="Q918" s="52" t="str">
        <f t="shared" si="333"/>
        <v>Nein</v>
      </c>
      <c r="R918" s="52" t="str">
        <f t="shared" si="333"/>
        <v>Nein</v>
      </c>
      <c r="S918" s="52" t="str">
        <f t="shared" si="333"/>
        <v>Nein</v>
      </c>
      <c r="T918" s="52" t="str">
        <f t="shared" si="333"/>
        <v>Nein</v>
      </c>
      <c r="U918" s="52" t="str">
        <f t="shared" si="333"/>
        <v>Nein</v>
      </c>
      <c r="V918" s="52" t="str">
        <f t="shared" si="333"/>
        <v>Nein</v>
      </c>
      <c r="W918" s="52" t="str">
        <f t="shared" si="333"/>
        <v>Nein</v>
      </c>
      <c r="X918" s="52" t="str">
        <f t="shared" si="333"/>
        <v>Nein</v>
      </c>
      <c r="Y918" s="52" t="str">
        <f t="shared" si="333"/>
        <v>Nein</v>
      </c>
      <c r="Z918" s="52" t="str">
        <f t="shared" si="333"/>
        <v>Nein</v>
      </c>
      <c r="AA918" s="52" t="str">
        <f t="shared" si="333"/>
        <v>Nein</v>
      </c>
      <c r="AB918" s="52" t="str">
        <f t="shared" si="333"/>
        <v>Nein</v>
      </c>
      <c r="AC918" s="52" t="str">
        <f t="shared" si="333"/>
        <v>Nein</v>
      </c>
      <c r="AD918" s="52" t="str">
        <f t="shared" si="333"/>
        <v>Nein</v>
      </c>
      <c r="AE918" s="52" t="str">
        <f t="shared" si="333"/>
        <v>Nein</v>
      </c>
      <c r="AF918" s="52" t="str">
        <f t="shared" si="333"/>
        <v>Nein</v>
      </c>
      <c r="AG918" s="61" t="str">
        <f>IF(Q918="Ja",VLOOKUP($Q$2,Plausis!A:E,5,0),IF(R918="Ja",VLOOKUP($R$2,Plausis!A:E,5,0),IF(T918="Ja",VLOOKUP($T$2,Plausis!A:E,5,0),IF(U918="Ja",VLOOKUP($U$2,Plausis!A:E,5,0),IF(AA918="Ja",VLOOKUP($AA$2,Plausis!A:E,5,0),IF(AC918="Ja",VLOOKUP($AC$2,Plausis!A:E,5,0),IF(AD918="Ja",VLOOKUP($AD$2,Plausis!A:E,5,0),"")))))))</f>
        <v/>
      </c>
      <c r="AH918" s="52" t="str">
        <f>IF(Y918="Ja",VLOOKUP($Y$2,Plausis!A:E,5,0),"")</f>
        <v/>
      </c>
      <c r="AI918" s="52" t="str">
        <f t="shared" si="318"/>
        <v>Ja</v>
      </c>
      <c r="AJ918" s="52" t="str">
        <f>IF(S918="Ja",VLOOKUP($S$2,Plausis!A:E,5,0),IF(V918="Ja",VLOOKUP($V$2,Plausis!A:E,5,0),IF(X918="Ja",VLOOKUP($X$2,Plausis!A:E,5,0),"")))</f>
        <v/>
      </c>
      <c r="AL918" s="52" t="s">
        <v>3</v>
      </c>
      <c r="AM918" s="114">
        <v>45531</v>
      </c>
      <c r="AN918" s="52" t="s">
        <v>4467</v>
      </c>
      <c r="AO918" s="52" t="str">
        <f>VLOOKUP(B918,'BAT Grundtabelle'!B:T,19,0)</f>
        <v>ja</v>
      </c>
      <c r="AP918" s="105" t="str">
        <f t="shared" si="319"/>
        <v>10826</v>
      </c>
      <c r="AQ918" s="52" t="str">
        <f t="shared" si="320"/>
        <v>Hersteller von Nahrungs- und Genussmitteln</v>
      </c>
      <c r="AR918" s="52" t="b">
        <f t="shared" si="332"/>
        <v>0</v>
      </c>
      <c r="AS918" s="52" t="b">
        <f t="shared" si="332"/>
        <v>0</v>
      </c>
      <c r="AT918" s="52" t="b">
        <f t="shared" si="332"/>
        <v>0</v>
      </c>
      <c r="AU918" s="52">
        <f t="shared" si="321"/>
        <v>2</v>
      </c>
      <c r="AW918" s="52" t="b">
        <f t="shared" si="322"/>
        <v>0</v>
      </c>
      <c r="AX918" s="52" t="str">
        <f t="shared" si="323"/>
        <v>Unternehmen</v>
      </c>
      <c r="AY918" s="52" t="b">
        <f t="shared" si="324"/>
        <v>0</v>
      </c>
      <c r="AZ918" s="52" t="str">
        <f t="shared" si="325"/>
        <v>10826</v>
      </c>
      <c r="BA918" s="52" t="str">
        <f>VLOOKUP(A918,'BAT Grundtabelle'!A:U,21,0)</f>
        <v>ja</v>
      </c>
      <c r="BB918" s="52" t="str">
        <f t="shared" si="326"/>
        <v>nein</v>
      </c>
      <c r="BC918" s="52" t="str">
        <f t="shared" si="327"/>
        <v>10826</v>
      </c>
      <c r="BD918" s="52" t="str">
        <f t="shared" si="328"/>
        <v>Hersteller von Nahrungs- und Genussmitteln</v>
      </c>
      <c r="BE918" s="52" t="str">
        <f t="shared" si="329"/>
        <v>Unternehmen</v>
      </c>
      <c r="BF918" s="52">
        <f t="shared" si="330"/>
        <v>2</v>
      </c>
    </row>
    <row r="919" spans="1:58" hidden="1" x14ac:dyDescent="0.35">
      <c r="A919" s="107" t="s">
        <v>3243</v>
      </c>
      <c r="B919" s="75" t="s">
        <v>1699</v>
      </c>
      <c r="C919" s="52" t="s">
        <v>3</v>
      </c>
      <c r="D919" s="52" t="s">
        <v>3</v>
      </c>
      <c r="E919" s="52" t="s">
        <v>2</v>
      </c>
      <c r="F919" s="52" t="s">
        <v>2</v>
      </c>
      <c r="G919" s="52" t="s">
        <v>2</v>
      </c>
      <c r="H919" s="52" t="s">
        <v>2</v>
      </c>
      <c r="I919" s="52" t="s">
        <v>3</v>
      </c>
      <c r="J919" s="52">
        <v>2</v>
      </c>
      <c r="K919" s="52" t="s">
        <v>2</v>
      </c>
      <c r="L919" s="52" t="s">
        <v>2</v>
      </c>
      <c r="M919" s="52" t="s">
        <v>2</v>
      </c>
      <c r="N919" s="52" t="s">
        <v>3</v>
      </c>
      <c r="P919" s="52" t="s">
        <v>4</v>
      </c>
      <c r="Q919" s="52" t="str">
        <f t="shared" si="333"/>
        <v>Nein</v>
      </c>
      <c r="R919" s="52" t="str">
        <f t="shared" si="333"/>
        <v>Nein</v>
      </c>
      <c r="S919" s="52" t="str">
        <f t="shared" si="333"/>
        <v>Nein</v>
      </c>
      <c r="T919" s="52" t="str">
        <f t="shared" si="333"/>
        <v>Nein</v>
      </c>
      <c r="U919" s="52" t="str">
        <f t="shared" si="333"/>
        <v>Nein</v>
      </c>
      <c r="V919" s="52" t="str">
        <f t="shared" si="333"/>
        <v>Nein</v>
      </c>
      <c r="W919" s="52" t="str">
        <f t="shared" si="333"/>
        <v>Nein</v>
      </c>
      <c r="X919" s="52" t="str">
        <f t="shared" si="333"/>
        <v>Nein</v>
      </c>
      <c r="Y919" s="52" t="str">
        <f t="shared" si="333"/>
        <v>Nein</v>
      </c>
      <c r="Z919" s="52" t="str">
        <f t="shared" si="333"/>
        <v>Nein</v>
      </c>
      <c r="AA919" s="52" t="str">
        <f t="shared" si="333"/>
        <v>Nein</v>
      </c>
      <c r="AB919" s="52" t="str">
        <f t="shared" si="333"/>
        <v>Nein</v>
      </c>
      <c r="AC919" s="52" t="str">
        <f t="shared" si="333"/>
        <v>Nein</v>
      </c>
      <c r="AD919" s="52" t="str">
        <f t="shared" si="333"/>
        <v>Nein</v>
      </c>
      <c r="AE919" s="52" t="str">
        <f t="shared" si="333"/>
        <v>Nein</v>
      </c>
      <c r="AF919" s="52" t="str">
        <f t="shared" si="333"/>
        <v>Nein</v>
      </c>
      <c r="AG919" s="61" t="str">
        <f>IF(Q919="Ja",VLOOKUP($Q$2,Plausis!A:E,5,0),IF(R919="Ja",VLOOKUP($R$2,Plausis!A:E,5,0),IF(T919="Ja",VLOOKUP($T$2,Plausis!A:E,5,0),IF(U919="Ja",VLOOKUP($U$2,Plausis!A:E,5,0),IF(AA919="Ja",VLOOKUP($AA$2,Plausis!A:E,5,0),IF(AC919="Ja",VLOOKUP($AC$2,Plausis!A:E,5,0),IF(AD919="Ja",VLOOKUP($AD$2,Plausis!A:E,5,0),"")))))))</f>
        <v/>
      </c>
      <c r="AH919" s="52" t="str">
        <f>IF(Y919="Ja",VLOOKUP($Y$2,Plausis!A:E,5,0),"")</f>
        <v/>
      </c>
      <c r="AI919" s="52" t="str">
        <f t="shared" si="318"/>
        <v>Ja</v>
      </c>
      <c r="AJ919" s="52" t="str">
        <f>IF(S919="Ja",VLOOKUP($S$2,Plausis!A:E,5,0),IF(V919="Ja",VLOOKUP($V$2,Plausis!A:E,5,0),IF(X919="Ja",VLOOKUP($X$2,Plausis!A:E,5,0),"")))</f>
        <v/>
      </c>
      <c r="AL919" s="52" t="s">
        <v>3</v>
      </c>
      <c r="AM919" s="114">
        <v>45531</v>
      </c>
      <c r="AN919" s="52" t="s">
        <v>4467</v>
      </c>
      <c r="AO919" s="52" t="str">
        <f>VLOOKUP(B919,'BAT Grundtabelle'!B:T,19,0)</f>
        <v>ja</v>
      </c>
      <c r="AP919" s="105" t="str">
        <f t="shared" si="319"/>
        <v>10827</v>
      </c>
      <c r="AQ919" s="52" t="str">
        <f t="shared" si="320"/>
        <v>Hersteller von Nahrungsmittelzusatzstoffen</v>
      </c>
      <c r="AR919" s="52" t="b">
        <f t="shared" si="332"/>
        <v>0</v>
      </c>
      <c r="AS919" s="52" t="b">
        <f t="shared" si="332"/>
        <v>0</v>
      </c>
      <c r="AT919" s="52" t="b">
        <f t="shared" si="332"/>
        <v>0</v>
      </c>
      <c r="AU919" s="52">
        <f t="shared" si="321"/>
        <v>2</v>
      </c>
      <c r="AW919" s="52" t="b">
        <f t="shared" si="322"/>
        <v>0</v>
      </c>
      <c r="AX919" s="52" t="str">
        <f t="shared" si="323"/>
        <v>Unternehmen</v>
      </c>
      <c r="AY919" s="52" t="b">
        <f t="shared" si="324"/>
        <v>0</v>
      </c>
      <c r="AZ919" s="52" t="str">
        <f t="shared" si="325"/>
        <v>10827</v>
      </c>
      <c r="BA919" s="52" t="str">
        <f>VLOOKUP(A919,'BAT Grundtabelle'!A:U,21,0)</f>
        <v>ja</v>
      </c>
      <c r="BB919" s="52" t="str">
        <f t="shared" si="326"/>
        <v>nein</v>
      </c>
      <c r="BC919" s="52" t="str">
        <f t="shared" si="327"/>
        <v>10827</v>
      </c>
      <c r="BD919" s="52" t="str">
        <f t="shared" si="328"/>
        <v>Hersteller von Nahrungsmittelzusatzstoffen</v>
      </c>
      <c r="BE919" s="52" t="str">
        <f t="shared" si="329"/>
        <v>Unternehmen</v>
      </c>
      <c r="BF919" s="52">
        <f t="shared" si="330"/>
        <v>2</v>
      </c>
    </row>
    <row r="920" spans="1:58" hidden="1" x14ac:dyDescent="0.35">
      <c r="A920" s="107" t="s">
        <v>3244</v>
      </c>
      <c r="B920" s="75" t="s">
        <v>313</v>
      </c>
      <c r="C920" s="52" t="s">
        <v>3</v>
      </c>
      <c r="D920" s="52" t="s">
        <v>3</v>
      </c>
      <c r="E920" s="52" t="s">
        <v>2</v>
      </c>
      <c r="F920" s="52" t="s">
        <v>2</v>
      </c>
      <c r="G920" s="52" t="s">
        <v>2</v>
      </c>
      <c r="H920" s="52" t="s">
        <v>2</v>
      </c>
      <c r="I920" s="52" t="s">
        <v>3</v>
      </c>
      <c r="J920" s="52">
        <v>2</v>
      </c>
      <c r="K920" s="52" t="s">
        <v>2</v>
      </c>
      <c r="L920" s="52" t="s">
        <v>2</v>
      </c>
      <c r="M920" s="52" t="s">
        <v>2</v>
      </c>
      <c r="N920" s="52" t="s">
        <v>3</v>
      </c>
      <c r="P920" s="52" t="s">
        <v>4</v>
      </c>
      <c r="Q920" s="52" t="str">
        <f t="shared" si="333"/>
        <v>Nein</v>
      </c>
      <c r="R920" s="52" t="str">
        <f t="shared" si="333"/>
        <v>Nein</v>
      </c>
      <c r="S920" s="52" t="str">
        <f t="shared" si="333"/>
        <v>Nein</v>
      </c>
      <c r="T920" s="52" t="str">
        <f t="shared" si="333"/>
        <v>Nein</v>
      </c>
      <c r="U920" s="52" t="str">
        <f t="shared" si="333"/>
        <v>Nein</v>
      </c>
      <c r="V920" s="52" t="str">
        <f t="shared" si="333"/>
        <v>Nein</v>
      </c>
      <c r="W920" s="52" t="str">
        <f t="shared" si="333"/>
        <v>Nein</v>
      </c>
      <c r="X920" s="52" t="str">
        <f t="shared" si="333"/>
        <v>Nein</v>
      </c>
      <c r="Y920" s="52" t="str">
        <f t="shared" si="333"/>
        <v>Nein</v>
      </c>
      <c r="Z920" s="52" t="str">
        <f t="shared" si="333"/>
        <v>Nein</v>
      </c>
      <c r="AA920" s="52" t="str">
        <f t="shared" si="333"/>
        <v>Nein</v>
      </c>
      <c r="AB920" s="52" t="str">
        <f t="shared" si="333"/>
        <v>Nein</v>
      </c>
      <c r="AC920" s="52" t="str">
        <f t="shared" si="333"/>
        <v>Nein</v>
      </c>
      <c r="AD920" s="52" t="str">
        <f t="shared" si="333"/>
        <v>Nein</v>
      </c>
      <c r="AE920" s="52" t="str">
        <f t="shared" si="333"/>
        <v>Nein</v>
      </c>
      <c r="AF920" s="52" t="str">
        <f t="shared" si="333"/>
        <v>Nein</v>
      </c>
      <c r="AG920" s="61" t="str">
        <f>IF(Q920="Ja",VLOOKUP($Q$2,Plausis!A:E,5,0),IF(R920="Ja",VLOOKUP($R$2,Plausis!A:E,5,0),IF(T920="Ja",VLOOKUP($T$2,Plausis!A:E,5,0),IF(U920="Ja",VLOOKUP($U$2,Plausis!A:E,5,0),IF(AA920="Ja",VLOOKUP($AA$2,Plausis!A:E,5,0),IF(AC920="Ja",VLOOKUP($AC$2,Plausis!A:E,5,0),IF(AD920="Ja",VLOOKUP($AD$2,Plausis!A:E,5,0),"")))))))</f>
        <v/>
      </c>
      <c r="AH920" s="52" t="str">
        <f>IF(Y920="Ja",VLOOKUP($Y$2,Plausis!A:E,5,0),"")</f>
        <v/>
      </c>
      <c r="AI920" s="52" t="str">
        <f t="shared" si="318"/>
        <v>Ja</v>
      </c>
      <c r="AJ920" s="52" t="str">
        <f>IF(S920="Ja",VLOOKUP($S$2,Plausis!A:E,5,0),IF(V920="Ja",VLOOKUP($V$2,Plausis!A:E,5,0),IF(X920="Ja",VLOOKUP($X$2,Plausis!A:E,5,0),"")))</f>
        <v/>
      </c>
      <c r="AL920" s="52" t="s">
        <v>2</v>
      </c>
      <c r="AM920" s="114">
        <v>45531</v>
      </c>
      <c r="AN920" s="52" t="s">
        <v>4467</v>
      </c>
      <c r="AO920" s="52" t="str">
        <f>VLOOKUP(B920,'BAT Grundtabelle'!B:T,19,0)</f>
        <v>ja</v>
      </c>
      <c r="AP920" s="105" t="str">
        <f t="shared" si="319"/>
        <v>10828</v>
      </c>
      <c r="AQ920" s="52" t="str">
        <f t="shared" si="320"/>
        <v>Hersteller von optischen Gläsern</v>
      </c>
      <c r="AR920" s="52" t="b">
        <f t="shared" si="332"/>
        <v>0</v>
      </c>
      <c r="AS920" s="52" t="b">
        <f t="shared" si="332"/>
        <v>0</v>
      </c>
      <c r="AT920" s="52" t="b">
        <f t="shared" si="332"/>
        <v>0</v>
      </c>
      <c r="AU920" s="52">
        <f t="shared" si="321"/>
        <v>2</v>
      </c>
      <c r="AW920" s="52" t="b">
        <f t="shared" si="322"/>
        <v>0</v>
      </c>
      <c r="AX920" s="52" t="str">
        <f t="shared" si="323"/>
        <v>Unternehmen</v>
      </c>
      <c r="AY920" s="52" t="b">
        <f t="shared" si="324"/>
        <v>0</v>
      </c>
      <c r="AZ920" s="52" t="str">
        <f t="shared" si="325"/>
        <v>10828</v>
      </c>
      <c r="BA920" s="52" t="str">
        <f>VLOOKUP(A920,'BAT Grundtabelle'!A:U,21,0)</f>
        <v>ja</v>
      </c>
      <c r="BB920" s="52" t="str">
        <f t="shared" si="326"/>
        <v>nein</v>
      </c>
      <c r="BC920" s="52" t="str">
        <f t="shared" si="327"/>
        <v>10828</v>
      </c>
      <c r="BD920" s="52" t="str">
        <f t="shared" si="328"/>
        <v>Hersteller von optischen Gläsern</v>
      </c>
      <c r="BE920" s="52" t="str">
        <f t="shared" si="329"/>
        <v>Unternehmen</v>
      </c>
      <c r="BF920" s="52">
        <f t="shared" si="330"/>
        <v>2</v>
      </c>
    </row>
    <row r="921" spans="1:58" hidden="1" x14ac:dyDescent="0.35">
      <c r="A921" s="107" t="s">
        <v>3245</v>
      </c>
      <c r="B921" s="75" t="s">
        <v>803</v>
      </c>
      <c r="C921" s="52" t="s">
        <v>3</v>
      </c>
      <c r="D921" s="52" t="s">
        <v>3</v>
      </c>
      <c r="E921" s="52" t="s">
        <v>2</v>
      </c>
      <c r="F921" s="52" t="s">
        <v>2</v>
      </c>
      <c r="G921" s="52" t="s">
        <v>2</v>
      </c>
      <c r="H921" s="52" t="s">
        <v>2</v>
      </c>
      <c r="I921" s="52" t="s">
        <v>3</v>
      </c>
      <c r="J921" s="52">
        <v>2</v>
      </c>
      <c r="K921" s="52" t="s">
        <v>2</v>
      </c>
      <c r="L921" s="52" t="s">
        <v>2</v>
      </c>
      <c r="M921" s="52" t="s">
        <v>2</v>
      </c>
      <c r="N921" s="52" t="s">
        <v>3</v>
      </c>
      <c r="P921" s="52" t="s">
        <v>4</v>
      </c>
      <c r="Q921" s="52" t="str">
        <f t="shared" si="333"/>
        <v>Nein</v>
      </c>
      <c r="R921" s="52" t="str">
        <f t="shared" si="333"/>
        <v>Nein</v>
      </c>
      <c r="S921" s="52" t="str">
        <f t="shared" si="333"/>
        <v>Nein</v>
      </c>
      <c r="T921" s="52" t="str">
        <f t="shared" si="333"/>
        <v>Nein</v>
      </c>
      <c r="U921" s="52" t="str">
        <f t="shared" si="333"/>
        <v>Nein</v>
      </c>
      <c r="V921" s="52" t="str">
        <f t="shared" si="333"/>
        <v>Nein</v>
      </c>
      <c r="W921" s="52" t="str">
        <f t="shared" si="333"/>
        <v>Nein</v>
      </c>
      <c r="X921" s="52" t="str">
        <f t="shared" si="333"/>
        <v>Nein</v>
      </c>
      <c r="Y921" s="52" t="str">
        <f t="shared" si="333"/>
        <v>Nein</v>
      </c>
      <c r="Z921" s="52" t="str">
        <f t="shared" si="333"/>
        <v>Nein</v>
      </c>
      <c r="AA921" s="52" t="str">
        <f t="shared" si="333"/>
        <v>Nein</v>
      </c>
      <c r="AB921" s="52" t="str">
        <f t="shared" si="333"/>
        <v>Nein</v>
      </c>
      <c r="AC921" s="52" t="str">
        <f t="shared" si="333"/>
        <v>Nein</v>
      </c>
      <c r="AD921" s="52" t="str">
        <f t="shared" si="333"/>
        <v>Nein</v>
      </c>
      <c r="AE921" s="52" t="str">
        <f t="shared" si="333"/>
        <v>Nein</v>
      </c>
      <c r="AF921" s="52" t="str">
        <f t="shared" si="333"/>
        <v>Nein</v>
      </c>
      <c r="AG921" s="61" t="str">
        <f>IF(Q921="Ja",VLOOKUP($Q$2,Plausis!A:E,5,0),IF(R921="Ja",VLOOKUP($R$2,Plausis!A:E,5,0),IF(T921="Ja",VLOOKUP($T$2,Plausis!A:E,5,0),IF(U921="Ja",VLOOKUP($U$2,Plausis!A:E,5,0),IF(AA921="Ja",VLOOKUP($AA$2,Plausis!A:E,5,0),IF(AC921="Ja",VLOOKUP($AC$2,Plausis!A:E,5,0),IF(AD921="Ja",VLOOKUP($AD$2,Plausis!A:E,5,0),"")))))))</f>
        <v/>
      </c>
      <c r="AH921" s="52" t="str">
        <f>IF(Y921="Ja",VLOOKUP($Y$2,Plausis!A:E,5,0),"")</f>
        <v/>
      </c>
      <c r="AI921" s="52" t="str">
        <f t="shared" si="318"/>
        <v>Ja</v>
      </c>
      <c r="AJ921" s="52" t="str">
        <f>IF(S921="Ja",VLOOKUP($S$2,Plausis!A:E,5,0),IF(V921="Ja",VLOOKUP($V$2,Plausis!A:E,5,0),IF(X921="Ja",VLOOKUP($X$2,Plausis!A:E,5,0),"")))</f>
        <v/>
      </c>
      <c r="AL921" s="52" t="s">
        <v>2</v>
      </c>
      <c r="AM921" s="114">
        <v>45531</v>
      </c>
      <c r="AN921" s="52" t="s">
        <v>4467</v>
      </c>
      <c r="AO921" s="52" t="str">
        <f>VLOOKUP(B921,'BAT Grundtabelle'!B:T,19,0)</f>
        <v>ja</v>
      </c>
      <c r="AP921" s="105" t="str">
        <f t="shared" si="319"/>
        <v>10829</v>
      </c>
      <c r="AQ921" s="52" t="str">
        <f t="shared" si="320"/>
        <v>Hersteller von optischen und fotografischen Produkten</v>
      </c>
      <c r="AR921" s="52" t="b">
        <f t="shared" si="332"/>
        <v>0</v>
      </c>
      <c r="AS921" s="52" t="b">
        <f t="shared" si="332"/>
        <v>0</v>
      </c>
      <c r="AT921" s="52" t="b">
        <f t="shared" si="332"/>
        <v>0</v>
      </c>
      <c r="AU921" s="52">
        <f t="shared" si="321"/>
        <v>2</v>
      </c>
      <c r="AW921" s="52" t="b">
        <f t="shared" si="322"/>
        <v>0</v>
      </c>
      <c r="AX921" s="52" t="str">
        <f t="shared" si="323"/>
        <v>Unternehmen</v>
      </c>
      <c r="AY921" s="52" t="b">
        <f t="shared" si="324"/>
        <v>0</v>
      </c>
      <c r="AZ921" s="52" t="str">
        <f t="shared" si="325"/>
        <v>10829</v>
      </c>
      <c r="BA921" s="52" t="str">
        <f>VLOOKUP(A921,'BAT Grundtabelle'!A:U,21,0)</f>
        <v>ja</v>
      </c>
      <c r="BB921" s="52" t="str">
        <f t="shared" si="326"/>
        <v>nein</v>
      </c>
      <c r="BC921" s="52" t="str">
        <f t="shared" si="327"/>
        <v>10829</v>
      </c>
      <c r="BD921" s="52" t="str">
        <f t="shared" si="328"/>
        <v>Hersteller von optischen und fotografischen Produkten</v>
      </c>
      <c r="BE921" s="52" t="str">
        <f t="shared" si="329"/>
        <v>Unternehmen</v>
      </c>
      <c r="BF921" s="52">
        <f t="shared" si="330"/>
        <v>2</v>
      </c>
    </row>
    <row r="922" spans="1:58" hidden="1" x14ac:dyDescent="0.35">
      <c r="A922" s="107" t="s">
        <v>3246</v>
      </c>
      <c r="B922" s="75" t="s">
        <v>1466</v>
      </c>
      <c r="C922" s="52" t="s">
        <v>3</v>
      </c>
      <c r="D922" s="52" t="s">
        <v>3</v>
      </c>
      <c r="E922" s="52" t="s">
        <v>2</v>
      </c>
      <c r="F922" s="52" t="s">
        <v>2</v>
      </c>
      <c r="G922" s="52" t="s">
        <v>2</v>
      </c>
      <c r="H922" s="52" t="s">
        <v>2</v>
      </c>
      <c r="I922" s="52" t="s">
        <v>3</v>
      </c>
      <c r="J922" s="52">
        <v>2</v>
      </c>
      <c r="K922" s="52" t="s">
        <v>2</v>
      </c>
      <c r="L922" s="52" t="s">
        <v>2</v>
      </c>
      <c r="M922" s="52" t="s">
        <v>2</v>
      </c>
      <c r="N922" s="52" t="s">
        <v>3</v>
      </c>
      <c r="P922" s="52" t="s">
        <v>57</v>
      </c>
      <c r="Q922" s="52" t="str">
        <f t="shared" si="333"/>
        <v>Nein</v>
      </c>
      <c r="R922" s="52" t="str">
        <f t="shared" si="333"/>
        <v>Nein</v>
      </c>
      <c r="S922" s="52" t="str">
        <f t="shared" si="333"/>
        <v>Nein</v>
      </c>
      <c r="T922" s="52" t="str">
        <f t="shared" si="333"/>
        <v>Ja</v>
      </c>
      <c r="U922" s="52" t="str">
        <f t="shared" si="333"/>
        <v>Nein</v>
      </c>
      <c r="V922" s="52" t="str">
        <f t="shared" si="333"/>
        <v>Nein</v>
      </c>
      <c r="W922" s="52" t="str">
        <f t="shared" si="333"/>
        <v>Nein</v>
      </c>
      <c r="X922" s="52" t="str">
        <f t="shared" si="333"/>
        <v>Ja</v>
      </c>
      <c r="Y922" s="52" t="str">
        <f t="shared" si="333"/>
        <v>Nein</v>
      </c>
      <c r="Z922" s="52" t="str">
        <f t="shared" si="333"/>
        <v>Nein</v>
      </c>
      <c r="AA922" s="52" t="str">
        <f t="shared" si="333"/>
        <v>Nein</v>
      </c>
      <c r="AB922" s="52" t="str">
        <f t="shared" si="333"/>
        <v>Nein</v>
      </c>
      <c r="AC922" s="52" t="str">
        <f t="shared" si="333"/>
        <v>Nein</v>
      </c>
      <c r="AD922" s="52" t="str">
        <f t="shared" si="333"/>
        <v>Nein</v>
      </c>
      <c r="AE922" s="52" t="str">
        <f t="shared" si="333"/>
        <v>Nein</v>
      </c>
      <c r="AF922" s="52" t="str">
        <f t="shared" si="333"/>
        <v>Nein</v>
      </c>
      <c r="AG922" s="61" t="str">
        <f>IF(Q922="Ja",VLOOKUP($Q$2,Plausis!A:E,5,0),IF(R922="Ja",VLOOKUP($R$2,Plausis!A:E,5,0),IF(T922="Ja",VLOOKUP($T$2,Plausis!A:E,5,0),IF(U922="Ja",VLOOKUP($U$2,Plausis!A:E,5,0),IF(AA922="Ja",VLOOKUP($AA$2,Plausis!A:E,5,0),IF(AC922="Ja",VLOOKUP($AC$2,Plausis!A:E,5,0),IF(AD922="Ja",VLOOKUP($AD$2,Plausis!A:E,5,0),"")))))))</f>
        <v>Dieser Betrieb ist nur im Komfort-RS ohne ergänzenden Spezial-Straf-RS versicherbar.</v>
      </c>
      <c r="AH922" s="52" t="str">
        <f>IF(Y922="Ja",VLOOKUP($Y$2,Plausis!A:E,5,0),"")</f>
        <v/>
      </c>
      <c r="AI922" s="52" t="str">
        <f t="shared" si="318"/>
        <v>Nein</v>
      </c>
      <c r="AJ922" s="52" t="str">
        <f>IF(S922="Ja",VLOOKUP($S$2,Plausis!A:E,5,0),IF(V922="Ja",VLOOKUP($V$2,Plausis!A:E,5,0),IF(X922="Ja",VLOOKUP($X$2,Plausis!A:E,5,0),"")))</f>
        <v>Dieser Betrieb kann nur ohne ergänzenden Spezial-Straf-RS versichert werden.</v>
      </c>
      <c r="AL922" s="52" t="s">
        <v>2</v>
      </c>
      <c r="AM922" s="114">
        <v>45531</v>
      </c>
      <c r="AN922" s="52" t="s">
        <v>4467</v>
      </c>
      <c r="AO922" s="52" t="str">
        <f>VLOOKUP(B922,'BAT Grundtabelle'!B:T,19,0)</f>
        <v>ja</v>
      </c>
      <c r="AP922" s="105" t="str">
        <f t="shared" si="319"/>
        <v>10830</v>
      </c>
      <c r="AQ922" s="52" t="str">
        <f t="shared" si="320"/>
        <v>Hersteller von Profilen aus Kunststoff</v>
      </c>
      <c r="AR922" s="52" t="b">
        <f t="shared" si="332"/>
        <v>0</v>
      </c>
      <c r="AS922" s="52" t="b">
        <f t="shared" si="332"/>
        <v>0</v>
      </c>
      <c r="AT922" s="52" t="b">
        <f t="shared" si="332"/>
        <v>0</v>
      </c>
      <c r="AU922" s="52">
        <f t="shared" si="321"/>
        <v>2</v>
      </c>
      <c r="AW922" s="52" t="b">
        <f t="shared" si="322"/>
        <v>0</v>
      </c>
      <c r="AX922" s="52" t="str">
        <f t="shared" si="323"/>
        <v>Unternehmen</v>
      </c>
      <c r="AY922" s="52" t="b">
        <f t="shared" si="324"/>
        <v>0</v>
      </c>
      <c r="AZ922" s="52" t="str">
        <f t="shared" si="325"/>
        <v>10830</v>
      </c>
      <c r="BA922" s="52" t="str">
        <f>VLOOKUP(A922,'BAT Grundtabelle'!A:U,21,0)</f>
        <v>ja</v>
      </c>
      <c r="BB922" s="52" t="str">
        <f t="shared" si="326"/>
        <v>nein</v>
      </c>
      <c r="BC922" s="52" t="str">
        <f t="shared" si="327"/>
        <v>10830</v>
      </c>
      <c r="BD922" s="52" t="str">
        <f t="shared" si="328"/>
        <v>Hersteller von Profilen aus Kunststoff</v>
      </c>
      <c r="BE922" s="52" t="str">
        <f t="shared" si="329"/>
        <v>Unternehmen</v>
      </c>
      <c r="BF922" s="52">
        <f t="shared" si="330"/>
        <v>2</v>
      </c>
    </row>
    <row r="923" spans="1:58" hidden="1" x14ac:dyDescent="0.35">
      <c r="A923" s="107" t="s">
        <v>3247</v>
      </c>
      <c r="B923" s="75" t="s">
        <v>1467</v>
      </c>
      <c r="C923" s="52" t="s">
        <v>3</v>
      </c>
      <c r="D923" s="52" t="s">
        <v>3</v>
      </c>
      <c r="E923" s="52" t="s">
        <v>2</v>
      </c>
      <c r="F923" s="52" t="s">
        <v>2</v>
      </c>
      <c r="G923" s="52" t="s">
        <v>2</v>
      </c>
      <c r="H923" s="52" t="s">
        <v>2</v>
      </c>
      <c r="I923" s="52" t="s">
        <v>3</v>
      </c>
      <c r="J923" s="52">
        <v>2</v>
      </c>
      <c r="K923" s="52" t="s">
        <v>2</v>
      </c>
      <c r="L923" s="52" t="s">
        <v>2</v>
      </c>
      <c r="M923" s="52" t="s">
        <v>2</v>
      </c>
      <c r="N923" s="52" t="s">
        <v>3</v>
      </c>
      <c r="P923" s="52" t="s">
        <v>4</v>
      </c>
      <c r="Q923" s="52" t="str">
        <f t="shared" ref="Q923:AF932" si="334">IF(ISERROR(FIND(Q$2,$P923,1)),"Nein","Ja")</f>
        <v>Nein</v>
      </c>
      <c r="R923" s="52" t="str">
        <f t="shared" si="334"/>
        <v>Nein</v>
      </c>
      <c r="S923" s="52" t="str">
        <f t="shared" si="334"/>
        <v>Nein</v>
      </c>
      <c r="T923" s="52" t="str">
        <f t="shared" si="334"/>
        <v>Nein</v>
      </c>
      <c r="U923" s="52" t="str">
        <f t="shared" si="334"/>
        <v>Nein</v>
      </c>
      <c r="V923" s="52" t="str">
        <f t="shared" si="334"/>
        <v>Nein</v>
      </c>
      <c r="W923" s="52" t="str">
        <f t="shared" si="334"/>
        <v>Nein</v>
      </c>
      <c r="X923" s="52" t="str">
        <f t="shared" si="334"/>
        <v>Nein</v>
      </c>
      <c r="Y923" s="52" t="str">
        <f t="shared" si="334"/>
        <v>Nein</v>
      </c>
      <c r="Z923" s="52" t="str">
        <f t="shared" si="334"/>
        <v>Nein</v>
      </c>
      <c r="AA923" s="52" t="str">
        <f t="shared" si="334"/>
        <v>Nein</v>
      </c>
      <c r="AB923" s="52" t="str">
        <f t="shared" si="334"/>
        <v>Nein</v>
      </c>
      <c r="AC923" s="52" t="str">
        <f t="shared" si="334"/>
        <v>Nein</v>
      </c>
      <c r="AD923" s="52" t="str">
        <f t="shared" si="334"/>
        <v>Nein</v>
      </c>
      <c r="AE923" s="52" t="str">
        <f t="shared" si="334"/>
        <v>Nein</v>
      </c>
      <c r="AF923" s="52" t="str">
        <f t="shared" si="334"/>
        <v>Nein</v>
      </c>
      <c r="AG923" s="61" t="str">
        <f>IF(Q923="Ja",VLOOKUP($Q$2,Plausis!A:E,5,0),IF(R923="Ja",VLOOKUP($R$2,Plausis!A:E,5,0),IF(T923="Ja",VLOOKUP($T$2,Plausis!A:E,5,0),IF(U923="Ja",VLOOKUP($U$2,Plausis!A:E,5,0),IF(AA923="Ja",VLOOKUP($AA$2,Plausis!A:E,5,0),IF(AC923="Ja",VLOOKUP($AC$2,Plausis!A:E,5,0),IF(AD923="Ja",VLOOKUP($AD$2,Plausis!A:E,5,0),"")))))))</f>
        <v/>
      </c>
      <c r="AH923" s="52" t="str">
        <f>IF(Y923="Ja",VLOOKUP($Y$2,Plausis!A:E,5,0),"")</f>
        <v/>
      </c>
      <c r="AI923" s="52" t="str">
        <f t="shared" si="318"/>
        <v>Ja</v>
      </c>
      <c r="AJ923" s="52" t="str">
        <f>IF(S923="Ja",VLOOKUP($S$2,Plausis!A:E,5,0),IF(V923="Ja",VLOOKUP($V$2,Plausis!A:E,5,0),IF(X923="Ja",VLOOKUP($X$2,Plausis!A:E,5,0),"")))</f>
        <v/>
      </c>
      <c r="AL923" s="52" t="s">
        <v>2</v>
      </c>
      <c r="AM923" s="114">
        <v>45531</v>
      </c>
      <c r="AN923" s="52" t="s">
        <v>4467</v>
      </c>
      <c r="AO923" s="52" t="str">
        <f>VLOOKUP(B923,'BAT Grundtabelle'!B:T,19,0)</f>
        <v>ja</v>
      </c>
      <c r="AP923" s="105" t="str">
        <f t="shared" si="319"/>
        <v>10831</v>
      </c>
      <c r="AQ923" s="52" t="str">
        <f t="shared" si="320"/>
        <v>Hersteller von Schlauchfolien</v>
      </c>
      <c r="AR923" s="52" t="b">
        <f t="shared" ref="AR923:AT942" si="335">IF(ISERROR(FIND(AR$1,$P923,1)),FALSE,TRUE)</f>
        <v>0</v>
      </c>
      <c r="AS923" s="52" t="b">
        <f t="shared" si="335"/>
        <v>0</v>
      </c>
      <c r="AT923" s="52" t="b">
        <f t="shared" si="335"/>
        <v>0</v>
      </c>
      <c r="AU923" s="52">
        <f t="shared" si="321"/>
        <v>2</v>
      </c>
      <c r="AW923" s="52" t="b">
        <f t="shared" si="322"/>
        <v>0</v>
      </c>
      <c r="AX923" s="52" t="str">
        <f t="shared" si="323"/>
        <v>Unternehmen</v>
      </c>
      <c r="AY923" s="52" t="b">
        <f t="shared" si="324"/>
        <v>0</v>
      </c>
      <c r="AZ923" s="52" t="str">
        <f t="shared" si="325"/>
        <v>10831</v>
      </c>
      <c r="BA923" s="52" t="str">
        <f>VLOOKUP(A923,'BAT Grundtabelle'!A:U,21,0)</f>
        <v>ja</v>
      </c>
      <c r="BB923" s="52" t="str">
        <f t="shared" si="326"/>
        <v>nein</v>
      </c>
      <c r="BC923" s="52" t="str">
        <f t="shared" si="327"/>
        <v>10831</v>
      </c>
      <c r="BD923" s="52" t="str">
        <f t="shared" si="328"/>
        <v>Hersteller von Schlauchfolien</v>
      </c>
      <c r="BE923" s="52" t="str">
        <f t="shared" si="329"/>
        <v>Unternehmen</v>
      </c>
      <c r="BF923" s="52">
        <f t="shared" si="330"/>
        <v>2</v>
      </c>
    </row>
    <row r="924" spans="1:58" hidden="1" x14ac:dyDescent="0.35">
      <c r="A924" s="107" t="s">
        <v>3248</v>
      </c>
      <c r="B924" s="75" t="s">
        <v>1165</v>
      </c>
      <c r="C924" s="52" t="s">
        <v>3</v>
      </c>
      <c r="D924" s="52" t="s">
        <v>3</v>
      </c>
      <c r="E924" s="52" t="s">
        <v>2</v>
      </c>
      <c r="F924" s="52" t="s">
        <v>2</v>
      </c>
      <c r="G924" s="52" t="s">
        <v>2</v>
      </c>
      <c r="H924" s="52" t="s">
        <v>2</v>
      </c>
      <c r="I924" s="52" t="s">
        <v>3</v>
      </c>
      <c r="J924" s="52">
        <v>3</v>
      </c>
      <c r="K924" s="52" t="s">
        <v>2</v>
      </c>
      <c r="L924" s="52" t="s">
        <v>2</v>
      </c>
      <c r="M924" s="52" t="s">
        <v>2</v>
      </c>
      <c r="N924" s="52" t="s">
        <v>3</v>
      </c>
      <c r="P924" s="52" t="s">
        <v>4</v>
      </c>
      <c r="Q924" s="52" t="str">
        <f t="shared" si="334"/>
        <v>Nein</v>
      </c>
      <c r="R924" s="52" t="str">
        <f t="shared" si="334"/>
        <v>Nein</v>
      </c>
      <c r="S924" s="52" t="str">
        <f t="shared" si="334"/>
        <v>Nein</v>
      </c>
      <c r="T924" s="52" t="str">
        <f t="shared" si="334"/>
        <v>Nein</v>
      </c>
      <c r="U924" s="52" t="str">
        <f t="shared" si="334"/>
        <v>Nein</v>
      </c>
      <c r="V924" s="52" t="str">
        <f t="shared" si="334"/>
        <v>Nein</v>
      </c>
      <c r="W924" s="52" t="str">
        <f t="shared" si="334"/>
        <v>Nein</v>
      </c>
      <c r="X924" s="52" t="str">
        <f t="shared" si="334"/>
        <v>Nein</v>
      </c>
      <c r="Y924" s="52" t="str">
        <f t="shared" si="334"/>
        <v>Nein</v>
      </c>
      <c r="Z924" s="52" t="str">
        <f t="shared" si="334"/>
        <v>Nein</v>
      </c>
      <c r="AA924" s="52" t="str">
        <f t="shared" si="334"/>
        <v>Nein</v>
      </c>
      <c r="AB924" s="52" t="str">
        <f t="shared" si="334"/>
        <v>Nein</v>
      </c>
      <c r="AC924" s="52" t="str">
        <f t="shared" si="334"/>
        <v>Nein</v>
      </c>
      <c r="AD924" s="52" t="str">
        <f t="shared" si="334"/>
        <v>Nein</v>
      </c>
      <c r="AE924" s="52" t="str">
        <f t="shared" si="334"/>
        <v>Nein</v>
      </c>
      <c r="AF924" s="52" t="str">
        <f t="shared" si="334"/>
        <v>Nein</v>
      </c>
      <c r="AG924" s="61" t="str">
        <f>IF(Q924="Ja",VLOOKUP($Q$2,Plausis!A:E,5,0),IF(R924="Ja",VLOOKUP($R$2,Plausis!A:E,5,0),IF(T924="Ja",VLOOKUP($T$2,Plausis!A:E,5,0),IF(U924="Ja",VLOOKUP($U$2,Plausis!A:E,5,0),IF(AA924="Ja",VLOOKUP($AA$2,Plausis!A:E,5,0),IF(AC924="Ja",VLOOKUP($AC$2,Plausis!A:E,5,0),IF(AD924="Ja",VLOOKUP($AD$2,Plausis!A:E,5,0),"")))))))</f>
        <v/>
      </c>
      <c r="AH924" s="52" t="str">
        <f>IF(Y924="Ja",VLOOKUP($Y$2,Plausis!A:E,5,0),"")</f>
        <v/>
      </c>
      <c r="AI924" s="52" t="str">
        <f t="shared" si="318"/>
        <v>Ja</v>
      </c>
      <c r="AJ924" s="52" t="str">
        <f>IF(S924="Ja",VLOOKUP($S$2,Plausis!A:E,5,0),IF(V924="Ja",VLOOKUP($V$2,Plausis!A:E,5,0),IF(X924="Ja",VLOOKUP($X$2,Plausis!A:E,5,0),"")))</f>
        <v/>
      </c>
      <c r="AL924" s="52" t="s">
        <v>2</v>
      </c>
      <c r="AM924" s="114">
        <v>45531</v>
      </c>
      <c r="AN924" s="52" t="s">
        <v>4467</v>
      </c>
      <c r="AO924" s="52" t="str">
        <f>VLOOKUP(B924,'BAT Grundtabelle'!B:T,19,0)</f>
        <v>ja</v>
      </c>
      <c r="AP924" s="105" t="str">
        <f t="shared" si="319"/>
        <v>10832</v>
      </c>
      <c r="AQ924" s="52" t="str">
        <f t="shared" si="320"/>
        <v>Hersteller von selbstfahrenden Arbeitsmaschinen</v>
      </c>
      <c r="AR924" s="52" t="b">
        <f t="shared" si="335"/>
        <v>0</v>
      </c>
      <c r="AS924" s="52" t="b">
        <f t="shared" si="335"/>
        <v>0</v>
      </c>
      <c r="AT924" s="52" t="b">
        <f t="shared" si="335"/>
        <v>0</v>
      </c>
      <c r="AU924" s="52">
        <f t="shared" si="321"/>
        <v>3</v>
      </c>
      <c r="AW924" s="52" t="b">
        <f t="shared" si="322"/>
        <v>0</v>
      </c>
      <c r="AX924" s="52" t="str">
        <f t="shared" si="323"/>
        <v>Unternehmen</v>
      </c>
      <c r="AY924" s="52" t="b">
        <f t="shared" si="324"/>
        <v>0</v>
      </c>
      <c r="AZ924" s="52" t="str">
        <f t="shared" si="325"/>
        <v>10832</v>
      </c>
      <c r="BA924" s="52" t="str">
        <f>VLOOKUP(A924,'BAT Grundtabelle'!A:U,21,0)</f>
        <v>ja</v>
      </c>
      <c r="BB924" s="52" t="str">
        <f t="shared" si="326"/>
        <v>nein</v>
      </c>
      <c r="BC924" s="52" t="str">
        <f t="shared" si="327"/>
        <v>10832</v>
      </c>
      <c r="BD924" s="52" t="str">
        <f t="shared" si="328"/>
        <v>Hersteller von selbstfahrenden Arbeitsmaschinen</v>
      </c>
      <c r="BE924" s="52" t="str">
        <f t="shared" si="329"/>
        <v>Unternehmen</v>
      </c>
      <c r="BF924" s="52">
        <f t="shared" si="330"/>
        <v>3</v>
      </c>
    </row>
    <row r="925" spans="1:58" hidden="1" x14ac:dyDescent="0.35">
      <c r="A925" s="107" t="s">
        <v>2085</v>
      </c>
      <c r="B925" s="75" t="s">
        <v>2084</v>
      </c>
      <c r="C925" s="52" t="s">
        <v>3</v>
      </c>
      <c r="D925" s="52" t="s">
        <v>3</v>
      </c>
      <c r="E925" s="52" t="s">
        <v>2</v>
      </c>
      <c r="F925" s="52" t="s">
        <v>2</v>
      </c>
      <c r="G925" s="52" t="s">
        <v>2</v>
      </c>
      <c r="H925" s="52" t="s">
        <v>2</v>
      </c>
      <c r="I925" s="52" t="s">
        <v>3</v>
      </c>
      <c r="J925" s="52">
        <v>2</v>
      </c>
      <c r="K925" s="52" t="s">
        <v>2</v>
      </c>
      <c r="L925" s="52" t="s">
        <v>2</v>
      </c>
      <c r="M925" s="52" t="s">
        <v>2</v>
      </c>
      <c r="N925" s="52" t="s">
        <v>3</v>
      </c>
      <c r="P925" s="52" t="s">
        <v>4</v>
      </c>
      <c r="Q925" s="52" t="str">
        <f t="shared" si="334"/>
        <v>Nein</v>
      </c>
      <c r="R925" s="52" t="str">
        <f t="shared" si="334"/>
        <v>Nein</v>
      </c>
      <c r="S925" s="52" t="str">
        <f t="shared" si="334"/>
        <v>Nein</v>
      </c>
      <c r="T925" s="52" t="str">
        <f t="shared" si="334"/>
        <v>Nein</v>
      </c>
      <c r="U925" s="52" t="str">
        <f t="shared" si="334"/>
        <v>Nein</v>
      </c>
      <c r="V925" s="52" t="str">
        <f t="shared" si="334"/>
        <v>Nein</v>
      </c>
      <c r="W925" s="52" t="str">
        <f t="shared" si="334"/>
        <v>Nein</v>
      </c>
      <c r="X925" s="52" t="str">
        <f t="shared" si="334"/>
        <v>Nein</v>
      </c>
      <c r="Y925" s="52" t="str">
        <f t="shared" si="334"/>
        <v>Nein</v>
      </c>
      <c r="Z925" s="52" t="str">
        <f t="shared" si="334"/>
        <v>Nein</v>
      </c>
      <c r="AA925" s="52" t="str">
        <f t="shared" si="334"/>
        <v>Nein</v>
      </c>
      <c r="AB925" s="52" t="str">
        <f t="shared" si="334"/>
        <v>Nein</v>
      </c>
      <c r="AC925" s="52" t="str">
        <f t="shared" si="334"/>
        <v>Nein</v>
      </c>
      <c r="AD925" s="52" t="str">
        <f t="shared" si="334"/>
        <v>Nein</v>
      </c>
      <c r="AE925" s="52" t="str">
        <f t="shared" si="334"/>
        <v>Nein</v>
      </c>
      <c r="AF925" s="52" t="str">
        <f t="shared" si="334"/>
        <v>Nein</v>
      </c>
      <c r="AG925" s="61" t="str">
        <f>IF(Q925="Ja",VLOOKUP($Q$2,Plausis!A:E,5,0),IF(R925="Ja",VLOOKUP($R$2,Plausis!A:E,5,0),IF(T925="Ja",VLOOKUP($T$2,Plausis!A:E,5,0),IF(U925="Ja",VLOOKUP($U$2,Plausis!A:E,5,0),IF(AA925="Ja",VLOOKUP($AA$2,Plausis!A:E,5,0),IF(AC925="Ja",VLOOKUP($AC$2,Plausis!A:E,5,0),IF(AD925="Ja",VLOOKUP($AD$2,Plausis!A:E,5,0),"")))))))</f>
        <v/>
      </c>
      <c r="AH925" s="52" t="str">
        <f>IF(Y925="Ja",VLOOKUP($Y$2,Plausis!A:E,5,0),"")</f>
        <v/>
      </c>
      <c r="AI925" s="52" t="str">
        <f t="shared" si="318"/>
        <v>Ja</v>
      </c>
      <c r="AJ925" s="52" t="str">
        <f>IF(S925="Ja",VLOOKUP($S$2,Plausis!A:E,5,0),IF(V925="Ja",VLOOKUP($V$2,Plausis!A:E,5,0),IF(X925="Ja",VLOOKUP($X$2,Plausis!A:E,5,0),"")))</f>
        <v/>
      </c>
      <c r="AL925" s="52" t="s">
        <v>2</v>
      </c>
      <c r="AM925" s="114">
        <v>45531</v>
      </c>
      <c r="AN925" s="52" t="s">
        <v>4467</v>
      </c>
      <c r="AO925" s="52" t="str">
        <f>VLOOKUP(B925,'BAT Grundtabelle'!B:T,19,0)</f>
        <v>ja</v>
      </c>
      <c r="AP925" s="105" t="str">
        <f t="shared" si="319"/>
        <v>3615</v>
      </c>
      <c r="AQ925" s="52" t="str">
        <f t="shared" si="320"/>
        <v>Hersteller von Spielwaren</v>
      </c>
      <c r="AR925" s="52" t="b">
        <f t="shared" si="335"/>
        <v>0</v>
      </c>
      <c r="AS925" s="52" t="b">
        <f t="shared" si="335"/>
        <v>0</v>
      </c>
      <c r="AT925" s="52" t="b">
        <f t="shared" si="335"/>
        <v>0</v>
      </c>
      <c r="AU925" s="52">
        <f t="shared" si="321"/>
        <v>2</v>
      </c>
      <c r="AW925" s="52" t="b">
        <f t="shared" si="322"/>
        <v>0</v>
      </c>
      <c r="AX925" s="52" t="str">
        <f t="shared" si="323"/>
        <v>Unternehmen</v>
      </c>
      <c r="AY925" s="52" t="b">
        <f t="shared" si="324"/>
        <v>0</v>
      </c>
      <c r="AZ925" s="52" t="str">
        <f t="shared" si="325"/>
        <v>3615</v>
      </c>
      <c r="BA925" s="52" t="str">
        <f>VLOOKUP(A925,'BAT Grundtabelle'!A:U,21,0)</f>
        <v>ja</v>
      </c>
      <c r="BB925" s="52" t="str">
        <f t="shared" si="326"/>
        <v>nein</v>
      </c>
      <c r="BC925" s="52" t="str">
        <f t="shared" si="327"/>
        <v>3615</v>
      </c>
      <c r="BD925" s="52" t="str">
        <f t="shared" si="328"/>
        <v>Hersteller von Spielwaren</v>
      </c>
      <c r="BE925" s="52" t="str">
        <f t="shared" si="329"/>
        <v>Unternehmen</v>
      </c>
      <c r="BF925" s="52">
        <f t="shared" si="330"/>
        <v>2</v>
      </c>
    </row>
    <row r="926" spans="1:58" hidden="1" x14ac:dyDescent="0.35">
      <c r="A926" s="107" t="s">
        <v>3249</v>
      </c>
      <c r="B926" s="75" t="s">
        <v>1297</v>
      </c>
      <c r="C926" s="52" t="s">
        <v>3</v>
      </c>
      <c r="D926" s="52" t="s">
        <v>3</v>
      </c>
      <c r="E926" s="52" t="s">
        <v>2</v>
      </c>
      <c r="F926" s="52" t="s">
        <v>2</v>
      </c>
      <c r="G926" s="52" t="s">
        <v>2</v>
      </c>
      <c r="H926" s="52" t="s">
        <v>2</v>
      </c>
      <c r="I926" s="52" t="s">
        <v>3</v>
      </c>
      <c r="J926" s="52">
        <v>2</v>
      </c>
      <c r="K926" s="52" t="s">
        <v>2</v>
      </c>
      <c r="L926" s="52" t="s">
        <v>2</v>
      </c>
      <c r="M926" s="52" t="s">
        <v>2</v>
      </c>
      <c r="N926" s="52" t="s">
        <v>3</v>
      </c>
      <c r="P926" s="52" t="s">
        <v>4</v>
      </c>
      <c r="Q926" s="52" t="str">
        <f t="shared" si="334"/>
        <v>Nein</v>
      </c>
      <c r="R926" s="52" t="str">
        <f t="shared" si="334"/>
        <v>Nein</v>
      </c>
      <c r="S926" s="52" t="str">
        <f t="shared" si="334"/>
        <v>Nein</v>
      </c>
      <c r="T926" s="52" t="str">
        <f t="shared" si="334"/>
        <v>Nein</v>
      </c>
      <c r="U926" s="52" t="str">
        <f t="shared" si="334"/>
        <v>Nein</v>
      </c>
      <c r="V926" s="52" t="str">
        <f t="shared" si="334"/>
        <v>Nein</v>
      </c>
      <c r="W926" s="52" t="str">
        <f t="shared" si="334"/>
        <v>Nein</v>
      </c>
      <c r="X926" s="52" t="str">
        <f t="shared" si="334"/>
        <v>Nein</v>
      </c>
      <c r="Y926" s="52" t="str">
        <f t="shared" si="334"/>
        <v>Nein</v>
      </c>
      <c r="Z926" s="52" t="str">
        <f t="shared" si="334"/>
        <v>Nein</v>
      </c>
      <c r="AA926" s="52" t="str">
        <f t="shared" si="334"/>
        <v>Nein</v>
      </c>
      <c r="AB926" s="52" t="str">
        <f t="shared" si="334"/>
        <v>Nein</v>
      </c>
      <c r="AC926" s="52" t="str">
        <f t="shared" si="334"/>
        <v>Nein</v>
      </c>
      <c r="AD926" s="52" t="str">
        <f t="shared" si="334"/>
        <v>Nein</v>
      </c>
      <c r="AE926" s="52" t="str">
        <f t="shared" si="334"/>
        <v>Nein</v>
      </c>
      <c r="AF926" s="52" t="str">
        <f t="shared" si="334"/>
        <v>Nein</v>
      </c>
      <c r="AG926" s="61" t="str">
        <f>IF(Q926="Ja",VLOOKUP($Q$2,Plausis!A:E,5,0),IF(R926="Ja",VLOOKUP($R$2,Plausis!A:E,5,0),IF(T926="Ja",VLOOKUP($T$2,Plausis!A:E,5,0),IF(U926="Ja",VLOOKUP($U$2,Plausis!A:E,5,0),IF(AA926="Ja",VLOOKUP($AA$2,Plausis!A:E,5,0),IF(AC926="Ja",VLOOKUP($AC$2,Plausis!A:E,5,0),IF(AD926="Ja",VLOOKUP($AD$2,Plausis!A:E,5,0),"")))))))</f>
        <v/>
      </c>
      <c r="AH926" s="52" t="str">
        <f>IF(Y926="Ja",VLOOKUP($Y$2,Plausis!A:E,5,0),"")</f>
        <v/>
      </c>
      <c r="AI926" s="52" t="str">
        <f t="shared" si="318"/>
        <v>Ja</v>
      </c>
      <c r="AJ926" s="52" t="str">
        <f>IF(S926="Ja",VLOOKUP($S$2,Plausis!A:E,5,0),IF(V926="Ja",VLOOKUP($V$2,Plausis!A:E,5,0),IF(X926="Ja",VLOOKUP($X$2,Plausis!A:E,5,0),"")))</f>
        <v/>
      </c>
      <c r="AL926" s="52" t="s">
        <v>2</v>
      </c>
      <c r="AM926" s="114">
        <v>45531</v>
      </c>
      <c r="AN926" s="52" t="s">
        <v>4467</v>
      </c>
      <c r="AO926" s="52" t="str">
        <f>VLOOKUP(B926,'BAT Grundtabelle'!B:T,19,0)</f>
        <v>ja</v>
      </c>
      <c r="AP926" s="105" t="str">
        <f t="shared" si="319"/>
        <v>10833</v>
      </c>
      <c r="AQ926" s="52" t="str">
        <f t="shared" si="320"/>
        <v>Hersteller von Spielwaren und Musikinstrumenten</v>
      </c>
      <c r="AR926" s="52" t="b">
        <f t="shared" si="335"/>
        <v>0</v>
      </c>
      <c r="AS926" s="52" t="b">
        <f t="shared" si="335"/>
        <v>0</v>
      </c>
      <c r="AT926" s="52" t="b">
        <f t="shared" si="335"/>
        <v>0</v>
      </c>
      <c r="AU926" s="52">
        <f t="shared" si="321"/>
        <v>2</v>
      </c>
      <c r="AW926" s="52" t="b">
        <f t="shared" si="322"/>
        <v>0</v>
      </c>
      <c r="AX926" s="52" t="str">
        <f t="shared" si="323"/>
        <v>Unternehmen</v>
      </c>
      <c r="AY926" s="52" t="b">
        <f t="shared" si="324"/>
        <v>0</v>
      </c>
      <c r="AZ926" s="52" t="str">
        <f t="shared" si="325"/>
        <v>10833</v>
      </c>
      <c r="BA926" s="52" t="str">
        <f>VLOOKUP(A926,'BAT Grundtabelle'!A:U,21,0)</f>
        <v>ja</v>
      </c>
      <c r="BB926" s="52" t="str">
        <f t="shared" si="326"/>
        <v>nein</v>
      </c>
      <c r="BC926" s="52" t="str">
        <f t="shared" si="327"/>
        <v>10833</v>
      </c>
      <c r="BD926" s="52" t="str">
        <f t="shared" si="328"/>
        <v>Hersteller von Spielwaren und Musikinstrumenten</v>
      </c>
      <c r="BE926" s="52" t="str">
        <f t="shared" si="329"/>
        <v>Unternehmen</v>
      </c>
      <c r="BF926" s="52">
        <f t="shared" si="330"/>
        <v>2</v>
      </c>
    </row>
    <row r="927" spans="1:58" hidden="1" x14ac:dyDescent="0.35">
      <c r="A927" s="107" t="s">
        <v>3250</v>
      </c>
      <c r="B927" s="75" t="s">
        <v>1661</v>
      </c>
      <c r="C927" s="52" t="s">
        <v>3</v>
      </c>
      <c r="D927" s="52" t="s">
        <v>3</v>
      </c>
      <c r="E927" s="52" t="s">
        <v>2</v>
      </c>
      <c r="F927" s="52" t="s">
        <v>2</v>
      </c>
      <c r="G927" s="52" t="s">
        <v>2</v>
      </c>
      <c r="H927" s="52" t="s">
        <v>2</v>
      </c>
      <c r="I927" s="52" t="s">
        <v>3</v>
      </c>
      <c r="J927" s="52">
        <v>2</v>
      </c>
      <c r="K927" s="52" t="s">
        <v>2</v>
      </c>
      <c r="L927" s="52" t="s">
        <v>2</v>
      </c>
      <c r="M927" s="52" t="s">
        <v>2</v>
      </c>
      <c r="N927" s="52" t="s">
        <v>3</v>
      </c>
      <c r="P927" s="52" t="s">
        <v>4</v>
      </c>
      <c r="Q927" s="52" t="str">
        <f t="shared" si="334"/>
        <v>Nein</v>
      </c>
      <c r="R927" s="52" t="str">
        <f t="shared" si="334"/>
        <v>Nein</v>
      </c>
      <c r="S927" s="52" t="str">
        <f t="shared" si="334"/>
        <v>Nein</v>
      </c>
      <c r="T927" s="52" t="str">
        <f t="shared" si="334"/>
        <v>Nein</v>
      </c>
      <c r="U927" s="52" t="str">
        <f t="shared" si="334"/>
        <v>Nein</v>
      </c>
      <c r="V927" s="52" t="str">
        <f t="shared" si="334"/>
        <v>Nein</v>
      </c>
      <c r="W927" s="52" t="str">
        <f t="shared" si="334"/>
        <v>Nein</v>
      </c>
      <c r="X927" s="52" t="str">
        <f t="shared" si="334"/>
        <v>Nein</v>
      </c>
      <c r="Y927" s="52" t="str">
        <f t="shared" si="334"/>
        <v>Nein</v>
      </c>
      <c r="Z927" s="52" t="str">
        <f t="shared" si="334"/>
        <v>Nein</v>
      </c>
      <c r="AA927" s="52" t="str">
        <f t="shared" si="334"/>
        <v>Nein</v>
      </c>
      <c r="AB927" s="52" t="str">
        <f t="shared" si="334"/>
        <v>Nein</v>
      </c>
      <c r="AC927" s="52" t="str">
        <f t="shared" si="334"/>
        <v>Nein</v>
      </c>
      <c r="AD927" s="52" t="str">
        <f t="shared" si="334"/>
        <v>Nein</v>
      </c>
      <c r="AE927" s="52" t="str">
        <f t="shared" si="334"/>
        <v>Nein</v>
      </c>
      <c r="AF927" s="52" t="str">
        <f t="shared" si="334"/>
        <v>Nein</v>
      </c>
      <c r="AG927" s="61" t="str">
        <f>IF(Q927="Ja",VLOOKUP($Q$2,Plausis!A:E,5,0),IF(R927="Ja",VLOOKUP($R$2,Plausis!A:E,5,0),IF(T927="Ja",VLOOKUP($T$2,Plausis!A:E,5,0),IF(U927="Ja",VLOOKUP($U$2,Plausis!A:E,5,0),IF(AA927="Ja",VLOOKUP($AA$2,Plausis!A:E,5,0),IF(AC927="Ja",VLOOKUP($AC$2,Plausis!A:E,5,0),IF(AD927="Ja",VLOOKUP($AD$2,Plausis!A:E,5,0),"")))))))</f>
        <v/>
      </c>
      <c r="AH927" s="52" t="str">
        <f>IF(Y927="Ja",VLOOKUP($Y$2,Plausis!A:E,5,0),"")</f>
        <v/>
      </c>
      <c r="AI927" s="52" t="str">
        <f t="shared" si="318"/>
        <v>Ja</v>
      </c>
      <c r="AJ927" s="52" t="str">
        <f>IF(S927="Ja",VLOOKUP($S$2,Plausis!A:E,5,0),IF(V927="Ja",VLOOKUP($V$2,Plausis!A:E,5,0),IF(X927="Ja",VLOOKUP($X$2,Plausis!A:E,5,0),"")))</f>
        <v/>
      </c>
      <c r="AL927" s="52" t="s">
        <v>2</v>
      </c>
      <c r="AM927" s="114">
        <v>45531</v>
      </c>
      <c r="AN927" s="52" t="s">
        <v>4467</v>
      </c>
      <c r="AO927" s="52" t="str">
        <f>VLOOKUP(B927,'BAT Grundtabelle'!B:T,19,0)</f>
        <v>ja</v>
      </c>
      <c r="AP927" s="105" t="str">
        <f t="shared" si="319"/>
        <v>10834</v>
      </c>
      <c r="AQ927" s="52" t="str">
        <f t="shared" si="320"/>
        <v>Hersteller von Spritzguss-, Strangpress-, Gieß- und Schleudergussprodukten</v>
      </c>
      <c r="AR927" s="52" t="b">
        <f t="shared" si="335"/>
        <v>0</v>
      </c>
      <c r="AS927" s="52" t="b">
        <f t="shared" si="335"/>
        <v>0</v>
      </c>
      <c r="AT927" s="52" t="b">
        <f t="shared" si="335"/>
        <v>0</v>
      </c>
      <c r="AU927" s="52">
        <f t="shared" si="321"/>
        <v>2</v>
      </c>
      <c r="AW927" s="52" t="b">
        <f t="shared" si="322"/>
        <v>0</v>
      </c>
      <c r="AX927" s="52" t="str">
        <f t="shared" si="323"/>
        <v>Unternehmen</v>
      </c>
      <c r="AY927" s="52" t="b">
        <f t="shared" si="324"/>
        <v>0</v>
      </c>
      <c r="AZ927" s="52" t="str">
        <f t="shared" si="325"/>
        <v>10834</v>
      </c>
      <c r="BA927" s="52" t="str">
        <f>VLOOKUP(A927,'BAT Grundtabelle'!A:U,21,0)</f>
        <v>ja</v>
      </c>
      <c r="BB927" s="52" t="str">
        <f t="shared" si="326"/>
        <v>nein</v>
      </c>
      <c r="BC927" s="52" t="str">
        <f t="shared" si="327"/>
        <v>10834</v>
      </c>
      <c r="BD927" s="52" t="str">
        <f t="shared" si="328"/>
        <v>Hersteller von Spritzguss-, Strangpress-, Gieß- und Schleudergussprodukten</v>
      </c>
      <c r="BE927" s="52" t="str">
        <f t="shared" si="329"/>
        <v>Unternehmen</v>
      </c>
      <c r="BF927" s="52">
        <f t="shared" si="330"/>
        <v>2</v>
      </c>
    </row>
    <row r="928" spans="1:58" hidden="1" x14ac:dyDescent="0.35">
      <c r="A928" s="107" t="s">
        <v>3251</v>
      </c>
      <c r="B928" s="75" t="s">
        <v>1366</v>
      </c>
      <c r="C928" s="52" t="s">
        <v>3</v>
      </c>
      <c r="D928" s="52" t="s">
        <v>3</v>
      </c>
      <c r="E928" s="52" t="s">
        <v>2</v>
      </c>
      <c r="F928" s="52" t="s">
        <v>2</v>
      </c>
      <c r="G928" s="52" t="s">
        <v>2</v>
      </c>
      <c r="H928" s="52" t="s">
        <v>2</v>
      </c>
      <c r="I928" s="52" t="s">
        <v>3</v>
      </c>
      <c r="J928" s="52">
        <v>1</v>
      </c>
      <c r="K928" s="52" t="s">
        <v>2</v>
      </c>
      <c r="L928" s="52" t="s">
        <v>2</v>
      </c>
      <c r="M928" s="52" t="s">
        <v>2</v>
      </c>
      <c r="N928" s="52" t="s">
        <v>3</v>
      </c>
      <c r="P928" s="52" t="s">
        <v>4</v>
      </c>
      <c r="Q928" s="52" t="str">
        <f t="shared" si="334"/>
        <v>Nein</v>
      </c>
      <c r="R928" s="52" t="str">
        <f t="shared" si="334"/>
        <v>Nein</v>
      </c>
      <c r="S928" s="52" t="str">
        <f t="shared" si="334"/>
        <v>Nein</v>
      </c>
      <c r="T928" s="52" t="str">
        <f t="shared" si="334"/>
        <v>Nein</v>
      </c>
      <c r="U928" s="52" t="str">
        <f t="shared" si="334"/>
        <v>Nein</v>
      </c>
      <c r="V928" s="52" t="str">
        <f t="shared" si="334"/>
        <v>Nein</v>
      </c>
      <c r="W928" s="52" t="str">
        <f t="shared" si="334"/>
        <v>Nein</v>
      </c>
      <c r="X928" s="52" t="str">
        <f t="shared" si="334"/>
        <v>Nein</v>
      </c>
      <c r="Y928" s="52" t="str">
        <f t="shared" si="334"/>
        <v>Nein</v>
      </c>
      <c r="Z928" s="52" t="str">
        <f t="shared" si="334"/>
        <v>Nein</v>
      </c>
      <c r="AA928" s="52" t="str">
        <f t="shared" si="334"/>
        <v>Nein</v>
      </c>
      <c r="AB928" s="52" t="str">
        <f t="shared" si="334"/>
        <v>Nein</v>
      </c>
      <c r="AC928" s="52" t="str">
        <f t="shared" si="334"/>
        <v>Nein</v>
      </c>
      <c r="AD928" s="52" t="str">
        <f t="shared" si="334"/>
        <v>Nein</v>
      </c>
      <c r="AE928" s="52" t="str">
        <f t="shared" si="334"/>
        <v>Nein</v>
      </c>
      <c r="AF928" s="52" t="str">
        <f t="shared" si="334"/>
        <v>Nein</v>
      </c>
      <c r="AG928" s="61" t="str">
        <f>IF(Q928="Ja",VLOOKUP($Q$2,Plausis!A:E,5,0),IF(R928="Ja",VLOOKUP($R$2,Plausis!A:E,5,0),IF(T928="Ja",VLOOKUP($T$2,Plausis!A:E,5,0),IF(U928="Ja",VLOOKUP($U$2,Plausis!A:E,5,0),IF(AA928="Ja",VLOOKUP($AA$2,Plausis!A:E,5,0),IF(AC928="Ja",VLOOKUP($AC$2,Plausis!A:E,5,0),IF(AD928="Ja",VLOOKUP($AD$2,Plausis!A:E,5,0),"")))))))</f>
        <v/>
      </c>
      <c r="AH928" s="52" t="str">
        <f>IF(Y928="Ja",VLOOKUP($Y$2,Plausis!A:E,5,0),"")</f>
        <v/>
      </c>
      <c r="AI928" s="52" t="str">
        <f t="shared" si="318"/>
        <v>Ja</v>
      </c>
      <c r="AJ928" s="52" t="str">
        <f>IF(S928="Ja",VLOOKUP($S$2,Plausis!A:E,5,0),IF(V928="Ja",VLOOKUP($V$2,Plausis!A:E,5,0),IF(X928="Ja",VLOOKUP($X$2,Plausis!A:E,5,0),"")))</f>
        <v/>
      </c>
      <c r="AL928" s="52" t="s">
        <v>2</v>
      </c>
      <c r="AM928" s="114">
        <v>45531</v>
      </c>
      <c r="AN928" s="52" t="s">
        <v>4467</v>
      </c>
      <c r="AO928" s="52" t="str">
        <f>VLOOKUP(B928,'BAT Grundtabelle'!B:T,19,0)</f>
        <v>ja</v>
      </c>
      <c r="AP928" s="105" t="str">
        <f t="shared" si="319"/>
        <v>10835</v>
      </c>
      <c r="AQ928" s="52" t="str">
        <f t="shared" si="320"/>
        <v>Hersteller von textilen Flächenbelägen (genadelt, gewebt, getuftet)</v>
      </c>
      <c r="AR928" s="52" t="b">
        <f t="shared" si="335"/>
        <v>0</v>
      </c>
      <c r="AS928" s="52" t="b">
        <f t="shared" si="335"/>
        <v>0</v>
      </c>
      <c r="AT928" s="52" t="b">
        <f t="shared" si="335"/>
        <v>0</v>
      </c>
      <c r="AU928" s="52">
        <f t="shared" si="321"/>
        <v>1</v>
      </c>
      <c r="AW928" s="52" t="b">
        <f t="shared" si="322"/>
        <v>0</v>
      </c>
      <c r="AX928" s="52" t="str">
        <f t="shared" si="323"/>
        <v>Unternehmen</v>
      </c>
      <c r="AY928" s="52" t="b">
        <f t="shared" si="324"/>
        <v>0</v>
      </c>
      <c r="AZ928" s="52" t="str">
        <f t="shared" si="325"/>
        <v>10835</v>
      </c>
      <c r="BA928" s="52" t="str">
        <f>VLOOKUP(A928,'BAT Grundtabelle'!A:U,21,0)</f>
        <v>ja</v>
      </c>
      <c r="BB928" s="52" t="str">
        <f t="shared" si="326"/>
        <v>nein</v>
      </c>
      <c r="BC928" s="52" t="str">
        <f t="shared" si="327"/>
        <v>10835</v>
      </c>
      <c r="BD928" s="52" t="str">
        <f t="shared" si="328"/>
        <v>Hersteller von textilen Flächenbelägen (genadelt, gewebt, getuftet)</v>
      </c>
      <c r="BE928" s="52" t="str">
        <f t="shared" si="329"/>
        <v>Unternehmen</v>
      </c>
      <c r="BF928" s="52">
        <f t="shared" si="330"/>
        <v>1</v>
      </c>
    </row>
    <row r="929" spans="1:58" hidden="1" x14ac:dyDescent="0.35">
      <c r="A929" s="107" t="s">
        <v>3252</v>
      </c>
      <c r="B929" s="75" t="s">
        <v>485</v>
      </c>
      <c r="C929" s="52" t="s">
        <v>3</v>
      </c>
      <c r="D929" s="52" t="s">
        <v>3</v>
      </c>
      <c r="E929" s="52" t="s">
        <v>2</v>
      </c>
      <c r="F929" s="52" t="s">
        <v>2</v>
      </c>
      <c r="G929" s="52" t="s">
        <v>2</v>
      </c>
      <c r="H929" s="52" t="s">
        <v>2</v>
      </c>
      <c r="I929" s="52" t="s">
        <v>3</v>
      </c>
      <c r="J929" s="52">
        <v>2</v>
      </c>
      <c r="K929" s="52" t="s">
        <v>2</v>
      </c>
      <c r="L929" s="52" t="s">
        <v>2</v>
      </c>
      <c r="M929" s="52" t="s">
        <v>2</v>
      </c>
      <c r="N929" s="52" t="s">
        <v>3</v>
      </c>
      <c r="P929" s="52" t="s">
        <v>4</v>
      </c>
      <c r="Q929" s="52" t="str">
        <f t="shared" si="334"/>
        <v>Nein</v>
      </c>
      <c r="R929" s="52" t="str">
        <f t="shared" si="334"/>
        <v>Nein</v>
      </c>
      <c r="S929" s="52" t="str">
        <f t="shared" si="334"/>
        <v>Nein</v>
      </c>
      <c r="T929" s="52" t="str">
        <f t="shared" si="334"/>
        <v>Nein</v>
      </c>
      <c r="U929" s="52" t="str">
        <f t="shared" si="334"/>
        <v>Nein</v>
      </c>
      <c r="V929" s="52" t="str">
        <f t="shared" si="334"/>
        <v>Nein</v>
      </c>
      <c r="W929" s="52" t="str">
        <f t="shared" si="334"/>
        <v>Nein</v>
      </c>
      <c r="X929" s="52" t="str">
        <f t="shared" si="334"/>
        <v>Nein</v>
      </c>
      <c r="Y929" s="52" t="str">
        <f t="shared" si="334"/>
        <v>Nein</v>
      </c>
      <c r="Z929" s="52" t="str">
        <f t="shared" si="334"/>
        <v>Nein</v>
      </c>
      <c r="AA929" s="52" t="str">
        <f t="shared" si="334"/>
        <v>Nein</v>
      </c>
      <c r="AB929" s="52" t="str">
        <f t="shared" si="334"/>
        <v>Nein</v>
      </c>
      <c r="AC929" s="52" t="str">
        <f t="shared" si="334"/>
        <v>Nein</v>
      </c>
      <c r="AD929" s="52" t="str">
        <f t="shared" si="334"/>
        <v>Nein</v>
      </c>
      <c r="AE929" s="52" t="str">
        <f t="shared" si="334"/>
        <v>Nein</v>
      </c>
      <c r="AF929" s="52" t="str">
        <f t="shared" si="334"/>
        <v>Nein</v>
      </c>
      <c r="AG929" s="61" t="str">
        <f>IF(Q929="Ja",VLOOKUP($Q$2,Plausis!A:E,5,0),IF(R929="Ja",VLOOKUP($R$2,Plausis!A:E,5,0),IF(T929="Ja",VLOOKUP($T$2,Plausis!A:E,5,0),IF(U929="Ja",VLOOKUP($U$2,Plausis!A:E,5,0),IF(AA929="Ja",VLOOKUP($AA$2,Plausis!A:E,5,0),IF(AC929="Ja",VLOOKUP($AC$2,Plausis!A:E,5,0),IF(AD929="Ja",VLOOKUP($AD$2,Plausis!A:E,5,0),"")))))))</f>
        <v/>
      </c>
      <c r="AH929" s="52" t="str">
        <f>IF(Y929="Ja",VLOOKUP($Y$2,Plausis!A:E,5,0),"")</f>
        <v/>
      </c>
      <c r="AI929" s="52" t="str">
        <f t="shared" si="318"/>
        <v>Ja</v>
      </c>
      <c r="AJ929" s="52" t="str">
        <f>IF(S929="Ja",VLOOKUP($S$2,Plausis!A:E,5,0),IF(V929="Ja",VLOOKUP($V$2,Plausis!A:E,5,0),IF(X929="Ja",VLOOKUP($X$2,Plausis!A:E,5,0),"")))</f>
        <v/>
      </c>
      <c r="AL929" s="52" t="s">
        <v>3</v>
      </c>
      <c r="AM929" s="114">
        <v>45531</v>
      </c>
      <c r="AN929" s="52" t="s">
        <v>4467</v>
      </c>
      <c r="AO929" s="52" t="str">
        <f>VLOOKUP(B929,'BAT Grundtabelle'!B:T,19,0)</f>
        <v>ja</v>
      </c>
      <c r="AP929" s="105" t="str">
        <f t="shared" si="319"/>
        <v>10836</v>
      </c>
      <c r="AQ929" s="52" t="str">
        <f t="shared" si="320"/>
        <v>Hersteller von Textilwaren (Bekleidung, ohne Pelz-, Leder-, Alcantarawaren)</v>
      </c>
      <c r="AR929" s="52" t="b">
        <f t="shared" si="335"/>
        <v>0</v>
      </c>
      <c r="AS929" s="52" t="b">
        <f t="shared" si="335"/>
        <v>0</v>
      </c>
      <c r="AT929" s="52" t="b">
        <f t="shared" si="335"/>
        <v>0</v>
      </c>
      <c r="AU929" s="52">
        <f t="shared" si="321"/>
        <v>2</v>
      </c>
      <c r="AW929" s="52" t="b">
        <f t="shared" si="322"/>
        <v>0</v>
      </c>
      <c r="AX929" s="52" t="str">
        <f t="shared" si="323"/>
        <v>Unternehmen</v>
      </c>
      <c r="AY929" s="52" t="b">
        <f t="shared" si="324"/>
        <v>0</v>
      </c>
      <c r="AZ929" s="52" t="str">
        <f t="shared" si="325"/>
        <v>10836</v>
      </c>
      <c r="BA929" s="52" t="str">
        <f>VLOOKUP(A929,'BAT Grundtabelle'!A:U,21,0)</f>
        <v>ja</v>
      </c>
      <c r="BB929" s="52" t="str">
        <f t="shared" si="326"/>
        <v>nein</v>
      </c>
      <c r="BC929" s="52" t="str">
        <f t="shared" si="327"/>
        <v>10836</v>
      </c>
      <c r="BD929" s="52" t="str">
        <f t="shared" si="328"/>
        <v>Hersteller von Textilwaren (Bekleidung, ohne Pelz-, Leder-, Alcantarawaren)</v>
      </c>
      <c r="BE929" s="52" t="str">
        <f t="shared" si="329"/>
        <v>Unternehmen</v>
      </c>
      <c r="BF929" s="52">
        <f t="shared" si="330"/>
        <v>2</v>
      </c>
    </row>
    <row r="930" spans="1:58" hidden="1" x14ac:dyDescent="0.35">
      <c r="A930" s="107" t="s">
        <v>3253</v>
      </c>
      <c r="B930" s="75" t="s">
        <v>495</v>
      </c>
      <c r="C930" s="52" t="s">
        <v>3</v>
      </c>
      <c r="D930" s="52" t="s">
        <v>3</v>
      </c>
      <c r="E930" s="52" t="s">
        <v>2</v>
      </c>
      <c r="F930" s="52" t="s">
        <v>2</v>
      </c>
      <c r="G930" s="52" t="s">
        <v>2</v>
      </c>
      <c r="H930" s="52" t="s">
        <v>2</v>
      </c>
      <c r="I930" s="52" t="s">
        <v>3</v>
      </c>
      <c r="J930" s="52">
        <v>2</v>
      </c>
      <c r="K930" s="52" t="s">
        <v>2</v>
      </c>
      <c r="L930" s="52" t="s">
        <v>2</v>
      </c>
      <c r="M930" s="52" t="s">
        <v>2</v>
      </c>
      <c r="N930" s="52" t="s">
        <v>3</v>
      </c>
      <c r="P930" s="52" t="s">
        <v>4</v>
      </c>
      <c r="Q930" s="52" t="str">
        <f t="shared" si="334"/>
        <v>Nein</v>
      </c>
      <c r="R930" s="52" t="str">
        <f t="shared" si="334"/>
        <v>Nein</v>
      </c>
      <c r="S930" s="52" t="str">
        <f t="shared" si="334"/>
        <v>Nein</v>
      </c>
      <c r="T930" s="52" t="str">
        <f t="shared" si="334"/>
        <v>Nein</v>
      </c>
      <c r="U930" s="52" t="str">
        <f t="shared" si="334"/>
        <v>Nein</v>
      </c>
      <c r="V930" s="52" t="str">
        <f t="shared" si="334"/>
        <v>Nein</v>
      </c>
      <c r="W930" s="52" t="str">
        <f t="shared" si="334"/>
        <v>Nein</v>
      </c>
      <c r="X930" s="52" t="str">
        <f t="shared" si="334"/>
        <v>Nein</v>
      </c>
      <c r="Y930" s="52" t="str">
        <f t="shared" si="334"/>
        <v>Nein</v>
      </c>
      <c r="Z930" s="52" t="str">
        <f t="shared" si="334"/>
        <v>Nein</v>
      </c>
      <c r="AA930" s="52" t="str">
        <f t="shared" si="334"/>
        <v>Nein</v>
      </c>
      <c r="AB930" s="52" t="str">
        <f t="shared" si="334"/>
        <v>Nein</v>
      </c>
      <c r="AC930" s="52" t="str">
        <f t="shared" si="334"/>
        <v>Nein</v>
      </c>
      <c r="AD930" s="52" t="str">
        <f t="shared" si="334"/>
        <v>Nein</v>
      </c>
      <c r="AE930" s="52" t="str">
        <f t="shared" si="334"/>
        <v>Nein</v>
      </c>
      <c r="AF930" s="52" t="str">
        <f t="shared" si="334"/>
        <v>Nein</v>
      </c>
      <c r="AG930" s="61" t="str">
        <f>IF(Q930="Ja",VLOOKUP($Q$2,Plausis!A:E,5,0),IF(R930="Ja",VLOOKUP($R$2,Plausis!A:E,5,0),IF(T930="Ja",VLOOKUP($T$2,Plausis!A:E,5,0),IF(U930="Ja",VLOOKUP($U$2,Plausis!A:E,5,0),IF(AA930="Ja",VLOOKUP($AA$2,Plausis!A:E,5,0),IF(AC930="Ja",VLOOKUP($AC$2,Plausis!A:E,5,0),IF(AD930="Ja",VLOOKUP($AD$2,Plausis!A:E,5,0),"")))))))</f>
        <v/>
      </c>
      <c r="AH930" s="52" t="str">
        <f>IF(Y930="Ja",VLOOKUP($Y$2,Plausis!A:E,5,0),"")</f>
        <v/>
      </c>
      <c r="AI930" s="52" t="str">
        <f t="shared" si="318"/>
        <v>Ja</v>
      </c>
      <c r="AJ930" s="52" t="str">
        <f>IF(S930="Ja",VLOOKUP($S$2,Plausis!A:E,5,0),IF(V930="Ja",VLOOKUP($V$2,Plausis!A:E,5,0),IF(X930="Ja",VLOOKUP($X$2,Plausis!A:E,5,0),"")))</f>
        <v/>
      </c>
      <c r="AL930" s="52" t="s">
        <v>3</v>
      </c>
      <c r="AM930" s="114">
        <v>45531</v>
      </c>
      <c r="AN930" s="52" t="s">
        <v>4467</v>
      </c>
      <c r="AO930" s="52" t="str">
        <f>VLOOKUP(B930,'BAT Grundtabelle'!B:T,19,0)</f>
        <v>ja</v>
      </c>
      <c r="AP930" s="105" t="str">
        <f t="shared" si="319"/>
        <v>10837</v>
      </c>
      <c r="AQ930" s="52" t="str">
        <f t="shared" si="320"/>
        <v>Hersteller von Textilwaren (ohne Bekleidungsherstellung)</v>
      </c>
      <c r="AR930" s="52" t="b">
        <f t="shared" si="335"/>
        <v>0</v>
      </c>
      <c r="AS930" s="52" t="b">
        <f t="shared" si="335"/>
        <v>0</v>
      </c>
      <c r="AT930" s="52" t="b">
        <f t="shared" si="335"/>
        <v>0</v>
      </c>
      <c r="AU930" s="52">
        <f t="shared" si="321"/>
        <v>2</v>
      </c>
      <c r="AW930" s="52" t="b">
        <f t="shared" si="322"/>
        <v>0</v>
      </c>
      <c r="AX930" s="52" t="str">
        <f t="shared" si="323"/>
        <v>Unternehmen</v>
      </c>
      <c r="AY930" s="52" t="b">
        <f t="shared" si="324"/>
        <v>0</v>
      </c>
      <c r="AZ930" s="52" t="str">
        <f t="shared" si="325"/>
        <v>10837</v>
      </c>
      <c r="BA930" s="52" t="str">
        <f>VLOOKUP(A930,'BAT Grundtabelle'!A:U,21,0)</f>
        <v>ja</v>
      </c>
      <c r="BB930" s="52" t="str">
        <f t="shared" si="326"/>
        <v>nein</v>
      </c>
      <c r="BC930" s="52" t="str">
        <f t="shared" si="327"/>
        <v>10837</v>
      </c>
      <c r="BD930" s="52" t="str">
        <f t="shared" si="328"/>
        <v>Hersteller von Textilwaren (ohne Bekleidungsherstellung)</v>
      </c>
      <c r="BE930" s="52" t="str">
        <f t="shared" si="329"/>
        <v>Unternehmen</v>
      </c>
      <c r="BF930" s="52">
        <f t="shared" si="330"/>
        <v>2</v>
      </c>
    </row>
    <row r="931" spans="1:58" hidden="1" x14ac:dyDescent="0.35">
      <c r="A931" s="107" t="s">
        <v>3254</v>
      </c>
      <c r="B931" s="75" t="s">
        <v>1700</v>
      </c>
      <c r="C931" s="52" t="s">
        <v>3</v>
      </c>
      <c r="D931" s="52" t="s">
        <v>3</v>
      </c>
      <c r="E931" s="52" t="s">
        <v>2</v>
      </c>
      <c r="F931" s="52" t="s">
        <v>2</v>
      </c>
      <c r="G931" s="52" t="s">
        <v>2</v>
      </c>
      <c r="H931" s="52" t="s">
        <v>2</v>
      </c>
      <c r="I931" s="52" t="s">
        <v>3</v>
      </c>
      <c r="J931" s="52">
        <v>2</v>
      </c>
      <c r="K931" s="52" t="s">
        <v>2</v>
      </c>
      <c r="L931" s="52" t="s">
        <v>2</v>
      </c>
      <c r="M931" s="52" t="s">
        <v>2</v>
      </c>
      <c r="N931" s="52" t="s">
        <v>3</v>
      </c>
      <c r="P931" s="52" t="s">
        <v>4</v>
      </c>
      <c r="Q931" s="52" t="str">
        <f t="shared" si="334"/>
        <v>Nein</v>
      </c>
      <c r="R931" s="52" t="str">
        <f t="shared" si="334"/>
        <v>Nein</v>
      </c>
      <c r="S931" s="52" t="str">
        <f t="shared" si="334"/>
        <v>Nein</v>
      </c>
      <c r="T931" s="52" t="str">
        <f t="shared" si="334"/>
        <v>Nein</v>
      </c>
      <c r="U931" s="52" t="str">
        <f t="shared" si="334"/>
        <v>Nein</v>
      </c>
      <c r="V931" s="52" t="str">
        <f t="shared" si="334"/>
        <v>Nein</v>
      </c>
      <c r="W931" s="52" t="str">
        <f t="shared" si="334"/>
        <v>Nein</v>
      </c>
      <c r="X931" s="52" t="str">
        <f t="shared" si="334"/>
        <v>Nein</v>
      </c>
      <c r="Y931" s="52" t="str">
        <f t="shared" si="334"/>
        <v>Nein</v>
      </c>
      <c r="Z931" s="52" t="str">
        <f t="shared" si="334"/>
        <v>Nein</v>
      </c>
      <c r="AA931" s="52" t="str">
        <f t="shared" si="334"/>
        <v>Nein</v>
      </c>
      <c r="AB931" s="52" t="str">
        <f t="shared" si="334"/>
        <v>Nein</v>
      </c>
      <c r="AC931" s="52" t="str">
        <f t="shared" si="334"/>
        <v>Nein</v>
      </c>
      <c r="AD931" s="52" t="str">
        <f t="shared" si="334"/>
        <v>Nein</v>
      </c>
      <c r="AE931" s="52" t="str">
        <f t="shared" si="334"/>
        <v>Nein</v>
      </c>
      <c r="AF931" s="52" t="str">
        <f t="shared" si="334"/>
        <v>Nein</v>
      </c>
      <c r="AG931" s="61" t="str">
        <f>IF(Q931="Ja",VLOOKUP($Q$2,Plausis!A:E,5,0),IF(R931="Ja",VLOOKUP($R$2,Plausis!A:E,5,0),IF(T931="Ja",VLOOKUP($T$2,Plausis!A:E,5,0),IF(U931="Ja",VLOOKUP($U$2,Plausis!A:E,5,0),IF(AA931="Ja",VLOOKUP($AA$2,Plausis!A:E,5,0),IF(AC931="Ja",VLOOKUP($AC$2,Plausis!A:E,5,0),IF(AD931="Ja",VLOOKUP($AD$2,Plausis!A:E,5,0),"")))))))</f>
        <v/>
      </c>
      <c r="AH931" s="52" t="str">
        <f>IF(Y931="Ja",VLOOKUP($Y$2,Plausis!A:E,5,0),"")</f>
        <v/>
      </c>
      <c r="AI931" s="52" t="str">
        <f t="shared" si="318"/>
        <v>Ja</v>
      </c>
      <c r="AJ931" s="52" t="str">
        <f>IF(S931="Ja",VLOOKUP($S$2,Plausis!A:E,5,0),IF(V931="Ja",VLOOKUP($V$2,Plausis!A:E,5,0),IF(X931="Ja",VLOOKUP($X$2,Plausis!A:E,5,0),"")))</f>
        <v/>
      </c>
      <c r="AL931" s="52" t="s">
        <v>3</v>
      </c>
      <c r="AM931" s="114">
        <v>45531</v>
      </c>
      <c r="AN931" s="52" t="s">
        <v>4467</v>
      </c>
      <c r="AO931" s="52" t="str">
        <f>VLOOKUP(B931,'BAT Grundtabelle'!B:T,19,0)</f>
        <v>ja</v>
      </c>
      <c r="AP931" s="105" t="str">
        <f t="shared" si="319"/>
        <v>10838</v>
      </c>
      <c r="AQ931" s="52" t="str">
        <f t="shared" si="320"/>
        <v>Hersteller von Trockenfertiggerichten</v>
      </c>
      <c r="AR931" s="52" t="b">
        <f t="shared" si="335"/>
        <v>0</v>
      </c>
      <c r="AS931" s="52" t="b">
        <f t="shared" si="335"/>
        <v>0</v>
      </c>
      <c r="AT931" s="52" t="b">
        <f t="shared" si="335"/>
        <v>0</v>
      </c>
      <c r="AU931" s="52">
        <f t="shared" si="321"/>
        <v>2</v>
      </c>
      <c r="AW931" s="52" t="b">
        <f t="shared" si="322"/>
        <v>0</v>
      </c>
      <c r="AX931" s="52" t="str">
        <f t="shared" si="323"/>
        <v>Unternehmen</v>
      </c>
      <c r="AY931" s="52" t="b">
        <f t="shared" si="324"/>
        <v>0</v>
      </c>
      <c r="AZ931" s="52" t="str">
        <f t="shared" si="325"/>
        <v>10838</v>
      </c>
      <c r="BA931" s="52" t="str">
        <f>VLOOKUP(A931,'BAT Grundtabelle'!A:U,21,0)</f>
        <v>ja</v>
      </c>
      <c r="BB931" s="52" t="str">
        <f t="shared" si="326"/>
        <v>nein</v>
      </c>
      <c r="BC931" s="52" t="str">
        <f t="shared" si="327"/>
        <v>10838</v>
      </c>
      <c r="BD931" s="52" t="str">
        <f t="shared" si="328"/>
        <v>Hersteller von Trockenfertiggerichten</v>
      </c>
      <c r="BE931" s="52" t="str">
        <f t="shared" si="329"/>
        <v>Unternehmen</v>
      </c>
      <c r="BF931" s="52">
        <f t="shared" si="330"/>
        <v>2</v>
      </c>
    </row>
    <row r="932" spans="1:58" hidden="1" x14ac:dyDescent="0.35">
      <c r="A932" s="107" t="s">
        <v>3255</v>
      </c>
      <c r="B932" s="75" t="s">
        <v>1229</v>
      </c>
      <c r="C932" s="52" t="s">
        <v>3</v>
      </c>
      <c r="D932" s="52" t="s">
        <v>3</v>
      </c>
      <c r="E932" s="52" t="s">
        <v>2</v>
      </c>
      <c r="F932" s="52" t="s">
        <v>2</v>
      </c>
      <c r="G932" s="52" t="s">
        <v>2</v>
      </c>
      <c r="H932" s="52" t="s">
        <v>2</v>
      </c>
      <c r="I932" s="52" t="s">
        <v>3</v>
      </c>
      <c r="J932" s="52">
        <v>2</v>
      </c>
      <c r="K932" s="52" t="s">
        <v>2</v>
      </c>
      <c r="L932" s="52" t="s">
        <v>2</v>
      </c>
      <c r="M932" s="52" t="s">
        <v>2</v>
      </c>
      <c r="N932" s="52" t="s">
        <v>3</v>
      </c>
      <c r="P932" s="52" t="s">
        <v>4</v>
      </c>
      <c r="Q932" s="52" t="str">
        <f t="shared" si="334"/>
        <v>Nein</v>
      </c>
      <c r="R932" s="52" t="str">
        <f t="shared" si="334"/>
        <v>Nein</v>
      </c>
      <c r="S932" s="52" t="str">
        <f t="shared" si="334"/>
        <v>Nein</v>
      </c>
      <c r="T932" s="52" t="str">
        <f t="shared" si="334"/>
        <v>Nein</v>
      </c>
      <c r="U932" s="52" t="str">
        <f t="shared" si="334"/>
        <v>Nein</v>
      </c>
      <c r="V932" s="52" t="str">
        <f t="shared" si="334"/>
        <v>Nein</v>
      </c>
      <c r="W932" s="52" t="str">
        <f t="shared" si="334"/>
        <v>Nein</v>
      </c>
      <c r="X932" s="52" t="str">
        <f t="shared" si="334"/>
        <v>Nein</v>
      </c>
      <c r="Y932" s="52" t="str">
        <f t="shared" si="334"/>
        <v>Nein</v>
      </c>
      <c r="Z932" s="52" t="str">
        <f t="shared" si="334"/>
        <v>Nein</v>
      </c>
      <c r="AA932" s="52" t="str">
        <f t="shared" si="334"/>
        <v>Nein</v>
      </c>
      <c r="AB932" s="52" t="str">
        <f t="shared" si="334"/>
        <v>Nein</v>
      </c>
      <c r="AC932" s="52" t="str">
        <f t="shared" si="334"/>
        <v>Nein</v>
      </c>
      <c r="AD932" s="52" t="str">
        <f t="shared" si="334"/>
        <v>Nein</v>
      </c>
      <c r="AE932" s="52" t="str">
        <f t="shared" si="334"/>
        <v>Nein</v>
      </c>
      <c r="AF932" s="52" t="str">
        <f t="shared" si="334"/>
        <v>Nein</v>
      </c>
      <c r="AG932" s="61" t="str">
        <f>IF(Q932="Ja",VLOOKUP($Q$2,Plausis!A:E,5,0),IF(R932="Ja",VLOOKUP($R$2,Plausis!A:E,5,0),IF(T932="Ja",VLOOKUP($T$2,Plausis!A:E,5,0),IF(U932="Ja",VLOOKUP($U$2,Plausis!A:E,5,0),IF(AA932="Ja",VLOOKUP($AA$2,Plausis!A:E,5,0),IF(AC932="Ja",VLOOKUP($AC$2,Plausis!A:E,5,0),IF(AD932="Ja",VLOOKUP($AD$2,Plausis!A:E,5,0),"")))))))</f>
        <v/>
      </c>
      <c r="AH932" s="52" t="str">
        <f>IF(Y932="Ja",VLOOKUP($Y$2,Plausis!A:E,5,0),"")</f>
        <v/>
      </c>
      <c r="AI932" s="52" t="str">
        <f t="shared" si="318"/>
        <v>Ja</v>
      </c>
      <c r="AJ932" s="52" t="str">
        <f>IF(S932="Ja",VLOOKUP($S$2,Plausis!A:E,5,0),IF(V932="Ja",VLOOKUP($V$2,Plausis!A:E,5,0),IF(X932="Ja",VLOOKUP($X$2,Plausis!A:E,5,0),"")))</f>
        <v/>
      </c>
      <c r="AL932" s="52" t="s">
        <v>2</v>
      </c>
      <c r="AM932" s="114">
        <v>45531</v>
      </c>
      <c r="AN932" s="52" t="s">
        <v>4467</v>
      </c>
      <c r="AO932" s="52" t="str">
        <f>VLOOKUP(B932,'BAT Grundtabelle'!B:T,19,0)</f>
        <v>ja</v>
      </c>
      <c r="AP932" s="105" t="str">
        <f t="shared" si="319"/>
        <v>10839</v>
      </c>
      <c r="AQ932" s="52" t="str">
        <f t="shared" si="320"/>
        <v>Hersteller von Unterhaltungselektronikteilen</v>
      </c>
      <c r="AR932" s="52" t="b">
        <f t="shared" si="335"/>
        <v>0</v>
      </c>
      <c r="AS932" s="52" t="b">
        <f t="shared" si="335"/>
        <v>0</v>
      </c>
      <c r="AT932" s="52" t="b">
        <f t="shared" si="335"/>
        <v>0</v>
      </c>
      <c r="AU932" s="52">
        <f t="shared" si="321"/>
        <v>2</v>
      </c>
      <c r="AW932" s="52" t="b">
        <f t="shared" si="322"/>
        <v>0</v>
      </c>
      <c r="AX932" s="52" t="str">
        <f t="shared" si="323"/>
        <v>Unternehmen</v>
      </c>
      <c r="AY932" s="52" t="b">
        <f t="shared" si="324"/>
        <v>0</v>
      </c>
      <c r="AZ932" s="52" t="str">
        <f t="shared" si="325"/>
        <v>10839</v>
      </c>
      <c r="BA932" s="52" t="str">
        <f>VLOOKUP(A932,'BAT Grundtabelle'!A:U,21,0)</f>
        <v>ja</v>
      </c>
      <c r="BB932" s="52" t="str">
        <f t="shared" si="326"/>
        <v>nein</v>
      </c>
      <c r="BC932" s="52" t="str">
        <f t="shared" si="327"/>
        <v>10839</v>
      </c>
      <c r="BD932" s="52" t="str">
        <f t="shared" si="328"/>
        <v>Hersteller von Unterhaltungselektronikteilen</v>
      </c>
      <c r="BE932" s="52" t="str">
        <f t="shared" si="329"/>
        <v>Unternehmen</v>
      </c>
      <c r="BF932" s="52">
        <f t="shared" si="330"/>
        <v>2</v>
      </c>
    </row>
    <row r="933" spans="1:58" hidden="1" x14ac:dyDescent="0.35">
      <c r="A933" s="107" t="s">
        <v>3256</v>
      </c>
      <c r="B933" s="75" t="s">
        <v>1977</v>
      </c>
      <c r="C933" s="52" t="s">
        <v>3</v>
      </c>
      <c r="D933" s="52" t="s">
        <v>3</v>
      </c>
      <c r="E933" s="52" t="s">
        <v>2</v>
      </c>
      <c r="F933" s="52" t="s">
        <v>2</v>
      </c>
      <c r="G933" s="52" t="s">
        <v>2</v>
      </c>
      <c r="H933" s="52" t="s">
        <v>2</v>
      </c>
      <c r="I933" s="52" t="s">
        <v>3</v>
      </c>
      <c r="J933" s="52">
        <v>2</v>
      </c>
      <c r="K933" s="52" t="s">
        <v>2</v>
      </c>
      <c r="L933" s="52" t="s">
        <v>2</v>
      </c>
      <c r="M933" s="52" t="s">
        <v>2</v>
      </c>
      <c r="N933" s="52" t="s">
        <v>3</v>
      </c>
      <c r="P933" s="52" t="s">
        <v>4</v>
      </c>
      <c r="Q933" s="52" t="str">
        <f t="shared" ref="Q933:AF942" si="336">IF(ISERROR(FIND(Q$2,$P933,1)),"Nein","Ja")</f>
        <v>Nein</v>
      </c>
      <c r="R933" s="52" t="str">
        <f t="shared" si="336"/>
        <v>Nein</v>
      </c>
      <c r="S933" s="52" t="str">
        <f t="shared" si="336"/>
        <v>Nein</v>
      </c>
      <c r="T933" s="52" t="str">
        <f t="shared" si="336"/>
        <v>Nein</v>
      </c>
      <c r="U933" s="52" t="str">
        <f t="shared" si="336"/>
        <v>Nein</v>
      </c>
      <c r="V933" s="52" t="str">
        <f t="shared" si="336"/>
        <v>Nein</v>
      </c>
      <c r="W933" s="52" t="str">
        <f t="shared" si="336"/>
        <v>Nein</v>
      </c>
      <c r="X933" s="52" t="str">
        <f t="shared" si="336"/>
        <v>Nein</v>
      </c>
      <c r="Y933" s="52" t="str">
        <f t="shared" si="336"/>
        <v>Nein</v>
      </c>
      <c r="Z933" s="52" t="str">
        <f t="shared" si="336"/>
        <v>Nein</v>
      </c>
      <c r="AA933" s="52" t="str">
        <f t="shared" si="336"/>
        <v>Nein</v>
      </c>
      <c r="AB933" s="52" t="str">
        <f t="shared" si="336"/>
        <v>Nein</v>
      </c>
      <c r="AC933" s="52" t="str">
        <f t="shared" si="336"/>
        <v>Nein</v>
      </c>
      <c r="AD933" s="52" t="str">
        <f t="shared" si="336"/>
        <v>Nein</v>
      </c>
      <c r="AE933" s="52" t="str">
        <f t="shared" si="336"/>
        <v>Nein</v>
      </c>
      <c r="AF933" s="52" t="str">
        <f t="shared" si="336"/>
        <v>Nein</v>
      </c>
      <c r="AG933" s="61" t="str">
        <f>IF(Q933="Ja",VLOOKUP($Q$2,Plausis!A:E,5,0),IF(R933="Ja",VLOOKUP($R$2,Plausis!A:E,5,0),IF(T933="Ja",VLOOKUP($T$2,Plausis!A:E,5,0),IF(U933="Ja",VLOOKUP($U$2,Plausis!A:E,5,0),IF(AA933="Ja",VLOOKUP($AA$2,Plausis!A:E,5,0),IF(AC933="Ja",VLOOKUP($AC$2,Plausis!A:E,5,0),IF(AD933="Ja",VLOOKUP($AD$2,Plausis!A:E,5,0),"")))))))</f>
        <v/>
      </c>
      <c r="AH933" s="52" t="str">
        <f>IF(Y933="Ja",VLOOKUP($Y$2,Plausis!A:E,5,0),"")</f>
        <v/>
      </c>
      <c r="AI933" s="52" t="str">
        <f t="shared" si="318"/>
        <v>Ja</v>
      </c>
      <c r="AJ933" s="52" t="str">
        <f>IF(S933="Ja",VLOOKUP($S$2,Plausis!A:E,5,0),IF(V933="Ja",VLOOKUP($V$2,Plausis!A:E,5,0),IF(X933="Ja",VLOOKUP($X$2,Plausis!A:E,5,0),"")))</f>
        <v/>
      </c>
      <c r="AL933" s="52" t="s">
        <v>2</v>
      </c>
      <c r="AM933" s="114">
        <v>45531</v>
      </c>
      <c r="AN933" s="52" t="s">
        <v>4467</v>
      </c>
      <c r="AO933" s="52" t="str">
        <f>VLOOKUP(B933,'BAT Grundtabelle'!B:T,19,0)</f>
        <v>ja</v>
      </c>
      <c r="AP933" s="105" t="str">
        <f t="shared" si="319"/>
        <v>10840</v>
      </c>
      <c r="AQ933" s="52" t="str">
        <f t="shared" si="320"/>
        <v>Hersteller von Verpackungen und Verpackungsmaterial</v>
      </c>
      <c r="AR933" s="52" t="b">
        <f t="shared" si="335"/>
        <v>0</v>
      </c>
      <c r="AS933" s="52" t="b">
        <f t="shared" si="335"/>
        <v>0</v>
      </c>
      <c r="AT933" s="52" t="b">
        <f t="shared" si="335"/>
        <v>0</v>
      </c>
      <c r="AU933" s="52">
        <f t="shared" si="321"/>
        <v>2</v>
      </c>
      <c r="AW933" s="52" t="b">
        <f t="shared" si="322"/>
        <v>0</v>
      </c>
      <c r="AX933" s="52" t="str">
        <f t="shared" si="323"/>
        <v>Unternehmen</v>
      </c>
      <c r="AY933" s="52" t="b">
        <f t="shared" si="324"/>
        <v>0</v>
      </c>
      <c r="AZ933" s="52" t="str">
        <f t="shared" si="325"/>
        <v>10840</v>
      </c>
      <c r="BA933" s="52" t="str">
        <f>VLOOKUP(A933,'BAT Grundtabelle'!A:U,21,0)</f>
        <v>ja</v>
      </c>
      <c r="BB933" s="52" t="str">
        <f t="shared" si="326"/>
        <v>nein</v>
      </c>
      <c r="BC933" s="52" t="str">
        <f t="shared" si="327"/>
        <v>10840</v>
      </c>
      <c r="BD933" s="52" t="str">
        <f t="shared" si="328"/>
        <v>Hersteller von Verpackungen und Verpackungsmaterial</v>
      </c>
      <c r="BE933" s="52" t="str">
        <f t="shared" si="329"/>
        <v>Unternehmen</v>
      </c>
      <c r="BF933" s="52">
        <f t="shared" si="330"/>
        <v>2</v>
      </c>
    </row>
    <row r="934" spans="1:58" hidden="1" x14ac:dyDescent="0.35">
      <c r="A934" s="107" t="s">
        <v>3257</v>
      </c>
      <c r="B934" s="75" t="s">
        <v>1190</v>
      </c>
      <c r="C934" s="52" t="s">
        <v>3</v>
      </c>
      <c r="D934" s="52" t="s">
        <v>3</v>
      </c>
      <c r="E934" s="52" t="s">
        <v>2</v>
      </c>
      <c r="F934" s="52" t="s">
        <v>2</v>
      </c>
      <c r="G934" s="52" t="s">
        <v>2</v>
      </c>
      <c r="H934" s="52" t="s">
        <v>2</v>
      </c>
      <c r="I934" s="52" t="s">
        <v>3</v>
      </c>
      <c r="J934" s="52">
        <v>3</v>
      </c>
      <c r="K934" s="52" t="s">
        <v>2</v>
      </c>
      <c r="L934" s="52" t="s">
        <v>2</v>
      </c>
      <c r="M934" s="52" t="s">
        <v>2</v>
      </c>
      <c r="N934" s="52" t="s">
        <v>3</v>
      </c>
      <c r="P934" s="52" t="s">
        <v>4</v>
      </c>
      <c r="Q934" s="52" t="str">
        <f t="shared" si="336"/>
        <v>Nein</v>
      </c>
      <c r="R934" s="52" t="str">
        <f t="shared" si="336"/>
        <v>Nein</v>
      </c>
      <c r="S934" s="52" t="str">
        <f t="shared" si="336"/>
        <v>Nein</v>
      </c>
      <c r="T934" s="52" t="str">
        <f t="shared" si="336"/>
        <v>Nein</v>
      </c>
      <c r="U934" s="52" t="str">
        <f t="shared" si="336"/>
        <v>Nein</v>
      </c>
      <c r="V934" s="52" t="str">
        <f t="shared" si="336"/>
        <v>Nein</v>
      </c>
      <c r="W934" s="52" t="str">
        <f t="shared" si="336"/>
        <v>Nein</v>
      </c>
      <c r="X934" s="52" t="str">
        <f t="shared" si="336"/>
        <v>Nein</v>
      </c>
      <c r="Y934" s="52" t="str">
        <f t="shared" si="336"/>
        <v>Nein</v>
      </c>
      <c r="Z934" s="52" t="str">
        <f t="shared" si="336"/>
        <v>Nein</v>
      </c>
      <c r="AA934" s="52" t="str">
        <f t="shared" si="336"/>
        <v>Nein</v>
      </c>
      <c r="AB934" s="52" t="str">
        <f t="shared" si="336"/>
        <v>Nein</v>
      </c>
      <c r="AC934" s="52" t="str">
        <f t="shared" si="336"/>
        <v>Nein</v>
      </c>
      <c r="AD934" s="52" t="str">
        <f t="shared" si="336"/>
        <v>Nein</v>
      </c>
      <c r="AE934" s="52" t="str">
        <f t="shared" si="336"/>
        <v>Nein</v>
      </c>
      <c r="AF934" s="52" t="str">
        <f t="shared" si="336"/>
        <v>Nein</v>
      </c>
      <c r="AG934" s="61" t="str">
        <f>IF(Q934="Ja",VLOOKUP($Q$2,Plausis!A:E,5,0),IF(R934="Ja",VLOOKUP($R$2,Plausis!A:E,5,0),IF(T934="Ja",VLOOKUP($T$2,Plausis!A:E,5,0),IF(U934="Ja",VLOOKUP($U$2,Plausis!A:E,5,0),IF(AA934="Ja",VLOOKUP($AA$2,Plausis!A:E,5,0),IF(AC934="Ja",VLOOKUP($AC$2,Plausis!A:E,5,0),IF(AD934="Ja",VLOOKUP($AD$2,Plausis!A:E,5,0),"")))))))</f>
        <v/>
      </c>
      <c r="AH934" s="52" t="str">
        <f>IF(Y934="Ja",VLOOKUP($Y$2,Plausis!A:E,5,0),"")</f>
        <v/>
      </c>
      <c r="AI934" s="52" t="str">
        <f t="shared" si="318"/>
        <v>Ja</v>
      </c>
      <c r="AJ934" s="52" t="str">
        <f>IF(S934="Ja",VLOOKUP($S$2,Plausis!A:E,5,0),IF(V934="Ja",VLOOKUP($V$2,Plausis!A:E,5,0),IF(X934="Ja",VLOOKUP($X$2,Plausis!A:E,5,0),"")))</f>
        <v/>
      </c>
      <c r="AL934" s="52" t="s">
        <v>2</v>
      </c>
      <c r="AM934" s="114">
        <v>45531</v>
      </c>
      <c r="AN934" s="52" t="s">
        <v>4467</v>
      </c>
      <c r="AO934" s="52" t="str">
        <f>VLOOKUP(B934,'BAT Grundtabelle'!B:T,19,0)</f>
        <v>ja</v>
      </c>
      <c r="AP934" s="105" t="str">
        <f t="shared" si="319"/>
        <v>10841</v>
      </c>
      <c r="AQ934" s="52" t="str">
        <f t="shared" si="320"/>
        <v>Herstellung und Verarbeitung von Aluminiumoxid</v>
      </c>
      <c r="AR934" s="52" t="b">
        <f t="shared" si="335"/>
        <v>0</v>
      </c>
      <c r="AS934" s="52" t="b">
        <f t="shared" si="335"/>
        <v>0</v>
      </c>
      <c r="AT934" s="52" t="b">
        <f t="shared" si="335"/>
        <v>0</v>
      </c>
      <c r="AU934" s="52">
        <f t="shared" si="321"/>
        <v>3</v>
      </c>
      <c r="AW934" s="52" t="b">
        <f t="shared" si="322"/>
        <v>0</v>
      </c>
      <c r="AX934" s="52" t="str">
        <f t="shared" si="323"/>
        <v>Unternehmen</v>
      </c>
      <c r="AY934" s="52" t="b">
        <f t="shared" si="324"/>
        <v>0</v>
      </c>
      <c r="AZ934" s="52" t="str">
        <f t="shared" si="325"/>
        <v>10841</v>
      </c>
      <c r="BA934" s="52" t="str">
        <f>VLOOKUP(A934,'BAT Grundtabelle'!A:U,21,0)</f>
        <v>ja</v>
      </c>
      <c r="BB934" s="52" t="str">
        <f t="shared" si="326"/>
        <v>nein</v>
      </c>
      <c r="BC934" s="52" t="str">
        <f t="shared" si="327"/>
        <v>10841</v>
      </c>
      <c r="BD934" s="52" t="str">
        <f t="shared" si="328"/>
        <v>Herstellung und Verarbeitung von Aluminiumoxid</v>
      </c>
      <c r="BE934" s="52" t="str">
        <f t="shared" si="329"/>
        <v>Unternehmen</v>
      </c>
      <c r="BF934" s="52">
        <f t="shared" si="330"/>
        <v>3</v>
      </c>
    </row>
    <row r="935" spans="1:58" hidden="1" x14ac:dyDescent="0.35">
      <c r="A935" s="107" t="s">
        <v>3258</v>
      </c>
      <c r="B935" s="75" t="s">
        <v>557</v>
      </c>
      <c r="C935" s="52" t="s">
        <v>3</v>
      </c>
      <c r="D935" s="52" t="s">
        <v>3</v>
      </c>
      <c r="E935" s="52" t="s">
        <v>2</v>
      </c>
      <c r="F935" s="52" t="s">
        <v>2</v>
      </c>
      <c r="G935" s="52" t="s">
        <v>2</v>
      </c>
      <c r="H935" s="52" t="s">
        <v>2</v>
      </c>
      <c r="I935" s="52" t="s">
        <v>3</v>
      </c>
      <c r="J935" s="52">
        <v>2</v>
      </c>
      <c r="K935" s="52" t="s">
        <v>2</v>
      </c>
      <c r="L935" s="52" t="s">
        <v>2</v>
      </c>
      <c r="M935" s="52" t="s">
        <v>2</v>
      </c>
      <c r="N935" s="52" t="s">
        <v>3</v>
      </c>
      <c r="P935" s="52" t="s">
        <v>4</v>
      </c>
      <c r="Q935" s="52" t="str">
        <f t="shared" si="336"/>
        <v>Nein</v>
      </c>
      <c r="R935" s="52" t="str">
        <f t="shared" si="336"/>
        <v>Nein</v>
      </c>
      <c r="S935" s="52" t="str">
        <f t="shared" si="336"/>
        <v>Nein</v>
      </c>
      <c r="T935" s="52" t="str">
        <f t="shared" si="336"/>
        <v>Nein</v>
      </c>
      <c r="U935" s="52" t="str">
        <f t="shared" si="336"/>
        <v>Nein</v>
      </c>
      <c r="V935" s="52" t="str">
        <f t="shared" si="336"/>
        <v>Nein</v>
      </c>
      <c r="W935" s="52" t="str">
        <f t="shared" si="336"/>
        <v>Nein</v>
      </c>
      <c r="X935" s="52" t="str">
        <f t="shared" si="336"/>
        <v>Nein</v>
      </c>
      <c r="Y935" s="52" t="str">
        <f t="shared" si="336"/>
        <v>Nein</v>
      </c>
      <c r="Z935" s="52" t="str">
        <f t="shared" si="336"/>
        <v>Nein</v>
      </c>
      <c r="AA935" s="52" t="str">
        <f t="shared" si="336"/>
        <v>Nein</v>
      </c>
      <c r="AB935" s="52" t="str">
        <f t="shared" si="336"/>
        <v>Nein</v>
      </c>
      <c r="AC935" s="52" t="str">
        <f t="shared" si="336"/>
        <v>Nein</v>
      </c>
      <c r="AD935" s="52" t="str">
        <f t="shared" si="336"/>
        <v>Nein</v>
      </c>
      <c r="AE935" s="52" t="str">
        <f t="shared" si="336"/>
        <v>Nein</v>
      </c>
      <c r="AF935" s="52" t="str">
        <f t="shared" si="336"/>
        <v>Nein</v>
      </c>
      <c r="AG935" s="61" t="str">
        <f>IF(Q935="Ja",VLOOKUP($Q$2,Plausis!A:E,5,0),IF(R935="Ja",VLOOKUP($R$2,Plausis!A:E,5,0),IF(T935="Ja",VLOOKUP($T$2,Plausis!A:E,5,0),IF(U935="Ja",VLOOKUP($U$2,Plausis!A:E,5,0),IF(AA935="Ja",VLOOKUP($AA$2,Plausis!A:E,5,0),IF(AC935="Ja",VLOOKUP($AC$2,Plausis!A:E,5,0),IF(AD935="Ja",VLOOKUP($AD$2,Plausis!A:E,5,0),"")))))))</f>
        <v/>
      </c>
      <c r="AH935" s="52" t="str">
        <f>IF(Y935="Ja",VLOOKUP($Y$2,Plausis!A:E,5,0),"")</f>
        <v/>
      </c>
      <c r="AI935" s="52" t="str">
        <f t="shared" si="318"/>
        <v>Ja</v>
      </c>
      <c r="AJ935" s="52" t="str">
        <f>IF(S935="Ja",VLOOKUP($S$2,Plausis!A:E,5,0),IF(V935="Ja",VLOOKUP($V$2,Plausis!A:E,5,0),IF(X935="Ja",VLOOKUP($X$2,Plausis!A:E,5,0),"")))</f>
        <v/>
      </c>
      <c r="AL935" s="52" t="s">
        <v>2</v>
      </c>
      <c r="AM935" s="114">
        <v>45531</v>
      </c>
      <c r="AN935" s="52" t="s">
        <v>4467</v>
      </c>
      <c r="AO935" s="52" t="str">
        <f>VLOOKUP(B935,'BAT Grundtabelle'!B:T,19,0)</f>
        <v>ja</v>
      </c>
      <c r="AP935" s="105" t="str">
        <f t="shared" si="319"/>
        <v>10842</v>
      </c>
      <c r="AQ935" s="52" t="str">
        <f t="shared" si="320"/>
        <v>Herstellung und Verarbeitung von ätherischen Ölen</v>
      </c>
      <c r="AR935" s="52" t="b">
        <f t="shared" si="335"/>
        <v>0</v>
      </c>
      <c r="AS935" s="52" t="b">
        <f t="shared" si="335"/>
        <v>0</v>
      </c>
      <c r="AT935" s="52" t="b">
        <f t="shared" si="335"/>
        <v>0</v>
      </c>
      <c r="AU935" s="52">
        <f t="shared" si="321"/>
        <v>2</v>
      </c>
      <c r="AW935" s="52" t="b">
        <f t="shared" si="322"/>
        <v>0</v>
      </c>
      <c r="AX935" s="52" t="str">
        <f t="shared" si="323"/>
        <v>Unternehmen</v>
      </c>
      <c r="AY935" s="52" t="b">
        <f t="shared" si="324"/>
        <v>0</v>
      </c>
      <c r="AZ935" s="52" t="str">
        <f t="shared" si="325"/>
        <v>10842</v>
      </c>
      <c r="BA935" s="52" t="str">
        <f>VLOOKUP(A935,'BAT Grundtabelle'!A:U,21,0)</f>
        <v>ja</v>
      </c>
      <c r="BB935" s="52" t="str">
        <f t="shared" si="326"/>
        <v>nein</v>
      </c>
      <c r="BC935" s="52" t="str">
        <f t="shared" si="327"/>
        <v>10842</v>
      </c>
      <c r="BD935" s="52" t="str">
        <f t="shared" si="328"/>
        <v>Herstellung und Verarbeitung von ätherischen Ölen</v>
      </c>
      <c r="BE935" s="52" t="str">
        <f t="shared" si="329"/>
        <v>Unternehmen</v>
      </c>
      <c r="BF935" s="52">
        <f t="shared" si="330"/>
        <v>2</v>
      </c>
    </row>
    <row r="936" spans="1:58" hidden="1" x14ac:dyDescent="0.35">
      <c r="A936" s="107" t="s">
        <v>3259</v>
      </c>
      <c r="B936" s="75" t="s">
        <v>193</v>
      </c>
      <c r="C936" s="52" t="s">
        <v>3</v>
      </c>
      <c r="D936" s="52" t="s">
        <v>3</v>
      </c>
      <c r="E936" s="52" t="s">
        <v>2</v>
      </c>
      <c r="F936" s="52" t="s">
        <v>2</v>
      </c>
      <c r="G936" s="52" t="s">
        <v>2</v>
      </c>
      <c r="H936" s="52" t="s">
        <v>2</v>
      </c>
      <c r="I936" s="52" t="s">
        <v>3</v>
      </c>
      <c r="J936" s="52">
        <v>3</v>
      </c>
      <c r="K936" s="52" t="s">
        <v>2</v>
      </c>
      <c r="L936" s="52" t="s">
        <v>2</v>
      </c>
      <c r="M936" s="52" t="s">
        <v>2</v>
      </c>
      <c r="N936" s="52" t="s">
        <v>3</v>
      </c>
      <c r="P936" s="52" t="s">
        <v>57</v>
      </c>
      <c r="Q936" s="52" t="str">
        <f t="shared" si="336"/>
        <v>Nein</v>
      </c>
      <c r="R936" s="52" t="str">
        <f t="shared" si="336"/>
        <v>Nein</v>
      </c>
      <c r="S936" s="52" t="str">
        <f t="shared" si="336"/>
        <v>Nein</v>
      </c>
      <c r="T936" s="52" t="str">
        <f t="shared" si="336"/>
        <v>Ja</v>
      </c>
      <c r="U936" s="52" t="str">
        <f t="shared" si="336"/>
        <v>Nein</v>
      </c>
      <c r="V936" s="52" t="str">
        <f t="shared" si="336"/>
        <v>Nein</v>
      </c>
      <c r="W936" s="52" t="str">
        <f t="shared" si="336"/>
        <v>Nein</v>
      </c>
      <c r="X936" s="52" t="str">
        <f t="shared" si="336"/>
        <v>Ja</v>
      </c>
      <c r="Y936" s="52" t="str">
        <f t="shared" si="336"/>
        <v>Nein</v>
      </c>
      <c r="Z936" s="52" t="str">
        <f t="shared" si="336"/>
        <v>Nein</v>
      </c>
      <c r="AA936" s="52" t="str">
        <f t="shared" si="336"/>
        <v>Nein</v>
      </c>
      <c r="AB936" s="52" t="str">
        <f t="shared" si="336"/>
        <v>Nein</v>
      </c>
      <c r="AC936" s="52" t="str">
        <f t="shared" si="336"/>
        <v>Nein</v>
      </c>
      <c r="AD936" s="52" t="str">
        <f t="shared" si="336"/>
        <v>Nein</v>
      </c>
      <c r="AE936" s="52" t="str">
        <f t="shared" si="336"/>
        <v>Nein</v>
      </c>
      <c r="AF936" s="52" t="str">
        <f t="shared" si="336"/>
        <v>Nein</v>
      </c>
      <c r="AG936" s="61" t="str">
        <f>IF(Q936="Ja",VLOOKUP($Q$2,Plausis!A:E,5,0),IF(R936="Ja",VLOOKUP($R$2,Plausis!A:E,5,0),IF(T936="Ja",VLOOKUP($T$2,Plausis!A:E,5,0),IF(U936="Ja",VLOOKUP($U$2,Plausis!A:E,5,0),IF(AA936="Ja",VLOOKUP($AA$2,Plausis!A:E,5,0),IF(AC936="Ja",VLOOKUP($AC$2,Plausis!A:E,5,0),IF(AD936="Ja",VLOOKUP($AD$2,Plausis!A:E,5,0),"")))))))</f>
        <v>Dieser Betrieb ist nur im Komfort-RS ohne ergänzenden Spezial-Straf-RS versicherbar.</v>
      </c>
      <c r="AH936" s="52" t="str">
        <f>IF(Y936="Ja",VLOOKUP($Y$2,Plausis!A:E,5,0),"")</f>
        <v/>
      </c>
      <c r="AI936" s="52" t="str">
        <f t="shared" si="318"/>
        <v>Nein</v>
      </c>
      <c r="AJ936" s="52" t="str">
        <f>IF(S936="Ja",VLOOKUP($S$2,Plausis!A:E,5,0),IF(V936="Ja",VLOOKUP($V$2,Plausis!A:E,5,0),IF(X936="Ja",VLOOKUP($X$2,Plausis!A:E,5,0),"")))</f>
        <v>Dieser Betrieb kann nur ohne ergänzenden Spezial-Straf-RS versichert werden.</v>
      </c>
      <c r="AL936" s="52" t="s">
        <v>2</v>
      </c>
      <c r="AM936" s="114">
        <v>45531</v>
      </c>
      <c r="AN936" s="52" t="s">
        <v>4467</v>
      </c>
      <c r="AO936" s="52" t="str">
        <f>VLOOKUP(B936,'BAT Grundtabelle'!B:T,19,0)</f>
        <v>ja</v>
      </c>
      <c r="AP936" s="105" t="str">
        <f t="shared" si="319"/>
        <v>10843</v>
      </c>
      <c r="AQ936" s="52" t="str">
        <f t="shared" si="320"/>
        <v>Herstellung und Verarbeitung von Farbmitteln (Pigmenten, Farbstoffen)</v>
      </c>
      <c r="AR936" s="52" t="b">
        <f t="shared" si="335"/>
        <v>0</v>
      </c>
      <c r="AS936" s="52" t="b">
        <f t="shared" si="335"/>
        <v>0</v>
      </c>
      <c r="AT936" s="52" t="b">
        <f t="shared" si="335"/>
        <v>0</v>
      </c>
      <c r="AU936" s="52">
        <f t="shared" si="321"/>
        <v>3</v>
      </c>
      <c r="AW936" s="52" t="b">
        <f t="shared" si="322"/>
        <v>0</v>
      </c>
      <c r="AX936" s="52" t="str">
        <f t="shared" si="323"/>
        <v>Unternehmen</v>
      </c>
      <c r="AY936" s="52" t="b">
        <f t="shared" si="324"/>
        <v>0</v>
      </c>
      <c r="AZ936" s="52" t="str">
        <f t="shared" si="325"/>
        <v>10843</v>
      </c>
      <c r="BA936" s="52" t="str">
        <f>VLOOKUP(A936,'BAT Grundtabelle'!A:U,21,0)</f>
        <v>ja</v>
      </c>
      <c r="BB936" s="52" t="str">
        <f t="shared" si="326"/>
        <v>nein</v>
      </c>
      <c r="BC936" s="52" t="str">
        <f t="shared" si="327"/>
        <v>10843</v>
      </c>
      <c r="BD936" s="52" t="str">
        <f t="shared" si="328"/>
        <v>Herstellung und Verarbeitung von Farbmitteln (Pigmenten, Farbstoffen)</v>
      </c>
      <c r="BE936" s="52" t="str">
        <f t="shared" si="329"/>
        <v>Unternehmen</v>
      </c>
      <c r="BF936" s="52">
        <f t="shared" si="330"/>
        <v>3</v>
      </c>
    </row>
    <row r="937" spans="1:58" hidden="1" x14ac:dyDescent="0.35">
      <c r="A937" s="107" t="s">
        <v>3260</v>
      </c>
      <c r="B937" s="75" t="s">
        <v>1657</v>
      </c>
      <c r="C937" s="52" t="s">
        <v>3</v>
      </c>
      <c r="D937" s="52" t="s">
        <v>3</v>
      </c>
      <c r="E937" s="52" t="s">
        <v>2</v>
      </c>
      <c r="F937" s="52" t="s">
        <v>2</v>
      </c>
      <c r="G937" s="52" t="s">
        <v>2</v>
      </c>
      <c r="H937" s="52" t="s">
        <v>2</v>
      </c>
      <c r="I937" s="52" t="s">
        <v>3</v>
      </c>
      <c r="J937" s="52">
        <v>2</v>
      </c>
      <c r="K937" s="52" t="s">
        <v>2</v>
      </c>
      <c r="L937" s="52" t="s">
        <v>2</v>
      </c>
      <c r="M937" s="52" t="s">
        <v>2</v>
      </c>
      <c r="N937" s="52" t="s">
        <v>3</v>
      </c>
      <c r="P937" s="52" t="s">
        <v>57</v>
      </c>
      <c r="Q937" s="52" t="str">
        <f t="shared" si="336"/>
        <v>Nein</v>
      </c>
      <c r="R937" s="52" t="str">
        <f t="shared" si="336"/>
        <v>Nein</v>
      </c>
      <c r="S937" s="52" t="str">
        <f t="shared" si="336"/>
        <v>Nein</v>
      </c>
      <c r="T937" s="52" t="str">
        <f t="shared" si="336"/>
        <v>Ja</v>
      </c>
      <c r="U937" s="52" t="str">
        <f t="shared" si="336"/>
        <v>Nein</v>
      </c>
      <c r="V937" s="52" t="str">
        <f t="shared" si="336"/>
        <v>Nein</v>
      </c>
      <c r="W937" s="52" t="str">
        <f t="shared" si="336"/>
        <v>Nein</v>
      </c>
      <c r="X937" s="52" t="str">
        <f t="shared" si="336"/>
        <v>Ja</v>
      </c>
      <c r="Y937" s="52" t="str">
        <f t="shared" si="336"/>
        <v>Nein</v>
      </c>
      <c r="Z937" s="52" t="str">
        <f t="shared" si="336"/>
        <v>Nein</v>
      </c>
      <c r="AA937" s="52" t="str">
        <f t="shared" si="336"/>
        <v>Nein</v>
      </c>
      <c r="AB937" s="52" t="str">
        <f t="shared" si="336"/>
        <v>Nein</v>
      </c>
      <c r="AC937" s="52" t="str">
        <f t="shared" si="336"/>
        <v>Nein</v>
      </c>
      <c r="AD937" s="52" t="str">
        <f t="shared" si="336"/>
        <v>Nein</v>
      </c>
      <c r="AE937" s="52" t="str">
        <f t="shared" si="336"/>
        <v>Nein</v>
      </c>
      <c r="AF937" s="52" t="str">
        <f t="shared" si="336"/>
        <v>Nein</v>
      </c>
      <c r="AG937" s="61" t="str">
        <f>IF(Q937="Ja",VLOOKUP($Q$2,Plausis!A:E,5,0),IF(R937="Ja",VLOOKUP($R$2,Plausis!A:E,5,0),IF(T937="Ja",VLOOKUP($T$2,Plausis!A:E,5,0),IF(U937="Ja",VLOOKUP($U$2,Plausis!A:E,5,0),IF(AA937="Ja",VLOOKUP($AA$2,Plausis!A:E,5,0),IF(AC937="Ja",VLOOKUP($AC$2,Plausis!A:E,5,0),IF(AD937="Ja",VLOOKUP($AD$2,Plausis!A:E,5,0),"")))))))</f>
        <v>Dieser Betrieb ist nur im Komfort-RS ohne ergänzenden Spezial-Straf-RS versicherbar.</v>
      </c>
      <c r="AH937" s="52" t="str">
        <f>IF(Y937="Ja",VLOOKUP($Y$2,Plausis!A:E,5,0),"")</f>
        <v/>
      </c>
      <c r="AI937" s="52" t="str">
        <f t="shared" si="318"/>
        <v>Nein</v>
      </c>
      <c r="AJ937" s="52" t="str">
        <f>IF(S937="Ja",VLOOKUP($S$2,Plausis!A:E,5,0),IF(V937="Ja",VLOOKUP($V$2,Plausis!A:E,5,0),IF(X937="Ja",VLOOKUP($X$2,Plausis!A:E,5,0),"")))</f>
        <v>Dieser Betrieb kann nur ohne ergänzenden Spezial-Straf-RS versichert werden.</v>
      </c>
      <c r="AL937" s="52" t="s">
        <v>2</v>
      </c>
      <c r="AM937" s="114">
        <v>45531</v>
      </c>
      <c r="AN937" s="52" t="s">
        <v>4467</v>
      </c>
      <c r="AO937" s="52" t="str">
        <f>VLOOKUP(B937,'BAT Grundtabelle'!B:T,19,0)</f>
        <v>ja</v>
      </c>
      <c r="AP937" s="105" t="str">
        <f t="shared" si="319"/>
        <v>10844</v>
      </c>
      <c r="AQ937" s="52" t="str">
        <f t="shared" si="320"/>
        <v>Herstellung und Verarbeitung von geschäumten Kunststoffen</v>
      </c>
      <c r="AR937" s="52" t="b">
        <f t="shared" si="335"/>
        <v>0</v>
      </c>
      <c r="AS937" s="52" t="b">
        <f t="shared" si="335"/>
        <v>0</v>
      </c>
      <c r="AT937" s="52" t="b">
        <f t="shared" si="335"/>
        <v>0</v>
      </c>
      <c r="AU937" s="52">
        <f t="shared" si="321"/>
        <v>2</v>
      </c>
      <c r="AW937" s="52" t="b">
        <f t="shared" si="322"/>
        <v>0</v>
      </c>
      <c r="AX937" s="52" t="str">
        <f t="shared" si="323"/>
        <v>Unternehmen</v>
      </c>
      <c r="AY937" s="52" t="b">
        <f t="shared" si="324"/>
        <v>0</v>
      </c>
      <c r="AZ937" s="52" t="str">
        <f t="shared" si="325"/>
        <v>10844</v>
      </c>
      <c r="BA937" s="52" t="str">
        <f>VLOOKUP(A937,'BAT Grundtabelle'!A:U,21,0)</f>
        <v>ja</v>
      </c>
      <c r="BB937" s="52" t="str">
        <f t="shared" si="326"/>
        <v>nein</v>
      </c>
      <c r="BC937" s="52" t="str">
        <f t="shared" si="327"/>
        <v>10844</v>
      </c>
      <c r="BD937" s="52" t="str">
        <f t="shared" si="328"/>
        <v>Herstellung und Verarbeitung von geschäumten Kunststoffen</v>
      </c>
      <c r="BE937" s="52" t="str">
        <f t="shared" si="329"/>
        <v>Unternehmen</v>
      </c>
      <c r="BF937" s="52">
        <f t="shared" si="330"/>
        <v>2</v>
      </c>
    </row>
    <row r="938" spans="1:58" hidden="1" x14ac:dyDescent="0.35">
      <c r="A938" s="107" t="s">
        <v>3261</v>
      </c>
      <c r="B938" s="75" t="s">
        <v>311</v>
      </c>
      <c r="C938" s="52" t="s">
        <v>3</v>
      </c>
      <c r="D938" s="52" t="s">
        <v>3</v>
      </c>
      <c r="E938" s="52" t="s">
        <v>2</v>
      </c>
      <c r="F938" s="52" t="s">
        <v>2</v>
      </c>
      <c r="G938" s="52" t="s">
        <v>2</v>
      </c>
      <c r="H938" s="52" t="s">
        <v>2</v>
      </c>
      <c r="I938" s="52" t="s">
        <v>3</v>
      </c>
      <c r="J938" s="52">
        <v>2</v>
      </c>
      <c r="K938" s="52" t="s">
        <v>2</v>
      </c>
      <c r="L938" s="52" t="s">
        <v>2</v>
      </c>
      <c r="M938" s="52" t="s">
        <v>2</v>
      </c>
      <c r="N938" s="52" t="s">
        <v>3</v>
      </c>
      <c r="P938" s="52" t="s">
        <v>4</v>
      </c>
      <c r="Q938" s="52" t="str">
        <f t="shared" si="336"/>
        <v>Nein</v>
      </c>
      <c r="R938" s="52" t="str">
        <f t="shared" si="336"/>
        <v>Nein</v>
      </c>
      <c r="S938" s="52" t="str">
        <f t="shared" si="336"/>
        <v>Nein</v>
      </c>
      <c r="T938" s="52" t="str">
        <f t="shared" si="336"/>
        <v>Nein</v>
      </c>
      <c r="U938" s="52" t="str">
        <f t="shared" si="336"/>
        <v>Nein</v>
      </c>
      <c r="V938" s="52" t="str">
        <f t="shared" si="336"/>
        <v>Nein</v>
      </c>
      <c r="W938" s="52" t="str">
        <f t="shared" si="336"/>
        <v>Nein</v>
      </c>
      <c r="X938" s="52" t="str">
        <f t="shared" si="336"/>
        <v>Nein</v>
      </c>
      <c r="Y938" s="52" t="str">
        <f t="shared" si="336"/>
        <v>Nein</v>
      </c>
      <c r="Z938" s="52" t="str">
        <f t="shared" si="336"/>
        <v>Nein</v>
      </c>
      <c r="AA938" s="52" t="str">
        <f t="shared" si="336"/>
        <v>Nein</v>
      </c>
      <c r="AB938" s="52" t="str">
        <f t="shared" si="336"/>
        <v>Nein</v>
      </c>
      <c r="AC938" s="52" t="str">
        <f t="shared" si="336"/>
        <v>Nein</v>
      </c>
      <c r="AD938" s="52" t="str">
        <f t="shared" si="336"/>
        <v>Nein</v>
      </c>
      <c r="AE938" s="52" t="str">
        <f t="shared" si="336"/>
        <v>Nein</v>
      </c>
      <c r="AF938" s="52" t="str">
        <f t="shared" si="336"/>
        <v>Nein</v>
      </c>
      <c r="AG938" s="61" t="str">
        <f>IF(Q938="Ja",VLOOKUP($Q$2,Plausis!A:E,5,0),IF(R938="Ja",VLOOKUP($R$2,Plausis!A:E,5,0),IF(T938="Ja",VLOOKUP($T$2,Plausis!A:E,5,0),IF(U938="Ja",VLOOKUP($U$2,Plausis!A:E,5,0),IF(AA938="Ja",VLOOKUP($AA$2,Plausis!A:E,5,0),IF(AC938="Ja",VLOOKUP($AC$2,Plausis!A:E,5,0),IF(AD938="Ja",VLOOKUP($AD$2,Plausis!A:E,5,0),"")))))))</f>
        <v/>
      </c>
      <c r="AH938" s="52" t="str">
        <f>IF(Y938="Ja",VLOOKUP($Y$2,Plausis!A:E,5,0),"")</f>
        <v/>
      </c>
      <c r="AI938" s="52" t="str">
        <f t="shared" si="318"/>
        <v>Ja</v>
      </c>
      <c r="AJ938" s="52" t="str">
        <f>IF(S938="Ja",VLOOKUP($S$2,Plausis!A:E,5,0),IF(V938="Ja",VLOOKUP($V$2,Plausis!A:E,5,0),IF(X938="Ja",VLOOKUP($X$2,Plausis!A:E,5,0),"")))</f>
        <v/>
      </c>
      <c r="AL938" s="52" t="s">
        <v>2</v>
      </c>
      <c r="AM938" s="114">
        <v>45531</v>
      </c>
      <c r="AN938" s="52" t="s">
        <v>4467</v>
      </c>
      <c r="AO938" s="52" t="str">
        <f>VLOOKUP(B938,'BAT Grundtabelle'!B:T,19,0)</f>
        <v>ja</v>
      </c>
      <c r="AP938" s="105" t="str">
        <f t="shared" si="319"/>
        <v>10845</v>
      </c>
      <c r="AQ938" s="52" t="str">
        <f t="shared" si="320"/>
        <v>Herstellung und Verarbeitung von Glasfasern</v>
      </c>
      <c r="AR938" s="52" t="b">
        <f t="shared" si="335"/>
        <v>0</v>
      </c>
      <c r="AS938" s="52" t="b">
        <f t="shared" si="335"/>
        <v>0</v>
      </c>
      <c r="AT938" s="52" t="b">
        <f t="shared" si="335"/>
        <v>0</v>
      </c>
      <c r="AU938" s="52">
        <f t="shared" si="321"/>
        <v>2</v>
      </c>
      <c r="AW938" s="52" t="b">
        <f t="shared" si="322"/>
        <v>0</v>
      </c>
      <c r="AX938" s="52" t="str">
        <f t="shared" si="323"/>
        <v>Unternehmen</v>
      </c>
      <c r="AY938" s="52" t="b">
        <f t="shared" si="324"/>
        <v>0</v>
      </c>
      <c r="AZ938" s="52" t="str">
        <f t="shared" si="325"/>
        <v>10845</v>
      </c>
      <c r="BA938" s="52" t="str">
        <f>VLOOKUP(A938,'BAT Grundtabelle'!A:U,21,0)</f>
        <v>ja</v>
      </c>
      <c r="BB938" s="52" t="str">
        <f t="shared" si="326"/>
        <v>nein</v>
      </c>
      <c r="BC938" s="52" t="str">
        <f t="shared" si="327"/>
        <v>10845</v>
      </c>
      <c r="BD938" s="52" t="str">
        <f t="shared" si="328"/>
        <v>Herstellung und Verarbeitung von Glasfasern</v>
      </c>
      <c r="BE938" s="52" t="str">
        <f t="shared" si="329"/>
        <v>Unternehmen</v>
      </c>
      <c r="BF938" s="52">
        <f t="shared" si="330"/>
        <v>2</v>
      </c>
    </row>
    <row r="939" spans="1:58" hidden="1" x14ac:dyDescent="0.35">
      <c r="A939" s="107" t="s">
        <v>3262</v>
      </c>
      <c r="B939" s="75" t="s">
        <v>312</v>
      </c>
      <c r="C939" s="52" t="s">
        <v>3</v>
      </c>
      <c r="D939" s="52" t="s">
        <v>3</v>
      </c>
      <c r="E939" s="52" t="s">
        <v>2</v>
      </c>
      <c r="F939" s="52" t="s">
        <v>2</v>
      </c>
      <c r="G939" s="52" t="s">
        <v>2</v>
      </c>
      <c r="H939" s="52" t="s">
        <v>2</v>
      </c>
      <c r="I939" s="52" t="s">
        <v>3</v>
      </c>
      <c r="J939" s="52">
        <v>2</v>
      </c>
      <c r="K939" s="52" t="s">
        <v>2</v>
      </c>
      <c r="L939" s="52" t="s">
        <v>2</v>
      </c>
      <c r="M939" s="52" t="s">
        <v>2</v>
      </c>
      <c r="N939" s="52" t="s">
        <v>3</v>
      </c>
      <c r="P939" s="52" t="s">
        <v>4</v>
      </c>
      <c r="Q939" s="52" t="str">
        <f t="shared" si="336"/>
        <v>Nein</v>
      </c>
      <c r="R939" s="52" t="str">
        <f t="shared" si="336"/>
        <v>Nein</v>
      </c>
      <c r="S939" s="52" t="str">
        <f t="shared" si="336"/>
        <v>Nein</v>
      </c>
      <c r="T939" s="52" t="str">
        <f t="shared" si="336"/>
        <v>Nein</v>
      </c>
      <c r="U939" s="52" t="str">
        <f t="shared" si="336"/>
        <v>Nein</v>
      </c>
      <c r="V939" s="52" t="str">
        <f t="shared" si="336"/>
        <v>Nein</v>
      </c>
      <c r="W939" s="52" t="str">
        <f t="shared" si="336"/>
        <v>Nein</v>
      </c>
      <c r="X939" s="52" t="str">
        <f t="shared" si="336"/>
        <v>Nein</v>
      </c>
      <c r="Y939" s="52" t="str">
        <f t="shared" si="336"/>
        <v>Nein</v>
      </c>
      <c r="Z939" s="52" t="str">
        <f t="shared" si="336"/>
        <v>Nein</v>
      </c>
      <c r="AA939" s="52" t="str">
        <f t="shared" si="336"/>
        <v>Nein</v>
      </c>
      <c r="AB939" s="52" t="str">
        <f t="shared" si="336"/>
        <v>Nein</v>
      </c>
      <c r="AC939" s="52" t="str">
        <f t="shared" si="336"/>
        <v>Nein</v>
      </c>
      <c r="AD939" s="52" t="str">
        <f t="shared" si="336"/>
        <v>Nein</v>
      </c>
      <c r="AE939" s="52" t="str">
        <f t="shared" si="336"/>
        <v>Nein</v>
      </c>
      <c r="AF939" s="52" t="str">
        <f t="shared" si="336"/>
        <v>Nein</v>
      </c>
      <c r="AG939" s="61" t="str">
        <f>IF(Q939="Ja",VLOOKUP($Q$2,Plausis!A:E,5,0),IF(R939="Ja",VLOOKUP($R$2,Plausis!A:E,5,0),IF(T939="Ja",VLOOKUP($T$2,Plausis!A:E,5,0),IF(U939="Ja",VLOOKUP($U$2,Plausis!A:E,5,0),IF(AA939="Ja",VLOOKUP($AA$2,Plausis!A:E,5,0),IF(AC939="Ja",VLOOKUP($AC$2,Plausis!A:E,5,0),IF(AD939="Ja",VLOOKUP($AD$2,Plausis!A:E,5,0),"")))))))</f>
        <v/>
      </c>
      <c r="AH939" s="52" t="str">
        <f>IF(Y939="Ja",VLOOKUP($Y$2,Plausis!A:E,5,0),"")</f>
        <v/>
      </c>
      <c r="AI939" s="52" t="str">
        <f t="shared" si="318"/>
        <v>Ja</v>
      </c>
      <c r="AJ939" s="52" t="str">
        <f>IF(S939="Ja",VLOOKUP($S$2,Plausis!A:E,5,0),IF(V939="Ja",VLOOKUP($V$2,Plausis!A:E,5,0),IF(X939="Ja",VLOOKUP($X$2,Plausis!A:E,5,0),"")))</f>
        <v/>
      </c>
      <c r="AL939" s="52" t="s">
        <v>2</v>
      </c>
      <c r="AM939" s="114">
        <v>45531</v>
      </c>
      <c r="AN939" s="52" t="s">
        <v>4467</v>
      </c>
      <c r="AO939" s="52" t="str">
        <f>VLOOKUP(B939,'BAT Grundtabelle'!B:T,19,0)</f>
        <v>ja</v>
      </c>
      <c r="AP939" s="105" t="str">
        <f t="shared" si="319"/>
        <v>10846</v>
      </c>
      <c r="AQ939" s="52" t="str">
        <f t="shared" si="320"/>
        <v>Herstellung und Verarbeitung von Glaswatte, -wolle</v>
      </c>
      <c r="AR939" s="52" t="b">
        <f t="shared" si="335"/>
        <v>0</v>
      </c>
      <c r="AS939" s="52" t="b">
        <f t="shared" si="335"/>
        <v>0</v>
      </c>
      <c r="AT939" s="52" t="b">
        <f t="shared" si="335"/>
        <v>0</v>
      </c>
      <c r="AU939" s="52">
        <f t="shared" si="321"/>
        <v>2</v>
      </c>
      <c r="AW939" s="52" t="b">
        <f t="shared" si="322"/>
        <v>0</v>
      </c>
      <c r="AX939" s="52" t="str">
        <f t="shared" si="323"/>
        <v>Unternehmen</v>
      </c>
      <c r="AY939" s="52" t="b">
        <f t="shared" si="324"/>
        <v>0</v>
      </c>
      <c r="AZ939" s="52" t="str">
        <f t="shared" si="325"/>
        <v>10846</v>
      </c>
      <c r="BA939" s="52" t="str">
        <f>VLOOKUP(A939,'BAT Grundtabelle'!A:U,21,0)</f>
        <v>ja</v>
      </c>
      <c r="BB939" s="52" t="str">
        <f t="shared" si="326"/>
        <v>nein</v>
      </c>
      <c r="BC939" s="52" t="str">
        <f t="shared" si="327"/>
        <v>10846</v>
      </c>
      <c r="BD939" s="52" t="str">
        <f t="shared" si="328"/>
        <v>Herstellung und Verarbeitung von Glaswatte, -wolle</v>
      </c>
      <c r="BE939" s="52" t="str">
        <f t="shared" si="329"/>
        <v>Unternehmen</v>
      </c>
      <c r="BF939" s="52">
        <f t="shared" si="330"/>
        <v>2</v>
      </c>
    </row>
    <row r="940" spans="1:58" hidden="1" x14ac:dyDescent="0.35">
      <c r="A940" s="107" t="s">
        <v>3263</v>
      </c>
      <c r="B940" s="75" t="s">
        <v>1534</v>
      </c>
      <c r="C940" s="52" t="s">
        <v>3</v>
      </c>
      <c r="D940" s="52" t="s">
        <v>3</v>
      </c>
      <c r="E940" s="52" t="s">
        <v>2</v>
      </c>
      <c r="F940" s="52" t="s">
        <v>2</v>
      </c>
      <c r="G940" s="52" t="s">
        <v>2</v>
      </c>
      <c r="H940" s="52" t="s">
        <v>2</v>
      </c>
      <c r="I940" s="52" t="s">
        <v>3</v>
      </c>
      <c r="J940" s="52">
        <v>2</v>
      </c>
      <c r="K940" s="52" t="s">
        <v>2</v>
      </c>
      <c r="L940" s="52" t="s">
        <v>2</v>
      </c>
      <c r="M940" s="52" t="s">
        <v>2</v>
      </c>
      <c r="N940" s="52" t="s">
        <v>3</v>
      </c>
      <c r="P940" s="52" t="s">
        <v>4</v>
      </c>
      <c r="Q940" s="52" t="str">
        <f t="shared" si="336"/>
        <v>Nein</v>
      </c>
      <c r="R940" s="52" t="str">
        <f t="shared" si="336"/>
        <v>Nein</v>
      </c>
      <c r="S940" s="52" t="str">
        <f t="shared" si="336"/>
        <v>Nein</v>
      </c>
      <c r="T940" s="52" t="str">
        <f t="shared" si="336"/>
        <v>Nein</v>
      </c>
      <c r="U940" s="52" t="str">
        <f t="shared" si="336"/>
        <v>Nein</v>
      </c>
      <c r="V940" s="52" t="str">
        <f t="shared" si="336"/>
        <v>Nein</v>
      </c>
      <c r="W940" s="52" t="str">
        <f t="shared" si="336"/>
        <v>Nein</v>
      </c>
      <c r="X940" s="52" t="str">
        <f t="shared" si="336"/>
        <v>Nein</v>
      </c>
      <c r="Y940" s="52" t="str">
        <f t="shared" si="336"/>
        <v>Nein</v>
      </c>
      <c r="Z940" s="52" t="str">
        <f t="shared" si="336"/>
        <v>Nein</v>
      </c>
      <c r="AA940" s="52" t="str">
        <f t="shared" si="336"/>
        <v>Nein</v>
      </c>
      <c r="AB940" s="52" t="str">
        <f t="shared" si="336"/>
        <v>Nein</v>
      </c>
      <c r="AC940" s="52" t="str">
        <f t="shared" si="336"/>
        <v>Nein</v>
      </c>
      <c r="AD940" s="52" t="str">
        <f t="shared" si="336"/>
        <v>Nein</v>
      </c>
      <c r="AE940" s="52" t="str">
        <f t="shared" si="336"/>
        <v>Nein</v>
      </c>
      <c r="AF940" s="52" t="str">
        <f t="shared" si="336"/>
        <v>Nein</v>
      </c>
      <c r="AG940" s="61" t="str">
        <f>IF(Q940="Ja",VLOOKUP($Q$2,Plausis!A:E,5,0),IF(R940="Ja",VLOOKUP($R$2,Plausis!A:E,5,0),IF(T940="Ja",VLOOKUP($T$2,Plausis!A:E,5,0),IF(U940="Ja",VLOOKUP($U$2,Plausis!A:E,5,0),IF(AA940="Ja",VLOOKUP($AA$2,Plausis!A:E,5,0),IF(AC940="Ja",VLOOKUP($AC$2,Plausis!A:E,5,0),IF(AD940="Ja",VLOOKUP($AD$2,Plausis!A:E,5,0),"")))))))</f>
        <v/>
      </c>
      <c r="AH940" s="52" t="str">
        <f>IF(Y940="Ja",VLOOKUP($Y$2,Plausis!A:E,5,0),"")</f>
        <v/>
      </c>
      <c r="AI940" s="52" t="str">
        <f t="shared" si="318"/>
        <v>Ja</v>
      </c>
      <c r="AJ940" s="52" t="str">
        <f>IF(S940="Ja",VLOOKUP($S$2,Plausis!A:E,5,0),IF(V940="Ja",VLOOKUP($V$2,Plausis!A:E,5,0),IF(X940="Ja",VLOOKUP($X$2,Plausis!A:E,5,0),"")))</f>
        <v/>
      </c>
      <c r="AL940" s="52" t="s">
        <v>2</v>
      </c>
      <c r="AM940" s="114">
        <v>45531</v>
      </c>
      <c r="AN940" s="52" t="s">
        <v>4467</v>
      </c>
      <c r="AO940" s="52" t="str">
        <f>VLOOKUP(B940,'BAT Grundtabelle'!B:T,19,0)</f>
        <v>ja</v>
      </c>
      <c r="AP940" s="105" t="str">
        <f t="shared" si="319"/>
        <v>10847</v>
      </c>
      <c r="AQ940" s="52" t="str">
        <f t="shared" si="320"/>
        <v>Herstellung und Verarbeitung von Holzmehl, -spänen, -wolle, -zement</v>
      </c>
      <c r="AR940" s="52" t="b">
        <f t="shared" si="335"/>
        <v>0</v>
      </c>
      <c r="AS940" s="52" t="b">
        <f t="shared" si="335"/>
        <v>0</v>
      </c>
      <c r="AT940" s="52" t="b">
        <f t="shared" si="335"/>
        <v>0</v>
      </c>
      <c r="AU940" s="52">
        <f t="shared" si="321"/>
        <v>2</v>
      </c>
      <c r="AW940" s="52" t="b">
        <f t="shared" si="322"/>
        <v>0</v>
      </c>
      <c r="AX940" s="52" t="str">
        <f t="shared" si="323"/>
        <v>Unternehmen</v>
      </c>
      <c r="AY940" s="52" t="b">
        <f t="shared" si="324"/>
        <v>0</v>
      </c>
      <c r="AZ940" s="52" t="str">
        <f t="shared" si="325"/>
        <v>10847</v>
      </c>
      <c r="BA940" s="52" t="str">
        <f>VLOOKUP(A940,'BAT Grundtabelle'!A:U,21,0)</f>
        <v>ja</v>
      </c>
      <c r="BB940" s="52" t="str">
        <f t="shared" si="326"/>
        <v>nein</v>
      </c>
      <c r="BC940" s="52" t="str">
        <f t="shared" si="327"/>
        <v>10847</v>
      </c>
      <c r="BD940" s="52" t="str">
        <f t="shared" si="328"/>
        <v>Herstellung und Verarbeitung von Holzmehl, -spänen, -wolle, -zement</v>
      </c>
      <c r="BE940" s="52" t="str">
        <f t="shared" si="329"/>
        <v>Unternehmen</v>
      </c>
      <c r="BF940" s="52">
        <f t="shared" si="330"/>
        <v>2</v>
      </c>
    </row>
    <row r="941" spans="1:58" hidden="1" x14ac:dyDescent="0.35">
      <c r="A941" s="107" t="s">
        <v>3264</v>
      </c>
      <c r="B941" s="75" t="s">
        <v>1969</v>
      </c>
      <c r="C941" s="52" t="s">
        <v>3</v>
      </c>
      <c r="D941" s="52" t="s">
        <v>3</v>
      </c>
      <c r="E941" s="52" t="s">
        <v>2</v>
      </c>
      <c r="F941" s="52" t="s">
        <v>2</v>
      </c>
      <c r="G941" s="52" t="s">
        <v>2</v>
      </c>
      <c r="H941" s="52" t="s">
        <v>2</v>
      </c>
      <c r="I941" s="52" t="s">
        <v>3</v>
      </c>
      <c r="J941" s="52">
        <v>2</v>
      </c>
      <c r="K941" s="52" t="s">
        <v>2</v>
      </c>
      <c r="L941" s="52" t="s">
        <v>2</v>
      </c>
      <c r="M941" s="52" t="s">
        <v>2</v>
      </c>
      <c r="N941" s="52" t="s">
        <v>3</v>
      </c>
      <c r="P941" s="52" t="s">
        <v>4</v>
      </c>
      <c r="Q941" s="52" t="str">
        <f t="shared" si="336"/>
        <v>Nein</v>
      </c>
      <c r="R941" s="52" t="str">
        <f t="shared" si="336"/>
        <v>Nein</v>
      </c>
      <c r="S941" s="52" t="str">
        <f t="shared" si="336"/>
        <v>Nein</v>
      </c>
      <c r="T941" s="52" t="str">
        <f t="shared" si="336"/>
        <v>Nein</v>
      </c>
      <c r="U941" s="52" t="str">
        <f t="shared" si="336"/>
        <v>Nein</v>
      </c>
      <c r="V941" s="52" t="str">
        <f t="shared" si="336"/>
        <v>Nein</v>
      </c>
      <c r="W941" s="52" t="str">
        <f t="shared" si="336"/>
        <v>Nein</v>
      </c>
      <c r="X941" s="52" t="str">
        <f t="shared" si="336"/>
        <v>Nein</v>
      </c>
      <c r="Y941" s="52" t="str">
        <f t="shared" si="336"/>
        <v>Nein</v>
      </c>
      <c r="Z941" s="52" t="str">
        <f t="shared" si="336"/>
        <v>Nein</v>
      </c>
      <c r="AA941" s="52" t="str">
        <f t="shared" si="336"/>
        <v>Nein</v>
      </c>
      <c r="AB941" s="52" t="str">
        <f t="shared" si="336"/>
        <v>Nein</v>
      </c>
      <c r="AC941" s="52" t="str">
        <f t="shared" si="336"/>
        <v>Nein</v>
      </c>
      <c r="AD941" s="52" t="str">
        <f t="shared" si="336"/>
        <v>Nein</v>
      </c>
      <c r="AE941" s="52" t="str">
        <f t="shared" si="336"/>
        <v>Nein</v>
      </c>
      <c r="AF941" s="52" t="str">
        <f t="shared" si="336"/>
        <v>Nein</v>
      </c>
      <c r="AG941" s="61" t="str">
        <f>IF(Q941="Ja",VLOOKUP($Q$2,Plausis!A:E,5,0),IF(R941="Ja",VLOOKUP($R$2,Plausis!A:E,5,0),IF(T941="Ja",VLOOKUP($T$2,Plausis!A:E,5,0),IF(U941="Ja",VLOOKUP($U$2,Plausis!A:E,5,0),IF(AA941="Ja",VLOOKUP($AA$2,Plausis!A:E,5,0),IF(AC941="Ja",VLOOKUP($AC$2,Plausis!A:E,5,0),IF(AD941="Ja",VLOOKUP($AD$2,Plausis!A:E,5,0),"")))))))</f>
        <v/>
      </c>
      <c r="AH941" s="52" t="str">
        <f>IF(Y941="Ja",VLOOKUP($Y$2,Plausis!A:E,5,0),"")</f>
        <v/>
      </c>
      <c r="AI941" s="52" t="str">
        <f t="shared" si="318"/>
        <v>Ja</v>
      </c>
      <c r="AJ941" s="52" t="str">
        <f>IF(S941="Ja",VLOOKUP($S$2,Plausis!A:E,5,0),IF(V941="Ja",VLOOKUP($V$2,Plausis!A:E,5,0),IF(X941="Ja",VLOOKUP($X$2,Plausis!A:E,5,0),"")))</f>
        <v/>
      </c>
      <c r="AL941" s="52" t="s">
        <v>2</v>
      </c>
      <c r="AM941" s="114">
        <v>45531</v>
      </c>
      <c r="AN941" s="52" t="s">
        <v>4467</v>
      </c>
      <c r="AO941" s="52" t="str">
        <f>VLOOKUP(B941,'BAT Grundtabelle'!B:T,19,0)</f>
        <v>ja</v>
      </c>
      <c r="AP941" s="105" t="str">
        <f t="shared" si="319"/>
        <v>10848</v>
      </c>
      <c r="AQ941" s="52" t="str">
        <f t="shared" si="320"/>
        <v>Herstellung und Verarbeitung von Kitt</v>
      </c>
      <c r="AR941" s="52" t="b">
        <f t="shared" si="335"/>
        <v>0</v>
      </c>
      <c r="AS941" s="52" t="b">
        <f t="shared" si="335"/>
        <v>0</v>
      </c>
      <c r="AT941" s="52" t="b">
        <f t="shared" si="335"/>
        <v>0</v>
      </c>
      <c r="AU941" s="52">
        <f t="shared" si="321"/>
        <v>2</v>
      </c>
      <c r="AW941" s="52" t="b">
        <f t="shared" si="322"/>
        <v>0</v>
      </c>
      <c r="AX941" s="52" t="str">
        <f t="shared" si="323"/>
        <v>Unternehmen</v>
      </c>
      <c r="AY941" s="52" t="b">
        <f t="shared" si="324"/>
        <v>0</v>
      </c>
      <c r="AZ941" s="52" t="str">
        <f t="shared" si="325"/>
        <v>10848</v>
      </c>
      <c r="BA941" s="52" t="str">
        <f>VLOOKUP(A941,'BAT Grundtabelle'!A:U,21,0)</f>
        <v>ja</v>
      </c>
      <c r="BB941" s="52" t="str">
        <f t="shared" si="326"/>
        <v>nein</v>
      </c>
      <c r="BC941" s="52" t="str">
        <f t="shared" si="327"/>
        <v>10848</v>
      </c>
      <c r="BD941" s="52" t="str">
        <f t="shared" si="328"/>
        <v>Herstellung und Verarbeitung von Kitt</v>
      </c>
      <c r="BE941" s="52" t="str">
        <f t="shared" si="329"/>
        <v>Unternehmen</v>
      </c>
      <c r="BF941" s="52">
        <f t="shared" si="330"/>
        <v>2</v>
      </c>
    </row>
    <row r="942" spans="1:58" hidden="1" x14ac:dyDescent="0.35">
      <c r="A942" s="107" t="s">
        <v>3265</v>
      </c>
      <c r="B942" s="75" t="s">
        <v>343</v>
      </c>
      <c r="C942" s="52" t="s">
        <v>3</v>
      </c>
      <c r="D942" s="52" t="s">
        <v>3</v>
      </c>
      <c r="E942" s="52" t="s">
        <v>2</v>
      </c>
      <c r="F942" s="52" t="s">
        <v>2</v>
      </c>
      <c r="G942" s="52" t="s">
        <v>2</v>
      </c>
      <c r="H942" s="52" t="s">
        <v>2</v>
      </c>
      <c r="I942" s="52" t="s">
        <v>3</v>
      </c>
      <c r="J942" s="52">
        <v>3</v>
      </c>
      <c r="K942" s="52" t="s">
        <v>2</v>
      </c>
      <c r="L942" s="52" t="s">
        <v>2</v>
      </c>
      <c r="M942" s="52" t="s">
        <v>2</v>
      </c>
      <c r="N942" s="52" t="s">
        <v>3</v>
      </c>
      <c r="P942" s="52" t="s">
        <v>57</v>
      </c>
      <c r="Q942" s="52" t="str">
        <f t="shared" si="336"/>
        <v>Nein</v>
      </c>
      <c r="R942" s="52" t="str">
        <f t="shared" si="336"/>
        <v>Nein</v>
      </c>
      <c r="S942" s="52" t="str">
        <f t="shared" si="336"/>
        <v>Nein</v>
      </c>
      <c r="T942" s="52" t="str">
        <f t="shared" si="336"/>
        <v>Ja</v>
      </c>
      <c r="U942" s="52" t="str">
        <f t="shared" si="336"/>
        <v>Nein</v>
      </c>
      <c r="V942" s="52" t="str">
        <f t="shared" si="336"/>
        <v>Nein</v>
      </c>
      <c r="W942" s="52" t="str">
        <f t="shared" si="336"/>
        <v>Nein</v>
      </c>
      <c r="X942" s="52" t="str">
        <f t="shared" si="336"/>
        <v>Ja</v>
      </c>
      <c r="Y942" s="52" t="str">
        <f t="shared" si="336"/>
        <v>Nein</v>
      </c>
      <c r="Z942" s="52" t="str">
        <f t="shared" si="336"/>
        <v>Nein</v>
      </c>
      <c r="AA942" s="52" t="str">
        <f t="shared" si="336"/>
        <v>Nein</v>
      </c>
      <c r="AB942" s="52" t="str">
        <f t="shared" si="336"/>
        <v>Nein</v>
      </c>
      <c r="AC942" s="52" t="str">
        <f t="shared" si="336"/>
        <v>Nein</v>
      </c>
      <c r="AD942" s="52" t="str">
        <f t="shared" si="336"/>
        <v>Nein</v>
      </c>
      <c r="AE942" s="52" t="str">
        <f t="shared" si="336"/>
        <v>Nein</v>
      </c>
      <c r="AF942" s="52" t="str">
        <f t="shared" si="336"/>
        <v>Nein</v>
      </c>
      <c r="AG942" s="61" t="str">
        <f>IF(Q942="Ja",VLOOKUP($Q$2,Plausis!A:E,5,0),IF(R942="Ja",VLOOKUP($R$2,Plausis!A:E,5,0),IF(T942="Ja",VLOOKUP($T$2,Plausis!A:E,5,0),IF(U942="Ja",VLOOKUP($U$2,Plausis!A:E,5,0),IF(AA942="Ja",VLOOKUP($AA$2,Plausis!A:E,5,0),IF(AC942="Ja",VLOOKUP($AC$2,Plausis!A:E,5,0),IF(AD942="Ja",VLOOKUP($AD$2,Plausis!A:E,5,0),"")))))))</f>
        <v>Dieser Betrieb ist nur im Komfort-RS ohne ergänzenden Spezial-Straf-RS versicherbar.</v>
      </c>
      <c r="AH942" s="52" t="str">
        <f>IF(Y942="Ja",VLOOKUP($Y$2,Plausis!A:E,5,0),"")</f>
        <v/>
      </c>
      <c r="AI942" s="52" t="str">
        <f t="shared" si="318"/>
        <v>Nein</v>
      </c>
      <c r="AJ942" s="52" t="str">
        <f>IF(S942="Ja",VLOOKUP($S$2,Plausis!A:E,5,0),IF(V942="Ja",VLOOKUP($V$2,Plausis!A:E,5,0),IF(X942="Ja",VLOOKUP($X$2,Plausis!A:E,5,0),"")))</f>
        <v>Dieser Betrieb kann nur ohne ergänzenden Spezial-Straf-RS versichert werden.</v>
      </c>
      <c r="AL942" s="52" t="s">
        <v>2</v>
      </c>
      <c r="AM942" s="114">
        <v>45531</v>
      </c>
      <c r="AN942" s="52" t="s">
        <v>4467</v>
      </c>
      <c r="AO942" s="52" t="str">
        <f>VLOOKUP(B942,'BAT Grundtabelle'!B:T,19,0)</f>
        <v>ja</v>
      </c>
      <c r="AP942" s="105" t="str">
        <f t="shared" si="319"/>
        <v>10849</v>
      </c>
      <c r="AQ942" s="52" t="str">
        <f t="shared" si="320"/>
        <v>Herstellung und Verarbeitung von Klebelack</v>
      </c>
      <c r="AR942" s="52" t="b">
        <f t="shared" si="335"/>
        <v>0</v>
      </c>
      <c r="AS942" s="52" t="b">
        <f t="shared" si="335"/>
        <v>0</v>
      </c>
      <c r="AT942" s="52" t="b">
        <f t="shared" si="335"/>
        <v>0</v>
      </c>
      <c r="AU942" s="52">
        <f t="shared" si="321"/>
        <v>3</v>
      </c>
      <c r="AW942" s="52" t="b">
        <f t="shared" si="322"/>
        <v>0</v>
      </c>
      <c r="AX942" s="52" t="str">
        <f t="shared" si="323"/>
        <v>Unternehmen</v>
      </c>
      <c r="AY942" s="52" t="b">
        <f t="shared" si="324"/>
        <v>0</v>
      </c>
      <c r="AZ942" s="52" t="str">
        <f t="shared" si="325"/>
        <v>10849</v>
      </c>
      <c r="BA942" s="52" t="str">
        <f>VLOOKUP(A942,'BAT Grundtabelle'!A:U,21,0)</f>
        <v>ja</v>
      </c>
      <c r="BB942" s="52" t="str">
        <f t="shared" si="326"/>
        <v>nein</v>
      </c>
      <c r="BC942" s="52" t="str">
        <f t="shared" si="327"/>
        <v>10849</v>
      </c>
      <c r="BD942" s="52" t="str">
        <f t="shared" si="328"/>
        <v>Herstellung und Verarbeitung von Klebelack</v>
      </c>
      <c r="BE942" s="52" t="str">
        <f t="shared" si="329"/>
        <v>Unternehmen</v>
      </c>
      <c r="BF942" s="52">
        <f t="shared" si="330"/>
        <v>3</v>
      </c>
    </row>
    <row r="943" spans="1:58" hidden="1" x14ac:dyDescent="0.35">
      <c r="A943" s="107" t="s">
        <v>3266</v>
      </c>
      <c r="B943" s="75" t="s">
        <v>1970</v>
      </c>
      <c r="C943" s="52" t="s">
        <v>3</v>
      </c>
      <c r="D943" s="52" t="s">
        <v>3</v>
      </c>
      <c r="E943" s="52" t="s">
        <v>2</v>
      </c>
      <c r="F943" s="52" t="s">
        <v>2</v>
      </c>
      <c r="G943" s="52" t="s">
        <v>2</v>
      </c>
      <c r="H943" s="52" t="s">
        <v>2</v>
      </c>
      <c r="I943" s="52" t="s">
        <v>3</v>
      </c>
      <c r="J943" s="52">
        <v>3</v>
      </c>
      <c r="K943" s="52" t="s">
        <v>2</v>
      </c>
      <c r="L943" s="52" t="s">
        <v>2</v>
      </c>
      <c r="M943" s="52" t="s">
        <v>2</v>
      </c>
      <c r="N943" s="52" t="s">
        <v>3</v>
      </c>
      <c r="P943" s="52" t="s">
        <v>4</v>
      </c>
      <c r="Q943" s="52" t="str">
        <f t="shared" ref="Q943:AF952" si="337">IF(ISERROR(FIND(Q$2,$P943,1)),"Nein","Ja")</f>
        <v>Nein</v>
      </c>
      <c r="R943" s="52" t="str">
        <f t="shared" si="337"/>
        <v>Nein</v>
      </c>
      <c r="S943" s="52" t="str">
        <f t="shared" si="337"/>
        <v>Nein</v>
      </c>
      <c r="T943" s="52" t="str">
        <f t="shared" si="337"/>
        <v>Nein</v>
      </c>
      <c r="U943" s="52" t="str">
        <f t="shared" si="337"/>
        <v>Nein</v>
      </c>
      <c r="V943" s="52" t="str">
        <f t="shared" si="337"/>
        <v>Nein</v>
      </c>
      <c r="W943" s="52" t="str">
        <f t="shared" si="337"/>
        <v>Nein</v>
      </c>
      <c r="X943" s="52" t="str">
        <f t="shared" si="337"/>
        <v>Nein</v>
      </c>
      <c r="Y943" s="52" t="str">
        <f t="shared" si="337"/>
        <v>Nein</v>
      </c>
      <c r="Z943" s="52" t="str">
        <f t="shared" si="337"/>
        <v>Nein</v>
      </c>
      <c r="AA943" s="52" t="str">
        <f t="shared" si="337"/>
        <v>Nein</v>
      </c>
      <c r="AB943" s="52" t="str">
        <f t="shared" si="337"/>
        <v>Nein</v>
      </c>
      <c r="AC943" s="52" t="str">
        <f t="shared" si="337"/>
        <v>Nein</v>
      </c>
      <c r="AD943" s="52" t="str">
        <f t="shared" si="337"/>
        <v>Nein</v>
      </c>
      <c r="AE943" s="52" t="str">
        <f t="shared" si="337"/>
        <v>Nein</v>
      </c>
      <c r="AF943" s="52" t="str">
        <f t="shared" si="337"/>
        <v>Nein</v>
      </c>
      <c r="AG943" s="61" t="str">
        <f>IF(Q943="Ja",VLOOKUP($Q$2,Plausis!A:E,5,0),IF(R943="Ja",VLOOKUP($R$2,Plausis!A:E,5,0),IF(T943="Ja",VLOOKUP($T$2,Plausis!A:E,5,0),IF(U943="Ja",VLOOKUP($U$2,Plausis!A:E,5,0),IF(AA943="Ja",VLOOKUP($AA$2,Plausis!A:E,5,0),IF(AC943="Ja",VLOOKUP($AC$2,Plausis!A:E,5,0),IF(AD943="Ja",VLOOKUP($AD$2,Plausis!A:E,5,0),"")))))))</f>
        <v/>
      </c>
      <c r="AH943" s="52" t="str">
        <f>IF(Y943="Ja",VLOOKUP($Y$2,Plausis!A:E,5,0),"")</f>
        <v/>
      </c>
      <c r="AI943" s="52" t="str">
        <f t="shared" si="318"/>
        <v>Ja</v>
      </c>
      <c r="AJ943" s="52" t="str">
        <f>IF(S943="Ja",VLOOKUP($S$2,Plausis!A:E,5,0),IF(V943="Ja",VLOOKUP($V$2,Plausis!A:E,5,0),IF(X943="Ja",VLOOKUP($X$2,Plausis!A:E,5,0),"")))</f>
        <v/>
      </c>
      <c r="AL943" s="52" t="s">
        <v>2</v>
      </c>
      <c r="AM943" s="114">
        <v>45531</v>
      </c>
      <c r="AN943" s="52" t="s">
        <v>4467</v>
      </c>
      <c r="AO943" s="52" t="str">
        <f>VLOOKUP(B943,'BAT Grundtabelle'!B:T,19,0)</f>
        <v>ja</v>
      </c>
      <c r="AP943" s="105" t="str">
        <f t="shared" si="319"/>
        <v>10850</v>
      </c>
      <c r="AQ943" s="52" t="str">
        <f t="shared" si="320"/>
        <v>Herstellung und Verarbeitung von Kunstharzpressmassen</v>
      </c>
      <c r="AR943" s="52" t="b">
        <f t="shared" ref="AR943:AT962" si="338">IF(ISERROR(FIND(AR$1,$P943,1)),FALSE,TRUE)</f>
        <v>0</v>
      </c>
      <c r="AS943" s="52" t="b">
        <f t="shared" si="338"/>
        <v>0</v>
      </c>
      <c r="AT943" s="52" t="b">
        <f t="shared" si="338"/>
        <v>0</v>
      </c>
      <c r="AU943" s="52">
        <f t="shared" si="321"/>
        <v>3</v>
      </c>
      <c r="AW943" s="52" t="b">
        <f t="shared" si="322"/>
        <v>0</v>
      </c>
      <c r="AX943" s="52" t="str">
        <f t="shared" si="323"/>
        <v>Unternehmen</v>
      </c>
      <c r="AY943" s="52" t="b">
        <f t="shared" si="324"/>
        <v>0</v>
      </c>
      <c r="AZ943" s="52" t="str">
        <f t="shared" si="325"/>
        <v>10850</v>
      </c>
      <c r="BA943" s="52" t="str">
        <f>VLOOKUP(A943,'BAT Grundtabelle'!A:U,21,0)</f>
        <v>ja</v>
      </c>
      <c r="BB943" s="52" t="str">
        <f t="shared" si="326"/>
        <v>nein</v>
      </c>
      <c r="BC943" s="52" t="str">
        <f t="shared" si="327"/>
        <v>10850</v>
      </c>
      <c r="BD943" s="52" t="str">
        <f t="shared" si="328"/>
        <v>Herstellung und Verarbeitung von Kunstharzpressmassen</v>
      </c>
      <c r="BE943" s="52" t="str">
        <f t="shared" si="329"/>
        <v>Unternehmen</v>
      </c>
      <c r="BF943" s="52">
        <f t="shared" si="330"/>
        <v>3</v>
      </c>
    </row>
    <row r="944" spans="1:58" hidden="1" x14ac:dyDescent="0.35">
      <c r="A944" s="107" t="s">
        <v>3267</v>
      </c>
      <c r="B944" s="75" t="s">
        <v>1741</v>
      </c>
      <c r="C944" s="52" t="s">
        <v>3</v>
      </c>
      <c r="D944" s="52" t="s">
        <v>3</v>
      </c>
      <c r="E944" s="52" t="s">
        <v>2</v>
      </c>
      <c r="F944" s="52" t="s">
        <v>2</v>
      </c>
      <c r="G944" s="52" t="s">
        <v>2</v>
      </c>
      <c r="H944" s="52" t="s">
        <v>2</v>
      </c>
      <c r="I944" s="52" t="s">
        <v>3</v>
      </c>
      <c r="J944" s="52">
        <v>2</v>
      </c>
      <c r="K944" s="52" t="s">
        <v>2</v>
      </c>
      <c r="L944" s="52" t="s">
        <v>2</v>
      </c>
      <c r="M944" s="52" t="s">
        <v>2</v>
      </c>
      <c r="N944" s="52" t="s">
        <v>3</v>
      </c>
      <c r="P944" s="52" t="s">
        <v>4</v>
      </c>
      <c r="Q944" s="52" t="str">
        <f t="shared" si="337"/>
        <v>Nein</v>
      </c>
      <c r="R944" s="52" t="str">
        <f t="shared" si="337"/>
        <v>Nein</v>
      </c>
      <c r="S944" s="52" t="str">
        <f t="shared" si="337"/>
        <v>Nein</v>
      </c>
      <c r="T944" s="52" t="str">
        <f t="shared" si="337"/>
        <v>Nein</v>
      </c>
      <c r="U944" s="52" t="str">
        <f t="shared" si="337"/>
        <v>Nein</v>
      </c>
      <c r="V944" s="52" t="str">
        <f t="shared" si="337"/>
        <v>Nein</v>
      </c>
      <c r="W944" s="52" t="str">
        <f t="shared" si="337"/>
        <v>Nein</v>
      </c>
      <c r="X944" s="52" t="str">
        <f t="shared" si="337"/>
        <v>Nein</v>
      </c>
      <c r="Y944" s="52" t="str">
        <f t="shared" si="337"/>
        <v>Nein</v>
      </c>
      <c r="Z944" s="52" t="str">
        <f t="shared" si="337"/>
        <v>Nein</v>
      </c>
      <c r="AA944" s="52" t="str">
        <f t="shared" si="337"/>
        <v>Nein</v>
      </c>
      <c r="AB944" s="52" t="str">
        <f t="shared" si="337"/>
        <v>Nein</v>
      </c>
      <c r="AC944" s="52" t="str">
        <f t="shared" si="337"/>
        <v>Nein</v>
      </c>
      <c r="AD944" s="52" t="str">
        <f t="shared" si="337"/>
        <v>Nein</v>
      </c>
      <c r="AE944" s="52" t="str">
        <f t="shared" si="337"/>
        <v>Nein</v>
      </c>
      <c r="AF944" s="52" t="str">
        <f t="shared" si="337"/>
        <v>Nein</v>
      </c>
      <c r="AG944" s="61" t="str">
        <f>IF(Q944="Ja",VLOOKUP($Q$2,Plausis!A:E,5,0),IF(R944="Ja",VLOOKUP($R$2,Plausis!A:E,5,0),IF(T944="Ja",VLOOKUP($T$2,Plausis!A:E,5,0),IF(U944="Ja",VLOOKUP($U$2,Plausis!A:E,5,0),IF(AA944="Ja",VLOOKUP($AA$2,Plausis!A:E,5,0),IF(AC944="Ja",VLOOKUP($AC$2,Plausis!A:E,5,0),IF(AD944="Ja",VLOOKUP($AD$2,Plausis!A:E,5,0),"")))))))</f>
        <v/>
      </c>
      <c r="AH944" s="52" t="str">
        <f>IF(Y944="Ja",VLOOKUP($Y$2,Plausis!A:E,5,0),"")</f>
        <v/>
      </c>
      <c r="AI944" s="52" t="str">
        <f t="shared" si="318"/>
        <v>Ja</v>
      </c>
      <c r="AJ944" s="52" t="str">
        <f>IF(S944="Ja",VLOOKUP($S$2,Plausis!A:E,5,0),IF(V944="Ja",VLOOKUP($V$2,Plausis!A:E,5,0),IF(X944="Ja",VLOOKUP($X$2,Plausis!A:E,5,0),"")))</f>
        <v/>
      </c>
      <c r="AL944" s="52" t="s">
        <v>2</v>
      </c>
      <c r="AM944" s="114">
        <v>45531</v>
      </c>
      <c r="AN944" s="52" t="s">
        <v>4467</v>
      </c>
      <c r="AO944" s="52" t="str">
        <f>VLOOKUP(B944,'BAT Grundtabelle'!B:T,19,0)</f>
        <v>ja</v>
      </c>
      <c r="AP944" s="105" t="str">
        <f t="shared" si="319"/>
        <v>10851</v>
      </c>
      <c r="AQ944" s="52" t="str">
        <f t="shared" si="320"/>
        <v>Herstellung und Verarbeitung von Metallpulver</v>
      </c>
      <c r="AR944" s="52" t="b">
        <f t="shared" si="338"/>
        <v>0</v>
      </c>
      <c r="AS944" s="52" t="b">
        <f t="shared" si="338"/>
        <v>0</v>
      </c>
      <c r="AT944" s="52" t="b">
        <f t="shared" si="338"/>
        <v>0</v>
      </c>
      <c r="AU944" s="52">
        <f t="shared" si="321"/>
        <v>2</v>
      </c>
      <c r="AW944" s="52" t="b">
        <f t="shared" si="322"/>
        <v>0</v>
      </c>
      <c r="AX944" s="52" t="str">
        <f t="shared" si="323"/>
        <v>Unternehmen</v>
      </c>
      <c r="AY944" s="52" t="b">
        <f t="shared" si="324"/>
        <v>0</v>
      </c>
      <c r="AZ944" s="52" t="str">
        <f t="shared" si="325"/>
        <v>10851</v>
      </c>
      <c r="BA944" s="52" t="str">
        <f>VLOOKUP(A944,'BAT Grundtabelle'!A:U,21,0)</f>
        <v>ja</v>
      </c>
      <c r="BB944" s="52" t="str">
        <f t="shared" si="326"/>
        <v>nein</v>
      </c>
      <c r="BC944" s="52" t="str">
        <f t="shared" si="327"/>
        <v>10851</v>
      </c>
      <c r="BD944" s="52" t="str">
        <f t="shared" si="328"/>
        <v>Herstellung und Verarbeitung von Metallpulver</v>
      </c>
      <c r="BE944" s="52" t="str">
        <f t="shared" si="329"/>
        <v>Unternehmen</v>
      </c>
      <c r="BF944" s="52">
        <f t="shared" si="330"/>
        <v>2</v>
      </c>
    </row>
    <row r="945" spans="1:58" hidden="1" x14ac:dyDescent="0.35">
      <c r="A945" s="107" t="s">
        <v>3268</v>
      </c>
      <c r="B945" s="75" t="s">
        <v>190</v>
      </c>
      <c r="C945" s="52" t="s">
        <v>3</v>
      </c>
      <c r="D945" s="52" t="s">
        <v>3</v>
      </c>
      <c r="E945" s="52" t="s">
        <v>2</v>
      </c>
      <c r="F945" s="52" t="s">
        <v>2</v>
      </c>
      <c r="G945" s="52" t="s">
        <v>2</v>
      </c>
      <c r="H945" s="52" t="s">
        <v>2</v>
      </c>
      <c r="I945" s="52" t="s">
        <v>3</v>
      </c>
      <c r="J945" s="52">
        <v>2</v>
      </c>
      <c r="K945" s="52" t="s">
        <v>2</v>
      </c>
      <c r="L945" s="52" t="s">
        <v>2</v>
      </c>
      <c r="M945" s="52" t="s">
        <v>2</v>
      </c>
      <c r="N945" s="52" t="s">
        <v>3</v>
      </c>
      <c r="P945" s="52" t="s">
        <v>4</v>
      </c>
      <c r="Q945" s="52" t="str">
        <f t="shared" si="337"/>
        <v>Nein</v>
      </c>
      <c r="R945" s="52" t="str">
        <f t="shared" si="337"/>
        <v>Nein</v>
      </c>
      <c r="S945" s="52" t="str">
        <f t="shared" si="337"/>
        <v>Nein</v>
      </c>
      <c r="T945" s="52" t="str">
        <f t="shared" si="337"/>
        <v>Nein</v>
      </c>
      <c r="U945" s="52" t="str">
        <f t="shared" si="337"/>
        <v>Nein</v>
      </c>
      <c r="V945" s="52" t="str">
        <f t="shared" si="337"/>
        <v>Nein</v>
      </c>
      <c r="W945" s="52" t="str">
        <f t="shared" si="337"/>
        <v>Nein</v>
      </c>
      <c r="X945" s="52" t="str">
        <f t="shared" si="337"/>
        <v>Nein</v>
      </c>
      <c r="Y945" s="52" t="str">
        <f t="shared" si="337"/>
        <v>Nein</v>
      </c>
      <c r="Z945" s="52" t="str">
        <f t="shared" si="337"/>
        <v>Nein</v>
      </c>
      <c r="AA945" s="52" t="str">
        <f t="shared" si="337"/>
        <v>Nein</v>
      </c>
      <c r="AB945" s="52" t="str">
        <f t="shared" si="337"/>
        <v>Nein</v>
      </c>
      <c r="AC945" s="52" t="str">
        <f t="shared" si="337"/>
        <v>Nein</v>
      </c>
      <c r="AD945" s="52" t="str">
        <f t="shared" si="337"/>
        <v>Nein</v>
      </c>
      <c r="AE945" s="52" t="str">
        <f t="shared" si="337"/>
        <v>Nein</v>
      </c>
      <c r="AF945" s="52" t="str">
        <f t="shared" si="337"/>
        <v>Nein</v>
      </c>
      <c r="AG945" s="61" t="str">
        <f>IF(Q945="Ja",VLOOKUP($Q$2,Plausis!A:E,5,0),IF(R945="Ja",VLOOKUP($R$2,Plausis!A:E,5,0),IF(T945="Ja",VLOOKUP($T$2,Plausis!A:E,5,0),IF(U945="Ja",VLOOKUP($U$2,Plausis!A:E,5,0),IF(AA945="Ja",VLOOKUP($AA$2,Plausis!A:E,5,0),IF(AC945="Ja",VLOOKUP($AC$2,Plausis!A:E,5,0),IF(AD945="Ja",VLOOKUP($AD$2,Plausis!A:E,5,0),"")))))))</f>
        <v/>
      </c>
      <c r="AH945" s="52" t="str">
        <f>IF(Y945="Ja",VLOOKUP($Y$2,Plausis!A:E,5,0),"")</f>
        <v/>
      </c>
      <c r="AI945" s="52" t="str">
        <f t="shared" si="318"/>
        <v>Ja</v>
      </c>
      <c r="AJ945" s="52" t="str">
        <f>IF(S945="Ja",VLOOKUP($S$2,Plausis!A:E,5,0),IF(V945="Ja",VLOOKUP($V$2,Plausis!A:E,5,0),IF(X945="Ja",VLOOKUP($X$2,Plausis!A:E,5,0),"")))</f>
        <v/>
      </c>
      <c r="AL945" s="52" t="s">
        <v>2</v>
      </c>
      <c r="AM945" s="114">
        <v>45531</v>
      </c>
      <c r="AN945" s="52" t="s">
        <v>4467</v>
      </c>
      <c r="AO945" s="52" t="str">
        <f>VLOOKUP(B945,'BAT Grundtabelle'!B:T,19,0)</f>
        <v>ja</v>
      </c>
      <c r="AP945" s="105" t="str">
        <f t="shared" si="319"/>
        <v>10852</v>
      </c>
      <c r="AQ945" s="52" t="str">
        <f t="shared" si="320"/>
        <v>Herstellung und Verarbeitung von Mineralfarben</v>
      </c>
      <c r="AR945" s="52" t="b">
        <f t="shared" si="338"/>
        <v>0</v>
      </c>
      <c r="AS945" s="52" t="b">
        <f t="shared" si="338"/>
        <v>0</v>
      </c>
      <c r="AT945" s="52" t="b">
        <f t="shared" si="338"/>
        <v>0</v>
      </c>
      <c r="AU945" s="52">
        <f t="shared" si="321"/>
        <v>2</v>
      </c>
      <c r="AW945" s="52" t="b">
        <f t="shared" si="322"/>
        <v>0</v>
      </c>
      <c r="AX945" s="52" t="str">
        <f t="shared" si="323"/>
        <v>Unternehmen</v>
      </c>
      <c r="AY945" s="52" t="b">
        <f t="shared" si="324"/>
        <v>0</v>
      </c>
      <c r="AZ945" s="52" t="str">
        <f t="shared" si="325"/>
        <v>10852</v>
      </c>
      <c r="BA945" s="52" t="str">
        <f>VLOOKUP(A945,'BAT Grundtabelle'!A:U,21,0)</f>
        <v>ja</v>
      </c>
      <c r="BB945" s="52" t="str">
        <f t="shared" si="326"/>
        <v>nein</v>
      </c>
      <c r="BC945" s="52" t="str">
        <f t="shared" si="327"/>
        <v>10852</v>
      </c>
      <c r="BD945" s="52" t="str">
        <f t="shared" si="328"/>
        <v>Herstellung und Verarbeitung von Mineralfarben</v>
      </c>
      <c r="BE945" s="52" t="str">
        <f t="shared" si="329"/>
        <v>Unternehmen</v>
      </c>
      <c r="BF945" s="52">
        <f t="shared" si="330"/>
        <v>2</v>
      </c>
    </row>
    <row r="946" spans="1:58" hidden="1" x14ac:dyDescent="0.35">
      <c r="A946" s="107" t="s">
        <v>3269</v>
      </c>
      <c r="B946" s="75" t="s">
        <v>1971</v>
      </c>
      <c r="C946" s="52" t="s">
        <v>3</v>
      </c>
      <c r="D946" s="52" t="s">
        <v>3</v>
      </c>
      <c r="E946" s="52" t="s">
        <v>2</v>
      </c>
      <c r="F946" s="52" t="s">
        <v>2</v>
      </c>
      <c r="G946" s="52" t="s">
        <v>2</v>
      </c>
      <c r="H946" s="52" t="s">
        <v>2</v>
      </c>
      <c r="I946" s="52" t="s">
        <v>3</v>
      </c>
      <c r="J946" s="52">
        <v>3</v>
      </c>
      <c r="K946" s="52" t="s">
        <v>2</v>
      </c>
      <c r="L946" s="52" t="s">
        <v>2</v>
      </c>
      <c r="M946" s="52" t="s">
        <v>2</v>
      </c>
      <c r="N946" s="52" t="s">
        <v>3</v>
      </c>
      <c r="P946" s="52" t="s">
        <v>4</v>
      </c>
      <c r="Q946" s="52" t="str">
        <f t="shared" si="337"/>
        <v>Nein</v>
      </c>
      <c r="R946" s="52" t="str">
        <f t="shared" si="337"/>
        <v>Nein</v>
      </c>
      <c r="S946" s="52" t="str">
        <f t="shared" si="337"/>
        <v>Nein</v>
      </c>
      <c r="T946" s="52" t="str">
        <f t="shared" si="337"/>
        <v>Nein</v>
      </c>
      <c r="U946" s="52" t="str">
        <f t="shared" si="337"/>
        <v>Nein</v>
      </c>
      <c r="V946" s="52" t="str">
        <f t="shared" si="337"/>
        <v>Nein</v>
      </c>
      <c r="W946" s="52" t="str">
        <f t="shared" si="337"/>
        <v>Nein</v>
      </c>
      <c r="X946" s="52" t="str">
        <f t="shared" si="337"/>
        <v>Nein</v>
      </c>
      <c r="Y946" s="52" t="str">
        <f t="shared" si="337"/>
        <v>Nein</v>
      </c>
      <c r="Z946" s="52" t="str">
        <f t="shared" si="337"/>
        <v>Nein</v>
      </c>
      <c r="AA946" s="52" t="str">
        <f t="shared" si="337"/>
        <v>Nein</v>
      </c>
      <c r="AB946" s="52" t="str">
        <f t="shared" si="337"/>
        <v>Nein</v>
      </c>
      <c r="AC946" s="52" t="str">
        <f t="shared" si="337"/>
        <v>Nein</v>
      </c>
      <c r="AD946" s="52" t="str">
        <f t="shared" si="337"/>
        <v>Nein</v>
      </c>
      <c r="AE946" s="52" t="str">
        <f t="shared" si="337"/>
        <v>Nein</v>
      </c>
      <c r="AF946" s="52" t="str">
        <f t="shared" si="337"/>
        <v>Nein</v>
      </c>
      <c r="AG946" s="61" t="str">
        <f>IF(Q946="Ja",VLOOKUP($Q$2,Plausis!A:E,5,0),IF(R946="Ja",VLOOKUP($R$2,Plausis!A:E,5,0),IF(T946="Ja",VLOOKUP($T$2,Plausis!A:E,5,0),IF(U946="Ja",VLOOKUP($U$2,Plausis!A:E,5,0),IF(AA946="Ja",VLOOKUP($AA$2,Plausis!A:E,5,0),IF(AC946="Ja",VLOOKUP($AC$2,Plausis!A:E,5,0),IF(AD946="Ja",VLOOKUP($AD$2,Plausis!A:E,5,0),"")))))))</f>
        <v/>
      </c>
      <c r="AH946" s="52" t="str">
        <f>IF(Y946="Ja",VLOOKUP($Y$2,Plausis!A:E,5,0),"")</f>
        <v/>
      </c>
      <c r="AI946" s="52" t="str">
        <f t="shared" si="318"/>
        <v>Ja</v>
      </c>
      <c r="AJ946" s="52" t="str">
        <f>IF(S946="Ja",VLOOKUP($S$2,Plausis!A:E,5,0),IF(V946="Ja",VLOOKUP($V$2,Plausis!A:E,5,0),IF(X946="Ja",VLOOKUP($X$2,Plausis!A:E,5,0),"")))</f>
        <v/>
      </c>
      <c r="AL946" s="52" t="s">
        <v>2</v>
      </c>
      <c r="AM946" s="114">
        <v>45531</v>
      </c>
      <c r="AN946" s="52" t="s">
        <v>4467</v>
      </c>
      <c r="AO946" s="52" t="str">
        <f>VLOOKUP(B946,'BAT Grundtabelle'!B:T,19,0)</f>
        <v>ja</v>
      </c>
      <c r="AP946" s="105" t="str">
        <f t="shared" si="319"/>
        <v>10853</v>
      </c>
      <c r="AQ946" s="52" t="str">
        <f t="shared" si="320"/>
        <v>Herstellung und Verarbeitung von Olein</v>
      </c>
      <c r="AR946" s="52" t="b">
        <f t="shared" si="338"/>
        <v>0</v>
      </c>
      <c r="AS946" s="52" t="b">
        <f t="shared" si="338"/>
        <v>0</v>
      </c>
      <c r="AT946" s="52" t="b">
        <f t="shared" si="338"/>
        <v>0</v>
      </c>
      <c r="AU946" s="52">
        <f t="shared" si="321"/>
        <v>3</v>
      </c>
      <c r="AW946" s="52" t="b">
        <f t="shared" si="322"/>
        <v>0</v>
      </c>
      <c r="AX946" s="52" t="str">
        <f t="shared" si="323"/>
        <v>Unternehmen</v>
      </c>
      <c r="AY946" s="52" t="b">
        <f t="shared" si="324"/>
        <v>0</v>
      </c>
      <c r="AZ946" s="52" t="str">
        <f t="shared" si="325"/>
        <v>10853</v>
      </c>
      <c r="BA946" s="52" t="str">
        <f>VLOOKUP(A946,'BAT Grundtabelle'!A:U,21,0)</f>
        <v>ja</v>
      </c>
      <c r="BB946" s="52" t="str">
        <f t="shared" si="326"/>
        <v>nein</v>
      </c>
      <c r="BC946" s="52" t="str">
        <f t="shared" si="327"/>
        <v>10853</v>
      </c>
      <c r="BD946" s="52" t="str">
        <f t="shared" si="328"/>
        <v>Herstellung und Verarbeitung von Olein</v>
      </c>
      <c r="BE946" s="52" t="str">
        <f t="shared" si="329"/>
        <v>Unternehmen</v>
      </c>
      <c r="BF946" s="52">
        <f t="shared" si="330"/>
        <v>3</v>
      </c>
    </row>
    <row r="947" spans="1:58" hidden="1" x14ac:dyDescent="0.35">
      <c r="A947" s="107" t="s">
        <v>3270</v>
      </c>
      <c r="B947" s="75" t="s">
        <v>558</v>
      </c>
      <c r="C947" s="52" t="s">
        <v>3</v>
      </c>
      <c r="D947" s="52" t="s">
        <v>3</v>
      </c>
      <c r="E947" s="52" t="s">
        <v>2</v>
      </c>
      <c r="F947" s="52" t="s">
        <v>2</v>
      </c>
      <c r="G947" s="52" t="s">
        <v>2</v>
      </c>
      <c r="H947" s="52" t="s">
        <v>2</v>
      </c>
      <c r="I947" s="52" t="s">
        <v>3</v>
      </c>
      <c r="J947" s="52">
        <v>3</v>
      </c>
      <c r="K947" s="52" t="s">
        <v>2</v>
      </c>
      <c r="L947" s="52" t="s">
        <v>2</v>
      </c>
      <c r="M947" s="52" t="s">
        <v>2</v>
      </c>
      <c r="N947" s="52" t="s">
        <v>3</v>
      </c>
      <c r="P947" s="52" t="s">
        <v>4</v>
      </c>
      <c r="Q947" s="52" t="str">
        <f t="shared" si="337"/>
        <v>Nein</v>
      </c>
      <c r="R947" s="52" t="str">
        <f t="shared" si="337"/>
        <v>Nein</v>
      </c>
      <c r="S947" s="52" t="str">
        <f t="shared" si="337"/>
        <v>Nein</v>
      </c>
      <c r="T947" s="52" t="str">
        <f t="shared" si="337"/>
        <v>Nein</v>
      </c>
      <c r="U947" s="52" t="str">
        <f t="shared" si="337"/>
        <v>Nein</v>
      </c>
      <c r="V947" s="52" t="str">
        <f t="shared" si="337"/>
        <v>Nein</v>
      </c>
      <c r="W947" s="52" t="str">
        <f t="shared" si="337"/>
        <v>Nein</v>
      </c>
      <c r="X947" s="52" t="str">
        <f t="shared" si="337"/>
        <v>Nein</v>
      </c>
      <c r="Y947" s="52" t="str">
        <f t="shared" si="337"/>
        <v>Nein</v>
      </c>
      <c r="Z947" s="52" t="str">
        <f t="shared" si="337"/>
        <v>Nein</v>
      </c>
      <c r="AA947" s="52" t="str">
        <f t="shared" si="337"/>
        <v>Nein</v>
      </c>
      <c r="AB947" s="52" t="str">
        <f t="shared" si="337"/>
        <v>Nein</v>
      </c>
      <c r="AC947" s="52" t="str">
        <f t="shared" si="337"/>
        <v>Nein</v>
      </c>
      <c r="AD947" s="52" t="str">
        <f t="shared" si="337"/>
        <v>Nein</v>
      </c>
      <c r="AE947" s="52" t="str">
        <f t="shared" si="337"/>
        <v>Nein</v>
      </c>
      <c r="AF947" s="52" t="str">
        <f t="shared" si="337"/>
        <v>Nein</v>
      </c>
      <c r="AG947" s="61" t="str">
        <f>IF(Q947="Ja",VLOOKUP($Q$2,Plausis!A:E,5,0),IF(R947="Ja",VLOOKUP($R$2,Plausis!A:E,5,0),IF(T947="Ja",VLOOKUP($T$2,Plausis!A:E,5,0),IF(U947="Ja",VLOOKUP($U$2,Plausis!A:E,5,0),IF(AA947="Ja",VLOOKUP($AA$2,Plausis!A:E,5,0),IF(AC947="Ja",VLOOKUP($AC$2,Plausis!A:E,5,0),IF(AD947="Ja",VLOOKUP($AD$2,Plausis!A:E,5,0),"")))))))</f>
        <v/>
      </c>
      <c r="AH947" s="52" t="str">
        <f>IF(Y947="Ja",VLOOKUP($Y$2,Plausis!A:E,5,0),"")</f>
        <v/>
      </c>
      <c r="AI947" s="52" t="str">
        <f t="shared" si="318"/>
        <v>Ja</v>
      </c>
      <c r="AJ947" s="52" t="str">
        <f>IF(S947="Ja",VLOOKUP($S$2,Plausis!A:E,5,0),IF(V947="Ja",VLOOKUP($V$2,Plausis!A:E,5,0),IF(X947="Ja",VLOOKUP($X$2,Plausis!A:E,5,0),"")))</f>
        <v/>
      </c>
      <c r="AL947" s="52" t="s">
        <v>2</v>
      </c>
      <c r="AM947" s="114">
        <v>45531</v>
      </c>
      <c r="AN947" s="52" t="s">
        <v>4467</v>
      </c>
      <c r="AO947" s="52" t="str">
        <f>VLOOKUP(B947,'BAT Grundtabelle'!B:T,19,0)</f>
        <v>ja</v>
      </c>
      <c r="AP947" s="105" t="str">
        <f t="shared" si="319"/>
        <v>10854</v>
      </c>
      <c r="AQ947" s="52" t="str">
        <f t="shared" si="320"/>
        <v>Herstellung und Verarbeitung von pflanzlichen Fetten und Ölen (ohne Speisefette, -öle)</v>
      </c>
      <c r="AR947" s="52" t="b">
        <f t="shared" si="338"/>
        <v>0</v>
      </c>
      <c r="AS947" s="52" t="b">
        <f t="shared" si="338"/>
        <v>0</v>
      </c>
      <c r="AT947" s="52" t="b">
        <f t="shared" si="338"/>
        <v>0</v>
      </c>
      <c r="AU947" s="52">
        <f t="shared" si="321"/>
        <v>3</v>
      </c>
      <c r="AW947" s="52" t="b">
        <f t="shared" si="322"/>
        <v>0</v>
      </c>
      <c r="AX947" s="52" t="str">
        <f t="shared" si="323"/>
        <v>Unternehmen</v>
      </c>
      <c r="AY947" s="52" t="b">
        <f t="shared" si="324"/>
        <v>0</v>
      </c>
      <c r="AZ947" s="52" t="str">
        <f t="shared" si="325"/>
        <v>10854</v>
      </c>
      <c r="BA947" s="52" t="str">
        <f>VLOOKUP(A947,'BAT Grundtabelle'!A:U,21,0)</f>
        <v>ja</v>
      </c>
      <c r="BB947" s="52" t="str">
        <f t="shared" si="326"/>
        <v>nein</v>
      </c>
      <c r="BC947" s="52" t="str">
        <f t="shared" si="327"/>
        <v>10854</v>
      </c>
      <c r="BD947" s="52" t="str">
        <f t="shared" si="328"/>
        <v>Herstellung und Verarbeitung von pflanzlichen Fetten und Ölen (ohne Speisefette, -öle)</v>
      </c>
      <c r="BE947" s="52" t="str">
        <f t="shared" si="329"/>
        <v>Unternehmen</v>
      </c>
      <c r="BF947" s="52">
        <f t="shared" si="330"/>
        <v>3</v>
      </c>
    </row>
    <row r="948" spans="1:58" hidden="1" x14ac:dyDescent="0.35">
      <c r="A948" s="107" t="s">
        <v>3271</v>
      </c>
      <c r="B948" s="75" t="s">
        <v>1660</v>
      </c>
      <c r="C948" s="52" t="s">
        <v>3</v>
      </c>
      <c r="D948" s="52" t="s">
        <v>3</v>
      </c>
      <c r="E948" s="52" t="s">
        <v>2</v>
      </c>
      <c r="F948" s="52" t="s">
        <v>2</v>
      </c>
      <c r="G948" s="52" t="s">
        <v>2</v>
      </c>
      <c r="H948" s="52" t="s">
        <v>2</v>
      </c>
      <c r="I948" s="52" t="s">
        <v>3</v>
      </c>
      <c r="J948" s="52">
        <v>3</v>
      </c>
      <c r="K948" s="52" t="s">
        <v>2</v>
      </c>
      <c r="L948" s="52" t="s">
        <v>2</v>
      </c>
      <c r="M948" s="52" t="s">
        <v>2</v>
      </c>
      <c r="N948" s="52" t="s">
        <v>3</v>
      </c>
      <c r="P948" s="52" t="s">
        <v>4</v>
      </c>
      <c r="Q948" s="52" t="str">
        <f t="shared" si="337"/>
        <v>Nein</v>
      </c>
      <c r="R948" s="52" t="str">
        <f t="shared" si="337"/>
        <v>Nein</v>
      </c>
      <c r="S948" s="52" t="str">
        <f t="shared" si="337"/>
        <v>Nein</v>
      </c>
      <c r="T948" s="52" t="str">
        <f t="shared" si="337"/>
        <v>Nein</v>
      </c>
      <c r="U948" s="52" t="str">
        <f t="shared" si="337"/>
        <v>Nein</v>
      </c>
      <c r="V948" s="52" t="str">
        <f t="shared" si="337"/>
        <v>Nein</v>
      </c>
      <c r="W948" s="52" t="str">
        <f t="shared" si="337"/>
        <v>Nein</v>
      </c>
      <c r="X948" s="52" t="str">
        <f t="shared" si="337"/>
        <v>Nein</v>
      </c>
      <c r="Y948" s="52" t="str">
        <f t="shared" si="337"/>
        <v>Nein</v>
      </c>
      <c r="Z948" s="52" t="str">
        <f t="shared" si="337"/>
        <v>Nein</v>
      </c>
      <c r="AA948" s="52" t="str">
        <f t="shared" si="337"/>
        <v>Nein</v>
      </c>
      <c r="AB948" s="52" t="str">
        <f t="shared" si="337"/>
        <v>Nein</v>
      </c>
      <c r="AC948" s="52" t="str">
        <f t="shared" si="337"/>
        <v>Nein</v>
      </c>
      <c r="AD948" s="52" t="str">
        <f t="shared" si="337"/>
        <v>Nein</v>
      </c>
      <c r="AE948" s="52" t="str">
        <f t="shared" si="337"/>
        <v>Nein</v>
      </c>
      <c r="AF948" s="52" t="str">
        <f t="shared" si="337"/>
        <v>Nein</v>
      </c>
      <c r="AG948" s="61" t="str">
        <f>IF(Q948="Ja",VLOOKUP($Q$2,Plausis!A:E,5,0),IF(R948="Ja",VLOOKUP($R$2,Plausis!A:E,5,0),IF(T948="Ja",VLOOKUP($T$2,Plausis!A:E,5,0),IF(U948="Ja",VLOOKUP($U$2,Plausis!A:E,5,0),IF(AA948="Ja",VLOOKUP($AA$2,Plausis!A:E,5,0),IF(AC948="Ja",VLOOKUP($AC$2,Plausis!A:E,5,0),IF(AD948="Ja",VLOOKUP($AD$2,Plausis!A:E,5,0),"")))))))</f>
        <v/>
      </c>
      <c r="AH948" s="52" t="str">
        <f>IF(Y948="Ja",VLOOKUP($Y$2,Plausis!A:E,5,0),"")</f>
        <v/>
      </c>
      <c r="AI948" s="52" t="str">
        <f t="shared" si="318"/>
        <v>Ja</v>
      </c>
      <c r="AJ948" s="52" t="str">
        <f>IF(S948="Ja",VLOOKUP($S$2,Plausis!A:E,5,0),IF(V948="Ja",VLOOKUP($V$2,Plausis!A:E,5,0),IF(X948="Ja",VLOOKUP($X$2,Plausis!A:E,5,0),"")))</f>
        <v/>
      </c>
      <c r="AL948" s="52" t="s">
        <v>2</v>
      </c>
      <c r="AM948" s="114">
        <v>45531</v>
      </c>
      <c r="AN948" s="52" t="s">
        <v>4467</v>
      </c>
      <c r="AO948" s="52" t="str">
        <f>VLOOKUP(B948,'BAT Grundtabelle'!B:T,19,0)</f>
        <v>ja</v>
      </c>
      <c r="AP948" s="105" t="str">
        <f t="shared" si="319"/>
        <v>10855</v>
      </c>
      <c r="AQ948" s="52" t="str">
        <f t="shared" si="320"/>
        <v>Herstellung und Verarbeitung von Schaumkunststoff (Blockschaum)</v>
      </c>
      <c r="AR948" s="52" t="b">
        <f t="shared" si="338"/>
        <v>0</v>
      </c>
      <c r="AS948" s="52" t="b">
        <f t="shared" si="338"/>
        <v>0</v>
      </c>
      <c r="AT948" s="52" t="b">
        <f t="shared" si="338"/>
        <v>0</v>
      </c>
      <c r="AU948" s="52">
        <f t="shared" si="321"/>
        <v>3</v>
      </c>
      <c r="AW948" s="52" t="b">
        <f t="shared" si="322"/>
        <v>0</v>
      </c>
      <c r="AX948" s="52" t="str">
        <f t="shared" si="323"/>
        <v>Unternehmen</v>
      </c>
      <c r="AY948" s="52" t="b">
        <f t="shared" si="324"/>
        <v>0</v>
      </c>
      <c r="AZ948" s="52" t="str">
        <f t="shared" si="325"/>
        <v>10855</v>
      </c>
      <c r="BA948" s="52" t="str">
        <f>VLOOKUP(A948,'BAT Grundtabelle'!A:U,21,0)</f>
        <v>ja</v>
      </c>
      <c r="BB948" s="52" t="str">
        <f t="shared" si="326"/>
        <v>nein</v>
      </c>
      <c r="BC948" s="52" t="str">
        <f t="shared" si="327"/>
        <v>10855</v>
      </c>
      <c r="BD948" s="52" t="str">
        <f t="shared" si="328"/>
        <v>Herstellung und Verarbeitung von Schaumkunststoff (Blockschaum)</v>
      </c>
      <c r="BE948" s="52" t="str">
        <f t="shared" si="329"/>
        <v>Unternehmen</v>
      </c>
      <c r="BF948" s="52">
        <f t="shared" si="330"/>
        <v>3</v>
      </c>
    </row>
    <row r="949" spans="1:58" hidden="1" x14ac:dyDescent="0.35">
      <c r="A949" s="107" t="s">
        <v>3272</v>
      </c>
      <c r="B949" s="75" t="s">
        <v>1191</v>
      </c>
      <c r="C949" s="52" t="s">
        <v>3</v>
      </c>
      <c r="D949" s="52" t="s">
        <v>3</v>
      </c>
      <c r="E949" s="52" t="s">
        <v>2</v>
      </c>
      <c r="F949" s="52" t="s">
        <v>2</v>
      </c>
      <c r="G949" s="52" t="s">
        <v>2</v>
      </c>
      <c r="H949" s="52" t="s">
        <v>2</v>
      </c>
      <c r="I949" s="52" t="s">
        <v>3</v>
      </c>
      <c r="J949" s="52">
        <v>3</v>
      </c>
      <c r="K949" s="52" t="s">
        <v>2</v>
      </c>
      <c r="L949" s="52" t="s">
        <v>2</v>
      </c>
      <c r="M949" s="52" t="s">
        <v>2</v>
      </c>
      <c r="N949" s="52" t="s">
        <v>3</v>
      </c>
      <c r="P949" s="52" t="s">
        <v>4</v>
      </c>
      <c r="Q949" s="52" t="str">
        <f t="shared" si="337"/>
        <v>Nein</v>
      </c>
      <c r="R949" s="52" t="str">
        <f t="shared" si="337"/>
        <v>Nein</v>
      </c>
      <c r="S949" s="52" t="str">
        <f t="shared" si="337"/>
        <v>Nein</v>
      </c>
      <c r="T949" s="52" t="str">
        <f t="shared" si="337"/>
        <v>Nein</v>
      </c>
      <c r="U949" s="52" t="str">
        <f t="shared" si="337"/>
        <v>Nein</v>
      </c>
      <c r="V949" s="52" t="str">
        <f t="shared" si="337"/>
        <v>Nein</v>
      </c>
      <c r="W949" s="52" t="str">
        <f t="shared" si="337"/>
        <v>Nein</v>
      </c>
      <c r="X949" s="52" t="str">
        <f t="shared" si="337"/>
        <v>Nein</v>
      </c>
      <c r="Y949" s="52" t="str">
        <f t="shared" si="337"/>
        <v>Nein</v>
      </c>
      <c r="Z949" s="52" t="str">
        <f t="shared" si="337"/>
        <v>Nein</v>
      </c>
      <c r="AA949" s="52" t="str">
        <f t="shared" si="337"/>
        <v>Nein</v>
      </c>
      <c r="AB949" s="52" t="str">
        <f t="shared" si="337"/>
        <v>Nein</v>
      </c>
      <c r="AC949" s="52" t="str">
        <f t="shared" si="337"/>
        <v>Nein</v>
      </c>
      <c r="AD949" s="52" t="str">
        <f t="shared" si="337"/>
        <v>Nein</v>
      </c>
      <c r="AE949" s="52" t="str">
        <f t="shared" si="337"/>
        <v>Nein</v>
      </c>
      <c r="AF949" s="52" t="str">
        <f t="shared" si="337"/>
        <v>Nein</v>
      </c>
      <c r="AG949" s="61" t="str">
        <f>IF(Q949="Ja",VLOOKUP($Q$2,Plausis!A:E,5,0),IF(R949="Ja",VLOOKUP($R$2,Plausis!A:E,5,0),IF(T949="Ja",VLOOKUP($T$2,Plausis!A:E,5,0),IF(U949="Ja",VLOOKUP($U$2,Plausis!A:E,5,0),IF(AA949="Ja",VLOOKUP($AA$2,Plausis!A:E,5,0),IF(AC949="Ja",VLOOKUP($AC$2,Plausis!A:E,5,0),IF(AD949="Ja",VLOOKUP($AD$2,Plausis!A:E,5,0),"")))))))</f>
        <v/>
      </c>
      <c r="AH949" s="52" t="str">
        <f>IF(Y949="Ja",VLOOKUP($Y$2,Plausis!A:E,5,0),"")</f>
        <v/>
      </c>
      <c r="AI949" s="52" t="str">
        <f t="shared" si="318"/>
        <v>Ja</v>
      </c>
      <c r="AJ949" s="52" t="str">
        <f>IF(S949="Ja",VLOOKUP($S$2,Plausis!A:E,5,0),IF(V949="Ja",VLOOKUP($V$2,Plausis!A:E,5,0),IF(X949="Ja",VLOOKUP($X$2,Plausis!A:E,5,0),"")))</f>
        <v/>
      </c>
      <c r="AL949" s="52" t="s">
        <v>2</v>
      </c>
      <c r="AM949" s="114">
        <v>45531</v>
      </c>
      <c r="AN949" s="52" t="s">
        <v>4467</v>
      </c>
      <c r="AO949" s="52" t="str">
        <f>VLOOKUP(B949,'BAT Grundtabelle'!B:T,19,0)</f>
        <v>ja</v>
      </c>
      <c r="AP949" s="105" t="str">
        <f t="shared" si="319"/>
        <v>10856</v>
      </c>
      <c r="AQ949" s="52" t="str">
        <f t="shared" si="320"/>
        <v>Herstellung und Verarbeitung von Selen</v>
      </c>
      <c r="AR949" s="52" t="b">
        <f t="shared" si="338"/>
        <v>0</v>
      </c>
      <c r="AS949" s="52" t="b">
        <f t="shared" si="338"/>
        <v>0</v>
      </c>
      <c r="AT949" s="52" t="b">
        <f t="shared" si="338"/>
        <v>0</v>
      </c>
      <c r="AU949" s="52">
        <f t="shared" si="321"/>
        <v>3</v>
      </c>
      <c r="AW949" s="52" t="b">
        <f t="shared" si="322"/>
        <v>0</v>
      </c>
      <c r="AX949" s="52" t="str">
        <f t="shared" si="323"/>
        <v>Unternehmen</v>
      </c>
      <c r="AY949" s="52" t="b">
        <f t="shared" si="324"/>
        <v>0</v>
      </c>
      <c r="AZ949" s="52" t="str">
        <f t="shared" si="325"/>
        <v>10856</v>
      </c>
      <c r="BA949" s="52" t="str">
        <f>VLOOKUP(A949,'BAT Grundtabelle'!A:U,21,0)</f>
        <v>ja</v>
      </c>
      <c r="BB949" s="52" t="str">
        <f t="shared" si="326"/>
        <v>nein</v>
      </c>
      <c r="BC949" s="52" t="str">
        <f t="shared" si="327"/>
        <v>10856</v>
      </c>
      <c r="BD949" s="52" t="str">
        <f t="shared" si="328"/>
        <v>Herstellung und Verarbeitung von Selen</v>
      </c>
      <c r="BE949" s="52" t="str">
        <f t="shared" si="329"/>
        <v>Unternehmen</v>
      </c>
      <c r="BF949" s="52">
        <f t="shared" si="330"/>
        <v>3</v>
      </c>
    </row>
    <row r="950" spans="1:58" hidden="1" x14ac:dyDescent="0.35">
      <c r="A950" s="107" t="s">
        <v>3273</v>
      </c>
      <c r="B950" s="75" t="s">
        <v>1972</v>
      </c>
      <c r="C950" s="52" t="s">
        <v>3</v>
      </c>
      <c r="D950" s="52" t="s">
        <v>3</v>
      </c>
      <c r="E950" s="52" t="s">
        <v>2</v>
      </c>
      <c r="F950" s="52" t="s">
        <v>2</v>
      </c>
      <c r="G950" s="52" t="s">
        <v>2</v>
      </c>
      <c r="H950" s="52" t="s">
        <v>2</v>
      </c>
      <c r="I950" s="52" t="s">
        <v>3</v>
      </c>
      <c r="J950" s="52">
        <v>3</v>
      </c>
      <c r="K950" s="52" t="s">
        <v>2</v>
      </c>
      <c r="L950" s="52" t="s">
        <v>2</v>
      </c>
      <c r="M950" s="52" t="s">
        <v>2</v>
      </c>
      <c r="N950" s="52" t="s">
        <v>3</v>
      </c>
      <c r="P950" s="52" t="s">
        <v>4</v>
      </c>
      <c r="Q950" s="52" t="str">
        <f t="shared" si="337"/>
        <v>Nein</v>
      </c>
      <c r="R950" s="52" t="str">
        <f t="shared" si="337"/>
        <v>Nein</v>
      </c>
      <c r="S950" s="52" t="str">
        <f t="shared" si="337"/>
        <v>Nein</v>
      </c>
      <c r="T950" s="52" t="str">
        <f t="shared" si="337"/>
        <v>Nein</v>
      </c>
      <c r="U950" s="52" t="str">
        <f t="shared" si="337"/>
        <v>Nein</v>
      </c>
      <c r="V950" s="52" t="str">
        <f t="shared" si="337"/>
        <v>Nein</v>
      </c>
      <c r="W950" s="52" t="str">
        <f t="shared" si="337"/>
        <v>Nein</v>
      </c>
      <c r="X950" s="52" t="str">
        <f t="shared" si="337"/>
        <v>Nein</v>
      </c>
      <c r="Y950" s="52" t="str">
        <f t="shared" si="337"/>
        <v>Nein</v>
      </c>
      <c r="Z950" s="52" t="str">
        <f t="shared" si="337"/>
        <v>Nein</v>
      </c>
      <c r="AA950" s="52" t="str">
        <f t="shared" si="337"/>
        <v>Nein</v>
      </c>
      <c r="AB950" s="52" t="str">
        <f t="shared" si="337"/>
        <v>Nein</v>
      </c>
      <c r="AC950" s="52" t="str">
        <f t="shared" si="337"/>
        <v>Nein</v>
      </c>
      <c r="AD950" s="52" t="str">
        <f t="shared" si="337"/>
        <v>Nein</v>
      </c>
      <c r="AE950" s="52" t="str">
        <f t="shared" si="337"/>
        <v>Nein</v>
      </c>
      <c r="AF950" s="52" t="str">
        <f t="shared" si="337"/>
        <v>Nein</v>
      </c>
      <c r="AG950" s="61" t="str">
        <f>IF(Q950="Ja",VLOOKUP($Q$2,Plausis!A:E,5,0),IF(R950="Ja",VLOOKUP($R$2,Plausis!A:E,5,0),IF(T950="Ja",VLOOKUP($T$2,Plausis!A:E,5,0),IF(U950="Ja",VLOOKUP($U$2,Plausis!A:E,5,0),IF(AA950="Ja",VLOOKUP($AA$2,Plausis!A:E,5,0),IF(AC950="Ja",VLOOKUP($AC$2,Plausis!A:E,5,0),IF(AD950="Ja",VLOOKUP($AD$2,Plausis!A:E,5,0),"")))))))</f>
        <v/>
      </c>
      <c r="AH950" s="52" t="str">
        <f>IF(Y950="Ja",VLOOKUP($Y$2,Plausis!A:E,5,0),"")</f>
        <v/>
      </c>
      <c r="AI950" s="52" t="str">
        <f t="shared" si="318"/>
        <v>Ja</v>
      </c>
      <c r="AJ950" s="52" t="str">
        <f>IF(S950="Ja",VLOOKUP($S$2,Plausis!A:E,5,0),IF(V950="Ja",VLOOKUP($V$2,Plausis!A:E,5,0),IF(X950="Ja",VLOOKUP($X$2,Plausis!A:E,5,0),"")))</f>
        <v/>
      </c>
      <c r="AL950" s="52" t="s">
        <v>2</v>
      </c>
      <c r="AM950" s="114">
        <v>45531</v>
      </c>
      <c r="AN950" s="52" t="s">
        <v>4467</v>
      </c>
      <c r="AO950" s="52" t="str">
        <f>VLOOKUP(B950,'BAT Grundtabelle'!B:T,19,0)</f>
        <v>ja</v>
      </c>
      <c r="AP950" s="105" t="str">
        <f t="shared" si="319"/>
        <v>10857</v>
      </c>
      <c r="AQ950" s="52" t="str">
        <f t="shared" si="320"/>
        <v>Herstellung und Verarbeitung von Siliconöl</v>
      </c>
      <c r="AR950" s="52" t="b">
        <f t="shared" si="338"/>
        <v>0</v>
      </c>
      <c r="AS950" s="52" t="b">
        <f t="shared" si="338"/>
        <v>0</v>
      </c>
      <c r="AT950" s="52" t="b">
        <f t="shared" si="338"/>
        <v>0</v>
      </c>
      <c r="AU950" s="52">
        <f t="shared" si="321"/>
        <v>3</v>
      </c>
      <c r="AW950" s="52" t="b">
        <f t="shared" si="322"/>
        <v>0</v>
      </c>
      <c r="AX950" s="52" t="str">
        <f t="shared" si="323"/>
        <v>Unternehmen</v>
      </c>
      <c r="AY950" s="52" t="b">
        <f t="shared" si="324"/>
        <v>0</v>
      </c>
      <c r="AZ950" s="52" t="str">
        <f t="shared" si="325"/>
        <v>10857</v>
      </c>
      <c r="BA950" s="52" t="str">
        <f>VLOOKUP(A950,'BAT Grundtabelle'!A:U,21,0)</f>
        <v>ja</v>
      </c>
      <c r="BB950" s="52" t="str">
        <f t="shared" si="326"/>
        <v>nein</v>
      </c>
      <c r="BC950" s="52" t="str">
        <f t="shared" si="327"/>
        <v>10857</v>
      </c>
      <c r="BD950" s="52" t="str">
        <f t="shared" si="328"/>
        <v>Herstellung und Verarbeitung von Siliconöl</v>
      </c>
      <c r="BE950" s="52" t="str">
        <f t="shared" si="329"/>
        <v>Unternehmen</v>
      </c>
      <c r="BF950" s="52">
        <f t="shared" si="330"/>
        <v>3</v>
      </c>
    </row>
    <row r="951" spans="1:58" hidden="1" x14ac:dyDescent="0.35">
      <c r="A951" s="107" t="s">
        <v>3274</v>
      </c>
      <c r="B951" s="75" t="s">
        <v>1056</v>
      </c>
      <c r="C951" s="52" t="s">
        <v>3</v>
      </c>
      <c r="D951" s="52" t="s">
        <v>3</v>
      </c>
      <c r="E951" s="52" t="s">
        <v>2</v>
      </c>
      <c r="F951" s="52" t="s">
        <v>2</v>
      </c>
      <c r="G951" s="52" t="s">
        <v>2</v>
      </c>
      <c r="H951" s="52" t="s">
        <v>2</v>
      </c>
      <c r="I951" s="52" t="s">
        <v>3</v>
      </c>
      <c r="J951" s="52">
        <v>2</v>
      </c>
      <c r="K951" s="52" t="s">
        <v>2</v>
      </c>
      <c r="L951" s="52" t="s">
        <v>2</v>
      </c>
      <c r="M951" s="52" t="s">
        <v>2</v>
      </c>
      <c r="N951" s="52" t="s">
        <v>3</v>
      </c>
      <c r="P951" s="52" t="s">
        <v>4</v>
      </c>
      <c r="Q951" s="52" t="str">
        <f t="shared" si="337"/>
        <v>Nein</v>
      </c>
      <c r="R951" s="52" t="str">
        <f t="shared" si="337"/>
        <v>Nein</v>
      </c>
      <c r="S951" s="52" t="str">
        <f t="shared" si="337"/>
        <v>Nein</v>
      </c>
      <c r="T951" s="52" t="str">
        <f t="shared" si="337"/>
        <v>Nein</v>
      </c>
      <c r="U951" s="52" t="str">
        <f t="shared" si="337"/>
        <v>Nein</v>
      </c>
      <c r="V951" s="52" t="str">
        <f t="shared" si="337"/>
        <v>Nein</v>
      </c>
      <c r="W951" s="52" t="str">
        <f t="shared" si="337"/>
        <v>Nein</v>
      </c>
      <c r="X951" s="52" t="str">
        <f t="shared" si="337"/>
        <v>Nein</v>
      </c>
      <c r="Y951" s="52" t="str">
        <f t="shared" si="337"/>
        <v>Nein</v>
      </c>
      <c r="Z951" s="52" t="str">
        <f t="shared" si="337"/>
        <v>Nein</v>
      </c>
      <c r="AA951" s="52" t="str">
        <f t="shared" si="337"/>
        <v>Nein</v>
      </c>
      <c r="AB951" s="52" t="str">
        <f t="shared" si="337"/>
        <v>Nein</v>
      </c>
      <c r="AC951" s="52" t="str">
        <f t="shared" si="337"/>
        <v>Nein</v>
      </c>
      <c r="AD951" s="52" t="str">
        <f t="shared" si="337"/>
        <v>Nein</v>
      </c>
      <c r="AE951" s="52" t="str">
        <f t="shared" si="337"/>
        <v>Nein</v>
      </c>
      <c r="AF951" s="52" t="str">
        <f t="shared" si="337"/>
        <v>Nein</v>
      </c>
      <c r="AG951" s="61" t="str">
        <f>IF(Q951="Ja",VLOOKUP($Q$2,Plausis!A:E,5,0),IF(R951="Ja",VLOOKUP($R$2,Plausis!A:E,5,0),IF(T951="Ja",VLOOKUP($T$2,Plausis!A:E,5,0),IF(U951="Ja",VLOOKUP($U$2,Plausis!A:E,5,0),IF(AA951="Ja",VLOOKUP($AA$2,Plausis!A:E,5,0),IF(AC951="Ja",VLOOKUP($AC$2,Plausis!A:E,5,0),IF(AD951="Ja",VLOOKUP($AD$2,Plausis!A:E,5,0),"")))))))</f>
        <v/>
      </c>
      <c r="AH951" s="52" t="str">
        <f>IF(Y951="Ja",VLOOKUP($Y$2,Plausis!A:E,5,0),"")</f>
        <v/>
      </c>
      <c r="AI951" s="52" t="str">
        <f t="shared" si="318"/>
        <v>Ja</v>
      </c>
      <c r="AJ951" s="52" t="str">
        <f>IF(S951="Ja",VLOOKUP($S$2,Plausis!A:E,5,0),IF(V951="Ja",VLOOKUP($V$2,Plausis!A:E,5,0),IF(X951="Ja",VLOOKUP($X$2,Plausis!A:E,5,0),"")))</f>
        <v/>
      </c>
      <c r="AL951" s="52" t="s">
        <v>3</v>
      </c>
      <c r="AM951" s="114">
        <v>45531</v>
      </c>
      <c r="AN951" s="52" t="s">
        <v>4467</v>
      </c>
      <c r="AO951" s="52" t="str">
        <f>VLOOKUP(B951,'BAT Grundtabelle'!B:T,19,0)</f>
        <v>ja</v>
      </c>
      <c r="AP951" s="105" t="str">
        <f t="shared" si="319"/>
        <v>10858</v>
      </c>
      <c r="AQ951" s="52" t="str">
        <f t="shared" si="320"/>
        <v>Herstellung und Verarbeitung von Stärke</v>
      </c>
      <c r="AR951" s="52" t="b">
        <f t="shared" si="338"/>
        <v>0</v>
      </c>
      <c r="AS951" s="52" t="b">
        <f t="shared" si="338"/>
        <v>0</v>
      </c>
      <c r="AT951" s="52" t="b">
        <f t="shared" si="338"/>
        <v>0</v>
      </c>
      <c r="AU951" s="52">
        <f t="shared" si="321"/>
        <v>2</v>
      </c>
      <c r="AW951" s="52" t="b">
        <f t="shared" si="322"/>
        <v>0</v>
      </c>
      <c r="AX951" s="52" t="str">
        <f t="shared" si="323"/>
        <v>Unternehmen</v>
      </c>
      <c r="AY951" s="52" t="b">
        <f t="shared" si="324"/>
        <v>0</v>
      </c>
      <c r="AZ951" s="52" t="str">
        <f t="shared" si="325"/>
        <v>10858</v>
      </c>
      <c r="BA951" s="52" t="str">
        <f>VLOOKUP(A951,'BAT Grundtabelle'!A:U,21,0)</f>
        <v>ja</v>
      </c>
      <c r="BB951" s="52" t="str">
        <f t="shared" si="326"/>
        <v>nein</v>
      </c>
      <c r="BC951" s="52" t="str">
        <f t="shared" si="327"/>
        <v>10858</v>
      </c>
      <c r="BD951" s="52" t="str">
        <f t="shared" si="328"/>
        <v>Herstellung und Verarbeitung von Stärke</v>
      </c>
      <c r="BE951" s="52" t="str">
        <f t="shared" si="329"/>
        <v>Unternehmen</v>
      </c>
      <c r="BF951" s="52">
        <f t="shared" si="330"/>
        <v>2</v>
      </c>
    </row>
    <row r="952" spans="1:58" hidden="1" x14ac:dyDescent="0.35">
      <c r="A952" s="107" t="s">
        <v>3275</v>
      </c>
      <c r="B952" s="75" t="s">
        <v>1192</v>
      </c>
      <c r="C952" s="52" t="s">
        <v>3</v>
      </c>
      <c r="D952" s="52" t="s">
        <v>3</v>
      </c>
      <c r="E952" s="52" t="s">
        <v>2</v>
      </c>
      <c r="F952" s="52" t="s">
        <v>2</v>
      </c>
      <c r="G952" s="52" t="s">
        <v>2</v>
      </c>
      <c r="H952" s="52" t="s">
        <v>2</v>
      </c>
      <c r="I952" s="52" t="s">
        <v>3</v>
      </c>
      <c r="J952" s="52">
        <v>3</v>
      </c>
      <c r="K952" s="52" t="s">
        <v>2</v>
      </c>
      <c r="L952" s="52" t="s">
        <v>2</v>
      </c>
      <c r="M952" s="52" t="s">
        <v>2</v>
      </c>
      <c r="N952" s="52" t="s">
        <v>3</v>
      </c>
      <c r="P952" s="52" t="s">
        <v>4</v>
      </c>
      <c r="Q952" s="52" t="str">
        <f t="shared" si="337"/>
        <v>Nein</v>
      </c>
      <c r="R952" s="52" t="str">
        <f t="shared" si="337"/>
        <v>Nein</v>
      </c>
      <c r="S952" s="52" t="str">
        <f t="shared" si="337"/>
        <v>Nein</v>
      </c>
      <c r="T952" s="52" t="str">
        <f t="shared" si="337"/>
        <v>Nein</v>
      </c>
      <c r="U952" s="52" t="str">
        <f t="shared" si="337"/>
        <v>Nein</v>
      </c>
      <c r="V952" s="52" t="str">
        <f t="shared" si="337"/>
        <v>Nein</v>
      </c>
      <c r="W952" s="52" t="str">
        <f t="shared" si="337"/>
        <v>Nein</v>
      </c>
      <c r="X952" s="52" t="str">
        <f t="shared" si="337"/>
        <v>Nein</v>
      </c>
      <c r="Y952" s="52" t="str">
        <f t="shared" si="337"/>
        <v>Nein</v>
      </c>
      <c r="Z952" s="52" t="str">
        <f t="shared" si="337"/>
        <v>Nein</v>
      </c>
      <c r="AA952" s="52" t="str">
        <f t="shared" si="337"/>
        <v>Nein</v>
      </c>
      <c r="AB952" s="52" t="str">
        <f t="shared" si="337"/>
        <v>Nein</v>
      </c>
      <c r="AC952" s="52" t="str">
        <f t="shared" si="337"/>
        <v>Nein</v>
      </c>
      <c r="AD952" s="52" t="str">
        <f t="shared" si="337"/>
        <v>Nein</v>
      </c>
      <c r="AE952" s="52" t="str">
        <f t="shared" si="337"/>
        <v>Nein</v>
      </c>
      <c r="AF952" s="52" t="str">
        <f t="shared" si="337"/>
        <v>Nein</v>
      </c>
      <c r="AG952" s="61" t="str">
        <f>IF(Q952="Ja",VLOOKUP($Q$2,Plausis!A:E,5,0),IF(R952="Ja",VLOOKUP($R$2,Plausis!A:E,5,0),IF(T952="Ja",VLOOKUP($T$2,Plausis!A:E,5,0),IF(U952="Ja",VLOOKUP($U$2,Plausis!A:E,5,0),IF(AA952="Ja",VLOOKUP($AA$2,Plausis!A:E,5,0),IF(AC952="Ja",VLOOKUP($AC$2,Plausis!A:E,5,0),IF(AD952="Ja",VLOOKUP($AD$2,Plausis!A:E,5,0),"")))))))</f>
        <v/>
      </c>
      <c r="AH952" s="52" t="str">
        <f>IF(Y952="Ja",VLOOKUP($Y$2,Plausis!A:E,5,0),"")</f>
        <v/>
      </c>
      <c r="AI952" s="52" t="str">
        <f t="shared" si="318"/>
        <v>Ja</v>
      </c>
      <c r="AJ952" s="52" t="str">
        <f>IF(S952="Ja",VLOOKUP($S$2,Plausis!A:E,5,0),IF(V952="Ja",VLOOKUP($V$2,Plausis!A:E,5,0),IF(X952="Ja",VLOOKUP($X$2,Plausis!A:E,5,0),"")))</f>
        <v/>
      </c>
      <c r="AL952" s="52" t="s">
        <v>2</v>
      </c>
      <c r="AM952" s="114">
        <v>45531</v>
      </c>
      <c r="AN952" s="52" t="s">
        <v>4467</v>
      </c>
      <c r="AO952" s="52" t="str">
        <f>VLOOKUP(B952,'BAT Grundtabelle'!B:T,19,0)</f>
        <v>ja</v>
      </c>
      <c r="AP952" s="105" t="str">
        <f t="shared" si="319"/>
        <v>10859</v>
      </c>
      <c r="AQ952" s="52" t="str">
        <f t="shared" si="320"/>
        <v>Herstellung und Verarbeitung von Strontiummetall</v>
      </c>
      <c r="AR952" s="52" t="b">
        <f t="shared" si="338"/>
        <v>0</v>
      </c>
      <c r="AS952" s="52" t="b">
        <f t="shared" si="338"/>
        <v>0</v>
      </c>
      <c r="AT952" s="52" t="b">
        <f t="shared" si="338"/>
        <v>0</v>
      </c>
      <c r="AU952" s="52">
        <f t="shared" si="321"/>
        <v>3</v>
      </c>
      <c r="AW952" s="52" t="b">
        <f t="shared" si="322"/>
        <v>0</v>
      </c>
      <c r="AX952" s="52" t="str">
        <f t="shared" si="323"/>
        <v>Unternehmen</v>
      </c>
      <c r="AY952" s="52" t="b">
        <f t="shared" si="324"/>
        <v>0</v>
      </c>
      <c r="AZ952" s="52" t="str">
        <f t="shared" si="325"/>
        <v>10859</v>
      </c>
      <c r="BA952" s="52" t="str">
        <f>VLOOKUP(A952,'BAT Grundtabelle'!A:U,21,0)</f>
        <v>ja</v>
      </c>
      <c r="BB952" s="52" t="str">
        <f t="shared" si="326"/>
        <v>nein</v>
      </c>
      <c r="BC952" s="52" t="str">
        <f t="shared" si="327"/>
        <v>10859</v>
      </c>
      <c r="BD952" s="52" t="str">
        <f t="shared" si="328"/>
        <v>Herstellung und Verarbeitung von Strontiummetall</v>
      </c>
      <c r="BE952" s="52" t="str">
        <f t="shared" si="329"/>
        <v>Unternehmen</v>
      </c>
      <c r="BF952" s="52">
        <f t="shared" si="330"/>
        <v>3</v>
      </c>
    </row>
    <row r="953" spans="1:58" hidden="1" x14ac:dyDescent="0.35">
      <c r="A953" s="107" t="s">
        <v>3276</v>
      </c>
      <c r="B953" s="75" t="s">
        <v>559</v>
      </c>
      <c r="C953" s="52" t="s">
        <v>3</v>
      </c>
      <c r="D953" s="52" t="s">
        <v>3</v>
      </c>
      <c r="E953" s="52" t="s">
        <v>2</v>
      </c>
      <c r="F953" s="52" t="s">
        <v>2</v>
      </c>
      <c r="G953" s="52" t="s">
        <v>2</v>
      </c>
      <c r="H953" s="52" t="s">
        <v>2</v>
      </c>
      <c r="I953" s="52" t="s">
        <v>3</v>
      </c>
      <c r="J953" s="52">
        <v>3</v>
      </c>
      <c r="K953" s="52" t="s">
        <v>2</v>
      </c>
      <c r="L953" s="52" t="s">
        <v>2</v>
      </c>
      <c r="M953" s="52" t="s">
        <v>2</v>
      </c>
      <c r="N953" s="52" t="s">
        <v>3</v>
      </c>
      <c r="P953" s="52" t="s">
        <v>4</v>
      </c>
      <c r="Q953" s="52" t="str">
        <f t="shared" ref="Q953:AF962" si="339">IF(ISERROR(FIND(Q$2,$P953,1)),"Nein","Ja")</f>
        <v>Nein</v>
      </c>
      <c r="R953" s="52" t="str">
        <f t="shared" si="339"/>
        <v>Nein</v>
      </c>
      <c r="S953" s="52" t="str">
        <f t="shared" si="339"/>
        <v>Nein</v>
      </c>
      <c r="T953" s="52" t="str">
        <f t="shared" si="339"/>
        <v>Nein</v>
      </c>
      <c r="U953" s="52" t="str">
        <f t="shared" si="339"/>
        <v>Nein</v>
      </c>
      <c r="V953" s="52" t="str">
        <f t="shared" si="339"/>
        <v>Nein</v>
      </c>
      <c r="W953" s="52" t="str">
        <f t="shared" si="339"/>
        <v>Nein</v>
      </c>
      <c r="X953" s="52" t="str">
        <f t="shared" si="339"/>
        <v>Nein</v>
      </c>
      <c r="Y953" s="52" t="str">
        <f t="shared" si="339"/>
        <v>Nein</v>
      </c>
      <c r="Z953" s="52" t="str">
        <f t="shared" si="339"/>
        <v>Nein</v>
      </c>
      <c r="AA953" s="52" t="str">
        <f t="shared" si="339"/>
        <v>Nein</v>
      </c>
      <c r="AB953" s="52" t="str">
        <f t="shared" si="339"/>
        <v>Nein</v>
      </c>
      <c r="AC953" s="52" t="str">
        <f t="shared" si="339"/>
        <v>Nein</v>
      </c>
      <c r="AD953" s="52" t="str">
        <f t="shared" si="339"/>
        <v>Nein</v>
      </c>
      <c r="AE953" s="52" t="str">
        <f t="shared" si="339"/>
        <v>Nein</v>
      </c>
      <c r="AF953" s="52" t="str">
        <f t="shared" si="339"/>
        <v>Nein</v>
      </c>
      <c r="AG953" s="61" t="str">
        <f>IF(Q953="Ja",VLOOKUP($Q$2,Plausis!A:E,5,0),IF(R953="Ja",VLOOKUP($R$2,Plausis!A:E,5,0),IF(T953="Ja",VLOOKUP($T$2,Plausis!A:E,5,0),IF(U953="Ja",VLOOKUP($U$2,Plausis!A:E,5,0),IF(AA953="Ja",VLOOKUP($AA$2,Plausis!A:E,5,0),IF(AC953="Ja",VLOOKUP($AC$2,Plausis!A:E,5,0),IF(AD953="Ja",VLOOKUP($AD$2,Plausis!A:E,5,0),"")))))))</f>
        <v/>
      </c>
      <c r="AH953" s="52" t="str">
        <f>IF(Y953="Ja",VLOOKUP($Y$2,Plausis!A:E,5,0),"")</f>
        <v/>
      </c>
      <c r="AI953" s="52" t="str">
        <f t="shared" si="318"/>
        <v>Ja</v>
      </c>
      <c r="AJ953" s="52" t="str">
        <f>IF(S953="Ja",VLOOKUP($S$2,Plausis!A:E,5,0),IF(V953="Ja",VLOOKUP($V$2,Plausis!A:E,5,0),IF(X953="Ja",VLOOKUP($X$2,Plausis!A:E,5,0),"")))</f>
        <v/>
      </c>
      <c r="AL953" s="52" t="s">
        <v>2</v>
      </c>
      <c r="AM953" s="114">
        <v>45531</v>
      </c>
      <c r="AN953" s="52" t="s">
        <v>4467</v>
      </c>
      <c r="AO953" s="52" t="str">
        <f>VLOOKUP(B953,'BAT Grundtabelle'!B:T,19,0)</f>
        <v>ja</v>
      </c>
      <c r="AP953" s="105" t="str">
        <f t="shared" si="319"/>
        <v>10860</v>
      </c>
      <c r="AQ953" s="52" t="str">
        <f t="shared" si="320"/>
        <v>Herstellung und Verarbeitung von tierischen Fetten und Ölen</v>
      </c>
      <c r="AR953" s="52" t="b">
        <f t="shared" si="338"/>
        <v>0</v>
      </c>
      <c r="AS953" s="52" t="b">
        <f t="shared" si="338"/>
        <v>0</v>
      </c>
      <c r="AT953" s="52" t="b">
        <f t="shared" si="338"/>
        <v>0</v>
      </c>
      <c r="AU953" s="52">
        <f t="shared" si="321"/>
        <v>3</v>
      </c>
      <c r="AW953" s="52" t="b">
        <f t="shared" si="322"/>
        <v>0</v>
      </c>
      <c r="AX953" s="52" t="str">
        <f t="shared" si="323"/>
        <v>Unternehmen</v>
      </c>
      <c r="AY953" s="52" t="b">
        <f t="shared" si="324"/>
        <v>0</v>
      </c>
      <c r="AZ953" s="52" t="str">
        <f t="shared" si="325"/>
        <v>10860</v>
      </c>
      <c r="BA953" s="52" t="str">
        <f>VLOOKUP(A953,'BAT Grundtabelle'!A:U,21,0)</f>
        <v>ja</v>
      </c>
      <c r="BB953" s="52" t="str">
        <f t="shared" si="326"/>
        <v>nein</v>
      </c>
      <c r="BC953" s="52" t="str">
        <f t="shared" si="327"/>
        <v>10860</v>
      </c>
      <c r="BD953" s="52" t="str">
        <f t="shared" si="328"/>
        <v>Herstellung und Verarbeitung von tierischen Fetten und Ölen</v>
      </c>
      <c r="BE953" s="52" t="str">
        <f t="shared" si="329"/>
        <v>Unternehmen</v>
      </c>
      <c r="BF953" s="52">
        <f t="shared" si="330"/>
        <v>3</v>
      </c>
    </row>
    <row r="954" spans="1:58" hidden="1" x14ac:dyDescent="0.35">
      <c r="A954" s="107" t="s">
        <v>3277</v>
      </c>
      <c r="B954" s="75" t="s">
        <v>192</v>
      </c>
      <c r="C954" s="52" t="s">
        <v>3</v>
      </c>
      <c r="D954" s="52" t="s">
        <v>3</v>
      </c>
      <c r="E954" s="52" t="s">
        <v>2</v>
      </c>
      <c r="F954" s="52" t="s">
        <v>2</v>
      </c>
      <c r="G954" s="52" t="s">
        <v>2</v>
      </c>
      <c r="H954" s="52" t="s">
        <v>2</v>
      </c>
      <c r="I954" s="52" t="s">
        <v>3</v>
      </c>
      <c r="J954" s="52">
        <v>2</v>
      </c>
      <c r="K954" s="52" t="s">
        <v>2</v>
      </c>
      <c r="L954" s="52" t="s">
        <v>2</v>
      </c>
      <c r="M954" s="52" t="s">
        <v>2</v>
      </c>
      <c r="N954" s="52" t="s">
        <v>3</v>
      </c>
      <c r="P954" s="52" t="s">
        <v>4</v>
      </c>
      <c r="Q954" s="52" t="str">
        <f t="shared" si="339"/>
        <v>Nein</v>
      </c>
      <c r="R954" s="52" t="str">
        <f t="shared" si="339"/>
        <v>Nein</v>
      </c>
      <c r="S954" s="52" t="str">
        <f t="shared" si="339"/>
        <v>Nein</v>
      </c>
      <c r="T954" s="52" t="str">
        <f t="shared" si="339"/>
        <v>Nein</v>
      </c>
      <c r="U954" s="52" t="str">
        <f t="shared" si="339"/>
        <v>Nein</v>
      </c>
      <c r="V954" s="52" t="str">
        <f t="shared" si="339"/>
        <v>Nein</v>
      </c>
      <c r="W954" s="52" t="str">
        <f t="shared" si="339"/>
        <v>Nein</v>
      </c>
      <c r="X954" s="52" t="str">
        <f t="shared" si="339"/>
        <v>Nein</v>
      </c>
      <c r="Y954" s="52" t="str">
        <f t="shared" si="339"/>
        <v>Nein</v>
      </c>
      <c r="Z954" s="52" t="str">
        <f t="shared" si="339"/>
        <v>Nein</v>
      </c>
      <c r="AA954" s="52" t="str">
        <f t="shared" si="339"/>
        <v>Nein</v>
      </c>
      <c r="AB954" s="52" t="str">
        <f t="shared" si="339"/>
        <v>Nein</v>
      </c>
      <c r="AC954" s="52" t="str">
        <f t="shared" si="339"/>
        <v>Nein</v>
      </c>
      <c r="AD954" s="52" t="str">
        <f t="shared" si="339"/>
        <v>Nein</v>
      </c>
      <c r="AE954" s="52" t="str">
        <f t="shared" si="339"/>
        <v>Nein</v>
      </c>
      <c r="AF954" s="52" t="str">
        <f t="shared" si="339"/>
        <v>Nein</v>
      </c>
      <c r="AG954" s="61" t="str">
        <f>IF(Q954="Ja",VLOOKUP($Q$2,Plausis!A:E,5,0),IF(R954="Ja",VLOOKUP($R$2,Plausis!A:E,5,0),IF(T954="Ja",VLOOKUP($T$2,Plausis!A:E,5,0),IF(U954="Ja",VLOOKUP($U$2,Plausis!A:E,5,0),IF(AA954="Ja",VLOOKUP($AA$2,Plausis!A:E,5,0),IF(AC954="Ja",VLOOKUP($AC$2,Plausis!A:E,5,0),IF(AD954="Ja",VLOOKUP($AD$2,Plausis!A:E,5,0),"")))))))</f>
        <v/>
      </c>
      <c r="AH954" s="52" t="str">
        <f>IF(Y954="Ja",VLOOKUP($Y$2,Plausis!A:E,5,0),"")</f>
        <v/>
      </c>
      <c r="AI954" s="52" t="str">
        <f t="shared" si="318"/>
        <v>Ja</v>
      </c>
      <c r="AJ954" s="52" t="str">
        <f>IF(S954="Ja",VLOOKUP($S$2,Plausis!A:E,5,0),IF(V954="Ja",VLOOKUP($V$2,Plausis!A:E,5,0),IF(X954="Ja",VLOOKUP($X$2,Plausis!A:E,5,0),"")))</f>
        <v/>
      </c>
      <c r="AL954" s="52" t="s">
        <v>2</v>
      </c>
      <c r="AM954" s="114">
        <v>45531</v>
      </c>
      <c r="AN954" s="52" t="s">
        <v>4467</v>
      </c>
      <c r="AO954" s="52" t="str">
        <f>VLOOKUP(B954,'BAT Grundtabelle'!B:T,19,0)</f>
        <v>ja</v>
      </c>
      <c r="AP954" s="105" t="str">
        <f t="shared" si="319"/>
        <v>10861</v>
      </c>
      <c r="AQ954" s="52" t="str">
        <f t="shared" si="320"/>
        <v>Herstellung und Verarbeitung von Tinten/Druckerfarben</v>
      </c>
      <c r="AR954" s="52" t="b">
        <f t="shared" si="338"/>
        <v>0</v>
      </c>
      <c r="AS954" s="52" t="b">
        <f t="shared" si="338"/>
        <v>0</v>
      </c>
      <c r="AT954" s="52" t="b">
        <f t="shared" si="338"/>
        <v>0</v>
      </c>
      <c r="AU954" s="52">
        <f t="shared" si="321"/>
        <v>2</v>
      </c>
      <c r="AW954" s="52" t="b">
        <f t="shared" si="322"/>
        <v>0</v>
      </c>
      <c r="AX954" s="52" t="str">
        <f t="shared" si="323"/>
        <v>Unternehmen</v>
      </c>
      <c r="AY954" s="52" t="b">
        <f t="shared" si="324"/>
        <v>0</v>
      </c>
      <c r="AZ954" s="52" t="str">
        <f t="shared" si="325"/>
        <v>10861</v>
      </c>
      <c r="BA954" s="52" t="str">
        <f>VLOOKUP(A954,'BAT Grundtabelle'!A:U,21,0)</f>
        <v>ja</v>
      </c>
      <c r="BB954" s="52" t="str">
        <f t="shared" si="326"/>
        <v>nein</v>
      </c>
      <c r="BC954" s="52" t="str">
        <f t="shared" si="327"/>
        <v>10861</v>
      </c>
      <c r="BD954" s="52" t="str">
        <f t="shared" si="328"/>
        <v>Herstellung und Verarbeitung von Tinten/Druckerfarben</v>
      </c>
      <c r="BE954" s="52" t="str">
        <f t="shared" si="329"/>
        <v>Unternehmen</v>
      </c>
      <c r="BF954" s="52">
        <f t="shared" si="330"/>
        <v>2</v>
      </c>
    </row>
    <row r="955" spans="1:58" hidden="1" x14ac:dyDescent="0.35">
      <c r="A955" s="107" t="s">
        <v>3278</v>
      </c>
      <c r="B955" s="75" t="s">
        <v>1193</v>
      </c>
      <c r="C955" s="52" t="s">
        <v>3</v>
      </c>
      <c r="D955" s="52" t="s">
        <v>3</v>
      </c>
      <c r="E955" s="52" t="s">
        <v>2</v>
      </c>
      <c r="F955" s="52" t="s">
        <v>2</v>
      </c>
      <c r="G955" s="52" t="s">
        <v>2</v>
      </c>
      <c r="H955" s="52" t="s">
        <v>2</v>
      </c>
      <c r="I955" s="52" t="s">
        <v>3</v>
      </c>
      <c r="J955" s="52">
        <v>2</v>
      </c>
      <c r="K955" s="52" t="s">
        <v>2</v>
      </c>
      <c r="L955" s="52" t="s">
        <v>2</v>
      </c>
      <c r="M955" s="52" t="s">
        <v>2</v>
      </c>
      <c r="N955" s="52" t="s">
        <v>3</v>
      </c>
      <c r="P955" s="52" t="s">
        <v>4</v>
      </c>
      <c r="Q955" s="52" t="str">
        <f t="shared" si="339"/>
        <v>Nein</v>
      </c>
      <c r="R955" s="52" t="str">
        <f t="shared" si="339"/>
        <v>Nein</v>
      </c>
      <c r="S955" s="52" t="str">
        <f t="shared" si="339"/>
        <v>Nein</v>
      </c>
      <c r="T955" s="52" t="str">
        <f t="shared" si="339"/>
        <v>Nein</v>
      </c>
      <c r="U955" s="52" t="str">
        <f t="shared" si="339"/>
        <v>Nein</v>
      </c>
      <c r="V955" s="52" t="str">
        <f t="shared" si="339"/>
        <v>Nein</v>
      </c>
      <c r="W955" s="52" t="str">
        <f t="shared" si="339"/>
        <v>Nein</v>
      </c>
      <c r="X955" s="52" t="str">
        <f t="shared" si="339"/>
        <v>Nein</v>
      </c>
      <c r="Y955" s="52" t="str">
        <f t="shared" si="339"/>
        <v>Nein</v>
      </c>
      <c r="Z955" s="52" t="str">
        <f t="shared" si="339"/>
        <v>Nein</v>
      </c>
      <c r="AA955" s="52" t="str">
        <f t="shared" si="339"/>
        <v>Nein</v>
      </c>
      <c r="AB955" s="52" t="str">
        <f t="shared" si="339"/>
        <v>Nein</v>
      </c>
      <c r="AC955" s="52" t="str">
        <f t="shared" si="339"/>
        <v>Nein</v>
      </c>
      <c r="AD955" s="52" t="str">
        <f t="shared" si="339"/>
        <v>Nein</v>
      </c>
      <c r="AE955" s="52" t="str">
        <f t="shared" si="339"/>
        <v>Nein</v>
      </c>
      <c r="AF955" s="52" t="str">
        <f t="shared" si="339"/>
        <v>Nein</v>
      </c>
      <c r="AG955" s="61" t="str">
        <f>IF(Q955="Ja",VLOOKUP($Q$2,Plausis!A:E,5,0),IF(R955="Ja",VLOOKUP($R$2,Plausis!A:E,5,0),IF(T955="Ja",VLOOKUP($T$2,Plausis!A:E,5,0),IF(U955="Ja",VLOOKUP($U$2,Plausis!A:E,5,0),IF(AA955="Ja",VLOOKUP($AA$2,Plausis!A:E,5,0),IF(AC955="Ja",VLOOKUP($AC$2,Plausis!A:E,5,0),IF(AD955="Ja",VLOOKUP($AD$2,Plausis!A:E,5,0),"")))))))</f>
        <v/>
      </c>
      <c r="AH955" s="52" t="str">
        <f>IF(Y955="Ja",VLOOKUP($Y$2,Plausis!A:E,5,0),"")</f>
        <v/>
      </c>
      <c r="AI955" s="52" t="str">
        <f t="shared" si="318"/>
        <v>Ja</v>
      </c>
      <c r="AJ955" s="52" t="str">
        <f>IF(S955="Ja",VLOOKUP($S$2,Plausis!A:E,5,0),IF(V955="Ja",VLOOKUP($V$2,Plausis!A:E,5,0),IF(X955="Ja",VLOOKUP($X$2,Plausis!A:E,5,0),"")))</f>
        <v/>
      </c>
      <c r="AL955" s="52" t="s">
        <v>3</v>
      </c>
      <c r="AM955" s="114">
        <v>45531</v>
      </c>
      <c r="AN955" s="52" t="s">
        <v>4467</v>
      </c>
      <c r="AO955" s="52" t="str">
        <f>VLOOKUP(B955,'BAT Grundtabelle'!B:T,19,0)</f>
        <v>ja</v>
      </c>
      <c r="AP955" s="105" t="str">
        <f t="shared" si="319"/>
        <v>10862</v>
      </c>
      <c r="AQ955" s="52" t="str">
        <f t="shared" si="320"/>
        <v>Herstellung und Verarbeitung von Tonerde</v>
      </c>
      <c r="AR955" s="52" t="b">
        <f t="shared" si="338"/>
        <v>0</v>
      </c>
      <c r="AS955" s="52" t="b">
        <f t="shared" si="338"/>
        <v>0</v>
      </c>
      <c r="AT955" s="52" t="b">
        <f t="shared" si="338"/>
        <v>0</v>
      </c>
      <c r="AU955" s="52">
        <f t="shared" si="321"/>
        <v>2</v>
      </c>
      <c r="AW955" s="52" t="b">
        <f t="shared" si="322"/>
        <v>0</v>
      </c>
      <c r="AX955" s="52" t="str">
        <f t="shared" si="323"/>
        <v>Unternehmen</v>
      </c>
      <c r="AY955" s="52" t="b">
        <f t="shared" si="324"/>
        <v>0</v>
      </c>
      <c r="AZ955" s="52" t="str">
        <f t="shared" si="325"/>
        <v>10862</v>
      </c>
      <c r="BA955" s="52" t="str">
        <f>VLOOKUP(A955,'BAT Grundtabelle'!A:U,21,0)</f>
        <v>ja</v>
      </c>
      <c r="BB955" s="52" t="str">
        <f t="shared" si="326"/>
        <v>nein</v>
      </c>
      <c r="BC955" s="52" t="str">
        <f t="shared" si="327"/>
        <v>10862</v>
      </c>
      <c r="BD955" s="52" t="str">
        <f t="shared" si="328"/>
        <v>Herstellung und Verarbeitung von Tonerde</v>
      </c>
      <c r="BE955" s="52" t="str">
        <f t="shared" si="329"/>
        <v>Unternehmen</v>
      </c>
      <c r="BF955" s="52">
        <f t="shared" si="330"/>
        <v>2</v>
      </c>
    </row>
    <row r="956" spans="1:58" hidden="1" x14ac:dyDescent="0.35">
      <c r="A956" s="107" t="s">
        <v>3279</v>
      </c>
      <c r="B956" s="75" t="s">
        <v>378</v>
      </c>
      <c r="C956" s="52" t="s">
        <v>3</v>
      </c>
      <c r="D956" s="52" t="s">
        <v>3</v>
      </c>
      <c r="E956" s="52" t="s">
        <v>2</v>
      </c>
      <c r="F956" s="52" t="s">
        <v>2</v>
      </c>
      <c r="G956" s="52" t="s">
        <v>2</v>
      </c>
      <c r="H956" s="52" t="s">
        <v>2</v>
      </c>
      <c r="I956" s="52" t="s">
        <v>3</v>
      </c>
      <c r="J956" s="52">
        <v>2</v>
      </c>
      <c r="K956" s="52" t="s">
        <v>2</v>
      </c>
      <c r="L956" s="52" t="s">
        <v>2</v>
      </c>
      <c r="M956" s="52" t="s">
        <v>2</v>
      </c>
      <c r="N956" s="52" t="s">
        <v>3</v>
      </c>
      <c r="P956" s="52" t="s">
        <v>4</v>
      </c>
      <c r="Q956" s="52" t="str">
        <f t="shared" si="339"/>
        <v>Nein</v>
      </c>
      <c r="R956" s="52" t="str">
        <f t="shared" si="339"/>
        <v>Nein</v>
      </c>
      <c r="S956" s="52" t="str">
        <f t="shared" si="339"/>
        <v>Nein</v>
      </c>
      <c r="T956" s="52" t="str">
        <f t="shared" si="339"/>
        <v>Nein</v>
      </c>
      <c r="U956" s="52" t="str">
        <f t="shared" si="339"/>
        <v>Nein</v>
      </c>
      <c r="V956" s="52" t="str">
        <f t="shared" si="339"/>
        <v>Nein</v>
      </c>
      <c r="W956" s="52" t="str">
        <f t="shared" si="339"/>
        <v>Nein</v>
      </c>
      <c r="X956" s="52" t="str">
        <f t="shared" si="339"/>
        <v>Nein</v>
      </c>
      <c r="Y956" s="52" t="str">
        <f t="shared" si="339"/>
        <v>Nein</v>
      </c>
      <c r="Z956" s="52" t="str">
        <f t="shared" si="339"/>
        <v>Nein</v>
      </c>
      <c r="AA956" s="52" t="str">
        <f t="shared" si="339"/>
        <v>Nein</v>
      </c>
      <c r="AB956" s="52" t="str">
        <f t="shared" si="339"/>
        <v>Nein</v>
      </c>
      <c r="AC956" s="52" t="str">
        <f t="shared" si="339"/>
        <v>Nein</v>
      </c>
      <c r="AD956" s="52" t="str">
        <f t="shared" si="339"/>
        <v>Nein</v>
      </c>
      <c r="AE956" s="52" t="str">
        <f t="shared" si="339"/>
        <v>Nein</v>
      </c>
      <c r="AF956" s="52" t="str">
        <f t="shared" si="339"/>
        <v>Nein</v>
      </c>
      <c r="AG956" s="61" t="str">
        <f>IF(Q956="Ja",VLOOKUP($Q$2,Plausis!A:E,5,0),IF(R956="Ja",VLOOKUP($R$2,Plausis!A:E,5,0),IF(T956="Ja",VLOOKUP($T$2,Plausis!A:E,5,0),IF(U956="Ja",VLOOKUP($U$2,Plausis!A:E,5,0),IF(AA956="Ja",VLOOKUP($AA$2,Plausis!A:E,5,0),IF(AC956="Ja",VLOOKUP($AC$2,Plausis!A:E,5,0),IF(AD956="Ja",VLOOKUP($AD$2,Plausis!A:E,5,0),"")))))))</f>
        <v/>
      </c>
      <c r="AH956" s="52" t="str">
        <f>IF(Y956="Ja",VLOOKUP($Y$2,Plausis!A:E,5,0),"")</f>
        <v/>
      </c>
      <c r="AI956" s="52" t="str">
        <f t="shared" si="318"/>
        <v>Ja</v>
      </c>
      <c r="AJ956" s="52" t="str">
        <f>IF(S956="Ja",VLOOKUP($S$2,Plausis!A:E,5,0),IF(V956="Ja",VLOOKUP($V$2,Plausis!A:E,5,0),IF(X956="Ja",VLOOKUP($X$2,Plausis!A:E,5,0),"")))</f>
        <v/>
      </c>
      <c r="AL956" s="52" t="s">
        <v>3</v>
      </c>
      <c r="AM956" s="114">
        <v>45531</v>
      </c>
      <c r="AN956" s="52" t="s">
        <v>4467</v>
      </c>
      <c r="AO956" s="52" t="str">
        <f>VLOOKUP(B956,'BAT Grundtabelle'!B:T,19,0)</f>
        <v>ja</v>
      </c>
      <c r="AP956" s="105" t="str">
        <f t="shared" si="319"/>
        <v>10863</v>
      </c>
      <c r="AQ956" s="52" t="str">
        <f t="shared" si="320"/>
        <v>Herstellung und Verarbeitung von Trockenpulver (Nahrungsmittel)</v>
      </c>
      <c r="AR956" s="52" t="b">
        <f t="shared" si="338"/>
        <v>0</v>
      </c>
      <c r="AS956" s="52" t="b">
        <f t="shared" si="338"/>
        <v>0</v>
      </c>
      <c r="AT956" s="52" t="b">
        <f t="shared" si="338"/>
        <v>0</v>
      </c>
      <c r="AU956" s="52">
        <f t="shared" si="321"/>
        <v>2</v>
      </c>
      <c r="AW956" s="52" t="b">
        <f t="shared" si="322"/>
        <v>0</v>
      </c>
      <c r="AX956" s="52" t="str">
        <f t="shared" si="323"/>
        <v>Unternehmen</v>
      </c>
      <c r="AY956" s="52" t="b">
        <f t="shared" si="324"/>
        <v>0</v>
      </c>
      <c r="AZ956" s="52" t="str">
        <f t="shared" si="325"/>
        <v>10863</v>
      </c>
      <c r="BA956" s="52" t="str">
        <f>VLOOKUP(A956,'BAT Grundtabelle'!A:U,21,0)</f>
        <v>ja</v>
      </c>
      <c r="BB956" s="52" t="str">
        <f t="shared" si="326"/>
        <v>nein</v>
      </c>
      <c r="BC956" s="52" t="str">
        <f t="shared" si="327"/>
        <v>10863</v>
      </c>
      <c r="BD956" s="52" t="str">
        <f t="shared" si="328"/>
        <v>Herstellung und Verarbeitung von Trockenpulver (Nahrungsmittel)</v>
      </c>
      <c r="BE956" s="52" t="str">
        <f t="shared" si="329"/>
        <v>Unternehmen</v>
      </c>
      <c r="BF956" s="52">
        <f t="shared" si="330"/>
        <v>2</v>
      </c>
    </row>
    <row r="957" spans="1:58" hidden="1" x14ac:dyDescent="0.35">
      <c r="A957" s="107" t="s">
        <v>3280</v>
      </c>
      <c r="B957" s="75" t="s">
        <v>1628</v>
      </c>
      <c r="C957" s="52" t="s">
        <v>3</v>
      </c>
      <c r="D957" s="52" t="s">
        <v>3</v>
      </c>
      <c r="E957" s="52" t="s">
        <v>2</v>
      </c>
      <c r="F957" s="52" t="s">
        <v>2</v>
      </c>
      <c r="G957" s="52" t="s">
        <v>2</v>
      </c>
      <c r="H957" s="52" t="s">
        <v>2</v>
      </c>
      <c r="I957" s="52" t="s">
        <v>3</v>
      </c>
      <c r="J957" s="52">
        <v>3</v>
      </c>
      <c r="K957" s="52" t="s">
        <v>2</v>
      </c>
      <c r="L957" s="52" t="s">
        <v>2</v>
      </c>
      <c r="M957" s="52" t="s">
        <v>2</v>
      </c>
      <c r="N957" s="52" t="s">
        <v>3</v>
      </c>
      <c r="P957" s="52" t="s">
        <v>4</v>
      </c>
      <c r="Q957" s="52" t="str">
        <f t="shared" si="339"/>
        <v>Nein</v>
      </c>
      <c r="R957" s="52" t="str">
        <f t="shared" si="339"/>
        <v>Nein</v>
      </c>
      <c r="S957" s="52" t="str">
        <f t="shared" si="339"/>
        <v>Nein</v>
      </c>
      <c r="T957" s="52" t="str">
        <f t="shared" si="339"/>
        <v>Nein</v>
      </c>
      <c r="U957" s="52" t="str">
        <f t="shared" si="339"/>
        <v>Nein</v>
      </c>
      <c r="V957" s="52" t="str">
        <f t="shared" si="339"/>
        <v>Nein</v>
      </c>
      <c r="W957" s="52" t="str">
        <f t="shared" si="339"/>
        <v>Nein</v>
      </c>
      <c r="X957" s="52" t="str">
        <f t="shared" si="339"/>
        <v>Nein</v>
      </c>
      <c r="Y957" s="52" t="str">
        <f t="shared" si="339"/>
        <v>Nein</v>
      </c>
      <c r="Z957" s="52" t="str">
        <f t="shared" si="339"/>
        <v>Nein</v>
      </c>
      <c r="AA957" s="52" t="str">
        <f t="shared" si="339"/>
        <v>Nein</v>
      </c>
      <c r="AB957" s="52" t="str">
        <f t="shared" si="339"/>
        <v>Nein</v>
      </c>
      <c r="AC957" s="52" t="str">
        <f t="shared" si="339"/>
        <v>Nein</v>
      </c>
      <c r="AD957" s="52" t="str">
        <f t="shared" si="339"/>
        <v>Nein</v>
      </c>
      <c r="AE957" s="52" t="str">
        <f t="shared" si="339"/>
        <v>Nein</v>
      </c>
      <c r="AF957" s="52" t="str">
        <f t="shared" si="339"/>
        <v>Nein</v>
      </c>
      <c r="AG957" s="61" t="str">
        <f>IF(Q957="Ja",VLOOKUP($Q$2,Plausis!A:E,5,0),IF(R957="Ja",VLOOKUP($R$2,Plausis!A:E,5,0),IF(T957="Ja",VLOOKUP($T$2,Plausis!A:E,5,0),IF(U957="Ja",VLOOKUP($U$2,Plausis!A:E,5,0),IF(AA957="Ja",VLOOKUP($AA$2,Plausis!A:E,5,0),IF(AC957="Ja",VLOOKUP($AC$2,Plausis!A:E,5,0),IF(AD957="Ja",VLOOKUP($AD$2,Plausis!A:E,5,0),"")))))))</f>
        <v/>
      </c>
      <c r="AH957" s="52" t="str">
        <f>IF(Y957="Ja",VLOOKUP($Y$2,Plausis!A:E,5,0),"")</f>
        <v/>
      </c>
      <c r="AI957" s="52" t="str">
        <f t="shared" si="318"/>
        <v>Ja</v>
      </c>
      <c r="AJ957" s="52" t="str">
        <f>IF(S957="Ja",VLOOKUP($S$2,Plausis!A:E,5,0),IF(V957="Ja",VLOOKUP($V$2,Plausis!A:E,5,0),IF(X957="Ja",VLOOKUP($X$2,Plausis!A:E,5,0),"")))</f>
        <v/>
      </c>
      <c r="AL957" s="52" t="s">
        <v>2</v>
      </c>
      <c r="AM957" s="114">
        <v>45531</v>
      </c>
      <c r="AN957" s="52" t="s">
        <v>4467</v>
      </c>
      <c r="AO957" s="52" t="str">
        <f>VLOOKUP(B957,'BAT Grundtabelle'!B:T,19,0)</f>
        <v>ja</v>
      </c>
      <c r="AP957" s="105" t="str">
        <f t="shared" si="319"/>
        <v>10864</v>
      </c>
      <c r="AQ957" s="52" t="str">
        <f t="shared" si="320"/>
        <v>Herstellung und Verarbeitung von vollsynthetischen Fasern</v>
      </c>
      <c r="AR957" s="52" t="b">
        <f t="shared" si="338"/>
        <v>0</v>
      </c>
      <c r="AS957" s="52" t="b">
        <f t="shared" si="338"/>
        <v>0</v>
      </c>
      <c r="AT957" s="52" t="b">
        <f t="shared" si="338"/>
        <v>0</v>
      </c>
      <c r="AU957" s="52">
        <f t="shared" si="321"/>
        <v>3</v>
      </c>
      <c r="AW957" s="52" t="b">
        <f t="shared" si="322"/>
        <v>0</v>
      </c>
      <c r="AX957" s="52" t="str">
        <f t="shared" si="323"/>
        <v>Unternehmen</v>
      </c>
      <c r="AY957" s="52" t="b">
        <f t="shared" si="324"/>
        <v>0</v>
      </c>
      <c r="AZ957" s="52" t="str">
        <f t="shared" si="325"/>
        <v>10864</v>
      </c>
      <c r="BA957" s="52" t="str">
        <f>VLOOKUP(A957,'BAT Grundtabelle'!A:U,21,0)</f>
        <v>ja</v>
      </c>
      <c r="BB957" s="52" t="str">
        <f t="shared" si="326"/>
        <v>nein</v>
      </c>
      <c r="BC957" s="52" t="str">
        <f t="shared" si="327"/>
        <v>10864</v>
      </c>
      <c r="BD957" s="52" t="str">
        <f t="shared" si="328"/>
        <v>Herstellung und Verarbeitung von vollsynthetischen Fasern</v>
      </c>
      <c r="BE957" s="52" t="str">
        <f t="shared" si="329"/>
        <v>Unternehmen</v>
      </c>
      <c r="BF957" s="52">
        <f t="shared" si="330"/>
        <v>3</v>
      </c>
    </row>
    <row r="958" spans="1:58" hidden="1" x14ac:dyDescent="0.35">
      <c r="A958" s="107" t="s">
        <v>3281</v>
      </c>
      <c r="B958" s="75" t="s">
        <v>837</v>
      </c>
      <c r="C958" s="52" t="s">
        <v>3</v>
      </c>
      <c r="D958" s="52" t="s">
        <v>3</v>
      </c>
      <c r="E958" s="52" t="s">
        <v>2</v>
      </c>
      <c r="F958" s="52" t="s">
        <v>2</v>
      </c>
      <c r="G958" s="52" t="s">
        <v>2</v>
      </c>
      <c r="H958" s="52" t="s">
        <v>2</v>
      </c>
      <c r="I958" s="52" t="s">
        <v>3</v>
      </c>
      <c r="J958" s="52">
        <v>3</v>
      </c>
      <c r="K958" s="52" t="s">
        <v>2</v>
      </c>
      <c r="L958" s="52" t="s">
        <v>2</v>
      </c>
      <c r="M958" s="52" t="s">
        <v>2</v>
      </c>
      <c r="N958" s="52" t="s">
        <v>3</v>
      </c>
      <c r="P958" s="52" t="s">
        <v>4</v>
      </c>
      <c r="Q958" s="52" t="str">
        <f t="shared" si="339"/>
        <v>Nein</v>
      </c>
      <c r="R958" s="52" t="str">
        <f t="shared" si="339"/>
        <v>Nein</v>
      </c>
      <c r="S958" s="52" t="str">
        <f t="shared" si="339"/>
        <v>Nein</v>
      </c>
      <c r="T958" s="52" t="str">
        <f t="shared" si="339"/>
        <v>Nein</v>
      </c>
      <c r="U958" s="52" t="str">
        <f t="shared" si="339"/>
        <v>Nein</v>
      </c>
      <c r="V958" s="52" t="str">
        <f t="shared" si="339"/>
        <v>Nein</v>
      </c>
      <c r="W958" s="52" t="str">
        <f t="shared" si="339"/>
        <v>Nein</v>
      </c>
      <c r="X958" s="52" t="str">
        <f t="shared" si="339"/>
        <v>Nein</v>
      </c>
      <c r="Y958" s="52" t="str">
        <f t="shared" si="339"/>
        <v>Nein</v>
      </c>
      <c r="Z958" s="52" t="str">
        <f t="shared" si="339"/>
        <v>Nein</v>
      </c>
      <c r="AA958" s="52" t="str">
        <f t="shared" si="339"/>
        <v>Nein</v>
      </c>
      <c r="AB958" s="52" t="str">
        <f t="shared" si="339"/>
        <v>Nein</v>
      </c>
      <c r="AC958" s="52" t="str">
        <f t="shared" si="339"/>
        <v>Nein</v>
      </c>
      <c r="AD958" s="52" t="str">
        <f t="shared" si="339"/>
        <v>Nein</v>
      </c>
      <c r="AE958" s="52" t="str">
        <f t="shared" si="339"/>
        <v>Nein</v>
      </c>
      <c r="AF958" s="52" t="str">
        <f t="shared" si="339"/>
        <v>Nein</v>
      </c>
      <c r="AG958" s="61" t="str">
        <f>IF(Q958="Ja",VLOOKUP($Q$2,Plausis!A:E,5,0),IF(R958="Ja",VLOOKUP($R$2,Plausis!A:E,5,0),IF(T958="Ja",VLOOKUP($T$2,Plausis!A:E,5,0),IF(U958="Ja",VLOOKUP($U$2,Plausis!A:E,5,0),IF(AA958="Ja",VLOOKUP($AA$2,Plausis!A:E,5,0),IF(AC958="Ja",VLOOKUP($AC$2,Plausis!A:E,5,0),IF(AD958="Ja",VLOOKUP($AD$2,Plausis!A:E,5,0),"")))))))</f>
        <v/>
      </c>
      <c r="AH958" s="52" t="str">
        <f>IF(Y958="Ja",VLOOKUP($Y$2,Plausis!A:E,5,0),"")</f>
        <v/>
      </c>
      <c r="AI958" s="52" t="str">
        <f t="shared" si="318"/>
        <v>Ja</v>
      </c>
      <c r="AJ958" s="52" t="str">
        <f>IF(S958="Ja",VLOOKUP($S$2,Plausis!A:E,5,0),IF(V958="Ja",VLOOKUP($V$2,Plausis!A:E,5,0),IF(X958="Ja",VLOOKUP($X$2,Plausis!A:E,5,0),"")))</f>
        <v/>
      </c>
      <c r="AL958" s="52" t="s">
        <v>2</v>
      </c>
      <c r="AM958" s="114">
        <v>45531</v>
      </c>
      <c r="AN958" s="52" t="s">
        <v>4467</v>
      </c>
      <c r="AO958" s="52" t="str">
        <f>VLOOKUP(B958,'BAT Grundtabelle'!B:T,19,0)</f>
        <v>ja</v>
      </c>
      <c r="AP958" s="105" t="str">
        <f t="shared" si="319"/>
        <v>10865</v>
      </c>
      <c r="AQ958" s="52" t="str">
        <f t="shared" si="320"/>
        <v>Herstellung/Vertrieb von Präparaten und Implantaten zur Empfängnisverhütung</v>
      </c>
      <c r="AR958" s="52" t="b">
        <f t="shared" si="338"/>
        <v>0</v>
      </c>
      <c r="AS958" s="52" t="b">
        <f t="shared" si="338"/>
        <v>0</v>
      </c>
      <c r="AT958" s="52" t="b">
        <f t="shared" si="338"/>
        <v>0</v>
      </c>
      <c r="AU958" s="52">
        <f t="shared" si="321"/>
        <v>3</v>
      </c>
      <c r="AW958" s="52" t="b">
        <f t="shared" si="322"/>
        <v>0</v>
      </c>
      <c r="AX958" s="52" t="str">
        <f t="shared" si="323"/>
        <v>Unternehmen</v>
      </c>
      <c r="AY958" s="52" t="b">
        <f t="shared" si="324"/>
        <v>0</v>
      </c>
      <c r="AZ958" s="52" t="str">
        <f t="shared" si="325"/>
        <v>10865</v>
      </c>
      <c r="BA958" s="52" t="str">
        <f>VLOOKUP(A958,'BAT Grundtabelle'!A:U,21,0)</f>
        <v>ja</v>
      </c>
      <c r="BB958" s="52" t="str">
        <f t="shared" si="326"/>
        <v>nein</v>
      </c>
      <c r="BC958" s="52" t="str">
        <f t="shared" si="327"/>
        <v>10865</v>
      </c>
      <c r="BD958" s="52" t="str">
        <f t="shared" si="328"/>
        <v>Herstellung/Vertrieb von Präparaten und Implantaten zur Empfängnisverhütung</v>
      </c>
      <c r="BE958" s="52" t="str">
        <f t="shared" si="329"/>
        <v>Unternehmen</v>
      </c>
      <c r="BF958" s="52">
        <f t="shared" si="330"/>
        <v>3</v>
      </c>
    </row>
    <row r="959" spans="1:58" hidden="1" x14ac:dyDescent="0.35">
      <c r="A959" s="107" t="s">
        <v>3282</v>
      </c>
      <c r="B959" s="75" t="s">
        <v>1443</v>
      </c>
      <c r="C959" s="52" t="s">
        <v>3</v>
      </c>
      <c r="D959" s="52" t="s">
        <v>3</v>
      </c>
      <c r="E959" s="52" t="s">
        <v>2</v>
      </c>
      <c r="F959" s="52" t="s">
        <v>2</v>
      </c>
      <c r="G959" s="52" t="s">
        <v>2</v>
      </c>
      <c r="H959" s="52" t="s">
        <v>2</v>
      </c>
      <c r="I959" s="52" t="s">
        <v>3</v>
      </c>
      <c r="J959" s="52">
        <v>1</v>
      </c>
      <c r="K959" s="52" t="s">
        <v>2</v>
      </c>
      <c r="L959" s="52" t="s">
        <v>2</v>
      </c>
      <c r="M959" s="52" t="s">
        <v>2</v>
      </c>
      <c r="N959" s="52" t="s">
        <v>2</v>
      </c>
      <c r="P959" s="52">
        <v>1197</v>
      </c>
      <c r="Q959" s="52" t="str">
        <f t="shared" si="339"/>
        <v>Nein</v>
      </c>
      <c r="R959" s="52" t="str">
        <f t="shared" si="339"/>
        <v>Nein</v>
      </c>
      <c r="S959" s="52" t="str">
        <f t="shared" si="339"/>
        <v>Nein</v>
      </c>
      <c r="T959" s="52" t="str">
        <f t="shared" si="339"/>
        <v>Nein</v>
      </c>
      <c r="U959" s="52" t="str">
        <f t="shared" si="339"/>
        <v>Nein</v>
      </c>
      <c r="V959" s="52" t="str">
        <f t="shared" si="339"/>
        <v>Nein</v>
      </c>
      <c r="W959" s="52" t="str">
        <f t="shared" si="339"/>
        <v>Nein</v>
      </c>
      <c r="X959" s="52" t="str">
        <f t="shared" si="339"/>
        <v>Nein</v>
      </c>
      <c r="Y959" s="52" t="str">
        <f t="shared" si="339"/>
        <v>Nein</v>
      </c>
      <c r="Z959" s="52" t="str">
        <f t="shared" si="339"/>
        <v>Nein</v>
      </c>
      <c r="AA959" s="52" t="str">
        <f t="shared" si="339"/>
        <v>Nein</v>
      </c>
      <c r="AB959" s="52" t="str">
        <f t="shared" si="339"/>
        <v>Nein</v>
      </c>
      <c r="AC959" s="52" t="str">
        <f t="shared" si="339"/>
        <v>Nein</v>
      </c>
      <c r="AD959" s="52" t="str">
        <f t="shared" si="339"/>
        <v>Nein</v>
      </c>
      <c r="AE959" s="52" t="str">
        <f t="shared" si="339"/>
        <v>Nein</v>
      </c>
      <c r="AF959" s="52" t="str">
        <f t="shared" si="339"/>
        <v>Nein</v>
      </c>
      <c r="AG959" s="61" t="str">
        <f>IF(Q959="Ja",VLOOKUP($Q$2,Plausis!A:E,5,0),IF(R959="Ja",VLOOKUP($R$2,Plausis!A:E,5,0),IF(T959="Ja",VLOOKUP($T$2,Plausis!A:E,5,0),IF(U959="Ja",VLOOKUP($U$2,Plausis!A:E,5,0),IF(AA959="Ja",VLOOKUP($AA$2,Plausis!A:E,5,0),IF(AC959="Ja",VLOOKUP($AC$2,Plausis!A:E,5,0),IF(AD959="Ja",VLOOKUP($AD$2,Plausis!A:E,5,0),"")))))))</f>
        <v/>
      </c>
      <c r="AH959" s="52" t="str">
        <f>IF(Y959="Ja",VLOOKUP($Y$2,Plausis!A:E,5,0),"")</f>
        <v/>
      </c>
      <c r="AI959" s="52" t="str">
        <f t="shared" si="318"/>
        <v>Ja</v>
      </c>
      <c r="AJ959" s="52" t="str">
        <f>IF(S959="Ja",VLOOKUP($S$2,Plausis!A:E,5,0),IF(V959="Ja",VLOOKUP($V$2,Plausis!A:E,5,0),IF(X959="Ja",VLOOKUP($X$2,Plausis!A:E,5,0),"")))</f>
        <v/>
      </c>
      <c r="AL959" s="52" t="s">
        <v>2</v>
      </c>
      <c r="AM959" s="114">
        <v>45531</v>
      </c>
      <c r="AN959" s="52" t="s">
        <v>4467</v>
      </c>
      <c r="AO959" s="52" t="str">
        <f>VLOOKUP(B959,'BAT Grundtabelle'!B:T,19,0)</f>
        <v>ja</v>
      </c>
      <c r="AP959" s="105" t="str">
        <f t="shared" si="319"/>
        <v>10866</v>
      </c>
      <c r="AQ959" s="52" t="str">
        <f t="shared" si="320"/>
        <v>Hoch- und Tiefbaubetrieb</v>
      </c>
      <c r="AR959" s="52" t="b">
        <f t="shared" si="338"/>
        <v>0</v>
      </c>
      <c r="AS959" s="52" t="b">
        <f t="shared" si="338"/>
        <v>0</v>
      </c>
      <c r="AT959" s="52" t="b">
        <f t="shared" si="338"/>
        <v>0</v>
      </c>
      <c r="AU959" s="52">
        <f t="shared" si="321"/>
        <v>1</v>
      </c>
      <c r="AW959" s="52" t="b">
        <f t="shared" si="322"/>
        <v>0</v>
      </c>
      <c r="AX959" s="52" t="str">
        <f t="shared" si="323"/>
        <v>Unternehmen</v>
      </c>
      <c r="AY959" s="52" t="b">
        <f t="shared" si="324"/>
        <v>0</v>
      </c>
      <c r="AZ959" s="52" t="str">
        <f t="shared" si="325"/>
        <v>10866</v>
      </c>
      <c r="BA959" s="52" t="str">
        <f>VLOOKUP(A959,'BAT Grundtabelle'!A:U,21,0)</f>
        <v>ja</v>
      </c>
      <c r="BB959" s="52" t="str">
        <f t="shared" si="326"/>
        <v>nein</v>
      </c>
      <c r="BC959" s="52" t="str">
        <f t="shared" si="327"/>
        <v>10866</v>
      </c>
      <c r="BD959" s="52" t="str">
        <f t="shared" si="328"/>
        <v>Hoch- und Tiefbaubetrieb</v>
      </c>
      <c r="BE959" s="52" t="str">
        <f t="shared" si="329"/>
        <v>Unternehmen</v>
      </c>
      <c r="BF959" s="52">
        <f t="shared" si="330"/>
        <v>1</v>
      </c>
    </row>
    <row r="960" spans="1:58" hidden="1" x14ac:dyDescent="0.35">
      <c r="A960" s="107" t="s">
        <v>3283</v>
      </c>
      <c r="B960" s="75" t="s">
        <v>1444</v>
      </c>
      <c r="C960" s="52" t="s">
        <v>3</v>
      </c>
      <c r="D960" s="52" t="s">
        <v>3</v>
      </c>
      <c r="E960" s="52" t="s">
        <v>2</v>
      </c>
      <c r="F960" s="52" t="s">
        <v>2</v>
      </c>
      <c r="G960" s="52" t="s">
        <v>2</v>
      </c>
      <c r="H960" s="52" t="s">
        <v>2</v>
      </c>
      <c r="I960" s="52" t="s">
        <v>3</v>
      </c>
      <c r="J960" s="52">
        <v>1</v>
      </c>
      <c r="K960" s="52" t="s">
        <v>2</v>
      </c>
      <c r="L960" s="52" t="s">
        <v>2</v>
      </c>
      <c r="M960" s="52" t="s">
        <v>2</v>
      </c>
      <c r="N960" s="52" t="s">
        <v>2</v>
      </c>
      <c r="P960" s="52">
        <v>1197</v>
      </c>
      <c r="Q960" s="52" t="str">
        <f t="shared" si="339"/>
        <v>Nein</v>
      </c>
      <c r="R960" s="52" t="str">
        <f t="shared" si="339"/>
        <v>Nein</v>
      </c>
      <c r="S960" s="52" t="str">
        <f t="shared" si="339"/>
        <v>Nein</v>
      </c>
      <c r="T960" s="52" t="str">
        <f t="shared" si="339"/>
        <v>Nein</v>
      </c>
      <c r="U960" s="52" t="str">
        <f t="shared" si="339"/>
        <v>Nein</v>
      </c>
      <c r="V960" s="52" t="str">
        <f t="shared" si="339"/>
        <v>Nein</v>
      </c>
      <c r="W960" s="52" t="str">
        <f t="shared" si="339"/>
        <v>Nein</v>
      </c>
      <c r="X960" s="52" t="str">
        <f t="shared" si="339"/>
        <v>Nein</v>
      </c>
      <c r="Y960" s="52" t="str">
        <f t="shared" si="339"/>
        <v>Nein</v>
      </c>
      <c r="Z960" s="52" t="str">
        <f t="shared" si="339"/>
        <v>Nein</v>
      </c>
      <c r="AA960" s="52" t="str">
        <f t="shared" si="339"/>
        <v>Nein</v>
      </c>
      <c r="AB960" s="52" t="str">
        <f t="shared" si="339"/>
        <v>Nein</v>
      </c>
      <c r="AC960" s="52" t="str">
        <f t="shared" si="339"/>
        <v>Nein</v>
      </c>
      <c r="AD960" s="52" t="str">
        <f t="shared" si="339"/>
        <v>Nein</v>
      </c>
      <c r="AE960" s="52" t="str">
        <f t="shared" si="339"/>
        <v>Nein</v>
      </c>
      <c r="AF960" s="52" t="str">
        <f t="shared" si="339"/>
        <v>Nein</v>
      </c>
      <c r="AG960" s="61" t="str">
        <f>IF(Q960="Ja",VLOOKUP($Q$2,Plausis!A:E,5,0),IF(R960="Ja",VLOOKUP($R$2,Plausis!A:E,5,0),IF(T960="Ja",VLOOKUP($T$2,Plausis!A:E,5,0),IF(U960="Ja",VLOOKUP($U$2,Plausis!A:E,5,0),IF(AA960="Ja",VLOOKUP($AA$2,Plausis!A:E,5,0),IF(AC960="Ja",VLOOKUP($AC$2,Plausis!A:E,5,0),IF(AD960="Ja",VLOOKUP($AD$2,Plausis!A:E,5,0),"")))))))</f>
        <v/>
      </c>
      <c r="AH960" s="52" t="str">
        <f>IF(Y960="Ja",VLOOKUP($Y$2,Plausis!A:E,5,0),"")</f>
        <v/>
      </c>
      <c r="AI960" s="52" t="str">
        <f t="shared" si="318"/>
        <v>Ja</v>
      </c>
      <c r="AJ960" s="52" t="str">
        <f>IF(S960="Ja",VLOOKUP($S$2,Plausis!A:E,5,0),IF(V960="Ja",VLOOKUP($V$2,Plausis!A:E,5,0),IF(X960="Ja",VLOOKUP($X$2,Plausis!A:E,5,0),"")))</f>
        <v/>
      </c>
      <c r="AL960" s="52" t="s">
        <v>2</v>
      </c>
      <c r="AM960" s="114">
        <v>45531</v>
      </c>
      <c r="AN960" s="52" t="s">
        <v>4467</v>
      </c>
      <c r="AO960" s="52" t="str">
        <f>VLOOKUP(B960,'BAT Grundtabelle'!B:T,19,0)</f>
        <v>ja</v>
      </c>
      <c r="AP960" s="105" t="str">
        <f t="shared" si="319"/>
        <v>10867</v>
      </c>
      <c r="AQ960" s="52" t="str">
        <f t="shared" si="320"/>
        <v>Hochbaubetrieb</v>
      </c>
      <c r="AR960" s="52" t="b">
        <f t="shared" si="338"/>
        <v>0</v>
      </c>
      <c r="AS960" s="52" t="b">
        <f t="shared" si="338"/>
        <v>0</v>
      </c>
      <c r="AT960" s="52" t="b">
        <f t="shared" si="338"/>
        <v>0</v>
      </c>
      <c r="AU960" s="52">
        <f t="shared" si="321"/>
        <v>1</v>
      </c>
      <c r="AW960" s="52" t="b">
        <f t="shared" si="322"/>
        <v>0</v>
      </c>
      <c r="AX960" s="52" t="str">
        <f t="shared" si="323"/>
        <v>Unternehmen</v>
      </c>
      <c r="AY960" s="52" t="b">
        <f t="shared" si="324"/>
        <v>0</v>
      </c>
      <c r="AZ960" s="52" t="str">
        <f t="shared" si="325"/>
        <v>10867</v>
      </c>
      <c r="BA960" s="52" t="str">
        <f>VLOOKUP(A960,'BAT Grundtabelle'!A:U,21,0)</f>
        <v>ja</v>
      </c>
      <c r="BB960" s="52" t="str">
        <f t="shared" si="326"/>
        <v>nein</v>
      </c>
      <c r="BC960" s="52" t="str">
        <f t="shared" si="327"/>
        <v>10867</v>
      </c>
      <c r="BD960" s="52" t="str">
        <f t="shared" si="328"/>
        <v>Hochbaubetrieb</v>
      </c>
      <c r="BE960" s="52" t="str">
        <f t="shared" si="329"/>
        <v>Unternehmen</v>
      </c>
      <c r="BF960" s="52">
        <f t="shared" si="330"/>
        <v>1</v>
      </c>
    </row>
    <row r="961" spans="1:58" hidden="1" x14ac:dyDescent="0.35">
      <c r="A961" s="107" t="s">
        <v>3284</v>
      </c>
      <c r="B961" s="75" t="s">
        <v>417</v>
      </c>
      <c r="C961" s="52" t="s">
        <v>3</v>
      </c>
      <c r="D961" s="52" t="s">
        <v>3</v>
      </c>
      <c r="E961" s="52" t="s">
        <v>2</v>
      </c>
      <c r="F961" s="52" t="s">
        <v>2</v>
      </c>
      <c r="G961" s="52" t="s">
        <v>2</v>
      </c>
      <c r="H961" s="52" t="s">
        <v>2</v>
      </c>
      <c r="I961" s="52" t="s">
        <v>3</v>
      </c>
      <c r="J961" s="52">
        <v>2</v>
      </c>
      <c r="K961" s="52" t="s">
        <v>2</v>
      </c>
      <c r="L961" s="52" t="s">
        <v>2</v>
      </c>
      <c r="M961" s="52" t="s">
        <v>2</v>
      </c>
      <c r="N961" s="52" t="s">
        <v>3</v>
      </c>
      <c r="P961" s="52" t="s">
        <v>4</v>
      </c>
      <c r="Q961" s="52" t="str">
        <f t="shared" si="339"/>
        <v>Nein</v>
      </c>
      <c r="R961" s="52" t="str">
        <f t="shared" si="339"/>
        <v>Nein</v>
      </c>
      <c r="S961" s="52" t="str">
        <f t="shared" si="339"/>
        <v>Nein</v>
      </c>
      <c r="T961" s="52" t="str">
        <f t="shared" si="339"/>
        <v>Nein</v>
      </c>
      <c r="U961" s="52" t="str">
        <f t="shared" si="339"/>
        <v>Nein</v>
      </c>
      <c r="V961" s="52" t="str">
        <f t="shared" si="339"/>
        <v>Nein</v>
      </c>
      <c r="W961" s="52" t="str">
        <f t="shared" si="339"/>
        <v>Nein</v>
      </c>
      <c r="X961" s="52" t="str">
        <f t="shared" si="339"/>
        <v>Nein</v>
      </c>
      <c r="Y961" s="52" t="str">
        <f t="shared" si="339"/>
        <v>Nein</v>
      </c>
      <c r="Z961" s="52" t="str">
        <f t="shared" si="339"/>
        <v>Nein</v>
      </c>
      <c r="AA961" s="52" t="str">
        <f t="shared" si="339"/>
        <v>Nein</v>
      </c>
      <c r="AB961" s="52" t="str">
        <f t="shared" si="339"/>
        <v>Nein</v>
      </c>
      <c r="AC961" s="52" t="str">
        <f t="shared" si="339"/>
        <v>Nein</v>
      </c>
      <c r="AD961" s="52" t="str">
        <f t="shared" si="339"/>
        <v>Nein</v>
      </c>
      <c r="AE961" s="52" t="str">
        <f t="shared" si="339"/>
        <v>Nein</v>
      </c>
      <c r="AF961" s="52" t="str">
        <f t="shared" si="339"/>
        <v>Nein</v>
      </c>
      <c r="AG961" s="61" t="str">
        <f>IF(Q961="Ja",VLOOKUP($Q$2,Plausis!A:E,5,0),IF(R961="Ja",VLOOKUP($R$2,Plausis!A:E,5,0),IF(T961="Ja",VLOOKUP($T$2,Plausis!A:E,5,0),IF(U961="Ja",VLOOKUP($U$2,Plausis!A:E,5,0),IF(AA961="Ja",VLOOKUP($AA$2,Plausis!A:E,5,0),IF(AC961="Ja",VLOOKUP($AC$2,Plausis!A:E,5,0),IF(AD961="Ja",VLOOKUP($AD$2,Plausis!A:E,5,0),"")))))))</f>
        <v/>
      </c>
      <c r="AH961" s="52" t="str">
        <f>IF(Y961="Ja",VLOOKUP($Y$2,Plausis!A:E,5,0),"")</f>
        <v/>
      </c>
      <c r="AI961" s="52" t="str">
        <f t="shared" si="318"/>
        <v>Ja</v>
      </c>
      <c r="AJ961" s="52" t="str">
        <f>IF(S961="Ja",VLOOKUP($S$2,Plausis!A:E,5,0),IF(V961="Ja",VLOOKUP($V$2,Plausis!A:E,5,0),IF(X961="Ja",VLOOKUP($X$2,Plausis!A:E,5,0),"")))</f>
        <v/>
      </c>
      <c r="AL961" s="52" t="s">
        <v>2</v>
      </c>
      <c r="AM961" s="114">
        <v>45531</v>
      </c>
      <c r="AN961" s="52" t="s">
        <v>4467</v>
      </c>
      <c r="AO961" s="52" t="str">
        <f>VLOOKUP(B961,'BAT Grundtabelle'!B:T,19,0)</f>
        <v>ja</v>
      </c>
      <c r="AP961" s="105" t="str">
        <f t="shared" si="319"/>
        <v>10868</v>
      </c>
      <c r="AQ961" s="52" t="str">
        <f t="shared" si="320"/>
        <v>Hochfahrgeschäft mit Überschlag</v>
      </c>
      <c r="AR961" s="52" t="b">
        <f t="shared" si="338"/>
        <v>0</v>
      </c>
      <c r="AS961" s="52" t="b">
        <f t="shared" si="338"/>
        <v>0</v>
      </c>
      <c r="AT961" s="52" t="b">
        <f t="shared" si="338"/>
        <v>0</v>
      </c>
      <c r="AU961" s="52">
        <f t="shared" si="321"/>
        <v>2</v>
      </c>
      <c r="AW961" s="52" t="b">
        <f t="shared" si="322"/>
        <v>0</v>
      </c>
      <c r="AX961" s="52" t="str">
        <f t="shared" si="323"/>
        <v>Unternehmen</v>
      </c>
      <c r="AY961" s="52" t="b">
        <f t="shared" si="324"/>
        <v>0</v>
      </c>
      <c r="AZ961" s="52" t="str">
        <f t="shared" si="325"/>
        <v>10868</v>
      </c>
      <c r="BA961" s="52" t="str">
        <f>VLOOKUP(A961,'BAT Grundtabelle'!A:U,21,0)</f>
        <v>ja</v>
      </c>
      <c r="BB961" s="52" t="str">
        <f t="shared" si="326"/>
        <v>nein</v>
      </c>
      <c r="BC961" s="52" t="str">
        <f t="shared" si="327"/>
        <v>10868</v>
      </c>
      <c r="BD961" s="52" t="str">
        <f t="shared" si="328"/>
        <v>Hochfahrgeschäft mit Überschlag</v>
      </c>
      <c r="BE961" s="52" t="str">
        <f t="shared" si="329"/>
        <v>Unternehmen</v>
      </c>
      <c r="BF961" s="52">
        <f t="shared" si="330"/>
        <v>2</v>
      </c>
    </row>
    <row r="962" spans="1:58" hidden="1" x14ac:dyDescent="0.35">
      <c r="A962" s="107" t="s">
        <v>3285</v>
      </c>
      <c r="B962" s="75" t="s">
        <v>418</v>
      </c>
      <c r="C962" s="52" t="s">
        <v>3</v>
      </c>
      <c r="D962" s="52" t="s">
        <v>3</v>
      </c>
      <c r="E962" s="52" t="s">
        <v>2</v>
      </c>
      <c r="F962" s="52" t="s">
        <v>2</v>
      </c>
      <c r="G962" s="52" t="s">
        <v>2</v>
      </c>
      <c r="H962" s="52" t="s">
        <v>2</v>
      </c>
      <c r="I962" s="52" t="s">
        <v>3</v>
      </c>
      <c r="J962" s="52">
        <v>2</v>
      </c>
      <c r="K962" s="52" t="s">
        <v>2</v>
      </c>
      <c r="L962" s="52" t="s">
        <v>2</v>
      </c>
      <c r="M962" s="52" t="s">
        <v>2</v>
      </c>
      <c r="N962" s="52" t="s">
        <v>3</v>
      </c>
      <c r="P962" s="52" t="s">
        <v>4</v>
      </c>
      <c r="Q962" s="52" t="str">
        <f t="shared" si="339"/>
        <v>Nein</v>
      </c>
      <c r="R962" s="52" t="str">
        <f t="shared" si="339"/>
        <v>Nein</v>
      </c>
      <c r="S962" s="52" t="str">
        <f t="shared" si="339"/>
        <v>Nein</v>
      </c>
      <c r="T962" s="52" t="str">
        <f t="shared" si="339"/>
        <v>Nein</v>
      </c>
      <c r="U962" s="52" t="str">
        <f t="shared" si="339"/>
        <v>Nein</v>
      </c>
      <c r="V962" s="52" t="str">
        <f t="shared" si="339"/>
        <v>Nein</v>
      </c>
      <c r="W962" s="52" t="str">
        <f t="shared" si="339"/>
        <v>Nein</v>
      </c>
      <c r="X962" s="52" t="str">
        <f t="shared" si="339"/>
        <v>Nein</v>
      </c>
      <c r="Y962" s="52" t="str">
        <f t="shared" si="339"/>
        <v>Nein</v>
      </c>
      <c r="Z962" s="52" t="str">
        <f t="shared" si="339"/>
        <v>Nein</v>
      </c>
      <c r="AA962" s="52" t="str">
        <f t="shared" si="339"/>
        <v>Nein</v>
      </c>
      <c r="AB962" s="52" t="str">
        <f t="shared" si="339"/>
        <v>Nein</v>
      </c>
      <c r="AC962" s="52" t="str">
        <f t="shared" si="339"/>
        <v>Nein</v>
      </c>
      <c r="AD962" s="52" t="str">
        <f t="shared" si="339"/>
        <v>Nein</v>
      </c>
      <c r="AE962" s="52" t="str">
        <f t="shared" si="339"/>
        <v>Nein</v>
      </c>
      <c r="AF962" s="52" t="str">
        <f t="shared" si="339"/>
        <v>Nein</v>
      </c>
      <c r="AG962" s="61" t="str">
        <f>IF(Q962="Ja",VLOOKUP($Q$2,Plausis!A:E,5,0),IF(R962="Ja",VLOOKUP($R$2,Plausis!A:E,5,0),IF(T962="Ja",VLOOKUP($T$2,Plausis!A:E,5,0),IF(U962="Ja",VLOOKUP($U$2,Plausis!A:E,5,0),IF(AA962="Ja",VLOOKUP($AA$2,Plausis!A:E,5,0),IF(AC962="Ja",VLOOKUP($AC$2,Plausis!A:E,5,0),IF(AD962="Ja",VLOOKUP($AD$2,Plausis!A:E,5,0),"")))))))</f>
        <v/>
      </c>
      <c r="AH962" s="52" t="str">
        <f>IF(Y962="Ja",VLOOKUP($Y$2,Plausis!A:E,5,0),"")</f>
        <v/>
      </c>
      <c r="AI962" s="52" t="str">
        <f t="shared" si="318"/>
        <v>Ja</v>
      </c>
      <c r="AJ962" s="52" t="str">
        <f>IF(S962="Ja",VLOOKUP($S$2,Plausis!A:E,5,0),IF(V962="Ja",VLOOKUP($V$2,Plausis!A:E,5,0),IF(X962="Ja",VLOOKUP($X$2,Plausis!A:E,5,0),"")))</f>
        <v/>
      </c>
      <c r="AL962" s="52" t="s">
        <v>2</v>
      </c>
      <c r="AM962" s="114">
        <v>45531</v>
      </c>
      <c r="AN962" s="52" t="s">
        <v>4467</v>
      </c>
      <c r="AO962" s="52" t="str">
        <f>VLOOKUP(B962,'BAT Grundtabelle'!B:T,19,0)</f>
        <v>ja</v>
      </c>
      <c r="AP962" s="105" t="str">
        <f t="shared" si="319"/>
        <v>10869</v>
      </c>
      <c r="AQ962" s="52" t="str">
        <f t="shared" si="320"/>
        <v>Hochfahrgeschäft ohne Überschlag</v>
      </c>
      <c r="AR962" s="52" t="b">
        <f t="shared" si="338"/>
        <v>0</v>
      </c>
      <c r="AS962" s="52" t="b">
        <f t="shared" si="338"/>
        <v>0</v>
      </c>
      <c r="AT962" s="52" t="b">
        <f t="shared" si="338"/>
        <v>0</v>
      </c>
      <c r="AU962" s="52">
        <f t="shared" si="321"/>
        <v>2</v>
      </c>
      <c r="AW962" s="52" t="b">
        <f t="shared" si="322"/>
        <v>0</v>
      </c>
      <c r="AX962" s="52" t="str">
        <f t="shared" si="323"/>
        <v>Unternehmen</v>
      </c>
      <c r="AY962" s="52" t="b">
        <f t="shared" si="324"/>
        <v>0</v>
      </c>
      <c r="AZ962" s="52" t="str">
        <f t="shared" si="325"/>
        <v>10869</v>
      </c>
      <c r="BA962" s="52" t="str">
        <f>VLOOKUP(A962,'BAT Grundtabelle'!A:U,21,0)</f>
        <v>ja</v>
      </c>
      <c r="BB962" s="52" t="str">
        <f t="shared" si="326"/>
        <v>nein</v>
      </c>
      <c r="BC962" s="52" t="str">
        <f t="shared" si="327"/>
        <v>10869</v>
      </c>
      <c r="BD962" s="52" t="str">
        <f t="shared" si="328"/>
        <v>Hochfahrgeschäft ohne Überschlag</v>
      </c>
      <c r="BE962" s="52" t="str">
        <f t="shared" si="329"/>
        <v>Unternehmen</v>
      </c>
      <c r="BF962" s="52">
        <f t="shared" si="330"/>
        <v>2</v>
      </c>
    </row>
    <row r="963" spans="1:58" hidden="1" x14ac:dyDescent="0.35">
      <c r="A963" s="107" t="s">
        <v>3286</v>
      </c>
      <c r="B963" s="75" t="s">
        <v>1097</v>
      </c>
      <c r="C963" s="52" t="s">
        <v>3</v>
      </c>
      <c r="D963" s="52" t="s">
        <v>3</v>
      </c>
      <c r="E963" s="52" t="s">
        <v>2</v>
      </c>
      <c r="F963" s="52" t="s">
        <v>2</v>
      </c>
      <c r="G963" s="52" t="s">
        <v>2</v>
      </c>
      <c r="H963" s="52" t="s">
        <v>2</v>
      </c>
      <c r="I963" s="52" t="s">
        <v>3</v>
      </c>
      <c r="J963" s="52">
        <v>2</v>
      </c>
      <c r="K963" s="52" t="s">
        <v>2</v>
      </c>
      <c r="L963" s="52" t="s">
        <v>2</v>
      </c>
      <c r="M963" s="52" t="s">
        <v>2</v>
      </c>
      <c r="N963" s="52" t="s">
        <v>3</v>
      </c>
      <c r="P963" s="52" t="s">
        <v>4</v>
      </c>
      <c r="Q963" s="52" t="str">
        <f t="shared" ref="Q963:AF972" si="340">IF(ISERROR(FIND(Q$2,$P963,1)),"Nein","Ja")</f>
        <v>Nein</v>
      </c>
      <c r="R963" s="52" t="str">
        <f t="shared" si="340"/>
        <v>Nein</v>
      </c>
      <c r="S963" s="52" t="str">
        <f t="shared" si="340"/>
        <v>Nein</v>
      </c>
      <c r="T963" s="52" t="str">
        <f t="shared" si="340"/>
        <v>Nein</v>
      </c>
      <c r="U963" s="52" t="str">
        <f t="shared" si="340"/>
        <v>Nein</v>
      </c>
      <c r="V963" s="52" t="str">
        <f t="shared" si="340"/>
        <v>Nein</v>
      </c>
      <c r="W963" s="52" t="str">
        <f t="shared" si="340"/>
        <v>Nein</v>
      </c>
      <c r="X963" s="52" t="str">
        <f t="shared" si="340"/>
        <v>Nein</v>
      </c>
      <c r="Y963" s="52" t="str">
        <f t="shared" si="340"/>
        <v>Nein</v>
      </c>
      <c r="Z963" s="52" t="str">
        <f t="shared" si="340"/>
        <v>Nein</v>
      </c>
      <c r="AA963" s="52" t="str">
        <f t="shared" si="340"/>
        <v>Nein</v>
      </c>
      <c r="AB963" s="52" t="str">
        <f t="shared" si="340"/>
        <v>Nein</v>
      </c>
      <c r="AC963" s="52" t="str">
        <f t="shared" si="340"/>
        <v>Nein</v>
      </c>
      <c r="AD963" s="52" t="str">
        <f t="shared" si="340"/>
        <v>Nein</v>
      </c>
      <c r="AE963" s="52" t="str">
        <f t="shared" si="340"/>
        <v>Nein</v>
      </c>
      <c r="AF963" s="52" t="str">
        <f t="shared" si="340"/>
        <v>Nein</v>
      </c>
      <c r="AG963" s="61" t="str">
        <f>IF(Q963="Ja",VLOOKUP($Q$2,Plausis!A:E,5,0),IF(R963="Ja",VLOOKUP($R$2,Plausis!A:E,5,0),IF(T963="Ja",VLOOKUP($T$2,Plausis!A:E,5,0),IF(U963="Ja",VLOOKUP($U$2,Plausis!A:E,5,0),IF(AA963="Ja",VLOOKUP($AA$2,Plausis!A:E,5,0),IF(AC963="Ja",VLOOKUP($AC$2,Plausis!A:E,5,0),IF(AD963="Ja",VLOOKUP($AD$2,Plausis!A:E,5,0),"")))))))</f>
        <v/>
      </c>
      <c r="AH963" s="52" t="str">
        <f>IF(Y963="Ja",VLOOKUP($Y$2,Plausis!A:E,5,0),"")</f>
        <v/>
      </c>
      <c r="AI963" s="52" t="str">
        <f t="shared" ref="AI963:AI1026" si="341">IF(OR(T963="Ja", U963="Ja", C963="nein"),"Nein","Ja")</f>
        <v>Ja</v>
      </c>
      <c r="AJ963" s="52" t="str">
        <f>IF(S963="Ja",VLOOKUP($S$2,Plausis!A:E,5,0),IF(V963="Ja",VLOOKUP($V$2,Plausis!A:E,5,0),IF(X963="Ja",VLOOKUP($X$2,Plausis!A:E,5,0),"")))</f>
        <v/>
      </c>
      <c r="AL963" s="52" t="s">
        <v>2</v>
      </c>
      <c r="AM963" s="114">
        <v>45531</v>
      </c>
      <c r="AN963" s="52" t="s">
        <v>4467</v>
      </c>
      <c r="AO963" s="52" t="str">
        <f>VLOOKUP(B963,'BAT Grundtabelle'!B:T,19,0)</f>
        <v>ja</v>
      </c>
      <c r="AP963" s="105" t="str">
        <f t="shared" ref="AP963:AP1026" si="342">A963</f>
        <v>10870</v>
      </c>
      <c r="AQ963" s="52" t="str">
        <f t="shared" ref="AQ963:AQ1026" si="343">B963</f>
        <v>Hochschule</v>
      </c>
      <c r="AR963" s="52" t="b">
        <f t="shared" ref="AR963:AT982" si="344">IF(ISERROR(FIND(AR$1,$P963,1)),FALSE,TRUE)</f>
        <v>0</v>
      </c>
      <c r="AS963" s="52" t="b">
        <f t="shared" si="344"/>
        <v>0</v>
      </c>
      <c r="AT963" s="52" t="b">
        <f t="shared" si="344"/>
        <v>0</v>
      </c>
      <c r="AU963" s="52">
        <f t="shared" ref="AU963:AU1026" si="345">IF(J963&lt;&gt;"nein",J963,AX963)</f>
        <v>2</v>
      </c>
      <c r="AW963" s="52" t="b">
        <f t="shared" ref="AW963:AW1026" si="346">IF(ISERROR(FIND(AW$1,$P963,1)),FALSE,TRUE)</f>
        <v>0</v>
      </c>
      <c r="AX963" s="52" t="str">
        <f t="shared" ref="AX963:AX1026" si="347">IF(I963="ja","Unternehmen",IF(OR(K963="ja",L963="ja",M963="ja"),"Eigener Tarif",IF(AK963&lt;&gt;"",AK963,IF(AO963="ja","Eigener Tarif",""))))</f>
        <v>Unternehmen</v>
      </c>
      <c r="AY963" s="52" t="b">
        <f t="shared" ref="AY963:AY1026" si="348">IF(ISERROR(FIND(AY$1,$P963,1)),FALSE,TRUE)</f>
        <v>0</v>
      </c>
      <c r="AZ963" s="52" t="str">
        <f t="shared" ref="AZ963:AZ1026" si="349">A963</f>
        <v>10870</v>
      </c>
      <c r="BA963" s="52" t="str">
        <f>VLOOKUP(A963,'BAT Grundtabelle'!A:U,21,0)</f>
        <v>ja</v>
      </c>
      <c r="BB963" s="52" t="str">
        <f t="shared" ref="BB963:BB1026" si="350">G963</f>
        <v>nein</v>
      </c>
      <c r="BC963" s="52" t="str">
        <f t="shared" ref="BC963:BC1026" si="351">A963</f>
        <v>10870</v>
      </c>
      <c r="BD963" s="52" t="str">
        <f t="shared" ref="BD963:BD1026" si="352">B963</f>
        <v>Hochschule</v>
      </c>
      <c r="BE963" s="52" t="str">
        <f t="shared" ref="BE963:BE1026" si="353">AX963</f>
        <v>Unternehmen</v>
      </c>
      <c r="BF963" s="52">
        <f t="shared" ref="BF963:BF1026" si="354">AU963</f>
        <v>2</v>
      </c>
    </row>
    <row r="964" spans="1:58" hidden="1" x14ac:dyDescent="0.35">
      <c r="A964" s="107" t="s">
        <v>3287</v>
      </c>
      <c r="B964" s="75" t="s">
        <v>1098</v>
      </c>
      <c r="C964" s="52" t="s">
        <v>2</v>
      </c>
      <c r="D964" s="52" t="s">
        <v>2</v>
      </c>
      <c r="E964" s="52" t="s">
        <v>2</v>
      </c>
      <c r="F964" s="52" t="s">
        <v>2</v>
      </c>
      <c r="G964" s="52" t="s">
        <v>2</v>
      </c>
      <c r="H964" s="52" t="s">
        <v>2</v>
      </c>
      <c r="I964" s="52" t="s">
        <v>2</v>
      </c>
      <c r="J964" s="52" t="s">
        <v>2</v>
      </c>
      <c r="K964" s="52" t="s">
        <v>2</v>
      </c>
      <c r="L964" s="52" t="s">
        <v>2</v>
      </c>
      <c r="M964" s="52" t="s">
        <v>2</v>
      </c>
      <c r="N964" s="52" t="s">
        <v>2</v>
      </c>
      <c r="O964" s="52" t="s">
        <v>2410</v>
      </c>
      <c r="P964" s="52" t="s">
        <v>4</v>
      </c>
      <c r="Q964" s="52" t="str">
        <f t="shared" si="340"/>
        <v>Nein</v>
      </c>
      <c r="R964" s="52" t="str">
        <f t="shared" si="340"/>
        <v>Nein</v>
      </c>
      <c r="S964" s="52" t="str">
        <f t="shared" si="340"/>
        <v>Nein</v>
      </c>
      <c r="T964" s="52" t="str">
        <f t="shared" si="340"/>
        <v>Nein</v>
      </c>
      <c r="U964" s="52" t="str">
        <f t="shared" si="340"/>
        <v>Nein</v>
      </c>
      <c r="V964" s="52" t="str">
        <f t="shared" si="340"/>
        <v>Nein</v>
      </c>
      <c r="W964" s="52" t="str">
        <f t="shared" si="340"/>
        <v>Nein</v>
      </c>
      <c r="X964" s="52" t="str">
        <f t="shared" si="340"/>
        <v>Nein</v>
      </c>
      <c r="Y964" s="52" t="str">
        <f t="shared" si="340"/>
        <v>Nein</v>
      </c>
      <c r="Z964" s="52" t="str">
        <f t="shared" si="340"/>
        <v>Nein</v>
      </c>
      <c r="AA964" s="52" t="str">
        <f t="shared" si="340"/>
        <v>Nein</v>
      </c>
      <c r="AB964" s="52" t="str">
        <f t="shared" si="340"/>
        <v>Nein</v>
      </c>
      <c r="AC964" s="52" t="str">
        <f t="shared" si="340"/>
        <v>Nein</v>
      </c>
      <c r="AD964" s="52" t="str">
        <f t="shared" si="340"/>
        <v>Nein</v>
      </c>
      <c r="AE964" s="52" t="str">
        <f t="shared" si="340"/>
        <v>Nein</v>
      </c>
      <c r="AF964" s="52" t="str">
        <f t="shared" si="340"/>
        <v>Nein</v>
      </c>
      <c r="AG964" s="61" t="str">
        <f>IF(Q964="Ja",VLOOKUP($Q$2,Plausis!A:E,5,0),IF(R964="Ja",VLOOKUP($R$2,Plausis!A:E,5,0),IF(T964="Ja",VLOOKUP($T$2,Plausis!A:E,5,0),IF(U964="Ja",VLOOKUP($U$2,Plausis!A:E,5,0),IF(AA964="Ja",VLOOKUP($AA$2,Plausis!A:E,5,0),IF(AC964="Ja",VLOOKUP($AC$2,Plausis!A:E,5,0),IF(AD964="Ja",VLOOKUP($AD$2,Plausis!A:E,5,0),"")))))))</f>
        <v/>
      </c>
      <c r="AH964" s="52" t="str">
        <f>IF(Y964="Ja",VLOOKUP($Y$2,Plausis!A:E,5,0),"")</f>
        <v/>
      </c>
      <c r="AI964" s="52" t="str">
        <f t="shared" si="341"/>
        <v>Nein</v>
      </c>
      <c r="AJ964" s="52" t="str">
        <f>IF(S964="Ja",VLOOKUP($S$2,Plausis!A:E,5,0),IF(V964="Ja",VLOOKUP($V$2,Plausis!A:E,5,0),IF(X964="Ja",VLOOKUP($X$2,Plausis!A:E,5,0),"")))</f>
        <v/>
      </c>
      <c r="AL964" s="52" t="s">
        <v>3</v>
      </c>
      <c r="AM964" s="114">
        <v>45531</v>
      </c>
      <c r="AN964" s="52" t="s">
        <v>4467</v>
      </c>
      <c r="AO964" s="52" t="str">
        <f>VLOOKUP(B964,'BAT Grundtabelle'!B:T,19,0)</f>
        <v>nein</v>
      </c>
      <c r="AP964" s="105" t="str">
        <f t="shared" si="342"/>
        <v>10871</v>
      </c>
      <c r="AQ964" s="52" t="str">
        <f t="shared" si="343"/>
        <v>Hochschullehrer</v>
      </c>
      <c r="AR964" s="52" t="b">
        <f t="shared" si="344"/>
        <v>0</v>
      </c>
      <c r="AS964" s="52" t="b">
        <f t="shared" si="344"/>
        <v>0</v>
      </c>
      <c r="AT964" s="52" t="b">
        <f t="shared" si="344"/>
        <v>0</v>
      </c>
      <c r="AU964" s="52" t="str">
        <f t="shared" si="345"/>
        <v/>
      </c>
      <c r="AW964" s="52" t="b">
        <f t="shared" si="346"/>
        <v>0</v>
      </c>
      <c r="AX964" s="52" t="str">
        <f t="shared" si="347"/>
        <v/>
      </c>
      <c r="AY964" s="52" t="b">
        <f t="shared" si="348"/>
        <v>0</v>
      </c>
      <c r="AZ964" s="52" t="str">
        <f t="shared" si="349"/>
        <v>10871</v>
      </c>
      <c r="BA964" s="52" t="str">
        <f>VLOOKUP(A964,'BAT Grundtabelle'!A:U,21,0)</f>
        <v>nein</v>
      </c>
      <c r="BB964" s="52" t="str">
        <f t="shared" si="350"/>
        <v>nein</v>
      </c>
      <c r="BC964" s="52" t="str">
        <f t="shared" si="351"/>
        <v>10871</v>
      </c>
      <c r="BD964" s="52" t="str">
        <f t="shared" si="352"/>
        <v>Hochschullehrer</v>
      </c>
      <c r="BE964" s="52" t="str">
        <f t="shared" si="353"/>
        <v/>
      </c>
      <c r="BF964" s="52" t="str">
        <f t="shared" si="354"/>
        <v/>
      </c>
    </row>
    <row r="965" spans="1:58" hidden="1" x14ac:dyDescent="0.35">
      <c r="A965" s="107" t="s">
        <v>3288</v>
      </c>
      <c r="B965" s="75" t="s">
        <v>703</v>
      </c>
      <c r="C965" s="52" t="s">
        <v>3</v>
      </c>
      <c r="D965" s="52" t="s">
        <v>3</v>
      </c>
      <c r="E965" s="52" t="s">
        <v>2</v>
      </c>
      <c r="F965" s="52" t="s">
        <v>2</v>
      </c>
      <c r="G965" s="52" t="s">
        <v>2</v>
      </c>
      <c r="H965" s="52" t="s">
        <v>2</v>
      </c>
      <c r="I965" s="52" t="s">
        <v>3</v>
      </c>
      <c r="J965" s="52">
        <v>4</v>
      </c>
      <c r="K965" s="52" t="s">
        <v>2</v>
      </c>
      <c r="L965" s="52" t="s">
        <v>2</v>
      </c>
      <c r="M965" s="52" t="s">
        <v>2</v>
      </c>
      <c r="N965" s="52" t="s">
        <v>2</v>
      </c>
      <c r="O965" s="52" t="s">
        <v>2412</v>
      </c>
      <c r="P965" s="52">
        <v>1195</v>
      </c>
      <c r="Q965" s="52" t="str">
        <f t="shared" si="340"/>
        <v>Nein</v>
      </c>
      <c r="R965" s="52" t="str">
        <f t="shared" si="340"/>
        <v>Nein</v>
      </c>
      <c r="S965" s="52" t="str">
        <f t="shared" si="340"/>
        <v>Nein</v>
      </c>
      <c r="T965" s="52" t="str">
        <f t="shared" si="340"/>
        <v>Nein</v>
      </c>
      <c r="U965" s="52" t="str">
        <f t="shared" si="340"/>
        <v>Nein</v>
      </c>
      <c r="V965" s="52" t="str">
        <f t="shared" si="340"/>
        <v>Nein</v>
      </c>
      <c r="W965" s="52" t="str">
        <f t="shared" si="340"/>
        <v>Nein</v>
      </c>
      <c r="X965" s="52" t="str">
        <f t="shared" si="340"/>
        <v>Nein</v>
      </c>
      <c r="Y965" s="52" t="str">
        <f t="shared" si="340"/>
        <v>Nein</v>
      </c>
      <c r="Z965" s="52" t="str">
        <f t="shared" si="340"/>
        <v>Nein</v>
      </c>
      <c r="AA965" s="52" t="str">
        <f t="shared" si="340"/>
        <v>Nein</v>
      </c>
      <c r="AB965" s="52" t="str">
        <f t="shared" si="340"/>
        <v>Ja</v>
      </c>
      <c r="AC965" s="52" t="str">
        <f t="shared" si="340"/>
        <v>Nein</v>
      </c>
      <c r="AD965" s="52" t="str">
        <f t="shared" si="340"/>
        <v>Nein</v>
      </c>
      <c r="AE965" s="52" t="str">
        <f t="shared" si="340"/>
        <v>Nein</v>
      </c>
      <c r="AF965" s="52" t="str">
        <f t="shared" si="340"/>
        <v>Nein</v>
      </c>
      <c r="AG965" s="61" t="str">
        <f>IF(Q965="Ja",VLOOKUP($Q$2,Plausis!A:E,5,0),IF(R965="Ja",VLOOKUP($R$2,Plausis!A:E,5,0),IF(T965="Ja",VLOOKUP($T$2,Plausis!A:E,5,0),IF(U965="Ja",VLOOKUP($U$2,Plausis!A:E,5,0),IF(AA965="Ja",VLOOKUP($AA$2,Plausis!A:E,5,0),IF(AC965="Ja",VLOOKUP($AC$2,Plausis!A:E,5,0),IF(AD965="Ja",VLOOKUP($AD$2,Plausis!A:E,5,0),"")))))))</f>
        <v/>
      </c>
      <c r="AH965" s="52" t="str">
        <f>IF(Y965="Ja",VLOOKUP($Y$2,Plausis!A:E,5,0),"")</f>
        <v/>
      </c>
      <c r="AI965" s="52" t="str">
        <f t="shared" si="341"/>
        <v>Ja</v>
      </c>
      <c r="AJ965" s="52" t="str">
        <f>IF(S965="Ja",VLOOKUP($S$2,Plausis!A:E,5,0),IF(V965="Ja",VLOOKUP($V$2,Plausis!A:E,5,0),IF(X965="Ja",VLOOKUP($X$2,Plausis!A:E,5,0),"")))</f>
        <v/>
      </c>
      <c r="AL965" s="52" t="s">
        <v>2</v>
      </c>
      <c r="AM965" s="114">
        <v>45531</v>
      </c>
      <c r="AN965" s="52" t="s">
        <v>4467</v>
      </c>
      <c r="AO965" s="52" t="str">
        <f>VLOOKUP(B965,'BAT Grundtabelle'!B:T,19,0)</f>
        <v>ja</v>
      </c>
      <c r="AP965" s="105" t="str">
        <f t="shared" si="342"/>
        <v>10872</v>
      </c>
      <c r="AQ965" s="52" t="str">
        <f t="shared" si="343"/>
        <v>Hochseeverkehr gewerblich</v>
      </c>
      <c r="AR965" s="52" t="b">
        <f t="shared" si="344"/>
        <v>0</v>
      </c>
      <c r="AS965" s="52" t="b">
        <f t="shared" si="344"/>
        <v>0</v>
      </c>
      <c r="AT965" s="52" t="b">
        <f t="shared" si="344"/>
        <v>0</v>
      </c>
      <c r="AU965" s="52">
        <f t="shared" si="345"/>
        <v>4</v>
      </c>
      <c r="AW965" s="52" t="b">
        <f t="shared" si="346"/>
        <v>0</v>
      </c>
      <c r="AX965" s="52" t="str">
        <f t="shared" si="347"/>
        <v>Unternehmen</v>
      </c>
      <c r="AY965" s="52" t="b">
        <f t="shared" si="348"/>
        <v>0</v>
      </c>
      <c r="AZ965" s="52" t="str">
        <f t="shared" si="349"/>
        <v>10872</v>
      </c>
      <c r="BA965" s="52" t="str">
        <f>VLOOKUP(A965,'BAT Grundtabelle'!A:U,21,0)</f>
        <v>ja</v>
      </c>
      <c r="BB965" s="52" t="str">
        <f t="shared" si="350"/>
        <v>nein</v>
      </c>
      <c r="BC965" s="52" t="str">
        <f t="shared" si="351"/>
        <v>10872</v>
      </c>
      <c r="BD965" s="52" t="str">
        <f t="shared" si="352"/>
        <v>Hochseeverkehr gewerblich</v>
      </c>
      <c r="BE965" s="52" t="str">
        <f t="shared" si="353"/>
        <v>Unternehmen</v>
      </c>
      <c r="BF965" s="52">
        <f t="shared" si="354"/>
        <v>4</v>
      </c>
    </row>
    <row r="966" spans="1:58" hidden="1" x14ac:dyDescent="0.35">
      <c r="A966" s="107" t="s">
        <v>3289</v>
      </c>
      <c r="B966" s="75" t="s">
        <v>1812</v>
      </c>
      <c r="C966" s="52" t="s">
        <v>2</v>
      </c>
      <c r="D966" s="52" t="s">
        <v>2</v>
      </c>
      <c r="E966" s="52" t="s">
        <v>2</v>
      </c>
      <c r="F966" s="52" t="s">
        <v>2</v>
      </c>
      <c r="G966" s="52" t="s">
        <v>2</v>
      </c>
      <c r="H966" s="52" t="s">
        <v>3</v>
      </c>
      <c r="I966" s="52" t="s">
        <v>2</v>
      </c>
      <c r="J966" s="52" t="s">
        <v>2</v>
      </c>
      <c r="K966" s="52" t="s">
        <v>2</v>
      </c>
      <c r="L966" s="52" t="s">
        <v>2</v>
      </c>
      <c r="M966" s="52" t="s">
        <v>2</v>
      </c>
      <c r="N966" s="52" t="s">
        <v>2</v>
      </c>
      <c r="O966" s="52" t="s">
        <v>2411</v>
      </c>
      <c r="P966" s="52" t="s">
        <v>59</v>
      </c>
      <c r="Q966" s="52" t="str">
        <f t="shared" si="340"/>
        <v>Nein</v>
      </c>
      <c r="R966" s="52" t="str">
        <f t="shared" si="340"/>
        <v>Nein</v>
      </c>
      <c r="S966" s="52" t="str">
        <f t="shared" si="340"/>
        <v>Nein</v>
      </c>
      <c r="T966" s="52" t="str">
        <f t="shared" si="340"/>
        <v>Nein</v>
      </c>
      <c r="U966" s="52" t="str">
        <f t="shared" si="340"/>
        <v>Nein</v>
      </c>
      <c r="V966" s="52" t="str">
        <f t="shared" si="340"/>
        <v>Nein</v>
      </c>
      <c r="W966" s="52" t="str">
        <f t="shared" si="340"/>
        <v>Nein</v>
      </c>
      <c r="X966" s="52" t="str">
        <f t="shared" si="340"/>
        <v>Nein</v>
      </c>
      <c r="Y966" s="52" t="str">
        <f t="shared" si="340"/>
        <v>Nein</v>
      </c>
      <c r="Z966" s="52" t="str">
        <f t="shared" si="340"/>
        <v>Nein</v>
      </c>
      <c r="AA966" s="52" t="str">
        <f t="shared" si="340"/>
        <v>Nein</v>
      </c>
      <c r="AB966" s="52" t="str">
        <f t="shared" si="340"/>
        <v>Nein</v>
      </c>
      <c r="AC966" s="52" t="str">
        <f t="shared" si="340"/>
        <v>Nein</v>
      </c>
      <c r="AD966" s="52" t="str">
        <f t="shared" si="340"/>
        <v>Nein</v>
      </c>
      <c r="AE966" s="52" t="str">
        <f t="shared" si="340"/>
        <v>Nein</v>
      </c>
      <c r="AF966" s="52" t="str">
        <f t="shared" si="340"/>
        <v>Nein</v>
      </c>
      <c r="AG966" s="61" t="str">
        <f>IF(Q966="Ja",VLOOKUP($Q$2,Plausis!A:E,5,0),IF(R966="Ja",VLOOKUP($R$2,Plausis!A:E,5,0),IF(T966="Ja",VLOOKUP($T$2,Plausis!A:E,5,0),IF(U966="Ja",VLOOKUP($U$2,Plausis!A:E,5,0),IF(AA966="Ja",VLOOKUP($AA$2,Plausis!A:E,5,0),IF(AC966="Ja",VLOOKUP($AC$2,Plausis!A:E,5,0),IF(AD966="Ja",VLOOKUP($AD$2,Plausis!A:E,5,0),"")))))))</f>
        <v/>
      </c>
      <c r="AH966" s="52" t="str">
        <f>IF(Y966="Ja",VLOOKUP($Y$2,Plausis!A:E,5,0),"")</f>
        <v/>
      </c>
      <c r="AI966" s="52" t="str">
        <f t="shared" si="341"/>
        <v>Nein</v>
      </c>
      <c r="AJ966" s="52" t="str">
        <f>IF(S966="Ja",VLOOKUP($S$2,Plausis!A:E,5,0),IF(V966="Ja",VLOOKUP($V$2,Plausis!A:E,5,0),IF(X966="Ja",VLOOKUP($X$2,Plausis!A:E,5,0),"")))</f>
        <v/>
      </c>
      <c r="AL966" s="52" t="s">
        <v>2</v>
      </c>
      <c r="AM966" s="114">
        <v>45531</v>
      </c>
      <c r="AN966" s="52" t="s">
        <v>4467</v>
      </c>
      <c r="AO966" s="52" t="str">
        <f>VLOOKUP(B966,'BAT Grundtabelle'!B:T,19,0)</f>
        <v>ja</v>
      </c>
      <c r="AP966" s="105" t="str">
        <f t="shared" si="342"/>
        <v>10873</v>
      </c>
      <c r="AQ966" s="52" t="str">
        <f t="shared" si="343"/>
        <v>Hockeyverein</v>
      </c>
      <c r="AR966" s="52" t="b">
        <f t="shared" si="344"/>
        <v>0</v>
      </c>
      <c r="AS966" s="52" t="b">
        <f t="shared" si="344"/>
        <v>0</v>
      </c>
      <c r="AT966" s="52" t="b">
        <f t="shared" si="344"/>
        <v>0</v>
      </c>
      <c r="AU966" s="52" t="str">
        <f t="shared" si="345"/>
        <v>Eigener Tarif</v>
      </c>
      <c r="AW966" s="52" t="b">
        <f t="shared" si="346"/>
        <v>0</v>
      </c>
      <c r="AX966" s="52" t="str">
        <f t="shared" si="347"/>
        <v>Eigener Tarif</v>
      </c>
      <c r="AY966" s="52" t="b">
        <f t="shared" si="348"/>
        <v>0</v>
      </c>
      <c r="AZ966" s="52" t="str">
        <f t="shared" si="349"/>
        <v>10873</v>
      </c>
      <c r="BA966" s="52" t="str">
        <f>VLOOKUP(A966,'BAT Grundtabelle'!A:U,21,0)</f>
        <v>nein</v>
      </c>
      <c r="BB966" s="52" t="str">
        <f t="shared" si="350"/>
        <v>nein</v>
      </c>
      <c r="BC966" s="52" t="str">
        <f t="shared" si="351"/>
        <v>10873</v>
      </c>
      <c r="BD966" s="52" t="str">
        <f t="shared" si="352"/>
        <v>Hockeyverein</v>
      </c>
      <c r="BE966" s="52" t="str">
        <f t="shared" si="353"/>
        <v>Eigener Tarif</v>
      </c>
      <c r="BF966" s="52" t="str">
        <f t="shared" si="354"/>
        <v>Eigener Tarif</v>
      </c>
    </row>
    <row r="967" spans="1:58" hidden="1" x14ac:dyDescent="0.35">
      <c r="A967" s="107" t="s">
        <v>2083</v>
      </c>
      <c r="B967" s="75" t="s">
        <v>2082</v>
      </c>
      <c r="C967" s="52" t="s">
        <v>3</v>
      </c>
      <c r="D967" s="52" t="s">
        <v>3</v>
      </c>
      <c r="E967" s="52" t="s">
        <v>2</v>
      </c>
      <c r="F967" s="52" t="s">
        <v>2</v>
      </c>
      <c r="G967" s="52" t="s">
        <v>2</v>
      </c>
      <c r="H967" s="52" t="s">
        <v>2</v>
      </c>
      <c r="I967" s="52" t="s">
        <v>3</v>
      </c>
      <c r="J967" s="52">
        <v>1</v>
      </c>
      <c r="K967" s="52" t="s">
        <v>2</v>
      </c>
      <c r="L967" s="52" t="s">
        <v>2</v>
      </c>
      <c r="M967" s="52" t="s">
        <v>2</v>
      </c>
      <c r="N967" s="52" t="s">
        <v>3</v>
      </c>
      <c r="P967" s="52" t="s">
        <v>4</v>
      </c>
      <c r="Q967" s="52" t="str">
        <f t="shared" si="340"/>
        <v>Nein</v>
      </c>
      <c r="R967" s="52" t="str">
        <f t="shared" si="340"/>
        <v>Nein</v>
      </c>
      <c r="S967" s="52" t="str">
        <f t="shared" si="340"/>
        <v>Nein</v>
      </c>
      <c r="T967" s="52" t="str">
        <f t="shared" si="340"/>
        <v>Nein</v>
      </c>
      <c r="U967" s="52" t="str">
        <f t="shared" si="340"/>
        <v>Nein</v>
      </c>
      <c r="V967" s="52" t="str">
        <f t="shared" si="340"/>
        <v>Nein</v>
      </c>
      <c r="W967" s="52" t="str">
        <f t="shared" si="340"/>
        <v>Nein</v>
      </c>
      <c r="X967" s="52" t="str">
        <f t="shared" si="340"/>
        <v>Nein</v>
      </c>
      <c r="Y967" s="52" t="str">
        <f t="shared" si="340"/>
        <v>Nein</v>
      </c>
      <c r="Z967" s="52" t="str">
        <f t="shared" si="340"/>
        <v>Nein</v>
      </c>
      <c r="AA967" s="52" t="str">
        <f t="shared" si="340"/>
        <v>Nein</v>
      </c>
      <c r="AB967" s="52" t="str">
        <f t="shared" si="340"/>
        <v>Nein</v>
      </c>
      <c r="AC967" s="52" t="str">
        <f t="shared" si="340"/>
        <v>Nein</v>
      </c>
      <c r="AD967" s="52" t="str">
        <f t="shared" si="340"/>
        <v>Nein</v>
      </c>
      <c r="AE967" s="52" t="str">
        <f t="shared" si="340"/>
        <v>Nein</v>
      </c>
      <c r="AF967" s="52" t="str">
        <f t="shared" si="340"/>
        <v>Nein</v>
      </c>
      <c r="AG967" s="61" t="str">
        <f>IF(Q967="Ja",VLOOKUP($Q$2,Plausis!A:E,5,0),IF(R967="Ja",VLOOKUP($R$2,Plausis!A:E,5,0),IF(T967="Ja",VLOOKUP($T$2,Plausis!A:E,5,0),IF(U967="Ja",VLOOKUP($U$2,Plausis!A:E,5,0),IF(AA967="Ja",VLOOKUP($AA$2,Plausis!A:E,5,0),IF(AC967="Ja",VLOOKUP($AC$2,Plausis!A:E,5,0),IF(AD967="Ja",VLOOKUP($AD$2,Plausis!A:E,5,0),"")))))))</f>
        <v/>
      </c>
      <c r="AH967" s="52" t="str">
        <f>IF(Y967="Ja",VLOOKUP($Y$2,Plausis!A:E,5,0),"")</f>
        <v/>
      </c>
      <c r="AI967" s="52" t="str">
        <f t="shared" si="341"/>
        <v>Ja</v>
      </c>
      <c r="AJ967" s="52" t="str">
        <f>IF(S967="Ja",VLOOKUP($S$2,Plausis!A:E,5,0),IF(V967="Ja",VLOOKUP($V$2,Plausis!A:E,5,0),IF(X967="Ja",VLOOKUP($X$2,Plausis!A:E,5,0),"")))</f>
        <v/>
      </c>
      <c r="AL967" s="52" t="s">
        <v>2</v>
      </c>
      <c r="AM967" s="114">
        <v>45531</v>
      </c>
      <c r="AN967" s="52" t="s">
        <v>4467</v>
      </c>
      <c r="AO967" s="52" t="str">
        <f>VLOOKUP(B967,'BAT Grundtabelle'!B:T,19,0)</f>
        <v>ja</v>
      </c>
      <c r="AP967" s="105" t="str">
        <f t="shared" si="342"/>
        <v>1239</v>
      </c>
      <c r="AQ967" s="52" t="str">
        <f t="shared" si="343"/>
        <v>Holz- und Bautenschutzbetrieb</v>
      </c>
      <c r="AR967" s="52" t="b">
        <f t="shared" si="344"/>
        <v>0</v>
      </c>
      <c r="AS967" s="52" t="b">
        <f t="shared" si="344"/>
        <v>0</v>
      </c>
      <c r="AT967" s="52" t="b">
        <f t="shared" si="344"/>
        <v>0</v>
      </c>
      <c r="AU967" s="52">
        <f t="shared" si="345"/>
        <v>1</v>
      </c>
      <c r="AW967" s="52" t="b">
        <f t="shared" si="346"/>
        <v>0</v>
      </c>
      <c r="AX967" s="52" t="str">
        <f t="shared" si="347"/>
        <v>Unternehmen</v>
      </c>
      <c r="AY967" s="52" t="b">
        <f t="shared" si="348"/>
        <v>0</v>
      </c>
      <c r="AZ967" s="52" t="str">
        <f t="shared" si="349"/>
        <v>1239</v>
      </c>
      <c r="BA967" s="52" t="str">
        <f>VLOOKUP(A967,'BAT Grundtabelle'!A:U,21,0)</f>
        <v>ja</v>
      </c>
      <c r="BB967" s="52" t="str">
        <f t="shared" si="350"/>
        <v>nein</v>
      </c>
      <c r="BC967" s="52" t="str">
        <f t="shared" si="351"/>
        <v>1239</v>
      </c>
      <c r="BD967" s="52" t="str">
        <f t="shared" si="352"/>
        <v>Holz- und Bautenschutzbetrieb</v>
      </c>
      <c r="BE967" s="52" t="str">
        <f t="shared" si="353"/>
        <v>Unternehmen</v>
      </c>
      <c r="BF967" s="52">
        <f t="shared" si="354"/>
        <v>1</v>
      </c>
    </row>
    <row r="968" spans="1:58" hidden="1" x14ac:dyDescent="0.35">
      <c r="A968" s="107" t="s">
        <v>3290</v>
      </c>
      <c r="B968" s="75" t="s">
        <v>1978</v>
      </c>
      <c r="C968" s="52" t="s">
        <v>3</v>
      </c>
      <c r="D968" s="52" t="s">
        <v>3</v>
      </c>
      <c r="E968" s="52" t="s">
        <v>2</v>
      </c>
      <c r="F968" s="52" t="s">
        <v>2</v>
      </c>
      <c r="G968" s="52" t="s">
        <v>2</v>
      </c>
      <c r="H968" s="52" t="s">
        <v>2</v>
      </c>
      <c r="I968" s="52" t="s">
        <v>3</v>
      </c>
      <c r="J968" s="52">
        <v>1</v>
      </c>
      <c r="K968" s="52" t="s">
        <v>2</v>
      </c>
      <c r="L968" s="52" t="s">
        <v>2</v>
      </c>
      <c r="M968" s="52" t="s">
        <v>2</v>
      </c>
      <c r="N968" s="52" t="s">
        <v>3</v>
      </c>
      <c r="P968" s="52" t="s">
        <v>57</v>
      </c>
      <c r="Q968" s="52" t="str">
        <f t="shared" si="340"/>
        <v>Nein</v>
      </c>
      <c r="R968" s="52" t="str">
        <f t="shared" si="340"/>
        <v>Nein</v>
      </c>
      <c r="S968" s="52" t="str">
        <f t="shared" si="340"/>
        <v>Nein</v>
      </c>
      <c r="T968" s="52" t="str">
        <f t="shared" si="340"/>
        <v>Ja</v>
      </c>
      <c r="U968" s="52" t="str">
        <f t="shared" si="340"/>
        <v>Nein</v>
      </c>
      <c r="V968" s="52" t="str">
        <f t="shared" si="340"/>
        <v>Nein</v>
      </c>
      <c r="W968" s="52" t="str">
        <f t="shared" si="340"/>
        <v>Nein</v>
      </c>
      <c r="X968" s="52" t="str">
        <f t="shared" si="340"/>
        <v>Ja</v>
      </c>
      <c r="Y968" s="52" t="str">
        <f t="shared" si="340"/>
        <v>Nein</v>
      </c>
      <c r="Z968" s="52" t="str">
        <f t="shared" si="340"/>
        <v>Nein</v>
      </c>
      <c r="AA968" s="52" t="str">
        <f t="shared" si="340"/>
        <v>Nein</v>
      </c>
      <c r="AB968" s="52" t="str">
        <f t="shared" si="340"/>
        <v>Nein</v>
      </c>
      <c r="AC968" s="52" t="str">
        <f t="shared" si="340"/>
        <v>Nein</v>
      </c>
      <c r="AD968" s="52" t="str">
        <f t="shared" si="340"/>
        <v>Nein</v>
      </c>
      <c r="AE968" s="52" t="str">
        <f t="shared" si="340"/>
        <v>Nein</v>
      </c>
      <c r="AF968" s="52" t="str">
        <f t="shared" si="340"/>
        <v>Nein</v>
      </c>
      <c r="AG968" s="61" t="str">
        <f>IF(Q968="Ja",VLOOKUP($Q$2,Plausis!A:E,5,0),IF(R968="Ja",VLOOKUP($R$2,Plausis!A:E,5,0),IF(T968="Ja",VLOOKUP($T$2,Plausis!A:E,5,0),IF(U968="Ja",VLOOKUP($U$2,Plausis!A:E,5,0),IF(AA968="Ja",VLOOKUP($AA$2,Plausis!A:E,5,0),IF(AC968="Ja",VLOOKUP($AC$2,Plausis!A:E,5,0),IF(AD968="Ja",VLOOKUP($AD$2,Plausis!A:E,5,0),"")))))))</f>
        <v>Dieser Betrieb ist nur im Komfort-RS ohne ergänzenden Spezial-Straf-RS versicherbar.</v>
      </c>
      <c r="AH968" s="52" t="str">
        <f>IF(Y968="Ja",VLOOKUP($Y$2,Plausis!A:E,5,0),"")</f>
        <v/>
      </c>
      <c r="AI968" s="52" t="str">
        <f t="shared" si="341"/>
        <v>Nein</v>
      </c>
      <c r="AJ968" s="52" t="str">
        <f>IF(S968="Ja",VLOOKUP($S$2,Plausis!A:E,5,0),IF(V968="Ja",VLOOKUP($V$2,Plausis!A:E,5,0),IF(X968="Ja",VLOOKUP($X$2,Plausis!A:E,5,0),"")))</f>
        <v>Dieser Betrieb kann nur ohne ergänzenden Spezial-Straf-RS versichert werden.</v>
      </c>
      <c r="AL968" s="52" t="s">
        <v>2</v>
      </c>
      <c r="AM968" s="114">
        <v>45531</v>
      </c>
      <c r="AN968" s="52" t="s">
        <v>4467</v>
      </c>
      <c r="AO968" s="52" t="str">
        <f>VLOOKUP(B968,'BAT Grundtabelle'!B:T,19,0)</f>
        <v>ja</v>
      </c>
      <c r="AP968" s="105" t="str">
        <f t="shared" si="342"/>
        <v>10874</v>
      </c>
      <c r="AQ968" s="52" t="str">
        <f t="shared" si="343"/>
        <v>Holz- und kunststoffverarbeitendes Handwerk</v>
      </c>
      <c r="AR968" s="52" t="b">
        <f t="shared" si="344"/>
        <v>0</v>
      </c>
      <c r="AS968" s="52" t="b">
        <f t="shared" si="344"/>
        <v>0</v>
      </c>
      <c r="AT968" s="52" t="b">
        <f t="shared" si="344"/>
        <v>0</v>
      </c>
      <c r="AU968" s="52">
        <f t="shared" si="345"/>
        <v>1</v>
      </c>
      <c r="AW968" s="52" t="b">
        <f t="shared" si="346"/>
        <v>0</v>
      </c>
      <c r="AX968" s="52" t="str">
        <f t="shared" si="347"/>
        <v>Unternehmen</v>
      </c>
      <c r="AY968" s="52" t="b">
        <f t="shared" si="348"/>
        <v>0</v>
      </c>
      <c r="AZ968" s="52" t="str">
        <f t="shared" si="349"/>
        <v>10874</v>
      </c>
      <c r="BA968" s="52" t="str">
        <f>VLOOKUP(A968,'BAT Grundtabelle'!A:U,21,0)</f>
        <v>ja</v>
      </c>
      <c r="BB968" s="52" t="str">
        <f t="shared" si="350"/>
        <v>nein</v>
      </c>
      <c r="BC968" s="52" t="str">
        <f t="shared" si="351"/>
        <v>10874</v>
      </c>
      <c r="BD968" s="52" t="str">
        <f t="shared" si="352"/>
        <v>Holz- und kunststoffverarbeitendes Handwerk</v>
      </c>
      <c r="BE968" s="52" t="str">
        <f t="shared" si="353"/>
        <v>Unternehmen</v>
      </c>
      <c r="BF968" s="52">
        <f t="shared" si="354"/>
        <v>1</v>
      </c>
    </row>
    <row r="969" spans="1:58" hidden="1" x14ac:dyDescent="0.35">
      <c r="A969" s="107" t="s">
        <v>3291</v>
      </c>
      <c r="B969" s="75" t="s">
        <v>1523</v>
      </c>
      <c r="C969" s="52" t="s">
        <v>3</v>
      </c>
      <c r="D969" s="52" t="s">
        <v>3</v>
      </c>
      <c r="E969" s="52" t="s">
        <v>2</v>
      </c>
      <c r="F969" s="52" t="s">
        <v>2</v>
      </c>
      <c r="G969" s="52" t="s">
        <v>2</v>
      </c>
      <c r="H969" s="52" t="s">
        <v>2</v>
      </c>
      <c r="I969" s="52" t="s">
        <v>3</v>
      </c>
      <c r="J969" s="52">
        <v>1</v>
      </c>
      <c r="K969" s="52" t="s">
        <v>2</v>
      </c>
      <c r="L969" s="52" t="s">
        <v>2</v>
      </c>
      <c r="M969" s="52" t="s">
        <v>2</v>
      </c>
      <c r="N969" s="52" t="s">
        <v>3</v>
      </c>
      <c r="P969" s="52" t="s">
        <v>4</v>
      </c>
      <c r="Q969" s="52" t="str">
        <f t="shared" si="340"/>
        <v>Nein</v>
      </c>
      <c r="R969" s="52" t="str">
        <f t="shared" si="340"/>
        <v>Nein</v>
      </c>
      <c r="S969" s="52" t="str">
        <f t="shared" si="340"/>
        <v>Nein</v>
      </c>
      <c r="T969" s="52" t="str">
        <f t="shared" si="340"/>
        <v>Nein</v>
      </c>
      <c r="U969" s="52" t="str">
        <f t="shared" si="340"/>
        <v>Nein</v>
      </c>
      <c r="V969" s="52" t="str">
        <f t="shared" si="340"/>
        <v>Nein</v>
      </c>
      <c r="W969" s="52" t="str">
        <f t="shared" si="340"/>
        <v>Nein</v>
      </c>
      <c r="X969" s="52" t="str">
        <f t="shared" si="340"/>
        <v>Nein</v>
      </c>
      <c r="Y969" s="52" t="str">
        <f t="shared" si="340"/>
        <v>Nein</v>
      </c>
      <c r="Z969" s="52" t="str">
        <f t="shared" si="340"/>
        <v>Nein</v>
      </c>
      <c r="AA969" s="52" t="str">
        <f t="shared" si="340"/>
        <v>Nein</v>
      </c>
      <c r="AB969" s="52" t="str">
        <f t="shared" si="340"/>
        <v>Nein</v>
      </c>
      <c r="AC969" s="52" t="str">
        <f t="shared" si="340"/>
        <v>Nein</v>
      </c>
      <c r="AD969" s="52" t="str">
        <f t="shared" si="340"/>
        <v>Nein</v>
      </c>
      <c r="AE969" s="52" t="str">
        <f t="shared" si="340"/>
        <v>Nein</v>
      </c>
      <c r="AF969" s="52" t="str">
        <f t="shared" si="340"/>
        <v>Nein</v>
      </c>
      <c r="AG969" s="61" t="str">
        <f>IF(Q969="Ja",VLOOKUP($Q$2,Plausis!A:E,5,0),IF(R969="Ja",VLOOKUP($R$2,Plausis!A:E,5,0),IF(T969="Ja",VLOOKUP($T$2,Plausis!A:E,5,0),IF(U969="Ja",VLOOKUP($U$2,Plausis!A:E,5,0),IF(AA969="Ja",VLOOKUP($AA$2,Plausis!A:E,5,0),IF(AC969="Ja",VLOOKUP($AC$2,Plausis!A:E,5,0),IF(AD969="Ja",VLOOKUP($AD$2,Plausis!A:E,5,0),"")))))))</f>
        <v/>
      </c>
      <c r="AH969" s="52" t="str">
        <f>IF(Y969="Ja",VLOOKUP($Y$2,Plausis!A:E,5,0),"")</f>
        <v/>
      </c>
      <c r="AI969" s="52" t="str">
        <f t="shared" si="341"/>
        <v>Ja</v>
      </c>
      <c r="AJ969" s="52" t="str">
        <f>IF(S969="Ja",VLOOKUP($S$2,Plausis!A:E,5,0),IF(V969="Ja",VLOOKUP($V$2,Plausis!A:E,5,0),IF(X969="Ja",VLOOKUP($X$2,Plausis!A:E,5,0),"")))</f>
        <v/>
      </c>
      <c r="AL969" s="52" t="s">
        <v>2</v>
      </c>
      <c r="AM969" s="114">
        <v>45531</v>
      </c>
      <c r="AN969" s="52" t="s">
        <v>4467</v>
      </c>
      <c r="AO969" s="52" t="str">
        <f>VLOOKUP(B969,'BAT Grundtabelle'!B:T,19,0)</f>
        <v>ja</v>
      </c>
      <c r="AP969" s="105" t="str">
        <f t="shared" si="342"/>
        <v>10875</v>
      </c>
      <c r="AQ969" s="52" t="str">
        <f t="shared" si="343"/>
        <v>Holzbau (Block- und Gartenhäuser, Marktstände)</v>
      </c>
      <c r="AR969" s="52" t="b">
        <f t="shared" si="344"/>
        <v>0</v>
      </c>
      <c r="AS969" s="52" t="b">
        <f t="shared" si="344"/>
        <v>0</v>
      </c>
      <c r="AT969" s="52" t="b">
        <f t="shared" si="344"/>
        <v>0</v>
      </c>
      <c r="AU969" s="52">
        <f t="shared" si="345"/>
        <v>1</v>
      </c>
      <c r="AW969" s="52" t="b">
        <f t="shared" si="346"/>
        <v>0</v>
      </c>
      <c r="AX969" s="52" t="str">
        <f t="shared" si="347"/>
        <v>Unternehmen</v>
      </c>
      <c r="AY969" s="52" t="b">
        <f t="shared" si="348"/>
        <v>0</v>
      </c>
      <c r="AZ969" s="52" t="str">
        <f t="shared" si="349"/>
        <v>10875</v>
      </c>
      <c r="BA969" s="52" t="str">
        <f>VLOOKUP(A969,'BAT Grundtabelle'!A:U,21,0)</f>
        <v>ja</v>
      </c>
      <c r="BB969" s="52" t="str">
        <f t="shared" si="350"/>
        <v>nein</v>
      </c>
      <c r="BC969" s="52" t="str">
        <f t="shared" si="351"/>
        <v>10875</v>
      </c>
      <c r="BD969" s="52" t="str">
        <f t="shared" si="352"/>
        <v>Holzbau (Block- und Gartenhäuser, Marktstände)</v>
      </c>
      <c r="BE969" s="52" t="str">
        <f t="shared" si="353"/>
        <v>Unternehmen</v>
      </c>
      <c r="BF969" s="52">
        <f t="shared" si="354"/>
        <v>1</v>
      </c>
    </row>
    <row r="970" spans="1:58" hidden="1" x14ac:dyDescent="0.35">
      <c r="A970" s="107" t="s">
        <v>3292</v>
      </c>
      <c r="B970" s="75" t="s">
        <v>349</v>
      </c>
      <c r="C970" s="52" t="s">
        <v>3</v>
      </c>
      <c r="D970" s="52" t="s">
        <v>3</v>
      </c>
      <c r="E970" s="52" t="s">
        <v>2</v>
      </c>
      <c r="F970" s="52" t="s">
        <v>2</v>
      </c>
      <c r="G970" s="52" t="s">
        <v>2</v>
      </c>
      <c r="H970" s="52" t="s">
        <v>2</v>
      </c>
      <c r="I970" s="52" t="s">
        <v>3</v>
      </c>
      <c r="J970" s="52">
        <v>2</v>
      </c>
      <c r="K970" s="52" t="s">
        <v>2</v>
      </c>
      <c r="L970" s="52" t="s">
        <v>2</v>
      </c>
      <c r="M970" s="52" t="s">
        <v>2</v>
      </c>
      <c r="N970" s="52" t="s">
        <v>3</v>
      </c>
      <c r="P970" s="52" t="s">
        <v>4</v>
      </c>
      <c r="Q970" s="52" t="str">
        <f t="shared" si="340"/>
        <v>Nein</v>
      </c>
      <c r="R970" s="52" t="str">
        <f t="shared" si="340"/>
        <v>Nein</v>
      </c>
      <c r="S970" s="52" t="str">
        <f t="shared" si="340"/>
        <v>Nein</v>
      </c>
      <c r="T970" s="52" t="str">
        <f t="shared" si="340"/>
        <v>Nein</v>
      </c>
      <c r="U970" s="52" t="str">
        <f t="shared" si="340"/>
        <v>Nein</v>
      </c>
      <c r="V970" s="52" t="str">
        <f t="shared" si="340"/>
        <v>Nein</v>
      </c>
      <c r="W970" s="52" t="str">
        <f t="shared" si="340"/>
        <v>Nein</v>
      </c>
      <c r="X970" s="52" t="str">
        <f t="shared" si="340"/>
        <v>Nein</v>
      </c>
      <c r="Y970" s="52" t="str">
        <f t="shared" si="340"/>
        <v>Nein</v>
      </c>
      <c r="Z970" s="52" t="str">
        <f t="shared" si="340"/>
        <v>Nein</v>
      </c>
      <c r="AA970" s="52" t="str">
        <f t="shared" si="340"/>
        <v>Nein</v>
      </c>
      <c r="AB970" s="52" t="str">
        <f t="shared" si="340"/>
        <v>Nein</v>
      </c>
      <c r="AC970" s="52" t="str">
        <f t="shared" si="340"/>
        <v>Nein</v>
      </c>
      <c r="AD970" s="52" t="str">
        <f t="shared" si="340"/>
        <v>Nein</v>
      </c>
      <c r="AE970" s="52" t="str">
        <f t="shared" si="340"/>
        <v>Nein</v>
      </c>
      <c r="AF970" s="52" t="str">
        <f t="shared" si="340"/>
        <v>Nein</v>
      </c>
      <c r="AG970" s="61" t="str">
        <f>IF(Q970="Ja",VLOOKUP($Q$2,Plausis!A:E,5,0),IF(R970="Ja",VLOOKUP($R$2,Plausis!A:E,5,0),IF(T970="Ja",VLOOKUP($T$2,Plausis!A:E,5,0),IF(U970="Ja",VLOOKUP($U$2,Plausis!A:E,5,0),IF(AA970="Ja",VLOOKUP($AA$2,Plausis!A:E,5,0),IF(AC970="Ja",VLOOKUP($AC$2,Plausis!A:E,5,0),IF(AD970="Ja",VLOOKUP($AD$2,Plausis!A:E,5,0),"")))))))</f>
        <v/>
      </c>
      <c r="AH970" s="52" t="str">
        <f>IF(Y970="Ja",VLOOKUP($Y$2,Plausis!A:E,5,0),"")</f>
        <v/>
      </c>
      <c r="AI970" s="52" t="str">
        <f t="shared" si="341"/>
        <v>Ja</v>
      </c>
      <c r="AJ970" s="52" t="str">
        <f>IF(S970="Ja",VLOOKUP($S$2,Plausis!A:E,5,0),IF(V970="Ja",VLOOKUP($V$2,Plausis!A:E,5,0),IF(X970="Ja",VLOOKUP($X$2,Plausis!A:E,5,0),"")))</f>
        <v/>
      </c>
      <c r="AL970" s="52" t="s">
        <v>3</v>
      </c>
      <c r="AM970" s="114">
        <v>45531</v>
      </c>
      <c r="AN970" s="52" t="s">
        <v>4467</v>
      </c>
      <c r="AO970" s="52" t="str">
        <f>VLOOKUP(B970,'BAT Grundtabelle'!B:T,19,0)</f>
        <v>ja</v>
      </c>
      <c r="AP970" s="105" t="str">
        <f t="shared" si="342"/>
        <v>10876</v>
      </c>
      <c r="AQ970" s="52" t="str">
        <f t="shared" si="343"/>
        <v>Holzbe- und -verarbeitung (Industrie)</v>
      </c>
      <c r="AR970" s="52" t="b">
        <f t="shared" si="344"/>
        <v>0</v>
      </c>
      <c r="AS970" s="52" t="b">
        <f t="shared" si="344"/>
        <v>0</v>
      </c>
      <c r="AT970" s="52" t="b">
        <f t="shared" si="344"/>
        <v>0</v>
      </c>
      <c r="AU970" s="52">
        <f t="shared" si="345"/>
        <v>2</v>
      </c>
      <c r="AW970" s="52" t="b">
        <f t="shared" si="346"/>
        <v>0</v>
      </c>
      <c r="AX970" s="52" t="str">
        <f t="shared" si="347"/>
        <v>Unternehmen</v>
      </c>
      <c r="AY970" s="52" t="b">
        <f t="shared" si="348"/>
        <v>0</v>
      </c>
      <c r="AZ970" s="52" t="str">
        <f t="shared" si="349"/>
        <v>10876</v>
      </c>
      <c r="BA970" s="52" t="str">
        <f>VLOOKUP(A970,'BAT Grundtabelle'!A:U,21,0)</f>
        <v>ja</v>
      </c>
      <c r="BB970" s="52" t="str">
        <f t="shared" si="350"/>
        <v>nein</v>
      </c>
      <c r="BC970" s="52" t="str">
        <f t="shared" si="351"/>
        <v>10876</v>
      </c>
      <c r="BD970" s="52" t="str">
        <f t="shared" si="352"/>
        <v>Holzbe- und -verarbeitung (Industrie)</v>
      </c>
      <c r="BE970" s="52" t="str">
        <f t="shared" si="353"/>
        <v>Unternehmen</v>
      </c>
      <c r="BF970" s="52">
        <f t="shared" si="354"/>
        <v>2</v>
      </c>
    </row>
    <row r="971" spans="1:58" hidden="1" x14ac:dyDescent="0.35">
      <c r="A971" s="107" t="s">
        <v>3293</v>
      </c>
      <c r="B971" s="75" t="s">
        <v>350</v>
      </c>
      <c r="C971" s="52" t="s">
        <v>3</v>
      </c>
      <c r="D971" s="52" t="s">
        <v>3</v>
      </c>
      <c r="E971" s="52" t="s">
        <v>2</v>
      </c>
      <c r="F971" s="52" t="s">
        <v>2</v>
      </c>
      <c r="G971" s="52" t="s">
        <v>2</v>
      </c>
      <c r="H971" s="52" t="s">
        <v>2</v>
      </c>
      <c r="I971" s="52" t="s">
        <v>3</v>
      </c>
      <c r="J971" s="52">
        <v>1</v>
      </c>
      <c r="K971" s="52" t="s">
        <v>2</v>
      </c>
      <c r="L971" s="52" t="s">
        <v>2</v>
      </c>
      <c r="M971" s="52" t="s">
        <v>2</v>
      </c>
      <c r="N971" s="52" t="s">
        <v>3</v>
      </c>
      <c r="P971" s="52" t="s">
        <v>4</v>
      </c>
      <c r="Q971" s="52" t="str">
        <f t="shared" si="340"/>
        <v>Nein</v>
      </c>
      <c r="R971" s="52" t="str">
        <f t="shared" si="340"/>
        <v>Nein</v>
      </c>
      <c r="S971" s="52" t="str">
        <f t="shared" si="340"/>
        <v>Nein</v>
      </c>
      <c r="T971" s="52" t="str">
        <f t="shared" si="340"/>
        <v>Nein</v>
      </c>
      <c r="U971" s="52" t="str">
        <f t="shared" si="340"/>
        <v>Nein</v>
      </c>
      <c r="V971" s="52" t="str">
        <f t="shared" si="340"/>
        <v>Nein</v>
      </c>
      <c r="W971" s="52" t="str">
        <f t="shared" si="340"/>
        <v>Nein</v>
      </c>
      <c r="X971" s="52" t="str">
        <f t="shared" si="340"/>
        <v>Nein</v>
      </c>
      <c r="Y971" s="52" t="str">
        <f t="shared" si="340"/>
        <v>Nein</v>
      </c>
      <c r="Z971" s="52" t="str">
        <f t="shared" si="340"/>
        <v>Nein</v>
      </c>
      <c r="AA971" s="52" t="str">
        <f t="shared" si="340"/>
        <v>Nein</v>
      </c>
      <c r="AB971" s="52" t="str">
        <f t="shared" si="340"/>
        <v>Nein</v>
      </c>
      <c r="AC971" s="52" t="str">
        <f t="shared" si="340"/>
        <v>Nein</v>
      </c>
      <c r="AD971" s="52" t="str">
        <f t="shared" si="340"/>
        <v>Nein</v>
      </c>
      <c r="AE971" s="52" t="str">
        <f t="shared" si="340"/>
        <v>Nein</v>
      </c>
      <c r="AF971" s="52" t="str">
        <f t="shared" si="340"/>
        <v>Nein</v>
      </c>
      <c r="AG971" s="61" t="str">
        <f>IF(Q971="Ja",VLOOKUP($Q$2,Plausis!A:E,5,0),IF(R971="Ja",VLOOKUP($R$2,Plausis!A:E,5,0),IF(T971="Ja",VLOOKUP($T$2,Plausis!A:E,5,0),IF(U971="Ja",VLOOKUP($U$2,Plausis!A:E,5,0),IF(AA971="Ja",VLOOKUP($AA$2,Plausis!A:E,5,0),IF(AC971="Ja",VLOOKUP($AC$2,Plausis!A:E,5,0),IF(AD971="Ja",VLOOKUP($AD$2,Plausis!A:E,5,0),"")))))))</f>
        <v/>
      </c>
      <c r="AH971" s="52" t="str">
        <f>IF(Y971="Ja",VLOOKUP($Y$2,Plausis!A:E,5,0),"")</f>
        <v/>
      </c>
      <c r="AI971" s="52" t="str">
        <f t="shared" si="341"/>
        <v>Ja</v>
      </c>
      <c r="AJ971" s="52" t="str">
        <f>IF(S971="Ja",VLOOKUP($S$2,Plausis!A:E,5,0),IF(V971="Ja",VLOOKUP($V$2,Plausis!A:E,5,0),IF(X971="Ja",VLOOKUP($X$2,Plausis!A:E,5,0),"")))</f>
        <v/>
      </c>
      <c r="AL971" s="52" t="s">
        <v>3</v>
      </c>
      <c r="AM971" s="114">
        <v>45531</v>
      </c>
      <c r="AN971" s="52" t="s">
        <v>4467</v>
      </c>
      <c r="AO971" s="52" t="str">
        <f>VLOOKUP(B971,'BAT Grundtabelle'!B:T,19,0)</f>
        <v>ja</v>
      </c>
      <c r="AP971" s="105" t="str">
        <f t="shared" si="342"/>
        <v>10877</v>
      </c>
      <c r="AQ971" s="52" t="str">
        <f t="shared" si="343"/>
        <v>Holzbearbeitungsbetrieb (nicht Sägewerk, nicht Bearbeitung von Holzmöbeln)</v>
      </c>
      <c r="AR971" s="52" t="b">
        <f t="shared" si="344"/>
        <v>0</v>
      </c>
      <c r="AS971" s="52" t="b">
        <f t="shared" si="344"/>
        <v>0</v>
      </c>
      <c r="AT971" s="52" t="b">
        <f t="shared" si="344"/>
        <v>0</v>
      </c>
      <c r="AU971" s="52">
        <f t="shared" si="345"/>
        <v>1</v>
      </c>
      <c r="AW971" s="52" t="b">
        <f t="shared" si="346"/>
        <v>0</v>
      </c>
      <c r="AX971" s="52" t="str">
        <f t="shared" si="347"/>
        <v>Unternehmen</v>
      </c>
      <c r="AY971" s="52" t="b">
        <f t="shared" si="348"/>
        <v>0</v>
      </c>
      <c r="AZ971" s="52" t="str">
        <f t="shared" si="349"/>
        <v>10877</v>
      </c>
      <c r="BA971" s="52" t="str">
        <f>VLOOKUP(A971,'BAT Grundtabelle'!A:U,21,0)</f>
        <v>ja</v>
      </c>
      <c r="BB971" s="52" t="str">
        <f t="shared" si="350"/>
        <v>nein</v>
      </c>
      <c r="BC971" s="52" t="str">
        <f t="shared" si="351"/>
        <v>10877</v>
      </c>
      <c r="BD971" s="52" t="str">
        <f t="shared" si="352"/>
        <v>Holzbearbeitungsbetrieb (nicht Sägewerk, nicht Bearbeitung von Holzmöbeln)</v>
      </c>
      <c r="BE971" s="52" t="str">
        <f t="shared" si="353"/>
        <v>Unternehmen</v>
      </c>
      <c r="BF971" s="52">
        <f t="shared" si="354"/>
        <v>1</v>
      </c>
    </row>
    <row r="972" spans="1:58" hidden="1" x14ac:dyDescent="0.35">
      <c r="A972" s="107" t="s">
        <v>3294</v>
      </c>
      <c r="B972" s="75" t="s">
        <v>242</v>
      </c>
      <c r="C972" s="52" t="s">
        <v>3</v>
      </c>
      <c r="D972" s="52" t="s">
        <v>3</v>
      </c>
      <c r="E972" s="52" t="s">
        <v>2</v>
      </c>
      <c r="F972" s="52" t="s">
        <v>2</v>
      </c>
      <c r="G972" s="52" t="s">
        <v>2</v>
      </c>
      <c r="H972" s="52" t="s">
        <v>2</v>
      </c>
      <c r="I972" s="52" t="s">
        <v>3</v>
      </c>
      <c r="J972" s="52">
        <v>1</v>
      </c>
      <c r="K972" s="52" t="s">
        <v>2</v>
      </c>
      <c r="L972" s="52" t="s">
        <v>2</v>
      </c>
      <c r="M972" s="52" t="s">
        <v>2</v>
      </c>
      <c r="N972" s="52" t="s">
        <v>3</v>
      </c>
      <c r="P972" s="52" t="s">
        <v>4</v>
      </c>
      <c r="Q972" s="52" t="str">
        <f t="shared" si="340"/>
        <v>Nein</v>
      </c>
      <c r="R972" s="52" t="str">
        <f t="shared" si="340"/>
        <v>Nein</v>
      </c>
      <c r="S972" s="52" t="str">
        <f t="shared" si="340"/>
        <v>Nein</v>
      </c>
      <c r="T972" s="52" t="str">
        <f t="shared" si="340"/>
        <v>Nein</v>
      </c>
      <c r="U972" s="52" t="str">
        <f t="shared" si="340"/>
        <v>Nein</v>
      </c>
      <c r="V972" s="52" t="str">
        <f t="shared" si="340"/>
        <v>Nein</v>
      </c>
      <c r="W972" s="52" t="str">
        <f t="shared" si="340"/>
        <v>Nein</v>
      </c>
      <c r="X972" s="52" t="str">
        <f t="shared" si="340"/>
        <v>Nein</v>
      </c>
      <c r="Y972" s="52" t="str">
        <f t="shared" si="340"/>
        <v>Nein</v>
      </c>
      <c r="Z972" s="52" t="str">
        <f t="shared" si="340"/>
        <v>Nein</v>
      </c>
      <c r="AA972" s="52" t="str">
        <f t="shared" si="340"/>
        <v>Nein</v>
      </c>
      <c r="AB972" s="52" t="str">
        <f t="shared" si="340"/>
        <v>Nein</v>
      </c>
      <c r="AC972" s="52" t="str">
        <f t="shared" si="340"/>
        <v>Nein</v>
      </c>
      <c r="AD972" s="52" t="str">
        <f t="shared" si="340"/>
        <v>Nein</v>
      </c>
      <c r="AE972" s="52" t="str">
        <f t="shared" si="340"/>
        <v>Nein</v>
      </c>
      <c r="AF972" s="52" t="str">
        <f t="shared" si="340"/>
        <v>Nein</v>
      </c>
      <c r="AG972" s="61" t="str">
        <f>IF(Q972="Ja",VLOOKUP($Q$2,Plausis!A:E,5,0),IF(R972="Ja",VLOOKUP($R$2,Plausis!A:E,5,0),IF(T972="Ja",VLOOKUP($T$2,Plausis!A:E,5,0),IF(U972="Ja",VLOOKUP($U$2,Plausis!A:E,5,0),IF(AA972="Ja",VLOOKUP($AA$2,Plausis!A:E,5,0),IF(AC972="Ja",VLOOKUP($AC$2,Plausis!A:E,5,0),IF(AD972="Ja",VLOOKUP($AD$2,Plausis!A:E,5,0),"")))))))</f>
        <v/>
      </c>
      <c r="AH972" s="52" t="str">
        <f>IF(Y972="Ja",VLOOKUP($Y$2,Plausis!A:E,5,0),"")</f>
        <v/>
      </c>
      <c r="AI972" s="52" t="str">
        <f t="shared" si="341"/>
        <v>Ja</v>
      </c>
      <c r="AJ972" s="52" t="str">
        <f>IF(S972="Ja",VLOOKUP($S$2,Plausis!A:E,5,0),IF(V972="Ja",VLOOKUP($V$2,Plausis!A:E,5,0),IF(X972="Ja",VLOOKUP($X$2,Plausis!A:E,5,0),"")))</f>
        <v/>
      </c>
      <c r="AL972" s="52" t="s">
        <v>3</v>
      </c>
      <c r="AM972" s="114">
        <v>45531</v>
      </c>
      <c r="AN972" s="52" t="s">
        <v>4467</v>
      </c>
      <c r="AO972" s="52" t="str">
        <f>VLOOKUP(B972,'BAT Grundtabelle'!B:T,19,0)</f>
        <v>ja</v>
      </c>
      <c r="AP972" s="105" t="str">
        <f t="shared" si="342"/>
        <v>10878</v>
      </c>
      <c r="AQ972" s="52" t="str">
        <f t="shared" si="343"/>
        <v>Holzbildhauer und -schnitzer</v>
      </c>
      <c r="AR972" s="52" t="b">
        <f t="shared" si="344"/>
        <v>0</v>
      </c>
      <c r="AS972" s="52" t="b">
        <f t="shared" si="344"/>
        <v>0</v>
      </c>
      <c r="AT972" s="52" t="b">
        <f t="shared" si="344"/>
        <v>0</v>
      </c>
      <c r="AU972" s="52">
        <f t="shared" si="345"/>
        <v>1</v>
      </c>
      <c r="AW972" s="52" t="b">
        <f t="shared" si="346"/>
        <v>0</v>
      </c>
      <c r="AX972" s="52" t="str">
        <f t="shared" si="347"/>
        <v>Unternehmen</v>
      </c>
      <c r="AY972" s="52" t="b">
        <f t="shared" si="348"/>
        <v>0</v>
      </c>
      <c r="AZ972" s="52" t="str">
        <f t="shared" si="349"/>
        <v>10878</v>
      </c>
      <c r="BA972" s="52" t="str">
        <f>VLOOKUP(A972,'BAT Grundtabelle'!A:U,21,0)</f>
        <v>ja</v>
      </c>
      <c r="BB972" s="52" t="str">
        <f t="shared" si="350"/>
        <v>nein</v>
      </c>
      <c r="BC972" s="52" t="str">
        <f t="shared" si="351"/>
        <v>10878</v>
      </c>
      <c r="BD972" s="52" t="str">
        <f t="shared" si="352"/>
        <v>Holzbildhauer und -schnitzer</v>
      </c>
      <c r="BE972" s="52" t="str">
        <f t="shared" si="353"/>
        <v>Unternehmen</v>
      </c>
      <c r="BF972" s="52">
        <f t="shared" si="354"/>
        <v>1</v>
      </c>
    </row>
    <row r="973" spans="1:58" hidden="1" x14ac:dyDescent="0.35">
      <c r="A973" s="107" t="s">
        <v>3295</v>
      </c>
      <c r="B973" s="75" t="s">
        <v>351</v>
      </c>
      <c r="C973" s="52" t="s">
        <v>3</v>
      </c>
      <c r="D973" s="52" t="s">
        <v>3</v>
      </c>
      <c r="E973" s="52" t="s">
        <v>2</v>
      </c>
      <c r="F973" s="52" t="s">
        <v>2</v>
      </c>
      <c r="G973" s="52" t="s">
        <v>2</v>
      </c>
      <c r="H973" s="52" t="s">
        <v>2</v>
      </c>
      <c r="I973" s="52" t="s">
        <v>3</v>
      </c>
      <c r="J973" s="52">
        <v>2</v>
      </c>
      <c r="K973" s="52" t="s">
        <v>2</v>
      </c>
      <c r="L973" s="52" t="s">
        <v>2</v>
      </c>
      <c r="M973" s="52" t="s">
        <v>2</v>
      </c>
      <c r="N973" s="52" t="s">
        <v>3</v>
      </c>
      <c r="P973" s="52" t="s">
        <v>4</v>
      </c>
      <c r="Q973" s="52" t="str">
        <f t="shared" ref="Q973:AF982" si="355">IF(ISERROR(FIND(Q$2,$P973,1)),"Nein","Ja")</f>
        <v>Nein</v>
      </c>
      <c r="R973" s="52" t="str">
        <f t="shared" si="355"/>
        <v>Nein</v>
      </c>
      <c r="S973" s="52" t="str">
        <f t="shared" si="355"/>
        <v>Nein</v>
      </c>
      <c r="T973" s="52" t="str">
        <f t="shared" si="355"/>
        <v>Nein</v>
      </c>
      <c r="U973" s="52" t="str">
        <f t="shared" si="355"/>
        <v>Nein</v>
      </c>
      <c r="V973" s="52" t="str">
        <f t="shared" si="355"/>
        <v>Nein</v>
      </c>
      <c r="W973" s="52" t="str">
        <f t="shared" si="355"/>
        <v>Nein</v>
      </c>
      <c r="X973" s="52" t="str">
        <f t="shared" si="355"/>
        <v>Nein</v>
      </c>
      <c r="Y973" s="52" t="str">
        <f t="shared" si="355"/>
        <v>Nein</v>
      </c>
      <c r="Z973" s="52" t="str">
        <f t="shared" si="355"/>
        <v>Nein</v>
      </c>
      <c r="AA973" s="52" t="str">
        <f t="shared" si="355"/>
        <v>Nein</v>
      </c>
      <c r="AB973" s="52" t="str">
        <f t="shared" si="355"/>
        <v>Nein</v>
      </c>
      <c r="AC973" s="52" t="str">
        <f t="shared" si="355"/>
        <v>Nein</v>
      </c>
      <c r="AD973" s="52" t="str">
        <f t="shared" si="355"/>
        <v>Nein</v>
      </c>
      <c r="AE973" s="52" t="str">
        <f t="shared" si="355"/>
        <v>Nein</v>
      </c>
      <c r="AF973" s="52" t="str">
        <f t="shared" si="355"/>
        <v>Nein</v>
      </c>
      <c r="AG973" s="61" t="str">
        <f>IF(Q973="Ja",VLOOKUP($Q$2,Plausis!A:E,5,0),IF(R973="Ja",VLOOKUP($R$2,Plausis!A:E,5,0),IF(T973="Ja",VLOOKUP($T$2,Plausis!A:E,5,0),IF(U973="Ja",VLOOKUP($U$2,Plausis!A:E,5,0),IF(AA973="Ja",VLOOKUP($AA$2,Plausis!A:E,5,0),IF(AC973="Ja",VLOOKUP($AC$2,Plausis!A:E,5,0),IF(AD973="Ja",VLOOKUP($AD$2,Plausis!A:E,5,0),"")))))))</f>
        <v/>
      </c>
      <c r="AH973" s="52" t="str">
        <f>IF(Y973="Ja",VLOOKUP($Y$2,Plausis!A:E,5,0),"")</f>
        <v/>
      </c>
      <c r="AI973" s="52" t="str">
        <f t="shared" si="341"/>
        <v>Ja</v>
      </c>
      <c r="AJ973" s="52" t="str">
        <f>IF(S973="Ja",VLOOKUP($S$2,Plausis!A:E,5,0),IF(V973="Ja",VLOOKUP($V$2,Plausis!A:E,5,0),IF(X973="Ja",VLOOKUP($X$2,Plausis!A:E,5,0),"")))</f>
        <v/>
      </c>
      <c r="AL973" s="52" t="s">
        <v>2</v>
      </c>
      <c r="AM973" s="114">
        <v>45531</v>
      </c>
      <c r="AN973" s="52" t="s">
        <v>4467</v>
      </c>
      <c r="AO973" s="52" t="str">
        <f>VLOOKUP(B973,'BAT Grundtabelle'!B:T,19,0)</f>
        <v>ja</v>
      </c>
      <c r="AP973" s="105" t="str">
        <f t="shared" si="342"/>
        <v>10879</v>
      </c>
      <c r="AQ973" s="52" t="str">
        <f t="shared" si="343"/>
        <v>Holzfällerbetrieb</v>
      </c>
      <c r="AR973" s="52" t="b">
        <f t="shared" si="344"/>
        <v>0</v>
      </c>
      <c r="AS973" s="52" t="b">
        <f t="shared" si="344"/>
        <v>0</v>
      </c>
      <c r="AT973" s="52" t="b">
        <f t="shared" si="344"/>
        <v>0</v>
      </c>
      <c r="AU973" s="52">
        <f t="shared" si="345"/>
        <v>2</v>
      </c>
      <c r="AW973" s="52" t="b">
        <f t="shared" si="346"/>
        <v>0</v>
      </c>
      <c r="AX973" s="52" t="str">
        <f t="shared" si="347"/>
        <v>Unternehmen</v>
      </c>
      <c r="AY973" s="52" t="b">
        <f t="shared" si="348"/>
        <v>0</v>
      </c>
      <c r="AZ973" s="52" t="str">
        <f t="shared" si="349"/>
        <v>10879</v>
      </c>
      <c r="BA973" s="52" t="str">
        <f>VLOOKUP(A973,'BAT Grundtabelle'!A:U,21,0)</f>
        <v>ja</v>
      </c>
      <c r="BB973" s="52" t="str">
        <f t="shared" si="350"/>
        <v>nein</v>
      </c>
      <c r="BC973" s="52" t="str">
        <f t="shared" si="351"/>
        <v>10879</v>
      </c>
      <c r="BD973" s="52" t="str">
        <f t="shared" si="352"/>
        <v>Holzfällerbetrieb</v>
      </c>
      <c r="BE973" s="52" t="str">
        <f t="shared" si="353"/>
        <v>Unternehmen</v>
      </c>
      <c r="BF973" s="52">
        <f t="shared" si="354"/>
        <v>2</v>
      </c>
    </row>
    <row r="974" spans="1:58" hidden="1" x14ac:dyDescent="0.35">
      <c r="A974" s="107" t="s">
        <v>3296</v>
      </c>
      <c r="B974" s="75" t="s">
        <v>681</v>
      </c>
      <c r="C974" s="52" t="s">
        <v>3</v>
      </c>
      <c r="D974" s="52" t="s">
        <v>3</v>
      </c>
      <c r="E974" s="52" t="s">
        <v>2</v>
      </c>
      <c r="F974" s="52" t="s">
        <v>2</v>
      </c>
      <c r="G974" s="52" t="s">
        <v>2</v>
      </c>
      <c r="H974" s="52" t="s">
        <v>2</v>
      </c>
      <c r="I974" s="52" t="s">
        <v>3</v>
      </c>
      <c r="J974" s="52">
        <v>3</v>
      </c>
      <c r="K974" s="52" t="s">
        <v>2</v>
      </c>
      <c r="L974" s="52" t="s">
        <v>2</v>
      </c>
      <c r="M974" s="52" t="s">
        <v>2</v>
      </c>
      <c r="N974" s="52" t="s">
        <v>3</v>
      </c>
      <c r="O974" s="52" t="s">
        <v>2412</v>
      </c>
      <c r="P974" s="52" t="s">
        <v>57</v>
      </c>
      <c r="Q974" s="52" t="str">
        <f t="shared" si="355"/>
        <v>Nein</v>
      </c>
      <c r="R974" s="52" t="str">
        <f t="shared" si="355"/>
        <v>Nein</v>
      </c>
      <c r="S974" s="52" t="str">
        <f t="shared" si="355"/>
        <v>Nein</v>
      </c>
      <c r="T974" s="52" t="str">
        <f t="shared" si="355"/>
        <v>Ja</v>
      </c>
      <c r="U974" s="52" t="str">
        <f t="shared" si="355"/>
        <v>Nein</v>
      </c>
      <c r="V974" s="52" t="str">
        <f t="shared" si="355"/>
        <v>Nein</v>
      </c>
      <c r="W974" s="52" t="str">
        <f t="shared" si="355"/>
        <v>Nein</v>
      </c>
      <c r="X974" s="52" t="str">
        <f t="shared" si="355"/>
        <v>Ja</v>
      </c>
      <c r="Y974" s="52" t="str">
        <f t="shared" si="355"/>
        <v>Nein</v>
      </c>
      <c r="Z974" s="52" t="str">
        <f t="shared" si="355"/>
        <v>Nein</v>
      </c>
      <c r="AA974" s="52" t="str">
        <f t="shared" si="355"/>
        <v>Nein</v>
      </c>
      <c r="AB974" s="52" t="str">
        <f t="shared" si="355"/>
        <v>Nein</v>
      </c>
      <c r="AC974" s="52" t="str">
        <f t="shared" si="355"/>
        <v>Nein</v>
      </c>
      <c r="AD974" s="52" t="str">
        <f t="shared" si="355"/>
        <v>Nein</v>
      </c>
      <c r="AE974" s="52" t="str">
        <f t="shared" si="355"/>
        <v>Nein</v>
      </c>
      <c r="AF974" s="52" t="str">
        <f t="shared" si="355"/>
        <v>Nein</v>
      </c>
      <c r="AG974" s="61" t="str">
        <f>IF(Q974="Ja",VLOOKUP($Q$2,Plausis!A:E,5,0),IF(R974="Ja",VLOOKUP($R$2,Plausis!A:E,5,0),IF(T974="Ja",VLOOKUP($T$2,Plausis!A:E,5,0),IF(U974="Ja",VLOOKUP($U$2,Plausis!A:E,5,0),IF(AA974="Ja",VLOOKUP($AA$2,Plausis!A:E,5,0),IF(AC974="Ja",VLOOKUP($AC$2,Plausis!A:E,5,0),IF(AD974="Ja",VLOOKUP($AD$2,Plausis!A:E,5,0),"")))))))</f>
        <v>Dieser Betrieb ist nur im Komfort-RS ohne ergänzenden Spezial-Straf-RS versicherbar.</v>
      </c>
      <c r="AH974" s="52" t="str">
        <f>IF(Y974="Ja",VLOOKUP($Y$2,Plausis!A:E,5,0),"")</f>
        <v/>
      </c>
      <c r="AI974" s="52" t="str">
        <f t="shared" si="341"/>
        <v>Nein</v>
      </c>
      <c r="AJ974" s="52" t="str">
        <f>IF(S974="Ja",VLOOKUP($S$2,Plausis!A:E,5,0),IF(V974="Ja",VLOOKUP($V$2,Plausis!A:E,5,0),IF(X974="Ja",VLOOKUP($X$2,Plausis!A:E,5,0),"")))</f>
        <v>Dieser Betrieb kann nur ohne ergänzenden Spezial-Straf-RS versichert werden.</v>
      </c>
      <c r="AL974" s="52" t="s">
        <v>2</v>
      </c>
      <c r="AM974" s="114">
        <v>45531</v>
      </c>
      <c r="AN974" s="52" t="s">
        <v>4467</v>
      </c>
      <c r="AO974" s="52" t="str">
        <f>VLOOKUP(B974,'BAT Grundtabelle'!B:T,19,0)</f>
        <v>ja</v>
      </c>
      <c r="AP974" s="105" t="str">
        <f t="shared" si="342"/>
        <v>10880</v>
      </c>
      <c r="AQ974" s="52" t="str">
        <f t="shared" si="343"/>
        <v>Holzhackschnitzel-Blockheizkraftwerk</v>
      </c>
      <c r="AR974" s="52" t="b">
        <f t="shared" si="344"/>
        <v>0</v>
      </c>
      <c r="AS974" s="52" t="b">
        <f t="shared" si="344"/>
        <v>0</v>
      </c>
      <c r="AT974" s="52" t="b">
        <f t="shared" si="344"/>
        <v>0</v>
      </c>
      <c r="AU974" s="52">
        <f t="shared" si="345"/>
        <v>3</v>
      </c>
      <c r="AW974" s="52" t="b">
        <f t="shared" si="346"/>
        <v>0</v>
      </c>
      <c r="AX974" s="52" t="str">
        <f t="shared" si="347"/>
        <v>Unternehmen</v>
      </c>
      <c r="AY974" s="52" t="b">
        <f t="shared" si="348"/>
        <v>0</v>
      </c>
      <c r="AZ974" s="52" t="str">
        <f t="shared" si="349"/>
        <v>10880</v>
      </c>
      <c r="BA974" s="52" t="str">
        <f>VLOOKUP(A974,'BAT Grundtabelle'!A:U,21,0)</f>
        <v>ja</v>
      </c>
      <c r="BB974" s="52" t="str">
        <f t="shared" si="350"/>
        <v>nein</v>
      </c>
      <c r="BC974" s="52" t="str">
        <f t="shared" si="351"/>
        <v>10880</v>
      </c>
      <c r="BD974" s="52" t="str">
        <f t="shared" si="352"/>
        <v>Holzhackschnitzel-Blockheizkraftwerk</v>
      </c>
      <c r="BE974" s="52" t="str">
        <f t="shared" si="353"/>
        <v>Unternehmen</v>
      </c>
      <c r="BF974" s="52">
        <f t="shared" si="354"/>
        <v>3</v>
      </c>
    </row>
    <row r="975" spans="1:58" hidden="1" x14ac:dyDescent="0.35">
      <c r="A975" s="107" t="s">
        <v>3297</v>
      </c>
      <c r="B975" s="75" t="s">
        <v>352</v>
      </c>
      <c r="C975" s="52" t="s">
        <v>3</v>
      </c>
      <c r="D975" s="52" t="s">
        <v>3</v>
      </c>
      <c r="E975" s="52" t="s">
        <v>2</v>
      </c>
      <c r="F975" s="52" t="s">
        <v>2</v>
      </c>
      <c r="G975" s="52" t="s">
        <v>2</v>
      </c>
      <c r="H975" s="52" t="s">
        <v>2</v>
      </c>
      <c r="I975" s="52" t="s">
        <v>3</v>
      </c>
      <c r="J975" s="52">
        <v>1</v>
      </c>
      <c r="K975" s="52" t="s">
        <v>2</v>
      </c>
      <c r="L975" s="52" t="s">
        <v>2</v>
      </c>
      <c r="M975" s="52" t="s">
        <v>2</v>
      </c>
      <c r="N975" s="52" t="s">
        <v>3</v>
      </c>
      <c r="P975" s="52" t="s">
        <v>4</v>
      </c>
      <c r="Q975" s="52" t="str">
        <f t="shared" si="355"/>
        <v>Nein</v>
      </c>
      <c r="R975" s="52" t="str">
        <f t="shared" si="355"/>
        <v>Nein</v>
      </c>
      <c r="S975" s="52" t="str">
        <f t="shared" si="355"/>
        <v>Nein</v>
      </c>
      <c r="T975" s="52" t="str">
        <f t="shared" si="355"/>
        <v>Nein</v>
      </c>
      <c r="U975" s="52" t="str">
        <f t="shared" si="355"/>
        <v>Nein</v>
      </c>
      <c r="V975" s="52" t="str">
        <f t="shared" si="355"/>
        <v>Nein</v>
      </c>
      <c r="W975" s="52" t="str">
        <f t="shared" si="355"/>
        <v>Nein</v>
      </c>
      <c r="X975" s="52" t="str">
        <f t="shared" si="355"/>
        <v>Nein</v>
      </c>
      <c r="Y975" s="52" t="str">
        <f t="shared" si="355"/>
        <v>Nein</v>
      </c>
      <c r="Z975" s="52" t="str">
        <f t="shared" si="355"/>
        <v>Nein</v>
      </c>
      <c r="AA975" s="52" t="str">
        <f t="shared" si="355"/>
        <v>Nein</v>
      </c>
      <c r="AB975" s="52" t="str">
        <f t="shared" si="355"/>
        <v>Nein</v>
      </c>
      <c r="AC975" s="52" t="str">
        <f t="shared" si="355"/>
        <v>Nein</v>
      </c>
      <c r="AD975" s="52" t="str">
        <f t="shared" si="355"/>
        <v>Nein</v>
      </c>
      <c r="AE975" s="52" t="str">
        <f t="shared" si="355"/>
        <v>Nein</v>
      </c>
      <c r="AF975" s="52" t="str">
        <f t="shared" si="355"/>
        <v>Nein</v>
      </c>
      <c r="AG975" s="61" t="str">
        <f>IF(Q975="Ja",VLOOKUP($Q$2,Plausis!A:E,5,0),IF(R975="Ja",VLOOKUP($R$2,Plausis!A:E,5,0),IF(T975="Ja",VLOOKUP($T$2,Plausis!A:E,5,0),IF(U975="Ja",VLOOKUP($U$2,Plausis!A:E,5,0),IF(AA975="Ja",VLOOKUP($AA$2,Plausis!A:E,5,0),IF(AC975="Ja",VLOOKUP($AC$2,Plausis!A:E,5,0),IF(AD975="Ja",VLOOKUP($AD$2,Plausis!A:E,5,0),"")))))))</f>
        <v/>
      </c>
      <c r="AH975" s="52" t="str">
        <f>IF(Y975="Ja",VLOOKUP($Y$2,Plausis!A:E,5,0),"")</f>
        <v/>
      </c>
      <c r="AI975" s="52" t="str">
        <f t="shared" si="341"/>
        <v>Ja</v>
      </c>
      <c r="AJ975" s="52" t="str">
        <f>IF(S975="Ja",VLOOKUP($S$2,Plausis!A:E,5,0),IF(V975="Ja",VLOOKUP($V$2,Plausis!A:E,5,0),IF(X975="Ja",VLOOKUP($X$2,Plausis!A:E,5,0),"")))</f>
        <v/>
      </c>
      <c r="AL975" s="52" t="s">
        <v>3</v>
      </c>
      <c r="AM975" s="114">
        <v>45531</v>
      </c>
      <c r="AN975" s="52" t="s">
        <v>4467</v>
      </c>
      <c r="AO975" s="52" t="str">
        <f>VLOOKUP(B975,'BAT Grundtabelle'!B:T,19,0)</f>
        <v>ja</v>
      </c>
      <c r="AP975" s="105" t="str">
        <f t="shared" si="342"/>
        <v>10881</v>
      </c>
      <c r="AQ975" s="52" t="str">
        <f t="shared" si="343"/>
        <v>Holzhandel (ohne Holzbearbeitung)</v>
      </c>
      <c r="AR975" s="52" t="b">
        <f t="shared" si="344"/>
        <v>0</v>
      </c>
      <c r="AS975" s="52" t="b">
        <f t="shared" si="344"/>
        <v>0</v>
      </c>
      <c r="AT975" s="52" t="b">
        <f t="shared" si="344"/>
        <v>0</v>
      </c>
      <c r="AU975" s="52">
        <f t="shared" si="345"/>
        <v>1</v>
      </c>
      <c r="AW975" s="52" t="b">
        <f t="shared" si="346"/>
        <v>0</v>
      </c>
      <c r="AX975" s="52" t="str">
        <f t="shared" si="347"/>
        <v>Unternehmen</v>
      </c>
      <c r="AY975" s="52" t="b">
        <f t="shared" si="348"/>
        <v>0</v>
      </c>
      <c r="AZ975" s="52" t="str">
        <f t="shared" si="349"/>
        <v>10881</v>
      </c>
      <c r="BA975" s="52" t="str">
        <f>VLOOKUP(A975,'BAT Grundtabelle'!A:U,21,0)</f>
        <v>ja</v>
      </c>
      <c r="BB975" s="52" t="str">
        <f t="shared" si="350"/>
        <v>nein</v>
      </c>
      <c r="BC975" s="52" t="str">
        <f t="shared" si="351"/>
        <v>10881</v>
      </c>
      <c r="BD975" s="52" t="str">
        <f t="shared" si="352"/>
        <v>Holzhandel (ohne Holzbearbeitung)</v>
      </c>
      <c r="BE975" s="52" t="str">
        <f t="shared" si="353"/>
        <v>Unternehmen</v>
      </c>
      <c r="BF975" s="52">
        <f t="shared" si="354"/>
        <v>1</v>
      </c>
    </row>
    <row r="976" spans="1:58" hidden="1" x14ac:dyDescent="0.35">
      <c r="A976" s="107" t="s">
        <v>3298</v>
      </c>
      <c r="B976" s="75" t="s">
        <v>353</v>
      </c>
      <c r="C976" s="52" t="s">
        <v>3</v>
      </c>
      <c r="D976" s="52" t="s">
        <v>3</v>
      </c>
      <c r="E976" s="52" t="s">
        <v>2</v>
      </c>
      <c r="F976" s="52" t="s">
        <v>2</v>
      </c>
      <c r="G976" s="52" t="s">
        <v>2</v>
      </c>
      <c r="H976" s="52" t="s">
        <v>2</v>
      </c>
      <c r="I976" s="52" t="s">
        <v>3</v>
      </c>
      <c r="J976" s="52">
        <v>1</v>
      </c>
      <c r="K976" s="52" t="s">
        <v>2</v>
      </c>
      <c r="L976" s="52" t="s">
        <v>2</v>
      </c>
      <c r="M976" s="52" t="s">
        <v>2</v>
      </c>
      <c r="N976" s="52" t="s">
        <v>3</v>
      </c>
      <c r="P976" s="52" t="s">
        <v>4</v>
      </c>
      <c r="Q976" s="52" t="str">
        <f t="shared" si="355"/>
        <v>Nein</v>
      </c>
      <c r="R976" s="52" t="str">
        <f t="shared" si="355"/>
        <v>Nein</v>
      </c>
      <c r="S976" s="52" t="str">
        <f t="shared" si="355"/>
        <v>Nein</v>
      </c>
      <c r="T976" s="52" t="str">
        <f t="shared" si="355"/>
        <v>Nein</v>
      </c>
      <c r="U976" s="52" t="str">
        <f t="shared" si="355"/>
        <v>Nein</v>
      </c>
      <c r="V976" s="52" t="str">
        <f t="shared" si="355"/>
        <v>Nein</v>
      </c>
      <c r="W976" s="52" t="str">
        <f t="shared" si="355"/>
        <v>Nein</v>
      </c>
      <c r="X976" s="52" t="str">
        <f t="shared" si="355"/>
        <v>Nein</v>
      </c>
      <c r="Y976" s="52" t="str">
        <f t="shared" si="355"/>
        <v>Nein</v>
      </c>
      <c r="Z976" s="52" t="str">
        <f t="shared" si="355"/>
        <v>Nein</v>
      </c>
      <c r="AA976" s="52" t="str">
        <f t="shared" si="355"/>
        <v>Nein</v>
      </c>
      <c r="AB976" s="52" t="str">
        <f t="shared" si="355"/>
        <v>Nein</v>
      </c>
      <c r="AC976" s="52" t="str">
        <f t="shared" si="355"/>
        <v>Nein</v>
      </c>
      <c r="AD976" s="52" t="str">
        <f t="shared" si="355"/>
        <v>Nein</v>
      </c>
      <c r="AE976" s="52" t="str">
        <f t="shared" si="355"/>
        <v>Nein</v>
      </c>
      <c r="AF976" s="52" t="str">
        <f t="shared" si="355"/>
        <v>Nein</v>
      </c>
      <c r="AG976" s="61" t="str">
        <f>IF(Q976="Ja",VLOOKUP($Q$2,Plausis!A:E,5,0),IF(R976="Ja",VLOOKUP($R$2,Plausis!A:E,5,0),IF(T976="Ja",VLOOKUP($T$2,Plausis!A:E,5,0),IF(U976="Ja",VLOOKUP($U$2,Plausis!A:E,5,0),IF(AA976="Ja",VLOOKUP($AA$2,Plausis!A:E,5,0),IF(AC976="Ja",VLOOKUP($AC$2,Plausis!A:E,5,0),IF(AD976="Ja",VLOOKUP($AD$2,Plausis!A:E,5,0),"")))))))</f>
        <v/>
      </c>
      <c r="AH976" s="52" t="str">
        <f>IF(Y976="Ja",VLOOKUP($Y$2,Plausis!A:E,5,0),"")</f>
        <v/>
      </c>
      <c r="AI976" s="52" t="str">
        <f t="shared" si="341"/>
        <v>Ja</v>
      </c>
      <c r="AJ976" s="52" t="str">
        <f>IF(S976="Ja",VLOOKUP($S$2,Plausis!A:E,5,0),IF(V976="Ja",VLOOKUP($V$2,Plausis!A:E,5,0),IF(X976="Ja",VLOOKUP($X$2,Plausis!A:E,5,0),"")))</f>
        <v/>
      </c>
      <c r="AL976" s="52" t="s">
        <v>2</v>
      </c>
      <c r="AM976" s="114">
        <v>45531</v>
      </c>
      <c r="AN976" s="52" t="s">
        <v>4467</v>
      </c>
      <c r="AO976" s="52" t="str">
        <f>VLOOKUP(B976,'BAT Grundtabelle'!B:T,19,0)</f>
        <v>ja</v>
      </c>
      <c r="AP976" s="105" t="str">
        <f t="shared" si="342"/>
        <v>10882</v>
      </c>
      <c r="AQ976" s="52" t="str">
        <f t="shared" si="343"/>
        <v>Holzhandel mit Holzbearbeitung (nicht Sägewerk)</v>
      </c>
      <c r="AR976" s="52" t="b">
        <f t="shared" si="344"/>
        <v>0</v>
      </c>
      <c r="AS976" s="52" t="b">
        <f t="shared" si="344"/>
        <v>0</v>
      </c>
      <c r="AT976" s="52" t="b">
        <f t="shared" si="344"/>
        <v>0</v>
      </c>
      <c r="AU976" s="52">
        <f t="shared" si="345"/>
        <v>1</v>
      </c>
      <c r="AW976" s="52" t="b">
        <f t="shared" si="346"/>
        <v>0</v>
      </c>
      <c r="AX976" s="52" t="str">
        <f t="shared" si="347"/>
        <v>Unternehmen</v>
      </c>
      <c r="AY976" s="52" t="b">
        <f t="shared" si="348"/>
        <v>0</v>
      </c>
      <c r="AZ976" s="52" t="str">
        <f t="shared" si="349"/>
        <v>10882</v>
      </c>
      <c r="BA976" s="52" t="str">
        <f>VLOOKUP(A976,'BAT Grundtabelle'!A:U,21,0)</f>
        <v>ja</v>
      </c>
      <c r="BB976" s="52" t="str">
        <f t="shared" si="350"/>
        <v>nein</v>
      </c>
      <c r="BC976" s="52" t="str">
        <f t="shared" si="351"/>
        <v>10882</v>
      </c>
      <c r="BD976" s="52" t="str">
        <f t="shared" si="352"/>
        <v>Holzhandel mit Holzbearbeitung (nicht Sägewerk)</v>
      </c>
      <c r="BE976" s="52" t="str">
        <f t="shared" si="353"/>
        <v>Unternehmen</v>
      </c>
      <c r="BF976" s="52">
        <f t="shared" si="354"/>
        <v>1</v>
      </c>
    </row>
    <row r="977" spans="1:58" hidden="1" x14ac:dyDescent="0.35">
      <c r="A977" s="107" t="s">
        <v>3299</v>
      </c>
      <c r="B977" s="75" t="s">
        <v>1524</v>
      </c>
      <c r="C977" s="52" t="s">
        <v>3</v>
      </c>
      <c r="D977" s="52" t="s">
        <v>3</v>
      </c>
      <c r="E977" s="52" t="s">
        <v>2</v>
      </c>
      <c r="F977" s="52" t="s">
        <v>2</v>
      </c>
      <c r="G977" s="52" t="s">
        <v>2</v>
      </c>
      <c r="H977" s="52" t="s">
        <v>2</v>
      </c>
      <c r="I977" s="52" t="s">
        <v>3</v>
      </c>
      <c r="J977" s="52">
        <v>2</v>
      </c>
      <c r="K977" s="52" t="s">
        <v>2</v>
      </c>
      <c r="L977" s="52" t="s">
        <v>2</v>
      </c>
      <c r="M977" s="52" t="s">
        <v>2</v>
      </c>
      <c r="N977" s="52" t="s">
        <v>3</v>
      </c>
      <c r="P977" s="52" t="s">
        <v>4</v>
      </c>
      <c r="Q977" s="52" t="str">
        <f t="shared" si="355"/>
        <v>Nein</v>
      </c>
      <c r="R977" s="52" t="str">
        <f t="shared" si="355"/>
        <v>Nein</v>
      </c>
      <c r="S977" s="52" t="str">
        <f t="shared" si="355"/>
        <v>Nein</v>
      </c>
      <c r="T977" s="52" t="str">
        <f t="shared" si="355"/>
        <v>Nein</v>
      </c>
      <c r="U977" s="52" t="str">
        <f t="shared" si="355"/>
        <v>Nein</v>
      </c>
      <c r="V977" s="52" t="str">
        <f t="shared" si="355"/>
        <v>Nein</v>
      </c>
      <c r="W977" s="52" t="str">
        <f t="shared" si="355"/>
        <v>Nein</v>
      </c>
      <c r="X977" s="52" t="str">
        <f t="shared" si="355"/>
        <v>Nein</v>
      </c>
      <c r="Y977" s="52" t="str">
        <f t="shared" si="355"/>
        <v>Nein</v>
      </c>
      <c r="Z977" s="52" t="str">
        <f t="shared" si="355"/>
        <v>Nein</v>
      </c>
      <c r="AA977" s="52" t="str">
        <f t="shared" si="355"/>
        <v>Nein</v>
      </c>
      <c r="AB977" s="52" t="str">
        <f t="shared" si="355"/>
        <v>Nein</v>
      </c>
      <c r="AC977" s="52" t="str">
        <f t="shared" si="355"/>
        <v>Nein</v>
      </c>
      <c r="AD977" s="52" t="str">
        <f t="shared" si="355"/>
        <v>Nein</v>
      </c>
      <c r="AE977" s="52" t="str">
        <f t="shared" si="355"/>
        <v>Nein</v>
      </c>
      <c r="AF977" s="52" t="str">
        <f t="shared" si="355"/>
        <v>Nein</v>
      </c>
      <c r="AG977" s="61" t="str">
        <f>IF(Q977="Ja",VLOOKUP($Q$2,Plausis!A:E,5,0),IF(R977="Ja",VLOOKUP($R$2,Plausis!A:E,5,0),IF(T977="Ja",VLOOKUP($T$2,Plausis!A:E,5,0),IF(U977="Ja",VLOOKUP($U$2,Plausis!A:E,5,0),IF(AA977="Ja",VLOOKUP($AA$2,Plausis!A:E,5,0),IF(AC977="Ja",VLOOKUP($AC$2,Plausis!A:E,5,0),IF(AD977="Ja",VLOOKUP($AD$2,Plausis!A:E,5,0),"")))))))</f>
        <v/>
      </c>
      <c r="AH977" s="52" t="str">
        <f>IF(Y977="Ja",VLOOKUP($Y$2,Plausis!A:E,5,0),"")</f>
        <v/>
      </c>
      <c r="AI977" s="52" t="str">
        <f t="shared" si="341"/>
        <v>Ja</v>
      </c>
      <c r="AJ977" s="52" t="str">
        <f>IF(S977="Ja",VLOOKUP($S$2,Plausis!A:E,5,0),IF(V977="Ja",VLOOKUP($V$2,Plausis!A:E,5,0),IF(X977="Ja",VLOOKUP($X$2,Plausis!A:E,5,0),"")))</f>
        <v/>
      </c>
      <c r="AL977" s="52" t="s">
        <v>3</v>
      </c>
      <c r="AM977" s="114">
        <v>45531</v>
      </c>
      <c r="AN977" s="52" t="s">
        <v>4467</v>
      </c>
      <c r="AO977" s="52" t="str">
        <f>VLOOKUP(B977,'BAT Grundtabelle'!B:T,19,0)</f>
        <v>ja</v>
      </c>
      <c r="AP977" s="105" t="str">
        <f t="shared" si="342"/>
        <v>10883</v>
      </c>
      <c r="AQ977" s="52" t="str">
        <f t="shared" si="343"/>
        <v>Holzmöbelhersteller</v>
      </c>
      <c r="AR977" s="52" t="b">
        <f t="shared" si="344"/>
        <v>0</v>
      </c>
      <c r="AS977" s="52" t="b">
        <f t="shared" si="344"/>
        <v>0</v>
      </c>
      <c r="AT977" s="52" t="b">
        <f t="shared" si="344"/>
        <v>0</v>
      </c>
      <c r="AU977" s="52">
        <f t="shared" si="345"/>
        <v>2</v>
      </c>
      <c r="AW977" s="52" t="b">
        <f t="shared" si="346"/>
        <v>0</v>
      </c>
      <c r="AX977" s="52" t="str">
        <f t="shared" si="347"/>
        <v>Unternehmen</v>
      </c>
      <c r="AY977" s="52" t="b">
        <f t="shared" si="348"/>
        <v>0</v>
      </c>
      <c r="AZ977" s="52" t="str">
        <f t="shared" si="349"/>
        <v>10883</v>
      </c>
      <c r="BA977" s="52" t="str">
        <f>VLOOKUP(A977,'BAT Grundtabelle'!A:U,21,0)</f>
        <v>ja</v>
      </c>
      <c r="BB977" s="52" t="str">
        <f t="shared" si="350"/>
        <v>nein</v>
      </c>
      <c r="BC977" s="52" t="str">
        <f t="shared" si="351"/>
        <v>10883</v>
      </c>
      <c r="BD977" s="52" t="str">
        <f t="shared" si="352"/>
        <v>Holzmöbelhersteller</v>
      </c>
      <c r="BE977" s="52" t="str">
        <f t="shared" si="353"/>
        <v>Unternehmen</v>
      </c>
      <c r="BF977" s="52">
        <f t="shared" si="354"/>
        <v>2</v>
      </c>
    </row>
    <row r="978" spans="1:58" hidden="1" x14ac:dyDescent="0.35">
      <c r="A978" s="107" t="s">
        <v>3300</v>
      </c>
      <c r="B978" s="75" t="s">
        <v>354</v>
      </c>
      <c r="C978" s="52" t="s">
        <v>3</v>
      </c>
      <c r="D978" s="52" t="s">
        <v>3</v>
      </c>
      <c r="E978" s="52" t="s">
        <v>2</v>
      </c>
      <c r="F978" s="52" t="s">
        <v>2</v>
      </c>
      <c r="G978" s="52" t="s">
        <v>2</v>
      </c>
      <c r="H978" s="52" t="s">
        <v>2</v>
      </c>
      <c r="I978" s="52" t="s">
        <v>3</v>
      </c>
      <c r="J978" s="52">
        <v>2</v>
      </c>
      <c r="K978" s="52" t="s">
        <v>2</v>
      </c>
      <c r="L978" s="52" t="s">
        <v>2</v>
      </c>
      <c r="M978" s="52" t="s">
        <v>2</v>
      </c>
      <c r="N978" s="52" t="s">
        <v>3</v>
      </c>
      <c r="P978" s="52" t="s">
        <v>4</v>
      </c>
      <c r="Q978" s="52" t="str">
        <f t="shared" si="355"/>
        <v>Nein</v>
      </c>
      <c r="R978" s="52" t="str">
        <f t="shared" si="355"/>
        <v>Nein</v>
      </c>
      <c r="S978" s="52" t="str">
        <f t="shared" si="355"/>
        <v>Nein</v>
      </c>
      <c r="T978" s="52" t="str">
        <f t="shared" si="355"/>
        <v>Nein</v>
      </c>
      <c r="U978" s="52" t="str">
        <f t="shared" si="355"/>
        <v>Nein</v>
      </c>
      <c r="V978" s="52" t="str">
        <f t="shared" si="355"/>
        <v>Nein</v>
      </c>
      <c r="W978" s="52" t="str">
        <f t="shared" si="355"/>
        <v>Nein</v>
      </c>
      <c r="X978" s="52" t="str">
        <f t="shared" si="355"/>
        <v>Nein</v>
      </c>
      <c r="Y978" s="52" t="str">
        <f t="shared" si="355"/>
        <v>Nein</v>
      </c>
      <c r="Z978" s="52" t="str">
        <f t="shared" si="355"/>
        <v>Nein</v>
      </c>
      <c r="AA978" s="52" t="str">
        <f t="shared" si="355"/>
        <v>Nein</v>
      </c>
      <c r="AB978" s="52" t="str">
        <f t="shared" si="355"/>
        <v>Nein</v>
      </c>
      <c r="AC978" s="52" t="str">
        <f t="shared" si="355"/>
        <v>Nein</v>
      </c>
      <c r="AD978" s="52" t="str">
        <f t="shared" si="355"/>
        <v>Nein</v>
      </c>
      <c r="AE978" s="52" t="str">
        <f t="shared" si="355"/>
        <v>Nein</v>
      </c>
      <c r="AF978" s="52" t="str">
        <f t="shared" si="355"/>
        <v>Nein</v>
      </c>
      <c r="AG978" s="61" t="str">
        <f>IF(Q978="Ja",VLOOKUP($Q$2,Plausis!A:E,5,0),IF(R978="Ja",VLOOKUP($R$2,Plausis!A:E,5,0),IF(T978="Ja",VLOOKUP($T$2,Plausis!A:E,5,0),IF(U978="Ja",VLOOKUP($U$2,Plausis!A:E,5,0),IF(AA978="Ja",VLOOKUP($AA$2,Plausis!A:E,5,0),IF(AC978="Ja",VLOOKUP($AC$2,Plausis!A:E,5,0),IF(AD978="Ja",VLOOKUP($AD$2,Plausis!A:E,5,0),"")))))))</f>
        <v/>
      </c>
      <c r="AH978" s="52" t="str">
        <f>IF(Y978="Ja",VLOOKUP($Y$2,Plausis!A:E,5,0),"")</f>
        <v/>
      </c>
      <c r="AI978" s="52" t="str">
        <f t="shared" si="341"/>
        <v>Ja</v>
      </c>
      <c r="AJ978" s="52" t="str">
        <f>IF(S978="Ja",VLOOKUP($S$2,Plausis!A:E,5,0),IF(V978="Ja",VLOOKUP($V$2,Plausis!A:E,5,0),IF(X978="Ja",VLOOKUP($X$2,Plausis!A:E,5,0),"")))</f>
        <v/>
      </c>
      <c r="AL978" s="52" t="s">
        <v>2</v>
      </c>
      <c r="AM978" s="114">
        <v>45531</v>
      </c>
      <c r="AN978" s="52" t="s">
        <v>4467</v>
      </c>
      <c r="AO978" s="52" t="str">
        <f>VLOOKUP(B978,'BAT Grundtabelle'!B:T,19,0)</f>
        <v>ja</v>
      </c>
      <c r="AP978" s="105" t="str">
        <f t="shared" si="342"/>
        <v>10884</v>
      </c>
      <c r="AQ978" s="52" t="str">
        <f t="shared" si="343"/>
        <v>Holzrückebetrieb</v>
      </c>
      <c r="AR978" s="52" t="b">
        <f t="shared" si="344"/>
        <v>0</v>
      </c>
      <c r="AS978" s="52" t="b">
        <f t="shared" si="344"/>
        <v>0</v>
      </c>
      <c r="AT978" s="52" t="b">
        <f t="shared" si="344"/>
        <v>0</v>
      </c>
      <c r="AU978" s="52">
        <f t="shared" si="345"/>
        <v>2</v>
      </c>
      <c r="AW978" s="52" t="b">
        <f t="shared" si="346"/>
        <v>0</v>
      </c>
      <c r="AX978" s="52" t="str">
        <f t="shared" si="347"/>
        <v>Unternehmen</v>
      </c>
      <c r="AY978" s="52" t="b">
        <f t="shared" si="348"/>
        <v>0</v>
      </c>
      <c r="AZ978" s="52" t="str">
        <f t="shared" si="349"/>
        <v>10884</v>
      </c>
      <c r="BA978" s="52" t="str">
        <f>VLOOKUP(A978,'BAT Grundtabelle'!A:U,21,0)</f>
        <v>ja</v>
      </c>
      <c r="BB978" s="52" t="str">
        <f t="shared" si="350"/>
        <v>nein</v>
      </c>
      <c r="BC978" s="52" t="str">
        <f t="shared" si="351"/>
        <v>10884</v>
      </c>
      <c r="BD978" s="52" t="str">
        <f t="shared" si="352"/>
        <v>Holzrückebetrieb</v>
      </c>
      <c r="BE978" s="52" t="str">
        <f t="shared" si="353"/>
        <v>Unternehmen</v>
      </c>
      <c r="BF978" s="52">
        <f t="shared" si="354"/>
        <v>2</v>
      </c>
    </row>
    <row r="979" spans="1:58" hidden="1" x14ac:dyDescent="0.35">
      <c r="A979" s="107" t="s">
        <v>3301</v>
      </c>
      <c r="B979" s="75" t="s">
        <v>1979</v>
      </c>
      <c r="C979" s="52" t="s">
        <v>3</v>
      </c>
      <c r="D979" s="52" t="s">
        <v>3</v>
      </c>
      <c r="E979" s="52" t="s">
        <v>2</v>
      </c>
      <c r="F979" s="52" t="s">
        <v>2</v>
      </c>
      <c r="G979" s="52" t="s">
        <v>2</v>
      </c>
      <c r="H979" s="52" t="s">
        <v>2</v>
      </c>
      <c r="I979" s="52" t="s">
        <v>3</v>
      </c>
      <c r="J979" s="52">
        <v>1</v>
      </c>
      <c r="K979" s="52" t="s">
        <v>2</v>
      </c>
      <c r="L979" s="52" t="s">
        <v>2</v>
      </c>
      <c r="M979" s="52" t="s">
        <v>2</v>
      </c>
      <c r="N979" s="52" t="s">
        <v>3</v>
      </c>
      <c r="P979" s="52" t="s">
        <v>4</v>
      </c>
      <c r="Q979" s="52" t="str">
        <f t="shared" si="355"/>
        <v>Nein</v>
      </c>
      <c r="R979" s="52" t="str">
        <f t="shared" si="355"/>
        <v>Nein</v>
      </c>
      <c r="S979" s="52" t="str">
        <f t="shared" si="355"/>
        <v>Nein</v>
      </c>
      <c r="T979" s="52" t="str">
        <f t="shared" si="355"/>
        <v>Nein</v>
      </c>
      <c r="U979" s="52" t="str">
        <f t="shared" si="355"/>
        <v>Nein</v>
      </c>
      <c r="V979" s="52" t="str">
        <f t="shared" si="355"/>
        <v>Nein</v>
      </c>
      <c r="W979" s="52" t="str">
        <f t="shared" si="355"/>
        <v>Nein</v>
      </c>
      <c r="X979" s="52" t="str">
        <f t="shared" si="355"/>
        <v>Nein</v>
      </c>
      <c r="Y979" s="52" t="str">
        <f t="shared" si="355"/>
        <v>Nein</v>
      </c>
      <c r="Z979" s="52" t="str">
        <f t="shared" si="355"/>
        <v>Nein</v>
      </c>
      <c r="AA979" s="52" t="str">
        <f t="shared" si="355"/>
        <v>Nein</v>
      </c>
      <c r="AB979" s="52" t="str">
        <f t="shared" si="355"/>
        <v>Nein</v>
      </c>
      <c r="AC979" s="52" t="str">
        <f t="shared" si="355"/>
        <v>Nein</v>
      </c>
      <c r="AD979" s="52" t="str">
        <f t="shared" si="355"/>
        <v>Nein</v>
      </c>
      <c r="AE979" s="52" t="str">
        <f t="shared" si="355"/>
        <v>Nein</v>
      </c>
      <c r="AF979" s="52" t="str">
        <f t="shared" si="355"/>
        <v>Nein</v>
      </c>
      <c r="AG979" s="61" t="str">
        <f>IF(Q979="Ja",VLOOKUP($Q$2,Plausis!A:E,5,0),IF(R979="Ja",VLOOKUP($R$2,Plausis!A:E,5,0),IF(T979="Ja",VLOOKUP($T$2,Plausis!A:E,5,0),IF(U979="Ja",VLOOKUP($U$2,Plausis!A:E,5,0),IF(AA979="Ja",VLOOKUP($AA$2,Plausis!A:E,5,0),IF(AC979="Ja",VLOOKUP($AC$2,Plausis!A:E,5,0),IF(AD979="Ja",VLOOKUP($AD$2,Plausis!A:E,5,0),"")))))))</f>
        <v/>
      </c>
      <c r="AH979" s="52" t="str">
        <f>IF(Y979="Ja",VLOOKUP($Y$2,Plausis!A:E,5,0),"")</f>
        <v/>
      </c>
      <c r="AI979" s="52" t="str">
        <f t="shared" si="341"/>
        <v>Ja</v>
      </c>
      <c r="AJ979" s="52" t="str">
        <f>IF(S979="Ja",VLOOKUP($S$2,Plausis!A:E,5,0),IF(V979="Ja",VLOOKUP($V$2,Plausis!A:E,5,0),IF(X979="Ja",VLOOKUP($X$2,Plausis!A:E,5,0),"")))</f>
        <v/>
      </c>
      <c r="AL979" s="52" t="s">
        <v>2</v>
      </c>
      <c r="AM979" s="114">
        <v>45531</v>
      </c>
      <c r="AN979" s="52" t="s">
        <v>4467</v>
      </c>
      <c r="AO979" s="52" t="str">
        <f>VLOOKUP(B979,'BAT Grundtabelle'!B:T,19,0)</f>
        <v>ja</v>
      </c>
      <c r="AP979" s="105" t="str">
        <f t="shared" si="342"/>
        <v>10885</v>
      </c>
      <c r="AQ979" s="52" t="str">
        <f t="shared" si="343"/>
        <v>Holzverarbeitendes Gewerbe</v>
      </c>
      <c r="AR979" s="52" t="b">
        <f t="shared" si="344"/>
        <v>0</v>
      </c>
      <c r="AS979" s="52" t="b">
        <f t="shared" si="344"/>
        <v>0</v>
      </c>
      <c r="AT979" s="52" t="b">
        <f t="shared" si="344"/>
        <v>0</v>
      </c>
      <c r="AU979" s="52">
        <f t="shared" si="345"/>
        <v>1</v>
      </c>
      <c r="AW979" s="52" t="b">
        <f t="shared" si="346"/>
        <v>0</v>
      </c>
      <c r="AX979" s="52" t="str">
        <f t="shared" si="347"/>
        <v>Unternehmen</v>
      </c>
      <c r="AY979" s="52" t="b">
        <f t="shared" si="348"/>
        <v>0</v>
      </c>
      <c r="AZ979" s="52" t="str">
        <f t="shared" si="349"/>
        <v>10885</v>
      </c>
      <c r="BA979" s="52" t="str">
        <f>VLOOKUP(A979,'BAT Grundtabelle'!A:U,21,0)</f>
        <v>ja</v>
      </c>
      <c r="BB979" s="52" t="str">
        <f t="shared" si="350"/>
        <v>nein</v>
      </c>
      <c r="BC979" s="52" t="str">
        <f t="shared" si="351"/>
        <v>10885</v>
      </c>
      <c r="BD979" s="52" t="str">
        <f t="shared" si="352"/>
        <v>Holzverarbeitendes Gewerbe</v>
      </c>
      <c r="BE979" s="52" t="str">
        <f t="shared" si="353"/>
        <v>Unternehmen</v>
      </c>
      <c r="BF979" s="52">
        <f t="shared" si="354"/>
        <v>1</v>
      </c>
    </row>
    <row r="980" spans="1:58" hidden="1" x14ac:dyDescent="0.35">
      <c r="A980" s="107" t="s">
        <v>3302</v>
      </c>
      <c r="B980" s="75" t="s">
        <v>1980</v>
      </c>
      <c r="C980" s="52" t="s">
        <v>3</v>
      </c>
      <c r="D980" s="52" t="s">
        <v>3</v>
      </c>
      <c r="E980" s="52" t="s">
        <v>2</v>
      </c>
      <c r="F980" s="52" t="s">
        <v>2</v>
      </c>
      <c r="G980" s="52" t="s">
        <v>2</v>
      </c>
      <c r="H980" s="52" t="s">
        <v>2</v>
      </c>
      <c r="I980" s="52" t="s">
        <v>3</v>
      </c>
      <c r="J980" s="52">
        <v>1</v>
      </c>
      <c r="K980" s="52" t="s">
        <v>2</v>
      </c>
      <c r="L980" s="52" t="s">
        <v>2</v>
      </c>
      <c r="M980" s="52" t="s">
        <v>2</v>
      </c>
      <c r="N980" s="52" t="s">
        <v>3</v>
      </c>
      <c r="P980" s="52" t="s">
        <v>4</v>
      </c>
      <c r="Q980" s="52" t="str">
        <f t="shared" si="355"/>
        <v>Nein</v>
      </c>
      <c r="R980" s="52" t="str">
        <f t="shared" si="355"/>
        <v>Nein</v>
      </c>
      <c r="S980" s="52" t="str">
        <f t="shared" si="355"/>
        <v>Nein</v>
      </c>
      <c r="T980" s="52" t="str">
        <f t="shared" si="355"/>
        <v>Nein</v>
      </c>
      <c r="U980" s="52" t="str">
        <f t="shared" si="355"/>
        <v>Nein</v>
      </c>
      <c r="V980" s="52" t="str">
        <f t="shared" si="355"/>
        <v>Nein</v>
      </c>
      <c r="W980" s="52" t="str">
        <f t="shared" si="355"/>
        <v>Nein</v>
      </c>
      <c r="X980" s="52" t="str">
        <f t="shared" si="355"/>
        <v>Nein</v>
      </c>
      <c r="Y980" s="52" t="str">
        <f t="shared" si="355"/>
        <v>Nein</v>
      </c>
      <c r="Z980" s="52" t="str">
        <f t="shared" si="355"/>
        <v>Nein</v>
      </c>
      <c r="AA980" s="52" t="str">
        <f t="shared" si="355"/>
        <v>Nein</v>
      </c>
      <c r="AB980" s="52" t="str">
        <f t="shared" si="355"/>
        <v>Nein</v>
      </c>
      <c r="AC980" s="52" t="str">
        <f t="shared" si="355"/>
        <v>Nein</v>
      </c>
      <c r="AD980" s="52" t="str">
        <f t="shared" si="355"/>
        <v>Nein</v>
      </c>
      <c r="AE980" s="52" t="str">
        <f t="shared" si="355"/>
        <v>Nein</v>
      </c>
      <c r="AF980" s="52" t="str">
        <f t="shared" si="355"/>
        <v>Nein</v>
      </c>
      <c r="AG980" s="61" t="str">
        <f>IF(Q980="Ja",VLOOKUP($Q$2,Plausis!A:E,5,0),IF(R980="Ja",VLOOKUP($R$2,Plausis!A:E,5,0),IF(T980="Ja",VLOOKUP($T$2,Plausis!A:E,5,0),IF(U980="Ja",VLOOKUP($U$2,Plausis!A:E,5,0),IF(AA980="Ja",VLOOKUP($AA$2,Plausis!A:E,5,0),IF(AC980="Ja",VLOOKUP($AC$2,Plausis!A:E,5,0),IF(AD980="Ja",VLOOKUP($AD$2,Plausis!A:E,5,0),"")))))))</f>
        <v/>
      </c>
      <c r="AH980" s="52" t="str">
        <f>IF(Y980="Ja",VLOOKUP($Y$2,Plausis!A:E,5,0),"")</f>
        <v/>
      </c>
      <c r="AI980" s="52" t="str">
        <f t="shared" si="341"/>
        <v>Ja</v>
      </c>
      <c r="AJ980" s="52" t="str">
        <f>IF(S980="Ja",VLOOKUP($S$2,Plausis!A:E,5,0),IF(V980="Ja",VLOOKUP($V$2,Plausis!A:E,5,0),IF(X980="Ja",VLOOKUP($X$2,Plausis!A:E,5,0),"")))</f>
        <v/>
      </c>
      <c r="AL980" s="52" t="s">
        <v>2</v>
      </c>
      <c r="AM980" s="114">
        <v>45531</v>
      </c>
      <c r="AN980" s="52" t="s">
        <v>4467</v>
      </c>
      <c r="AO980" s="52" t="str">
        <f>VLOOKUP(B980,'BAT Grundtabelle'!B:T,19,0)</f>
        <v>ja</v>
      </c>
      <c r="AP980" s="105" t="str">
        <f t="shared" si="342"/>
        <v>10886</v>
      </c>
      <c r="AQ980" s="52" t="str">
        <f t="shared" si="343"/>
        <v>Holzverarbeitendes Handwerk</v>
      </c>
      <c r="AR980" s="52" t="b">
        <f t="shared" si="344"/>
        <v>0</v>
      </c>
      <c r="AS980" s="52" t="b">
        <f t="shared" si="344"/>
        <v>0</v>
      </c>
      <c r="AT980" s="52" t="b">
        <f t="shared" si="344"/>
        <v>0</v>
      </c>
      <c r="AU980" s="52">
        <f t="shared" si="345"/>
        <v>1</v>
      </c>
      <c r="AW980" s="52" t="b">
        <f t="shared" si="346"/>
        <v>0</v>
      </c>
      <c r="AX980" s="52" t="str">
        <f t="shared" si="347"/>
        <v>Unternehmen</v>
      </c>
      <c r="AY980" s="52" t="b">
        <f t="shared" si="348"/>
        <v>0</v>
      </c>
      <c r="AZ980" s="52" t="str">
        <f t="shared" si="349"/>
        <v>10886</v>
      </c>
      <c r="BA980" s="52" t="str">
        <f>VLOOKUP(A980,'BAT Grundtabelle'!A:U,21,0)</f>
        <v>ja</v>
      </c>
      <c r="BB980" s="52" t="str">
        <f t="shared" si="350"/>
        <v>nein</v>
      </c>
      <c r="BC980" s="52" t="str">
        <f t="shared" si="351"/>
        <v>10886</v>
      </c>
      <c r="BD980" s="52" t="str">
        <f t="shared" si="352"/>
        <v>Holzverarbeitendes Handwerk</v>
      </c>
      <c r="BE980" s="52" t="str">
        <f t="shared" si="353"/>
        <v>Unternehmen</v>
      </c>
      <c r="BF980" s="52">
        <f t="shared" si="354"/>
        <v>1</v>
      </c>
    </row>
    <row r="981" spans="1:58" hidden="1" x14ac:dyDescent="0.35">
      <c r="A981" s="107" t="s">
        <v>3303</v>
      </c>
      <c r="B981" s="75" t="s">
        <v>1981</v>
      </c>
      <c r="C981" s="52" t="s">
        <v>3</v>
      </c>
      <c r="D981" s="52" t="s">
        <v>3</v>
      </c>
      <c r="E981" s="52" t="s">
        <v>2</v>
      </c>
      <c r="F981" s="52" t="s">
        <v>2</v>
      </c>
      <c r="G981" s="52" t="s">
        <v>2</v>
      </c>
      <c r="H981" s="52" t="s">
        <v>2</v>
      </c>
      <c r="I981" s="52" t="s">
        <v>3</v>
      </c>
      <c r="J981" s="52">
        <v>2</v>
      </c>
      <c r="K981" s="52" t="s">
        <v>2</v>
      </c>
      <c r="L981" s="52" t="s">
        <v>2</v>
      </c>
      <c r="M981" s="52" t="s">
        <v>2</v>
      </c>
      <c r="N981" s="52" t="s">
        <v>3</v>
      </c>
      <c r="P981" s="52" t="s">
        <v>4</v>
      </c>
      <c r="Q981" s="52" t="str">
        <f t="shared" si="355"/>
        <v>Nein</v>
      </c>
      <c r="R981" s="52" t="str">
        <f t="shared" si="355"/>
        <v>Nein</v>
      </c>
      <c r="S981" s="52" t="str">
        <f t="shared" si="355"/>
        <v>Nein</v>
      </c>
      <c r="T981" s="52" t="str">
        <f t="shared" si="355"/>
        <v>Nein</v>
      </c>
      <c r="U981" s="52" t="str">
        <f t="shared" si="355"/>
        <v>Nein</v>
      </c>
      <c r="V981" s="52" t="str">
        <f t="shared" si="355"/>
        <v>Nein</v>
      </c>
      <c r="W981" s="52" t="str">
        <f t="shared" si="355"/>
        <v>Nein</v>
      </c>
      <c r="X981" s="52" t="str">
        <f t="shared" si="355"/>
        <v>Nein</v>
      </c>
      <c r="Y981" s="52" t="str">
        <f t="shared" si="355"/>
        <v>Nein</v>
      </c>
      <c r="Z981" s="52" t="str">
        <f t="shared" si="355"/>
        <v>Nein</v>
      </c>
      <c r="AA981" s="52" t="str">
        <f t="shared" si="355"/>
        <v>Nein</v>
      </c>
      <c r="AB981" s="52" t="str">
        <f t="shared" si="355"/>
        <v>Nein</v>
      </c>
      <c r="AC981" s="52" t="str">
        <f t="shared" si="355"/>
        <v>Nein</v>
      </c>
      <c r="AD981" s="52" t="str">
        <f t="shared" si="355"/>
        <v>Nein</v>
      </c>
      <c r="AE981" s="52" t="str">
        <f t="shared" si="355"/>
        <v>Nein</v>
      </c>
      <c r="AF981" s="52" t="str">
        <f t="shared" si="355"/>
        <v>Nein</v>
      </c>
      <c r="AG981" s="61" t="str">
        <f>IF(Q981="Ja",VLOOKUP($Q$2,Plausis!A:E,5,0),IF(R981="Ja",VLOOKUP($R$2,Plausis!A:E,5,0),IF(T981="Ja",VLOOKUP($T$2,Plausis!A:E,5,0),IF(U981="Ja",VLOOKUP($U$2,Plausis!A:E,5,0),IF(AA981="Ja",VLOOKUP($AA$2,Plausis!A:E,5,0),IF(AC981="Ja",VLOOKUP($AC$2,Plausis!A:E,5,0),IF(AD981="Ja",VLOOKUP($AD$2,Plausis!A:E,5,0),"")))))))</f>
        <v/>
      </c>
      <c r="AH981" s="52" t="str">
        <f>IF(Y981="Ja",VLOOKUP($Y$2,Plausis!A:E,5,0),"")</f>
        <v/>
      </c>
      <c r="AI981" s="52" t="str">
        <f t="shared" si="341"/>
        <v>Ja</v>
      </c>
      <c r="AJ981" s="52" t="str">
        <f>IF(S981="Ja",VLOOKUP($S$2,Plausis!A:E,5,0),IF(V981="Ja",VLOOKUP($V$2,Plausis!A:E,5,0),IF(X981="Ja",VLOOKUP($X$2,Plausis!A:E,5,0),"")))</f>
        <v/>
      </c>
      <c r="AL981" s="52" t="s">
        <v>2</v>
      </c>
      <c r="AM981" s="114">
        <v>45531</v>
      </c>
      <c r="AN981" s="52" t="s">
        <v>4467</v>
      </c>
      <c r="AO981" s="52" t="str">
        <f>VLOOKUP(B981,'BAT Grundtabelle'!B:T,19,0)</f>
        <v>ja</v>
      </c>
      <c r="AP981" s="105" t="str">
        <f t="shared" si="342"/>
        <v>10887</v>
      </c>
      <c r="AQ981" s="52" t="str">
        <f t="shared" si="343"/>
        <v>Holzwarenfabrik</v>
      </c>
      <c r="AR981" s="52" t="b">
        <f t="shared" si="344"/>
        <v>0</v>
      </c>
      <c r="AS981" s="52" t="b">
        <f t="shared" si="344"/>
        <v>0</v>
      </c>
      <c r="AT981" s="52" t="b">
        <f t="shared" si="344"/>
        <v>0</v>
      </c>
      <c r="AU981" s="52">
        <f t="shared" si="345"/>
        <v>2</v>
      </c>
      <c r="AW981" s="52" t="b">
        <f t="shared" si="346"/>
        <v>0</v>
      </c>
      <c r="AX981" s="52" t="str">
        <f t="shared" si="347"/>
        <v>Unternehmen</v>
      </c>
      <c r="AY981" s="52" t="b">
        <f t="shared" si="348"/>
        <v>0</v>
      </c>
      <c r="AZ981" s="52" t="str">
        <f t="shared" si="349"/>
        <v>10887</v>
      </c>
      <c r="BA981" s="52" t="str">
        <f>VLOOKUP(A981,'BAT Grundtabelle'!A:U,21,0)</f>
        <v>ja</v>
      </c>
      <c r="BB981" s="52" t="str">
        <f t="shared" si="350"/>
        <v>nein</v>
      </c>
      <c r="BC981" s="52" t="str">
        <f t="shared" si="351"/>
        <v>10887</v>
      </c>
      <c r="BD981" s="52" t="str">
        <f t="shared" si="352"/>
        <v>Holzwarenfabrik</v>
      </c>
      <c r="BE981" s="52" t="str">
        <f t="shared" si="353"/>
        <v>Unternehmen</v>
      </c>
      <c r="BF981" s="52">
        <f t="shared" si="354"/>
        <v>2</v>
      </c>
    </row>
    <row r="982" spans="1:58" hidden="1" x14ac:dyDescent="0.35">
      <c r="A982" s="107" t="s">
        <v>3304</v>
      </c>
      <c r="B982" s="75" t="s">
        <v>877</v>
      </c>
      <c r="C982" s="52" t="s">
        <v>3</v>
      </c>
      <c r="D982" s="52" t="s">
        <v>3</v>
      </c>
      <c r="E982" s="52" t="s">
        <v>2</v>
      </c>
      <c r="F982" s="52" t="s">
        <v>2</v>
      </c>
      <c r="G982" s="52" t="s">
        <v>2</v>
      </c>
      <c r="H982" s="52" t="s">
        <v>2</v>
      </c>
      <c r="I982" s="52" t="s">
        <v>3</v>
      </c>
      <c r="J982" s="52">
        <v>1</v>
      </c>
      <c r="K982" s="52" t="s">
        <v>2</v>
      </c>
      <c r="L982" s="52" t="s">
        <v>2</v>
      </c>
      <c r="M982" s="52" t="s">
        <v>2</v>
      </c>
      <c r="N982" s="52" t="s">
        <v>3</v>
      </c>
      <c r="P982" s="52" t="s">
        <v>4</v>
      </c>
      <c r="Q982" s="52" t="str">
        <f t="shared" si="355"/>
        <v>Nein</v>
      </c>
      <c r="R982" s="52" t="str">
        <f t="shared" si="355"/>
        <v>Nein</v>
      </c>
      <c r="S982" s="52" t="str">
        <f t="shared" si="355"/>
        <v>Nein</v>
      </c>
      <c r="T982" s="52" t="str">
        <f t="shared" si="355"/>
        <v>Nein</v>
      </c>
      <c r="U982" s="52" t="str">
        <f t="shared" si="355"/>
        <v>Nein</v>
      </c>
      <c r="V982" s="52" t="str">
        <f t="shared" si="355"/>
        <v>Nein</v>
      </c>
      <c r="W982" s="52" t="str">
        <f t="shared" si="355"/>
        <v>Nein</v>
      </c>
      <c r="X982" s="52" t="str">
        <f t="shared" si="355"/>
        <v>Nein</v>
      </c>
      <c r="Y982" s="52" t="str">
        <f t="shared" si="355"/>
        <v>Nein</v>
      </c>
      <c r="Z982" s="52" t="str">
        <f t="shared" si="355"/>
        <v>Nein</v>
      </c>
      <c r="AA982" s="52" t="str">
        <f t="shared" si="355"/>
        <v>Nein</v>
      </c>
      <c r="AB982" s="52" t="str">
        <f t="shared" si="355"/>
        <v>Nein</v>
      </c>
      <c r="AC982" s="52" t="str">
        <f t="shared" si="355"/>
        <v>Nein</v>
      </c>
      <c r="AD982" s="52" t="str">
        <f t="shared" si="355"/>
        <v>Nein</v>
      </c>
      <c r="AE982" s="52" t="str">
        <f t="shared" si="355"/>
        <v>Nein</v>
      </c>
      <c r="AF982" s="52" t="str">
        <f t="shared" si="355"/>
        <v>Nein</v>
      </c>
      <c r="AG982" s="61" t="str">
        <f>IF(Q982="Ja",VLOOKUP($Q$2,Plausis!A:E,5,0),IF(R982="Ja",VLOOKUP($R$2,Plausis!A:E,5,0),IF(T982="Ja",VLOOKUP($T$2,Plausis!A:E,5,0),IF(U982="Ja",VLOOKUP($U$2,Plausis!A:E,5,0),IF(AA982="Ja",VLOOKUP($AA$2,Plausis!A:E,5,0),IF(AC982="Ja",VLOOKUP($AC$2,Plausis!A:E,5,0),IF(AD982="Ja",VLOOKUP($AD$2,Plausis!A:E,5,0),"")))))))</f>
        <v/>
      </c>
      <c r="AH982" s="52" t="str">
        <f>IF(Y982="Ja",VLOOKUP($Y$2,Plausis!A:E,5,0),"")</f>
        <v/>
      </c>
      <c r="AI982" s="52" t="str">
        <f t="shared" si="341"/>
        <v>Ja</v>
      </c>
      <c r="AJ982" s="52" t="str">
        <f>IF(S982="Ja",VLOOKUP($S$2,Plausis!A:E,5,0),IF(V982="Ja",VLOOKUP($V$2,Plausis!A:E,5,0),IF(X982="Ja",VLOOKUP($X$2,Plausis!A:E,5,0),"")))</f>
        <v/>
      </c>
      <c r="AL982" s="52" t="s">
        <v>2</v>
      </c>
      <c r="AM982" s="114">
        <v>45531</v>
      </c>
      <c r="AN982" s="52" t="s">
        <v>4467</v>
      </c>
      <c r="AO982" s="52" t="str">
        <f>VLOOKUP(B982,'BAT Grundtabelle'!B:T,19,0)</f>
        <v>ja</v>
      </c>
      <c r="AP982" s="105" t="str">
        <f t="shared" si="342"/>
        <v>10888</v>
      </c>
      <c r="AQ982" s="52" t="str">
        <f t="shared" si="343"/>
        <v>Homesitter-Agentur</v>
      </c>
      <c r="AR982" s="52" t="b">
        <f t="shared" si="344"/>
        <v>0</v>
      </c>
      <c r="AS982" s="52" t="b">
        <f t="shared" si="344"/>
        <v>0</v>
      </c>
      <c r="AT982" s="52" t="b">
        <f t="shared" si="344"/>
        <v>0</v>
      </c>
      <c r="AU982" s="52">
        <f t="shared" si="345"/>
        <v>1</v>
      </c>
      <c r="AW982" s="52" t="b">
        <f t="shared" si="346"/>
        <v>0</v>
      </c>
      <c r="AX982" s="52" t="str">
        <f t="shared" si="347"/>
        <v>Unternehmen</v>
      </c>
      <c r="AY982" s="52" t="b">
        <f t="shared" si="348"/>
        <v>0</v>
      </c>
      <c r="AZ982" s="52" t="str">
        <f t="shared" si="349"/>
        <v>10888</v>
      </c>
      <c r="BA982" s="52" t="str">
        <f>VLOOKUP(A982,'BAT Grundtabelle'!A:U,21,0)</f>
        <v>ja</v>
      </c>
      <c r="BB982" s="52" t="str">
        <f t="shared" si="350"/>
        <v>nein</v>
      </c>
      <c r="BC982" s="52" t="str">
        <f t="shared" si="351"/>
        <v>10888</v>
      </c>
      <c r="BD982" s="52" t="str">
        <f t="shared" si="352"/>
        <v>Homesitter-Agentur</v>
      </c>
      <c r="BE982" s="52" t="str">
        <f t="shared" si="353"/>
        <v>Unternehmen</v>
      </c>
      <c r="BF982" s="52">
        <f t="shared" si="354"/>
        <v>1</v>
      </c>
    </row>
    <row r="983" spans="1:58" hidden="1" x14ac:dyDescent="0.35">
      <c r="A983" s="107" t="s">
        <v>3305</v>
      </c>
      <c r="B983" s="75" t="s">
        <v>148</v>
      </c>
      <c r="C983" s="52" t="s">
        <v>3</v>
      </c>
      <c r="D983" s="52" t="s">
        <v>3</v>
      </c>
      <c r="E983" s="52" t="s">
        <v>2</v>
      </c>
      <c r="F983" s="52" t="s">
        <v>2</v>
      </c>
      <c r="G983" s="52" t="s">
        <v>2</v>
      </c>
      <c r="H983" s="52" t="s">
        <v>2</v>
      </c>
      <c r="I983" s="52" t="s">
        <v>3</v>
      </c>
      <c r="J983" s="52">
        <v>1</v>
      </c>
      <c r="K983" s="52" t="s">
        <v>2</v>
      </c>
      <c r="L983" s="52" t="s">
        <v>2</v>
      </c>
      <c r="M983" s="52" t="s">
        <v>2</v>
      </c>
      <c r="N983" s="52" t="s">
        <v>3</v>
      </c>
      <c r="P983" s="52" t="s">
        <v>4</v>
      </c>
      <c r="Q983" s="52" t="str">
        <f t="shared" ref="Q983:AF992" si="356">IF(ISERROR(FIND(Q$2,$P983,1)),"Nein","Ja")</f>
        <v>Nein</v>
      </c>
      <c r="R983" s="52" t="str">
        <f t="shared" si="356"/>
        <v>Nein</v>
      </c>
      <c r="S983" s="52" t="str">
        <f t="shared" si="356"/>
        <v>Nein</v>
      </c>
      <c r="T983" s="52" t="str">
        <f t="shared" si="356"/>
        <v>Nein</v>
      </c>
      <c r="U983" s="52" t="str">
        <f t="shared" si="356"/>
        <v>Nein</v>
      </c>
      <c r="V983" s="52" t="str">
        <f t="shared" si="356"/>
        <v>Nein</v>
      </c>
      <c r="W983" s="52" t="str">
        <f t="shared" si="356"/>
        <v>Nein</v>
      </c>
      <c r="X983" s="52" t="str">
        <f t="shared" si="356"/>
        <v>Nein</v>
      </c>
      <c r="Y983" s="52" t="str">
        <f t="shared" si="356"/>
        <v>Nein</v>
      </c>
      <c r="Z983" s="52" t="str">
        <f t="shared" si="356"/>
        <v>Nein</v>
      </c>
      <c r="AA983" s="52" t="str">
        <f t="shared" si="356"/>
        <v>Nein</v>
      </c>
      <c r="AB983" s="52" t="str">
        <f t="shared" si="356"/>
        <v>Nein</v>
      </c>
      <c r="AC983" s="52" t="str">
        <f t="shared" si="356"/>
        <v>Nein</v>
      </c>
      <c r="AD983" s="52" t="str">
        <f t="shared" si="356"/>
        <v>Nein</v>
      </c>
      <c r="AE983" s="52" t="str">
        <f t="shared" si="356"/>
        <v>Nein</v>
      </c>
      <c r="AF983" s="52" t="str">
        <f t="shared" si="356"/>
        <v>Nein</v>
      </c>
      <c r="AG983" s="61" t="str">
        <f>IF(Q983="Ja",VLOOKUP($Q$2,Plausis!A:E,5,0),IF(R983="Ja",VLOOKUP($R$2,Plausis!A:E,5,0),IF(T983="Ja",VLOOKUP($T$2,Plausis!A:E,5,0),IF(U983="Ja",VLOOKUP($U$2,Plausis!A:E,5,0),IF(AA983="Ja",VLOOKUP($AA$2,Plausis!A:E,5,0),IF(AC983="Ja",VLOOKUP($AC$2,Plausis!A:E,5,0),IF(AD983="Ja",VLOOKUP($AD$2,Plausis!A:E,5,0),"")))))))</f>
        <v/>
      </c>
      <c r="AH983" s="52" t="str">
        <f>IF(Y983="Ja",VLOOKUP($Y$2,Plausis!A:E,5,0),"")</f>
        <v/>
      </c>
      <c r="AI983" s="52" t="str">
        <f t="shared" si="341"/>
        <v>Ja</v>
      </c>
      <c r="AJ983" s="52" t="str">
        <f>IF(S983="Ja",VLOOKUP($S$2,Plausis!A:E,5,0),IF(V983="Ja",VLOOKUP($V$2,Plausis!A:E,5,0),IF(X983="Ja",VLOOKUP($X$2,Plausis!A:E,5,0),"")))</f>
        <v/>
      </c>
      <c r="AL983" s="52" t="s">
        <v>2</v>
      </c>
      <c r="AM983" s="114">
        <v>45531</v>
      </c>
      <c r="AN983" s="52" t="s">
        <v>4467</v>
      </c>
      <c r="AO983" s="52" t="str">
        <f>VLOOKUP(B983,'BAT Grundtabelle'!B:T,19,0)</f>
        <v>ja</v>
      </c>
      <c r="AP983" s="105" t="str">
        <f t="shared" si="342"/>
        <v>10889</v>
      </c>
      <c r="AQ983" s="52" t="str">
        <f t="shared" si="343"/>
        <v>Hopfenanbaubetrieb</v>
      </c>
      <c r="AR983" s="52" t="b">
        <f t="shared" ref="AR983:AT1002" si="357">IF(ISERROR(FIND(AR$1,$P983,1)),FALSE,TRUE)</f>
        <v>0</v>
      </c>
      <c r="AS983" s="52" t="b">
        <f t="shared" si="357"/>
        <v>0</v>
      </c>
      <c r="AT983" s="52" t="b">
        <f t="shared" si="357"/>
        <v>0</v>
      </c>
      <c r="AU983" s="52">
        <f t="shared" si="345"/>
        <v>1</v>
      </c>
      <c r="AW983" s="52" t="b">
        <f t="shared" si="346"/>
        <v>0</v>
      </c>
      <c r="AX983" s="52" t="str">
        <f t="shared" si="347"/>
        <v>Unternehmen</v>
      </c>
      <c r="AY983" s="52" t="b">
        <f t="shared" si="348"/>
        <v>0</v>
      </c>
      <c r="AZ983" s="52" t="str">
        <f t="shared" si="349"/>
        <v>10889</v>
      </c>
      <c r="BA983" s="52" t="str">
        <f>VLOOKUP(A983,'BAT Grundtabelle'!A:U,21,0)</f>
        <v>ja</v>
      </c>
      <c r="BB983" s="52" t="str">
        <f t="shared" si="350"/>
        <v>nein</v>
      </c>
      <c r="BC983" s="52" t="str">
        <f t="shared" si="351"/>
        <v>10889</v>
      </c>
      <c r="BD983" s="52" t="str">
        <f t="shared" si="352"/>
        <v>Hopfenanbaubetrieb</v>
      </c>
      <c r="BE983" s="52" t="str">
        <f t="shared" si="353"/>
        <v>Unternehmen</v>
      </c>
      <c r="BF983" s="52">
        <f t="shared" si="354"/>
        <v>1</v>
      </c>
    </row>
    <row r="984" spans="1:58" hidden="1" x14ac:dyDescent="0.35">
      <c r="A984" s="107" t="s">
        <v>3306</v>
      </c>
      <c r="B984" s="75" t="s">
        <v>463</v>
      </c>
      <c r="C984" s="52" t="s">
        <v>3</v>
      </c>
      <c r="D984" s="52" t="s">
        <v>3</v>
      </c>
      <c r="E984" s="52" t="s">
        <v>2</v>
      </c>
      <c r="F984" s="52" t="s">
        <v>2</v>
      </c>
      <c r="G984" s="52" t="s">
        <v>2</v>
      </c>
      <c r="H984" s="52" t="s">
        <v>2</v>
      </c>
      <c r="I984" s="52" t="s">
        <v>3</v>
      </c>
      <c r="J984" s="52">
        <v>1</v>
      </c>
      <c r="K984" s="52" t="s">
        <v>2</v>
      </c>
      <c r="L984" s="52" t="s">
        <v>2</v>
      </c>
      <c r="M984" s="52" t="s">
        <v>2</v>
      </c>
      <c r="N984" s="52" t="s">
        <v>3</v>
      </c>
      <c r="P984" s="52" t="s">
        <v>4</v>
      </c>
      <c r="Q984" s="52" t="str">
        <f t="shared" si="356"/>
        <v>Nein</v>
      </c>
      <c r="R984" s="52" t="str">
        <f t="shared" si="356"/>
        <v>Nein</v>
      </c>
      <c r="S984" s="52" t="str">
        <f t="shared" si="356"/>
        <v>Nein</v>
      </c>
      <c r="T984" s="52" t="str">
        <f t="shared" si="356"/>
        <v>Nein</v>
      </c>
      <c r="U984" s="52" t="str">
        <f t="shared" si="356"/>
        <v>Nein</v>
      </c>
      <c r="V984" s="52" t="str">
        <f t="shared" si="356"/>
        <v>Nein</v>
      </c>
      <c r="W984" s="52" t="str">
        <f t="shared" si="356"/>
        <v>Nein</v>
      </c>
      <c r="X984" s="52" t="str">
        <f t="shared" si="356"/>
        <v>Nein</v>
      </c>
      <c r="Y984" s="52" t="str">
        <f t="shared" si="356"/>
        <v>Nein</v>
      </c>
      <c r="Z984" s="52" t="str">
        <f t="shared" si="356"/>
        <v>Nein</v>
      </c>
      <c r="AA984" s="52" t="str">
        <f t="shared" si="356"/>
        <v>Nein</v>
      </c>
      <c r="AB984" s="52" t="str">
        <f t="shared" si="356"/>
        <v>Nein</v>
      </c>
      <c r="AC984" s="52" t="str">
        <f t="shared" si="356"/>
        <v>Nein</v>
      </c>
      <c r="AD984" s="52" t="str">
        <f t="shared" si="356"/>
        <v>Nein</v>
      </c>
      <c r="AE984" s="52" t="str">
        <f t="shared" si="356"/>
        <v>Nein</v>
      </c>
      <c r="AF984" s="52" t="str">
        <f t="shared" si="356"/>
        <v>Nein</v>
      </c>
      <c r="AG984" s="61" t="str">
        <f>IF(Q984="Ja",VLOOKUP($Q$2,Plausis!A:E,5,0),IF(R984="Ja",VLOOKUP($R$2,Plausis!A:E,5,0),IF(T984="Ja",VLOOKUP($T$2,Plausis!A:E,5,0),IF(U984="Ja",VLOOKUP($U$2,Plausis!A:E,5,0),IF(AA984="Ja",VLOOKUP($AA$2,Plausis!A:E,5,0),IF(AC984="Ja",VLOOKUP($AC$2,Plausis!A:E,5,0),IF(AD984="Ja",VLOOKUP($AD$2,Plausis!A:E,5,0),"")))))))</f>
        <v/>
      </c>
      <c r="AH984" s="52" t="str">
        <f>IF(Y984="Ja",VLOOKUP($Y$2,Plausis!A:E,5,0),"")</f>
        <v/>
      </c>
      <c r="AI984" s="52" t="str">
        <f t="shared" si="341"/>
        <v>Ja</v>
      </c>
      <c r="AJ984" s="52" t="str">
        <f>IF(S984="Ja",VLOOKUP($S$2,Plausis!A:E,5,0),IF(V984="Ja",VLOOKUP($V$2,Plausis!A:E,5,0),IF(X984="Ja",VLOOKUP($X$2,Plausis!A:E,5,0),"")))</f>
        <v/>
      </c>
      <c r="AL984" s="52" t="s">
        <v>3</v>
      </c>
      <c r="AM984" s="114">
        <v>45531</v>
      </c>
      <c r="AN984" s="52" t="s">
        <v>4467</v>
      </c>
      <c r="AO984" s="52" t="str">
        <f>VLOOKUP(B984,'BAT Grundtabelle'!B:T,19,0)</f>
        <v>ja</v>
      </c>
      <c r="AP984" s="105" t="str">
        <f t="shared" si="342"/>
        <v>10890</v>
      </c>
      <c r="AQ984" s="52" t="str">
        <f t="shared" si="343"/>
        <v>Hopfenhandel</v>
      </c>
      <c r="AR984" s="52" t="b">
        <f t="shared" si="357"/>
        <v>0</v>
      </c>
      <c r="AS984" s="52" t="b">
        <f t="shared" si="357"/>
        <v>0</v>
      </c>
      <c r="AT984" s="52" t="b">
        <f t="shared" si="357"/>
        <v>0</v>
      </c>
      <c r="AU984" s="52">
        <f t="shared" si="345"/>
        <v>1</v>
      </c>
      <c r="AW984" s="52" t="b">
        <f t="shared" si="346"/>
        <v>0</v>
      </c>
      <c r="AX984" s="52" t="str">
        <f t="shared" si="347"/>
        <v>Unternehmen</v>
      </c>
      <c r="AY984" s="52" t="b">
        <f t="shared" si="348"/>
        <v>0</v>
      </c>
      <c r="AZ984" s="52" t="str">
        <f t="shared" si="349"/>
        <v>10890</v>
      </c>
      <c r="BA984" s="52" t="str">
        <f>VLOOKUP(A984,'BAT Grundtabelle'!A:U,21,0)</f>
        <v>ja</v>
      </c>
      <c r="BB984" s="52" t="str">
        <f t="shared" si="350"/>
        <v>nein</v>
      </c>
      <c r="BC984" s="52" t="str">
        <f t="shared" si="351"/>
        <v>10890</v>
      </c>
      <c r="BD984" s="52" t="str">
        <f t="shared" si="352"/>
        <v>Hopfenhandel</v>
      </c>
      <c r="BE984" s="52" t="str">
        <f t="shared" si="353"/>
        <v>Unternehmen</v>
      </c>
      <c r="BF984" s="52">
        <f t="shared" si="354"/>
        <v>1</v>
      </c>
    </row>
    <row r="985" spans="1:58" hidden="1" x14ac:dyDescent="0.35">
      <c r="A985" s="107" t="s">
        <v>3307</v>
      </c>
      <c r="B985" s="75" t="s">
        <v>102</v>
      </c>
      <c r="C985" s="52" t="s">
        <v>3</v>
      </c>
      <c r="D985" s="52" t="s">
        <v>3</v>
      </c>
      <c r="E985" s="52" t="s">
        <v>2</v>
      </c>
      <c r="F985" s="52" t="s">
        <v>2</v>
      </c>
      <c r="G985" s="52" t="s">
        <v>2</v>
      </c>
      <c r="H985" s="52" t="s">
        <v>2</v>
      </c>
      <c r="I985" s="52" t="s">
        <v>3</v>
      </c>
      <c r="J985" s="52">
        <v>1</v>
      </c>
      <c r="K985" s="52" t="s">
        <v>2</v>
      </c>
      <c r="L985" s="52" t="s">
        <v>2</v>
      </c>
      <c r="M985" s="52" t="s">
        <v>2</v>
      </c>
      <c r="N985" s="52" t="s">
        <v>3</v>
      </c>
      <c r="P985" s="52" t="s">
        <v>4</v>
      </c>
      <c r="Q985" s="52" t="str">
        <f t="shared" si="356"/>
        <v>Nein</v>
      </c>
      <c r="R985" s="52" t="str">
        <f t="shared" si="356"/>
        <v>Nein</v>
      </c>
      <c r="S985" s="52" t="str">
        <f t="shared" si="356"/>
        <v>Nein</v>
      </c>
      <c r="T985" s="52" t="str">
        <f t="shared" si="356"/>
        <v>Nein</v>
      </c>
      <c r="U985" s="52" t="str">
        <f t="shared" si="356"/>
        <v>Nein</v>
      </c>
      <c r="V985" s="52" t="str">
        <f t="shared" si="356"/>
        <v>Nein</v>
      </c>
      <c r="W985" s="52" t="str">
        <f t="shared" si="356"/>
        <v>Nein</v>
      </c>
      <c r="X985" s="52" t="str">
        <f t="shared" si="356"/>
        <v>Nein</v>
      </c>
      <c r="Y985" s="52" t="str">
        <f t="shared" si="356"/>
        <v>Nein</v>
      </c>
      <c r="Z985" s="52" t="str">
        <f t="shared" si="356"/>
        <v>Nein</v>
      </c>
      <c r="AA985" s="52" t="str">
        <f t="shared" si="356"/>
        <v>Nein</v>
      </c>
      <c r="AB985" s="52" t="str">
        <f t="shared" si="356"/>
        <v>Nein</v>
      </c>
      <c r="AC985" s="52" t="str">
        <f t="shared" si="356"/>
        <v>Nein</v>
      </c>
      <c r="AD985" s="52" t="str">
        <f t="shared" si="356"/>
        <v>Nein</v>
      </c>
      <c r="AE985" s="52" t="str">
        <f t="shared" si="356"/>
        <v>Nein</v>
      </c>
      <c r="AF985" s="52" t="str">
        <f t="shared" si="356"/>
        <v>Nein</v>
      </c>
      <c r="AG985" s="61" t="str">
        <f>IF(Q985="Ja",VLOOKUP($Q$2,Plausis!A:E,5,0),IF(R985="Ja",VLOOKUP($R$2,Plausis!A:E,5,0),IF(T985="Ja",VLOOKUP($T$2,Plausis!A:E,5,0),IF(U985="Ja",VLOOKUP($U$2,Plausis!A:E,5,0),IF(AA985="Ja",VLOOKUP($AA$2,Plausis!A:E,5,0),IF(AC985="Ja",VLOOKUP($AC$2,Plausis!A:E,5,0),IF(AD985="Ja",VLOOKUP($AD$2,Plausis!A:E,5,0),"")))))))</f>
        <v/>
      </c>
      <c r="AH985" s="52" t="str">
        <f>IF(Y985="Ja",VLOOKUP($Y$2,Plausis!A:E,5,0),"")</f>
        <v/>
      </c>
      <c r="AI985" s="52" t="str">
        <f t="shared" si="341"/>
        <v>Ja</v>
      </c>
      <c r="AJ985" s="52" t="str">
        <f>IF(S985="Ja",VLOOKUP($S$2,Plausis!A:E,5,0),IF(V985="Ja",VLOOKUP($V$2,Plausis!A:E,5,0),IF(X985="Ja",VLOOKUP($X$2,Plausis!A:E,5,0),"")))</f>
        <v/>
      </c>
      <c r="AL985" s="52" t="s">
        <v>2</v>
      </c>
      <c r="AM985" s="114">
        <v>45531</v>
      </c>
      <c r="AN985" s="52" t="s">
        <v>4467</v>
      </c>
      <c r="AO985" s="52" t="str">
        <f>VLOOKUP(B985,'BAT Grundtabelle'!B:T,19,0)</f>
        <v>ja</v>
      </c>
      <c r="AP985" s="105" t="str">
        <f t="shared" si="342"/>
        <v>10891</v>
      </c>
      <c r="AQ985" s="52" t="str">
        <f t="shared" si="343"/>
        <v>Hörgeräteakustiker</v>
      </c>
      <c r="AR985" s="52" t="b">
        <f t="shared" si="357"/>
        <v>0</v>
      </c>
      <c r="AS985" s="52" t="b">
        <f t="shared" si="357"/>
        <v>0</v>
      </c>
      <c r="AT985" s="52" t="b">
        <f t="shared" si="357"/>
        <v>0</v>
      </c>
      <c r="AU985" s="52">
        <f t="shared" si="345"/>
        <v>1</v>
      </c>
      <c r="AW985" s="52" t="b">
        <f t="shared" si="346"/>
        <v>0</v>
      </c>
      <c r="AX985" s="52" t="str">
        <f t="shared" si="347"/>
        <v>Unternehmen</v>
      </c>
      <c r="AY985" s="52" t="b">
        <f t="shared" si="348"/>
        <v>0</v>
      </c>
      <c r="AZ985" s="52" t="str">
        <f t="shared" si="349"/>
        <v>10891</v>
      </c>
      <c r="BA985" s="52" t="str">
        <f>VLOOKUP(A985,'BAT Grundtabelle'!A:U,21,0)</f>
        <v>ja</v>
      </c>
      <c r="BB985" s="52" t="str">
        <f t="shared" si="350"/>
        <v>nein</v>
      </c>
      <c r="BC985" s="52" t="str">
        <f t="shared" si="351"/>
        <v>10891</v>
      </c>
      <c r="BD985" s="52" t="str">
        <f t="shared" si="352"/>
        <v>Hörgeräteakustiker</v>
      </c>
      <c r="BE985" s="52" t="str">
        <f t="shared" si="353"/>
        <v>Unternehmen</v>
      </c>
      <c r="BF985" s="52">
        <f t="shared" si="354"/>
        <v>1</v>
      </c>
    </row>
    <row r="986" spans="1:58" ht="29" hidden="1" x14ac:dyDescent="0.35">
      <c r="A986" s="107" t="s">
        <v>3308</v>
      </c>
      <c r="B986" s="75" t="s">
        <v>649</v>
      </c>
      <c r="C986" s="52" t="s">
        <v>3</v>
      </c>
      <c r="D986" s="52" t="s">
        <v>3</v>
      </c>
      <c r="E986" s="52" t="s">
        <v>2</v>
      </c>
      <c r="F986" s="52" t="s">
        <v>2</v>
      </c>
      <c r="G986" s="52" t="s">
        <v>2</v>
      </c>
      <c r="H986" s="52" t="s">
        <v>2</v>
      </c>
      <c r="I986" s="52" t="s">
        <v>2</v>
      </c>
      <c r="J986" s="52" t="s">
        <v>2</v>
      </c>
      <c r="K986" s="52" t="s">
        <v>2</v>
      </c>
      <c r="L986" s="52" t="s">
        <v>2</v>
      </c>
      <c r="M986" s="52" t="s">
        <v>2</v>
      </c>
      <c r="N986" s="52" t="s">
        <v>3</v>
      </c>
      <c r="O986" s="52" t="s">
        <v>2409</v>
      </c>
      <c r="P986" s="52" t="s">
        <v>58</v>
      </c>
      <c r="Q986" s="52" t="str">
        <f t="shared" si="356"/>
        <v>Nein</v>
      </c>
      <c r="R986" s="52" t="str">
        <f t="shared" si="356"/>
        <v>Nein</v>
      </c>
      <c r="S986" s="52" t="str">
        <f t="shared" si="356"/>
        <v>Nein</v>
      </c>
      <c r="T986" s="52" t="str">
        <f t="shared" si="356"/>
        <v>Nein</v>
      </c>
      <c r="U986" s="52" t="str">
        <f t="shared" si="356"/>
        <v>Ja</v>
      </c>
      <c r="V986" s="52" t="str">
        <f t="shared" si="356"/>
        <v>Ja</v>
      </c>
      <c r="W986" s="52" t="str">
        <f t="shared" si="356"/>
        <v>Nein</v>
      </c>
      <c r="X986" s="52" t="str">
        <f t="shared" si="356"/>
        <v>Nein</v>
      </c>
      <c r="Y986" s="52" t="str">
        <f t="shared" si="356"/>
        <v>Nein</v>
      </c>
      <c r="Z986" s="52" t="str">
        <f t="shared" si="356"/>
        <v>Nein</v>
      </c>
      <c r="AA986" s="52" t="str">
        <f t="shared" si="356"/>
        <v>Nein</v>
      </c>
      <c r="AB986" s="52" t="str">
        <f t="shared" si="356"/>
        <v>Nein</v>
      </c>
      <c r="AC986" s="52" t="str">
        <f t="shared" si="356"/>
        <v>Nein</v>
      </c>
      <c r="AD986" s="52" t="str">
        <f t="shared" si="356"/>
        <v>Nein</v>
      </c>
      <c r="AE986" s="52" t="str">
        <f t="shared" si="356"/>
        <v>Nein</v>
      </c>
      <c r="AF986" s="52" t="str">
        <f t="shared" si="356"/>
        <v>Nein</v>
      </c>
      <c r="AG986" s="61" t="str">
        <f>IF(Q986="Ja",VLOOKUP($Q$2,Plausis!A:E,5,0),IF(R986="Ja",VLOOKUP($R$2,Plausis!A:E,5,0),IF(T986="Ja",VLOOKUP($T$2,Plausis!A:E,5,0),IF(U986="Ja",VLOOKUP($U$2,Plausis!A:E,5,0),IF(AA986="Ja",VLOOKUP($AA$2,Plausis!A:E,5,0),IF(AC986="Ja",VLOOKUP($AC$2,Plausis!A:E,5,0),IF(AD986="Ja",VLOOKUP($AD$2,Plausis!A:E,5,0),"")))))))</f>
        <v>Dieser Betrieb kann nur im Komfort-RS ohne ergänzenden Spezial-Straf-RS oder über einen Sondertarif zum SSR versichert werden.</v>
      </c>
      <c r="AH986" s="52" t="str">
        <f>IF(Y986="Ja",VLOOKUP($Y$2,Plausis!A:E,5,0),"")</f>
        <v/>
      </c>
      <c r="AI986" s="52" t="str">
        <f t="shared" si="341"/>
        <v>Nein</v>
      </c>
      <c r="AJ986" s="52" t="str">
        <f>IF(S986="Ja",VLOOKUP($S$2,Plausis!A:E,5,0),IF(V986="Ja",VLOOKUP($V$2,Plausis!A:E,5,0),IF(X986="Ja",VLOOKUP($X$2,Plausis!A:E,5,0),"")))</f>
        <v>Dieser Betrieb kann nur über einen Sondertarif zum SSR versichert werden.</v>
      </c>
      <c r="AL986" s="52" t="s">
        <v>3</v>
      </c>
      <c r="AM986" s="114">
        <v>45531</v>
      </c>
      <c r="AN986" s="52" t="s">
        <v>4467</v>
      </c>
      <c r="AO986" s="52" t="str">
        <f>VLOOKUP(B986,'BAT Grundtabelle'!B:T,19,0)</f>
        <v>ja</v>
      </c>
      <c r="AP986" s="105" t="str">
        <f t="shared" si="342"/>
        <v>10892</v>
      </c>
      <c r="AQ986" s="52" t="str">
        <f t="shared" si="343"/>
        <v>Hospiz</v>
      </c>
      <c r="AR986" s="52" t="b">
        <f t="shared" si="357"/>
        <v>0</v>
      </c>
      <c r="AS986" s="52" t="b">
        <f t="shared" si="357"/>
        <v>0</v>
      </c>
      <c r="AT986" s="52" t="b">
        <f t="shared" si="357"/>
        <v>0</v>
      </c>
      <c r="AU986" s="52" t="str">
        <f t="shared" si="345"/>
        <v>Eigener Tarif</v>
      </c>
      <c r="AW986" s="52" t="b">
        <f t="shared" si="346"/>
        <v>0</v>
      </c>
      <c r="AX986" s="52" t="str">
        <f t="shared" si="347"/>
        <v>Eigener Tarif</v>
      </c>
      <c r="AY986" s="52" t="b">
        <f t="shared" si="348"/>
        <v>0</v>
      </c>
      <c r="AZ986" s="52" t="str">
        <f t="shared" si="349"/>
        <v>10892</v>
      </c>
      <c r="BA986" s="52" t="str">
        <f>VLOOKUP(A986,'BAT Grundtabelle'!A:U,21,0)</f>
        <v>ja</v>
      </c>
      <c r="BB986" s="52" t="str">
        <f t="shared" si="350"/>
        <v>nein</v>
      </c>
      <c r="BC986" s="52" t="str">
        <f t="shared" si="351"/>
        <v>10892</v>
      </c>
      <c r="BD986" s="52" t="str">
        <f t="shared" si="352"/>
        <v>Hospiz</v>
      </c>
      <c r="BE986" s="52" t="str">
        <f t="shared" si="353"/>
        <v>Eigener Tarif</v>
      </c>
      <c r="BF986" s="52" t="str">
        <f t="shared" si="354"/>
        <v>Eigener Tarif</v>
      </c>
    </row>
    <row r="987" spans="1:58" ht="43.5" hidden="1" x14ac:dyDescent="0.35">
      <c r="A987" s="107" t="s">
        <v>3309</v>
      </c>
      <c r="B987" s="75" t="s">
        <v>742</v>
      </c>
      <c r="C987" s="52" t="s">
        <v>3</v>
      </c>
      <c r="D987" s="52" t="s">
        <v>3</v>
      </c>
      <c r="E987" s="52" t="s">
        <v>2</v>
      </c>
      <c r="F987" s="52" t="s">
        <v>2</v>
      </c>
      <c r="G987" s="52" t="s">
        <v>2</v>
      </c>
      <c r="H987" s="52" t="s">
        <v>2</v>
      </c>
      <c r="I987" s="52" t="s">
        <v>3</v>
      </c>
      <c r="J987" s="52">
        <v>1</v>
      </c>
      <c r="K987" s="52" t="s">
        <v>2</v>
      </c>
      <c r="L987" s="52" t="s">
        <v>2</v>
      </c>
      <c r="M987" s="52" t="s">
        <v>2</v>
      </c>
      <c r="N987" s="52" t="s">
        <v>3</v>
      </c>
      <c r="P987" s="52">
        <v>1198</v>
      </c>
      <c r="Q987" s="52" t="str">
        <f t="shared" si="356"/>
        <v>Nein</v>
      </c>
      <c r="R987" s="52" t="str">
        <f t="shared" si="356"/>
        <v>Nein</v>
      </c>
      <c r="S987" s="52" t="str">
        <f t="shared" si="356"/>
        <v>Nein</v>
      </c>
      <c r="T987" s="52" t="str">
        <f t="shared" si="356"/>
        <v>Nein</v>
      </c>
      <c r="U987" s="52" t="str">
        <f t="shared" si="356"/>
        <v>Nein</v>
      </c>
      <c r="V987" s="52" t="str">
        <f t="shared" si="356"/>
        <v>Nein</v>
      </c>
      <c r="W987" s="52" t="str">
        <f t="shared" si="356"/>
        <v>Nein</v>
      </c>
      <c r="X987" s="52" t="str">
        <f t="shared" si="356"/>
        <v>Nein</v>
      </c>
      <c r="Y987" s="52" t="str">
        <f t="shared" si="356"/>
        <v>Nein</v>
      </c>
      <c r="Z987" s="52" t="str">
        <f t="shared" si="356"/>
        <v>Nein</v>
      </c>
      <c r="AA987" s="52" t="str">
        <f t="shared" si="356"/>
        <v>Nein</v>
      </c>
      <c r="AB987" s="52" t="str">
        <f t="shared" si="356"/>
        <v>Nein</v>
      </c>
      <c r="AC987" s="52" t="str">
        <f t="shared" si="356"/>
        <v>Nein</v>
      </c>
      <c r="AD987" s="52" t="str">
        <f t="shared" si="356"/>
        <v>Ja</v>
      </c>
      <c r="AE987" s="52" t="str">
        <f t="shared" si="356"/>
        <v>Nein</v>
      </c>
      <c r="AF987" s="52" t="str">
        <f t="shared" si="356"/>
        <v>Nein</v>
      </c>
      <c r="AG987" s="61" t="str">
        <f>IF(Q987="Ja",VLOOKUP($Q$2,Plausis!A:E,5,0),IF(R987="Ja",VLOOKUP($R$2,Plausis!A:E,5,0),IF(T987="Ja",VLOOKUP($T$2,Plausis!A:E,5,0),IF(U987="Ja",VLOOKUP($U$2,Plausis!A:E,5,0),IF(AA987="Ja",VLOOKUP($AA$2,Plausis!A:E,5,0),IF(AC987="Ja",VLOOKUP($AC$2,Plausis!A:E,5,0),IF(AD987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987" s="52" t="str">
        <f>IF(Y987="Ja",VLOOKUP($Y$2,Plausis!A:E,5,0),"")</f>
        <v/>
      </c>
      <c r="AI987" s="52" t="str">
        <f t="shared" si="341"/>
        <v>Ja</v>
      </c>
      <c r="AJ987" s="52" t="str">
        <f>IF(S987="Ja",VLOOKUP($S$2,Plausis!A:E,5,0),IF(V987="Ja",VLOOKUP($V$2,Plausis!A:E,5,0),IF(X987="Ja",VLOOKUP($X$2,Plausis!A:E,5,0),"")))</f>
        <v/>
      </c>
      <c r="AL987" s="52" t="s">
        <v>3</v>
      </c>
      <c r="AM987" s="114">
        <v>45531</v>
      </c>
      <c r="AN987" s="52" t="s">
        <v>4467</v>
      </c>
      <c r="AO987" s="52" t="str">
        <f>VLOOKUP(B987,'BAT Grundtabelle'!B:T,19,0)</f>
        <v>ja</v>
      </c>
      <c r="AP987" s="105" t="str">
        <f t="shared" si="342"/>
        <v>10893</v>
      </c>
      <c r="AQ987" s="52" t="str">
        <f t="shared" si="343"/>
        <v>Hotel</v>
      </c>
      <c r="AR987" s="52" t="b">
        <f t="shared" si="357"/>
        <v>0</v>
      </c>
      <c r="AS987" s="52" t="b">
        <f t="shared" si="357"/>
        <v>0</v>
      </c>
      <c r="AT987" s="52" t="b">
        <f t="shared" si="357"/>
        <v>0</v>
      </c>
      <c r="AU987" s="52">
        <f t="shared" si="345"/>
        <v>1</v>
      </c>
      <c r="AW987" s="52" t="b">
        <f t="shared" si="346"/>
        <v>0</v>
      </c>
      <c r="AX987" s="52" t="str">
        <f t="shared" si="347"/>
        <v>Unternehmen</v>
      </c>
      <c r="AY987" s="52" t="b">
        <f t="shared" si="348"/>
        <v>0</v>
      </c>
      <c r="AZ987" s="52" t="str">
        <f t="shared" si="349"/>
        <v>10893</v>
      </c>
      <c r="BA987" s="52" t="str">
        <f>VLOOKUP(A987,'BAT Grundtabelle'!A:U,21,0)</f>
        <v>ja</v>
      </c>
      <c r="BB987" s="52" t="str">
        <f t="shared" si="350"/>
        <v>nein</v>
      </c>
      <c r="BC987" s="52" t="str">
        <f t="shared" si="351"/>
        <v>10893</v>
      </c>
      <c r="BD987" s="52" t="str">
        <f t="shared" si="352"/>
        <v>Hotel</v>
      </c>
      <c r="BE987" s="52" t="str">
        <f t="shared" si="353"/>
        <v>Unternehmen</v>
      </c>
      <c r="BF987" s="52">
        <f t="shared" si="354"/>
        <v>1</v>
      </c>
    </row>
    <row r="988" spans="1:58" ht="43.5" hidden="1" x14ac:dyDescent="0.35">
      <c r="A988" s="107" t="s">
        <v>3310</v>
      </c>
      <c r="B988" s="75" t="s">
        <v>743</v>
      </c>
      <c r="C988" s="52" t="s">
        <v>3</v>
      </c>
      <c r="D988" s="52" t="s">
        <v>3</v>
      </c>
      <c r="E988" s="52" t="s">
        <v>2</v>
      </c>
      <c r="F988" s="52" t="s">
        <v>2</v>
      </c>
      <c r="G988" s="52" t="s">
        <v>2</v>
      </c>
      <c r="H988" s="52" t="s">
        <v>2</v>
      </c>
      <c r="I988" s="52" t="s">
        <v>3</v>
      </c>
      <c r="J988" s="52">
        <v>1</v>
      </c>
      <c r="K988" s="52" t="s">
        <v>2</v>
      </c>
      <c r="L988" s="52" t="s">
        <v>2</v>
      </c>
      <c r="M988" s="52" t="s">
        <v>2</v>
      </c>
      <c r="N988" s="52" t="s">
        <v>3</v>
      </c>
      <c r="P988" s="52">
        <v>1198</v>
      </c>
      <c r="Q988" s="52" t="str">
        <f t="shared" si="356"/>
        <v>Nein</v>
      </c>
      <c r="R988" s="52" t="str">
        <f t="shared" si="356"/>
        <v>Nein</v>
      </c>
      <c r="S988" s="52" t="str">
        <f t="shared" si="356"/>
        <v>Nein</v>
      </c>
      <c r="T988" s="52" t="str">
        <f t="shared" si="356"/>
        <v>Nein</v>
      </c>
      <c r="U988" s="52" t="str">
        <f t="shared" si="356"/>
        <v>Nein</v>
      </c>
      <c r="V988" s="52" t="str">
        <f t="shared" si="356"/>
        <v>Nein</v>
      </c>
      <c r="W988" s="52" t="str">
        <f t="shared" si="356"/>
        <v>Nein</v>
      </c>
      <c r="X988" s="52" t="str">
        <f t="shared" si="356"/>
        <v>Nein</v>
      </c>
      <c r="Y988" s="52" t="str">
        <f t="shared" si="356"/>
        <v>Nein</v>
      </c>
      <c r="Z988" s="52" t="str">
        <f t="shared" si="356"/>
        <v>Nein</v>
      </c>
      <c r="AA988" s="52" t="str">
        <f t="shared" si="356"/>
        <v>Nein</v>
      </c>
      <c r="AB988" s="52" t="str">
        <f t="shared" si="356"/>
        <v>Nein</v>
      </c>
      <c r="AC988" s="52" t="str">
        <f t="shared" si="356"/>
        <v>Nein</v>
      </c>
      <c r="AD988" s="52" t="str">
        <f t="shared" si="356"/>
        <v>Ja</v>
      </c>
      <c r="AE988" s="52" t="str">
        <f t="shared" si="356"/>
        <v>Nein</v>
      </c>
      <c r="AF988" s="52" t="str">
        <f t="shared" si="356"/>
        <v>Nein</v>
      </c>
      <c r="AG988" s="61" t="str">
        <f>IF(Q988="Ja",VLOOKUP($Q$2,Plausis!A:E,5,0),IF(R988="Ja",VLOOKUP($R$2,Plausis!A:E,5,0),IF(T988="Ja",VLOOKUP($T$2,Plausis!A:E,5,0),IF(U988="Ja",VLOOKUP($U$2,Plausis!A:E,5,0),IF(AA988="Ja",VLOOKUP($AA$2,Plausis!A:E,5,0),IF(AC988="Ja",VLOOKUP($AC$2,Plausis!A:E,5,0),IF(AD988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988" s="52" t="str">
        <f>IF(Y988="Ja",VLOOKUP($Y$2,Plausis!A:E,5,0),"")</f>
        <v/>
      </c>
      <c r="AI988" s="52" t="str">
        <f t="shared" si="341"/>
        <v>Ja</v>
      </c>
      <c r="AJ988" s="52" t="str">
        <f>IF(S988="Ja",VLOOKUP($S$2,Plausis!A:E,5,0),IF(V988="Ja",VLOOKUP($V$2,Plausis!A:E,5,0),IF(X988="Ja",VLOOKUP($X$2,Plausis!A:E,5,0),"")))</f>
        <v/>
      </c>
      <c r="AL988" s="52" t="s">
        <v>3</v>
      </c>
      <c r="AM988" s="114">
        <v>45531</v>
      </c>
      <c r="AN988" s="52" t="s">
        <v>4467</v>
      </c>
      <c r="AO988" s="52" t="str">
        <f>VLOOKUP(B988,'BAT Grundtabelle'!B:T,19,0)</f>
        <v>ja</v>
      </c>
      <c r="AP988" s="105" t="str">
        <f t="shared" si="342"/>
        <v>10894</v>
      </c>
      <c r="AQ988" s="52" t="str">
        <f t="shared" si="343"/>
        <v>Hotel Garni</v>
      </c>
      <c r="AR988" s="52" t="b">
        <f t="shared" si="357"/>
        <v>0</v>
      </c>
      <c r="AS988" s="52" t="b">
        <f t="shared" si="357"/>
        <v>0</v>
      </c>
      <c r="AT988" s="52" t="b">
        <f t="shared" si="357"/>
        <v>0</v>
      </c>
      <c r="AU988" s="52">
        <f t="shared" si="345"/>
        <v>1</v>
      </c>
      <c r="AW988" s="52" t="b">
        <f t="shared" si="346"/>
        <v>0</v>
      </c>
      <c r="AX988" s="52" t="str">
        <f t="shared" si="347"/>
        <v>Unternehmen</v>
      </c>
      <c r="AY988" s="52" t="b">
        <f t="shared" si="348"/>
        <v>0</v>
      </c>
      <c r="AZ988" s="52" t="str">
        <f t="shared" si="349"/>
        <v>10894</v>
      </c>
      <c r="BA988" s="52" t="str">
        <f>VLOOKUP(A988,'BAT Grundtabelle'!A:U,21,0)</f>
        <v>ja</v>
      </c>
      <c r="BB988" s="52" t="str">
        <f t="shared" si="350"/>
        <v>nein</v>
      </c>
      <c r="BC988" s="52" t="str">
        <f t="shared" si="351"/>
        <v>10894</v>
      </c>
      <c r="BD988" s="52" t="str">
        <f t="shared" si="352"/>
        <v>Hotel Garni</v>
      </c>
      <c r="BE988" s="52" t="str">
        <f t="shared" si="353"/>
        <v>Unternehmen</v>
      </c>
      <c r="BF988" s="52">
        <f t="shared" si="354"/>
        <v>1</v>
      </c>
    </row>
    <row r="989" spans="1:58" hidden="1" x14ac:dyDescent="0.35">
      <c r="A989" s="107" t="s">
        <v>3311</v>
      </c>
      <c r="B989" s="75" t="s">
        <v>858</v>
      </c>
      <c r="C989" s="52" t="s">
        <v>3</v>
      </c>
      <c r="D989" s="52" t="s">
        <v>3</v>
      </c>
      <c r="E989" s="52" t="s">
        <v>2</v>
      </c>
      <c r="F989" s="52" t="s">
        <v>2</v>
      </c>
      <c r="G989" s="52" t="s">
        <v>2</v>
      </c>
      <c r="H989" s="52" t="s">
        <v>2</v>
      </c>
      <c r="I989" s="52" t="s">
        <v>3</v>
      </c>
      <c r="J989" s="52">
        <v>1</v>
      </c>
      <c r="K989" s="52" t="s">
        <v>2</v>
      </c>
      <c r="L989" s="52" t="s">
        <v>2</v>
      </c>
      <c r="M989" s="52" t="s">
        <v>2</v>
      </c>
      <c r="N989" s="52" t="s">
        <v>3</v>
      </c>
      <c r="P989" s="52" t="s">
        <v>4</v>
      </c>
      <c r="Q989" s="52" t="str">
        <f t="shared" si="356"/>
        <v>Nein</v>
      </c>
      <c r="R989" s="52" t="str">
        <f t="shared" si="356"/>
        <v>Nein</v>
      </c>
      <c r="S989" s="52" t="str">
        <f t="shared" si="356"/>
        <v>Nein</v>
      </c>
      <c r="T989" s="52" t="str">
        <f t="shared" si="356"/>
        <v>Nein</v>
      </c>
      <c r="U989" s="52" t="str">
        <f t="shared" si="356"/>
        <v>Nein</v>
      </c>
      <c r="V989" s="52" t="str">
        <f t="shared" si="356"/>
        <v>Nein</v>
      </c>
      <c r="W989" s="52" t="str">
        <f t="shared" si="356"/>
        <v>Nein</v>
      </c>
      <c r="X989" s="52" t="str">
        <f t="shared" si="356"/>
        <v>Nein</v>
      </c>
      <c r="Y989" s="52" t="str">
        <f t="shared" si="356"/>
        <v>Nein</v>
      </c>
      <c r="Z989" s="52" t="str">
        <f t="shared" si="356"/>
        <v>Nein</v>
      </c>
      <c r="AA989" s="52" t="str">
        <f t="shared" si="356"/>
        <v>Nein</v>
      </c>
      <c r="AB989" s="52" t="str">
        <f t="shared" si="356"/>
        <v>Nein</v>
      </c>
      <c r="AC989" s="52" t="str">
        <f t="shared" si="356"/>
        <v>Nein</v>
      </c>
      <c r="AD989" s="52" t="str">
        <f t="shared" si="356"/>
        <v>Nein</v>
      </c>
      <c r="AE989" s="52" t="str">
        <f t="shared" si="356"/>
        <v>Nein</v>
      </c>
      <c r="AF989" s="52" t="str">
        <f t="shared" si="356"/>
        <v>Nein</v>
      </c>
      <c r="AG989" s="61" t="str">
        <f>IF(Q989="Ja",VLOOKUP($Q$2,Plausis!A:E,5,0),IF(R989="Ja",VLOOKUP($R$2,Plausis!A:E,5,0),IF(T989="Ja",VLOOKUP($T$2,Plausis!A:E,5,0),IF(U989="Ja",VLOOKUP($U$2,Plausis!A:E,5,0),IF(AA989="Ja",VLOOKUP($AA$2,Plausis!A:E,5,0),IF(AC989="Ja",VLOOKUP($AC$2,Plausis!A:E,5,0),IF(AD989="Ja",VLOOKUP($AD$2,Plausis!A:E,5,0),"")))))))</f>
        <v/>
      </c>
      <c r="AH989" s="52" t="str">
        <f>IF(Y989="Ja",VLOOKUP($Y$2,Plausis!A:E,5,0),"")</f>
        <v/>
      </c>
      <c r="AI989" s="52" t="str">
        <f t="shared" si="341"/>
        <v>Ja</v>
      </c>
      <c r="AJ989" s="52" t="str">
        <f>IF(S989="Ja",VLOOKUP($S$2,Plausis!A:E,5,0),IF(V989="Ja",VLOOKUP($V$2,Plausis!A:E,5,0),IF(X989="Ja",VLOOKUP($X$2,Plausis!A:E,5,0),"")))</f>
        <v/>
      </c>
      <c r="AL989" s="52" t="s">
        <v>2</v>
      </c>
      <c r="AM989" s="114">
        <v>45531</v>
      </c>
      <c r="AN989" s="52" t="s">
        <v>4467</v>
      </c>
      <c r="AO989" s="52" t="str">
        <f>VLOOKUP(B989,'BAT Grundtabelle'!B:T,19,0)</f>
        <v>ja</v>
      </c>
      <c r="AP989" s="105" t="str">
        <f t="shared" si="342"/>
        <v>10895</v>
      </c>
      <c r="AQ989" s="52" t="str">
        <f t="shared" si="343"/>
        <v>Hufschmiede</v>
      </c>
      <c r="AR989" s="52" t="b">
        <f t="shared" si="357"/>
        <v>0</v>
      </c>
      <c r="AS989" s="52" t="b">
        <f t="shared" si="357"/>
        <v>0</v>
      </c>
      <c r="AT989" s="52" t="b">
        <f t="shared" si="357"/>
        <v>0</v>
      </c>
      <c r="AU989" s="52">
        <f t="shared" si="345"/>
        <v>1</v>
      </c>
      <c r="AW989" s="52" t="b">
        <f t="shared" si="346"/>
        <v>0</v>
      </c>
      <c r="AX989" s="52" t="str">
        <f t="shared" si="347"/>
        <v>Unternehmen</v>
      </c>
      <c r="AY989" s="52" t="b">
        <f t="shared" si="348"/>
        <v>0</v>
      </c>
      <c r="AZ989" s="52" t="str">
        <f t="shared" si="349"/>
        <v>10895</v>
      </c>
      <c r="BA989" s="52" t="str">
        <f>VLOOKUP(A989,'BAT Grundtabelle'!A:U,21,0)</f>
        <v>ja</v>
      </c>
      <c r="BB989" s="52" t="str">
        <f t="shared" si="350"/>
        <v>nein</v>
      </c>
      <c r="BC989" s="52" t="str">
        <f t="shared" si="351"/>
        <v>10895</v>
      </c>
      <c r="BD989" s="52" t="str">
        <f t="shared" si="352"/>
        <v>Hufschmiede</v>
      </c>
      <c r="BE989" s="52" t="str">
        <f t="shared" si="353"/>
        <v>Unternehmen</v>
      </c>
      <c r="BF989" s="52">
        <f t="shared" si="354"/>
        <v>1</v>
      </c>
    </row>
    <row r="990" spans="1:58" hidden="1" x14ac:dyDescent="0.35">
      <c r="A990" s="107" t="s">
        <v>3312</v>
      </c>
      <c r="B990" s="75" t="s">
        <v>1074</v>
      </c>
      <c r="C990" s="52" t="s">
        <v>3</v>
      </c>
      <c r="D990" s="52" t="s">
        <v>3</v>
      </c>
      <c r="E990" s="52" t="s">
        <v>2</v>
      </c>
      <c r="F990" s="52" t="s">
        <v>2</v>
      </c>
      <c r="G990" s="52" t="s">
        <v>2</v>
      </c>
      <c r="H990" s="52" t="s">
        <v>2</v>
      </c>
      <c r="I990" s="52" t="s">
        <v>3</v>
      </c>
      <c r="J990" s="52">
        <v>1</v>
      </c>
      <c r="K990" s="52" t="s">
        <v>2</v>
      </c>
      <c r="L990" s="52" t="s">
        <v>2</v>
      </c>
      <c r="M990" s="52" t="s">
        <v>2</v>
      </c>
      <c r="N990" s="52" t="s">
        <v>3</v>
      </c>
      <c r="P990" s="52" t="s">
        <v>4</v>
      </c>
      <c r="Q990" s="52" t="str">
        <f t="shared" si="356"/>
        <v>Nein</v>
      </c>
      <c r="R990" s="52" t="str">
        <f t="shared" si="356"/>
        <v>Nein</v>
      </c>
      <c r="S990" s="52" t="str">
        <f t="shared" si="356"/>
        <v>Nein</v>
      </c>
      <c r="T990" s="52" t="str">
        <f t="shared" si="356"/>
        <v>Nein</v>
      </c>
      <c r="U990" s="52" t="str">
        <f t="shared" si="356"/>
        <v>Nein</v>
      </c>
      <c r="V990" s="52" t="str">
        <f t="shared" si="356"/>
        <v>Nein</v>
      </c>
      <c r="W990" s="52" t="str">
        <f t="shared" si="356"/>
        <v>Nein</v>
      </c>
      <c r="X990" s="52" t="str">
        <f t="shared" si="356"/>
        <v>Nein</v>
      </c>
      <c r="Y990" s="52" t="str">
        <f t="shared" si="356"/>
        <v>Nein</v>
      </c>
      <c r="Z990" s="52" t="str">
        <f t="shared" si="356"/>
        <v>Nein</v>
      </c>
      <c r="AA990" s="52" t="str">
        <f t="shared" si="356"/>
        <v>Nein</v>
      </c>
      <c r="AB990" s="52" t="str">
        <f t="shared" si="356"/>
        <v>Nein</v>
      </c>
      <c r="AC990" s="52" t="str">
        <f t="shared" si="356"/>
        <v>Nein</v>
      </c>
      <c r="AD990" s="52" t="str">
        <f t="shared" si="356"/>
        <v>Nein</v>
      </c>
      <c r="AE990" s="52" t="str">
        <f t="shared" si="356"/>
        <v>Nein</v>
      </c>
      <c r="AF990" s="52" t="str">
        <f t="shared" si="356"/>
        <v>Nein</v>
      </c>
      <c r="AG990" s="61" t="str">
        <f>IF(Q990="Ja",VLOOKUP($Q$2,Plausis!A:E,5,0),IF(R990="Ja",VLOOKUP($R$2,Plausis!A:E,5,0),IF(T990="Ja",VLOOKUP($T$2,Plausis!A:E,5,0),IF(U990="Ja",VLOOKUP($U$2,Plausis!A:E,5,0),IF(AA990="Ja",VLOOKUP($AA$2,Plausis!A:E,5,0),IF(AC990="Ja",VLOOKUP($AC$2,Plausis!A:E,5,0),IF(AD990="Ja",VLOOKUP($AD$2,Plausis!A:E,5,0),"")))))))</f>
        <v/>
      </c>
      <c r="AH990" s="52" t="str">
        <f>IF(Y990="Ja",VLOOKUP($Y$2,Plausis!A:E,5,0),"")</f>
        <v/>
      </c>
      <c r="AI990" s="52" t="str">
        <f t="shared" si="341"/>
        <v>Ja</v>
      </c>
      <c r="AJ990" s="52" t="str">
        <f>IF(S990="Ja",VLOOKUP($S$2,Plausis!A:E,5,0),IF(V990="Ja",VLOOKUP($V$2,Plausis!A:E,5,0),IF(X990="Ja",VLOOKUP($X$2,Plausis!A:E,5,0),"")))</f>
        <v/>
      </c>
      <c r="AL990" s="52" t="s">
        <v>2</v>
      </c>
      <c r="AM990" s="114">
        <v>45531</v>
      </c>
      <c r="AN990" s="52" t="s">
        <v>4467</v>
      </c>
      <c r="AO990" s="52" t="str">
        <f>VLOOKUP(B990,'BAT Grundtabelle'!B:T,19,0)</f>
        <v>ja</v>
      </c>
      <c r="AP990" s="105" t="str">
        <f t="shared" si="342"/>
        <v>10896</v>
      </c>
      <c r="AQ990" s="52" t="str">
        <f t="shared" si="343"/>
        <v>Hundepension</v>
      </c>
      <c r="AR990" s="52" t="b">
        <f t="shared" si="357"/>
        <v>0</v>
      </c>
      <c r="AS990" s="52" t="b">
        <f t="shared" si="357"/>
        <v>0</v>
      </c>
      <c r="AT990" s="52" t="b">
        <f t="shared" si="357"/>
        <v>0</v>
      </c>
      <c r="AU990" s="52">
        <f t="shared" si="345"/>
        <v>1</v>
      </c>
      <c r="AW990" s="52" t="b">
        <f t="shared" si="346"/>
        <v>0</v>
      </c>
      <c r="AX990" s="52" t="str">
        <f t="shared" si="347"/>
        <v>Unternehmen</v>
      </c>
      <c r="AY990" s="52" t="b">
        <f t="shared" si="348"/>
        <v>0</v>
      </c>
      <c r="AZ990" s="52" t="str">
        <f t="shared" si="349"/>
        <v>10896</v>
      </c>
      <c r="BA990" s="52" t="str">
        <f>VLOOKUP(A990,'BAT Grundtabelle'!A:U,21,0)</f>
        <v>ja</v>
      </c>
      <c r="BB990" s="52" t="str">
        <f t="shared" si="350"/>
        <v>nein</v>
      </c>
      <c r="BC990" s="52" t="str">
        <f t="shared" si="351"/>
        <v>10896</v>
      </c>
      <c r="BD990" s="52" t="str">
        <f t="shared" si="352"/>
        <v>Hundepension</v>
      </c>
      <c r="BE990" s="52" t="str">
        <f t="shared" si="353"/>
        <v>Unternehmen</v>
      </c>
      <c r="BF990" s="52">
        <f t="shared" si="354"/>
        <v>1</v>
      </c>
    </row>
    <row r="991" spans="1:58" hidden="1" x14ac:dyDescent="0.35">
      <c r="A991" s="107" t="s">
        <v>3313</v>
      </c>
      <c r="B991" s="75" t="s">
        <v>1075</v>
      </c>
      <c r="C991" s="52" t="s">
        <v>3</v>
      </c>
      <c r="D991" s="52" t="s">
        <v>3</v>
      </c>
      <c r="E991" s="52" t="s">
        <v>2</v>
      </c>
      <c r="F991" s="52" t="s">
        <v>2</v>
      </c>
      <c r="G991" s="52" t="s">
        <v>2</v>
      </c>
      <c r="H991" s="52" t="s">
        <v>2</v>
      </c>
      <c r="I991" s="52" t="s">
        <v>3</v>
      </c>
      <c r="J991" s="52">
        <v>1</v>
      </c>
      <c r="K991" s="52" t="s">
        <v>2</v>
      </c>
      <c r="L991" s="52" t="s">
        <v>2</v>
      </c>
      <c r="M991" s="52" t="s">
        <v>2</v>
      </c>
      <c r="N991" s="52" t="s">
        <v>3</v>
      </c>
      <c r="P991" s="52" t="s">
        <v>4</v>
      </c>
      <c r="Q991" s="52" t="str">
        <f t="shared" si="356"/>
        <v>Nein</v>
      </c>
      <c r="R991" s="52" t="str">
        <f t="shared" si="356"/>
        <v>Nein</v>
      </c>
      <c r="S991" s="52" t="str">
        <f t="shared" si="356"/>
        <v>Nein</v>
      </c>
      <c r="T991" s="52" t="str">
        <f t="shared" si="356"/>
        <v>Nein</v>
      </c>
      <c r="U991" s="52" t="str">
        <f t="shared" si="356"/>
        <v>Nein</v>
      </c>
      <c r="V991" s="52" t="str">
        <f t="shared" si="356"/>
        <v>Nein</v>
      </c>
      <c r="W991" s="52" t="str">
        <f t="shared" si="356"/>
        <v>Nein</v>
      </c>
      <c r="X991" s="52" t="str">
        <f t="shared" si="356"/>
        <v>Nein</v>
      </c>
      <c r="Y991" s="52" t="str">
        <f t="shared" si="356"/>
        <v>Nein</v>
      </c>
      <c r="Z991" s="52" t="str">
        <f t="shared" si="356"/>
        <v>Nein</v>
      </c>
      <c r="AA991" s="52" t="str">
        <f t="shared" si="356"/>
        <v>Nein</v>
      </c>
      <c r="AB991" s="52" t="str">
        <f t="shared" si="356"/>
        <v>Nein</v>
      </c>
      <c r="AC991" s="52" t="str">
        <f t="shared" si="356"/>
        <v>Nein</v>
      </c>
      <c r="AD991" s="52" t="str">
        <f t="shared" si="356"/>
        <v>Nein</v>
      </c>
      <c r="AE991" s="52" t="str">
        <f t="shared" si="356"/>
        <v>Nein</v>
      </c>
      <c r="AF991" s="52" t="str">
        <f t="shared" si="356"/>
        <v>Nein</v>
      </c>
      <c r="AG991" s="61" t="str">
        <f>IF(Q991="Ja",VLOOKUP($Q$2,Plausis!A:E,5,0),IF(R991="Ja",VLOOKUP($R$2,Plausis!A:E,5,0),IF(T991="Ja",VLOOKUP($T$2,Plausis!A:E,5,0),IF(U991="Ja",VLOOKUP($U$2,Plausis!A:E,5,0),IF(AA991="Ja",VLOOKUP($AA$2,Plausis!A:E,5,0),IF(AC991="Ja",VLOOKUP($AC$2,Plausis!A:E,5,0),IF(AD991="Ja",VLOOKUP($AD$2,Plausis!A:E,5,0),"")))))))</f>
        <v/>
      </c>
      <c r="AH991" s="52" t="str">
        <f>IF(Y991="Ja",VLOOKUP($Y$2,Plausis!A:E,5,0),"")</f>
        <v/>
      </c>
      <c r="AI991" s="52" t="str">
        <f t="shared" si="341"/>
        <v>Ja</v>
      </c>
      <c r="AJ991" s="52" t="str">
        <f>IF(S991="Ja",VLOOKUP($S$2,Plausis!A:E,5,0),IF(V991="Ja",VLOOKUP($V$2,Plausis!A:E,5,0),IF(X991="Ja",VLOOKUP($X$2,Plausis!A:E,5,0),"")))</f>
        <v/>
      </c>
      <c r="AL991" s="52" t="s">
        <v>2</v>
      </c>
      <c r="AM991" s="114">
        <v>45531</v>
      </c>
      <c r="AN991" s="52" t="s">
        <v>4467</v>
      </c>
      <c r="AO991" s="52" t="str">
        <f>VLOOKUP(B991,'BAT Grundtabelle'!B:T,19,0)</f>
        <v>ja</v>
      </c>
      <c r="AP991" s="105" t="str">
        <f t="shared" si="342"/>
        <v>10897</v>
      </c>
      <c r="AQ991" s="52" t="str">
        <f t="shared" si="343"/>
        <v>Hundesalon</v>
      </c>
      <c r="AR991" s="52" t="b">
        <f t="shared" si="357"/>
        <v>0</v>
      </c>
      <c r="AS991" s="52" t="b">
        <f t="shared" si="357"/>
        <v>0</v>
      </c>
      <c r="AT991" s="52" t="b">
        <f t="shared" si="357"/>
        <v>0</v>
      </c>
      <c r="AU991" s="52">
        <f t="shared" si="345"/>
        <v>1</v>
      </c>
      <c r="AW991" s="52" t="b">
        <f t="shared" si="346"/>
        <v>0</v>
      </c>
      <c r="AX991" s="52" t="str">
        <f t="shared" si="347"/>
        <v>Unternehmen</v>
      </c>
      <c r="AY991" s="52" t="b">
        <f t="shared" si="348"/>
        <v>0</v>
      </c>
      <c r="AZ991" s="52" t="str">
        <f t="shared" si="349"/>
        <v>10897</v>
      </c>
      <c r="BA991" s="52" t="str">
        <f>VLOOKUP(A991,'BAT Grundtabelle'!A:U,21,0)</f>
        <v>ja</v>
      </c>
      <c r="BB991" s="52" t="str">
        <f t="shared" si="350"/>
        <v>nein</v>
      </c>
      <c r="BC991" s="52" t="str">
        <f t="shared" si="351"/>
        <v>10897</v>
      </c>
      <c r="BD991" s="52" t="str">
        <f t="shared" si="352"/>
        <v>Hundesalon</v>
      </c>
      <c r="BE991" s="52" t="str">
        <f t="shared" si="353"/>
        <v>Unternehmen</v>
      </c>
      <c r="BF991" s="52">
        <f t="shared" si="354"/>
        <v>1</v>
      </c>
    </row>
    <row r="992" spans="1:58" hidden="1" x14ac:dyDescent="0.35">
      <c r="A992" s="107">
        <v>11973</v>
      </c>
      <c r="B992" s="75" t="s">
        <v>4403</v>
      </c>
      <c r="C992" s="52" t="s">
        <v>3</v>
      </c>
      <c r="D992" s="52" t="s">
        <v>3</v>
      </c>
      <c r="E992" s="52" t="s">
        <v>2</v>
      </c>
      <c r="F992" s="52" t="s">
        <v>2</v>
      </c>
      <c r="G992" s="52" t="s">
        <v>2</v>
      </c>
      <c r="H992" s="52" t="s">
        <v>2</v>
      </c>
      <c r="I992" s="52" t="s">
        <v>3</v>
      </c>
      <c r="J992" s="52">
        <v>1</v>
      </c>
      <c r="K992" s="52" t="s">
        <v>2</v>
      </c>
      <c r="L992" s="52" t="s">
        <v>2</v>
      </c>
      <c r="M992" s="52" t="s">
        <v>2</v>
      </c>
      <c r="N992" s="52" t="s">
        <v>3</v>
      </c>
      <c r="P992" s="52" t="s">
        <v>4</v>
      </c>
      <c r="Q992" s="52" t="str">
        <f t="shared" si="356"/>
        <v>Nein</v>
      </c>
      <c r="R992" s="52" t="str">
        <f t="shared" si="356"/>
        <v>Nein</v>
      </c>
      <c r="S992" s="52" t="str">
        <f t="shared" si="356"/>
        <v>Nein</v>
      </c>
      <c r="T992" s="52" t="str">
        <f t="shared" si="356"/>
        <v>Nein</v>
      </c>
      <c r="U992" s="52" t="str">
        <f t="shared" si="356"/>
        <v>Nein</v>
      </c>
      <c r="V992" s="52" t="str">
        <f t="shared" si="356"/>
        <v>Nein</v>
      </c>
      <c r="W992" s="52" t="str">
        <f t="shared" si="356"/>
        <v>Nein</v>
      </c>
      <c r="X992" s="52" t="str">
        <f t="shared" si="356"/>
        <v>Nein</v>
      </c>
      <c r="Y992" s="52" t="str">
        <f t="shared" si="356"/>
        <v>Nein</v>
      </c>
      <c r="Z992" s="52" t="str">
        <f t="shared" si="356"/>
        <v>Nein</v>
      </c>
      <c r="AA992" s="52" t="str">
        <f t="shared" si="356"/>
        <v>Nein</v>
      </c>
      <c r="AB992" s="52" t="str">
        <f t="shared" si="356"/>
        <v>Nein</v>
      </c>
      <c r="AC992" s="52" t="str">
        <f t="shared" si="356"/>
        <v>Nein</v>
      </c>
      <c r="AD992" s="52" t="str">
        <f t="shared" si="356"/>
        <v>Nein</v>
      </c>
      <c r="AE992" s="52" t="str">
        <f t="shared" si="356"/>
        <v>Nein</v>
      </c>
      <c r="AF992" s="52" t="str">
        <f t="shared" si="356"/>
        <v>Nein</v>
      </c>
      <c r="AG992" s="61" t="str">
        <f>IF(Q992="Ja",VLOOKUP($Q$2,Plausis!A:E,5,0),IF(R992="Ja",VLOOKUP($R$2,Plausis!A:E,5,0),IF(T992="Ja",VLOOKUP($T$2,Plausis!A:E,5,0),IF(U992="Ja",VLOOKUP($U$2,Plausis!A:E,5,0),IF(AA992="Ja",VLOOKUP($AA$2,Plausis!A:E,5,0),IF(AC992="Ja",VLOOKUP($AC$2,Plausis!A:E,5,0),IF(AD992="Ja",VLOOKUP($AD$2,Plausis!A:E,5,0),"")))))))</f>
        <v/>
      </c>
      <c r="AH992" s="52" t="str">
        <f>IF(Y992="Ja",VLOOKUP($Y$2,Plausis!A:E,5,0),"")</f>
        <v/>
      </c>
      <c r="AI992" s="52" t="str">
        <f t="shared" si="341"/>
        <v>Ja</v>
      </c>
      <c r="AJ992" s="52" t="str">
        <f>IF(S992="Ja",VLOOKUP($S$2,Plausis!A:E,5,0),IF(V992="Ja",VLOOKUP($V$2,Plausis!A:E,5,0),IF(X992="Ja",VLOOKUP($X$2,Plausis!A:E,5,0),"")))</f>
        <v/>
      </c>
      <c r="AL992" s="52" t="s">
        <v>2</v>
      </c>
      <c r="AM992" s="114">
        <v>45531</v>
      </c>
      <c r="AN992" s="52" t="s">
        <v>4467</v>
      </c>
      <c r="AO992" s="52" t="str">
        <f>VLOOKUP(B992,'BAT Grundtabelle'!B:T,19,0)</f>
        <v>ja</v>
      </c>
      <c r="AP992" s="105">
        <f t="shared" si="342"/>
        <v>11973</v>
      </c>
      <c r="AQ992" s="52" t="str">
        <f t="shared" si="343"/>
        <v>Hundesitter</v>
      </c>
      <c r="AR992" s="52" t="b">
        <f t="shared" si="357"/>
        <v>0</v>
      </c>
      <c r="AS992" s="52" t="b">
        <f t="shared" si="357"/>
        <v>0</v>
      </c>
      <c r="AT992" s="52" t="b">
        <f t="shared" si="357"/>
        <v>0</v>
      </c>
      <c r="AU992" s="52">
        <f t="shared" si="345"/>
        <v>1</v>
      </c>
      <c r="AW992" s="52" t="b">
        <f t="shared" si="346"/>
        <v>0</v>
      </c>
      <c r="AX992" s="52" t="str">
        <f t="shared" si="347"/>
        <v>Unternehmen</v>
      </c>
      <c r="AY992" s="52" t="b">
        <f t="shared" si="348"/>
        <v>0</v>
      </c>
      <c r="AZ992" s="52">
        <f t="shared" si="349"/>
        <v>11973</v>
      </c>
      <c r="BA992" s="52" t="str">
        <f>VLOOKUP(A992,'BAT Grundtabelle'!A:U,21,0)</f>
        <v>ja</v>
      </c>
      <c r="BB992" s="52" t="str">
        <f t="shared" si="350"/>
        <v>nein</v>
      </c>
      <c r="BC992" s="52">
        <f t="shared" si="351"/>
        <v>11973</v>
      </c>
      <c r="BD992" s="52" t="str">
        <f t="shared" si="352"/>
        <v>Hundesitter</v>
      </c>
      <c r="BE992" s="52" t="str">
        <f t="shared" si="353"/>
        <v>Unternehmen</v>
      </c>
      <c r="BF992" s="52">
        <f t="shared" si="354"/>
        <v>1</v>
      </c>
    </row>
    <row r="993" spans="1:58" hidden="1" x14ac:dyDescent="0.35">
      <c r="A993" s="107" t="s">
        <v>3314</v>
      </c>
      <c r="B993" s="75" t="s">
        <v>1813</v>
      </c>
      <c r="C993" s="52" t="s">
        <v>2</v>
      </c>
      <c r="D993" s="52" t="s">
        <v>2</v>
      </c>
      <c r="E993" s="52" t="s">
        <v>2</v>
      </c>
      <c r="F993" s="52" t="s">
        <v>2</v>
      </c>
      <c r="G993" s="52" t="s">
        <v>2</v>
      </c>
      <c r="H993" s="52" t="s">
        <v>3</v>
      </c>
      <c r="I993" s="52" t="s">
        <v>2</v>
      </c>
      <c r="J993" s="52" t="s">
        <v>2</v>
      </c>
      <c r="K993" s="52" t="s">
        <v>2</v>
      </c>
      <c r="L993" s="52" t="s">
        <v>2</v>
      </c>
      <c r="M993" s="52" t="s">
        <v>2</v>
      </c>
      <c r="N993" s="52" t="s">
        <v>2</v>
      </c>
      <c r="O993" s="52" t="s">
        <v>2411</v>
      </c>
      <c r="P993" s="52" t="s">
        <v>59</v>
      </c>
      <c r="Q993" s="52" t="str">
        <f t="shared" ref="Q993:AF1002" si="358">IF(ISERROR(FIND(Q$2,$P993,1)),"Nein","Ja")</f>
        <v>Nein</v>
      </c>
      <c r="R993" s="52" t="str">
        <f t="shared" si="358"/>
        <v>Nein</v>
      </c>
      <c r="S993" s="52" t="str">
        <f t="shared" si="358"/>
        <v>Nein</v>
      </c>
      <c r="T993" s="52" t="str">
        <f t="shared" si="358"/>
        <v>Nein</v>
      </c>
      <c r="U993" s="52" t="str">
        <f t="shared" si="358"/>
        <v>Nein</v>
      </c>
      <c r="V993" s="52" t="str">
        <f t="shared" si="358"/>
        <v>Nein</v>
      </c>
      <c r="W993" s="52" t="str">
        <f t="shared" si="358"/>
        <v>Nein</v>
      </c>
      <c r="X993" s="52" t="str">
        <f t="shared" si="358"/>
        <v>Nein</v>
      </c>
      <c r="Y993" s="52" t="str">
        <f t="shared" si="358"/>
        <v>Nein</v>
      </c>
      <c r="Z993" s="52" t="str">
        <f t="shared" si="358"/>
        <v>Nein</v>
      </c>
      <c r="AA993" s="52" t="str">
        <f t="shared" si="358"/>
        <v>Nein</v>
      </c>
      <c r="AB993" s="52" t="str">
        <f t="shared" si="358"/>
        <v>Nein</v>
      </c>
      <c r="AC993" s="52" t="str">
        <f t="shared" si="358"/>
        <v>Nein</v>
      </c>
      <c r="AD993" s="52" t="str">
        <f t="shared" si="358"/>
        <v>Nein</v>
      </c>
      <c r="AE993" s="52" t="str">
        <f t="shared" si="358"/>
        <v>Nein</v>
      </c>
      <c r="AF993" s="52" t="str">
        <f t="shared" si="358"/>
        <v>Nein</v>
      </c>
      <c r="AG993" s="61" t="str">
        <f>IF(Q993="Ja",VLOOKUP($Q$2,Plausis!A:E,5,0),IF(R993="Ja",VLOOKUP($R$2,Plausis!A:E,5,0),IF(T993="Ja",VLOOKUP($T$2,Plausis!A:E,5,0),IF(U993="Ja",VLOOKUP($U$2,Plausis!A:E,5,0),IF(AA993="Ja",VLOOKUP($AA$2,Plausis!A:E,5,0),IF(AC993="Ja",VLOOKUP($AC$2,Plausis!A:E,5,0),IF(AD993="Ja",VLOOKUP($AD$2,Plausis!A:E,5,0),"")))))))</f>
        <v/>
      </c>
      <c r="AH993" s="52" t="str">
        <f>IF(Y993="Ja",VLOOKUP($Y$2,Plausis!A:E,5,0),"")</f>
        <v/>
      </c>
      <c r="AI993" s="52" t="str">
        <f t="shared" si="341"/>
        <v>Nein</v>
      </c>
      <c r="AJ993" s="52" t="str">
        <f>IF(S993="Ja",VLOOKUP($S$2,Plausis!A:E,5,0),IF(V993="Ja",VLOOKUP($V$2,Plausis!A:E,5,0),IF(X993="Ja",VLOOKUP($X$2,Plausis!A:E,5,0),"")))</f>
        <v/>
      </c>
      <c r="AL993" s="52" t="s">
        <v>2</v>
      </c>
      <c r="AM993" s="114">
        <v>45531</v>
      </c>
      <c r="AN993" s="52" t="s">
        <v>4467</v>
      </c>
      <c r="AO993" s="52" t="str">
        <f>VLOOKUP(B993,'BAT Grundtabelle'!B:T,19,0)</f>
        <v>ja</v>
      </c>
      <c r="AP993" s="105" t="str">
        <f t="shared" si="342"/>
        <v>10898</v>
      </c>
      <c r="AQ993" s="52" t="str">
        <f t="shared" si="343"/>
        <v>Hundeverein</v>
      </c>
      <c r="AR993" s="52" t="b">
        <f t="shared" si="357"/>
        <v>0</v>
      </c>
      <c r="AS993" s="52" t="b">
        <f t="shared" si="357"/>
        <v>0</v>
      </c>
      <c r="AT993" s="52" t="b">
        <f t="shared" si="357"/>
        <v>0</v>
      </c>
      <c r="AU993" s="52" t="str">
        <f t="shared" si="345"/>
        <v>Eigener Tarif</v>
      </c>
      <c r="AW993" s="52" t="b">
        <f t="shared" si="346"/>
        <v>0</v>
      </c>
      <c r="AX993" s="52" t="str">
        <f t="shared" si="347"/>
        <v>Eigener Tarif</v>
      </c>
      <c r="AY993" s="52" t="b">
        <f t="shared" si="348"/>
        <v>0</v>
      </c>
      <c r="AZ993" s="52" t="str">
        <f t="shared" si="349"/>
        <v>10898</v>
      </c>
      <c r="BA993" s="52" t="str">
        <f>VLOOKUP(A993,'BAT Grundtabelle'!A:U,21,0)</f>
        <v>nein</v>
      </c>
      <c r="BB993" s="52" t="str">
        <f t="shared" si="350"/>
        <v>nein</v>
      </c>
      <c r="BC993" s="52" t="str">
        <f t="shared" si="351"/>
        <v>10898</v>
      </c>
      <c r="BD993" s="52" t="str">
        <f t="shared" si="352"/>
        <v>Hundeverein</v>
      </c>
      <c r="BE993" s="52" t="str">
        <f t="shared" si="353"/>
        <v>Eigener Tarif</v>
      </c>
      <c r="BF993" s="52" t="str">
        <f t="shared" si="354"/>
        <v>Eigener Tarif</v>
      </c>
    </row>
    <row r="994" spans="1:58" hidden="1" x14ac:dyDescent="0.35">
      <c r="A994" s="107" t="s">
        <v>3315</v>
      </c>
      <c r="B994" s="75" t="s">
        <v>244</v>
      </c>
      <c r="C994" s="52" t="s">
        <v>3</v>
      </c>
      <c r="D994" s="52" t="s">
        <v>3</v>
      </c>
      <c r="E994" s="52" t="s">
        <v>2</v>
      </c>
      <c r="F994" s="52" t="s">
        <v>2</v>
      </c>
      <c r="G994" s="52" t="s">
        <v>2</v>
      </c>
      <c r="H994" s="52" t="s">
        <v>2</v>
      </c>
      <c r="I994" s="52" t="s">
        <v>3</v>
      </c>
      <c r="J994" s="52">
        <v>3</v>
      </c>
      <c r="K994" s="52" t="s">
        <v>2</v>
      </c>
      <c r="L994" s="52" t="s">
        <v>2</v>
      </c>
      <c r="M994" s="52" t="s">
        <v>2</v>
      </c>
      <c r="N994" s="52" t="s">
        <v>3</v>
      </c>
      <c r="P994" s="52" t="s">
        <v>4</v>
      </c>
      <c r="Q994" s="52" t="str">
        <f t="shared" si="358"/>
        <v>Nein</v>
      </c>
      <c r="R994" s="52" t="str">
        <f t="shared" si="358"/>
        <v>Nein</v>
      </c>
      <c r="S994" s="52" t="str">
        <f t="shared" si="358"/>
        <v>Nein</v>
      </c>
      <c r="T994" s="52" t="str">
        <f t="shared" si="358"/>
        <v>Nein</v>
      </c>
      <c r="U994" s="52" t="str">
        <f t="shared" si="358"/>
        <v>Nein</v>
      </c>
      <c r="V994" s="52" t="str">
        <f t="shared" si="358"/>
        <v>Nein</v>
      </c>
      <c r="W994" s="52" t="str">
        <f t="shared" si="358"/>
        <v>Nein</v>
      </c>
      <c r="X994" s="52" t="str">
        <f t="shared" si="358"/>
        <v>Nein</v>
      </c>
      <c r="Y994" s="52" t="str">
        <f t="shared" si="358"/>
        <v>Nein</v>
      </c>
      <c r="Z994" s="52" t="str">
        <f t="shared" si="358"/>
        <v>Nein</v>
      </c>
      <c r="AA994" s="52" t="str">
        <f t="shared" si="358"/>
        <v>Nein</v>
      </c>
      <c r="AB994" s="52" t="str">
        <f t="shared" si="358"/>
        <v>Nein</v>
      </c>
      <c r="AC994" s="52" t="str">
        <f t="shared" si="358"/>
        <v>Nein</v>
      </c>
      <c r="AD994" s="52" t="str">
        <f t="shared" si="358"/>
        <v>Nein</v>
      </c>
      <c r="AE994" s="52" t="str">
        <f t="shared" si="358"/>
        <v>Nein</v>
      </c>
      <c r="AF994" s="52" t="str">
        <f t="shared" si="358"/>
        <v>Nein</v>
      </c>
      <c r="AG994" s="61" t="str">
        <f>IF(Q994="Ja",VLOOKUP($Q$2,Plausis!A:E,5,0),IF(R994="Ja",VLOOKUP($R$2,Plausis!A:E,5,0),IF(T994="Ja",VLOOKUP($T$2,Plausis!A:E,5,0),IF(U994="Ja",VLOOKUP($U$2,Plausis!A:E,5,0),IF(AA994="Ja",VLOOKUP($AA$2,Plausis!A:E,5,0),IF(AC994="Ja",VLOOKUP($AC$2,Plausis!A:E,5,0),IF(AD994="Ja",VLOOKUP($AD$2,Plausis!A:E,5,0),"")))))))</f>
        <v/>
      </c>
      <c r="AH994" s="52" t="str">
        <f>IF(Y994="Ja",VLOOKUP($Y$2,Plausis!A:E,5,0),"")</f>
        <v/>
      </c>
      <c r="AI994" s="52" t="str">
        <f t="shared" si="341"/>
        <v>Ja</v>
      </c>
      <c r="AJ994" s="52" t="str">
        <f>IF(S994="Ja",VLOOKUP($S$2,Plausis!A:E,5,0),IF(V994="Ja",VLOOKUP($V$2,Plausis!A:E,5,0),IF(X994="Ja",VLOOKUP($X$2,Plausis!A:E,5,0),"")))</f>
        <v/>
      </c>
      <c r="AL994" s="52" t="s">
        <v>2</v>
      </c>
      <c r="AM994" s="114">
        <v>45531</v>
      </c>
      <c r="AN994" s="52" t="s">
        <v>4467</v>
      </c>
      <c r="AO994" s="52" t="str">
        <f>VLOOKUP(B994,'BAT Grundtabelle'!B:T,19,0)</f>
        <v>ja</v>
      </c>
      <c r="AP994" s="105" t="str">
        <f t="shared" si="342"/>
        <v>10899</v>
      </c>
      <c r="AQ994" s="52" t="str">
        <f t="shared" si="343"/>
        <v>Hundezucht und -dressur</v>
      </c>
      <c r="AR994" s="52" t="b">
        <f t="shared" si="357"/>
        <v>0</v>
      </c>
      <c r="AS994" s="52" t="b">
        <f t="shared" si="357"/>
        <v>0</v>
      </c>
      <c r="AT994" s="52" t="b">
        <f t="shared" si="357"/>
        <v>0</v>
      </c>
      <c r="AU994" s="52">
        <f t="shared" si="345"/>
        <v>3</v>
      </c>
      <c r="AW994" s="52" t="b">
        <f t="shared" si="346"/>
        <v>0</v>
      </c>
      <c r="AX994" s="52" t="str">
        <f t="shared" si="347"/>
        <v>Unternehmen</v>
      </c>
      <c r="AY994" s="52" t="b">
        <f t="shared" si="348"/>
        <v>0</v>
      </c>
      <c r="AZ994" s="52" t="str">
        <f t="shared" si="349"/>
        <v>10899</v>
      </c>
      <c r="BA994" s="52" t="str">
        <f>VLOOKUP(A994,'BAT Grundtabelle'!A:U,21,0)</f>
        <v>ja</v>
      </c>
      <c r="BB994" s="52" t="str">
        <f t="shared" si="350"/>
        <v>nein</v>
      </c>
      <c r="BC994" s="52" t="str">
        <f t="shared" si="351"/>
        <v>10899</v>
      </c>
      <c r="BD994" s="52" t="str">
        <f t="shared" si="352"/>
        <v>Hundezucht und -dressur</v>
      </c>
      <c r="BE994" s="52" t="str">
        <f t="shared" si="353"/>
        <v>Unternehmen</v>
      </c>
      <c r="BF994" s="52">
        <f t="shared" si="354"/>
        <v>3</v>
      </c>
    </row>
    <row r="995" spans="1:58" hidden="1" x14ac:dyDescent="0.35">
      <c r="A995" s="107" t="s">
        <v>3316</v>
      </c>
      <c r="B995" s="75" t="s">
        <v>1814</v>
      </c>
      <c r="C995" s="52" t="s">
        <v>2</v>
      </c>
      <c r="D995" s="52" t="s">
        <v>2</v>
      </c>
      <c r="E995" s="52" t="s">
        <v>2</v>
      </c>
      <c r="F995" s="52" t="s">
        <v>2</v>
      </c>
      <c r="G995" s="52" t="s">
        <v>2</v>
      </c>
      <c r="H995" s="52" t="s">
        <v>3</v>
      </c>
      <c r="I995" s="52" t="s">
        <v>2</v>
      </c>
      <c r="J995" s="52" t="s">
        <v>2</v>
      </c>
      <c r="K995" s="52" t="s">
        <v>2</v>
      </c>
      <c r="L995" s="52" t="s">
        <v>2</v>
      </c>
      <c r="M995" s="52" t="s">
        <v>2</v>
      </c>
      <c r="N995" s="52" t="s">
        <v>2</v>
      </c>
      <c r="O995" s="52" t="s">
        <v>2411</v>
      </c>
      <c r="P995" s="52" t="s">
        <v>59</v>
      </c>
      <c r="Q995" s="52" t="str">
        <f t="shared" si="358"/>
        <v>Nein</v>
      </c>
      <c r="R995" s="52" t="str">
        <f t="shared" si="358"/>
        <v>Nein</v>
      </c>
      <c r="S995" s="52" t="str">
        <f t="shared" si="358"/>
        <v>Nein</v>
      </c>
      <c r="T995" s="52" t="str">
        <f t="shared" si="358"/>
        <v>Nein</v>
      </c>
      <c r="U995" s="52" t="str">
        <f t="shared" si="358"/>
        <v>Nein</v>
      </c>
      <c r="V995" s="52" t="str">
        <f t="shared" si="358"/>
        <v>Nein</v>
      </c>
      <c r="W995" s="52" t="str">
        <f t="shared" si="358"/>
        <v>Nein</v>
      </c>
      <c r="X995" s="52" t="str">
        <f t="shared" si="358"/>
        <v>Nein</v>
      </c>
      <c r="Y995" s="52" t="str">
        <f t="shared" si="358"/>
        <v>Nein</v>
      </c>
      <c r="Z995" s="52" t="str">
        <f t="shared" si="358"/>
        <v>Nein</v>
      </c>
      <c r="AA995" s="52" t="str">
        <f t="shared" si="358"/>
        <v>Nein</v>
      </c>
      <c r="AB995" s="52" t="str">
        <f t="shared" si="358"/>
        <v>Nein</v>
      </c>
      <c r="AC995" s="52" t="str">
        <f t="shared" si="358"/>
        <v>Nein</v>
      </c>
      <c r="AD995" s="52" t="str">
        <f t="shared" si="358"/>
        <v>Nein</v>
      </c>
      <c r="AE995" s="52" t="str">
        <f t="shared" si="358"/>
        <v>Nein</v>
      </c>
      <c r="AF995" s="52" t="str">
        <f t="shared" si="358"/>
        <v>Nein</v>
      </c>
      <c r="AG995" s="61" t="str">
        <f>IF(Q995="Ja",VLOOKUP($Q$2,Plausis!A:E,5,0),IF(R995="Ja",VLOOKUP($R$2,Plausis!A:E,5,0),IF(T995="Ja",VLOOKUP($T$2,Plausis!A:E,5,0),IF(U995="Ja",VLOOKUP($U$2,Plausis!A:E,5,0),IF(AA995="Ja",VLOOKUP($AA$2,Plausis!A:E,5,0),IF(AC995="Ja",VLOOKUP($AC$2,Plausis!A:E,5,0),IF(AD995="Ja",VLOOKUP($AD$2,Plausis!A:E,5,0),"")))))))</f>
        <v/>
      </c>
      <c r="AH995" s="52" t="str">
        <f>IF(Y995="Ja",VLOOKUP($Y$2,Plausis!A:E,5,0),"")</f>
        <v/>
      </c>
      <c r="AI995" s="52" t="str">
        <f t="shared" si="341"/>
        <v>Nein</v>
      </c>
      <c r="AJ995" s="52" t="str">
        <f>IF(S995="Ja",VLOOKUP($S$2,Plausis!A:E,5,0),IF(V995="Ja",VLOOKUP($V$2,Plausis!A:E,5,0),IF(X995="Ja",VLOOKUP($X$2,Plausis!A:E,5,0),"")))</f>
        <v/>
      </c>
      <c r="AL995" s="52" t="s">
        <v>2</v>
      </c>
      <c r="AM995" s="114">
        <v>45531</v>
      </c>
      <c r="AN995" s="52" t="s">
        <v>4467</v>
      </c>
      <c r="AO995" s="52" t="str">
        <f>VLOOKUP(B995,'BAT Grundtabelle'!B:T,19,0)</f>
        <v>ja</v>
      </c>
      <c r="AP995" s="105" t="str">
        <f t="shared" si="342"/>
        <v>10900</v>
      </c>
      <c r="AQ995" s="52" t="str">
        <f t="shared" si="343"/>
        <v>Hundezuchtverein</v>
      </c>
      <c r="AR995" s="52" t="b">
        <f t="shared" si="357"/>
        <v>0</v>
      </c>
      <c r="AS995" s="52" t="b">
        <f t="shared" si="357"/>
        <v>0</v>
      </c>
      <c r="AT995" s="52" t="b">
        <f t="shared" si="357"/>
        <v>0</v>
      </c>
      <c r="AU995" s="52" t="str">
        <f t="shared" si="345"/>
        <v>Eigener Tarif</v>
      </c>
      <c r="AW995" s="52" t="b">
        <f t="shared" si="346"/>
        <v>0</v>
      </c>
      <c r="AX995" s="52" t="str">
        <f t="shared" si="347"/>
        <v>Eigener Tarif</v>
      </c>
      <c r="AY995" s="52" t="b">
        <f t="shared" si="348"/>
        <v>0</v>
      </c>
      <c r="AZ995" s="52" t="str">
        <f t="shared" si="349"/>
        <v>10900</v>
      </c>
      <c r="BA995" s="52" t="str">
        <f>VLOOKUP(A995,'BAT Grundtabelle'!A:U,21,0)</f>
        <v>nein</v>
      </c>
      <c r="BB995" s="52" t="str">
        <f t="shared" si="350"/>
        <v>nein</v>
      </c>
      <c r="BC995" s="52" t="str">
        <f t="shared" si="351"/>
        <v>10900</v>
      </c>
      <c r="BD995" s="52" t="str">
        <f t="shared" si="352"/>
        <v>Hundezuchtverein</v>
      </c>
      <c r="BE995" s="52" t="str">
        <f t="shared" si="353"/>
        <v>Eigener Tarif</v>
      </c>
      <c r="BF995" s="52" t="str">
        <f t="shared" si="354"/>
        <v>Eigener Tarif</v>
      </c>
    </row>
    <row r="996" spans="1:58" hidden="1" x14ac:dyDescent="0.35">
      <c r="A996" s="107" t="s">
        <v>3317</v>
      </c>
      <c r="B996" s="75" t="s">
        <v>245</v>
      </c>
      <c r="C996" s="52" t="s">
        <v>3</v>
      </c>
      <c r="D996" s="52" t="s">
        <v>3</v>
      </c>
      <c r="E996" s="52" t="s">
        <v>2</v>
      </c>
      <c r="F996" s="52" t="s">
        <v>2</v>
      </c>
      <c r="G996" s="52" t="s">
        <v>2</v>
      </c>
      <c r="H996" s="52" t="s">
        <v>2</v>
      </c>
      <c r="I996" s="52" t="s">
        <v>3</v>
      </c>
      <c r="J996" s="52">
        <v>1</v>
      </c>
      <c r="K996" s="52" t="s">
        <v>2</v>
      </c>
      <c r="L996" s="52" t="s">
        <v>2</v>
      </c>
      <c r="M996" s="52" t="s">
        <v>2</v>
      </c>
      <c r="N996" s="52" t="s">
        <v>3</v>
      </c>
      <c r="P996" s="52" t="s">
        <v>4</v>
      </c>
      <c r="Q996" s="52" t="str">
        <f t="shared" si="358"/>
        <v>Nein</v>
      </c>
      <c r="R996" s="52" t="str">
        <f t="shared" si="358"/>
        <v>Nein</v>
      </c>
      <c r="S996" s="52" t="str">
        <f t="shared" si="358"/>
        <v>Nein</v>
      </c>
      <c r="T996" s="52" t="str">
        <f t="shared" si="358"/>
        <v>Nein</v>
      </c>
      <c r="U996" s="52" t="str">
        <f t="shared" si="358"/>
        <v>Nein</v>
      </c>
      <c r="V996" s="52" t="str">
        <f t="shared" si="358"/>
        <v>Nein</v>
      </c>
      <c r="W996" s="52" t="str">
        <f t="shared" si="358"/>
        <v>Nein</v>
      </c>
      <c r="X996" s="52" t="str">
        <f t="shared" si="358"/>
        <v>Nein</v>
      </c>
      <c r="Y996" s="52" t="str">
        <f t="shared" si="358"/>
        <v>Nein</v>
      </c>
      <c r="Z996" s="52" t="str">
        <f t="shared" si="358"/>
        <v>Nein</v>
      </c>
      <c r="AA996" s="52" t="str">
        <f t="shared" si="358"/>
        <v>Nein</v>
      </c>
      <c r="AB996" s="52" t="str">
        <f t="shared" si="358"/>
        <v>Nein</v>
      </c>
      <c r="AC996" s="52" t="str">
        <f t="shared" si="358"/>
        <v>Nein</v>
      </c>
      <c r="AD996" s="52" t="str">
        <f t="shared" si="358"/>
        <v>Nein</v>
      </c>
      <c r="AE996" s="52" t="str">
        <f t="shared" si="358"/>
        <v>Nein</v>
      </c>
      <c r="AF996" s="52" t="str">
        <f t="shared" si="358"/>
        <v>Nein</v>
      </c>
      <c r="AG996" s="61" t="str">
        <f>IF(Q996="Ja",VLOOKUP($Q$2,Plausis!A:E,5,0),IF(R996="Ja",VLOOKUP($R$2,Plausis!A:E,5,0),IF(T996="Ja",VLOOKUP($T$2,Plausis!A:E,5,0),IF(U996="Ja",VLOOKUP($U$2,Plausis!A:E,5,0),IF(AA996="Ja",VLOOKUP($AA$2,Plausis!A:E,5,0),IF(AC996="Ja",VLOOKUP($AC$2,Plausis!A:E,5,0),IF(AD996="Ja",VLOOKUP($AD$2,Plausis!A:E,5,0),"")))))))</f>
        <v/>
      </c>
      <c r="AH996" s="52" t="str">
        <f>IF(Y996="Ja",VLOOKUP($Y$2,Plausis!A:E,5,0),"")</f>
        <v/>
      </c>
      <c r="AI996" s="52" t="str">
        <f t="shared" si="341"/>
        <v>Ja</v>
      </c>
      <c r="AJ996" s="52" t="str">
        <f>IF(S996="Ja",VLOOKUP($S$2,Plausis!A:E,5,0),IF(V996="Ja",VLOOKUP($V$2,Plausis!A:E,5,0),IF(X996="Ja",VLOOKUP($X$2,Plausis!A:E,5,0),"")))</f>
        <v/>
      </c>
      <c r="AL996" s="52" t="s">
        <v>3</v>
      </c>
      <c r="AM996" s="114">
        <v>45531</v>
      </c>
      <c r="AN996" s="52" t="s">
        <v>4467</v>
      </c>
      <c r="AO996" s="52" t="str">
        <f>VLOOKUP(B996,'BAT Grundtabelle'!B:T,19,0)</f>
        <v>ja</v>
      </c>
      <c r="AP996" s="105" t="str">
        <f t="shared" si="342"/>
        <v>10901</v>
      </c>
      <c r="AQ996" s="52" t="str">
        <f t="shared" si="343"/>
        <v>Hut- und Mützenhandel</v>
      </c>
      <c r="AR996" s="52" t="b">
        <f t="shared" si="357"/>
        <v>0</v>
      </c>
      <c r="AS996" s="52" t="b">
        <f t="shared" si="357"/>
        <v>0</v>
      </c>
      <c r="AT996" s="52" t="b">
        <f t="shared" si="357"/>
        <v>0</v>
      </c>
      <c r="AU996" s="52">
        <f t="shared" si="345"/>
        <v>1</v>
      </c>
      <c r="AW996" s="52" t="b">
        <f t="shared" si="346"/>
        <v>0</v>
      </c>
      <c r="AX996" s="52" t="str">
        <f t="shared" si="347"/>
        <v>Unternehmen</v>
      </c>
      <c r="AY996" s="52" t="b">
        <f t="shared" si="348"/>
        <v>0</v>
      </c>
      <c r="AZ996" s="52" t="str">
        <f t="shared" si="349"/>
        <v>10901</v>
      </c>
      <c r="BA996" s="52" t="str">
        <f>VLOOKUP(A996,'BAT Grundtabelle'!A:U,21,0)</f>
        <v>ja</v>
      </c>
      <c r="BB996" s="52" t="str">
        <f t="shared" si="350"/>
        <v>nein</v>
      </c>
      <c r="BC996" s="52" t="str">
        <f t="shared" si="351"/>
        <v>10901</v>
      </c>
      <c r="BD996" s="52" t="str">
        <f t="shared" si="352"/>
        <v>Hut- und Mützenhandel</v>
      </c>
      <c r="BE996" s="52" t="str">
        <f t="shared" si="353"/>
        <v>Unternehmen</v>
      </c>
      <c r="BF996" s="52">
        <f t="shared" si="354"/>
        <v>1</v>
      </c>
    </row>
    <row r="997" spans="1:58" hidden="1" x14ac:dyDescent="0.35">
      <c r="A997" s="107" t="s">
        <v>2069</v>
      </c>
      <c r="B997" s="75" t="s">
        <v>2068</v>
      </c>
      <c r="C997" s="52" t="s">
        <v>3</v>
      </c>
      <c r="D997" s="52" t="s">
        <v>3</v>
      </c>
      <c r="E997" s="52" t="s">
        <v>2</v>
      </c>
      <c r="F997" s="52" t="s">
        <v>2</v>
      </c>
      <c r="G997" s="52" t="s">
        <v>2</v>
      </c>
      <c r="H997" s="52" t="s">
        <v>2</v>
      </c>
      <c r="I997" s="52" t="s">
        <v>3</v>
      </c>
      <c r="J997" s="52">
        <v>1</v>
      </c>
      <c r="K997" s="52" t="s">
        <v>2</v>
      </c>
      <c r="L997" s="52" t="s">
        <v>2</v>
      </c>
      <c r="M997" s="52" t="s">
        <v>2</v>
      </c>
      <c r="N997" s="52" t="s">
        <v>3</v>
      </c>
      <c r="P997" s="52" t="s">
        <v>4</v>
      </c>
      <c r="Q997" s="52" t="str">
        <f t="shared" si="358"/>
        <v>Nein</v>
      </c>
      <c r="R997" s="52" t="str">
        <f t="shared" si="358"/>
        <v>Nein</v>
      </c>
      <c r="S997" s="52" t="str">
        <f t="shared" si="358"/>
        <v>Nein</v>
      </c>
      <c r="T997" s="52" t="str">
        <f t="shared" si="358"/>
        <v>Nein</v>
      </c>
      <c r="U997" s="52" t="str">
        <f t="shared" si="358"/>
        <v>Nein</v>
      </c>
      <c r="V997" s="52" t="str">
        <f t="shared" si="358"/>
        <v>Nein</v>
      </c>
      <c r="W997" s="52" t="str">
        <f t="shared" si="358"/>
        <v>Nein</v>
      </c>
      <c r="X997" s="52" t="str">
        <f t="shared" si="358"/>
        <v>Nein</v>
      </c>
      <c r="Y997" s="52" t="str">
        <f t="shared" si="358"/>
        <v>Nein</v>
      </c>
      <c r="Z997" s="52" t="str">
        <f t="shared" si="358"/>
        <v>Nein</v>
      </c>
      <c r="AA997" s="52" t="str">
        <f t="shared" si="358"/>
        <v>Nein</v>
      </c>
      <c r="AB997" s="52" t="str">
        <f t="shared" si="358"/>
        <v>Nein</v>
      </c>
      <c r="AC997" s="52" t="str">
        <f t="shared" si="358"/>
        <v>Nein</v>
      </c>
      <c r="AD997" s="52" t="str">
        <f t="shared" si="358"/>
        <v>Nein</v>
      </c>
      <c r="AE997" s="52" t="str">
        <f t="shared" si="358"/>
        <v>Nein</v>
      </c>
      <c r="AF997" s="52" t="str">
        <f t="shared" si="358"/>
        <v>Nein</v>
      </c>
      <c r="AG997" s="61" t="str">
        <f>IF(Q997="Ja",VLOOKUP($Q$2,Plausis!A:E,5,0),IF(R997="Ja",VLOOKUP($R$2,Plausis!A:E,5,0),IF(T997="Ja",VLOOKUP($T$2,Plausis!A:E,5,0),IF(U997="Ja",VLOOKUP($U$2,Plausis!A:E,5,0),IF(AA997="Ja",VLOOKUP($AA$2,Plausis!A:E,5,0),IF(AC997="Ja",VLOOKUP($AC$2,Plausis!A:E,5,0),IF(AD997="Ja",VLOOKUP($AD$2,Plausis!A:E,5,0),"")))))))</f>
        <v/>
      </c>
      <c r="AH997" s="52" t="str">
        <f>IF(Y997="Ja",VLOOKUP($Y$2,Plausis!A:E,5,0),"")</f>
        <v/>
      </c>
      <c r="AI997" s="52" t="str">
        <f t="shared" si="341"/>
        <v>Ja</v>
      </c>
      <c r="AJ997" s="52" t="str">
        <f>IF(S997="Ja",VLOOKUP($S$2,Plausis!A:E,5,0),IF(V997="Ja",VLOOKUP($V$2,Plausis!A:E,5,0),IF(X997="Ja",VLOOKUP($X$2,Plausis!A:E,5,0),"")))</f>
        <v/>
      </c>
      <c r="AL997" s="52" t="s">
        <v>2</v>
      </c>
      <c r="AM997" s="114">
        <v>45531</v>
      </c>
      <c r="AN997" s="52" t="s">
        <v>4467</v>
      </c>
      <c r="AO997" s="52" t="str">
        <f>VLOOKUP(B997,'BAT Grundtabelle'!B:T,19,0)</f>
        <v>ja</v>
      </c>
      <c r="AP997" s="105" t="str">
        <f t="shared" si="342"/>
        <v>3327</v>
      </c>
      <c r="AQ997" s="52" t="str">
        <f t="shared" si="343"/>
        <v>Hut- und Mützenhersteller</v>
      </c>
      <c r="AR997" s="52" t="b">
        <f t="shared" si="357"/>
        <v>0</v>
      </c>
      <c r="AS997" s="52" t="b">
        <f t="shared" si="357"/>
        <v>0</v>
      </c>
      <c r="AT997" s="52" t="b">
        <f t="shared" si="357"/>
        <v>0</v>
      </c>
      <c r="AU997" s="52">
        <f t="shared" si="345"/>
        <v>1</v>
      </c>
      <c r="AW997" s="52" t="b">
        <f t="shared" si="346"/>
        <v>0</v>
      </c>
      <c r="AX997" s="52" t="str">
        <f t="shared" si="347"/>
        <v>Unternehmen</v>
      </c>
      <c r="AY997" s="52" t="b">
        <f t="shared" si="348"/>
        <v>0</v>
      </c>
      <c r="AZ997" s="52" t="str">
        <f t="shared" si="349"/>
        <v>3327</v>
      </c>
      <c r="BA997" s="52" t="str">
        <f>VLOOKUP(A997,'BAT Grundtabelle'!A:U,21,0)</f>
        <v>ja</v>
      </c>
      <c r="BB997" s="52" t="str">
        <f t="shared" si="350"/>
        <v>nein</v>
      </c>
      <c r="BC997" s="52" t="str">
        <f t="shared" si="351"/>
        <v>3327</v>
      </c>
      <c r="BD997" s="52" t="str">
        <f t="shared" si="352"/>
        <v>Hut- und Mützenhersteller</v>
      </c>
      <c r="BE997" s="52" t="str">
        <f t="shared" si="353"/>
        <v>Unternehmen</v>
      </c>
      <c r="BF997" s="52">
        <f t="shared" si="354"/>
        <v>1</v>
      </c>
    </row>
    <row r="998" spans="1:58" hidden="1" x14ac:dyDescent="0.35">
      <c r="A998" s="107" t="s">
        <v>3318</v>
      </c>
      <c r="B998" s="75" t="s">
        <v>1195</v>
      </c>
      <c r="C998" s="52" t="s">
        <v>3</v>
      </c>
      <c r="D998" s="52" t="s">
        <v>3</v>
      </c>
      <c r="E998" s="52" t="s">
        <v>2</v>
      </c>
      <c r="F998" s="52" t="s">
        <v>2</v>
      </c>
      <c r="G998" s="52" t="s">
        <v>2</v>
      </c>
      <c r="H998" s="52" t="s">
        <v>2</v>
      </c>
      <c r="I998" s="52" t="s">
        <v>3</v>
      </c>
      <c r="J998" s="52">
        <v>3</v>
      </c>
      <c r="K998" s="52" t="s">
        <v>2</v>
      </c>
      <c r="L998" s="52" t="s">
        <v>2</v>
      </c>
      <c r="M998" s="52" t="s">
        <v>2</v>
      </c>
      <c r="N998" s="52" t="s">
        <v>3</v>
      </c>
      <c r="P998" s="52" t="s">
        <v>4</v>
      </c>
      <c r="Q998" s="52" t="str">
        <f t="shared" si="358"/>
        <v>Nein</v>
      </c>
      <c r="R998" s="52" t="str">
        <f t="shared" si="358"/>
        <v>Nein</v>
      </c>
      <c r="S998" s="52" t="str">
        <f t="shared" si="358"/>
        <v>Nein</v>
      </c>
      <c r="T998" s="52" t="str">
        <f t="shared" si="358"/>
        <v>Nein</v>
      </c>
      <c r="U998" s="52" t="str">
        <f t="shared" si="358"/>
        <v>Nein</v>
      </c>
      <c r="V998" s="52" t="str">
        <f t="shared" si="358"/>
        <v>Nein</v>
      </c>
      <c r="W998" s="52" t="str">
        <f t="shared" si="358"/>
        <v>Nein</v>
      </c>
      <c r="X998" s="52" t="str">
        <f t="shared" si="358"/>
        <v>Nein</v>
      </c>
      <c r="Y998" s="52" t="str">
        <f t="shared" si="358"/>
        <v>Nein</v>
      </c>
      <c r="Z998" s="52" t="str">
        <f t="shared" si="358"/>
        <v>Nein</v>
      </c>
      <c r="AA998" s="52" t="str">
        <f t="shared" si="358"/>
        <v>Nein</v>
      </c>
      <c r="AB998" s="52" t="str">
        <f t="shared" si="358"/>
        <v>Nein</v>
      </c>
      <c r="AC998" s="52" t="str">
        <f t="shared" si="358"/>
        <v>Nein</v>
      </c>
      <c r="AD998" s="52" t="str">
        <f t="shared" si="358"/>
        <v>Nein</v>
      </c>
      <c r="AE998" s="52" t="str">
        <f t="shared" si="358"/>
        <v>Nein</v>
      </c>
      <c r="AF998" s="52" t="str">
        <f t="shared" si="358"/>
        <v>Nein</v>
      </c>
      <c r="AG998" s="61" t="str">
        <f>IF(Q998="Ja",VLOOKUP($Q$2,Plausis!A:E,5,0),IF(R998="Ja",VLOOKUP($R$2,Plausis!A:E,5,0),IF(T998="Ja",VLOOKUP($T$2,Plausis!A:E,5,0),IF(U998="Ja",VLOOKUP($U$2,Plausis!A:E,5,0),IF(AA998="Ja",VLOOKUP($AA$2,Plausis!A:E,5,0),IF(AC998="Ja",VLOOKUP($AC$2,Plausis!A:E,5,0),IF(AD998="Ja",VLOOKUP($AD$2,Plausis!A:E,5,0),"")))))))</f>
        <v/>
      </c>
      <c r="AH998" s="52" t="str">
        <f>IF(Y998="Ja",VLOOKUP($Y$2,Plausis!A:E,5,0),"")</f>
        <v/>
      </c>
      <c r="AI998" s="52" t="str">
        <f t="shared" si="341"/>
        <v>Ja</v>
      </c>
      <c r="AJ998" s="52" t="str">
        <f>IF(S998="Ja",VLOOKUP($S$2,Plausis!A:E,5,0),IF(V998="Ja",VLOOKUP($V$2,Plausis!A:E,5,0),IF(X998="Ja",VLOOKUP($X$2,Plausis!A:E,5,0),"")))</f>
        <v/>
      </c>
      <c r="AL998" s="52" t="s">
        <v>2</v>
      </c>
      <c r="AM998" s="114">
        <v>45531</v>
      </c>
      <c r="AN998" s="52" t="s">
        <v>4467</v>
      </c>
      <c r="AO998" s="52" t="str">
        <f>VLOOKUP(B998,'BAT Grundtabelle'!B:T,19,0)</f>
        <v>ja</v>
      </c>
      <c r="AP998" s="105" t="str">
        <f t="shared" si="342"/>
        <v>10902</v>
      </c>
      <c r="AQ998" s="52" t="str">
        <f t="shared" si="343"/>
        <v>Hütte (außer Eisen)</v>
      </c>
      <c r="AR998" s="52" t="b">
        <f t="shared" si="357"/>
        <v>0</v>
      </c>
      <c r="AS998" s="52" t="b">
        <f t="shared" si="357"/>
        <v>0</v>
      </c>
      <c r="AT998" s="52" t="b">
        <f t="shared" si="357"/>
        <v>0</v>
      </c>
      <c r="AU998" s="52">
        <f t="shared" si="345"/>
        <v>3</v>
      </c>
      <c r="AW998" s="52" t="b">
        <f t="shared" si="346"/>
        <v>0</v>
      </c>
      <c r="AX998" s="52" t="str">
        <f t="shared" si="347"/>
        <v>Unternehmen</v>
      </c>
      <c r="AY998" s="52" t="b">
        <f t="shared" si="348"/>
        <v>0</v>
      </c>
      <c r="AZ998" s="52" t="str">
        <f t="shared" si="349"/>
        <v>10902</v>
      </c>
      <c r="BA998" s="52" t="str">
        <f>VLOOKUP(A998,'BAT Grundtabelle'!A:U,21,0)</f>
        <v>ja</v>
      </c>
      <c r="BB998" s="52" t="str">
        <f t="shared" si="350"/>
        <v>nein</v>
      </c>
      <c r="BC998" s="52" t="str">
        <f t="shared" si="351"/>
        <v>10902</v>
      </c>
      <c r="BD998" s="52" t="str">
        <f t="shared" si="352"/>
        <v>Hütte (außer Eisen)</v>
      </c>
      <c r="BE998" s="52" t="str">
        <f t="shared" si="353"/>
        <v>Unternehmen</v>
      </c>
      <c r="BF998" s="52">
        <f t="shared" si="354"/>
        <v>3</v>
      </c>
    </row>
    <row r="999" spans="1:58" hidden="1" x14ac:dyDescent="0.35">
      <c r="A999" s="107" t="s">
        <v>3319</v>
      </c>
      <c r="B999" s="75" t="s">
        <v>1196</v>
      </c>
      <c r="C999" s="52" t="s">
        <v>3</v>
      </c>
      <c r="D999" s="52" t="s">
        <v>3</v>
      </c>
      <c r="E999" s="52" t="s">
        <v>2</v>
      </c>
      <c r="F999" s="52" t="s">
        <v>2</v>
      </c>
      <c r="G999" s="52" t="s">
        <v>2</v>
      </c>
      <c r="H999" s="52" t="s">
        <v>2</v>
      </c>
      <c r="I999" s="52" t="s">
        <v>3</v>
      </c>
      <c r="J999" s="52">
        <v>3</v>
      </c>
      <c r="K999" s="52" t="s">
        <v>2</v>
      </c>
      <c r="L999" s="52" t="s">
        <v>2</v>
      </c>
      <c r="M999" s="52" t="s">
        <v>2</v>
      </c>
      <c r="N999" s="52" t="s">
        <v>3</v>
      </c>
      <c r="P999" s="52" t="s">
        <v>4</v>
      </c>
      <c r="Q999" s="52" t="str">
        <f t="shared" si="358"/>
        <v>Nein</v>
      </c>
      <c r="R999" s="52" t="str">
        <f t="shared" si="358"/>
        <v>Nein</v>
      </c>
      <c r="S999" s="52" t="str">
        <f t="shared" si="358"/>
        <v>Nein</v>
      </c>
      <c r="T999" s="52" t="str">
        <f t="shared" si="358"/>
        <v>Nein</v>
      </c>
      <c r="U999" s="52" t="str">
        <f t="shared" si="358"/>
        <v>Nein</v>
      </c>
      <c r="V999" s="52" t="str">
        <f t="shared" si="358"/>
        <v>Nein</v>
      </c>
      <c r="W999" s="52" t="str">
        <f t="shared" si="358"/>
        <v>Nein</v>
      </c>
      <c r="X999" s="52" t="str">
        <f t="shared" si="358"/>
        <v>Nein</v>
      </c>
      <c r="Y999" s="52" t="str">
        <f t="shared" si="358"/>
        <v>Nein</v>
      </c>
      <c r="Z999" s="52" t="str">
        <f t="shared" si="358"/>
        <v>Nein</v>
      </c>
      <c r="AA999" s="52" t="str">
        <f t="shared" si="358"/>
        <v>Nein</v>
      </c>
      <c r="AB999" s="52" t="str">
        <f t="shared" si="358"/>
        <v>Nein</v>
      </c>
      <c r="AC999" s="52" t="str">
        <f t="shared" si="358"/>
        <v>Nein</v>
      </c>
      <c r="AD999" s="52" t="str">
        <f t="shared" si="358"/>
        <v>Nein</v>
      </c>
      <c r="AE999" s="52" t="str">
        <f t="shared" si="358"/>
        <v>Nein</v>
      </c>
      <c r="AF999" s="52" t="str">
        <f t="shared" si="358"/>
        <v>Nein</v>
      </c>
      <c r="AG999" s="61" t="str">
        <f>IF(Q999="Ja",VLOOKUP($Q$2,Plausis!A:E,5,0),IF(R999="Ja",VLOOKUP($R$2,Plausis!A:E,5,0),IF(T999="Ja",VLOOKUP($T$2,Plausis!A:E,5,0),IF(U999="Ja",VLOOKUP($U$2,Plausis!A:E,5,0),IF(AA999="Ja",VLOOKUP($AA$2,Plausis!A:E,5,0),IF(AC999="Ja",VLOOKUP($AC$2,Plausis!A:E,5,0),IF(AD999="Ja",VLOOKUP($AD$2,Plausis!A:E,5,0),"")))))))</f>
        <v/>
      </c>
      <c r="AH999" s="52" t="str">
        <f>IF(Y999="Ja",VLOOKUP($Y$2,Plausis!A:E,5,0),"")</f>
        <v/>
      </c>
      <c r="AI999" s="52" t="str">
        <f t="shared" si="341"/>
        <v>Ja</v>
      </c>
      <c r="AJ999" s="52" t="str">
        <f>IF(S999="Ja",VLOOKUP($S$2,Plausis!A:E,5,0),IF(V999="Ja",VLOOKUP($V$2,Plausis!A:E,5,0),IF(X999="Ja",VLOOKUP($X$2,Plausis!A:E,5,0),"")))</f>
        <v/>
      </c>
      <c r="AL999" s="52" t="s">
        <v>2</v>
      </c>
      <c r="AM999" s="114">
        <v>45531</v>
      </c>
      <c r="AN999" s="52" t="s">
        <v>4467</v>
      </c>
      <c r="AO999" s="52" t="str">
        <f>VLOOKUP(B999,'BAT Grundtabelle'!B:T,19,0)</f>
        <v>ja</v>
      </c>
      <c r="AP999" s="105" t="str">
        <f t="shared" si="342"/>
        <v>10903</v>
      </c>
      <c r="AQ999" s="52" t="str">
        <f t="shared" si="343"/>
        <v>Hütte (Eisen)</v>
      </c>
      <c r="AR999" s="52" t="b">
        <f t="shared" si="357"/>
        <v>0</v>
      </c>
      <c r="AS999" s="52" t="b">
        <f t="shared" si="357"/>
        <v>0</v>
      </c>
      <c r="AT999" s="52" t="b">
        <f t="shared" si="357"/>
        <v>0</v>
      </c>
      <c r="AU999" s="52">
        <f t="shared" si="345"/>
        <v>3</v>
      </c>
      <c r="AW999" s="52" t="b">
        <f t="shared" si="346"/>
        <v>0</v>
      </c>
      <c r="AX999" s="52" t="str">
        <f t="shared" si="347"/>
        <v>Unternehmen</v>
      </c>
      <c r="AY999" s="52" t="b">
        <f t="shared" si="348"/>
        <v>0</v>
      </c>
      <c r="AZ999" s="52" t="str">
        <f t="shared" si="349"/>
        <v>10903</v>
      </c>
      <c r="BA999" s="52" t="str">
        <f>VLOOKUP(A999,'BAT Grundtabelle'!A:U,21,0)</f>
        <v>ja</v>
      </c>
      <c r="BB999" s="52" t="str">
        <f t="shared" si="350"/>
        <v>nein</v>
      </c>
      <c r="BC999" s="52" t="str">
        <f t="shared" si="351"/>
        <v>10903</v>
      </c>
      <c r="BD999" s="52" t="str">
        <f t="shared" si="352"/>
        <v>Hütte (Eisen)</v>
      </c>
      <c r="BE999" s="52" t="str">
        <f t="shared" si="353"/>
        <v>Unternehmen</v>
      </c>
      <c r="BF999" s="52">
        <f t="shared" si="354"/>
        <v>3</v>
      </c>
    </row>
    <row r="1000" spans="1:58" hidden="1" x14ac:dyDescent="0.35">
      <c r="A1000" s="107" t="s">
        <v>3320</v>
      </c>
      <c r="B1000" s="75" t="s">
        <v>1188</v>
      </c>
      <c r="C1000" s="52" t="s">
        <v>3</v>
      </c>
      <c r="D1000" s="52" t="s">
        <v>3</v>
      </c>
      <c r="E1000" s="52" t="s">
        <v>2</v>
      </c>
      <c r="F1000" s="52" t="s">
        <v>2</v>
      </c>
      <c r="G1000" s="52" t="s">
        <v>2</v>
      </c>
      <c r="H1000" s="52" t="s">
        <v>2</v>
      </c>
      <c r="I1000" s="52" t="s">
        <v>3</v>
      </c>
      <c r="J1000" s="52">
        <v>3</v>
      </c>
      <c r="K1000" s="52" t="s">
        <v>2</v>
      </c>
      <c r="L1000" s="52" t="s">
        <v>2</v>
      </c>
      <c r="M1000" s="52" t="s">
        <v>2</v>
      </c>
      <c r="N1000" s="52" t="s">
        <v>3</v>
      </c>
      <c r="P1000" s="52" t="s">
        <v>4</v>
      </c>
      <c r="Q1000" s="52" t="str">
        <f t="shared" si="358"/>
        <v>Nein</v>
      </c>
      <c r="R1000" s="52" t="str">
        <f t="shared" si="358"/>
        <v>Nein</v>
      </c>
      <c r="S1000" s="52" t="str">
        <f t="shared" si="358"/>
        <v>Nein</v>
      </c>
      <c r="T1000" s="52" t="str">
        <f t="shared" si="358"/>
        <v>Nein</v>
      </c>
      <c r="U1000" s="52" t="str">
        <f t="shared" si="358"/>
        <v>Nein</v>
      </c>
      <c r="V1000" s="52" t="str">
        <f t="shared" si="358"/>
        <v>Nein</v>
      </c>
      <c r="W1000" s="52" t="str">
        <f t="shared" si="358"/>
        <v>Nein</v>
      </c>
      <c r="X1000" s="52" t="str">
        <f t="shared" si="358"/>
        <v>Nein</v>
      </c>
      <c r="Y1000" s="52" t="str">
        <f t="shared" si="358"/>
        <v>Nein</v>
      </c>
      <c r="Z1000" s="52" t="str">
        <f t="shared" si="358"/>
        <v>Nein</v>
      </c>
      <c r="AA1000" s="52" t="str">
        <f t="shared" si="358"/>
        <v>Nein</v>
      </c>
      <c r="AB1000" s="52" t="str">
        <f t="shared" si="358"/>
        <v>Nein</v>
      </c>
      <c r="AC1000" s="52" t="str">
        <f t="shared" si="358"/>
        <v>Nein</v>
      </c>
      <c r="AD1000" s="52" t="str">
        <f t="shared" si="358"/>
        <v>Nein</v>
      </c>
      <c r="AE1000" s="52" t="str">
        <f t="shared" si="358"/>
        <v>Nein</v>
      </c>
      <c r="AF1000" s="52" t="str">
        <f t="shared" si="358"/>
        <v>Nein</v>
      </c>
      <c r="AG1000" s="61" t="str">
        <f>IF(Q1000="Ja",VLOOKUP($Q$2,Plausis!A:E,5,0),IF(R1000="Ja",VLOOKUP($R$2,Plausis!A:E,5,0),IF(T1000="Ja",VLOOKUP($T$2,Plausis!A:E,5,0),IF(U1000="Ja",VLOOKUP($U$2,Plausis!A:E,5,0),IF(AA1000="Ja",VLOOKUP($AA$2,Plausis!A:E,5,0),IF(AC1000="Ja",VLOOKUP($AC$2,Plausis!A:E,5,0),IF(AD1000="Ja",VLOOKUP($AD$2,Plausis!A:E,5,0),"")))))))</f>
        <v/>
      </c>
      <c r="AH1000" s="52" t="str">
        <f>IF(Y1000="Ja",VLOOKUP($Y$2,Plausis!A:E,5,0),"")</f>
        <v/>
      </c>
      <c r="AI1000" s="52" t="str">
        <f t="shared" si="341"/>
        <v>Ja</v>
      </c>
      <c r="AJ1000" s="52" t="str">
        <f>IF(S1000="Ja",VLOOKUP($S$2,Plausis!A:E,5,0),IF(V1000="Ja",VLOOKUP($V$2,Plausis!A:E,5,0),IF(X1000="Ja",VLOOKUP($X$2,Plausis!A:E,5,0),"")))</f>
        <v/>
      </c>
      <c r="AL1000" s="52" t="s">
        <v>2</v>
      </c>
      <c r="AM1000" s="114">
        <v>45531</v>
      </c>
      <c r="AN1000" s="52" t="s">
        <v>4467</v>
      </c>
      <c r="AO1000" s="52" t="str">
        <f>VLOOKUP(B1000,'BAT Grundtabelle'!B:T,19,0)</f>
        <v>ja</v>
      </c>
      <c r="AP1000" s="105" t="str">
        <f t="shared" si="342"/>
        <v>10904</v>
      </c>
      <c r="AQ1000" s="52" t="str">
        <f t="shared" si="343"/>
        <v>Hütten-, Stahl- und Walzwerk</v>
      </c>
      <c r="AR1000" s="52" t="b">
        <f t="shared" si="357"/>
        <v>0</v>
      </c>
      <c r="AS1000" s="52" t="b">
        <f t="shared" si="357"/>
        <v>0</v>
      </c>
      <c r="AT1000" s="52" t="b">
        <f t="shared" si="357"/>
        <v>0</v>
      </c>
      <c r="AU1000" s="52">
        <f t="shared" si="345"/>
        <v>3</v>
      </c>
      <c r="AW1000" s="52" t="b">
        <f t="shared" si="346"/>
        <v>0</v>
      </c>
      <c r="AX1000" s="52" t="str">
        <f t="shared" si="347"/>
        <v>Unternehmen</v>
      </c>
      <c r="AY1000" s="52" t="b">
        <f t="shared" si="348"/>
        <v>0</v>
      </c>
      <c r="AZ1000" s="52" t="str">
        <f t="shared" si="349"/>
        <v>10904</v>
      </c>
      <c r="BA1000" s="52" t="str">
        <f>VLOOKUP(A1000,'BAT Grundtabelle'!A:U,21,0)</f>
        <v>ja</v>
      </c>
      <c r="BB1000" s="52" t="str">
        <f t="shared" si="350"/>
        <v>nein</v>
      </c>
      <c r="BC1000" s="52" t="str">
        <f t="shared" si="351"/>
        <v>10904</v>
      </c>
      <c r="BD1000" s="52" t="str">
        <f t="shared" si="352"/>
        <v>Hütten-, Stahl- und Walzwerk</v>
      </c>
      <c r="BE1000" s="52" t="str">
        <f t="shared" si="353"/>
        <v>Unternehmen</v>
      </c>
      <c r="BF1000" s="52">
        <f t="shared" si="354"/>
        <v>3</v>
      </c>
    </row>
    <row r="1001" spans="1:58" hidden="1" x14ac:dyDescent="0.35">
      <c r="A1001" s="107" t="s">
        <v>3321</v>
      </c>
      <c r="B1001" s="75" t="s">
        <v>1020</v>
      </c>
      <c r="C1001" s="52" t="s">
        <v>3</v>
      </c>
      <c r="D1001" s="52" t="s">
        <v>3</v>
      </c>
      <c r="E1001" s="52" t="s">
        <v>2</v>
      </c>
      <c r="F1001" s="52" t="s">
        <v>2</v>
      </c>
      <c r="G1001" s="52" t="s">
        <v>2</v>
      </c>
      <c r="H1001" s="52" t="s">
        <v>2</v>
      </c>
      <c r="I1001" s="52" t="s">
        <v>3</v>
      </c>
      <c r="J1001" s="52">
        <v>1</v>
      </c>
      <c r="K1001" s="52" t="s">
        <v>2</v>
      </c>
      <c r="L1001" s="52" t="s">
        <v>2</v>
      </c>
      <c r="M1001" s="52" t="s">
        <v>2</v>
      </c>
      <c r="N1001" s="52" t="s">
        <v>3</v>
      </c>
      <c r="P1001" s="52" t="s">
        <v>4</v>
      </c>
      <c r="Q1001" s="52" t="str">
        <f t="shared" si="358"/>
        <v>Nein</v>
      </c>
      <c r="R1001" s="52" t="str">
        <f t="shared" si="358"/>
        <v>Nein</v>
      </c>
      <c r="S1001" s="52" t="str">
        <f t="shared" si="358"/>
        <v>Nein</v>
      </c>
      <c r="T1001" s="52" t="str">
        <f t="shared" si="358"/>
        <v>Nein</v>
      </c>
      <c r="U1001" s="52" t="str">
        <f t="shared" si="358"/>
        <v>Nein</v>
      </c>
      <c r="V1001" s="52" t="str">
        <f t="shared" si="358"/>
        <v>Nein</v>
      </c>
      <c r="W1001" s="52" t="str">
        <f t="shared" si="358"/>
        <v>Nein</v>
      </c>
      <c r="X1001" s="52" t="str">
        <f t="shared" si="358"/>
        <v>Nein</v>
      </c>
      <c r="Y1001" s="52" t="str">
        <f t="shared" si="358"/>
        <v>Nein</v>
      </c>
      <c r="Z1001" s="52" t="str">
        <f t="shared" si="358"/>
        <v>Nein</v>
      </c>
      <c r="AA1001" s="52" t="str">
        <f t="shared" si="358"/>
        <v>Nein</v>
      </c>
      <c r="AB1001" s="52" t="str">
        <f t="shared" si="358"/>
        <v>Nein</v>
      </c>
      <c r="AC1001" s="52" t="str">
        <f t="shared" si="358"/>
        <v>Nein</v>
      </c>
      <c r="AD1001" s="52" t="str">
        <f t="shared" si="358"/>
        <v>Nein</v>
      </c>
      <c r="AE1001" s="52" t="str">
        <f t="shared" si="358"/>
        <v>Nein</v>
      </c>
      <c r="AF1001" s="52" t="str">
        <f t="shared" si="358"/>
        <v>Nein</v>
      </c>
      <c r="AG1001" s="61" t="str">
        <f>IF(Q1001="Ja",VLOOKUP($Q$2,Plausis!A:E,5,0),IF(R1001="Ja",VLOOKUP($R$2,Plausis!A:E,5,0),IF(T1001="Ja",VLOOKUP($T$2,Plausis!A:E,5,0),IF(U1001="Ja",VLOOKUP($U$2,Plausis!A:E,5,0),IF(AA1001="Ja",VLOOKUP($AA$2,Plausis!A:E,5,0),IF(AC1001="Ja",VLOOKUP($AC$2,Plausis!A:E,5,0),IF(AD1001="Ja",VLOOKUP($AD$2,Plausis!A:E,5,0),"")))))))</f>
        <v/>
      </c>
      <c r="AH1001" s="52" t="str">
        <f>IF(Y1001="Ja",VLOOKUP($Y$2,Plausis!A:E,5,0),"")</f>
        <v/>
      </c>
      <c r="AI1001" s="52" t="str">
        <f t="shared" si="341"/>
        <v>Ja</v>
      </c>
      <c r="AJ1001" s="52" t="str">
        <f>IF(S1001="Ja",VLOOKUP($S$2,Plausis!A:E,5,0),IF(V1001="Ja",VLOOKUP($V$2,Plausis!A:E,5,0),IF(X1001="Ja",VLOOKUP($X$2,Plausis!A:E,5,0),"")))</f>
        <v/>
      </c>
      <c r="AL1001" s="52" t="s">
        <v>2</v>
      </c>
      <c r="AM1001" s="114">
        <v>45531</v>
      </c>
      <c r="AN1001" s="52" t="s">
        <v>4467</v>
      </c>
      <c r="AO1001" s="52" t="str">
        <f>VLOOKUP(B1001,'BAT Grundtabelle'!B:T,19,0)</f>
        <v>ja</v>
      </c>
      <c r="AP1001" s="105" t="str">
        <f t="shared" si="342"/>
        <v>10905</v>
      </c>
      <c r="AQ1001" s="52" t="str">
        <f t="shared" si="343"/>
        <v>Hygienepapierhersteller</v>
      </c>
      <c r="AR1001" s="52" t="b">
        <f t="shared" si="357"/>
        <v>0</v>
      </c>
      <c r="AS1001" s="52" t="b">
        <f t="shared" si="357"/>
        <v>0</v>
      </c>
      <c r="AT1001" s="52" t="b">
        <f t="shared" si="357"/>
        <v>0</v>
      </c>
      <c r="AU1001" s="52">
        <f t="shared" si="345"/>
        <v>1</v>
      </c>
      <c r="AW1001" s="52" t="b">
        <f t="shared" si="346"/>
        <v>0</v>
      </c>
      <c r="AX1001" s="52" t="str">
        <f t="shared" si="347"/>
        <v>Unternehmen</v>
      </c>
      <c r="AY1001" s="52" t="b">
        <f t="shared" si="348"/>
        <v>0</v>
      </c>
      <c r="AZ1001" s="52" t="str">
        <f t="shared" si="349"/>
        <v>10905</v>
      </c>
      <c r="BA1001" s="52" t="str">
        <f>VLOOKUP(A1001,'BAT Grundtabelle'!A:U,21,0)</f>
        <v>ja</v>
      </c>
      <c r="BB1001" s="52" t="str">
        <f t="shared" si="350"/>
        <v>nein</v>
      </c>
      <c r="BC1001" s="52" t="str">
        <f t="shared" si="351"/>
        <v>10905</v>
      </c>
      <c r="BD1001" s="52" t="str">
        <f t="shared" si="352"/>
        <v>Hygienepapierhersteller</v>
      </c>
      <c r="BE1001" s="52" t="str">
        <f t="shared" si="353"/>
        <v>Unternehmen</v>
      </c>
      <c r="BF1001" s="52">
        <f t="shared" si="354"/>
        <v>1</v>
      </c>
    </row>
    <row r="1002" spans="1:58" hidden="1" x14ac:dyDescent="0.35">
      <c r="A1002" s="107" t="s">
        <v>3322</v>
      </c>
      <c r="B1002" s="75" t="s">
        <v>215</v>
      </c>
      <c r="C1002" s="52" t="s">
        <v>3</v>
      </c>
      <c r="D1002" s="52" t="s">
        <v>3</v>
      </c>
      <c r="E1002" s="52" t="s">
        <v>2</v>
      </c>
      <c r="F1002" s="52" t="s">
        <v>2</v>
      </c>
      <c r="G1002" s="52" t="s">
        <v>2</v>
      </c>
      <c r="H1002" s="52" t="s">
        <v>2</v>
      </c>
      <c r="I1002" s="52" t="s">
        <v>3</v>
      </c>
      <c r="J1002" s="52">
        <v>1</v>
      </c>
      <c r="K1002" s="52" t="s">
        <v>2</v>
      </c>
      <c r="L1002" s="52" t="s">
        <v>2</v>
      </c>
      <c r="M1002" s="52" t="s">
        <v>2</v>
      </c>
      <c r="N1002" s="52" t="s">
        <v>3</v>
      </c>
      <c r="P1002" s="52" t="s">
        <v>4</v>
      </c>
      <c r="Q1002" s="52" t="str">
        <f t="shared" si="358"/>
        <v>Nein</v>
      </c>
      <c r="R1002" s="52" t="str">
        <f t="shared" si="358"/>
        <v>Nein</v>
      </c>
      <c r="S1002" s="52" t="str">
        <f t="shared" si="358"/>
        <v>Nein</v>
      </c>
      <c r="T1002" s="52" t="str">
        <f t="shared" si="358"/>
        <v>Nein</v>
      </c>
      <c r="U1002" s="52" t="str">
        <f t="shared" si="358"/>
        <v>Nein</v>
      </c>
      <c r="V1002" s="52" t="str">
        <f t="shared" si="358"/>
        <v>Nein</v>
      </c>
      <c r="W1002" s="52" t="str">
        <f t="shared" si="358"/>
        <v>Nein</v>
      </c>
      <c r="X1002" s="52" t="str">
        <f t="shared" si="358"/>
        <v>Nein</v>
      </c>
      <c r="Y1002" s="52" t="str">
        <f t="shared" si="358"/>
        <v>Nein</v>
      </c>
      <c r="Z1002" s="52" t="str">
        <f t="shared" si="358"/>
        <v>Nein</v>
      </c>
      <c r="AA1002" s="52" t="str">
        <f t="shared" si="358"/>
        <v>Nein</v>
      </c>
      <c r="AB1002" s="52" t="str">
        <f t="shared" si="358"/>
        <v>Nein</v>
      </c>
      <c r="AC1002" s="52" t="str">
        <f t="shared" si="358"/>
        <v>Nein</v>
      </c>
      <c r="AD1002" s="52" t="str">
        <f t="shared" si="358"/>
        <v>Nein</v>
      </c>
      <c r="AE1002" s="52" t="str">
        <f t="shared" si="358"/>
        <v>Nein</v>
      </c>
      <c r="AF1002" s="52" t="str">
        <f t="shared" si="358"/>
        <v>Nein</v>
      </c>
      <c r="AG1002" s="61" t="str">
        <f>IF(Q1002="Ja",VLOOKUP($Q$2,Plausis!A:E,5,0),IF(R1002="Ja",VLOOKUP($R$2,Plausis!A:E,5,0),IF(T1002="Ja",VLOOKUP($T$2,Plausis!A:E,5,0),IF(U1002="Ja",VLOOKUP($U$2,Plausis!A:E,5,0),IF(AA1002="Ja",VLOOKUP($AA$2,Plausis!A:E,5,0),IF(AC1002="Ja",VLOOKUP($AC$2,Plausis!A:E,5,0),IF(AD1002="Ja",VLOOKUP($AD$2,Plausis!A:E,5,0),"")))))))</f>
        <v/>
      </c>
      <c r="AH1002" s="52" t="str">
        <f>IF(Y1002="Ja",VLOOKUP($Y$2,Plausis!A:E,5,0),"")</f>
        <v/>
      </c>
      <c r="AI1002" s="52" t="str">
        <f t="shared" si="341"/>
        <v>Ja</v>
      </c>
      <c r="AJ1002" s="52" t="str">
        <f>IF(S1002="Ja",VLOOKUP($S$2,Plausis!A:E,5,0),IF(V1002="Ja",VLOOKUP($V$2,Plausis!A:E,5,0),IF(X1002="Ja",VLOOKUP($X$2,Plausis!A:E,5,0),"")))</f>
        <v/>
      </c>
      <c r="AL1002" s="52" t="s">
        <v>2</v>
      </c>
      <c r="AM1002" s="114">
        <v>45531</v>
      </c>
      <c r="AN1002" s="52" t="s">
        <v>4467</v>
      </c>
      <c r="AO1002" s="52" t="str">
        <f>VLOOKUP(B1002,'BAT Grundtabelle'!B:T,19,0)</f>
        <v>ja</v>
      </c>
      <c r="AP1002" s="105" t="str">
        <f t="shared" si="342"/>
        <v>10906</v>
      </c>
      <c r="AQ1002" s="52" t="str">
        <f t="shared" si="343"/>
        <v>Imageberater</v>
      </c>
      <c r="AR1002" s="52" t="b">
        <f t="shared" si="357"/>
        <v>0</v>
      </c>
      <c r="AS1002" s="52" t="b">
        <f t="shared" si="357"/>
        <v>0</v>
      </c>
      <c r="AT1002" s="52" t="b">
        <f t="shared" si="357"/>
        <v>0</v>
      </c>
      <c r="AU1002" s="52">
        <f t="shared" si="345"/>
        <v>1</v>
      </c>
      <c r="AW1002" s="52" t="b">
        <f t="shared" si="346"/>
        <v>0</v>
      </c>
      <c r="AX1002" s="52" t="str">
        <f t="shared" si="347"/>
        <v>Unternehmen</v>
      </c>
      <c r="AY1002" s="52" t="b">
        <f t="shared" si="348"/>
        <v>0</v>
      </c>
      <c r="AZ1002" s="52" t="str">
        <f t="shared" si="349"/>
        <v>10906</v>
      </c>
      <c r="BA1002" s="52" t="str">
        <f>VLOOKUP(A1002,'BAT Grundtabelle'!A:U,21,0)</f>
        <v>ja</v>
      </c>
      <c r="BB1002" s="52" t="str">
        <f t="shared" si="350"/>
        <v>nein</v>
      </c>
      <c r="BC1002" s="52" t="str">
        <f t="shared" si="351"/>
        <v>10906</v>
      </c>
      <c r="BD1002" s="52" t="str">
        <f t="shared" si="352"/>
        <v>Imageberater</v>
      </c>
      <c r="BE1002" s="52" t="str">
        <f t="shared" si="353"/>
        <v>Unternehmen</v>
      </c>
      <c r="BF1002" s="52">
        <f t="shared" si="354"/>
        <v>1</v>
      </c>
    </row>
    <row r="1003" spans="1:58" hidden="1" x14ac:dyDescent="0.35">
      <c r="A1003" s="107" t="s">
        <v>3323</v>
      </c>
      <c r="B1003" s="75" t="s">
        <v>37</v>
      </c>
      <c r="C1003" s="52" t="s">
        <v>3</v>
      </c>
      <c r="D1003" s="52" t="s">
        <v>3</v>
      </c>
      <c r="E1003" s="52" t="s">
        <v>2</v>
      </c>
      <c r="F1003" s="52" t="s">
        <v>2</v>
      </c>
      <c r="G1003" s="52" t="s">
        <v>2</v>
      </c>
      <c r="H1003" s="52" t="s">
        <v>2</v>
      </c>
      <c r="I1003" s="52" t="s">
        <v>3</v>
      </c>
      <c r="J1003" s="52">
        <v>1</v>
      </c>
      <c r="K1003" s="52" t="s">
        <v>2</v>
      </c>
      <c r="L1003" s="52" t="s">
        <v>2</v>
      </c>
      <c r="M1003" s="52" t="s">
        <v>2</v>
      </c>
      <c r="N1003" s="52" t="s">
        <v>3</v>
      </c>
      <c r="P1003" s="52" t="s">
        <v>4</v>
      </c>
      <c r="Q1003" s="52" t="str">
        <f t="shared" ref="Q1003:AF1012" si="359">IF(ISERROR(FIND(Q$2,$P1003,1)),"Nein","Ja")</f>
        <v>Nein</v>
      </c>
      <c r="R1003" s="52" t="str">
        <f t="shared" si="359"/>
        <v>Nein</v>
      </c>
      <c r="S1003" s="52" t="str">
        <f t="shared" si="359"/>
        <v>Nein</v>
      </c>
      <c r="T1003" s="52" t="str">
        <f t="shared" si="359"/>
        <v>Nein</v>
      </c>
      <c r="U1003" s="52" t="str">
        <f t="shared" si="359"/>
        <v>Nein</v>
      </c>
      <c r="V1003" s="52" t="str">
        <f t="shared" si="359"/>
        <v>Nein</v>
      </c>
      <c r="W1003" s="52" t="str">
        <f t="shared" si="359"/>
        <v>Nein</v>
      </c>
      <c r="X1003" s="52" t="str">
        <f t="shared" si="359"/>
        <v>Nein</v>
      </c>
      <c r="Y1003" s="52" t="str">
        <f t="shared" si="359"/>
        <v>Nein</v>
      </c>
      <c r="Z1003" s="52" t="str">
        <f t="shared" si="359"/>
        <v>Nein</v>
      </c>
      <c r="AA1003" s="52" t="str">
        <f t="shared" si="359"/>
        <v>Nein</v>
      </c>
      <c r="AB1003" s="52" t="str">
        <f t="shared" si="359"/>
        <v>Nein</v>
      </c>
      <c r="AC1003" s="52" t="str">
        <f t="shared" si="359"/>
        <v>Nein</v>
      </c>
      <c r="AD1003" s="52" t="str">
        <f t="shared" si="359"/>
        <v>Nein</v>
      </c>
      <c r="AE1003" s="52" t="str">
        <f t="shared" si="359"/>
        <v>Nein</v>
      </c>
      <c r="AF1003" s="52" t="str">
        <f t="shared" si="359"/>
        <v>Nein</v>
      </c>
      <c r="AG1003" s="61" t="str">
        <f>IF(Q1003="Ja",VLOOKUP($Q$2,Plausis!A:E,5,0),IF(R1003="Ja",VLOOKUP($R$2,Plausis!A:E,5,0),IF(T1003="Ja",VLOOKUP($T$2,Plausis!A:E,5,0),IF(U1003="Ja",VLOOKUP($U$2,Plausis!A:E,5,0),IF(AA1003="Ja",VLOOKUP($AA$2,Plausis!A:E,5,0),IF(AC1003="Ja",VLOOKUP($AC$2,Plausis!A:E,5,0),IF(AD1003="Ja",VLOOKUP($AD$2,Plausis!A:E,5,0),"")))))))</f>
        <v/>
      </c>
      <c r="AH1003" s="52" t="str">
        <f>IF(Y1003="Ja",VLOOKUP($Y$2,Plausis!A:E,5,0),"")</f>
        <v/>
      </c>
      <c r="AI1003" s="52" t="str">
        <f t="shared" si="341"/>
        <v>Ja</v>
      </c>
      <c r="AJ1003" s="52" t="str">
        <f>IF(S1003="Ja",VLOOKUP($S$2,Plausis!A:E,5,0),IF(V1003="Ja",VLOOKUP($V$2,Plausis!A:E,5,0),IF(X1003="Ja",VLOOKUP($X$2,Plausis!A:E,5,0),"")))</f>
        <v/>
      </c>
      <c r="AL1003" s="52" t="s">
        <v>3</v>
      </c>
      <c r="AM1003" s="114">
        <v>45531</v>
      </c>
      <c r="AN1003" s="52" t="s">
        <v>4467</v>
      </c>
      <c r="AO1003" s="52" t="str">
        <f>VLOOKUP(B1003,'BAT Grundtabelle'!B:T,19,0)</f>
        <v>ja</v>
      </c>
      <c r="AP1003" s="105" t="str">
        <f t="shared" si="342"/>
        <v>7883</v>
      </c>
      <c r="AQ1003" s="52" t="str">
        <f t="shared" si="343"/>
        <v>Imbiss</v>
      </c>
      <c r="AR1003" s="52" t="b">
        <f t="shared" ref="AR1003:AT1022" si="360">IF(ISERROR(FIND(AR$1,$P1003,1)),FALSE,TRUE)</f>
        <v>0</v>
      </c>
      <c r="AS1003" s="52" t="b">
        <f t="shared" si="360"/>
        <v>0</v>
      </c>
      <c r="AT1003" s="52" t="b">
        <f t="shared" si="360"/>
        <v>0</v>
      </c>
      <c r="AU1003" s="52">
        <f t="shared" si="345"/>
        <v>1</v>
      </c>
      <c r="AW1003" s="52" t="b">
        <f t="shared" si="346"/>
        <v>0</v>
      </c>
      <c r="AX1003" s="52" t="str">
        <f t="shared" si="347"/>
        <v>Unternehmen</v>
      </c>
      <c r="AY1003" s="52" t="b">
        <f t="shared" si="348"/>
        <v>0</v>
      </c>
      <c r="AZ1003" s="52" t="str">
        <f t="shared" si="349"/>
        <v>7883</v>
      </c>
      <c r="BA1003" s="52" t="str">
        <f>VLOOKUP(A1003,'BAT Grundtabelle'!A:U,21,0)</f>
        <v>ja</v>
      </c>
      <c r="BB1003" s="52" t="str">
        <f t="shared" si="350"/>
        <v>nein</v>
      </c>
      <c r="BC1003" s="52" t="str">
        <f t="shared" si="351"/>
        <v>7883</v>
      </c>
      <c r="BD1003" s="52" t="str">
        <f t="shared" si="352"/>
        <v>Imbiss</v>
      </c>
      <c r="BE1003" s="52" t="str">
        <f t="shared" si="353"/>
        <v>Unternehmen</v>
      </c>
      <c r="BF1003" s="52">
        <f t="shared" si="354"/>
        <v>1</v>
      </c>
    </row>
    <row r="1004" spans="1:58" hidden="1" x14ac:dyDescent="0.35">
      <c r="A1004" s="107" t="s">
        <v>3324</v>
      </c>
      <c r="B1004" s="75" t="s">
        <v>1247</v>
      </c>
      <c r="C1004" s="52" t="s">
        <v>3</v>
      </c>
      <c r="D1004" s="52" t="s">
        <v>3</v>
      </c>
      <c r="E1004" s="52" t="s">
        <v>2</v>
      </c>
      <c r="F1004" s="52" t="s">
        <v>2</v>
      </c>
      <c r="G1004" s="52" t="s">
        <v>2</v>
      </c>
      <c r="H1004" s="52" t="s">
        <v>2</v>
      </c>
      <c r="I1004" s="52" t="s">
        <v>3</v>
      </c>
      <c r="J1004" s="52">
        <v>1</v>
      </c>
      <c r="K1004" s="52" t="s">
        <v>2</v>
      </c>
      <c r="L1004" s="52" t="s">
        <v>2</v>
      </c>
      <c r="M1004" s="52" t="s">
        <v>2</v>
      </c>
      <c r="N1004" s="52" t="s">
        <v>3</v>
      </c>
      <c r="P1004" s="52" t="s">
        <v>4</v>
      </c>
      <c r="Q1004" s="52" t="str">
        <f t="shared" si="359"/>
        <v>Nein</v>
      </c>
      <c r="R1004" s="52" t="str">
        <f t="shared" si="359"/>
        <v>Nein</v>
      </c>
      <c r="S1004" s="52" t="str">
        <f t="shared" si="359"/>
        <v>Nein</v>
      </c>
      <c r="T1004" s="52" t="str">
        <f t="shared" si="359"/>
        <v>Nein</v>
      </c>
      <c r="U1004" s="52" t="str">
        <f t="shared" si="359"/>
        <v>Nein</v>
      </c>
      <c r="V1004" s="52" t="str">
        <f t="shared" si="359"/>
        <v>Nein</v>
      </c>
      <c r="W1004" s="52" t="str">
        <f t="shared" si="359"/>
        <v>Nein</v>
      </c>
      <c r="X1004" s="52" t="str">
        <f t="shared" si="359"/>
        <v>Nein</v>
      </c>
      <c r="Y1004" s="52" t="str">
        <f t="shared" si="359"/>
        <v>Nein</v>
      </c>
      <c r="Z1004" s="52" t="str">
        <f t="shared" si="359"/>
        <v>Nein</v>
      </c>
      <c r="AA1004" s="52" t="str">
        <f t="shared" si="359"/>
        <v>Nein</v>
      </c>
      <c r="AB1004" s="52" t="str">
        <f t="shared" si="359"/>
        <v>Nein</v>
      </c>
      <c r="AC1004" s="52" t="str">
        <f t="shared" si="359"/>
        <v>Nein</v>
      </c>
      <c r="AD1004" s="52" t="str">
        <f t="shared" si="359"/>
        <v>Nein</v>
      </c>
      <c r="AE1004" s="52" t="str">
        <f t="shared" si="359"/>
        <v>Nein</v>
      </c>
      <c r="AF1004" s="52" t="str">
        <f t="shared" si="359"/>
        <v>Nein</v>
      </c>
      <c r="AG1004" s="61" t="str">
        <f>IF(Q1004="Ja",VLOOKUP($Q$2,Plausis!A:E,5,0),IF(R1004="Ja",VLOOKUP($R$2,Plausis!A:E,5,0),IF(T1004="Ja",VLOOKUP($T$2,Plausis!A:E,5,0),IF(U1004="Ja",VLOOKUP($U$2,Plausis!A:E,5,0),IF(AA1004="Ja",VLOOKUP($AA$2,Plausis!A:E,5,0),IF(AC1004="Ja",VLOOKUP($AC$2,Plausis!A:E,5,0),IF(AD1004="Ja",VLOOKUP($AD$2,Plausis!A:E,5,0),"")))))))</f>
        <v/>
      </c>
      <c r="AH1004" s="52" t="str">
        <f>IF(Y1004="Ja",VLOOKUP($Y$2,Plausis!A:E,5,0),"")</f>
        <v/>
      </c>
      <c r="AI1004" s="52" t="str">
        <f t="shared" si="341"/>
        <v>Ja</v>
      </c>
      <c r="AJ1004" s="52" t="str">
        <f>IF(S1004="Ja",VLOOKUP($S$2,Plausis!A:E,5,0),IF(V1004="Ja",VLOOKUP($V$2,Plausis!A:E,5,0),IF(X1004="Ja",VLOOKUP($X$2,Plausis!A:E,5,0),"")))</f>
        <v/>
      </c>
      <c r="AL1004" s="52" t="s">
        <v>3</v>
      </c>
      <c r="AM1004" s="114">
        <v>45531</v>
      </c>
      <c r="AN1004" s="52" t="s">
        <v>4467</v>
      </c>
      <c r="AO1004" s="52" t="str">
        <f>VLOOKUP(B1004,'BAT Grundtabelle'!B:T,19,0)</f>
        <v>ja</v>
      </c>
      <c r="AP1004" s="105" t="str">
        <f t="shared" si="342"/>
        <v>10907</v>
      </c>
      <c r="AQ1004" s="52" t="str">
        <f t="shared" si="343"/>
        <v>Imbissstand</v>
      </c>
      <c r="AR1004" s="52" t="b">
        <f t="shared" si="360"/>
        <v>0</v>
      </c>
      <c r="AS1004" s="52" t="b">
        <f t="shared" si="360"/>
        <v>0</v>
      </c>
      <c r="AT1004" s="52" t="b">
        <f t="shared" si="360"/>
        <v>0</v>
      </c>
      <c r="AU1004" s="52">
        <f t="shared" si="345"/>
        <v>1</v>
      </c>
      <c r="AW1004" s="52" t="b">
        <f t="shared" si="346"/>
        <v>0</v>
      </c>
      <c r="AX1004" s="52" t="str">
        <f t="shared" si="347"/>
        <v>Unternehmen</v>
      </c>
      <c r="AY1004" s="52" t="b">
        <f t="shared" si="348"/>
        <v>0</v>
      </c>
      <c r="AZ1004" s="52" t="str">
        <f t="shared" si="349"/>
        <v>10907</v>
      </c>
      <c r="BA1004" s="52" t="str">
        <f>VLOOKUP(A1004,'BAT Grundtabelle'!A:U,21,0)</f>
        <v>ja</v>
      </c>
      <c r="BB1004" s="52" t="str">
        <f t="shared" si="350"/>
        <v>nein</v>
      </c>
      <c r="BC1004" s="52" t="str">
        <f t="shared" si="351"/>
        <v>10907</v>
      </c>
      <c r="BD1004" s="52" t="str">
        <f t="shared" si="352"/>
        <v>Imbissstand</v>
      </c>
      <c r="BE1004" s="52" t="str">
        <f t="shared" si="353"/>
        <v>Unternehmen</v>
      </c>
      <c r="BF1004" s="52">
        <f t="shared" si="354"/>
        <v>1</v>
      </c>
    </row>
    <row r="1005" spans="1:58" hidden="1" x14ac:dyDescent="0.35">
      <c r="A1005" s="107" t="s">
        <v>3325</v>
      </c>
      <c r="B1005" s="75" t="s">
        <v>1248</v>
      </c>
      <c r="C1005" s="52" t="s">
        <v>3</v>
      </c>
      <c r="D1005" s="52" t="s">
        <v>3</v>
      </c>
      <c r="E1005" s="52" t="s">
        <v>2</v>
      </c>
      <c r="F1005" s="52" t="s">
        <v>2</v>
      </c>
      <c r="G1005" s="52" t="s">
        <v>2</v>
      </c>
      <c r="H1005" s="52" t="s">
        <v>2</v>
      </c>
      <c r="I1005" s="52" t="s">
        <v>3</v>
      </c>
      <c r="J1005" s="52">
        <v>1</v>
      </c>
      <c r="K1005" s="52" t="s">
        <v>2</v>
      </c>
      <c r="L1005" s="52" t="s">
        <v>2</v>
      </c>
      <c r="M1005" s="52" t="s">
        <v>2</v>
      </c>
      <c r="N1005" s="52" t="s">
        <v>3</v>
      </c>
      <c r="P1005" s="52" t="s">
        <v>4</v>
      </c>
      <c r="Q1005" s="52" t="str">
        <f t="shared" si="359"/>
        <v>Nein</v>
      </c>
      <c r="R1005" s="52" t="str">
        <f t="shared" si="359"/>
        <v>Nein</v>
      </c>
      <c r="S1005" s="52" t="str">
        <f t="shared" si="359"/>
        <v>Nein</v>
      </c>
      <c r="T1005" s="52" t="str">
        <f t="shared" si="359"/>
        <v>Nein</v>
      </c>
      <c r="U1005" s="52" t="str">
        <f t="shared" si="359"/>
        <v>Nein</v>
      </c>
      <c r="V1005" s="52" t="str">
        <f t="shared" si="359"/>
        <v>Nein</v>
      </c>
      <c r="W1005" s="52" t="str">
        <f t="shared" si="359"/>
        <v>Nein</v>
      </c>
      <c r="X1005" s="52" t="str">
        <f t="shared" si="359"/>
        <v>Nein</v>
      </c>
      <c r="Y1005" s="52" t="str">
        <f t="shared" si="359"/>
        <v>Nein</v>
      </c>
      <c r="Z1005" s="52" t="str">
        <f t="shared" si="359"/>
        <v>Nein</v>
      </c>
      <c r="AA1005" s="52" t="str">
        <f t="shared" si="359"/>
        <v>Nein</v>
      </c>
      <c r="AB1005" s="52" t="str">
        <f t="shared" si="359"/>
        <v>Nein</v>
      </c>
      <c r="AC1005" s="52" t="str">
        <f t="shared" si="359"/>
        <v>Nein</v>
      </c>
      <c r="AD1005" s="52" t="str">
        <f t="shared" si="359"/>
        <v>Nein</v>
      </c>
      <c r="AE1005" s="52" t="str">
        <f t="shared" si="359"/>
        <v>Nein</v>
      </c>
      <c r="AF1005" s="52" t="str">
        <f t="shared" si="359"/>
        <v>Nein</v>
      </c>
      <c r="AG1005" s="61" t="str">
        <f>IF(Q1005="Ja",VLOOKUP($Q$2,Plausis!A:E,5,0),IF(R1005="Ja",VLOOKUP($R$2,Plausis!A:E,5,0),IF(T1005="Ja",VLOOKUP($T$2,Plausis!A:E,5,0),IF(U1005="Ja",VLOOKUP($U$2,Plausis!A:E,5,0),IF(AA1005="Ja",VLOOKUP($AA$2,Plausis!A:E,5,0),IF(AC1005="Ja",VLOOKUP($AC$2,Plausis!A:E,5,0),IF(AD1005="Ja",VLOOKUP($AD$2,Plausis!A:E,5,0),"")))))))</f>
        <v/>
      </c>
      <c r="AH1005" s="52" t="str">
        <f>IF(Y1005="Ja",VLOOKUP($Y$2,Plausis!A:E,5,0),"")</f>
        <v/>
      </c>
      <c r="AI1005" s="52" t="str">
        <f t="shared" si="341"/>
        <v>Ja</v>
      </c>
      <c r="AJ1005" s="52" t="str">
        <f>IF(S1005="Ja",VLOOKUP($S$2,Plausis!A:E,5,0),IF(V1005="Ja",VLOOKUP($V$2,Plausis!A:E,5,0),IF(X1005="Ja",VLOOKUP($X$2,Plausis!A:E,5,0),"")))</f>
        <v/>
      </c>
      <c r="AL1005" s="52" t="s">
        <v>3</v>
      </c>
      <c r="AM1005" s="114">
        <v>45531</v>
      </c>
      <c r="AN1005" s="52" t="s">
        <v>4467</v>
      </c>
      <c r="AO1005" s="52" t="str">
        <f>VLOOKUP(B1005,'BAT Grundtabelle'!B:T,19,0)</f>
        <v>ja</v>
      </c>
      <c r="AP1005" s="105" t="str">
        <f t="shared" si="342"/>
        <v>10908</v>
      </c>
      <c r="AQ1005" s="52" t="str">
        <f t="shared" si="343"/>
        <v>Imbissstube</v>
      </c>
      <c r="AR1005" s="52" t="b">
        <f t="shared" si="360"/>
        <v>0</v>
      </c>
      <c r="AS1005" s="52" t="b">
        <f t="shared" si="360"/>
        <v>0</v>
      </c>
      <c r="AT1005" s="52" t="b">
        <f t="shared" si="360"/>
        <v>0</v>
      </c>
      <c r="AU1005" s="52">
        <f t="shared" si="345"/>
        <v>1</v>
      </c>
      <c r="AW1005" s="52" t="b">
        <f t="shared" si="346"/>
        <v>0</v>
      </c>
      <c r="AX1005" s="52" t="str">
        <f t="shared" si="347"/>
        <v>Unternehmen</v>
      </c>
      <c r="AY1005" s="52" t="b">
        <f t="shared" si="348"/>
        <v>0</v>
      </c>
      <c r="AZ1005" s="52" t="str">
        <f t="shared" si="349"/>
        <v>10908</v>
      </c>
      <c r="BA1005" s="52" t="str">
        <f>VLOOKUP(A1005,'BAT Grundtabelle'!A:U,21,0)</f>
        <v>ja</v>
      </c>
      <c r="BB1005" s="52" t="str">
        <f t="shared" si="350"/>
        <v>nein</v>
      </c>
      <c r="BC1005" s="52" t="str">
        <f t="shared" si="351"/>
        <v>10908</v>
      </c>
      <c r="BD1005" s="52" t="str">
        <f t="shared" si="352"/>
        <v>Imbissstube</v>
      </c>
      <c r="BE1005" s="52" t="str">
        <f t="shared" si="353"/>
        <v>Unternehmen</v>
      </c>
      <c r="BF1005" s="52">
        <f t="shared" si="354"/>
        <v>1</v>
      </c>
    </row>
    <row r="1006" spans="1:58" hidden="1" x14ac:dyDescent="0.35">
      <c r="A1006" s="107" t="s">
        <v>3326</v>
      </c>
      <c r="B1006" s="75" t="s">
        <v>1249</v>
      </c>
      <c r="C1006" s="52" t="s">
        <v>3</v>
      </c>
      <c r="D1006" s="52" t="s">
        <v>3</v>
      </c>
      <c r="E1006" s="52" t="s">
        <v>2</v>
      </c>
      <c r="F1006" s="52" t="s">
        <v>2</v>
      </c>
      <c r="G1006" s="52" t="s">
        <v>2</v>
      </c>
      <c r="H1006" s="52" t="s">
        <v>2</v>
      </c>
      <c r="I1006" s="52" t="s">
        <v>3</v>
      </c>
      <c r="J1006" s="52">
        <v>1</v>
      </c>
      <c r="K1006" s="52" t="s">
        <v>2</v>
      </c>
      <c r="L1006" s="52" t="s">
        <v>2</v>
      </c>
      <c r="M1006" s="52" t="s">
        <v>2</v>
      </c>
      <c r="N1006" s="52" t="s">
        <v>3</v>
      </c>
      <c r="P1006" s="52" t="s">
        <v>4</v>
      </c>
      <c r="Q1006" s="52" t="str">
        <f t="shared" si="359"/>
        <v>Nein</v>
      </c>
      <c r="R1006" s="52" t="str">
        <f t="shared" si="359"/>
        <v>Nein</v>
      </c>
      <c r="S1006" s="52" t="str">
        <f t="shared" si="359"/>
        <v>Nein</v>
      </c>
      <c r="T1006" s="52" t="str">
        <f t="shared" si="359"/>
        <v>Nein</v>
      </c>
      <c r="U1006" s="52" t="str">
        <f t="shared" si="359"/>
        <v>Nein</v>
      </c>
      <c r="V1006" s="52" t="str">
        <f t="shared" si="359"/>
        <v>Nein</v>
      </c>
      <c r="W1006" s="52" t="str">
        <f t="shared" si="359"/>
        <v>Nein</v>
      </c>
      <c r="X1006" s="52" t="str">
        <f t="shared" si="359"/>
        <v>Nein</v>
      </c>
      <c r="Y1006" s="52" t="str">
        <f t="shared" si="359"/>
        <v>Nein</v>
      </c>
      <c r="Z1006" s="52" t="str">
        <f t="shared" si="359"/>
        <v>Nein</v>
      </c>
      <c r="AA1006" s="52" t="str">
        <f t="shared" si="359"/>
        <v>Nein</v>
      </c>
      <c r="AB1006" s="52" t="str">
        <f t="shared" si="359"/>
        <v>Nein</v>
      </c>
      <c r="AC1006" s="52" t="str">
        <f t="shared" si="359"/>
        <v>Nein</v>
      </c>
      <c r="AD1006" s="52" t="str">
        <f t="shared" si="359"/>
        <v>Nein</v>
      </c>
      <c r="AE1006" s="52" t="str">
        <f t="shared" si="359"/>
        <v>Nein</v>
      </c>
      <c r="AF1006" s="52" t="str">
        <f t="shared" si="359"/>
        <v>Nein</v>
      </c>
      <c r="AG1006" s="61" t="str">
        <f>IF(Q1006="Ja",VLOOKUP($Q$2,Plausis!A:E,5,0),IF(R1006="Ja",VLOOKUP($R$2,Plausis!A:E,5,0),IF(T1006="Ja",VLOOKUP($T$2,Plausis!A:E,5,0),IF(U1006="Ja",VLOOKUP($U$2,Plausis!A:E,5,0),IF(AA1006="Ja",VLOOKUP($AA$2,Plausis!A:E,5,0),IF(AC1006="Ja",VLOOKUP($AC$2,Plausis!A:E,5,0),IF(AD1006="Ja",VLOOKUP($AD$2,Plausis!A:E,5,0),"")))))))</f>
        <v/>
      </c>
      <c r="AH1006" s="52" t="str">
        <f>IF(Y1006="Ja",VLOOKUP($Y$2,Plausis!A:E,5,0),"")</f>
        <v/>
      </c>
      <c r="AI1006" s="52" t="str">
        <f t="shared" si="341"/>
        <v>Ja</v>
      </c>
      <c r="AJ1006" s="52" t="str">
        <f>IF(S1006="Ja",VLOOKUP($S$2,Plausis!A:E,5,0),IF(V1006="Ja",VLOOKUP($V$2,Plausis!A:E,5,0),IF(X1006="Ja",VLOOKUP($X$2,Plausis!A:E,5,0),"")))</f>
        <v/>
      </c>
      <c r="AL1006" s="52" t="s">
        <v>3</v>
      </c>
      <c r="AM1006" s="114">
        <v>45531</v>
      </c>
      <c r="AN1006" s="52" t="s">
        <v>4467</v>
      </c>
      <c r="AO1006" s="52" t="str">
        <f>VLOOKUP(B1006,'BAT Grundtabelle'!B:T,19,0)</f>
        <v>ja</v>
      </c>
      <c r="AP1006" s="105" t="str">
        <f t="shared" si="342"/>
        <v>10909</v>
      </c>
      <c r="AQ1006" s="52" t="str">
        <f t="shared" si="343"/>
        <v>Imbisswagen</v>
      </c>
      <c r="AR1006" s="52" t="b">
        <f t="shared" si="360"/>
        <v>0</v>
      </c>
      <c r="AS1006" s="52" t="b">
        <f t="shared" si="360"/>
        <v>0</v>
      </c>
      <c r="AT1006" s="52" t="b">
        <f t="shared" si="360"/>
        <v>0</v>
      </c>
      <c r="AU1006" s="52">
        <f t="shared" si="345"/>
        <v>1</v>
      </c>
      <c r="AW1006" s="52" t="b">
        <f t="shared" si="346"/>
        <v>0</v>
      </c>
      <c r="AX1006" s="52" t="str">
        <f t="shared" si="347"/>
        <v>Unternehmen</v>
      </c>
      <c r="AY1006" s="52" t="b">
        <f t="shared" si="348"/>
        <v>0</v>
      </c>
      <c r="AZ1006" s="52" t="str">
        <f t="shared" si="349"/>
        <v>10909</v>
      </c>
      <c r="BA1006" s="52" t="str">
        <f>VLOOKUP(A1006,'BAT Grundtabelle'!A:U,21,0)</f>
        <v>ja</v>
      </c>
      <c r="BB1006" s="52" t="str">
        <f t="shared" si="350"/>
        <v>nein</v>
      </c>
      <c r="BC1006" s="52" t="str">
        <f t="shared" si="351"/>
        <v>10909</v>
      </c>
      <c r="BD1006" s="52" t="str">
        <f t="shared" si="352"/>
        <v>Imbisswagen</v>
      </c>
      <c r="BE1006" s="52" t="str">
        <f t="shared" si="353"/>
        <v>Unternehmen</v>
      </c>
      <c r="BF1006" s="52">
        <f t="shared" si="354"/>
        <v>1</v>
      </c>
    </row>
    <row r="1007" spans="1:58" hidden="1" x14ac:dyDescent="0.35">
      <c r="A1007" s="107" t="s">
        <v>3327</v>
      </c>
      <c r="B1007" s="75" t="s">
        <v>419</v>
      </c>
      <c r="C1007" s="52" t="s">
        <v>3</v>
      </c>
      <c r="D1007" s="52" t="s">
        <v>3</v>
      </c>
      <c r="E1007" s="52" t="s">
        <v>2</v>
      </c>
      <c r="F1007" s="52" t="s">
        <v>2</v>
      </c>
      <c r="G1007" s="52" t="s">
        <v>2</v>
      </c>
      <c r="H1007" s="52" t="s">
        <v>2</v>
      </c>
      <c r="I1007" s="52" t="s">
        <v>3</v>
      </c>
      <c r="J1007" s="52">
        <v>1</v>
      </c>
      <c r="K1007" s="52" t="s">
        <v>2</v>
      </c>
      <c r="L1007" s="52" t="s">
        <v>2</v>
      </c>
      <c r="M1007" s="52" t="s">
        <v>2</v>
      </c>
      <c r="N1007" s="52" t="s">
        <v>3</v>
      </c>
      <c r="P1007" s="52" t="s">
        <v>4</v>
      </c>
      <c r="Q1007" s="52" t="str">
        <f t="shared" si="359"/>
        <v>Nein</v>
      </c>
      <c r="R1007" s="52" t="str">
        <f t="shared" si="359"/>
        <v>Nein</v>
      </c>
      <c r="S1007" s="52" t="str">
        <f t="shared" si="359"/>
        <v>Nein</v>
      </c>
      <c r="T1007" s="52" t="str">
        <f t="shared" si="359"/>
        <v>Nein</v>
      </c>
      <c r="U1007" s="52" t="str">
        <f t="shared" si="359"/>
        <v>Nein</v>
      </c>
      <c r="V1007" s="52" t="str">
        <f t="shared" si="359"/>
        <v>Nein</v>
      </c>
      <c r="W1007" s="52" t="str">
        <f t="shared" si="359"/>
        <v>Nein</v>
      </c>
      <c r="X1007" s="52" t="str">
        <f t="shared" si="359"/>
        <v>Nein</v>
      </c>
      <c r="Y1007" s="52" t="str">
        <f t="shared" si="359"/>
        <v>Nein</v>
      </c>
      <c r="Z1007" s="52" t="str">
        <f t="shared" si="359"/>
        <v>Nein</v>
      </c>
      <c r="AA1007" s="52" t="str">
        <f t="shared" si="359"/>
        <v>Nein</v>
      </c>
      <c r="AB1007" s="52" t="str">
        <f t="shared" si="359"/>
        <v>Nein</v>
      </c>
      <c r="AC1007" s="52" t="str">
        <f t="shared" si="359"/>
        <v>Nein</v>
      </c>
      <c r="AD1007" s="52" t="str">
        <f t="shared" si="359"/>
        <v>Nein</v>
      </c>
      <c r="AE1007" s="52" t="str">
        <f t="shared" si="359"/>
        <v>Nein</v>
      </c>
      <c r="AF1007" s="52" t="str">
        <f t="shared" si="359"/>
        <v>Nein</v>
      </c>
      <c r="AG1007" s="61" t="str">
        <f>IF(Q1007="Ja",VLOOKUP($Q$2,Plausis!A:E,5,0),IF(R1007="Ja",VLOOKUP($R$2,Plausis!A:E,5,0),IF(T1007="Ja",VLOOKUP($T$2,Plausis!A:E,5,0),IF(U1007="Ja",VLOOKUP($U$2,Plausis!A:E,5,0),IF(AA1007="Ja",VLOOKUP($AA$2,Plausis!A:E,5,0),IF(AC1007="Ja",VLOOKUP($AC$2,Plausis!A:E,5,0),IF(AD1007="Ja",VLOOKUP($AD$2,Plausis!A:E,5,0),"")))))))</f>
        <v/>
      </c>
      <c r="AH1007" s="52" t="str">
        <f>IF(Y1007="Ja",VLOOKUP($Y$2,Plausis!A:E,5,0),"")</f>
        <v/>
      </c>
      <c r="AI1007" s="52" t="str">
        <f t="shared" si="341"/>
        <v>Ja</v>
      </c>
      <c r="AJ1007" s="52" t="str">
        <f>IF(S1007="Ja",VLOOKUP($S$2,Plausis!A:E,5,0),IF(V1007="Ja",VLOOKUP($V$2,Plausis!A:E,5,0),IF(X1007="Ja",VLOOKUP($X$2,Plausis!A:E,5,0),"")))</f>
        <v/>
      </c>
      <c r="AL1007" s="52" t="s">
        <v>3</v>
      </c>
      <c r="AM1007" s="114">
        <v>45531</v>
      </c>
      <c r="AN1007" s="52" t="s">
        <v>4467</v>
      </c>
      <c r="AO1007" s="52" t="str">
        <f>VLOOKUP(B1007,'BAT Grundtabelle'!B:T,19,0)</f>
        <v>ja</v>
      </c>
      <c r="AP1007" s="105" t="str">
        <f t="shared" si="342"/>
        <v>10910</v>
      </c>
      <c r="AQ1007" s="52" t="str">
        <f t="shared" si="343"/>
        <v>Imbisswagen (Schausteller)</v>
      </c>
      <c r="AR1007" s="52" t="b">
        <f t="shared" si="360"/>
        <v>0</v>
      </c>
      <c r="AS1007" s="52" t="b">
        <f t="shared" si="360"/>
        <v>0</v>
      </c>
      <c r="AT1007" s="52" t="b">
        <f t="shared" si="360"/>
        <v>0</v>
      </c>
      <c r="AU1007" s="52">
        <f t="shared" si="345"/>
        <v>1</v>
      </c>
      <c r="AW1007" s="52" t="b">
        <f t="shared" si="346"/>
        <v>0</v>
      </c>
      <c r="AX1007" s="52" t="str">
        <f t="shared" si="347"/>
        <v>Unternehmen</v>
      </c>
      <c r="AY1007" s="52" t="b">
        <f t="shared" si="348"/>
        <v>0</v>
      </c>
      <c r="AZ1007" s="52" t="str">
        <f t="shared" si="349"/>
        <v>10910</v>
      </c>
      <c r="BA1007" s="52" t="str">
        <f>VLOOKUP(A1007,'BAT Grundtabelle'!A:U,21,0)</f>
        <v>ja</v>
      </c>
      <c r="BB1007" s="52" t="str">
        <f t="shared" si="350"/>
        <v>nein</v>
      </c>
      <c r="BC1007" s="52" t="str">
        <f t="shared" si="351"/>
        <v>10910</v>
      </c>
      <c r="BD1007" s="52" t="str">
        <f t="shared" si="352"/>
        <v>Imbisswagen (Schausteller)</v>
      </c>
      <c r="BE1007" s="52" t="str">
        <f t="shared" si="353"/>
        <v>Unternehmen</v>
      </c>
      <c r="BF1007" s="52">
        <f t="shared" si="354"/>
        <v>1</v>
      </c>
    </row>
    <row r="1008" spans="1:58" hidden="1" x14ac:dyDescent="0.35">
      <c r="A1008" s="107" t="s">
        <v>3328</v>
      </c>
      <c r="B1008" s="75" t="s">
        <v>393</v>
      </c>
      <c r="C1008" s="52" t="s">
        <v>3</v>
      </c>
      <c r="D1008" s="52" t="s">
        <v>3</v>
      </c>
      <c r="E1008" s="52" t="s">
        <v>2</v>
      </c>
      <c r="F1008" s="52" t="s">
        <v>2</v>
      </c>
      <c r="G1008" s="52" t="s">
        <v>2</v>
      </c>
      <c r="H1008" s="52" t="s">
        <v>2</v>
      </c>
      <c r="I1008" s="52" t="s">
        <v>3</v>
      </c>
      <c r="J1008" s="52">
        <v>1</v>
      </c>
      <c r="K1008" s="52" t="s">
        <v>2</v>
      </c>
      <c r="L1008" s="52" t="s">
        <v>2</v>
      </c>
      <c r="M1008" s="52" t="s">
        <v>2</v>
      </c>
      <c r="N1008" s="52" t="s">
        <v>3</v>
      </c>
      <c r="P1008" s="52" t="s">
        <v>4</v>
      </c>
      <c r="Q1008" s="52" t="str">
        <f t="shared" si="359"/>
        <v>Nein</v>
      </c>
      <c r="R1008" s="52" t="str">
        <f t="shared" si="359"/>
        <v>Nein</v>
      </c>
      <c r="S1008" s="52" t="str">
        <f t="shared" si="359"/>
        <v>Nein</v>
      </c>
      <c r="T1008" s="52" t="str">
        <f t="shared" si="359"/>
        <v>Nein</v>
      </c>
      <c r="U1008" s="52" t="str">
        <f t="shared" si="359"/>
        <v>Nein</v>
      </c>
      <c r="V1008" s="52" t="str">
        <f t="shared" si="359"/>
        <v>Nein</v>
      </c>
      <c r="W1008" s="52" t="str">
        <f t="shared" si="359"/>
        <v>Nein</v>
      </c>
      <c r="X1008" s="52" t="str">
        <f t="shared" si="359"/>
        <v>Nein</v>
      </c>
      <c r="Y1008" s="52" t="str">
        <f t="shared" si="359"/>
        <v>Nein</v>
      </c>
      <c r="Z1008" s="52" t="str">
        <f t="shared" si="359"/>
        <v>Nein</v>
      </c>
      <c r="AA1008" s="52" t="str">
        <f t="shared" si="359"/>
        <v>Nein</v>
      </c>
      <c r="AB1008" s="52" t="str">
        <f t="shared" si="359"/>
        <v>Nein</v>
      </c>
      <c r="AC1008" s="52" t="str">
        <f t="shared" si="359"/>
        <v>Nein</v>
      </c>
      <c r="AD1008" s="52" t="str">
        <f t="shared" si="359"/>
        <v>Nein</v>
      </c>
      <c r="AE1008" s="52" t="str">
        <f t="shared" si="359"/>
        <v>Nein</v>
      </c>
      <c r="AF1008" s="52" t="str">
        <f t="shared" si="359"/>
        <v>Nein</v>
      </c>
      <c r="AG1008" s="61" t="str">
        <f>IF(Q1008="Ja",VLOOKUP($Q$2,Plausis!A:E,5,0),IF(R1008="Ja",VLOOKUP($R$2,Plausis!A:E,5,0),IF(T1008="Ja",VLOOKUP($T$2,Plausis!A:E,5,0),IF(U1008="Ja",VLOOKUP($U$2,Plausis!A:E,5,0),IF(AA1008="Ja",VLOOKUP($AA$2,Plausis!A:E,5,0),IF(AC1008="Ja",VLOOKUP($AC$2,Plausis!A:E,5,0),IF(AD1008="Ja",VLOOKUP($AD$2,Plausis!A:E,5,0),"")))))))</f>
        <v/>
      </c>
      <c r="AH1008" s="52" t="str">
        <f>IF(Y1008="Ja",VLOOKUP($Y$2,Plausis!A:E,5,0),"")</f>
        <v/>
      </c>
      <c r="AI1008" s="52" t="str">
        <f t="shared" si="341"/>
        <v>Ja</v>
      </c>
      <c r="AJ1008" s="52" t="str">
        <f>IF(S1008="Ja",VLOOKUP($S$2,Plausis!A:E,5,0),IF(V1008="Ja",VLOOKUP($V$2,Plausis!A:E,5,0),IF(X1008="Ja",VLOOKUP($X$2,Plausis!A:E,5,0),"")))</f>
        <v/>
      </c>
      <c r="AL1008" s="52" t="s">
        <v>2</v>
      </c>
      <c r="AM1008" s="114">
        <v>45531</v>
      </c>
      <c r="AN1008" s="52" t="s">
        <v>4467</v>
      </c>
      <c r="AO1008" s="52" t="str">
        <f>VLOOKUP(B1008,'BAT Grundtabelle'!B:T,19,0)</f>
        <v>ja</v>
      </c>
      <c r="AP1008" s="105" t="str">
        <f t="shared" si="342"/>
        <v>10911</v>
      </c>
      <c r="AQ1008" s="52" t="str">
        <f t="shared" si="343"/>
        <v>Imkerei</v>
      </c>
      <c r="AR1008" s="52" t="b">
        <f t="shared" si="360"/>
        <v>0</v>
      </c>
      <c r="AS1008" s="52" t="b">
        <f t="shared" si="360"/>
        <v>0</v>
      </c>
      <c r="AT1008" s="52" t="b">
        <f t="shared" si="360"/>
        <v>0</v>
      </c>
      <c r="AU1008" s="52">
        <f t="shared" si="345"/>
        <v>1</v>
      </c>
      <c r="AW1008" s="52" t="b">
        <f t="shared" si="346"/>
        <v>0</v>
      </c>
      <c r="AX1008" s="52" t="str">
        <f t="shared" si="347"/>
        <v>Unternehmen</v>
      </c>
      <c r="AY1008" s="52" t="b">
        <f t="shared" si="348"/>
        <v>0</v>
      </c>
      <c r="AZ1008" s="52" t="str">
        <f t="shared" si="349"/>
        <v>10911</v>
      </c>
      <c r="BA1008" s="52" t="str">
        <f>VLOOKUP(A1008,'BAT Grundtabelle'!A:U,21,0)</f>
        <v>ja</v>
      </c>
      <c r="BB1008" s="52" t="str">
        <f t="shared" si="350"/>
        <v>nein</v>
      </c>
      <c r="BC1008" s="52" t="str">
        <f t="shared" si="351"/>
        <v>10911</v>
      </c>
      <c r="BD1008" s="52" t="str">
        <f t="shared" si="352"/>
        <v>Imkerei</v>
      </c>
      <c r="BE1008" s="52" t="str">
        <f t="shared" si="353"/>
        <v>Unternehmen</v>
      </c>
      <c r="BF1008" s="52">
        <f t="shared" si="354"/>
        <v>1</v>
      </c>
    </row>
    <row r="1009" spans="1:58" hidden="1" x14ac:dyDescent="0.35">
      <c r="A1009" s="107" t="s">
        <v>3329</v>
      </c>
      <c r="B1009" s="75" t="s">
        <v>246</v>
      </c>
      <c r="C1009" s="52" t="s">
        <v>3</v>
      </c>
      <c r="D1009" s="52" t="s">
        <v>3</v>
      </c>
      <c r="E1009" s="52" t="s">
        <v>2</v>
      </c>
      <c r="F1009" s="52" t="s">
        <v>2</v>
      </c>
      <c r="G1009" s="52" t="s">
        <v>2</v>
      </c>
      <c r="H1009" s="52" t="s">
        <v>2</v>
      </c>
      <c r="I1009" s="52" t="s">
        <v>3</v>
      </c>
      <c r="J1009" s="52">
        <v>4</v>
      </c>
      <c r="K1009" s="52" t="s">
        <v>2</v>
      </c>
      <c r="L1009" s="52" t="s">
        <v>2</v>
      </c>
      <c r="M1009" s="52" t="s">
        <v>2</v>
      </c>
      <c r="N1009" s="52" t="s">
        <v>3</v>
      </c>
      <c r="O1009" s="52" t="s">
        <v>2412</v>
      </c>
      <c r="P1009" s="52">
        <v>1195</v>
      </c>
      <c r="Q1009" s="52" t="str">
        <f t="shared" si="359"/>
        <v>Nein</v>
      </c>
      <c r="R1009" s="52" t="str">
        <f t="shared" si="359"/>
        <v>Nein</v>
      </c>
      <c r="S1009" s="52" t="str">
        <f t="shared" si="359"/>
        <v>Nein</v>
      </c>
      <c r="T1009" s="52" t="str">
        <f t="shared" si="359"/>
        <v>Nein</v>
      </c>
      <c r="U1009" s="52" t="str">
        <f t="shared" si="359"/>
        <v>Nein</v>
      </c>
      <c r="V1009" s="52" t="str">
        <f t="shared" si="359"/>
        <v>Nein</v>
      </c>
      <c r="W1009" s="52" t="str">
        <f t="shared" si="359"/>
        <v>Nein</v>
      </c>
      <c r="X1009" s="52" t="str">
        <f t="shared" si="359"/>
        <v>Nein</v>
      </c>
      <c r="Y1009" s="52" t="str">
        <f t="shared" si="359"/>
        <v>Nein</v>
      </c>
      <c r="Z1009" s="52" t="str">
        <f t="shared" si="359"/>
        <v>Nein</v>
      </c>
      <c r="AA1009" s="52" t="str">
        <f t="shared" si="359"/>
        <v>Nein</v>
      </c>
      <c r="AB1009" s="52" t="str">
        <f t="shared" si="359"/>
        <v>Ja</v>
      </c>
      <c r="AC1009" s="52" t="str">
        <f t="shared" si="359"/>
        <v>Nein</v>
      </c>
      <c r="AD1009" s="52" t="str">
        <f t="shared" si="359"/>
        <v>Nein</v>
      </c>
      <c r="AE1009" s="52" t="str">
        <f t="shared" si="359"/>
        <v>Nein</v>
      </c>
      <c r="AF1009" s="52" t="str">
        <f t="shared" si="359"/>
        <v>Nein</v>
      </c>
      <c r="AG1009" s="61" t="str">
        <f>IF(Q1009="Ja",VLOOKUP($Q$2,Plausis!A:E,5,0),IF(R1009="Ja",VLOOKUP($R$2,Plausis!A:E,5,0),IF(T1009="Ja",VLOOKUP($T$2,Plausis!A:E,5,0),IF(U1009="Ja",VLOOKUP($U$2,Plausis!A:E,5,0),IF(AA1009="Ja",VLOOKUP($AA$2,Plausis!A:E,5,0),IF(AC1009="Ja",VLOOKUP($AC$2,Plausis!A:E,5,0),IF(AD1009="Ja",VLOOKUP($AD$2,Plausis!A:E,5,0),"")))))))</f>
        <v/>
      </c>
      <c r="AH1009" s="52" t="str">
        <f>IF(Y1009="Ja",VLOOKUP($Y$2,Plausis!A:E,5,0),"")</f>
        <v/>
      </c>
      <c r="AI1009" s="52" t="str">
        <f t="shared" si="341"/>
        <v>Ja</v>
      </c>
      <c r="AJ1009" s="52" t="str">
        <f>IF(S1009="Ja",VLOOKUP($S$2,Plausis!A:E,5,0),IF(V1009="Ja",VLOOKUP($V$2,Plausis!A:E,5,0),IF(X1009="Ja",VLOOKUP($X$2,Plausis!A:E,5,0),"")))</f>
        <v/>
      </c>
      <c r="AL1009" s="52" t="s">
        <v>2</v>
      </c>
      <c r="AM1009" s="114">
        <v>45531</v>
      </c>
      <c r="AN1009" s="52" t="s">
        <v>4467</v>
      </c>
      <c r="AO1009" s="52" t="str">
        <f>VLOOKUP(B1009,'BAT Grundtabelle'!B:T,19,0)</f>
        <v>ja</v>
      </c>
      <c r="AP1009" s="105" t="str">
        <f t="shared" si="342"/>
        <v>10912</v>
      </c>
      <c r="AQ1009" s="52" t="str">
        <f t="shared" si="343"/>
        <v>Immobilienmakler</v>
      </c>
      <c r="AR1009" s="52" t="b">
        <f t="shared" si="360"/>
        <v>0</v>
      </c>
      <c r="AS1009" s="52" t="b">
        <f t="shared" si="360"/>
        <v>0</v>
      </c>
      <c r="AT1009" s="52" t="b">
        <f t="shared" si="360"/>
        <v>0</v>
      </c>
      <c r="AU1009" s="52">
        <f t="shared" si="345"/>
        <v>4</v>
      </c>
      <c r="AW1009" s="52" t="b">
        <f t="shared" si="346"/>
        <v>0</v>
      </c>
      <c r="AX1009" s="52" t="str">
        <f t="shared" si="347"/>
        <v>Unternehmen</v>
      </c>
      <c r="AY1009" s="52" t="b">
        <f t="shared" si="348"/>
        <v>0</v>
      </c>
      <c r="AZ1009" s="52" t="str">
        <f t="shared" si="349"/>
        <v>10912</v>
      </c>
      <c r="BA1009" s="52" t="str">
        <f>VLOOKUP(A1009,'BAT Grundtabelle'!A:U,21,0)</f>
        <v>ja</v>
      </c>
      <c r="BB1009" s="52" t="str">
        <f t="shared" si="350"/>
        <v>nein</v>
      </c>
      <c r="BC1009" s="52" t="str">
        <f t="shared" si="351"/>
        <v>10912</v>
      </c>
      <c r="BD1009" s="52" t="str">
        <f t="shared" si="352"/>
        <v>Immobilienmakler</v>
      </c>
      <c r="BE1009" s="52" t="str">
        <f t="shared" si="353"/>
        <v>Unternehmen</v>
      </c>
      <c r="BF1009" s="52">
        <f t="shared" si="354"/>
        <v>4</v>
      </c>
    </row>
    <row r="1010" spans="1:58" hidden="1" x14ac:dyDescent="0.35">
      <c r="A1010" s="107" t="s">
        <v>3330</v>
      </c>
      <c r="B1010" s="75" t="s">
        <v>300</v>
      </c>
      <c r="C1010" s="52" t="s">
        <v>3</v>
      </c>
      <c r="D1010" s="52" t="s">
        <v>3</v>
      </c>
      <c r="E1010" s="52" t="s">
        <v>2</v>
      </c>
      <c r="F1010" s="52" t="s">
        <v>2</v>
      </c>
      <c r="G1010" s="52" t="s">
        <v>2</v>
      </c>
      <c r="H1010" s="52" t="s">
        <v>2</v>
      </c>
      <c r="I1010" s="52" t="s">
        <v>3</v>
      </c>
      <c r="J1010" s="52">
        <v>1</v>
      </c>
      <c r="K1010" s="52" t="s">
        <v>2</v>
      </c>
      <c r="L1010" s="52" t="s">
        <v>2</v>
      </c>
      <c r="M1010" s="52" t="s">
        <v>2</v>
      </c>
      <c r="N1010" s="52" t="s">
        <v>3</v>
      </c>
      <c r="P1010" s="52" t="s">
        <v>4</v>
      </c>
      <c r="Q1010" s="52" t="str">
        <f t="shared" si="359"/>
        <v>Nein</v>
      </c>
      <c r="R1010" s="52" t="str">
        <f t="shared" si="359"/>
        <v>Nein</v>
      </c>
      <c r="S1010" s="52" t="str">
        <f t="shared" si="359"/>
        <v>Nein</v>
      </c>
      <c r="T1010" s="52" t="str">
        <f t="shared" si="359"/>
        <v>Nein</v>
      </c>
      <c r="U1010" s="52" t="str">
        <f t="shared" si="359"/>
        <v>Nein</v>
      </c>
      <c r="V1010" s="52" t="str">
        <f t="shared" si="359"/>
        <v>Nein</v>
      </c>
      <c r="W1010" s="52" t="str">
        <f t="shared" si="359"/>
        <v>Nein</v>
      </c>
      <c r="X1010" s="52" t="str">
        <f t="shared" si="359"/>
        <v>Nein</v>
      </c>
      <c r="Y1010" s="52" t="str">
        <f t="shared" si="359"/>
        <v>Nein</v>
      </c>
      <c r="Z1010" s="52" t="str">
        <f t="shared" si="359"/>
        <v>Nein</v>
      </c>
      <c r="AA1010" s="52" t="str">
        <f t="shared" si="359"/>
        <v>Nein</v>
      </c>
      <c r="AB1010" s="52" t="str">
        <f t="shared" si="359"/>
        <v>Nein</v>
      </c>
      <c r="AC1010" s="52" t="str">
        <f t="shared" si="359"/>
        <v>Nein</v>
      </c>
      <c r="AD1010" s="52" t="str">
        <f t="shared" si="359"/>
        <v>Nein</v>
      </c>
      <c r="AE1010" s="52" t="str">
        <f t="shared" si="359"/>
        <v>Nein</v>
      </c>
      <c r="AF1010" s="52" t="str">
        <f t="shared" si="359"/>
        <v>Nein</v>
      </c>
      <c r="AG1010" s="61" t="str">
        <f>IF(Q1010="Ja",VLOOKUP($Q$2,Plausis!A:E,5,0),IF(R1010="Ja",VLOOKUP($R$2,Plausis!A:E,5,0),IF(T1010="Ja",VLOOKUP($T$2,Plausis!A:E,5,0),IF(U1010="Ja",VLOOKUP($U$2,Plausis!A:E,5,0),IF(AA1010="Ja",VLOOKUP($AA$2,Plausis!A:E,5,0),IF(AC1010="Ja",VLOOKUP($AC$2,Plausis!A:E,5,0),IF(AD1010="Ja",VLOOKUP($AD$2,Plausis!A:E,5,0),"")))))))</f>
        <v/>
      </c>
      <c r="AH1010" s="52" t="str">
        <f>IF(Y1010="Ja",VLOOKUP($Y$2,Plausis!A:E,5,0),"")</f>
        <v/>
      </c>
      <c r="AI1010" s="52" t="str">
        <f t="shared" si="341"/>
        <v>Ja</v>
      </c>
      <c r="AJ1010" s="52" t="str">
        <f>IF(S1010="Ja",VLOOKUP($S$2,Plausis!A:E,5,0),IF(V1010="Ja",VLOOKUP($V$2,Plausis!A:E,5,0),IF(X1010="Ja",VLOOKUP($X$2,Plausis!A:E,5,0),"")))</f>
        <v/>
      </c>
      <c r="AL1010" s="52" t="s">
        <v>2</v>
      </c>
      <c r="AM1010" s="114">
        <v>45531</v>
      </c>
      <c r="AN1010" s="52" t="s">
        <v>4467</v>
      </c>
      <c r="AO1010" s="52" t="str">
        <f>VLOOKUP(B1010,'BAT Grundtabelle'!B:T,19,0)</f>
        <v>ja</v>
      </c>
      <c r="AP1010" s="105" t="str">
        <f t="shared" si="342"/>
        <v>10913</v>
      </c>
      <c r="AQ1010" s="52" t="str">
        <f t="shared" si="343"/>
        <v>Indoorbahn</v>
      </c>
      <c r="AR1010" s="52" t="b">
        <f t="shared" si="360"/>
        <v>0</v>
      </c>
      <c r="AS1010" s="52" t="b">
        <f t="shared" si="360"/>
        <v>0</v>
      </c>
      <c r="AT1010" s="52" t="b">
        <f t="shared" si="360"/>
        <v>0</v>
      </c>
      <c r="AU1010" s="52">
        <f t="shared" si="345"/>
        <v>1</v>
      </c>
      <c r="AW1010" s="52" t="b">
        <f t="shared" si="346"/>
        <v>0</v>
      </c>
      <c r="AX1010" s="52" t="str">
        <f t="shared" si="347"/>
        <v>Unternehmen</v>
      </c>
      <c r="AY1010" s="52" t="b">
        <f t="shared" si="348"/>
        <v>0</v>
      </c>
      <c r="AZ1010" s="52" t="str">
        <f t="shared" si="349"/>
        <v>10913</v>
      </c>
      <c r="BA1010" s="52" t="str">
        <f>VLOOKUP(A1010,'BAT Grundtabelle'!A:U,21,0)</f>
        <v>ja</v>
      </c>
      <c r="BB1010" s="52" t="str">
        <f t="shared" si="350"/>
        <v>nein</v>
      </c>
      <c r="BC1010" s="52" t="str">
        <f t="shared" si="351"/>
        <v>10913</v>
      </c>
      <c r="BD1010" s="52" t="str">
        <f t="shared" si="352"/>
        <v>Indoorbahn</v>
      </c>
      <c r="BE1010" s="52" t="str">
        <f t="shared" si="353"/>
        <v>Unternehmen</v>
      </c>
      <c r="BF1010" s="52">
        <f t="shared" si="354"/>
        <v>1</v>
      </c>
    </row>
    <row r="1011" spans="1:58" hidden="1" x14ac:dyDescent="0.35">
      <c r="A1011" s="107" t="s">
        <v>3331</v>
      </c>
      <c r="B1011" s="75" t="s">
        <v>301</v>
      </c>
      <c r="C1011" s="52" t="s">
        <v>3</v>
      </c>
      <c r="D1011" s="52" t="s">
        <v>3</v>
      </c>
      <c r="E1011" s="52" t="s">
        <v>2</v>
      </c>
      <c r="F1011" s="52" t="s">
        <v>2</v>
      </c>
      <c r="G1011" s="52" t="s">
        <v>2</v>
      </c>
      <c r="H1011" s="52" t="s">
        <v>2</v>
      </c>
      <c r="I1011" s="52" t="s">
        <v>3</v>
      </c>
      <c r="J1011" s="52">
        <v>1</v>
      </c>
      <c r="K1011" s="52" t="s">
        <v>2</v>
      </c>
      <c r="L1011" s="52" t="s">
        <v>2</v>
      </c>
      <c r="M1011" s="52" t="s">
        <v>2</v>
      </c>
      <c r="N1011" s="52" t="s">
        <v>3</v>
      </c>
      <c r="P1011" s="52" t="s">
        <v>4</v>
      </c>
      <c r="Q1011" s="52" t="str">
        <f t="shared" si="359"/>
        <v>Nein</v>
      </c>
      <c r="R1011" s="52" t="str">
        <f t="shared" si="359"/>
        <v>Nein</v>
      </c>
      <c r="S1011" s="52" t="str">
        <f t="shared" si="359"/>
        <v>Nein</v>
      </c>
      <c r="T1011" s="52" t="str">
        <f t="shared" si="359"/>
        <v>Nein</v>
      </c>
      <c r="U1011" s="52" t="str">
        <f t="shared" si="359"/>
        <v>Nein</v>
      </c>
      <c r="V1011" s="52" t="str">
        <f t="shared" si="359"/>
        <v>Nein</v>
      </c>
      <c r="W1011" s="52" t="str">
        <f t="shared" si="359"/>
        <v>Nein</v>
      </c>
      <c r="X1011" s="52" t="str">
        <f t="shared" si="359"/>
        <v>Nein</v>
      </c>
      <c r="Y1011" s="52" t="str">
        <f t="shared" si="359"/>
        <v>Nein</v>
      </c>
      <c r="Z1011" s="52" t="str">
        <f t="shared" si="359"/>
        <v>Nein</v>
      </c>
      <c r="AA1011" s="52" t="str">
        <f t="shared" si="359"/>
        <v>Nein</v>
      </c>
      <c r="AB1011" s="52" t="str">
        <f t="shared" si="359"/>
        <v>Nein</v>
      </c>
      <c r="AC1011" s="52" t="str">
        <f t="shared" si="359"/>
        <v>Nein</v>
      </c>
      <c r="AD1011" s="52" t="str">
        <f t="shared" si="359"/>
        <v>Nein</v>
      </c>
      <c r="AE1011" s="52" t="str">
        <f t="shared" si="359"/>
        <v>Nein</v>
      </c>
      <c r="AF1011" s="52" t="str">
        <f t="shared" si="359"/>
        <v>Nein</v>
      </c>
      <c r="AG1011" s="61" t="str">
        <f>IF(Q1011="Ja",VLOOKUP($Q$2,Plausis!A:E,5,0),IF(R1011="Ja",VLOOKUP($R$2,Plausis!A:E,5,0),IF(T1011="Ja",VLOOKUP($T$2,Plausis!A:E,5,0),IF(U1011="Ja",VLOOKUP($U$2,Plausis!A:E,5,0),IF(AA1011="Ja",VLOOKUP($AA$2,Plausis!A:E,5,0),IF(AC1011="Ja",VLOOKUP($AC$2,Plausis!A:E,5,0),IF(AD1011="Ja",VLOOKUP($AD$2,Plausis!A:E,5,0),"")))))))</f>
        <v/>
      </c>
      <c r="AH1011" s="52" t="str">
        <f>IF(Y1011="Ja",VLOOKUP($Y$2,Plausis!A:E,5,0),"")</f>
        <v/>
      </c>
      <c r="AI1011" s="52" t="str">
        <f t="shared" si="341"/>
        <v>Ja</v>
      </c>
      <c r="AJ1011" s="52" t="str">
        <f>IF(S1011="Ja",VLOOKUP($S$2,Plausis!A:E,5,0),IF(V1011="Ja",VLOOKUP($V$2,Plausis!A:E,5,0),IF(X1011="Ja",VLOOKUP($X$2,Plausis!A:E,5,0),"")))</f>
        <v/>
      </c>
      <c r="AL1011" s="52" t="s">
        <v>2</v>
      </c>
      <c r="AM1011" s="114">
        <v>45531</v>
      </c>
      <c r="AN1011" s="52" t="s">
        <v>4467</v>
      </c>
      <c r="AO1011" s="52" t="str">
        <f>VLOOKUP(B1011,'BAT Grundtabelle'!B:T,19,0)</f>
        <v>ja</v>
      </c>
      <c r="AP1011" s="105" t="str">
        <f t="shared" si="342"/>
        <v>10914</v>
      </c>
      <c r="AQ1011" s="52" t="str">
        <f t="shared" si="343"/>
        <v>Indoor-Fußballplatz</v>
      </c>
      <c r="AR1011" s="52" t="b">
        <f t="shared" si="360"/>
        <v>0</v>
      </c>
      <c r="AS1011" s="52" t="b">
        <f t="shared" si="360"/>
        <v>0</v>
      </c>
      <c r="AT1011" s="52" t="b">
        <f t="shared" si="360"/>
        <v>0</v>
      </c>
      <c r="AU1011" s="52">
        <f t="shared" si="345"/>
        <v>1</v>
      </c>
      <c r="AW1011" s="52" t="b">
        <f t="shared" si="346"/>
        <v>0</v>
      </c>
      <c r="AX1011" s="52" t="str">
        <f t="shared" si="347"/>
        <v>Unternehmen</v>
      </c>
      <c r="AY1011" s="52" t="b">
        <f t="shared" si="348"/>
        <v>0</v>
      </c>
      <c r="AZ1011" s="52" t="str">
        <f t="shared" si="349"/>
        <v>10914</v>
      </c>
      <c r="BA1011" s="52" t="str">
        <f>VLOOKUP(A1011,'BAT Grundtabelle'!A:U,21,0)</f>
        <v>ja</v>
      </c>
      <c r="BB1011" s="52" t="str">
        <f t="shared" si="350"/>
        <v>nein</v>
      </c>
      <c r="BC1011" s="52" t="str">
        <f t="shared" si="351"/>
        <v>10914</v>
      </c>
      <c r="BD1011" s="52" t="str">
        <f t="shared" si="352"/>
        <v>Indoor-Fußballplatz</v>
      </c>
      <c r="BE1011" s="52" t="str">
        <f t="shared" si="353"/>
        <v>Unternehmen</v>
      </c>
      <c r="BF1011" s="52">
        <f t="shared" si="354"/>
        <v>1</v>
      </c>
    </row>
    <row r="1012" spans="1:58" hidden="1" x14ac:dyDescent="0.35">
      <c r="A1012" s="107" t="s">
        <v>3332</v>
      </c>
      <c r="B1012" s="75" t="s">
        <v>302</v>
      </c>
      <c r="C1012" s="52" t="s">
        <v>3</v>
      </c>
      <c r="D1012" s="52" t="s">
        <v>3</v>
      </c>
      <c r="E1012" s="52" t="s">
        <v>2</v>
      </c>
      <c r="F1012" s="52" t="s">
        <v>2</v>
      </c>
      <c r="G1012" s="52" t="s">
        <v>2</v>
      </c>
      <c r="H1012" s="52" t="s">
        <v>2</v>
      </c>
      <c r="I1012" s="52" t="s">
        <v>3</v>
      </c>
      <c r="J1012" s="52">
        <v>1</v>
      </c>
      <c r="K1012" s="52" t="s">
        <v>2</v>
      </c>
      <c r="L1012" s="52" t="s">
        <v>2</v>
      </c>
      <c r="M1012" s="52" t="s">
        <v>2</v>
      </c>
      <c r="N1012" s="52" t="s">
        <v>3</v>
      </c>
      <c r="P1012" s="52" t="s">
        <v>4</v>
      </c>
      <c r="Q1012" s="52" t="str">
        <f t="shared" si="359"/>
        <v>Nein</v>
      </c>
      <c r="R1012" s="52" t="str">
        <f t="shared" si="359"/>
        <v>Nein</v>
      </c>
      <c r="S1012" s="52" t="str">
        <f t="shared" si="359"/>
        <v>Nein</v>
      </c>
      <c r="T1012" s="52" t="str">
        <f t="shared" si="359"/>
        <v>Nein</v>
      </c>
      <c r="U1012" s="52" t="str">
        <f t="shared" si="359"/>
        <v>Nein</v>
      </c>
      <c r="V1012" s="52" t="str">
        <f t="shared" si="359"/>
        <v>Nein</v>
      </c>
      <c r="W1012" s="52" t="str">
        <f t="shared" si="359"/>
        <v>Nein</v>
      </c>
      <c r="X1012" s="52" t="str">
        <f t="shared" si="359"/>
        <v>Nein</v>
      </c>
      <c r="Y1012" s="52" t="str">
        <f t="shared" si="359"/>
        <v>Nein</v>
      </c>
      <c r="Z1012" s="52" t="str">
        <f t="shared" si="359"/>
        <v>Nein</v>
      </c>
      <c r="AA1012" s="52" t="str">
        <f t="shared" si="359"/>
        <v>Nein</v>
      </c>
      <c r="AB1012" s="52" t="str">
        <f t="shared" si="359"/>
        <v>Nein</v>
      </c>
      <c r="AC1012" s="52" t="str">
        <f t="shared" si="359"/>
        <v>Nein</v>
      </c>
      <c r="AD1012" s="52" t="str">
        <f t="shared" si="359"/>
        <v>Nein</v>
      </c>
      <c r="AE1012" s="52" t="str">
        <f t="shared" si="359"/>
        <v>Nein</v>
      </c>
      <c r="AF1012" s="52" t="str">
        <f t="shared" si="359"/>
        <v>Nein</v>
      </c>
      <c r="AG1012" s="61" t="str">
        <f>IF(Q1012="Ja",VLOOKUP($Q$2,Plausis!A:E,5,0),IF(R1012="Ja",VLOOKUP($R$2,Plausis!A:E,5,0),IF(T1012="Ja",VLOOKUP($T$2,Plausis!A:E,5,0),IF(U1012="Ja",VLOOKUP($U$2,Plausis!A:E,5,0),IF(AA1012="Ja",VLOOKUP($AA$2,Plausis!A:E,5,0),IF(AC1012="Ja",VLOOKUP($AC$2,Plausis!A:E,5,0),IF(AD1012="Ja",VLOOKUP($AD$2,Plausis!A:E,5,0),"")))))))</f>
        <v/>
      </c>
      <c r="AH1012" s="52" t="str">
        <f>IF(Y1012="Ja",VLOOKUP($Y$2,Plausis!A:E,5,0),"")</f>
        <v/>
      </c>
      <c r="AI1012" s="52" t="str">
        <f t="shared" si="341"/>
        <v>Ja</v>
      </c>
      <c r="AJ1012" s="52" t="str">
        <f>IF(S1012="Ja",VLOOKUP($S$2,Plausis!A:E,5,0),IF(V1012="Ja",VLOOKUP($V$2,Plausis!A:E,5,0),IF(X1012="Ja",VLOOKUP($X$2,Plausis!A:E,5,0),"")))</f>
        <v/>
      </c>
      <c r="AL1012" s="52" t="s">
        <v>2</v>
      </c>
      <c r="AM1012" s="114">
        <v>45531</v>
      </c>
      <c r="AN1012" s="52" t="s">
        <v>4467</v>
      </c>
      <c r="AO1012" s="52" t="str">
        <f>VLOOKUP(B1012,'BAT Grundtabelle'!B:T,19,0)</f>
        <v>ja</v>
      </c>
      <c r="AP1012" s="105" t="str">
        <f t="shared" si="342"/>
        <v>10915</v>
      </c>
      <c r="AQ1012" s="52" t="str">
        <f t="shared" si="343"/>
        <v>Indoor-Spielplatz</v>
      </c>
      <c r="AR1012" s="52" t="b">
        <f t="shared" si="360"/>
        <v>0</v>
      </c>
      <c r="AS1012" s="52" t="b">
        <f t="shared" si="360"/>
        <v>0</v>
      </c>
      <c r="AT1012" s="52" t="b">
        <f t="shared" si="360"/>
        <v>0</v>
      </c>
      <c r="AU1012" s="52">
        <f t="shared" si="345"/>
        <v>1</v>
      </c>
      <c r="AW1012" s="52" t="b">
        <f t="shared" si="346"/>
        <v>0</v>
      </c>
      <c r="AX1012" s="52" t="str">
        <f t="shared" si="347"/>
        <v>Unternehmen</v>
      </c>
      <c r="AY1012" s="52" t="b">
        <f t="shared" si="348"/>
        <v>0</v>
      </c>
      <c r="AZ1012" s="52" t="str">
        <f t="shared" si="349"/>
        <v>10915</v>
      </c>
      <c r="BA1012" s="52" t="str">
        <f>VLOOKUP(A1012,'BAT Grundtabelle'!A:U,21,0)</f>
        <v>ja</v>
      </c>
      <c r="BB1012" s="52" t="str">
        <f t="shared" si="350"/>
        <v>nein</v>
      </c>
      <c r="BC1012" s="52" t="str">
        <f t="shared" si="351"/>
        <v>10915</v>
      </c>
      <c r="BD1012" s="52" t="str">
        <f t="shared" si="352"/>
        <v>Indoor-Spielplatz</v>
      </c>
      <c r="BE1012" s="52" t="str">
        <f t="shared" si="353"/>
        <v>Unternehmen</v>
      </c>
      <c r="BF1012" s="52">
        <f t="shared" si="354"/>
        <v>1</v>
      </c>
    </row>
    <row r="1013" spans="1:58" hidden="1" x14ac:dyDescent="0.35">
      <c r="A1013" s="107" t="s">
        <v>3333</v>
      </c>
      <c r="B1013" s="75" t="s">
        <v>1982</v>
      </c>
      <c r="C1013" s="52" t="s">
        <v>3</v>
      </c>
      <c r="D1013" s="52" t="s">
        <v>3</v>
      </c>
      <c r="E1013" s="52" t="s">
        <v>2</v>
      </c>
      <c r="F1013" s="52" t="s">
        <v>2</v>
      </c>
      <c r="G1013" s="52" t="s">
        <v>2</v>
      </c>
      <c r="H1013" s="52" t="s">
        <v>2</v>
      </c>
      <c r="I1013" s="52" t="s">
        <v>3</v>
      </c>
      <c r="J1013" s="52">
        <v>2</v>
      </c>
      <c r="K1013" s="52" t="s">
        <v>2</v>
      </c>
      <c r="L1013" s="52" t="s">
        <v>2</v>
      </c>
      <c r="M1013" s="52" t="s">
        <v>2</v>
      </c>
      <c r="N1013" s="52" t="s">
        <v>3</v>
      </c>
      <c r="P1013" s="52" t="s">
        <v>4</v>
      </c>
      <c r="Q1013" s="52" t="str">
        <f t="shared" ref="Q1013:AF1022" si="361">IF(ISERROR(FIND(Q$2,$P1013,1)),"Nein","Ja")</f>
        <v>Nein</v>
      </c>
      <c r="R1013" s="52" t="str">
        <f t="shared" si="361"/>
        <v>Nein</v>
      </c>
      <c r="S1013" s="52" t="str">
        <f t="shared" si="361"/>
        <v>Nein</v>
      </c>
      <c r="T1013" s="52" t="str">
        <f t="shared" si="361"/>
        <v>Nein</v>
      </c>
      <c r="U1013" s="52" t="str">
        <f t="shared" si="361"/>
        <v>Nein</v>
      </c>
      <c r="V1013" s="52" t="str">
        <f t="shared" si="361"/>
        <v>Nein</v>
      </c>
      <c r="W1013" s="52" t="str">
        <f t="shared" si="361"/>
        <v>Nein</v>
      </c>
      <c r="X1013" s="52" t="str">
        <f t="shared" si="361"/>
        <v>Nein</v>
      </c>
      <c r="Y1013" s="52" t="str">
        <f t="shared" si="361"/>
        <v>Nein</v>
      </c>
      <c r="Z1013" s="52" t="str">
        <f t="shared" si="361"/>
        <v>Nein</v>
      </c>
      <c r="AA1013" s="52" t="str">
        <f t="shared" si="361"/>
        <v>Nein</v>
      </c>
      <c r="AB1013" s="52" t="str">
        <f t="shared" si="361"/>
        <v>Nein</v>
      </c>
      <c r="AC1013" s="52" t="str">
        <f t="shared" si="361"/>
        <v>Nein</v>
      </c>
      <c r="AD1013" s="52" t="str">
        <f t="shared" si="361"/>
        <v>Nein</v>
      </c>
      <c r="AE1013" s="52" t="str">
        <f t="shared" si="361"/>
        <v>Nein</v>
      </c>
      <c r="AF1013" s="52" t="str">
        <f t="shared" si="361"/>
        <v>Nein</v>
      </c>
      <c r="AG1013" s="61" t="str">
        <f>IF(Q1013="Ja",VLOOKUP($Q$2,Plausis!A:E,5,0),IF(R1013="Ja",VLOOKUP($R$2,Plausis!A:E,5,0),IF(T1013="Ja",VLOOKUP($T$2,Plausis!A:E,5,0),IF(U1013="Ja",VLOOKUP($U$2,Plausis!A:E,5,0),IF(AA1013="Ja",VLOOKUP($AA$2,Plausis!A:E,5,0),IF(AC1013="Ja",VLOOKUP($AC$2,Plausis!A:E,5,0),IF(AD1013="Ja",VLOOKUP($AD$2,Plausis!A:E,5,0),"")))))))</f>
        <v/>
      </c>
      <c r="AH1013" s="52" t="str">
        <f>IF(Y1013="Ja",VLOOKUP($Y$2,Plausis!A:E,5,0),"")</f>
        <v/>
      </c>
      <c r="AI1013" s="52" t="str">
        <f t="shared" si="341"/>
        <v>Ja</v>
      </c>
      <c r="AJ1013" s="52" t="str">
        <f>IF(S1013="Ja",VLOOKUP($S$2,Plausis!A:E,5,0),IF(V1013="Ja",VLOOKUP($V$2,Plausis!A:E,5,0),IF(X1013="Ja",VLOOKUP($X$2,Plausis!A:E,5,0),"")))</f>
        <v/>
      </c>
      <c r="AL1013" s="52" t="s">
        <v>2</v>
      </c>
      <c r="AM1013" s="114">
        <v>45531</v>
      </c>
      <c r="AN1013" s="52" t="s">
        <v>4467</v>
      </c>
      <c r="AO1013" s="52" t="str">
        <f>VLOOKUP(B1013,'BAT Grundtabelle'!B:T,19,0)</f>
        <v>ja</v>
      </c>
      <c r="AP1013" s="105" t="str">
        <f t="shared" si="342"/>
        <v>10916</v>
      </c>
      <c r="AQ1013" s="52" t="str">
        <f t="shared" si="343"/>
        <v>Industrieanlagenbau</v>
      </c>
      <c r="AR1013" s="52" t="b">
        <f t="shared" si="360"/>
        <v>0</v>
      </c>
      <c r="AS1013" s="52" t="b">
        <f t="shared" si="360"/>
        <v>0</v>
      </c>
      <c r="AT1013" s="52" t="b">
        <f t="shared" si="360"/>
        <v>0</v>
      </c>
      <c r="AU1013" s="52">
        <f t="shared" si="345"/>
        <v>2</v>
      </c>
      <c r="AW1013" s="52" t="b">
        <f t="shared" si="346"/>
        <v>0</v>
      </c>
      <c r="AX1013" s="52" t="str">
        <f t="shared" si="347"/>
        <v>Unternehmen</v>
      </c>
      <c r="AY1013" s="52" t="b">
        <f t="shared" si="348"/>
        <v>0</v>
      </c>
      <c r="AZ1013" s="52" t="str">
        <f t="shared" si="349"/>
        <v>10916</v>
      </c>
      <c r="BA1013" s="52" t="str">
        <f>VLOOKUP(A1013,'BAT Grundtabelle'!A:U,21,0)</f>
        <v>ja</v>
      </c>
      <c r="BB1013" s="52" t="str">
        <f t="shared" si="350"/>
        <v>nein</v>
      </c>
      <c r="BC1013" s="52" t="str">
        <f t="shared" si="351"/>
        <v>10916</v>
      </c>
      <c r="BD1013" s="52" t="str">
        <f t="shared" si="352"/>
        <v>Industrieanlagenbau</v>
      </c>
      <c r="BE1013" s="52" t="str">
        <f t="shared" si="353"/>
        <v>Unternehmen</v>
      </c>
      <c r="BF1013" s="52">
        <f t="shared" si="354"/>
        <v>2</v>
      </c>
    </row>
    <row r="1014" spans="1:58" hidden="1" x14ac:dyDescent="0.35">
      <c r="A1014" s="107" t="s">
        <v>3334</v>
      </c>
      <c r="B1014" s="75" t="s">
        <v>615</v>
      </c>
      <c r="C1014" s="52" t="s">
        <v>3</v>
      </c>
      <c r="D1014" s="52" t="s">
        <v>3</v>
      </c>
      <c r="E1014" s="52" t="s">
        <v>2</v>
      </c>
      <c r="F1014" s="52" t="s">
        <v>2</v>
      </c>
      <c r="G1014" s="52" t="s">
        <v>2</v>
      </c>
      <c r="H1014" s="52" t="s">
        <v>2</v>
      </c>
      <c r="I1014" s="52" t="s">
        <v>3</v>
      </c>
      <c r="J1014" s="52">
        <v>3</v>
      </c>
      <c r="K1014" s="52" t="s">
        <v>2</v>
      </c>
      <c r="L1014" s="52" t="s">
        <v>2</v>
      </c>
      <c r="M1014" s="52" t="s">
        <v>2</v>
      </c>
      <c r="N1014" s="52" t="s">
        <v>3</v>
      </c>
      <c r="P1014" s="52" t="s">
        <v>57</v>
      </c>
      <c r="Q1014" s="52" t="str">
        <f t="shared" si="361"/>
        <v>Nein</v>
      </c>
      <c r="R1014" s="52" t="str">
        <f t="shared" si="361"/>
        <v>Nein</v>
      </c>
      <c r="S1014" s="52" t="str">
        <f t="shared" si="361"/>
        <v>Nein</v>
      </c>
      <c r="T1014" s="52" t="str">
        <f t="shared" si="361"/>
        <v>Ja</v>
      </c>
      <c r="U1014" s="52" t="str">
        <f t="shared" si="361"/>
        <v>Nein</v>
      </c>
      <c r="V1014" s="52" t="str">
        <f t="shared" si="361"/>
        <v>Nein</v>
      </c>
      <c r="W1014" s="52" t="str">
        <f t="shared" si="361"/>
        <v>Nein</v>
      </c>
      <c r="X1014" s="52" t="str">
        <f t="shared" si="361"/>
        <v>Ja</v>
      </c>
      <c r="Y1014" s="52" t="str">
        <f t="shared" si="361"/>
        <v>Nein</v>
      </c>
      <c r="Z1014" s="52" t="str">
        <f t="shared" si="361"/>
        <v>Nein</v>
      </c>
      <c r="AA1014" s="52" t="str">
        <f t="shared" si="361"/>
        <v>Nein</v>
      </c>
      <c r="AB1014" s="52" t="str">
        <f t="shared" si="361"/>
        <v>Nein</v>
      </c>
      <c r="AC1014" s="52" t="str">
        <f t="shared" si="361"/>
        <v>Nein</v>
      </c>
      <c r="AD1014" s="52" t="str">
        <f t="shared" si="361"/>
        <v>Nein</v>
      </c>
      <c r="AE1014" s="52" t="str">
        <f t="shared" si="361"/>
        <v>Nein</v>
      </c>
      <c r="AF1014" s="52" t="str">
        <f t="shared" si="361"/>
        <v>Nein</v>
      </c>
      <c r="AG1014" s="61" t="str">
        <f>IF(Q1014="Ja",VLOOKUP($Q$2,Plausis!A:E,5,0),IF(R1014="Ja",VLOOKUP($R$2,Plausis!A:E,5,0),IF(T1014="Ja",VLOOKUP($T$2,Plausis!A:E,5,0),IF(U1014="Ja",VLOOKUP($U$2,Plausis!A:E,5,0),IF(AA1014="Ja",VLOOKUP($AA$2,Plausis!A:E,5,0),IF(AC1014="Ja",VLOOKUP($AC$2,Plausis!A:E,5,0),IF(AD1014="Ja",VLOOKUP($AD$2,Plausis!A:E,5,0),"")))))))</f>
        <v>Dieser Betrieb ist nur im Komfort-RS ohne ergänzenden Spezial-Straf-RS versicherbar.</v>
      </c>
      <c r="AH1014" s="52" t="str">
        <f>IF(Y1014="Ja",VLOOKUP($Y$2,Plausis!A:E,5,0),"")</f>
        <v/>
      </c>
      <c r="AI1014" s="52" t="str">
        <f t="shared" si="341"/>
        <v>Nein</v>
      </c>
      <c r="AJ1014" s="52" t="str">
        <f>IF(S1014="Ja",VLOOKUP($S$2,Plausis!A:E,5,0),IF(V1014="Ja",VLOOKUP($V$2,Plausis!A:E,5,0),IF(X1014="Ja",VLOOKUP($X$2,Plausis!A:E,5,0),"")))</f>
        <v>Dieser Betrieb kann nur ohne ergänzenden Spezial-Straf-RS versichert werden.</v>
      </c>
      <c r="AL1014" s="52" t="s">
        <v>2</v>
      </c>
      <c r="AM1014" s="114">
        <v>45531</v>
      </c>
      <c r="AN1014" s="52" t="s">
        <v>4467</v>
      </c>
      <c r="AO1014" s="52" t="str">
        <f>VLOOKUP(B1014,'BAT Grundtabelle'!B:T,19,0)</f>
        <v>ja</v>
      </c>
      <c r="AP1014" s="105" t="str">
        <f t="shared" si="342"/>
        <v>10917</v>
      </c>
      <c r="AQ1014" s="52" t="str">
        <f t="shared" si="343"/>
        <v>Industrieanlagenreinigungsbetrieb</v>
      </c>
      <c r="AR1014" s="52" t="b">
        <f t="shared" si="360"/>
        <v>0</v>
      </c>
      <c r="AS1014" s="52" t="b">
        <f t="shared" si="360"/>
        <v>0</v>
      </c>
      <c r="AT1014" s="52" t="b">
        <f t="shared" si="360"/>
        <v>0</v>
      </c>
      <c r="AU1014" s="52">
        <f t="shared" si="345"/>
        <v>3</v>
      </c>
      <c r="AW1014" s="52" t="b">
        <f t="shared" si="346"/>
        <v>0</v>
      </c>
      <c r="AX1014" s="52" t="str">
        <f t="shared" si="347"/>
        <v>Unternehmen</v>
      </c>
      <c r="AY1014" s="52" t="b">
        <f t="shared" si="348"/>
        <v>0</v>
      </c>
      <c r="AZ1014" s="52" t="str">
        <f t="shared" si="349"/>
        <v>10917</v>
      </c>
      <c r="BA1014" s="52" t="str">
        <f>VLOOKUP(A1014,'BAT Grundtabelle'!A:U,21,0)</f>
        <v>ja</v>
      </c>
      <c r="BB1014" s="52" t="str">
        <f t="shared" si="350"/>
        <v>nein</v>
      </c>
      <c r="BC1014" s="52" t="str">
        <f t="shared" si="351"/>
        <v>10917</v>
      </c>
      <c r="BD1014" s="52" t="str">
        <f t="shared" si="352"/>
        <v>Industrieanlagenreinigungsbetrieb</v>
      </c>
      <c r="BE1014" s="52" t="str">
        <f t="shared" si="353"/>
        <v>Unternehmen</v>
      </c>
      <c r="BF1014" s="52">
        <f t="shared" si="354"/>
        <v>3</v>
      </c>
    </row>
    <row r="1015" spans="1:58" hidden="1" x14ac:dyDescent="0.35">
      <c r="A1015" s="107" t="s">
        <v>3335</v>
      </c>
      <c r="B1015" s="75" t="s">
        <v>81</v>
      </c>
      <c r="C1015" s="52" t="s">
        <v>3</v>
      </c>
      <c r="D1015" s="52" t="s">
        <v>3</v>
      </c>
      <c r="E1015" s="52" t="s">
        <v>2</v>
      </c>
      <c r="F1015" s="52" t="s">
        <v>2</v>
      </c>
      <c r="G1015" s="52" t="s">
        <v>2</v>
      </c>
      <c r="H1015" s="52" t="s">
        <v>2</v>
      </c>
      <c r="I1015" s="52" t="s">
        <v>3</v>
      </c>
      <c r="J1015" s="52">
        <v>1</v>
      </c>
      <c r="K1015" s="52" t="s">
        <v>2</v>
      </c>
      <c r="L1015" s="52" t="s">
        <v>2</v>
      </c>
      <c r="M1015" s="52" t="s">
        <v>2</v>
      </c>
      <c r="N1015" s="52" t="s">
        <v>3</v>
      </c>
      <c r="P1015" s="52" t="s">
        <v>4</v>
      </c>
      <c r="Q1015" s="52" t="str">
        <f t="shared" si="361"/>
        <v>Nein</v>
      </c>
      <c r="R1015" s="52" t="str">
        <f t="shared" si="361"/>
        <v>Nein</v>
      </c>
      <c r="S1015" s="52" t="str">
        <f t="shared" si="361"/>
        <v>Nein</v>
      </c>
      <c r="T1015" s="52" t="str">
        <f t="shared" si="361"/>
        <v>Nein</v>
      </c>
      <c r="U1015" s="52" t="str">
        <f t="shared" si="361"/>
        <v>Nein</v>
      </c>
      <c r="V1015" s="52" t="str">
        <f t="shared" si="361"/>
        <v>Nein</v>
      </c>
      <c r="W1015" s="52" t="str">
        <f t="shared" si="361"/>
        <v>Nein</v>
      </c>
      <c r="X1015" s="52" t="str">
        <f t="shared" si="361"/>
        <v>Nein</v>
      </c>
      <c r="Y1015" s="52" t="str">
        <f t="shared" si="361"/>
        <v>Nein</v>
      </c>
      <c r="Z1015" s="52" t="str">
        <f t="shared" si="361"/>
        <v>Nein</v>
      </c>
      <c r="AA1015" s="52" t="str">
        <f t="shared" si="361"/>
        <v>Nein</v>
      </c>
      <c r="AB1015" s="52" t="str">
        <f t="shared" si="361"/>
        <v>Nein</v>
      </c>
      <c r="AC1015" s="52" t="str">
        <f t="shared" si="361"/>
        <v>Nein</v>
      </c>
      <c r="AD1015" s="52" t="str">
        <f t="shared" si="361"/>
        <v>Nein</v>
      </c>
      <c r="AE1015" s="52" t="str">
        <f t="shared" si="361"/>
        <v>Nein</v>
      </c>
      <c r="AF1015" s="52" t="str">
        <f t="shared" si="361"/>
        <v>Nein</v>
      </c>
      <c r="AG1015" s="61" t="str">
        <f>IF(Q1015="Ja",VLOOKUP($Q$2,Plausis!A:E,5,0),IF(R1015="Ja",VLOOKUP($R$2,Plausis!A:E,5,0),IF(T1015="Ja",VLOOKUP($T$2,Plausis!A:E,5,0),IF(U1015="Ja",VLOOKUP($U$2,Plausis!A:E,5,0),IF(AA1015="Ja",VLOOKUP($AA$2,Plausis!A:E,5,0),IF(AC1015="Ja",VLOOKUP($AC$2,Plausis!A:E,5,0),IF(AD1015="Ja",VLOOKUP($AD$2,Plausis!A:E,5,0),"")))))))</f>
        <v/>
      </c>
      <c r="AH1015" s="52" t="str">
        <f>IF(Y1015="Ja",VLOOKUP($Y$2,Plausis!A:E,5,0),"")</f>
        <v/>
      </c>
      <c r="AI1015" s="52" t="str">
        <f t="shared" si="341"/>
        <v>Ja</v>
      </c>
      <c r="AJ1015" s="52" t="str">
        <f>IF(S1015="Ja",VLOOKUP($S$2,Plausis!A:E,5,0),IF(V1015="Ja",VLOOKUP($V$2,Plausis!A:E,5,0),IF(X1015="Ja",VLOOKUP($X$2,Plausis!A:E,5,0),"")))</f>
        <v/>
      </c>
      <c r="AL1015" s="52" t="s">
        <v>2</v>
      </c>
      <c r="AM1015" s="114">
        <v>45531</v>
      </c>
      <c r="AN1015" s="52" t="s">
        <v>4467</v>
      </c>
      <c r="AO1015" s="52" t="str">
        <f>VLOOKUP(B1015,'BAT Grundtabelle'!B:T,19,0)</f>
        <v>ja</v>
      </c>
      <c r="AP1015" s="105" t="str">
        <f t="shared" si="342"/>
        <v>10918</v>
      </c>
      <c r="AQ1015" s="52" t="str">
        <f t="shared" si="343"/>
        <v>Industrieanstrichbetrieb</v>
      </c>
      <c r="AR1015" s="52" t="b">
        <f t="shared" si="360"/>
        <v>0</v>
      </c>
      <c r="AS1015" s="52" t="b">
        <f t="shared" si="360"/>
        <v>0</v>
      </c>
      <c r="AT1015" s="52" t="b">
        <f t="shared" si="360"/>
        <v>0</v>
      </c>
      <c r="AU1015" s="52">
        <f t="shared" si="345"/>
        <v>1</v>
      </c>
      <c r="AW1015" s="52" t="b">
        <f t="shared" si="346"/>
        <v>0</v>
      </c>
      <c r="AX1015" s="52" t="str">
        <f t="shared" si="347"/>
        <v>Unternehmen</v>
      </c>
      <c r="AY1015" s="52" t="b">
        <f t="shared" si="348"/>
        <v>0</v>
      </c>
      <c r="AZ1015" s="52" t="str">
        <f t="shared" si="349"/>
        <v>10918</v>
      </c>
      <c r="BA1015" s="52" t="str">
        <f>VLOOKUP(A1015,'BAT Grundtabelle'!A:U,21,0)</f>
        <v>ja</v>
      </c>
      <c r="BB1015" s="52" t="str">
        <f t="shared" si="350"/>
        <v>nein</v>
      </c>
      <c r="BC1015" s="52" t="str">
        <f t="shared" si="351"/>
        <v>10918</v>
      </c>
      <c r="BD1015" s="52" t="str">
        <f t="shared" si="352"/>
        <v>Industrieanstrichbetrieb</v>
      </c>
      <c r="BE1015" s="52" t="str">
        <f t="shared" si="353"/>
        <v>Unternehmen</v>
      </c>
      <c r="BF1015" s="52">
        <f t="shared" si="354"/>
        <v>1</v>
      </c>
    </row>
    <row r="1016" spans="1:58" hidden="1" x14ac:dyDescent="0.35">
      <c r="A1016" s="107" t="s">
        <v>3336</v>
      </c>
      <c r="B1016" s="75" t="s">
        <v>82</v>
      </c>
      <c r="C1016" s="52" t="s">
        <v>3</v>
      </c>
      <c r="D1016" s="52" t="s">
        <v>3</v>
      </c>
      <c r="E1016" s="52" t="s">
        <v>2</v>
      </c>
      <c r="F1016" s="52" t="s">
        <v>2</v>
      </c>
      <c r="G1016" s="52" t="s">
        <v>2</v>
      </c>
      <c r="H1016" s="52" t="s">
        <v>2</v>
      </c>
      <c r="I1016" s="52" t="s">
        <v>3</v>
      </c>
      <c r="J1016" s="52">
        <v>3</v>
      </c>
      <c r="K1016" s="52" t="s">
        <v>2</v>
      </c>
      <c r="L1016" s="52" t="s">
        <v>2</v>
      </c>
      <c r="M1016" s="52" t="s">
        <v>2</v>
      </c>
      <c r="N1016" s="52" t="s">
        <v>3</v>
      </c>
      <c r="P1016" s="52" t="s">
        <v>4</v>
      </c>
      <c r="Q1016" s="52" t="str">
        <f t="shared" si="361"/>
        <v>Nein</v>
      </c>
      <c r="R1016" s="52" t="str">
        <f t="shared" si="361"/>
        <v>Nein</v>
      </c>
      <c r="S1016" s="52" t="str">
        <f t="shared" si="361"/>
        <v>Nein</v>
      </c>
      <c r="T1016" s="52" t="str">
        <f t="shared" si="361"/>
        <v>Nein</v>
      </c>
      <c r="U1016" s="52" t="str">
        <f t="shared" si="361"/>
        <v>Nein</v>
      </c>
      <c r="V1016" s="52" t="str">
        <f t="shared" si="361"/>
        <v>Nein</v>
      </c>
      <c r="W1016" s="52" t="str">
        <f t="shared" si="361"/>
        <v>Nein</v>
      </c>
      <c r="X1016" s="52" t="str">
        <f t="shared" si="361"/>
        <v>Nein</v>
      </c>
      <c r="Y1016" s="52" t="str">
        <f t="shared" si="361"/>
        <v>Nein</v>
      </c>
      <c r="Z1016" s="52" t="str">
        <f t="shared" si="361"/>
        <v>Nein</v>
      </c>
      <c r="AA1016" s="52" t="str">
        <f t="shared" si="361"/>
        <v>Nein</v>
      </c>
      <c r="AB1016" s="52" t="str">
        <f t="shared" si="361"/>
        <v>Nein</v>
      </c>
      <c r="AC1016" s="52" t="str">
        <f t="shared" si="361"/>
        <v>Nein</v>
      </c>
      <c r="AD1016" s="52" t="str">
        <f t="shared" si="361"/>
        <v>Nein</v>
      </c>
      <c r="AE1016" s="52" t="str">
        <f t="shared" si="361"/>
        <v>Nein</v>
      </c>
      <c r="AF1016" s="52" t="str">
        <f t="shared" si="361"/>
        <v>Nein</v>
      </c>
      <c r="AG1016" s="61" t="str">
        <f>IF(Q1016="Ja",VLOOKUP($Q$2,Plausis!A:E,5,0),IF(R1016="Ja",VLOOKUP($R$2,Plausis!A:E,5,0),IF(T1016="Ja",VLOOKUP($T$2,Plausis!A:E,5,0),IF(U1016="Ja",VLOOKUP($U$2,Plausis!A:E,5,0),IF(AA1016="Ja",VLOOKUP($AA$2,Plausis!A:E,5,0),IF(AC1016="Ja",VLOOKUP($AC$2,Plausis!A:E,5,0),IF(AD1016="Ja",VLOOKUP($AD$2,Plausis!A:E,5,0),"")))))))</f>
        <v/>
      </c>
      <c r="AH1016" s="52" t="str">
        <f>IF(Y1016="Ja",VLOOKUP($Y$2,Plausis!A:E,5,0),"")</f>
        <v/>
      </c>
      <c r="AI1016" s="52" t="str">
        <f t="shared" si="341"/>
        <v>Ja</v>
      </c>
      <c r="AJ1016" s="52" t="str">
        <f>IF(S1016="Ja",VLOOKUP($S$2,Plausis!A:E,5,0),IF(V1016="Ja",VLOOKUP($V$2,Plausis!A:E,5,0),IF(X1016="Ja",VLOOKUP($X$2,Plausis!A:E,5,0),"")))</f>
        <v/>
      </c>
      <c r="AL1016" s="52" t="s">
        <v>2</v>
      </c>
      <c r="AM1016" s="114">
        <v>45531</v>
      </c>
      <c r="AN1016" s="52" t="s">
        <v>4467</v>
      </c>
      <c r="AO1016" s="52" t="str">
        <f>VLOOKUP(B1016,'BAT Grundtabelle'!B:T,19,0)</f>
        <v>ja</v>
      </c>
      <c r="AP1016" s="105" t="str">
        <f t="shared" si="342"/>
        <v>10919</v>
      </c>
      <c r="AQ1016" s="52" t="str">
        <f t="shared" si="343"/>
        <v>Industrielackierung und Korrosionsschutz</v>
      </c>
      <c r="AR1016" s="52" t="b">
        <f t="shared" si="360"/>
        <v>0</v>
      </c>
      <c r="AS1016" s="52" t="b">
        <f t="shared" si="360"/>
        <v>0</v>
      </c>
      <c r="AT1016" s="52" t="b">
        <f t="shared" si="360"/>
        <v>0</v>
      </c>
      <c r="AU1016" s="52">
        <f t="shared" si="345"/>
        <v>3</v>
      </c>
      <c r="AW1016" s="52" t="b">
        <f t="shared" si="346"/>
        <v>0</v>
      </c>
      <c r="AX1016" s="52" t="str">
        <f t="shared" si="347"/>
        <v>Unternehmen</v>
      </c>
      <c r="AY1016" s="52" t="b">
        <f t="shared" si="348"/>
        <v>0</v>
      </c>
      <c r="AZ1016" s="52" t="str">
        <f t="shared" si="349"/>
        <v>10919</v>
      </c>
      <c r="BA1016" s="52" t="str">
        <f>VLOOKUP(A1016,'BAT Grundtabelle'!A:U,21,0)</f>
        <v>ja</v>
      </c>
      <c r="BB1016" s="52" t="str">
        <f t="shared" si="350"/>
        <v>nein</v>
      </c>
      <c r="BC1016" s="52" t="str">
        <f t="shared" si="351"/>
        <v>10919</v>
      </c>
      <c r="BD1016" s="52" t="str">
        <f t="shared" si="352"/>
        <v>Industrielackierung und Korrosionsschutz</v>
      </c>
      <c r="BE1016" s="52" t="str">
        <f t="shared" si="353"/>
        <v>Unternehmen</v>
      </c>
      <c r="BF1016" s="52">
        <f t="shared" si="354"/>
        <v>3</v>
      </c>
    </row>
    <row r="1017" spans="1:58" hidden="1" x14ac:dyDescent="0.35">
      <c r="A1017" s="107" t="s">
        <v>3337</v>
      </c>
      <c r="B1017" s="75" t="s">
        <v>1983</v>
      </c>
      <c r="C1017" s="52" t="s">
        <v>3</v>
      </c>
      <c r="D1017" s="52" t="s">
        <v>3</v>
      </c>
      <c r="E1017" s="52" t="s">
        <v>2</v>
      </c>
      <c r="F1017" s="52" t="s">
        <v>2</v>
      </c>
      <c r="G1017" s="52" t="s">
        <v>2</v>
      </c>
      <c r="H1017" s="52" t="s">
        <v>2</v>
      </c>
      <c r="I1017" s="52" t="s">
        <v>3</v>
      </c>
      <c r="J1017" s="52">
        <v>1</v>
      </c>
      <c r="K1017" s="52" t="s">
        <v>2</v>
      </c>
      <c r="L1017" s="52" t="s">
        <v>2</v>
      </c>
      <c r="M1017" s="52" t="s">
        <v>2</v>
      </c>
      <c r="N1017" s="52" t="s">
        <v>3</v>
      </c>
      <c r="P1017" s="52" t="s">
        <v>4</v>
      </c>
      <c r="Q1017" s="52" t="str">
        <f t="shared" si="361"/>
        <v>Nein</v>
      </c>
      <c r="R1017" s="52" t="str">
        <f t="shared" si="361"/>
        <v>Nein</v>
      </c>
      <c r="S1017" s="52" t="str">
        <f t="shared" si="361"/>
        <v>Nein</v>
      </c>
      <c r="T1017" s="52" t="str">
        <f t="shared" si="361"/>
        <v>Nein</v>
      </c>
      <c r="U1017" s="52" t="str">
        <f t="shared" si="361"/>
        <v>Nein</v>
      </c>
      <c r="V1017" s="52" t="str">
        <f t="shared" si="361"/>
        <v>Nein</v>
      </c>
      <c r="W1017" s="52" t="str">
        <f t="shared" si="361"/>
        <v>Nein</v>
      </c>
      <c r="X1017" s="52" t="str">
        <f t="shared" si="361"/>
        <v>Nein</v>
      </c>
      <c r="Y1017" s="52" t="str">
        <f t="shared" si="361"/>
        <v>Nein</v>
      </c>
      <c r="Z1017" s="52" t="str">
        <f t="shared" si="361"/>
        <v>Nein</v>
      </c>
      <c r="AA1017" s="52" t="str">
        <f t="shared" si="361"/>
        <v>Nein</v>
      </c>
      <c r="AB1017" s="52" t="str">
        <f t="shared" si="361"/>
        <v>Nein</v>
      </c>
      <c r="AC1017" s="52" t="str">
        <f t="shared" si="361"/>
        <v>Nein</v>
      </c>
      <c r="AD1017" s="52" t="str">
        <f t="shared" si="361"/>
        <v>Nein</v>
      </c>
      <c r="AE1017" s="52" t="str">
        <f t="shared" si="361"/>
        <v>Nein</v>
      </c>
      <c r="AF1017" s="52" t="str">
        <f t="shared" si="361"/>
        <v>Nein</v>
      </c>
      <c r="AG1017" s="61" t="str">
        <f>IF(Q1017="Ja",VLOOKUP($Q$2,Plausis!A:E,5,0),IF(R1017="Ja",VLOOKUP($R$2,Plausis!A:E,5,0),IF(T1017="Ja",VLOOKUP($T$2,Plausis!A:E,5,0),IF(U1017="Ja",VLOOKUP($U$2,Plausis!A:E,5,0),IF(AA1017="Ja",VLOOKUP($AA$2,Plausis!A:E,5,0),IF(AC1017="Ja",VLOOKUP($AC$2,Plausis!A:E,5,0),IF(AD1017="Ja",VLOOKUP($AD$2,Plausis!A:E,5,0),"")))))))</f>
        <v/>
      </c>
      <c r="AH1017" s="52" t="str">
        <f>IF(Y1017="Ja",VLOOKUP($Y$2,Plausis!A:E,5,0),"")</f>
        <v/>
      </c>
      <c r="AI1017" s="52" t="str">
        <f t="shared" si="341"/>
        <v>Ja</v>
      </c>
      <c r="AJ1017" s="52" t="str">
        <f>IF(S1017="Ja",VLOOKUP($S$2,Plausis!A:E,5,0),IF(V1017="Ja",VLOOKUP($V$2,Plausis!A:E,5,0),IF(X1017="Ja",VLOOKUP($X$2,Plausis!A:E,5,0),"")))</f>
        <v/>
      </c>
      <c r="AL1017" s="52" t="s">
        <v>2</v>
      </c>
      <c r="AM1017" s="114">
        <v>45531</v>
      </c>
      <c r="AN1017" s="52" t="s">
        <v>4467</v>
      </c>
      <c r="AO1017" s="52" t="str">
        <f>VLOOKUP(B1017,'BAT Grundtabelle'!B:T,19,0)</f>
        <v>ja</v>
      </c>
      <c r="AP1017" s="105" t="str">
        <f t="shared" si="342"/>
        <v>10920</v>
      </c>
      <c r="AQ1017" s="52" t="str">
        <f t="shared" si="343"/>
        <v>Industriemontage</v>
      </c>
      <c r="AR1017" s="52" t="b">
        <f t="shared" si="360"/>
        <v>0</v>
      </c>
      <c r="AS1017" s="52" t="b">
        <f t="shared" si="360"/>
        <v>0</v>
      </c>
      <c r="AT1017" s="52" t="b">
        <f t="shared" si="360"/>
        <v>0</v>
      </c>
      <c r="AU1017" s="52">
        <f t="shared" si="345"/>
        <v>1</v>
      </c>
      <c r="AW1017" s="52" t="b">
        <f t="shared" si="346"/>
        <v>0</v>
      </c>
      <c r="AX1017" s="52" t="str">
        <f t="shared" si="347"/>
        <v>Unternehmen</v>
      </c>
      <c r="AY1017" s="52" t="b">
        <f t="shared" si="348"/>
        <v>0</v>
      </c>
      <c r="AZ1017" s="52" t="str">
        <f t="shared" si="349"/>
        <v>10920</v>
      </c>
      <c r="BA1017" s="52" t="str">
        <f>VLOOKUP(A1017,'BAT Grundtabelle'!A:U,21,0)</f>
        <v>nein</v>
      </c>
      <c r="BB1017" s="52" t="str">
        <f t="shared" si="350"/>
        <v>nein</v>
      </c>
      <c r="BC1017" s="52" t="str">
        <f t="shared" si="351"/>
        <v>10920</v>
      </c>
      <c r="BD1017" s="52" t="str">
        <f t="shared" si="352"/>
        <v>Industriemontage</v>
      </c>
      <c r="BE1017" s="52" t="str">
        <f t="shared" si="353"/>
        <v>Unternehmen</v>
      </c>
      <c r="BF1017" s="52">
        <f t="shared" si="354"/>
        <v>1</v>
      </c>
    </row>
    <row r="1018" spans="1:58" hidden="1" x14ac:dyDescent="0.35">
      <c r="A1018" s="107" t="s">
        <v>3338</v>
      </c>
      <c r="B1018" s="75" t="s">
        <v>616</v>
      </c>
      <c r="C1018" s="52" t="s">
        <v>3</v>
      </c>
      <c r="D1018" s="52" t="s">
        <v>3</v>
      </c>
      <c r="E1018" s="52" t="s">
        <v>2</v>
      </c>
      <c r="F1018" s="52" t="s">
        <v>2</v>
      </c>
      <c r="G1018" s="52" t="s">
        <v>2</v>
      </c>
      <c r="H1018" s="52" t="s">
        <v>2</v>
      </c>
      <c r="I1018" s="52" t="s">
        <v>3</v>
      </c>
      <c r="J1018" s="52">
        <v>3</v>
      </c>
      <c r="K1018" s="52" t="s">
        <v>2</v>
      </c>
      <c r="L1018" s="52" t="s">
        <v>2</v>
      </c>
      <c r="M1018" s="52" t="s">
        <v>2</v>
      </c>
      <c r="N1018" s="52" t="s">
        <v>3</v>
      </c>
      <c r="P1018" s="52" t="s">
        <v>57</v>
      </c>
      <c r="Q1018" s="52" t="str">
        <f t="shared" si="361"/>
        <v>Nein</v>
      </c>
      <c r="R1018" s="52" t="str">
        <f t="shared" si="361"/>
        <v>Nein</v>
      </c>
      <c r="S1018" s="52" t="str">
        <f t="shared" si="361"/>
        <v>Nein</v>
      </c>
      <c r="T1018" s="52" t="str">
        <f t="shared" si="361"/>
        <v>Ja</v>
      </c>
      <c r="U1018" s="52" t="str">
        <f t="shared" si="361"/>
        <v>Nein</v>
      </c>
      <c r="V1018" s="52" t="str">
        <f t="shared" si="361"/>
        <v>Nein</v>
      </c>
      <c r="W1018" s="52" t="str">
        <f t="shared" si="361"/>
        <v>Nein</v>
      </c>
      <c r="X1018" s="52" t="str">
        <f t="shared" si="361"/>
        <v>Ja</v>
      </c>
      <c r="Y1018" s="52" t="str">
        <f t="shared" si="361"/>
        <v>Nein</v>
      </c>
      <c r="Z1018" s="52" t="str">
        <f t="shared" si="361"/>
        <v>Nein</v>
      </c>
      <c r="AA1018" s="52" t="str">
        <f t="shared" si="361"/>
        <v>Nein</v>
      </c>
      <c r="AB1018" s="52" t="str">
        <f t="shared" si="361"/>
        <v>Nein</v>
      </c>
      <c r="AC1018" s="52" t="str">
        <f t="shared" si="361"/>
        <v>Nein</v>
      </c>
      <c r="AD1018" s="52" t="str">
        <f t="shared" si="361"/>
        <v>Nein</v>
      </c>
      <c r="AE1018" s="52" t="str">
        <f t="shared" si="361"/>
        <v>Nein</v>
      </c>
      <c r="AF1018" s="52" t="str">
        <f t="shared" si="361"/>
        <v>Nein</v>
      </c>
      <c r="AG1018" s="61" t="str">
        <f>IF(Q1018="Ja",VLOOKUP($Q$2,Plausis!A:E,5,0),IF(R1018="Ja",VLOOKUP($R$2,Plausis!A:E,5,0),IF(T1018="Ja",VLOOKUP($T$2,Plausis!A:E,5,0),IF(U1018="Ja",VLOOKUP($U$2,Plausis!A:E,5,0),IF(AA1018="Ja",VLOOKUP($AA$2,Plausis!A:E,5,0),IF(AC1018="Ja",VLOOKUP($AC$2,Plausis!A:E,5,0),IF(AD1018="Ja",VLOOKUP($AD$2,Plausis!A:E,5,0),"")))))))</f>
        <v>Dieser Betrieb ist nur im Komfort-RS ohne ergänzenden Spezial-Straf-RS versicherbar.</v>
      </c>
      <c r="AH1018" s="52" t="str">
        <f>IF(Y1018="Ja",VLOOKUP($Y$2,Plausis!A:E,5,0),"")</f>
        <v/>
      </c>
      <c r="AI1018" s="52" t="str">
        <f t="shared" si="341"/>
        <v>Nein</v>
      </c>
      <c r="AJ1018" s="52" t="str">
        <f>IF(S1018="Ja",VLOOKUP($S$2,Plausis!A:E,5,0),IF(V1018="Ja",VLOOKUP($V$2,Plausis!A:E,5,0),IF(X1018="Ja",VLOOKUP($X$2,Plausis!A:E,5,0),"")))</f>
        <v>Dieser Betrieb kann nur ohne ergänzenden Spezial-Straf-RS versichert werden.</v>
      </c>
      <c r="AL1018" s="52" t="s">
        <v>2</v>
      </c>
      <c r="AM1018" s="114">
        <v>45531</v>
      </c>
      <c r="AN1018" s="52" t="s">
        <v>4467</v>
      </c>
      <c r="AO1018" s="52" t="str">
        <f>VLOOKUP(B1018,'BAT Grundtabelle'!B:T,19,0)</f>
        <v>ja</v>
      </c>
      <c r="AP1018" s="105" t="str">
        <f t="shared" si="342"/>
        <v>10921</v>
      </c>
      <c r="AQ1018" s="52" t="str">
        <f t="shared" si="343"/>
        <v>Industriereinigungsbetrieb</v>
      </c>
      <c r="AR1018" s="52" t="b">
        <f t="shared" si="360"/>
        <v>0</v>
      </c>
      <c r="AS1018" s="52" t="b">
        <f t="shared" si="360"/>
        <v>0</v>
      </c>
      <c r="AT1018" s="52" t="b">
        <f t="shared" si="360"/>
        <v>0</v>
      </c>
      <c r="AU1018" s="52">
        <f t="shared" si="345"/>
        <v>3</v>
      </c>
      <c r="AW1018" s="52" t="b">
        <f t="shared" si="346"/>
        <v>0</v>
      </c>
      <c r="AX1018" s="52" t="str">
        <f t="shared" si="347"/>
        <v>Unternehmen</v>
      </c>
      <c r="AY1018" s="52" t="b">
        <f t="shared" si="348"/>
        <v>0</v>
      </c>
      <c r="AZ1018" s="52" t="str">
        <f t="shared" si="349"/>
        <v>10921</v>
      </c>
      <c r="BA1018" s="52" t="str">
        <f>VLOOKUP(A1018,'BAT Grundtabelle'!A:U,21,0)</f>
        <v>ja</v>
      </c>
      <c r="BB1018" s="52" t="str">
        <f t="shared" si="350"/>
        <v>nein</v>
      </c>
      <c r="BC1018" s="52" t="str">
        <f t="shared" si="351"/>
        <v>10921</v>
      </c>
      <c r="BD1018" s="52" t="str">
        <f t="shared" si="352"/>
        <v>Industriereinigungsbetrieb</v>
      </c>
      <c r="BE1018" s="52" t="str">
        <f t="shared" si="353"/>
        <v>Unternehmen</v>
      </c>
      <c r="BF1018" s="52">
        <f t="shared" si="354"/>
        <v>3</v>
      </c>
    </row>
    <row r="1019" spans="1:58" hidden="1" x14ac:dyDescent="0.35">
      <c r="A1019" s="107" t="s">
        <v>3339</v>
      </c>
      <c r="B1019" s="75" t="s">
        <v>325</v>
      </c>
      <c r="C1019" s="52" t="s">
        <v>2</v>
      </c>
      <c r="D1019" s="52" t="s">
        <v>2</v>
      </c>
      <c r="E1019" s="52" t="s">
        <v>2</v>
      </c>
      <c r="F1019" s="52" t="s">
        <v>2</v>
      </c>
      <c r="G1019" s="52" t="s">
        <v>2</v>
      </c>
      <c r="H1019" s="52" t="s">
        <v>2</v>
      </c>
      <c r="I1019" s="52" t="s">
        <v>2</v>
      </c>
      <c r="J1019" s="52" t="s">
        <v>2</v>
      </c>
      <c r="K1019" s="52" t="s">
        <v>2</v>
      </c>
      <c r="L1019" s="52" t="s">
        <v>2</v>
      </c>
      <c r="M1019" s="52" t="s">
        <v>2</v>
      </c>
      <c r="N1019" s="52" t="s">
        <v>2</v>
      </c>
      <c r="O1019" s="52" t="s">
        <v>2411</v>
      </c>
      <c r="P1019" s="52" t="s">
        <v>59</v>
      </c>
      <c r="Q1019" s="52" t="str">
        <f t="shared" si="361"/>
        <v>Nein</v>
      </c>
      <c r="R1019" s="52" t="str">
        <f t="shared" si="361"/>
        <v>Nein</v>
      </c>
      <c r="S1019" s="52" t="str">
        <f t="shared" si="361"/>
        <v>Nein</v>
      </c>
      <c r="T1019" s="52" t="str">
        <f t="shared" si="361"/>
        <v>Nein</v>
      </c>
      <c r="U1019" s="52" t="str">
        <f t="shared" si="361"/>
        <v>Nein</v>
      </c>
      <c r="V1019" s="52" t="str">
        <f t="shared" si="361"/>
        <v>Nein</v>
      </c>
      <c r="W1019" s="52" t="str">
        <f t="shared" si="361"/>
        <v>Nein</v>
      </c>
      <c r="X1019" s="52" t="str">
        <f t="shared" si="361"/>
        <v>Nein</v>
      </c>
      <c r="Y1019" s="52" t="str">
        <f t="shared" si="361"/>
        <v>Nein</v>
      </c>
      <c r="Z1019" s="52" t="str">
        <f t="shared" si="361"/>
        <v>Nein</v>
      </c>
      <c r="AA1019" s="52" t="str">
        <f t="shared" si="361"/>
        <v>Nein</v>
      </c>
      <c r="AB1019" s="52" t="str">
        <f t="shared" si="361"/>
        <v>Nein</v>
      </c>
      <c r="AC1019" s="52" t="str">
        <f t="shared" si="361"/>
        <v>Nein</v>
      </c>
      <c r="AD1019" s="52" t="str">
        <f t="shared" si="361"/>
        <v>Nein</v>
      </c>
      <c r="AE1019" s="52" t="str">
        <f t="shared" si="361"/>
        <v>Nein</v>
      </c>
      <c r="AF1019" s="52" t="str">
        <f t="shared" si="361"/>
        <v>Nein</v>
      </c>
      <c r="AG1019" s="61" t="str">
        <f>IF(Q1019="Ja",VLOOKUP($Q$2,Plausis!A:E,5,0),IF(R1019="Ja",VLOOKUP($R$2,Plausis!A:E,5,0),IF(T1019="Ja",VLOOKUP($T$2,Plausis!A:E,5,0),IF(U1019="Ja",VLOOKUP($U$2,Plausis!A:E,5,0),IF(AA1019="Ja",VLOOKUP($AA$2,Plausis!A:E,5,0),IF(AC1019="Ja",VLOOKUP($AC$2,Plausis!A:E,5,0),IF(AD1019="Ja",VLOOKUP($AD$2,Plausis!A:E,5,0),"")))))))</f>
        <v/>
      </c>
      <c r="AH1019" s="52" t="str">
        <f>IF(Y1019="Ja",VLOOKUP($Y$2,Plausis!A:E,5,0),"")</f>
        <v/>
      </c>
      <c r="AI1019" s="52" t="str">
        <f t="shared" si="341"/>
        <v>Nein</v>
      </c>
      <c r="AJ1019" s="52" t="str">
        <f>IF(S1019="Ja",VLOOKUP($S$2,Plausis!A:E,5,0),IF(V1019="Ja",VLOOKUP($V$2,Plausis!A:E,5,0),IF(X1019="Ja",VLOOKUP($X$2,Plausis!A:E,5,0),"")))</f>
        <v/>
      </c>
      <c r="AL1019" s="52" t="s">
        <v>2</v>
      </c>
      <c r="AM1019" s="114">
        <v>45531</v>
      </c>
      <c r="AN1019" s="52" t="s">
        <v>4467</v>
      </c>
      <c r="AO1019" s="52" t="str">
        <f>VLOOKUP(B1019,'BAT Grundtabelle'!B:T,19,0)</f>
        <v>nein</v>
      </c>
      <c r="AP1019" s="105" t="str">
        <f t="shared" si="342"/>
        <v>10922</v>
      </c>
      <c r="AQ1019" s="52" t="str">
        <f t="shared" si="343"/>
        <v>Industrieverband</v>
      </c>
      <c r="AR1019" s="52" t="b">
        <f t="shared" si="360"/>
        <v>0</v>
      </c>
      <c r="AS1019" s="52" t="b">
        <f t="shared" si="360"/>
        <v>0</v>
      </c>
      <c r="AT1019" s="52" t="b">
        <f t="shared" si="360"/>
        <v>0</v>
      </c>
      <c r="AU1019" s="52" t="str">
        <f t="shared" si="345"/>
        <v/>
      </c>
      <c r="AW1019" s="52" t="b">
        <f t="shared" si="346"/>
        <v>0</v>
      </c>
      <c r="AX1019" s="52" t="str">
        <f t="shared" si="347"/>
        <v/>
      </c>
      <c r="AY1019" s="52" t="b">
        <f t="shared" si="348"/>
        <v>0</v>
      </c>
      <c r="AZ1019" s="52" t="str">
        <f t="shared" si="349"/>
        <v>10922</v>
      </c>
      <c r="BA1019" s="52" t="str">
        <f>VLOOKUP(A1019,'BAT Grundtabelle'!A:U,21,0)</f>
        <v>nein</v>
      </c>
      <c r="BB1019" s="52" t="str">
        <f t="shared" si="350"/>
        <v>nein</v>
      </c>
      <c r="BC1019" s="52" t="str">
        <f t="shared" si="351"/>
        <v>10922</v>
      </c>
      <c r="BD1019" s="52" t="str">
        <f t="shared" si="352"/>
        <v>Industrieverband</v>
      </c>
      <c r="BE1019" s="52" t="str">
        <f t="shared" si="353"/>
        <v/>
      </c>
      <c r="BF1019" s="52" t="str">
        <f t="shared" si="354"/>
        <v/>
      </c>
    </row>
    <row r="1020" spans="1:58" hidden="1" x14ac:dyDescent="0.35">
      <c r="A1020" s="107">
        <v>11989</v>
      </c>
      <c r="B1020" s="75" t="s">
        <v>4562</v>
      </c>
      <c r="C1020" s="52" t="s">
        <v>3</v>
      </c>
      <c r="D1020" s="52" t="s">
        <v>3</v>
      </c>
      <c r="E1020" s="52" t="s">
        <v>2</v>
      </c>
      <c r="F1020" s="52" t="s">
        <v>2</v>
      </c>
      <c r="G1020" s="52" t="s">
        <v>2</v>
      </c>
      <c r="H1020" s="52" t="s">
        <v>2</v>
      </c>
      <c r="I1020" s="52" t="s">
        <v>3</v>
      </c>
      <c r="J1020" s="52">
        <v>4</v>
      </c>
      <c r="K1020" s="52" t="s">
        <v>2</v>
      </c>
      <c r="L1020" s="52" t="s">
        <v>2</v>
      </c>
      <c r="M1020" s="52" t="s">
        <v>2</v>
      </c>
      <c r="N1020" s="52" t="s">
        <v>3</v>
      </c>
      <c r="O1020" s="52" t="s">
        <v>2412</v>
      </c>
      <c r="P1020" s="52" t="s">
        <v>4438</v>
      </c>
      <c r="Q1020" s="52" t="str">
        <f t="shared" si="361"/>
        <v>Nein</v>
      </c>
      <c r="R1020" s="52" t="str">
        <f t="shared" si="361"/>
        <v>Nein</v>
      </c>
      <c r="S1020" s="52" t="str">
        <f t="shared" si="361"/>
        <v>Nein</v>
      </c>
      <c r="T1020" s="52" t="str">
        <f t="shared" si="361"/>
        <v>Ja</v>
      </c>
      <c r="U1020" s="52" t="str">
        <f t="shared" si="361"/>
        <v>Nein</v>
      </c>
      <c r="V1020" s="52" t="str">
        <f t="shared" si="361"/>
        <v>Nein</v>
      </c>
      <c r="W1020" s="52" t="str">
        <f t="shared" si="361"/>
        <v>Nein</v>
      </c>
      <c r="X1020" s="52" t="str">
        <f t="shared" si="361"/>
        <v>Ja</v>
      </c>
      <c r="Y1020" s="52" t="str">
        <f t="shared" si="361"/>
        <v>Nein</v>
      </c>
      <c r="Z1020" s="52" t="str">
        <f t="shared" si="361"/>
        <v>Nein</v>
      </c>
      <c r="AA1020" s="52" t="str">
        <f t="shared" si="361"/>
        <v>Nein</v>
      </c>
      <c r="AB1020" s="52" t="str">
        <f t="shared" si="361"/>
        <v>Ja</v>
      </c>
      <c r="AC1020" s="52" t="str">
        <f t="shared" si="361"/>
        <v>Nein</v>
      </c>
      <c r="AD1020" s="52" t="str">
        <f t="shared" si="361"/>
        <v>Nein</v>
      </c>
      <c r="AE1020" s="52" t="str">
        <f t="shared" si="361"/>
        <v>Nein</v>
      </c>
      <c r="AF1020" s="52" t="str">
        <f t="shared" si="361"/>
        <v>Nein</v>
      </c>
      <c r="AG1020" s="61" t="str">
        <f>IF(Q1020="Ja",VLOOKUP($Q$2,Plausis!A:E,5,0),IF(R1020="Ja",VLOOKUP($R$2,Plausis!A:E,5,0),IF(T1020="Ja",VLOOKUP($T$2,Plausis!A:E,5,0),IF(U1020="Ja",VLOOKUP($U$2,Plausis!A:E,5,0),IF(AA1020="Ja",VLOOKUP($AA$2,Plausis!A:E,5,0),IF(AC1020="Ja",VLOOKUP($AC$2,Plausis!A:E,5,0),IF(AD1020="Ja",VLOOKUP($AD$2,Plausis!A:E,5,0),"")))))))</f>
        <v>Dieser Betrieb ist nur im Komfort-RS ohne ergänzenden Spezial-Straf-RS versicherbar.</v>
      </c>
      <c r="AH1020" s="52" t="str">
        <f>IF(Y1020="Ja",VLOOKUP($Y$2,Plausis!A:E,5,0),"")</f>
        <v/>
      </c>
      <c r="AI1020" s="52" t="str">
        <f t="shared" si="341"/>
        <v>Nein</v>
      </c>
      <c r="AJ1020" s="52" t="str">
        <f>IF(S1020="Ja",VLOOKUP($S$2,Plausis!A:E,5,0),IF(V1020="Ja",VLOOKUP($V$2,Plausis!A:E,5,0),IF(X1020="Ja",VLOOKUP($X$2,Plausis!A:E,5,0),"")))</f>
        <v>Dieser Betrieb kann nur ohne ergänzenden Spezial-Straf-RS versichert werden.</v>
      </c>
      <c r="AL1020" s="52" t="s">
        <v>2</v>
      </c>
      <c r="AM1020" s="114">
        <v>45531</v>
      </c>
      <c r="AN1020" s="52" t="s">
        <v>4467</v>
      </c>
      <c r="AO1020" s="52" t="str">
        <f>VLOOKUP(B1020,'BAT Grundtabelle'!B:T,19,0)</f>
        <v>ja</v>
      </c>
      <c r="AP1020" s="105">
        <f t="shared" si="342"/>
        <v>11989</v>
      </c>
      <c r="AQ1020" s="52" t="str">
        <f t="shared" si="343"/>
        <v>Influencer</v>
      </c>
      <c r="AR1020" s="52" t="b">
        <f t="shared" si="360"/>
        <v>0</v>
      </c>
      <c r="AS1020" s="52" t="b">
        <f t="shared" si="360"/>
        <v>0</v>
      </c>
      <c r="AT1020" s="52" t="b">
        <f t="shared" si="360"/>
        <v>0</v>
      </c>
      <c r="AU1020" s="52">
        <f t="shared" si="345"/>
        <v>4</v>
      </c>
      <c r="AW1020" s="52" t="b">
        <f t="shared" si="346"/>
        <v>0</v>
      </c>
      <c r="AX1020" s="52" t="str">
        <f t="shared" si="347"/>
        <v>Unternehmen</v>
      </c>
      <c r="AY1020" s="52" t="b">
        <f t="shared" si="348"/>
        <v>0</v>
      </c>
      <c r="AZ1020" s="52">
        <f t="shared" si="349"/>
        <v>11989</v>
      </c>
      <c r="BA1020" s="52" t="str">
        <f>VLOOKUP(A1020,'BAT Grundtabelle'!A:U,21,0)</f>
        <v>ja</v>
      </c>
      <c r="BB1020" s="52" t="str">
        <f t="shared" si="350"/>
        <v>nein</v>
      </c>
      <c r="BC1020" s="52">
        <f t="shared" si="351"/>
        <v>11989</v>
      </c>
      <c r="BD1020" s="52" t="str">
        <f t="shared" si="352"/>
        <v>Influencer</v>
      </c>
      <c r="BE1020" s="52" t="str">
        <f t="shared" si="353"/>
        <v>Unternehmen</v>
      </c>
      <c r="BF1020" s="52">
        <f t="shared" si="354"/>
        <v>4</v>
      </c>
    </row>
    <row r="1021" spans="1:58" hidden="1" x14ac:dyDescent="0.35">
      <c r="A1021" s="107" t="s">
        <v>3340</v>
      </c>
      <c r="B1021" s="75" t="s">
        <v>1782</v>
      </c>
      <c r="C1021" s="52" t="s">
        <v>3</v>
      </c>
      <c r="D1021" s="52" t="s">
        <v>3</v>
      </c>
      <c r="E1021" s="52" t="s">
        <v>2</v>
      </c>
      <c r="F1021" s="52" t="s">
        <v>2</v>
      </c>
      <c r="G1021" s="52" t="s">
        <v>2</v>
      </c>
      <c r="H1021" s="52" t="s">
        <v>2</v>
      </c>
      <c r="I1021" s="52" t="s">
        <v>3</v>
      </c>
      <c r="J1021" s="52">
        <v>1</v>
      </c>
      <c r="K1021" s="52" t="s">
        <v>2</v>
      </c>
      <c r="L1021" s="52" t="s">
        <v>2</v>
      </c>
      <c r="M1021" s="52" t="s">
        <v>2</v>
      </c>
      <c r="N1021" s="52" t="s">
        <v>3</v>
      </c>
      <c r="O1021" s="52" t="s">
        <v>2410</v>
      </c>
      <c r="P1021" s="52" t="s">
        <v>4</v>
      </c>
      <c r="Q1021" s="52" t="str">
        <f t="shared" si="361"/>
        <v>Nein</v>
      </c>
      <c r="R1021" s="52" t="str">
        <f t="shared" si="361"/>
        <v>Nein</v>
      </c>
      <c r="S1021" s="52" t="str">
        <f t="shared" si="361"/>
        <v>Nein</v>
      </c>
      <c r="T1021" s="52" t="str">
        <f t="shared" si="361"/>
        <v>Nein</v>
      </c>
      <c r="U1021" s="52" t="str">
        <f t="shared" si="361"/>
        <v>Nein</v>
      </c>
      <c r="V1021" s="52" t="str">
        <f t="shared" si="361"/>
        <v>Nein</v>
      </c>
      <c r="W1021" s="52" t="str">
        <f t="shared" si="361"/>
        <v>Nein</v>
      </c>
      <c r="X1021" s="52" t="str">
        <f t="shared" si="361"/>
        <v>Nein</v>
      </c>
      <c r="Y1021" s="52" t="str">
        <f t="shared" si="361"/>
        <v>Nein</v>
      </c>
      <c r="Z1021" s="52" t="str">
        <f t="shared" si="361"/>
        <v>Nein</v>
      </c>
      <c r="AA1021" s="52" t="str">
        <f t="shared" si="361"/>
        <v>Nein</v>
      </c>
      <c r="AB1021" s="52" t="str">
        <f t="shared" si="361"/>
        <v>Nein</v>
      </c>
      <c r="AC1021" s="52" t="str">
        <f t="shared" si="361"/>
        <v>Nein</v>
      </c>
      <c r="AD1021" s="52" t="str">
        <f t="shared" si="361"/>
        <v>Nein</v>
      </c>
      <c r="AE1021" s="52" t="str">
        <f t="shared" si="361"/>
        <v>Nein</v>
      </c>
      <c r="AF1021" s="52" t="str">
        <f t="shared" si="361"/>
        <v>Nein</v>
      </c>
      <c r="AG1021" s="61" t="str">
        <f>IF(Q1021="Ja",VLOOKUP($Q$2,Plausis!A:E,5,0),IF(R1021="Ja",VLOOKUP($R$2,Plausis!A:E,5,0),IF(T1021="Ja",VLOOKUP($T$2,Plausis!A:E,5,0),IF(U1021="Ja",VLOOKUP($U$2,Plausis!A:E,5,0),IF(AA1021="Ja",VLOOKUP($AA$2,Plausis!A:E,5,0),IF(AC1021="Ja",VLOOKUP($AC$2,Plausis!A:E,5,0),IF(AD1021="Ja",VLOOKUP($AD$2,Plausis!A:E,5,0),"")))))))</f>
        <v/>
      </c>
      <c r="AH1021" s="52" t="str">
        <f>IF(Y1021="Ja",VLOOKUP($Y$2,Plausis!A:E,5,0),"")</f>
        <v/>
      </c>
      <c r="AI1021" s="52" t="str">
        <f t="shared" si="341"/>
        <v>Ja</v>
      </c>
      <c r="AJ1021" s="52" t="str">
        <f>IF(S1021="Ja",VLOOKUP($S$2,Plausis!A:E,5,0),IF(V1021="Ja",VLOOKUP($V$2,Plausis!A:E,5,0),IF(X1021="Ja",VLOOKUP($X$2,Plausis!A:E,5,0),"")))</f>
        <v/>
      </c>
      <c r="AL1021" s="52" t="s">
        <v>2</v>
      </c>
      <c r="AM1021" s="114">
        <v>45531</v>
      </c>
      <c r="AN1021" s="52" t="s">
        <v>4467</v>
      </c>
      <c r="AO1021" s="52" t="str">
        <f>VLOOKUP(B1021,'BAT Grundtabelle'!B:T,19,0)</f>
        <v>ja</v>
      </c>
      <c r="AP1021" s="105" t="str">
        <f t="shared" si="342"/>
        <v>10923</v>
      </c>
      <c r="AQ1021" s="52" t="str">
        <f t="shared" si="343"/>
        <v>Ingenieur für Bodenmechanik, Erd- und Grundbau</v>
      </c>
      <c r="AR1021" s="52" t="b">
        <f t="shared" si="360"/>
        <v>0</v>
      </c>
      <c r="AS1021" s="52" t="b">
        <f t="shared" si="360"/>
        <v>0</v>
      </c>
      <c r="AT1021" s="52" t="b">
        <f t="shared" si="360"/>
        <v>0</v>
      </c>
      <c r="AU1021" s="52">
        <f t="shared" si="345"/>
        <v>1</v>
      </c>
      <c r="AW1021" s="52" t="b">
        <f t="shared" si="346"/>
        <v>0</v>
      </c>
      <c r="AX1021" s="52" t="str">
        <f t="shared" si="347"/>
        <v>Unternehmen</v>
      </c>
      <c r="AY1021" s="52" t="b">
        <f t="shared" si="348"/>
        <v>0</v>
      </c>
      <c r="AZ1021" s="52" t="str">
        <f t="shared" si="349"/>
        <v>10923</v>
      </c>
      <c r="BA1021" s="52" t="str">
        <f>VLOOKUP(A1021,'BAT Grundtabelle'!A:U,21,0)</f>
        <v>ja</v>
      </c>
      <c r="BB1021" s="52" t="str">
        <f t="shared" si="350"/>
        <v>nein</v>
      </c>
      <c r="BC1021" s="52" t="str">
        <f t="shared" si="351"/>
        <v>10923</v>
      </c>
      <c r="BD1021" s="52" t="str">
        <f t="shared" si="352"/>
        <v>Ingenieur für Bodenmechanik, Erd- und Grundbau</v>
      </c>
      <c r="BE1021" s="52" t="str">
        <f t="shared" si="353"/>
        <v>Unternehmen</v>
      </c>
      <c r="BF1021" s="52">
        <f t="shared" si="354"/>
        <v>1</v>
      </c>
    </row>
    <row r="1022" spans="1:58" hidden="1" x14ac:dyDescent="0.35">
      <c r="A1022" s="107" t="s">
        <v>3341</v>
      </c>
      <c r="B1022" s="75" t="s">
        <v>357</v>
      </c>
      <c r="C1022" s="52" t="s">
        <v>3</v>
      </c>
      <c r="D1022" s="52" t="s">
        <v>3</v>
      </c>
      <c r="E1022" s="52" t="s">
        <v>2</v>
      </c>
      <c r="F1022" s="52" t="s">
        <v>2</v>
      </c>
      <c r="G1022" s="52" t="s">
        <v>2</v>
      </c>
      <c r="H1022" s="52" t="s">
        <v>2</v>
      </c>
      <c r="I1022" s="52" t="s">
        <v>3</v>
      </c>
      <c r="J1022" s="52">
        <v>1</v>
      </c>
      <c r="K1022" s="52" t="s">
        <v>2</v>
      </c>
      <c r="L1022" s="52" t="s">
        <v>2</v>
      </c>
      <c r="M1022" s="52" t="s">
        <v>2</v>
      </c>
      <c r="N1022" s="52" t="s">
        <v>3</v>
      </c>
      <c r="O1022" s="52" t="s">
        <v>2410</v>
      </c>
      <c r="P1022" s="52" t="s">
        <v>4</v>
      </c>
      <c r="Q1022" s="52" t="str">
        <f t="shared" si="361"/>
        <v>Nein</v>
      </c>
      <c r="R1022" s="52" t="str">
        <f t="shared" si="361"/>
        <v>Nein</v>
      </c>
      <c r="S1022" s="52" t="str">
        <f t="shared" si="361"/>
        <v>Nein</v>
      </c>
      <c r="T1022" s="52" t="str">
        <f t="shared" si="361"/>
        <v>Nein</v>
      </c>
      <c r="U1022" s="52" t="str">
        <f t="shared" si="361"/>
        <v>Nein</v>
      </c>
      <c r="V1022" s="52" t="str">
        <f t="shared" si="361"/>
        <v>Nein</v>
      </c>
      <c r="W1022" s="52" t="str">
        <f t="shared" si="361"/>
        <v>Nein</v>
      </c>
      <c r="X1022" s="52" t="str">
        <f t="shared" si="361"/>
        <v>Nein</v>
      </c>
      <c r="Y1022" s="52" t="str">
        <f t="shared" si="361"/>
        <v>Nein</v>
      </c>
      <c r="Z1022" s="52" t="str">
        <f t="shared" si="361"/>
        <v>Nein</v>
      </c>
      <c r="AA1022" s="52" t="str">
        <f t="shared" si="361"/>
        <v>Nein</v>
      </c>
      <c r="AB1022" s="52" t="str">
        <f t="shared" si="361"/>
        <v>Nein</v>
      </c>
      <c r="AC1022" s="52" t="str">
        <f t="shared" si="361"/>
        <v>Nein</v>
      </c>
      <c r="AD1022" s="52" t="str">
        <f t="shared" si="361"/>
        <v>Nein</v>
      </c>
      <c r="AE1022" s="52" t="str">
        <f t="shared" si="361"/>
        <v>Nein</v>
      </c>
      <c r="AF1022" s="52" t="str">
        <f t="shared" si="361"/>
        <v>Nein</v>
      </c>
      <c r="AG1022" s="61" t="str">
        <f>IF(Q1022="Ja",VLOOKUP($Q$2,Plausis!A:E,5,0),IF(R1022="Ja",VLOOKUP($R$2,Plausis!A:E,5,0),IF(T1022="Ja",VLOOKUP($T$2,Plausis!A:E,5,0),IF(U1022="Ja",VLOOKUP($U$2,Plausis!A:E,5,0),IF(AA1022="Ja",VLOOKUP($AA$2,Plausis!A:E,5,0),IF(AC1022="Ja",VLOOKUP($AC$2,Plausis!A:E,5,0),IF(AD1022="Ja",VLOOKUP($AD$2,Plausis!A:E,5,0),"")))))))</f>
        <v/>
      </c>
      <c r="AH1022" s="52" t="str">
        <f>IF(Y1022="Ja",VLOOKUP($Y$2,Plausis!A:E,5,0),"")</f>
        <v/>
      </c>
      <c r="AI1022" s="52" t="str">
        <f t="shared" si="341"/>
        <v>Ja</v>
      </c>
      <c r="AJ1022" s="52" t="str">
        <f>IF(S1022="Ja",VLOOKUP($S$2,Plausis!A:E,5,0),IF(V1022="Ja",VLOOKUP($V$2,Plausis!A:E,5,0),IF(X1022="Ja",VLOOKUP($X$2,Plausis!A:E,5,0),"")))</f>
        <v/>
      </c>
      <c r="AL1022" s="52" t="s">
        <v>2</v>
      </c>
      <c r="AM1022" s="114">
        <v>45531</v>
      </c>
      <c r="AN1022" s="52" t="s">
        <v>4467</v>
      </c>
      <c r="AO1022" s="52" t="str">
        <f>VLOOKUP(B1022,'BAT Grundtabelle'!B:T,19,0)</f>
        <v>ja</v>
      </c>
      <c r="AP1022" s="105" t="str">
        <f t="shared" si="342"/>
        <v>10924</v>
      </c>
      <c r="AQ1022" s="52" t="str">
        <f t="shared" si="343"/>
        <v>Ingenieur für Ingenieurbauwerke und Verkehrsanlagen</v>
      </c>
      <c r="AR1022" s="52" t="b">
        <f t="shared" si="360"/>
        <v>0</v>
      </c>
      <c r="AS1022" s="52" t="b">
        <f t="shared" si="360"/>
        <v>0</v>
      </c>
      <c r="AT1022" s="52" t="b">
        <f t="shared" si="360"/>
        <v>0</v>
      </c>
      <c r="AU1022" s="52">
        <f t="shared" si="345"/>
        <v>1</v>
      </c>
      <c r="AW1022" s="52" t="b">
        <f t="shared" si="346"/>
        <v>0</v>
      </c>
      <c r="AX1022" s="52" t="str">
        <f t="shared" si="347"/>
        <v>Unternehmen</v>
      </c>
      <c r="AY1022" s="52" t="b">
        <f t="shared" si="348"/>
        <v>0</v>
      </c>
      <c r="AZ1022" s="52" t="str">
        <f t="shared" si="349"/>
        <v>10924</v>
      </c>
      <c r="BA1022" s="52" t="str">
        <f>VLOOKUP(A1022,'BAT Grundtabelle'!A:U,21,0)</f>
        <v>ja</v>
      </c>
      <c r="BB1022" s="52" t="str">
        <f t="shared" si="350"/>
        <v>nein</v>
      </c>
      <c r="BC1022" s="52" t="str">
        <f t="shared" si="351"/>
        <v>10924</v>
      </c>
      <c r="BD1022" s="52" t="str">
        <f t="shared" si="352"/>
        <v>Ingenieur für Ingenieurbauwerke und Verkehrsanlagen</v>
      </c>
      <c r="BE1022" s="52" t="str">
        <f t="shared" si="353"/>
        <v>Unternehmen</v>
      </c>
      <c r="BF1022" s="52">
        <f t="shared" si="354"/>
        <v>1</v>
      </c>
    </row>
    <row r="1023" spans="1:58" hidden="1" x14ac:dyDescent="0.35">
      <c r="A1023" s="107" t="s">
        <v>3342</v>
      </c>
      <c r="B1023" s="75" t="s">
        <v>504</v>
      </c>
      <c r="C1023" s="52" t="s">
        <v>3</v>
      </c>
      <c r="D1023" s="52" t="s">
        <v>3</v>
      </c>
      <c r="E1023" s="52" t="s">
        <v>2</v>
      </c>
      <c r="F1023" s="52" t="s">
        <v>2</v>
      </c>
      <c r="G1023" s="52" t="s">
        <v>2</v>
      </c>
      <c r="H1023" s="52" t="s">
        <v>2</v>
      </c>
      <c r="I1023" s="52" t="s">
        <v>3</v>
      </c>
      <c r="J1023" s="52">
        <v>1</v>
      </c>
      <c r="K1023" s="52" t="s">
        <v>2</v>
      </c>
      <c r="L1023" s="52" t="s">
        <v>2</v>
      </c>
      <c r="M1023" s="52" t="s">
        <v>2</v>
      </c>
      <c r="N1023" s="52" t="s">
        <v>3</v>
      </c>
      <c r="O1023" s="52" t="s">
        <v>2410</v>
      </c>
      <c r="P1023" s="52" t="s">
        <v>4</v>
      </c>
      <c r="Q1023" s="52" t="str">
        <f t="shared" ref="Q1023:AF1032" si="362">IF(ISERROR(FIND(Q$2,$P1023,1)),"Nein","Ja")</f>
        <v>Nein</v>
      </c>
      <c r="R1023" s="52" t="str">
        <f t="shared" si="362"/>
        <v>Nein</v>
      </c>
      <c r="S1023" s="52" t="str">
        <f t="shared" si="362"/>
        <v>Nein</v>
      </c>
      <c r="T1023" s="52" t="str">
        <f t="shared" si="362"/>
        <v>Nein</v>
      </c>
      <c r="U1023" s="52" t="str">
        <f t="shared" si="362"/>
        <v>Nein</v>
      </c>
      <c r="V1023" s="52" t="str">
        <f t="shared" si="362"/>
        <v>Nein</v>
      </c>
      <c r="W1023" s="52" t="str">
        <f t="shared" si="362"/>
        <v>Nein</v>
      </c>
      <c r="X1023" s="52" t="str">
        <f t="shared" si="362"/>
        <v>Nein</v>
      </c>
      <c r="Y1023" s="52" t="str">
        <f t="shared" si="362"/>
        <v>Nein</v>
      </c>
      <c r="Z1023" s="52" t="str">
        <f t="shared" si="362"/>
        <v>Nein</v>
      </c>
      <c r="AA1023" s="52" t="str">
        <f t="shared" si="362"/>
        <v>Nein</v>
      </c>
      <c r="AB1023" s="52" t="str">
        <f t="shared" si="362"/>
        <v>Nein</v>
      </c>
      <c r="AC1023" s="52" t="str">
        <f t="shared" si="362"/>
        <v>Nein</v>
      </c>
      <c r="AD1023" s="52" t="str">
        <f t="shared" si="362"/>
        <v>Nein</v>
      </c>
      <c r="AE1023" s="52" t="str">
        <f t="shared" si="362"/>
        <v>Nein</v>
      </c>
      <c r="AF1023" s="52" t="str">
        <f t="shared" si="362"/>
        <v>Nein</v>
      </c>
      <c r="AG1023" s="61" t="str">
        <f>IF(Q1023="Ja",VLOOKUP($Q$2,Plausis!A:E,5,0),IF(R1023="Ja",VLOOKUP($R$2,Plausis!A:E,5,0),IF(T1023="Ja",VLOOKUP($T$2,Plausis!A:E,5,0),IF(U1023="Ja",VLOOKUP($U$2,Plausis!A:E,5,0),IF(AA1023="Ja",VLOOKUP($AA$2,Plausis!A:E,5,0),IF(AC1023="Ja",VLOOKUP($AC$2,Plausis!A:E,5,0),IF(AD1023="Ja",VLOOKUP($AD$2,Plausis!A:E,5,0),"")))))))</f>
        <v/>
      </c>
      <c r="AH1023" s="52" t="str">
        <f>IF(Y1023="Ja",VLOOKUP($Y$2,Plausis!A:E,5,0),"")</f>
        <v/>
      </c>
      <c r="AI1023" s="52" t="str">
        <f t="shared" si="341"/>
        <v>Ja</v>
      </c>
      <c r="AJ1023" s="52" t="str">
        <f>IF(S1023="Ja",VLOOKUP($S$2,Plausis!A:E,5,0),IF(V1023="Ja",VLOOKUP($V$2,Plausis!A:E,5,0),IF(X1023="Ja",VLOOKUP($X$2,Plausis!A:E,5,0),"")))</f>
        <v/>
      </c>
      <c r="AL1023" s="52" t="s">
        <v>2</v>
      </c>
      <c r="AM1023" s="114">
        <v>45531</v>
      </c>
      <c r="AN1023" s="52" t="s">
        <v>4467</v>
      </c>
      <c r="AO1023" s="52" t="str">
        <f>VLOOKUP(B1023,'BAT Grundtabelle'!B:T,19,0)</f>
        <v>ja</v>
      </c>
      <c r="AP1023" s="105" t="str">
        <f t="shared" si="342"/>
        <v>10925</v>
      </c>
      <c r="AQ1023" s="52" t="str">
        <f t="shared" si="343"/>
        <v>Ingenieur für Schallschutz und Raumakustik</v>
      </c>
      <c r="AR1023" s="52" t="b">
        <f t="shared" ref="AR1023:AT1042" si="363">IF(ISERROR(FIND(AR$1,$P1023,1)),FALSE,TRUE)</f>
        <v>0</v>
      </c>
      <c r="AS1023" s="52" t="b">
        <f t="shared" si="363"/>
        <v>0</v>
      </c>
      <c r="AT1023" s="52" t="b">
        <f t="shared" si="363"/>
        <v>0</v>
      </c>
      <c r="AU1023" s="52">
        <f t="shared" si="345"/>
        <v>1</v>
      </c>
      <c r="AW1023" s="52" t="b">
        <f t="shared" si="346"/>
        <v>0</v>
      </c>
      <c r="AX1023" s="52" t="str">
        <f t="shared" si="347"/>
        <v>Unternehmen</v>
      </c>
      <c r="AY1023" s="52" t="b">
        <f t="shared" si="348"/>
        <v>0</v>
      </c>
      <c r="AZ1023" s="52" t="str">
        <f t="shared" si="349"/>
        <v>10925</v>
      </c>
      <c r="BA1023" s="52" t="str">
        <f>VLOOKUP(A1023,'BAT Grundtabelle'!A:U,21,0)</f>
        <v>ja</v>
      </c>
      <c r="BB1023" s="52" t="str">
        <f t="shared" si="350"/>
        <v>nein</v>
      </c>
      <c r="BC1023" s="52" t="str">
        <f t="shared" si="351"/>
        <v>10925</v>
      </c>
      <c r="BD1023" s="52" t="str">
        <f t="shared" si="352"/>
        <v>Ingenieur für Schallschutz und Raumakustik</v>
      </c>
      <c r="BE1023" s="52" t="str">
        <f t="shared" si="353"/>
        <v>Unternehmen</v>
      </c>
      <c r="BF1023" s="52">
        <f t="shared" si="354"/>
        <v>1</v>
      </c>
    </row>
    <row r="1024" spans="1:58" hidden="1" x14ac:dyDescent="0.35">
      <c r="A1024" s="107" t="s">
        <v>3343</v>
      </c>
      <c r="B1024" s="75" t="s">
        <v>1760</v>
      </c>
      <c r="C1024" s="52" t="s">
        <v>3</v>
      </c>
      <c r="D1024" s="52" t="s">
        <v>3</v>
      </c>
      <c r="E1024" s="52" t="s">
        <v>2</v>
      </c>
      <c r="F1024" s="52" t="s">
        <v>2</v>
      </c>
      <c r="G1024" s="52" t="s">
        <v>2</v>
      </c>
      <c r="H1024" s="52" t="s">
        <v>2</v>
      </c>
      <c r="I1024" s="52" t="s">
        <v>3</v>
      </c>
      <c r="J1024" s="52">
        <v>1</v>
      </c>
      <c r="K1024" s="52" t="s">
        <v>2</v>
      </c>
      <c r="L1024" s="52" t="s">
        <v>2</v>
      </c>
      <c r="M1024" s="52" t="s">
        <v>2</v>
      </c>
      <c r="N1024" s="52" t="s">
        <v>3</v>
      </c>
      <c r="O1024" s="52" t="s">
        <v>2410</v>
      </c>
      <c r="P1024" s="52" t="s">
        <v>4</v>
      </c>
      <c r="Q1024" s="52" t="str">
        <f t="shared" si="362"/>
        <v>Nein</v>
      </c>
      <c r="R1024" s="52" t="str">
        <f t="shared" si="362"/>
        <v>Nein</v>
      </c>
      <c r="S1024" s="52" t="str">
        <f t="shared" si="362"/>
        <v>Nein</v>
      </c>
      <c r="T1024" s="52" t="str">
        <f t="shared" si="362"/>
        <v>Nein</v>
      </c>
      <c r="U1024" s="52" t="str">
        <f t="shared" si="362"/>
        <v>Nein</v>
      </c>
      <c r="V1024" s="52" t="str">
        <f t="shared" si="362"/>
        <v>Nein</v>
      </c>
      <c r="W1024" s="52" t="str">
        <f t="shared" si="362"/>
        <v>Nein</v>
      </c>
      <c r="X1024" s="52" t="str">
        <f t="shared" si="362"/>
        <v>Nein</v>
      </c>
      <c r="Y1024" s="52" t="str">
        <f t="shared" si="362"/>
        <v>Nein</v>
      </c>
      <c r="Z1024" s="52" t="str">
        <f t="shared" si="362"/>
        <v>Nein</v>
      </c>
      <c r="AA1024" s="52" t="str">
        <f t="shared" si="362"/>
        <v>Nein</v>
      </c>
      <c r="AB1024" s="52" t="str">
        <f t="shared" si="362"/>
        <v>Nein</v>
      </c>
      <c r="AC1024" s="52" t="str">
        <f t="shared" si="362"/>
        <v>Nein</v>
      </c>
      <c r="AD1024" s="52" t="str">
        <f t="shared" si="362"/>
        <v>Nein</v>
      </c>
      <c r="AE1024" s="52" t="str">
        <f t="shared" si="362"/>
        <v>Nein</v>
      </c>
      <c r="AF1024" s="52" t="str">
        <f t="shared" si="362"/>
        <v>Nein</v>
      </c>
      <c r="AG1024" s="61" t="str">
        <f>IF(Q1024="Ja",VLOOKUP($Q$2,Plausis!A:E,5,0),IF(R1024="Ja",VLOOKUP($R$2,Plausis!A:E,5,0),IF(T1024="Ja",VLOOKUP($T$2,Plausis!A:E,5,0),IF(U1024="Ja",VLOOKUP($U$2,Plausis!A:E,5,0),IF(AA1024="Ja",VLOOKUP($AA$2,Plausis!A:E,5,0),IF(AC1024="Ja",VLOOKUP($AC$2,Plausis!A:E,5,0),IF(AD1024="Ja",VLOOKUP($AD$2,Plausis!A:E,5,0),"")))))))</f>
        <v/>
      </c>
      <c r="AH1024" s="52" t="str">
        <f>IF(Y1024="Ja",VLOOKUP($Y$2,Plausis!A:E,5,0),"")</f>
        <v/>
      </c>
      <c r="AI1024" s="52" t="str">
        <f t="shared" si="341"/>
        <v>Ja</v>
      </c>
      <c r="AJ1024" s="52" t="str">
        <f>IF(S1024="Ja",VLOOKUP($S$2,Plausis!A:E,5,0),IF(V1024="Ja",VLOOKUP($V$2,Plausis!A:E,5,0),IF(X1024="Ja",VLOOKUP($X$2,Plausis!A:E,5,0),"")))</f>
        <v/>
      </c>
      <c r="AL1024" s="52" t="s">
        <v>2</v>
      </c>
      <c r="AM1024" s="114">
        <v>45531</v>
      </c>
      <c r="AN1024" s="52" t="s">
        <v>4467</v>
      </c>
      <c r="AO1024" s="52" t="str">
        <f>VLOOKUP(B1024,'BAT Grundtabelle'!B:T,19,0)</f>
        <v>ja</v>
      </c>
      <c r="AP1024" s="105" t="str">
        <f t="shared" si="342"/>
        <v>10926</v>
      </c>
      <c r="AQ1024" s="52" t="str">
        <f t="shared" si="343"/>
        <v>Ingenieur für Städtebau und Landschaftsplanung</v>
      </c>
      <c r="AR1024" s="52" t="b">
        <f t="shared" si="363"/>
        <v>0</v>
      </c>
      <c r="AS1024" s="52" t="b">
        <f t="shared" si="363"/>
        <v>0</v>
      </c>
      <c r="AT1024" s="52" t="b">
        <f t="shared" si="363"/>
        <v>0</v>
      </c>
      <c r="AU1024" s="52">
        <f t="shared" si="345"/>
        <v>1</v>
      </c>
      <c r="AW1024" s="52" t="b">
        <f t="shared" si="346"/>
        <v>0</v>
      </c>
      <c r="AX1024" s="52" t="str">
        <f t="shared" si="347"/>
        <v>Unternehmen</v>
      </c>
      <c r="AY1024" s="52" t="b">
        <f t="shared" si="348"/>
        <v>0</v>
      </c>
      <c r="AZ1024" s="52" t="str">
        <f t="shared" si="349"/>
        <v>10926</v>
      </c>
      <c r="BA1024" s="52" t="str">
        <f>VLOOKUP(A1024,'BAT Grundtabelle'!A:U,21,0)</f>
        <v>ja</v>
      </c>
      <c r="BB1024" s="52" t="str">
        <f t="shared" si="350"/>
        <v>nein</v>
      </c>
      <c r="BC1024" s="52" t="str">
        <f t="shared" si="351"/>
        <v>10926</v>
      </c>
      <c r="BD1024" s="52" t="str">
        <f t="shared" si="352"/>
        <v>Ingenieur für Städtebau und Landschaftsplanung</v>
      </c>
      <c r="BE1024" s="52" t="str">
        <f t="shared" si="353"/>
        <v>Unternehmen</v>
      </c>
      <c r="BF1024" s="52">
        <f t="shared" si="354"/>
        <v>1</v>
      </c>
    </row>
    <row r="1025" spans="1:58" hidden="1" x14ac:dyDescent="0.35">
      <c r="A1025" s="107" t="s">
        <v>3344</v>
      </c>
      <c r="B1025" s="75" t="s">
        <v>1783</v>
      </c>
      <c r="C1025" s="52" t="s">
        <v>3</v>
      </c>
      <c r="D1025" s="52" t="s">
        <v>3</v>
      </c>
      <c r="E1025" s="52" t="s">
        <v>2</v>
      </c>
      <c r="F1025" s="52" t="s">
        <v>2</v>
      </c>
      <c r="G1025" s="52" t="s">
        <v>2</v>
      </c>
      <c r="H1025" s="52" t="s">
        <v>2</v>
      </c>
      <c r="I1025" s="52" t="s">
        <v>3</v>
      </c>
      <c r="J1025" s="52">
        <v>1</v>
      </c>
      <c r="K1025" s="52" t="s">
        <v>2</v>
      </c>
      <c r="L1025" s="52" t="s">
        <v>2</v>
      </c>
      <c r="M1025" s="52" t="s">
        <v>2</v>
      </c>
      <c r="N1025" s="52" t="s">
        <v>3</v>
      </c>
      <c r="O1025" s="52" t="s">
        <v>2410</v>
      </c>
      <c r="P1025" s="52" t="s">
        <v>4</v>
      </c>
      <c r="Q1025" s="52" t="str">
        <f t="shared" si="362"/>
        <v>Nein</v>
      </c>
      <c r="R1025" s="52" t="str">
        <f t="shared" si="362"/>
        <v>Nein</v>
      </c>
      <c r="S1025" s="52" t="str">
        <f t="shared" si="362"/>
        <v>Nein</v>
      </c>
      <c r="T1025" s="52" t="str">
        <f t="shared" si="362"/>
        <v>Nein</v>
      </c>
      <c r="U1025" s="52" t="str">
        <f t="shared" si="362"/>
        <v>Nein</v>
      </c>
      <c r="V1025" s="52" t="str">
        <f t="shared" si="362"/>
        <v>Nein</v>
      </c>
      <c r="W1025" s="52" t="str">
        <f t="shared" si="362"/>
        <v>Nein</v>
      </c>
      <c r="X1025" s="52" t="str">
        <f t="shared" si="362"/>
        <v>Nein</v>
      </c>
      <c r="Y1025" s="52" t="str">
        <f t="shared" si="362"/>
        <v>Nein</v>
      </c>
      <c r="Z1025" s="52" t="str">
        <f t="shared" si="362"/>
        <v>Nein</v>
      </c>
      <c r="AA1025" s="52" t="str">
        <f t="shared" si="362"/>
        <v>Nein</v>
      </c>
      <c r="AB1025" s="52" t="str">
        <f t="shared" si="362"/>
        <v>Nein</v>
      </c>
      <c r="AC1025" s="52" t="str">
        <f t="shared" si="362"/>
        <v>Nein</v>
      </c>
      <c r="AD1025" s="52" t="str">
        <f t="shared" si="362"/>
        <v>Nein</v>
      </c>
      <c r="AE1025" s="52" t="str">
        <f t="shared" si="362"/>
        <v>Nein</v>
      </c>
      <c r="AF1025" s="52" t="str">
        <f t="shared" si="362"/>
        <v>Nein</v>
      </c>
      <c r="AG1025" s="61" t="str">
        <f>IF(Q1025="Ja",VLOOKUP($Q$2,Plausis!A:E,5,0),IF(R1025="Ja",VLOOKUP($R$2,Plausis!A:E,5,0),IF(T1025="Ja",VLOOKUP($T$2,Plausis!A:E,5,0),IF(U1025="Ja",VLOOKUP($U$2,Plausis!A:E,5,0),IF(AA1025="Ja",VLOOKUP($AA$2,Plausis!A:E,5,0),IF(AC1025="Ja",VLOOKUP($AC$2,Plausis!A:E,5,0),IF(AD1025="Ja",VLOOKUP($AD$2,Plausis!A:E,5,0),"")))))))</f>
        <v/>
      </c>
      <c r="AH1025" s="52" t="str">
        <f>IF(Y1025="Ja",VLOOKUP($Y$2,Plausis!A:E,5,0),"")</f>
        <v/>
      </c>
      <c r="AI1025" s="52" t="str">
        <f t="shared" si="341"/>
        <v>Ja</v>
      </c>
      <c r="AJ1025" s="52" t="str">
        <f>IF(S1025="Ja",VLOOKUP($S$2,Plausis!A:E,5,0),IF(V1025="Ja",VLOOKUP($V$2,Plausis!A:E,5,0),IF(X1025="Ja",VLOOKUP($X$2,Plausis!A:E,5,0),"")))</f>
        <v/>
      </c>
      <c r="AL1025" s="52" t="s">
        <v>2</v>
      </c>
      <c r="AM1025" s="114">
        <v>45531</v>
      </c>
      <c r="AN1025" s="52" t="s">
        <v>4467</v>
      </c>
      <c r="AO1025" s="52" t="str">
        <f>VLOOKUP(B1025,'BAT Grundtabelle'!B:T,19,0)</f>
        <v>ja</v>
      </c>
      <c r="AP1025" s="105" t="str">
        <f t="shared" si="342"/>
        <v>10927</v>
      </c>
      <c r="AQ1025" s="52" t="str">
        <f t="shared" si="343"/>
        <v>Ingenieur für technische Ausrüstung</v>
      </c>
      <c r="AR1025" s="52" t="b">
        <f t="shared" si="363"/>
        <v>0</v>
      </c>
      <c r="AS1025" s="52" t="b">
        <f t="shared" si="363"/>
        <v>0</v>
      </c>
      <c r="AT1025" s="52" t="b">
        <f t="shared" si="363"/>
        <v>0</v>
      </c>
      <c r="AU1025" s="52">
        <f t="shared" si="345"/>
        <v>1</v>
      </c>
      <c r="AW1025" s="52" t="b">
        <f t="shared" si="346"/>
        <v>0</v>
      </c>
      <c r="AX1025" s="52" t="str">
        <f t="shared" si="347"/>
        <v>Unternehmen</v>
      </c>
      <c r="AY1025" s="52" t="b">
        <f t="shared" si="348"/>
        <v>0</v>
      </c>
      <c r="AZ1025" s="52" t="str">
        <f t="shared" si="349"/>
        <v>10927</v>
      </c>
      <c r="BA1025" s="52" t="str">
        <f>VLOOKUP(A1025,'BAT Grundtabelle'!A:U,21,0)</f>
        <v>ja</v>
      </c>
      <c r="BB1025" s="52" t="str">
        <f t="shared" si="350"/>
        <v>nein</v>
      </c>
      <c r="BC1025" s="52" t="str">
        <f t="shared" si="351"/>
        <v>10927</v>
      </c>
      <c r="BD1025" s="52" t="str">
        <f t="shared" si="352"/>
        <v>Ingenieur für technische Ausrüstung</v>
      </c>
      <c r="BE1025" s="52" t="str">
        <f t="shared" si="353"/>
        <v>Unternehmen</v>
      </c>
      <c r="BF1025" s="52">
        <f t="shared" si="354"/>
        <v>1</v>
      </c>
    </row>
    <row r="1026" spans="1:58" hidden="1" x14ac:dyDescent="0.35">
      <c r="A1026" s="107" t="s">
        <v>3345</v>
      </c>
      <c r="B1026" s="75" t="s">
        <v>1784</v>
      </c>
      <c r="C1026" s="52" t="s">
        <v>3</v>
      </c>
      <c r="D1026" s="52" t="s">
        <v>3</v>
      </c>
      <c r="E1026" s="52" t="s">
        <v>2</v>
      </c>
      <c r="F1026" s="52" t="s">
        <v>2</v>
      </c>
      <c r="G1026" s="52" t="s">
        <v>2</v>
      </c>
      <c r="H1026" s="52" t="s">
        <v>2</v>
      </c>
      <c r="I1026" s="52" t="s">
        <v>3</v>
      </c>
      <c r="J1026" s="52">
        <v>1</v>
      </c>
      <c r="K1026" s="52" t="s">
        <v>2</v>
      </c>
      <c r="L1026" s="52" t="s">
        <v>2</v>
      </c>
      <c r="M1026" s="52" t="s">
        <v>2</v>
      </c>
      <c r="N1026" s="52" t="s">
        <v>3</v>
      </c>
      <c r="O1026" s="52" t="s">
        <v>2410</v>
      </c>
      <c r="P1026" s="52" t="s">
        <v>4</v>
      </c>
      <c r="Q1026" s="52" t="str">
        <f t="shared" si="362"/>
        <v>Nein</v>
      </c>
      <c r="R1026" s="52" t="str">
        <f t="shared" si="362"/>
        <v>Nein</v>
      </c>
      <c r="S1026" s="52" t="str">
        <f t="shared" si="362"/>
        <v>Nein</v>
      </c>
      <c r="T1026" s="52" t="str">
        <f t="shared" si="362"/>
        <v>Nein</v>
      </c>
      <c r="U1026" s="52" t="str">
        <f t="shared" si="362"/>
        <v>Nein</v>
      </c>
      <c r="V1026" s="52" t="str">
        <f t="shared" si="362"/>
        <v>Nein</v>
      </c>
      <c r="W1026" s="52" t="str">
        <f t="shared" si="362"/>
        <v>Nein</v>
      </c>
      <c r="X1026" s="52" t="str">
        <f t="shared" si="362"/>
        <v>Nein</v>
      </c>
      <c r="Y1026" s="52" t="str">
        <f t="shared" si="362"/>
        <v>Nein</v>
      </c>
      <c r="Z1026" s="52" t="str">
        <f t="shared" si="362"/>
        <v>Nein</v>
      </c>
      <c r="AA1026" s="52" t="str">
        <f t="shared" si="362"/>
        <v>Nein</v>
      </c>
      <c r="AB1026" s="52" t="str">
        <f t="shared" si="362"/>
        <v>Nein</v>
      </c>
      <c r="AC1026" s="52" t="str">
        <f t="shared" si="362"/>
        <v>Nein</v>
      </c>
      <c r="AD1026" s="52" t="str">
        <f t="shared" si="362"/>
        <v>Nein</v>
      </c>
      <c r="AE1026" s="52" t="str">
        <f t="shared" si="362"/>
        <v>Nein</v>
      </c>
      <c r="AF1026" s="52" t="str">
        <f t="shared" si="362"/>
        <v>Nein</v>
      </c>
      <c r="AG1026" s="61" t="str">
        <f>IF(Q1026="Ja",VLOOKUP($Q$2,Plausis!A:E,5,0),IF(R1026="Ja",VLOOKUP($R$2,Plausis!A:E,5,0),IF(T1026="Ja",VLOOKUP($T$2,Plausis!A:E,5,0),IF(U1026="Ja",VLOOKUP($U$2,Plausis!A:E,5,0),IF(AA1026="Ja",VLOOKUP($AA$2,Plausis!A:E,5,0),IF(AC1026="Ja",VLOOKUP($AC$2,Plausis!A:E,5,0),IF(AD1026="Ja",VLOOKUP($AD$2,Plausis!A:E,5,0),"")))))))</f>
        <v/>
      </c>
      <c r="AH1026" s="52" t="str">
        <f>IF(Y1026="Ja",VLOOKUP($Y$2,Plausis!A:E,5,0),"")</f>
        <v/>
      </c>
      <c r="AI1026" s="52" t="str">
        <f t="shared" si="341"/>
        <v>Ja</v>
      </c>
      <c r="AJ1026" s="52" t="str">
        <f>IF(S1026="Ja",VLOOKUP($S$2,Plausis!A:E,5,0),IF(V1026="Ja",VLOOKUP($V$2,Plausis!A:E,5,0),IF(X1026="Ja",VLOOKUP($X$2,Plausis!A:E,5,0),"")))</f>
        <v/>
      </c>
      <c r="AL1026" s="52" t="s">
        <v>2</v>
      </c>
      <c r="AM1026" s="114">
        <v>45531</v>
      </c>
      <c r="AN1026" s="52" t="s">
        <v>4467</v>
      </c>
      <c r="AO1026" s="52" t="str">
        <f>VLOOKUP(B1026,'BAT Grundtabelle'!B:T,19,0)</f>
        <v>ja</v>
      </c>
      <c r="AP1026" s="105" t="str">
        <f t="shared" si="342"/>
        <v>10928</v>
      </c>
      <c r="AQ1026" s="52" t="str">
        <f t="shared" si="343"/>
        <v>Ingenieur für thermische Bauphysik</v>
      </c>
      <c r="AR1026" s="52" t="b">
        <f t="shared" si="363"/>
        <v>0</v>
      </c>
      <c r="AS1026" s="52" t="b">
        <f t="shared" si="363"/>
        <v>0</v>
      </c>
      <c r="AT1026" s="52" t="b">
        <f t="shared" si="363"/>
        <v>0</v>
      </c>
      <c r="AU1026" s="52">
        <f t="shared" si="345"/>
        <v>1</v>
      </c>
      <c r="AW1026" s="52" t="b">
        <f t="shared" si="346"/>
        <v>0</v>
      </c>
      <c r="AX1026" s="52" t="str">
        <f t="shared" si="347"/>
        <v>Unternehmen</v>
      </c>
      <c r="AY1026" s="52" t="b">
        <f t="shared" si="348"/>
        <v>0</v>
      </c>
      <c r="AZ1026" s="52" t="str">
        <f t="shared" si="349"/>
        <v>10928</v>
      </c>
      <c r="BA1026" s="52" t="str">
        <f>VLOOKUP(A1026,'BAT Grundtabelle'!A:U,21,0)</f>
        <v>ja</v>
      </c>
      <c r="BB1026" s="52" t="str">
        <f t="shared" si="350"/>
        <v>nein</v>
      </c>
      <c r="BC1026" s="52" t="str">
        <f t="shared" si="351"/>
        <v>10928</v>
      </c>
      <c r="BD1026" s="52" t="str">
        <f t="shared" si="352"/>
        <v>Ingenieur für thermische Bauphysik</v>
      </c>
      <c r="BE1026" s="52" t="str">
        <f t="shared" si="353"/>
        <v>Unternehmen</v>
      </c>
      <c r="BF1026" s="52">
        <f t="shared" si="354"/>
        <v>1</v>
      </c>
    </row>
    <row r="1027" spans="1:58" hidden="1" x14ac:dyDescent="0.35">
      <c r="A1027" s="107" t="s">
        <v>3346</v>
      </c>
      <c r="B1027" s="75" t="s">
        <v>358</v>
      </c>
      <c r="C1027" s="52" t="s">
        <v>3</v>
      </c>
      <c r="D1027" s="52" t="s">
        <v>3</v>
      </c>
      <c r="E1027" s="52" t="s">
        <v>2</v>
      </c>
      <c r="F1027" s="52" t="s">
        <v>2</v>
      </c>
      <c r="G1027" s="52" t="s">
        <v>2</v>
      </c>
      <c r="H1027" s="52" t="s">
        <v>2</v>
      </c>
      <c r="I1027" s="52" t="s">
        <v>3</v>
      </c>
      <c r="J1027" s="52">
        <v>1</v>
      </c>
      <c r="K1027" s="52" t="s">
        <v>2</v>
      </c>
      <c r="L1027" s="52" t="s">
        <v>2</v>
      </c>
      <c r="M1027" s="52" t="s">
        <v>2</v>
      </c>
      <c r="N1027" s="52" t="s">
        <v>3</v>
      </c>
      <c r="P1027" s="52" t="s">
        <v>4</v>
      </c>
      <c r="Q1027" s="52" t="str">
        <f t="shared" si="362"/>
        <v>Nein</v>
      </c>
      <c r="R1027" s="52" t="str">
        <f t="shared" si="362"/>
        <v>Nein</v>
      </c>
      <c r="S1027" s="52" t="str">
        <f t="shared" si="362"/>
        <v>Nein</v>
      </c>
      <c r="T1027" s="52" t="str">
        <f t="shared" si="362"/>
        <v>Nein</v>
      </c>
      <c r="U1027" s="52" t="str">
        <f t="shared" si="362"/>
        <v>Nein</v>
      </c>
      <c r="V1027" s="52" t="str">
        <f t="shared" si="362"/>
        <v>Nein</v>
      </c>
      <c r="W1027" s="52" t="str">
        <f t="shared" si="362"/>
        <v>Nein</v>
      </c>
      <c r="X1027" s="52" t="str">
        <f t="shared" si="362"/>
        <v>Nein</v>
      </c>
      <c r="Y1027" s="52" t="str">
        <f t="shared" si="362"/>
        <v>Nein</v>
      </c>
      <c r="Z1027" s="52" t="str">
        <f t="shared" si="362"/>
        <v>Nein</v>
      </c>
      <c r="AA1027" s="52" t="str">
        <f t="shared" si="362"/>
        <v>Nein</v>
      </c>
      <c r="AB1027" s="52" t="str">
        <f t="shared" si="362"/>
        <v>Nein</v>
      </c>
      <c r="AC1027" s="52" t="str">
        <f t="shared" si="362"/>
        <v>Nein</v>
      </c>
      <c r="AD1027" s="52" t="str">
        <f t="shared" si="362"/>
        <v>Nein</v>
      </c>
      <c r="AE1027" s="52" t="str">
        <f t="shared" si="362"/>
        <v>Nein</v>
      </c>
      <c r="AF1027" s="52" t="str">
        <f t="shared" si="362"/>
        <v>Nein</v>
      </c>
      <c r="AG1027" s="61" t="str">
        <f>IF(Q1027="Ja",VLOOKUP($Q$2,Plausis!A:E,5,0),IF(R1027="Ja",VLOOKUP($R$2,Plausis!A:E,5,0),IF(T1027="Ja",VLOOKUP($T$2,Plausis!A:E,5,0),IF(U1027="Ja",VLOOKUP($U$2,Plausis!A:E,5,0),IF(AA1027="Ja",VLOOKUP($AA$2,Plausis!A:E,5,0),IF(AC1027="Ja",VLOOKUP($AC$2,Plausis!A:E,5,0),IF(AD1027="Ja",VLOOKUP($AD$2,Plausis!A:E,5,0),"")))))))</f>
        <v/>
      </c>
      <c r="AH1027" s="52" t="str">
        <f>IF(Y1027="Ja",VLOOKUP($Y$2,Plausis!A:E,5,0),"")</f>
        <v/>
      </c>
      <c r="AI1027" s="52" t="str">
        <f t="shared" ref="AI1027:AI1090" si="364">IF(OR(T1027="Ja", U1027="Ja", C1027="nein"),"Nein","Ja")</f>
        <v>Ja</v>
      </c>
      <c r="AJ1027" s="52" t="str">
        <f>IF(S1027="Ja",VLOOKUP($S$2,Plausis!A:E,5,0),IF(V1027="Ja",VLOOKUP($V$2,Plausis!A:E,5,0),IF(X1027="Ja",VLOOKUP($X$2,Plausis!A:E,5,0),"")))</f>
        <v/>
      </c>
      <c r="AL1027" s="52" t="s">
        <v>2</v>
      </c>
      <c r="AM1027" s="114">
        <v>45531</v>
      </c>
      <c r="AN1027" s="52" t="s">
        <v>4467</v>
      </c>
      <c r="AO1027" s="52" t="str">
        <f>VLOOKUP(B1027,'BAT Grundtabelle'!B:T,19,0)</f>
        <v>ja</v>
      </c>
      <c r="AP1027" s="105" t="str">
        <f t="shared" ref="AP1027:AP1090" si="365">A1027</f>
        <v>10929</v>
      </c>
      <c r="AQ1027" s="52" t="str">
        <f t="shared" ref="AQ1027:AQ1090" si="366">B1027</f>
        <v>Ingenieurbaubetrieb</v>
      </c>
      <c r="AR1027" s="52" t="b">
        <f t="shared" si="363"/>
        <v>0</v>
      </c>
      <c r="AS1027" s="52" t="b">
        <f t="shared" si="363"/>
        <v>0</v>
      </c>
      <c r="AT1027" s="52" t="b">
        <f t="shared" si="363"/>
        <v>0</v>
      </c>
      <c r="AU1027" s="52">
        <f t="shared" ref="AU1027:AU1090" si="367">IF(J1027&lt;&gt;"nein",J1027,AX1027)</f>
        <v>1</v>
      </c>
      <c r="AW1027" s="52" t="b">
        <f t="shared" ref="AW1027:AW1090" si="368">IF(ISERROR(FIND(AW$1,$P1027,1)),FALSE,TRUE)</f>
        <v>0</v>
      </c>
      <c r="AX1027" s="52" t="str">
        <f t="shared" ref="AX1027:AX1090" si="369">IF(I1027="ja","Unternehmen",IF(OR(K1027="ja",L1027="ja",M1027="ja"),"Eigener Tarif",IF(AK1027&lt;&gt;"",AK1027,IF(AO1027="ja","Eigener Tarif",""))))</f>
        <v>Unternehmen</v>
      </c>
      <c r="AY1027" s="52" t="b">
        <f t="shared" ref="AY1027:AY1090" si="370">IF(ISERROR(FIND(AY$1,$P1027,1)),FALSE,TRUE)</f>
        <v>0</v>
      </c>
      <c r="AZ1027" s="52" t="str">
        <f t="shared" ref="AZ1027:AZ1090" si="371">A1027</f>
        <v>10929</v>
      </c>
      <c r="BA1027" s="52" t="str">
        <f>VLOOKUP(A1027,'BAT Grundtabelle'!A:U,21,0)</f>
        <v>ja</v>
      </c>
      <c r="BB1027" s="52" t="str">
        <f t="shared" ref="BB1027:BB1090" si="372">G1027</f>
        <v>nein</v>
      </c>
      <c r="BC1027" s="52" t="str">
        <f t="shared" ref="BC1027:BC1090" si="373">A1027</f>
        <v>10929</v>
      </c>
      <c r="BD1027" s="52" t="str">
        <f t="shared" ref="BD1027:BD1090" si="374">B1027</f>
        <v>Ingenieurbaubetrieb</v>
      </c>
      <c r="BE1027" s="52" t="str">
        <f t="shared" ref="BE1027:BE1090" si="375">AX1027</f>
        <v>Unternehmen</v>
      </c>
      <c r="BF1027" s="52">
        <f t="shared" ref="BF1027:BF1090" si="376">AU1027</f>
        <v>1</v>
      </c>
    </row>
    <row r="1028" spans="1:58" hidden="1" x14ac:dyDescent="0.35">
      <c r="A1028" s="107" t="s">
        <v>2087</v>
      </c>
      <c r="B1028" s="75" t="s">
        <v>2086</v>
      </c>
      <c r="C1028" s="52" t="s">
        <v>3</v>
      </c>
      <c r="D1028" s="52" t="s">
        <v>3</v>
      </c>
      <c r="E1028" s="52" t="s">
        <v>2</v>
      </c>
      <c r="F1028" s="52" t="s">
        <v>2</v>
      </c>
      <c r="G1028" s="52" t="s">
        <v>2</v>
      </c>
      <c r="H1028" s="52" t="s">
        <v>2</v>
      </c>
      <c r="I1028" s="52" t="s">
        <v>3</v>
      </c>
      <c r="J1028" s="52">
        <v>1</v>
      </c>
      <c r="K1028" s="52" t="s">
        <v>2</v>
      </c>
      <c r="L1028" s="52" t="s">
        <v>2</v>
      </c>
      <c r="M1028" s="52" t="s">
        <v>2</v>
      </c>
      <c r="N1028" s="52" t="s">
        <v>3</v>
      </c>
      <c r="P1028" s="52" t="s">
        <v>4</v>
      </c>
      <c r="Q1028" s="52" t="str">
        <f t="shared" si="362"/>
        <v>Nein</v>
      </c>
      <c r="R1028" s="52" t="str">
        <f t="shared" si="362"/>
        <v>Nein</v>
      </c>
      <c r="S1028" s="52" t="str">
        <f t="shared" si="362"/>
        <v>Nein</v>
      </c>
      <c r="T1028" s="52" t="str">
        <f t="shared" si="362"/>
        <v>Nein</v>
      </c>
      <c r="U1028" s="52" t="str">
        <f t="shared" si="362"/>
        <v>Nein</v>
      </c>
      <c r="V1028" s="52" t="str">
        <f t="shared" si="362"/>
        <v>Nein</v>
      </c>
      <c r="W1028" s="52" t="str">
        <f t="shared" si="362"/>
        <v>Nein</v>
      </c>
      <c r="X1028" s="52" t="str">
        <f t="shared" si="362"/>
        <v>Nein</v>
      </c>
      <c r="Y1028" s="52" t="str">
        <f t="shared" si="362"/>
        <v>Nein</v>
      </c>
      <c r="Z1028" s="52" t="str">
        <f t="shared" si="362"/>
        <v>Nein</v>
      </c>
      <c r="AA1028" s="52" t="str">
        <f t="shared" si="362"/>
        <v>Nein</v>
      </c>
      <c r="AB1028" s="52" t="str">
        <f t="shared" si="362"/>
        <v>Nein</v>
      </c>
      <c r="AC1028" s="52" t="str">
        <f t="shared" si="362"/>
        <v>Nein</v>
      </c>
      <c r="AD1028" s="52" t="str">
        <f t="shared" si="362"/>
        <v>Nein</v>
      </c>
      <c r="AE1028" s="52" t="str">
        <f t="shared" si="362"/>
        <v>Nein</v>
      </c>
      <c r="AF1028" s="52" t="str">
        <f t="shared" si="362"/>
        <v>Nein</v>
      </c>
      <c r="AG1028" s="61" t="str">
        <f>IF(Q1028="Ja",VLOOKUP($Q$2,Plausis!A:E,5,0),IF(R1028="Ja",VLOOKUP($R$2,Plausis!A:E,5,0),IF(T1028="Ja",VLOOKUP($T$2,Plausis!A:E,5,0),IF(U1028="Ja",VLOOKUP($U$2,Plausis!A:E,5,0),IF(AA1028="Ja",VLOOKUP($AA$2,Plausis!A:E,5,0),IF(AC1028="Ja",VLOOKUP($AC$2,Plausis!A:E,5,0),IF(AD1028="Ja",VLOOKUP($AD$2,Plausis!A:E,5,0),"")))))))</f>
        <v/>
      </c>
      <c r="AH1028" s="52" t="str">
        <f>IF(Y1028="Ja",VLOOKUP($Y$2,Plausis!A:E,5,0),"")</f>
        <v/>
      </c>
      <c r="AI1028" s="52" t="str">
        <f t="shared" si="364"/>
        <v>Ja</v>
      </c>
      <c r="AJ1028" s="52" t="str">
        <f>IF(S1028="Ja",VLOOKUP($S$2,Plausis!A:E,5,0),IF(V1028="Ja",VLOOKUP($V$2,Plausis!A:E,5,0),IF(X1028="Ja",VLOOKUP($X$2,Plausis!A:E,5,0),"")))</f>
        <v/>
      </c>
      <c r="AL1028" s="52" t="s">
        <v>2</v>
      </c>
      <c r="AM1028" s="114">
        <v>45531</v>
      </c>
      <c r="AN1028" s="52" t="s">
        <v>4467</v>
      </c>
      <c r="AO1028" s="52" t="str">
        <f>VLOOKUP(B1028,'BAT Grundtabelle'!B:T,19,0)</f>
        <v>ja</v>
      </c>
      <c r="AP1028" s="105" t="str">
        <f t="shared" si="365"/>
        <v>7220</v>
      </c>
      <c r="AQ1028" s="52" t="str">
        <f t="shared" si="366"/>
        <v>Ingenieurbüro</v>
      </c>
      <c r="AR1028" s="52" t="b">
        <f t="shared" si="363"/>
        <v>0</v>
      </c>
      <c r="AS1028" s="52" t="b">
        <f t="shared" si="363"/>
        <v>0</v>
      </c>
      <c r="AT1028" s="52" t="b">
        <f t="shared" si="363"/>
        <v>0</v>
      </c>
      <c r="AU1028" s="52">
        <f t="shared" si="367"/>
        <v>1</v>
      </c>
      <c r="AW1028" s="52" t="b">
        <f t="shared" si="368"/>
        <v>0</v>
      </c>
      <c r="AX1028" s="52" t="str">
        <f t="shared" si="369"/>
        <v>Unternehmen</v>
      </c>
      <c r="AY1028" s="52" t="b">
        <f t="shared" si="370"/>
        <v>0</v>
      </c>
      <c r="AZ1028" s="52" t="str">
        <f t="shared" si="371"/>
        <v>7220</v>
      </c>
      <c r="BA1028" s="52" t="str">
        <f>VLOOKUP(A1028,'BAT Grundtabelle'!A:U,21,0)</f>
        <v>ja</v>
      </c>
      <c r="BB1028" s="52" t="str">
        <f t="shared" si="372"/>
        <v>nein</v>
      </c>
      <c r="BC1028" s="52" t="str">
        <f t="shared" si="373"/>
        <v>7220</v>
      </c>
      <c r="BD1028" s="52" t="str">
        <f t="shared" si="374"/>
        <v>Ingenieurbüro</v>
      </c>
      <c r="BE1028" s="52" t="str">
        <f t="shared" si="375"/>
        <v>Unternehmen</v>
      </c>
      <c r="BF1028" s="52">
        <f t="shared" si="376"/>
        <v>1</v>
      </c>
    </row>
    <row r="1029" spans="1:58" hidden="1" x14ac:dyDescent="0.35">
      <c r="A1029" s="107" t="s">
        <v>3347</v>
      </c>
      <c r="B1029" s="75" t="s">
        <v>326</v>
      </c>
      <c r="C1029" s="52" t="s">
        <v>3</v>
      </c>
      <c r="D1029" s="52" t="s">
        <v>3</v>
      </c>
      <c r="E1029" s="52" t="s">
        <v>2</v>
      </c>
      <c r="F1029" s="52" t="s">
        <v>2</v>
      </c>
      <c r="G1029" s="52" t="s">
        <v>2</v>
      </c>
      <c r="H1029" s="52" t="s">
        <v>2</v>
      </c>
      <c r="I1029" s="52" t="s">
        <v>3</v>
      </c>
      <c r="J1029" s="52">
        <v>4</v>
      </c>
      <c r="K1029" s="52" t="s">
        <v>2</v>
      </c>
      <c r="L1029" s="52" t="s">
        <v>2</v>
      </c>
      <c r="M1029" s="52" t="s">
        <v>2</v>
      </c>
      <c r="N1029" s="52" t="s">
        <v>3</v>
      </c>
      <c r="O1029" s="52" t="s">
        <v>2412</v>
      </c>
      <c r="P1029" s="52" t="s">
        <v>4438</v>
      </c>
      <c r="Q1029" s="52" t="str">
        <f t="shared" si="362"/>
        <v>Nein</v>
      </c>
      <c r="R1029" s="52" t="str">
        <f t="shared" si="362"/>
        <v>Nein</v>
      </c>
      <c r="S1029" s="52" t="str">
        <f t="shared" si="362"/>
        <v>Nein</v>
      </c>
      <c r="T1029" s="52" t="str">
        <f t="shared" si="362"/>
        <v>Ja</v>
      </c>
      <c r="U1029" s="52" t="str">
        <f t="shared" si="362"/>
        <v>Nein</v>
      </c>
      <c r="V1029" s="52" t="str">
        <f t="shared" si="362"/>
        <v>Nein</v>
      </c>
      <c r="W1029" s="52" t="str">
        <f t="shared" si="362"/>
        <v>Nein</v>
      </c>
      <c r="X1029" s="52" t="str">
        <f t="shared" si="362"/>
        <v>Ja</v>
      </c>
      <c r="Y1029" s="52" t="str">
        <f t="shared" si="362"/>
        <v>Nein</v>
      </c>
      <c r="Z1029" s="52" t="str">
        <f t="shared" si="362"/>
        <v>Nein</v>
      </c>
      <c r="AA1029" s="52" t="str">
        <f t="shared" si="362"/>
        <v>Nein</v>
      </c>
      <c r="AB1029" s="52" t="str">
        <f t="shared" si="362"/>
        <v>Ja</v>
      </c>
      <c r="AC1029" s="52" t="str">
        <f t="shared" si="362"/>
        <v>Nein</v>
      </c>
      <c r="AD1029" s="52" t="str">
        <f t="shared" si="362"/>
        <v>Nein</v>
      </c>
      <c r="AE1029" s="52" t="str">
        <f t="shared" si="362"/>
        <v>Nein</v>
      </c>
      <c r="AF1029" s="52" t="str">
        <f t="shared" si="362"/>
        <v>Nein</v>
      </c>
      <c r="AG1029" s="61" t="str">
        <f>IF(Q1029="Ja",VLOOKUP($Q$2,Plausis!A:E,5,0),IF(R1029="Ja",VLOOKUP($R$2,Plausis!A:E,5,0),IF(T1029="Ja",VLOOKUP($T$2,Plausis!A:E,5,0),IF(U1029="Ja",VLOOKUP($U$2,Plausis!A:E,5,0),IF(AA1029="Ja",VLOOKUP($AA$2,Plausis!A:E,5,0),IF(AC1029="Ja",VLOOKUP($AC$2,Plausis!A:E,5,0),IF(AD1029="Ja",VLOOKUP($AD$2,Plausis!A:E,5,0),"")))))))</f>
        <v>Dieser Betrieb ist nur im Komfort-RS ohne ergänzenden Spezial-Straf-RS versicherbar.</v>
      </c>
      <c r="AH1029" s="52" t="str">
        <f>IF(Y1029="Ja",VLOOKUP($Y$2,Plausis!A:E,5,0),"")</f>
        <v/>
      </c>
      <c r="AI1029" s="52" t="str">
        <f t="shared" si="364"/>
        <v>Nein</v>
      </c>
      <c r="AJ1029" s="52" t="str">
        <f>IF(S1029="Ja",VLOOKUP($S$2,Plausis!A:E,5,0),IF(V1029="Ja",VLOOKUP($V$2,Plausis!A:E,5,0),IF(X1029="Ja",VLOOKUP($X$2,Plausis!A:E,5,0),"")))</f>
        <v>Dieser Betrieb kann nur ohne ergänzenden Spezial-Straf-RS versichert werden.</v>
      </c>
      <c r="AL1029" s="52" t="s">
        <v>2</v>
      </c>
      <c r="AM1029" s="114">
        <v>45531</v>
      </c>
      <c r="AN1029" s="52" t="s">
        <v>4467</v>
      </c>
      <c r="AO1029" s="52" t="str">
        <f>VLOOKUP(B1029,'BAT Grundtabelle'!B:T,19,0)</f>
        <v>ja</v>
      </c>
      <c r="AP1029" s="105" t="str">
        <f t="shared" si="365"/>
        <v>10930</v>
      </c>
      <c r="AQ1029" s="52" t="str">
        <f t="shared" si="366"/>
        <v>Inkassobüro</v>
      </c>
      <c r="AR1029" s="52" t="b">
        <f t="shared" si="363"/>
        <v>0</v>
      </c>
      <c r="AS1029" s="52" t="b">
        <f t="shared" si="363"/>
        <v>0</v>
      </c>
      <c r="AT1029" s="52" t="b">
        <f t="shared" si="363"/>
        <v>0</v>
      </c>
      <c r="AU1029" s="52">
        <f t="shared" si="367"/>
        <v>4</v>
      </c>
      <c r="AW1029" s="52" t="b">
        <f t="shared" si="368"/>
        <v>0</v>
      </c>
      <c r="AX1029" s="52" t="str">
        <f t="shared" si="369"/>
        <v>Unternehmen</v>
      </c>
      <c r="AY1029" s="52" t="b">
        <f t="shared" si="370"/>
        <v>0</v>
      </c>
      <c r="AZ1029" s="52" t="str">
        <f t="shared" si="371"/>
        <v>10930</v>
      </c>
      <c r="BA1029" s="52" t="str">
        <f>VLOOKUP(A1029,'BAT Grundtabelle'!A:U,21,0)</f>
        <v>ja</v>
      </c>
      <c r="BB1029" s="52" t="str">
        <f t="shared" si="372"/>
        <v>nein</v>
      </c>
      <c r="BC1029" s="52" t="str">
        <f t="shared" si="373"/>
        <v>10930</v>
      </c>
      <c r="BD1029" s="52" t="str">
        <f t="shared" si="374"/>
        <v>Inkassobüro</v>
      </c>
      <c r="BE1029" s="52" t="str">
        <f t="shared" si="375"/>
        <v>Unternehmen</v>
      </c>
      <c r="BF1029" s="52">
        <f t="shared" si="376"/>
        <v>4</v>
      </c>
    </row>
    <row r="1030" spans="1:58" hidden="1" x14ac:dyDescent="0.35">
      <c r="A1030" s="107" t="s">
        <v>3348</v>
      </c>
      <c r="B1030" s="75" t="s">
        <v>818</v>
      </c>
      <c r="C1030" s="52" t="s">
        <v>3</v>
      </c>
      <c r="D1030" s="52" t="s">
        <v>3</v>
      </c>
      <c r="E1030" s="52" t="s">
        <v>2</v>
      </c>
      <c r="F1030" s="52" t="s">
        <v>2</v>
      </c>
      <c r="G1030" s="52" t="s">
        <v>2</v>
      </c>
      <c r="H1030" s="52" t="s">
        <v>2</v>
      </c>
      <c r="I1030" s="52" t="s">
        <v>3</v>
      </c>
      <c r="J1030" s="52">
        <v>1</v>
      </c>
      <c r="K1030" s="52" t="s">
        <v>2</v>
      </c>
      <c r="L1030" s="52" t="s">
        <v>2</v>
      </c>
      <c r="M1030" s="52" t="s">
        <v>2</v>
      </c>
      <c r="N1030" s="52" t="s">
        <v>3</v>
      </c>
      <c r="P1030" s="52" t="s">
        <v>4</v>
      </c>
      <c r="Q1030" s="52" t="str">
        <f t="shared" si="362"/>
        <v>Nein</v>
      </c>
      <c r="R1030" s="52" t="str">
        <f t="shared" si="362"/>
        <v>Nein</v>
      </c>
      <c r="S1030" s="52" t="str">
        <f t="shared" si="362"/>
        <v>Nein</v>
      </c>
      <c r="T1030" s="52" t="str">
        <f t="shared" si="362"/>
        <v>Nein</v>
      </c>
      <c r="U1030" s="52" t="str">
        <f t="shared" si="362"/>
        <v>Nein</v>
      </c>
      <c r="V1030" s="52" t="str">
        <f t="shared" si="362"/>
        <v>Nein</v>
      </c>
      <c r="W1030" s="52" t="str">
        <f t="shared" si="362"/>
        <v>Nein</v>
      </c>
      <c r="X1030" s="52" t="str">
        <f t="shared" si="362"/>
        <v>Nein</v>
      </c>
      <c r="Y1030" s="52" t="str">
        <f t="shared" si="362"/>
        <v>Nein</v>
      </c>
      <c r="Z1030" s="52" t="str">
        <f t="shared" si="362"/>
        <v>Nein</v>
      </c>
      <c r="AA1030" s="52" t="str">
        <f t="shared" si="362"/>
        <v>Nein</v>
      </c>
      <c r="AB1030" s="52" t="str">
        <f t="shared" si="362"/>
        <v>Nein</v>
      </c>
      <c r="AC1030" s="52" t="str">
        <f t="shared" si="362"/>
        <v>Nein</v>
      </c>
      <c r="AD1030" s="52" t="str">
        <f t="shared" si="362"/>
        <v>Nein</v>
      </c>
      <c r="AE1030" s="52" t="str">
        <f t="shared" si="362"/>
        <v>Nein</v>
      </c>
      <c r="AF1030" s="52" t="str">
        <f t="shared" si="362"/>
        <v>Nein</v>
      </c>
      <c r="AG1030" s="61" t="str">
        <f>IF(Q1030="Ja",VLOOKUP($Q$2,Plausis!A:E,5,0),IF(R1030="Ja",VLOOKUP($R$2,Plausis!A:E,5,0),IF(T1030="Ja",VLOOKUP($T$2,Plausis!A:E,5,0),IF(U1030="Ja",VLOOKUP($U$2,Plausis!A:E,5,0),IF(AA1030="Ja",VLOOKUP($AA$2,Plausis!A:E,5,0),IF(AC1030="Ja",VLOOKUP($AC$2,Plausis!A:E,5,0),IF(AD1030="Ja",VLOOKUP($AD$2,Plausis!A:E,5,0),"")))))))</f>
        <v/>
      </c>
      <c r="AH1030" s="52" t="str">
        <f>IF(Y1030="Ja",VLOOKUP($Y$2,Plausis!A:E,5,0),"")</f>
        <v/>
      </c>
      <c r="AI1030" s="52" t="str">
        <f t="shared" si="364"/>
        <v>Ja</v>
      </c>
      <c r="AJ1030" s="52" t="str">
        <f>IF(S1030="Ja",VLOOKUP($S$2,Plausis!A:E,5,0),IF(V1030="Ja",VLOOKUP($V$2,Plausis!A:E,5,0),IF(X1030="Ja",VLOOKUP($X$2,Plausis!A:E,5,0),"")))</f>
        <v/>
      </c>
      <c r="AL1030" s="52" t="s">
        <v>2</v>
      </c>
      <c r="AM1030" s="114">
        <v>45531</v>
      </c>
      <c r="AN1030" s="52" t="s">
        <v>4467</v>
      </c>
      <c r="AO1030" s="52" t="str">
        <f>VLOOKUP(B1030,'BAT Grundtabelle'!B:T,19,0)</f>
        <v>ja</v>
      </c>
      <c r="AP1030" s="105" t="str">
        <f t="shared" si="365"/>
        <v>10931</v>
      </c>
      <c r="AQ1030" s="52" t="str">
        <f t="shared" si="366"/>
        <v>Innenarchitekt</v>
      </c>
      <c r="AR1030" s="52" t="b">
        <f t="shared" si="363"/>
        <v>0</v>
      </c>
      <c r="AS1030" s="52" t="b">
        <f t="shared" si="363"/>
        <v>0</v>
      </c>
      <c r="AT1030" s="52" t="b">
        <f t="shared" si="363"/>
        <v>0</v>
      </c>
      <c r="AU1030" s="52">
        <f t="shared" si="367"/>
        <v>1</v>
      </c>
      <c r="AW1030" s="52" t="b">
        <f t="shared" si="368"/>
        <v>0</v>
      </c>
      <c r="AX1030" s="52" t="str">
        <f t="shared" si="369"/>
        <v>Unternehmen</v>
      </c>
      <c r="AY1030" s="52" t="b">
        <f t="shared" si="370"/>
        <v>0</v>
      </c>
      <c r="AZ1030" s="52" t="str">
        <f t="shared" si="371"/>
        <v>10931</v>
      </c>
      <c r="BA1030" s="52" t="str">
        <f>VLOOKUP(A1030,'BAT Grundtabelle'!A:U,21,0)</f>
        <v>ja</v>
      </c>
      <c r="BB1030" s="52" t="str">
        <f t="shared" si="372"/>
        <v>nein</v>
      </c>
      <c r="BC1030" s="52" t="str">
        <f t="shared" si="373"/>
        <v>10931</v>
      </c>
      <c r="BD1030" s="52" t="str">
        <f t="shared" si="374"/>
        <v>Innenarchitekt</v>
      </c>
      <c r="BE1030" s="52" t="str">
        <f t="shared" si="375"/>
        <v>Unternehmen</v>
      </c>
      <c r="BF1030" s="52">
        <f t="shared" si="376"/>
        <v>1</v>
      </c>
    </row>
    <row r="1031" spans="1:58" hidden="1" x14ac:dyDescent="0.35">
      <c r="A1031" s="107" t="s">
        <v>3349</v>
      </c>
      <c r="B1031" s="75" t="s">
        <v>694</v>
      </c>
      <c r="C1031" s="52" t="s">
        <v>3</v>
      </c>
      <c r="D1031" s="52" t="s">
        <v>3</v>
      </c>
      <c r="E1031" s="52" t="s">
        <v>2</v>
      </c>
      <c r="F1031" s="52" t="s">
        <v>2</v>
      </c>
      <c r="G1031" s="52" t="s">
        <v>2</v>
      </c>
      <c r="H1031" s="52" t="s">
        <v>2</v>
      </c>
      <c r="I1031" s="52" t="s">
        <v>3</v>
      </c>
      <c r="J1031" s="52">
        <v>1</v>
      </c>
      <c r="K1031" s="52" t="s">
        <v>2</v>
      </c>
      <c r="L1031" s="52" t="s">
        <v>2</v>
      </c>
      <c r="M1031" s="52" t="s">
        <v>2</v>
      </c>
      <c r="N1031" s="52" t="s">
        <v>3</v>
      </c>
      <c r="P1031" s="52" t="s">
        <v>4</v>
      </c>
      <c r="Q1031" s="52" t="str">
        <f t="shared" si="362"/>
        <v>Nein</v>
      </c>
      <c r="R1031" s="52" t="str">
        <f t="shared" si="362"/>
        <v>Nein</v>
      </c>
      <c r="S1031" s="52" t="str">
        <f t="shared" si="362"/>
        <v>Nein</v>
      </c>
      <c r="T1031" s="52" t="str">
        <f t="shared" si="362"/>
        <v>Nein</v>
      </c>
      <c r="U1031" s="52" t="str">
        <f t="shared" si="362"/>
        <v>Nein</v>
      </c>
      <c r="V1031" s="52" t="str">
        <f t="shared" si="362"/>
        <v>Nein</v>
      </c>
      <c r="W1031" s="52" t="str">
        <f t="shared" si="362"/>
        <v>Nein</v>
      </c>
      <c r="X1031" s="52" t="str">
        <f t="shared" si="362"/>
        <v>Nein</v>
      </c>
      <c r="Y1031" s="52" t="str">
        <f t="shared" si="362"/>
        <v>Nein</v>
      </c>
      <c r="Z1031" s="52" t="str">
        <f t="shared" si="362"/>
        <v>Nein</v>
      </c>
      <c r="AA1031" s="52" t="str">
        <f t="shared" si="362"/>
        <v>Nein</v>
      </c>
      <c r="AB1031" s="52" t="str">
        <f t="shared" si="362"/>
        <v>Nein</v>
      </c>
      <c r="AC1031" s="52" t="str">
        <f t="shared" si="362"/>
        <v>Nein</v>
      </c>
      <c r="AD1031" s="52" t="str">
        <f t="shared" si="362"/>
        <v>Nein</v>
      </c>
      <c r="AE1031" s="52" t="str">
        <f t="shared" si="362"/>
        <v>Nein</v>
      </c>
      <c r="AF1031" s="52" t="str">
        <f t="shared" si="362"/>
        <v>Nein</v>
      </c>
      <c r="AG1031" s="61" t="str">
        <f>IF(Q1031="Ja",VLOOKUP($Q$2,Plausis!A:E,5,0),IF(R1031="Ja",VLOOKUP($R$2,Plausis!A:E,5,0),IF(T1031="Ja",VLOOKUP($T$2,Plausis!A:E,5,0),IF(U1031="Ja",VLOOKUP($U$2,Plausis!A:E,5,0),IF(AA1031="Ja",VLOOKUP($AA$2,Plausis!A:E,5,0),IF(AC1031="Ja",VLOOKUP($AC$2,Plausis!A:E,5,0),IF(AD1031="Ja",VLOOKUP($AD$2,Plausis!A:E,5,0),"")))))))</f>
        <v/>
      </c>
      <c r="AH1031" s="52" t="str">
        <f>IF(Y1031="Ja",VLOOKUP($Y$2,Plausis!A:E,5,0),"")</f>
        <v/>
      </c>
      <c r="AI1031" s="52" t="str">
        <f t="shared" si="364"/>
        <v>Ja</v>
      </c>
      <c r="AJ1031" s="52" t="str">
        <f>IF(S1031="Ja",VLOOKUP($S$2,Plausis!A:E,5,0),IF(V1031="Ja",VLOOKUP($V$2,Plausis!A:E,5,0),IF(X1031="Ja",VLOOKUP($X$2,Plausis!A:E,5,0),"")))</f>
        <v/>
      </c>
      <c r="AL1031" s="52" t="s">
        <v>3</v>
      </c>
      <c r="AM1031" s="114">
        <v>45531</v>
      </c>
      <c r="AN1031" s="52" t="s">
        <v>4467</v>
      </c>
      <c r="AO1031" s="52" t="str">
        <f>VLOOKUP(B1031,'BAT Grundtabelle'!B:T,19,0)</f>
        <v>ja</v>
      </c>
      <c r="AP1031" s="105" t="str">
        <f t="shared" si="365"/>
        <v>10932</v>
      </c>
      <c r="AQ1031" s="52" t="str">
        <f t="shared" si="366"/>
        <v>Innenausbau</v>
      </c>
      <c r="AR1031" s="52" t="b">
        <f t="shared" si="363"/>
        <v>0</v>
      </c>
      <c r="AS1031" s="52" t="b">
        <f t="shared" si="363"/>
        <v>0</v>
      </c>
      <c r="AT1031" s="52" t="b">
        <f t="shared" si="363"/>
        <v>0</v>
      </c>
      <c r="AU1031" s="52">
        <f t="shared" si="367"/>
        <v>1</v>
      </c>
      <c r="AW1031" s="52" t="b">
        <f t="shared" si="368"/>
        <v>0</v>
      </c>
      <c r="AX1031" s="52" t="str">
        <f t="shared" si="369"/>
        <v>Unternehmen</v>
      </c>
      <c r="AY1031" s="52" t="b">
        <f t="shared" si="370"/>
        <v>0</v>
      </c>
      <c r="AZ1031" s="52" t="str">
        <f t="shared" si="371"/>
        <v>10932</v>
      </c>
      <c r="BA1031" s="52" t="str">
        <f>VLOOKUP(A1031,'BAT Grundtabelle'!A:U,21,0)</f>
        <v>ja</v>
      </c>
      <c r="BB1031" s="52" t="str">
        <f t="shared" si="372"/>
        <v>nein</v>
      </c>
      <c r="BC1031" s="52" t="str">
        <f t="shared" si="373"/>
        <v>10932</v>
      </c>
      <c r="BD1031" s="52" t="str">
        <f t="shared" si="374"/>
        <v>Innenausbau</v>
      </c>
      <c r="BE1031" s="52" t="str">
        <f t="shared" si="375"/>
        <v>Unternehmen</v>
      </c>
      <c r="BF1031" s="52">
        <f t="shared" si="376"/>
        <v>1</v>
      </c>
    </row>
    <row r="1032" spans="1:58" hidden="1" x14ac:dyDescent="0.35">
      <c r="A1032" s="107" t="s">
        <v>3350</v>
      </c>
      <c r="B1032" s="75" t="s">
        <v>819</v>
      </c>
      <c r="C1032" s="52" t="s">
        <v>3</v>
      </c>
      <c r="D1032" s="52" t="s">
        <v>3</v>
      </c>
      <c r="E1032" s="52" t="s">
        <v>2</v>
      </c>
      <c r="F1032" s="52" t="s">
        <v>2</v>
      </c>
      <c r="G1032" s="52" t="s">
        <v>2</v>
      </c>
      <c r="H1032" s="52" t="s">
        <v>2</v>
      </c>
      <c r="I1032" s="52" t="s">
        <v>3</v>
      </c>
      <c r="J1032" s="52">
        <v>4</v>
      </c>
      <c r="K1032" s="52" t="s">
        <v>2</v>
      </c>
      <c r="L1032" s="52" t="s">
        <v>2</v>
      </c>
      <c r="M1032" s="52" t="s">
        <v>2</v>
      </c>
      <c r="N1032" s="52" t="s">
        <v>3</v>
      </c>
      <c r="O1032" s="52" t="s">
        <v>2412</v>
      </c>
      <c r="P1032" s="52" t="s">
        <v>4410</v>
      </c>
      <c r="Q1032" s="52" t="str">
        <f t="shared" si="362"/>
        <v>Nein</v>
      </c>
      <c r="R1032" s="52" t="str">
        <f t="shared" si="362"/>
        <v>Nein</v>
      </c>
      <c r="S1032" s="52" t="str">
        <f t="shared" si="362"/>
        <v>Nein</v>
      </c>
      <c r="T1032" s="52" t="str">
        <f t="shared" si="362"/>
        <v>Ja</v>
      </c>
      <c r="U1032" s="52" t="str">
        <f t="shared" si="362"/>
        <v>Nein</v>
      </c>
      <c r="V1032" s="52" t="str">
        <f t="shared" si="362"/>
        <v>Nein</v>
      </c>
      <c r="W1032" s="52" t="str">
        <f t="shared" si="362"/>
        <v>Nein</v>
      </c>
      <c r="X1032" s="52" t="str">
        <f t="shared" si="362"/>
        <v>Ja</v>
      </c>
      <c r="Y1032" s="52" t="str">
        <f t="shared" si="362"/>
        <v>Ja</v>
      </c>
      <c r="Z1032" s="52" t="str">
        <f t="shared" si="362"/>
        <v>Nein</v>
      </c>
      <c r="AA1032" s="52" t="str">
        <f t="shared" si="362"/>
        <v>Nein</v>
      </c>
      <c r="AB1032" s="52" t="str">
        <f t="shared" si="362"/>
        <v>Ja</v>
      </c>
      <c r="AC1032" s="52" t="str">
        <f t="shared" si="362"/>
        <v>Nein</v>
      </c>
      <c r="AD1032" s="52" t="str">
        <f t="shared" si="362"/>
        <v>Nein</v>
      </c>
      <c r="AE1032" s="52" t="str">
        <f t="shared" si="362"/>
        <v>Nein</v>
      </c>
      <c r="AF1032" s="52" t="str">
        <f t="shared" si="362"/>
        <v>Nein</v>
      </c>
      <c r="AG1032" s="61" t="str">
        <f>IF(Q1032="Ja",VLOOKUP($Q$2,Plausis!A:E,5,0),IF(R1032="Ja",VLOOKUP($R$2,Plausis!A:E,5,0),IF(T1032="Ja",VLOOKUP($T$2,Plausis!A:E,5,0),IF(U1032="Ja",VLOOKUP($U$2,Plausis!A:E,5,0),IF(AA1032="Ja",VLOOKUP($AA$2,Plausis!A:E,5,0),IF(AC1032="Ja",VLOOKUP($AC$2,Plausis!A:E,5,0),IF(AD1032="Ja",VLOOKUP($AD$2,Plausis!A:E,5,0),"")))))))</f>
        <v>Dieser Betrieb ist nur im Komfort-RS ohne ergänzenden Spezial-Straf-RS versicherbar.</v>
      </c>
      <c r="AH1032" s="52" t="str">
        <f>IF(Y1032="Ja",VLOOKUP($Y$2,Plausis!A:E,5,0),"")</f>
        <v>Dieser Betrieb kann nur mit einer Selbstbeteiligung von mindestens 250 € versichert werden.</v>
      </c>
      <c r="AI1032" s="52" t="str">
        <f t="shared" si="364"/>
        <v>Nein</v>
      </c>
      <c r="AJ1032" s="52" t="str">
        <f>IF(S1032="Ja",VLOOKUP($S$2,Plausis!A:E,5,0),IF(V1032="Ja",VLOOKUP($V$2,Plausis!A:E,5,0),IF(X1032="Ja",VLOOKUP($X$2,Plausis!A:E,5,0),"")))</f>
        <v>Dieser Betrieb kann nur ohne ergänzenden Spezial-Straf-RS versichert werden.</v>
      </c>
      <c r="AL1032" s="52" t="s">
        <v>2</v>
      </c>
      <c r="AM1032" s="114">
        <v>45531</v>
      </c>
      <c r="AN1032" s="52" t="s">
        <v>4467</v>
      </c>
      <c r="AO1032" s="52" t="str">
        <f>VLOOKUP(B1032,'BAT Grundtabelle'!B:T,19,0)</f>
        <v>ja</v>
      </c>
      <c r="AP1032" s="105" t="str">
        <f t="shared" si="365"/>
        <v>10933</v>
      </c>
      <c r="AQ1032" s="52" t="str">
        <f t="shared" si="366"/>
        <v>Insolvenzverwalter</v>
      </c>
      <c r="AR1032" s="52" t="b">
        <f t="shared" si="363"/>
        <v>0</v>
      </c>
      <c r="AS1032" s="52" t="b">
        <f t="shared" si="363"/>
        <v>0</v>
      </c>
      <c r="AT1032" s="52" t="b">
        <f t="shared" si="363"/>
        <v>0</v>
      </c>
      <c r="AU1032" s="52">
        <f t="shared" si="367"/>
        <v>4</v>
      </c>
      <c r="AW1032" s="52" t="b">
        <f t="shared" si="368"/>
        <v>0</v>
      </c>
      <c r="AX1032" s="52" t="str">
        <f t="shared" si="369"/>
        <v>Unternehmen</v>
      </c>
      <c r="AY1032" s="52" t="b">
        <f t="shared" si="370"/>
        <v>0</v>
      </c>
      <c r="AZ1032" s="52" t="str">
        <f t="shared" si="371"/>
        <v>10933</v>
      </c>
      <c r="BA1032" s="52" t="str">
        <f>VLOOKUP(A1032,'BAT Grundtabelle'!A:U,21,0)</f>
        <v>ja</v>
      </c>
      <c r="BB1032" s="52" t="str">
        <f t="shared" si="372"/>
        <v>nein</v>
      </c>
      <c r="BC1032" s="52" t="str">
        <f t="shared" si="373"/>
        <v>10933</v>
      </c>
      <c r="BD1032" s="52" t="str">
        <f t="shared" si="374"/>
        <v>Insolvenzverwalter</v>
      </c>
      <c r="BE1032" s="52" t="str">
        <f t="shared" si="375"/>
        <v>Unternehmen</v>
      </c>
      <c r="BF1032" s="52">
        <f t="shared" si="376"/>
        <v>4</v>
      </c>
    </row>
    <row r="1033" spans="1:58" hidden="1" x14ac:dyDescent="0.35">
      <c r="A1033" s="107" t="s">
        <v>3351</v>
      </c>
      <c r="B1033" s="75" t="s">
        <v>201</v>
      </c>
      <c r="C1033" s="52" t="s">
        <v>3</v>
      </c>
      <c r="D1033" s="52" t="s">
        <v>3</v>
      </c>
      <c r="E1033" s="52" t="s">
        <v>2</v>
      </c>
      <c r="F1033" s="52" t="s">
        <v>2</v>
      </c>
      <c r="G1033" s="52" t="s">
        <v>2</v>
      </c>
      <c r="H1033" s="52" t="s">
        <v>2</v>
      </c>
      <c r="I1033" s="52" t="s">
        <v>3</v>
      </c>
      <c r="J1033" s="52">
        <v>1</v>
      </c>
      <c r="K1033" s="52" t="s">
        <v>2</v>
      </c>
      <c r="L1033" s="52" t="s">
        <v>2</v>
      </c>
      <c r="M1033" s="52" t="s">
        <v>2</v>
      </c>
      <c r="N1033" s="52" t="s">
        <v>3</v>
      </c>
      <c r="P1033" s="52" t="s">
        <v>4</v>
      </c>
      <c r="Q1033" s="52" t="str">
        <f t="shared" ref="Q1033:AF1042" si="377">IF(ISERROR(FIND(Q$2,$P1033,1)),"Nein","Ja")</f>
        <v>Nein</v>
      </c>
      <c r="R1033" s="52" t="str">
        <f t="shared" si="377"/>
        <v>Nein</v>
      </c>
      <c r="S1033" s="52" t="str">
        <f t="shared" si="377"/>
        <v>Nein</v>
      </c>
      <c r="T1033" s="52" t="str">
        <f t="shared" si="377"/>
        <v>Nein</v>
      </c>
      <c r="U1033" s="52" t="str">
        <f t="shared" si="377"/>
        <v>Nein</v>
      </c>
      <c r="V1033" s="52" t="str">
        <f t="shared" si="377"/>
        <v>Nein</v>
      </c>
      <c r="W1033" s="52" t="str">
        <f t="shared" si="377"/>
        <v>Nein</v>
      </c>
      <c r="X1033" s="52" t="str">
        <f t="shared" si="377"/>
        <v>Nein</v>
      </c>
      <c r="Y1033" s="52" t="str">
        <f t="shared" si="377"/>
        <v>Nein</v>
      </c>
      <c r="Z1033" s="52" t="str">
        <f t="shared" si="377"/>
        <v>Nein</v>
      </c>
      <c r="AA1033" s="52" t="str">
        <f t="shared" si="377"/>
        <v>Nein</v>
      </c>
      <c r="AB1033" s="52" t="str">
        <f t="shared" si="377"/>
        <v>Nein</v>
      </c>
      <c r="AC1033" s="52" t="str">
        <f t="shared" si="377"/>
        <v>Nein</v>
      </c>
      <c r="AD1033" s="52" t="str">
        <f t="shared" si="377"/>
        <v>Nein</v>
      </c>
      <c r="AE1033" s="52" t="str">
        <f t="shared" si="377"/>
        <v>Nein</v>
      </c>
      <c r="AF1033" s="52" t="str">
        <f t="shared" si="377"/>
        <v>Nein</v>
      </c>
      <c r="AG1033" s="61" t="str">
        <f>IF(Q1033="Ja",VLOOKUP($Q$2,Plausis!A:E,5,0),IF(R1033="Ja",VLOOKUP($R$2,Plausis!A:E,5,0),IF(T1033="Ja",VLOOKUP($T$2,Plausis!A:E,5,0),IF(U1033="Ja",VLOOKUP($U$2,Plausis!A:E,5,0),IF(AA1033="Ja",VLOOKUP($AA$2,Plausis!A:E,5,0),IF(AC1033="Ja",VLOOKUP($AC$2,Plausis!A:E,5,0),IF(AD1033="Ja",VLOOKUP($AD$2,Plausis!A:E,5,0),"")))))))</f>
        <v/>
      </c>
      <c r="AH1033" s="52" t="str">
        <f>IF(Y1033="Ja",VLOOKUP($Y$2,Plausis!A:E,5,0),"")</f>
        <v/>
      </c>
      <c r="AI1033" s="52" t="str">
        <f t="shared" si="364"/>
        <v>Ja</v>
      </c>
      <c r="AJ1033" s="52" t="str">
        <f>IF(S1033="Ja",VLOOKUP($S$2,Plausis!A:E,5,0),IF(V1033="Ja",VLOOKUP($V$2,Plausis!A:E,5,0),IF(X1033="Ja",VLOOKUP($X$2,Plausis!A:E,5,0),"")))</f>
        <v/>
      </c>
      <c r="AL1033" s="52" t="s">
        <v>2</v>
      </c>
      <c r="AM1033" s="114">
        <v>45531</v>
      </c>
      <c r="AN1033" s="52" t="s">
        <v>4467</v>
      </c>
      <c r="AO1033" s="52" t="str">
        <f>VLOOKUP(B1033,'BAT Grundtabelle'!B:T,19,0)</f>
        <v>ja</v>
      </c>
      <c r="AP1033" s="105" t="str">
        <f t="shared" si="365"/>
        <v>10934</v>
      </c>
      <c r="AQ1033" s="52" t="str">
        <f t="shared" si="366"/>
        <v>Installation und Reparatur von Kommunikationstechnik</v>
      </c>
      <c r="AR1033" s="52" t="b">
        <f t="shared" si="363"/>
        <v>0</v>
      </c>
      <c r="AS1033" s="52" t="b">
        <f t="shared" si="363"/>
        <v>0</v>
      </c>
      <c r="AT1033" s="52" t="b">
        <f t="shared" si="363"/>
        <v>0</v>
      </c>
      <c r="AU1033" s="52">
        <f t="shared" si="367"/>
        <v>1</v>
      </c>
      <c r="AW1033" s="52" t="b">
        <f t="shared" si="368"/>
        <v>0</v>
      </c>
      <c r="AX1033" s="52" t="str">
        <f t="shared" si="369"/>
        <v>Unternehmen</v>
      </c>
      <c r="AY1033" s="52" t="b">
        <f t="shared" si="370"/>
        <v>0</v>
      </c>
      <c r="AZ1033" s="52" t="str">
        <f t="shared" si="371"/>
        <v>10934</v>
      </c>
      <c r="BA1033" s="52" t="str">
        <f>VLOOKUP(A1033,'BAT Grundtabelle'!A:U,21,0)</f>
        <v>ja</v>
      </c>
      <c r="BB1033" s="52" t="str">
        <f t="shared" si="372"/>
        <v>nein</v>
      </c>
      <c r="BC1033" s="52" t="str">
        <f t="shared" si="373"/>
        <v>10934</v>
      </c>
      <c r="BD1033" s="52" t="str">
        <f t="shared" si="374"/>
        <v>Installation und Reparatur von Kommunikationstechnik</v>
      </c>
      <c r="BE1033" s="52" t="str">
        <f t="shared" si="375"/>
        <v>Unternehmen</v>
      </c>
      <c r="BF1033" s="52">
        <f t="shared" si="376"/>
        <v>1</v>
      </c>
    </row>
    <row r="1034" spans="1:58" hidden="1" x14ac:dyDescent="0.35">
      <c r="A1034" s="107" t="s">
        <v>3352</v>
      </c>
      <c r="B1034" s="75" t="s">
        <v>238</v>
      </c>
      <c r="C1034" s="52" t="s">
        <v>3</v>
      </c>
      <c r="D1034" s="52" t="s">
        <v>3</v>
      </c>
      <c r="E1034" s="52" t="s">
        <v>2</v>
      </c>
      <c r="F1034" s="52" t="s">
        <v>2</v>
      </c>
      <c r="G1034" s="52" t="s">
        <v>2</v>
      </c>
      <c r="H1034" s="52" t="s">
        <v>2</v>
      </c>
      <c r="I1034" s="52" t="s">
        <v>3</v>
      </c>
      <c r="J1034" s="52">
        <v>1</v>
      </c>
      <c r="K1034" s="52" t="s">
        <v>2</v>
      </c>
      <c r="L1034" s="52" t="s">
        <v>2</v>
      </c>
      <c r="M1034" s="52" t="s">
        <v>2</v>
      </c>
      <c r="N1034" s="52" t="s">
        <v>3</v>
      </c>
      <c r="P1034" s="52" t="s">
        <v>4</v>
      </c>
      <c r="Q1034" s="52" t="str">
        <f t="shared" si="377"/>
        <v>Nein</v>
      </c>
      <c r="R1034" s="52" t="str">
        <f t="shared" si="377"/>
        <v>Nein</v>
      </c>
      <c r="S1034" s="52" t="str">
        <f t="shared" si="377"/>
        <v>Nein</v>
      </c>
      <c r="T1034" s="52" t="str">
        <f t="shared" si="377"/>
        <v>Nein</v>
      </c>
      <c r="U1034" s="52" t="str">
        <f t="shared" si="377"/>
        <v>Nein</v>
      </c>
      <c r="V1034" s="52" t="str">
        <f t="shared" si="377"/>
        <v>Nein</v>
      </c>
      <c r="W1034" s="52" t="str">
        <f t="shared" si="377"/>
        <v>Nein</v>
      </c>
      <c r="X1034" s="52" t="str">
        <f t="shared" si="377"/>
        <v>Nein</v>
      </c>
      <c r="Y1034" s="52" t="str">
        <f t="shared" si="377"/>
        <v>Nein</v>
      </c>
      <c r="Z1034" s="52" t="str">
        <f t="shared" si="377"/>
        <v>Nein</v>
      </c>
      <c r="AA1034" s="52" t="str">
        <f t="shared" si="377"/>
        <v>Nein</v>
      </c>
      <c r="AB1034" s="52" t="str">
        <f t="shared" si="377"/>
        <v>Nein</v>
      </c>
      <c r="AC1034" s="52" t="str">
        <f t="shared" si="377"/>
        <v>Nein</v>
      </c>
      <c r="AD1034" s="52" t="str">
        <f t="shared" si="377"/>
        <v>Nein</v>
      </c>
      <c r="AE1034" s="52" t="str">
        <f t="shared" si="377"/>
        <v>Nein</v>
      </c>
      <c r="AF1034" s="52" t="str">
        <f t="shared" si="377"/>
        <v>Nein</v>
      </c>
      <c r="AG1034" s="61" t="str">
        <f>IF(Q1034="Ja",VLOOKUP($Q$2,Plausis!A:E,5,0),IF(R1034="Ja",VLOOKUP($R$2,Plausis!A:E,5,0),IF(T1034="Ja",VLOOKUP($T$2,Plausis!A:E,5,0),IF(U1034="Ja",VLOOKUP($U$2,Plausis!A:E,5,0),IF(AA1034="Ja",VLOOKUP($AA$2,Plausis!A:E,5,0),IF(AC1034="Ja",VLOOKUP($AC$2,Plausis!A:E,5,0),IF(AD1034="Ja",VLOOKUP($AD$2,Plausis!A:E,5,0),"")))))))</f>
        <v/>
      </c>
      <c r="AH1034" s="52" t="str">
        <f>IF(Y1034="Ja",VLOOKUP($Y$2,Plausis!A:E,5,0),"")</f>
        <v/>
      </c>
      <c r="AI1034" s="52" t="str">
        <f t="shared" si="364"/>
        <v>Ja</v>
      </c>
      <c r="AJ1034" s="52" t="str">
        <f>IF(S1034="Ja",VLOOKUP($S$2,Plausis!A:E,5,0),IF(V1034="Ja",VLOOKUP($V$2,Plausis!A:E,5,0),IF(X1034="Ja",VLOOKUP($X$2,Plausis!A:E,5,0),"")))</f>
        <v/>
      </c>
      <c r="AL1034" s="52" t="s">
        <v>2</v>
      </c>
      <c r="AM1034" s="114">
        <v>45531</v>
      </c>
      <c r="AN1034" s="52" t="s">
        <v>4467</v>
      </c>
      <c r="AO1034" s="52" t="str">
        <f>VLOOKUP(B1034,'BAT Grundtabelle'!B:T,19,0)</f>
        <v>ja</v>
      </c>
      <c r="AP1034" s="105" t="str">
        <f t="shared" si="365"/>
        <v>10935</v>
      </c>
      <c r="AQ1034" s="52" t="str">
        <f t="shared" si="366"/>
        <v>Installationsbetrieb (Heizung, Lüftung, Klima, Sanitär)</v>
      </c>
      <c r="AR1034" s="52" t="b">
        <f t="shared" si="363"/>
        <v>0</v>
      </c>
      <c r="AS1034" s="52" t="b">
        <f t="shared" si="363"/>
        <v>0</v>
      </c>
      <c r="AT1034" s="52" t="b">
        <f t="shared" si="363"/>
        <v>0</v>
      </c>
      <c r="AU1034" s="52">
        <f t="shared" si="367"/>
        <v>1</v>
      </c>
      <c r="AW1034" s="52" t="b">
        <f t="shared" si="368"/>
        <v>0</v>
      </c>
      <c r="AX1034" s="52" t="str">
        <f t="shared" si="369"/>
        <v>Unternehmen</v>
      </c>
      <c r="AY1034" s="52" t="b">
        <f t="shared" si="370"/>
        <v>0</v>
      </c>
      <c r="AZ1034" s="52" t="str">
        <f t="shared" si="371"/>
        <v>10935</v>
      </c>
      <c r="BA1034" s="52" t="str">
        <f>VLOOKUP(A1034,'BAT Grundtabelle'!A:U,21,0)</f>
        <v>ja</v>
      </c>
      <c r="BB1034" s="52" t="str">
        <f t="shared" si="372"/>
        <v>nein</v>
      </c>
      <c r="BC1034" s="52" t="str">
        <f t="shared" si="373"/>
        <v>10935</v>
      </c>
      <c r="BD1034" s="52" t="str">
        <f t="shared" si="374"/>
        <v>Installationsbetrieb (Heizung, Lüftung, Klima, Sanitär)</v>
      </c>
      <c r="BE1034" s="52" t="str">
        <f t="shared" si="375"/>
        <v>Unternehmen</v>
      </c>
      <c r="BF1034" s="52">
        <f t="shared" si="376"/>
        <v>1</v>
      </c>
    </row>
    <row r="1035" spans="1:58" hidden="1" x14ac:dyDescent="0.35">
      <c r="A1035" s="107" t="s">
        <v>2301</v>
      </c>
      <c r="B1035" s="75" t="s">
        <v>2300</v>
      </c>
      <c r="C1035" s="52" t="s">
        <v>3</v>
      </c>
      <c r="D1035" s="52" t="s">
        <v>3</v>
      </c>
      <c r="E1035" s="52" t="s">
        <v>2</v>
      </c>
      <c r="F1035" s="52" t="s">
        <v>2</v>
      </c>
      <c r="G1035" s="52" t="s">
        <v>2</v>
      </c>
      <c r="H1035" s="52" t="s">
        <v>2</v>
      </c>
      <c r="I1035" s="52" t="s">
        <v>3</v>
      </c>
      <c r="J1035" s="52">
        <v>1</v>
      </c>
      <c r="K1035" s="52" t="s">
        <v>2</v>
      </c>
      <c r="L1035" s="52" t="s">
        <v>2</v>
      </c>
      <c r="M1035" s="52" t="s">
        <v>2</v>
      </c>
      <c r="N1035" s="52" t="s">
        <v>3</v>
      </c>
      <c r="P1035" s="52" t="s">
        <v>4</v>
      </c>
      <c r="Q1035" s="52" t="str">
        <f t="shared" si="377"/>
        <v>Nein</v>
      </c>
      <c r="R1035" s="52" t="str">
        <f t="shared" si="377"/>
        <v>Nein</v>
      </c>
      <c r="S1035" s="52" t="str">
        <f t="shared" si="377"/>
        <v>Nein</v>
      </c>
      <c r="T1035" s="52" t="str">
        <f t="shared" si="377"/>
        <v>Nein</v>
      </c>
      <c r="U1035" s="52" t="str">
        <f t="shared" si="377"/>
        <v>Nein</v>
      </c>
      <c r="V1035" s="52" t="str">
        <f t="shared" si="377"/>
        <v>Nein</v>
      </c>
      <c r="W1035" s="52" t="str">
        <f t="shared" si="377"/>
        <v>Nein</v>
      </c>
      <c r="X1035" s="52" t="str">
        <f t="shared" si="377"/>
        <v>Nein</v>
      </c>
      <c r="Y1035" s="52" t="str">
        <f t="shared" si="377"/>
        <v>Nein</v>
      </c>
      <c r="Z1035" s="52" t="str">
        <f t="shared" si="377"/>
        <v>Nein</v>
      </c>
      <c r="AA1035" s="52" t="str">
        <f t="shared" si="377"/>
        <v>Nein</v>
      </c>
      <c r="AB1035" s="52" t="str">
        <f t="shared" si="377"/>
        <v>Nein</v>
      </c>
      <c r="AC1035" s="52" t="str">
        <f t="shared" si="377"/>
        <v>Nein</v>
      </c>
      <c r="AD1035" s="52" t="str">
        <f t="shared" si="377"/>
        <v>Nein</v>
      </c>
      <c r="AE1035" s="52" t="str">
        <f t="shared" si="377"/>
        <v>Nein</v>
      </c>
      <c r="AF1035" s="52" t="str">
        <f t="shared" si="377"/>
        <v>Nein</v>
      </c>
      <c r="AG1035" s="61" t="str">
        <f>IF(Q1035="Ja",VLOOKUP($Q$2,Plausis!A:E,5,0),IF(R1035="Ja",VLOOKUP($R$2,Plausis!A:E,5,0),IF(T1035="Ja",VLOOKUP($T$2,Plausis!A:E,5,0),IF(U1035="Ja",VLOOKUP($U$2,Plausis!A:E,5,0),IF(AA1035="Ja",VLOOKUP($AA$2,Plausis!A:E,5,0),IF(AC1035="Ja",VLOOKUP($AC$2,Plausis!A:E,5,0),IF(AD1035="Ja",VLOOKUP($AD$2,Plausis!A:E,5,0),"")))))))</f>
        <v/>
      </c>
      <c r="AH1035" s="52" t="str">
        <f>IF(Y1035="Ja",VLOOKUP($Y$2,Plausis!A:E,5,0),"")</f>
        <v/>
      </c>
      <c r="AI1035" s="52" t="str">
        <f t="shared" si="364"/>
        <v>Ja</v>
      </c>
      <c r="AJ1035" s="52" t="str">
        <f>IF(S1035="Ja",VLOOKUP($S$2,Plausis!A:E,5,0),IF(V1035="Ja",VLOOKUP($V$2,Plausis!A:E,5,0),IF(X1035="Ja",VLOOKUP($X$2,Plausis!A:E,5,0),"")))</f>
        <v/>
      </c>
      <c r="AL1035" s="52" t="s">
        <v>2</v>
      </c>
      <c r="AM1035" s="114">
        <v>45531</v>
      </c>
      <c r="AN1035" s="52" t="s">
        <v>4467</v>
      </c>
      <c r="AO1035" s="52" t="str">
        <f>VLOOKUP(B1035,'BAT Grundtabelle'!B:T,19,0)</f>
        <v>ja</v>
      </c>
      <c r="AP1035" s="105" t="str">
        <f t="shared" si="365"/>
        <v>1299</v>
      </c>
      <c r="AQ1035" s="52" t="str">
        <f t="shared" si="366"/>
        <v>Installationsbetrieb für Fernmeldetechnik</v>
      </c>
      <c r="AR1035" s="52" t="b">
        <f t="shared" si="363"/>
        <v>0</v>
      </c>
      <c r="AS1035" s="52" t="b">
        <f t="shared" si="363"/>
        <v>0</v>
      </c>
      <c r="AT1035" s="52" t="b">
        <f t="shared" si="363"/>
        <v>0</v>
      </c>
      <c r="AU1035" s="52">
        <f t="shared" si="367"/>
        <v>1</v>
      </c>
      <c r="AW1035" s="52" t="b">
        <f t="shared" si="368"/>
        <v>0</v>
      </c>
      <c r="AX1035" s="52" t="str">
        <f t="shared" si="369"/>
        <v>Unternehmen</v>
      </c>
      <c r="AY1035" s="52" t="b">
        <f t="shared" si="370"/>
        <v>0</v>
      </c>
      <c r="AZ1035" s="52" t="str">
        <f t="shared" si="371"/>
        <v>1299</v>
      </c>
      <c r="BA1035" s="52" t="str">
        <f>VLOOKUP(A1035,'BAT Grundtabelle'!A:U,21,0)</f>
        <v>ja</v>
      </c>
      <c r="BB1035" s="52" t="str">
        <f t="shared" si="372"/>
        <v>nein</v>
      </c>
      <c r="BC1035" s="52" t="str">
        <f t="shared" si="373"/>
        <v>1299</v>
      </c>
      <c r="BD1035" s="52" t="str">
        <f t="shared" si="374"/>
        <v>Installationsbetrieb für Fernmeldetechnik</v>
      </c>
      <c r="BE1035" s="52" t="str">
        <f t="shared" si="375"/>
        <v>Unternehmen</v>
      </c>
      <c r="BF1035" s="52">
        <f t="shared" si="376"/>
        <v>1</v>
      </c>
    </row>
    <row r="1036" spans="1:58" hidden="1" x14ac:dyDescent="0.35">
      <c r="A1036" s="107" t="s">
        <v>3353</v>
      </c>
      <c r="B1036" s="75" t="s">
        <v>1906</v>
      </c>
      <c r="C1036" s="52" t="s">
        <v>3</v>
      </c>
      <c r="D1036" s="52" t="s">
        <v>3</v>
      </c>
      <c r="E1036" s="52" t="s">
        <v>3</v>
      </c>
      <c r="F1036" s="52" t="s">
        <v>2</v>
      </c>
      <c r="G1036" s="52" t="s">
        <v>2</v>
      </c>
      <c r="H1036" s="52" t="s">
        <v>2</v>
      </c>
      <c r="I1036" s="52" t="s">
        <v>3</v>
      </c>
      <c r="J1036" s="52">
        <v>1</v>
      </c>
      <c r="K1036" s="52" t="s">
        <v>2</v>
      </c>
      <c r="L1036" s="52" t="s">
        <v>2</v>
      </c>
      <c r="M1036" s="52" t="s">
        <v>2</v>
      </c>
      <c r="N1036" s="52" t="s">
        <v>3</v>
      </c>
      <c r="P1036" s="52" t="s">
        <v>4</v>
      </c>
      <c r="Q1036" s="52" t="str">
        <f t="shared" si="377"/>
        <v>Nein</v>
      </c>
      <c r="R1036" s="52" t="str">
        <f t="shared" si="377"/>
        <v>Nein</v>
      </c>
      <c r="S1036" s="52" t="str">
        <f t="shared" si="377"/>
        <v>Nein</v>
      </c>
      <c r="T1036" s="52" t="str">
        <f t="shared" si="377"/>
        <v>Nein</v>
      </c>
      <c r="U1036" s="52" t="str">
        <f t="shared" si="377"/>
        <v>Nein</v>
      </c>
      <c r="V1036" s="52" t="str">
        <f t="shared" si="377"/>
        <v>Nein</v>
      </c>
      <c r="W1036" s="52" t="str">
        <f t="shared" si="377"/>
        <v>Nein</v>
      </c>
      <c r="X1036" s="52" t="str">
        <f t="shared" si="377"/>
        <v>Nein</v>
      </c>
      <c r="Y1036" s="52" t="str">
        <f t="shared" si="377"/>
        <v>Nein</v>
      </c>
      <c r="Z1036" s="52" t="str">
        <f t="shared" si="377"/>
        <v>Nein</v>
      </c>
      <c r="AA1036" s="52" t="str">
        <f t="shared" si="377"/>
        <v>Nein</v>
      </c>
      <c r="AB1036" s="52" t="str">
        <f t="shared" si="377"/>
        <v>Nein</v>
      </c>
      <c r="AC1036" s="52" t="str">
        <f t="shared" si="377"/>
        <v>Nein</v>
      </c>
      <c r="AD1036" s="52" t="str">
        <f t="shared" si="377"/>
        <v>Nein</v>
      </c>
      <c r="AE1036" s="52" t="str">
        <f t="shared" si="377"/>
        <v>Nein</v>
      </c>
      <c r="AF1036" s="52" t="str">
        <f t="shared" si="377"/>
        <v>Nein</v>
      </c>
      <c r="AG1036" s="61" t="str">
        <f>IF(Q1036="Ja",VLOOKUP($Q$2,Plausis!A:E,5,0),IF(R1036="Ja",VLOOKUP($R$2,Plausis!A:E,5,0),IF(T1036="Ja",VLOOKUP($T$2,Plausis!A:E,5,0),IF(U1036="Ja",VLOOKUP($U$2,Plausis!A:E,5,0),IF(AA1036="Ja",VLOOKUP($AA$2,Plausis!A:E,5,0),IF(AC1036="Ja",VLOOKUP($AC$2,Plausis!A:E,5,0),IF(AD1036="Ja",VLOOKUP($AD$2,Plausis!A:E,5,0),"")))))))</f>
        <v/>
      </c>
      <c r="AH1036" s="52" t="str">
        <f>IF(Y1036="Ja",VLOOKUP($Y$2,Plausis!A:E,5,0),"")</f>
        <v/>
      </c>
      <c r="AI1036" s="52" t="str">
        <f t="shared" si="364"/>
        <v>Ja</v>
      </c>
      <c r="AJ1036" s="52" t="str">
        <f>IF(S1036="Ja",VLOOKUP($S$2,Plausis!A:E,5,0),IF(V1036="Ja",VLOOKUP($V$2,Plausis!A:E,5,0),IF(X1036="Ja",VLOOKUP($X$2,Plausis!A:E,5,0),"")))</f>
        <v/>
      </c>
      <c r="AL1036" s="52" t="s">
        <v>3</v>
      </c>
      <c r="AM1036" s="114">
        <v>45531</v>
      </c>
      <c r="AN1036" s="52" t="s">
        <v>4467</v>
      </c>
      <c r="AO1036" s="52" t="str">
        <f>VLOOKUP(B1036,'BAT Grundtabelle'!B:T,19,0)</f>
        <v>ja</v>
      </c>
      <c r="AP1036" s="105" t="str">
        <f t="shared" si="365"/>
        <v>10936</v>
      </c>
      <c r="AQ1036" s="52" t="str">
        <f t="shared" si="366"/>
        <v>Instandsetzungsbetrieb für Kfz-Motoren</v>
      </c>
      <c r="AR1036" s="52" t="b">
        <f t="shared" si="363"/>
        <v>0</v>
      </c>
      <c r="AS1036" s="52" t="b">
        <f t="shared" si="363"/>
        <v>0</v>
      </c>
      <c r="AT1036" s="52" t="b">
        <f t="shared" si="363"/>
        <v>0</v>
      </c>
      <c r="AU1036" s="52">
        <f t="shared" si="367"/>
        <v>1</v>
      </c>
      <c r="AW1036" s="52" t="b">
        <f t="shared" si="368"/>
        <v>0</v>
      </c>
      <c r="AX1036" s="52" t="str">
        <f t="shared" si="369"/>
        <v>Unternehmen</v>
      </c>
      <c r="AY1036" s="52" t="b">
        <f t="shared" si="370"/>
        <v>0</v>
      </c>
      <c r="AZ1036" s="52" t="str">
        <f t="shared" si="371"/>
        <v>10936</v>
      </c>
      <c r="BA1036" s="52" t="str">
        <f>VLOOKUP(A1036,'BAT Grundtabelle'!A:U,21,0)</f>
        <v>ja</v>
      </c>
      <c r="BB1036" s="52" t="str">
        <f t="shared" si="372"/>
        <v>nein</v>
      </c>
      <c r="BC1036" s="52" t="str">
        <f t="shared" si="373"/>
        <v>10936</v>
      </c>
      <c r="BD1036" s="52" t="str">
        <f t="shared" si="374"/>
        <v>Instandsetzungsbetrieb für Kfz-Motoren</v>
      </c>
      <c r="BE1036" s="52" t="str">
        <f t="shared" si="375"/>
        <v>Unternehmen</v>
      </c>
      <c r="BF1036" s="52">
        <f t="shared" si="376"/>
        <v>1</v>
      </c>
    </row>
    <row r="1037" spans="1:58" hidden="1" x14ac:dyDescent="0.35">
      <c r="A1037" s="107" t="s">
        <v>3354</v>
      </c>
      <c r="B1037" s="75" t="s">
        <v>1792</v>
      </c>
      <c r="C1037" s="52" t="s">
        <v>3</v>
      </c>
      <c r="D1037" s="52" t="s">
        <v>3</v>
      </c>
      <c r="E1037" s="52" t="s">
        <v>2</v>
      </c>
      <c r="F1037" s="52" t="s">
        <v>2</v>
      </c>
      <c r="G1037" s="52" t="s">
        <v>2</v>
      </c>
      <c r="H1037" s="52" t="s">
        <v>2</v>
      </c>
      <c r="I1037" s="52" t="s">
        <v>2</v>
      </c>
      <c r="J1037" s="52" t="s">
        <v>2</v>
      </c>
      <c r="K1037" s="52" t="s">
        <v>2</v>
      </c>
      <c r="L1037" s="52" t="s">
        <v>2</v>
      </c>
      <c r="M1037" s="52" t="s">
        <v>2</v>
      </c>
      <c r="N1037" s="52" t="s">
        <v>3</v>
      </c>
      <c r="O1037" s="52" t="s">
        <v>2411</v>
      </c>
      <c r="P1037" s="52" t="s">
        <v>59</v>
      </c>
      <c r="Q1037" s="52" t="str">
        <f t="shared" si="377"/>
        <v>Nein</v>
      </c>
      <c r="R1037" s="52" t="str">
        <f t="shared" si="377"/>
        <v>Nein</v>
      </c>
      <c r="S1037" s="52" t="str">
        <f t="shared" si="377"/>
        <v>Nein</v>
      </c>
      <c r="T1037" s="52" t="str">
        <f t="shared" si="377"/>
        <v>Nein</v>
      </c>
      <c r="U1037" s="52" t="str">
        <f t="shared" si="377"/>
        <v>Nein</v>
      </c>
      <c r="V1037" s="52" t="str">
        <f t="shared" si="377"/>
        <v>Nein</v>
      </c>
      <c r="W1037" s="52" t="str">
        <f t="shared" si="377"/>
        <v>Nein</v>
      </c>
      <c r="X1037" s="52" t="str">
        <f t="shared" si="377"/>
        <v>Nein</v>
      </c>
      <c r="Y1037" s="52" t="str">
        <f t="shared" si="377"/>
        <v>Nein</v>
      </c>
      <c r="Z1037" s="52" t="str">
        <f t="shared" si="377"/>
        <v>Nein</v>
      </c>
      <c r="AA1037" s="52" t="str">
        <f t="shared" si="377"/>
        <v>Nein</v>
      </c>
      <c r="AB1037" s="52" t="str">
        <f t="shared" si="377"/>
        <v>Nein</v>
      </c>
      <c r="AC1037" s="52" t="str">
        <f t="shared" si="377"/>
        <v>Nein</v>
      </c>
      <c r="AD1037" s="52" t="str">
        <f t="shared" si="377"/>
        <v>Nein</v>
      </c>
      <c r="AE1037" s="52" t="str">
        <f t="shared" si="377"/>
        <v>Nein</v>
      </c>
      <c r="AF1037" s="52" t="str">
        <f t="shared" si="377"/>
        <v>Nein</v>
      </c>
      <c r="AG1037" s="61" t="str">
        <f>IF(Q1037="Ja",VLOOKUP($Q$2,Plausis!A:E,5,0),IF(R1037="Ja",VLOOKUP($R$2,Plausis!A:E,5,0),IF(T1037="Ja",VLOOKUP($T$2,Plausis!A:E,5,0),IF(U1037="Ja",VLOOKUP($U$2,Plausis!A:E,5,0),IF(AA1037="Ja",VLOOKUP($AA$2,Plausis!A:E,5,0),IF(AC1037="Ja",VLOOKUP($AC$2,Plausis!A:E,5,0),IF(AD1037="Ja",VLOOKUP($AD$2,Plausis!A:E,5,0),"")))))))</f>
        <v/>
      </c>
      <c r="AH1037" s="52" t="str">
        <f>IF(Y1037="Ja",VLOOKUP($Y$2,Plausis!A:E,5,0),"")</f>
        <v/>
      </c>
      <c r="AI1037" s="52" t="str">
        <f t="shared" si="364"/>
        <v>Ja</v>
      </c>
      <c r="AJ1037" s="52" t="str">
        <f>IF(S1037="Ja",VLOOKUP($S$2,Plausis!A:E,5,0),IF(V1037="Ja",VLOOKUP($V$2,Plausis!A:E,5,0),IF(X1037="Ja",VLOOKUP($X$2,Plausis!A:E,5,0),"")))</f>
        <v/>
      </c>
      <c r="AL1037" s="52" t="s">
        <v>2</v>
      </c>
      <c r="AM1037" s="114">
        <v>45531</v>
      </c>
      <c r="AN1037" s="52" t="s">
        <v>4467</v>
      </c>
      <c r="AO1037" s="52" t="str">
        <f>VLOOKUP(B1037,'BAT Grundtabelle'!B:T,19,0)</f>
        <v>ja</v>
      </c>
      <c r="AP1037" s="105" t="str">
        <f t="shared" si="365"/>
        <v>10937</v>
      </c>
      <c r="AQ1037" s="52" t="str">
        <f t="shared" si="366"/>
        <v>Institut für Umweltberatung</v>
      </c>
      <c r="AR1037" s="52" t="b">
        <f t="shared" si="363"/>
        <v>0</v>
      </c>
      <c r="AS1037" s="52" t="b">
        <f t="shared" si="363"/>
        <v>0</v>
      </c>
      <c r="AT1037" s="52" t="b">
        <f t="shared" si="363"/>
        <v>0</v>
      </c>
      <c r="AU1037" s="52" t="str">
        <f t="shared" si="367"/>
        <v>Eigener Tarif</v>
      </c>
      <c r="AW1037" s="52" t="b">
        <f t="shared" si="368"/>
        <v>0</v>
      </c>
      <c r="AX1037" s="52" t="str">
        <f t="shared" si="369"/>
        <v>Eigener Tarif</v>
      </c>
      <c r="AY1037" s="52" t="b">
        <f t="shared" si="370"/>
        <v>0</v>
      </c>
      <c r="AZ1037" s="52" t="str">
        <f t="shared" si="371"/>
        <v>10937</v>
      </c>
      <c r="BA1037" s="52" t="str">
        <f>VLOOKUP(A1037,'BAT Grundtabelle'!A:U,21,0)</f>
        <v>ja</v>
      </c>
      <c r="BB1037" s="52" t="str">
        <f t="shared" si="372"/>
        <v>nein</v>
      </c>
      <c r="BC1037" s="52" t="str">
        <f t="shared" si="373"/>
        <v>10937</v>
      </c>
      <c r="BD1037" s="52" t="str">
        <f t="shared" si="374"/>
        <v>Institut für Umweltberatung</v>
      </c>
      <c r="BE1037" s="52" t="str">
        <f t="shared" si="375"/>
        <v>Eigener Tarif</v>
      </c>
      <c r="BF1037" s="52" t="str">
        <f t="shared" si="376"/>
        <v>Eigener Tarif</v>
      </c>
    </row>
    <row r="1038" spans="1:58" hidden="1" x14ac:dyDescent="0.35">
      <c r="A1038" s="107" t="s">
        <v>3355</v>
      </c>
      <c r="B1038" s="75" t="s">
        <v>1099</v>
      </c>
      <c r="C1038" s="52" t="s">
        <v>3</v>
      </c>
      <c r="D1038" s="52" t="s">
        <v>3</v>
      </c>
      <c r="E1038" s="52" t="s">
        <v>2</v>
      </c>
      <c r="F1038" s="52" t="s">
        <v>2</v>
      </c>
      <c r="G1038" s="52" t="s">
        <v>2</v>
      </c>
      <c r="H1038" s="52" t="s">
        <v>2</v>
      </c>
      <c r="I1038" s="52" t="s">
        <v>3</v>
      </c>
      <c r="J1038" s="52">
        <v>2</v>
      </c>
      <c r="K1038" s="52" t="s">
        <v>2</v>
      </c>
      <c r="L1038" s="52" t="s">
        <v>2</v>
      </c>
      <c r="M1038" s="52" t="s">
        <v>2</v>
      </c>
      <c r="N1038" s="52" t="s">
        <v>3</v>
      </c>
      <c r="P1038" s="52" t="s">
        <v>4</v>
      </c>
      <c r="Q1038" s="52" t="str">
        <f t="shared" si="377"/>
        <v>Nein</v>
      </c>
      <c r="R1038" s="52" t="str">
        <f t="shared" si="377"/>
        <v>Nein</v>
      </c>
      <c r="S1038" s="52" t="str">
        <f t="shared" si="377"/>
        <v>Nein</v>
      </c>
      <c r="T1038" s="52" t="str">
        <f t="shared" si="377"/>
        <v>Nein</v>
      </c>
      <c r="U1038" s="52" t="str">
        <f t="shared" si="377"/>
        <v>Nein</v>
      </c>
      <c r="V1038" s="52" t="str">
        <f t="shared" si="377"/>
        <v>Nein</v>
      </c>
      <c r="W1038" s="52" t="str">
        <f t="shared" si="377"/>
        <v>Nein</v>
      </c>
      <c r="X1038" s="52" t="str">
        <f t="shared" si="377"/>
        <v>Nein</v>
      </c>
      <c r="Y1038" s="52" t="str">
        <f t="shared" si="377"/>
        <v>Nein</v>
      </c>
      <c r="Z1038" s="52" t="str">
        <f t="shared" si="377"/>
        <v>Nein</v>
      </c>
      <c r="AA1038" s="52" t="str">
        <f t="shared" si="377"/>
        <v>Nein</v>
      </c>
      <c r="AB1038" s="52" t="str">
        <f t="shared" si="377"/>
        <v>Nein</v>
      </c>
      <c r="AC1038" s="52" t="str">
        <f t="shared" si="377"/>
        <v>Nein</v>
      </c>
      <c r="AD1038" s="52" t="str">
        <f t="shared" si="377"/>
        <v>Nein</v>
      </c>
      <c r="AE1038" s="52" t="str">
        <f t="shared" si="377"/>
        <v>Nein</v>
      </c>
      <c r="AF1038" s="52" t="str">
        <f t="shared" si="377"/>
        <v>Nein</v>
      </c>
      <c r="AG1038" s="61" t="str">
        <f>IF(Q1038="Ja",VLOOKUP($Q$2,Plausis!A:E,5,0),IF(R1038="Ja",VLOOKUP($R$2,Plausis!A:E,5,0),IF(T1038="Ja",VLOOKUP($T$2,Plausis!A:E,5,0),IF(U1038="Ja",VLOOKUP($U$2,Plausis!A:E,5,0),IF(AA1038="Ja",VLOOKUP($AA$2,Plausis!A:E,5,0),IF(AC1038="Ja",VLOOKUP($AC$2,Plausis!A:E,5,0),IF(AD1038="Ja",VLOOKUP($AD$2,Plausis!A:E,5,0),"")))))))</f>
        <v/>
      </c>
      <c r="AH1038" s="52" t="str">
        <f>IF(Y1038="Ja",VLOOKUP($Y$2,Plausis!A:E,5,0),"")</f>
        <v/>
      </c>
      <c r="AI1038" s="52" t="str">
        <f t="shared" si="364"/>
        <v>Ja</v>
      </c>
      <c r="AJ1038" s="52" t="str">
        <f>IF(S1038="Ja",VLOOKUP($S$2,Plausis!A:E,5,0),IF(V1038="Ja",VLOOKUP($V$2,Plausis!A:E,5,0),IF(X1038="Ja",VLOOKUP($X$2,Plausis!A:E,5,0),"")))</f>
        <v/>
      </c>
      <c r="AL1038" s="52" t="s">
        <v>2</v>
      </c>
      <c r="AM1038" s="114">
        <v>45531</v>
      </c>
      <c r="AN1038" s="52" t="s">
        <v>4467</v>
      </c>
      <c r="AO1038" s="52" t="str">
        <f>VLOOKUP(B1038,'BAT Grundtabelle'!B:T,19,0)</f>
        <v>ja</v>
      </c>
      <c r="AP1038" s="105" t="str">
        <f t="shared" si="365"/>
        <v>10938</v>
      </c>
      <c r="AQ1038" s="52" t="str">
        <f t="shared" si="366"/>
        <v>Internat</v>
      </c>
      <c r="AR1038" s="52" t="b">
        <f t="shared" si="363"/>
        <v>0</v>
      </c>
      <c r="AS1038" s="52" t="b">
        <f t="shared" si="363"/>
        <v>0</v>
      </c>
      <c r="AT1038" s="52" t="b">
        <f t="shared" si="363"/>
        <v>0</v>
      </c>
      <c r="AU1038" s="52">
        <f t="shared" si="367"/>
        <v>2</v>
      </c>
      <c r="AW1038" s="52" t="b">
        <f t="shared" si="368"/>
        <v>0</v>
      </c>
      <c r="AX1038" s="52" t="str">
        <f t="shared" si="369"/>
        <v>Unternehmen</v>
      </c>
      <c r="AY1038" s="52" t="b">
        <f t="shared" si="370"/>
        <v>0</v>
      </c>
      <c r="AZ1038" s="52" t="str">
        <f t="shared" si="371"/>
        <v>10938</v>
      </c>
      <c r="BA1038" s="52" t="str">
        <f>VLOOKUP(A1038,'BAT Grundtabelle'!A:U,21,0)</f>
        <v>ja</v>
      </c>
      <c r="BB1038" s="52" t="str">
        <f t="shared" si="372"/>
        <v>nein</v>
      </c>
      <c r="BC1038" s="52" t="str">
        <f t="shared" si="373"/>
        <v>10938</v>
      </c>
      <c r="BD1038" s="52" t="str">
        <f t="shared" si="374"/>
        <v>Internat</v>
      </c>
      <c r="BE1038" s="52" t="str">
        <f t="shared" si="375"/>
        <v>Unternehmen</v>
      </c>
      <c r="BF1038" s="52">
        <f t="shared" si="376"/>
        <v>2</v>
      </c>
    </row>
    <row r="1039" spans="1:58" hidden="1" x14ac:dyDescent="0.35">
      <c r="A1039" s="107" t="s">
        <v>3356</v>
      </c>
      <c r="B1039" s="75" t="s">
        <v>641</v>
      </c>
      <c r="C1039" s="52" t="s">
        <v>3</v>
      </c>
      <c r="D1039" s="52" t="s">
        <v>3</v>
      </c>
      <c r="E1039" s="52" t="s">
        <v>2</v>
      </c>
      <c r="F1039" s="52" t="s">
        <v>2</v>
      </c>
      <c r="G1039" s="52" t="s">
        <v>2</v>
      </c>
      <c r="H1039" s="52" t="s">
        <v>2</v>
      </c>
      <c r="I1039" s="52" t="s">
        <v>3</v>
      </c>
      <c r="J1039" s="52">
        <v>1</v>
      </c>
      <c r="K1039" s="52" t="s">
        <v>2</v>
      </c>
      <c r="L1039" s="52" t="s">
        <v>2</v>
      </c>
      <c r="M1039" s="52" t="s">
        <v>2</v>
      </c>
      <c r="N1039" s="52" t="s">
        <v>3</v>
      </c>
      <c r="P1039" s="52" t="s">
        <v>4</v>
      </c>
      <c r="Q1039" s="52" t="str">
        <f t="shared" si="377"/>
        <v>Nein</v>
      </c>
      <c r="R1039" s="52" t="str">
        <f t="shared" si="377"/>
        <v>Nein</v>
      </c>
      <c r="S1039" s="52" t="str">
        <f t="shared" si="377"/>
        <v>Nein</v>
      </c>
      <c r="T1039" s="52" t="str">
        <f t="shared" si="377"/>
        <v>Nein</v>
      </c>
      <c r="U1039" s="52" t="str">
        <f t="shared" si="377"/>
        <v>Nein</v>
      </c>
      <c r="V1039" s="52" t="str">
        <f t="shared" si="377"/>
        <v>Nein</v>
      </c>
      <c r="W1039" s="52" t="str">
        <f t="shared" si="377"/>
        <v>Nein</v>
      </c>
      <c r="X1039" s="52" t="str">
        <f t="shared" si="377"/>
        <v>Nein</v>
      </c>
      <c r="Y1039" s="52" t="str">
        <f t="shared" si="377"/>
        <v>Nein</v>
      </c>
      <c r="Z1039" s="52" t="str">
        <f t="shared" si="377"/>
        <v>Nein</v>
      </c>
      <c r="AA1039" s="52" t="str">
        <f t="shared" si="377"/>
        <v>Nein</v>
      </c>
      <c r="AB1039" s="52" t="str">
        <f t="shared" si="377"/>
        <v>Nein</v>
      </c>
      <c r="AC1039" s="52" t="str">
        <f t="shared" si="377"/>
        <v>Nein</v>
      </c>
      <c r="AD1039" s="52" t="str">
        <f t="shared" si="377"/>
        <v>Nein</v>
      </c>
      <c r="AE1039" s="52" t="str">
        <f t="shared" si="377"/>
        <v>Nein</v>
      </c>
      <c r="AF1039" s="52" t="str">
        <f t="shared" si="377"/>
        <v>Nein</v>
      </c>
      <c r="AG1039" s="61" t="str">
        <f>IF(Q1039="Ja",VLOOKUP($Q$2,Plausis!A:E,5,0),IF(R1039="Ja",VLOOKUP($R$2,Plausis!A:E,5,0),IF(T1039="Ja",VLOOKUP($T$2,Plausis!A:E,5,0),IF(U1039="Ja",VLOOKUP($U$2,Plausis!A:E,5,0),IF(AA1039="Ja",VLOOKUP($AA$2,Plausis!A:E,5,0),IF(AC1039="Ja",VLOOKUP($AC$2,Plausis!A:E,5,0),IF(AD1039="Ja",VLOOKUP($AD$2,Plausis!A:E,5,0),"")))))))</f>
        <v/>
      </c>
      <c r="AH1039" s="52" t="str">
        <f>IF(Y1039="Ja",VLOOKUP($Y$2,Plausis!A:E,5,0),"")</f>
        <v/>
      </c>
      <c r="AI1039" s="52" t="str">
        <f t="shared" si="364"/>
        <v>Ja</v>
      </c>
      <c r="AJ1039" s="52" t="str">
        <f>IF(S1039="Ja",VLOOKUP($S$2,Plausis!A:E,5,0),IF(V1039="Ja",VLOOKUP($V$2,Plausis!A:E,5,0),IF(X1039="Ja",VLOOKUP($X$2,Plausis!A:E,5,0),"")))</f>
        <v/>
      </c>
      <c r="AL1039" s="52" t="s">
        <v>3</v>
      </c>
      <c r="AM1039" s="114">
        <v>45531</v>
      </c>
      <c r="AN1039" s="52" t="s">
        <v>4467</v>
      </c>
      <c r="AO1039" s="52" t="str">
        <f>VLOOKUP(B1039,'BAT Grundtabelle'!B:T,19,0)</f>
        <v>ja</v>
      </c>
      <c r="AP1039" s="105" t="str">
        <f t="shared" si="365"/>
        <v>10939</v>
      </c>
      <c r="AQ1039" s="52" t="str">
        <f t="shared" si="366"/>
        <v>Internet-Café</v>
      </c>
      <c r="AR1039" s="52" t="b">
        <f t="shared" si="363"/>
        <v>0</v>
      </c>
      <c r="AS1039" s="52" t="b">
        <f t="shared" si="363"/>
        <v>0</v>
      </c>
      <c r="AT1039" s="52" t="b">
        <f t="shared" si="363"/>
        <v>0</v>
      </c>
      <c r="AU1039" s="52">
        <f t="shared" si="367"/>
        <v>1</v>
      </c>
      <c r="AW1039" s="52" t="b">
        <f t="shared" si="368"/>
        <v>0</v>
      </c>
      <c r="AX1039" s="52" t="str">
        <f t="shared" si="369"/>
        <v>Unternehmen</v>
      </c>
      <c r="AY1039" s="52" t="b">
        <f t="shared" si="370"/>
        <v>0</v>
      </c>
      <c r="AZ1039" s="52" t="str">
        <f t="shared" si="371"/>
        <v>10939</v>
      </c>
      <c r="BA1039" s="52" t="str">
        <f>VLOOKUP(A1039,'BAT Grundtabelle'!A:U,21,0)</f>
        <v>ja</v>
      </c>
      <c r="BB1039" s="52" t="str">
        <f t="shared" si="372"/>
        <v>nein</v>
      </c>
      <c r="BC1039" s="52" t="str">
        <f t="shared" si="373"/>
        <v>10939</v>
      </c>
      <c r="BD1039" s="52" t="str">
        <f t="shared" si="374"/>
        <v>Internet-Café</v>
      </c>
      <c r="BE1039" s="52" t="str">
        <f t="shared" si="375"/>
        <v>Unternehmen</v>
      </c>
      <c r="BF1039" s="52">
        <f t="shared" si="376"/>
        <v>1</v>
      </c>
    </row>
    <row r="1040" spans="1:58" hidden="1" x14ac:dyDescent="0.35">
      <c r="A1040" s="107" t="s">
        <v>3357</v>
      </c>
      <c r="B1040" s="75" t="s">
        <v>277</v>
      </c>
      <c r="C1040" s="52" t="s">
        <v>3</v>
      </c>
      <c r="D1040" s="52" t="s">
        <v>3</v>
      </c>
      <c r="E1040" s="52" t="s">
        <v>2</v>
      </c>
      <c r="F1040" s="52" t="s">
        <v>2</v>
      </c>
      <c r="G1040" s="52" t="s">
        <v>2</v>
      </c>
      <c r="H1040" s="52" t="s">
        <v>2</v>
      </c>
      <c r="I1040" s="52" t="s">
        <v>3</v>
      </c>
      <c r="J1040" s="52">
        <v>3</v>
      </c>
      <c r="K1040" s="52" t="s">
        <v>2</v>
      </c>
      <c r="L1040" s="52" t="s">
        <v>2</v>
      </c>
      <c r="M1040" s="52" t="s">
        <v>2</v>
      </c>
      <c r="N1040" s="52" t="s">
        <v>3</v>
      </c>
      <c r="P1040" s="52" t="s">
        <v>4</v>
      </c>
      <c r="Q1040" s="52" t="str">
        <f t="shared" si="377"/>
        <v>Nein</v>
      </c>
      <c r="R1040" s="52" t="str">
        <f t="shared" si="377"/>
        <v>Nein</v>
      </c>
      <c r="S1040" s="52" t="str">
        <f t="shared" si="377"/>
        <v>Nein</v>
      </c>
      <c r="T1040" s="52" t="str">
        <f t="shared" si="377"/>
        <v>Nein</v>
      </c>
      <c r="U1040" s="52" t="str">
        <f t="shared" si="377"/>
        <v>Nein</v>
      </c>
      <c r="V1040" s="52" t="str">
        <f t="shared" si="377"/>
        <v>Nein</v>
      </c>
      <c r="W1040" s="52" t="str">
        <f t="shared" si="377"/>
        <v>Nein</v>
      </c>
      <c r="X1040" s="52" t="str">
        <f t="shared" si="377"/>
        <v>Nein</v>
      </c>
      <c r="Y1040" s="52" t="str">
        <f t="shared" si="377"/>
        <v>Nein</v>
      </c>
      <c r="Z1040" s="52" t="str">
        <f t="shared" si="377"/>
        <v>Nein</v>
      </c>
      <c r="AA1040" s="52" t="str">
        <f t="shared" si="377"/>
        <v>Nein</v>
      </c>
      <c r="AB1040" s="52" t="str">
        <f t="shared" si="377"/>
        <v>Nein</v>
      </c>
      <c r="AC1040" s="52" t="str">
        <f t="shared" si="377"/>
        <v>Nein</v>
      </c>
      <c r="AD1040" s="52" t="str">
        <f t="shared" si="377"/>
        <v>Nein</v>
      </c>
      <c r="AE1040" s="52" t="str">
        <f t="shared" si="377"/>
        <v>Nein</v>
      </c>
      <c r="AF1040" s="52" t="str">
        <f t="shared" si="377"/>
        <v>Nein</v>
      </c>
      <c r="AG1040" s="61" t="str">
        <f>IF(Q1040="Ja",VLOOKUP($Q$2,Plausis!A:E,5,0),IF(R1040="Ja",VLOOKUP($R$2,Plausis!A:E,5,0),IF(T1040="Ja",VLOOKUP($T$2,Plausis!A:E,5,0),IF(U1040="Ja",VLOOKUP($U$2,Plausis!A:E,5,0),IF(AA1040="Ja",VLOOKUP($AA$2,Plausis!A:E,5,0),IF(AC1040="Ja",VLOOKUP($AC$2,Plausis!A:E,5,0),IF(AD1040="Ja",VLOOKUP($AD$2,Plausis!A:E,5,0),"")))))))</f>
        <v/>
      </c>
      <c r="AH1040" s="52" t="str">
        <f>IF(Y1040="Ja",VLOOKUP($Y$2,Plausis!A:E,5,0),"")</f>
        <v/>
      </c>
      <c r="AI1040" s="52" t="str">
        <f t="shared" si="364"/>
        <v>Ja</v>
      </c>
      <c r="AJ1040" s="52" t="str">
        <f>IF(S1040="Ja",VLOOKUP($S$2,Plausis!A:E,5,0),IF(V1040="Ja",VLOOKUP($V$2,Plausis!A:E,5,0),IF(X1040="Ja",VLOOKUP($X$2,Plausis!A:E,5,0),"")))</f>
        <v/>
      </c>
      <c r="AL1040" s="52" t="s">
        <v>2</v>
      </c>
      <c r="AM1040" s="114">
        <v>45531</v>
      </c>
      <c r="AN1040" s="52" t="s">
        <v>4467</v>
      </c>
      <c r="AO1040" s="52" t="str">
        <f>VLOOKUP(B1040,'BAT Grundtabelle'!B:T,19,0)</f>
        <v>ja</v>
      </c>
      <c r="AP1040" s="105" t="str">
        <f t="shared" si="365"/>
        <v>10940</v>
      </c>
      <c r="AQ1040" s="52" t="str">
        <f t="shared" si="366"/>
        <v>Internetdienstleister, -provider</v>
      </c>
      <c r="AR1040" s="52" t="b">
        <f t="shared" si="363"/>
        <v>0</v>
      </c>
      <c r="AS1040" s="52" t="b">
        <f t="shared" si="363"/>
        <v>0</v>
      </c>
      <c r="AT1040" s="52" t="b">
        <f t="shared" si="363"/>
        <v>0</v>
      </c>
      <c r="AU1040" s="52">
        <f t="shared" si="367"/>
        <v>3</v>
      </c>
      <c r="AW1040" s="52" t="b">
        <f t="shared" si="368"/>
        <v>0</v>
      </c>
      <c r="AX1040" s="52" t="str">
        <f t="shared" si="369"/>
        <v>Unternehmen</v>
      </c>
      <c r="AY1040" s="52" t="b">
        <f t="shared" si="370"/>
        <v>0</v>
      </c>
      <c r="AZ1040" s="52" t="str">
        <f t="shared" si="371"/>
        <v>10940</v>
      </c>
      <c r="BA1040" s="52" t="str">
        <f>VLOOKUP(A1040,'BAT Grundtabelle'!A:U,21,0)</f>
        <v>ja</v>
      </c>
      <c r="BB1040" s="52" t="str">
        <f t="shared" si="372"/>
        <v>nein</v>
      </c>
      <c r="BC1040" s="52" t="str">
        <f t="shared" si="373"/>
        <v>10940</v>
      </c>
      <c r="BD1040" s="52" t="str">
        <f t="shared" si="374"/>
        <v>Internetdienstleister, -provider</v>
      </c>
      <c r="BE1040" s="52" t="str">
        <f t="shared" si="375"/>
        <v>Unternehmen</v>
      </c>
      <c r="BF1040" s="52">
        <f t="shared" si="376"/>
        <v>3</v>
      </c>
    </row>
    <row r="1041" spans="1:58" hidden="1" x14ac:dyDescent="0.35">
      <c r="A1041" s="107" t="s">
        <v>3358</v>
      </c>
      <c r="B1041" s="75" t="s">
        <v>420</v>
      </c>
      <c r="C1041" s="52" t="s">
        <v>3</v>
      </c>
      <c r="D1041" s="52" t="s">
        <v>3</v>
      </c>
      <c r="E1041" s="52" t="s">
        <v>2</v>
      </c>
      <c r="F1041" s="52" t="s">
        <v>2</v>
      </c>
      <c r="G1041" s="52" t="s">
        <v>2</v>
      </c>
      <c r="H1041" s="52" t="s">
        <v>2</v>
      </c>
      <c r="I1041" s="52" t="s">
        <v>3</v>
      </c>
      <c r="J1041" s="52">
        <v>1</v>
      </c>
      <c r="K1041" s="52" t="s">
        <v>2</v>
      </c>
      <c r="L1041" s="52" t="s">
        <v>2</v>
      </c>
      <c r="M1041" s="52" t="s">
        <v>2</v>
      </c>
      <c r="N1041" s="52" t="s">
        <v>3</v>
      </c>
      <c r="P1041" s="52" t="s">
        <v>4</v>
      </c>
      <c r="Q1041" s="52" t="str">
        <f t="shared" si="377"/>
        <v>Nein</v>
      </c>
      <c r="R1041" s="52" t="str">
        <f t="shared" si="377"/>
        <v>Nein</v>
      </c>
      <c r="S1041" s="52" t="str">
        <f t="shared" si="377"/>
        <v>Nein</v>
      </c>
      <c r="T1041" s="52" t="str">
        <f t="shared" si="377"/>
        <v>Nein</v>
      </c>
      <c r="U1041" s="52" t="str">
        <f t="shared" si="377"/>
        <v>Nein</v>
      </c>
      <c r="V1041" s="52" t="str">
        <f t="shared" si="377"/>
        <v>Nein</v>
      </c>
      <c r="W1041" s="52" t="str">
        <f t="shared" si="377"/>
        <v>Nein</v>
      </c>
      <c r="X1041" s="52" t="str">
        <f t="shared" si="377"/>
        <v>Nein</v>
      </c>
      <c r="Y1041" s="52" t="str">
        <f t="shared" si="377"/>
        <v>Nein</v>
      </c>
      <c r="Z1041" s="52" t="str">
        <f t="shared" si="377"/>
        <v>Nein</v>
      </c>
      <c r="AA1041" s="52" t="str">
        <f t="shared" si="377"/>
        <v>Nein</v>
      </c>
      <c r="AB1041" s="52" t="str">
        <f t="shared" si="377"/>
        <v>Nein</v>
      </c>
      <c r="AC1041" s="52" t="str">
        <f t="shared" si="377"/>
        <v>Nein</v>
      </c>
      <c r="AD1041" s="52" t="str">
        <f t="shared" si="377"/>
        <v>Nein</v>
      </c>
      <c r="AE1041" s="52" t="str">
        <f t="shared" si="377"/>
        <v>Nein</v>
      </c>
      <c r="AF1041" s="52" t="str">
        <f t="shared" si="377"/>
        <v>Nein</v>
      </c>
      <c r="AG1041" s="61" t="str">
        <f>IF(Q1041="Ja",VLOOKUP($Q$2,Plausis!A:E,5,0),IF(R1041="Ja",VLOOKUP($R$2,Plausis!A:E,5,0),IF(T1041="Ja",VLOOKUP($T$2,Plausis!A:E,5,0),IF(U1041="Ja",VLOOKUP($U$2,Plausis!A:E,5,0),IF(AA1041="Ja",VLOOKUP($AA$2,Plausis!A:E,5,0),IF(AC1041="Ja",VLOOKUP($AC$2,Plausis!A:E,5,0),IF(AD1041="Ja",VLOOKUP($AD$2,Plausis!A:E,5,0),"")))))))</f>
        <v/>
      </c>
      <c r="AH1041" s="52" t="str">
        <f>IF(Y1041="Ja",VLOOKUP($Y$2,Plausis!A:E,5,0),"")</f>
        <v/>
      </c>
      <c r="AI1041" s="52" t="str">
        <f t="shared" si="364"/>
        <v>Ja</v>
      </c>
      <c r="AJ1041" s="52" t="str">
        <f>IF(S1041="Ja",VLOOKUP($S$2,Plausis!A:E,5,0),IF(V1041="Ja",VLOOKUP($V$2,Plausis!A:E,5,0),IF(X1041="Ja",VLOOKUP($X$2,Plausis!A:E,5,0),"")))</f>
        <v/>
      </c>
      <c r="AL1041" s="52" t="s">
        <v>2</v>
      </c>
      <c r="AM1041" s="114">
        <v>45531</v>
      </c>
      <c r="AN1041" s="52" t="s">
        <v>4467</v>
      </c>
      <c r="AO1041" s="52" t="str">
        <f>VLOOKUP(B1041,'BAT Grundtabelle'!B:T,19,0)</f>
        <v>ja</v>
      </c>
      <c r="AP1041" s="105" t="str">
        <f t="shared" si="365"/>
        <v>10941</v>
      </c>
      <c r="AQ1041" s="52" t="str">
        <f t="shared" si="366"/>
        <v>Irrgarten (Schausteller)</v>
      </c>
      <c r="AR1041" s="52" t="b">
        <f t="shared" si="363"/>
        <v>0</v>
      </c>
      <c r="AS1041" s="52" t="b">
        <f t="shared" si="363"/>
        <v>0</v>
      </c>
      <c r="AT1041" s="52" t="b">
        <f t="shared" si="363"/>
        <v>0</v>
      </c>
      <c r="AU1041" s="52">
        <f t="shared" si="367"/>
        <v>1</v>
      </c>
      <c r="AW1041" s="52" t="b">
        <f t="shared" si="368"/>
        <v>0</v>
      </c>
      <c r="AX1041" s="52" t="str">
        <f t="shared" si="369"/>
        <v>Unternehmen</v>
      </c>
      <c r="AY1041" s="52" t="b">
        <f t="shared" si="370"/>
        <v>0</v>
      </c>
      <c r="AZ1041" s="52" t="str">
        <f t="shared" si="371"/>
        <v>10941</v>
      </c>
      <c r="BA1041" s="52" t="str">
        <f>VLOOKUP(A1041,'BAT Grundtabelle'!A:U,21,0)</f>
        <v>ja</v>
      </c>
      <c r="BB1041" s="52" t="str">
        <f t="shared" si="372"/>
        <v>nein</v>
      </c>
      <c r="BC1041" s="52" t="str">
        <f t="shared" si="373"/>
        <v>10941</v>
      </c>
      <c r="BD1041" s="52" t="str">
        <f t="shared" si="374"/>
        <v>Irrgarten (Schausteller)</v>
      </c>
      <c r="BE1041" s="52" t="str">
        <f t="shared" si="375"/>
        <v>Unternehmen</v>
      </c>
      <c r="BF1041" s="52">
        <f t="shared" si="376"/>
        <v>1</v>
      </c>
    </row>
    <row r="1042" spans="1:58" hidden="1" x14ac:dyDescent="0.35">
      <c r="A1042" s="107" t="s">
        <v>3359</v>
      </c>
      <c r="B1042" s="75" t="s">
        <v>2161</v>
      </c>
      <c r="C1042" s="52" t="s">
        <v>3</v>
      </c>
      <c r="D1042" s="52" t="s">
        <v>3</v>
      </c>
      <c r="E1042" s="52" t="s">
        <v>2</v>
      </c>
      <c r="F1042" s="52" t="s">
        <v>2</v>
      </c>
      <c r="G1042" s="52" t="s">
        <v>2</v>
      </c>
      <c r="H1042" s="52" t="s">
        <v>2</v>
      </c>
      <c r="I1042" s="52" t="s">
        <v>3</v>
      </c>
      <c r="J1042" s="52">
        <v>2</v>
      </c>
      <c r="K1042" s="52" t="s">
        <v>2</v>
      </c>
      <c r="L1042" s="52" t="s">
        <v>2</v>
      </c>
      <c r="M1042" s="52" t="s">
        <v>2</v>
      </c>
      <c r="N1042" s="52" t="s">
        <v>3</v>
      </c>
      <c r="P1042" s="52" t="s">
        <v>4</v>
      </c>
      <c r="Q1042" s="52" t="str">
        <f t="shared" si="377"/>
        <v>Nein</v>
      </c>
      <c r="R1042" s="52" t="str">
        <f t="shared" si="377"/>
        <v>Nein</v>
      </c>
      <c r="S1042" s="52" t="str">
        <f t="shared" si="377"/>
        <v>Nein</v>
      </c>
      <c r="T1042" s="52" t="str">
        <f t="shared" si="377"/>
        <v>Nein</v>
      </c>
      <c r="U1042" s="52" t="str">
        <f t="shared" si="377"/>
        <v>Nein</v>
      </c>
      <c r="V1042" s="52" t="str">
        <f t="shared" si="377"/>
        <v>Nein</v>
      </c>
      <c r="W1042" s="52" t="str">
        <f t="shared" si="377"/>
        <v>Nein</v>
      </c>
      <c r="X1042" s="52" t="str">
        <f t="shared" si="377"/>
        <v>Nein</v>
      </c>
      <c r="Y1042" s="52" t="str">
        <f t="shared" si="377"/>
        <v>Nein</v>
      </c>
      <c r="Z1042" s="52" t="str">
        <f t="shared" si="377"/>
        <v>Nein</v>
      </c>
      <c r="AA1042" s="52" t="str">
        <f t="shared" si="377"/>
        <v>Nein</v>
      </c>
      <c r="AB1042" s="52" t="str">
        <f t="shared" si="377"/>
        <v>Nein</v>
      </c>
      <c r="AC1042" s="52" t="str">
        <f t="shared" si="377"/>
        <v>Nein</v>
      </c>
      <c r="AD1042" s="52" t="str">
        <f t="shared" si="377"/>
        <v>Nein</v>
      </c>
      <c r="AE1042" s="52" t="str">
        <f t="shared" si="377"/>
        <v>Nein</v>
      </c>
      <c r="AF1042" s="52" t="str">
        <f t="shared" si="377"/>
        <v>Nein</v>
      </c>
      <c r="AG1042" s="61" t="str">
        <f>IF(Q1042="Ja",VLOOKUP($Q$2,Plausis!A:E,5,0),IF(R1042="Ja",VLOOKUP($R$2,Plausis!A:E,5,0),IF(T1042="Ja",VLOOKUP($T$2,Plausis!A:E,5,0),IF(U1042="Ja",VLOOKUP($U$2,Plausis!A:E,5,0),IF(AA1042="Ja",VLOOKUP($AA$2,Plausis!A:E,5,0),IF(AC1042="Ja",VLOOKUP($AC$2,Plausis!A:E,5,0),IF(AD1042="Ja",VLOOKUP($AD$2,Plausis!A:E,5,0),"")))))))</f>
        <v/>
      </c>
      <c r="AH1042" s="52" t="str">
        <f>IF(Y1042="Ja",VLOOKUP($Y$2,Plausis!A:E,5,0),"")</f>
        <v/>
      </c>
      <c r="AI1042" s="52" t="str">
        <f t="shared" si="364"/>
        <v>Ja</v>
      </c>
      <c r="AJ1042" s="52" t="str">
        <f>IF(S1042="Ja",VLOOKUP($S$2,Plausis!A:E,5,0),IF(V1042="Ja",VLOOKUP($V$2,Plausis!A:E,5,0),IF(X1042="Ja",VLOOKUP($X$2,Plausis!A:E,5,0),"")))</f>
        <v/>
      </c>
      <c r="AL1042" s="52" t="s">
        <v>3</v>
      </c>
      <c r="AM1042" s="114">
        <v>45531</v>
      </c>
      <c r="AN1042" s="52" t="s">
        <v>4467</v>
      </c>
      <c r="AO1042" s="52" t="str">
        <f>VLOOKUP(B1042,'BAT Grundtabelle'!B:T,19,0)</f>
        <v>ja</v>
      </c>
      <c r="AP1042" s="105" t="str">
        <f t="shared" si="365"/>
        <v>7914</v>
      </c>
      <c r="AQ1042" s="52" t="str">
        <f t="shared" si="366"/>
        <v>Isolierbetrieb</v>
      </c>
      <c r="AR1042" s="52" t="b">
        <f t="shared" si="363"/>
        <v>0</v>
      </c>
      <c r="AS1042" s="52" t="b">
        <f t="shared" si="363"/>
        <v>0</v>
      </c>
      <c r="AT1042" s="52" t="b">
        <f t="shared" si="363"/>
        <v>0</v>
      </c>
      <c r="AU1042" s="52">
        <f t="shared" si="367"/>
        <v>2</v>
      </c>
      <c r="AW1042" s="52" t="b">
        <f t="shared" si="368"/>
        <v>0</v>
      </c>
      <c r="AX1042" s="52" t="str">
        <f t="shared" si="369"/>
        <v>Unternehmen</v>
      </c>
      <c r="AY1042" s="52" t="b">
        <f t="shared" si="370"/>
        <v>0</v>
      </c>
      <c r="AZ1042" s="52" t="str">
        <f t="shared" si="371"/>
        <v>7914</v>
      </c>
      <c r="BA1042" s="52" t="str">
        <f>VLOOKUP(A1042,'BAT Grundtabelle'!A:U,21,0)</f>
        <v>ja</v>
      </c>
      <c r="BB1042" s="52" t="str">
        <f t="shared" si="372"/>
        <v>nein</v>
      </c>
      <c r="BC1042" s="52" t="str">
        <f t="shared" si="373"/>
        <v>7914</v>
      </c>
      <c r="BD1042" s="52" t="str">
        <f t="shared" si="374"/>
        <v>Isolierbetrieb</v>
      </c>
      <c r="BE1042" s="52" t="str">
        <f t="shared" si="375"/>
        <v>Unternehmen</v>
      </c>
      <c r="BF1042" s="52">
        <f t="shared" si="376"/>
        <v>2</v>
      </c>
    </row>
    <row r="1043" spans="1:58" hidden="1" x14ac:dyDescent="0.35">
      <c r="A1043" s="107" t="s">
        <v>3360</v>
      </c>
      <c r="B1043" s="75" t="s">
        <v>278</v>
      </c>
      <c r="C1043" s="52" t="s">
        <v>3</v>
      </c>
      <c r="D1043" s="52" t="s">
        <v>3</v>
      </c>
      <c r="E1043" s="52" t="s">
        <v>2</v>
      </c>
      <c r="F1043" s="52" t="s">
        <v>2</v>
      </c>
      <c r="G1043" s="52" t="s">
        <v>2</v>
      </c>
      <c r="H1043" s="52" t="s">
        <v>2</v>
      </c>
      <c r="I1043" s="52" t="s">
        <v>3</v>
      </c>
      <c r="J1043" s="52">
        <v>3</v>
      </c>
      <c r="K1043" s="52" t="s">
        <v>2</v>
      </c>
      <c r="L1043" s="52" t="s">
        <v>2</v>
      </c>
      <c r="M1043" s="52" t="s">
        <v>2</v>
      </c>
      <c r="N1043" s="52" t="s">
        <v>3</v>
      </c>
      <c r="P1043" s="52" t="s">
        <v>4</v>
      </c>
      <c r="Q1043" s="52" t="str">
        <f t="shared" ref="Q1043:AF1052" si="378">IF(ISERROR(FIND(Q$2,$P1043,1)),"Nein","Ja")</f>
        <v>Nein</v>
      </c>
      <c r="R1043" s="52" t="str">
        <f t="shared" si="378"/>
        <v>Nein</v>
      </c>
      <c r="S1043" s="52" t="str">
        <f t="shared" si="378"/>
        <v>Nein</v>
      </c>
      <c r="T1043" s="52" t="str">
        <f t="shared" si="378"/>
        <v>Nein</v>
      </c>
      <c r="U1043" s="52" t="str">
        <f t="shared" si="378"/>
        <v>Nein</v>
      </c>
      <c r="V1043" s="52" t="str">
        <f t="shared" si="378"/>
        <v>Nein</v>
      </c>
      <c r="W1043" s="52" t="str">
        <f t="shared" si="378"/>
        <v>Nein</v>
      </c>
      <c r="X1043" s="52" t="str">
        <f t="shared" si="378"/>
        <v>Nein</v>
      </c>
      <c r="Y1043" s="52" t="str">
        <f t="shared" si="378"/>
        <v>Nein</v>
      </c>
      <c r="Z1043" s="52" t="str">
        <f t="shared" si="378"/>
        <v>Nein</v>
      </c>
      <c r="AA1043" s="52" t="str">
        <f t="shared" si="378"/>
        <v>Nein</v>
      </c>
      <c r="AB1043" s="52" t="str">
        <f t="shared" si="378"/>
        <v>Nein</v>
      </c>
      <c r="AC1043" s="52" t="str">
        <f t="shared" si="378"/>
        <v>Nein</v>
      </c>
      <c r="AD1043" s="52" t="str">
        <f t="shared" si="378"/>
        <v>Nein</v>
      </c>
      <c r="AE1043" s="52" t="str">
        <f t="shared" si="378"/>
        <v>Nein</v>
      </c>
      <c r="AF1043" s="52" t="str">
        <f t="shared" si="378"/>
        <v>Nein</v>
      </c>
      <c r="AG1043" s="61" t="str">
        <f>IF(Q1043="Ja",VLOOKUP($Q$2,Plausis!A:E,5,0),IF(R1043="Ja",VLOOKUP($R$2,Plausis!A:E,5,0),IF(T1043="Ja",VLOOKUP($T$2,Plausis!A:E,5,0),IF(U1043="Ja",VLOOKUP($U$2,Plausis!A:E,5,0),IF(AA1043="Ja",VLOOKUP($AA$2,Plausis!A:E,5,0),IF(AC1043="Ja",VLOOKUP($AC$2,Plausis!A:E,5,0),IF(AD1043="Ja",VLOOKUP($AD$2,Plausis!A:E,5,0),"")))))))</f>
        <v/>
      </c>
      <c r="AH1043" s="52" t="str">
        <f>IF(Y1043="Ja",VLOOKUP($Y$2,Plausis!A:E,5,0),"")</f>
        <v/>
      </c>
      <c r="AI1043" s="52" t="str">
        <f t="shared" si="364"/>
        <v>Ja</v>
      </c>
      <c r="AJ1043" s="52" t="str">
        <f>IF(S1043="Ja",VLOOKUP($S$2,Plausis!A:E,5,0),IF(V1043="Ja",VLOOKUP($V$2,Plausis!A:E,5,0),IF(X1043="Ja",VLOOKUP($X$2,Plausis!A:E,5,0),"")))</f>
        <v/>
      </c>
      <c r="AL1043" s="52" t="s">
        <v>2</v>
      </c>
      <c r="AM1043" s="114">
        <v>45531</v>
      </c>
      <c r="AN1043" s="52" t="s">
        <v>4467</v>
      </c>
      <c r="AO1043" s="52" t="str">
        <f>VLOOKUP(B1043,'BAT Grundtabelle'!B:T,19,0)</f>
        <v>ja</v>
      </c>
      <c r="AP1043" s="105" t="str">
        <f t="shared" si="365"/>
        <v>10942</v>
      </c>
      <c r="AQ1043" s="52" t="str">
        <f t="shared" si="366"/>
        <v>IT-Berater</v>
      </c>
      <c r="AR1043" s="52" t="b">
        <f t="shared" ref="AR1043:AT1062" si="379">IF(ISERROR(FIND(AR$1,$P1043,1)),FALSE,TRUE)</f>
        <v>0</v>
      </c>
      <c r="AS1043" s="52" t="b">
        <f t="shared" si="379"/>
        <v>0</v>
      </c>
      <c r="AT1043" s="52" t="b">
        <f t="shared" si="379"/>
        <v>0</v>
      </c>
      <c r="AU1043" s="52">
        <f t="shared" si="367"/>
        <v>3</v>
      </c>
      <c r="AW1043" s="52" t="b">
        <f t="shared" si="368"/>
        <v>0</v>
      </c>
      <c r="AX1043" s="52" t="str">
        <f t="shared" si="369"/>
        <v>Unternehmen</v>
      </c>
      <c r="AY1043" s="52" t="b">
        <f t="shared" si="370"/>
        <v>0</v>
      </c>
      <c r="AZ1043" s="52" t="str">
        <f t="shared" si="371"/>
        <v>10942</v>
      </c>
      <c r="BA1043" s="52" t="str">
        <f>VLOOKUP(A1043,'BAT Grundtabelle'!A:U,21,0)</f>
        <v>ja</v>
      </c>
      <c r="BB1043" s="52" t="str">
        <f t="shared" si="372"/>
        <v>nein</v>
      </c>
      <c r="BC1043" s="52" t="str">
        <f t="shared" si="373"/>
        <v>10942</v>
      </c>
      <c r="BD1043" s="52" t="str">
        <f t="shared" si="374"/>
        <v>IT-Berater</v>
      </c>
      <c r="BE1043" s="52" t="str">
        <f t="shared" si="375"/>
        <v>Unternehmen</v>
      </c>
      <c r="BF1043" s="52">
        <f t="shared" si="376"/>
        <v>3</v>
      </c>
    </row>
    <row r="1044" spans="1:58" hidden="1" x14ac:dyDescent="0.35">
      <c r="A1044" s="107" t="s">
        <v>3361</v>
      </c>
      <c r="B1044" s="75" t="s">
        <v>279</v>
      </c>
      <c r="C1044" s="52" t="s">
        <v>3</v>
      </c>
      <c r="D1044" s="52" t="s">
        <v>3</v>
      </c>
      <c r="E1044" s="52" t="s">
        <v>2</v>
      </c>
      <c r="F1044" s="52" t="s">
        <v>2</v>
      </c>
      <c r="G1044" s="52" t="s">
        <v>2</v>
      </c>
      <c r="H1044" s="52" t="s">
        <v>2</v>
      </c>
      <c r="I1044" s="52" t="s">
        <v>3</v>
      </c>
      <c r="J1044" s="52">
        <v>1</v>
      </c>
      <c r="K1044" s="52" t="s">
        <v>2</v>
      </c>
      <c r="L1044" s="52" t="s">
        <v>2</v>
      </c>
      <c r="M1044" s="52" t="s">
        <v>2</v>
      </c>
      <c r="N1044" s="52" t="s">
        <v>3</v>
      </c>
      <c r="P1044" s="52" t="s">
        <v>4</v>
      </c>
      <c r="Q1044" s="52" t="str">
        <f t="shared" si="378"/>
        <v>Nein</v>
      </c>
      <c r="R1044" s="52" t="str">
        <f t="shared" si="378"/>
        <v>Nein</v>
      </c>
      <c r="S1044" s="52" t="str">
        <f t="shared" si="378"/>
        <v>Nein</v>
      </c>
      <c r="T1044" s="52" t="str">
        <f t="shared" si="378"/>
        <v>Nein</v>
      </c>
      <c r="U1044" s="52" t="str">
        <f t="shared" si="378"/>
        <v>Nein</v>
      </c>
      <c r="V1044" s="52" t="str">
        <f t="shared" si="378"/>
        <v>Nein</v>
      </c>
      <c r="W1044" s="52" t="str">
        <f t="shared" si="378"/>
        <v>Nein</v>
      </c>
      <c r="X1044" s="52" t="str">
        <f t="shared" si="378"/>
        <v>Nein</v>
      </c>
      <c r="Y1044" s="52" t="str">
        <f t="shared" si="378"/>
        <v>Nein</v>
      </c>
      <c r="Z1044" s="52" t="str">
        <f t="shared" si="378"/>
        <v>Nein</v>
      </c>
      <c r="AA1044" s="52" t="str">
        <f t="shared" si="378"/>
        <v>Nein</v>
      </c>
      <c r="AB1044" s="52" t="str">
        <f t="shared" si="378"/>
        <v>Nein</v>
      </c>
      <c r="AC1044" s="52" t="str">
        <f t="shared" si="378"/>
        <v>Nein</v>
      </c>
      <c r="AD1044" s="52" t="str">
        <f t="shared" si="378"/>
        <v>Nein</v>
      </c>
      <c r="AE1044" s="52" t="str">
        <f t="shared" si="378"/>
        <v>Nein</v>
      </c>
      <c r="AF1044" s="52" t="str">
        <f t="shared" si="378"/>
        <v>Nein</v>
      </c>
      <c r="AG1044" s="61" t="str">
        <f>IF(Q1044="Ja",VLOOKUP($Q$2,Plausis!A:E,5,0),IF(R1044="Ja",VLOOKUP($R$2,Plausis!A:E,5,0),IF(T1044="Ja",VLOOKUP($T$2,Plausis!A:E,5,0),IF(U1044="Ja",VLOOKUP($U$2,Plausis!A:E,5,0),IF(AA1044="Ja",VLOOKUP($AA$2,Plausis!A:E,5,0),IF(AC1044="Ja",VLOOKUP($AC$2,Plausis!A:E,5,0),IF(AD1044="Ja",VLOOKUP($AD$2,Plausis!A:E,5,0),"")))))))</f>
        <v/>
      </c>
      <c r="AH1044" s="52" t="str">
        <f>IF(Y1044="Ja",VLOOKUP($Y$2,Plausis!A:E,5,0),"")</f>
        <v/>
      </c>
      <c r="AI1044" s="52" t="str">
        <f t="shared" si="364"/>
        <v>Ja</v>
      </c>
      <c r="AJ1044" s="52" t="str">
        <f>IF(S1044="Ja",VLOOKUP($S$2,Plausis!A:E,5,0),IF(V1044="Ja",VLOOKUP($V$2,Plausis!A:E,5,0),IF(X1044="Ja",VLOOKUP($X$2,Plausis!A:E,5,0),"")))</f>
        <v/>
      </c>
      <c r="AL1044" s="52" t="s">
        <v>2</v>
      </c>
      <c r="AM1044" s="114">
        <v>45531</v>
      </c>
      <c r="AN1044" s="52" t="s">
        <v>4467</v>
      </c>
      <c r="AO1044" s="52" t="str">
        <f>VLOOKUP(B1044,'BAT Grundtabelle'!B:T,19,0)</f>
        <v>ja</v>
      </c>
      <c r="AP1044" s="105" t="str">
        <f t="shared" si="365"/>
        <v>10943</v>
      </c>
      <c r="AQ1044" s="52" t="str">
        <f t="shared" si="366"/>
        <v>IT-Dienstleistungsunternehmen</v>
      </c>
      <c r="AR1044" s="52" t="b">
        <f t="shared" si="379"/>
        <v>0</v>
      </c>
      <c r="AS1044" s="52" t="b">
        <f t="shared" si="379"/>
        <v>0</v>
      </c>
      <c r="AT1044" s="52" t="b">
        <f t="shared" si="379"/>
        <v>0</v>
      </c>
      <c r="AU1044" s="52">
        <f t="shared" si="367"/>
        <v>1</v>
      </c>
      <c r="AW1044" s="52" t="b">
        <f t="shared" si="368"/>
        <v>0</v>
      </c>
      <c r="AX1044" s="52" t="str">
        <f t="shared" si="369"/>
        <v>Unternehmen</v>
      </c>
      <c r="AY1044" s="52" t="b">
        <f t="shared" si="370"/>
        <v>0</v>
      </c>
      <c r="AZ1044" s="52" t="str">
        <f t="shared" si="371"/>
        <v>10943</v>
      </c>
      <c r="BA1044" s="52" t="str">
        <f>VLOOKUP(A1044,'BAT Grundtabelle'!A:U,21,0)</f>
        <v>ja</v>
      </c>
      <c r="BB1044" s="52" t="str">
        <f t="shared" si="372"/>
        <v>nein</v>
      </c>
      <c r="BC1044" s="52" t="str">
        <f t="shared" si="373"/>
        <v>10943</v>
      </c>
      <c r="BD1044" s="52" t="str">
        <f t="shared" si="374"/>
        <v>IT-Dienstleistungsunternehmen</v>
      </c>
      <c r="BE1044" s="52" t="str">
        <f t="shared" si="375"/>
        <v>Unternehmen</v>
      </c>
      <c r="BF1044" s="52">
        <f t="shared" si="376"/>
        <v>1</v>
      </c>
    </row>
    <row r="1045" spans="1:58" hidden="1" x14ac:dyDescent="0.35">
      <c r="A1045" s="107" t="s">
        <v>3362</v>
      </c>
      <c r="B1045" s="75" t="s">
        <v>874</v>
      </c>
      <c r="C1045" s="52" t="s">
        <v>3</v>
      </c>
      <c r="D1045" s="52" t="s">
        <v>3</v>
      </c>
      <c r="E1045" s="52" t="s">
        <v>2</v>
      </c>
      <c r="F1045" s="52" t="s">
        <v>2</v>
      </c>
      <c r="G1045" s="52" t="s">
        <v>2</v>
      </c>
      <c r="H1045" s="52" t="s">
        <v>2</v>
      </c>
      <c r="I1045" s="52" t="s">
        <v>3</v>
      </c>
      <c r="J1045" s="52">
        <v>1</v>
      </c>
      <c r="K1045" s="52" t="s">
        <v>2</v>
      </c>
      <c r="L1045" s="52" t="s">
        <v>2</v>
      </c>
      <c r="M1045" s="52" t="s">
        <v>2</v>
      </c>
      <c r="N1045" s="52" t="s">
        <v>3</v>
      </c>
      <c r="P1045" s="52" t="s">
        <v>4</v>
      </c>
      <c r="Q1045" s="52" t="str">
        <f t="shared" si="378"/>
        <v>Nein</v>
      </c>
      <c r="R1045" s="52" t="str">
        <f t="shared" si="378"/>
        <v>Nein</v>
      </c>
      <c r="S1045" s="52" t="str">
        <f t="shared" si="378"/>
        <v>Nein</v>
      </c>
      <c r="T1045" s="52" t="str">
        <f t="shared" si="378"/>
        <v>Nein</v>
      </c>
      <c r="U1045" s="52" t="str">
        <f t="shared" si="378"/>
        <v>Nein</v>
      </c>
      <c r="V1045" s="52" t="str">
        <f t="shared" si="378"/>
        <v>Nein</v>
      </c>
      <c r="W1045" s="52" t="str">
        <f t="shared" si="378"/>
        <v>Nein</v>
      </c>
      <c r="X1045" s="52" t="str">
        <f t="shared" si="378"/>
        <v>Nein</v>
      </c>
      <c r="Y1045" s="52" t="str">
        <f t="shared" si="378"/>
        <v>Nein</v>
      </c>
      <c r="Z1045" s="52" t="str">
        <f t="shared" si="378"/>
        <v>Nein</v>
      </c>
      <c r="AA1045" s="52" t="str">
        <f t="shared" si="378"/>
        <v>Nein</v>
      </c>
      <c r="AB1045" s="52" t="str">
        <f t="shared" si="378"/>
        <v>Nein</v>
      </c>
      <c r="AC1045" s="52" t="str">
        <f t="shared" si="378"/>
        <v>Nein</v>
      </c>
      <c r="AD1045" s="52" t="str">
        <f t="shared" si="378"/>
        <v>Nein</v>
      </c>
      <c r="AE1045" s="52" t="str">
        <f t="shared" si="378"/>
        <v>Nein</v>
      </c>
      <c r="AF1045" s="52" t="str">
        <f t="shared" si="378"/>
        <v>Nein</v>
      </c>
      <c r="AG1045" s="61" t="str">
        <f>IF(Q1045="Ja",VLOOKUP($Q$2,Plausis!A:E,5,0),IF(R1045="Ja",VLOOKUP($R$2,Plausis!A:E,5,0),IF(T1045="Ja",VLOOKUP($T$2,Plausis!A:E,5,0),IF(U1045="Ja",VLOOKUP($U$2,Plausis!A:E,5,0),IF(AA1045="Ja",VLOOKUP($AA$2,Plausis!A:E,5,0),IF(AC1045="Ja",VLOOKUP($AC$2,Plausis!A:E,5,0),IF(AD1045="Ja",VLOOKUP($AD$2,Plausis!A:E,5,0),"")))))))</f>
        <v/>
      </c>
      <c r="AH1045" s="52" t="str">
        <f>IF(Y1045="Ja",VLOOKUP($Y$2,Plausis!A:E,5,0),"")</f>
        <v/>
      </c>
      <c r="AI1045" s="52" t="str">
        <f t="shared" si="364"/>
        <v>Ja</v>
      </c>
      <c r="AJ1045" s="52" t="str">
        <f>IF(S1045="Ja",VLOOKUP($S$2,Plausis!A:E,5,0),IF(V1045="Ja",VLOOKUP($V$2,Plausis!A:E,5,0),IF(X1045="Ja",VLOOKUP($X$2,Plausis!A:E,5,0),"")))</f>
        <v/>
      </c>
      <c r="AL1045" s="52" t="s">
        <v>2</v>
      </c>
      <c r="AM1045" s="114">
        <v>45531</v>
      </c>
      <c r="AN1045" s="52" t="s">
        <v>4467</v>
      </c>
      <c r="AO1045" s="52" t="str">
        <f>VLOOKUP(B1045,'BAT Grundtabelle'!B:T,19,0)</f>
        <v>ja</v>
      </c>
      <c r="AP1045" s="105" t="str">
        <f t="shared" si="365"/>
        <v>10944</v>
      </c>
      <c r="AQ1045" s="52" t="str">
        <f t="shared" si="366"/>
        <v>IT-Handel</v>
      </c>
      <c r="AR1045" s="52" t="b">
        <f t="shared" si="379"/>
        <v>0</v>
      </c>
      <c r="AS1045" s="52" t="b">
        <f t="shared" si="379"/>
        <v>0</v>
      </c>
      <c r="AT1045" s="52" t="b">
        <f t="shared" si="379"/>
        <v>0</v>
      </c>
      <c r="AU1045" s="52">
        <f t="shared" si="367"/>
        <v>1</v>
      </c>
      <c r="AW1045" s="52" t="b">
        <f t="shared" si="368"/>
        <v>0</v>
      </c>
      <c r="AX1045" s="52" t="str">
        <f t="shared" si="369"/>
        <v>Unternehmen</v>
      </c>
      <c r="AY1045" s="52" t="b">
        <f t="shared" si="370"/>
        <v>0</v>
      </c>
      <c r="AZ1045" s="52" t="str">
        <f t="shared" si="371"/>
        <v>10944</v>
      </c>
      <c r="BA1045" s="52" t="str">
        <f>VLOOKUP(A1045,'BAT Grundtabelle'!A:U,21,0)</f>
        <v>ja</v>
      </c>
      <c r="BB1045" s="52" t="str">
        <f t="shared" si="372"/>
        <v>nein</v>
      </c>
      <c r="BC1045" s="52" t="str">
        <f t="shared" si="373"/>
        <v>10944</v>
      </c>
      <c r="BD1045" s="52" t="str">
        <f t="shared" si="374"/>
        <v>IT-Handel</v>
      </c>
      <c r="BE1045" s="52" t="str">
        <f t="shared" si="375"/>
        <v>Unternehmen</v>
      </c>
      <c r="BF1045" s="52">
        <f t="shared" si="376"/>
        <v>1</v>
      </c>
    </row>
    <row r="1046" spans="1:58" hidden="1" x14ac:dyDescent="0.35">
      <c r="A1046" s="107" t="s">
        <v>3363</v>
      </c>
      <c r="B1046" s="75" t="s">
        <v>875</v>
      </c>
      <c r="C1046" s="52" t="s">
        <v>3</v>
      </c>
      <c r="D1046" s="52" t="s">
        <v>3</v>
      </c>
      <c r="E1046" s="52" t="s">
        <v>2</v>
      </c>
      <c r="F1046" s="52" t="s">
        <v>2</v>
      </c>
      <c r="G1046" s="52" t="s">
        <v>2</v>
      </c>
      <c r="H1046" s="52" t="s">
        <v>2</v>
      </c>
      <c r="I1046" s="52" t="s">
        <v>3</v>
      </c>
      <c r="J1046" s="52">
        <v>1</v>
      </c>
      <c r="K1046" s="52" t="s">
        <v>2</v>
      </c>
      <c r="L1046" s="52" t="s">
        <v>2</v>
      </c>
      <c r="M1046" s="52" t="s">
        <v>2</v>
      </c>
      <c r="N1046" s="52" t="s">
        <v>3</v>
      </c>
      <c r="P1046" s="52" t="s">
        <v>4</v>
      </c>
      <c r="Q1046" s="52" t="str">
        <f t="shared" si="378"/>
        <v>Nein</v>
      </c>
      <c r="R1046" s="52" t="str">
        <f t="shared" si="378"/>
        <v>Nein</v>
      </c>
      <c r="S1046" s="52" t="str">
        <f t="shared" si="378"/>
        <v>Nein</v>
      </c>
      <c r="T1046" s="52" t="str">
        <f t="shared" si="378"/>
        <v>Nein</v>
      </c>
      <c r="U1046" s="52" t="str">
        <f t="shared" si="378"/>
        <v>Nein</v>
      </c>
      <c r="V1046" s="52" t="str">
        <f t="shared" si="378"/>
        <v>Nein</v>
      </c>
      <c r="W1046" s="52" t="str">
        <f t="shared" si="378"/>
        <v>Nein</v>
      </c>
      <c r="X1046" s="52" t="str">
        <f t="shared" si="378"/>
        <v>Nein</v>
      </c>
      <c r="Y1046" s="52" t="str">
        <f t="shared" si="378"/>
        <v>Nein</v>
      </c>
      <c r="Z1046" s="52" t="str">
        <f t="shared" si="378"/>
        <v>Nein</v>
      </c>
      <c r="AA1046" s="52" t="str">
        <f t="shared" si="378"/>
        <v>Nein</v>
      </c>
      <c r="AB1046" s="52" t="str">
        <f t="shared" si="378"/>
        <v>Nein</v>
      </c>
      <c r="AC1046" s="52" t="str">
        <f t="shared" si="378"/>
        <v>Nein</v>
      </c>
      <c r="AD1046" s="52" t="str">
        <f t="shared" si="378"/>
        <v>Nein</v>
      </c>
      <c r="AE1046" s="52" t="str">
        <f t="shared" si="378"/>
        <v>Nein</v>
      </c>
      <c r="AF1046" s="52" t="str">
        <f t="shared" si="378"/>
        <v>Nein</v>
      </c>
      <c r="AG1046" s="61" t="str">
        <f>IF(Q1046="Ja",VLOOKUP($Q$2,Plausis!A:E,5,0),IF(R1046="Ja",VLOOKUP($R$2,Plausis!A:E,5,0),IF(T1046="Ja",VLOOKUP($T$2,Plausis!A:E,5,0),IF(U1046="Ja",VLOOKUP($U$2,Plausis!A:E,5,0),IF(AA1046="Ja",VLOOKUP($AA$2,Plausis!A:E,5,0),IF(AC1046="Ja",VLOOKUP($AC$2,Plausis!A:E,5,0),IF(AD1046="Ja",VLOOKUP($AD$2,Plausis!A:E,5,0),"")))))))</f>
        <v/>
      </c>
      <c r="AH1046" s="52" t="str">
        <f>IF(Y1046="Ja",VLOOKUP($Y$2,Plausis!A:E,5,0),"")</f>
        <v/>
      </c>
      <c r="AI1046" s="52" t="str">
        <f t="shared" si="364"/>
        <v>Ja</v>
      </c>
      <c r="AJ1046" s="52" t="str">
        <f>IF(S1046="Ja",VLOOKUP($S$2,Plausis!A:E,5,0),IF(V1046="Ja",VLOOKUP($V$2,Plausis!A:E,5,0),IF(X1046="Ja",VLOOKUP($X$2,Plausis!A:E,5,0),"")))</f>
        <v/>
      </c>
      <c r="AL1046" s="52" t="s">
        <v>2</v>
      </c>
      <c r="AM1046" s="114">
        <v>45531</v>
      </c>
      <c r="AN1046" s="52" t="s">
        <v>4467</v>
      </c>
      <c r="AO1046" s="52" t="str">
        <f>VLOOKUP(B1046,'BAT Grundtabelle'!B:T,19,0)</f>
        <v>ja</v>
      </c>
      <c r="AP1046" s="105" t="str">
        <f t="shared" si="365"/>
        <v>10945</v>
      </c>
      <c r="AQ1046" s="52" t="str">
        <f t="shared" si="366"/>
        <v>IT-Servicebetrieb</v>
      </c>
      <c r="AR1046" s="52" t="b">
        <f t="shared" si="379"/>
        <v>0</v>
      </c>
      <c r="AS1046" s="52" t="b">
        <f t="shared" si="379"/>
        <v>0</v>
      </c>
      <c r="AT1046" s="52" t="b">
        <f t="shared" si="379"/>
        <v>0</v>
      </c>
      <c r="AU1046" s="52">
        <f t="shared" si="367"/>
        <v>1</v>
      </c>
      <c r="AW1046" s="52" t="b">
        <f t="shared" si="368"/>
        <v>0</v>
      </c>
      <c r="AX1046" s="52" t="str">
        <f t="shared" si="369"/>
        <v>Unternehmen</v>
      </c>
      <c r="AY1046" s="52" t="b">
        <f t="shared" si="370"/>
        <v>0</v>
      </c>
      <c r="AZ1046" s="52" t="str">
        <f t="shared" si="371"/>
        <v>10945</v>
      </c>
      <c r="BA1046" s="52" t="str">
        <f>VLOOKUP(A1046,'BAT Grundtabelle'!A:U,21,0)</f>
        <v>ja</v>
      </c>
      <c r="BB1046" s="52" t="str">
        <f t="shared" si="372"/>
        <v>nein</v>
      </c>
      <c r="BC1046" s="52" t="str">
        <f t="shared" si="373"/>
        <v>10945</v>
      </c>
      <c r="BD1046" s="52" t="str">
        <f t="shared" si="374"/>
        <v>IT-Servicebetrieb</v>
      </c>
      <c r="BE1046" s="52" t="str">
        <f t="shared" si="375"/>
        <v>Unternehmen</v>
      </c>
      <c r="BF1046" s="52">
        <f t="shared" si="376"/>
        <v>1</v>
      </c>
    </row>
    <row r="1047" spans="1:58" hidden="1" x14ac:dyDescent="0.35">
      <c r="A1047" s="107" t="s">
        <v>3364</v>
      </c>
      <c r="B1047" s="75" t="s">
        <v>280</v>
      </c>
      <c r="C1047" s="52" t="s">
        <v>3</v>
      </c>
      <c r="D1047" s="52" t="s">
        <v>3</v>
      </c>
      <c r="E1047" s="52" t="s">
        <v>2</v>
      </c>
      <c r="F1047" s="52" t="s">
        <v>2</v>
      </c>
      <c r="G1047" s="52" t="s">
        <v>2</v>
      </c>
      <c r="H1047" s="52" t="s">
        <v>2</v>
      </c>
      <c r="I1047" s="52" t="s">
        <v>3</v>
      </c>
      <c r="J1047" s="52">
        <v>1</v>
      </c>
      <c r="K1047" s="52" t="s">
        <v>2</v>
      </c>
      <c r="L1047" s="52" t="s">
        <v>2</v>
      </c>
      <c r="M1047" s="52" t="s">
        <v>2</v>
      </c>
      <c r="N1047" s="52" t="s">
        <v>3</v>
      </c>
      <c r="P1047" s="52" t="s">
        <v>4</v>
      </c>
      <c r="Q1047" s="52" t="str">
        <f t="shared" si="378"/>
        <v>Nein</v>
      </c>
      <c r="R1047" s="52" t="str">
        <f t="shared" si="378"/>
        <v>Nein</v>
      </c>
      <c r="S1047" s="52" t="str">
        <f t="shared" si="378"/>
        <v>Nein</v>
      </c>
      <c r="T1047" s="52" t="str">
        <f t="shared" si="378"/>
        <v>Nein</v>
      </c>
      <c r="U1047" s="52" t="str">
        <f t="shared" si="378"/>
        <v>Nein</v>
      </c>
      <c r="V1047" s="52" t="str">
        <f t="shared" si="378"/>
        <v>Nein</v>
      </c>
      <c r="W1047" s="52" t="str">
        <f t="shared" si="378"/>
        <v>Nein</v>
      </c>
      <c r="X1047" s="52" t="str">
        <f t="shared" si="378"/>
        <v>Nein</v>
      </c>
      <c r="Y1047" s="52" t="str">
        <f t="shared" si="378"/>
        <v>Nein</v>
      </c>
      <c r="Z1047" s="52" t="str">
        <f t="shared" si="378"/>
        <v>Nein</v>
      </c>
      <c r="AA1047" s="52" t="str">
        <f t="shared" si="378"/>
        <v>Nein</v>
      </c>
      <c r="AB1047" s="52" t="str">
        <f t="shared" si="378"/>
        <v>Nein</v>
      </c>
      <c r="AC1047" s="52" t="str">
        <f t="shared" si="378"/>
        <v>Nein</v>
      </c>
      <c r="AD1047" s="52" t="str">
        <f t="shared" si="378"/>
        <v>Nein</v>
      </c>
      <c r="AE1047" s="52" t="str">
        <f t="shared" si="378"/>
        <v>Nein</v>
      </c>
      <c r="AF1047" s="52" t="str">
        <f t="shared" si="378"/>
        <v>Nein</v>
      </c>
      <c r="AG1047" s="61" t="str">
        <f>IF(Q1047="Ja",VLOOKUP($Q$2,Plausis!A:E,5,0),IF(R1047="Ja",VLOOKUP($R$2,Plausis!A:E,5,0),IF(T1047="Ja",VLOOKUP($T$2,Plausis!A:E,5,0),IF(U1047="Ja",VLOOKUP($U$2,Plausis!A:E,5,0),IF(AA1047="Ja",VLOOKUP($AA$2,Plausis!A:E,5,0),IF(AC1047="Ja",VLOOKUP($AC$2,Plausis!A:E,5,0),IF(AD1047="Ja",VLOOKUP($AD$2,Plausis!A:E,5,0),"")))))))</f>
        <v/>
      </c>
      <c r="AH1047" s="52" t="str">
        <f>IF(Y1047="Ja",VLOOKUP($Y$2,Plausis!A:E,5,0),"")</f>
        <v/>
      </c>
      <c r="AI1047" s="52" t="str">
        <f t="shared" si="364"/>
        <v>Ja</v>
      </c>
      <c r="AJ1047" s="52" t="str">
        <f>IF(S1047="Ja",VLOOKUP($S$2,Plausis!A:E,5,0),IF(V1047="Ja",VLOOKUP($V$2,Plausis!A:E,5,0),IF(X1047="Ja",VLOOKUP($X$2,Plausis!A:E,5,0),"")))</f>
        <v/>
      </c>
      <c r="AL1047" s="52" t="s">
        <v>2</v>
      </c>
      <c r="AM1047" s="114">
        <v>45531</v>
      </c>
      <c r="AN1047" s="52" t="s">
        <v>4467</v>
      </c>
      <c r="AO1047" s="52" t="str">
        <f>VLOOKUP(B1047,'BAT Grundtabelle'!B:T,19,0)</f>
        <v>ja</v>
      </c>
      <c r="AP1047" s="105" t="str">
        <f t="shared" si="365"/>
        <v>10946</v>
      </c>
      <c r="AQ1047" s="52" t="str">
        <f t="shared" si="366"/>
        <v>IT-Softwarehaus</v>
      </c>
      <c r="AR1047" s="52" t="b">
        <f t="shared" si="379"/>
        <v>0</v>
      </c>
      <c r="AS1047" s="52" t="b">
        <f t="shared" si="379"/>
        <v>0</v>
      </c>
      <c r="AT1047" s="52" t="b">
        <f t="shared" si="379"/>
        <v>0</v>
      </c>
      <c r="AU1047" s="52">
        <f t="shared" si="367"/>
        <v>1</v>
      </c>
      <c r="AW1047" s="52" t="b">
        <f t="shared" si="368"/>
        <v>0</v>
      </c>
      <c r="AX1047" s="52" t="str">
        <f t="shared" si="369"/>
        <v>Unternehmen</v>
      </c>
      <c r="AY1047" s="52" t="b">
        <f t="shared" si="370"/>
        <v>0</v>
      </c>
      <c r="AZ1047" s="52" t="str">
        <f t="shared" si="371"/>
        <v>10946</v>
      </c>
      <c r="BA1047" s="52" t="str">
        <f>VLOOKUP(A1047,'BAT Grundtabelle'!A:U,21,0)</f>
        <v>ja</v>
      </c>
      <c r="BB1047" s="52" t="str">
        <f t="shared" si="372"/>
        <v>nein</v>
      </c>
      <c r="BC1047" s="52" t="str">
        <f t="shared" si="373"/>
        <v>10946</v>
      </c>
      <c r="BD1047" s="52" t="str">
        <f t="shared" si="374"/>
        <v>IT-Softwarehaus</v>
      </c>
      <c r="BE1047" s="52" t="str">
        <f t="shared" si="375"/>
        <v>Unternehmen</v>
      </c>
      <c r="BF1047" s="52">
        <f t="shared" si="376"/>
        <v>1</v>
      </c>
    </row>
    <row r="1048" spans="1:58" hidden="1" x14ac:dyDescent="0.35">
      <c r="A1048" s="107" t="s">
        <v>3365</v>
      </c>
      <c r="B1048" s="75" t="s">
        <v>281</v>
      </c>
      <c r="C1048" s="52" t="s">
        <v>3</v>
      </c>
      <c r="D1048" s="52" t="s">
        <v>3</v>
      </c>
      <c r="E1048" s="52" t="s">
        <v>2</v>
      </c>
      <c r="F1048" s="52" t="s">
        <v>2</v>
      </c>
      <c r="G1048" s="52" t="s">
        <v>2</v>
      </c>
      <c r="H1048" s="52" t="s">
        <v>2</v>
      </c>
      <c r="I1048" s="52" t="s">
        <v>3</v>
      </c>
      <c r="J1048" s="52">
        <v>1</v>
      </c>
      <c r="K1048" s="52" t="s">
        <v>2</v>
      </c>
      <c r="L1048" s="52" t="s">
        <v>2</v>
      </c>
      <c r="M1048" s="52" t="s">
        <v>2</v>
      </c>
      <c r="N1048" s="52" t="s">
        <v>3</v>
      </c>
      <c r="P1048" s="52" t="s">
        <v>4</v>
      </c>
      <c r="Q1048" s="52" t="str">
        <f t="shared" si="378"/>
        <v>Nein</v>
      </c>
      <c r="R1048" s="52" t="str">
        <f t="shared" si="378"/>
        <v>Nein</v>
      </c>
      <c r="S1048" s="52" t="str">
        <f t="shared" si="378"/>
        <v>Nein</v>
      </c>
      <c r="T1048" s="52" t="str">
        <f t="shared" si="378"/>
        <v>Nein</v>
      </c>
      <c r="U1048" s="52" t="str">
        <f t="shared" si="378"/>
        <v>Nein</v>
      </c>
      <c r="V1048" s="52" t="str">
        <f t="shared" si="378"/>
        <v>Nein</v>
      </c>
      <c r="W1048" s="52" t="str">
        <f t="shared" si="378"/>
        <v>Nein</v>
      </c>
      <c r="X1048" s="52" t="str">
        <f t="shared" si="378"/>
        <v>Nein</v>
      </c>
      <c r="Y1048" s="52" t="str">
        <f t="shared" si="378"/>
        <v>Nein</v>
      </c>
      <c r="Z1048" s="52" t="str">
        <f t="shared" si="378"/>
        <v>Nein</v>
      </c>
      <c r="AA1048" s="52" t="str">
        <f t="shared" si="378"/>
        <v>Nein</v>
      </c>
      <c r="AB1048" s="52" t="str">
        <f t="shared" si="378"/>
        <v>Nein</v>
      </c>
      <c r="AC1048" s="52" t="str">
        <f t="shared" si="378"/>
        <v>Nein</v>
      </c>
      <c r="AD1048" s="52" t="str">
        <f t="shared" si="378"/>
        <v>Nein</v>
      </c>
      <c r="AE1048" s="52" t="str">
        <f t="shared" si="378"/>
        <v>Nein</v>
      </c>
      <c r="AF1048" s="52" t="str">
        <f t="shared" si="378"/>
        <v>Nein</v>
      </c>
      <c r="AG1048" s="61" t="str">
        <f>IF(Q1048="Ja",VLOOKUP($Q$2,Plausis!A:E,5,0),IF(R1048="Ja",VLOOKUP($R$2,Plausis!A:E,5,0),IF(T1048="Ja",VLOOKUP($T$2,Plausis!A:E,5,0),IF(U1048="Ja",VLOOKUP($U$2,Plausis!A:E,5,0),IF(AA1048="Ja",VLOOKUP($AA$2,Plausis!A:E,5,0),IF(AC1048="Ja",VLOOKUP($AC$2,Plausis!A:E,5,0),IF(AD1048="Ja",VLOOKUP($AD$2,Plausis!A:E,5,0),"")))))))</f>
        <v/>
      </c>
      <c r="AH1048" s="52" t="str">
        <f>IF(Y1048="Ja",VLOOKUP($Y$2,Plausis!A:E,5,0),"")</f>
        <v/>
      </c>
      <c r="AI1048" s="52" t="str">
        <f t="shared" si="364"/>
        <v>Ja</v>
      </c>
      <c r="AJ1048" s="52" t="str">
        <f>IF(S1048="Ja",VLOOKUP($S$2,Plausis!A:E,5,0),IF(V1048="Ja",VLOOKUP($V$2,Plausis!A:E,5,0),IF(X1048="Ja",VLOOKUP($X$2,Plausis!A:E,5,0),"")))</f>
        <v/>
      </c>
      <c r="AL1048" s="52" t="s">
        <v>2</v>
      </c>
      <c r="AM1048" s="114">
        <v>45531</v>
      </c>
      <c r="AN1048" s="52" t="s">
        <v>4467</v>
      </c>
      <c r="AO1048" s="52" t="str">
        <f>VLOOKUP(B1048,'BAT Grundtabelle'!B:T,19,0)</f>
        <v>ja</v>
      </c>
      <c r="AP1048" s="105" t="str">
        <f t="shared" si="365"/>
        <v>10947</v>
      </c>
      <c r="AQ1048" s="52" t="str">
        <f t="shared" si="366"/>
        <v>IT-Systemhaus</v>
      </c>
      <c r="AR1048" s="52" t="b">
        <f t="shared" si="379"/>
        <v>0</v>
      </c>
      <c r="AS1048" s="52" t="b">
        <f t="shared" si="379"/>
        <v>0</v>
      </c>
      <c r="AT1048" s="52" t="b">
        <f t="shared" si="379"/>
        <v>0</v>
      </c>
      <c r="AU1048" s="52">
        <f t="shared" si="367"/>
        <v>1</v>
      </c>
      <c r="AW1048" s="52" t="b">
        <f t="shared" si="368"/>
        <v>0</v>
      </c>
      <c r="AX1048" s="52" t="str">
        <f t="shared" si="369"/>
        <v>Unternehmen</v>
      </c>
      <c r="AY1048" s="52" t="b">
        <f t="shared" si="370"/>
        <v>0</v>
      </c>
      <c r="AZ1048" s="52" t="str">
        <f t="shared" si="371"/>
        <v>10947</v>
      </c>
      <c r="BA1048" s="52" t="str">
        <f>VLOOKUP(A1048,'BAT Grundtabelle'!A:U,21,0)</f>
        <v>ja</v>
      </c>
      <c r="BB1048" s="52" t="str">
        <f t="shared" si="372"/>
        <v>nein</v>
      </c>
      <c r="BC1048" s="52" t="str">
        <f t="shared" si="373"/>
        <v>10947</v>
      </c>
      <c r="BD1048" s="52" t="str">
        <f t="shared" si="374"/>
        <v>IT-Systemhaus</v>
      </c>
      <c r="BE1048" s="52" t="str">
        <f t="shared" si="375"/>
        <v>Unternehmen</v>
      </c>
      <c r="BF1048" s="52">
        <f t="shared" si="376"/>
        <v>1</v>
      </c>
    </row>
    <row r="1049" spans="1:58" hidden="1" x14ac:dyDescent="0.35">
      <c r="A1049" s="107" t="s">
        <v>3366</v>
      </c>
      <c r="B1049" s="75" t="s">
        <v>282</v>
      </c>
      <c r="C1049" s="52" t="s">
        <v>3</v>
      </c>
      <c r="D1049" s="52" t="s">
        <v>3</v>
      </c>
      <c r="E1049" s="52" t="s">
        <v>2</v>
      </c>
      <c r="F1049" s="52" t="s">
        <v>2</v>
      </c>
      <c r="G1049" s="52" t="s">
        <v>2</v>
      </c>
      <c r="H1049" s="52" t="s">
        <v>2</v>
      </c>
      <c r="I1049" s="52" t="s">
        <v>3</v>
      </c>
      <c r="J1049" s="52">
        <v>1</v>
      </c>
      <c r="K1049" s="52" t="s">
        <v>2</v>
      </c>
      <c r="L1049" s="52" t="s">
        <v>2</v>
      </c>
      <c r="M1049" s="52" t="s">
        <v>2</v>
      </c>
      <c r="N1049" s="52" t="s">
        <v>3</v>
      </c>
      <c r="P1049" s="52" t="s">
        <v>4</v>
      </c>
      <c r="Q1049" s="52" t="str">
        <f t="shared" si="378"/>
        <v>Nein</v>
      </c>
      <c r="R1049" s="52" t="str">
        <f t="shared" si="378"/>
        <v>Nein</v>
      </c>
      <c r="S1049" s="52" t="str">
        <f t="shared" si="378"/>
        <v>Nein</v>
      </c>
      <c r="T1049" s="52" t="str">
        <f t="shared" si="378"/>
        <v>Nein</v>
      </c>
      <c r="U1049" s="52" t="str">
        <f t="shared" si="378"/>
        <v>Nein</v>
      </c>
      <c r="V1049" s="52" t="str">
        <f t="shared" si="378"/>
        <v>Nein</v>
      </c>
      <c r="W1049" s="52" t="str">
        <f t="shared" si="378"/>
        <v>Nein</v>
      </c>
      <c r="X1049" s="52" t="str">
        <f t="shared" si="378"/>
        <v>Nein</v>
      </c>
      <c r="Y1049" s="52" t="str">
        <f t="shared" si="378"/>
        <v>Nein</v>
      </c>
      <c r="Z1049" s="52" t="str">
        <f t="shared" si="378"/>
        <v>Nein</v>
      </c>
      <c r="AA1049" s="52" t="str">
        <f t="shared" si="378"/>
        <v>Nein</v>
      </c>
      <c r="AB1049" s="52" t="str">
        <f t="shared" si="378"/>
        <v>Nein</v>
      </c>
      <c r="AC1049" s="52" t="str">
        <f t="shared" si="378"/>
        <v>Nein</v>
      </c>
      <c r="AD1049" s="52" t="str">
        <f t="shared" si="378"/>
        <v>Nein</v>
      </c>
      <c r="AE1049" s="52" t="str">
        <f t="shared" si="378"/>
        <v>Nein</v>
      </c>
      <c r="AF1049" s="52" t="str">
        <f t="shared" si="378"/>
        <v>Nein</v>
      </c>
      <c r="AG1049" s="61" t="str">
        <f>IF(Q1049="Ja",VLOOKUP($Q$2,Plausis!A:E,5,0),IF(R1049="Ja",VLOOKUP($R$2,Plausis!A:E,5,0),IF(T1049="Ja",VLOOKUP($T$2,Plausis!A:E,5,0),IF(U1049="Ja",VLOOKUP($U$2,Plausis!A:E,5,0),IF(AA1049="Ja",VLOOKUP($AA$2,Plausis!A:E,5,0),IF(AC1049="Ja",VLOOKUP($AC$2,Plausis!A:E,5,0),IF(AD1049="Ja",VLOOKUP($AD$2,Plausis!A:E,5,0),"")))))))</f>
        <v/>
      </c>
      <c r="AH1049" s="52" t="str">
        <f>IF(Y1049="Ja",VLOOKUP($Y$2,Plausis!A:E,5,0),"")</f>
        <v/>
      </c>
      <c r="AI1049" s="52" t="str">
        <f t="shared" si="364"/>
        <v>Ja</v>
      </c>
      <c r="AJ1049" s="52" t="str">
        <f>IF(S1049="Ja",VLOOKUP($S$2,Plausis!A:E,5,0),IF(V1049="Ja",VLOOKUP($V$2,Plausis!A:E,5,0),IF(X1049="Ja",VLOOKUP($X$2,Plausis!A:E,5,0),"")))</f>
        <v/>
      </c>
      <c r="AL1049" s="52" t="s">
        <v>2</v>
      </c>
      <c r="AM1049" s="114">
        <v>45531</v>
      </c>
      <c r="AN1049" s="52" t="s">
        <v>4467</v>
      </c>
      <c r="AO1049" s="52" t="str">
        <f>VLOOKUP(B1049,'BAT Grundtabelle'!B:T,19,0)</f>
        <v>ja</v>
      </c>
      <c r="AP1049" s="105" t="str">
        <f t="shared" si="365"/>
        <v>10948</v>
      </c>
      <c r="AQ1049" s="52" t="str">
        <f t="shared" si="366"/>
        <v>IT-Unternehmen (Softwareentwicklung)</v>
      </c>
      <c r="AR1049" s="52" t="b">
        <f t="shared" si="379"/>
        <v>0</v>
      </c>
      <c r="AS1049" s="52" t="b">
        <f t="shared" si="379"/>
        <v>0</v>
      </c>
      <c r="AT1049" s="52" t="b">
        <f t="shared" si="379"/>
        <v>0</v>
      </c>
      <c r="AU1049" s="52">
        <f t="shared" si="367"/>
        <v>1</v>
      </c>
      <c r="AW1049" s="52" t="b">
        <f t="shared" si="368"/>
        <v>0</v>
      </c>
      <c r="AX1049" s="52" t="str">
        <f t="shared" si="369"/>
        <v>Unternehmen</v>
      </c>
      <c r="AY1049" s="52" t="b">
        <f t="shared" si="370"/>
        <v>0</v>
      </c>
      <c r="AZ1049" s="52" t="str">
        <f t="shared" si="371"/>
        <v>10948</v>
      </c>
      <c r="BA1049" s="52" t="str">
        <f>VLOOKUP(A1049,'BAT Grundtabelle'!A:U,21,0)</f>
        <v>ja</v>
      </c>
      <c r="BB1049" s="52" t="str">
        <f t="shared" si="372"/>
        <v>nein</v>
      </c>
      <c r="BC1049" s="52" t="str">
        <f t="shared" si="373"/>
        <v>10948</v>
      </c>
      <c r="BD1049" s="52" t="str">
        <f t="shared" si="374"/>
        <v>IT-Unternehmen (Softwareentwicklung)</v>
      </c>
      <c r="BE1049" s="52" t="str">
        <f t="shared" si="375"/>
        <v>Unternehmen</v>
      </c>
      <c r="BF1049" s="52">
        <f t="shared" si="376"/>
        <v>1</v>
      </c>
    </row>
    <row r="1050" spans="1:58" hidden="1" x14ac:dyDescent="0.35">
      <c r="A1050" s="107" t="s">
        <v>3367</v>
      </c>
      <c r="B1050" s="75" t="s">
        <v>247</v>
      </c>
      <c r="C1050" s="52" t="s">
        <v>3</v>
      </c>
      <c r="D1050" s="52" t="s">
        <v>3</v>
      </c>
      <c r="E1050" s="52" t="s">
        <v>2</v>
      </c>
      <c r="F1050" s="52" t="s">
        <v>2</v>
      </c>
      <c r="G1050" s="52" t="s">
        <v>2</v>
      </c>
      <c r="H1050" s="52" t="s">
        <v>2</v>
      </c>
      <c r="I1050" s="52" t="s">
        <v>3</v>
      </c>
      <c r="J1050" s="52">
        <v>1</v>
      </c>
      <c r="K1050" s="52" t="s">
        <v>2</v>
      </c>
      <c r="L1050" s="52" t="s">
        <v>2</v>
      </c>
      <c r="M1050" s="52" t="s">
        <v>2</v>
      </c>
      <c r="N1050" s="52" t="s">
        <v>3</v>
      </c>
      <c r="P1050" s="52" t="s">
        <v>4</v>
      </c>
      <c r="Q1050" s="52" t="str">
        <f t="shared" si="378"/>
        <v>Nein</v>
      </c>
      <c r="R1050" s="52" t="str">
        <f t="shared" si="378"/>
        <v>Nein</v>
      </c>
      <c r="S1050" s="52" t="str">
        <f t="shared" si="378"/>
        <v>Nein</v>
      </c>
      <c r="T1050" s="52" t="str">
        <f t="shared" si="378"/>
        <v>Nein</v>
      </c>
      <c r="U1050" s="52" t="str">
        <f t="shared" si="378"/>
        <v>Nein</v>
      </c>
      <c r="V1050" s="52" t="str">
        <f t="shared" si="378"/>
        <v>Nein</v>
      </c>
      <c r="W1050" s="52" t="str">
        <f t="shared" si="378"/>
        <v>Nein</v>
      </c>
      <c r="X1050" s="52" t="str">
        <f t="shared" si="378"/>
        <v>Nein</v>
      </c>
      <c r="Y1050" s="52" t="str">
        <f t="shared" si="378"/>
        <v>Nein</v>
      </c>
      <c r="Z1050" s="52" t="str">
        <f t="shared" si="378"/>
        <v>Nein</v>
      </c>
      <c r="AA1050" s="52" t="str">
        <f t="shared" si="378"/>
        <v>Nein</v>
      </c>
      <c r="AB1050" s="52" t="str">
        <f t="shared" si="378"/>
        <v>Nein</v>
      </c>
      <c r="AC1050" s="52" t="str">
        <f t="shared" si="378"/>
        <v>Nein</v>
      </c>
      <c r="AD1050" s="52" t="str">
        <f t="shared" si="378"/>
        <v>Nein</v>
      </c>
      <c r="AE1050" s="52" t="str">
        <f t="shared" si="378"/>
        <v>Nein</v>
      </c>
      <c r="AF1050" s="52" t="str">
        <f t="shared" si="378"/>
        <v>Nein</v>
      </c>
      <c r="AG1050" s="61" t="str">
        <f>IF(Q1050="Ja",VLOOKUP($Q$2,Plausis!A:E,5,0),IF(R1050="Ja",VLOOKUP($R$2,Plausis!A:E,5,0),IF(T1050="Ja",VLOOKUP($T$2,Plausis!A:E,5,0),IF(U1050="Ja",VLOOKUP($U$2,Plausis!A:E,5,0),IF(AA1050="Ja",VLOOKUP($AA$2,Plausis!A:E,5,0),IF(AC1050="Ja",VLOOKUP($AC$2,Plausis!A:E,5,0),IF(AD1050="Ja",VLOOKUP($AD$2,Plausis!A:E,5,0),"")))))))</f>
        <v/>
      </c>
      <c r="AH1050" s="52" t="str">
        <f>IF(Y1050="Ja",VLOOKUP($Y$2,Plausis!A:E,5,0),"")</f>
        <v/>
      </c>
      <c r="AI1050" s="52" t="str">
        <f t="shared" si="364"/>
        <v>Ja</v>
      </c>
      <c r="AJ1050" s="52" t="str">
        <f>IF(S1050="Ja",VLOOKUP($S$2,Plausis!A:E,5,0),IF(V1050="Ja",VLOOKUP($V$2,Plausis!A:E,5,0),IF(X1050="Ja",VLOOKUP($X$2,Plausis!A:E,5,0),"")))</f>
        <v/>
      </c>
      <c r="AL1050" s="52" t="s">
        <v>2</v>
      </c>
      <c r="AM1050" s="114">
        <v>45531</v>
      </c>
      <c r="AN1050" s="52" t="s">
        <v>4467</v>
      </c>
      <c r="AO1050" s="52" t="str">
        <f>VLOOKUP(B1050,'BAT Grundtabelle'!B:T,19,0)</f>
        <v>ja</v>
      </c>
      <c r="AP1050" s="105" t="str">
        <f t="shared" si="365"/>
        <v>10949</v>
      </c>
      <c r="AQ1050" s="52" t="str">
        <f t="shared" si="366"/>
        <v>Jagdartikelgeschäft</v>
      </c>
      <c r="AR1050" s="52" t="b">
        <f t="shared" si="379"/>
        <v>0</v>
      </c>
      <c r="AS1050" s="52" t="b">
        <f t="shared" si="379"/>
        <v>0</v>
      </c>
      <c r="AT1050" s="52" t="b">
        <f t="shared" si="379"/>
        <v>0</v>
      </c>
      <c r="AU1050" s="52">
        <f t="shared" si="367"/>
        <v>1</v>
      </c>
      <c r="AW1050" s="52" t="b">
        <f t="shared" si="368"/>
        <v>0</v>
      </c>
      <c r="AX1050" s="52" t="str">
        <f t="shared" si="369"/>
        <v>Unternehmen</v>
      </c>
      <c r="AY1050" s="52" t="b">
        <f t="shared" si="370"/>
        <v>0</v>
      </c>
      <c r="AZ1050" s="52" t="str">
        <f t="shared" si="371"/>
        <v>10949</v>
      </c>
      <c r="BA1050" s="52" t="str">
        <f>VLOOKUP(A1050,'BAT Grundtabelle'!A:U,21,0)</f>
        <v>ja</v>
      </c>
      <c r="BB1050" s="52" t="str">
        <f t="shared" si="372"/>
        <v>nein</v>
      </c>
      <c r="BC1050" s="52" t="str">
        <f t="shared" si="373"/>
        <v>10949</v>
      </c>
      <c r="BD1050" s="52" t="str">
        <f t="shared" si="374"/>
        <v>Jagdartikelgeschäft</v>
      </c>
      <c r="BE1050" s="52" t="str">
        <f t="shared" si="375"/>
        <v>Unternehmen</v>
      </c>
      <c r="BF1050" s="52">
        <f t="shared" si="376"/>
        <v>1</v>
      </c>
    </row>
    <row r="1051" spans="1:58" hidden="1" x14ac:dyDescent="0.35">
      <c r="A1051" s="107" t="s">
        <v>3368</v>
      </c>
      <c r="B1051" s="75" t="s">
        <v>993</v>
      </c>
      <c r="C1051" s="52" t="s">
        <v>3</v>
      </c>
      <c r="D1051" s="52" t="s">
        <v>3</v>
      </c>
      <c r="E1051" s="52" t="s">
        <v>2</v>
      </c>
      <c r="F1051" s="52" t="s">
        <v>2</v>
      </c>
      <c r="G1051" s="52" t="s">
        <v>2</v>
      </c>
      <c r="H1051" s="52" t="s">
        <v>2</v>
      </c>
      <c r="I1051" s="52" t="s">
        <v>3</v>
      </c>
      <c r="J1051" s="52">
        <v>1</v>
      </c>
      <c r="K1051" s="52" t="s">
        <v>2</v>
      </c>
      <c r="L1051" s="52" t="s">
        <v>2</v>
      </c>
      <c r="M1051" s="52" t="s">
        <v>2</v>
      </c>
      <c r="N1051" s="52" t="s">
        <v>3</v>
      </c>
      <c r="P1051" s="52" t="s">
        <v>4</v>
      </c>
      <c r="Q1051" s="52" t="str">
        <f t="shared" si="378"/>
        <v>Nein</v>
      </c>
      <c r="R1051" s="52" t="str">
        <f t="shared" si="378"/>
        <v>Nein</v>
      </c>
      <c r="S1051" s="52" t="str">
        <f t="shared" si="378"/>
        <v>Nein</v>
      </c>
      <c r="T1051" s="52" t="str">
        <f t="shared" si="378"/>
        <v>Nein</v>
      </c>
      <c r="U1051" s="52" t="str">
        <f t="shared" si="378"/>
        <v>Nein</v>
      </c>
      <c r="V1051" s="52" t="str">
        <f t="shared" si="378"/>
        <v>Nein</v>
      </c>
      <c r="W1051" s="52" t="str">
        <f t="shared" si="378"/>
        <v>Nein</v>
      </c>
      <c r="X1051" s="52" t="str">
        <f t="shared" si="378"/>
        <v>Nein</v>
      </c>
      <c r="Y1051" s="52" t="str">
        <f t="shared" si="378"/>
        <v>Nein</v>
      </c>
      <c r="Z1051" s="52" t="str">
        <f t="shared" si="378"/>
        <v>Nein</v>
      </c>
      <c r="AA1051" s="52" t="str">
        <f t="shared" si="378"/>
        <v>Nein</v>
      </c>
      <c r="AB1051" s="52" t="str">
        <f t="shared" si="378"/>
        <v>Nein</v>
      </c>
      <c r="AC1051" s="52" t="str">
        <f t="shared" si="378"/>
        <v>Nein</v>
      </c>
      <c r="AD1051" s="52" t="str">
        <f t="shared" si="378"/>
        <v>Nein</v>
      </c>
      <c r="AE1051" s="52" t="str">
        <f t="shared" si="378"/>
        <v>Nein</v>
      </c>
      <c r="AF1051" s="52" t="str">
        <f t="shared" si="378"/>
        <v>Nein</v>
      </c>
      <c r="AG1051" s="61" t="str">
        <f>IF(Q1051="Ja",VLOOKUP($Q$2,Plausis!A:E,5,0),IF(R1051="Ja",VLOOKUP($R$2,Plausis!A:E,5,0),IF(T1051="Ja",VLOOKUP($T$2,Plausis!A:E,5,0),IF(U1051="Ja",VLOOKUP($U$2,Plausis!A:E,5,0),IF(AA1051="Ja",VLOOKUP($AA$2,Plausis!A:E,5,0),IF(AC1051="Ja",VLOOKUP($AC$2,Plausis!A:E,5,0),IF(AD1051="Ja",VLOOKUP($AD$2,Plausis!A:E,5,0),"")))))))</f>
        <v/>
      </c>
      <c r="AH1051" s="52" t="str">
        <f>IF(Y1051="Ja",VLOOKUP($Y$2,Plausis!A:E,5,0),"")</f>
        <v/>
      </c>
      <c r="AI1051" s="52" t="str">
        <f t="shared" si="364"/>
        <v>Ja</v>
      </c>
      <c r="AJ1051" s="52" t="str">
        <f>IF(S1051="Ja",VLOOKUP($S$2,Plausis!A:E,5,0),IF(V1051="Ja",VLOOKUP($V$2,Plausis!A:E,5,0),IF(X1051="Ja",VLOOKUP($X$2,Plausis!A:E,5,0),"")))</f>
        <v/>
      </c>
      <c r="AL1051" s="52" t="s">
        <v>2</v>
      </c>
      <c r="AM1051" s="114">
        <v>45531</v>
      </c>
      <c r="AN1051" s="52" t="s">
        <v>4467</v>
      </c>
      <c r="AO1051" s="52" t="str">
        <f>VLOOKUP(B1051,'BAT Grundtabelle'!B:T,19,0)</f>
        <v>ja</v>
      </c>
      <c r="AP1051" s="105" t="str">
        <f t="shared" si="365"/>
        <v>10950</v>
      </c>
      <c r="AQ1051" s="52" t="str">
        <f t="shared" si="366"/>
        <v>Jalousiemechatronik</v>
      </c>
      <c r="AR1051" s="52" t="b">
        <f t="shared" si="379"/>
        <v>0</v>
      </c>
      <c r="AS1051" s="52" t="b">
        <f t="shared" si="379"/>
        <v>0</v>
      </c>
      <c r="AT1051" s="52" t="b">
        <f t="shared" si="379"/>
        <v>0</v>
      </c>
      <c r="AU1051" s="52">
        <f t="shared" si="367"/>
        <v>1</v>
      </c>
      <c r="AW1051" s="52" t="b">
        <f t="shared" si="368"/>
        <v>0</v>
      </c>
      <c r="AX1051" s="52" t="str">
        <f t="shared" si="369"/>
        <v>Unternehmen</v>
      </c>
      <c r="AY1051" s="52" t="b">
        <f t="shared" si="370"/>
        <v>0</v>
      </c>
      <c r="AZ1051" s="52" t="str">
        <f t="shared" si="371"/>
        <v>10950</v>
      </c>
      <c r="BA1051" s="52" t="str">
        <f>VLOOKUP(A1051,'BAT Grundtabelle'!A:U,21,0)</f>
        <v>ja</v>
      </c>
      <c r="BB1051" s="52" t="str">
        <f t="shared" si="372"/>
        <v>nein</v>
      </c>
      <c r="BC1051" s="52" t="str">
        <f t="shared" si="373"/>
        <v>10950</v>
      </c>
      <c r="BD1051" s="52" t="str">
        <f t="shared" si="374"/>
        <v>Jalousiemechatronik</v>
      </c>
      <c r="BE1051" s="52" t="str">
        <f t="shared" si="375"/>
        <v>Unternehmen</v>
      </c>
      <c r="BF1051" s="52">
        <f t="shared" si="376"/>
        <v>1</v>
      </c>
    </row>
    <row r="1052" spans="1:58" hidden="1" x14ac:dyDescent="0.35">
      <c r="A1052" s="107" t="s">
        <v>3369</v>
      </c>
      <c r="B1052" s="75" t="s">
        <v>994</v>
      </c>
      <c r="C1052" s="52" t="s">
        <v>3</v>
      </c>
      <c r="D1052" s="52" t="s">
        <v>3</v>
      </c>
      <c r="E1052" s="52" t="s">
        <v>2</v>
      </c>
      <c r="F1052" s="52" t="s">
        <v>2</v>
      </c>
      <c r="G1052" s="52" t="s">
        <v>2</v>
      </c>
      <c r="H1052" s="52" t="s">
        <v>2</v>
      </c>
      <c r="I1052" s="52" t="s">
        <v>3</v>
      </c>
      <c r="J1052" s="52">
        <v>1</v>
      </c>
      <c r="K1052" s="52" t="s">
        <v>2</v>
      </c>
      <c r="L1052" s="52" t="s">
        <v>2</v>
      </c>
      <c r="M1052" s="52" t="s">
        <v>2</v>
      </c>
      <c r="N1052" s="52" t="s">
        <v>3</v>
      </c>
      <c r="P1052" s="52" t="s">
        <v>4</v>
      </c>
      <c r="Q1052" s="52" t="str">
        <f t="shared" si="378"/>
        <v>Nein</v>
      </c>
      <c r="R1052" s="52" t="str">
        <f t="shared" si="378"/>
        <v>Nein</v>
      </c>
      <c r="S1052" s="52" t="str">
        <f t="shared" si="378"/>
        <v>Nein</v>
      </c>
      <c r="T1052" s="52" t="str">
        <f t="shared" si="378"/>
        <v>Nein</v>
      </c>
      <c r="U1052" s="52" t="str">
        <f t="shared" si="378"/>
        <v>Nein</v>
      </c>
      <c r="V1052" s="52" t="str">
        <f t="shared" si="378"/>
        <v>Nein</v>
      </c>
      <c r="W1052" s="52" t="str">
        <f t="shared" si="378"/>
        <v>Nein</v>
      </c>
      <c r="X1052" s="52" t="str">
        <f t="shared" si="378"/>
        <v>Nein</v>
      </c>
      <c r="Y1052" s="52" t="str">
        <f t="shared" si="378"/>
        <v>Nein</v>
      </c>
      <c r="Z1052" s="52" t="str">
        <f t="shared" si="378"/>
        <v>Nein</v>
      </c>
      <c r="AA1052" s="52" t="str">
        <f t="shared" si="378"/>
        <v>Nein</v>
      </c>
      <c r="AB1052" s="52" t="str">
        <f t="shared" si="378"/>
        <v>Nein</v>
      </c>
      <c r="AC1052" s="52" t="str">
        <f t="shared" si="378"/>
        <v>Nein</v>
      </c>
      <c r="AD1052" s="52" t="str">
        <f t="shared" si="378"/>
        <v>Nein</v>
      </c>
      <c r="AE1052" s="52" t="str">
        <f t="shared" si="378"/>
        <v>Nein</v>
      </c>
      <c r="AF1052" s="52" t="str">
        <f t="shared" si="378"/>
        <v>Nein</v>
      </c>
      <c r="AG1052" s="61" t="str">
        <f>IF(Q1052="Ja",VLOOKUP($Q$2,Plausis!A:E,5,0),IF(R1052="Ja",VLOOKUP($R$2,Plausis!A:E,5,0),IF(T1052="Ja",VLOOKUP($T$2,Plausis!A:E,5,0),IF(U1052="Ja",VLOOKUP($U$2,Plausis!A:E,5,0),IF(AA1052="Ja",VLOOKUP($AA$2,Plausis!A:E,5,0),IF(AC1052="Ja",VLOOKUP($AC$2,Plausis!A:E,5,0),IF(AD1052="Ja",VLOOKUP($AD$2,Plausis!A:E,5,0),"")))))))</f>
        <v/>
      </c>
      <c r="AH1052" s="52" t="str">
        <f>IF(Y1052="Ja",VLOOKUP($Y$2,Plausis!A:E,5,0),"")</f>
        <v/>
      </c>
      <c r="AI1052" s="52" t="str">
        <f t="shared" si="364"/>
        <v>Ja</v>
      </c>
      <c r="AJ1052" s="52" t="str">
        <f>IF(S1052="Ja",VLOOKUP($S$2,Plausis!A:E,5,0),IF(V1052="Ja",VLOOKUP($V$2,Plausis!A:E,5,0),IF(X1052="Ja",VLOOKUP($X$2,Plausis!A:E,5,0),"")))</f>
        <v/>
      </c>
      <c r="AL1052" s="52" t="s">
        <v>3</v>
      </c>
      <c r="AM1052" s="114">
        <v>45531</v>
      </c>
      <c r="AN1052" s="52" t="s">
        <v>4467</v>
      </c>
      <c r="AO1052" s="52" t="str">
        <f>VLOOKUP(B1052,'BAT Grundtabelle'!B:T,19,0)</f>
        <v>ja</v>
      </c>
      <c r="AP1052" s="105" t="str">
        <f t="shared" si="365"/>
        <v>10951</v>
      </c>
      <c r="AQ1052" s="52" t="str">
        <f t="shared" si="366"/>
        <v>Jalousienhandel einschließlich -einbau</v>
      </c>
      <c r="AR1052" s="52" t="b">
        <f t="shared" si="379"/>
        <v>0</v>
      </c>
      <c r="AS1052" s="52" t="b">
        <f t="shared" si="379"/>
        <v>0</v>
      </c>
      <c r="AT1052" s="52" t="b">
        <f t="shared" si="379"/>
        <v>0</v>
      </c>
      <c r="AU1052" s="52">
        <f t="shared" si="367"/>
        <v>1</v>
      </c>
      <c r="AW1052" s="52" t="b">
        <f t="shared" si="368"/>
        <v>0</v>
      </c>
      <c r="AX1052" s="52" t="str">
        <f t="shared" si="369"/>
        <v>Unternehmen</v>
      </c>
      <c r="AY1052" s="52" t="b">
        <f t="shared" si="370"/>
        <v>0</v>
      </c>
      <c r="AZ1052" s="52" t="str">
        <f t="shared" si="371"/>
        <v>10951</v>
      </c>
      <c r="BA1052" s="52" t="str">
        <f>VLOOKUP(A1052,'BAT Grundtabelle'!A:U,21,0)</f>
        <v>ja</v>
      </c>
      <c r="BB1052" s="52" t="str">
        <f t="shared" si="372"/>
        <v>nein</v>
      </c>
      <c r="BC1052" s="52" t="str">
        <f t="shared" si="373"/>
        <v>10951</v>
      </c>
      <c r="BD1052" s="52" t="str">
        <f t="shared" si="374"/>
        <v>Jalousienhandel einschließlich -einbau</v>
      </c>
      <c r="BE1052" s="52" t="str">
        <f t="shared" si="375"/>
        <v>Unternehmen</v>
      </c>
      <c r="BF1052" s="52">
        <f t="shared" si="376"/>
        <v>1</v>
      </c>
    </row>
    <row r="1053" spans="1:58" hidden="1" x14ac:dyDescent="0.35">
      <c r="A1053" s="107" t="s">
        <v>3370</v>
      </c>
      <c r="B1053" s="75" t="s">
        <v>578</v>
      </c>
      <c r="C1053" s="52" t="s">
        <v>3</v>
      </c>
      <c r="D1053" s="52" t="s">
        <v>3</v>
      </c>
      <c r="E1053" s="52" t="s">
        <v>2</v>
      </c>
      <c r="F1053" s="52" t="s">
        <v>2</v>
      </c>
      <c r="G1053" s="52" t="s">
        <v>2</v>
      </c>
      <c r="H1053" s="52" t="s">
        <v>2</v>
      </c>
      <c r="I1053" s="52" t="s">
        <v>3</v>
      </c>
      <c r="J1053" s="52">
        <v>1</v>
      </c>
      <c r="K1053" s="52" t="s">
        <v>2</v>
      </c>
      <c r="L1053" s="52" t="s">
        <v>2</v>
      </c>
      <c r="M1053" s="52" t="s">
        <v>2</v>
      </c>
      <c r="N1053" s="52" t="s">
        <v>3</v>
      </c>
      <c r="P1053" s="52" t="s">
        <v>4</v>
      </c>
      <c r="Q1053" s="52" t="str">
        <f t="shared" ref="Q1053:AF1062" si="380">IF(ISERROR(FIND(Q$2,$P1053,1)),"Nein","Ja")</f>
        <v>Nein</v>
      </c>
      <c r="R1053" s="52" t="str">
        <f t="shared" si="380"/>
        <v>Nein</v>
      </c>
      <c r="S1053" s="52" t="str">
        <f t="shared" si="380"/>
        <v>Nein</v>
      </c>
      <c r="T1053" s="52" t="str">
        <f t="shared" si="380"/>
        <v>Nein</v>
      </c>
      <c r="U1053" s="52" t="str">
        <f t="shared" si="380"/>
        <v>Nein</v>
      </c>
      <c r="V1053" s="52" t="str">
        <f t="shared" si="380"/>
        <v>Nein</v>
      </c>
      <c r="W1053" s="52" t="str">
        <f t="shared" si="380"/>
        <v>Nein</v>
      </c>
      <c r="X1053" s="52" t="str">
        <f t="shared" si="380"/>
        <v>Nein</v>
      </c>
      <c r="Y1053" s="52" t="str">
        <f t="shared" si="380"/>
        <v>Nein</v>
      </c>
      <c r="Z1053" s="52" t="str">
        <f t="shared" si="380"/>
        <v>Nein</v>
      </c>
      <c r="AA1053" s="52" t="str">
        <f t="shared" si="380"/>
        <v>Nein</v>
      </c>
      <c r="AB1053" s="52" t="str">
        <f t="shared" si="380"/>
        <v>Nein</v>
      </c>
      <c r="AC1053" s="52" t="str">
        <f t="shared" si="380"/>
        <v>Nein</v>
      </c>
      <c r="AD1053" s="52" t="str">
        <f t="shared" si="380"/>
        <v>Nein</v>
      </c>
      <c r="AE1053" s="52" t="str">
        <f t="shared" si="380"/>
        <v>Nein</v>
      </c>
      <c r="AF1053" s="52" t="str">
        <f t="shared" si="380"/>
        <v>Nein</v>
      </c>
      <c r="AG1053" s="61" t="str">
        <f>IF(Q1053="Ja",VLOOKUP($Q$2,Plausis!A:E,5,0),IF(R1053="Ja",VLOOKUP($R$2,Plausis!A:E,5,0),IF(T1053="Ja",VLOOKUP($T$2,Plausis!A:E,5,0),IF(U1053="Ja",VLOOKUP($U$2,Plausis!A:E,5,0),IF(AA1053="Ja",VLOOKUP($AA$2,Plausis!A:E,5,0),IF(AC1053="Ja",VLOOKUP($AC$2,Plausis!A:E,5,0),IF(AD1053="Ja",VLOOKUP($AD$2,Plausis!A:E,5,0),"")))))))</f>
        <v/>
      </c>
      <c r="AH1053" s="52" t="str">
        <f>IF(Y1053="Ja",VLOOKUP($Y$2,Plausis!A:E,5,0),"")</f>
        <v/>
      </c>
      <c r="AI1053" s="52" t="str">
        <f t="shared" si="364"/>
        <v>Ja</v>
      </c>
      <c r="AJ1053" s="52" t="str">
        <f>IF(S1053="Ja",VLOOKUP($S$2,Plausis!A:E,5,0),IF(V1053="Ja",VLOOKUP($V$2,Plausis!A:E,5,0),IF(X1053="Ja",VLOOKUP($X$2,Plausis!A:E,5,0),"")))</f>
        <v/>
      </c>
      <c r="AL1053" s="52" t="s">
        <v>3</v>
      </c>
      <c r="AM1053" s="114">
        <v>45531</v>
      </c>
      <c r="AN1053" s="52" t="s">
        <v>4467</v>
      </c>
      <c r="AO1053" s="52" t="str">
        <f>VLOOKUP(B1053,'BAT Grundtabelle'!B:T,19,0)</f>
        <v>ja</v>
      </c>
      <c r="AP1053" s="105" t="str">
        <f t="shared" si="365"/>
        <v>10952</v>
      </c>
      <c r="AQ1053" s="52" t="str">
        <f t="shared" si="366"/>
        <v>Jeanseinzelhandel</v>
      </c>
      <c r="AR1053" s="52" t="b">
        <f t="shared" si="379"/>
        <v>0</v>
      </c>
      <c r="AS1053" s="52" t="b">
        <f t="shared" si="379"/>
        <v>0</v>
      </c>
      <c r="AT1053" s="52" t="b">
        <f t="shared" si="379"/>
        <v>0</v>
      </c>
      <c r="AU1053" s="52">
        <f t="shared" si="367"/>
        <v>1</v>
      </c>
      <c r="AW1053" s="52" t="b">
        <f t="shared" si="368"/>
        <v>0</v>
      </c>
      <c r="AX1053" s="52" t="str">
        <f t="shared" si="369"/>
        <v>Unternehmen</v>
      </c>
      <c r="AY1053" s="52" t="b">
        <f t="shared" si="370"/>
        <v>0</v>
      </c>
      <c r="AZ1053" s="52" t="str">
        <f t="shared" si="371"/>
        <v>10952</v>
      </c>
      <c r="BA1053" s="52" t="str">
        <f>VLOOKUP(A1053,'BAT Grundtabelle'!A:U,21,0)</f>
        <v>ja</v>
      </c>
      <c r="BB1053" s="52" t="str">
        <f t="shared" si="372"/>
        <v>nein</v>
      </c>
      <c r="BC1053" s="52" t="str">
        <f t="shared" si="373"/>
        <v>10952</v>
      </c>
      <c r="BD1053" s="52" t="str">
        <f t="shared" si="374"/>
        <v>Jeanseinzelhandel</v>
      </c>
      <c r="BE1053" s="52" t="str">
        <f t="shared" si="375"/>
        <v>Unternehmen</v>
      </c>
      <c r="BF1053" s="52">
        <f t="shared" si="376"/>
        <v>1</v>
      </c>
    </row>
    <row r="1054" spans="1:58" hidden="1" x14ac:dyDescent="0.35">
      <c r="A1054" s="107" t="s">
        <v>3371</v>
      </c>
      <c r="B1054" s="75" t="s">
        <v>704</v>
      </c>
      <c r="C1054" s="52" t="s">
        <v>3</v>
      </c>
      <c r="D1054" s="52" t="s">
        <v>3</v>
      </c>
      <c r="E1054" s="52" t="s">
        <v>2</v>
      </c>
      <c r="F1054" s="52" t="s">
        <v>2</v>
      </c>
      <c r="G1054" s="52" t="s">
        <v>2</v>
      </c>
      <c r="H1054" s="52" t="s">
        <v>2</v>
      </c>
      <c r="I1054" s="52" t="s">
        <v>3</v>
      </c>
      <c r="J1054" s="52">
        <v>1</v>
      </c>
      <c r="K1054" s="52" t="s">
        <v>2</v>
      </c>
      <c r="L1054" s="52" t="s">
        <v>2</v>
      </c>
      <c r="M1054" s="52" t="s">
        <v>2</v>
      </c>
      <c r="N1054" s="52" t="s">
        <v>3</v>
      </c>
      <c r="P1054" s="52" t="s">
        <v>4</v>
      </c>
      <c r="Q1054" s="52" t="str">
        <f t="shared" si="380"/>
        <v>Nein</v>
      </c>
      <c r="R1054" s="52" t="str">
        <f t="shared" si="380"/>
        <v>Nein</v>
      </c>
      <c r="S1054" s="52" t="str">
        <f t="shared" si="380"/>
        <v>Nein</v>
      </c>
      <c r="T1054" s="52" t="str">
        <f t="shared" si="380"/>
        <v>Nein</v>
      </c>
      <c r="U1054" s="52" t="str">
        <f t="shared" si="380"/>
        <v>Nein</v>
      </c>
      <c r="V1054" s="52" t="str">
        <f t="shared" si="380"/>
        <v>Nein</v>
      </c>
      <c r="W1054" s="52" t="str">
        <f t="shared" si="380"/>
        <v>Nein</v>
      </c>
      <c r="X1054" s="52" t="str">
        <f t="shared" si="380"/>
        <v>Nein</v>
      </c>
      <c r="Y1054" s="52" t="str">
        <f t="shared" si="380"/>
        <v>Nein</v>
      </c>
      <c r="Z1054" s="52" t="str">
        <f t="shared" si="380"/>
        <v>Nein</v>
      </c>
      <c r="AA1054" s="52" t="str">
        <f t="shared" si="380"/>
        <v>Nein</v>
      </c>
      <c r="AB1054" s="52" t="str">
        <f t="shared" si="380"/>
        <v>Nein</v>
      </c>
      <c r="AC1054" s="52" t="str">
        <f t="shared" si="380"/>
        <v>Nein</v>
      </c>
      <c r="AD1054" s="52" t="str">
        <f t="shared" si="380"/>
        <v>Nein</v>
      </c>
      <c r="AE1054" s="52" t="str">
        <f t="shared" si="380"/>
        <v>Nein</v>
      </c>
      <c r="AF1054" s="52" t="str">
        <f t="shared" si="380"/>
        <v>Nein</v>
      </c>
      <c r="AG1054" s="61" t="str">
        <f>IF(Q1054="Ja",VLOOKUP($Q$2,Plausis!A:E,5,0),IF(R1054="Ja",VLOOKUP($R$2,Plausis!A:E,5,0),IF(T1054="Ja",VLOOKUP($T$2,Plausis!A:E,5,0),IF(U1054="Ja",VLOOKUP($U$2,Plausis!A:E,5,0),IF(AA1054="Ja",VLOOKUP($AA$2,Plausis!A:E,5,0),IF(AC1054="Ja",VLOOKUP($AC$2,Plausis!A:E,5,0),IF(AD1054="Ja",VLOOKUP($AD$2,Plausis!A:E,5,0),"")))))))</f>
        <v/>
      </c>
      <c r="AH1054" s="52" t="str">
        <f>IF(Y1054="Ja",VLOOKUP($Y$2,Plausis!A:E,5,0),"")</f>
        <v/>
      </c>
      <c r="AI1054" s="52" t="str">
        <f t="shared" si="364"/>
        <v>Ja</v>
      </c>
      <c r="AJ1054" s="52" t="str">
        <f>IF(S1054="Ja",VLOOKUP($S$2,Plausis!A:E,5,0),IF(V1054="Ja",VLOOKUP($V$2,Plausis!A:E,5,0),IF(X1054="Ja",VLOOKUP($X$2,Plausis!A:E,5,0),"")))</f>
        <v/>
      </c>
      <c r="AL1054" s="52" t="s">
        <v>2</v>
      </c>
      <c r="AM1054" s="114">
        <v>45531</v>
      </c>
      <c r="AN1054" s="52" t="s">
        <v>4467</v>
      </c>
      <c r="AO1054" s="52" t="str">
        <f>VLOOKUP(B1054,'BAT Grundtabelle'!B:T,19,0)</f>
        <v>ja</v>
      </c>
      <c r="AP1054" s="105" t="str">
        <f t="shared" si="365"/>
        <v>10953</v>
      </c>
      <c r="AQ1054" s="52" t="str">
        <f t="shared" si="366"/>
        <v>Jollen mit gewerblicher Personenbeförderung</v>
      </c>
      <c r="AR1054" s="52" t="b">
        <f t="shared" si="379"/>
        <v>0</v>
      </c>
      <c r="AS1054" s="52" t="b">
        <f t="shared" si="379"/>
        <v>0</v>
      </c>
      <c r="AT1054" s="52" t="b">
        <f t="shared" si="379"/>
        <v>0</v>
      </c>
      <c r="AU1054" s="52">
        <f t="shared" si="367"/>
        <v>1</v>
      </c>
      <c r="AW1054" s="52" t="b">
        <f t="shared" si="368"/>
        <v>0</v>
      </c>
      <c r="AX1054" s="52" t="str">
        <f t="shared" si="369"/>
        <v>Unternehmen</v>
      </c>
      <c r="AY1054" s="52" t="b">
        <f t="shared" si="370"/>
        <v>0</v>
      </c>
      <c r="AZ1054" s="52" t="str">
        <f t="shared" si="371"/>
        <v>10953</v>
      </c>
      <c r="BA1054" s="52" t="str">
        <f>VLOOKUP(A1054,'BAT Grundtabelle'!A:U,21,0)</f>
        <v>ja</v>
      </c>
      <c r="BB1054" s="52" t="str">
        <f t="shared" si="372"/>
        <v>nein</v>
      </c>
      <c r="BC1054" s="52" t="str">
        <f t="shared" si="373"/>
        <v>10953</v>
      </c>
      <c r="BD1054" s="52" t="str">
        <f t="shared" si="374"/>
        <v>Jollen mit gewerblicher Personenbeförderung</v>
      </c>
      <c r="BE1054" s="52" t="str">
        <f t="shared" si="375"/>
        <v>Unternehmen</v>
      </c>
      <c r="BF1054" s="52">
        <f t="shared" si="376"/>
        <v>1</v>
      </c>
    </row>
    <row r="1055" spans="1:58" hidden="1" x14ac:dyDescent="0.35">
      <c r="A1055" s="107" t="s">
        <v>3372</v>
      </c>
      <c r="B1055" s="75" t="s">
        <v>705</v>
      </c>
      <c r="C1055" s="52" t="s">
        <v>3</v>
      </c>
      <c r="D1055" s="52" t="s">
        <v>3</v>
      </c>
      <c r="E1055" s="52" t="s">
        <v>2</v>
      </c>
      <c r="F1055" s="52" t="s">
        <v>2</v>
      </c>
      <c r="G1055" s="52" t="s">
        <v>2</v>
      </c>
      <c r="H1055" s="52" t="s">
        <v>2</v>
      </c>
      <c r="I1055" s="52" t="s">
        <v>3</v>
      </c>
      <c r="J1055" s="52">
        <v>1</v>
      </c>
      <c r="K1055" s="52" t="s">
        <v>2</v>
      </c>
      <c r="L1055" s="52" t="s">
        <v>2</v>
      </c>
      <c r="M1055" s="52" t="s">
        <v>2</v>
      </c>
      <c r="N1055" s="52" t="s">
        <v>3</v>
      </c>
      <c r="P1055" s="52" t="s">
        <v>4</v>
      </c>
      <c r="Q1055" s="52" t="str">
        <f t="shared" si="380"/>
        <v>Nein</v>
      </c>
      <c r="R1055" s="52" t="str">
        <f t="shared" si="380"/>
        <v>Nein</v>
      </c>
      <c r="S1055" s="52" t="str">
        <f t="shared" si="380"/>
        <v>Nein</v>
      </c>
      <c r="T1055" s="52" t="str">
        <f t="shared" si="380"/>
        <v>Nein</v>
      </c>
      <c r="U1055" s="52" t="str">
        <f t="shared" si="380"/>
        <v>Nein</v>
      </c>
      <c r="V1055" s="52" t="str">
        <f t="shared" si="380"/>
        <v>Nein</v>
      </c>
      <c r="W1055" s="52" t="str">
        <f t="shared" si="380"/>
        <v>Nein</v>
      </c>
      <c r="X1055" s="52" t="str">
        <f t="shared" si="380"/>
        <v>Nein</v>
      </c>
      <c r="Y1055" s="52" t="str">
        <f t="shared" si="380"/>
        <v>Nein</v>
      </c>
      <c r="Z1055" s="52" t="str">
        <f t="shared" si="380"/>
        <v>Nein</v>
      </c>
      <c r="AA1055" s="52" t="str">
        <f t="shared" si="380"/>
        <v>Nein</v>
      </c>
      <c r="AB1055" s="52" t="str">
        <f t="shared" si="380"/>
        <v>Nein</v>
      </c>
      <c r="AC1055" s="52" t="str">
        <f t="shared" si="380"/>
        <v>Nein</v>
      </c>
      <c r="AD1055" s="52" t="str">
        <f t="shared" si="380"/>
        <v>Nein</v>
      </c>
      <c r="AE1055" s="52" t="str">
        <f t="shared" si="380"/>
        <v>Nein</v>
      </c>
      <c r="AF1055" s="52" t="str">
        <f t="shared" si="380"/>
        <v>Nein</v>
      </c>
      <c r="AG1055" s="61" t="str">
        <f>IF(Q1055="Ja",VLOOKUP($Q$2,Plausis!A:E,5,0),IF(R1055="Ja",VLOOKUP($R$2,Plausis!A:E,5,0),IF(T1055="Ja",VLOOKUP($T$2,Plausis!A:E,5,0),IF(U1055="Ja",VLOOKUP($U$2,Plausis!A:E,5,0),IF(AA1055="Ja",VLOOKUP($AA$2,Plausis!A:E,5,0),IF(AC1055="Ja",VLOOKUP($AC$2,Plausis!A:E,5,0),IF(AD1055="Ja",VLOOKUP($AD$2,Plausis!A:E,5,0),"")))))))</f>
        <v/>
      </c>
      <c r="AH1055" s="52" t="str">
        <f>IF(Y1055="Ja",VLOOKUP($Y$2,Plausis!A:E,5,0),"")</f>
        <v/>
      </c>
      <c r="AI1055" s="52" t="str">
        <f t="shared" si="364"/>
        <v>Ja</v>
      </c>
      <c r="AJ1055" s="52" t="str">
        <f>IF(S1055="Ja",VLOOKUP($S$2,Plausis!A:E,5,0),IF(V1055="Ja",VLOOKUP($V$2,Plausis!A:E,5,0),IF(X1055="Ja",VLOOKUP($X$2,Plausis!A:E,5,0),"")))</f>
        <v/>
      </c>
      <c r="AL1055" s="52" t="s">
        <v>2</v>
      </c>
      <c r="AM1055" s="114">
        <v>45531</v>
      </c>
      <c r="AN1055" s="52" t="s">
        <v>4467</v>
      </c>
      <c r="AO1055" s="52" t="str">
        <f>VLOOKUP(B1055,'BAT Grundtabelle'!B:T,19,0)</f>
        <v>ja</v>
      </c>
      <c r="AP1055" s="105" t="str">
        <f t="shared" si="365"/>
        <v>10954</v>
      </c>
      <c r="AQ1055" s="52" t="str">
        <f t="shared" si="366"/>
        <v>Jollen ohne gewerbliche Personenbeförderung</v>
      </c>
      <c r="AR1055" s="52" t="b">
        <f t="shared" si="379"/>
        <v>0</v>
      </c>
      <c r="AS1055" s="52" t="b">
        <f t="shared" si="379"/>
        <v>0</v>
      </c>
      <c r="AT1055" s="52" t="b">
        <f t="shared" si="379"/>
        <v>0</v>
      </c>
      <c r="AU1055" s="52">
        <f t="shared" si="367"/>
        <v>1</v>
      </c>
      <c r="AW1055" s="52" t="b">
        <f t="shared" si="368"/>
        <v>0</v>
      </c>
      <c r="AX1055" s="52" t="str">
        <f t="shared" si="369"/>
        <v>Unternehmen</v>
      </c>
      <c r="AY1055" s="52" t="b">
        <f t="shared" si="370"/>
        <v>0</v>
      </c>
      <c r="AZ1055" s="52" t="str">
        <f t="shared" si="371"/>
        <v>10954</v>
      </c>
      <c r="BA1055" s="52" t="str">
        <f>VLOOKUP(A1055,'BAT Grundtabelle'!A:U,21,0)</f>
        <v>ja</v>
      </c>
      <c r="BB1055" s="52" t="str">
        <f t="shared" si="372"/>
        <v>nein</v>
      </c>
      <c r="BC1055" s="52" t="str">
        <f t="shared" si="373"/>
        <v>10954</v>
      </c>
      <c r="BD1055" s="52" t="str">
        <f t="shared" si="374"/>
        <v>Jollen ohne gewerbliche Personenbeförderung</v>
      </c>
      <c r="BE1055" s="52" t="str">
        <f t="shared" si="375"/>
        <v>Unternehmen</v>
      </c>
      <c r="BF1055" s="52">
        <f t="shared" si="376"/>
        <v>1</v>
      </c>
    </row>
    <row r="1056" spans="1:58" hidden="1" x14ac:dyDescent="0.35">
      <c r="A1056" s="107" t="s">
        <v>3373</v>
      </c>
      <c r="B1056" s="75" t="s">
        <v>706</v>
      </c>
      <c r="C1056" s="52" t="s">
        <v>3</v>
      </c>
      <c r="D1056" s="52" t="s">
        <v>3</v>
      </c>
      <c r="E1056" s="52" t="s">
        <v>2</v>
      </c>
      <c r="F1056" s="52" t="s">
        <v>2</v>
      </c>
      <c r="G1056" s="52" t="s">
        <v>2</v>
      </c>
      <c r="H1056" s="52" t="s">
        <v>2</v>
      </c>
      <c r="I1056" s="52" t="s">
        <v>3</v>
      </c>
      <c r="J1056" s="52">
        <v>1</v>
      </c>
      <c r="K1056" s="52" t="s">
        <v>2</v>
      </c>
      <c r="L1056" s="52" t="s">
        <v>2</v>
      </c>
      <c r="M1056" s="52" t="s">
        <v>2</v>
      </c>
      <c r="N1056" s="52" t="s">
        <v>3</v>
      </c>
      <c r="P1056" s="52" t="s">
        <v>4</v>
      </c>
      <c r="Q1056" s="52" t="str">
        <f t="shared" si="380"/>
        <v>Nein</v>
      </c>
      <c r="R1056" s="52" t="str">
        <f t="shared" si="380"/>
        <v>Nein</v>
      </c>
      <c r="S1056" s="52" t="str">
        <f t="shared" si="380"/>
        <v>Nein</v>
      </c>
      <c r="T1056" s="52" t="str">
        <f t="shared" si="380"/>
        <v>Nein</v>
      </c>
      <c r="U1056" s="52" t="str">
        <f t="shared" si="380"/>
        <v>Nein</v>
      </c>
      <c r="V1056" s="52" t="str">
        <f t="shared" si="380"/>
        <v>Nein</v>
      </c>
      <c r="W1056" s="52" t="str">
        <f t="shared" si="380"/>
        <v>Nein</v>
      </c>
      <c r="X1056" s="52" t="str">
        <f t="shared" si="380"/>
        <v>Nein</v>
      </c>
      <c r="Y1056" s="52" t="str">
        <f t="shared" si="380"/>
        <v>Nein</v>
      </c>
      <c r="Z1056" s="52" t="str">
        <f t="shared" si="380"/>
        <v>Nein</v>
      </c>
      <c r="AA1056" s="52" t="str">
        <f t="shared" si="380"/>
        <v>Nein</v>
      </c>
      <c r="AB1056" s="52" t="str">
        <f t="shared" si="380"/>
        <v>Nein</v>
      </c>
      <c r="AC1056" s="52" t="str">
        <f t="shared" si="380"/>
        <v>Nein</v>
      </c>
      <c r="AD1056" s="52" t="str">
        <f t="shared" si="380"/>
        <v>Nein</v>
      </c>
      <c r="AE1056" s="52" t="str">
        <f t="shared" si="380"/>
        <v>Nein</v>
      </c>
      <c r="AF1056" s="52" t="str">
        <f t="shared" si="380"/>
        <v>Nein</v>
      </c>
      <c r="AG1056" s="61" t="str">
        <f>IF(Q1056="Ja",VLOOKUP($Q$2,Plausis!A:E,5,0),IF(R1056="Ja",VLOOKUP($R$2,Plausis!A:E,5,0),IF(T1056="Ja",VLOOKUP($T$2,Plausis!A:E,5,0),IF(U1056="Ja",VLOOKUP($U$2,Plausis!A:E,5,0),IF(AA1056="Ja",VLOOKUP($AA$2,Plausis!A:E,5,0),IF(AC1056="Ja",VLOOKUP($AC$2,Plausis!A:E,5,0),IF(AD1056="Ja",VLOOKUP($AD$2,Plausis!A:E,5,0),"")))))))</f>
        <v/>
      </c>
      <c r="AH1056" s="52" t="str">
        <f>IF(Y1056="Ja",VLOOKUP($Y$2,Plausis!A:E,5,0),"")</f>
        <v/>
      </c>
      <c r="AI1056" s="52" t="str">
        <f t="shared" si="364"/>
        <v>Ja</v>
      </c>
      <c r="AJ1056" s="52" t="str">
        <f>IF(S1056="Ja",VLOOKUP($S$2,Plausis!A:E,5,0),IF(V1056="Ja",VLOOKUP($V$2,Plausis!A:E,5,0),IF(X1056="Ja",VLOOKUP($X$2,Plausis!A:E,5,0),"")))</f>
        <v/>
      </c>
      <c r="AL1056" s="52" t="s">
        <v>2</v>
      </c>
      <c r="AM1056" s="114">
        <v>45531</v>
      </c>
      <c r="AN1056" s="52" t="s">
        <v>4467</v>
      </c>
      <c r="AO1056" s="52" t="str">
        <f>VLOOKUP(B1056,'BAT Grundtabelle'!B:T,19,0)</f>
        <v>ja</v>
      </c>
      <c r="AP1056" s="105" t="str">
        <f t="shared" si="365"/>
        <v>10955</v>
      </c>
      <c r="AQ1056" s="52" t="str">
        <f t="shared" si="366"/>
        <v>Jollenführerschiff ohne gewerbliche Personenbeförderung</v>
      </c>
      <c r="AR1056" s="52" t="b">
        <f t="shared" si="379"/>
        <v>0</v>
      </c>
      <c r="AS1056" s="52" t="b">
        <f t="shared" si="379"/>
        <v>0</v>
      </c>
      <c r="AT1056" s="52" t="b">
        <f t="shared" si="379"/>
        <v>0</v>
      </c>
      <c r="AU1056" s="52">
        <f t="shared" si="367"/>
        <v>1</v>
      </c>
      <c r="AW1056" s="52" t="b">
        <f t="shared" si="368"/>
        <v>0</v>
      </c>
      <c r="AX1056" s="52" t="str">
        <f t="shared" si="369"/>
        <v>Unternehmen</v>
      </c>
      <c r="AY1056" s="52" t="b">
        <f t="shared" si="370"/>
        <v>0</v>
      </c>
      <c r="AZ1056" s="52" t="str">
        <f t="shared" si="371"/>
        <v>10955</v>
      </c>
      <c r="BA1056" s="52" t="str">
        <f>VLOOKUP(A1056,'BAT Grundtabelle'!A:U,21,0)</f>
        <v>ja</v>
      </c>
      <c r="BB1056" s="52" t="str">
        <f t="shared" si="372"/>
        <v>nein</v>
      </c>
      <c r="BC1056" s="52" t="str">
        <f t="shared" si="373"/>
        <v>10955</v>
      </c>
      <c r="BD1056" s="52" t="str">
        <f t="shared" si="374"/>
        <v>Jollenführerschiff ohne gewerbliche Personenbeförderung</v>
      </c>
      <c r="BE1056" s="52" t="str">
        <f t="shared" si="375"/>
        <v>Unternehmen</v>
      </c>
      <c r="BF1056" s="52">
        <f t="shared" si="376"/>
        <v>1</v>
      </c>
    </row>
    <row r="1057" spans="1:58" hidden="1" x14ac:dyDescent="0.35">
      <c r="A1057" s="107" t="s">
        <v>3374</v>
      </c>
      <c r="B1057" s="75" t="s">
        <v>831</v>
      </c>
      <c r="C1057" s="52" t="s">
        <v>3</v>
      </c>
      <c r="D1057" s="52" t="s">
        <v>3</v>
      </c>
      <c r="E1057" s="52" t="s">
        <v>2</v>
      </c>
      <c r="F1057" s="52" t="s">
        <v>2</v>
      </c>
      <c r="G1057" s="52" t="s">
        <v>2</v>
      </c>
      <c r="H1057" s="52" t="s">
        <v>2</v>
      </c>
      <c r="I1057" s="52" t="s">
        <v>3</v>
      </c>
      <c r="J1057" s="52">
        <v>4</v>
      </c>
      <c r="K1057" s="52" t="s">
        <v>2</v>
      </c>
      <c r="L1057" s="52" t="s">
        <v>2</v>
      </c>
      <c r="M1057" s="52" t="s">
        <v>2</v>
      </c>
      <c r="N1057" s="52" t="s">
        <v>3</v>
      </c>
      <c r="O1057" s="52" t="s">
        <v>2412</v>
      </c>
      <c r="P1057" s="61">
        <v>1195</v>
      </c>
      <c r="Q1057" s="52" t="str">
        <f t="shared" si="380"/>
        <v>Nein</v>
      </c>
      <c r="R1057" s="52" t="str">
        <f t="shared" si="380"/>
        <v>Nein</v>
      </c>
      <c r="S1057" s="52" t="str">
        <f t="shared" si="380"/>
        <v>Nein</v>
      </c>
      <c r="T1057" s="52" t="str">
        <f t="shared" si="380"/>
        <v>Nein</v>
      </c>
      <c r="U1057" s="52" t="str">
        <f t="shared" si="380"/>
        <v>Nein</v>
      </c>
      <c r="V1057" s="52" t="str">
        <f t="shared" si="380"/>
        <v>Nein</v>
      </c>
      <c r="W1057" s="52" t="str">
        <f t="shared" si="380"/>
        <v>Nein</v>
      </c>
      <c r="X1057" s="52" t="str">
        <f t="shared" si="380"/>
        <v>Nein</v>
      </c>
      <c r="Y1057" s="52" t="str">
        <f t="shared" si="380"/>
        <v>Nein</v>
      </c>
      <c r="Z1057" s="52" t="str">
        <f t="shared" si="380"/>
        <v>Nein</v>
      </c>
      <c r="AA1057" s="52" t="str">
        <f t="shared" si="380"/>
        <v>Nein</v>
      </c>
      <c r="AB1057" s="52" t="str">
        <f t="shared" si="380"/>
        <v>Ja</v>
      </c>
      <c r="AC1057" s="52" t="str">
        <f t="shared" si="380"/>
        <v>Nein</v>
      </c>
      <c r="AD1057" s="52" t="str">
        <f t="shared" si="380"/>
        <v>Nein</v>
      </c>
      <c r="AE1057" s="52" t="str">
        <f t="shared" si="380"/>
        <v>Nein</v>
      </c>
      <c r="AF1057" s="52" t="str">
        <f t="shared" si="380"/>
        <v>Nein</v>
      </c>
      <c r="AG1057" s="61" t="str">
        <f>IF(Q1057="Ja",VLOOKUP($Q$2,Plausis!A:E,5,0),IF(R1057="Ja",VLOOKUP($R$2,Plausis!A:E,5,0),IF(T1057="Ja",VLOOKUP($T$2,Plausis!A:E,5,0),IF(U1057="Ja",VLOOKUP($U$2,Plausis!A:E,5,0),IF(AA1057="Ja",VLOOKUP($AA$2,Plausis!A:E,5,0),IF(AC1057="Ja",VLOOKUP($AC$2,Plausis!A:E,5,0),IF(AD1057="Ja",VLOOKUP($AD$2,Plausis!A:E,5,0),"")))))))</f>
        <v/>
      </c>
      <c r="AH1057" s="52" t="str">
        <f>IF(Y1057="Ja",VLOOKUP($Y$2,Plausis!A:E,5,0),"")</f>
        <v/>
      </c>
      <c r="AI1057" s="52" t="str">
        <f t="shared" si="364"/>
        <v>Ja</v>
      </c>
      <c r="AJ1057" s="52" t="str">
        <f>IF(S1057="Ja",VLOOKUP($S$2,Plausis!A:E,5,0),IF(V1057="Ja",VLOOKUP($V$2,Plausis!A:E,5,0),IF(X1057="Ja",VLOOKUP($X$2,Plausis!A:E,5,0),"")))</f>
        <v/>
      </c>
      <c r="AL1057" s="52" t="s">
        <v>2</v>
      </c>
      <c r="AM1057" s="114">
        <v>45531</v>
      </c>
      <c r="AN1057" s="52" t="s">
        <v>4467</v>
      </c>
      <c r="AO1057" s="52" t="str">
        <f>VLOOKUP(B1057,'BAT Grundtabelle'!B:T,19,0)</f>
        <v>ja</v>
      </c>
      <c r="AP1057" s="105" t="str">
        <f t="shared" si="365"/>
        <v>10956</v>
      </c>
      <c r="AQ1057" s="52" t="str">
        <f t="shared" si="366"/>
        <v>Journalist, freiberuflich</v>
      </c>
      <c r="AR1057" s="52" t="b">
        <f t="shared" si="379"/>
        <v>0</v>
      </c>
      <c r="AS1057" s="52" t="b">
        <f t="shared" si="379"/>
        <v>0</v>
      </c>
      <c r="AT1057" s="52" t="b">
        <f t="shared" si="379"/>
        <v>0</v>
      </c>
      <c r="AU1057" s="52">
        <f t="shared" si="367"/>
        <v>4</v>
      </c>
      <c r="AW1057" s="52" t="b">
        <f t="shared" si="368"/>
        <v>0</v>
      </c>
      <c r="AX1057" s="52" t="str">
        <f t="shared" si="369"/>
        <v>Unternehmen</v>
      </c>
      <c r="AY1057" s="52" t="b">
        <f t="shared" si="370"/>
        <v>0</v>
      </c>
      <c r="AZ1057" s="52" t="str">
        <f t="shared" si="371"/>
        <v>10956</v>
      </c>
      <c r="BA1057" s="52" t="str">
        <f>VLOOKUP(A1057,'BAT Grundtabelle'!A:U,21,0)</f>
        <v>ja</v>
      </c>
      <c r="BB1057" s="52" t="str">
        <f t="shared" si="372"/>
        <v>nein</v>
      </c>
      <c r="BC1057" s="52" t="str">
        <f t="shared" si="373"/>
        <v>10956</v>
      </c>
      <c r="BD1057" s="52" t="str">
        <f t="shared" si="374"/>
        <v>Journalist, freiberuflich</v>
      </c>
      <c r="BE1057" s="52" t="str">
        <f t="shared" si="375"/>
        <v>Unternehmen</v>
      </c>
      <c r="BF1057" s="52">
        <f t="shared" si="376"/>
        <v>4</v>
      </c>
    </row>
    <row r="1058" spans="1:58" hidden="1" x14ac:dyDescent="0.35">
      <c r="A1058" s="107" t="s">
        <v>3375</v>
      </c>
      <c r="B1058" s="75" t="s">
        <v>130</v>
      </c>
      <c r="C1058" s="52" t="s">
        <v>3</v>
      </c>
      <c r="D1058" s="52" t="s">
        <v>3</v>
      </c>
      <c r="E1058" s="52" t="s">
        <v>2</v>
      </c>
      <c r="F1058" s="52" t="s">
        <v>2</v>
      </c>
      <c r="G1058" s="52" t="s">
        <v>2</v>
      </c>
      <c r="H1058" s="52" t="s">
        <v>2</v>
      </c>
      <c r="I1058" s="52" t="s">
        <v>3</v>
      </c>
      <c r="J1058" s="52">
        <v>1</v>
      </c>
      <c r="K1058" s="52" t="s">
        <v>2</v>
      </c>
      <c r="L1058" s="52" t="s">
        <v>2</v>
      </c>
      <c r="M1058" s="52" t="s">
        <v>2</v>
      </c>
      <c r="N1058" s="52" t="s">
        <v>3</v>
      </c>
      <c r="P1058" s="52" t="s">
        <v>4</v>
      </c>
      <c r="Q1058" s="52" t="str">
        <f t="shared" si="380"/>
        <v>Nein</v>
      </c>
      <c r="R1058" s="52" t="str">
        <f t="shared" si="380"/>
        <v>Nein</v>
      </c>
      <c r="S1058" s="52" t="str">
        <f t="shared" si="380"/>
        <v>Nein</v>
      </c>
      <c r="T1058" s="52" t="str">
        <f t="shared" si="380"/>
        <v>Nein</v>
      </c>
      <c r="U1058" s="52" t="str">
        <f t="shared" si="380"/>
        <v>Nein</v>
      </c>
      <c r="V1058" s="52" t="str">
        <f t="shared" si="380"/>
        <v>Nein</v>
      </c>
      <c r="W1058" s="52" t="str">
        <f t="shared" si="380"/>
        <v>Nein</v>
      </c>
      <c r="X1058" s="52" t="str">
        <f t="shared" si="380"/>
        <v>Nein</v>
      </c>
      <c r="Y1058" s="52" t="str">
        <f t="shared" si="380"/>
        <v>Nein</v>
      </c>
      <c r="Z1058" s="52" t="str">
        <f t="shared" si="380"/>
        <v>Nein</v>
      </c>
      <c r="AA1058" s="52" t="str">
        <f t="shared" si="380"/>
        <v>Nein</v>
      </c>
      <c r="AB1058" s="52" t="str">
        <f t="shared" si="380"/>
        <v>Nein</v>
      </c>
      <c r="AC1058" s="52" t="str">
        <f t="shared" si="380"/>
        <v>Nein</v>
      </c>
      <c r="AD1058" s="52" t="str">
        <f t="shared" si="380"/>
        <v>Nein</v>
      </c>
      <c r="AE1058" s="52" t="str">
        <f t="shared" si="380"/>
        <v>Nein</v>
      </c>
      <c r="AF1058" s="52" t="str">
        <f t="shared" si="380"/>
        <v>Nein</v>
      </c>
      <c r="AG1058" s="61" t="str">
        <f>IF(Q1058="Ja",VLOOKUP($Q$2,Plausis!A:E,5,0),IF(R1058="Ja",VLOOKUP($R$2,Plausis!A:E,5,0),IF(T1058="Ja",VLOOKUP($T$2,Plausis!A:E,5,0),IF(U1058="Ja",VLOOKUP($U$2,Plausis!A:E,5,0),IF(AA1058="Ja",VLOOKUP($AA$2,Plausis!A:E,5,0),IF(AC1058="Ja",VLOOKUP($AC$2,Plausis!A:E,5,0),IF(AD1058="Ja",VLOOKUP($AD$2,Plausis!A:E,5,0),"")))))))</f>
        <v/>
      </c>
      <c r="AH1058" s="52" t="str">
        <f>IF(Y1058="Ja",VLOOKUP($Y$2,Plausis!A:E,5,0),"")</f>
        <v/>
      </c>
      <c r="AI1058" s="52" t="str">
        <f t="shared" si="364"/>
        <v>Ja</v>
      </c>
      <c r="AJ1058" s="52" t="str">
        <f>IF(S1058="Ja",VLOOKUP($S$2,Plausis!A:E,5,0),IF(V1058="Ja",VLOOKUP($V$2,Plausis!A:E,5,0),IF(X1058="Ja",VLOOKUP($X$2,Plausis!A:E,5,0),"")))</f>
        <v/>
      </c>
      <c r="AL1058" s="52" t="s">
        <v>2</v>
      </c>
      <c r="AM1058" s="114">
        <v>45531</v>
      </c>
      <c r="AN1058" s="52" t="s">
        <v>4467</v>
      </c>
      <c r="AO1058" s="52" t="str">
        <f>VLOOKUP(B1058,'BAT Grundtabelle'!B:T,19,0)</f>
        <v>ja</v>
      </c>
      <c r="AP1058" s="105" t="str">
        <f t="shared" si="365"/>
        <v>10957</v>
      </c>
      <c r="AQ1058" s="52" t="str">
        <f t="shared" si="366"/>
        <v>Judoschule</v>
      </c>
      <c r="AR1058" s="52" t="b">
        <f t="shared" si="379"/>
        <v>0</v>
      </c>
      <c r="AS1058" s="52" t="b">
        <f t="shared" si="379"/>
        <v>0</v>
      </c>
      <c r="AT1058" s="52" t="b">
        <f t="shared" si="379"/>
        <v>0</v>
      </c>
      <c r="AU1058" s="52">
        <f t="shared" si="367"/>
        <v>1</v>
      </c>
      <c r="AW1058" s="52" t="b">
        <f t="shared" si="368"/>
        <v>0</v>
      </c>
      <c r="AX1058" s="52" t="str">
        <f t="shared" si="369"/>
        <v>Unternehmen</v>
      </c>
      <c r="AY1058" s="52" t="b">
        <f t="shared" si="370"/>
        <v>0</v>
      </c>
      <c r="AZ1058" s="52" t="str">
        <f t="shared" si="371"/>
        <v>10957</v>
      </c>
      <c r="BA1058" s="52" t="str">
        <f>VLOOKUP(A1058,'BAT Grundtabelle'!A:U,21,0)</f>
        <v>ja</v>
      </c>
      <c r="BB1058" s="52" t="str">
        <f t="shared" si="372"/>
        <v>nein</v>
      </c>
      <c r="BC1058" s="52" t="str">
        <f t="shared" si="373"/>
        <v>10957</v>
      </c>
      <c r="BD1058" s="52" t="str">
        <f t="shared" si="374"/>
        <v>Judoschule</v>
      </c>
      <c r="BE1058" s="52" t="str">
        <f t="shared" si="375"/>
        <v>Unternehmen</v>
      </c>
      <c r="BF1058" s="52">
        <f t="shared" si="376"/>
        <v>1</v>
      </c>
    </row>
    <row r="1059" spans="1:58" ht="29" hidden="1" x14ac:dyDescent="0.35">
      <c r="A1059" s="107" t="s">
        <v>3376</v>
      </c>
      <c r="B1059" s="75" t="s">
        <v>624</v>
      </c>
      <c r="C1059" s="52" t="s">
        <v>3</v>
      </c>
      <c r="D1059" s="52" t="s">
        <v>3</v>
      </c>
      <c r="E1059" s="52" t="s">
        <v>2</v>
      </c>
      <c r="F1059" s="52" t="s">
        <v>2</v>
      </c>
      <c r="G1059" s="52" t="s">
        <v>2</v>
      </c>
      <c r="H1059" s="52" t="s">
        <v>2</v>
      </c>
      <c r="I1059" s="52" t="s">
        <v>2</v>
      </c>
      <c r="J1059" s="52" t="s">
        <v>2</v>
      </c>
      <c r="K1059" s="52" t="s">
        <v>2</v>
      </c>
      <c r="L1059" s="52" t="s">
        <v>3</v>
      </c>
      <c r="M1059" s="52" t="s">
        <v>2</v>
      </c>
      <c r="N1059" s="52" t="s">
        <v>3</v>
      </c>
      <c r="O1059" s="52" t="s">
        <v>2409</v>
      </c>
      <c r="P1059" s="52" t="s">
        <v>58</v>
      </c>
      <c r="Q1059" s="52" t="str">
        <f t="shared" si="380"/>
        <v>Nein</v>
      </c>
      <c r="R1059" s="52" t="str">
        <f t="shared" si="380"/>
        <v>Nein</v>
      </c>
      <c r="S1059" s="52" t="str">
        <f t="shared" si="380"/>
        <v>Nein</v>
      </c>
      <c r="T1059" s="52" t="str">
        <f t="shared" si="380"/>
        <v>Nein</v>
      </c>
      <c r="U1059" s="52" t="str">
        <f t="shared" si="380"/>
        <v>Ja</v>
      </c>
      <c r="V1059" s="52" t="str">
        <f t="shared" si="380"/>
        <v>Ja</v>
      </c>
      <c r="W1059" s="52" t="str">
        <f t="shared" si="380"/>
        <v>Nein</v>
      </c>
      <c r="X1059" s="52" t="str">
        <f t="shared" si="380"/>
        <v>Nein</v>
      </c>
      <c r="Y1059" s="52" t="str">
        <f t="shared" si="380"/>
        <v>Nein</v>
      </c>
      <c r="Z1059" s="52" t="str">
        <f t="shared" si="380"/>
        <v>Nein</v>
      </c>
      <c r="AA1059" s="52" t="str">
        <f t="shared" si="380"/>
        <v>Nein</v>
      </c>
      <c r="AB1059" s="52" t="str">
        <f t="shared" si="380"/>
        <v>Nein</v>
      </c>
      <c r="AC1059" s="52" t="str">
        <f t="shared" si="380"/>
        <v>Nein</v>
      </c>
      <c r="AD1059" s="52" t="str">
        <f t="shared" si="380"/>
        <v>Nein</v>
      </c>
      <c r="AE1059" s="52" t="str">
        <f t="shared" si="380"/>
        <v>Nein</v>
      </c>
      <c r="AF1059" s="52" t="str">
        <f t="shared" si="380"/>
        <v>Nein</v>
      </c>
      <c r="AG1059" s="61" t="str">
        <f>IF(Q1059="Ja",VLOOKUP($Q$2,Plausis!A:E,5,0),IF(R1059="Ja",VLOOKUP($R$2,Plausis!A:E,5,0),IF(T1059="Ja",VLOOKUP($T$2,Plausis!A:E,5,0),IF(U1059="Ja",VLOOKUP($U$2,Plausis!A:E,5,0),IF(AA1059="Ja",VLOOKUP($AA$2,Plausis!A:E,5,0),IF(AC1059="Ja",VLOOKUP($AC$2,Plausis!A:E,5,0),IF(AD1059="Ja",VLOOKUP($AD$2,Plausis!A:E,5,0),"")))))))</f>
        <v>Dieser Betrieb kann nur im Komfort-RS ohne ergänzenden Spezial-Straf-RS oder über einen Sondertarif zum SSR versichert werden.</v>
      </c>
      <c r="AH1059" s="52" t="str">
        <f>IF(Y1059="Ja",VLOOKUP($Y$2,Plausis!A:E,5,0),"")</f>
        <v/>
      </c>
      <c r="AI1059" s="52" t="str">
        <f t="shared" si="364"/>
        <v>Nein</v>
      </c>
      <c r="AJ1059" s="52" t="str">
        <f>IF(S1059="Ja",VLOOKUP($S$2,Plausis!A:E,5,0),IF(V1059="Ja",VLOOKUP($V$2,Plausis!A:E,5,0),IF(X1059="Ja",VLOOKUP($X$2,Plausis!A:E,5,0),"")))</f>
        <v>Dieser Betrieb kann nur über einen Sondertarif zum SSR versichert werden.</v>
      </c>
      <c r="AL1059" s="52" t="s">
        <v>2</v>
      </c>
      <c r="AM1059" s="114">
        <v>45531</v>
      </c>
      <c r="AN1059" s="52" t="s">
        <v>4467</v>
      </c>
      <c r="AO1059" s="52" t="str">
        <f>VLOOKUP(B1059,'BAT Grundtabelle'!B:T,19,0)</f>
        <v>ja</v>
      </c>
      <c r="AP1059" s="105" t="str">
        <f t="shared" si="365"/>
        <v>10958</v>
      </c>
      <c r="AQ1059" s="52" t="str">
        <f t="shared" si="366"/>
        <v>Jugendheim (mit Übernachtung)</v>
      </c>
      <c r="AR1059" s="52" t="b">
        <f t="shared" si="379"/>
        <v>0</v>
      </c>
      <c r="AS1059" s="52" t="b">
        <f t="shared" si="379"/>
        <v>0</v>
      </c>
      <c r="AT1059" s="52" t="b">
        <f t="shared" si="379"/>
        <v>0</v>
      </c>
      <c r="AU1059" s="52" t="str">
        <f t="shared" si="367"/>
        <v>Eigener Tarif</v>
      </c>
      <c r="AW1059" s="52" t="b">
        <f t="shared" si="368"/>
        <v>0</v>
      </c>
      <c r="AX1059" s="52" t="str">
        <f t="shared" si="369"/>
        <v>Eigener Tarif</v>
      </c>
      <c r="AY1059" s="52" t="b">
        <f t="shared" si="370"/>
        <v>0</v>
      </c>
      <c r="AZ1059" s="52" t="str">
        <f t="shared" si="371"/>
        <v>10958</v>
      </c>
      <c r="BA1059" s="52" t="str">
        <f>VLOOKUP(A1059,'BAT Grundtabelle'!A:U,21,0)</f>
        <v>ja</v>
      </c>
      <c r="BB1059" s="52" t="str">
        <f t="shared" si="372"/>
        <v>nein</v>
      </c>
      <c r="BC1059" s="52" t="str">
        <f t="shared" si="373"/>
        <v>10958</v>
      </c>
      <c r="BD1059" s="52" t="str">
        <f t="shared" si="374"/>
        <v>Jugendheim (mit Übernachtung)</v>
      </c>
      <c r="BE1059" s="52" t="str">
        <f t="shared" si="375"/>
        <v>Eigener Tarif</v>
      </c>
      <c r="BF1059" s="52" t="str">
        <f t="shared" si="376"/>
        <v>Eigener Tarif</v>
      </c>
    </row>
    <row r="1060" spans="1:58" ht="29" hidden="1" x14ac:dyDescent="0.35">
      <c r="A1060" s="107" t="s">
        <v>3377</v>
      </c>
      <c r="B1060" s="75" t="s">
        <v>744</v>
      </c>
      <c r="C1060" s="52" t="s">
        <v>3</v>
      </c>
      <c r="D1060" s="52" t="s">
        <v>3</v>
      </c>
      <c r="E1060" s="52" t="s">
        <v>2</v>
      </c>
      <c r="F1060" s="52" t="s">
        <v>2</v>
      </c>
      <c r="G1060" s="52" t="s">
        <v>2</v>
      </c>
      <c r="H1060" s="52" t="s">
        <v>2</v>
      </c>
      <c r="I1060" s="52" t="s">
        <v>2</v>
      </c>
      <c r="J1060" s="52" t="s">
        <v>2</v>
      </c>
      <c r="K1060" s="52" t="s">
        <v>2</v>
      </c>
      <c r="L1060" s="52" t="s">
        <v>3</v>
      </c>
      <c r="M1060" s="52" t="s">
        <v>2</v>
      </c>
      <c r="N1060" s="52" t="s">
        <v>3</v>
      </c>
      <c r="O1060" s="52" t="s">
        <v>2409</v>
      </c>
      <c r="P1060" s="52" t="s">
        <v>58</v>
      </c>
      <c r="Q1060" s="52" t="str">
        <f t="shared" si="380"/>
        <v>Nein</v>
      </c>
      <c r="R1060" s="52" t="str">
        <f t="shared" si="380"/>
        <v>Nein</v>
      </c>
      <c r="S1060" s="52" t="str">
        <f t="shared" si="380"/>
        <v>Nein</v>
      </c>
      <c r="T1060" s="52" t="str">
        <f t="shared" si="380"/>
        <v>Nein</v>
      </c>
      <c r="U1060" s="52" t="str">
        <f t="shared" si="380"/>
        <v>Ja</v>
      </c>
      <c r="V1060" s="52" t="str">
        <f t="shared" si="380"/>
        <v>Ja</v>
      </c>
      <c r="W1060" s="52" t="str">
        <f t="shared" si="380"/>
        <v>Nein</v>
      </c>
      <c r="X1060" s="52" t="str">
        <f t="shared" si="380"/>
        <v>Nein</v>
      </c>
      <c r="Y1060" s="52" t="str">
        <f t="shared" si="380"/>
        <v>Nein</v>
      </c>
      <c r="Z1060" s="52" t="str">
        <f t="shared" si="380"/>
        <v>Nein</v>
      </c>
      <c r="AA1060" s="52" t="str">
        <f t="shared" si="380"/>
        <v>Nein</v>
      </c>
      <c r="AB1060" s="52" t="str">
        <f t="shared" si="380"/>
        <v>Nein</v>
      </c>
      <c r="AC1060" s="52" t="str">
        <f t="shared" si="380"/>
        <v>Nein</v>
      </c>
      <c r="AD1060" s="52" t="str">
        <f t="shared" si="380"/>
        <v>Nein</v>
      </c>
      <c r="AE1060" s="52" t="str">
        <f t="shared" si="380"/>
        <v>Nein</v>
      </c>
      <c r="AF1060" s="52" t="str">
        <f t="shared" si="380"/>
        <v>Nein</v>
      </c>
      <c r="AG1060" s="61" t="str">
        <f>IF(Q1060="Ja",VLOOKUP($Q$2,Plausis!A:E,5,0),IF(R1060="Ja",VLOOKUP($R$2,Plausis!A:E,5,0),IF(T1060="Ja",VLOOKUP($T$2,Plausis!A:E,5,0),IF(U1060="Ja",VLOOKUP($U$2,Plausis!A:E,5,0),IF(AA1060="Ja",VLOOKUP($AA$2,Plausis!A:E,5,0),IF(AC1060="Ja",VLOOKUP($AC$2,Plausis!A:E,5,0),IF(AD1060="Ja",VLOOKUP($AD$2,Plausis!A:E,5,0),"")))))))</f>
        <v>Dieser Betrieb kann nur im Komfort-RS ohne ergänzenden Spezial-Straf-RS oder über einen Sondertarif zum SSR versichert werden.</v>
      </c>
      <c r="AH1060" s="52" t="str">
        <f>IF(Y1060="Ja",VLOOKUP($Y$2,Plausis!A:E,5,0),"")</f>
        <v/>
      </c>
      <c r="AI1060" s="52" t="str">
        <f t="shared" si="364"/>
        <v>Nein</v>
      </c>
      <c r="AJ1060" s="52" t="str">
        <f>IF(S1060="Ja",VLOOKUP($S$2,Plausis!A:E,5,0),IF(V1060="Ja",VLOOKUP($V$2,Plausis!A:E,5,0),IF(X1060="Ja",VLOOKUP($X$2,Plausis!A:E,5,0),"")))</f>
        <v>Dieser Betrieb kann nur über einen Sondertarif zum SSR versichert werden.</v>
      </c>
      <c r="AL1060" s="52" t="s">
        <v>2</v>
      </c>
      <c r="AM1060" s="114">
        <v>45531</v>
      </c>
      <c r="AN1060" s="52" t="s">
        <v>4467</v>
      </c>
      <c r="AO1060" s="52" t="str">
        <f>VLOOKUP(B1060,'BAT Grundtabelle'!B:T,19,0)</f>
        <v>ja</v>
      </c>
      <c r="AP1060" s="105" t="str">
        <f t="shared" si="365"/>
        <v>10959</v>
      </c>
      <c r="AQ1060" s="52" t="str">
        <f t="shared" si="366"/>
        <v>Jugendherberge</v>
      </c>
      <c r="AR1060" s="52" t="b">
        <f t="shared" si="379"/>
        <v>0</v>
      </c>
      <c r="AS1060" s="52" t="b">
        <f t="shared" si="379"/>
        <v>0</v>
      </c>
      <c r="AT1060" s="52" t="b">
        <f t="shared" si="379"/>
        <v>0</v>
      </c>
      <c r="AU1060" s="52" t="str">
        <f t="shared" si="367"/>
        <v>Eigener Tarif</v>
      </c>
      <c r="AW1060" s="52" t="b">
        <f t="shared" si="368"/>
        <v>0</v>
      </c>
      <c r="AX1060" s="52" t="str">
        <f t="shared" si="369"/>
        <v>Eigener Tarif</v>
      </c>
      <c r="AY1060" s="52" t="b">
        <f t="shared" si="370"/>
        <v>0</v>
      </c>
      <c r="AZ1060" s="52" t="str">
        <f t="shared" si="371"/>
        <v>10959</v>
      </c>
      <c r="BA1060" s="52" t="str">
        <f>VLOOKUP(A1060,'BAT Grundtabelle'!A:U,21,0)</f>
        <v>ja</v>
      </c>
      <c r="BB1060" s="52" t="str">
        <f t="shared" si="372"/>
        <v>nein</v>
      </c>
      <c r="BC1060" s="52" t="str">
        <f t="shared" si="373"/>
        <v>10959</v>
      </c>
      <c r="BD1060" s="52" t="str">
        <f t="shared" si="374"/>
        <v>Jugendherberge</v>
      </c>
      <c r="BE1060" s="52" t="str">
        <f t="shared" si="375"/>
        <v>Eigener Tarif</v>
      </c>
      <c r="BF1060" s="52" t="str">
        <f t="shared" si="376"/>
        <v>Eigener Tarif</v>
      </c>
    </row>
    <row r="1061" spans="1:58" hidden="1" x14ac:dyDescent="0.35">
      <c r="A1061" s="107" t="s">
        <v>3378</v>
      </c>
      <c r="B1061" s="75" t="s">
        <v>251</v>
      </c>
      <c r="C1061" s="52" t="s">
        <v>3</v>
      </c>
      <c r="D1061" s="52" t="s">
        <v>3</v>
      </c>
      <c r="E1061" s="52" t="s">
        <v>2</v>
      </c>
      <c r="F1061" s="52" t="s">
        <v>2</v>
      </c>
      <c r="G1061" s="52" t="s">
        <v>2</v>
      </c>
      <c r="H1061" s="52" t="s">
        <v>2</v>
      </c>
      <c r="I1061" s="52" t="s">
        <v>3</v>
      </c>
      <c r="J1061" s="52">
        <v>1</v>
      </c>
      <c r="K1061" s="52" t="s">
        <v>2</v>
      </c>
      <c r="L1061" s="52" t="s">
        <v>2</v>
      </c>
      <c r="M1061" s="52" t="s">
        <v>2</v>
      </c>
      <c r="N1061" s="52" t="s">
        <v>3</v>
      </c>
      <c r="P1061" s="52" t="s">
        <v>4</v>
      </c>
      <c r="Q1061" s="52" t="str">
        <f t="shared" si="380"/>
        <v>Nein</v>
      </c>
      <c r="R1061" s="52" t="str">
        <f t="shared" si="380"/>
        <v>Nein</v>
      </c>
      <c r="S1061" s="52" t="str">
        <f t="shared" si="380"/>
        <v>Nein</v>
      </c>
      <c r="T1061" s="52" t="str">
        <f t="shared" si="380"/>
        <v>Nein</v>
      </c>
      <c r="U1061" s="52" t="str">
        <f t="shared" si="380"/>
        <v>Nein</v>
      </c>
      <c r="V1061" s="52" t="str">
        <f t="shared" si="380"/>
        <v>Nein</v>
      </c>
      <c r="W1061" s="52" t="str">
        <f t="shared" si="380"/>
        <v>Nein</v>
      </c>
      <c r="X1061" s="52" t="str">
        <f t="shared" si="380"/>
        <v>Nein</v>
      </c>
      <c r="Y1061" s="52" t="str">
        <f t="shared" si="380"/>
        <v>Nein</v>
      </c>
      <c r="Z1061" s="52" t="str">
        <f t="shared" si="380"/>
        <v>Nein</v>
      </c>
      <c r="AA1061" s="52" t="str">
        <f t="shared" si="380"/>
        <v>Nein</v>
      </c>
      <c r="AB1061" s="52" t="str">
        <f t="shared" si="380"/>
        <v>Nein</v>
      </c>
      <c r="AC1061" s="52" t="str">
        <f t="shared" si="380"/>
        <v>Nein</v>
      </c>
      <c r="AD1061" s="52" t="str">
        <f t="shared" si="380"/>
        <v>Nein</v>
      </c>
      <c r="AE1061" s="52" t="str">
        <f t="shared" si="380"/>
        <v>Nein</v>
      </c>
      <c r="AF1061" s="52" t="str">
        <f t="shared" si="380"/>
        <v>Nein</v>
      </c>
      <c r="AG1061" s="61" t="str">
        <f>IF(Q1061="Ja",VLOOKUP($Q$2,Plausis!A:E,5,0),IF(R1061="Ja",VLOOKUP($R$2,Plausis!A:E,5,0),IF(T1061="Ja",VLOOKUP($T$2,Plausis!A:E,5,0),IF(U1061="Ja",VLOOKUP($U$2,Plausis!A:E,5,0),IF(AA1061="Ja",VLOOKUP($AA$2,Plausis!A:E,5,0),IF(AC1061="Ja",VLOOKUP($AC$2,Plausis!A:E,5,0),IF(AD1061="Ja",VLOOKUP($AD$2,Plausis!A:E,5,0),"")))))))</f>
        <v/>
      </c>
      <c r="AH1061" s="52" t="str">
        <f>IF(Y1061="Ja",VLOOKUP($Y$2,Plausis!A:E,5,0),"")</f>
        <v/>
      </c>
      <c r="AI1061" s="52" t="str">
        <f t="shared" si="364"/>
        <v>Ja</v>
      </c>
      <c r="AJ1061" s="52" t="str">
        <f>IF(S1061="Ja",VLOOKUP($S$2,Plausis!A:E,5,0),IF(V1061="Ja",VLOOKUP($V$2,Plausis!A:E,5,0),IF(X1061="Ja",VLOOKUP($X$2,Plausis!A:E,5,0),"")))</f>
        <v/>
      </c>
      <c r="AL1061" s="52" t="s">
        <v>3</v>
      </c>
      <c r="AM1061" s="114">
        <v>45531</v>
      </c>
      <c r="AN1061" s="52" t="s">
        <v>4467</v>
      </c>
      <c r="AO1061" s="52" t="str">
        <f>VLOOKUP(B1061,'BAT Grundtabelle'!B:T,19,0)</f>
        <v>ja</v>
      </c>
      <c r="AP1061" s="105" t="str">
        <f t="shared" si="365"/>
        <v>10960</v>
      </c>
      <c r="AQ1061" s="52" t="str">
        <f t="shared" si="366"/>
        <v>Juwelier</v>
      </c>
      <c r="AR1061" s="52" t="b">
        <f t="shared" si="379"/>
        <v>0</v>
      </c>
      <c r="AS1061" s="52" t="b">
        <f t="shared" si="379"/>
        <v>0</v>
      </c>
      <c r="AT1061" s="52" t="b">
        <f t="shared" si="379"/>
        <v>0</v>
      </c>
      <c r="AU1061" s="52">
        <f t="shared" si="367"/>
        <v>1</v>
      </c>
      <c r="AW1061" s="52" t="b">
        <f t="shared" si="368"/>
        <v>0</v>
      </c>
      <c r="AX1061" s="52" t="str">
        <f t="shared" si="369"/>
        <v>Unternehmen</v>
      </c>
      <c r="AY1061" s="52" t="b">
        <f t="shared" si="370"/>
        <v>0</v>
      </c>
      <c r="AZ1061" s="52" t="str">
        <f t="shared" si="371"/>
        <v>10960</v>
      </c>
      <c r="BA1061" s="52" t="str">
        <f>VLOOKUP(A1061,'BAT Grundtabelle'!A:U,21,0)</f>
        <v>ja</v>
      </c>
      <c r="BB1061" s="52" t="str">
        <f t="shared" si="372"/>
        <v>nein</v>
      </c>
      <c r="BC1061" s="52" t="str">
        <f t="shared" si="373"/>
        <v>10960</v>
      </c>
      <c r="BD1061" s="52" t="str">
        <f t="shared" si="374"/>
        <v>Juwelier</v>
      </c>
      <c r="BE1061" s="52" t="str">
        <f t="shared" si="375"/>
        <v>Unternehmen</v>
      </c>
      <c r="BF1061" s="52">
        <f t="shared" si="376"/>
        <v>1</v>
      </c>
    </row>
    <row r="1062" spans="1:58" hidden="1" x14ac:dyDescent="0.35">
      <c r="A1062" s="107" t="s">
        <v>3379</v>
      </c>
      <c r="B1062" s="75" t="s">
        <v>1616</v>
      </c>
      <c r="C1062" s="52" t="s">
        <v>3</v>
      </c>
      <c r="D1062" s="52" t="s">
        <v>3</v>
      </c>
      <c r="E1062" s="52" t="s">
        <v>2</v>
      </c>
      <c r="F1062" s="52" t="s">
        <v>2</v>
      </c>
      <c r="G1062" s="52" t="s">
        <v>2</v>
      </c>
      <c r="H1062" s="52" t="s">
        <v>2</v>
      </c>
      <c r="I1062" s="52" t="s">
        <v>3</v>
      </c>
      <c r="J1062" s="52">
        <v>1</v>
      </c>
      <c r="K1062" s="52" t="s">
        <v>2</v>
      </c>
      <c r="L1062" s="52" t="s">
        <v>2</v>
      </c>
      <c r="M1062" s="52" t="s">
        <v>2</v>
      </c>
      <c r="N1062" s="52" t="s">
        <v>3</v>
      </c>
      <c r="P1062" s="61" t="s">
        <v>4</v>
      </c>
      <c r="Q1062" s="52" t="str">
        <f t="shared" si="380"/>
        <v>Nein</v>
      </c>
      <c r="R1062" s="52" t="str">
        <f t="shared" si="380"/>
        <v>Nein</v>
      </c>
      <c r="S1062" s="52" t="str">
        <f t="shared" si="380"/>
        <v>Nein</v>
      </c>
      <c r="T1062" s="52" t="str">
        <f t="shared" si="380"/>
        <v>Nein</v>
      </c>
      <c r="U1062" s="52" t="str">
        <f t="shared" si="380"/>
        <v>Nein</v>
      </c>
      <c r="V1062" s="52" t="str">
        <f t="shared" si="380"/>
        <v>Nein</v>
      </c>
      <c r="W1062" s="52" t="str">
        <f t="shared" si="380"/>
        <v>Nein</v>
      </c>
      <c r="X1062" s="52" t="str">
        <f t="shared" si="380"/>
        <v>Nein</v>
      </c>
      <c r="Y1062" s="52" t="str">
        <f t="shared" si="380"/>
        <v>Nein</v>
      </c>
      <c r="Z1062" s="52" t="str">
        <f t="shared" si="380"/>
        <v>Nein</v>
      </c>
      <c r="AA1062" s="52" t="str">
        <f t="shared" si="380"/>
        <v>Nein</v>
      </c>
      <c r="AB1062" s="52" t="str">
        <f t="shared" si="380"/>
        <v>Nein</v>
      </c>
      <c r="AC1062" s="52" t="str">
        <f t="shared" si="380"/>
        <v>Nein</v>
      </c>
      <c r="AD1062" s="52" t="str">
        <f t="shared" si="380"/>
        <v>Nein</v>
      </c>
      <c r="AE1062" s="52" t="str">
        <f t="shared" si="380"/>
        <v>Nein</v>
      </c>
      <c r="AF1062" s="52" t="str">
        <f t="shared" si="380"/>
        <v>Nein</v>
      </c>
      <c r="AG1062" s="61" t="str">
        <f>IF(Q1062="Ja",VLOOKUP($Q$2,Plausis!A:E,5,0),IF(R1062="Ja",VLOOKUP($R$2,Plausis!A:E,5,0),IF(T1062="Ja",VLOOKUP($T$2,Plausis!A:E,5,0),IF(U1062="Ja",VLOOKUP($U$2,Plausis!A:E,5,0),IF(AA1062="Ja",VLOOKUP($AA$2,Plausis!A:E,5,0),IF(AC1062="Ja",VLOOKUP($AC$2,Plausis!A:E,5,0),IF(AD1062="Ja",VLOOKUP($AD$2,Plausis!A:E,5,0),"")))))))</f>
        <v/>
      </c>
      <c r="AH1062" s="52" t="str">
        <f>IF(Y1062="Ja",VLOOKUP($Y$2,Plausis!A:E,5,0),"")</f>
        <v/>
      </c>
      <c r="AI1062" s="52" t="str">
        <f t="shared" si="364"/>
        <v>Ja</v>
      </c>
      <c r="AJ1062" s="52" t="str">
        <f>IF(S1062="Ja",VLOOKUP($S$2,Plausis!A:E,5,0),IF(V1062="Ja",VLOOKUP($V$2,Plausis!A:E,5,0),IF(X1062="Ja",VLOOKUP($X$2,Plausis!A:E,5,0),"")))</f>
        <v/>
      </c>
      <c r="AL1062" s="52" t="s">
        <v>3</v>
      </c>
      <c r="AM1062" s="114">
        <v>45531</v>
      </c>
      <c r="AN1062" s="52" t="s">
        <v>4467</v>
      </c>
      <c r="AO1062" s="52" t="str">
        <f>VLOOKUP(B1062,'BAT Grundtabelle'!B:T,19,0)</f>
        <v>ja</v>
      </c>
      <c r="AP1062" s="105" t="str">
        <f t="shared" si="365"/>
        <v>10961</v>
      </c>
      <c r="AQ1062" s="52" t="str">
        <f t="shared" si="366"/>
        <v>Juwelierwarenhersteller</v>
      </c>
      <c r="AR1062" s="52" t="b">
        <f t="shared" si="379"/>
        <v>0</v>
      </c>
      <c r="AS1062" s="52" t="b">
        <f t="shared" si="379"/>
        <v>0</v>
      </c>
      <c r="AT1062" s="52" t="b">
        <f t="shared" si="379"/>
        <v>0</v>
      </c>
      <c r="AU1062" s="52">
        <f t="shared" si="367"/>
        <v>1</v>
      </c>
      <c r="AW1062" s="52" t="b">
        <f t="shared" si="368"/>
        <v>0</v>
      </c>
      <c r="AX1062" s="52" t="str">
        <f t="shared" si="369"/>
        <v>Unternehmen</v>
      </c>
      <c r="AY1062" s="52" t="b">
        <f t="shared" si="370"/>
        <v>0</v>
      </c>
      <c r="AZ1062" s="52" t="str">
        <f t="shared" si="371"/>
        <v>10961</v>
      </c>
      <c r="BA1062" s="52" t="str">
        <f>VLOOKUP(A1062,'BAT Grundtabelle'!A:U,21,0)</f>
        <v>ja</v>
      </c>
      <c r="BB1062" s="52" t="str">
        <f t="shared" si="372"/>
        <v>nein</v>
      </c>
      <c r="BC1062" s="52" t="str">
        <f t="shared" si="373"/>
        <v>10961</v>
      </c>
      <c r="BD1062" s="52" t="str">
        <f t="shared" si="374"/>
        <v>Juwelierwarenhersteller</v>
      </c>
      <c r="BE1062" s="52" t="str">
        <f t="shared" si="375"/>
        <v>Unternehmen</v>
      </c>
      <c r="BF1062" s="52">
        <f t="shared" si="376"/>
        <v>1</v>
      </c>
    </row>
    <row r="1063" spans="1:58" hidden="1" x14ac:dyDescent="0.35">
      <c r="A1063" s="107" t="s">
        <v>3380</v>
      </c>
      <c r="B1063" s="75" t="s">
        <v>4484</v>
      </c>
      <c r="C1063" s="52" t="s">
        <v>3</v>
      </c>
      <c r="D1063" s="52" t="s">
        <v>3</v>
      </c>
      <c r="E1063" s="52" t="s">
        <v>2</v>
      </c>
      <c r="F1063" s="52" t="s">
        <v>2</v>
      </c>
      <c r="G1063" s="52" t="s">
        <v>2</v>
      </c>
      <c r="H1063" s="52" t="s">
        <v>2</v>
      </c>
      <c r="I1063" s="52" t="s">
        <v>3</v>
      </c>
      <c r="J1063" s="52">
        <v>4</v>
      </c>
      <c r="K1063" s="52" t="s">
        <v>2</v>
      </c>
      <c r="L1063" s="52" t="s">
        <v>2</v>
      </c>
      <c r="M1063" s="52" t="s">
        <v>2</v>
      </c>
      <c r="N1063" s="52" t="s">
        <v>3</v>
      </c>
      <c r="O1063" s="52" t="s">
        <v>2412</v>
      </c>
      <c r="P1063" s="52">
        <v>1195</v>
      </c>
      <c r="Q1063" s="52" t="str">
        <f t="shared" ref="Q1063:AF1072" si="381">IF(ISERROR(FIND(Q$2,$P1063,1)),"Nein","Ja")</f>
        <v>Nein</v>
      </c>
      <c r="R1063" s="52" t="str">
        <f t="shared" si="381"/>
        <v>Nein</v>
      </c>
      <c r="S1063" s="52" t="str">
        <f t="shared" si="381"/>
        <v>Nein</v>
      </c>
      <c r="T1063" s="52" t="str">
        <f t="shared" si="381"/>
        <v>Nein</v>
      </c>
      <c r="U1063" s="52" t="str">
        <f t="shared" si="381"/>
        <v>Nein</v>
      </c>
      <c r="V1063" s="52" t="str">
        <f t="shared" si="381"/>
        <v>Nein</v>
      </c>
      <c r="W1063" s="52" t="str">
        <f t="shared" si="381"/>
        <v>Nein</v>
      </c>
      <c r="X1063" s="52" t="str">
        <f t="shared" si="381"/>
        <v>Nein</v>
      </c>
      <c r="Y1063" s="52" t="str">
        <f t="shared" si="381"/>
        <v>Nein</v>
      </c>
      <c r="Z1063" s="52" t="str">
        <f t="shared" si="381"/>
        <v>Nein</v>
      </c>
      <c r="AA1063" s="52" t="str">
        <f t="shared" si="381"/>
        <v>Nein</v>
      </c>
      <c r="AB1063" s="52" t="str">
        <f t="shared" si="381"/>
        <v>Ja</v>
      </c>
      <c r="AC1063" s="52" t="str">
        <f t="shared" si="381"/>
        <v>Nein</v>
      </c>
      <c r="AD1063" s="52" t="str">
        <f t="shared" si="381"/>
        <v>Nein</v>
      </c>
      <c r="AE1063" s="52" t="str">
        <f t="shared" si="381"/>
        <v>Nein</v>
      </c>
      <c r="AF1063" s="52" t="str">
        <f t="shared" si="381"/>
        <v>Nein</v>
      </c>
      <c r="AG1063" s="61" t="str">
        <f>IF(Q1063="Ja",VLOOKUP($Q$2,Plausis!A:E,5,0),IF(R1063="Ja",VLOOKUP($R$2,Plausis!A:E,5,0),IF(T1063="Ja",VLOOKUP($T$2,Plausis!A:E,5,0),IF(U1063="Ja",VLOOKUP($U$2,Plausis!A:E,5,0),IF(AA1063="Ja",VLOOKUP($AA$2,Plausis!A:E,5,0),IF(AC1063="Ja",VLOOKUP($AC$2,Plausis!A:E,5,0),IF(AD1063="Ja",VLOOKUP($AD$2,Plausis!A:E,5,0),"")))))))</f>
        <v/>
      </c>
      <c r="AH1063" s="52" t="str">
        <f>IF(Y1063="Ja",VLOOKUP($Y$2,Plausis!A:E,5,0),"")</f>
        <v/>
      </c>
      <c r="AI1063" s="52" t="str">
        <f t="shared" si="364"/>
        <v>Ja</v>
      </c>
      <c r="AJ1063" s="52" t="str">
        <f>IF(S1063="Ja",VLOOKUP($S$2,Plausis!A:E,5,0),IF(V1063="Ja",VLOOKUP($V$2,Plausis!A:E,5,0),IF(X1063="Ja",VLOOKUP($X$2,Plausis!A:E,5,0),"")))</f>
        <v/>
      </c>
      <c r="AL1063" s="52" t="s">
        <v>2</v>
      </c>
      <c r="AM1063" s="114">
        <v>45531</v>
      </c>
      <c r="AN1063" s="52" t="s">
        <v>4467</v>
      </c>
      <c r="AO1063" s="52" t="str">
        <f>VLOOKUP(B1063,'BAT Grundtabelle'!B:T,19,0)</f>
        <v>ja</v>
      </c>
      <c r="AP1063" s="105" t="str">
        <f t="shared" si="365"/>
        <v>10962</v>
      </c>
      <c r="AQ1063" s="52" t="str">
        <f t="shared" si="366"/>
        <v>Kabarett (Erotikbetrieb)</v>
      </c>
      <c r="AR1063" s="52" t="b">
        <f t="shared" ref="AR1063:AT1082" si="382">IF(ISERROR(FIND(AR$1,$P1063,1)),FALSE,TRUE)</f>
        <v>0</v>
      </c>
      <c r="AS1063" s="52" t="b">
        <f t="shared" si="382"/>
        <v>0</v>
      </c>
      <c r="AT1063" s="52" t="b">
        <f t="shared" si="382"/>
        <v>0</v>
      </c>
      <c r="AU1063" s="52">
        <f t="shared" si="367"/>
        <v>4</v>
      </c>
      <c r="AW1063" s="52" t="b">
        <f t="shared" si="368"/>
        <v>0</v>
      </c>
      <c r="AX1063" s="52" t="str">
        <f t="shared" si="369"/>
        <v>Unternehmen</v>
      </c>
      <c r="AY1063" s="52" t="b">
        <f t="shared" si="370"/>
        <v>0</v>
      </c>
      <c r="AZ1063" s="52" t="str">
        <f t="shared" si="371"/>
        <v>10962</v>
      </c>
      <c r="BA1063" s="52" t="str">
        <f>VLOOKUP(A1063,'BAT Grundtabelle'!A:U,21,0)</f>
        <v>ja</v>
      </c>
      <c r="BB1063" s="52" t="str">
        <f t="shared" si="372"/>
        <v>nein</v>
      </c>
      <c r="BC1063" s="52" t="str">
        <f t="shared" si="373"/>
        <v>10962</v>
      </c>
      <c r="BD1063" s="52" t="str">
        <f t="shared" si="374"/>
        <v>Kabarett (Erotikbetrieb)</v>
      </c>
      <c r="BE1063" s="52" t="str">
        <f t="shared" si="375"/>
        <v>Unternehmen</v>
      </c>
      <c r="BF1063" s="52">
        <f t="shared" si="376"/>
        <v>4</v>
      </c>
    </row>
    <row r="1064" spans="1:58" hidden="1" x14ac:dyDescent="0.35">
      <c r="A1064" s="107" t="s">
        <v>3381</v>
      </c>
      <c r="B1064" s="75" t="s">
        <v>724</v>
      </c>
      <c r="C1064" s="52" t="s">
        <v>3</v>
      </c>
      <c r="D1064" s="52" t="s">
        <v>3</v>
      </c>
      <c r="E1064" s="52" t="s">
        <v>2</v>
      </c>
      <c r="F1064" s="52" t="s">
        <v>2</v>
      </c>
      <c r="G1064" s="52" t="s">
        <v>2</v>
      </c>
      <c r="H1064" s="52" t="s">
        <v>2</v>
      </c>
      <c r="I1064" s="52" t="s">
        <v>3</v>
      </c>
      <c r="J1064" s="52">
        <v>1</v>
      </c>
      <c r="K1064" s="52" t="s">
        <v>2</v>
      </c>
      <c r="L1064" s="52" t="s">
        <v>2</v>
      </c>
      <c r="M1064" s="52" t="s">
        <v>2</v>
      </c>
      <c r="N1064" s="52" t="s">
        <v>3</v>
      </c>
      <c r="P1064" s="52" t="s">
        <v>4</v>
      </c>
      <c r="Q1064" s="52" t="str">
        <f t="shared" si="381"/>
        <v>Nein</v>
      </c>
      <c r="R1064" s="52" t="str">
        <f t="shared" si="381"/>
        <v>Nein</v>
      </c>
      <c r="S1064" s="52" t="str">
        <f t="shared" si="381"/>
        <v>Nein</v>
      </c>
      <c r="T1064" s="52" t="str">
        <f t="shared" si="381"/>
        <v>Nein</v>
      </c>
      <c r="U1064" s="52" t="str">
        <f t="shared" si="381"/>
        <v>Nein</v>
      </c>
      <c r="V1064" s="52" t="str">
        <f t="shared" si="381"/>
        <v>Nein</v>
      </c>
      <c r="W1064" s="52" t="str">
        <f t="shared" si="381"/>
        <v>Nein</v>
      </c>
      <c r="X1064" s="52" t="str">
        <f t="shared" si="381"/>
        <v>Nein</v>
      </c>
      <c r="Y1064" s="52" t="str">
        <f t="shared" si="381"/>
        <v>Nein</v>
      </c>
      <c r="Z1064" s="52" t="str">
        <f t="shared" si="381"/>
        <v>Nein</v>
      </c>
      <c r="AA1064" s="52" t="str">
        <f t="shared" si="381"/>
        <v>Nein</v>
      </c>
      <c r="AB1064" s="52" t="str">
        <f t="shared" si="381"/>
        <v>Nein</v>
      </c>
      <c r="AC1064" s="52" t="str">
        <f t="shared" si="381"/>
        <v>Nein</v>
      </c>
      <c r="AD1064" s="52" t="str">
        <f t="shared" si="381"/>
        <v>Nein</v>
      </c>
      <c r="AE1064" s="52" t="str">
        <f t="shared" si="381"/>
        <v>Nein</v>
      </c>
      <c r="AF1064" s="52" t="str">
        <f t="shared" si="381"/>
        <v>Nein</v>
      </c>
      <c r="AG1064" s="61" t="str">
        <f>IF(Q1064="Ja",VLOOKUP($Q$2,Plausis!A:E,5,0),IF(R1064="Ja",VLOOKUP($R$2,Plausis!A:E,5,0),IF(T1064="Ja",VLOOKUP($T$2,Plausis!A:E,5,0),IF(U1064="Ja",VLOOKUP($U$2,Plausis!A:E,5,0),IF(AA1064="Ja",VLOOKUP($AA$2,Plausis!A:E,5,0),IF(AC1064="Ja",VLOOKUP($AC$2,Plausis!A:E,5,0),IF(AD1064="Ja",VLOOKUP($AD$2,Plausis!A:E,5,0),"")))))))</f>
        <v/>
      </c>
      <c r="AH1064" s="52" t="str">
        <f>IF(Y1064="Ja",VLOOKUP($Y$2,Plausis!A:E,5,0),"")</f>
        <v/>
      </c>
      <c r="AI1064" s="52" t="str">
        <f t="shared" si="364"/>
        <v>Ja</v>
      </c>
      <c r="AJ1064" s="52" t="str">
        <f>IF(S1064="Ja",VLOOKUP($S$2,Plausis!A:E,5,0),IF(V1064="Ja",VLOOKUP($V$2,Plausis!A:E,5,0),IF(X1064="Ja",VLOOKUP($X$2,Plausis!A:E,5,0),"")))</f>
        <v/>
      </c>
      <c r="AL1064" s="52" t="s">
        <v>2</v>
      </c>
      <c r="AM1064" s="114">
        <v>45531</v>
      </c>
      <c r="AN1064" s="52" t="s">
        <v>4467</v>
      </c>
      <c r="AO1064" s="52" t="str">
        <f>VLOOKUP(B1064,'BAT Grundtabelle'!B:T,19,0)</f>
        <v>ja</v>
      </c>
      <c r="AP1064" s="105" t="str">
        <f t="shared" si="365"/>
        <v>10963</v>
      </c>
      <c r="AQ1064" s="52" t="str">
        <f t="shared" si="366"/>
        <v>Kabarett, Kleinkunstbühne</v>
      </c>
      <c r="AR1064" s="52" t="b">
        <f t="shared" si="382"/>
        <v>0</v>
      </c>
      <c r="AS1064" s="52" t="b">
        <f t="shared" si="382"/>
        <v>0</v>
      </c>
      <c r="AT1064" s="52" t="b">
        <f t="shared" si="382"/>
        <v>0</v>
      </c>
      <c r="AU1064" s="52">
        <f t="shared" si="367"/>
        <v>1</v>
      </c>
      <c r="AW1064" s="52" t="b">
        <f t="shared" si="368"/>
        <v>0</v>
      </c>
      <c r="AX1064" s="52" t="str">
        <f t="shared" si="369"/>
        <v>Unternehmen</v>
      </c>
      <c r="AY1064" s="52" t="b">
        <f t="shared" si="370"/>
        <v>0</v>
      </c>
      <c r="AZ1064" s="52" t="str">
        <f t="shared" si="371"/>
        <v>10963</v>
      </c>
      <c r="BA1064" s="52" t="str">
        <f>VLOOKUP(A1064,'BAT Grundtabelle'!A:U,21,0)</f>
        <v>ja</v>
      </c>
      <c r="BB1064" s="52" t="str">
        <f t="shared" si="372"/>
        <v>nein</v>
      </c>
      <c r="BC1064" s="52" t="str">
        <f t="shared" si="373"/>
        <v>10963</v>
      </c>
      <c r="BD1064" s="52" t="str">
        <f t="shared" si="374"/>
        <v>Kabarett, Kleinkunstbühne</v>
      </c>
      <c r="BE1064" s="52" t="str">
        <f t="shared" si="375"/>
        <v>Unternehmen</v>
      </c>
      <c r="BF1064" s="52">
        <f t="shared" si="376"/>
        <v>1</v>
      </c>
    </row>
    <row r="1065" spans="1:58" hidden="1" x14ac:dyDescent="0.35">
      <c r="A1065" s="107" t="s">
        <v>2072</v>
      </c>
      <c r="B1065" s="75" t="s">
        <v>2071</v>
      </c>
      <c r="C1065" s="52" t="s">
        <v>3</v>
      </c>
      <c r="D1065" s="52" t="s">
        <v>3</v>
      </c>
      <c r="E1065" s="52" t="s">
        <v>2</v>
      </c>
      <c r="F1065" s="52" t="s">
        <v>2</v>
      </c>
      <c r="G1065" s="52" t="s">
        <v>2</v>
      </c>
      <c r="H1065" s="52" t="s">
        <v>2</v>
      </c>
      <c r="I1065" s="52" t="s">
        <v>3</v>
      </c>
      <c r="J1065" s="52">
        <v>2</v>
      </c>
      <c r="K1065" s="52" t="s">
        <v>2</v>
      </c>
      <c r="L1065" s="52" t="s">
        <v>2</v>
      </c>
      <c r="M1065" s="52" t="s">
        <v>2</v>
      </c>
      <c r="N1065" s="52" t="s">
        <v>3</v>
      </c>
      <c r="P1065" s="52" t="s">
        <v>4</v>
      </c>
      <c r="Q1065" s="52" t="str">
        <f t="shared" si="381"/>
        <v>Nein</v>
      </c>
      <c r="R1065" s="52" t="str">
        <f t="shared" si="381"/>
        <v>Nein</v>
      </c>
      <c r="S1065" s="52" t="str">
        <f t="shared" si="381"/>
        <v>Nein</v>
      </c>
      <c r="T1065" s="52" t="str">
        <f t="shared" si="381"/>
        <v>Nein</v>
      </c>
      <c r="U1065" s="52" t="str">
        <f t="shared" si="381"/>
        <v>Nein</v>
      </c>
      <c r="V1065" s="52" t="str">
        <f t="shared" si="381"/>
        <v>Nein</v>
      </c>
      <c r="W1065" s="52" t="str">
        <f t="shared" si="381"/>
        <v>Nein</v>
      </c>
      <c r="X1065" s="52" t="str">
        <f t="shared" si="381"/>
        <v>Nein</v>
      </c>
      <c r="Y1065" s="52" t="str">
        <f t="shared" si="381"/>
        <v>Nein</v>
      </c>
      <c r="Z1065" s="52" t="str">
        <f t="shared" si="381"/>
        <v>Nein</v>
      </c>
      <c r="AA1065" s="52" t="str">
        <f t="shared" si="381"/>
        <v>Nein</v>
      </c>
      <c r="AB1065" s="52" t="str">
        <f t="shared" si="381"/>
        <v>Nein</v>
      </c>
      <c r="AC1065" s="52" t="str">
        <f t="shared" si="381"/>
        <v>Nein</v>
      </c>
      <c r="AD1065" s="52" t="str">
        <f t="shared" si="381"/>
        <v>Nein</v>
      </c>
      <c r="AE1065" s="52" t="str">
        <f t="shared" si="381"/>
        <v>Nein</v>
      </c>
      <c r="AF1065" s="52" t="str">
        <f t="shared" si="381"/>
        <v>Nein</v>
      </c>
      <c r="AG1065" s="61" t="str">
        <f>IF(Q1065="Ja",VLOOKUP($Q$2,Plausis!A:E,5,0),IF(R1065="Ja",VLOOKUP($R$2,Plausis!A:E,5,0),IF(T1065="Ja",VLOOKUP($T$2,Plausis!A:E,5,0),IF(U1065="Ja",VLOOKUP($U$2,Plausis!A:E,5,0),IF(AA1065="Ja",VLOOKUP($AA$2,Plausis!A:E,5,0),IF(AC1065="Ja",VLOOKUP($AC$2,Plausis!A:E,5,0),IF(AD1065="Ja",VLOOKUP($AD$2,Plausis!A:E,5,0),"")))))))</f>
        <v/>
      </c>
      <c r="AH1065" s="52" t="str">
        <f>IF(Y1065="Ja",VLOOKUP($Y$2,Plausis!A:E,5,0),"")</f>
        <v/>
      </c>
      <c r="AI1065" s="52" t="str">
        <f t="shared" si="364"/>
        <v>Ja</v>
      </c>
      <c r="AJ1065" s="52" t="str">
        <f>IF(S1065="Ja",VLOOKUP($S$2,Plausis!A:E,5,0),IF(V1065="Ja",VLOOKUP($V$2,Plausis!A:E,5,0),IF(X1065="Ja",VLOOKUP($X$2,Plausis!A:E,5,0),"")))</f>
        <v/>
      </c>
      <c r="AL1065" s="52" t="s">
        <v>2</v>
      </c>
      <c r="AM1065" s="114">
        <v>45531</v>
      </c>
      <c r="AN1065" s="52" t="s">
        <v>4467</v>
      </c>
      <c r="AO1065" s="52" t="str">
        <f>VLOOKUP(B1065,'BAT Grundtabelle'!B:T,19,0)</f>
        <v>ja</v>
      </c>
      <c r="AP1065" s="105" t="str">
        <f t="shared" si="365"/>
        <v>1594</v>
      </c>
      <c r="AQ1065" s="52" t="str">
        <f t="shared" si="366"/>
        <v>Kabelhersteller</v>
      </c>
      <c r="AR1065" s="52" t="b">
        <f t="shared" si="382"/>
        <v>0</v>
      </c>
      <c r="AS1065" s="52" t="b">
        <f t="shared" si="382"/>
        <v>0</v>
      </c>
      <c r="AT1065" s="52" t="b">
        <f t="shared" si="382"/>
        <v>0</v>
      </c>
      <c r="AU1065" s="52">
        <f t="shared" si="367"/>
        <v>2</v>
      </c>
      <c r="AW1065" s="52" t="b">
        <f t="shared" si="368"/>
        <v>0</v>
      </c>
      <c r="AX1065" s="52" t="str">
        <f t="shared" si="369"/>
        <v>Unternehmen</v>
      </c>
      <c r="AY1065" s="52" t="b">
        <f t="shared" si="370"/>
        <v>0</v>
      </c>
      <c r="AZ1065" s="52" t="str">
        <f t="shared" si="371"/>
        <v>1594</v>
      </c>
      <c r="BA1065" s="52" t="str">
        <f>VLOOKUP(A1065,'BAT Grundtabelle'!A:U,21,0)</f>
        <v>ja</v>
      </c>
      <c r="BB1065" s="52" t="str">
        <f t="shared" si="372"/>
        <v>nein</v>
      </c>
      <c r="BC1065" s="52" t="str">
        <f t="shared" si="373"/>
        <v>1594</v>
      </c>
      <c r="BD1065" s="52" t="str">
        <f t="shared" si="374"/>
        <v>Kabelhersteller</v>
      </c>
      <c r="BE1065" s="52" t="str">
        <f t="shared" si="375"/>
        <v>Unternehmen</v>
      </c>
      <c r="BF1065" s="52">
        <f t="shared" si="376"/>
        <v>2</v>
      </c>
    </row>
    <row r="1066" spans="1:58" hidden="1" x14ac:dyDescent="0.35">
      <c r="A1066" s="107" t="s">
        <v>3382</v>
      </c>
      <c r="B1066" s="75" t="s">
        <v>257</v>
      </c>
      <c r="C1066" s="52" t="s">
        <v>3</v>
      </c>
      <c r="D1066" s="52" t="s">
        <v>3</v>
      </c>
      <c r="E1066" s="52" t="s">
        <v>2</v>
      </c>
      <c r="F1066" s="52" t="s">
        <v>2</v>
      </c>
      <c r="G1066" s="52" t="s">
        <v>2</v>
      </c>
      <c r="H1066" s="52" t="s">
        <v>2</v>
      </c>
      <c r="I1066" s="52" t="s">
        <v>3</v>
      </c>
      <c r="J1066" s="52">
        <v>1</v>
      </c>
      <c r="K1066" s="52" t="s">
        <v>2</v>
      </c>
      <c r="L1066" s="52" t="s">
        <v>2</v>
      </c>
      <c r="M1066" s="52" t="s">
        <v>2</v>
      </c>
      <c r="N1066" s="52" t="s">
        <v>3</v>
      </c>
      <c r="P1066" s="52" t="s">
        <v>4</v>
      </c>
      <c r="Q1066" s="52" t="str">
        <f t="shared" si="381"/>
        <v>Nein</v>
      </c>
      <c r="R1066" s="52" t="str">
        <f t="shared" si="381"/>
        <v>Nein</v>
      </c>
      <c r="S1066" s="52" t="str">
        <f t="shared" si="381"/>
        <v>Nein</v>
      </c>
      <c r="T1066" s="52" t="str">
        <f t="shared" si="381"/>
        <v>Nein</v>
      </c>
      <c r="U1066" s="52" t="str">
        <f t="shared" si="381"/>
        <v>Nein</v>
      </c>
      <c r="V1066" s="52" t="str">
        <f t="shared" si="381"/>
        <v>Nein</v>
      </c>
      <c r="W1066" s="52" t="str">
        <f t="shared" si="381"/>
        <v>Nein</v>
      </c>
      <c r="X1066" s="52" t="str">
        <f t="shared" si="381"/>
        <v>Nein</v>
      </c>
      <c r="Y1066" s="52" t="str">
        <f t="shared" si="381"/>
        <v>Nein</v>
      </c>
      <c r="Z1066" s="52" t="str">
        <f t="shared" si="381"/>
        <v>Nein</v>
      </c>
      <c r="AA1066" s="52" t="str">
        <f t="shared" si="381"/>
        <v>Nein</v>
      </c>
      <c r="AB1066" s="52" t="str">
        <f t="shared" si="381"/>
        <v>Nein</v>
      </c>
      <c r="AC1066" s="52" t="str">
        <f t="shared" si="381"/>
        <v>Nein</v>
      </c>
      <c r="AD1066" s="52" t="str">
        <f t="shared" si="381"/>
        <v>Nein</v>
      </c>
      <c r="AE1066" s="52" t="str">
        <f t="shared" si="381"/>
        <v>Nein</v>
      </c>
      <c r="AF1066" s="52" t="str">
        <f t="shared" si="381"/>
        <v>Nein</v>
      </c>
      <c r="AG1066" s="61" t="str">
        <f>IF(Q1066="Ja",VLOOKUP($Q$2,Plausis!A:E,5,0),IF(R1066="Ja",VLOOKUP($R$2,Plausis!A:E,5,0),IF(T1066="Ja",VLOOKUP($T$2,Plausis!A:E,5,0),IF(U1066="Ja",VLOOKUP($U$2,Plausis!A:E,5,0),IF(AA1066="Ja",VLOOKUP($AA$2,Plausis!A:E,5,0),IF(AC1066="Ja",VLOOKUP($AC$2,Plausis!A:E,5,0),IF(AD1066="Ja",VLOOKUP($AD$2,Plausis!A:E,5,0),"")))))))</f>
        <v/>
      </c>
      <c r="AH1066" s="52" t="str">
        <f>IF(Y1066="Ja",VLOOKUP($Y$2,Plausis!A:E,5,0),"")</f>
        <v/>
      </c>
      <c r="AI1066" s="52" t="str">
        <f t="shared" si="364"/>
        <v>Ja</v>
      </c>
      <c r="AJ1066" s="52" t="str">
        <f>IF(S1066="Ja",VLOOKUP($S$2,Plausis!A:E,5,0),IF(V1066="Ja",VLOOKUP($V$2,Plausis!A:E,5,0),IF(X1066="Ja",VLOOKUP($X$2,Plausis!A:E,5,0),"")))</f>
        <v/>
      </c>
      <c r="AL1066" s="52" t="s">
        <v>2</v>
      </c>
      <c r="AM1066" s="114">
        <v>45531</v>
      </c>
      <c r="AN1066" s="52" t="s">
        <v>4467</v>
      </c>
      <c r="AO1066" s="52" t="str">
        <f>VLOOKUP(B1066,'BAT Grundtabelle'!B:T,19,0)</f>
        <v>ja</v>
      </c>
      <c r="AP1066" s="105" t="str">
        <f t="shared" si="365"/>
        <v>10964</v>
      </c>
      <c r="AQ1066" s="52" t="str">
        <f t="shared" si="366"/>
        <v>Kachelofenbau</v>
      </c>
      <c r="AR1066" s="52" t="b">
        <f t="shared" si="382"/>
        <v>0</v>
      </c>
      <c r="AS1066" s="52" t="b">
        <f t="shared" si="382"/>
        <v>0</v>
      </c>
      <c r="AT1066" s="52" t="b">
        <f t="shared" si="382"/>
        <v>0</v>
      </c>
      <c r="AU1066" s="52">
        <f t="shared" si="367"/>
        <v>1</v>
      </c>
      <c r="AW1066" s="52" t="b">
        <f t="shared" si="368"/>
        <v>0</v>
      </c>
      <c r="AX1066" s="52" t="str">
        <f t="shared" si="369"/>
        <v>Unternehmen</v>
      </c>
      <c r="AY1066" s="52" t="b">
        <f t="shared" si="370"/>
        <v>0</v>
      </c>
      <c r="AZ1066" s="52" t="str">
        <f t="shared" si="371"/>
        <v>10964</v>
      </c>
      <c r="BA1066" s="52" t="str">
        <f>VLOOKUP(A1066,'BAT Grundtabelle'!A:U,21,0)</f>
        <v>ja</v>
      </c>
      <c r="BB1066" s="52" t="str">
        <f t="shared" si="372"/>
        <v>nein</v>
      </c>
      <c r="BC1066" s="52" t="str">
        <f t="shared" si="373"/>
        <v>10964</v>
      </c>
      <c r="BD1066" s="52" t="str">
        <f t="shared" si="374"/>
        <v>Kachelofenbau</v>
      </c>
      <c r="BE1066" s="52" t="str">
        <f t="shared" si="375"/>
        <v>Unternehmen</v>
      </c>
      <c r="BF1066" s="52">
        <f t="shared" si="376"/>
        <v>1</v>
      </c>
    </row>
    <row r="1067" spans="1:58" hidden="1" x14ac:dyDescent="0.35">
      <c r="A1067" s="107" t="s">
        <v>3383</v>
      </c>
      <c r="B1067" s="75" t="s">
        <v>844</v>
      </c>
      <c r="C1067" s="52" t="s">
        <v>3</v>
      </c>
      <c r="D1067" s="52" t="s">
        <v>3</v>
      </c>
      <c r="E1067" s="52" t="s">
        <v>2</v>
      </c>
      <c r="F1067" s="52" t="s">
        <v>2</v>
      </c>
      <c r="G1067" s="52" t="s">
        <v>2</v>
      </c>
      <c r="H1067" s="52" t="s">
        <v>2</v>
      </c>
      <c r="I1067" s="52" t="s">
        <v>3</v>
      </c>
      <c r="J1067" s="52">
        <v>1</v>
      </c>
      <c r="K1067" s="52" t="s">
        <v>2</v>
      </c>
      <c r="L1067" s="52" t="s">
        <v>2</v>
      </c>
      <c r="M1067" s="52" t="s">
        <v>2</v>
      </c>
      <c r="N1067" s="52" t="s">
        <v>3</v>
      </c>
      <c r="P1067" s="52" t="s">
        <v>4</v>
      </c>
      <c r="Q1067" s="52" t="str">
        <f t="shared" si="381"/>
        <v>Nein</v>
      </c>
      <c r="R1067" s="52" t="str">
        <f t="shared" si="381"/>
        <v>Nein</v>
      </c>
      <c r="S1067" s="52" t="str">
        <f t="shared" si="381"/>
        <v>Nein</v>
      </c>
      <c r="T1067" s="52" t="str">
        <f t="shared" si="381"/>
        <v>Nein</v>
      </c>
      <c r="U1067" s="52" t="str">
        <f t="shared" si="381"/>
        <v>Nein</v>
      </c>
      <c r="V1067" s="52" t="str">
        <f t="shared" si="381"/>
        <v>Nein</v>
      </c>
      <c r="W1067" s="52" t="str">
        <f t="shared" si="381"/>
        <v>Nein</v>
      </c>
      <c r="X1067" s="52" t="str">
        <f t="shared" si="381"/>
        <v>Nein</v>
      </c>
      <c r="Y1067" s="52" t="str">
        <f t="shared" si="381"/>
        <v>Nein</v>
      </c>
      <c r="Z1067" s="52" t="str">
        <f t="shared" si="381"/>
        <v>Nein</v>
      </c>
      <c r="AA1067" s="52" t="str">
        <f t="shared" si="381"/>
        <v>Nein</v>
      </c>
      <c r="AB1067" s="52" t="str">
        <f t="shared" si="381"/>
        <v>Nein</v>
      </c>
      <c r="AC1067" s="52" t="str">
        <f t="shared" si="381"/>
        <v>Nein</v>
      </c>
      <c r="AD1067" s="52" t="str">
        <f t="shared" si="381"/>
        <v>Nein</v>
      </c>
      <c r="AE1067" s="52" t="str">
        <f t="shared" si="381"/>
        <v>Nein</v>
      </c>
      <c r="AF1067" s="52" t="str">
        <f t="shared" si="381"/>
        <v>Nein</v>
      </c>
      <c r="AG1067" s="61" t="str">
        <f>IF(Q1067="Ja",VLOOKUP($Q$2,Plausis!A:E,5,0),IF(R1067="Ja",VLOOKUP($R$2,Plausis!A:E,5,0),IF(T1067="Ja",VLOOKUP($T$2,Plausis!A:E,5,0),IF(U1067="Ja",VLOOKUP($U$2,Plausis!A:E,5,0),IF(AA1067="Ja",VLOOKUP($AA$2,Plausis!A:E,5,0),IF(AC1067="Ja",VLOOKUP($AC$2,Plausis!A:E,5,0),IF(AD1067="Ja",VLOOKUP($AD$2,Plausis!A:E,5,0),"")))))))</f>
        <v/>
      </c>
      <c r="AH1067" s="52" t="str">
        <f>IF(Y1067="Ja",VLOOKUP($Y$2,Plausis!A:E,5,0),"")</f>
        <v/>
      </c>
      <c r="AI1067" s="52" t="str">
        <f t="shared" si="364"/>
        <v>Ja</v>
      </c>
      <c r="AJ1067" s="52" t="str">
        <f>IF(S1067="Ja",VLOOKUP($S$2,Plausis!A:E,5,0),IF(V1067="Ja",VLOOKUP($V$2,Plausis!A:E,5,0),IF(X1067="Ja",VLOOKUP($X$2,Plausis!A:E,5,0),"")))</f>
        <v/>
      </c>
      <c r="AL1067" s="52" t="s">
        <v>3</v>
      </c>
      <c r="AM1067" s="114">
        <v>45531</v>
      </c>
      <c r="AN1067" s="52" t="s">
        <v>4467</v>
      </c>
      <c r="AO1067" s="52" t="str">
        <f>VLOOKUP(B1067,'BAT Grundtabelle'!B:T,19,0)</f>
        <v>ja</v>
      </c>
      <c r="AP1067" s="105" t="str">
        <f t="shared" si="365"/>
        <v>10965</v>
      </c>
      <c r="AQ1067" s="52" t="str">
        <f t="shared" si="366"/>
        <v>Kaffeehandel</v>
      </c>
      <c r="AR1067" s="52" t="b">
        <f t="shared" si="382"/>
        <v>0</v>
      </c>
      <c r="AS1067" s="52" t="b">
        <f t="shared" si="382"/>
        <v>0</v>
      </c>
      <c r="AT1067" s="52" t="b">
        <f t="shared" si="382"/>
        <v>0</v>
      </c>
      <c r="AU1067" s="52">
        <f t="shared" si="367"/>
        <v>1</v>
      </c>
      <c r="AW1067" s="52" t="b">
        <f t="shared" si="368"/>
        <v>0</v>
      </c>
      <c r="AX1067" s="52" t="str">
        <f t="shared" si="369"/>
        <v>Unternehmen</v>
      </c>
      <c r="AY1067" s="52" t="b">
        <f t="shared" si="370"/>
        <v>0</v>
      </c>
      <c r="AZ1067" s="52" t="str">
        <f t="shared" si="371"/>
        <v>10965</v>
      </c>
      <c r="BA1067" s="52" t="str">
        <f>VLOOKUP(A1067,'BAT Grundtabelle'!A:U,21,0)</f>
        <v>ja</v>
      </c>
      <c r="BB1067" s="52" t="str">
        <f t="shared" si="372"/>
        <v>nein</v>
      </c>
      <c r="BC1067" s="52" t="str">
        <f t="shared" si="373"/>
        <v>10965</v>
      </c>
      <c r="BD1067" s="52" t="str">
        <f t="shared" si="374"/>
        <v>Kaffeehandel</v>
      </c>
      <c r="BE1067" s="52" t="str">
        <f t="shared" si="375"/>
        <v>Unternehmen</v>
      </c>
      <c r="BF1067" s="52">
        <f t="shared" si="376"/>
        <v>1</v>
      </c>
    </row>
    <row r="1068" spans="1:58" hidden="1" x14ac:dyDescent="0.35">
      <c r="A1068" s="107" t="s">
        <v>3384</v>
      </c>
      <c r="B1068" s="75" t="s">
        <v>1390</v>
      </c>
      <c r="C1068" s="52" t="s">
        <v>3</v>
      </c>
      <c r="D1068" s="52" t="s">
        <v>3</v>
      </c>
      <c r="E1068" s="52" t="s">
        <v>2</v>
      </c>
      <c r="F1068" s="52" t="s">
        <v>2</v>
      </c>
      <c r="G1068" s="52" t="s">
        <v>2</v>
      </c>
      <c r="H1068" s="52" t="s">
        <v>2</v>
      </c>
      <c r="I1068" s="52" t="s">
        <v>3</v>
      </c>
      <c r="J1068" s="52">
        <v>1</v>
      </c>
      <c r="K1068" s="52" t="s">
        <v>2</v>
      </c>
      <c r="L1068" s="52" t="s">
        <v>2</v>
      </c>
      <c r="M1068" s="52" t="s">
        <v>2</v>
      </c>
      <c r="N1068" s="52" t="s">
        <v>3</v>
      </c>
      <c r="P1068" s="52" t="s">
        <v>4</v>
      </c>
      <c r="Q1068" s="52" t="str">
        <f t="shared" si="381"/>
        <v>Nein</v>
      </c>
      <c r="R1068" s="52" t="str">
        <f t="shared" si="381"/>
        <v>Nein</v>
      </c>
      <c r="S1068" s="52" t="str">
        <f t="shared" si="381"/>
        <v>Nein</v>
      </c>
      <c r="T1068" s="52" t="str">
        <f t="shared" si="381"/>
        <v>Nein</v>
      </c>
      <c r="U1068" s="52" t="str">
        <f t="shared" si="381"/>
        <v>Nein</v>
      </c>
      <c r="V1068" s="52" t="str">
        <f t="shared" si="381"/>
        <v>Nein</v>
      </c>
      <c r="W1068" s="52" t="str">
        <f t="shared" si="381"/>
        <v>Nein</v>
      </c>
      <c r="X1068" s="52" t="str">
        <f t="shared" si="381"/>
        <v>Nein</v>
      </c>
      <c r="Y1068" s="52" t="str">
        <f t="shared" si="381"/>
        <v>Nein</v>
      </c>
      <c r="Z1068" s="52" t="str">
        <f t="shared" si="381"/>
        <v>Nein</v>
      </c>
      <c r="AA1068" s="52" t="str">
        <f t="shared" si="381"/>
        <v>Nein</v>
      </c>
      <c r="AB1068" s="52" t="str">
        <f t="shared" si="381"/>
        <v>Nein</v>
      </c>
      <c r="AC1068" s="52" t="str">
        <f t="shared" si="381"/>
        <v>Nein</v>
      </c>
      <c r="AD1068" s="52" t="str">
        <f t="shared" si="381"/>
        <v>Nein</v>
      </c>
      <c r="AE1068" s="52" t="str">
        <f t="shared" si="381"/>
        <v>Nein</v>
      </c>
      <c r="AF1068" s="52" t="str">
        <f t="shared" si="381"/>
        <v>Nein</v>
      </c>
      <c r="AG1068" s="61" t="str">
        <f>IF(Q1068="Ja",VLOOKUP($Q$2,Plausis!A:E,5,0),IF(R1068="Ja",VLOOKUP($R$2,Plausis!A:E,5,0),IF(T1068="Ja",VLOOKUP($T$2,Plausis!A:E,5,0),IF(U1068="Ja",VLOOKUP($U$2,Plausis!A:E,5,0),IF(AA1068="Ja",VLOOKUP($AA$2,Plausis!A:E,5,0),IF(AC1068="Ja",VLOOKUP($AC$2,Plausis!A:E,5,0),IF(AD1068="Ja",VLOOKUP($AD$2,Plausis!A:E,5,0),"")))))))</f>
        <v/>
      </c>
      <c r="AH1068" s="52" t="str">
        <f>IF(Y1068="Ja",VLOOKUP($Y$2,Plausis!A:E,5,0),"")</f>
        <v/>
      </c>
      <c r="AI1068" s="52" t="str">
        <f t="shared" si="364"/>
        <v>Ja</v>
      </c>
      <c r="AJ1068" s="52" t="str">
        <f>IF(S1068="Ja",VLOOKUP($S$2,Plausis!A:E,5,0),IF(V1068="Ja",VLOOKUP($V$2,Plausis!A:E,5,0),IF(X1068="Ja",VLOOKUP($X$2,Plausis!A:E,5,0),"")))</f>
        <v/>
      </c>
      <c r="AL1068" s="52" t="s">
        <v>3</v>
      </c>
      <c r="AM1068" s="114">
        <v>45531</v>
      </c>
      <c r="AN1068" s="52" t="s">
        <v>4467</v>
      </c>
      <c r="AO1068" s="52" t="str">
        <f>VLOOKUP(B1068,'BAT Grundtabelle'!B:T,19,0)</f>
        <v>ja</v>
      </c>
      <c r="AP1068" s="105" t="str">
        <f t="shared" si="365"/>
        <v>10966</v>
      </c>
      <c r="AQ1068" s="52" t="str">
        <f t="shared" si="366"/>
        <v>Kaffeemaschinenhandel</v>
      </c>
      <c r="AR1068" s="52" t="b">
        <f t="shared" si="382"/>
        <v>0</v>
      </c>
      <c r="AS1068" s="52" t="b">
        <f t="shared" si="382"/>
        <v>0</v>
      </c>
      <c r="AT1068" s="52" t="b">
        <f t="shared" si="382"/>
        <v>0</v>
      </c>
      <c r="AU1068" s="52">
        <f t="shared" si="367"/>
        <v>1</v>
      </c>
      <c r="AW1068" s="52" t="b">
        <f t="shared" si="368"/>
        <v>0</v>
      </c>
      <c r="AX1068" s="52" t="str">
        <f t="shared" si="369"/>
        <v>Unternehmen</v>
      </c>
      <c r="AY1068" s="52" t="b">
        <f t="shared" si="370"/>
        <v>0</v>
      </c>
      <c r="AZ1068" s="52" t="str">
        <f t="shared" si="371"/>
        <v>10966</v>
      </c>
      <c r="BA1068" s="52" t="str">
        <f>VLOOKUP(A1068,'BAT Grundtabelle'!A:U,21,0)</f>
        <v>ja</v>
      </c>
      <c r="BB1068" s="52" t="str">
        <f t="shared" si="372"/>
        <v>nein</v>
      </c>
      <c r="BC1068" s="52" t="str">
        <f t="shared" si="373"/>
        <v>10966</v>
      </c>
      <c r="BD1068" s="52" t="str">
        <f t="shared" si="374"/>
        <v>Kaffeemaschinenhandel</v>
      </c>
      <c r="BE1068" s="52" t="str">
        <f t="shared" si="375"/>
        <v>Unternehmen</v>
      </c>
      <c r="BF1068" s="52">
        <f t="shared" si="376"/>
        <v>1</v>
      </c>
    </row>
    <row r="1069" spans="1:58" hidden="1" x14ac:dyDescent="0.35">
      <c r="A1069" s="107" t="s">
        <v>3385</v>
      </c>
      <c r="B1069" s="75" t="s">
        <v>1159</v>
      </c>
      <c r="C1069" s="52" t="s">
        <v>3</v>
      </c>
      <c r="D1069" s="52" t="s">
        <v>3</v>
      </c>
      <c r="E1069" s="52" t="s">
        <v>2</v>
      </c>
      <c r="F1069" s="52" t="s">
        <v>2</v>
      </c>
      <c r="G1069" s="52" t="s">
        <v>2</v>
      </c>
      <c r="H1069" s="52" t="s">
        <v>2</v>
      </c>
      <c r="I1069" s="52" t="s">
        <v>3</v>
      </c>
      <c r="J1069" s="52">
        <v>2</v>
      </c>
      <c r="K1069" s="52" t="s">
        <v>2</v>
      </c>
      <c r="L1069" s="52" t="s">
        <v>2</v>
      </c>
      <c r="M1069" s="52" t="s">
        <v>2</v>
      </c>
      <c r="N1069" s="52" t="s">
        <v>3</v>
      </c>
      <c r="P1069" s="52" t="s">
        <v>4</v>
      </c>
      <c r="Q1069" s="52" t="str">
        <f t="shared" si="381"/>
        <v>Nein</v>
      </c>
      <c r="R1069" s="52" t="str">
        <f t="shared" si="381"/>
        <v>Nein</v>
      </c>
      <c r="S1069" s="52" t="str">
        <f t="shared" si="381"/>
        <v>Nein</v>
      </c>
      <c r="T1069" s="52" t="str">
        <f t="shared" si="381"/>
        <v>Nein</v>
      </c>
      <c r="U1069" s="52" t="str">
        <f t="shared" si="381"/>
        <v>Nein</v>
      </c>
      <c r="V1069" s="52" t="str">
        <f t="shared" si="381"/>
        <v>Nein</v>
      </c>
      <c r="W1069" s="52" t="str">
        <f t="shared" si="381"/>
        <v>Nein</v>
      </c>
      <c r="X1069" s="52" t="str">
        <f t="shared" si="381"/>
        <v>Nein</v>
      </c>
      <c r="Y1069" s="52" t="str">
        <f t="shared" si="381"/>
        <v>Nein</v>
      </c>
      <c r="Z1069" s="52" t="str">
        <f t="shared" si="381"/>
        <v>Nein</v>
      </c>
      <c r="AA1069" s="52" t="str">
        <f t="shared" si="381"/>
        <v>Nein</v>
      </c>
      <c r="AB1069" s="52" t="str">
        <f t="shared" si="381"/>
        <v>Nein</v>
      </c>
      <c r="AC1069" s="52" t="str">
        <f t="shared" si="381"/>
        <v>Nein</v>
      </c>
      <c r="AD1069" s="52" t="str">
        <f t="shared" si="381"/>
        <v>Nein</v>
      </c>
      <c r="AE1069" s="52" t="str">
        <f t="shared" si="381"/>
        <v>Nein</v>
      </c>
      <c r="AF1069" s="52" t="str">
        <f t="shared" si="381"/>
        <v>Nein</v>
      </c>
      <c r="AG1069" s="61" t="str">
        <f>IF(Q1069="Ja",VLOOKUP($Q$2,Plausis!A:E,5,0),IF(R1069="Ja",VLOOKUP($R$2,Plausis!A:E,5,0),IF(T1069="Ja",VLOOKUP($T$2,Plausis!A:E,5,0),IF(U1069="Ja",VLOOKUP($U$2,Plausis!A:E,5,0),IF(AA1069="Ja",VLOOKUP($AA$2,Plausis!A:E,5,0),IF(AC1069="Ja",VLOOKUP($AC$2,Plausis!A:E,5,0),IF(AD1069="Ja",VLOOKUP($AD$2,Plausis!A:E,5,0),"")))))))</f>
        <v/>
      </c>
      <c r="AH1069" s="52" t="str">
        <f>IF(Y1069="Ja",VLOOKUP($Y$2,Plausis!A:E,5,0),"")</f>
        <v/>
      </c>
      <c r="AI1069" s="52" t="str">
        <f t="shared" si="364"/>
        <v>Ja</v>
      </c>
      <c r="AJ1069" s="52" t="str">
        <f>IF(S1069="Ja",VLOOKUP($S$2,Plausis!A:E,5,0),IF(V1069="Ja",VLOOKUP($V$2,Plausis!A:E,5,0),IF(X1069="Ja",VLOOKUP($X$2,Plausis!A:E,5,0),"")))</f>
        <v/>
      </c>
      <c r="AL1069" s="52" t="s">
        <v>2</v>
      </c>
      <c r="AM1069" s="114">
        <v>45531</v>
      </c>
      <c r="AN1069" s="52" t="s">
        <v>4467</v>
      </c>
      <c r="AO1069" s="52" t="str">
        <f>VLOOKUP(B1069,'BAT Grundtabelle'!B:T,19,0)</f>
        <v>ja</v>
      </c>
      <c r="AP1069" s="105" t="str">
        <f t="shared" si="365"/>
        <v>10967</v>
      </c>
      <c r="AQ1069" s="52" t="str">
        <f t="shared" si="366"/>
        <v>Kaffeerösterei</v>
      </c>
      <c r="AR1069" s="52" t="b">
        <f t="shared" si="382"/>
        <v>0</v>
      </c>
      <c r="AS1069" s="52" t="b">
        <f t="shared" si="382"/>
        <v>0</v>
      </c>
      <c r="AT1069" s="52" t="b">
        <f t="shared" si="382"/>
        <v>0</v>
      </c>
      <c r="AU1069" s="52">
        <f t="shared" si="367"/>
        <v>2</v>
      </c>
      <c r="AW1069" s="52" t="b">
        <f t="shared" si="368"/>
        <v>0</v>
      </c>
      <c r="AX1069" s="52" t="str">
        <f t="shared" si="369"/>
        <v>Unternehmen</v>
      </c>
      <c r="AY1069" s="52" t="b">
        <f t="shared" si="370"/>
        <v>0</v>
      </c>
      <c r="AZ1069" s="52" t="str">
        <f t="shared" si="371"/>
        <v>10967</v>
      </c>
      <c r="BA1069" s="52" t="str">
        <f>VLOOKUP(A1069,'BAT Grundtabelle'!A:U,21,0)</f>
        <v>ja</v>
      </c>
      <c r="BB1069" s="52" t="str">
        <f t="shared" si="372"/>
        <v>nein</v>
      </c>
      <c r="BC1069" s="52" t="str">
        <f t="shared" si="373"/>
        <v>10967</v>
      </c>
      <c r="BD1069" s="52" t="str">
        <f t="shared" si="374"/>
        <v>Kaffeerösterei</v>
      </c>
      <c r="BE1069" s="52" t="str">
        <f t="shared" si="375"/>
        <v>Unternehmen</v>
      </c>
      <c r="BF1069" s="52">
        <f t="shared" si="376"/>
        <v>2</v>
      </c>
    </row>
    <row r="1070" spans="1:58" hidden="1" x14ac:dyDescent="0.35">
      <c r="A1070" s="107" t="s">
        <v>3386</v>
      </c>
      <c r="B1070" s="75" t="s">
        <v>1160</v>
      </c>
      <c r="C1070" s="52" t="s">
        <v>3</v>
      </c>
      <c r="D1070" s="52" t="s">
        <v>3</v>
      </c>
      <c r="E1070" s="52" t="s">
        <v>2</v>
      </c>
      <c r="F1070" s="52" t="s">
        <v>2</v>
      </c>
      <c r="G1070" s="52" t="s">
        <v>2</v>
      </c>
      <c r="H1070" s="52" t="s">
        <v>2</v>
      </c>
      <c r="I1070" s="52" t="s">
        <v>3</v>
      </c>
      <c r="J1070" s="52">
        <v>2</v>
      </c>
      <c r="K1070" s="52" t="s">
        <v>2</v>
      </c>
      <c r="L1070" s="52" t="s">
        <v>2</v>
      </c>
      <c r="M1070" s="52" t="s">
        <v>2</v>
      </c>
      <c r="N1070" s="52" t="s">
        <v>3</v>
      </c>
      <c r="P1070" s="61" t="s">
        <v>4</v>
      </c>
      <c r="Q1070" s="52" t="str">
        <f t="shared" si="381"/>
        <v>Nein</v>
      </c>
      <c r="R1070" s="52" t="str">
        <f t="shared" si="381"/>
        <v>Nein</v>
      </c>
      <c r="S1070" s="52" t="str">
        <f t="shared" si="381"/>
        <v>Nein</v>
      </c>
      <c r="T1070" s="52" t="str">
        <f t="shared" si="381"/>
        <v>Nein</v>
      </c>
      <c r="U1070" s="52" t="str">
        <f t="shared" si="381"/>
        <v>Nein</v>
      </c>
      <c r="V1070" s="52" t="str">
        <f t="shared" si="381"/>
        <v>Nein</v>
      </c>
      <c r="W1070" s="52" t="str">
        <f t="shared" si="381"/>
        <v>Nein</v>
      </c>
      <c r="X1070" s="52" t="str">
        <f t="shared" si="381"/>
        <v>Nein</v>
      </c>
      <c r="Y1070" s="52" t="str">
        <f t="shared" si="381"/>
        <v>Nein</v>
      </c>
      <c r="Z1070" s="52" t="str">
        <f t="shared" si="381"/>
        <v>Nein</v>
      </c>
      <c r="AA1070" s="52" t="str">
        <f t="shared" si="381"/>
        <v>Nein</v>
      </c>
      <c r="AB1070" s="52" t="str">
        <f t="shared" si="381"/>
        <v>Nein</v>
      </c>
      <c r="AC1070" s="52" t="str">
        <f t="shared" si="381"/>
        <v>Nein</v>
      </c>
      <c r="AD1070" s="52" t="str">
        <f t="shared" si="381"/>
        <v>Nein</v>
      </c>
      <c r="AE1070" s="52" t="str">
        <f t="shared" si="381"/>
        <v>Nein</v>
      </c>
      <c r="AF1070" s="52" t="str">
        <f t="shared" si="381"/>
        <v>Nein</v>
      </c>
      <c r="AG1070" s="61" t="str">
        <f>IF(Q1070="Ja",VLOOKUP($Q$2,Plausis!A:E,5,0),IF(R1070="Ja",VLOOKUP($R$2,Plausis!A:E,5,0),IF(T1070="Ja",VLOOKUP($T$2,Plausis!A:E,5,0),IF(U1070="Ja",VLOOKUP($U$2,Plausis!A:E,5,0),IF(AA1070="Ja",VLOOKUP($AA$2,Plausis!A:E,5,0),IF(AC1070="Ja",VLOOKUP($AC$2,Plausis!A:E,5,0),IF(AD1070="Ja",VLOOKUP($AD$2,Plausis!A:E,5,0),"")))))))</f>
        <v/>
      </c>
      <c r="AH1070" s="52" t="str">
        <f>IF(Y1070="Ja",VLOOKUP($Y$2,Plausis!A:E,5,0),"")</f>
        <v/>
      </c>
      <c r="AI1070" s="52" t="str">
        <f t="shared" si="364"/>
        <v>Ja</v>
      </c>
      <c r="AJ1070" s="52" t="str">
        <f>IF(S1070="Ja",VLOOKUP($S$2,Plausis!A:E,5,0),IF(V1070="Ja",VLOOKUP($V$2,Plausis!A:E,5,0),IF(X1070="Ja",VLOOKUP($X$2,Plausis!A:E,5,0),"")))</f>
        <v/>
      </c>
      <c r="AL1070" s="52" t="s">
        <v>3</v>
      </c>
      <c r="AM1070" s="114">
        <v>45531</v>
      </c>
      <c r="AN1070" s="52" t="s">
        <v>4467</v>
      </c>
      <c r="AO1070" s="52" t="str">
        <f>VLOOKUP(B1070,'BAT Grundtabelle'!B:T,19,0)</f>
        <v>ja</v>
      </c>
      <c r="AP1070" s="105" t="str">
        <f t="shared" si="365"/>
        <v>10968</v>
      </c>
      <c r="AQ1070" s="52" t="str">
        <f t="shared" si="366"/>
        <v>Kakaohersteller</v>
      </c>
      <c r="AR1070" s="52" t="b">
        <f t="shared" si="382"/>
        <v>0</v>
      </c>
      <c r="AS1070" s="52" t="b">
        <f t="shared" si="382"/>
        <v>0</v>
      </c>
      <c r="AT1070" s="52" t="b">
        <f t="shared" si="382"/>
        <v>0</v>
      </c>
      <c r="AU1070" s="52">
        <f t="shared" si="367"/>
        <v>2</v>
      </c>
      <c r="AW1070" s="52" t="b">
        <f t="shared" si="368"/>
        <v>0</v>
      </c>
      <c r="AX1070" s="52" t="str">
        <f t="shared" si="369"/>
        <v>Unternehmen</v>
      </c>
      <c r="AY1070" s="52" t="b">
        <f t="shared" si="370"/>
        <v>0</v>
      </c>
      <c r="AZ1070" s="52" t="str">
        <f t="shared" si="371"/>
        <v>10968</v>
      </c>
      <c r="BA1070" s="52" t="str">
        <f>VLOOKUP(A1070,'BAT Grundtabelle'!A:U,21,0)</f>
        <v>ja</v>
      </c>
      <c r="BB1070" s="52" t="str">
        <f t="shared" si="372"/>
        <v>nein</v>
      </c>
      <c r="BC1070" s="52" t="str">
        <f t="shared" si="373"/>
        <v>10968</v>
      </c>
      <c r="BD1070" s="52" t="str">
        <f t="shared" si="374"/>
        <v>Kakaohersteller</v>
      </c>
      <c r="BE1070" s="52" t="str">
        <f t="shared" si="375"/>
        <v>Unternehmen</v>
      </c>
      <c r="BF1070" s="52">
        <f t="shared" si="376"/>
        <v>2</v>
      </c>
    </row>
    <row r="1071" spans="1:58" hidden="1" x14ac:dyDescent="0.35">
      <c r="A1071" s="107" t="s">
        <v>3387</v>
      </c>
      <c r="B1071" s="75" t="s">
        <v>144</v>
      </c>
      <c r="C1071" s="52" t="s">
        <v>3</v>
      </c>
      <c r="D1071" s="52" t="s">
        <v>3</v>
      </c>
      <c r="E1071" s="52" t="s">
        <v>2</v>
      </c>
      <c r="F1071" s="52" t="s">
        <v>2</v>
      </c>
      <c r="G1071" s="52" t="s">
        <v>2</v>
      </c>
      <c r="H1071" s="52" t="s">
        <v>2</v>
      </c>
      <c r="I1071" s="52" t="s">
        <v>3</v>
      </c>
      <c r="J1071" s="52">
        <v>1</v>
      </c>
      <c r="K1071" s="52" t="s">
        <v>2</v>
      </c>
      <c r="L1071" s="52" t="s">
        <v>2</v>
      </c>
      <c r="M1071" s="52" t="s">
        <v>2</v>
      </c>
      <c r="N1071" s="52" t="s">
        <v>3</v>
      </c>
      <c r="P1071" s="52" t="s">
        <v>4</v>
      </c>
      <c r="Q1071" s="52" t="str">
        <f t="shared" si="381"/>
        <v>Nein</v>
      </c>
      <c r="R1071" s="52" t="str">
        <f t="shared" si="381"/>
        <v>Nein</v>
      </c>
      <c r="S1071" s="52" t="str">
        <f t="shared" si="381"/>
        <v>Nein</v>
      </c>
      <c r="T1071" s="52" t="str">
        <f t="shared" si="381"/>
        <v>Nein</v>
      </c>
      <c r="U1071" s="52" t="str">
        <f t="shared" si="381"/>
        <v>Nein</v>
      </c>
      <c r="V1071" s="52" t="str">
        <f t="shared" si="381"/>
        <v>Nein</v>
      </c>
      <c r="W1071" s="52" t="str">
        <f t="shared" si="381"/>
        <v>Nein</v>
      </c>
      <c r="X1071" s="52" t="str">
        <f t="shared" si="381"/>
        <v>Nein</v>
      </c>
      <c r="Y1071" s="52" t="str">
        <f t="shared" si="381"/>
        <v>Nein</v>
      </c>
      <c r="Z1071" s="52" t="str">
        <f t="shared" si="381"/>
        <v>Nein</v>
      </c>
      <c r="AA1071" s="52" t="str">
        <f t="shared" si="381"/>
        <v>Nein</v>
      </c>
      <c r="AB1071" s="52" t="str">
        <f t="shared" si="381"/>
        <v>Nein</v>
      </c>
      <c r="AC1071" s="52" t="str">
        <f t="shared" si="381"/>
        <v>Nein</v>
      </c>
      <c r="AD1071" s="52" t="str">
        <f t="shared" si="381"/>
        <v>Nein</v>
      </c>
      <c r="AE1071" s="52" t="str">
        <f t="shared" si="381"/>
        <v>Nein</v>
      </c>
      <c r="AF1071" s="52" t="str">
        <f t="shared" si="381"/>
        <v>Nein</v>
      </c>
      <c r="AG1071" s="61" t="str">
        <f>IF(Q1071="Ja",VLOOKUP($Q$2,Plausis!A:E,5,0),IF(R1071="Ja",VLOOKUP($R$2,Plausis!A:E,5,0),IF(T1071="Ja",VLOOKUP($T$2,Plausis!A:E,5,0),IF(U1071="Ja",VLOOKUP($U$2,Plausis!A:E,5,0),IF(AA1071="Ja",VLOOKUP($AA$2,Plausis!A:E,5,0),IF(AC1071="Ja",VLOOKUP($AC$2,Plausis!A:E,5,0),IF(AD1071="Ja",VLOOKUP($AD$2,Plausis!A:E,5,0),"")))))))</f>
        <v/>
      </c>
      <c r="AH1071" s="52" t="str">
        <f>IF(Y1071="Ja",VLOOKUP($Y$2,Plausis!A:E,5,0),"")</f>
        <v/>
      </c>
      <c r="AI1071" s="52" t="str">
        <f t="shared" si="364"/>
        <v>Ja</v>
      </c>
      <c r="AJ1071" s="52" t="str">
        <f>IF(S1071="Ja",VLOOKUP($S$2,Plausis!A:E,5,0),IF(V1071="Ja",VLOOKUP($V$2,Plausis!A:E,5,0),IF(X1071="Ja",VLOOKUP($X$2,Plausis!A:E,5,0),"")))</f>
        <v/>
      </c>
      <c r="AL1071" s="52" t="s">
        <v>2</v>
      </c>
      <c r="AM1071" s="114">
        <v>45531</v>
      </c>
      <c r="AN1071" s="52" t="s">
        <v>4467</v>
      </c>
      <c r="AO1071" s="52" t="str">
        <f>VLOOKUP(B1071,'BAT Grundtabelle'!B:T,19,0)</f>
        <v>ja</v>
      </c>
      <c r="AP1071" s="105" t="str">
        <f t="shared" si="365"/>
        <v>10969</v>
      </c>
      <c r="AQ1071" s="52" t="str">
        <f t="shared" si="366"/>
        <v>Kälber- und Bullenmästerei</v>
      </c>
      <c r="AR1071" s="52" t="b">
        <f t="shared" si="382"/>
        <v>0</v>
      </c>
      <c r="AS1071" s="52" t="b">
        <f t="shared" si="382"/>
        <v>0</v>
      </c>
      <c r="AT1071" s="52" t="b">
        <f t="shared" si="382"/>
        <v>0</v>
      </c>
      <c r="AU1071" s="52">
        <f t="shared" si="367"/>
        <v>1</v>
      </c>
      <c r="AW1071" s="52" t="b">
        <f t="shared" si="368"/>
        <v>0</v>
      </c>
      <c r="AX1071" s="52" t="str">
        <f t="shared" si="369"/>
        <v>Unternehmen</v>
      </c>
      <c r="AY1071" s="52" t="b">
        <f t="shared" si="370"/>
        <v>0</v>
      </c>
      <c r="AZ1071" s="52" t="str">
        <f t="shared" si="371"/>
        <v>10969</v>
      </c>
      <c r="BA1071" s="52" t="str">
        <f>VLOOKUP(A1071,'BAT Grundtabelle'!A:U,21,0)</f>
        <v>ja</v>
      </c>
      <c r="BB1071" s="52" t="str">
        <f t="shared" si="372"/>
        <v>nein</v>
      </c>
      <c r="BC1071" s="52" t="str">
        <f t="shared" si="373"/>
        <v>10969</v>
      </c>
      <c r="BD1071" s="52" t="str">
        <f t="shared" si="374"/>
        <v>Kälber- und Bullenmästerei</v>
      </c>
      <c r="BE1071" s="52" t="str">
        <f t="shared" si="375"/>
        <v>Unternehmen</v>
      </c>
      <c r="BF1071" s="52">
        <f t="shared" si="376"/>
        <v>1</v>
      </c>
    </row>
    <row r="1072" spans="1:58" hidden="1" x14ac:dyDescent="0.35">
      <c r="A1072" s="107" t="s">
        <v>3388</v>
      </c>
      <c r="B1072" s="75" t="s">
        <v>1789</v>
      </c>
      <c r="C1072" s="52" t="s">
        <v>3</v>
      </c>
      <c r="D1072" s="52" t="s">
        <v>3</v>
      </c>
      <c r="E1072" s="52" t="s">
        <v>2</v>
      </c>
      <c r="F1072" s="52" t="s">
        <v>2</v>
      </c>
      <c r="G1072" s="52" t="s">
        <v>2</v>
      </c>
      <c r="H1072" s="52" t="s">
        <v>2</v>
      </c>
      <c r="I1072" s="52" t="s">
        <v>3</v>
      </c>
      <c r="J1072" s="52">
        <v>4</v>
      </c>
      <c r="K1072" s="52" t="s">
        <v>2</v>
      </c>
      <c r="L1072" s="52" t="s">
        <v>2</v>
      </c>
      <c r="M1072" s="52" t="s">
        <v>2</v>
      </c>
      <c r="N1072" s="52" t="s">
        <v>3</v>
      </c>
      <c r="O1072" s="52" t="s">
        <v>2412</v>
      </c>
      <c r="P1072" s="52">
        <v>1195</v>
      </c>
      <c r="Q1072" s="52" t="str">
        <f t="shared" si="381"/>
        <v>Nein</v>
      </c>
      <c r="R1072" s="52" t="str">
        <f t="shared" si="381"/>
        <v>Nein</v>
      </c>
      <c r="S1072" s="52" t="str">
        <f t="shared" si="381"/>
        <v>Nein</v>
      </c>
      <c r="T1072" s="52" t="str">
        <f t="shared" si="381"/>
        <v>Nein</v>
      </c>
      <c r="U1072" s="52" t="str">
        <f t="shared" si="381"/>
        <v>Nein</v>
      </c>
      <c r="V1072" s="52" t="str">
        <f t="shared" si="381"/>
        <v>Nein</v>
      </c>
      <c r="W1072" s="52" t="str">
        <f t="shared" si="381"/>
        <v>Nein</v>
      </c>
      <c r="X1072" s="52" t="str">
        <f t="shared" si="381"/>
        <v>Nein</v>
      </c>
      <c r="Y1072" s="52" t="str">
        <f t="shared" si="381"/>
        <v>Nein</v>
      </c>
      <c r="Z1072" s="52" t="str">
        <f t="shared" si="381"/>
        <v>Nein</v>
      </c>
      <c r="AA1072" s="52" t="str">
        <f t="shared" si="381"/>
        <v>Nein</v>
      </c>
      <c r="AB1072" s="52" t="str">
        <f t="shared" si="381"/>
        <v>Ja</v>
      </c>
      <c r="AC1072" s="52" t="str">
        <f t="shared" si="381"/>
        <v>Nein</v>
      </c>
      <c r="AD1072" s="52" t="str">
        <f t="shared" si="381"/>
        <v>Nein</v>
      </c>
      <c r="AE1072" s="52" t="str">
        <f t="shared" si="381"/>
        <v>Nein</v>
      </c>
      <c r="AF1072" s="52" t="str">
        <f t="shared" si="381"/>
        <v>Nein</v>
      </c>
      <c r="AG1072" s="61" t="str">
        <f>IF(Q1072="Ja",VLOOKUP($Q$2,Plausis!A:E,5,0),IF(R1072="Ja",VLOOKUP($R$2,Plausis!A:E,5,0),IF(T1072="Ja",VLOOKUP($T$2,Plausis!A:E,5,0),IF(U1072="Ja",VLOOKUP($U$2,Plausis!A:E,5,0),IF(AA1072="Ja",VLOOKUP($AA$2,Plausis!A:E,5,0),IF(AC1072="Ja",VLOOKUP($AC$2,Plausis!A:E,5,0),IF(AD1072="Ja",VLOOKUP($AD$2,Plausis!A:E,5,0),"")))))))</f>
        <v/>
      </c>
      <c r="AH1072" s="52" t="str">
        <f>IF(Y1072="Ja",VLOOKUP($Y$2,Plausis!A:E,5,0),"")</f>
        <v/>
      </c>
      <c r="AI1072" s="52" t="str">
        <f t="shared" si="364"/>
        <v>Ja</v>
      </c>
      <c r="AJ1072" s="52" t="str">
        <f>IF(S1072="Ja",VLOOKUP($S$2,Plausis!A:E,5,0),IF(V1072="Ja",VLOOKUP($V$2,Plausis!A:E,5,0),IF(X1072="Ja",VLOOKUP($X$2,Plausis!A:E,5,0),"")))</f>
        <v/>
      </c>
      <c r="AL1072" s="52" t="s">
        <v>2</v>
      </c>
      <c r="AM1072" s="114">
        <v>45531</v>
      </c>
      <c r="AN1072" s="52" t="s">
        <v>4467</v>
      </c>
      <c r="AO1072" s="52" t="str">
        <f>VLOOKUP(B1072,'BAT Grundtabelle'!B:T,19,0)</f>
        <v>ja</v>
      </c>
      <c r="AP1072" s="105" t="str">
        <f t="shared" si="365"/>
        <v>10970</v>
      </c>
      <c r="AQ1072" s="52" t="str">
        <f t="shared" si="366"/>
        <v>Kalibergwerk</v>
      </c>
      <c r="AR1072" s="52" t="b">
        <f t="shared" si="382"/>
        <v>0</v>
      </c>
      <c r="AS1072" s="52" t="b">
        <f t="shared" si="382"/>
        <v>0</v>
      </c>
      <c r="AT1072" s="52" t="b">
        <f t="shared" si="382"/>
        <v>0</v>
      </c>
      <c r="AU1072" s="52">
        <f t="shared" si="367"/>
        <v>4</v>
      </c>
      <c r="AW1072" s="52" t="b">
        <f t="shared" si="368"/>
        <v>0</v>
      </c>
      <c r="AX1072" s="52" t="str">
        <f t="shared" si="369"/>
        <v>Unternehmen</v>
      </c>
      <c r="AY1072" s="52" t="b">
        <f t="shared" si="370"/>
        <v>0</v>
      </c>
      <c r="AZ1072" s="52" t="str">
        <f t="shared" si="371"/>
        <v>10970</v>
      </c>
      <c r="BA1072" s="52" t="str">
        <f>VLOOKUP(A1072,'BAT Grundtabelle'!A:U,21,0)</f>
        <v>ja</v>
      </c>
      <c r="BB1072" s="52" t="str">
        <f t="shared" si="372"/>
        <v>nein</v>
      </c>
      <c r="BC1072" s="52" t="str">
        <f t="shared" si="373"/>
        <v>10970</v>
      </c>
      <c r="BD1072" s="52" t="str">
        <f t="shared" si="374"/>
        <v>Kalibergwerk</v>
      </c>
      <c r="BE1072" s="52" t="str">
        <f t="shared" si="375"/>
        <v>Unternehmen</v>
      </c>
      <c r="BF1072" s="52">
        <f t="shared" si="376"/>
        <v>4</v>
      </c>
    </row>
    <row r="1073" spans="1:58" hidden="1" x14ac:dyDescent="0.35">
      <c r="A1073" s="107" t="s">
        <v>3389</v>
      </c>
      <c r="B1073" s="75" t="s">
        <v>363</v>
      </c>
      <c r="C1073" s="52" t="s">
        <v>3</v>
      </c>
      <c r="D1073" s="52" t="s">
        <v>3</v>
      </c>
      <c r="E1073" s="52" t="s">
        <v>2</v>
      </c>
      <c r="F1073" s="52" t="s">
        <v>2</v>
      </c>
      <c r="G1073" s="52" t="s">
        <v>2</v>
      </c>
      <c r="H1073" s="52" t="s">
        <v>2</v>
      </c>
      <c r="I1073" s="52" t="s">
        <v>3</v>
      </c>
      <c r="J1073" s="52">
        <v>3</v>
      </c>
      <c r="K1073" s="52" t="s">
        <v>2</v>
      </c>
      <c r="L1073" s="52" t="s">
        <v>2</v>
      </c>
      <c r="M1073" s="52" t="s">
        <v>2</v>
      </c>
      <c r="N1073" s="52" t="s">
        <v>3</v>
      </c>
      <c r="P1073" s="61" t="s">
        <v>4</v>
      </c>
      <c r="Q1073" s="52" t="str">
        <f t="shared" ref="Q1073:AF1082" si="383">IF(ISERROR(FIND(Q$2,$P1073,1)),"Nein","Ja")</f>
        <v>Nein</v>
      </c>
      <c r="R1073" s="52" t="str">
        <f t="shared" si="383"/>
        <v>Nein</v>
      </c>
      <c r="S1073" s="52" t="str">
        <f t="shared" si="383"/>
        <v>Nein</v>
      </c>
      <c r="T1073" s="52" t="str">
        <f t="shared" si="383"/>
        <v>Nein</v>
      </c>
      <c r="U1073" s="52" t="str">
        <f t="shared" si="383"/>
        <v>Nein</v>
      </c>
      <c r="V1073" s="52" t="str">
        <f t="shared" si="383"/>
        <v>Nein</v>
      </c>
      <c r="W1073" s="52" t="str">
        <f t="shared" si="383"/>
        <v>Nein</v>
      </c>
      <c r="X1073" s="52" t="str">
        <f t="shared" si="383"/>
        <v>Nein</v>
      </c>
      <c r="Y1073" s="52" t="str">
        <f t="shared" si="383"/>
        <v>Nein</v>
      </c>
      <c r="Z1073" s="52" t="str">
        <f t="shared" si="383"/>
        <v>Nein</v>
      </c>
      <c r="AA1073" s="52" t="str">
        <f t="shared" si="383"/>
        <v>Nein</v>
      </c>
      <c r="AB1073" s="52" t="str">
        <f t="shared" si="383"/>
        <v>Nein</v>
      </c>
      <c r="AC1073" s="52" t="str">
        <f t="shared" si="383"/>
        <v>Nein</v>
      </c>
      <c r="AD1073" s="52" t="str">
        <f t="shared" si="383"/>
        <v>Nein</v>
      </c>
      <c r="AE1073" s="52" t="str">
        <f t="shared" si="383"/>
        <v>Nein</v>
      </c>
      <c r="AF1073" s="52" t="str">
        <f t="shared" si="383"/>
        <v>Nein</v>
      </c>
      <c r="AG1073" s="61" t="str">
        <f>IF(Q1073="Ja",VLOOKUP($Q$2,Plausis!A:E,5,0),IF(R1073="Ja",VLOOKUP($R$2,Plausis!A:E,5,0),IF(T1073="Ja",VLOOKUP($T$2,Plausis!A:E,5,0),IF(U1073="Ja",VLOOKUP($U$2,Plausis!A:E,5,0),IF(AA1073="Ja",VLOOKUP($AA$2,Plausis!A:E,5,0),IF(AC1073="Ja",VLOOKUP($AC$2,Plausis!A:E,5,0),IF(AD1073="Ja",VLOOKUP($AD$2,Plausis!A:E,5,0),"")))))))</f>
        <v/>
      </c>
      <c r="AH1073" s="52" t="str">
        <f>IF(Y1073="Ja",VLOOKUP($Y$2,Plausis!A:E,5,0),"")</f>
        <v/>
      </c>
      <c r="AI1073" s="52" t="str">
        <f t="shared" si="364"/>
        <v>Ja</v>
      </c>
      <c r="AJ1073" s="52" t="str">
        <f>IF(S1073="Ja",VLOOKUP($S$2,Plausis!A:E,5,0),IF(V1073="Ja",VLOOKUP($V$2,Plausis!A:E,5,0),IF(X1073="Ja",VLOOKUP($X$2,Plausis!A:E,5,0),"")))</f>
        <v/>
      </c>
      <c r="AL1073" s="52" t="s">
        <v>2</v>
      </c>
      <c r="AM1073" s="114">
        <v>45531</v>
      </c>
      <c r="AN1073" s="52" t="s">
        <v>4467</v>
      </c>
      <c r="AO1073" s="52" t="str">
        <f>VLOOKUP(B1073,'BAT Grundtabelle'!B:T,19,0)</f>
        <v>ja</v>
      </c>
      <c r="AP1073" s="105" t="str">
        <f t="shared" si="365"/>
        <v>10971</v>
      </c>
      <c r="AQ1073" s="52" t="str">
        <f t="shared" si="366"/>
        <v>Kalkhersteller</v>
      </c>
      <c r="AR1073" s="52" t="b">
        <f t="shared" si="382"/>
        <v>0</v>
      </c>
      <c r="AS1073" s="52" t="b">
        <f t="shared" si="382"/>
        <v>0</v>
      </c>
      <c r="AT1073" s="52" t="b">
        <f t="shared" si="382"/>
        <v>0</v>
      </c>
      <c r="AU1073" s="52">
        <f t="shared" si="367"/>
        <v>3</v>
      </c>
      <c r="AW1073" s="52" t="b">
        <f t="shared" si="368"/>
        <v>0</v>
      </c>
      <c r="AX1073" s="52" t="str">
        <f t="shared" si="369"/>
        <v>Unternehmen</v>
      </c>
      <c r="AY1073" s="52" t="b">
        <f t="shared" si="370"/>
        <v>0</v>
      </c>
      <c r="AZ1073" s="52" t="str">
        <f t="shared" si="371"/>
        <v>10971</v>
      </c>
      <c r="BA1073" s="52" t="str">
        <f>VLOOKUP(A1073,'BAT Grundtabelle'!A:U,21,0)</f>
        <v>ja</v>
      </c>
      <c r="BB1073" s="52" t="str">
        <f t="shared" si="372"/>
        <v>nein</v>
      </c>
      <c r="BC1073" s="52" t="str">
        <f t="shared" si="373"/>
        <v>10971</v>
      </c>
      <c r="BD1073" s="52" t="str">
        <f t="shared" si="374"/>
        <v>Kalkhersteller</v>
      </c>
      <c r="BE1073" s="52" t="str">
        <f t="shared" si="375"/>
        <v>Unternehmen</v>
      </c>
      <c r="BF1073" s="52">
        <f t="shared" si="376"/>
        <v>3</v>
      </c>
    </row>
    <row r="1074" spans="1:58" hidden="1" x14ac:dyDescent="0.35">
      <c r="A1074" s="107" t="s">
        <v>3390</v>
      </c>
      <c r="B1074" s="75" t="s">
        <v>1855</v>
      </c>
      <c r="C1074" s="52" t="s">
        <v>3</v>
      </c>
      <c r="D1074" s="52" t="s">
        <v>3</v>
      </c>
      <c r="E1074" s="52" t="s">
        <v>2</v>
      </c>
      <c r="F1074" s="52" t="s">
        <v>2</v>
      </c>
      <c r="G1074" s="52" t="s">
        <v>2</v>
      </c>
      <c r="H1074" s="52" t="s">
        <v>2</v>
      </c>
      <c r="I1074" s="52" t="s">
        <v>3</v>
      </c>
      <c r="J1074" s="52">
        <v>1</v>
      </c>
      <c r="K1074" s="52" t="s">
        <v>2</v>
      </c>
      <c r="L1074" s="52" t="s">
        <v>2</v>
      </c>
      <c r="M1074" s="52" t="s">
        <v>2</v>
      </c>
      <c r="N1074" s="52" t="s">
        <v>3</v>
      </c>
      <c r="P1074" s="52" t="s">
        <v>4</v>
      </c>
      <c r="Q1074" s="52" t="str">
        <f t="shared" si="383"/>
        <v>Nein</v>
      </c>
      <c r="R1074" s="52" t="str">
        <f t="shared" si="383"/>
        <v>Nein</v>
      </c>
      <c r="S1074" s="52" t="str">
        <f t="shared" si="383"/>
        <v>Nein</v>
      </c>
      <c r="T1074" s="52" t="str">
        <f t="shared" si="383"/>
        <v>Nein</v>
      </c>
      <c r="U1074" s="52" t="str">
        <f t="shared" si="383"/>
        <v>Nein</v>
      </c>
      <c r="V1074" s="52" t="str">
        <f t="shared" si="383"/>
        <v>Nein</v>
      </c>
      <c r="W1074" s="52" t="str">
        <f t="shared" si="383"/>
        <v>Nein</v>
      </c>
      <c r="X1074" s="52" t="str">
        <f t="shared" si="383"/>
        <v>Nein</v>
      </c>
      <c r="Y1074" s="52" t="str">
        <f t="shared" si="383"/>
        <v>Nein</v>
      </c>
      <c r="Z1074" s="52" t="str">
        <f t="shared" si="383"/>
        <v>Nein</v>
      </c>
      <c r="AA1074" s="52" t="str">
        <f t="shared" si="383"/>
        <v>Nein</v>
      </c>
      <c r="AB1074" s="52" t="str">
        <f t="shared" si="383"/>
        <v>Nein</v>
      </c>
      <c r="AC1074" s="52" t="str">
        <f t="shared" si="383"/>
        <v>Nein</v>
      </c>
      <c r="AD1074" s="52" t="str">
        <f t="shared" si="383"/>
        <v>Nein</v>
      </c>
      <c r="AE1074" s="52" t="str">
        <f t="shared" si="383"/>
        <v>Nein</v>
      </c>
      <c r="AF1074" s="52" t="str">
        <f t="shared" si="383"/>
        <v>Nein</v>
      </c>
      <c r="AG1074" s="61" t="str">
        <f>IF(Q1074="Ja",VLOOKUP($Q$2,Plausis!A:E,5,0),IF(R1074="Ja",VLOOKUP($R$2,Plausis!A:E,5,0),IF(T1074="Ja",VLOOKUP($T$2,Plausis!A:E,5,0),IF(U1074="Ja",VLOOKUP($U$2,Plausis!A:E,5,0),IF(AA1074="Ja",VLOOKUP($AA$2,Plausis!A:E,5,0),IF(AC1074="Ja",VLOOKUP($AC$2,Plausis!A:E,5,0),IF(AD1074="Ja",VLOOKUP($AD$2,Plausis!A:E,5,0),"")))))))</f>
        <v/>
      </c>
      <c r="AH1074" s="52" t="str">
        <f>IF(Y1074="Ja",VLOOKUP($Y$2,Plausis!A:E,5,0),"")</f>
        <v/>
      </c>
      <c r="AI1074" s="52" t="str">
        <f t="shared" si="364"/>
        <v>Ja</v>
      </c>
      <c r="AJ1074" s="52" t="str">
        <f>IF(S1074="Ja",VLOOKUP($S$2,Plausis!A:E,5,0),IF(V1074="Ja",VLOOKUP($V$2,Plausis!A:E,5,0),IF(X1074="Ja",VLOOKUP($X$2,Plausis!A:E,5,0),"")))</f>
        <v/>
      </c>
      <c r="AL1074" s="52" t="s">
        <v>2</v>
      </c>
      <c r="AM1074" s="114">
        <v>45531</v>
      </c>
      <c r="AN1074" s="52" t="s">
        <v>4467</v>
      </c>
      <c r="AO1074" s="52" t="str">
        <f>VLOOKUP(B1074,'BAT Grundtabelle'!B:T,19,0)</f>
        <v>ja</v>
      </c>
      <c r="AP1074" s="105" t="str">
        <f t="shared" si="365"/>
        <v>10972</v>
      </c>
      <c r="AQ1074" s="52" t="str">
        <f t="shared" si="366"/>
        <v>Kalksandsteinhersteller</v>
      </c>
      <c r="AR1074" s="52" t="b">
        <f t="shared" si="382"/>
        <v>0</v>
      </c>
      <c r="AS1074" s="52" t="b">
        <f t="shared" si="382"/>
        <v>0</v>
      </c>
      <c r="AT1074" s="52" t="b">
        <f t="shared" si="382"/>
        <v>0</v>
      </c>
      <c r="AU1074" s="52">
        <f t="shared" si="367"/>
        <v>1</v>
      </c>
      <c r="AW1074" s="52" t="b">
        <f t="shared" si="368"/>
        <v>0</v>
      </c>
      <c r="AX1074" s="52" t="str">
        <f t="shared" si="369"/>
        <v>Unternehmen</v>
      </c>
      <c r="AY1074" s="52" t="b">
        <f t="shared" si="370"/>
        <v>0</v>
      </c>
      <c r="AZ1074" s="52" t="str">
        <f t="shared" si="371"/>
        <v>10972</v>
      </c>
      <c r="BA1074" s="52" t="str">
        <f>VLOOKUP(A1074,'BAT Grundtabelle'!A:U,21,0)</f>
        <v>ja</v>
      </c>
      <c r="BB1074" s="52" t="str">
        <f t="shared" si="372"/>
        <v>nein</v>
      </c>
      <c r="BC1074" s="52" t="str">
        <f t="shared" si="373"/>
        <v>10972</v>
      </c>
      <c r="BD1074" s="52" t="str">
        <f t="shared" si="374"/>
        <v>Kalksandsteinhersteller</v>
      </c>
      <c r="BE1074" s="52" t="str">
        <f t="shared" si="375"/>
        <v>Unternehmen</v>
      </c>
      <c r="BF1074" s="52">
        <f t="shared" si="376"/>
        <v>1</v>
      </c>
    </row>
    <row r="1075" spans="1:58" hidden="1" x14ac:dyDescent="0.35">
      <c r="A1075" s="107" t="s">
        <v>2274</v>
      </c>
      <c r="B1075" s="75" t="s">
        <v>2273</v>
      </c>
      <c r="C1075" s="52" t="s">
        <v>3</v>
      </c>
      <c r="D1075" s="52" t="s">
        <v>3</v>
      </c>
      <c r="E1075" s="52" t="s">
        <v>2</v>
      </c>
      <c r="F1075" s="52" t="s">
        <v>2</v>
      </c>
      <c r="G1075" s="52" t="s">
        <v>2</v>
      </c>
      <c r="H1075" s="52" t="s">
        <v>2</v>
      </c>
      <c r="I1075" s="52" t="s">
        <v>3</v>
      </c>
      <c r="J1075" s="52">
        <v>2</v>
      </c>
      <c r="K1075" s="52" t="s">
        <v>2</v>
      </c>
      <c r="L1075" s="52" t="s">
        <v>2</v>
      </c>
      <c r="M1075" s="52" t="s">
        <v>2</v>
      </c>
      <c r="N1075" s="52" t="s">
        <v>3</v>
      </c>
      <c r="P1075" s="52" t="s">
        <v>4</v>
      </c>
      <c r="Q1075" s="52" t="str">
        <f t="shared" si="383"/>
        <v>Nein</v>
      </c>
      <c r="R1075" s="52" t="str">
        <f t="shared" si="383"/>
        <v>Nein</v>
      </c>
      <c r="S1075" s="52" t="str">
        <f t="shared" si="383"/>
        <v>Nein</v>
      </c>
      <c r="T1075" s="52" t="str">
        <f t="shared" si="383"/>
        <v>Nein</v>
      </c>
      <c r="U1075" s="52" t="str">
        <f t="shared" si="383"/>
        <v>Nein</v>
      </c>
      <c r="V1075" s="52" t="str">
        <f t="shared" si="383"/>
        <v>Nein</v>
      </c>
      <c r="W1075" s="52" t="str">
        <f t="shared" si="383"/>
        <v>Nein</v>
      </c>
      <c r="X1075" s="52" t="str">
        <f t="shared" si="383"/>
        <v>Nein</v>
      </c>
      <c r="Y1075" s="52" t="str">
        <f t="shared" si="383"/>
        <v>Nein</v>
      </c>
      <c r="Z1075" s="52" t="str">
        <f t="shared" si="383"/>
        <v>Nein</v>
      </c>
      <c r="AA1075" s="52" t="str">
        <f t="shared" si="383"/>
        <v>Nein</v>
      </c>
      <c r="AB1075" s="52" t="str">
        <f t="shared" si="383"/>
        <v>Nein</v>
      </c>
      <c r="AC1075" s="52" t="str">
        <f t="shared" si="383"/>
        <v>Nein</v>
      </c>
      <c r="AD1075" s="52" t="str">
        <f t="shared" si="383"/>
        <v>Nein</v>
      </c>
      <c r="AE1075" s="52" t="str">
        <f t="shared" si="383"/>
        <v>Nein</v>
      </c>
      <c r="AF1075" s="52" t="str">
        <f t="shared" si="383"/>
        <v>Nein</v>
      </c>
      <c r="AG1075" s="61" t="str">
        <f>IF(Q1075="Ja",VLOOKUP($Q$2,Plausis!A:E,5,0),IF(R1075="Ja",VLOOKUP($R$2,Plausis!A:E,5,0),IF(T1075="Ja",VLOOKUP($T$2,Plausis!A:E,5,0),IF(U1075="Ja",VLOOKUP($U$2,Plausis!A:E,5,0),IF(AA1075="Ja",VLOOKUP($AA$2,Plausis!A:E,5,0),IF(AC1075="Ja",VLOOKUP($AC$2,Plausis!A:E,5,0),IF(AD1075="Ja",VLOOKUP($AD$2,Plausis!A:E,5,0),"")))))))</f>
        <v/>
      </c>
      <c r="AH1075" s="52" t="str">
        <f>IF(Y1075="Ja",VLOOKUP($Y$2,Plausis!A:E,5,0),"")</f>
        <v/>
      </c>
      <c r="AI1075" s="52" t="str">
        <f t="shared" si="364"/>
        <v>Ja</v>
      </c>
      <c r="AJ1075" s="52" t="str">
        <f>IF(S1075="Ja",VLOOKUP($S$2,Plausis!A:E,5,0),IF(V1075="Ja",VLOOKUP($V$2,Plausis!A:E,5,0),IF(X1075="Ja",VLOOKUP($X$2,Plausis!A:E,5,0),"")))</f>
        <v/>
      </c>
      <c r="AL1075" s="52" t="s">
        <v>2</v>
      </c>
      <c r="AM1075" s="114">
        <v>45531</v>
      </c>
      <c r="AN1075" s="52" t="s">
        <v>4467</v>
      </c>
      <c r="AO1075" s="52" t="str">
        <f>VLOOKUP(B1075,'BAT Grundtabelle'!B:T,19,0)</f>
        <v>ja</v>
      </c>
      <c r="AP1075" s="105" t="str">
        <f t="shared" si="365"/>
        <v>1560</v>
      </c>
      <c r="AQ1075" s="52" t="str">
        <f t="shared" si="366"/>
        <v>Kälteanlagenbau</v>
      </c>
      <c r="AR1075" s="52" t="b">
        <f t="shared" si="382"/>
        <v>0</v>
      </c>
      <c r="AS1075" s="52" t="b">
        <f t="shared" si="382"/>
        <v>0</v>
      </c>
      <c r="AT1075" s="52" t="b">
        <f t="shared" si="382"/>
        <v>0</v>
      </c>
      <c r="AU1075" s="52">
        <f t="shared" si="367"/>
        <v>2</v>
      </c>
      <c r="AW1075" s="52" t="b">
        <f t="shared" si="368"/>
        <v>0</v>
      </c>
      <c r="AX1075" s="52" t="str">
        <f t="shared" si="369"/>
        <v>Unternehmen</v>
      </c>
      <c r="AY1075" s="52" t="b">
        <f t="shared" si="370"/>
        <v>0</v>
      </c>
      <c r="AZ1075" s="52" t="str">
        <f t="shared" si="371"/>
        <v>1560</v>
      </c>
      <c r="BA1075" s="52" t="str">
        <f>VLOOKUP(A1075,'BAT Grundtabelle'!A:U,21,0)</f>
        <v>ja</v>
      </c>
      <c r="BB1075" s="52" t="str">
        <f t="shared" si="372"/>
        <v>nein</v>
      </c>
      <c r="BC1075" s="52" t="str">
        <f t="shared" si="373"/>
        <v>1560</v>
      </c>
      <c r="BD1075" s="52" t="str">
        <f t="shared" si="374"/>
        <v>Kälteanlagenbau</v>
      </c>
      <c r="BE1075" s="52" t="str">
        <f t="shared" si="375"/>
        <v>Unternehmen</v>
      </c>
      <c r="BF1075" s="52">
        <f t="shared" si="376"/>
        <v>2</v>
      </c>
    </row>
    <row r="1076" spans="1:58" hidden="1" x14ac:dyDescent="0.35">
      <c r="A1076" s="107" t="s">
        <v>3391</v>
      </c>
      <c r="B1076" s="75" t="s">
        <v>840</v>
      </c>
      <c r="C1076" s="52" t="s">
        <v>3</v>
      </c>
      <c r="D1076" s="52" t="s">
        <v>3</v>
      </c>
      <c r="E1076" s="52" t="s">
        <v>2</v>
      </c>
      <c r="F1076" s="52" t="s">
        <v>2</v>
      </c>
      <c r="G1076" s="52" t="s">
        <v>2</v>
      </c>
      <c r="H1076" s="52" t="s">
        <v>2</v>
      </c>
      <c r="I1076" s="52" t="s">
        <v>3</v>
      </c>
      <c r="J1076" s="52">
        <v>2</v>
      </c>
      <c r="K1076" s="52" t="s">
        <v>2</v>
      </c>
      <c r="L1076" s="52" t="s">
        <v>2</v>
      </c>
      <c r="M1076" s="52" t="s">
        <v>2</v>
      </c>
      <c r="N1076" s="52" t="s">
        <v>3</v>
      </c>
      <c r="P1076" s="52" t="s">
        <v>4</v>
      </c>
      <c r="Q1076" s="52" t="str">
        <f t="shared" si="383"/>
        <v>Nein</v>
      </c>
      <c r="R1076" s="52" t="str">
        <f t="shared" si="383"/>
        <v>Nein</v>
      </c>
      <c r="S1076" s="52" t="str">
        <f t="shared" si="383"/>
        <v>Nein</v>
      </c>
      <c r="T1076" s="52" t="str">
        <f t="shared" si="383"/>
        <v>Nein</v>
      </c>
      <c r="U1076" s="52" t="str">
        <f t="shared" si="383"/>
        <v>Nein</v>
      </c>
      <c r="V1076" s="52" t="str">
        <f t="shared" si="383"/>
        <v>Nein</v>
      </c>
      <c r="W1076" s="52" t="str">
        <f t="shared" si="383"/>
        <v>Nein</v>
      </c>
      <c r="X1076" s="52" t="str">
        <f t="shared" si="383"/>
        <v>Nein</v>
      </c>
      <c r="Y1076" s="52" t="str">
        <f t="shared" si="383"/>
        <v>Nein</v>
      </c>
      <c r="Z1076" s="52" t="str">
        <f t="shared" si="383"/>
        <v>Nein</v>
      </c>
      <c r="AA1076" s="52" t="str">
        <f t="shared" si="383"/>
        <v>Nein</v>
      </c>
      <c r="AB1076" s="52" t="str">
        <f t="shared" si="383"/>
        <v>Nein</v>
      </c>
      <c r="AC1076" s="52" t="str">
        <f t="shared" si="383"/>
        <v>Nein</v>
      </c>
      <c r="AD1076" s="52" t="str">
        <f t="shared" si="383"/>
        <v>Nein</v>
      </c>
      <c r="AE1076" s="52" t="str">
        <f t="shared" si="383"/>
        <v>Nein</v>
      </c>
      <c r="AF1076" s="52" t="str">
        <f t="shared" si="383"/>
        <v>Nein</v>
      </c>
      <c r="AG1076" s="61" t="str">
        <f>IF(Q1076="Ja",VLOOKUP($Q$2,Plausis!A:E,5,0),IF(R1076="Ja",VLOOKUP($R$2,Plausis!A:E,5,0),IF(T1076="Ja",VLOOKUP($T$2,Plausis!A:E,5,0),IF(U1076="Ja",VLOOKUP($U$2,Plausis!A:E,5,0),IF(AA1076="Ja",VLOOKUP($AA$2,Plausis!A:E,5,0),IF(AC1076="Ja",VLOOKUP($AC$2,Plausis!A:E,5,0),IF(AD1076="Ja",VLOOKUP($AD$2,Plausis!A:E,5,0),"")))))))</f>
        <v/>
      </c>
      <c r="AH1076" s="52" t="str">
        <f>IF(Y1076="Ja",VLOOKUP($Y$2,Plausis!A:E,5,0),"")</f>
        <v/>
      </c>
      <c r="AI1076" s="52" t="str">
        <f t="shared" si="364"/>
        <v>Ja</v>
      </c>
      <c r="AJ1076" s="52" t="str">
        <f>IF(S1076="Ja",VLOOKUP($S$2,Plausis!A:E,5,0),IF(V1076="Ja",VLOOKUP($V$2,Plausis!A:E,5,0),IF(X1076="Ja",VLOOKUP($X$2,Plausis!A:E,5,0),"")))</f>
        <v/>
      </c>
      <c r="AL1076" s="52" t="s">
        <v>2</v>
      </c>
      <c r="AM1076" s="114">
        <v>45531</v>
      </c>
      <c r="AN1076" s="52" t="s">
        <v>4467</v>
      </c>
      <c r="AO1076" s="52" t="str">
        <f>VLOOKUP(B1076,'BAT Grundtabelle'!B:T,19,0)</f>
        <v>ja</v>
      </c>
      <c r="AP1076" s="105" t="str">
        <f t="shared" si="365"/>
        <v>10973</v>
      </c>
      <c r="AQ1076" s="52" t="str">
        <f t="shared" si="366"/>
        <v>Kälteschutzisolierungsbetrieb</v>
      </c>
      <c r="AR1076" s="52" t="b">
        <f t="shared" si="382"/>
        <v>0</v>
      </c>
      <c r="AS1076" s="52" t="b">
        <f t="shared" si="382"/>
        <v>0</v>
      </c>
      <c r="AT1076" s="52" t="b">
        <f t="shared" si="382"/>
        <v>0</v>
      </c>
      <c r="AU1076" s="52">
        <f t="shared" si="367"/>
        <v>2</v>
      </c>
      <c r="AW1076" s="52" t="b">
        <f t="shared" si="368"/>
        <v>0</v>
      </c>
      <c r="AX1076" s="52" t="str">
        <f t="shared" si="369"/>
        <v>Unternehmen</v>
      </c>
      <c r="AY1076" s="52" t="b">
        <f t="shared" si="370"/>
        <v>0</v>
      </c>
      <c r="AZ1076" s="52" t="str">
        <f t="shared" si="371"/>
        <v>10973</v>
      </c>
      <c r="BA1076" s="52" t="str">
        <f>VLOOKUP(A1076,'BAT Grundtabelle'!A:U,21,0)</f>
        <v>ja</v>
      </c>
      <c r="BB1076" s="52" t="str">
        <f t="shared" si="372"/>
        <v>nein</v>
      </c>
      <c r="BC1076" s="52" t="str">
        <f t="shared" si="373"/>
        <v>10973</v>
      </c>
      <c r="BD1076" s="52" t="str">
        <f t="shared" si="374"/>
        <v>Kälteschutzisolierungsbetrieb</v>
      </c>
      <c r="BE1076" s="52" t="str">
        <f t="shared" si="375"/>
        <v>Unternehmen</v>
      </c>
      <c r="BF1076" s="52">
        <f t="shared" si="376"/>
        <v>2</v>
      </c>
    </row>
    <row r="1077" spans="1:58" hidden="1" x14ac:dyDescent="0.35">
      <c r="A1077" s="107" t="s">
        <v>3392</v>
      </c>
      <c r="B1077" s="75" t="s">
        <v>1583</v>
      </c>
      <c r="C1077" s="52" t="s">
        <v>3</v>
      </c>
      <c r="D1077" s="52" t="s">
        <v>3</v>
      </c>
      <c r="E1077" s="52" t="s">
        <v>2</v>
      </c>
      <c r="F1077" s="52" t="s">
        <v>2</v>
      </c>
      <c r="G1077" s="52" t="s">
        <v>2</v>
      </c>
      <c r="H1077" s="52" t="s">
        <v>2</v>
      </c>
      <c r="I1077" s="52" t="s">
        <v>3</v>
      </c>
      <c r="J1077" s="52">
        <v>1</v>
      </c>
      <c r="K1077" s="52" t="s">
        <v>2</v>
      </c>
      <c r="L1077" s="52" t="s">
        <v>2</v>
      </c>
      <c r="M1077" s="52" t="s">
        <v>2</v>
      </c>
      <c r="N1077" s="52" t="s">
        <v>3</v>
      </c>
      <c r="P1077" s="52" t="s">
        <v>4</v>
      </c>
      <c r="Q1077" s="52" t="str">
        <f t="shared" si="383"/>
        <v>Nein</v>
      </c>
      <c r="R1077" s="52" t="str">
        <f t="shared" si="383"/>
        <v>Nein</v>
      </c>
      <c r="S1077" s="52" t="str">
        <f t="shared" si="383"/>
        <v>Nein</v>
      </c>
      <c r="T1077" s="52" t="str">
        <f t="shared" si="383"/>
        <v>Nein</v>
      </c>
      <c r="U1077" s="52" t="str">
        <f t="shared" si="383"/>
        <v>Nein</v>
      </c>
      <c r="V1077" s="52" t="str">
        <f t="shared" si="383"/>
        <v>Nein</v>
      </c>
      <c r="W1077" s="52" t="str">
        <f t="shared" si="383"/>
        <v>Nein</v>
      </c>
      <c r="X1077" s="52" t="str">
        <f t="shared" si="383"/>
        <v>Nein</v>
      </c>
      <c r="Y1077" s="52" t="str">
        <f t="shared" si="383"/>
        <v>Nein</v>
      </c>
      <c r="Z1077" s="52" t="str">
        <f t="shared" si="383"/>
        <v>Nein</v>
      </c>
      <c r="AA1077" s="52" t="str">
        <f t="shared" si="383"/>
        <v>Nein</v>
      </c>
      <c r="AB1077" s="52" t="str">
        <f t="shared" si="383"/>
        <v>Nein</v>
      </c>
      <c r="AC1077" s="52" t="str">
        <f t="shared" si="383"/>
        <v>Nein</v>
      </c>
      <c r="AD1077" s="52" t="str">
        <f t="shared" si="383"/>
        <v>Nein</v>
      </c>
      <c r="AE1077" s="52" t="str">
        <f t="shared" si="383"/>
        <v>Nein</v>
      </c>
      <c r="AF1077" s="52" t="str">
        <f t="shared" si="383"/>
        <v>Nein</v>
      </c>
      <c r="AG1077" s="61" t="str">
        <f>IF(Q1077="Ja",VLOOKUP($Q$2,Plausis!A:E,5,0),IF(R1077="Ja",VLOOKUP($R$2,Plausis!A:E,5,0),IF(T1077="Ja",VLOOKUP($T$2,Plausis!A:E,5,0),IF(U1077="Ja",VLOOKUP($U$2,Plausis!A:E,5,0),IF(AA1077="Ja",VLOOKUP($AA$2,Plausis!A:E,5,0),IF(AC1077="Ja",VLOOKUP($AC$2,Plausis!A:E,5,0),IF(AD1077="Ja",VLOOKUP($AD$2,Plausis!A:E,5,0),"")))))))</f>
        <v/>
      </c>
      <c r="AH1077" s="52" t="str">
        <f>IF(Y1077="Ja",VLOOKUP($Y$2,Plausis!A:E,5,0),"")</f>
        <v/>
      </c>
      <c r="AI1077" s="52" t="str">
        <f t="shared" si="364"/>
        <v>Ja</v>
      </c>
      <c r="AJ1077" s="52" t="str">
        <f>IF(S1077="Ja",VLOOKUP($S$2,Plausis!A:E,5,0),IF(V1077="Ja",VLOOKUP($V$2,Plausis!A:E,5,0),IF(X1077="Ja",VLOOKUP($X$2,Plausis!A:E,5,0),"")))</f>
        <v/>
      </c>
      <c r="AL1077" s="52" t="s">
        <v>2</v>
      </c>
      <c r="AM1077" s="114">
        <v>45531</v>
      </c>
      <c r="AN1077" s="52" t="s">
        <v>4467</v>
      </c>
      <c r="AO1077" s="52" t="str">
        <f>VLOOKUP(B1077,'BAT Grundtabelle'!B:T,19,0)</f>
        <v>ja</v>
      </c>
      <c r="AP1077" s="105" t="str">
        <f t="shared" si="365"/>
        <v>10974</v>
      </c>
      <c r="AQ1077" s="52" t="str">
        <f t="shared" si="366"/>
        <v>Kältetechnikinstallationsbetrieb</v>
      </c>
      <c r="AR1077" s="52" t="b">
        <f t="shared" si="382"/>
        <v>0</v>
      </c>
      <c r="AS1077" s="52" t="b">
        <f t="shared" si="382"/>
        <v>0</v>
      </c>
      <c r="AT1077" s="52" t="b">
        <f t="shared" si="382"/>
        <v>0</v>
      </c>
      <c r="AU1077" s="52">
        <f t="shared" si="367"/>
        <v>1</v>
      </c>
      <c r="AW1077" s="52" t="b">
        <f t="shared" si="368"/>
        <v>0</v>
      </c>
      <c r="AX1077" s="52" t="str">
        <f t="shared" si="369"/>
        <v>Unternehmen</v>
      </c>
      <c r="AY1077" s="52" t="b">
        <f t="shared" si="370"/>
        <v>0</v>
      </c>
      <c r="AZ1077" s="52" t="str">
        <f t="shared" si="371"/>
        <v>10974</v>
      </c>
      <c r="BA1077" s="52" t="str">
        <f>VLOOKUP(A1077,'BAT Grundtabelle'!A:U,21,0)</f>
        <v>ja</v>
      </c>
      <c r="BB1077" s="52" t="str">
        <f t="shared" si="372"/>
        <v>nein</v>
      </c>
      <c r="BC1077" s="52" t="str">
        <f t="shared" si="373"/>
        <v>10974</v>
      </c>
      <c r="BD1077" s="52" t="str">
        <f t="shared" si="374"/>
        <v>Kältetechnikinstallationsbetrieb</v>
      </c>
      <c r="BE1077" s="52" t="str">
        <f t="shared" si="375"/>
        <v>Unternehmen</v>
      </c>
      <c r="BF1077" s="52">
        <f t="shared" si="376"/>
        <v>1</v>
      </c>
    </row>
    <row r="1078" spans="1:58" hidden="1" x14ac:dyDescent="0.35">
      <c r="A1078" s="107" t="s">
        <v>3393</v>
      </c>
      <c r="B1078" s="75" t="s">
        <v>258</v>
      </c>
      <c r="C1078" s="52" t="s">
        <v>3</v>
      </c>
      <c r="D1078" s="52" t="s">
        <v>3</v>
      </c>
      <c r="E1078" s="52" t="s">
        <v>2</v>
      </c>
      <c r="F1078" s="52" t="s">
        <v>2</v>
      </c>
      <c r="G1078" s="52" t="s">
        <v>2</v>
      </c>
      <c r="H1078" s="52" t="s">
        <v>2</v>
      </c>
      <c r="I1078" s="52" t="s">
        <v>3</v>
      </c>
      <c r="J1078" s="52">
        <v>1</v>
      </c>
      <c r="K1078" s="52" t="s">
        <v>2</v>
      </c>
      <c r="L1078" s="52" t="s">
        <v>2</v>
      </c>
      <c r="M1078" s="52" t="s">
        <v>2</v>
      </c>
      <c r="N1078" s="52" t="s">
        <v>3</v>
      </c>
      <c r="P1078" s="61" t="s">
        <v>4</v>
      </c>
      <c r="Q1078" s="52" t="str">
        <f t="shared" si="383"/>
        <v>Nein</v>
      </c>
      <c r="R1078" s="52" t="str">
        <f t="shared" si="383"/>
        <v>Nein</v>
      </c>
      <c r="S1078" s="52" t="str">
        <f t="shared" si="383"/>
        <v>Nein</v>
      </c>
      <c r="T1078" s="52" t="str">
        <f t="shared" si="383"/>
        <v>Nein</v>
      </c>
      <c r="U1078" s="52" t="str">
        <f t="shared" si="383"/>
        <v>Nein</v>
      </c>
      <c r="V1078" s="52" t="str">
        <f t="shared" si="383"/>
        <v>Nein</v>
      </c>
      <c r="W1078" s="52" t="str">
        <f t="shared" si="383"/>
        <v>Nein</v>
      </c>
      <c r="X1078" s="52" t="str">
        <f t="shared" si="383"/>
        <v>Nein</v>
      </c>
      <c r="Y1078" s="52" t="str">
        <f t="shared" si="383"/>
        <v>Nein</v>
      </c>
      <c r="Z1078" s="52" t="str">
        <f t="shared" si="383"/>
        <v>Nein</v>
      </c>
      <c r="AA1078" s="52" t="str">
        <f t="shared" si="383"/>
        <v>Nein</v>
      </c>
      <c r="AB1078" s="52" t="str">
        <f t="shared" si="383"/>
        <v>Nein</v>
      </c>
      <c r="AC1078" s="52" t="str">
        <f t="shared" si="383"/>
        <v>Nein</v>
      </c>
      <c r="AD1078" s="52" t="str">
        <f t="shared" si="383"/>
        <v>Nein</v>
      </c>
      <c r="AE1078" s="52" t="str">
        <f t="shared" si="383"/>
        <v>Nein</v>
      </c>
      <c r="AF1078" s="52" t="str">
        <f t="shared" si="383"/>
        <v>Nein</v>
      </c>
      <c r="AG1078" s="61" t="str">
        <f>IF(Q1078="Ja",VLOOKUP($Q$2,Plausis!A:E,5,0),IF(R1078="Ja",VLOOKUP($R$2,Plausis!A:E,5,0),IF(T1078="Ja",VLOOKUP($T$2,Plausis!A:E,5,0),IF(U1078="Ja",VLOOKUP($U$2,Plausis!A:E,5,0),IF(AA1078="Ja",VLOOKUP($AA$2,Plausis!A:E,5,0),IF(AC1078="Ja",VLOOKUP($AC$2,Plausis!A:E,5,0),IF(AD1078="Ja",VLOOKUP($AD$2,Plausis!A:E,5,0),"")))))))</f>
        <v/>
      </c>
      <c r="AH1078" s="52" t="str">
        <f>IF(Y1078="Ja",VLOOKUP($Y$2,Plausis!A:E,5,0),"")</f>
        <v/>
      </c>
      <c r="AI1078" s="52" t="str">
        <f t="shared" si="364"/>
        <v>Ja</v>
      </c>
      <c r="AJ1078" s="52" t="str">
        <f>IF(S1078="Ja",VLOOKUP($S$2,Plausis!A:E,5,0),IF(V1078="Ja",VLOOKUP($V$2,Plausis!A:E,5,0),IF(X1078="Ja",VLOOKUP($X$2,Plausis!A:E,5,0),"")))</f>
        <v/>
      </c>
      <c r="AL1078" s="52" t="s">
        <v>2</v>
      </c>
      <c r="AM1078" s="114">
        <v>45531</v>
      </c>
      <c r="AN1078" s="52" t="s">
        <v>4467</v>
      </c>
      <c r="AO1078" s="52" t="str">
        <f>VLOOKUP(B1078,'BAT Grundtabelle'!B:T,19,0)</f>
        <v>ja</v>
      </c>
      <c r="AP1078" s="105" t="str">
        <f t="shared" si="365"/>
        <v>10975</v>
      </c>
      <c r="AQ1078" s="52" t="str">
        <f t="shared" si="366"/>
        <v>Kaminbaubetrieb ohne Handel</v>
      </c>
      <c r="AR1078" s="52" t="b">
        <f t="shared" si="382"/>
        <v>0</v>
      </c>
      <c r="AS1078" s="52" t="b">
        <f t="shared" si="382"/>
        <v>0</v>
      </c>
      <c r="AT1078" s="52" t="b">
        <f t="shared" si="382"/>
        <v>0</v>
      </c>
      <c r="AU1078" s="52">
        <f t="shared" si="367"/>
        <v>1</v>
      </c>
      <c r="AW1078" s="52" t="b">
        <f t="shared" si="368"/>
        <v>0</v>
      </c>
      <c r="AX1078" s="52" t="str">
        <f t="shared" si="369"/>
        <v>Unternehmen</v>
      </c>
      <c r="AY1078" s="52" t="b">
        <f t="shared" si="370"/>
        <v>0</v>
      </c>
      <c r="AZ1078" s="52" t="str">
        <f t="shared" si="371"/>
        <v>10975</v>
      </c>
      <c r="BA1078" s="52" t="str">
        <f>VLOOKUP(A1078,'BAT Grundtabelle'!A:U,21,0)</f>
        <v>ja</v>
      </c>
      <c r="BB1078" s="52" t="str">
        <f t="shared" si="372"/>
        <v>nein</v>
      </c>
      <c r="BC1078" s="52" t="str">
        <f t="shared" si="373"/>
        <v>10975</v>
      </c>
      <c r="BD1078" s="52" t="str">
        <f t="shared" si="374"/>
        <v>Kaminbaubetrieb ohne Handel</v>
      </c>
      <c r="BE1078" s="52" t="str">
        <f t="shared" si="375"/>
        <v>Unternehmen</v>
      </c>
      <c r="BF1078" s="52">
        <f t="shared" si="376"/>
        <v>1</v>
      </c>
    </row>
    <row r="1079" spans="1:58" hidden="1" x14ac:dyDescent="0.35">
      <c r="A1079" s="107" t="s">
        <v>3394</v>
      </c>
      <c r="B1079" s="75" t="s">
        <v>1545</v>
      </c>
      <c r="C1079" s="52" t="s">
        <v>3</v>
      </c>
      <c r="D1079" s="52" t="s">
        <v>3</v>
      </c>
      <c r="E1079" s="52" t="s">
        <v>2</v>
      </c>
      <c r="F1079" s="52" t="s">
        <v>2</v>
      </c>
      <c r="G1079" s="52" t="s">
        <v>2</v>
      </c>
      <c r="H1079" s="52" t="s">
        <v>2</v>
      </c>
      <c r="I1079" s="52" t="s">
        <v>3</v>
      </c>
      <c r="J1079" s="52">
        <v>1</v>
      </c>
      <c r="K1079" s="52" t="s">
        <v>2</v>
      </c>
      <c r="L1079" s="52" t="s">
        <v>2</v>
      </c>
      <c r="M1079" s="52" t="s">
        <v>2</v>
      </c>
      <c r="N1079" s="52" t="s">
        <v>3</v>
      </c>
      <c r="P1079" s="52" t="s">
        <v>4</v>
      </c>
      <c r="Q1079" s="52" t="str">
        <f t="shared" si="383"/>
        <v>Nein</v>
      </c>
      <c r="R1079" s="52" t="str">
        <f t="shared" si="383"/>
        <v>Nein</v>
      </c>
      <c r="S1079" s="52" t="str">
        <f t="shared" si="383"/>
        <v>Nein</v>
      </c>
      <c r="T1079" s="52" t="str">
        <f t="shared" si="383"/>
        <v>Nein</v>
      </c>
      <c r="U1079" s="52" t="str">
        <f t="shared" si="383"/>
        <v>Nein</v>
      </c>
      <c r="V1079" s="52" t="str">
        <f t="shared" si="383"/>
        <v>Nein</v>
      </c>
      <c r="W1079" s="52" t="str">
        <f t="shared" si="383"/>
        <v>Nein</v>
      </c>
      <c r="X1079" s="52" t="str">
        <f t="shared" si="383"/>
        <v>Nein</v>
      </c>
      <c r="Y1079" s="52" t="str">
        <f t="shared" si="383"/>
        <v>Nein</v>
      </c>
      <c r="Z1079" s="52" t="str">
        <f t="shared" si="383"/>
        <v>Nein</v>
      </c>
      <c r="AA1079" s="52" t="str">
        <f t="shared" si="383"/>
        <v>Nein</v>
      </c>
      <c r="AB1079" s="52" t="str">
        <f t="shared" si="383"/>
        <v>Nein</v>
      </c>
      <c r="AC1079" s="52" t="str">
        <f t="shared" si="383"/>
        <v>Nein</v>
      </c>
      <c r="AD1079" s="52" t="str">
        <f t="shared" si="383"/>
        <v>Nein</v>
      </c>
      <c r="AE1079" s="52" t="str">
        <f t="shared" si="383"/>
        <v>Nein</v>
      </c>
      <c r="AF1079" s="52" t="str">
        <f t="shared" si="383"/>
        <v>Nein</v>
      </c>
      <c r="AG1079" s="61" t="str">
        <f>IF(Q1079="Ja",VLOOKUP($Q$2,Plausis!A:E,5,0),IF(R1079="Ja",VLOOKUP($R$2,Plausis!A:E,5,0),IF(T1079="Ja",VLOOKUP($T$2,Plausis!A:E,5,0),IF(U1079="Ja",VLOOKUP($U$2,Plausis!A:E,5,0),IF(AA1079="Ja",VLOOKUP($AA$2,Plausis!A:E,5,0),IF(AC1079="Ja",VLOOKUP($AC$2,Plausis!A:E,5,0),IF(AD1079="Ja",VLOOKUP($AD$2,Plausis!A:E,5,0),"")))))))</f>
        <v/>
      </c>
      <c r="AH1079" s="52" t="str">
        <f>IF(Y1079="Ja",VLOOKUP($Y$2,Plausis!A:E,5,0),"")</f>
        <v/>
      </c>
      <c r="AI1079" s="52" t="str">
        <f t="shared" si="364"/>
        <v>Ja</v>
      </c>
      <c r="AJ1079" s="52" t="str">
        <f>IF(S1079="Ja",VLOOKUP($S$2,Plausis!A:E,5,0),IF(V1079="Ja",VLOOKUP($V$2,Plausis!A:E,5,0),IF(X1079="Ja",VLOOKUP($X$2,Plausis!A:E,5,0),"")))</f>
        <v/>
      </c>
      <c r="AL1079" s="52" t="s">
        <v>2</v>
      </c>
      <c r="AM1079" s="114">
        <v>45531</v>
      </c>
      <c r="AN1079" s="52" t="s">
        <v>4467</v>
      </c>
      <c r="AO1079" s="52" t="str">
        <f>VLOOKUP(B1079,'BAT Grundtabelle'!B:T,19,0)</f>
        <v>ja</v>
      </c>
      <c r="AP1079" s="105" t="str">
        <f t="shared" si="365"/>
        <v>10976</v>
      </c>
      <c r="AQ1079" s="52" t="str">
        <f t="shared" si="366"/>
        <v>Kaminhandel</v>
      </c>
      <c r="AR1079" s="52" t="b">
        <f t="shared" si="382"/>
        <v>0</v>
      </c>
      <c r="AS1079" s="52" t="b">
        <f t="shared" si="382"/>
        <v>0</v>
      </c>
      <c r="AT1079" s="52" t="b">
        <f t="shared" si="382"/>
        <v>0</v>
      </c>
      <c r="AU1079" s="52">
        <f t="shared" si="367"/>
        <v>1</v>
      </c>
      <c r="AW1079" s="52" t="b">
        <f t="shared" si="368"/>
        <v>0</v>
      </c>
      <c r="AX1079" s="52" t="str">
        <f t="shared" si="369"/>
        <v>Unternehmen</v>
      </c>
      <c r="AY1079" s="52" t="b">
        <f t="shared" si="370"/>
        <v>0</v>
      </c>
      <c r="AZ1079" s="52" t="str">
        <f t="shared" si="371"/>
        <v>10976</v>
      </c>
      <c r="BA1079" s="52" t="str">
        <f>VLOOKUP(A1079,'BAT Grundtabelle'!A:U,21,0)</f>
        <v>ja</v>
      </c>
      <c r="BB1079" s="52" t="str">
        <f t="shared" si="372"/>
        <v>nein</v>
      </c>
      <c r="BC1079" s="52" t="str">
        <f t="shared" si="373"/>
        <v>10976</v>
      </c>
      <c r="BD1079" s="52" t="str">
        <f t="shared" si="374"/>
        <v>Kaminhandel</v>
      </c>
      <c r="BE1079" s="52" t="str">
        <f t="shared" si="375"/>
        <v>Unternehmen</v>
      </c>
      <c r="BF1079" s="52">
        <f t="shared" si="376"/>
        <v>1</v>
      </c>
    </row>
    <row r="1080" spans="1:58" hidden="1" x14ac:dyDescent="0.35">
      <c r="A1080" s="107" t="s">
        <v>3395</v>
      </c>
      <c r="B1080" s="75" t="s">
        <v>1546</v>
      </c>
      <c r="C1080" s="52" t="s">
        <v>3</v>
      </c>
      <c r="D1080" s="52" t="s">
        <v>3</v>
      </c>
      <c r="E1080" s="52" t="s">
        <v>2</v>
      </c>
      <c r="F1080" s="52" t="s">
        <v>2</v>
      </c>
      <c r="G1080" s="52" t="s">
        <v>2</v>
      </c>
      <c r="H1080" s="52" t="s">
        <v>2</v>
      </c>
      <c r="I1080" s="52" t="s">
        <v>3</v>
      </c>
      <c r="J1080" s="52">
        <v>1</v>
      </c>
      <c r="K1080" s="52" t="s">
        <v>2</v>
      </c>
      <c r="L1080" s="52" t="s">
        <v>2</v>
      </c>
      <c r="M1080" s="52" t="s">
        <v>2</v>
      </c>
      <c r="N1080" s="52" t="s">
        <v>3</v>
      </c>
      <c r="P1080" s="52" t="s">
        <v>4</v>
      </c>
      <c r="Q1080" s="52" t="str">
        <f t="shared" si="383"/>
        <v>Nein</v>
      </c>
      <c r="R1080" s="52" t="str">
        <f t="shared" si="383"/>
        <v>Nein</v>
      </c>
      <c r="S1080" s="52" t="str">
        <f t="shared" si="383"/>
        <v>Nein</v>
      </c>
      <c r="T1080" s="52" t="str">
        <f t="shared" si="383"/>
        <v>Nein</v>
      </c>
      <c r="U1080" s="52" t="str">
        <f t="shared" si="383"/>
        <v>Nein</v>
      </c>
      <c r="V1080" s="52" t="str">
        <f t="shared" si="383"/>
        <v>Nein</v>
      </c>
      <c r="W1080" s="52" t="str">
        <f t="shared" si="383"/>
        <v>Nein</v>
      </c>
      <c r="X1080" s="52" t="str">
        <f t="shared" si="383"/>
        <v>Nein</v>
      </c>
      <c r="Y1080" s="52" t="str">
        <f t="shared" si="383"/>
        <v>Nein</v>
      </c>
      <c r="Z1080" s="52" t="str">
        <f t="shared" si="383"/>
        <v>Nein</v>
      </c>
      <c r="AA1080" s="52" t="str">
        <f t="shared" si="383"/>
        <v>Nein</v>
      </c>
      <c r="AB1080" s="52" t="str">
        <f t="shared" si="383"/>
        <v>Nein</v>
      </c>
      <c r="AC1080" s="52" t="str">
        <f t="shared" si="383"/>
        <v>Nein</v>
      </c>
      <c r="AD1080" s="52" t="str">
        <f t="shared" si="383"/>
        <v>Nein</v>
      </c>
      <c r="AE1080" s="52" t="str">
        <f t="shared" si="383"/>
        <v>Nein</v>
      </c>
      <c r="AF1080" s="52" t="str">
        <f t="shared" si="383"/>
        <v>Nein</v>
      </c>
      <c r="AG1080" s="61" t="str">
        <f>IF(Q1080="Ja",VLOOKUP($Q$2,Plausis!A:E,5,0),IF(R1080="Ja",VLOOKUP($R$2,Plausis!A:E,5,0),IF(T1080="Ja",VLOOKUP($T$2,Plausis!A:E,5,0),IF(U1080="Ja",VLOOKUP($U$2,Plausis!A:E,5,0),IF(AA1080="Ja",VLOOKUP($AA$2,Plausis!A:E,5,0),IF(AC1080="Ja",VLOOKUP($AC$2,Plausis!A:E,5,0),IF(AD1080="Ja",VLOOKUP($AD$2,Plausis!A:E,5,0),"")))))))</f>
        <v/>
      </c>
      <c r="AH1080" s="52" t="str">
        <f>IF(Y1080="Ja",VLOOKUP($Y$2,Plausis!A:E,5,0),"")</f>
        <v/>
      </c>
      <c r="AI1080" s="52" t="str">
        <f t="shared" si="364"/>
        <v>Ja</v>
      </c>
      <c r="AJ1080" s="52" t="str">
        <f>IF(S1080="Ja",VLOOKUP($S$2,Plausis!A:E,5,0),IF(V1080="Ja",VLOOKUP($V$2,Plausis!A:E,5,0),IF(X1080="Ja",VLOOKUP($X$2,Plausis!A:E,5,0),"")))</f>
        <v/>
      </c>
      <c r="AL1080" s="52" t="s">
        <v>2</v>
      </c>
      <c r="AM1080" s="114">
        <v>45531</v>
      </c>
      <c r="AN1080" s="52" t="s">
        <v>4467</v>
      </c>
      <c r="AO1080" s="52" t="str">
        <f>VLOOKUP(B1080,'BAT Grundtabelle'!B:T,19,0)</f>
        <v>ja</v>
      </c>
      <c r="AP1080" s="105" t="str">
        <f t="shared" si="365"/>
        <v>10977</v>
      </c>
      <c r="AQ1080" s="52" t="str">
        <f t="shared" si="366"/>
        <v>Kaminofenhandel</v>
      </c>
      <c r="AR1080" s="52" t="b">
        <f t="shared" si="382"/>
        <v>0</v>
      </c>
      <c r="AS1080" s="52" t="b">
        <f t="shared" si="382"/>
        <v>0</v>
      </c>
      <c r="AT1080" s="52" t="b">
        <f t="shared" si="382"/>
        <v>0</v>
      </c>
      <c r="AU1080" s="52">
        <f t="shared" si="367"/>
        <v>1</v>
      </c>
      <c r="AW1080" s="52" t="b">
        <f t="shared" si="368"/>
        <v>0</v>
      </c>
      <c r="AX1080" s="52" t="str">
        <f t="shared" si="369"/>
        <v>Unternehmen</v>
      </c>
      <c r="AY1080" s="52" t="b">
        <f t="shared" si="370"/>
        <v>0</v>
      </c>
      <c r="AZ1080" s="52" t="str">
        <f t="shared" si="371"/>
        <v>10977</v>
      </c>
      <c r="BA1080" s="52" t="str">
        <f>VLOOKUP(A1080,'BAT Grundtabelle'!A:U,21,0)</f>
        <v>ja</v>
      </c>
      <c r="BB1080" s="52" t="str">
        <f t="shared" si="372"/>
        <v>nein</v>
      </c>
      <c r="BC1080" s="52" t="str">
        <f t="shared" si="373"/>
        <v>10977</v>
      </c>
      <c r="BD1080" s="52" t="str">
        <f t="shared" si="374"/>
        <v>Kaminofenhandel</v>
      </c>
      <c r="BE1080" s="52" t="str">
        <f t="shared" si="375"/>
        <v>Unternehmen</v>
      </c>
      <c r="BF1080" s="52">
        <f t="shared" si="376"/>
        <v>1</v>
      </c>
    </row>
    <row r="1081" spans="1:58" hidden="1" x14ac:dyDescent="0.35">
      <c r="A1081" s="107" t="s">
        <v>3396</v>
      </c>
      <c r="B1081" s="75" t="s">
        <v>131</v>
      </c>
      <c r="C1081" s="52" t="s">
        <v>3</v>
      </c>
      <c r="D1081" s="52" t="s">
        <v>3</v>
      </c>
      <c r="E1081" s="52" t="s">
        <v>2</v>
      </c>
      <c r="F1081" s="52" t="s">
        <v>2</v>
      </c>
      <c r="G1081" s="52" t="s">
        <v>2</v>
      </c>
      <c r="H1081" s="52" t="s">
        <v>2</v>
      </c>
      <c r="I1081" s="52" t="s">
        <v>3</v>
      </c>
      <c r="J1081" s="52">
        <v>1</v>
      </c>
      <c r="K1081" s="52" t="s">
        <v>2</v>
      </c>
      <c r="L1081" s="52" t="s">
        <v>2</v>
      </c>
      <c r="M1081" s="52" t="s">
        <v>2</v>
      </c>
      <c r="N1081" s="52" t="s">
        <v>3</v>
      </c>
      <c r="P1081" s="52" t="s">
        <v>4</v>
      </c>
      <c r="Q1081" s="52" t="str">
        <f t="shared" si="383"/>
        <v>Nein</v>
      </c>
      <c r="R1081" s="52" t="str">
        <f t="shared" si="383"/>
        <v>Nein</v>
      </c>
      <c r="S1081" s="52" t="str">
        <f t="shared" si="383"/>
        <v>Nein</v>
      </c>
      <c r="T1081" s="52" t="str">
        <f t="shared" si="383"/>
        <v>Nein</v>
      </c>
      <c r="U1081" s="52" t="str">
        <f t="shared" si="383"/>
        <v>Nein</v>
      </c>
      <c r="V1081" s="52" t="str">
        <f t="shared" si="383"/>
        <v>Nein</v>
      </c>
      <c r="W1081" s="52" t="str">
        <f t="shared" si="383"/>
        <v>Nein</v>
      </c>
      <c r="X1081" s="52" t="str">
        <f t="shared" si="383"/>
        <v>Nein</v>
      </c>
      <c r="Y1081" s="52" t="str">
        <f t="shared" si="383"/>
        <v>Nein</v>
      </c>
      <c r="Z1081" s="52" t="str">
        <f t="shared" si="383"/>
        <v>Nein</v>
      </c>
      <c r="AA1081" s="52" t="str">
        <f t="shared" si="383"/>
        <v>Nein</v>
      </c>
      <c r="AB1081" s="52" t="str">
        <f t="shared" si="383"/>
        <v>Nein</v>
      </c>
      <c r="AC1081" s="52" t="str">
        <f t="shared" si="383"/>
        <v>Nein</v>
      </c>
      <c r="AD1081" s="52" t="str">
        <f t="shared" si="383"/>
        <v>Nein</v>
      </c>
      <c r="AE1081" s="52" t="str">
        <f t="shared" si="383"/>
        <v>Nein</v>
      </c>
      <c r="AF1081" s="52" t="str">
        <f t="shared" si="383"/>
        <v>Nein</v>
      </c>
      <c r="AG1081" s="61" t="str">
        <f>IF(Q1081="Ja",VLOOKUP($Q$2,Plausis!A:E,5,0),IF(R1081="Ja",VLOOKUP($R$2,Plausis!A:E,5,0),IF(T1081="Ja",VLOOKUP($T$2,Plausis!A:E,5,0),IF(U1081="Ja",VLOOKUP($U$2,Plausis!A:E,5,0),IF(AA1081="Ja",VLOOKUP($AA$2,Plausis!A:E,5,0),IF(AC1081="Ja",VLOOKUP($AC$2,Plausis!A:E,5,0),IF(AD1081="Ja",VLOOKUP($AD$2,Plausis!A:E,5,0),"")))))))</f>
        <v/>
      </c>
      <c r="AH1081" s="52" t="str">
        <f>IF(Y1081="Ja",VLOOKUP($Y$2,Plausis!A:E,5,0),"")</f>
        <v/>
      </c>
      <c r="AI1081" s="52" t="str">
        <f t="shared" si="364"/>
        <v>Ja</v>
      </c>
      <c r="AJ1081" s="52" t="str">
        <f>IF(S1081="Ja",VLOOKUP($S$2,Plausis!A:E,5,0),IF(V1081="Ja",VLOOKUP($V$2,Plausis!A:E,5,0),IF(X1081="Ja",VLOOKUP($X$2,Plausis!A:E,5,0),"")))</f>
        <v/>
      </c>
      <c r="AL1081" s="52" t="s">
        <v>3</v>
      </c>
      <c r="AM1081" s="114">
        <v>45531</v>
      </c>
      <c r="AN1081" s="52" t="s">
        <v>4467</v>
      </c>
      <c r="AO1081" s="52" t="str">
        <f>VLOOKUP(B1081,'BAT Grundtabelle'!B:T,19,0)</f>
        <v>ja</v>
      </c>
      <c r="AP1081" s="105" t="str">
        <f t="shared" si="365"/>
        <v>10978</v>
      </c>
      <c r="AQ1081" s="52" t="str">
        <f t="shared" si="366"/>
        <v>Kampfsportlehrer</v>
      </c>
      <c r="AR1081" s="52" t="b">
        <f t="shared" si="382"/>
        <v>0</v>
      </c>
      <c r="AS1081" s="52" t="b">
        <f t="shared" si="382"/>
        <v>0</v>
      </c>
      <c r="AT1081" s="52" t="b">
        <f t="shared" si="382"/>
        <v>0</v>
      </c>
      <c r="AU1081" s="52">
        <f t="shared" si="367"/>
        <v>1</v>
      </c>
      <c r="AW1081" s="52" t="b">
        <f t="shared" si="368"/>
        <v>0</v>
      </c>
      <c r="AX1081" s="52" t="str">
        <f t="shared" si="369"/>
        <v>Unternehmen</v>
      </c>
      <c r="AY1081" s="52" t="b">
        <f t="shared" si="370"/>
        <v>0</v>
      </c>
      <c r="AZ1081" s="52" t="str">
        <f t="shared" si="371"/>
        <v>10978</v>
      </c>
      <c r="BA1081" s="52" t="str">
        <f>VLOOKUP(A1081,'BAT Grundtabelle'!A:U,21,0)</f>
        <v>ja</v>
      </c>
      <c r="BB1081" s="52" t="str">
        <f t="shared" si="372"/>
        <v>nein</v>
      </c>
      <c r="BC1081" s="52" t="str">
        <f t="shared" si="373"/>
        <v>10978</v>
      </c>
      <c r="BD1081" s="52" t="str">
        <f t="shared" si="374"/>
        <v>Kampfsportlehrer</v>
      </c>
      <c r="BE1081" s="52" t="str">
        <f t="shared" si="375"/>
        <v>Unternehmen</v>
      </c>
      <c r="BF1081" s="52">
        <f t="shared" si="376"/>
        <v>1</v>
      </c>
    </row>
    <row r="1082" spans="1:58" hidden="1" x14ac:dyDescent="0.35">
      <c r="A1082" s="107" t="s">
        <v>3397</v>
      </c>
      <c r="B1082" s="75" t="s">
        <v>132</v>
      </c>
      <c r="C1082" s="52" t="s">
        <v>3</v>
      </c>
      <c r="D1082" s="52" t="s">
        <v>3</v>
      </c>
      <c r="E1082" s="52" t="s">
        <v>2</v>
      </c>
      <c r="F1082" s="52" t="s">
        <v>2</v>
      </c>
      <c r="G1082" s="52" t="s">
        <v>2</v>
      </c>
      <c r="H1082" s="52" t="s">
        <v>2</v>
      </c>
      <c r="I1082" s="52" t="s">
        <v>3</v>
      </c>
      <c r="J1082" s="52">
        <v>1</v>
      </c>
      <c r="K1082" s="52" t="s">
        <v>2</v>
      </c>
      <c r="L1082" s="52" t="s">
        <v>2</v>
      </c>
      <c r="M1082" s="52" t="s">
        <v>2</v>
      </c>
      <c r="N1082" s="52" t="s">
        <v>3</v>
      </c>
      <c r="P1082" s="52" t="s">
        <v>4</v>
      </c>
      <c r="Q1082" s="52" t="str">
        <f t="shared" si="383"/>
        <v>Nein</v>
      </c>
      <c r="R1082" s="52" t="str">
        <f t="shared" si="383"/>
        <v>Nein</v>
      </c>
      <c r="S1082" s="52" t="str">
        <f t="shared" si="383"/>
        <v>Nein</v>
      </c>
      <c r="T1082" s="52" t="str">
        <f t="shared" si="383"/>
        <v>Nein</v>
      </c>
      <c r="U1082" s="52" t="str">
        <f t="shared" si="383"/>
        <v>Nein</v>
      </c>
      <c r="V1082" s="52" t="str">
        <f t="shared" si="383"/>
        <v>Nein</v>
      </c>
      <c r="W1082" s="52" t="str">
        <f t="shared" si="383"/>
        <v>Nein</v>
      </c>
      <c r="X1082" s="52" t="str">
        <f t="shared" si="383"/>
        <v>Nein</v>
      </c>
      <c r="Y1082" s="52" t="str">
        <f t="shared" si="383"/>
        <v>Nein</v>
      </c>
      <c r="Z1082" s="52" t="str">
        <f t="shared" si="383"/>
        <v>Nein</v>
      </c>
      <c r="AA1082" s="52" t="str">
        <f t="shared" si="383"/>
        <v>Nein</v>
      </c>
      <c r="AB1082" s="52" t="str">
        <f t="shared" si="383"/>
        <v>Nein</v>
      </c>
      <c r="AC1082" s="52" t="str">
        <f t="shared" si="383"/>
        <v>Nein</v>
      </c>
      <c r="AD1082" s="52" t="str">
        <f t="shared" si="383"/>
        <v>Nein</v>
      </c>
      <c r="AE1082" s="52" t="str">
        <f t="shared" si="383"/>
        <v>Nein</v>
      </c>
      <c r="AF1082" s="52" t="str">
        <f t="shared" si="383"/>
        <v>Nein</v>
      </c>
      <c r="AG1082" s="61" t="str">
        <f>IF(Q1082="Ja",VLOOKUP($Q$2,Plausis!A:E,5,0),IF(R1082="Ja",VLOOKUP($R$2,Plausis!A:E,5,0),IF(T1082="Ja",VLOOKUP($T$2,Plausis!A:E,5,0),IF(U1082="Ja",VLOOKUP($U$2,Plausis!A:E,5,0),IF(AA1082="Ja",VLOOKUP($AA$2,Plausis!A:E,5,0),IF(AC1082="Ja",VLOOKUP($AC$2,Plausis!A:E,5,0),IF(AD1082="Ja",VLOOKUP($AD$2,Plausis!A:E,5,0),"")))))))</f>
        <v/>
      </c>
      <c r="AH1082" s="52" t="str">
        <f>IF(Y1082="Ja",VLOOKUP($Y$2,Plausis!A:E,5,0),"")</f>
        <v/>
      </c>
      <c r="AI1082" s="52" t="str">
        <f t="shared" si="364"/>
        <v>Ja</v>
      </c>
      <c r="AJ1082" s="52" t="str">
        <f>IF(S1082="Ja",VLOOKUP($S$2,Plausis!A:E,5,0),IF(V1082="Ja",VLOOKUP($V$2,Plausis!A:E,5,0),IF(X1082="Ja",VLOOKUP($X$2,Plausis!A:E,5,0),"")))</f>
        <v/>
      </c>
      <c r="AL1082" s="52" t="s">
        <v>2</v>
      </c>
      <c r="AM1082" s="114">
        <v>45531</v>
      </c>
      <c r="AN1082" s="52" t="s">
        <v>4467</v>
      </c>
      <c r="AO1082" s="52" t="str">
        <f>VLOOKUP(B1082,'BAT Grundtabelle'!B:T,19,0)</f>
        <v>ja</v>
      </c>
      <c r="AP1082" s="105" t="str">
        <f t="shared" si="365"/>
        <v>10979</v>
      </c>
      <c r="AQ1082" s="52" t="str">
        <f t="shared" si="366"/>
        <v>Kampfsportschule</v>
      </c>
      <c r="AR1082" s="52" t="b">
        <f t="shared" si="382"/>
        <v>0</v>
      </c>
      <c r="AS1082" s="52" t="b">
        <f t="shared" si="382"/>
        <v>0</v>
      </c>
      <c r="AT1082" s="52" t="b">
        <f t="shared" si="382"/>
        <v>0</v>
      </c>
      <c r="AU1082" s="52">
        <f t="shared" si="367"/>
        <v>1</v>
      </c>
      <c r="AW1082" s="52" t="b">
        <f t="shared" si="368"/>
        <v>0</v>
      </c>
      <c r="AX1082" s="52" t="str">
        <f t="shared" si="369"/>
        <v>Unternehmen</v>
      </c>
      <c r="AY1082" s="52" t="b">
        <f t="shared" si="370"/>
        <v>0</v>
      </c>
      <c r="AZ1082" s="52" t="str">
        <f t="shared" si="371"/>
        <v>10979</v>
      </c>
      <c r="BA1082" s="52" t="str">
        <f>VLOOKUP(A1082,'BAT Grundtabelle'!A:U,21,0)</f>
        <v>ja</v>
      </c>
      <c r="BB1082" s="52" t="str">
        <f t="shared" si="372"/>
        <v>nein</v>
      </c>
      <c r="BC1082" s="52" t="str">
        <f t="shared" si="373"/>
        <v>10979</v>
      </c>
      <c r="BD1082" s="52" t="str">
        <f t="shared" si="374"/>
        <v>Kampfsportschule</v>
      </c>
      <c r="BE1082" s="52" t="str">
        <f t="shared" si="375"/>
        <v>Unternehmen</v>
      </c>
      <c r="BF1082" s="52">
        <f t="shared" si="376"/>
        <v>1</v>
      </c>
    </row>
    <row r="1083" spans="1:58" hidden="1" x14ac:dyDescent="0.35">
      <c r="A1083" s="107" t="s">
        <v>3398</v>
      </c>
      <c r="B1083" s="75" t="s">
        <v>1815</v>
      </c>
      <c r="C1083" s="52" t="s">
        <v>2</v>
      </c>
      <c r="D1083" s="52" t="s">
        <v>2</v>
      </c>
      <c r="E1083" s="52" t="s">
        <v>2</v>
      </c>
      <c r="F1083" s="52" t="s">
        <v>2</v>
      </c>
      <c r="G1083" s="52" t="s">
        <v>2</v>
      </c>
      <c r="H1083" s="52" t="s">
        <v>3</v>
      </c>
      <c r="I1083" s="52" t="s">
        <v>2</v>
      </c>
      <c r="J1083" s="52" t="s">
        <v>2</v>
      </c>
      <c r="K1083" s="52" t="s">
        <v>2</v>
      </c>
      <c r="L1083" s="52" t="s">
        <v>2</v>
      </c>
      <c r="M1083" s="52" t="s">
        <v>2</v>
      </c>
      <c r="N1083" s="52" t="s">
        <v>2</v>
      </c>
      <c r="O1083" s="52" t="s">
        <v>2411</v>
      </c>
      <c r="P1083" s="52" t="s">
        <v>59</v>
      </c>
      <c r="Q1083" s="52" t="str">
        <f t="shared" ref="Q1083:AF1092" si="384">IF(ISERROR(FIND(Q$2,$P1083,1)),"Nein","Ja")</f>
        <v>Nein</v>
      </c>
      <c r="R1083" s="52" t="str">
        <f t="shared" si="384"/>
        <v>Nein</v>
      </c>
      <c r="S1083" s="52" t="str">
        <f t="shared" si="384"/>
        <v>Nein</v>
      </c>
      <c r="T1083" s="52" t="str">
        <f t="shared" si="384"/>
        <v>Nein</v>
      </c>
      <c r="U1083" s="52" t="str">
        <f t="shared" si="384"/>
        <v>Nein</v>
      </c>
      <c r="V1083" s="52" t="str">
        <f t="shared" si="384"/>
        <v>Nein</v>
      </c>
      <c r="W1083" s="52" t="str">
        <f t="shared" si="384"/>
        <v>Nein</v>
      </c>
      <c r="X1083" s="52" t="str">
        <f t="shared" si="384"/>
        <v>Nein</v>
      </c>
      <c r="Y1083" s="52" t="str">
        <f t="shared" si="384"/>
        <v>Nein</v>
      </c>
      <c r="Z1083" s="52" t="str">
        <f t="shared" si="384"/>
        <v>Nein</v>
      </c>
      <c r="AA1083" s="52" t="str">
        <f t="shared" si="384"/>
        <v>Nein</v>
      </c>
      <c r="AB1083" s="52" t="str">
        <f t="shared" si="384"/>
        <v>Nein</v>
      </c>
      <c r="AC1083" s="52" t="str">
        <f t="shared" si="384"/>
        <v>Nein</v>
      </c>
      <c r="AD1083" s="52" t="str">
        <f t="shared" si="384"/>
        <v>Nein</v>
      </c>
      <c r="AE1083" s="52" t="str">
        <f t="shared" si="384"/>
        <v>Nein</v>
      </c>
      <c r="AF1083" s="52" t="str">
        <f t="shared" si="384"/>
        <v>Nein</v>
      </c>
      <c r="AG1083" s="61" t="str">
        <f>IF(Q1083="Ja",VLOOKUP($Q$2,Plausis!A:E,5,0),IF(R1083="Ja",VLOOKUP($R$2,Plausis!A:E,5,0),IF(T1083="Ja",VLOOKUP($T$2,Plausis!A:E,5,0),IF(U1083="Ja",VLOOKUP($U$2,Plausis!A:E,5,0),IF(AA1083="Ja",VLOOKUP($AA$2,Plausis!A:E,5,0),IF(AC1083="Ja",VLOOKUP($AC$2,Plausis!A:E,5,0),IF(AD1083="Ja",VLOOKUP($AD$2,Plausis!A:E,5,0),"")))))))</f>
        <v/>
      </c>
      <c r="AH1083" s="52" t="str">
        <f>IF(Y1083="Ja",VLOOKUP($Y$2,Plausis!A:E,5,0),"")</f>
        <v/>
      </c>
      <c r="AI1083" s="52" t="str">
        <f t="shared" si="364"/>
        <v>Nein</v>
      </c>
      <c r="AJ1083" s="52" t="str">
        <f>IF(S1083="Ja",VLOOKUP($S$2,Plausis!A:E,5,0),IF(V1083="Ja",VLOOKUP($V$2,Plausis!A:E,5,0),IF(X1083="Ja",VLOOKUP($X$2,Plausis!A:E,5,0),"")))</f>
        <v/>
      </c>
      <c r="AL1083" s="52" t="s">
        <v>2</v>
      </c>
      <c r="AM1083" s="114">
        <v>45531</v>
      </c>
      <c r="AN1083" s="52" t="s">
        <v>4467</v>
      </c>
      <c r="AO1083" s="52" t="str">
        <f>VLOOKUP(B1083,'BAT Grundtabelle'!B:T,19,0)</f>
        <v>ja</v>
      </c>
      <c r="AP1083" s="105" t="str">
        <f t="shared" si="365"/>
        <v>10980</v>
      </c>
      <c r="AQ1083" s="52" t="str">
        <f t="shared" si="366"/>
        <v>Kampfsportverein</v>
      </c>
      <c r="AR1083" s="52" t="b">
        <f t="shared" ref="AR1083:AT1102" si="385">IF(ISERROR(FIND(AR$1,$P1083,1)),FALSE,TRUE)</f>
        <v>0</v>
      </c>
      <c r="AS1083" s="52" t="b">
        <f t="shared" si="385"/>
        <v>0</v>
      </c>
      <c r="AT1083" s="52" t="b">
        <f t="shared" si="385"/>
        <v>0</v>
      </c>
      <c r="AU1083" s="52" t="str">
        <f t="shared" si="367"/>
        <v>Eigener Tarif</v>
      </c>
      <c r="AW1083" s="52" t="b">
        <f t="shared" si="368"/>
        <v>0</v>
      </c>
      <c r="AX1083" s="52" t="str">
        <f t="shared" si="369"/>
        <v>Eigener Tarif</v>
      </c>
      <c r="AY1083" s="52" t="b">
        <f t="shared" si="370"/>
        <v>0</v>
      </c>
      <c r="AZ1083" s="52" t="str">
        <f t="shared" si="371"/>
        <v>10980</v>
      </c>
      <c r="BA1083" s="52" t="str">
        <f>VLOOKUP(A1083,'BAT Grundtabelle'!A:U,21,0)</f>
        <v>nein</v>
      </c>
      <c r="BB1083" s="52" t="str">
        <f t="shared" si="372"/>
        <v>nein</v>
      </c>
      <c r="BC1083" s="52" t="str">
        <f t="shared" si="373"/>
        <v>10980</v>
      </c>
      <c r="BD1083" s="52" t="str">
        <f t="shared" si="374"/>
        <v>Kampfsportverein</v>
      </c>
      <c r="BE1083" s="52" t="str">
        <f t="shared" si="375"/>
        <v>Eigener Tarif</v>
      </c>
      <c r="BF1083" s="52" t="str">
        <f t="shared" si="376"/>
        <v>Eigener Tarif</v>
      </c>
    </row>
    <row r="1084" spans="1:58" hidden="1" x14ac:dyDescent="0.35">
      <c r="A1084" s="107" t="s">
        <v>3399</v>
      </c>
      <c r="B1084" s="75" t="s">
        <v>76</v>
      </c>
      <c r="C1084" s="52" t="s">
        <v>3</v>
      </c>
      <c r="D1084" s="52" t="s">
        <v>3</v>
      </c>
      <c r="E1084" s="52" t="s">
        <v>2</v>
      </c>
      <c r="F1084" s="52" t="s">
        <v>2</v>
      </c>
      <c r="G1084" s="52" t="s">
        <v>2</v>
      </c>
      <c r="H1084" s="52" t="s">
        <v>2</v>
      </c>
      <c r="I1084" s="52" t="s">
        <v>3</v>
      </c>
      <c r="J1084" s="52">
        <v>1</v>
      </c>
      <c r="K1084" s="52" t="s">
        <v>2</v>
      </c>
      <c r="L1084" s="52" t="s">
        <v>2</v>
      </c>
      <c r="M1084" s="52" t="s">
        <v>2</v>
      </c>
      <c r="N1084" s="52" t="s">
        <v>3</v>
      </c>
      <c r="P1084" s="52" t="s">
        <v>4</v>
      </c>
      <c r="Q1084" s="52" t="str">
        <f t="shared" si="384"/>
        <v>Nein</v>
      </c>
      <c r="R1084" s="52" t="str">
        <f t="shared" si="384"/>
        <v>Nein</v>
      </c>
      <c r="S1084" s="52" t="str">
        <f t="shared" si="384"/>
        <v>Nein</v>
      </c>
      <c r="T1084" s="52" t="str">
        <f t="shared" si="384"/>
        <v>Nein</v>
      </c>
      <c r="U1084" s="52" t="str">
        <f t="shared" si="384"/>
        <v>Nein</v>
      </c>
      <c r="V1084" s="52" t="str">
        <f t="shared" si="384"/>
        <v>Nein</v>
      </c>
      <c r="W1084" s="52" t="str">
        <f t="shared" si="384"/>
        <v>Nein</v>
      </c>
      <c r="X1084" s="52" t="str">
        <f t="shared" si="384"/>
        <v>Nein</v>
      </c>
      <c r="Y1084" s="52" t="str">
        <f t="shared" si="384"/>
        <v>Nein</v>
      </c>
      <c r="Z1084" s="52" t="str">
        <f t="shared" si="384"/>
        <v>Nein</v>
      </c>
      <c r="AA1084" s="52" t="str">
        <f t="shared" si="384"/>
        <v>Nein</v>
      </c>
      <c r="AB1084" s="52" t="str">
        <f t="shared" si="384"/>
        <v>Nein</v>
      </c>
      <c r="AC1084" s="52" t="str">
        <f t="shared" si="384"/>
        <v>Nein</v>
      </c>
      <c r="AD1084" s="52" t="str">
        <f t="shared" si="384"/>
        <v>Nein</v>
      </c>
      <c r="AE1084" s="52" t="str">
        <f t="shared" si="384"/>
        <v>Nein</v>
      </c>
      <c r="AF1084" s="52" t="str">
        <f t="shared" si="384"/>
        <v>Nein</v>
      </c>
      <c r="AG1084" s="61" t="str">
        <f>IF(Q1084="Ja",VLOOKUP($Q$2,Plausis!A:E,5,0),IF(R1084="Ja",VLOOKUP($R$2,Plausis!A:E,5,0),IF(T1084="Ja",VLOOKUP($T$2,Plausis!A:E,5,0),IF(U1084="Ja",VLOOKUP($U$2,Plausis!A:E,5,0),IF(AA1084="Ja",VLOOKUP($AA$2,Plausis!A:E,5,0),IF(AC1084="Ja",VLOOKUP($AC$2,Plausis!A:E,5,0),IF(AD1084="Ja",VLOOKUP($AD$2,Plausis!A:E,5,0),"")))))))</f>
        <v/>
      </c>
      <c r="AH1084" s="52" t="str">
        <f>IF(Y1084="Ja",VLOOKUP($Y$2,Plausis!A:E,5,0),"")</f>
        <v/>
      </c>
      <c r="AI1084" s="52" t="str">
        <f t="shared" si="364"/>
        <v>Ja</v>
      </c>
      <c r="AJ1084" s="52" t="str">
        <f>IF(S1084="Ja",VLOOKUP($S$2,Plausis!A:E,5,0),IF(V1084="Ja",VLOOKUP($V$2,Plausis!A:E,5,0),IF(X1084="Ja",VLOOKUP($X$2,Plausis!A:E,5,0),"")))</f>
        <v/>
      </c>
      <c r="AL1084" s="52" t="s">
        <v>2</v>
      </c>
      <c r="AM1084" s="114">
        <v>45531</v>
      </c>
      <c r="AN1084" s="52" t="s">
        <v>4467</v>
      </c>
      <c r="AO1084" s="52" t="str">
        <f>VLOOKUP(B1084,'BAT Grundtabelle'!B:T,19,0)</f>
        <v>ja</v>
      </c>
      <c r="AP1084" s="105" t="str">
        <f t="shared" si="365"/>
        <v>10981</v>
      </c>
      <c r="AQ1084" s="52" t="str">
        <f t="shared" si="366"/>
        <v>Kanal- und Rohrreinigungsbetrieb</v>
      </c>
      <c r="AR1084" s="52" t="b">
        <f t="shared" si="385"/>
        <v>0</v>
      </c>
      <c r="AS1084" s="52" t="b">
        <f t="shared" si="385"/>
        <v>0</v>
      </c>
      <c r="AT1084" s="52" t="b">
        <f t="shared" si="385"/>
        <v>0</v>
      </c>
      <c r="AU1084" s="52">
        <f t="shared" si="367"/>
        <v>1</v>
      </c>
      <c r="AW1084" s="52" t="b">
        <f t="shared" si="368"/>
        <v>0</v>
      </c>
      <c r="AX1084" s="52" t="str">
        <f t="shared" si="369"/>
        <v>Unternehmen</v>
      </c>
      <c r="AY1084" s="52" t="b">
        <f t="shared" si="370"/>
        <v>0</v>
      </c>
      <c r="AZ1084" s="52" t="str">
        <f t="shared" si="371"/>
        <v>10981</v>
      </c>
      <c r="BA1084" s="52" t="str">
        <f>VLOOKUP(A1084,'BAT Grundtabelle'!A:U,21,0)</f>
        <v>ja</v>
      </c>
      <c r="BB1084" s="52" t="str">
        <f t="shared" si="372"/>
        <v>nein</v>
      </c>
      <c r="BC1084" s="52" t="str">
        <f t="shared" si="373"/>
        <v>10981</v>
      </c>
      <c r="BD1084" s="52" t="str">
        <f t="shared" si="374"/>
        <v>Kanal- und Rohrreinigungsbetrieb</v>
      </c>
      <c r="BE1084" s="52" t="str">
        <f t="shared" si="375"/>
        <v>Unternehmen</v>
      </c>
      <c r="BF1084" s="52">
        <f t="shared" si="376"/>
        <v>1</v>
      </c>
    </row>
    <row r="1085" spans="1:58" hidden="1" x14ac:dyDescent="0.35">
      <c r="A1085" s="107" t="s">
        <v>3400</v>
      </c>
      <c r="B1085" s="75" t="s">
        <v>1445</v>
      </c>
      <c r="C1085" s="52" t="s">
        <v>3</v>
      </c>
      <c r="D1085" s="52" t="s">
        <v>3</v>
      </c>
      <c r="E1085" s="52" t="s">
        <v>2</v>
      </c>
      <c r="F1085" s="52" t="s">
        <v>2</v>
      </c>
      <c r="G1085" s="52" t="s">
        <v>2</v>
      </c>
      <c r="H1085" s="52" t="s">
        <v>2</v>
      </c>
      <c r="I1085" s="52" t="s">
        <v>3</v>
      </c>
      <c r="J1085" s="52">
        <v>1</v>
      </c>
      <c r="K1085" s="52" t="s">
        <v>2</v>
      </c>
      <c r="L1085" s="52" t="s">
        <v>2</v>
      </c>
      <c r="M1085" s="52" t="s">
        <v>2</v>
      </c>
      <c r="N1085" s="52" t="s">
        <v>3</v>
      </c>
      <c r="P1085" s="52" t="s">
        <v>4</v>
      </c>
      <c r="Q1085" s="52" t="str">
        <f t="shared" si="384"/>
        <v>Nein</v>
      </c>
      <c r="R1085" s="52" t="str">
        <f t="shared" si="384"/>
        <v>Nein</v>
      </c>
      <c r="S1085" s="52" t="str">
        <f t="shared" si="384"/>
        <v>Nein</v>
      </c>
      <c r="T1085" s="52" t="str">
        <f t="shared" si="384"/>
        <v>Nein</v>
      </c>
      <c r="U1085" s="52" t="str">
        <f t="shared" si="384"/>
        <v>Nein</v>
      </c>
      <c r="V1085" s="52" t="str">
        <f t="shared" si="384"/>
        <v>Nein</v>
      </c>
      <c r="W1085" s="52" t="str">
        <f t="shared" si="384"/>
        <v>Nein</v>
      </c>
      <c r="X1085" s="52" t="str">
        <f t="shared" si="384"/>
        <v>Nein</v>
      </c>
      <c r="Y1085" s="52" t="str">
        <f t="shared" si="384"/>
        <v>Nein</v>
      </c>
      <c r="Z1085" s="52" t="str">
        <f t="shared" si="384"/>
        <v>Nein</v>
      </c>
      <c r="AA1085" s="52" t="str">
        <f t="shared" si="384"/>
        <v>Nein</v>
      </c>
      <c r="AB1085" s="52" t="str">
        <f t="shared" si="384"/>
        <v>Nein</v>
      </c>
      <c r="AC1085" s="52" t="str">
        <f t="shared" si="384"/>
        <v>Nein</v>
      </c>
      <c r="AD1085" s="52" t="str">
        <f t="shared" si="384"/>
        <v>Nein</v>
      </c>
      <c r="AE1085" s="52" t="str">
        <f t="shared" si="384"/>
        <v>Nein</v>
      </c>
      <c r="AF1085" s="52" t="str">
        <f t="shared" si="384"/>
        <v>Nein</v>
      </c>
      <c r="AG1085" s="61" t="str">
        <f>IF(Q1085="Ja",VLOOKUP($Q$2,Plausis!A:E,5,0),IF(R1085="Ja",VLOOKUP($R$2,Plausis!A:E,5,0),IF(T1085="Ja",VLOOKUP($T$2,Plausis!A:E,5,0),IF(U1085="Ja",VLOOKUP($U$2,Plausis!A:E,5,0),IF(AA1085="Ja",VLOOKUP($AA$2,Plausis!A:E,5,0),IF(AC1085="Ja",VLOOKUP($AC$2,Plausis!A:E,5,0),IF(AD1085="Ja",VLOOKUP($AD$2,Plausis!A:E,5,0),"")))))))</f>
        <v/>
      </c>
      <c r="AH1085" s="52" t="str">
        <f>IF(Y1085="Ja",VLOOKUP($Y$2,Plausis!A:E,5,0),"")</f>
        <v/>
      </c>
      <c r="AI1085" s="52" t="str">
        <f t="shared" si="364"/>
        <v>Ja</v>
      </c>
      <c r="AJ1085" s="52" t="str">
        <f>IF(S1085="Ja",VLOOKUP($S$2,Plausis!A:E,5,0),IF(V1085="Ja",VLOOKUP($V$2,Plausis!A:E,5,0),IF(X1085="Ja",VLOOKUP($X$2,Plausis!A:E,5,0),"")))</f>
        <v/>
      </c>
      <c r="AL1085" s="52" t="s">
        <v>2</v>
      </c>
      <c r="AM1085" s="114">
        <v>45531</v>
      </c>
      <c r="AN1085" s="52" t="s">
        <v>4467</v>
      </c>
      <c r="AO1085" s="52" t="str">
        <f>VLOOKUP(B1085,'BAT Grundtabelle'!B:T,19,0)</f>
        <v>ja</v>
      </c>
      <c r="AP1085" s="105" t="str">
        <f t="shared" si="365"/>
        <v>10982</v>
      </c>
      <c r="AQ1085" s="52" t="str">
        <f t="shared" si="366"/>
        <v>Kanalbaubetrieb</v>
      </c>
      <c r="AR1085" s="52" t="b">
        <f t="shared" si="385"/>
        <v>0</v>
      </c>
      <c r="AS1085" s="52" t="b">
        <f t="shared" si="385"/>
        <v>0</v>
      </c>
      <c r="AT1085" s="52" t="b">
        <f t="shared" si="385"/>
        <v>0</v>
      </c>
      <c r="AU1085" s="52">
        <f t="shared" si="367"/>
        <v>1</v>
      </c>
      <c r="AW1085" s="52" t="b">
        <f t="shared" si="368"/>
        <v>0</v>
      </c>
      <c r="AX1085" s="52" t="str">
        <f t="shared" si="369"/>
        <v>Unternehmen</v>
      </c>
      <c r="AY1085" s="52" t="b">
        <f t="shared" si="370"/>
        <v>0</v>
      </c>
      <c r="AZ1085" s="52" t="str">
        <f t="shared" si="371"/>
        <v>10982</v>
      </c>
      <c r="BA1085" s="52" t="str">
        <f>VLOOKUP(A1085,'BAT Grundtabelle'!A:U,21,0)</f>
        <v>ja</v>
      </c>
      <c r="BB1085" s="52" t="str">
        <f t="shared" si="372"/>
        <v>nein</v>
      </c>
      <c r="BC1085" s="52" t="str">
        <f t="shared" si="373"/>
        <v>10982</v>
      </c>
      <c r="BD1085" s="52" t="str">
        <f t="shared" si="374"/>
        <v>Kanalbaubetrieb</v>
      </c>
      <c r="BE1085" s="52" t="str">
        <f t="shared" si="375"/>
        <v>Unternehmen</v>
      </c>
      <c r="BF1085" s="52">
        <f t="shared" si="376"/>
        <v>1</v>
      </c>
    </row>
    <row r="1086" spans="1:58" hidden="1" x14ac:dyDescent="0.35">
      <c r="A1086" s="107" t="s">
        <v>3401</v>
      </c>
      <c r="B1086" s="75" t="s">
        <v>1816</v>
      </c>
      <c r="C1086" s="52" t="s">
        <v>2</v>
      </c>
      <c r="D1086" s="52" t="s">
        <v>2</v>
      </c>
      <c r="E1086" s="52" t="s">
        <v>2</v>
      </c>
      <c r="F1086" s="52" t="s">
        <v>2</v>
      </c>
      <c r="G1086" s="52" t="s">
        <v>2</v>
      </c>
      <c r="H1086" s="52" t="s">
        <v>3</v>
      </c>
      <c r="I1086" s="52" t="s">
        <v>2</v>
      </c>
      <c r="J1086" s="52" t="s">
        <v>2</v>
      </c>
      <c r="K1086" s="52" t="s">
        <v>2</v>
      </c>
      <c r="L1086" s="52" t="s">
        <v>2</v>
      </c>
      <c r="M1086" s="52" t="s">
        <v>2</v>
      </c>
      <c r="N1086" s="52" t="s">
        <v>2</v>
      </c>
      <c r="O1086" s="52" t="s">
        <v>2411</v>
      </c>
      <c r="P1086" s="52" t="s">
        <v>59</v>
      </c>
      <c r="Q1086" s="52" t="str">
        <f t="shared" si="384"/>
        <v>Nein</v>
      </c>
      <c r="R1086" s="52" t="str">
        <f t="shared" si="384"/>
        <v>Nein</v>
      </c>
      <c r="S1086" s="52" t="str">
        <f t="shared" si="384"/>
        <v>Nein</v>
      </c>
      <c r="T1086" s="52" t="str">
        <f t="shared" si="384"/>
        <v>Nein</v>
      </c>
      <c r="U1086" s="52" t="str">
        <f t="shared" si="384"/>
        <v>Nein</v>
      </c>
      <c r="V1086" s="52" t="str">
        <f t="shared" si="384"/>
        <v>Nein</v>
      </c>
      <c r="W1086" s="52" t="str">
        <f t="shared" si="384"/>
        <v>Nein</v>
      </c>
      <c r="X1086" s="52" t="str">
        <f t="shared" si="384"/>
        <v>Nein</v>
      </c>
      <c r="Y1086" s="52" t="str">
        <f t="shared" si="384"/>
        <v>Nein</v>
      </c>
      <c r="Z1086" s="52" t="str">
        <f t="shared" si="384"/>
        <v>Nein</v>
      </c>
      <c r="AA1086" s="52" t="str">
        <f t="shared" si="384"/>
        <v>Nein</v>
      </c>
      <c r="AB1086" s="52" t="str">
        <f t="shared" si="384"/>
        <v>Nein</v>
      </c>
      <c r="AC1086" s="52" t="str">
        <f t="shared" si="384"/>
        <v>Nein</v>
      </c>
      <c r="AD1086" s="52" t="str">
        <f t="shared" si="384"/>
        <v>Nein</v>
      </c>
      <c r="AE1086" s="52" t="str">
        <f t="shared" si="384"/>
        <v>Nein</v>
      </c>
      <c r="AF1086" s="52" t="str">
        <f t="shared" si="384"/>
        <v>Nein</v>
      </c>
      <c r="AG1086" s="61" t="str">
        <f>IF(Q1086="Ja",VLOOKUP($Q$2,Plausis!A:E,5,0),IF(R1086="Ja",VLOOKUP($R$2,Plausis!A:E,5,0),IF(T1086="Ja",VLOOKUP($T$2,Plausis!A:E,5,0),IF(U1086="Ja",VLOOKUP($U$2,Plausis!A:E,5,0),IF(AA1086="Ja",VLOOKUP($AA$2,Plausis!A:E,5,0),IF(AC1086="Ja",VLOOKUP($AC$2,Plausis!A:E,5,0),IF(AD1086="Ja",VLOOKUP($AD$2,Plausis!A:E,5,0),"")))))))</f>
        <v/>
      </c>
      <c r="AH1086" s="52" t="str">
        <f>IF(Y1086="Ja",VLOOKUP($Y$2,Plausis!A:E,5,0),"")</f>
        <v/>
      </c>
      <c r="AI1086" s="52" t="str">
        <f t="shared" si="364"/>
        <v>Nein</v>
      </c>
      <c r="AJ1086" s="52" t="str">
        <f>IF(S1086="Ja",VLOOKUP($S$2,Plausis!A:E,5,0),IF(V1086="Ja",VLOOKUP($V$2,Plausis!A:E,5,0),IF(X1086="Ja",VLOOKUP($X$2,Plausis!A:E,5,0),"")))</f>
        <v/>
      </c>
      <c r="AL1086" s="52" t="s">
        <v>2</v>
      </c>
      <c r="AM1086" s="114">
        <v>45531</v>
      </c>
      <c r="AN1086" s="52" t="s">
        <v>4467</v>
      </c>
      <c r="AO1086" s="52" t="str">
        <f>VLOOKUP(B1086,'BAT Grundtabelle'!B:T,19,0)</f>
        <v>ja</v>
      </c>
      <c r="AP1086" s="105" t="str">
        <f t="shared" si="365"/>
        <v>10983</v>
      </c>
      <c r="AQ1086" s="52" t="str">
        <f t="shared" si="366"/>
        <v>Kaninchenzuchtverein</v>
      </c>
      <c r="AR1086" s="52" t="b">
        <f t="shared" si="385"/>
        <v>0</v>
      </c>
      <c r="AS1086" s="52" t="b">
        <f t="shared" si="385"/>
        <v>0</v>
      </c>
      <c r="AT1086" s="52" t="b">
        <f t="shared" si="385"/>
        <v>0</v>
      </c>
      <c r="AU1086" s="52" t="str">
        <f t="shared" si="367"/>
        <v>Eigener Tarif</v>
      </c>
      <c r="AW1086" s="52" t="b">
        <f t="shared" si="368"/>
        <v>0</v>
      </c>
      <c r="AX1086" s="52" t="str">
        <f t="shared" si="369"/>
        <v>Eigener Tarif</v>
      </c>
      <c r="AY1086" s="52" t="b">
        <f t="shared" si="370"/>
        <v>0</v>
      </c>
      <c r="AZ1086" s="52" t="str">
        <f t="shared" si="371"/>
        <v>10983</v>
      </c>
      <c r="BA1086" s="52" t="str">
        <f>VLOOKUP(A1086,'BAT Grundtabelle'!A:U,21,0)</f>
        <v>nein</v>
      </c>
      <c r="BB1086" s="52" t="str">
        <f t="shared" si="372"/>
        <v>nein</v>
      </c>
      <c r="BC1086" s="52" t="str">
        <f t="shared" si="373"/>
        <v>10983</v>
      </c>
      <c r="BD1086" s="52" t="str">
        <f t="shared" si="374"/>
        <v>Kaninchenzuchtverein</v>
      </c>
      <c r="BE1086" s="52" t="str">
        <f t="shared" si="375"/>
        <v>Eigener Tarif</v>
      </c>
      <c r="BF1086" s="52" t="str">
        <f t="shared" si="376"/>
        <v>Eigener Tarif</v>
      </c>
    </row>
    <row r="1087" spans="1:58" hidden="1" x14ac:dyDescent="0.35">
      <c r="A1087" s="107" t="s">
        <v>3402</v>
      </c>
      <c r="B1087" s="75" t="s">
        <v>226</v>
      </c>
      <c r="C1087" s="52" t="s">
        <v>3</v>
      </c>
      <c r="D1087" s="52" t="s">
        <v>3</v>
      </c>
      <c r="E1087" s="52" t="s">
        <v>2</v>
      </c>
      <c r="F1087" s="52" t="s">
        <v>2</v>
      </c>
      <c r="G1087" s="52" t="s">
        <v>2</v>
      </c>
      <c r="H1087" s="52" t="s">
        <v>2</v>
      </c>
      <c r="I1087" s="52" t="s">
        <v>3</v>
      </c>
      <c r="J1087" s="52">
        <v>1</v>
      </c>
      <c r="K1087" s="52" t="s">
        <v>2</v>
      </c>
      <c r="L1087" s="52" t="s">
        <v>2</v>
      </c>
      <c r="M1087" s="52" t="s">
        <v>2</v>
      </c>
      <c r="N1087" s="52" t="s">
        <v>3</v>
      </c>
      <c r="P1087" s="52" t="s">
        <v>4</v>
      </c>
      <c r="Q1087" s="52" t="str">
        <f t="shared" si="384"/>
        <v>Nein</v>
      </c>
      <c r="R1087" s="52" t="str">
        <f t="shared" si="384"/>
        <v>Nein</v>
      </c>
      <c r="S1087" s="52" t="str">
        <f t="shared" si="384"/>
        <v>Nein</v>
      </c>
      <c r="T1087" s="52" t="str">
        <f t="shared" si="384"/>
        <v>Nein</v>
      </c>
      <c r="U1087" s="52" t="str">
        <f t="shared" si="384"/>
        <v>Nein</v>
      </c>
      <c r="V1087" s="52" t="str">
        <f t="shared" si="384"/>
        <v>Nein</v>
      </c>
      <c r="W1087" s="52" t="str">
        <f t="shared" si="384"/>
        <v>Nein</v>
      </c>
      <c r="X1087" s="52" t="str">
        <f t="shared" si="384"/>
        <v>Nein</v>
      </c>
      <c r="Y1087" s="52" t="str">
        <f t="shared" si="384"/>
        <v>Nein</v>
      </c>
      <c r="Z1087" s="52" t="str">
        <f t="shared" si="384"/>
        <v>Nein</v>
      </c>
      <c r="AA1087" s="52" t="str">
        <f t="shared" si="384"/>
        <v>Nein</v>
      </c>
      <c r="AB1087" s="52" t="str">
        <f t="shared" si="384"/>
        <v>Nein</v>
      </c>
      <c r="AC1087" s="52" t="str">
        <f t="shared" si="384"/>
        <v>Nein</v>
      </c>
      <c r="AD1087" s="52" t="str">
        <f t="shared" si="384"/>
        <v>Nein</v>
      </c>
      <c r="AE1087" s="52" t="str">
        <f t="shared" si="384"/>
        <v>Nein</v>
      </c>
      <c r="AF1087" s="52" t="str">
        <f t="shared" si="384"/>
        <v>Nein</v>
      </c>
      <c r="AG1087" s="61" t="str">
        <f>IF(Q1087="Ja",VLOOKUP($Q$2,Plausis!A:E,5,0),IF(R1087="Ja",VLOOKUP($R$2,Plausis!A:E,5,0),IF(T1087="Ja",VLOOKUP($T$2,Plausis!A:E,5,0),IF(U1087="Ja",VLOOKUP($U$2,Plausis!A:E,5,0),IF(AA1087="Ja",VLOOKUP($AA$2,Plausis!A:E,5,0),IF(AC1087="Ja",VLOOKUP($AC$2,Plausis!A:E,5,0),IF(AD1087="Ja",VLOOKUP($AD$2,Plausis!A:E,5,0),"")))))))</f>
        <v/>
      </c>
      <c r="AH1087" s="52" t="str">
        <f>IF(Y1087="Ja",VLOOKUP($Y$2,Plausis!A:E,5,0),"")</f>
        <v/>
      </c>
      <c r="AI1087" s="52" t="str">
        <f t="shared" si="364"/>
        <v>Ja</v>
      </c>
      <c r="AJ1087" s="52" t="str">
        <f>IF(S1087="Ja",VLOOKUP($S$2,Plausis!A:E,5,0),IF(V1087="Ja",VLOOKUP($V$2,Plausis!A:E,5,0),IF(X1087="Ja",VLOOKUP($X$2,Plausis!A:E,5,0),"")))</f>
        <v/>
      </c>
      <c r="AL1087" s="52" t="s">
        <v>3</v>
      </c>
      <c r="AM1087" s="114">
        <v>45531</v>
      </c>
      <c r="AN1087" s="52" t="s">
        <v>4467</v>
      </c>
      <c r="AO1087" s="52" t="str">
        <f>VLOOKUP(B1087,'BAT Grundtabelle'!B:T,19,0)</f>
        <v>ja</v>
      </c>
      <c r="AP1087" s="105" t="str">
        <f t="shared" si="365"/>
        <v>10984</v>
      </c>
      <c r="AQ1087" s="52" t="str">
        <f t="shared" si="366"/>
        <v>Kantine</v>
      </c>
      <c r="AR1087" s="52" t="b">
        <f t="shared" si="385"/>
        <v>0</v>
      </c>
      <c r="AS1087" s="52" t="b">
        <f t="shared" si="385"/>
        <v>0</v>
      </c>
      <c r="AT1087" s="52" t="b">
        <f t="shared" si="385"/>
        <v>0</v>
      </c>
      <c r="AU1087" s="52">
        <f t="shared" si="367"/>
        <v>1</v>
      </c>
      <c r="AW1087" s="52" t="b">
        <f t="shared" si="368"/>
        <v>0</v>
      </c>
      <c r="AX1087" s="52" t="str">
        <f t="shared" si="369"/>
        <v>Unternehmen</v>
      </c>
      <c r="AY1087" s="52" t="b">
        <f t="shared" si="370"/>
        <v>0</v>
      </c>
      <c r="AZ1087" s="52" t="str">
        <f t="shared" si="371"/>
        <v>10984</v>
      </c>
      <c r="BA1087" s="52" t="str">
        <f>VLOOKUP(A1087,'BAT Grundtabelle'!A:U,21,0)</f>
        <v>ja</v>
      </c>
      <c r="BB1087" s="52" t="str">
        <f t="shared" si="372"/>
        <v>nein</v>
      </c>
      <c r="BC1087" s="52" t="str">
        <f t="shared" si="373"/>
        <v>10984</v>
      </c>
      <c r="BD1087" s="52" t="str">
        <f t="shared" si="374"/>
        <v>Kantine</v>
      </c>
      <c r="BE1087" s="52" t="str">
        <f t="shared" si="375"/>
        <v>Unternehmen</v>
      </c>
      <c r="BF1087" s="52">
        <f t="shared" si="376"/>
        <v>1</v>
      </c>
    </row>
    <row r="1088" spans="1:58" hidden="1" x14ac:dyDescent="0.35">
      <c r="A1088" s="107" t="s">
        <v>3403</v>
      </c>
      <c r="B1088" s="75" t="s">
        <v>1817</v>
      </c>
      <c r="C1088" s="52" t="s">
        <v>2</v>
      </c>
      <c r="D1088" s="52" t="s">
        <v>2</v>
      </c>
      <c r="E1088" s="52" t="s">
        <v>2</v>
      </c>
      <c r="F1088" s="52" t="s">
        <v>2</v>
      </c>
      <c r="G1088" s="52" t="s">
        <v>2</v>
      </c>
      <c r="H1088" s="52" t="s">
        <v>3</v>
      </c>
      <c r="I1088" s="52" t="s">
        <v>2</v>
      </c>
      <c r="J1088" s="52" t="s">
        <v>2</v>
      </c>
      <c r="K1088" s="52" t="s">
        <v>2</v>
      </c>
      <c r="L1088" s="52" t="s">
        <v>2</v>
      </c>
      <c r="M1088" s="52" t="s">
        <v>2</v>
      </c>
      <c r="N1088" s="52" t="s">
        <v>2</v>
      </c>
      <c r="O1088" s="52" t="s">
        <v>2411</v>
      </c>
      <c r="P1088" s="52" t="s">
        <v>59</v>
      </c>
      <c r="Q1088" s="52" t="str">
        <f t="shared" si="384"/>
        <v>Nein</v>
      </c>
      <c r="R1088" s="52" t="str">
        <f t="shared" si="384"/>
        <v>Nein</v>
      </c>
      <c r="S1088" s="52" t="str">
        <f t="shared" si="384"/>
        <v>Nein</v>
      </c>
      <c r="T1088" s="52" t="str">
        <f t="shared" si="384"/>
        <v>Nein</v>
      </c>
      <c r="U1088" s="52" t="str">
        <f t="shared" si="384"/>
        <v>Nein</v>
      </c>
      <c r="V1088" s="52" t="str">
        <f t="shared" si="384"/>
        <v>Nein</v>
      </c>
      <c r="W1088" s="52" t="str">
        <f t="shared" si="384"/>
        <v>Nein</v>
      </c>
      <c r="X1088" s="52" t="str">
        <f t="shared" si="384"/>
        <v>Nein</v>
      </c>
      <c r="Y1088" s="52" t="str">
        <f t="shared" si="384"/>
        <v>Nein</v>
      </c>
      <c r="Z1088" s="52" t="str">
        <f t="shared" si="384"/>
        <v>Nein</v>
      </c>
      <c r="AA1088" s="52" t="str">
        <f t="shared" si="384"/>
        <v>Nein</v>
      </c>
      <c r="AB1088" s="52" t="str">
        <f t="shared" si="384"/>
        <v>Nein</v>
      </c>
      <c r="AC1088" s="52" t="str">
        <f t="shared" si="384"/>
        <v>Nein</v>
      </c>
      <c r="AD1088" s="52" t="str">
        <f t="shared" si="384"/>
        <v>Nein</v>
      </c>
      <c r="AE1088" s="52" t="str">
        <f t="shared" si="384"/>
        <v>Nein</v>
      </c>
      <c r="AF1088" s="52" t="str">
        <f t="shared" si="384"/>
        <v>Nein</v>
      </c>
      <c r="AG1088" s="61" t="str">
        <f>IF(Q1088="Ja",VLOOKUP($Q$2,Plausis!A:E,5,0),IF(R1088="Ja",VLOOKUP($R$2,Plausis!A:E,5,0),IF(T1088="Ja",VLOOKUP($T$2,Plausis!A:E,5,0),IF(U1088="Ja",VLOOKUP($U$2,Plausis!A:E,5,0),IF(AA1088="Ja",VLOOKUP($AA$2,Plausis!A:E,5,0),IF(AC1088="Ja",VLOOKUP($AC$2,Plausis!A:E,5,0),IF(AD1088="Ja",VLOOKUP($AD$2,Plausis!A:E,5,0),"")))))))</f>
        <v/>
      </c>
      <c r="AH1088" s="52" t="str">
        <f>IF(Y1088="Ja",VLOOKUP($Y$2,Plausis!A:E,5,0),"")</f>
        <v/>
      </c>
      <c r="AI1088" s="52" t="str">
        <f t="shared" si="364"/>
        <v>Nein</v>
      </c>
      <c r="AJ1088" s="52" t="str">
        <f>IF(S1088="Ja",VLOOKUP($S$2,Plausis!A:E,5,0),IF(V1088="Ja",VLOOKUP($V$2,Plausis!A:E,5,0),IF(X1088="Ja",VLOOKUP($X$2,Plausis!A:E,5,0),"")))</f>
        <v/>
      </c>
      <c r="AL1088" s="52" t="s">
        <v>2</v>
      </c>
      <c r="AM1088" s="114">
        <v>45531</v>
      </c>
      <c r="AN1088" s="52" t="s">
        <v>4467</v>
      </c>
      <c r="AO1088" s="52" t="str">
        <f>VLOOKUP(B1088,'BAT Grundtabelle'!B:T,19,0)</f>
        <v>ja</v>
      </c>
      <c r="AP1088" s="105" t="str">
        <f t="shared" si="365"/>
        <v>10985</v>
      </c>
      <c r="AQ1088" s="52" t="str">
        <f t="shared" si="366"/>
        <v>Kanuverein</v>
      </c>
      <c r="AR1088" s="52" t="b">
        <f t="shared" si="385"/>
        <v>0</v>
      </c>
      <c r="AS1088" s="52" t="b">
        <f t="shared" si="385"/>
        <v>0</v>
      </c>
      <c r="AT1088" s="52" t="b">
        <f t="shared" si="385"/>
        <v>0</v>
      </c>
      <c r="AU1088" s="52" t="str">
        <f t="shared" si="367"/>
        <v>Eigener Tarif</v>
      </c>
      <c r="AW1088" s="52" t="b">
        <f t="shared" si="368"/>
        <v>0</v>
      </c>
      <c r="AX1088" s="52" t="str">
        <f t="shared" si="369"/>
        <v>Eigener Tarif</v>
      </c>
      <c r="AY1088" s="52" t="b">
        <f t="shared" si="370"/>
        <v>0</v>
      </c>
      <c r="AZ1088" s="52" t="str">
        <f t="shared" si="371"/>
        <v>10985</v>
      </c>
      <c r="BA1088" s="52" t="str">
        <f>VLOOKUP(A1088,'BAT Grundtabelle'!A:U,21,0)</f>
        <v>nein</v>
      </c>
      <c r="BB1088" s="52" t="str">
        <f t="shared" si="372"/>
        <v>nein</v>
      </c>
      <c r="BC1088" s="52" t="str">
        <f t="shared" si="373"/>
        <v>10985</v>
      </c>
      <c r="BD1088" s="52" t="str">
        <f t="shared" si="374"/>
        <v>Kanuverein</v>
      </c>
      <c r="BE1088" s="52" t="str">
        <f t="shared" si="375"/>
        <v>Eigener Tarif</v>
      </c>
      <c r="BF1088" s="52" t="str">
        <f t="shared" si="376"/>
        <v>Eigener Tarif</v>
      </c>
    </row>
    <row r="1089" spans="1:58" hidden="1" x14ac:dyDescent="0.35">
      <c r="A1089" s="107" t="s">
        <v>3404</v>
      </c>
      <c r="B1089" s="75" t="s">
        <v>1865</v>
      </c>
      <c r="C1089" s="52" t="s">
        <v>3</v>
      </c>
      <c r="D1089" s="52" t="s">
        <v>3</v>
      </c>
      <c r="E1089" s="52" t="s">
        <v>2</v>
      </c>
      <c r="F1089" s="52" t="s">
        <v>2</v>
      </c>
      <c r="G1089" s="52" t="s">
        <v>2</v>
      </c>
      <c r="H1089" s="52" t="s">
        <v>2</v>
      </c>
      <c r="I1089" s="52" t="s">
        <v>2</v>
      </c>
      <c r="J1089" s="52" t="s">
        <v>2</v>
      </c>
      <c r="K1089" s="52" t="s">
        <v>2</v>
      </c>
      <c r="L1089" s="52" t="s">
        <v>2</v>
      </c>
      <c r="M1089" s="52" t="s">
        <v>2</v>
      </c>
      <c r="N1089" s="52" t="s">
        <v>3</v>
      </c>
      <c r="P1089" s="52" t="s">
        <v>4</v>
      </c>
      <c r="Q1089" s="52" t="str">
        <f t="shared" si="384"/>
        <v>Nein</v>
      </c>
      <c r="R1089" s="52" t="str">
        <f t="shared" si="384"/>
        <v>Nein</v>
      </c>
      <c r="S1089" s="52" t="str">
        <f t="shared" si="384"/>
        <v>Nein</v>
      </c>
      <c r="T1089" s="52" t="str">
        <f t="shared" si="384"/>
        <v>Nein</v>
      </c>
      <c r="U1089" s="52" t="str">
        <f t="shared" si="384"/>
        <v>Nein</v>
      </c>
      <c r="V1089" s="52" t="str">
        <f t="shared" si="384"/>
        <v>Nein</v>
      </c>
      <c r="W1089" s="52" t="str">
        <f t="shared" si="384"/>
        <v>Nein</v>
      </c>
      <c r="X1089" s="52" t="str">
        <f t="shared" si="384"/>
        <v>Nein</v>
      </c>
      <c r="Y1089" s="52" t="str">
        <f t="shared" si="384"/>
        <v>Nein</v>
      </c>
      <c r="Z1089" s="52" t="str">
        <f t="shared" si="384"/>
        <v>Nein</v>
      </c>
      <c r="AA1089" s="52" t="str">
        <f t="shared" si="384"/>
        <v>Nein</v>
      </c>
      <c r="AB1089" s="52" t="str">
        <f t="shared" si="384"/>
        <v>Nein</v>
      </c>
      <c r="AC1089" s="52" t="str">
        <f t="shared" si="384"/>
        <v>Nein</v>
      </c>
      <c r="AD1089" s="52" t="str">
        <f t="shared" si="384"/>
        <v>Nein</v>
      </c>
      <c r="AE1089" s="52" t="str">
        <f t="shared" si="384"/>
        <v>Nein</v>
      </c>
      <c r="AF1089" s="52" t="str">
        <f t="shared" si="384"/>
        <v>Nein</v>
      </c>
      <c r="AG1089" s="61" t="str">
        <f>IF(Q1089="Ja",VLOOKUP($Q$2,Plausis!A:E,5,0),IF(R1089="Ja",VLOOKUP($R$2,Plausis!A:E,5,0),IF(T1089="Ja",VLOOKUP($T$2,Plausis!A:E,5,0),IF(U1089="Ja",VLOOKUP($U$2,Plausis!A:E,5,0),IF(AA1089="Ja",VLOOKUP($AA$2,Plausis!A:E,5,0),IF(AC1089="Ja",VLOOKUP($AC$2,Plausis!A:E,5,0),IF(AD1089="Ja",VLOOKUP($AD$2,Plausis!A:E,5,0),"")))))))</f>
        <v/>
      </c>
      <c r="AH1089" s="52" t="str">
        <f>IF(Y1089="Ja",VLOOKUP($Y$2,Plausis!A:E,5,0),"")</f>
        <v/>
      </c>
      <c r="AI1089" s="52" t="str">
        <f t="shared" si="364"/>
        <v>Ja</v>
      </c>
      <c r="AJ1089" s="52" t="str">
        <f>IF(S1089="Ja",VLOOKUP($S$2,Plausis!A:E,5,0),IF(V1089="Ja",VLOOKUP($V$2,Plausis!A:E,5,0),IF(X1089="Ja",VLOOKUP($X$2,Plausis!A:E,5,0),"")))</f>
        <v/>
      </c>
      <c r="AL1089" s="52" t="s">
        <v>2</v>
      </c>
      <c r="AM1089" s="114">
        <v>45531</v>
      </c>
      <c r="AN1089" s="52" t="s">
        <v>4467</v>
      </c>
      <c r="AO1089" s="52" t="str">
        <f>VLOOKUP(B1089,'BAT Grundtabelle'!B:T,19,0)</f>
        <v>ja</v>
      </c>
      <c r="AP1089" s="105" t="str">
        <f t="shared" si="365"/>
        <v>10986</v>
      </c>
      <c r="AQ1089" s="52" t="str">
        <f t="shared" si="366"/>
        <v>Kapelle</v>
      </c>
      <c r="AR1089" s="52" t="b">
        <f t="shared" si="385"/>
        <v>0</v>
      </c>
      <c r="AS1089" s="52" t="b">
        <f t="shared" si="385"/>
        <v>0</v>
      </c>
      <c r="AT1089" s="52" t="b">
        <f t="shared" si="385"/>
        <v>0</v>
      </c>
      <c r="AU1089" s="52" t="str">
        <f t="shared" si="367"/>
        <v>Eigener Tarif</v>
      </c>
      <c r="AW1089" s="52" t="b">
        <f t="shared" si="368"/>
        <v>0</v>
      </c>
      <c r="AX1089" s="52" t="str">
        <f t="shared" si="369"/>
        <v>Eigener Tarif</v>
      </c>
      <c r="AY1089" s="52" t="b">
        <f t="shared" si="370"/>
        <v>0</v>
      </c>
      <c r="AZ1089" s="52" t="str">
        <f t="shared" si="371"/>
        <v>10986</v>
      </c>
      <c r="BA1089" s="52" t="str">
        <f>VLOOKUP(A1089,'BAT Grundtabelle'!A:U,21,0)</f>
        <v>ja</v>
      </c>
      <c r="BB1089" s="52" t="str">
        <f t="shared" si="372"/>
        <v>nein</v>
      </c>
      <c r="BC1089" s="52" t="str">
        <f t="shared" si="373"/>
        <v>10986</v>
      </c>
      <c r="BD1089" s="52" t="str">
        <f t="shared" si="374"/>
        <v>Kapelle</v>
      </c>
      <c r="BE1089" s="52" t="str">
        <f t="shared" si="375"/>
        <v>Eigener Tarif</v>
      </c>
      <c r="BF1089" s="52" t="str">
        <f t="shared" si="376"/>
        <v>Eigener Tarif</v>
      </c>
    </row>
    <row r="1090" spans="1:58" hidden="1" x14ac:dyDescent="0.35">
      <c r="A1090" s="107" t="s">
        <v>3405</v>
      </c>
      <c r="B1090" s="75" t="s">
        <v>1818</v>
      </c>
      <c r="C1090" s="52" t="s">
        <v>2</v>
      </c>
      <c r="D1090" s="52" t="s">
        <v>2</v>
      </c>
      <c r="E1090" s="52" t="s">
        <v>2</v>
      </c>
      <c r="F1090" s="52" t="s">
        <v>2</v>
      </c>
      <c r="G1090" s="52" t="s">
        <v>2</v>
      </c>
      <c r="H1090" s="52" t="s">
        <v>3</v>
      </c>
      <c r="I1090" s="52" t="s">
        <v>2</v>
      </c>
      <c r="J1090" s="52" t="s">
        <v>2</v>
      </c>
      <c r="K1090" s="52" t="s">
        <v>2</v>
      </c>
      <c r="L1090" s="52" t="s">
        <v>2</v>
      </c>
      <c r="M1090" s="52" t="s">
        <v>2</v>
      </c>
      <c r="N1090" s="52" t="s">
        <v>2</v>
      </c>
      <c r="O1090" s="52" t="s">
        <v>2411</v>
      </c>
      <c r="P1090" s="52" t="s">
        <v>59</v>
      </c>
      <c r="Q1090" s="52" t="str">
        <f t="shared" si="384"/>
        <v>Nein</v>
      </c>
      <c r="R1090" s="52" t="str">
        <f t="shared" si="384"/>
        <v>Nein</v>
      </c>
      <c r="S1090" s="52" t="str">
        <f t="shared" si="384"/>
        <v>Nein</v>
      </c>
      <c r="T1090" s="52" t="str">
        <f t="shared" si="384"/>
        <v>Nein</v>
      </c>
      <c r="U1090" s="52" t="str">
        <f t="shared" si="384"/>
        <v>Nein</v>
      </c>
      <c r="V1090" s="52" t="str">
        <f t="shared" si="384"/>
        <v>Nein</v>
      </c>
      <c r="W1090" s="52" t="str">
        <f t="shared" si="384"/>
        <v>Nein</v>
      </c>
      <c r="X1090" s="52" t="str">
        <f t="shared" si="384"/>
        <v>Nein</v>
      </c>
      <c r="Y1090" s="52" t="str">
        <f t="shared" si="384"/>
        <v>Nein</v>
      </c>
      <c r="Z1090" s="52" t="str">
        <f t="shared" si="384"/>
        <v>Nein</v>
      </c>
      <c r="AA1090" s="52" t="str">
        <f t="shared" si="384"/>
        <v>Nein</v>
      </c>
      <c r="AB1090" s="52" t="str">
        <f t="shared" si="384"/>
        <v>Nein</v>
      </c>
      <c r="AC1090" s="52" t="str">
        <f t="shared" si="384"/>
        <v>Nein</v>
      </c>
      <c r="AD1090" s="52" t="str">
        <f t="shared" si="384"/>
        <v>Nein</v>
      </c>
      <c r="AE1090" s="52" t="str">
        <f t="shared" si="384"/>
        <v>Nein</v>
      </c>
      <c r="AF1090" s="52" t="str">
        <f t="shared" si="384"/>
        <v>Nein</v>
      </c>
      <c r="AG1090" s="61" t="str">
        <f>IF(Q1090="Ja",VLOOKUP($Q$2,Plausis!A:E,5,0),IF(R1090="Ja",VLOOKUP($R$2,Plausis!A:E,5,0),IF(T1090="Ja",VLOOKUP($T$2,Plausis!A:E,5,0),IF(U1090="Ja",VLOOKUP($U$2,Plausis!A:E,5,0),IF(AA1090="Ja",VLOOKUP($AA$2,Plausis!A:E,5,0),IF(AC1090="Ja",VLOOKUP($AC$2,Plausis!A:E,5,0),IF(AD1090="Ja",VLOOKUP($AD$2,Plausis!A:E,5,0),"")))))))</f>
        <v/>
      </c>
      <c r="AH1090" s="52" t="str">
        <f>IF(Y1090="Ja",VLOOKUP($Y$2,Plausis!A:E,5,0),"")</f>
        <v/>
      </c>
      <c r="AI1090" s="52" t="str">
        <f t="shared" si="364"/>
        <v>Nein</v>
      </c>
      <c r="AJ1090" s="52" t="str">
        <f>IF(S1090="Ja",VLOOKUP($S$2,Plausis!A:E,5,0),IF(V1090="Ja",VLOOKUP($V$2,Plausis!A:E,5,0),IF(X1090="Ja",VLOOKUP($X$2,Plausis!A:E,5,0),"")))</f>
        <v/>
      </c>
      <c r="AL1090" s="52" t="s">
        <v>2</v>
      </c>
      <c r="AM1090" s="114">
        <v>45531</v>
      </c>
      <c r="AN1090" s="52" t="s">
        <v>4467</v>
      </c>
      <c r="AO1090" s="52" t="str">
        <f>VLOOKUP(B1090,'BAT Grundtabelle'!B:T,19,0)</f>
        <v>ja</v>
      </c>
      <c r="AP1090" s="105" t="str">
        <f t="shared" si="365"/>
        <v>10987</v>
      </c>
      <c r="AQ1090" s="52" t="str">
        <f t="shared" si="366"/>
        <v>Karnevals-, Faschingsverein (auch Narrenzünfte)</v>
      </c>
      <c r="AR1090" s="52" t="b">
        <f t="shared" si="385"/>
        <v>0</v>
      </c>
      <c r="AS1090" s="52" t="b">
        <f t="shared" si="385"/>
        <v>0</v>
      </c>
      <c r="AT1090" s="52" t="b">
        <f t="shared" si="385"/>
        <v>0</v>
      </c>
      <c r="AU1090" s="52" t="str">
        <f t="shared" si="367"/>
        <v>Eigener Tarif</v>
      </c>
      <c r="AW1090" s="52" t="b">
        <f t="shared" si="368"/>
        <v>0</v>
      </c>
      <c r="AX1090" s="52" t="str">
        <f t="shared" si="369"/>
        <v>Eigener Tarif</v>
      </c>
      <c r="AY1090" s="52" t="b">
        <f t="shared" si="370"/>
        <v>0</v>
      </c>
      <c r="AZ1090" s="52" t="str">
        <f t="shared" si="371"/>
        <v>10987</v>
      </c>
      <c r="BA1090" s="52" t="str">
        <f>VLOOKUP(A1090,'BAT Grundtabelle'!A:U,21,0)</f>
        <v>nein</v>
      </c>
      <c r="BB1090" s="52" t="str">
        <f t="shared" si="372"/>
        <v>nein</v>
      </c>
      <c r="BC1090" s="52" t="str">
        <f t="shared" si="373"/>
        <v>10987</v>
      </c>
      <c r="BD1090" s="52" t="str">
        <f t="shared" si="374"/>
        <v>Karnevals-, Faschingsverein (auch Narrenzünfte)</v>
      </c>
      <c r="BE1090" s="52" t="str">
        <f t="shared" si="375"/>
        <v>Eigener Tarif</v>
      </c>
      <c r="BF1090" s="52" t="str">
        <f t="shared" si="376"/>
        <v>Eigener Tarif</v>
      </c>
    </row>
    <row r="1091" spans="1:58" hidden="1" x14ac:dyDescent="0.35">
      <c r="A1091" s="107" t="s">
        <v>3406</v>
      </c>
      <c r="B1091" s="75" t="s">
        <v>620</v>
      </c>
      <c r="C1091" s="52" t="s">
        <v>3</v>
      </c>
      <c r="D1091" s="52" t="s">
        <v>3</v>
      </c>
      <c r="E1091" s="52" t="s">
        <v>2</v>
      </c>
      <c r="F1091" s="52" t="s">
        <v>2</v>
      </c>
      <c r="G1091" s="52" t="s">
        <v>2</v>
      </c>
      <c r="H1091" s="52" t="s">
        <v>2</v>
      </c>
      <c r="I1091" s="52" t="s">
        <v>3</v>
      </c>
      <c r="J1091" s="52">
        <v>1</v>
      </c>
      <c r="K1091" s="52" t="s">
        <v>2</v>
      </c>
      <c r="L1091" s="52" t="s">
        <v>2</v>
      </c>
      <c r="M1091" s="52" t="s">
        <v>2</v>
      </c>
      <c r="N1091" s="52" t="s">
        <v>3</v>
      </c>
      <c r="P1091" s="52" t="s">
        <v>4</v>
      </c>
      <c r="Q1091" s="52" t="str">
        <f t="shared" si="384"/>
        <v>Nein</v>
      </c>
      <c r="R1091" s="52" t="str">
        <f t="shared" si="384"/>
        <v>Nein</v>
      </c>
      <c r="S1091" s="52" t="str">
        <f t="shared" si="384"/>
        <v>Nein</v>
      </c>
      <c r="T1091" s="52" t="str">
        <f t="shared" si="384"/>
        <v>Nein</v>
      </c>
      <c r="U1091" s="52" t="str">
        <f t="shared" si="384"/>
        <v>Nein</v>
      </c>
      <c r="V1091" s="52" t="str">
        <f t="shared" si="384"/>
        <v>Nein</v>
      </c>
      <c r="W1091" s="52" t="str">
        <f t="shared" si="384"/>
        <v>Nein</v>
      </c>
      <c r="X1091" s="52" t="str">
        <f t="shared" si="384"/>
        <v>Nein</v>
      </c>
      <c r="Y1091" s="52" t="str">
        <f t="shared" si="384"/>
        <v>Nein</v>
      </c>
      <c r="Z1091" s="52" t="str">
        <f t="shared" si="384"/>
        <v>Nein</v>
      </c>
      <c r="AA1091" s="52" t="str">
        <f t="shared" si="384"/>
        <v>Nein</v>
      </c>
      <c r="AB1091" s="52" t="str">
        <f t="shared" si="384"/>
        <v>Nein</v>
      </c>
      <c r="AC1091" s="52" t="str">
        <f t="shared" si="384"/>
        <v>Nein</v>
      </c>
      <c r="AD1091" s="52" t="str">
        <f t="shared" si="384"/>
        <v>Nein</v>
      </c>
      <c r="AE1091" s="52" t="str">
        <f t="shared" si="384"/>
        <v>Nein</v>
      </c>
      <c r="AF1091" s="52" t="str">
        <f t="shared" si="384"/>
        <v>Nein</v>
      </c>
      <c r="AG1091" s="61" t="str">
        <f>IF(Q1091="Ja",VLOOKUP($Q$2,Plausis!A:E,5,0),IF(R1091="Ja",VLOOKUP($R$2,Plausis!A:E,5,0),IF(T1091="Ja",VLOOKUP($T$2,Plausis!A:E,5,0),IF(U1091="Ja",VLOOKUP($U$2,Plausis!A:E,5,0),IF(AA1091="Ja",VLOOKUP($AA$2,Plausis!A:E,5,0),IF(AC1091="Ja",VLOOKUP($AC$2,Plausis!A:E,5,0),IF(AD1091="Ja",VLOOKUP($AD$2,Plausis!A:E,5,0),"")))))))</f>
        <v/>
      </c>
      <c r="AH1091" s="52" t="str">
        <f>IF(Y1091="Ja",VLOOKUP($Y$2,Plausis!A:E,5,0),"")</f>
        <v/>
      </c>
      <c r="AI1091" s="52" t="str">
        <f t="shared" ref="AI1091:AI1154" si="386">IF(OR(T1091="Ja", U1091="Ja", C1091="nein"),"Nein","Ja")</f>
        <v>Ja</v>
      </c>
      <c r="AJ1091" s="52" t="str">
        <f>IF(S1091="Ja",VLOOKUP($S$2,Plausis!A:E,5,0),IF(V1091="Ja",VLOOKUP($V$2,Plausis!A:E,5,0),IF(X1091="Ja",VLOOKUP($X$2,Plausis!A:E,5,0),"")))</f>
        <v/>
      </c>
      <c r="AL1091" s="52" t="s">
        <v>2</v>
      </c>
      <c r="AM1091" s="114">
        <v>45531</v>
      </c>
      <c r="AN1091" s="52" t="s">
        <v>4467</v>
      </c>
      <c r="AO1091" s="52" t="str">
        <f>VLOOKUP(B1091,'BAT Grundtabelle'!B:T,19,0)</f>
        <v>ja</v>
      </c>
      <c r="AP1091" s="105" t="str">
        <f t="shared" ref="AP1091:AP1154" si="387">A1091</f>
        <v>10988</v>
      </c>
      <c r="AQ1091" s="52" t="str">
        <f t="shared" ref="AQ1091:AQ1154" si="388">B1091</f>
        <v>Kartenvorverkaufsstelle</v>
      </c>
      <c r="AR1091" s="52" t="b">
        <f t="shared" si="385"/>
        <v>0</v>
      </c>
      <c r="AS1091" s="52" t="b">
        <f t="shared" si="385"/>
        <v>0</v>
      </c>
      <c r="AT1091" s="52" t="b">
        <f t="shared" si="385"/>
        <v>0</v>
      </c>
      <c r="AU1091" s="52">
        <f t="shared" ref="AU1091:AU1154" si="389">IF(J1091&lt;&gt;"nein",J1091,AX1091)</f>
        <v>1</v>
      </c>
      <c r="AW1091" s="52" t="b">
        <f t="shared" ref="AW1091:AW1154" si="390">IF(ISERROR(FIND(AW$1,$P1091,1)),FALSE,TRUE)</f>
        <v>0</v>
      </c>
      <c r="AX1091" s="52" t="str">
        <f t="shared" ref="AX1091:AX1154" si="391">IF(I1091="ja","Unternehmen",IF(OR(K1091="ja",L1091="ja",M1091="ja"),"Eigener Tarif",IF(AK1091&lt;&gt;"",AK1091,IF(AO1091="ja","Eigener Tarif",""))))</f>
        <v>Unternehmen</v>
      </c>
      <c r="AY1091" s="52" t="b">
        <f t="shared" ref="AY1091:AY1154" si="392">IF(ISERROR(FIND(AY$1,$P1091,1)),FALSE,TRUE)</f>
        <v>0</v>
      </c>
      <c r="AZ1091" s="52" t="str">
        <f t="shared" ref="AZ1091:AZ1154" si="393">A1091</f>
        <v>10988</v>
      </c>
      <c r="BA1091" s="52" t="str">
        <f>VLOOKUP(A1091,'BAT Grundtabelle'!A:U,21,0)</f>
        <v>ja</v>
      </c>
      <c r="BB1091" s="52" t="str">
        <f t="shared" ref="BB1091:BB1154" si="394">G1091</f>
        <v>nein</v>
      </c>
      <c r="BC1091" s="52" t="str">
        <f t="shared" ref="BC1091:BC1154" si="395">A1091</f>
        <v>10988</v>
      </c>
      <c r="BD1091" s="52" t="str">
        <f t="shared" ref="BD1091:BD1154" si="396">B1091</f>
        <v>Kartenvorverkaufsstelle</v>
      </c>
      <c r="BE1091" s="52" t="str">
        <f t="shared" ref="BE1091:BE1154" si="397">AX1091</f>
        <v>Unternehmen</v>
      </c>
      <c r="BF1091" s="52">
        <f t="shared" ref="BF1091:BF1154" si="398">AU1091</f>
        <v>1</v>
      </c>
    </row>
    <row r="1092" spans="1:58" hidden="1" x14ac:dyDescent="0.35">
      <c r="A1092" s="107" t="s">
        <v>3407</v>
      </c>
      <c r="B1092" s="75" t="s">
        <v>1701</v>
      </c>
      <c r="C1092" s="52" t="s">
        <v>3</v>
      </c>
      <c r="D1092" s="52" t="s">
        <v>3</v>
      </c>
      <c r="E1092" s="52" t="s">
        <v>2</v>
      </c>
      <c r="F1092" s="52" t="s">
        <v>2</v>
      </c>
      <c r="G1092" s="52" t="s">
        <v>2</v>
      </c>
      <c r="H1092" s="52" t="s">
        <v>2</v>
      </c>
      <c r="I1092" s="52" t="s">
        <v>3</v>
      </c>
      <c r="J1092" s="52">
        <v>2</v>
      </c>
      <c r="K1092" s="52" t="s">
        <v>2</v>
      </c>
      <c r="L1092" s="52" t="s">
        <v>2</v>
      </c>
      <c r="M1092" s="52" t="s">
        <v>2</v>
      </c>
      <c r="N1092" s="52" t="s">
        <v>3</v>
      </c>
      <c r="P1092" s="52" t="s">
        <v>4</v>
      </c>
      <c r="Q1092" s="52" t="str">
        <f t="shared" si="384"/>
        <v>Nein</v>
      </c>
      <c r="R1092" s="52" t="str">
        <f t="shared" si="384"/>
        <v>Nein</v>
      </c>
      <c r="S1092" s="52" t="str">
        <f t="shared" si="384"/>
        <v>Nein</v>
      </c>
      <c r="T1092" s="52" t="str">
        <f t="shared" si="384"/>
        <v>Nein</v>
      </c>
      <c r="U1092" s="52" t="str">
        <f t="shared" si="384"/>
        <v>Nein</v>
      </c>
      <c r="V1092" s="52" t="str">
        <f t="shared" si="384"/>
        <v>Nein</v>
      </c>
      <c r="W1092" s="52" t="str">
        <f t="shared" si="384"/>
        <v>Nein</v>
      </c>
      <c r="X1092" s="52" t="str">
        <f t="shared" si="384"/>
        <v>Nein</v>
      </c>
      <c r="Y1092" s="52" t="str">
        <f t="shared" si="384"/>
        <v>Nein</v>
      </c>
      <c r="Z1092" s="52" t="str">
        <f t="shared" si="384"/>
        <v>Nein</v>
      </c>
      <c r="AA1092" s="52" t="str">
        <f t="shared" si="384"/>
        <v>Nein</v>
      </c>
      <c r="AB1092" s="52" t="str">
        <f t="shared" si="384"/>
        <v>Nein</v>
      </c>
      <c r="AC1092" s="52" t="str">
        <f t="shared" si="384"/>
        <v>Nein</v>
      </c>
      <c r="AD1092" s="52" t="str">
        <f t="shared" si="384"/>
        <v>Nein</v>
      </c>
      <c r="AE1092" s="52" t="str">
        <f t="shared" si="384"/>
        <v>Nein</v>
      </c>
      <c r="AF1092" s="52" t="str">
        <f t="shared" si="384"/>
        <v>Nein</v>
      </c>
      <c r="AG1092" s="61" t="str">
        <f>IF(Q1092="Ja",VLOOKUP($Q$2,Plausis!A:E,5,0),IF(R1092="Ja",VLOOKUP($R$2,Plausis!A:E,5,0),IF(T1092="Ja",VLOOKUP($T$2,Plausis!A:E,5,0),IF(U1092="Ja",VLOOKUP($U$2,Plausis!A:E,5,0),IF(AA1092="Ja",VLOOKUP($AA$2,Plausis!A:E,5,0),IF(AC1092="Ja",VLOOKUP($AC$2,Plausis!A:E,5,0),IF(AD1092="Ja",VLOOKUP($AD$2,Plausis!A:E,5,0),"")))))))</f>
        <v/>
      </c>
      <c r="AH1092" s="52" t="str">
        <f>IF(Y1092="Ja",VLOOKUP($Y$2,Plausis!A:E,5,0),"")</f>
        <v/>
      </c>
      <c r="AI1092" s="52" t="str">
        <f t="shared" si="386"/>
        <v>Ja</v>
      </c>
      <c r="AJ1092" s="52" t="str">
        <f>IF(S1092="Ja",VLOOKUP($S$2,Plausis!A:E,5,0),IF(V1092="Ja",VLOOKUP($V$2,Plausis!A:E,5,0),IF(X1092="Ja",VLOOKUP($X$2,Plausis!A:E,5,0),"")))</f>
        <v/>
      </c>
      <c r="AL1092" s="52" t="s">
        <v>3</v>
      </c>
      <c r="AM1092" s="114">
        <v>45531</v>
      </c>
      <c r="AN1092" s="52" t="s">
        <v>4467</v>
      </c>
      <c r="AO1092" s="52" t="str">
        <f>VLOOKUP(B1092,'BAT Grundtabelle'!B:T,19,0)</f>
        <v>ja</v>
      </c>
      <c r="AP1092" s="105" t="str">
        <f t="shared" si="387"/>
        <v>10989</v>
      </c>
      <c r="AQ1092" s="52" t="str">
        <f t="shared" si="388"/>
        <v>Kartoffelerzeugnishersteller</v>
      </c>
      <c r="AR1092" s="52" t="b">
        <f t="shared" si="385"/>
        <v>0</v>
      </c>
      <c r="AS1092" s="52" t="b">
        <f t="shared" si="385"/>
        <v>0</v>
      </c>
      <c r="AT1092" s="52" t="b">
        <f t="shared" si="385"/>
        <v>0</v>
      </c>
      <c r="AU1092" s="52">
        <f t="shared" si="389"/>
        <v>2</v>
      </c>
      <c r="AW1092" s="52" t="b">
        <f t="shared" si="390"/>
        <v>0</v>
      </c>
      <c r="AX1092" s="52" t="str">
        <f t="shared" si="391"/>
        <v>Unternehmen</v>
      </c>
      <c r="AY1092" s="52" t="b">
        <f t="shared" si="392"/>
        <v>0</v>
      </c>
      <c r="AZ1092" s="52" t="str">
        <f t="shared" si="393"/>
        <v>10989</v>
      </c>
      <c r="BA1092" s="52" t="str">
        <f>VLOOKUP(A1092,'BAT Grundtabelle'!A:U,21,0)</f>
        <v>ja</v>
      </c>
      <c r="BB1092" s="52" t="str">
        <f t="shared" si="394"/>
        <v>nein</v>
      </c>
      <c r="BC1092" s="52" t="str">
        <f t="shared" si="395"/>
        <v>10989</v>
      </c>
      <c r="BD1092" s="52" t="str">
        <f t="shared" si="396"/>
        <v>Kartoffelerzeugnishersteller</v>
      </c>
      <c r="BE1092" s="52" t="str">
        <f t="shared" si="397"/>
        <v>Unternehmen</v>
      </c>
      <c r="BF1092" s="52">
        <f t="shared" si="398"/>
        <v>2</v>
      </c>
    </row>
    <row r="1093" spans="1:58" hidden="1" x14ac:dyDescent="0.35">
      <c r="A1093" s="107" t="s">
        <v>2183</v>
      </c>
      <c r="B1093" s="75" t="s">
        <v>2182</v>
      </c>
      <c r="C1093" s="52" t="s">
        <v>3</v>
      </c>
      <c r="D1093" s="52" t="s">
        <v>3</v>
      </c>
      <c r="E1093" s="52" t="s">
        <v>2</v>
      </c>
      <c r="F1093" s="52" t="s">
        <v>2</v>
      </c>
      <c r="G1093" s="52" t="s">
        <v>2</v>
      </c>
      <c r="H1093" s="52" t="s">
        <v>2</v>
      </c>
      <c r="I1093" s="52" t="s">
        <v>3</v>
      </c>
      <c r="J1093" s="52">
        <v>1</v>
      </c>
      <c r="K1093" s="52" t="s">
        <v>2</v>
      </c>
      <c r="L1093" s="52" t="s">
        <v>2</v>
      </c>
      <c r="M1093" s="52" t="s">
        <v>2</v>
      </c>
      <c r="N1093" s="52" t="s">
        <v>3</v>
      </c>
      <c r="P1093" s="52" t="s">
        <v>4</v>
      </c>
      <c r="Q1093" s="52" t="str">
        <f t="shared" ref="Q1093:AF1102" si="399">IF(ISERROR(FIND(Q$2,$P1093,1)),"Nein","Ja")</f>
        <v>Nein</v>
      </c>
      <c r="R1093" s="52" t="str">
        <f t="shared" si="399"/>
        <v>Nein</v>
      </c>
      <c r="S1093" s="52" t="str">
        <f t="shared" si="399"/>
        <v>Nein</v>
      </c>
      <c r="T1093" s="52" t="str">
        <f t="shared" si="399"/>
        <v>Nein</v>
      </c>
      <c r="U1093" s="52" t="str">
        <f t="shared" si="399"/>
        <v>Nein</v>
      </c>
      <c r="V1093" s="52" t="str">
        <f t="shared" si="399"/>
        <v>Nein</v>
      </c>
      <c r="W1093" s="52" t="str">
        <f t="shared" si="399"/>
        <v>Nein</v>
      </c>
      <c r="X1093" s="52" t="str">
        <f t="shared" si="399"/>
        <v>Nein</v>
      </c>
      <c r="Y1093" s="52" t="str">
        <f t="shared" si="399"/>
        <v>Nein</v>
      </c>
      <c r="Z1093" s="52" t="str">
        <f t="shared" si="399"/>
        <v>Nein</v>
      </c>
      <c r="AA1093" s="52" t="str">
        <f t="shared" si="399"/>
        <v>Nein</v>
      </c>
      <c r="AB1093" s="52" t="str">
        <f t="shared" si="399"/>
        <v>Nein</v>
      </c>
      <c r="AC1093" s="52" t="str">
        <f t="shared" si="399"/>
        <v>Nein</v>
      </c>
      <c r="AD1093" s="52" t="str">
        <f t="shared" si="399"/>
        <v>Nein</v>
      </c>
      <c r="AE1093" s="52" t="str">
        <f t="shared" si="399"/>
        <v>Nein</v>
      </c>
      <c r="AF1093" s="52" t="str">
        <f t="shared" si="399"/>
        <v>Nein</v>
      </c>
      <c r="AG1093" s="61" t="str">
        <f>IF(Q1093="Ja",VLOOKUP($Q$2,Plausis!A:E,5,0),IF(R1093="Ja",VLOOKUP($R$2,Plausis!A:E,5,0),IF(T1093="Ja",VLOOKUP($T$2,Plausis!A:E,5,0),IF(U1093="Ja",VLOOKUP($U$2,Plausis!A:E,5,0),IF(AA1093="Ja",VLOOKUP($AA$2,Plausis!A:E,5,0),IF(AC1093="Ja",VLOOKUP($AC$2,Plausis!A:E,5,0),IF(AD1093="Ja",VLOOKUP($AD$2,Plausis!A:E,5,0),"")))))))</f>
        <v/>
      </c>
      <c r="AH1093" s="52" t="str">
        <f>IF(Y1093="Ja",VLOOKUP($Y$2,Plausis!A:E,5,0),"")</f>
        <v/>
      </c>
      <c r="AI1093" s="52" t="str">
        <f t="shared" si="386"/>
        <v>Ja</v>
      </c>
      <c r="AJ1093" s="52" t="str">
        <f>IF(S1093="Ja",VLOOKUP($S$2,Plausis!A:E,5,0),IF(V1093="Ja",VLOOKUP($V$2,Plausis!A:E,5,0),IF(X1093="Ja",VLOOKUP($X$2,Plausis!A:E,5,0),"")))</f>
        <v/>
      </c>
      <c r="AL1093" s="52" t="s">
        <v>2</v>
      </c>
      <c r="AM1093" s="114">
        <v>45531</v>
      </c>
      <c r="AN1093" s="52" t="s">
        <v>4467</v>
      </c>
      <c r="AO1093" s="52" t="str">
        <f>VLOOKUP(B1093,'BAT Grundtabelle'!B:T,19,0)</f>
        <v>ja</v>
      </c>
      <c r="AP1093" s="105" t="str">
        <f t="shared" si="387"/>
        <v>3030</v>
      </c>
      <c r="AQ1093" s="52" t="str">
        <f t="shared" si="388"/>
        <v>Kartonagenhersteller</v>
      </c>
      <c r="AR1093" s="52" t="b">
        <f t="shared" si="385"/>
        <v>0</v>
      </c>
      <c r="AS1093" s="52" t="b">
        <f t="shared" si="385"/>
        <v>0</v>
      </c>
      <c r="AT1093" s="52" t="b">
        <f t="shared" si="385"/>
        <v>0</v>
      </c>
      <c r="AU1093" s="52">
        <f t="shared" si="389"/>
        <v>1</v>
      </c>
      <c r="AW1093" s="52" t="b">
        <f t="shared" si="390"/>
        <v>0</v>
      </c>
      <c r="AX1093" s="52" t="str">
        <f t="shared" si="391"/>
        <v>Unternehmen</v>
      </c>
      <c r="AY1093" s="52" t="b">
        <f t="shared" si="392"/>
        <v>0</v>
      </c>
      <c r="AZ1093" s="52" t="str">
        <f t="shared" si="393"/>
        <v>3030</v>
      </c>
      <c r="BA1093" s="52" t="str">
        <f>VLOOKUP(A1093,'BAT Grundtabelle'!A:U,21,0)</f>
        <v>ja</v>
      </c>
      <c r="BB1093" s="52" t="str">
        <f t="shared" si="394"/>
        <v>nein</v>
      </c>
      <c r="BC1093" s="52" t="str">
        <f t="shared" si="395"/>
        <v>3030</v>
      </c>
      <c r="BD1093" s="52" t="str">
        <f t="shared" si="396"/>
        <v>Kartonagenhersteller</v>
      </c>
      <c r="BE1093" s="52" t="str">
        <f t="shared" si="397"/>
        <v>Unternehmen</v>
      </c>
      <c r="BF1093" s="52">
        <f t="shared" si="398"/>
        <v>1</v>
      </c>
    </row>
    <row r="1094" spans="1:58" hidden="1" x14ac:dyDescent="0.35">
      <c r="A1094" s="107" t="s">
        <v>3408</v>
      </c>
      <c r="B1094" s="75" t="s">
        <v>1021</v>
      </c>
      <c r="C1094" s="52" t="s">
        <v>3</v>
      </c>
      <c r="D1094" s="52" t="s">
        <v>3</v>
      </c>
      <c r="E1094" s="52" t="s">
        <v>2</v>
      </c>
      <c r="F1094" s="52" t="s">
        <v>2</v>
      </c>
      <c r="G1094" s="52" t="s">
        <v>2</v>
      </c>
      <c r="H1094" s="52" t="s">
        <v>2</v>
      </c>
      <c r="I1094" s="52" t="s">
        <v>3</v>
      </c>
      <c r="J1094" s="52">
        <v>1</v>
      </c>
      <c r="K1094" s="52" t="s">
        <v>2</v>
      </c>
      <c r="L1094" s="52" t="s">
        <v>2</v>
      </c>
      <c r="M1094" s="52" t="s">
        <v>2</v>
      </c>
      <c r="N1094" s="52" t="s">
        <v>3</v>
      </c>
      <c r="P1094" s="52" t="s">
        <v>4</v>
      </c>
      <c r="Q1094" s="52" t="str">
        <f t="shared" si="399"/>
        <v>Nein</v>
      </c>
      <c r="R1094" s="52" t="str">
        <f t="shared" si="399"/>
        <v>Nein</v>
      </c>
      <c r="S1094" s="52" t="str">
        <f t="shared" si="399"/>
        <v>Nein</v>
      </c>
      <c r="T1094" s="52" t="str">
        <f t="shared" si="399"/>
        <v>Nein</v>
      </c>
      <c r="U1094" s="52" t="str">
        <f t="shared" si="399"/>
        <v>Nein</v>
      </c>
      <c r="V1094" s="52" t="str">
        <f t="shared" si="399"/>
        <v>Nein</v>
      </c>
      <c r="W1094" s="52" t="str">
        <f t="shared" si="399"/>
        <v>Nein</v>
      </c>
      <c r="X1094" s="52" t="str">
        <f t="shared" si="399"/>
        <v>Nein</v>
      </c>
      <c r="Y1094" s="52" t="str">
        <f t="shared" si="399"/>
        <v>Nein</v>
      </c>
      <c r="Z1094" s="52" t="str">
        <f t="shared" si="399"/>
        <v>Nein</v>
      </c>
      <c r="AA1094" s="52" t="str">
        <f t="shared" si="399"/>
        <v>Nein</v>
      </c>
      <c r="AB1094" s="52" t="str">
        <f t="shared" si="399"/>
        <v>Nein</v>
      </c>
      <c r="AC1094" s="52" t="str">
        <f t="shared" si="399"/>
        <v>Nein</v>
      </c>
      <c r="AD1094" s="52" t="str">
        <f t="shared" si="399"/>
        <v>Nein</v>
      </c>
      <c r="AE1094" s="52" t="str">
        <f t="shared" si="399"/>
        <v>Nein</v>
      </c>
      <c r="AF1094" s="52" t="str">
        <f t="shared" si="399"/>
        <v>Nein</v>
      </c>
      <c r="AG1094" s="61" t="str">
        <f>IF(Q1094="Ja",VLOOKUP($Q$2,Plausis!A:E,5,0),IF(R1094="Ja",VLOOKUP($R$2,Plausis!A:E,5,0),IF(T1094="Ja",VLOOKUP($T$2,Plausis!A:E,5,0),IF(U1094="Ja",VLOOKUP($U$2,Plausis!A:E,5,0),IF(AA1094="Ja",VLOOKUP($AA$2,Plausis!A:E,5,0),IF(AC1094="Ja",VLOOKUP($AC$2,Plausis!A:E,5,0),IF(AD1094="Ja",VLOOKUP($AD$2,Plausis!A:E,5,0),"")))))))</f>
        <v/>
      </c>
      <c r="AH1094" s="52" t="str">
        <f>IF(Y1094="Ja",VLOOKUP($Y$2,Plausis!A:E,5,0),"")</f>
        <v/>
      </c>
      <c r="AI1094" s="52" t="str">
        <f t="shared" si="386"/>
        <v>Ja</v>
      </c>
      <c r="AJ1094" s="52" t="str">
        <f>IF(S1094="Ja",VLOOKUP($S$2,Plausis!A:E,5,0),IF(V1094="Ja",VLOOKUP($V$2,Plausis!A:E,5,0),IF(X1094="Ja",VLOOKUP($X$2,Plausis!A:E,5,0),"")))</f>
        <v/>
      </c>
      <c r="AL1094" s="52" t="s">
        <v>2</v>
      </c>
      <c r="AM1094" s="114">
        <v>45531</v>
      </c>
      <c r="AN1094" s="52" t="s">
        <v>4467</v>
      </c>
      <c r="AO1094" s="52" t="str">
        <f>VLOOKUP(B1094,'BAT Grundtabelle'!B:T,19,0)</f>
        <v>ja</v>
      </c>
      <c r="AP1094" s="105" t="str">
        <f t="shared" si="387"/>
        <v>10990</v>
      </c>
      <c r="AQ1094" s="52" t="str">
        <f t="shared" si="388"/>
        <v>Kartonagenverarbeitungsbetrieb</v>
      </c>
      <c r="AR1094" s="52" t="b">
        <f t="shared" si="385"/>
        <v>0</v>
      </c>
      <c r="AS1094" s="52" t="b">
        <f t="shared" si="385"/>
        <v>0</v>
      </c>
      <c r="AT1094" s="52" t="b">
        <f t="shared" si="385"/>
        <v>0</v>
      </c>
      <c r="AU1094" s="52">
        <f t="shared" si="389"/>
        <v>1</v>
      </c>
      <c r="AW1094" s="52" t="b">
        <f t="shared" si="390"/>
        <v>0</v>
      </c>
      <c r="AX1094" s="52" t="str">
        <f t="shared" si="391"/>
        <v>Unternehmen</v>
      </c>
      <c r="AY1094" s="52" t="b">
        <f t="shared" si="392"/>
        <v>0</v>
      </c>
      <c r="AZ1094" s="52" t="str">
        <f t="shared" si="393"/>
        <v>10990</v>
      </c>
      <c r="BA1094" s="52" t="str">
        <f>VLOOKUP(A1094,'BAT Grundtabelle'!A:U,21,0)</f>
        <v>ja</v>
      </c>
      <c r="BB1094" s="52" t="str">
        <f t="shared" si="394"/>
        <v>nein</v>
      </c>
      <c r="BC1094" s="52" t="str">
        <f t="shared" si="395"/>
        <v>10990</v>
      </c>
      <c r="BD1094" s="52" t="str">
        <f t="shared" si="396"/>
        <v>Kartonagenverarbeitungsbetrieb</v>
      </c>
      <c r="BE1094" s="52" t="str">
        <f t="shared" si="397"/>
        <v>Unternehmen</v>
      </c>
      <c r="BF1094" s="52">
        <f t="shared" si="398"/>
        <v>1</v>
      </c>
    </row>
    <row r="1095" spans="1:58" hidden="1" x14ac:dyDescent="0.35">
      <c r="A1095" s="107" t="s">
        <v>3409</v>
      </c>
      <c r="B1095" s="75" t="s">
        <v>1022</v>
      </c>
      <c r="C1095" s="52" t="s">
        <v>3</v>
      </c>
      <c r="D1095" s="52" t="s">
        <v>3</v>
      </c>
      <c r="E1095" s="52" t="s">
        <v>2</v>
      </c>
      <c r="F1095" s="52" t="s">
        <v>2</v>
      </c>
      <c r="G1095" s="52" t="s">
        <v>2</v>
      </c>
      <c r="H1095" s="52" t="s">
        <v>2</v>
      </c>
      <c r="I1095" s="52" t="s">
        <v>3</v>
      </c>
      <c r="J1095" s="52">
        <v>1</v>
      </c>
      <c r="K1095" s="52" t="s">
        <v>2</v>
      </c>
      <c r="L1095" s="52" t="s">
        <v>2</v>
      </c>
      <c r="M1095" s="52" t="s">
        <v>2</v>
      </c>
      <c r="N1095" s="52" t="s">
        <v>3</v>
      </c>
      <c r="P1095" s="52" t="s">
        <v>4</v>
      </c>
      <c r="Q1095" s="52" t="str">
        <f t="shared" si="399"/>
        <v>Nein</v>
      </c>
      <c r="R1095" s="52" t="str">
        <f t="shared" si="399"/>
        <v>Nein</v>
      </c>
      <c r="S1095" s="52" t="str">
        <f t="shared" si="399"/>
        <v>Nein</v>
      </c>
      <c r="T1095" s="52" t="str">
        <f t="shared" si="399"/>
        <v>Nein</v>
      </c>
      <c r="U1095" s="52" t="str">
        <f t="shared" si="399"/>
        <v>Nein</v>
      </c>
      <c r="V1095" s="52" t="str">
        <f t="shared" si="399"/>
        <v>Nein</v>
      </c>
      <c r="W1095" s="52" t="str">
        <f t="shared" si="399"/>
        <v>Nein</v>
      </c>
      <c r="X1095" s="52" t="str">
        <f t="shared" si="399"/>
        <v>Nein</v>
      </c>
      <c r="Y1095" s="52" t="str">
        <f t="shared" si="399"/>
        <v>Nein</v>
      </c>
      <c r="Z1095" s="52" t="str">
        <f t="shared" si="399"/>
        <v>Nein</v>
      </c>
      <c r="AA1095" s="52" t="str">
        <f t="shared" si="399"/>
        <v>Nein</v>
      </c>
      <c r="AB1095" s="52" t="str">
        <f t="shared" si="399"/>
        <v>Nein</v>
      </c>
      <c r="AC1095" s="52" t="str">
        <f t="shared" si="399"/>
        <v>Nein</v>
      </c>
      <c r="AD1095" s="52" t="str">
        <f t="shared" si="399"/>
        <v>Nein</v>
      </c>
      <c r="AE1095" s="52" t="str">
        <f t="shared" si="399"/>
        <v>Nein</v>
      </c>
      <c r="AF1095" s="52" t="str">
        <f t="shared" si="399"/>
        <v>Nein</v>
      </c>
      <c r="AG1095" s="61" t="str">
        <f>IF(Q1095="Ja",VLOOKUP($Q$2,Plausis!A:E,5,0),IF(R1095="Ja",VLOOKUP($R$2,Plausis!A:E,5,0),IF(T1095="Ja",VLOOKUP($T$2,Plausis!A:E,5,0),IF(U1095="Ja",VLOOKUP($U$2,Plausis!A:E,5,0),IF(AA1095="Ja",VLOOKUP($AA$2,Plausis!A:E,5,0),IF(AC1095="Ja",VLOOKUP($AC$2,Plausis!A:E,5,0),IF(AD1095="Ja",VLOOKUP($AD$2,Plausis!A:E,5,0),"")))))))</f>
        <v/>
      </c>
      <c r="AH1095" s="52" t="str">
        <f>IF(Y1095="Ja",VLOOKUP($Y$2,Plausis!A:E,5,0),"")</f>
        <v/>
      </c>
      <c r="AI1095" s="52" t="str">
        <f t="shared" si="386"/>
        <v>Ja</v>
      </c>
      <c r="AJ1095" s="52" t="str">
        <f>IF(S1095="Ja",VLOOKUP($S$2,Plausis!A:E,5,0),IF(V1095="Ja",VLOOKUP($V$2,Plausis!A:E,5,0),IF(X1095="Ja",VLOOKUP($X$2,Plausis!A:E,5,0),"")))</f>
        <v/>
      </c>
      <c r="AL1095" s="52" t="s">
        <v>2</v>
      </c>
      <c r="AM1095" s="114">
        <v>45531</v>
      </c>
      <c r="AN1095" s="52" t="s">
        <v>4467</v>
      </c>
      <c r="AO1095" s="52" t="str">
        <f>VLOOKUP(B1095,'BAT Grundtabelle'!B:T,19,0)</f>
        <v>ja</v>
      </c>
      <c r="AP1095" s="105" t="str">
        <f t="shared" si="387"/>
        <v>10991</v>
      </c>
      <c r="AQ1095" s="52" t="str">
        <f t="shared" si="388"/>
        <v>Kartonverarbeitungsbetrieb</v>
      </c>
      <c r="AR1095" s="52" t="b">
        <f t="shared" si="385"/>
        <v>0</v>
      </c>
      <c r="AS1095" s="52" t="b">
        <f t="shared" si="385"/>
        <v>0</v>
      </c>
      <c r="AT1095" s="52" t="b">
        <f t="shared" si="385"/>
        <v>0</v>
      </c>
      <c r="AU1095" s="52">
        <f t="shared" si="389"/>
        <v>1</v>
      </c>
      <c r="AW1095" s="52" t="b">
        <f t="shared" si="390"/>
        <v>0</v>
      </c>
      <c r="AX1095" s="52" t="str">
        <f t="shared" si="391"/>
        <v>Unternehmen</v>
      </c>
      <c r="AY1095" s="52" t="b">
        <f t="shared" si="392"/>
        <v>0</v>
      </c>
      <c r="AZ1095" s="52" t="str">
        <f t="shared" si="393"/>
        <v>10991</v>
      </c>
      <c r="BA1095" s="52" t="str">
        <f>VLOOKUP(A1095,'BAT Grundtabelle'!A:U,21,0)</f>
        <v>ja</v>
      </c>
      <c r="BB1095" s="52" t="str">
        <f t="shared" si="394"/>
        <v>nein</v>
      </c>
      <c r="BC1095" s="52" t="str">
        <f t="shared" si="395"/>
        <v>10991</v>
      </c>
      <c r="BD1095" s="52" t="str">
        <f t="shared" si="396"/>
        <v>Kartonverarbeitungsbetrieb</v>
      </c>
      <c r="BE1095" s="52" t="str">
        <f t="shared" si="397"/>
        <v>Unternehmen</v>
      </c>
      <c r="BF1095" s="52">
        <f t="shared" si="398"/>
        <v>1</v>
      </c>
    </row>
    <row r="1096" spans="1:58" hidden="1" x14ac:dyDescent="0.35">
      <c r="A1096" s="107" t="s">
        <v>3410</v>
      </c>
      <c r="B1096" s="75" t="s">
        <v>421</v>
      </c>
      <c r="C1096" s="52" t="s">
        <v>3</v>
      </c>
      <c r="D1096" s="52" t="s">
        <v>3</v>
      </c>
      <c r="E1096" s="52" t="s">
        <v>2</v>
      </c>
      <c r="F1096" s="52" t="s">
        <v>2</v>
      </c>
      <c r="G1096" s="52" t="s">
        <v>2</v>
      </c>
      <c r="H1096" s="52" t="s">
        <v>2</v>
      </c>
      <c r="I1096" s="52" t="s">
        <v>3</v>
      </c>
      <c r="J1096" s="52">
        <v>1</v>
      </c>
      <c r="K1096" s="52" t="s">
        <v>2</v>
      </c>
      <c r="L1096" s="52" t="s">
        <v>2</v>
      </c>
      <c r="M1096" s="52" t="s">
        <v>2</v>
      </c>
      <c r="N1096" s="52" t="s">
        <v>3</v>
      </c>
      <c r="P1096" s="52" t="s">
        <v>4</v>
      </c>
      <c r="Q1096" s="52" t="str">
        <f t="shared" si="399"/>
        <v>Nein</v>
      </c>
      <c r="R1096" s="52" t="str">
        <f t="shared" si="399"/>
        <v>Nein</v>
      </c>
      <c r="S1096" s="52" t="str">
        <f t="shared" si="399"/>
        <v>Nein</v>
      </c>
      <c r="T1096" s="52" t="str">
        <f t="shared" si="399"/>
        <v>Nein</v>
      </c>
      <c r="U1096" s="52" t="str">
        <f t="shared" si="399"/>
        <v>Nein</v>
      </c>
      <c r="V1096" s="52" t="str">
        <f t="shared" si="399"/>
        <v>Nein</v>
      </c>
      <c r="W1096" s="52" t="str">
        <f t="shared" si="399"/>
        <v>Nein</v>
      </c>
      <c r="X1096" s="52" t="str">
        <f t="shared" si="399"/>
        <v>Nein</v>
      </c>
      <c r="Y1096" s="52" t="str">
        <f t="shared" si="399"/>
        <v>Nein</v>
      </c>
      <c r="Z1096" s="52" t="str">
        <f t="shared" si="399"/>
        <v>Nein</v>
      </c>
      <c r="AA1096" s="52" t="str">
        <f t="shared" si="399"/>
        <v>Nein</v>
      </c>
      <c r="AB1096" s="52" t="str">
        <f t="shared" si="399"/>
        <v>Nein</v>
      </c>
      <c r="AC1096" s="52" t="str">
        <f t="shared" si="399"/>
        <v>Nein</v>
      </c>
      <c r="AD1096" s="52" t="str">
        <f t="shared" si="399"/>
        <v>Nein</v>
      </c>
      <c r="AE1096" s="52" t="str">
        <f t="shared" si="399"/>
        <v>Nein</v>
      </c>
      <c r="AF1096" s="52" t="str">
        <f t="shared" si="399"/>
        <v>Nein</v>
      </c>
      <c r="AG1096" s="61" t="str">
        <f>IF(Q1096="Ja",VLOOKUP($Q$2,Plausis!A:E,5,0),IF(R1096="Ja",VLOOKUP($R$2,Plausis!A:E,5,0),IF(T1096="Ja",VLOOKUP($T$2,Plausis!A:E,5,0),IF(U1096="Ja",VLOOKUP($U$2,Plausis!A:E,5,0),IF(AA1096="Ja",VLOOKUP($AA$2,Plausis!A:E,5,0),IF(AC1096="Ja",VLOOKUP($AC$2,Plausis!A:E,5,0),IF(AD1096="Ja",VLOOKUP($AD$2,Plausis!A:E,5,0),"")))))))</f>
        <v/>
      </c>
      <c r="AH1096" s="52" t="str">
        <f>IF(Y1096="Ja",VLOOKUP($Y$2,Plausis!A:E,5,0),"")</f>
        <v/>
      </c>
      <c r="AI1096" s="52" t="str">
        <f t="shared" si="386"/>
        <v>Ja</v>
      </c>
      <c r="AJ1096" s="52" t="str">
        <f>IF(S1096="Ja",VLOOKUP($S$2,Plausis!A:E,5,0),IF(V1096="Ja",VLOOKUP($V$2,Plausis!A:E,5,0),IF(X1096="Ja",VLOOKUP($X$2,Plausis!A:E,5,0),"")))</f>
        <v/>
      </c>
      <c r="AL1096" s="52" t="s">
        <v>2</v>
      </c>
      <c r="AM1096" s="114">
        <v>45531</v>
      </c>
      <c r="AN1096" s="52" t="s">
        <v>4467</v>
      </c>
      <c r="AO1096" s="52" t="str">
        <f>VLOOKUP(B1096,'BAT Grundtabelle'!B:T,19,0)</f>
        <v>ja</v>
      </c>
      <c r="AP1096" s="105" t="str">
        <f t="shared" si="387"/>
        <v>10992</v>
      </c>
      <c r="AQ1096" s="52" t="str">
        <f t="shared" si="388"/>
        <v>Karussell</v>
      </c>
      <c r="AR1096" s="52" t="b">
        <f t="shared" si="385"/>
        <v>0</v>
      </c>
      <c r="AS1096" s="52" t="b">
        <f t="shared" si="385"/>
        <v>0</v>
      </c>
      <c r="AT1096" s="52" t="b">
        <f t="shared" si="385"/>
        <v>0</v>
      </c>
      <c r="AU1096" s="52">
        <f t="shared" si="389"/>
        <v>1</v>
      </c>
      <c r="AW1096" s="52" t="b">
        <f t="shared" si="390"/>
        <v>0</v>
      </c>
      <c r="AX1096" s="52" t="str">
        <f t="shared" si="391"/>
        <v>Unternehmen</v>
      </c>
      <c r="AY1096" s="52" t="b">
        <f t="shared" si="392"/>
        <v>0</v>
      </c>
      <c r="AZ1096" s="52" t="str">
        <f t="shared" si="393"/>
        <v>10992</v>
      </c>
      <c r="BA1096" s="52" t="str">
        <f>VLOOKUP(A1096,'BAT Grundtabelle'!A:U,21,0)</f>
        <v>ja</v>
      </c>
      <c r="BB1096" s="52" t="str">
        <f t="shared" si="394"/>
        <v>nein</v>
      </c>
      <c r="BC1096" s="52" t="str">
        <f t="shared" si="395"/>
        <v>10992</v>
      </c>
      <c r="BD1096" s="52" t="str">
        <f t="shared" si="396"/>
        <v>Karussell</v>
      </c>
      <c r="BE1096" s="52" t="str">
        <f t="shared" si="397"/>
        <v>Unternehmen</v>
      </c>
      <c r="BF1096" s="52">
        <f t="shared" si="398"/>
        <v>1</v>
      </c>
    </row>
    <row r="1097" spans="1:58" hidden="1" x14ac:dyDescent="0.35">
      <c r="A1097" s="107" t="s">
        <v>3411</v>
      </c>
      <c r="B1097" s="75" t="s">
        <v>1076</v>
      </c>
      <c r="C1097" s="52" t="s">
        <v>3</v>
      </c>
      <c r="D1097" s="52" t="s">
        <v>3</v>
      </c>
      <c r="E1097" s="52" t="s">
        <v>2</v>
      </c>
      <c r="F1097" s="52" t="s">
        <v>2</v>
      </c>
      <c r="G1097" s="52" t="s">
        <v>2</v>
      </c>
      <c r="H1097" s="52" t="s">
        <v>2</v>
      </c>
      <c r="I1097" s="52" t="s">
        <v>3</v>
      </c>
      <c r="J1097" s="52">
        <v>1</v>
      </c>
      <c r="K1097" s="52" t="s">
        <v>2</v>
      </c>
      <c r="L1097" s="52" t="s">
        <v>2</v>
      </c>
      <c r="M1097" s="52" t="s">
        <v>2</v>
      </c>
      <c r="N1097" s="52" t="s">
        <v>3</v>
      </c>
      <c r="P1097" s="52" t="s">
        <v>4</v>
      </c>
      <c r="Q1097" s="52" t="str">
        <f t="shared" si="399"/>
        <v>Nein</v>
      </c>
      <c r="R1097" s="52" t="str">
        <f t="shared" si="399"/>
        <v>Nein</v>
      </c>
      <c r="S1097" s="52" t="str">
        <f t="shared" si="399"/>
        <v>Nein</v>
      </c>
      <c r="T1097" s="52" t="str">
        <f t="shared" si="399"/>
        <v>Nein</v>
      </c>
      <c r="U1097" s="52" t="str">
        <f t="shared" si="399"/>
        <v>Nein</v>
      </c>
      <c r="V1097" s="52" t="str">
        <f t="shared" si="399"/>
        <v>Nein</v>
      </c>
      <c r="W1097" s="52" t="str">
        <f t="shared" si="399"/>
        <v>Nein</v>
      </c>
      <c r="X1097" s="52" t="str">
        <f t="shared" si="399"/>
        <v>Nein</v>
      </c>
      <c r="Y1097" s="52" t="str">
        <f t="shared" si="399"/>
        <v>Nein</v>
      </c>
      <c r="Z1097" s="52" t="str">
        <f t="shared" si="399"/>
        <v>Nein</v>
      </c>
      <c r="AA1097" s="52" t="str">
        <f t="shared" si="399"/>
        <v>Nein</v>
      </c>
      <c r="AB1097" s="52" t="str">
        <f t="shared" si="399"/>
        <v>Nein</v>
      </c>
      <c r="AC1097" s="52" t="str">
        <f t="shared" si="399"/>
        <v>Nein</v>
      </c>
      <c r="AD1097" s="52" t="str">
        <f t="shared" si="399"/>
        <v>Nein</v>
      </c>
      <c r="AE1097" s="52" t="str">
        <f t="shared" si="399"/>
        <v>Nein</v>
      </c>
      <c r="AF1097" s="52" t="str">
        <f t="shared" si="399"/>
        <v>Nein</v>
      </c>
      <c r="AG1097" s="61" t="str">
        <f>IF(Q1097="Ja",VLOOKUP($Q$2,Plausis!A:E,5,0),IF(R1097="Ja",VLOOKUP($R$2,Plausis!A:E,5,0),IF(T1097="Ja",VLOOKUP($T$2,Plausis!A:E,5,0),IF(U1097="Ja",VLOOKUP($U$2,Plausis!A:E,5,0),IF(AA1097="Ja",VLOOKUP($AA$2,Plausis!A:E,5,0),IF(AC1097="Ja",VLOOKUP($AC$2,Plausis!A:E,5,0),IF(AD1097="Ja",VLOOKUP($AD$2,Plausis!A:E,5,0),"")))))))</f>
        <v/>
      </c>
      <c r="AH1097" s="52" t="str">
        <f>IF(Y1097="Ja",VLOOKUP($Y$2,Plausis!A:E,5,0),"")</f>
        <v/>
      </c>
      <c r="AI1097" s="52" t="str">
        <f t="shared" si="386"/>
        <v>Ja</v>
      </c>
      <c r="AJ1097" s="52" t="str">
        <f>IF(S1097="Ja",VLOOKUP($S$2,Plausis!A:E,5,0),IF(V1097="Ja",VLOOKUP($V$2,Plausis!A:E,5,0),IF(X1097="Ja",VLOOKUP($X$2,Plausis!A:E,5,0),"")))</f>
        <v/>
      </c>
      <c r="AL1097" s="52" t="s">
        <v>2</v>
      </c>
      <c r="AM1097" s="114">
        <v>45531</v>
      </c>
      <c r="AN1097" s="52" t="s">
        <v>4467</v>
      </c>
      <c r="AO1097" s="52" t="str">
        <f>VLOOKUP(B1097,'BAT Grundtabelle'!B:T,19,0)</f>
        <v>ja</v>
      </c>
      <c r="AP1097" s="105" t="str">
        <f t="shared" si="387"/>
        <v>10993</v>
      </c>
      <c r="AQ1097" s="52" t="str">
        <f t="shared" si="388"/>
        <v>Katzenpension</v>
      </c>
      <c r="AR1097" s="52" t="b">
        <f t="shared" si="385"/>
        <v>0</v>
      </c>
      <c r="AS1097" s="52" t="b">
        <f t="shared" si="385"/>
        <v>0</v>
      </c>
      <c r="AT1097" s="52" t="b">
        <f t="shared" si="385"/>
        <v>0</v>
      </c>
      <c r="AU1097" s="52">
        <f t="shared" si="389"/>
        <v>1</v>
      </c>
      <c r="AW1097" s="52" t="b">
        <f t="shared" si="390"/>
        <v>0</v>
      </c>
      <c r="AX1097" s="52" t="str">
        <f t="shared" si="391"/>
        <v>Unternehmen</v>
      </c>
      <c r="AY1097" s="52" t="b">
        <f t="shared" si="392"/>
        <v>0</v>
      </c>
      <c r="AZ1097" s="52" t="str">
        <f t="shared" si="393"/>
        <v>10993</v>
      </c>
      <c r="BA1097" s="52" t="str">
        <f>VLOOKUP(A1097,'BAT Grundtabelle'!A:U,21,0)</f>
        <v>ja</v>
      </c>
      <c r="BB1097" s="52" t="str">
        <f t="shared" si="394"/>
        <v>nein</v>
      </c>
      <c r="BC1097" s="52" t="str">
        <f t="shared" si="395"/>
        <v>10993</v>
      </c>
      <c r="BD1097" s="52" t="str">
        <f t="shared" si="396"/>
        <v>Katzenpension</v>
      </c>
      <c r="BE1097" s="52" t="str">
        <f t="shared" si="397"/>
        <v>Unternehmen</v>
      </c>
      <c r="BF1097" s="52">
        <f t="shared" si="398"/>
        <v>1</v>
      </c>
    </row>
    <row r="1098" spans="1:58" hidden="1" x14ac:dyDescent="0.35">
      <c r="A1098" s="107">
        <v>11995</v>
      </c>
      <c r="B1098" s="75" t="s">
        <v>4615</v>
      </c>
      <c r="C1098" s="52" t="s">
        <v>3</v>
      </c>
      <c r="D1098" s="52" t="s">
        <v>3</v>
      </c>
      <c r="E1098" s="52" t="s">
        <v>2</v>
      </c>
      <c r="F1098" s="52" t="s">
        <v>2</v>
      </c>
      <c r="G1098" s="52" t="s">
        <v>2</v>
      </c>
      <c r="H1098" s="52" t="s">
        <v>2</v>
      </c>
      <c r="I1098" s="52" t="s">
        <v>3</v>
      </c>
      <c r="J1098" s="52">
        <v>1</v>
      </c>
      <c r="K1098" s="52" t="s">
        <v>2</v>
      </c>
      <c r="L1098" s="52" t="s">
        <v>2</v>
      </c>
      <c r="M1098" s="52" t="s">
        <v>2</v>
      </c>
      <c r="N1098" s="52" t="s">
        <v>3</v>
      </c>
      <c r="P1098" s="52" t="s">
        <v>4</v>
      </c>
      <c r="Q1098" s="52" t="str">
        <f t="shared" si="399"/>
        <v>Nein</v>
      </c>
      <c r="R1098" s="52" t="str">
        <f t="shared" si="399"/>
        <v>Nein</v>
      </c>
      <c r="S1098" s="52" t="str">
        <f t="shared" si="399"/>
        <v>Nein</v>
      </c>
      <c r="T1098" s="52" t="str">
        <f t="shared" si="399"/>
        <v>Nein</v>
      </c>
      <c r="U1098" s="52" t="str">
        <f t="shared" si="399"/>
        <v>Nein</v>
      </c>
      <c r="V1098" s="52" t="str">
        <f t="shared" si="399"/>
        <v>Nein</v>
      </c>
      <c r="W1098" s="52" t="str">
        <f t="shared" si="399"/>
        <v>Nein</v>
      </c>
      <c r="X1098" s="52" t="str">
        <f t="shared" si="399"/>
        <v>Nein</v>
      </c>
      <c r="Y1098" s="52" t="str">
        <f t="shared" si="399"/>
        <v>Nein</v>
      </c>
      <c r="Z1098" s="52" t="str">
        <f t="shared" si="399"/>
        <v>Nein</v>
      </c>
      <c r="AA1098" s="52" t="str">
        <f t="shared" si="399"/>
        <v>Nein</v>
      </c>
      <c r="AB1098" s="52" t="str">
        <f t="shared" si="399"/>
        <v>Nein</v>
      </c>
      <c r="AC1098" s="52" t="str">
        <f t="shared" si="399"/>
        <v>Nein</v>
      </c>
      <c r="AD1098" s="52" t="str">
        <f t="shared" si="399"/>
        <v>Nein</v>
      </c>
      <c r="AE1098" s="52" t="str">
        <f t="shared" si="399"/>
        <v>Nein</v>
      </c>
      <c r="AF1098" s="52" t="str">
        <f t="shared" si="399"/>
        <v>Nein</v>
      </c>
      <c r="AG1098" s="61" t="str">
        <f>IF(Q1098="Ja",VLOOKUP($Q$2,Plausis!A:E,5,0),IF(R1098="Ja",VLOOKUP($R$2,Plausis!A:E,5,0),IF(T1098="Ja",VLOOKUP($T$2,Plausis!A:E,5,0),IF(U1098="Ja",VLOOKUP($U$2,Plausis!A:E,5,0),IF(AA1098="Ja",VLOOKUP($AA$2,Plausis!A:E,5,0),IF(AC1098="Ja",VLOOKUP($AC$2,Plausis!A:E,5,0),IF(AD1098="Ja",VLOOKUP($AD$2,Plausis!A:E,5,0),"")))))))</f>
        <v/>
      </c>
      <c r="AH1098" s="52" t="str">
        <f>IF(Y1098="Ja",VLOOKUP($Y$2,Plausis!A:E,5,0),"")</f>
        <v/>
      </c>
      <c r="AI1098" s="52" t="str">
        <f t="shared" si="386"/>
        <v>Ja</v>
      </c>
      <c r="AJ1098" s="52" t="str">
        <f>IF(S1098="Ja",VLOOKUP($S$2,Plausis!A:E,5,0),IF(V1098="Ja",VLOOKUP($V$2,Plausis!A:E,5,0),IF(X1098="Ja",VLOOKUP($X$2,Plausis!A:E,5,0),"")))</f>
        <v/>
      </c>
      <c r="AL1098" s="52" t="s">
        <v>2</v>
      </c>
      <c r="AM1098" s="114">
        <v>45531</v>
      </c>
      <c r="AN1098" s="52" t="s">
        <v>4467</v>
      </c>
      <c r="AO1098" s="52" t="str">
        <f>VLOOKUP(B1098,'BAT Grundtabelle'!B:T,19,0)</f>
        <v>ja</v>
      </c>
      <c r="AP1098" s="105">
        <f t="shared" si="387"/>
        <v>11995</v>
      </c>
      <c r="AQ1098" s="52" t="str">
        <f t="shared" si="388"/>
        <v>Katzensalon</v>
      </c>
      <c r="AR1098" s="52" t="b">
        <f t="shared" si="385"/>
        <v>0</v>
      </c>
      <c r="AS1098" s="52" t="b">
        <f t="shared" si="385"/>
        <v>0</v>
      </c>
      <c r="AT1098" s="52" t="b">
        <f t="shared" si="385"/>
        <v>0</v>
      </c>
      <c r="AU1098" s="52">
        <f t="shared" si="389"/>
        <v>1</v>
      </c>
      <c r="AW1098" s="52" t="b">
        <f t="shared" si="390"/>
        <v>0</v>
      </c>
      <c r="AX1098" s="52" t="str">
        <f t="shared" si="391"/>
        <v>Unternehmen</v>
      </c>
      <c r="AY1098" s="52" t="b">
        <f t="shared" si="392"/>
        <v>0</v>
      </c>
      <c r="AZ1098" s="52">
        <f t="shared" si="393"/>
        <v>11995</v>
      </c>
      <c r="BA1098" s="52" t="str">
        <f>VLOOKUP(A1098,'BAT Grundtabelle'!A:U,21,0)</f>
        <v>ja</v>
      </c>
      <c r="BB1098" s="52" t="str">
        <f t="shared" si="394"/>
        <v>nein</v>
      </c>
      <c r="BC1098" s="52">
        <f t="shared" si="395"/>
        <v>11995</v>
      </c>
      <c r="BD1098" s="52" t="str">
        <f t="shared" si="396"/>
        <v>Katzensalon</v>
      </c>
      <c r="BE1098" s="52" t="str">
        <f t="shared" si="397"/>
        <v>Unternehmen</v>
      </c>
      <c r="BF1098" s="52">
        <f t="shared" si="398"/>
        <v>1</v>
      </c>
    </row>
    <row r="1099" spans="1:58" hidden="1" x14ac:dyDescent="0.35">
      <c r="A1099" s="107" t="s">
        <v>3412</v>
      </c>
      <c r="B1099" s="75" t="s">
        <v>1732</v>
      </c>
      <c r="C1099" s="52" t="s">
        <v>3</v>
      </c>
      <c r="D1099" s="52" t="s">
        <v>3</v>
      </c>
      <c r="E1099" s="52" t="s">
        <v>2</v>
      </c>
      <c r="F1099" s="52" t="s">
        <v>2</v>
      </c>
      <c r="G1099" s="52" t="s">
        <v>2</v>
      </c>
      <c r="H1099" s="52" t="s">
        <v>2</v>
      </c>
      <c r="I1099" s="52" t="s">
        <v>3</v>
      </c>
      <c r="J1099" s="52">
        <v>1</v>
      </c>
      <c r="K1099" s="52" t="s">
        <v>2</v>
      </c>
      <c r="L1099" s="52" t="s">
        <v>2</v>
      </c>
      <c r="M1099" s="52" t="s">
        <v>2</v>
      </c>
      <c r="N1099" s="52" t="s">
        <v>3</v>
      </c>
      <c r="P1099" s="52" t="s">
        <v>4</v>
      </c>
      <c r="Q1099" s="52" t="str">
        <f t="shared" si="399"/>
        <v>Nein</v>
      </c>
      <c r="R1099" s="52" t="str">
        <f t="shared" si="399"/>
        <v>Nein</v>
      </c>
      <c r="S1099" s="52" t="str">
        <f t="shared" si="399"/>
        <v>Nein</v>
      </c>
      <c r="T1099" s="52" t="str">
        <f t="shared" si="399"/>
        <v>Nein</v>
      </c>
      <c r="U1099" s="52" t="str">
        <f t="shared" si="399"/>
        <v>Nein</v>
      </c>
      <c r="V1099" s="52" t="str">
        <f t="shared" si="399"/>
        <v>Nein</v>
      </c>
      <c r="W1099" s="52" t="str">
        <f t="shared" si="399"/>
        <v>Nein</v>
      </c>
      <c r="X1099" s="52" t="str">
        <f t="shared" si="399"/>
        <v>Nein</v>
      </c>
      <c r="Y1099" s="52" t="str">
        <f t="shared" si="399"/>
        <v>Nein</v>
      </c>
      <c r="Z1099" s="52" t="str">
        <f t="shared" si="399"/>
        <v>Nein</v>
      </c>
      <c r="AA1099" s="52" t="str">
        <f t="shared" si="399"/>
        <v>Nein</v>
      </c>
      <c r="AB1099" s="52" t="str">
        <f t="shared" si="399"/>
        <v>Nein</v>
      </c>
      <c r="AC1099" s="52" t="str">
        <f t="shared" si="399"/>
        <v>Nein</v>
      </c>
      <c r="AD1099" s="52" t="str">
        <f t="shared" si="399"/>
        <v>Nein</v>
      </c>
      <c r="AE1099" s="52" t="str">
        <f t="shared" si="399"/>
        <v>Nein</v>
      </c>
      <c r="AF1099" s="52" t="str">
        <f t="shared" si="399"/>
        <v>Nein</v>
      </c>
      <c r="AG1099" s="61" t="str">
        <f>IF(Q1099="Ja",VLOOKUP($Q$2,Plausis!A:E,5,0),IF(R1099="Ja",VLOOKUP($R$2,Plausis!A:E,5,0),IF(T1099="Ja",VLOOKUP($T$2,Plausis!A:E,5,0),IF(U1099="Ja",VLOOKUP($U$2,Plausis!A:E,5,0),IF(AA1099="Ja",VLOOKUP($AA$2,Plausis!A:E,5,0),IF(AC1099="Ja",VLOOKUP($AC$2,Plausis!A:E,5,0),IF(AD1099="Ja",VLOOKUP($AD$2,Plausis!A:E,5,0),"")))))))</f>
        <v/>
      </c>
      <c r="AH1099" s="52" t="str">
        <f>IF(Y1099="Ja",VLOOKUP($Y$2,Plausis!A:E,5,0),"")</f>
        <v/>
      </c>
      <c r="AI1099" s="52" t="str">
        <f t="shared" si="386"/>
        <v>Ja</v>
      </c>
      <c r="AJ1099" s="52" t="str">
        <f>IF(S1099="Ja",VLOOKUP($S$2,Plausis!A:E,5,0),IF(V1099="Ja",VLOOKUP($V$2,Plausis!A:E,5,0),IF(X1099="Ja",VLOOKUP($X$2,Plausis!A:E,5,0),"")))</f>
        <v/>
      </c>
      <c r="AL1099" s="52" t="s">
        <v>2</v>
      </c>
      <c r="AM1099" s="114">
        <v>45531</v>
      </c>
      <c r="AN1099" s="52" t="s">
        <v>4467</v>
      </c>
      <c r="AO1099" s="52" t="str">
        <f>VLOOKUP(B1099,'BAT Grundtabelle'!B:T,19,0)</f>
        <v>ja</v>
      </c>
      <c r="AP1099" s="105" t="str">
        <f t="shared" si="387"/>
        <v>10994</v>
      </c>
      <c r="AQ1099" s="52" t="str">
        <f t="shared" si="388"/>
        <v>Kaufhaus</v>
      </c>
      <c r="AR1099" s="52" t="b">
        <f t="shared" si="385"/>
        <v>0</v>
      </c>
      <c r="AS1099" s="52" t="b">
        <f t="shared" si="385"/>
        <v>0</v>
      </c>
      <c r="AT1099" s="52" t="b">
        <f t="shared" si="385"/>
        <v>0</v>
      </c>
      <c r="AU1099" s="52">
        <f t="shared" si="389"/>
        <v>1</v>
      </c>
      <c r="AW1099" s="52" t="b">
        <f t="shared" si="390"/>
        <v>0</v>
      </c>
      <c r="AX1099" s="52" t="str">
        <f t="shared" si="391"/>
        <v>Unternehmen</v>
      </c>
      <c r="AY1099" s="52" t="b">
        <f t="shared" si="392"/>
        <v>0</v>
      </c>
      <c r="AZ1099" s="52" t="str">
        <f t="shared" si="393"/>
        <v>10994</v>
      </c>
      <c r="BA1099" s="52" t="str">
        <f>VLOOKUP(A1099,'BAT Grundtabelle'!A:U,21,0)</f>
        <v>ja</v>
      </c>
      <c r="BB1099" s="52" t="str">
        <f t="shared" si="394"/>
        <v>nein</v>
      </c>
      <c r="BC1099" s="52" t="str">
        <f t="shared" si="395"/>
        <v>10994</v>
      </c>
      <c r="BD1099" s="52" t="str">
        <f t="shared" si="396"/>
        <v>Kaufhaus</v>
      </c>
      <c r="BE1099" s="52" t="str">
        <f t="shared" si="397"/>
        <v>Unternehmen</v>
      </c>
      <c r="BF1099" s="52">
        <f t="shared" si="398"/>
        <v>1</v>
      </c>
    </row>
    <row r="1100" spans="1:58" hidden="1" x14ac:dyDescent="0.35">
      <c r="A1100" s="107" t="s">
        <v>3413</v>
      </c>
      <c r="B1100" s="75" t="s">
        <v>1631</v>
      </c>
      <c r="C1100" s="52" t="s">
        <v>3</v>
      </c>
      <c r="D1100" s="52" t="s">
        <v>3</v>
      </c>
      <c r="E1100" s="52" t="s">
        <v>2</v>
      </c>
      <c r="F1100" s="52" t="s">
        <v>2</v>
      </c>
      <c r="G1100" s="52" t="s">
        <v>2</v>
      </c>
      <c r="H1100" s="52" t="s">
        <v>2</v>
      </c>
      <c r="I1100" s="52" t="s">
        <v>3</v>
      </c>
      <c r="J1100" s="52">
        <v>1</v>
      </c>
      <c r="K1100" s="52" t="s">
        <v>2</v>
      </c>
      <c r="L1100" s="52" t="s">
        <v>2</v>
      </c>
      <c r="M1100" s="52" t="s">
        <v>2</v>
      </c>
      <c r="N1100" s="52" t="s">
        <v>3</v>
      </c>
      <c r="P1100" s="52" t="s">
        <v>57</v>
      </c>
      <c r="Q1100" s="52" t="str">
        <f t="shared" si="399"/>
        <v>Nein</v>
      </c>
      <c r="R1100" s="52" t="str">
        <f t="shared" si="399"/>
        <v>Nein</v>
      </c>
      <c r="S1100" s="52" t="str">
        <f t="shared" si="399"/>
        <v>Nein</v>
      </c>
      <c r="T1100" s="52" t="str">
        <f t="shared" si="399"/>
        <v>Ja</v>
      </c>
      <c r="U1100" s="52" t="str">
        <f t="shared" si="399"/>
        <v>Nein</v>
      </c>
      <c r="V1100" s="52" t="str">
        <f t="shared" si="399"/>
        <v>Nein</v>
      </c>
      <c r="W1100" s="52" t="str">
        <f t="shared" si="399"/>
        <v>Nein</v>
      </c>
      <c r="X1100" s="52" t="str">
        <f t="shared" si="399"/>
        <v>Ja</v>
      </c>
      <c r="Y1100" s="52" t="str">
        <f t="shared" si="399"/>
        <v>Nein</v>
      </c>
      <c r="Z1100" s="52" t="str">
        <f t="shared" si="399"/>
        <v>Nein</v>
      </c>
      <c r="AA1100" s="52" t="str">
        <f t="shared" si="399"/>
        <v>Nein</v>
      </c>
      <c r="AB1100" s="52" t="str">
        <f t="shared" si="399"/>
        <v>Nein</v>
      </c>
      <c r="AC1100" s="52" t="str">
        <f t="shared" si="399"/>
        <v>Nein</v>
      </c>
      <c r="AD1100" s="52" t="str">
        <f t="shared" si="399"/>
        <v>Nein</v>
      </c>
      <c r="AE1100" s="52" t="str">
        <f t="shared" si="399"/>
        <v>Nein</v>
      </c>
      <c r="AF1100" s="52" t="str">
        <f t="shared" si="399"/>
        <v>Nein</v>
      </c>
      <c r="AG1100" s="61" t="str">
        <f>IF(Q1100="Ja",VLOOKUP($Q$2,Plausis!A:E,5,0),IF(R1100="Ja",VLOOKUP($R$2,Plausis!A:E,5,0),IF(T1100="Ja",VLOOKUP($T$2,Plausis!A:E,5,0),IF(U1100="Ja",VLOOKUP($U$2,Plausis!A:E,5,0),IF(AA1100="Ja",VLOOKUP($AA$2,Plausis!A:E,5,0),IF(AC1100="Ja",VLOOKUP($AC$2,Plausis!A:E,5,0),IF(AD1100="Ja",VLOOKUP($AD$2,Plausis!A:E,5,0),"")))))))</f>
        <v>Dieser Betrieb ist nur im Komfort-RS ohne ergänzenden Spezial-Straf-RS versicherbar.</v>
      </c>
      <c r="AH1100" s="52" t="str">
        <f>IF(Y1100="Ja",VLOOKUP($Y$2,Plausis!A:E,5,0),"")</f>
        <v/>
      </c>
      <c r="AI1100" s="52" t="str">
        <f t="shared" si="386"/>
        <v>Nein</v>
      </c>
      <c r="AJ1100" s="52" t="str">
        <f>IF(S1100="Ja",VLOOKUP($S$2,Plausis!A:E,5,0),IF(V1100="Ja",VLOOKUP($V$2,Plausis!A:E,5,0),IF(X1100="Ja",VLOOKUP($X$2,Plausis!A:E,5,0),"")))</f>
        <v>Dieser Betrieb kann nur ohne ergänzenden Spezial-Straf-RS versichert werden.</v>
      </c>
      <c r="AL1100" s="52" t="s">
        <v>2</v>
      </c>
      <c r="AM1100" s="114">
        <v>45531</v>
      </c>
      <c r="AN1100" s="52" t="s">
        <v>4467</v>
      </c>
      <c r="AO1100" s="52" t="str">
        <f>VLOOKUP(B1100,'BAT Grundtabelle'!B:T,19,0)</f>
        <v>ja</v>
      </c>
      <c r="AP1100" s="105" t="str">
        <f t="shared" si="387"/>
        <v>10995</v>
      </c>
      <c r="AQ1100" s="52" t="str">
        <f t="shared" si="388"/>
        <v>Kaufhausdetektiv, freiberuflich</v>
      </c>
      <c r="AR1100" s="52" t="b">
        <f t="shared" si="385"/>
        <v>0</v>
      </c>
      <c r="AS1100" s="52" t="b">
        <f t="shared" si="385"/>
        <v>0</v>
      </c>
      <c r="AT1100" s="52" t="b">
        <f t="shared" si="385"/>
        <v>0</v>
      </c>
      <c r="AU1100" s="52">
        <f t="shared" si="389"/>
        <v>1</v>
      </c>
      <c r="AW1100" s="52" t="b">
        <f t="shared" si="390"/>
        <v>0</v>
      </c>
      <c r="AX1100" s="52" t="str">
        <f t="shared" si="391"/>
        <v>Unternehmen</v>
      </c>
      <c r="AY1100" s="52" t="b">
        <f t="shared" si="392"/>
        <v>0</v>
      </c>
      <c r="AZ1100" s="52" t="str">
        <f t="shared" si="393"/>
        <v>10995</v>
      </c>
      <c r="BA1100" s="52" t="str">
        <f>VLOOKUP(A1100,'BAT Grundtabelle'!A:U,21,0)</f>
        <v>ja</v>
      </c>
      <c r="BB1100" s="52" t="str">
        <f t="shared" si="394"/>
        <v>nein</v>
      </c>
      <c r="BC1100" s="52" t="str">
        <f t="shared" si="395"/>
        <v>10995</v>
      </c>
      <c r="BD1100" s="52" t="str">
        <f t="shared" si="396"/>
        <v>Kaufhausdetektiv, freiberuflich</v>
      </c>
      <c r="BE1100" s="52" t="str">
        <f t="shared" si="397"/>
        <v>Unternehmen</v>
      </c>
      <c r="BF1100" s="52">
        <f t="shared" si="398"/>
        <v>1</v>
      </c>
    </row>
    <row r="1101" spans="1:58" hidden="1" x14ac:dyDescent="0.35">
      <c r="A1101" s="107" t="s">
        <v>3414</v>
      </c>
      <c r="B1101" s="75" t="s">
        <v>360</v>
      </c>
      <c r="C1101" s="52" t="s">
        <v>3</v>
      </c>
      <c r="D1101" s="52" t="s">
        <v>3</v>
      </c>
      <c r="E1101" s="52" t="s">
        <v>2</v>
      </c>
      <c r="F1101" s="52" t="s">
        <v>2</v>
      </c>
      <c r="G1101" s="52" t="s">
        <v>2</v>
      </c>
      <c r="H1101" s="52" t="s">
        <v>2</v>
      </c>
      <c r="I1101" s="52" t="s">
        <v>3</v>
      </c>
      <c r="J1101" s="52">
        <v>2</v>
      </c>
      <c r="K1101" s="52" t="s">
        <v>2</v>
      </c>
      <c r="L1101" s="52" t="s">
        <v>2</v>
      </c>
      <c r="M1101" s="52" t="s">
        <v>2</v>
      </c>
      <c r="N1101" s="52" t="s">
        <v>3</v>
      </c>
      <c r="P1101" s="52" t="s">
        <v>4</v>
      </c>
      <c r="Q1101" s="52" t="str">
        <f t="shared" si="399"/>
        <v>Nein</v>
      </c>
      <c r="R1101" s="52" t="str">
        <f t="shared" si="399"/>
        <v>Nein</v>
      </c>
      <c r="S1101" s="52" t="str">
        <f t="shared" si="399"/>
        <v>Nein</v>
      </c>
      <c r="T1101" s="52" t="str">
        <f t="shared" si="399"/>
        <v>Nein</v>
      </c>
      <c r="U1101" s="52" t="str">
        <f t="shared" si="399"/>
        <v>Nein</v>
      </c>
      <c r="V1101" s="52" t="str">
        <f t="shared" si="399"/>
        <v>Nein</v>
      </c>
      <c r="W1101" s="52" t="str">
        <f t="shared" si="399"/>
        <v>Nein</v>
      </c>
      <c r="X1101" s="52" t="str">
        <f t="shared" si="399"/>
        <v>Nein</v>
      </c>
      <c r="Y1101" s="52" t="str">
        <f t="shared" si="399"/>
        <v>Nein</v>
      </c>
      <c r="Z1101" s="52" t="str">
        <f t="shared" si="399"/>
        <v>Nein</v>
      </c>
      <c r="AA1101" s="52" t="str">
        <f t="shared" si="399"/>
        <v>Nein</v>
      </c>
      <c r="AB1101" s="52" t="str">
        <f t="shared" si="399"/>
        <v>Nein</v>
      </c>
      <c r="AC1101" s="52" t="str">
        <f t="shared" si="399"/>
        <v>Nein</v>
      </c>
      <c r="AD1101" s="52" t="str">
        <f t="shared" si="399"/>
        <v>Nein</v>
      </c>
      <c r="AE1101" s="52" t="str">
        <f t="shared" si="399"/>
        <v>Nein</v>
      </c>
      <c r="AF1101" s="52" t="str">
        <f t="shared" si="399"/>
        <v>Nein</v>
      </c>
      <c r="AG1101" s="61" t="str">
        <f>IF(Q1101="Ja",VLOOKUP($Q$2,Plausis!A:E,5,0),IF(R1101="Ja",VLOOKUP($R$2,Plausis!A:E,5,0),IF(T1101="Ja",VLOOKUP($T$2,Plausis!A:E,5,0),IF(U1101="Ja",VLOOKUP($U$2,Plausis!A:E,5,0),IF(AA1101="Ja",VLOOKUP($AA$2,Plausis!A:E,5,0),IF(AC1101="Ja",VLOOKUP($AC$2,Plausis!A:E,5,0),IF(AD1101="Ja",VLOOKUP($AD$2,Plausis!A:E,5,0),"")))))))</f>
        <v/>
      </c>
      <c r="AH1101" s="52" t="str">
        <f>IF(Y1101="Ja",VLOOKUP($Y$2,Plausis!A:E,5,0),"")</f>
        <v/>
      </c>
      <c r="AI1101" s="52" t="str">
        <f t="shared" si="386"/>
        <v>Ja</v>
      </c>
      <c r="AJ1101" s="52" t="str">
        <f>IF(S1101="Ja",VLOOKUP($S$2,Plausis!A:E,5,0),IF(V1101="Ja",VLOOKUP($V$2,Plausis!A:E,5,0),IF(X1101="Ja",VLOOKUP($X$2,Plausis!A:E,5,0),"")))</f>
        <v/>
      </c>
      <c r="AL1101" s="52" t="s">
        <v>2</v>
      </c>
      <c r="AM1101" s="114">
        <v>45531</v>
      </c>
      <c r="AN1101" s="52" t="s">
        <v>4467</v>
      </c>
      <c r="AO1101" s="52" t="str">
        <f>VLOOKUP(B1101,'BAT Grundtabelle'!B:T,19,0)</f>
        <v>ja</v>
      </c>
      <c r="AP1101" s="105" t="str">
        <f t="shared" si="387"/>
        <v>10996</v>
      </c>
      <c r="AQ1101" s="52" t="str">
        <f t="shared" si="388"/>
        <v>Kautschukhersteller</v>
      </c>
      <c r="AR1101" s="52" t="b">
        <f t="shared" si="385"/>
        <v>0</v>
      </c>
      <c r="AS1101" s="52" t="b">
        <f t="shared" si="385"/>
        <v>0</v>
      </c>
      <c r="AT1101" s="52" t="b">
        <f t="shared" si="385"/>
        <v>0</v>
      </c>
      <c r="AU1101" s="52">
        <f t="shared" si="389"/>
        <v>2</v>
      </c>
      <c r="AW1101" s="52" t="b">
        <f t="shared" si="390"/>
        <v>0</v>
      </c>
      <c r="AX1101" s="52" t="str">
        <f t="shared" si="391"/>
        <v>Unternehmen</v>
      </c>
      <c r="AY1101" s="52" t="b">
        <f t="shared" si="392"/>
        <v>0</v>
      </c>
      <c r="AZ1101" s="52" t="str">
        <f t="shared" si="393"/>
        <v>10996</v>
      </c>
      <c r="BA1101" s="52" t="str">
        <f>VLOOKUP(A1101,'BAT Grundtabelle'!A:U,21,0)</f>
        <v>ja</v>
      </c>
      <c r="BB1101" s="52" t="str">
        <f t="shared" si="394"/>
        <v>nein</v>
      </c>
      <c r="BC1101" s="52" t="str">
        <f t="shared" si="395"/>
        <v>10996</v>
      </c>
      <c r="BD1101" s="52" t="str">
        <f t="shared" si="396"/>
        <v>Kautschukhersteller</v>
      </c>
      <c r="BE1101" s="52" t="str">
        <f t="shared" si="397"/>
        <v>Unternehmen</v>
      </c>
      <c r="BF1101" s="52">
        <f t="shared" si="398"/>
        <v>2</v>
      </c>
    </row>
    <row r="1102" spans="1:58" hidden="1" x14ac:dyDescent="0.35">
      <c r="A1102" s="107" t="s">
        <v>2191</v>
      </c>
      <c r="B1102" s="75" t="s">
        <v>2190</v>
      </c>
      <c r="C1102" s="52" t="s">
        <v>3</v>
      </c>
      <c r="D1102" s="52" t="s">
        <v>3</v>
      </c>
      <c r="E1102" s="52" t="s">
        <v>2</v>
      </c>
      <c r="F1102" s="52" t="s">
        <v>2</v>
      </c>
      <c r="G1102" s="52" t="s">
        <v>2</v>
      </c>
      <c r="H1102" s="52" t="s">
        <v>2</v>
      </c>
      <c r="I1102" s="52" t="s">
        <v>3</v>
      </c>
      <c r="J1102" s="52">
        <v>1</v>
      </c>
      <c r="K1102" s="52" t="s">
        <v>2</v>
      </c>
      <c r="L1102" s="52" t="s">
        <v>2</v>
      </c>
      <c r="M1102" s="52" t="s">
        <v>2</v>
      </c>
      <c r="N1102" s="52" t="s">
        <v>3</v>
      </c>
      <c r="P1102" s="52" t="s">
        <v>4</v>
      </c>
      <c r="Q1102" s="52" t="str">
        <f t="shared" si="399"/>
        <v>Nein</v>
      </c>
      <c r="R1102" s="52" t="str">
        <f t="shared" si="399"/>
        <v>Nein</v>
      </c>
      <c r="S1102" s="52" t="str">
        <f t="shared" si="399"/>
        <v>Nein</v>
      </c>
      <c r="T1102" s="52" t="str">
        <f t="shared" si="399"/>
        <v>Nein</v>
      </c>
      <c r="U1102" s="52" t="str">
        <f t="shared" si="399"/>
        <v>Nein</v>
      </c>
      <c r="V1102" s="52" t="str">
        <f t="shared" si="399"/>
        <v>Nein</v>
      </c>
      <c r="W1102" s="52" t="str">
        <f t="shared" si="399"/>
        <v>Nein</v>
      </c>
      <c r="X1102" s="52" t="str">
        <f t="shared" si="399"/>
        <v>Nein</v>
      </c>
      <c r="Y1102" s="52" t="str">
        <f t="shared" si="399"/>
        <v>Nein</v>
      </c>
      <c r="Z1102" s="52" t="str">
        <f t="shared" si="399"/>
        <v>Nein</v>
      </c>
      <c r="AA1102" s="52" t="str">
        <f t="shared" si="399"/>
        <v>Nein</v>
      </c>
      <c r="AB1102" s="52" t="str">
        <f t="shared" si="399"/>
        <v>Nein</v>
      </c>
      <c r="AC1102" s="52" t="str">
        <f t="shared" si="399"/>
        <v>Nein</v>
      </c>
      <c r="AD1102" s="52" t="str">
        <f t="shared" si="399"/>
        <v>Nein</v>
      </c>
      <c r="AE1102" s="52" t="str">
        <f t="shared" si="399"/>
        <v>Nein</v>
      </c>
      <c r="AF1102" s="52" t="str">
        <f t="shared" si="399"/>
        <v>Nein</v>
      </c>
      <c r="AG1102" s="61" t="str">
        <f>IF(Q1102="Ja",VLOOKUP($Q$2,Plausis!A:E,5,0),IF(R1102="Ja",VLOOKUP($R$2,Plausis!A:E,5,0),IF(T1102="Ja",VLOOKUP($T$2,Plausis!A:E,5,0),IF(U1102="Ja",VLOOKUP($U$2,Plausis!A:E,5,0),IF(AA1102="Ja",VLOOKUP($AA$2,Plausis!A:E,5,0),IF(AC1102="Ja",VLOOKUP($AC$2,Plausis!A:E,5,0),IF(AD1102="Ja",VLOOKUP($AD$2,Plausis!A:E,5,0),"")))))))</f>
        <v/>
      </c>
      <c r="AH1102" s="52" t="str">
        <f>IF(Y1102="Ja",VLOOKUP($Y$2,Plausis!A:E,5,0),"")</f>
        <v/>
      </c>
      <c r="AI1102" s="52" t="str">
        <f t="shared" si="386"/>
        <v>Ja</v>
      </c>
      <c r="AJ1102" s="52" t="str">
        <f>IF(S1102="Ja",VLOOKUP($S$2,Plausis!A:E,5,0),IF(V1102="Ja",VLOOKUP($V$2,Plausis!A:E,5,0),IF(X1102="Ja",VLOOKUP($X$2,Plausis!A:E,5,0),"")))</f>
        <v/>
      </c>
      <c r="AL1102" s="52" t="s">
        <v>3</v>
      </c>
      <c r="AM1102" s="114">
        <v>45531</v>
      </c>
      <c r="AN1102" s="52" t="s">
        <v>4467</v>
      </c>
      <c r="AO1102" s="52" t="str">
        <f>VLOOKUP(B1102,'BAT Grundtabelle'!B:T,19,0)</f>
        <v>ja</v>
      </c>
      <c r="AP1102" s="105" t="str">
        <f t="shared" si="387"/>
        <v>6972</v>
      </c>
      <c r="AQ1102" s="52" t="str">
        <f t="shared" si="388"/>
        <v>Kegelbahn mit Gastronomie</v>
      </c>
      <c r="AR1102" s="52" t="b">
        <f t="shared" si="385"/>
        <v>0</v>
      </c>
      <c r="AS1102" s="52" t="b">
        <f t="shared" si="385"/>
        <v>0</v>
      </c>
      <c r="AT1102" s="52" t="b">
        <f t="shared" si="385"/>
        <v>0</v>
      </c>
      <c r="AU1102" s="52">
        <f t="shared" si="389"/>
        <v>1</v>
      </c>
      <c r="AW1102" s="52" t="b">
        <f t="shared" si="390"/>
        <v>0</v>
      </c>
      <c r="AX1102" s="52" t="str">
        <f t="shared" si="391"/>
        <v>Unternehmen</v>
      </c>
      <c r="AY1102" s="52" t="b">
        <f t="shared" si="392"/>
        <v>0</v>
      </c>
      <c r="AZ1102" s="52" t="str">
        <f t="shared" si="393"/>
        <v>6972</v>
      </c>
      <c r="BA1102" s="52" t="str">
        <f>VLOOKUP(A1102,'BAT Grundtabelle'!A:U,21,0)</f>
        <v>ja</v>
      </c>
      <c r="BB1102" s="52" t="str">
        <f t="shared" si="394"/>
        <v>nein</v>
      </c>
      <c r="BC1102" s="52" t="str">
        <f t="shared" si="395"/>
        <v>6972</v>
      </c>
      <c r="BD1102" s="52" t="str">
        <f t="shared" si="396"/>
        <v>Kegelbahn mit Gastronomie</v>
      </c>
      <c r="BE1102" s="52" t="str">
        <f t="shared" si="397"/>
        <v>Unternehmen</v>
      </c>
      <c r="BF1102" s="52">
        <f t="shared" si="398"/>
        <v>1</v>
      </c>
    </row>
    <row r="1103" spans="1:58" ht="43.5" hidden="1" x14ac:dyDescent="0.35">
      <c r="A1103" s="107" t="s">
        <v>3415</v>
      </c>
      <c r="B1103" s="75" t="s">
        <v>1036</v>
      </c>
      <c r="C1103" s="52" t="s">
        <v>3</v>
      </c>
      <c r="D1103" s="52" t="s">
        <v>3</v>
      </c>
      <c r="E1103" s="52" t="s">
        <v>2</v>
      </c>
      <c r="F1103" s="52" t="s">
        <v>2</v>
      </c>
      <c r="G1103" s="52" t="s">
        <v>2</v>
      </c>
      <c r="H1103" s="52" t="s">
        <v>2</v>
      </c>
      <c r="I1103" s="52" t="s">
        <v>3</v>
      </c>
      <c r="J1103" s="52">
        <v>1</v>
      </c>
      <c r="K1103" s="52" t="s">
        <v>2</v>
      </c>
      <c r="L1103" s="52" t="s">
        <v>2</v>
      </c>
      <c r="M1103" s="52" t="s">
        <v>2</v>
      </c>
      <c r="N1103" s="52" t="s">
        <v>3</v>
      </c>
      <c r="P1103" s="52">
        <v>1198</v>
      </c>
      <c r="Q1103" s="52" t="str">
        <f t="shared" ref="Q1103:AF1112" si="400">IF(ISERROR(FIND(Q$2,$P1103,1)),"Nein","Ja")</f>
        <v>Nein</v>
      </c>
      <c r="R1103" s="52" t="str">
        <f t="shared" si="400"/>
        <v>Nein</v>
      </c>
      <c r="S1103" s="52" t="str">
        <f t="shared" si="400"/>
        <v>Nein</v>
      </c>
      <c r="T1103" s="52" t="str">
        <f t="shared" si="400"/>
        <v>Nein</v>
      </c>
      <c r="U1103" s="52" t="str">
        <f t="shared" si="400"/>
        <v>Nein</v>
      </c>
      <c r="V1103" s="52" t="str">
        <f t="shared" si="400"/>
        <v>Nein</v>
      </c>
      <c r="W1103" s="52" t="str">
        <f t="shared" si="400"/>
        <v>Nein</v>
      </c>
      <c r="X1103" s="52" t="str">
        <f t="shared" si="400"/>
        <v>Nein</v>
      </c>
      <c r="Y1103" s="52" t="str">
        <f t="shared" si="400"/>
        <v>Nein</v>
      </c>
      <c r="Z1103" s="52" t="str">
        <f t="shared" si="400"/>
        <v>Nein</v>
      </c>
      <c r="AA1103" s="52" t="str">
        <f t="shared" si="400"/>
        <v>Nein</v>
      </c>
      <c r="AB1103" s="52" t="str">
        <f t="shared" si="400"/>
        <v>Nein</v>
      </c>
      <c r="AC1103" s="52" t="str">
        <f t="shared" si="400"/>
        <v>Nein</v>
      </c>
      <c r="AD1103" s="52" t="str">
        <f t="shared" si="400"/>
        <v>Ja</v>
      </c>
      <c r="AE1103" s="52" t="str">
        <f t="shared" si="400"/>
        <v>Nein</v>
      </c>
      <c r="AF1103" s="52" t="str">
        <f t="shared" si="400"/>
        <v>Nein</v>
      </c>
      <c r="AG1103" s="61" t="str">
        <f>IF(Q1103="Ja",VLOOKUP($Q$2,Plausis!A:E,5,0),IF(R1103="Ja",VLOOKUP($R$2,Plausis!A:E,5,0),IF(T1103="Ja",VLOOKUP($T$2,Plausis!A:E,5,0),IF(U1103="Ja",VLOOKUP($U$2,Plausis!A:E,5,0),IF(AA1103="Ja",VLOOKUP($AA$2,Plausis!A:E,5,0),IF(AC1103="Ja",VLOOKUP($AC$2,Plausis!A:E,5,0),IF(AD1103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103" s="52" t="str">
        <f>IF(Y1103="Ja",VLOOKUP($Y$2,Plausis!A:E,5,0),"")</f>
        <v/>
      </c>
      <c r="AI1103" s="52" t="str">
        <f t="shared" si="386"/>
        <v>Ja</v>
      </c>
      <c r="AJ1103" s="52" t="str">
        <f>IF(S1103="Ja",VLOOKUP($S$2,Plausis!A:E,5,0),IF(V1103="Ja",VLOOKUP($V$2,Plausis!A:E,5,0),IF(X1103="Ja",VLOOKUP($X$2,Plausis!A:E,5,0),"")))</f>
        <v/>
      </c>
      <c r="AL1103" s="52" t="s">
        <v>3</v>
      </c>
      <c r="AM1103" s="114">
        <v>45531</v>
      </c>
      <c r="AN1103" s="52" t="s">
        <v>4467</v>
      </c>
      <c r="AO1103" s="52" t="str">
        <f>VLOOKUP(B1103,'BAT Grundtabelle'!B:T,19,0)</f>
        <v>ja</v>
      </c>
      <c r="AP1103" s="105" t="str">
        <f t="shared" si="387"/>
        <v>10997</v>
      </c>
      <c r="AQ1103" s="52" t="str">
        <f t="shared" si="388"/>
        <v>Kegelsportcenter mit Gastronomie</v>
      </c>
      <c r="AR1103" s="52" t="b">
        <f t="shared" ref="AR1103:AT1122" si="401">IF(ISERROR(FIND(AR$1,$P1103,1)),FALSE,TRUE)</f>
        <v>0</v>
      </c>
      <c r="AS1103" s="52" t="b">
        <f t="shared" si="401"/>
        <v>0</v>
      </c>
      <c r="AT1103" s="52" t="b">
        <f t="shared" si="401"/>
        <v>0</v>
      </c>
      <c r="AU1103" s="52">
        <f t="shared" si="389"/>
        <v>1</v>
      </c>
      <c r="AW1103" s="52" t="b">
        <f t="shared" si="390"/>
        <v>0</v>
      </c>
      <c r="AX1103" s="52" t="str">
        <f t="shared" si="391"/>
        <v>Unternehmen</v>
      </c>
      <c r="AY1103" s="52" t="b">
        <f t="shared" si="392"/>
        <v>0</v>
      </c>
      <c r="AZ1103" s="52" t="str">
        <f t="shared" si="393"/>
        <v>10997</v>
      </c>
      <c r="BA1103" s="52" t="str">
        <f>VLOOKUP(A1103,'BAT Grundtabelle'!A:U,21,0)</f>
        <v>ja</v>
      </c>
      <c r="BB1103" s="52" t="str">
        <f t="shared" si="394"/>
        <v>nein</v>
      </c>
      <c r="BC1103" s="52" t="str">
        <f t="shared" si="395"/>
        <v>10997</v>
      </c>
      <c r="BD1103" s="52" t="str">
        <f t="shared" si="396"/>
        <v>Kegelsportcenter mit Gastronomie</v>
      </c>
      <c r="BE1103" s="52" t="str">
        <f t="shared" si="397"/>
        <v>Unternehmen</v>
      </c>
      <c r="BF1103" s="52">
        <f t="shared" si="398"/>
        <v>1</v>
      </c>
    </row>
    <row r="1104" spans="1:58" hidden="1" x14ac:dyDescent="0.35">
      <c r="A1104" s="107" t="s">
        <v>3416</v>
      </c>
      <c r="B1104" s="75" t="s">
        <v>1819</v>
      </c>
      <c r="C1104" s="52" t="s">
        <v>2</v>
      </c>
      <c r="D1104" s="52" t="s">
        <v>2</v>
      </c>
      <c r="E1104" s="52" t="s">
        <v>2</v>
      </c>
      <c r="F1104" s="52" t="s">
        <v>2</v>
      </c>
      <c r="G1104" s="52" t="s">
        <v>2</v>
      </c>
      <c r="H1104" s="52" t="s">
        <v>3</v>
      </c>
      <c r="I1104" s="52" t="s">
        <v>2</v>
      </c>
      <c r="J1104" s="52" t="s">
        <v>2</v>
      </c>
      <c r="K1104" s="52" t="s">
        <v>2</v>
      </c>
      <c r="L1104" s="52" t="s">
        <v>2</v>
      </c>
      <c r="M1104" s="52" t="s">
        <v>2</v>
      </c>
      <c r="N1104" s="52" t="s">
        <v>2</v>
      </c>
      <c r="O1104" s="52" t="s">
        <v>2411</v>
      </c>
      <c r="P1104" s="52" t="s">
        <v>59</v>
      </c>
      <c r="Q1104" s="52" t="str">
        <f t="shared" si="400"/>
        <v>Nein</v>
      </c>
      <c r="R1104" s="52" t="str">
        <f t="shared" si="400"/>
        <v>Nein</v>
      </c>
      <c r="S1104" s="52" t="str">
        <f t="shared" si="400"/>
        <v>Nein</v>
      </c>
      <c r="T1104" s="52" t="str">
        <f t="shared" si="400"/>
        <v>Nein</v>
      </c>
      <c r="U1104" s="52" t="str">
        <f t="shared" si="400"/>
        <v>Nein</v>
      </c>
      <c r="V1104" s="52" t="str">
        <f t="shared" si="400"/>
        <v>Nein</v>
      </c>
      <c r="W1104" s="52" t="str">
        <f t="shared" si="400"/>
        <v>Nein</v>
      </c>
      <c r="X1104" s="52" t="str">
        <f t="shared" si="400"/>
        <v>Nein</v>
      </c>
      <c r="Y1104" s="52" t="str">
        <f t="shared" si="400"/>
        <v>Nein</v>
      </c>
      <c r="Z1104" s="52" t="str">
        <f t="shared" si="400"/>
        <v>Nein</v>
      </c>
      <c r="AA1104" s="52" t="str">
        <f t="shared" si="400"/>
        <v>Nein</v>
      </c>
      <c r="AB1104" s="52" t="str">
        <f t="shared" si="400"/>
        <v>Nein</v>
      </c>
      <c r="AC1104" s="52" t="str">
        <f t="shared" si="400"/>
        <v>Nein</v>
      </c>
      <c r="AD1104" s="52" t="str">
        <f t="shared" si="400"/>
        <v>Nein</v>
      </c>
      <c r="AE1104" s="52" t="str">
        <f t="shared" si="400"/>
        <v>Nein</v>
      </c>
      <c r="AF1104" s="52" t="str">
        <f t="shared" si="400"/>
        <v>Nein</v>
      </c>
      <c r="AG1104" s="61" t="str">
        <f>IF(Q1104="Ja",VLOOKUP($Q$2,Plausis!A:E,5,0),IF(R1104="Ja",VLOOKUP($R$2,Plausis!A:E,5,0),IF(T1104="Ja",VLOOKUP($T$2,Plausis!A:E,5,0),IF(U1104="Ja",VLOOKUP($U$2,Plausis!A:E,5,0),IF(AA1104="Ja",VLOOKUP($AA$2,Plausis!A:E,5,0),IF(AC1104="Ja",VLOOKUP($AC$2,Plausis!A:E,5,0),IF(AD1104="Ja",VLOOKUP($AD$2,Plausis!A:E,5,0),"")))))))</f>
        <v/>
      </c>
      <c r="AH1104" s="52" t="str">
        <f>IF(Y1104="Ja",VLOOKUP($Y$2,Plausis!A:E,5,0),"")</f>
        <v/>
      </c>
      <c r="AI1104" s="52" t="str">
        <f t="shared" si="386"/>
        <v>Nein</v>
      </c>
      <c r="AJ1104" s="52" t="str">
        <f>IF(S1104="Ja",VLOOKUP($S$2,Plausis!A:E,5,0),IF(V1104="Ja",VLOOKUP($V$2,Plausis!A:E,5,0),IF(X1104="Ja",VLOOKUP($X$2,Plausis!A:E,5,0),"")))</f>
        <v/>
      </c>
      <c r="AL1104" s="52" t="s">
        <v>2</v>
      </c>
      <c r="AM1104" s="114">
        <v>45531</v>
      </c>
      <c r="AN1104" s="52" t="s">
        <v>4467</v>
      </c>
      <c r="AO1104" s="52" t="str">
        <f>VLOOKUP(B1104,'BAT Grundtabelle'!B:T,19,0)</f>
        <v>ja</v>
      </c>
      <c r="AP1104" s="105" t="str">
        <f t="shared" si="387"/>
        <v>10998</v>
      </c>
      <c r="AQ1104" s="52" t="str">
        <f t="shared" si="388"/>
        <v>Kegelverein</v>
      </c>
      <c r="AR1104" s="52" t="b">
        <f t="shared" si="401"/>
        <v>0</v>
      </c>
      <c r="AS1104" s="52" t="b">
        <f t="shared" si="401"/>
        <v>0</v>
      </c>
      <c r="AT1104" s="52" t="b">
        <f t="shared" si="401"/>
        <v>0</v>
      </c>
      <c r="AU1104" s="52" t="str">
        <f t="shared" si="389"/>
        <v>Eigener Tarif</v>
      </c>
      <c r="AW1104" s="52" t="b">
        <f t="shared" si="390"/>
        <v>0</v>
      </c>
      <c r="AX1104" s="52" t="str">
        <f t="shared" si="391"/>
        <v>Eigener Tarif</v>
      </c>
      <c r="AY1104" s="52" t="b">
        <f t="shared" si="392"/>
        <v>0</v>
      </c>
      <c r="AZ1104" s="52" t="str">
        <f t="shared" si="393"/>
        <v>10998</v>
      </c>
      <c r="BA1104" s="52" t="str">
        <f>VLOOKUP(A1104,'BAT Grundtabelle'!A:U,21,0)</f>
        <v>nein</v>
      </c>
      <c r="BB1104" s="52" t="str">
        <f t="shared" si="394"/>
        <v>nein</v>
      </c>
      <c r="BC1104" s="52" t="str">
        <f t="shared" si="395"/>
        <v>10998</v>
      </c>
      <c r="BD1104" s="52" t="str">
        <f t="shared" si="396"/>
        <v>Kegelverein</v>
      </c>
      <c r="BE1104" s="52" t="str">
        <f t="shared" si="397"/>
        <v>Eigener Tarif</v>
      </c>
      <c r="BF1104" s="52" t="str">
        <f t="shared" si="398"/>
        <v>Eigener Tarif</v>
      </c>
    </row>
    <row r="1105" spans="1:58" hidden="1" x14ac:dyDescent="0.35">
      <c r="A1105" s="107" t="s">
        <v>3417</v>
      </c>
      <c r="B1105" s="75" t="s">
        <v>1601</v>
      </c>
      <c r="C1105" s="52" t="s">
        <v>3</v>
      </c>
      <c r="D1105" s="52" t="s">
        <v>3</v>
      </c>
      <c r="E1105" s="52" t="s">
        <v>2</v>
      </c>
      <c r="F1105" s="52" t="s">
        <v>2</v>
      </c>
      <c r="G1105" s="52" t="s">
        <v>2</v>
      </c>
      <c r="H1105" s="52" t="s">
        <v>2</v>
      </c>
      <c r="I1105" s="52" t="s">
        <v>3</v>
      </c>
      <c r="J1105" s="52">
        <v>1</v>
      </c>
      <c r="K1105" s="52" t="s">
        <v>2</v>
      </c>
      <c r="L1105" s="52" t="s">
        <v>2</v>
      </c>
      <c r="M1105" s="52" t="s">
        <v>2</v>
      </c>
      <c r="N1105" s="52" t="s">
        <v>3</v>
      </c>
      <c r="P1105" s="52" t="s">
        <v>4</v>
      </c>
      <c r="Q1105" s="52" t="str">
        <f t="shared" si="400"/>
        <v>Nein</v>
      </c>
      <c r="R1105" s="52" t="str">
        <f t="shared" si="400"/>
        <v>Nein</v>
      </c>
      <c r="S1105" s="52" t="str">
        <f t="shared" si="400"/>
        <v>Nein</v>
      </c>
      <c r="T1105" s="52" t="str">
        <f t="shared" si="400"/>
        <v>Nein</v>
      </c>
      <c r="U1105" s="52" t="str">
        <f t="shared" si="400"/>
        <v>Nein</v>
      </c>
      <c r="V1105" s="52" t="str">
        <f t="shared" si="400"/>
        <v>Nein</v>
      </c>
      <c r="W1105" s="52" t="str">
        <f t="shared" si="400"/>
        <v>Nein</v>
      </c>
      <c r="X1105" s="52" t="str">
        <f t="shared" si="400"/>
        <v>Nein</v>
      </c>
      <c r="Y1105" s="52" t="str">
        <f t="shared" si="400"/>
        <v>Nein</v>
      </c>
      <c r="Z1105" s="52" t="str">
        <f t="shared" si="400"/>
        <v>Nein</v>
      </c>
      <c r="AA1105" s="52" t="str">
        <f t="shared" si="400"/>
        <v>Nein</v>
      </c>
      <c r="AB1105" s="52" t="str">
        <f t="shared" si="400"/>
        <v>Nein</v>
      </c>
      <c r="AC1105" s="52" t="str">
        <f t="shared" si="400"/>
        <v>Nein</v>
      </c>
      <c r="AD1105" s="52" t="str">
        <f t="shared" si="400"/>
        <v>Nein</v>
      </c>
      <c r="AE1105" s="52" t="str">
        <f t="shared" si="400"/>
        <v>Nein</v>
      </c>
      <c r="AF1105" s="52" t="str">
        <f t="shared" si="400"/>
        <v>Nein</v>
      </c>
      <c r="AG1105" s="61" t="str">
        <f>IF(Q1105="Ja",VLOOKUP($Q$2,Plausis!A:E,5,0),IF(R1105="Ja",VLOOKUP($R$2,Plausis!A:E,5,0),IF(T1105="Ja",VLOOKUP($T$2,Plausis!A:E,5,0),IF(U1105="Ja",VLOOKUP($U$2,Plausis!A:E,5,0),IF(AA1105="Ja",VLOOKUP($AA$2,Plausis!A:E,5,0),IF(AC1105="Ja",VLOOKUP($AC$2,Plausis!A:E,5,0),IF(AD1105="Ja",VLOOKUP($AD$2,Plausis!A:E,5,0),"")))))))</f>
        <v/>
      </c>
      <c r="AH1105" s="52" t="str">
        <f>IF(Y1105="Ja",VLOOKUP($Y$2,Plausis!A:E,5,0),"")</f>
        <v/>
      </c>
      <c r="AI1105" s="52" t="str">
        <f t="shared" si="386"/>
        <v>Ja</v>
      </c>
      <c r="AJ1105" s="52" t="str">
        <f>IF(S1105="Ja",VLOOKUP($S$2,Plausis!A:E,5,0),IF(V1105="Ja",VLOOKUP($V$2,Plausis!A:E,5,0),IF(X1105="Ja",VLOOKUP($X$2,Plausis!A:E,5,0),"")))</f>
        <v/>
      </c>
      <c r="AL1105" s="52" t="s">
        <v>3</v>
      </c>
      <c r="AM1105" s="114">
        <v>45531</v>
      </c>
      <c r="AN1105" s="52" t="s">
        <v>4467</v>
      </c>
      <c r="AO1105" s="52" t="str">
        <f>VLOOKUP(B1105,'BAT Grundtabelle'!B:T,19,0)</f>
        <v>ja</v>
      </c>
      <c r="AP1105" s="105" t="str">
        <f t="shared" si="387"/>
        <v>10999</v>
      </c>
      <c r="AQ1105" s="52" t="str">
        <f t="shared" si="388"/>
        <v>Kelterei</v>
      </c>
      <c r="AR1105" s="52" t="b">
        <f t="shared" si="401"/>
        <v>0</v>
      </c>
      <c r="AS1105" s="52" t="b">
        <f t="shared" si="401"/>
        <v>0</v>
      </c>
      <c r="AT1105" s="52" t="b">
        <f t="shared" si="401"/>
        <v>0</v>
      </c>
      <c r="AU1105" s="52">
        <f t="shared" si="389"/>
        <v>1</v>
      </c>
      <c r="AW1105" s="52" t="b">
        <f t="shared" si="390"/>
        <v>0</v>
      </c>
      <c r="AX1105" s="52" t="str">
        <f t="shared" si="391"/>
        <v>Unternehmen</v>
      </c>
      <c r="AY1105" s="52" t="b">
        <f t="shared" si="392"/>
        <v>0</v>
      </c>
      <c r="AZ1105" s="52" t="str">
        <f t="shared" si="393"/>
        <v>10999</v>
      </c>
      <c r="BA1105" s="52" t="str">
        <f>VLOOKUP(A1105,'BAT Grundtabelle'!A:U,21,0)</f>
        <v>ja</v>
      </c>
      <c r="BB1105" s="52" t="str">
        <f t="shared" si="394"/>
        <v>nein</v>
      </c>
      <c r="BC1105" s="52" t="str">
        <f t="shared" si="395"/>
        <v>10999</v>
      </c>
      <c r="BD1105" s="52" t="str">
        <f t="shared" si="396"/>
        <v>Kelterei</v>
      </c>
      <c r="BE1105" s="52" t="str">
        <f t="shared" si="397"/>
        <v>Unternehmen</v>
      </c>
      <c r="BF1105" s="52">
        <f t="shared" si="398"/>
        <v>1</v>
      </c>
    </row>
    <row r="1106" spans="1:58" hidden="1" x14ac:dyDescent="0.35">
      <c r="A1106" s="107" t="s">
        <v>3418</v>
      </c>
      <c r="B1106" s="75" t="s">
        <v>371</v>
      </c>
      <c r="C1106" s="52" t="s">
        <v>3</v>
      </c>
      <c r="D1106" s="52" t="s">
        <v>3</v>
      </c>
      <c r="E1106" s="52" t="s">
        <v>2</v>
      </c>
      <c r="F1106" s="52" t="s">
        <v>2</v>
      </c>
      <c r="G1106" s="52" t="s">
        <v>2</v>
      </c>
      <c r="H1106" s="52" t="s">
        <v>2</v>
      </c>
      <c r="I1106" s="52" t="s">
        <v>3</v>
      </c>
      <c r="J1106" s="52">
        <v>1</v>
      </c>
      <c r="K1106" s="52" t="s">
        <v>2</v>
      </c>
      <c r="L1106" s="52" t="s">
        <v>2</v>
      </c>
      <c r="M1106" s="52" t="s">
        <v>2</v>
      </c>
      <c r="N1106" s="52" t="s">
        <v>3</v>
      </c>
      <c r="P1106" s="52" t="s">
        <v>4</v>
      </c>
      <c r="Q1106" s="52" t="str">
        <f t="shared" si="400"/>
        <v>Nein</v>
      </c>
      <c r="R1106" s="52" t="str">
        <f t="shared" si="400"/>
        <v>Nein</v>
      </c>
      <c r="S1106" s="52" t="str">
        <f t="shared" si="400"/>
        <v>Nein</v>
      </c>
      <c r="T1106" s="52" t="str">
        <f t="shared" si="400"/>
        <v>Nein</v>
      </c>
      <c r="U1106" s="52" t="str">
        <f t="shared" si="400"/>
        <v>Nein</v>
      </c>
      <c r="V1106" s="52" t="str">
        <f t="shared" si="400"/>
        <v>Nein</v>
      </c>
      <c r="W1106" s="52" t="str">
        <f t="shared" si="400"/>
        <v>Nein</v>
      </c>
      <c r="X1106" s="52" t="str">
        <f t="shared" si="400"/>
        <v>Nein</v>
      </c>
      <c r="Y1106" s="52" t="str">
        <f t="shared" si="400"/>
        <v>Nein</v>
      </c>
      <c r="Z1106" s="52" t="str">
        <f t="shared" si="400"/>
        <v>Nein</v>
      </c>
      <c r="AA1106" s="52" t="str">
        <f t="shared" si="400"/>
        <v>Nein</v>
      </c>
      <c r="AB1106" s="52" t="str">
        <f t="shared" si="400"/>
        <v>Nein</v>
      </c>
      <c r="AC1106" s="52" t="str">
        <f t="shared" si="400"/>
        <v>Nein</v>
      </c>
      <c r="AD1106" s="52" t="str">
        <f t="shared" si="400"/>
        <v>Nein</v>
      </c>
      <c r="AE1106" s="52" t="str">
        <f t="shared" si="400"/>
        <v>Nein</v>
      </c>
      <c r="AF1106" s="52" t="str">
        <f t="shared" si="400"/>
        <v>Nein</v>
      </c>
      <c r="AG1106" s="61" t="str">
        <f>IF(Q1106="Ja",VLOOKUP($Q$2,Plausis!A:E,5,0),IF(R1106="Ja",VLOOKUP($R$2,Plausis!A:E,5,0),IF(T1106="Ja",VLOOKUP($T$2,Plausis!A:E,5,0),IF(U1106="Ja",VLOOKUP($U$2,Plausis!A:E,5,0),IF(AA1106="Ja",VLOOKUP($AA$2,Plausis!A:E,5,0),IF(AC1106="Ja",VLOOKUP($AC$2,Plausis!A:E,5,0),IF(AD1106="Ja",VLOOKUP($AD$2,Plausis!A:E,5,0),"")))))))</f>
        <v/>
      </c>
      <c r="AH1106" s="52" t="str">
        <f>IF(Y1106="Ja",VLOOKUP($Y$2,Plausis!A:E,5,0),"")</f>
        <v/>
      </c>
      <c r="AI1106" s="52" t="str">
        <f t="shared" si="386"/>
        <v>Ja</v>
      </c>
      <c r="AJ1106" s="52" t="str">
        <f>IF(S1106="Ja",VLOOKUP($S$2,Plausis!A:E,5,0),IF(V1106="Ja",VLOOKUP($V$2,Plausis!A:E,5,0),IF(X1106="Ja",VLOOKUP($X$2,Plausis!A:E,5,0),"")))</f>
        <v/>
      </c>
      <c r="AL1106" s="52" t="s">
        <v>2</v>
      </c>
      <c r="AM1106" s="114">
        <v>45531</v>
      </c>
      <c r="AN1106" s="52" t="s">
        <v>4467</v>
      </c>
      <c r="AO1106" s="52" t="str">
        <f>VLOOKUP(B1106,'BAT Grundtabelle'!B:T,19,0)</f>
        <v>ja</v>
      </c>
      <c r="AP1106" s="105" t="str">
        <f t="shared" si="387"/>
        <v>11000</v>
      </c>
      <c r="AQ1106" s="52" t="str">
        <f t="shared" si="388"/>
        <v>Keramikwareneinzelhandel</v>
      </c>
      <c r="AR1106" s="52" t="b">
        <f t="shared" si="401"/>
        <v>0</v>
      </c>
      <c r="AS1106" s="52" t="b">
        <f t="shared" si="401"/>
        <v>0</v>
      </c>
      <c r="AT1106" s="52" t="b">
        <f t="shared" si="401"/>
        <v>0</v>
      </c>
      <c r="AU1106" s="52">
        <f t="shared" si="389"/>
        <v>1</v>
      </c>
      <c r="AW1106" s="52" t="b">
        <f t="shared" si="390"/>
        <v>0</v>
      </c>
      <c r="AX1106" s="52" t="str">
        <f t="shared" si="391"/>
        <v>Unternehmen</v>
      </c>
      <c r="AY1106" s="52" t="b">
        <f t="shared" si="392"/>
        <v>0</v>
      </c>
      <c r="AZ1106" s="52" t="str">
        <f t="shared" si="393"/>
        <v>11000</v>
      </c>
      <c r="BA1106" s="52" t="str">
        <f>VLOOKUP(A1106,'BAT Grundtabelle'!A:U,21,0)</f>
        <v>ja</v>
      </c>
      <c r="BB1106" s="52" t="str">
        <f t="shared" si="394"/>
        <v>nein</v>
      </c>
      <c r="BC1106" s="52" t="str">
        <f t="shared" si="395"/>
        <v>11000</v>
      </c>
      <c r="BD1106" s="52" t="str">
        <f t="shared" si="396"/>
        <v>Keramikwareneinzelhandel</v>
      </c>
      <c r="BE1106" s="52" t="str">
        <f t="shared" si="397"/>
        <v>Unternehmen</v>
      </c>
      <c r="BF1106" s="52">
        <f t="shared" si="398"/>
        <v>1</v>
      </c>
    </row>
    <row r="1107" spans="1:58" hidden="1" x14ac:dyDescent="0.35">
      <c r="A1107" s="107" t="s">
        <v>3419</v>
      </c>
      <c r="B1107" s="75" t="s">
        <v>306</v>
      </c>
      <c r="C1107" s="52" t="s">
        <v>3</v>
      </c>
      <c r="D1107" s="52" t="s">
        <v>3</v>
      </c>
      <c r="E1107" s="52" t="s">
        <v>2</v>
      </c>
      <c r="F1107" s="52" t="s">
        <v>2</v>
      </c>
      <c r="G1107" s="52" t="s">
        <v>2</v>
      </c>
      <c r="H1107" s="52" t="s">
        <v>2</v>
      </c>
      <c r="I1107" s="52" t="s">
        <v>3</v>
      </c>
      <c r="J1107" s="52">
        <v>2</v>
      </c>
      <c r="K1107" s="52" t="s">
        <v>2</v>
      </c>
      <c r="L1107" s="52" t="s">
        <v>2</v>
      </c>
      <c r="M1107" s="52" t="s">
        <v>2</v>
      </c>
      <c r="N1107" s="52" t="s">
        <v>3</v>
      </c>
      <c r="P1107" s="52" t="s">
        <v>4</v>
      </c>
      <c r="Q1107" s="52" t="str">
        <f t="shared" si="400"/>
        <v>Nein</v>
      </c>
      <c r="R1107" s="52" t="str">
        <f t="shared" si="400"/>
        <v>Nein</v>
      </c>
      <c r="S1107" s="52" t="str">
        <f t="shared" si="400"/>
        <v>Nein</v>
      </c>
      <c r="T1107" s="52" t="str">
        <f t="shared" si="400"/>
        <v>Nein</v>
      </c>
      <c r="U1107" s="52" t="str">
        <f t="shared" si="400"/>
        <v>Nein</v>
      </c>
      <c r="V1107" s="52" t="str">
        <f t="shared" si="400"/>
        <v>Nein</v>
      </c>
      <c r="W1107" s="52" t="str">
        <f t="shared" si="400"/>
        <v>Nein</v>
      </c>
      <c r="X1107" s="52" t="str">
        <f t="shared" si="400"/>
        <v>Nein</v>
      </c>
      <c r="Y1107" s="52" t="str">
        <f t="shared" si="400"/>
        <v>Nein</v>
      </c>
      <c r="Z1107" s="52" t="str">
        <f t="shared" si="400"/>
        <v>Nein</v>
      </c>
      <c r="AA1107" s="52" t="str">
        <f t="shared" si="400"/>
        <v>Nein</v>
      </c>
      <c r="AB1107" s="52" t="str">
        <f t="shared" si="400"/>
        <v>Nein</v>
      </c>
      <c r="AC1107" s="52" t="str">
        <f t="shared" si="400"/>
        <v>Nein</v>
      </c>
      <c r="AD1107" s="52" t="str">
        <f t="shared" si="400"/>
        <v>Nein</v>
      </c>
      <c r="AE1107" s="52" t="str">
        <f t="shared" si="400"/>
        <v>Nein</v>
      </c>
      <c r="AF1107" s="52" t="str">
        <f t="shared" si="400"/>
        <v>Nein</v>
      </c>
      <c r="AG1107" s="61" t="str">
        <f>IF(Q1107="Ja",VLOOKUP($Q$2,Plausis!A:E,5,0),IF(R1107="Ja",VLOOKUP($R$2,Plausis!A:E,5,0),IF(T1107="Ja",VLOOKUP($T$2,Plausis!A:E,5,0),IF(U1107="Ja",VLOOKUP($U$2,Plausis!A:E,5,0),IF(AA1107="Ja",VLOOKUP($AA$2,Plausis!A:E,5,0),IF(AC1107="Ja",VLOOKUP($AC$2,Plausis!A:E,5,0),IF(AD1107="Ja",VLOOKUP($AD$2,Plausis!A:E,5,0),"")))))))</f>
        <v/>
      </c>
      <c r="AH1107" s="52" t="str">
        <f>IF(Y1107="Ja",VLOOKUP($Y$2,Plausis!A:E,5,0),"")</f>
        <v/>
      </c>
      <c r="AI1107" s="52" t="str">
        <f t="shared" si="386"/>
        <v>Ja</v>
      </c>
      <c r="AJ1107" s="52" t="str">
        <f>IF(S1107="Ja",VLOOKUP($S$2,Plausis!A:E,5,0),IF(V1107="Ja",VLOOKUP($V$2,Plausis!A:E,5,0),IF(X1107="Ja",VLOOKUP($X$2,Plausis!A:E,5,0),"")))</f>
        <v/>
      </c>
      <c r="AL1107" s="52" t="s">
        <v>3</v>
      </c>
      <c r="AM1107" s="114">
        <v>45531</v>
      </c>
      <c r="AN1107" s="52" t="s">
        <v>4467</v>
      </c>
      <c r="AO1107" s="52" t="str">
        <f>VLOOKUP(B1107,'BAT Grundtabelle'!B:T,19,0)</f>
        <v>ja</v>
      </c>
      <c r="AP1107" s="105" t="str">
        <f t="shared" si="387"/>
        <v>11001</v>
      </c>
      <c r="AQ1107" s="52" t="str">
        <f t="shared" si="388"/>
        <v>Keramikwarenhersteller</v>
      </c>
      <c r="AR1107" s="52" t="b">
        <f t="shared" si="401"/>
        <v>0</v>
      </c>
      <c r="AS1107" s="52" t="b">
        <f t="shared" si="401"/>
        <v>0</v>
      </c>
      <c r="AT1107" s="52" t="b">
        <f t="shared" si="401"/>
        <v>0</v>
      </c>
      <c r="AU1107" s="52">
        <f t="shared" si="389"/>
        <v>2</v>
      </c>
      <c r="AW1107" s="52" t="b">
        <f t="shared" si="390"/>
        <v>0</v>
      </c>
      <c r="AX1107" s="52" t="str">
        <f t="shared" si="391"/>
        <v>Unternehmen</v>
      </c>
      <c r="AY1107" s="52" t="b">
        <f t="shared" si="392"/>
        <v>0</v>
      </c>
      <c r="AZ1107" s="52" t="str">
        <f t="shared" si="393"/>
        <v>11001</v>
      </c>
      <c r="BA1107" s="52" t="str">
        <f>VLOOKUP(A1107,'BAT Grundtabelle'!A:U,21,0)</f>
        <v>ja</v>
      </c>
      <c r="BB1107" s="52" t="str">
        <f t="shared" si="394"/>
        <v>nein</v>
      </c>
      <c r="BC1107" s="52" t="str">
        <f t="shared" si="395"/>
        <v>11001</v>
      </c>
      <c r="BD1107" s="52" t="str">
        <f t="shared" si="396"/>
        <v>Keramikwarenhersteller</v>
      </c>
      <c r="BE1107" s="52" t="str">
        <f t="shared" si="397"/>
        <v>Unternehmen</v>
      </c>
      <c r="BF1107" s="52">
        <f t="shared" si="398"/>
        <v>2</v>
      </c>
    </row>
    <row r="1108" spans="1:58" hidden="1" x14ac:dyDescent="0.35">
      <c r="A1108" s="107" t="s">
        <v>3420</v>
      </c>
      <c r="B1108" s="75" t="s">
        <v>1009</v>
      </c>
      <c r="C1108" s="52" t="s">
        <v>3</v>
      </c>
      <c r="D1108" s="52" t="s">
        <v>3</v>
      </c>
      <c r="E1108" s="52" t="s">
        <v>2</v>
      </c>
      <c r="F1108" s="52" t="s">
        <v>2</v>
      </c>
      <c r="G1108" s="52" t="s">
        <v>2</v>
      </c>
      <c r="H1108" s="52" t="s">
        <v>2</v>
      </c>
      <c r="I1108" s="52" t="s">
        <v>3</v>
      </c>
      <c r="J1108" s="52">
        <v>1</v>
      </c>
      <c r="K1108" s="52" t="s">
        <v>2</v>
      </c>
      <c r="L1108" s="52" t="s">
        <v>2</v>
      </c>
      <c r="M1108" s="52" t="s">
        <v>2</v>
      </c>
      <c r="N1108" s="52" t="s">
        <v>3</v>
      </c>
      <c r="P1108" s="52" t="s">
        <v>4</v>
      </c>
      <c r="Q1108" s="52" t="str">
        <f t="shared" si="400"/>
        <v>Nein</v>
      </c>
      <c r="R1108" s="52" t="str">
        <f t="shared" si="400"/>
        <v>Nein</v>
      </c>
      <c r="S1108" s="52" t="str">
        <f t="shared" si="400"/>
        <v>Nein</v>
      </c>
      <c r="T1108" s="52" t="str">
        <f t="shared" si="400"/>
        <v>Nein</v>
      </c>
      <c r="U1108" s="52" t="str">
        <f t="shared" si="400"/>
        <v>Nein</v>
      </c>
      <c r="V1108" s="52" t="str">
        <f t="shared" si="400"/>
        <v>Nein</v>
      </c>
      <c r="W1108" s="52" t="str">
        <f t="shared" si="400"/>
        <v>Nein</v>
      </c>
      <c r="X1108" s="52" t="str">
        <f t="shared" si="400"/>
        <v>Nein</v>
      </c>
      <c r="Y1108" s="52" t="str">
        <f t="shared" si="400"/>
        <v>Nein</v>
      </c>
      <c r="Z1108" s="52" t="str">
        <f t="shared" si="400"/>
        <v>Nein</v>
      </c>
      <c r="AA1108" s="52" t="str">
        <f t="shared" si="400"/>
        <v>Nein</v>
      </c>
      <c r="AB1108" s="52" t="str">
        <f t="shared" si="400"/>
        <v>Nein</v>
      </c>
      <c r="AC1108" s="52" t="str">
        <f t="shared" si="400"/>
        <v>Nein</v>
      </c>
      <c r="AD1108" s="52" t="str">
        <f t="shared" si="400"/>
        <v>Nein</v>
      </c>
      <c r="AE1108" s="52" t="str">
        <f t="shared" si="400"/>
        <v>Nein</v>
      </c>
      <c r="AF1108" s="52" t="str">
        <f t="shared" si="400"/>
        <v>Nein</v>
      </c>
      <c r="AG1108" s="61" t="str">
        <f>IF(Q1108="Ja",VLOOKUP($Q$2,Plausis!A:E,5,0),IF(R1108="Ja",VLOOKUP($R$2,Plausis!A:E,5,0),IF(T1108="Ja",VLOOKUP($T$2,Plausis!A:E,5,0),IF(U1108="Ja",VLOOKUP($U$2,Plausis!A:E,5,0),IF(AA1108="Ja",VLOOKUP($AA$2,Plausis!A:E,5,0),IF(AC1108="Ja",VLOOKUP($AC$2,Plausis!A:E,5,0),IF(AD1108="Ja",VLOOKUP($AD$2,Plausis!A:E,5,0),"")))))))</f>
        <v/>
      </c>
      <c r="AH1108" s="52" t="str">
        <f>IF(Y1108="Ja",VLOOKUP($Y$2,Plausis!A:E,5,0),"")</f>
        <v/>
      </c>
      <c r="AI1108" s="52" t="str">
        <f t="shared" si="386"/>
        <v>Ja</v>
      </c>
      <c r="AJ1108" s="52" t="str">
        <f>IF(S1108="Ja",VLOOKUP($S$2,Plausis!A:E,5,0),IF(V1108="Ja",VLOOKUP($V$2,Plausis!A:E,5,0),IF(X1108="Ja",VLOOKUP($X$2,Plausis!A:E,5,0),"")))</f>
        <v/>
      </c>
      <c r="AL1108" s="52" t="s">
        <v>3</v>
      </c>
      <c r="AM1108" s="114">
        <v>45531</v>
      </c>
      <c r="AN1108" s="52" t="s">
        <v>4467</v>
      </c>
      <c r="AO1108" s="52" t="str">
        <f>VLOOKUP(B1108,'BAT Grundtabelle'!B:T,19,0)</f>
        <v>ja</v>
      </c>
      <c r="AP1108" s="105" t="str">
        <f t="shared" si="387"/>
        <v>11002</v>
      </c>
      <c r="AQ1108" s="52" t="str">
        <f t="shared" si="388"/>
        <v>Keramischer Handwerksbetrieb</v>
      </c>
      <c r="AR1108" s="52" t="b">
        <f t="shared" si="401"/>
        <v>0</v>
      </c>
      <c r="AS1108" s="52" t="b">
        <f t="shared" si="401"/>
        <v>0</v>
      </c>
      <c r="AT1108" s="52" t="b">
        <f t="shared" si="401"/>
        <v>0</v>
      </c>
      <c r="AU1108" s="52">
        <f t="shared" si="389"/>
        <v>1</v>
      </c>
      <c r="AW1108" s="52" t="b">
        <f t="shared" si="390"/>
        <v>0</v>
      </c>
      <c r="AX1108" s="52" t="str">
        <f t="shared" si="391"/>
        <v>Unternehmen</v>
      </c>
      <c r="AY1108" s="52" t="b">
        <f t="shared" si="392"/>
        <v>0</v>
      </c>
      <c r="AZ1108" s="52" t="str">
        <f t="shared" si="393"/>
        <v>11002</v>
      </c>
      <c r="BA1108" s="52" t="str">
        <f>VLOOKUP(A1108,'BAT Grundtabelle'!A:U,21,0)</f>
        <v>ja</v>
      </c>
      <c r="BB1108" s="52" t="str">
        <f t="shared" si="394"/>
        <v>nein</v>
      </c>
      <c r="BC1108" s="52" t="str">
        <f t="shared" si="395"/>
        <v>11002</v>
      </c>
      <c r="BD1108" s="52" t="str">
        <f t="shared" si="396"/>
        <v>Keramischer Handwerksbetrieb</v>
      </c>
      <c r="BE1108" s="52" t="str">
        <f t="shared" si="397"/>
        <v>Unternehmen</v>
      </c>
      <c r="BF1108" s="52">
        <f t="shared" si="398"/>
        <v>1</v>
      </c>
    </row>
    <row r="1109" spans="1:58" hidden="1" x14ac:dyDescent="0.35">
      <c r="A1109" s="107" t="s">
        <v>3421</v>
      </c>
      <c r="B1109" s="75" t="s">
        <v>1349</v>
      </c>
      <c r="C1109" s="52" t="s">
        <v>3</v>
      </c>
      <c r="D1109" s="52" t="s">
        <v>3</v>
      </c>
      <c r="E1109" s="52" t="s">
        <v>2</v>
      </c>
      <c r="F1109" s="52" t="s">
        <v>2</v>
      </c>
      <c r="G1109" s="52" t="s">
        <v>2</v>
      </c>
      <c r="H1109" s="52" t="s">
        <v>2</v>
      </c>
      <c r="I1109" s="52" t="s">
        <v>3</v>
      </c>
      <c r="J1109" s="52">
        <v>1</v>
      </c>
      <c r="K1109" s="52" t="s">
        <v>2</v>
      </c>
      <c r="L1109" s="52" t="s">
        <v>2</v>
      </c>
      <c r="M1109" s="52" t="s">
        <v>2</v>
      </c>
      <c r="N1109" s="52" t="s">
        <v>3</v>
      </c>
      <c r="P1109" s="52" t="s">
        <v>4</v>
      </c>
      <c r="Q1109" s="52" t="str">
        <f t="shared" si="400"/>
        <v>Nein</v>
      </c>
      <c r="R1109" s="52" t="str">
        <f t="shared" si="400"/>
        <v>Nein</v>
      </c>
      <c r="S1109" s="52" t="str">
        <f t="shared" si="400"/>
        <v>Nein</v>
      </c>
      <c r="T1109" s="52" t="str">
        <f t="shared" si="400"/>
        <v>Nein</v>
      </c>
      <c r="U1109" s="52" t="str">
        <f t="shared" si="400"/>
        <v>Nein</v>
      </c>
      <c r="V1109" s="52" t="str">
        <f t="shared" si="400"/>
        <v>Nein</v>
      </c>
      <c r="W1109" s="52" t="str">
        <f t="shared" si="400"/>
        <v>Nein</v>
      </c>
      <c r="X1109" s="52" t="str">
        <f t="shared" si="400"/>
        <v>Nein</v>
      </c>
      <c r="Y1109" s="52" t="str">
        <f t="shared" si="400"/>
        <v>Nein</v>
      </c>
      <c r="Z1109" s="52" t="str">
        <f t="shared" si="400"/>
        <v>Nein</v>
      </c>
      <c r="AA1109" s="52" t="str">
        <f t="shared" si="400"/>
        <v>Nein</v>
      </c>
      <c r="AB1109" s="52" t="str">
        <f t="shared" si="400"/>
        <v>Nein</v>
      </c>
      <c r="AC1109" s="52" t="str">
        <f t="shared" si="400"/>
        <v>Nein</v>
      </c>
      <c r="AD1109" s="52" t="str">
        <f t="shared" si="400"/>
        <v>Nein</v>
      </c>
      <c r="AE1109" s="52" t="str">
        <f t="shared" si="400"/>
        <v>Nein</v>
      </c>
      <c r="AF1109" s="52" t="str">
        <f t="shared" si="400"/>
        <v>Nein</v>
      </c>
      <c r="AG1109" s="61" t="str">
        <f>IF(Q1109="Ja",VLOOKUP($Q$2,Plausis!A:E,5,0),IF(R1109="Ja",VLOOKUP($R$2,Plausis!A:E,5,0),IF(T1109="Ja",VLOOKUP($T$2,Plausis!A:E,5,0),IF(U1109="Ja",VLOOKUP($U$2,Plausis!A:E,5,0),IF(AA1109="Ja",VLOOKUP($AA$2,Plausis!A:E,5,0),IF(AC1109="Ja",VLOOKUP($AC$2,Plausis!A:E,5,0),IF(AD1109="Ja",VLOOKUP($AD$2,Plausis!A:E,5,0),"")))))))</f>
        <v/>
      </c>
      <c r="AH1109" s="52" t="str">
        <f>IF(Y1109="Ja",VLOOKUP($Y$2,Plausis!A:E,5,0),"")</f>
        <v/>
      </c>
      <c r="AI1109" s="52" t="str">
        <f t="shared" si="386"/>
        <v>Ja</v>
      </c>
      <c r="AJ1109" s="52" t="str">
        <f>IF(S1109="Ja",VLOOKUP($S$2,Plausis!A:E,5,0),IF(V1109="Ja",VLOOKUP($V$2,Plausis!A:E,5,0),IF(X1109="Ja",VLOOKUP($X$2,Plausis!A:E,5,0),"")))</f>
        <v/>
      </c>
      <c r="AL1109" s="52" t="s">
        <v>2</v>
      </c>
      <c r="AM1109" s="114">
        <v>45531</v>
      </c>
      <c r="AN1109" s="52" t="s">
        <v>4467</v>
      </c>
      <c r="AO1109" s="52" t="str">
        <f>VLOOKUP(B1109,'BAT Grundtabelle'!B:T,19,0)</f>
        <v>ja</v>
      </c>
      <c r="AP1109" s="105" t="str">
        <f t="shared" si="387"/>
        <v>11003</v>
      </c>
      <c r="AQ1109" s="52" t="str">
        <f t="shared" si="388"/>
        <v>Kerzenhersteller</v>
      </c>
      <c r="AR1109" s="52" t="b">
        <f t="shared" si="401"/>
        <v>0</v>
      </c>
      <c r="AS1109" s="52" t="b">
        <f t="shared" si="401"/>
        <v>0</v>
      </c>
      <c r="AT1109" s="52" t="b">
        <f t="shared" si="401"/>
        <v>0</v>
      </c>
      <c r="AU1109" s="52">
        <f t="shared" si="389"/>
        <v>1</v>
      </c>
      <c r="AW1109" s="52" t="b">
        <f t="shared" si="390"/>
        <v>0</v>
      </c>
      <c r="AX1109" s="52" t="str">
        <f t="shared" si="391"/>
        <v>Unternehmen</v>
      </c>
      <c r="AY1109" s="52" t="b">
        <f t="shared" si="392"/>
        <v>0</v>
      </c>
      <c r="AZ1109" s="52" t="str">
        <f t="shared" si="393"/>
        <v>11003</v>
      </c>
      <c r="BA1109" s="52" t="str">
        <f>VLOOKUP(A1109,'BAT Grundtabelle'!A:U,21,0)</f>
        <v>ja</v>
      </c>
      <c r="BB1109" s="52" t="str">
        <f t="shared" si="394"/>
        <v>nein</v>
      </c>
      <c r="BC1109" s="52" t="str">
        <f t="shared" si="395"/>
        <v>11003</v>
      </c>
      <c r="BD1109" s="52" t="str">
        <f t="shared" si="396"/>
        <v>Kerzenhersteller</v>
      </c>
      <c r="BE1109" s="52" t="str">
        <f t="shared" si="397"/>
        <v>Unternehmen</v>
      </c>
      <c r="BF1109" s="52">
        <f t="shared" si="398"/>
        <v>1</v>
      </c>
    </row>
    <row r="1110" spans="1:58" hidden="1" x14ac:dyDescent="0.35">
      <c r="A1110" s="107" t="s">
        <v>2126</v>
      </c>
      <c r="B1110" s="75" t="s">
        <v>2125</v>
      </c>
      <c r="C1110" s="52" t="s">
        <v>3</v>
      </c>
      <c r="D1110" s="52" t="s">
        <v>3</v>
      </c>
      <c r="E1110" s="52" t="s">
        <v>2</v>
      </c>
      <c r="F1110" s="52" t="s">
        <v>2</v>
      </c>
      <c r="G1110" s="52" t="s">
        <v>2</v>
      </c>
      <c r="H1110" s="52" t="s">
        <v>2</v>
      </c>
      <c r="I1110" s="52" t="s">
        <v>3</v>
      </c>
      <c r="J1110" s="52">
        <v>3</v>
      </c>
      <c r="K1110" s="52" t="s">
        <v>2</v>
      </c>
      <c r="L1110" s="52" t="s">
        <v>2</v>
      </c>
      <c r="M1110" s="52" t="s">
        <v>2</v>
      </c>
      <c r="N1110" s="52" t="s">
        <v>3</v>
      </c>
      <c r="P1110" s="52" t="s">
        <v>57</v>
      </c>
      <c r="Q1110" s="52" t="str">
        <f t="shared" si="400"/>
        <v>Nein</v>
      </c>
      <c r="R1110" s="52" t="str">
        <f t="shared" si="400"/>
        <v>Nein</v>
      </c>
      <c r="S1110" s="52" t="str">
        <f t="shared" si="400"/>
        <v>Nein</v>
      </c>
      <c r="T1110" s="52" t="str">
        <f t="shared" si="400"/>
        <v>Ja</v>
      </c>
      <c r="U1110" s="52" t="str">
        <f t="shared" si="400"/>
        <v>Nein</v>
      </c>
      <c r="V1110" s="52" t="str">
        <f t="shared" si="400"/>
        <v>Nein</v>
      </c>
      <c r="W1110" s="52" t="str">
        <f t="shared" si="400"/>
        <v>Nein</v>
      </c>
      <c r="X1110" s="52" t="str">
        <f t="shared" si="400"/>
        <v>Ja</v>
      </c>
      <c r="Y1110" s="52" t="str">
        <f t="shared" si="400"/>
        <v>Nein</v>
      </c>
      <c r="Z1110" s="52" t="str">
        <f t="shared" si="400"/>
        <v>Nein</v>
      </c>
      <c r="AA1110" s="52" t="str">
        <f t="shared" si="400"/>
        <v>Nein</v>
      </c>
      <c r="AB1110" s="52" t="str">
        <f t="shared" si="400"/>
        <v>Nein</v>
      </c>
      <c r="AC1110" s="52" t="str">
        <f t="shared" si="400"/>
        <v>Nein</v>
      </c>
      <c r="AD1110" s="52" t="str">
        <f t="shared" si="400"/>
        <v>Nein</v>
      </c>
      <c r="AE1110" s="52" t="str">
        <f t="shared" si="400"/>
        <v>Nein</v>
      </c>
      <c r="AF1110" s="52" t="str">
        <f t="shared" si="400"/>
        <v>Nein</v>
      </c>
      <c r="AG1110" s="61" t="str">
        <f>IF(Q1110="Ja",VLOOKUP($Q$2,Plausis!A:E,5,0),IF(R1110="Ja",VLOOKUP($R$2,Plausis!A:E,5,0),IF(T1110="Ja",VLOOKUP($T$2,Plausis!A:E,5,0),IF(U1110="Ja",VLOOKUP($U$2,Plausis!A:E,5,0),IF(AA1110="Ja",VLOOKUP($AA$2,Plausis!A:E,5,0),IF(AC1110="Ja",VLOOKUP($AC$2,Plausis!A:E,5,0),IF(AD1110="Ja",VLOOKUP($AD$2,Plausis!A:E,5,0),"")))))))</f>
        <v>Dieser Betrieb ist nur im Komfort-RS ohne ergänzenden Spezial-Straf-RS versicherbar.</v>
      </c>
      <c r="AH1110" s="52" t="str">
        <f>IF(Y1110="Ja",VLOOKUP($Y$2,Plausis!A:E,5,0),"")</f>
        <v/>
      </c>
      <c r="AI1110" s="52" t="str">
        <f t="shared" si="386"/>
        <v>Nein</v>
      </c>
      <c r="AJ1110" s="52" t="str">
        <f>IF(S1110="Ja",VLOOKUP($S$2,Plausis!A:E,5,0),IF(V1110="Ja",VLOOKUP($V$2,Plausis!A:E,5,0),IF(X1110="Ja",VLOOKUP($X$2,Plausis!A:E,5,0),"")))</f>
        <v>Dieser Betrieb kann nur ohne ergänzenden Spezial-Straf-RS versichert werden.</v>
      </c>
      <c r="AL1110" s="52" t="s">
        <v>2</v>
      </c>
      <c r="AM1110" s="114">
        <v>45531</v>
      </c>
      <c r="AN1110" s="52" t="s">
        <v>4467</v>
      </c>
      <c r="AO1110" s="52" t="str">
        <f>VLOOKUP(B1110,'BAT Grundtabelle'!B:T,19,0)</f>
        <v>ja</v>
      </c>
      <c r="AP1110" s="105" t="str">
        <f t="shared" si="387"/>
        <v>5721</v>
      </c>
      <c r="AQ1110" s="52" t="str">
        <f t="shared" si="388"/>
        <v>Kessel- und Tankreinigungsbetrieb</v>
      </c>
      <c r="AR1110" s="52" t="b">
        <f t="shared" si="401"/>
        <v>0</v>
      </c>
      <c r="AS1110" s="52" t="b">
        <f t="shared" si="401"/>
        <v>0</v>
      </c>
      <c r="AT1110" s="52" t="b">
        <f t="shared" si="401"/>
        <v>0</v>
      </c>
      <c r="AU1110" s="52">
        <f t="shared" si="389"/>
        <v>3</v>
      </c>
      <c r="AW1110" s="52" t="b">
        <f t="shared" si="390"/>
        <v>0</v>
      </c>
      <c r="AX1110" s="52" t="str">
        <f t="shared" si="391"/>
        <v>Unternehmen</v>
      </c>
      <c r="AY1110" s="52" t="b">
        <f t="shared" si="392"/>
        <v>0</v>
      </c>
      <c r="AZ1110" s="52" t="str">
        <f t="shared" si="393"/>
        <v>5721</v>
      </c>
      <c r="BA1110" s="52" t="str">
        <f>VLOOKUP(A1110,'BAT Grundtabelle'!A:U,21,0)</f>
        <v>ja</v>
      </c>
      <c r="BB1110" s="52" t="str">
        <f t="shared" si="394"/>
        <v>nein</v>
      </c>
      <c r="BC1110" s="52" t="str">
        <f t="shared" si="395"/>
        <v>5721</v>
      </c>
      <c r="BD1110" s="52" t="str">
        <f t="shared" si="396"/>
        <v>Kessel- und Tankreinigungsbetrieb</v>
      </c>
      <c r="BE1110" s="52" t="str">
        <f t="shared" si="397"/>
        <v>Unternehmen</v>
      </c>
      <c r="BF1110" s="52">
        <f t="shared" si="398"/>
        <v>3</v>
      </c>
    </row>
    <row r="1111" spans="1:58" hidden="1" x14ac:dyDescent="0.35">
      <c r="A1111" s="107" t="s">
        <v>3422</v>
      </c>
      <c r="B1111" s="75" t="s">
        <v>823</v>
      </c>
      <c r="C1111" s="52" t="s">
        <v>3</v>
      </c>
      <c r="D1111" s="52" t="s">
        <v>3</v>
      </c>
      <c r="E1111" s="52" t="s">
        <v>2</v>
      </c>
      <c r="F1111" s="52" t="s">
        <v>2</v>
      </c>
      <c r="G1111" s="52" t="s">
        <v>2</v>
      </c>
      <c r="H1111" s="52" t="s">
        <v>2</v>
      </c>
      <c r="I1111" s="52" t="s">
        <v>3</v>
      </c>
      <c r="J1111" s="52">
        <v>2</v>
      </c>
      <c r="K1111" s="52" t="s">
        <v>2</v>
      </c>
      <c r="L1111" s="52" t="s">
        <v>2</v>
      </c>
      <c r="M1111" s="52" t="s">
        <v>2</v>
      </c>
      <c r="N1111" s="52" t="s">
        <v>3</v>
      </c>
      <c r="P1111" s="52" t="s">
        <v>4</v>
      </c>
      <c r="Q1111" s="52" t="str">
        <f t="shared" si="400"/>
        <v>Nein</v>
      </c>
      <c r="R1111" s="52" t="str">
        <f t="shared" si="400"/>
        <v>Nein</v>
      </c>
      <c r="S1111" s="52" t="str">
        <f t="shared" si="400"/>
        <v>Nein</v>
      </c>
      <c r="T1111" s="52" t="str">
        <f t="shared" si="400"/>
        <v>Nein</v>
      </c>
      <c r="U1111" s="52" t="str">
        <f t="shared" si="400"/>
        <v>Nein</v>
      </c>
      <c r="V1111" s="52" t="str">
        <f t="shared" si="400"/>
        <v>Nein</v>
      </c>
      <c r="W1111" s="52" t="str">
        <f t="shared" si="400"/>
        <v>Nein</v>
      </c>
      <c r="X1111" s="52" t="str">
        <f t="shared" si="400"/>
        <v>Nein</v>
      </c>
      <c r="Y1111" s="52" t="str">
        <f t="shared" si="400"/>
        <v>Nein</v>
      </c>
      <c r="Z1111" s="52" t="str">
        <f t="shared" si="400"/>
        <v>Nein</v>
      </c>
      <c r="AA1111" s="52" t="str">
        <f t="shared" si="400"/>
        <v>Nein</v>
      </c>
      <c r="AB1111" s="52" t="str">
        <f t="shared" si="400"/>
        <v>Nein</v>
      </c>
      <c r="AC1111" s="52" t="str">
        <f t="shared" si="400"/>
        <v>Nein</v>
      </c>
      <c r="AD1111" s="52" t="str">
        <f t="shared" si="400"/>
        <v>Nein</v>
      </c>
      <c r="AE1111" s="52" t="str">
        <f t="shared" si="400"/>
        <v>Nein</v>
      </c>
      <c r="AF1111" s="52" t="str">
        <f t="shared" si="400"/>
        <v>Nein</v>
      </c>
      <c r="AG1111" s="61" t="str">
        <f>IF(Q1111="Ja",VLOOKUP($Q$2,Plausis!A:E,5,0),IF(R1111="Ja",VLOOKUP($R$2,Plausis!A:E,5,0),IF(T1111="Ja",VLOOKUP($T$2,Plausis!A:E,5,0),IF(U1111="Ja",VLOOKUP($U$2,Plausis!A:E,5,0),IF(AA1111="Ja",VLOOKUP($AA$2,Plausis!A:E,5,0),IF(AC1111="Ja",VLOOKUP($AC$2,Plausis!A:E,5,0),IF(AD1111="Ja",VLOOKUP($AD$2,Plausis!A:E,5,0),"")))))))</f>
        <v/>
      </c>
      <c r="AH1111" s="52" t="str">
        <f>IF(Y1111="Ja",VLOOKUP($Y$2,Plausis!A:E,5,0),"")</f>
        <v/>
      </c>
      <c r="AI1111" s="52" t="str">
        <f t="shared" si="386"/>
        <v>Ja</v>
      </c>
      <c r="AJ1111" s="52" t="str">
        <f>IF(S1111="Ja",VLOOKUP($S$2,Plausis!A:E,5,0),IF(V1111="Ja",VLOOKUP($V$2,Plausis!A:E,5,0),IF(X1111="Ja",VLOOKUP($X$2,Plausis!A:E,5,0),"")))</f>
        <v/>
      </c>
      <c r="AL1111" s="52" t="s">
        <v>2</v>
      </c>
      <c r="AM1111" s="114">
        <v>45531</v>
      </c>
      <c r="AN1111" s="52" t="s">
        <v>4467</v>
      </c>
      <c r="AO1111" s="52" t="str">
        <f>VLOOKUP(B1111,'BAT Grundtabelle'!B:T,19,0)</f>
        <v>ja</v>
      </c>
      <c r="AP1111" s="105" t="str">
        <f t="shared" si="387"/>
        <v>11004</v>
      </c>
      <c r="AQ1111" s="52" t="str">
        <f t="shared" si="388"/>
        <v>Kesselbaubetrieb</v>
      </c>
      <c r="AR1111" s="52" t="b">
        <f t="shared" si="401"/>
        <v>0</v>
      </c>
      <c r="AS1111" s="52" t="b">
        <f t="shared" si="401"/>
        <v>0</v>
      </c>
      <c r="AT1111" s="52" t="b">
        <f t="shared" si="401"/>
        <v>0</v>
      </c>
      <c r="AU1111" s="52">
        <f t="shared" si="389"/>
        <v>2</v>
      </c>
      <c r="AW1111" s="52" t="b">
        <f t="shared" si="390"/>
        <v>0</v>
      </c>
      <c r="AX1111" s="52" t="str">
        <f t="shared" si="391"/>
        <v>Unternehmen</v>
      </c>
      <c r="AY1111" s="52" t="b">
        <f t="shared" si="392"/>
        <v>0</v>
      </c>
      <c r="AZ1111" s="52" t="str">
        <f t="shared" si="393"/>
        <v>11004</v>
      </c>
      <c r="BA1111" s="52" t="str">
        <f>VLOOKUP(A1111,'BAT Grundtabelle'!A:U,21,0)</f>
        <v>ja</v>
      </c>
      <c r="BB1111" s="52" t="str">
        <f t="shared" si="394"/>
        <v>nein</v>
      </c>
      <c r="BC1111" s="52" t="str">
        <f t="shared" si="395"/>
        <v>11004</v>
      </c>
      <c r="BD1111" s="52" t="str">
        <f t="shared" si="396"/>
        <v>Kesselbaubetrieb</v>
      </c>
      <c r="BE1111" s="52" t="str">
        <f t="shared" si="397"/>
        <v>Unternehmen</v>
      </c>
      <c r="BF1111" s="52">
        <f t="shared" si="398"/>
        <v>2</v>
      </c>
    </row>
    <row r="1112" spans="1:58" hidden="1" x14ac:dyDescent="0.35">
      <c r="A1112" s="107" t="s">
        <v>3423</v>
      </c>
      <c r="B1112" s="75" t="s">
        <v>682</v>
      </c>
      <c r="C1112" s="52" t="s">
        <v>3</v>
      </c>
      <c r="D1112" s="52" t="s">
        <v>3</v>
      </c>
      <c r="E1112" s="52" t="s">
        <v>2</v>
      </c>
      <c r="F1112" s="52" t="s">
        <v>2</v>
      </c>
      <c r="G1112" s="52" t="s">
        <v>2</v>
      </c>
      <c r="H1112" s="52" t="s">
        <v>2</v>
      </c>
      <c r="I1112" s="52" t="s">
        <v>3</v>
      </c>
      <c r="J1112" s="52">
        <v>4</v>
      </c>
      <c r="K1112" s="52" t="s">
        <v>2</v>
      </c>
      <c r="L1112" s="52" t="s">
        <v>2</v>
      </c>
      <c r="M1112" s="52" t="s">
        <v>2</v>
      </c>
      <c r="N1112" s="52" t="s">
        <v>3</v>
      </c>
      <c r="O1112" s="52" t="s">
        <v>2412</v>
      </c>
      <c r="P1112" s="52">
        <v>1195</v>
      </c>
      <c r="Q1112" s="52" t="str">
        <f t="shared" si="400"/>
        <v>Nein</v>
      </c>
      <c r="R1112" s="52" t="str">
        <f t="shared" si="400"/>
        <v>Nein</v>
      </c>
      <c r="S1112" s="52" t="str">
        <f t="shared" si="400"/>
        <v>Nein</v>
      </c>
      <c r="T1112" s="52" t="str">
        <f t="shared" si="400"/>
        <v>Nein</v>
      </c>
      <c r="U1112" s="52" t="str">
        <f t="shared" si="400"/>
        <v>Nein</v>
      </c>
      <c r="V1112" s="52" t="str">
        <f t="shared" si="400"/>
        <v>Nein</v>
      </c>
      <c r="W1112" s="52" t="str">
        <f t="shared" si="400"/>
        <v>Nein</v>
      </c>
      <c r="X1112" s="52" t="str">
        <f t="shared" si="400"/>
        <v>Nein</v>
      </c>
      <c r="Y1112" s="52" t="str">
        <f t="shared" si="400"/>
        <v>Nein</v>
      </c>
      <c r="Z1112" s="52" t="str">
        <f t="shared" si="400"/>
        <v>Nein</v>
      </c>
      <c r="AA1112" s="52" t="str">
        <f t="shared" si="400"/>
        <v>Nein</v>
      </c>
      <c r="AB1112" s="52" t="str">
        <f t="shared" si="400"/>
        <v>Ja</v>
      </c>
      <c r="AC1112" s="52" t="str">
        <f t="shared" si="400"/>
        <v>Nein</v>
      </c>
      <c r="AD1112" s="52" t="str">
        <f t="shared" si="400"/>
        <v>Nein</v>
      </c>
      <c r="AE1112" s="52" t="str">
        <f t="shared" si="400"/>
        <v>Nein</v>
      </c>
      <c r="AF1112" s="52" t="str">
        <f t="shared" si="400"/>
        <v>Nein</v>
      </c>
      <c r="AG1112" s="61" t="str">
        <f>IF(Q1112="Ja",VLOOKUP($Q$2,Plausis!A:E,5,0),IF(R1112="Ja",VLOOKUP($R$2,Plausis!A:E,5,0),IF(T1112="Ja",VLOOKUP($T$2,Plausis!A:E,5,0),IF(U1112="Ja",VLOOKUP($U$2,Plausis!A:E,5,0),IF(AA1112="Ja",VLOOKUP($AA$2,Plausis!A:E,5,0),IF(AC1112="Ja",VLOOKUP($AC$2,Plausis!A:E,5,0),IF(AD1112="Ja",VLOOKUP($AD$2,Plausis!A:E,5,0),"")))))))</f>
        <v/>
      </c>
      <c r="AH1112" s="52" t="str">
        <f>IF(Y1112="Ja",VLOOKUP($Y$2,Plausis!A:E,5,0),"")</f>
        <v/>
      </c>
      <c r="AI1112" s="52" t="str">
        <f t="shared" si="386"/>
        <v>Ja</v>
      </c>
      <c r="AJ1112" s="52" t="str">
        <f>IF(S1112="Ja",VLOOKUP($S$2,Plausis!A:E,5,0),IF(V1112="Ja",VLOOKUP($V$2,Plausis!A:E,5,0),IF(X1112="Ja",VLOOKUP($X$2,Plausis!A:E,5,0),"")))</f>
        <v/>
      </c>
      <c r="AL1112" s="52" t="s">
        <v>2</v>
      </c>
      <c r="AM1112" s="114">
        <v>45531</v>
      </c>
      <c r="AN1112" s="52" t="s">
        <v>4467</v>
      </c>
      <c r="AO1112" s="52" t="str">
        <f>VLOOKUP(B1112,'BAT Grundtabelle'!B:T,19,0)</f>
        <v>ja</v>
      </c>
      <c r="AP1112" s="105" t="str">
        <f t="shared" si="387"/>
        <v>11005</v>
      </c>
      <c r="AQ1112" s="52" t="str">
        <f t="shared" si="388"/>
        <v>Kesselhaus</v>
      </c>
      <c r="AR1112" s="52" t="b">
        <f t="shared" si="401"/>
        <v>0</v>
      </c>
      <c r="AS1112" s="52" t="b">
        <f t="shared" si="401"/>
        <v>0</v>
      </c>
      <c r="AT1112" s="52" t="b">
        <f t="shared" si="401"/>
        <v>0</v>
      </c>
      <c r="AU1112" s="52">
        <f t="shared" si="389"/>
        <v>4</v>
      </c>
      <c r="AW1112" s="52" t="b">
        <f t="shared" si="390"/>
        <v>0</v>
      </c>
      <c r="AX1112" s="52" t="str">
        <f t="shared" si="391"/>
        <v>Unternehmen</v>
      </c>
      <c r="AY1112" s="52" t="b">
        <f t="shared" si="392"/>
        <v>0</v>
      </c>
      <c r="AZ1112" s="52" t="str">
        <f t="shared" si="393"/>
        <v>11005</v>
      </c>
      <c r="BA1112" s="52" t="str">
        <f>VLOOKUP(A1112,'BAT Grundtabelle'!A:U,21,0)</f>
        <v>ja</v>
      </c>
      <c r="BB1112" s="52" t="str">
        <f t="shared" si="394"/>
        <v>nein</v>
      </c>
      <c r="BC1112" s="52" t="str">
        <f t="shared" si="395"/>
        <v>11005</v>
      </c>
      <c r="BD1112" s="52" t="str">
        <f t="shared" si="396"/>
        <v>Kesselhaus</v>
      </c>
      <c r="BE1112" s="52" t="str">
        <f t="shared" si="397"/>
        <v>Unternehmen</v>
      </c>
      <c r="BF1112" s="52">
        <f t="shared" si="398"/>
        <v>4</v>
      </c>
    </row>
    <row r="1113" spans="1:58" hidden="1" x14ac:dyDescent="0.35">
      <c r="A1113" s="107" t="s">
        <v>3424</v>
      </c>
      <c r="B1113" s="75" t="s">
        <v>824</v>
      </c>
      <c r="C1113" s="52" t="s">
        <v>3</v>
      </c>
      <c r="D1113" s="52" t="s">
        <v>3</v>
      </c>
      <c r="E1113" s="52" t="s">
        <v>2</v>
      </c>
      <c r="F1113" s="52" t="s">
        <v>2</v>
      </c>
      <c r="G1113" s="52" t="s">
        <v>2</v>
      </c>
      <c r="H1113" s="52" t="s">
        <v>2</v>
      </c>
      <c r="I1113" s="52" t="s">
        <v>3</v>
      </c>
      <c r="J1113" s="52">
        <v>3</v>
      </c>
      <c r="K1113" s="52" t="s">
        <v>2</v>
      </c>
      <c r="L1113" s="52" t="s">
        <v>2</v>
      </c>
      <c r="M1113" s="52" t="s">
        <v>2</v>
      </c>
      <c r="N1113" s="52" t="s">
        <v>3</v>
      </c>
      <c r="P1113" s="52" t="s">
        <v>4</v>
      </c>
      <c r="Q1113" s="52" t="str">
        <f t="shared" ref="Q1113:AF1122" si="402">IF(ISERROR(FIND(Q$2,$P1113,1)),"Nein","Ja")</f>
        <v>Nein</v>
      </c>
      <c r="R1113" s="52" t="str">
        <f t="shared" si="402"/>
        <v>Nein</v>
      </c>
      <c r="S1113" s="52" t="str">
        <f t="shared" si="402"/>
        <v>Nein</v>
      </c>
      <c r="T1113" s="52" t="str">
        <f t="shared" si="402"/>
        <v>Nein</v>
      </c>
      <c r="U1113" s="52" t="str">
        <f t="shared" si="402"/>
        <v>Nein</v>
      </c>
      <c r="V1113" s="52" t="str">
        <f t="shared" si="402"/>
        <v>Nein</v>
      </c>
      <c r="W1113" s="52" t="str">
        <f t="shared" si="402"/>
        <v>Nein</v>
      </c>
      <c r="X1113" s="52" t="str">
        <f t="shared" si="402"/>
        <v>Nein</v>
      </c>
      <c r="Y1113" s="52" t="str">
        <f t="shared" si="402"/>
        <v>Nein</v>
      </c>
      <c r="Z1113" s="52" t="str">
        <f t="shared" si="402"/>
        <v>Nein</v>
      </c>
      <c r="AA1113" s="52" t="str">
        <f t="shared" si="402"/>
        <v>Nein</v>
      </c>
      <c r="AB1113" s="52" t="str">
        <f t="shared" si="402"/>
        <v>Nein</v>
      </c>
      <c r="AC1113" s="52" t="str">
        <f t="shared" si="402"/>
        <v>Nein</v>
      </c>
      <c r="AD1113" s="52" t="str">
        <f t="shared" si="402"/>
        <v>Nein</v>
      </c>
      <c r="AE1113" s="52" t="str">
        <f t="shared" si="402"/>
        <v>Nein</v>
      </c>
      <c r="AF1113" s="52" t="str">
        <f t="shared" si="402"/>
        <v>Nein</v>
      </c>
      <c r="AG1113" s="61" t="str">
        <f>IF(Q1113="Ja",VLOOKUP($Q$2,Plausis!A:E,5,0),IF(R1113="Ja",VLOOKUP($R$2,Plausis!A:E,5,0),IF(T1113="Ja",VLOOKUP($T$2,Plausis!A:E,5,0),IF(U1113="Ja",VLOOKUP($U$2,Plausis!A:E,5,0),IF(AA1113="Ja",VLOOKUP($AA$2,Plausis!A:E,5,0),IF(AC1113="Ja",VLOOKUP($AC$2,Plausis!A:E,5,0),IF(AD1113="Ja",VLOOKUP($AD$2,Plausis!A:E,5,0),"")))))))</f>
        <v/>
      </c>
      <c r="AH1113" s="52" t="str">
        <f>IF(Y1113="Ja",VLOOKUP($Y$2,Plausis!A:E,5,0),"")</f>
        <v/>
      </c>
      <c r="AI1113" s="52" t="str">
        <f t="shared" si="386"/>
        <v>Ja</v>
      </c>
      <c r="AJ1113" s="52" t="str">
        <f>IF(S1113="Ja",VLOOKUP($S$2,Plausis!A:E,5,0),IF(V1113="Ja",VLOOKUP($V$2,Plausis!A:E,5,0),IF(X1113="Ja",VLOOKUP($X$2,Plausis!A:E,5,0),"")))</f>
        <v/>
      </c>
      <c r="AL1113" s="52" t="s">
        <v>2</v>
      </c>
      <c r="AM1113" s="114">
        <v>45531</v>
      </c>
      <c r="AN1113" s="52" t="s">
        <v>4467</v>
      </c>
      <c r="AO1113" s="52" t="str">
        <f>VLOOKUP(B1113,'BAT Grundtabelle'!B:T,19,0)</f>
        <v>ja</v>
      </c>
      <c r="AP1113" s="105" t="str">
        <f t="shared" si="387"/>
        <v>11006</v>
      </c>
      <c r="AQ1113" s="52" t="str">
        <f t="shared" si="388"/>
        <v>Kesselreparaturbetrieb</v>
      </c>
      <c r="AR1113" s="52" t="b">
        <f t="shared" si="401"/>
        <v>0</v>
      </c>
      <c r="AS1113" s="52" t="b">
        <f t="shared" si="401"/>
        <v>0</v>
      </c>
      <c r="AT1113" s="52" t="b">
        <f t="shared" si="401"/>
        <v>0</v>
      </c>
      <c r="AU1113" s="52">
        <f t="shared" si="389"/>
        <v>3</v>
      </c>
      <c r="AW1113" s="52" t="b">
        <f t="shared" si="390"/>
        <v>0</v>
      </c>
      <c r="AX1113" s="52" t="str">
        <f t="shared" si="391"/>
        <v>Unternehmen</v>
      </c>
      <c r="AY1113" s="52" t="b">
        <f t="shared" si="392"/>
        <v>0</v>
      </c>
      <c r="AZ1113" s="52" t="str">
        <f t="shared" si="393"/>
        <v>11006</v>
      </c>
      <c r="BA1113" s="52" t="str">
        <f>VLOOKUP(A1113,'BAT Grundtabelle'!A:U,21,0)</f>
        <v>ja</v>
      </c>
      <c r="BB1113" s="52" t="str">
        <f t="shared" si="394"/>
        <v>nein</v>
      </c>
      <c r="BC1113" s="52" t="str">
        <f t="shared" si="395"/>
        <v>11006</v>
      </c>
      <c r="BD1113" s="52" t="str">
        <f t="shared" si="396"/>
        <v>Kesselreparaturbetrieb</v>
      </c>
      <c r="BE1113" s="52" t="str">
        <f t="shared" si="397"/>
        <v>Unternehmen</v>
      </c>
      <c r="BF1113" s="52">
        <f t="shared" si="398"/>
        <v>3</v>
      </c>
    </row>
    <row r="1114" spans="1:58" ht="116" hidden="1" x14ac:dyDescent="0.35">
      <c r="A1114" s="107" t="s">
        <v>2034</v>
      </c>
      <c r="B1114" s="75" t="s">
        <v>2033</v>
      </c>
      <c r="C1114" s="52" t="s">
        <v>3</v>
      </c>
      <c r="D1114" s="52" t="s">
        <v>3</v>
      </c>
      <c r="E1114" s="52" t="s">
        <v>3</v>
      </c>
      <c r="F1114" s="52" t="s">
        <v>2</v>
      </c>
      <c r="G1114" s="52" t="s">
        <v>2</v>
      </c>
      <c r="H1114" s="52" t="s">
        <v>2</v>
      </c>
      <c r="I1114" s="52" t="s">
        <v>3</v>
      </c>
      <c r="J1114" s="52">
        <v>1</v>
      </c>
      <c r="K1114" s="52" t="s">
        <v>2</v>
      </c>
      <c r="L1114" s="52" t="s">
        <v>2</v>
      </c>
      <c r="M1114" s="52" t="s">
        <v>2</v>
      </c>
      <c r="N1114" s="52" t="s">
        <v>3</v>
      </c>
      <c r="P1114" s="52">
        <v>300</v>
      </c>
      <c r="Q1114" s="52" t="str">
        <f t="shared" si="402"/>
        <v>Nein</v>
      </c>
      <c r="R1114" s="52" t="str">
        <f t="shared" si="402"/>
        <v>Nein</v>
      </c>
      <c r="S1114" s="52" t="str">
        <f t="shared" si="402"/>
        <v>Nein</v>
      </c>
      <c r="T1114" s="52" t="str">
        <f t="shared" si="402"/>
        <v>Nein</v>
      </c>
      <c r="U1114" s="52" t="str">
        <f t="shared" si="402"/>
        <v>Nein</v>
      </c>
      <c r="V1114" s="52" t="str">
        <f t="shared" si="402"/>
        <v>Nein</v>
      </c>
      <c r="W1114" s="52" t="str">
        <f t="shared" si="402"/>
        <v>Nein</v>
      </c>
      <c r="X1114" s="52" t="str">
        <f t="shared" si="402"/>
        <v>Nein</v>
      </c>
      <c r="Y1114" s="52" t="str">
        <f t="shared" si="402"/>
        <v>Nein</v>
      </c>
      <c r="Z1114" s="52" t="str">
        <f t="shared" si="402"/>
        <v>Nein</v>
      </c>
      <c r="AA1114" s="52" t="str">
        <f t="shared" si="402"/>
        <v>Ja</v>
      </c>
      <c r="AB1114" s="52" t="str">
        <f t="shared" si="402"/>
        <v>Nein</v>
      </c>
      <c r="AC1114" s="52" t="str">
        <f t="shared" si="402"/>
        <v>Nein</v>
      </c>
      <c r="AD1114" s="52" t="str">
        <f t="shared" si="402"/>
        <v>Nein</v>
      </c>
      <c r="AE1114" s="52" t="str">
        <f t="shared" si="402"/>
        <v>Nein</v>
      </c>
      <c r="AF1114" s="52" t="str">
        <f t="shared" si="402"/>
        <v>Nein</v>
      </c>
      <c r="AG1114" s="61" t="str">
        <f>IF(Q1114="Ja",VLOOKUP($Q$2,Plausis!A:E,5,0),IF(R1114="Ja",VLOOKUP($R$2,Plausis!A:E,5,0),IF(T1114="Ja",VLOOKUP($T$2,Plausis!A:E,5,0),IF(U1114="Ja",VLOOKUP($U$2,Plausis!A:E,5,0),IF(AA1114="Ja",VLOOKUP($AA$2,Plausis!A:E,5,0),IF(AC1114="Ja",VLOOKUP($AC$2,Plausis!A:E,5,0),IF(AD1114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114" s="52" t="str">
        <f>IF(Y1114="Ja",VLOOKUP($Y$2,Plausis!A:E,5,0),"")</f>
        <v/>
      </c>
      <c r="AI1114" s="52" t="str">
        <f t="shared" si="386"/>
        <v>Ja</v>
      </c>
      <c r="AJ1114" s="52" t="str">
        <f>IF(S1114="Ja",VLOOKUP($S$2,Plausis!A:E,5,0),IF(V1114="Ja",VLOOKUP($V$2,Plausis!A:E,5,0),IF(X1114="Ja",VLOOKUP($X$2,Plausis!A:E,5,0),"")))</f>
        <v/>
      </c>
      <c r="AL1114" s="52" t="s">
        <v>2</v>
      </c>
      <c r="AM1114" s="114">
        <v>45531</v>
      </c>
      <c r="AN1114" s="52" t="s">
        <v>4467</v>
      </c>
      <c r="AO1114" s="52" t="str">
        <f>VLOOKUP(B1114,'BAT Grundtabelle'!B:T,19,0)</f>
        <v>ja</v>
      </c>
      <c r="AP1114" s="105" t="str">
        <f t="shared" si="387"/>
        <v>4221</v>
      </c>
      <c r="AQ1114" s="52" t="str">
        <f t="shared" si="388"/>
        <v>Kfz-Abschleppdienst ohne Reparatur und ohne Verwertung von Kfz</v>
      </c>
      <c r="AR1114" s="52" t="b">
        <f t="shared" si="401"/>
        <v>0</v>
      </c>
      <c r="AS1114" s="52" t="b">
        <f t="shared" si="401"/>
        <v>0</v>
      </c>
      <c r="AT1114" s="52" t="b">
        <f t="shared" si="401"/>
        <v>0</v>
      </c>
      <c r="AU1114" s="52">
        <f t="shared" si="389"/>
        <v>1</v>
      </c>
      <c r="AW1114" s="52" t="b">
        <f t="shared" si="390"/>
        <v>0</v>
      </c>
      <c r="AX1114" s="52" t="str">
        <f t="shared" si="391"/>
        <v>Unternehmen</v>
      </c>
      <c r="AY1114" s="52" t="b">
        <f t="shared" si="392"/>
        <v>0</v>
      </c>
      <c r="AZ1114" s="52" t="str">
        <f t="shared" si="393"/>
        <v>4221</v>
      </c>
      <c r="BA1114" s="52" t="str">
        <f>VLOOKUP(A1114,'BAT Grundtabelle'!A:U,21,0)</f>
        <v>ja</v>
      </c>
      <c r="BB1114" s="52" t="str">
        <f t="shared" si="394"/>
        <v>nein</v>
      </c>
      <c r="BC1114" s="52" t="str">
        <f t="shared" si="395"/>
        <v>4221</v>
      </c>
      <c r="BD1114" s="52" t="str">
        <f t="shared" si="396"/>
        <v>Kfz-Abschleppdienst ohne Reparatur und ohne Verwertung von Kfz</v>
      </c>
      <c r="BE1114" s="52" t="str">
        <f t="shared" si="397"/>
        <v>Unternehmen</v>
      </c>
      <c r="BF1114" s="52">
        <f t="shared" si="398"/>
        <v>1</v>
      </c>
    </row>
    <row r="1115" spans="1:58" hidden="1" x14ac:dyDescent="0.35">
      <c r="A1115" s="107" t="s">
        <v>3425</v>
      </c>
      <c r="B1115" s="75" t="s">
        <v>107</v>
      </c>
      <c r="C1115" s="52" t="s">
        <v>3</v>
      </c>
      <c r="D1115" s="52" t="s">
        <v>3</v>
      </c>
      <c r="E1115" s="52" t="s">
        <v>3</v>
      </c>
      <c r="F1115" s="52" t="s">
        <v>2</v>
      </c>
      <c r="G1115" s="52" t="s">
        <v>2</v>
      </c>
      <c r="H1115" s="52" t="s">
        <v>2</v>
      </c>
      <c r="I1115" s="52" t="s">
        <v>3</v>
      </c>
      <c r="J1115" s="52">
        <v>1</v>
      </c>
      <c r="K1115" s="52" t="s">
        <v>2</v>
      </c>
      <c r="L1115" s="52" t="s">
        <v>2</v>
      </c>
      <c r="M1115" s="52" t="s">
        <v>2</v>
      </c>
      <c r="N1115" s="52" t="s">
        <v>3</v>
      </c>
      <c r="P1115" s="52" t="s">
        <v>4</v>
      </c>
      <c r="Q1115" s="52" t="str">
        <f t="shared" si="402"/>
        <v>Nein</v>
      </c>
      <c r="R1115" s="52" t="str">
        <f t="shared" si="402"/>
        <v>Nein</v>
      </c>
      <c r="S1115" s="52" t="str">
        <f t="shared" si="402"/>
        <v>Nein</v>
      </c>
      <c r="T1115" s="52" t="str">
        <f t="shared" si="402"/>
        <v>Nein</v>
      </c>
      <c r="U1115" s="52" t="str">
        <f t="shared" si="402"/>
        <v>Nein</v>
      </c>
      <c r="V1115" s="52" t="str">
        <f t="shared" si="402"/>
        <v>Nein</v>
      </c>
      <c r="W1115" s="52" t="str">
        <f t="shared" si="402"/>
        <v>Nein</v>
      </c>
      <c r="X1115" s="52" t="str">
        <f t="shared" si="402"/>
        <v>Nein</v>
      </c>
      <c r="Y1115" s="52" t="str">
        <f t="shared" si="402"/>
        <v>Nein</v>
      </c>
      <c r="Z1115" s="52" t="str">
        <f t="shared" si="402"/>
        <v>Nein</v>
      </c>
      <c r="AA1115" s="52" t="str">
        <f t="shared" si="402"/>
        <v>Nein</v>
      </c>
      <c r="AB1115" s="52" t="str">
        <f t="shared" si="402"/>
        <v>Nein</v>
      </c>
      <c r="AC1115" s="52" t="str">
        <f t="shared" si="402"/>
        <v>Nein</v>
      </c>
      <c r="AD1115" s="52" t="str">
        <f t="shared" si="402"/>
        <v>Nein</v>
      </c>
      <c r="AE1115" s="52" t="str">
        <f t="shared" si="402"/>
        <v>Nein</v>
      </c>
      <c r="AF1115" s="52" t="str">
        <f t="shared" si="402"/>
        <v>Nein</v>
      </c>
      <c r="AG1115" s="61" t="str">
        <f>IF(Q1115="Ja",VLOOKUP($Q$2,Plausis!A:E,5,0),IF(R1115="Ja",VLOOKUP($R$2,Plausis!A:E,5,0),IF(T1115="Ja",VLOOKUP($T$2,Plausis!A:E,5,0),IF(U1115="Ja",VLOOKUP($U$2,Plausis!A:E,5,0),IF(AA1115="Ja",VLOOKUP($AA$2,Plausis!A:E,5,0),IF(AC1115="Ja",VLOOKUP($AC$2,Plausis!A:E,5,0),IF(AD1115="Ja",VLOOKUP($AD$2,Plausis!A:E,5,0),"")))))))</f>
        <v/>
      </c>
      <c r="AH1115" s="52" t="str">
        <f>IF(Y1115="Ja",VLOOKUP($Y$2,Plausis!A:E,5,0),"")</f>
        <v/>
      </c>
      <c r="AI1115" s="52" t="str">
        <f t="shared" si="386"/>
        <v>Ja</v>
      </c>
      <c r="AJ1115" s="52" t="str">
        <f>IF(S1115="Ja",VLOOKUP($S$2,Plausis!A:E,5,0),IF(V1115="Ja",VLOOKUP($V$2,Plausis!A:E,5,0),IF(X1115="Ja",VLOOKUP($X$2,Plausis!A:E,5,0),"")))</f>
        <v/>
      </c>
      <c r="AL1115" s="52" t="s">
        <v>3</v>
      </c>
      <c r="AM1115" s="114">
        <v>45531</v>
      </c>
      <c r="AN1115" s="52" t="s">
        <v>4467</v>
      </c>
      <c r="AO1115" s="52" t="str">
        <f>VLOOKUP(B1115,'BAT Grundtabelle'!B:T,19,0)</f>
        <v>ja</v>
      </c>
      <c r="AP1115" s="105" t="str">
        <f t="shared" si="387"/>
        <v>11007</v>
      </c>
      <c r="AQ1115" s="52" t="str">
        <f t="shared" si="388"/>
        <v>Kfz-Auspuffservice</v>
      </c>
      <c r="AR1115" s="52" t="b">
        <f t="shared" si="401"/>
        <v>0</v>
      </c>
      <c r="AS1115" s="52" t="b">
        <f t="shared" si="401"/>
        <v>0</v>
      </c>
      <c r="AT1115" s="52" t="b">
        <f t="shared" si="401"/>
        <v>0</v>
      </c>
      <c r="AU1115" s="52">
        <f t="shared" si="389"/>
        <v>1</v>
      </c>
      <c r="AW1115" s="52" t="b">
        <f t="shared" si="390"/>
        <v>0</v>
      </c>
      <c r="AX1115" s="52" t="str">
        <f t="shared" si="391"/>
        <v>Unternehmen</v>
      </c>
      <c r="AY1115" s="52" t="b">
        <f t="shared" si="392"/>
        <v>0</v>
      </c>
      <c r="AZ1115" s="52" t="str">
        <f t="shared" si="393"/>
        <v>11007</v>
      </c>
      <c r="BA1115" s="52" t="str">
        <f>VLOOKUP(A1115,'BAT Grundtabelle'!A:U,21,0)</f>
        <v>ja</v>
      </c>
      <c r="BB1115" s="52" t="str">
        <f t="shared" si="394"/>
        <v>nein</v>
      </c>
      <c r="BC1115" s="52" t="str">
        <f t="shared" si="395"/>
        <v>11007</v>
      </c>
      <c r="BD1115" s="52" t="str">
        <f t="shared" si="396"/>
        <v>Kfz-Auspuffservice</v>
      </c>
      <c r="BE1115" s="52" t="str">
        <f t="shared" si="397"/>
        <v>Unternehmen</v>
      </c>
      <c r="BF1115" s="52">
        <f t="shared" si="398"/>
        <v>1</v>
      </c>
    </row>
    <row r="1116" spans="1:58" hidden="1" x14ac:dyDescent="0.35">
      <c r="A1116" s="107" t="s">
        <v>3426</v>
      </c>
      <c r="B1116" s="75" t="s">
        <v>1134</v>
      </c>
      <c r="C1116" s="52" t="s">
        <v>3</v>
      </c>
      <c r="D1116" s="52" t="s">
        <v>3</v>
      </c>
      <c r="E1116" s="52" t="s">
        <v>3</v>
      </c>
      <c r="F1116" s="52" t="s">
        <v>2</v>
      </c>
      <c r="G1116" s="52" t="s">
        <v>2</v>
      </c>
      <c r="H1116" s="52" t="s">
        <v>2</v>
      </c>
      <c r="I1116" s="52" t="s">
        <v>3</v>
      </c>
      <c r="J1116" s="52">
        <v>1</v>
      </c>
      <c r="K1116" s="52" t="s">
        <v>2</v>
      </c>
      <c r="L1116" s="52" t="s">
        <v>2</v>
      </c>
      <c r="M1116" s="52" t="s">
        <v>2</v>
      </c>
      <c r="N1116" s="52" t="s">
        <v>3</v>
      </c>
      <c r="P1116" s="52" t="s">
        <v>4</v>
      </c>
      <c r="Q1116" s="52" t="str">
        <f t="shared" si="402"/>
        <v>Nein</v>
      </c>
      <c r="R1116" s="52" t="str">
        <f t="shared" si="402"/>
        <v>Nein</v>
      </c>
      <c r="S1116" s="52" t="str">
        <f t="shared" si="402"/>
        <v>Nein</v>
      </c>
      <c r="T1116" s="52" t="str">
        <f t="shared" si="402"/>
        <v>Nein</v>
      </c>
      <c r="U1116" s="52" t="str">
        <f t="shared" si="402"/>
        <v>Nein</v>
      </c>
      <c r="V1116" s="52" t="str">
        <f t="shared" si="402"/>
        <v>Nein</v>
      </c>
      <c r="W1116" s="52" t="str">
        <f t="shared" si="402"/>
        <v>Nein</v>
      </c>
      <c r="X1116" s="52" t="str">
        <f t="shared" si="402"/>
        <v>Nein</v>
      </c>
      <c r="Y1116" s="52" t="str">
        <f t="shared" si="402"/>
        <v>Nein</v>
      </c>
      <c r="Z1116" s="52" t="str">
        <f t="shared" si="402"/>
        <v>Nein</v>
      </c>
      <c r="AA1116" s="52" t="str">
        <f t="shared" si="402"/>
        <v>Nein</v>
      </c>
      <c r="AB1116" s="52" t="str">
        <f t="shared" si="402"/>
        <v>Nein</v>
      </c>
      <c r="AC1116" s="52" t="str">
        <f t="shared" si="402"/>
        <v>Nein</v>
      </c>
      <c r="AD1116" s="52" t="str">
        <f t="shared" si="402"/>
        <v>Nein</v>
      </c>
      <c r="AE1116" s="52" t="str">
        <f t="shared" si="402"/>
        <v>Nein</v>
      </c>
      <c r="AF1116" s="52" t="str">
        <f t="shared" si="402"/>
        <v>Nein</v>
      </c>
      <c r="AG1116" s="61" t="str">
        <f>IF(Q1116="Ja",VLOOKUP($Q$2,Plausis!A:E,5,0),IF(R1116="Ja",VLOOKUP($R$2,Plausis!A:E,5,0),IF(T1116="Ja",VLOOKUP($T$2,Plausis!A:E,5,0),IF(U1116="Ja",VLOOKUP($U$2,Plausis!A:E,5,0),IF(AA1116="Ja",VLOOKUP($AA$2,Plausis!A:E,5,0),IF(AC1116="Ja",VLOOKUP($AC$2,Plausis!A:E,5,0),IF(AD1116="Ja",VLOOKUP($AD$2,Plausis!A:E,5,0),"")))))))</f>
        <v/>
      </c>
      <c r="AH1116" s="52" t="str">
        <f>IF(Y1116="Ja",VLOOKUP($Y$2,Plausis!A:E,5,0),"")</f>
        <v/>
      </c>
      <c r="AI1116" s="52" t="str">
        <f t="shared" si="386"/>
        <v>Ja</v>
      </c>
      <c r="AJ1116" s="52" t="str">
        <f>IF(S1116="Ja",VLOOKUP($S$2,Plausis!A:E,5,0),IF(V1116="Ja",VLOOKUP($V$2,Plausis!A:E,5,0),IF(X1116="Ja",VLOOKUP($X$2,Plausis!A:E,5,0),"")))</f>
        <v/>
      </c>
      <c r="AL1116" s="52" t="s">
        <v>3</v>
      </c>
      <c r="AM1116" s="114">
        <v>45531</v>
      </c>
      <c r="AN1116" s="52" t="s">
        <v>4467</v>
      </c>
      <c r="AO1116" s="52" t="str">
        <f>VLOOKUP(B1116,'BAT Grundtabelle'!B:T,19,0)</f>
        <v>ja</v>
      </c>
      <c r="AP1116" s="105" t="str">
        <f t="shared" si="387"/>
        <v>11008</v>
      </c>
      <c r="AQ1116" s="52" t="str">
        <f t="shared" si="388"/>
        <v>Kfz-Bedarfshandel</v>
      </c>
      <c r="AR1116" s="52" t="b">
        <f t="shared" si="401"/>
        <v>0</v>
      </c>
      <c r="AS1116" s="52" t="b">
        <f t="shared" si="401"/>
        <v>0</v>
      </c>
      <c r="AT1116" s="52" t="b">
        <f t="shared" si="401"/>
        <v>0</v>
      </c>
      <c r="AU1116" s="52">
        <f t="shared" si="389"/>
        <v>1</v>
      </c>
      <c r="AW1116" s="52" t="b">
        <f t="shared" si="390"/>
        <v>0</v>
      </c>
      <c r="AX1116" s="52" t="str">
        <f t="shared" si="391"/>
        <v>Unternehmen</v>
      </c>
      <c r="AY1116" s="52" t="b">
        <f t="shared" si="392"/>
        <v>0</v>
      </c>
      <c r="AZ1116" s="52" t="str">
        <f t="shared" si="393"/>
        <v>11008</v>
      </c>
      <c r="BA1116" s="52" t="str">
        <f>VLOOKUP(A1116,'BAT Grundtabelle'!A:U,21,0)</f>
        <v>ja</v>
      </c>
      <c r="BB1116" s="52" t="str">
        <f t="shared" si="394"/>
        <v>nein</v>
      </c>
      <c r="BC1116" s="52" t="str">
        <f t="shared" si="395"/>
        <v>11008</v>
      </c>
      <c r="BD1116" s="52" t="str">
        <f t="shared" si="396"/>
        <v>Kfz-Bedarfshandel</v>
      </c>
      <c r="BE1116" s="52" t="str">
        <f t="shared" si="397"/>
        <v>Unternehmen</v>
      </c>
      <c r="BF1116" s="52">
        <f t="shared" si="398"/>
        <v>1</v>
      </c>
    </row>
    <row r="1117" spans="1:58" hidden="1" x14ac:dyDescent="0.35">
      <c r="A1117" s="107" t="s">
        <v>3427</v>
      </c>
      <c r="B1117" s="75" t="s">
        <v>1152</v>
      </c>
      <c r="C1117" s="52" t="s">
        <v>3</v>
      </c>
      <c r="D1117" s="52" t="s">
        <v>3</v>
      </c>
      <c r="E1117" s="52" t="s">
        <v>3</v>
      </c>
      <c r="F1117" s="52" t="s">
        <v>2</v>
      </c>
      <c r="G1117" s="52" t="s">
        <v>2</v>
      </c>
      <c r="H1117" s="52" t="s">
        <v>2</v>
      </c>
      <c r="I1117" s="52" t="s">
        <v>3</v>
      </c>
      <c r="J1117" s="52">
        <v>1</v>
      </c>
      <c r="K1117" s="52" t="s">
        <v>2</v>
      </c>
      <c r="L1117" s="52" t="s">
        <v>2</v>
      </c>
      <c r="M1117" s="52" t="s">
        <v>2</v>
      </c>
      <c r="N1117" s="52" t="s">
        <v>3</v>
      </c>
      <c r="P1117" s="52" t="s">
        <v>4</v>
      </c>
      <c r="Q1117" s="52" t="str">
        <f t="shared" si="402"/>
        <v>Nein</v>
      </c>
      <c r="R1117" s="52" t="str">
        <f t="shared" si="402"/>
        <v>Nein</v>
      </c>
      <c r="S1117" s="52" t="str">
        <f t="shared" si="402"/>
        <v>Nein</v>
      </c>
      <c r="T1117" s="52" t="str">
        <f t="shared" si="402"/>
        <v>Nein</v>
      </c>
      <c r="U1117" s="52" t="str">
        <f t="shared" si="402"/>
        <v>Nein</v>
      </c>
      <c r="V1117" s="52" t="str">
        <f t="shared" si="402"/>
        <v>Nein</v>
      </c>
      <c r="W1117" s="52" t="str">
        <f t="shared" si="402"/>
        <v>Nein</v>
      </c>
      <c r="X1117" s="52" t="str">
        <f t="shared" si="402"/>
        <v>Nein</v>
      </c>
      <c r="Y1117" s="52" t="str">
        <f t="shared" si="402"/>
        <v>Nein</v>
      </c>
      <c r="Z1117" s="52" t="str">
        <f t="shared" si="402"/>
        <v>Nein</v>
      </c>
      <c r="AA1117" s="52" t="str">
        <f t="shared" si="402"/>
        <v>Nein</v>
      </c>
      <c r="AB1117" s="52" t="str">
        <f t="shared" si="402"/>
        <v>Nein</v>
      </c>
      <c r="AC1117" s="52" t="str">
        <f t="shared" si="402"/>
        <v>Nein</v>
      </c>
      <c r="AD1117" s="52" t="str">
        <f t="shared" si="402"/>
        <v>Nein</v>
      </c>
      <c r="AE1117" s="52" t="str">
        <f t="shared" si="402"/>
        <v>Nein</v>
      </c>
      <c r="AF1117" s="52" t="str">
        <f t="shared" si="402"/>
        <v>Nein</v>
      </c>
      <c r="AG1117" s="61" t="str">
        <f>IF(Q1117="Ja",VLOOKUP($Q$2,Plausis!A:E,5,0),IF(R1117="Ja",VLOOKUP($R$2,Plausis!A:E,5,0),IF(T1117="Ja",VLOOKUP($T$2,Plausis!A:E,5,0),IF(U1117="Ja",VLOOKUP($U$2,Plausis!A:E,5,0),IF(AA1117="Ja",VLOOKUP($AA$2,Plausis!A:E,5,0),IF(AC1117="Ja",VLOOKUP($AC$2,Plausis!A:E,5,0),IF(AD1117="Ja",VLOOKUP($AD$2,Plausis!A:E,5,0),"")))))))</f>
        <v/>
      </c>
      <c r="AH1117" s="52" t="str">
        <f>IF(Y1117="Ja",VLOOKUP($Y$2,Plausis!A:E,5,0),"")</f>
        <v/>
      </c>
      <c r="AI1117" s="52" t="str">
        <f t="shared" si="386"/>
        <v>Ja</v>
      </c>
      <c r="AJ1117" s="52" t="str">
        <f>IF(S1117="Ja",VLOOKUP($S$2,Plausis!A:E,5,0),IF(V1117="Ja",VLOOKUP($V$2,Plausis!A:E,5,0),IF(X1117="Ja",VLOOKUP($X$2,Plausis!A:E,5,0),"")))</f>
        <v/>
      </c>
      <c r="AL1117" s="52" t="s">
        <v>3</v>
      </c>
      <c r="AM1117" s="114">
        <v>45531</v>
      </c>
      <c r="AN1117" s="52" t="s">
        <v>4467</v>
      </c>
      <c r="AO1117" s="52" t="str">
        <f>VLOOKUP(B1117,'BAT Grundtabelle'!B:T,19,0)</f>
        <v>ja</v>
      </c>
      <c r="AP1117" s="105" t="str">
        <f t="shared" si="387"/>
        <v>11009</v>
      </c>
      <c r="AQ1117" s="52" t="str">
        <f t="shared" si="388"/>
        <v>Kfz-Beschriftungen</v>
      </c>
      <c r="AR1117" s="52" t="b">
        <f t="shared" si="401"/>
        <v>0</v>
      </c>
      <c r="AS1117" s="52" t="b">
        <f t="shared" si="401"/>
        <v>0</v>
      </c>
      <c r="AT1117" s="52" t="b">
        <f t="shared" si="401"/>
        <v>0</v>
      </c>
      <c r="AU1117" s="52">
        <f t="shared" si="389"/>
        <v>1</v>
      </c>
      <c r="AW1117" s="52" t="b">
        <f t="shared" si="390"/>
        <v>0</v>
      </c>
      <c r="AX1117" s="52" t="str">
        <f t="shared" si="391"/>
        <v>Unternehmen</v>
      </c>
      <c r="AY1117" s="52" t="b">
        <f t="shared" si="392"/>
        <v>0</v>
      </c>
      <c r="AZ1117" s="52" t="str">
        <f t="shared" si="393"/>
        <v>11009</v>
      </c>
      <c r="BA1117" s="52" t="str">
        <f>VLOOKUP(A1117,'BAT Grundtabelle'!A:U,21,0)</f>
        <v>ja</v>
      </c>
      <c r="BB1117" s="52" t="str">
        <f t="shared" si="394"/>
        <v>nein</v>
      </c>
      <c r="BC1117" s="52" t="str">
        <f t="shared" si="395"/>
        <v>11009</v>
      </c>
      <c r="BD1117" s="52" t="str">
        <f t="shared" si="396"/>
        <v>Kfz-Beschriftungen</v>
      </c>
      <c r="BE1117" s="52" t="str">
        <f t="shared" si="397"/>
        <v>Unternehmen</v>
      </c>
      <c r="BF1117" s="52">
        <f t="shared" si="398"/>
        <v>1</v>
      </c>
    </row>
    <row r="1118" spans="1:58" hidden="1" x14ac:dyDescent="0.35">
      <c r="A1118" s="107" t="s">
        <v>3428</v>
      </c>
      <c r="B1118" s="75" t="s">
        <v>110</v>
      </c>
      <c r="C1118" s="52" t="s">
        <v>3</v>
      </c>
      <c r="D1118" s="52" t="s">
        <v>3</v>
      </c>
      <c r="E1118" s="52" t="s">
        <v>3</v>
      </c>
      <c r="F1118" s="52" t="s">
        <v>2</v>
      </c>
      <c r="G1118" s="52" t="s">
        <v>2</v>
      </c>
      <c r="H1118" s="52" t="s">
        <v>2</v>
      </c>
      <c r="I1118" s="52" t="s">
        <v>3</v>
      </c>
      <c r="J1118" s="52">
        <v>1</v>
      </c>
      <c r="K1118" s="52" t="s">
        <v>2</v>
      </c>
      <c r="L1118" s="52" t="s">
        <v>2</v>
      </c>
      <c r="M1118" s="52" t="s">
        <v>2</v>
      </c>
      <c r="N1118" s="52" t="s">
        <v>3</v>
      </c>
      <c r="P1118" s="52" t="s">
        <v>4</v>
      </c>
      <c r="Q1118" s="52" t="str">
        <f t="shared" si="402"/>
        <v>Nein</v>
      </c>
      <c r="R1118" s="52" t="str">
        <f t="shared" si="402"/>
        <v>Nein</v>
      </c>
      <c r="S1118" s="52" t="str">
        <f t="shared" si="402"/>
        <v>Nein</v>
      </c>
      <c r="T1118" s="52" t="str">
        <f t="shared" si="402"/>
        <v>Nein</v>
      </c>
      <c r="U1118" s="52" t="str">
        <f t="shared" si="402"/>
        <v>Nein</v>
      </c>
      <c r="V1118" s="52" t="str">
        <f t="shared" si="402"/>
        <v>Nein</v>
      </c>
      <c r="W1118" s="52" t="str">
        <f t="shared" si="402"/>
        <v>Nein</v>
      </c>
      <c r="X1118" s="52" t="str">
        <f t="shared" si="402"/>
        <v>Nein</v>
      </c>
      <c r="Y1118" s="52" t="str">
        <f t="shared" si="402"/>
        <v>Nein</v>
      </c>
      <c r="Z1118" s="52" t="str">
        <f t="shared" si="402"/>
        <v>Nein</v>
      </c>
      <c r="AA1118" s="52" t="str">
        <f t="shared" si="402"/>
        <v>Nein</v>
      </c>
      <c r="AB1118" s="52" t="str">
        <f t="shared" si="402"/>
        <v>Nein</v>
      </c>
      <c r="AC1118" s="52" t="str">
        <f t="shared" si="402"/>
        <v>Nein</v>
      </c>
      <c r="AD1118" s="52" t="str">
        <f t="shared" si="402"/>
        <v>Nein</v>
      </c>
      <c r="AE1118" s="52" t="str">
        <f t="shared" si="402"/>
        <v>Nein</v>
      </c>
      <c r="AF1118" s="52" t="str">
        <f t="shared" si="402"/>
        <v>Nein</v>
      </c>
      <c r="AG1118" s="61" t="str">
        <f>IF(Q1118="Ja",VLOOKUP($Q$2,Plausis!A:E,5,0),IF(R1118="Ja",VLOOKUP($R$2,Plausis!A:E,5,0),IF(T1118="Ja",VLOOKUP($T$2,Plausis!A:E,5,0),IF(U1118="Ja",VLOOKUP($U$2,Plausis!A:E,5,0),IF(AA1118="Ja",VLOOKUP($AA$2,Plausis!A:E,5,0),IF(AC1118="Ja",VLOOKUP($AC$2,Plausis!A:E,5,0),IF(AD1118="Ja",VLOOKUP($AD$2,Plausis!A:E,5,0),"")))))))</f>
        <v/>
      </c>
      <c r="AH1118" s="52" t="str">
        <f>IF(Y1118="Ja",VLOOKUP($Y$2,Plausis!A:E,5,0),"")</f>
        <v/>
      </c>
      <c r="AI1118" s="52" t="str">
        <f t="shared" si="386"/>
        <v>Ja</v>
      </c>
      <c r="AJ1118" s="52" t="str">
        <f>IF(S1118="Ja",VLOOKUP($S$2,Plausis!A:E,5,0),IF(V1118="Ja",VLOOKUP($V$2,Plausis!A:E,5,0),IF(X1118="Ja",VLOOKUP($X$2,Plausis!A:E,5,0),"")))</f>
        <v/>
      </c>
      <c r="AL1118" s="52" t="s">
        <v>3</v>
      </c>
      <c r="AM1118" s="114">
        <v>45531</v>
      </c>
      <c r="AN1118" s="52" t="s">
        <v>4467</v>
      </c>
      <c r="AO1118" s="52" t="str">
        <f>VLOOKUP(B1118,'BAT Grundtabelle'!B:T,19,0)</f>
        <v>ja</v>
      </c>
      <c r="AP1118" s="105" t="str">
        <f t="shared" si="387"/>
        <v>11010</v>
      </c>
      <c r="AQ1118" s="52" t="str">
        <f t="shared" si="388"/>
        <v>Kfz-Elektrikbetrieb</v>
      </c>
      <c r="AR1118" s="52" t="b">
        <f t="shared" si="401"/>
        <v>0</v>
      </c>
      <c r="AS1118" s="52" t="b">
        <f t="shared" si="401"/>
        <v>0</v>
      </c>
      <c r="AT1118" s="52" t="b">
        <f t="shared" si="401"/>
        <v>0</v>
      </c>
      <c r="AU1118" s="52">
        <f t="shared" si="389"/>
        <v>1</v>
      </c>
      <c r="AW1118" s="52" t="b">
        <f t="shared" si="390"/>
        <v>0</v>
      </c>
      <c r="AX1118" s="52" t="str">
        <f t="shared" si="391"/>
        <v>Unternehmen</v>
      </c>
      <c r="AY1118" s="52" t="b">
        <f t="shared" si="392"/>
        <v>0</v>
      </c>
      <c r="AZ1118" s="52" t="str">
        <f t="shared" si="393"/>
        <v>11010</v>
      </c>
      <c r="BA1118" s="52" t="str">
        <f>VLOOKUP(A1118,'BAT Grundtabelle'!A:U,21,0)</f>
        <v>ja</v>
      </c>
      <c r="BB1118" s="52" t="str">
        <f t="shared" si="394"/>
        <v>nein</v>
      </c>
      <c r="BC1118" s="52" t="str">
        <f t="shared" si="395"/>
        <v>11010</v>
      </c>
      <c r="BD1118" s="52" t="str">
        <f t="shared" si="396"/>
        <v>Kfz-Elektrikbetrieb</v>
      </c>
      <c r="BE1118" s="52" t="str">
        <f t="shared" si="397"/>
        <v>Unternehmen</v>
      </c>
      <c r="BF1118" s="52">
        <f t="shared" si="398"/>
        <v>1</v>
      </c>
    </row>
    <row r="1119" spans="1:58" hidden="1" x14ac:dyDescent="0.35">
      <c r="A1119" s="107" t="s">
        <v>3429</v>
      </c>
      <c r="B1119" s="75" t="s">
        <v>779</v>
      </c>
      <c r="C1119" s="52" t="s">
        <v>3</v>
      </c>
      <c r="D1119" s="52" t="s">
        <v>3</v>
      </c>
      <c r="E1119" s="52" t="s">
        <v>3</v>
      </c>
      <c r="F1119" s="52" t="s">
        <v>2</v>
      </c>
      <c r="G1119" s="52" t="s">
        <v>2</v>
      </c>
      <c r="H1119" s="52" t="s">
        <v>2</v>
      </c>
      <c r="I1119" s="52" t="s">
        <v>3</v>
      </c>
      <c r="J1119" s="52">
        <v>1</v>
      </c>
      <c r="K1119" s="52" t="s">
        <v>2</v>
      </c>
      <c r="L1119" s="52" t="s">
        <v>2</v>
      </c>
      <c r="M1119" s="52" t="s">
        <v>2</v>
      </c>
      <c r="N1119" s="52" t="s">
        <v>3</v>
      </c>
      <c r="P1119" s="52" t="s">
        <v>4</v>
      </c>
      <c r="Q1119" s="52" t="str">
        <f t="shared" si="402"/>
        <v>Nein</v>
      </c>
      <c r="R1119" s="52" t="str">
        <f t="shared" si="402"/>
        <v>Nein</v>
      </c>
      <c r="S1119" s="52" t="str">
        <f t="shared" si="402"/>
        <v>Nein</v>
      </c>
      <c r="T1119" s="52" t="str">
        <f t="shared" si="402"/>
        <v>Nein</v>
      </c>
      <c r="U1119" s="52" t="str">
        <f t="shared" si="402"/>
        <v>Nein</v>
      </c>
      <c r="V1119" s="52" t="str">
        <f t="shared" si="402"/>
        <v>Nein</v>
      </c>
      <c r="W1119" s="52" t="str">
        <f t="shared" si="402"/>
        <v>Nein</v>
      </c>
      <c r="X1119" s="52" t="str">
        <f t="shared" si="402"/>
        <v>Nein</v>
      </c>
      <c r="Y1119" s="52" t="str">
        <f t="shared" si="402"/>
        <v>Nein</v>
      </c>
      <c r="Z1119" s="52" t="str">
        <f t="shared" si="402"/>
        <v>Nein</v>
      </c>
      <c r="AA1119" s="52" t="str">
        <f t="shared" si="402"/>
        <v>Nein</v>
      </c>
      <c r="AB1119" s="52" t="str">
        <f t="shared" si="402"/>
        <v>Nein</v>
      </c>
      <c r="AC1119" s="52" t="str">
        <f t="shared" si="402"/>
        <v>Nein</v>
      </c>
      <c r="AD1119" s="52" t="str">
        <f t="shared" si="402"/>
        <v>Nein</v>
      </c>
      <c r="AE1119" s="52" t="str">
        <f t="shared" si="402"/>
        <v>Nein</v>
      </c>
      <c r="AF1119" s="52" t="str">
        <f t="shared" si="402"/>
        <v>Nein</v>
      </c>
      <c r="AG1119" s="61" t="str">
        <f>IF(Q1119="Ja",VLOOKUP($Q$2,Plausis!A:E,5,0),IF(R1119="Ja",VLOOKUP($R$2,Plausis!A:E,5,0),IF(T1119="Ja",VLOOKUP($T$2,Plausis!A:E,5,0),IF(U1119="Ja",VLOOKUP($U$2,Plausis!A:E,5,0),IF(AA1119="Ja",VLOOKUP($AA$2,Plausis!A:E,5,0),IF(AC1119="Ja",VLOOKUP($AC$2,Plausis!A:E,5,0),IF(AD1119="Ja",VLOOKUP($AD$2,Plausis!A:E,5,0),"")))))))</f>
        <v/>
      </c>
      <c r="AH1119" s="52" t="str">
        <f>IF(Y1119="Ja",VLOOKUP($Y$2,Plausis!A:E,5,0),"")</f>
        <v/>
      </c>
      <c r="AI1119" s="52" t="str">
        <f t="shared" si="386"/>
        <v>Ja</v>
      </c>
      <c r="AJ1119" s="52" t="str">
        <f>IF(S1119="Ja",VLOOKUP($S$2,Plausis!A:E,5,0),IF(V1119="Ja",VLOOKUP($V$2,Plausis!A:E,5,0),IF(X1119="Ja",VLOOKUP($X$2,Plausis!A:E,5,0),"")))</f>
        <v/>
      </c>
      <c r="AL1119" s="52" t="s">
        <v>2</v>
      </c>
      <c r="AM1119" s="114">
        <v>45531</v>
      </c>
      <c r="AN1119" s="52" t="s">
        <v>4467</v>
      </c>
      <c r="AO1119" s="52" t="str">
        <f>VLOOKUP(B1119,'BAT Grundtabelle'!B:T,19,0)</f>
        <v>ja</v>
      </c>
      <c r="AP1119" s="105" t="str">
        <f t="shared" si="387"/>
        <v>11011</v>
      </c>
      <c r="AQ1119" s="52" t="str">
        <f t="shared" si="388"/>
        <v>Kfz-Elektrikhersteller</v>
      </c>
      <c r="AR1119" s="52" t="b">
        <f t="shared" si="401"/>
        <v>0</v>
      </c>
      <c r="AS1119" s="52" t="b">
        <f t="shared" si="401"/>
        <v>0</v>
      </c>
      <c r="AT1119" s="52" t="b">
        <f t="shared" si="401"/>
        <v>0</v>
      </c>
      <c r="AU1119" s="52">
        <f t="shared" si="389"/>
        <v>1</v>
      </c>
      <c r="AW1119" s="52" t="b">
        <f t="shared" si="390"/>
        <v>0</v>
      </c>
      <c r="AX1119" s="52" t="str">
        <f t="shared" si="391"/>
        <v>Unternehmen</v>
      </c>
      <c r="AY1119" s="52" t="b">
        <f t="shared" si="392"/>
        <v>0</v>
      </c>
      <c r="AZ1119" s="52" t="str">
        <f t="shared" si="393"/>
        <v>11011</v>
      </c>
      <c r="BA1119" s="52" t="str">
        <f>VLOOKUP(A1119,'BAT Grundtabelle'!A:U,21,0)</f>
        <v>ja</v>
      </c>
      <c r="BB1119" s="52" t="str">
        <f t="shared" si="394"/>
        <v>nein</v>
      </c>
      <c r="BC1119" s="52" t="str">
        <f t="shared" si="395"/>
        <v>11011</v>
      </c>
      <c r="BD1119" s="52" t="str">
        <f t="shared" si="396"/>
        <v>Kfz-Elektrikhersteller</v>
      </c>
      <c r="BE1119" s="52" t="str">
        <f t="shared" si="397"/>
        <v>Unternehmen</v>
      </c>
      <c r="BF1119" s="52">
        <f t="shared" si="398"/>
        <v>1</v>
      </c>
    </row>
    <row r="1120" spans="1:58" hidden="1" x14ac:dyDescent="0.35">
      <c r="A1120" s="107" t="s">
        <v>3430</v>
      </c>
      <c r="B1120" s="75" t="s">
        <v>815</v>
      </c>
      <c r="C1120" s="52" t="s">
        <v>3</v>
      </c>
      <c r="D1120" s="52" t="s">
        <v>3</v>
      </c>
      <c r="E1120" s="52" t="s">
        <v>2</v>
      </c>
      <c r="F1120" s="52" t="s">
        <v>2</v>
      </c>
      <c r="G1120" s="52" t="s">
        <v>2</v>
      </c>
      <c r="H1120" s="52" t="s">
        <v>2</v>
      </c>
      <c r="I1120" s="52" t="s">
        <v>3</v>
      </c>
      <c r="J1120" s="52">
        <v>1</v>
      </c>
      <c r="K1120" s="52" t="s">
        <v>2</v>
      </c>
      <c r="L1120" s="52" t="s">
        <v>2</v>
      </c>
      <c r="M1120" s="52" t="s">
        <v>2</v>
      </c>
      <c r="N1120" s="52" t="s">
        <v>3</v>
      </c>
      <c r="P1120" s="52" t="s">
        <v>4</v>
      </c>
      <c r="Q1120" s="52" t="str">
        <f t="shared" si="402"/>
        <v>Nein</v>
      </c>
      <c r="R1120" s="52" t="str">
        <f t="shared" si="402"/>
        <v>Nein</v>
      </c>
      <c r="S1120" s="52" t="str">
        <f t="shared" si="402"/>
        <v>Nein</v>
      </c>
      <c r="T1120" s="52" t="str">
        <f t="shared" si="402"/>
        <v>Nein</v>
      </c>
      <c r="U1120" s="52" t="str">
        <f t="shared" si="402"/>
        <v>Nein</v>
      </c>
      <c r="V1120" s="52" t="str">
        <f t="shared" si="402"/>
        <v>Nein</v>
      </c>
      <c r="W1120" s="52" t="str">
        <f t="shared" si="402"/>
        <v>Nein</v>
      </c>
      <c r="X1120" s="52" t="str">
        <f t="shared" si="402"/>
        <v>Nein</v>
      </c>
      <c r="Y1120" s="52" t="str">
        <f t="shared" si="402"/>
        <v>Nein</v>
      </c>
      <c r="Z1120" s="52" t="str">
        <f t="shared" si="402"/>
        <v>Nein</v>
      </c>
      <c r="AA1120" s="52" t="str">
        <f t="shared" si="402"/>
        <v>Nein</v>
      </c>
      <c r="AB1120" s="52" t="str">
        <f t="shared" si="402"/>
        <v>Nein</v>
      </c>
      <c r="AC1120" s="52" t="str">
        <f t="shared" si="402"/>
        <v>Nein</v>
      </c>
      <c r="AD1120" s="52" t="str">
        <f t="shared" si="402"/>
        <v>Nein</v>
      </c>
      <c r="AE1120" s="52" t="str">
        <f t="shared" si="402"/>
        <v>Nein</v>
      </c>
      <c r="AF1120" s="52" t="str">
        <f t="shared" si="402"/>
        <v>Nein</v>
      </c>
      <c r="AG1120" s="61" t="str">
        <f>IF(Q1120="Ja",VLOOKUP($Q$2,Plausis!A:E,5,0),IF(R1120="Ja",VLOOKUP($R$2,Plausis!A:E,5,0),IF(T1120="Ja",VLOOKUP($T$2,Plausis!A:E,5,0),IF(U1120="Ja",VLOOKUP($U$2,Plausis!A:E,5,0),IF(AA1120="Ja",VLOOKUP($AA$2,Plausis!A:E,5,0),IF(AC1120="Ja",VLOOKUP($AC$2,Plausis!A:E,5,0),IF(AD1120="Ja",VLOOKUP($AD$2,Plausis!A:E,5,0),"")))))))</f>
        <v/>
      </c>
      <c r="AH1120" s="52" t="str">
        <f>IF(Y1120="Ja",VLOOKUP($Y$2,Plausis!A:E,5,0),"")</f>
        <v/>
      </c>
      <c r="AI1120" s="52" t="str">
        <f t="shared" si="386"/>
        <v>Ja</v>
      </c>
      <c r="AJ1120" s="52" t="str">
        <f>IF(S1120="Ja",VLOOKUP($S$2,Plausis!A:E,5,0),IF(V1120="Ja",VLOOKUP($V$2,Plausis!A:E,5,0),IF(X1120="Ja",VLOOKUP($X$2,Plausis!A:E,5,0),"")))</f>
        <v/>
      </c>
      <c r="AL1120" s="52" t="s">
        <v>2</v>
      </c>
      <c r="AM1120" s="114">
        <v>45531</v>
      </c>
      <c r="AN1120" s="52" t="s">
        <v>4467</v>
      </c>
      <c r="AO1120" s="52" t="str">
        <f>VLOOKUP(B1120,'BAT Grundtabelle'!B:T,19,0)</f>
        <v>ja</v>
      </c>
      <c r="AP1120" s="105" t="str">
        <f t="shared" si="387"/>
        <v>11012</v>
      </c>
      <c r="AQ1120" s="52" t="str">
        <f t="shared" si="388"/>
        <v>Kfz-Garagenbetrieb (nur Vermietung, keine Bewachung)</v>
      </c>
      <c r="AR1120" s="52" t="b">
        <f t="shared" si="401"/>
        <v>0</v>
      </c>
      <c r="AS1120" s="52" t="b">
        <f t="shared" si="401"/>
        <v>0</v>
      </c>
      <c r="AT1120" s="52" t="b">
        <f t="shared" si="401"/>
        <v>0</v>
      </c>
      <c r="AU1120" s="52">
        <f t="shared" si="389"/>
        <v>1</v>
      </c>
      <c r="AW1120" s="52" t="b">
        <f t="shared" si="390"/>
        <v>0</v>
      </c>
      <c r="AX1120" s="52" t="str">
        <f t="shared" si="391"/>
        <v>Unternehmen</v>
      </c>
      <c r="AY1120" s="52" t="b">
        <f t="shared" si="392"/>
        <v>0</v>
      </c>
      <c r="AZ1120" s="52" t="str">
        <f t="shared" si="393"/>
        <v>11012</v>
      </c>
      <c r="BA1120" s="52" t="str">
        <f>VLOOKUP(A1120,'BAT Grundtabelle'!A:U,21,0)</f>
        <v>ja</v>
      </c>
      <c r="BB1120" s="52" t="str">
        <f t="shared" si="394"/>
        <v>nein</v>
      </c>
      <c r="BC1120" s="52" t="str">
        <f t="shared" si="395"/>
        <v>11012</v>
      </c>
      <c r="BD1120" s="52" t="str">
        <f t="shared" si="396"/>
        <v>Kfz-Garagenbetrieb (nur Vermietung, keine Bewachung)</v>
      </c>
      <c r="BE1120" s="52" t="str">
        <f t="shared" si="397"/>
        <v>Unternehmen</v>
      </c>
      <c r="BF1120" s="52">
        <f t="shared" si="398"/>
        <v>1</v>
      </c>
    </row>
    <row r="1121" spans="1:58" hidden="1" x14ac:dyDescent="0.35">
      <c r="A1121" s="107" t="s">
        <v>3431</v>
      </c>
      <c r="B1121" s="75" t="s">
        <v>814</v>
      </c>
      <c r="C1121" s="52" t="s">
        <v>3</v>
      </c>
      <c r="D1121" s="52" t="s">
        <v>3</v>
      </c>
      <c r="E1121" s="52" t="s">
        <v>2</v>
      </c>
      <c r="F1121" s="52" t="s">
        <v>2</v>
      </c>
      <c r="G1121" s="52" t="s">
        <v>2</v>
      </c>
      <c r="H1121" s="52" t="s">
        <v>2</v>
      </c>
      <c r="I1121" s="52" t="s">
        <v>3</v>
      </c>
      <c r="J1121" s="52">
        <v>1</v>
      </c>
      <c r="K1121" s="52" t="s">
        <v>2</v>
      </c>
      <c r="L1121" s="52" t="s">
        <v>2</v>
      </c>
      <c r="M1121" s="52" t="s">
        <v>2</v>
      </c>
      <c r="N1121" s="52" t="s">
        <v>3</v>
      </c>
      <c r="P1121" s="52" t="s">
        <v>4</v>
      </c>
      <c r="Q1121" s="52" t="str">
        <f t="shared" si="402"/>
        <v>Nein</v>
      </c>
      <c r="R1121" s="52" t="str">
        <f t="shared" si="402"/>
        <v>Nein</v>
      </c>
      <c r="S1121" s="52" t="str">
        <f t="shared" si="402"/>
        <v>Nein</v>
      </c>
      <c r="T1121" s="52" t="str">
        <f t="shared" si="402"/>
        <v>Nein</v>
      </c>
      <c r="U1121" s="52" t="str">
        <f t="shared" si="402"/>
        <v>Nein</v>
      </c>
      <c r="V1121" s="52" t="str">
        <f t="shared" si="402"/>
        <v>Nein</v>
      </c>
      <c r="W1121" s="52" t="str">
        <f t="shared" si="402"/>
        <v>Nein</v>
      </c>
      <c r="X1121" s="52" t="str">
        <f t="shared" si="402"/>
        <v>Nein</v>
      </c>
      <c r="Y1121" s="52" t="str">
        <f t="shared" si="402"/>
        <v>Nein</v>
      </c>
      <c r="Z1121" s="52" t="str">
        <f t="shared" si="402"/>
        <v>Nein</v>
      </c>
      <c r="AA1121" s="52" t="str">
        <f t="shared" si="402"/>
        <v>Nein</v>
      </c>
      <c r="AB1121" s="52" t="str">
        <f t="shared" si="402"/>
        <v>Nein</v>
      </c>
      <c r="AC1121" s="52" t="str">
        <f t="shared" si="402"/>
        <v>Nein</v>
      </c>
      <c r="AD1121" s="52" t="str">
        <f t="shared" si="402"/>
        <v>Nein</v>
      </c>
      <c r="AE1121" s="52" t="str">
        <f t="shared" si="402"/>
        <v>Nein</v>
      </c>
      <c r="AF1121" s="52" t="str">
        <f t="shared" si="402"/>
        <v>Nein</v>
      </c>
      <c r="AG1121" s="61" t="str">
        <f>IF(Q1121="Ja",VLOOKUP($Q$2,Plausis!A:E,5,0),IF(R1121="Ja",VLOOKUP($R$2,Plausis!A:E,5,0),IF(T1121="Ja",VLOOKUP($T$2,Plausis!A:E,5,0),IF(U1121="Ja",VLOOKUP($U$2,Plausis!A:E,5,0),IF(AA1121="Ja",VLOOKUP($AA$2,Plausis!A:E,5,0),IF(AC1121="Ja",VLOOKUP($AC$2,Plausis!A:E,5,0),IF(AD1121="Ja",VLOOKUP($AD$2,Plausis!A:E,5,0),"")))))))</f>
        <v/>
      </c>
      <c r="AH1121" s="52" t="str">
        <f>IF(Y1121="Ja",VLOOKUP($Y$2,Plausis!A:E,5,0),"")</f>
        <v/>
      </c>
      <c r="AI1121" s="52" t="str">
        <f t="shared" si="386"/>
        <v>Ja</v>
      </c>
      <c r="AJ1121" s="52" t="str">
        <f>IF(S1121="Ja",VLOOKUP($S$2,Plausis!A:E,5,0),IF(V1121="Ja",VLOOKUP($V$2,Plausis!A:E,5,0),IF(X1121="Ja",VLOOKUP($X$2,Plausis!A:E,5,0),"")))</f>
        <v/>
      </c>
      <c r="AL1121" s="52" t="s">
        <v>2</v>
      </c>
      <c r="AM1121" s="114">
        <v>45531</v>
      </c>
      <c r="AN1121" s="52" t="s">
        <v>4467</v>
      </c>
      <c r="AO1121" s="52" t="str">
        <f>VLOOKUP(B1121,'BAT Grundtabelle'!B:T,19,0)</f>
        <v>ja</v>
      </c>
      <c r="AP1121" s="105" t="str">
        <f t="shared" si="387"/>
        <v>11013</v>
      </c>
      <c r="AQ1121" s="52" t="str">
        <f t="shared" si="388"/>
        <v>Kfz-Garagenbetrieb (ohne Tankstelle, Reparatur)</v>
      </c>
      <c r="AR1121" s="52" t="b">
        <f t="shared" si="401"/>
        <v>0</v>
      </c>
      <c r="AS1121" s="52" t="b">
        <f t="shared" si="401"/>
        <v>0</v>
      </c>
      <c r="AT1121" s="52" t="b">
        <f t="shared" si="401"/>
        <v>0</v>
      </c>
      <c r="AU1121" s="52">
        <f t="shared" si="389"/>
        <v>1</v>
      </c>
      <c r="AW1121" s="52" t="b">
        <f t="shared" si="390"/>
        <v>0</v>
      </c>
      <c r="AX1121" s="52" t="str">
        <f t="shared" si="391"/>
        <v>Unternehmen</v>
      </c>
      <c r="AY1121" s="52" t="b">
        <f t="shared" si="392"/>
        <v>0</v>
      </c>
      <c r="AZ1121" s="52" t="str">
        <f t="shared" si="393"/>
        <v>11013</v>
      </c>
      <c r="BA1121" s="52" t="str">
        <f>VLOOKUP(A1121,'BAT Grundtabelle'!A:U,21,0)</f>
        <v>ja</v>
      </c>
      <c r="BB1121" s="52" t="str">
        <f t="shared" si="394"/>
        <v>nein</v>
      </c>
      <c r="BC1121" s="52" t="str">
        <f t="shared" si="395"/>
        <v>11013</v>
      </c>
      <c r="BD1121" s="52" t="str">
        <f t="shared" si="396"/>
        <v>Kfz-Garagenbetrieb (ohne Tankstelle, Reparatur)</v>
      </c>
      <c r="BE1121" s="52" t="str">
        <f t="shared" si="397"/>
        <v>Unternehmen</v>
      </c>
      <c r="BF1121" s="52">
        <f t="shared" si="398"/>
        <v>1</v>
      </c>
    </row>
    <row r="1122" spans="1:58" hidden="1" x14ac:dyDescent="0.35">
      <c r="A1122" s="107" t="s">
        <v>3432</v>
      </c>
      <c r="B1122" s="75" t="s">
        <v>111</v>
      </c>
      <c r="C1122" s="52" t="s">
        <v>3</v>
      </c>
      <c r="D1122" s="52" t="s">
        <v>3</v>
      </c>
      <c r="E1122" s="52" t="s">
        <v>3</v>
      </c>
      <c r="F1122" s="52" t="s">
        <v>2</v>
      </c>
      <c r="G1122" s="52" t="s">
        <v>2</v>
      </c>
      <c r="H1122" s="52" t="s">
        <v>2</v>
      </c>
      <c r="I1122" s="52" t="s">
        <v>3</v>
      </c>
      <c r="J1122" s="52">
        <v>1</v>
      </c>
      <c r="K1122" s="52" t="s">
        <v>2</v>
      </c>
      <c r="L1122" s="52" t="s">
        <v>2</v>
      </c>
      <c r="M1122" s="52" t="s">
        <v>2</v>
      </c>
      <c r="N1122" s="52" t="s">
        <v>3</v>
      </c>
      <c r="P1122" s="52" t="s">
        <v>4</v>
      </c>
      <c r="Q1122" s="52" t="str">
        <f t="shared" si="402"/>
        <v>Nein</v>
      </c>
      <c r="R1122" s="52" t="str">
        <f t="shared" si="402"/>
        <v>Nein</v>
      </c>
      <c r="S1122" s="52" t="str">
        <f t="shared" si="402"/>
        <v>Nein</v>
      </c>
      <c r="T1122" s="52" t="str">
        <f t="shared" si="402"/>
        <v>Nein</v>
      </c>
      <c r="U1122" s="52" t="str">
        <f t="shared" si="402"/>
        <v>Nein</v>
      </c>
      <c r="V1122" s="52" t="str">
        <f t="shared" si="402"/>
        <v>Nein</v>
      </c>
      <c r="W1122" s="52" t="str">
        <f t="shared" si="402"/>
        <v>Nein</v>
      </c>
      <c r="X1122" s="52" t="str">
        <f t="shared" si="402"/>
        <v>Nein</v>
      </c>
      <c r="Y1122" s="52" t="str">
        <f t="shared" si="402"/>
        <v>Nein</v>
      </c>
      <c r="Z1122" s="52" t="str">
        <f t="shared" si="402"/>
        <v>Nein</v>
      </c>
      <c r="AA1122" s="52" t="str">
        <f t="shared" si="402"/>
        <v>Nein</v>
      </c>
      <c r="AB1122" s="52" t="str">
        <f t="shared" si="402"/>
        <v>Nein</v>
      </c>
      <c r="AC1122" s="52" t="str">
        <f t="shared" si="402"/>
        <v>Nein</v>
      </c>
      <c r="AD1122" s="52" t="str">
        <f t="shared" si="402"/>
        <v>Nein</v>
      </c>
      <c r="AE1122" s="52" t="str">
        <f t="shared" si="402"/>
        <v>Nein</v>
      </c>
      <c r="AF1122" s="52" t="str">
        <f t="shared" si="402"/>
        <v>Nein</v>
      </c>
      <c r="AG1122" s="61" t="str">
        <f>IF(Q1122="Ja",VLOOKUP($Q$2,Plausis!A:E,5,0),IF(R1122="Ja",VLOOKUP($R$2,Plausis!A:E,5,0),IF(T1122="Ja",VLOOKUP($T$2,Plausis!A:E,5,0),IF(U1122="Ja",VLOOKUP($U$2,Plausis!A:E,5,0),IF(AA1122="Ja",VLOOKUP($AA$2,Plausis!A:E,5,0),IF(AC1122="Ja",VLOOKUP($AC$2,Plausis!A:E,5,0),IF(AD1122="Ja",VLOOKUP($AD$2,Plausis!A:E,5,0),"")))))))</f>
        <v/>
      </c>
      <c r="AH1122" s="52" t="str">
        <f>IF(Y1122="Ja",VLOOKUP($Y$2,Plausis!A:E,5,0),"")</f>
        <v/>
      </c>
      <c r="AI1122" s="52" t="str">
        <f t="shared" si="386"/>
        <v>Ja</v>
      </c>
      <c r="AJ1122" s="52" t="str">
        <f>IF(S1122="Ja",VLOOKUP($S$2,Plausis!A:E,5,0),IF(V1122="Ja",VLOOKUP($V$2,Plausis!A:E,5,0),IF(X1122="Ja",VLOOKUP($X$2,Plausis!A:E,5,0),"")))</f>
        <v/>
      </c>
      <c r="AL1122" s="52" t="s">
        <v>3</v>
      </c>
      <c r="AM1122" s="114">
        <v>45531</v>
      </c>
      <c r="AN1122" s="52" t="s">
        <v>4467</v>
      </c>
      <c r="AO1122" s="52" t="str">
        <f>VLOOKUP(B1122,'BAT Grundtabelle'!B:T,19,0)</f>
        <v>ja</v>
      </c>
      <c r="AP1122" s="105" t="str">
        <f t="shared" si="387"/>
        <v>11014</v>
      </c>
      <c r="AQ1122" s="52" t="str">
        <f t="shared" si="388"/>
        <v>Kfz-Glaserei</v>
      </c>
      <c r="AR1122" s="52" t="b">
        <f t="shared" si="401"/>
        <v>0</v>
      </c>
      <c r="AS1122" s="52" t="b">
        <f t="shared" si="401"/>
        <v>0</v>
      </c>
      <c r="AT1122" s="52" t="b">
        <f t="shared" si="401"/>
        <v>0</v>
      </c>
      <c r="AU1122" s="52">
        <f t="shared" si="389"/>
        <v>1</v>
      </c>
      <c r="AW1122" s="52" t="b">
        <f t="shared" si="390"/>
        <v>0</v>
      </c>
      <c r="AX1122" s="52" t="str">
        <f t="shared" si="391"/>
        <v>Unternehmen</v>
      </c>
      <c r="AY1122" s="52" t="b">
        <f t="shared" si="392"/>
        <v>0</v>
      </c>
      <c r="AZ1122" s="52" t="str">
        <f t="shared" si="393"/>
        <v>11014</v>
      </c>
      <c r="BA1122" s="52" t="str">
        <f>VLOOKUP(A1122,'BAT Grundtabelle'!A:U,21,0)</f>
        <v>ja</v>
      </c>
      <c r="BB1122" s="52" t="str">
        <f t="shared" si="394"/>
        <v>nein</v>
      </c>
      <c r="BC1122" s="52" t="str">
        <f t="shared" si="395"/>
        <v>11014</v>
      </c>
      <c r="BD1122" s="52" t="str">
        <f t="shared" si="396"/>
        <v>Kfz-Glaserei</v>
      </c>
      <c r="BE1122" s="52" t="str">
        <f t="shared" si="397"/>
        <v>Unternehmen</v>
      </c>
      <c r="BF1122" s="52">
        <f t="shared" si="398"/>
        <v>1</v>
      </c>
    </row>
    <row r="1123" spans="1:58" hidden="1" x14ac:dyDescent="0.35">
      <c r="A1123" s="107" t="s">
        <v>2152</v>
      </c>
      <c r="B1123" s="75" t="s">
        <v>782</v>
      </c>
      <c r="C1123" s="52" t="s">
        <v>3</v>
      </c>
      <c r="D1123" s="52" t="s">
        <v>3</v>
      </c>
      <c r="E1123" s="52" t="s">
        <v>3</v>
      </c>
      <c r="F1123" s="52" t="s">
        <v>2</v>
      </c>
      <c r="G1123" s="52" t="s">
        <v>2</v>
      </c>
      <c r="H1123" s="52" t="s">
        <v>2</v>
      </c>
      <c r="I1123" s="52" t="s">
        <v>3</v>
      </c>
      <c r="J1123" s="52">
        <v>1</v>
      </c>
      <c r="K1123" s="52" t="s">
        <v>2</v>
      </c>
      <c r="L1123" s="52" t="s">
        <v>2</v>
      </c>
      <c r="M1123" s="52" t="s">
        <v>2</v>
      </c>
      <c r="N1123" s="52" t="s">
        <v>3</v>
      </c>
      <c r="P1123" s="52" t="s">
        <v>4</v>
      </c>
      <c r="Q1123" s="52" t="str">
        <f t="shared" ref="Q1123:AF1132" si="403">IF(ISERROR(FIND(Q$2,$P1123,1)),"Nein","Ja")</f>
        <v>Nein</v>
      </c>
      <c r="R1123" s="52" t="str">
        <f t="shared" si="403"/>
        <v>Nein</v>
      </c>
      <c r="S1123" s="52" t="str">
        <f t="shared" si="403"/>
        <v>Nein</v>
      </c>
      <c r="T1123" s="52" t="str">
        <f t="shared" si="403"/>
        <v>Nein</v>
      </c>
      <c r="U1123" s="52" t="str">
        <f t="shared" si="403"/>
        <v>Nein</v>
      </c>
      <c r="V1123" s="52" t="str">
        <f t="shared" si="403"/>
        <v>Nein</v>
      </c>
      <c r="W1123" s="52" t="str">
        <f t="shared" si="403"/>
        <v>Nein</v>
      </c>
      <c r="X1123" s="52" t="str">
        <f t="shared" si="403"/>
        <v>Nein</v>
      </c>
      <c r="Y1123" s="52" t="str">
        <f t="shared" si="403"/>
        <v>Nein</v>
      </c>
      <c r="Z1123" s="52" t="str">
        <f t="shared" si="403"/>
        <v>Nein</v>
      </c>
      <c r="AA1123" s="52" t="str">
        <f t="shared" si="403"/>
        <v>Nein</v>
      </c>
      <c r="AB1123" s="52" t="str">
        <f t="shared" si="403"/>
        <v>Nein</v>
      </c>
      <c r="AC1123" s="52" t="str">
        <f t="shared" si="403"/>
        <v>Nein</v>
      </c>
      <c r="AD1123" s="52" t="str">
        <f t="shared" si="403"/>
        <v>Nein</v>
      </c>
      <c r="AE1123" s="52" t="str">
        <f t="shared" si="403"/>
        <v>Nein</v>
      </c>
      <c r="AF1123" s="52" t="str">
        <f t="shared" si="403"/>
        <v>Nein</v>
      </c>
      <c r="AG1123" s="61" t="str">
        <f>IF(Q1123="Ja",VLOOKUP($Q$2,Plausis!A:E,5,0),IF(R1123="Ja",VLOOKUP($R$2,Plausis!A:E,5,0),IF(T1123="Ja",VLOOKUP($T$2,Plausis!A:E,5,0),IF(U1123="Ja",VLOOKUP($U$2,Plausis!A:E,5,0),IF(AA1123="Ja",VLOOKUP($AA$2,Plausis!A:E,5,0),IF(AC1123="Ja",VLOOKUP($AC$2,Plausis!A:E,5,0),IF(AD1123="Ja",VLOOKUP($AD$2,Plausis!A:E,5,0),"")))))))</f>
        <v/>
      </c>
      <c r="AH1123" s="52" t="str">
        <f>IF(Y1123="Ja",VLOOKUP($Y$2,Plausis!A:E,5,0),"")</f>
        <v/>
      </c>
      <c r="AI1123" s="52" t="str">
        <f t="shared" si="386"/>
        <v>Ja</v>
      </c>
      <c r="AJ1123" s="52" t="str">
        <f>IF(S1123="Ja",VLOOKUP($S$2,Plausis!A:E,5,0),IF(V1123="Ja",VLOOKUP($V$2,Plausis!A:E,5,0),IF(X1123="Ja",VLOOKUP($X$2,Plausis!A:E,5,0),"")))</f>
        <v/>
      </c>
      <c r="AL1123" s="52" t="s">
        <v>2</v>
      </c>
      <c r="AM1123" s="114">
        <v>45531</v>
      </c>
      <c r="AN1123" s="52" t="s">
        <v>4467</v>
      </c>
      <c r="AO1123" s="52" t="str">
        <f>VLOOKUP(B1123,'BAT Grundtabelle'!B:T,19,0)</f>
        <v>ja</v>
      </c>
      <c r="AP1123" s="105" t="str">
        <f t="shared" si="387"/>
        <v>3945</v>
      </c>
      <c r="AQ1123" s="52" t="str">
        <f t="shared" si="388"/>
        <v>Kfz-Handel</v>
      </c>
      <c r="AR1123" s="52" t="b">
        <f t="shared" ref="AR1123:AT1142" si="404">IF(ISERROR(FIND(AR$1,$P1123,1)),FALSE,TRUE)</f>
        <v>0</v>
      </c>
      <c r="AS1123" s="52" t="b">
        <f t="shared" si="404"/>
        <v>0</v>
      </c>
      <c r="AT1123" s="52" t="b">
        <f t="shared" si="404"/>
        <v>0</v>
      </c>
      <c r="AU1123" s="52">
        <f t="shared" si="389"/>
        <v>1</v>
      </c>
      <c r="AW1123" s="52" t="b">
        <f t="shared" si="390"/>
        <v>0</v>
      </c>
      <c r="AX1123" s="52" t="str">
        <f t="shared" si="391"/>
        <v>Unternehmen</v>
      </c>
      <c r="AY1123" s="52" t="b">
        <f t="shared" si="392"/>
        <v>0</v>
      </c>
      <c r="AZ1123" s="52" t="str">
        <f t="shared" si="393"/>
        <v>3945</v>
      </c>
      <c r="BA1123" s="52" t="str">
        <f>VLOOKUP(A1123,'BAT Grundtabelle'!A:U,21,0)</f>
        <v>ja</v>
      </c>
      <c r="BB1123" s="52" t="str">
        <f t="shared" si="394"/>
        <v>nein</v>
      </c>
      <c r="BC1123" s="52" t="str">
        <f t="shared" si="395"/>
        <v>3945</v>
      </c>
      <c r="BD1123" s="52" t="str">
        <f t="shared" si="396"/>
        <v>Kfz-Handel</v>
      </c>
      <c r="BE1123" s="52" t="str">
        <f t="shared" si="397"/>
        <v>Unternehmen</v>
      </c>
      <c r="BF1123" s="52">
        <f t="shared" si="398"/>
        <v>1</v>
      </c>
    </row>
    <row r="1124" spans="1:58" hidden="1" x14ac:dyDescent="0.35">
      <c r="A1124" s="107" t="s">
        <v>3433</v>
      </c>
      <c r="B1124" s="75" t="s">
        <v>781</v>
      </c>
      <c r="C1124" s="52" t="s">
        <v>3</v>
      </c>
      <c r="D1124" s="52" t="s">
        <v>3</v>
      </c>
      <c r="E1124" s="52" t="s">
        <v>3</v>
      </c>
      <c r="F1124" s="52" t="s">
        <v>2</v>
      </c>
      <c r="G1124" s="52" t="s">
        <v>2</v>
      </c>
      <c r="H1124" s="52" t="s">
        <v>2</v>
      </c>
      <c r="I1124" s="52" t="s">
        <v>3</v>
      </c>
      <c r="J1124" s="52">
        <v>1</v>
      </c>
      <c r="K1124" s="52" t="s">
        <v>2</v>
      </c>
      <c r="L1124" s="52" t="s">
        <v>2</v>
      </c>
      <c r="M1124" s="52" t="s">
        <v>2</v>
      </c>
      <c r="N1124" s="52" t="s">
        <v>3</v>
      </c>
      <c r="P1124" s="52" t="s">
        <v>4</v>
      </c>
      <c r="Q1124" s="52" t="str">
        <f t="shared" si="403"/>
        <v>Nein</v>
      </c>
      <c r="R1124" s="52" t="str">
        <f t="shared" si="403"/>
        <v>Nein</v>
      </c>
      <c r="S1124" s="52" t="str">
        <f t="shared" si="403"/>
        <v>Nein</v>
      </c>
      <c r="T1124" s="52" t="str">
        <f t="shared" si="403"/>
        <v>Nein</v>
      </c>
      <c r="U1124" s="52" t="str">
        <f t="shared" si="403"/>
        <v>Nein</v>
      </c>
      <c r="V1124" s="52" t="str">
        <f t="shared" si="403"/>
        <v>Nein</v>
      </c>
      <c r="W1124" s="52" t="str">
        <f t="shared" si="403"/>
        <v>Nein</v>
      </c>
      <c r="X1124" s="52" t="str">
        <f t="shared" si="403"/>
        <v>Nein</v>
      </c>
      <c r="Y1124" s="52" t="str">
        <f t="shared" si="403"/>
        <v>Nein</v>
      </c>
      <c r="Z1124" s="52" t="str">
        <f t="shared" si="403"/>
        <v>Nein</v>
      </c>
      <c r="AA1124" s="52" t="str">
        <f t="shared" si="403"/>
        <v>Nein</v>
      </c>
      <c r="AB1124" s="52" t="str">
        <f t="shared" si="403"/>
        <v>Nein</v>
      </c>
      <c r="AC1124" s="52" t="str">
        <f t="shared" si="403"/>
        <v>Nein</v>
      </c>
      <c r="AD1124" s="52" t="str">
        <f t="shared" si="403"/>
        <v>Nein</v>
      </c>
      <c r="AE1124" s="52" t="str">
        <f t="shared" si="403"/>
        <v>Nein</v>
      </c>
      <c r="AF1124" s="52" t="str">
        <f t="shared" si="403"/>
        <v>Nein</v>
      </c>
      <c r="AG1124" s="61" t="str">
        <f>IF(Q1124="Ja",VLOOKUP($Q$2,Plausis!A:E,5,0),IF(R1124="Ja",VLOOKUP($R$2,Plausis!A:E,5,0),IF(T1124="Ja",VLOOKUP($T$2,Plausis!A:E,5,0),IF(U1124="Ja",VLOOKUP($U$2,Plausis!A:E,5,0),IF(AA1124="Ja",VLOOKUP($AA$2,Plausis!A:E,5,0),IF(AC1124="Ja",VLOOKUP($AC$2,Plausis!A:E,5,0),IF(AD1124="Ja",VLOOKUP($AD$2,Plausis!A:E,5,0),"")))))))</f>
        <v/>
      </c>
      <c r="AH1124" s="52" t="str">
        <f>IF(Y1124="Ja",VLOOKUP($Y$2,Plausis!A:E,5,0),"")</f>
        <v/>
      </c>
      <c r="AI1124" s="52" t="str">
        <f t="shared" si="386"/>
        <v>Ja</v>
      </c>
      <c r="AJ1124" s="52" t="str">
        <f>IF(S1124="Ja",VLOOKUP($S$2,Plausis!A:E,5,0),IF(V1124="Ja",VLOOKUP($V$2,Plausis!A:E,5,0),IF(X1124="Ja",VLOOKUP($X$2,Plausis!A:E,5,0),"")))</f>
        <v/>
      </c>
      <c r="AL1124" s="52" t="s">
        <v>2</v>
      </c>
      <c r="AM1124" s="114">
        <v>45531</v>
      </c>
      <c r="AN1124" s="52" t="s">
        <v>4467</v>
      </c>
      <c r="AO1124" s="52" t="str">
        <f>VLOOKUP(B1124,'BAT Grundtabelle'!B:T,19,0)</f>
        <v>ja</v>
      </c>
      <c r="AP1124" s="105" t="str">
        <f t="shared" si="387"/>
        <v>11015</v>
      </c>
      <c r="AQ1124" s="52" t="str">
        <f t="shared" si="388"/>
        <v>Kfz-Handel und -reparatur</v>
      </c>
      <c r="AR1124" s="52" t="b">
        <f t="shared" si="404"/>
        <v>0</v>
      </c>
      <c r="AS1124" s="52" t="b">
        <f t="shared" si="404"/>
        <v>0</v>
      </c>
      <c r="AT1124" s="52" t="b">
        <f t="shared" si="404"/>
        <v>0</v>
      </c>
      <c r="AU1124" s="52">
        <f t="shared" si="389"/>
        <v>1</v>
      </c>
      <c r="AW1124" s="52" t="b">
        <f t="shared" si="390"/>
        <v>0</v>
      </c>
      <c r="AX1124" s="52" t="str">
        <f t="shared" si="391"/>
        <v>Unternehmen</v>
      </c>
      <c r="AY1124" s="52" t="b">
        <f t="shared" si="392"/>
        <v>0</v>
      </c>
      <c r="AZ1124" s="52" t="str">
        <f t="shared" si="393"/>
        <v>11015</v>
      </c>
      <c r="BA1124" s="52" t="str">
        <f>VLOOKUP(A1124,'BAT Grundtabelle'!A:U,21,0)</f>
        <v>ja</v>
      </c>
      <c r="BB1124" s="52" t="str">
        <f t="shared" si="394"/>
        <v>nein</v>
      </c>
      <c r="BC1124" s="52" t="str">
        <f t="shared" si="395"/>
        <v>11015</v>
      </c>
      <c r="BD1124" s="52" t="str">
        <f t="shared" si="396"/>
        <v>Kfz-Handel und -reparatur</v>
      </c>
      <c r="BE1124" s="52" t="str">
        <f t="shared" si="397"/>
        <v>Unternehmen</v>
      </c>
      <c r="BF1124" s="52">
        <f t="shared" si="398"/>
        <v>1</v>
      </c>
    </row>
    <row r="1125" spans="1:58" hidden="1" x14ac:dyDescent="0.35">
      <c r="A1125" s="107" t="s">
        <v>3434</v>
      </c>
      <c r="B1125" s="75" t="s">
        <v>108</v>
      </c>
      <c r="C1125" s="52" t="s">
        <v>3</v>
      </c>
      <c r="D1125" s="52" t="s">
        <v>3</v>
      </c>
      <c r="E1125" s="52" t="s">
        <v>3</v>
      </c>
      <c r="F1125" s="52" t="s">
        <v>2</v>
      </c>
      <c r="G1125" s="52" t="s">
        <v>2</v>
      </c>
      <c r="H1125" s="52" t="s">
        <v>2</v>
      </c>
      <c r="I1125" s="52" t="s">
        <v>3</v>
      </c>
      <c r="J1125" s="52">
        <v>1</v>
      </c>
      <c r="K1125" s="52" t="s">
        <v>2</v>
      </c>
      <c r="L1125" s="52" t="s">
        <v>2</v>
      </c>
      <c r="M1125" s="52" t="s">
        <v>2</v>
      </c>
      <c r="N1125" s="52" t="s">
        <v>3</v>
      </c>
      <c r="P1125" s="52" t="s">
        <v>4</v>
      </c>
      <c r="Q1125" s="52" t="str">
        <f t="shared" si="403"/>
        <v>Nein</v>
      </c>
      <c r="R1125" s="52" t="str">
        <f t="shared" si="403"/>
        <v>Nein</v>
      </c>
      <c r="S1125" s="52" t="str">
        <f t="shared" si="403"/>
        <v>Nein</v>
      </c>
      <c r="T1125" s="52" t="str">
        <f t="shared" si="403"/>
        <v>Nein</v>
      </c>
      <c r="U1125" s="52" t="str">
        <f t="shared" si="403"/>
        <v>Nein</v>
      </c>
      <c r="V1125" s="52" t="str">
        <f t="shared" si="403"/>
        <v>Nein</v>
      </c>
      <c r="W1125" s="52" t="str">
        <f t="shared" si="403"/>
        <v>Nein</v>
      </c>
      <c r="X1125" s="52" t="str">
        <f t="shared" si="403"/>
        <v>Nein</v>
      </c>
      <c r="Y1125" s="52" t="str">
        <f t="shared" si="403"/>
        <v>Nein</v>
      </c>
      <c r="Z1125" s="52" t="str">
        <f t="shared" si="403"/>
        <v>Nein</v>
      </c>
      <c r="AA1125" s="52" t="str">
        <f t="shared" si="403"/>
        <v>Nein</v>
      </c>
      <c r="AB1125" s="52" t="str">
        <f t="shared" si="403"/>
        <v>Nein</v>
      </c>
      <c r="AC1125" s="52" t="str">
        <f t="shared" si="403"/>
        <v>Nein</v>
      </c>
      <c r="AD1125" s="52" t="str">
        <f t="shared" si="403"/>
        <v>Nein</v>
      </c>
      <c r="AE1125" s="52" t="str">
        <f t="shared" si="403"/>
        <v>Nein</v>
      </c>
      <c r="AF1125" s="52" t="str">
        <f t="shared" si="403"/>
        <v>Nein</v>
      </c>
      <c r="AG1125" s="61" t="str">
        <f>IF(Q1125="Ja",VLOOKUP($Q$2,Plausis!A:E,5,0),IF(R1125="Ja",VLOOKUP($R$2,Plausis!A:E,5,0),IF(T1125="Ja",VLOOKUP($T$2,Plausis!A:E,5,0),IF(U1125="Ja",VLOOKUP($U$2,Plausis!A:E,5,0),IF(AA1125="Ja",VLOOKUP($AA$2,Plausis!A:E,5,0),IF(AC1125="Ja",VLOOKUP($AC$2,Plausis!A:E,5,0),IF(AD1125="Ja",VLOOKUP($AD$2,Plausis!A:E,5,0),"")))))))</f>
        <v/>
      </c>
      <c r="AH1125" s="52" t="str">
        <f>IF(Y1125="Ja",VLOOKUP($Y$2,Plausis!A:E,5,0),"")</f>
        <v/>
      </c>
      <c r="AI1125" s="52" t="str">
        <f t="shared" si="386"/>
        <v>Ja</v>
      </c>
      <c r="AJ1125" s="52" t="str">
        <f>IF(S1125="Ja",VLOOKUP($S$2,Plausis!A:E,5,0),IF(V1125="Ja",VLOOKUP($V$2,Plausis!A:E,5,0),IF(X1125="Ja",VLOOKUP($X$2,Plausis!A:E,5,0),"")))</f>
        <v/>
      </c>
      <c r="AL1125" s="52" t="s">
        <v>2</v>
      </c>
      <c r="AM1125" s="114">
        <v>45531</v>
      </c>
      <c r="AN1125" s="52" t="s">
        <v>4467</v>
      </c>
      <c r="AO1125" s="52" t="str">
        <f>VLOOKUP(B1125,'BAT Grundtabelle'!B:T,19,0)</f>
        <v>ja</v>
      </c>
      <c r="AP1125" s="105" t="str">
        <f t="shared" si="387"/>
        <v>11016</v>
      </c>
      <c r="AQ1125" s="52" t="str">
        <f t="shared" si="388"/>
        <v>Kfz-Handels- und -Handwerksbetrieb</v>
      </c>
      <c r="AR1125" s="52" t="b">
        <f t="shared" si="404"/>
        <v>0</v>
      </c>
      <c r="AS1125" s="52" t="b">
        <f t="shared" si="404"/>
        <v>0</v>
      </c>
      <c r="AT1125" s="52" t="b">
        <f t="shared" si="404"/>
        <v>0</v>
      </c>
      <c r="AU1125" s="52">
        <f t="shared" si="389"/>
        <v>1</v>
      </c>
      <c r="AW1125" s="52" t="b">
        <f t="shared" si="390"/>
        <v>0</v>
      </c>
      <c r="AX1125" s="52" t="str">
        <f t="shared" si="391"/>
        <v>Unternehmen</v>
      </c>
      <c r="AY1125" s="52" t="b">
        <f t="shared" si="392"/>
        <v>0</v>
      </c>
      <c r="AZ1125" s="52" t="str">
        <f t="shared" si="393"/>
        <v>11016</v>
      </c>
      <c r="BA1125" s="52" t="str">
        <f>VLOOKUP(A1125,'BAT Grundtabelle'!A:U,21,0)</f>
        <v>ja</v>
      </c>
      <c r="BB1125" s="52" t="str">
        <f t="shared" si="394"/>
        <v>nein</v>
      </c>
      <c r="BC1125" s="52" t="str">
        <f t="shared" si="395"/>
        <v>11016</v>
      </c>
      <c r="BD1125" s="52" t="str">
        <f t="shared" si="396"/>
        <v>Kfz-Handels- und -Handwerksbetrieb</v>
      </c>
      <c r="BE1125" s="52" t="str">
        <f t="shared" si="397"/>
        <v>Unternehmen</v>
      </c>
      <c r="BF1125" s="52">
        <f t="shared" si="398"/>
        <v>1</v>
      </c>
    </row>
    <row r="1126" spans="1:58" hidden="1" x14ac:dyDescent="0.35">
      <c r="A1126" s="107" t="s">
        <v>3435</v>
      </c>
      <c r="B1126" s="75" t="s">
        <v>1143</v>
      </c>
      <c r="C1126" s="52" t="s">
        <v>3</v>
      </c>
      <c r="D1126" s="52" t="s">
        <v>3</v>
      </c>
      <c r="E1126" s="52" t="s">
        <v>3</v>
      </c>
      <c r="F1126" s="52" t="s">
        <v>2</v>
      </c>
      <c r="G1126" s="52" t="s">
        <v>2</v>
      </c>
      <c r="H1126" s="52" t="s">
        <v>2</v>
      </c>
      <c r="I1126" s="52" t="s">
        <v>3</v>
      </c>
      <c r="J1126" s="52">
        <v>1</v>
      </c>
      <c r="K1126" s="52" t="s">
        <v>2</v>
      </c>
      <c r="L1126" s="52" t="s">
        <v>2</v>
      </c>
      <c r="M1126" s="52" t="s">
        <v>2</v>
      </c>
      <c r="N1126" s="52" t="s">
        <v>3</v>
      </c>
      <c r="P1126" s="52" t="s">
        <v>4</v>
      </c>
      <c r="Q1126" s="52" t="str">
        <f t="shared" si="403"/>
        <v>Nein</v>
      </c>
      <c r="R1126" s="52" t="str">
        <f t="shared" si="403"/>
        <v>Nein</v>
      </c>
      <c r="S1126" s="52" t="str">
        <f t="shared" si="403"/>
        <v>Nein</v>
      </c>
      <c r="T1126" s="52" t="str">
        <f t="shared" si="403"/>
        <v>Nein</v>
      </c>
      <c r="U1126" s="52" t="str">
        <f t="shared" si="403"/>
        <v>Nein</v>
      </c>
      <c r="V1126" s="52" t="str">
        <f t="shared" si="403"/>
        <v>Nein</v>
      </c>
      <c r="W1126" s="52" t="str">
        <f t="shared" si="403"/>
        <v>Nein</v>
      </c>
      <c r="X1126" s="52" t="str">
        <f t="shared" si="403"/>
        <v>Nein</v>
      </c>
      <c r="Y1126" s="52" t="str">
        <f t="shared" si="403"/>
        <v>Nein</v>
      </c>
      <c r="Z1126" s="52" t="str">
        <f t="shared" si="403"/>
        <v>Nein</v>
      </c>
      <c r="AA1126" s="52" t="str">
        <f t="shared" si="403"/>
        <v>Nein</v>
      </c>
      <c r="AB1126" s="52" t="str">
        <f t="shared" si="403"/>
        <v>Nein</v>
      </c>
      <c r="AC1126" s="52" t="str">
        <f t="shared" si="403"/>
        <v>Nein</v>
      </c>
      <c r="AD1126" s="52" t="str">
        <f t="shared" si="403"/>
        <v>Nein</v>
      </c>
      <c r="AE1126" s="52" t="str">
        <f t="shared" si="403"/>
        <v>Nein</v>
      </c>
      <c r="AF1126" s="52" t="str">
        <f t="shared" si="403"/>
        <v>Nein</v>
      </c>
      <c r="AG1126" s="61" t="str">
        <f>IF(Q1126="Ja",VLOOKUP($Q$2,Plausis!A:E,5,0),IF(R1126="Ja",VLOOKUP($R$2,Plausis!A:E,5,0),IF(T1126="Ja",VLOOKUP($T$2,Plausis!A:E,5,0),IF(U1126="Ja",VLOOKUP($U$2,Plausis!A:E,5,0),IF(AA1126="Ja",VLOOKUP($AA$2,Plausis!A:E,5,0),IF(AC1126="Ja",VLOOKUP($AC$2,Plausis!A:E,5,0),IF(AD1126="Ja",VLOOKUP($AD$2,Plausis!A:E,5,0),"")))))))</f>
        <v/>
      </c>
      <c r="AH1126" s="52" t="str">
        <f>IF(Y1126="Ja",VLOOKUP($Y$2,Plausis!A:E,5,0),"")</f>
        <v/>
      </c>
      <c r="AI1126" s="52" t="str">
        <f t="shared" si="386"/>
        <v>Ja</v>
      </c>
      <c r="AJ1126" s="52" t="str">
        <f>IF(S1126="Ja",VLOOKUP($S$2,Plausis!A:E,5,0),IF(V1126="Ja",VLOOKUP($V$2,Plausis!A:E,5,0),IF(X1126="Ja",VLOOKUP($X$2,Plausis!A:E,5,0),"")))</f>
        <v/>
      </c>
      <c r="AL1126" s="52" t="s">
        <v>3</v>
      </c>
      <c r="AM1126" s="114">
        <v>45531</v>
      </c>
      <c r="AN1126" s="52" t="s">
        <v>4467</v>
      </c>
      <c r="AO1126" s="52" t="str">
        <f>VLOOKUP(B1126,'BAT Grundtabelle'!B:T,19,0)</f>
        <v>ja</v>
      </c>
      <c r="AP1126" s="105" t="str">
        <f t="shared" si="387"/>
        <v>11017</v>
      </c>
      <c r="AQ1126" s="52" t="str">
        <f t="shared" si="388"/>
        <v>Kfz-Handwerksbetrieb</v>
      </c>
      <c r="AR1126" s="52" t="b">
        <f t="shared" si="404"/>
        <v>0</v>
      </c>
      <c r="AS1126" s="52" t="b">
        <f t="shared" si="404"/>
        <v>0</v>
      </c>
      <c r="AT1126" s="52" t="b">
        <f t="shared" si="404"/>
        <v>0</v>
      </c>
      <c r="AU1126" s="52">
        <f t="shared" si="389"/>
        <v>1</v>
      </c>
      <c r="AW1126" s="52" t="b">
        <f t="shared" si="390"/>
        <v>0</v>
      </c>
      <c r="AX1126" s="52" t="str">
        <f t="shared" si="391"/>
        <v>Unternehmen</v>
      </c>
      <c r="AY1126" s="52" t="b">
        <f t="shared" si="392"/>
        <v>0</v>
      </c>
      <c r="AZ1126" s="52" t="str">
        <f t="shared" si="393"/>
        <v>11017</v>
      </c>
      <c r="BA1126" s="52" t="str">
        <f>VLOOKUP(A1126,'BAT Grundtabelle'!A:U,21,0)</f>
        <v>ja</v>
      </c>
      <c r="BB1126" s="52" t="str">
        <f t="shared" si="394"/>
        <v>nein</v>
      </c>
      <c r="BC1126" s="52" t="str">
        <f t="shared" si="395"/>
        <v>11017</v>
      </c>
      <c r="BD1126" s="52" t="str">
        <f t="shared" si="396"/>
        <v>Kfz-Handwerksbetrieb</v>
      </c>
      <c r="BE1126" s="52" t="str">
        <f t="shared" si="397"/>
        <v>Unternehmen</v>
      </c>
      <c r="BF1126" s="52">
        <f t="shared" si="398"/>
        <v>1</v>
      </c>
    </row>
    <row r="1127" spans="1:58" hidden="1" x14ac:dyDescent="0.35">
      <c r="A1127" s="107" t="s">
        <v>3436</v>
      </c>
      <c r="B1127" s="75" t="s">
        <v>1166</v>
      </c>
      <c r="C1127" s="52" t="s">
        <v>3</v>
      </c>
      <c r="D1127" s="52" t="s">
        <v>3</v>
      </c>
      <c r="E1127" s="52" t="s">
        <v>3</v>
      </c>
      <c r="F1127" s="52" t="s">
        <v>2</v>
      </c>
      <c r="G1127" s="52" t="s">
        <v>2</v>
      </c>
      <c r="H1127" s="52" t="s">
        <v>2</v>
      </c>
      <c r="I1127" s="52" t="s">
        <v>3</v>
      </c>
      <c r="J1127" s="52">
        <v>1</v>
      </c>
      <c r="K1127" s="52" t="s">
        <v>2</v>
      </c>
      <c r="L1127" s="52" t="s">
        <v>2</v>
      </c>
      <c r="M1127" s="52" t="s">
        <v>2</v>
      </c>
      <c r="N1127" s="52" t="s">
        <v>3</v>
      </c>
      <c r="P1127" s="52" t="s">
        <v>4</v>
      </c>
      <c r="Q1127" s="52" t="str">
        <f t="shared" si="403"/>
        <v>Nein</v>
      </c>
      <c r="R1127" s="52" t="str">
        <f t="shared" si="403"/>
        <v>Nein</v>
      </c>
      <c r="S1127" s="52" t="str">
        <f t="shared" si="403"/>
        <v>Nein</v>
      </c>
      <c r="T1127" s="52" t="str">
        <f t="shared" si="403"/>
        <v>Nein</v>
      </c>
      <c r="U1127" s="52" t="str">
        <f t="shared" si="403"/>
        <v>Nein</v>
      </c>
      <c r="V1127" s="52" t="str">
        <f t="shared" si="403"/>
        <v>Nein</v>
      </c>
      <c r="W1127" s="52" t="str">
        <f t="shared" si="403"/>
        <v>Nein</v>
      </c>
      <c r="X1127" s="52" t="str">
        <f t="shared" si="403"/>
        <v>Nein</v>
      </c>
      <c r="Y1127" s="52" t="str">
        <f t="shared" si="403"/>
        <v>Nein</v>
      </c>
      <c r="Z1127" s="52" t="str">
        <f t="shared" si="403"/>
        <v>Nein</v>
      </c>
      <c r="AA1127" s="52" t="str">
        <f t="shared" si="403"/>
        <v>Nein</v>
      </c>
      <c r="AB1127" s="52" t="str">
        <f t="shared" si="403"/>
        <v>Nein</v>
      </c>
      <c r="AC1127" s="52" t="str">
        <f t="shared" si="403"/>
        <v>Nein</v>
      </c>
      <c r="AD1127" s="52" t="str">
        <f t="shared" si="403"/>
        <v>Nein</v>
      </c>
      <c r="AE1127" s="52" t="str">
        <f t="shared" si="403"/>
        <v>Nein</v>
      </c>
      <c r="AF1127" s="52" t="str">
        <f t="shared" si="403"/>
        <v>Nein</v>
      </c>
      <c r="AG1127" s="61" t="str">
        <f>IF(Q1127="Ja",VLOOKUP($Q$2,Plausis!A:E,5,0),IF(R1127="Ja",VLOOKUP($R$2,Plausis!A:E,5,0),IF(T1127="Ja",VLOOKUP($T$2,Plausis!A:E,5,0),IF(U1127="Ja",VLOOKUP($U$2,Plausis!A:E,5,0),IF(AA1127="Ja",VLOOKUP($AA$2,Plausis!A:E,5,0),IF(AC1127="Ja",VLOOKUP($AC$2,Plausis!A:E,5,0),IF(AD1127="Ja",VLOOKUP($AD$2,Plausis!A:E,5,0),"")))))))</f>
        <v/>
      </c>
      <c r="AH1127" s="52" t="str">
        <f>IF(Y1127="Ja",VLOOKUP($Y$2,Plausis!A:E,5,0),"")</f>
        <v/>
      </c>
      <c r="AI1127" s="52" t="str">
        <f t="shared" si="386"/>
        <v>Ja</v>
      </c>
      <c r="AJ1127" s="52" t="str">
        <f>IF(S1127="Ja",VLOOKUP($S$2,Plausis!A:E,5,0),IF(V1127="Ja",VLOOKUP($V$2,Plausis!A:E,5,0),IF(X1127="Ja",VLOOKUP($X$2,Plausis!A:E,5,0),"")))</f>
        <v/>
      </c>
      <c r="AL1127" s="52" t="s">
        <v>2</v>
      </c>
      <c r="AM1127" s="114">
        <v>45531</v>
      </c>
      <c r="AN1127" s="52" t="s">
        <v>4467</v>
      </c>
      <c r="AO1127" s="52" t="str">
        <f>VLOOKUP(B1127,'BAT Grundtabelle'!B:T,19,0)</f>
        <v>ja</v>
      </c>
      <c r="AP1127" s="105" t="str">
        <f t="shared" si="387"/>
        <v>11018</v>
      </c>
      <c r="AQ1127" s="52" t="str">
        <f t="shared" si="388"/>
        <v>Kfz-Karosseriebau</v>
      </c>
      <c r="AR1127" s="52" t="b">
        <f t="shared" si="404"/>
        <v>0</v>
      </c>
      <c r="AS1127" s="52" t="b">
        <f t="shared" si="404"/>
        <v>0</v>
      </c>
      <c r="AT1127" s="52" t="b">
        <f t="shared" si="404"/>
        <v>0</v>
      </c>
      <c r="AU1127" s="52">
        <f t="shared" si="389"/>
        <v>1</v>
      </c>
      <c r="AW1127" s="52" t="b">
        <f t="shared" si="390"/>
        <v>0</v>
      </c>
      <c r="AX1127" s="52" t="str">
        <f t="shared" si="391"/>
        <v>Unternehmen</v>
      </c>
      <c r="AY1127" s="52" t="b">
        <f t="shared" si="392"/>
        <v>0</v>
      </c>
      <c r="AZ1127" s="52" t="str">
        <f t="shared" si="393"/>
        <v>11018</v>
      </c>
      <c r="BA1127" s="52" t="str">
        <f>VLOOKUP(A1127,'BAT Grundtabelle'!A:U,21,0)</f>
        <v>ja</v>
      </c>
      <c r="BB1127" s="52" t="str">
        <f t="shared" si="394"/>
        <v>nein</v>
      </c>
      <c r="BC1127" s="52" t="str">
        <f t="shared" si="395"/>
        <v>11018</v>
      </c>
      <c r="BD1127" s="52" t="str">
        <f t="shared" si="396"/>
        <v>Kfz-Karosseriebau</v>
      </c>
      <c r="BE1127" s="52" t="str">
        <f t="shared" si="397"/>
        <v>Unternehmen</v>
      </c>
      <c r="BF1127" s="52">
        <f t="shared" si="398"/>
        <v>1</v>
      </c>
    </row>
    <row r="1128" spans="1:58" hidden="1" x14ac:dyDescent="0.35">
      <c r="A1128" s="107" t="s">
        <v>2207</v>
      </c>
      <c r="B1128" s="75" t="s">
        <v>2206</v>
      </c>
      <c r="C1128" s="52" t="s">
        <v>3</v>
      </c>
      <c r="D1128" s="52" t="s">
        <v>3</v>
      </c>
      <c r="E1128" s="52" t="s">
        <v>3</v>
      </c>
      <c r="F1128" s="52" t="s">
        <v>2</v>
      </c>
      <c r="G1128" s="52" t="s">
        <v>2</v>
      </c>
      <c r="H1128" s="52" t="s">
        <v>2</v>
      </c>
      <c r="I1128" s="52" t="s">
        <v>3</v>
      </c>
      <c r="J1128" s="52">
        <v>1</v>
      </c>
      <c r="K1128" s="52" t="s">
        <v>2</v>
      </c>
      <c r="L1128" s="52" t="s">
        <v>2</v>
      </c>
      <c r="M1128" s="52" t="s">
        <v>2</v>
      </c>
      <c r="N1128" s="52" t="s">
        <v>3</v>
      </c>
      <c r="P1128" s="52" t="s">
        <v>4</v>
      </c>
      <c r="Q1128" s="52" t="str">
        <f t="shared" si="403"/>
        <v>Nein</v>
      </c>
      <c r="R1128" s="52" t="str">
        <f t="shared" si="403"/>
        <v>Nein</v>
      </c>
      <c r="S1128" s="52" t="str">
        <f t="shared" si="403"/>
        <v>Nein</v>
      </c>
      <c r="T1128" s="52" t="str">
        <f t="shared" si="403"/>
        <v>Nein</v>
      </c>
      <c r="U1128" s="52" t="str">
        <f t="shared" si="403"/>
        <v>Nein</v>
      </c>
      <c r="V1128" s="52" t="str">
        <f t="shared" si="403"/>
        <v>Nein</v>
      </c>
      <c r="W1128" s="52" t="str">
        <f t="shared" si="403"/>
        <v>Nein</v>
      </c>
      <c r="X1128" s="52" t="str">
        <f t="shared" si="403"/>
        <v>Nein</v>
      </c>
      <c r="Y1128" s="52" t="str">
        <f t="shared" si="403"/>
        <v>Nein</v>
      </c>
      <c r="Z1128" s="52" t="str">
        <f t="shared" si="403"/>
        <v>Nein</v>
      </c>
      <c r="AA1128" s="52" t="str">
        <f t="shared" si="403"/>
        <v>Nein</v>
      </c>
      <c r="AB1128" s="52" t="str">
        <f t="shared" si="403"/>
        <v>Nein</v>
      </c>
      <c r="AC1128" s="52" t="str">
        <f t="shared" si="403"/>
        <v>Nein</v>
      </c>
      <c r="AD1128" s="52" t="str">
        <f t="shared" si="403"/>
        <v>Nein</v>
      </c>
      <c r="AE1128" s="52" t="str">
        <f t="shared" si="403"/>
        <v>Nein</v>
      </c>
      <c r="AF1128" s="52" t="str">
        <f t="shared" si="403"/>
        <v>Nein</v>
      </c>
      <c r="AG1128" s="61" t="str">
        <f>IF(Q1128="Ja",VLOOKUP($Q$2,Plausis!A:E,5,0),IF(R1128="Ja",VLOOKUP($R$2,Plausis!A:E,5,0),IF(T1128="Ja",VLOOKUP($T$2,Plausis!A:E,5,0),IF(U1128="Ja",VLOOKUP($U$2,Plausis!A:E,5,0),IF(AA1128="Ja",VLOOKUP($AA$2,Plausis!A:E,5,0),IF(AC1128="Ja",VLOOKUP($AC$2,Plausis!A:E,5,0),IF(AD1128="Ja",VLOOKUP($AD$2,Plausis!A:E,5,0),"")))))))</f>
        <v/>
      </c>
      <c r="AH1128" s="52" t="str">
        <f>IF(Y1128="Ja",VLOOKUP($Y$2,Plausis!A:E,5,0),"")</f>
        <v/>
      </c>
      <c r="AI1128" s="52" t="str">
        <f t="shared" si="386"/>
        <v>Ja</v>
      </c>
      <c r="AJ1128" s="52" t="str">
        <f>IF(S1128="Ja",VLOOKUP($S$2,Plausis!A:E,5,0),IF(V1128="Ja",VLOOKUP($V$2,Plausis!A:E,5,0),IF(X1128="Ja",VLOOKUP($X$2,Plausis!A:E,5,0),"")))</f>
        <v/>
      </c>
      <c r="AL1128" s="52" t="s">
        <v>3</v>
      </c>
      <c r="AM1128" s="114">
        <v>45531</v>
      </c>
      <c r="AN1128" s="52" t="s">
        <v>4467</v>
      </c>
      <c r="AO1128" s="52" t="str">
        <f>VLOOKUP(B1128,'BAT Grundtabelle'!B:T,19,0)</f>
        <v>ja</v>
      </c>
      <c r="AP1128" s="105" t="str">
        <f t="shared" si="387"/>
        <v>4206</v>
      </c>
      <c r="AQ1128" s="52" t="str">
        <f t="shared" si="388"/>
        <v>Kfz-Lackiererei</v>
      </c>
      <c r="AR1128" s="52" t="b">
        <f t="shared" si="404"/>
        <v>0</v>
      </c>
      <c r="AS1128" s="52" t="b">
        <f t="shared" si="404"/>
        <v>0</v>
      </c>
      <c r="AT1128" s="52" t="b">
        <f t="shared" si="404"/>
        <v>0</v>
      </c>
      <c r="AU1128" s="52">
        <f t="shared" si="389"/>
        <v>1</v>
      </c>
      <c r="AW1128" s="52" t="b">
        <f t="shared" si="390"/>
        <v>0</v>
      </c>
      <c r="AX1128" s="52" t="str">
        <f t="shared" si="391"/>
        <v>Unternehmen</v>
      </c>
      <c r="AY1128" s="52" t="b">
        <f t="shared" si="392"/>
        <v>0</v>
      </c>
      <c r="AZ1128" s="52" t="str">
        <f t="shared" si="393"/>
        <v>4206</v>
      </c>
      <c r="BA1128" s="52" t="str">
        <f>VLOOKUP(A1128,'BAT Grundtabelle'!A:U,21,0)</f>
        <v>ja</v>
      </c>
      <c r="BB1128" s="52" t="str">
        <f t="shared" si="394"/>
        <v>nein</v>
      </c>
      <c r="BC1128" s="52" t="str">
        <f t="shared" si="395"/>
        <v>4206</v>
      </c>
      <c r="BD1128" s="52" t="str">
        <f t="shared" si="396"/>
        <v>Kfz-Lackiererei</v>
      </c>
      <c r="BE1128" s="52" t="str">
        <f t="shared" si="397"/>
        <v>Unternehmen</v>
      </c>
      <c r="BF1128" s="52">
        <f t="shared" si="398"/>
        <v>1</v>
      </c>
    </row>
    <row r="1129" spans="1:58" hidden="1" x14ac:dyDescent="0.35">
      <c r="A1129" s="107" t="s">
        <v>2203</v>
      </c>
      <c r="B1129" s="75" t="s">
        <v>2202</v>
      </c>
      <c r="C1129" s="52" t="s">
        <v>3</v>
      </c>
      <c r="D1129" s="52" t="s">
        <v>3</v>
      </c>
      <c r="E1129" s="52" t="s">
        <v>3</v>
      </c>
      <c r="F1129" s="52" t="s">
        <v>2</v>
      </c>
      <c r="G1129" s="52" t="s">
        <v>2</v>
      </c>
      <c r="H1129" s="52" t="s">
        <v>2</v>
      </c>
      <c r="I1129" s="52" t="s">
        <v>3</v>
      </c>
      <c r="J1129" s="52">
        <v>1</v>
      </c>
      <c r="K1129" s="52" t="s">
        <v>2</v>
      </c>
      <c r="L1129" s="52" t="s">
        <v>2</v>
      </c>
      <c r="M1129" s="52" t="s">
        <v>2</v>
      </c>
      <c r="N1129" s="52" t="s">
        <v>3</v>
      </c>
      <c r="P1129" s="52" t="s">
        <v>4</v>
      </c>
      <c r="Q1129" s="52" t="str">
        <f t="shared" si="403"/>
        <v>Nein</v>
      </c>
      <c r="R1129" s="52" t="str">
        <f t="shared" si="403"/>
        <v>Nein</v>
      </c>
      <c r="S1129" s="52" t="str">
        <f t="shared" si="403"/>
        <v>Nein</v>
      </c>
      <c r="T1129" s="52" t="str">
        <f t="shared" si="403"/>
        <v>Nein</v>
      </c>
      <c r="U1129" s="52" t="str">
        <f t="shared" si="403"/>
        <v>Nein</v>
      </c>
      <c r="V1129" s="52" t="str">
        <f t="shared" si="403"/>
        <v>Nein</v>
      </c>
      <c r="W1129" s="52" t="str">
        <f t="shared" si="403"/>
        <v>Nein</v>
      </c>
      <c r="X1129" s="52" t="str">
        <f t="shared" si="403"/>
        <v>Nein</v>
      </c>
      <c r="Y1129" s="52" t="str">
        <f t="shared" si="403"/>
        <v>Nein</v>
      </c>
      <c r="Z1129" s="52" t="str">
        <f t="shared" si="403"/>
        <v>Nein</v>
      </c>
      <c r="AA1129" s="52" t="str">
        <f t="shared" si="403"/>
        <v>Nein</v>
      </c>
      <c r="AB1129" s="52" t="str">
        <f t="shared" si="403"/>
        <v>Nein</v>
      </c>
      <c r="AC1129" s="52" t="str">
        <f t="shared" si="403"/>
        <v>Nein</v>
      </c>
      <c r="AD1129" s="52" t="str">
        <f t="shared" si="403"/>
        <v>Nein</v>
      </c>
      <c r="AE1129" s="52" t="str">
        <f t="shared" si="403"/>
        <v>Nein</v>
      </c>
      <c r="AF1129" s="52" t="str">
        <f t="shared" si="403"/>
        <v>Nein</v>
      </c>
      <c r="AG1129" s="61" t="str">
        <f>IF(Q1129="Ja",VLOOKUP($Q$2,Plausis!A:E,5,0),IF(R1129="Ja",VLOOKUP($R$2,Plausis!A:E,5,0),IF(T1129="Ja",VLOOKUP($T$2,Plausis!A:E,5,0),IF(U1129="Ja",VLOOKUP($U$2,Plausis!A:E,5,0),IF(AA1129="Ja",VLOOKUP($AA$2,Plausis!A:E,5,0),IF(AC1129="Ja",VLOOKUP($AC$2,Plausis!A:E,5,0),IF(AD1129="Ja",VLOOKUP($AD$2,Plausis!A:E,5,0),"")))))))</f>
        <v/>
      </c>
      <c r="AH1129" s="52" t="str">
        <f>IF(Y1129="Ja",VLOOKUP($Y$2,Plausis!A:E,5,0),"")</f>
        <v/>
      </c>
      <c r="AI1129" s="52" t="str">
        <f t="shared" si="386"/>
        <v>Ja</v>
      </c>
      <c r="AJ1129" s="52" t="str">
        <f>IF(S1129="Ja",VLOOKUP($S$2,Plausis!A:E,5,0),IF(V1129="Ja",VLOOKUP($V$2,Plausis!A:E,5,0),IF(X1129="Ja",VLOOKUP($X$2,Plausis!A:E,5,0),"")))</f>
        <v/>
      </c>
      <c r="AL1129" s="52" t="s">
        <v>3</v>
      </c>
      <c r="AM1129" s="114">
        <v>45531</v>
      </c>
      <c r="AN1129" s="52" t="s">
        <v>4467</v>
      </c>
      <c r="AO1129" s="52" t="str">
        <f>VLOOKUP(B1129,'BAT Grundtabelle'!B:T,19,0)</f>
        <v>ja</v>
      </c>
      <c r="AP1129" s="105" t="str">
        <f t="shared" si="387"/>
        <v>4210</v>
      </c>
      <c r="AQ1129" s="52" t="str">
        <f t="shared" si="388"/>
        <v>Kfz-Pflegebetrieb</v>
      </c>
      <c r="AR1129" s="52" t="b">
        <f t="shared" si="404"/>
        <v>0</v>
      </c>
      <c r="AS1129" s="52" t="b">
        <f t="shared" si="404"/>
        <v>0</v>
      </c>
      <c r="AT1129" s="52" t="b">
        <f t="shared" si="404"/>
        <v>0</v>
      </c>
      <c r="AU1129" s="52">
        <f t="shared" si="389"/>
        <v>1</v>
      </c>
      <c r="AW1129" s="52" t="b">
        <f t="shared" si="390"/>
        <v>0</v>
      </c>
      <c r="AX1129" s="52" t="str">
        <f t="shared" si="391"/>
        <v>Unternehmen</v>
      </c>
      <c r="AY1129" s="52" t="b">
        <f t="shared" si="392"/>
        <v>0</v>
      </c>
      <c r="AZ1129" s="52" t="str">
        <f t="shared" si="393"/>
        <v>4210</v>
      </c>
      <c r="BA1129" s="52" t="str">
        <f>VLOOKUP(A1129,'BAT Grundtabelle'!A:U,21,0)</f>
        <v>ja</v>
      </c>
      <c r="BB1129" s="52" t="str">
        <f t="shared" si="394"/>
        <v>nein</v>
      </c>
      <c r="BC1129" s="52" t="str">
        <f t="shared" si="395"/>
        <v>4210</v>
      </c>
      <c r="BD1129" s="52" t="str">
        <f t="shared" si="396"/>
        <v>Kfz-Pflegebetrieb</v>
      </c>
      <c r="BE1129" s="52" t="str">
        <f t="shared" si="397"/>
        <v>Unternehmen</v>
      </c>
      <c r="BF1129" s="52">
        <f t="shared" si="398"/>
        <v>1</v>
      </c>
    </row>
    <row r="1130" spans="1:58" hidden="1" x14ac:dyDescent="0.35">
      <c r="A1130" s="107" t="s">
        <v>3437</v>
      </c>
      <c r="B1130" s="75" t="s">
        <v>1150</v>
      </c>
      <c r="C1130" s="52" t="s">
        <v>3</v>
      </c>
      <c r="D1130" s="52" t="s">
        <v>3</v>
      </c>
      <c r="E1130" s="52" t="s">
        <v>3</v>
      </c>
      <c r="F1130" s="52" t="s">
        <v>2</v>
      </c>
      <c r="G1130" s="52" t="s">
        <v>2</v>
      </c>
      <c r="H1130" s="52" t="s">
        <v>2</v>
      </c>
      <c r="I1130" s="52" t="s">
        <v>3</v>
      </c>
      <c r="J1130" s="52">
        <v>1</v>
      </c>
      <c r="K1130" s="52" t="s">
        <v>2</v>
      </c>
      <c r="L1130" s="52" t="s">
        <v>2</v>
      </c>
      <c r="M1130" s="52" t="s">
        <v>2</v>
      </c>
      <c r="N1130" s="52" t="s">
        <v>3</v>
      </c>
      <c r="P1130" s="52" t="s">
        <v>4</v>
      </c>
      <c r="Q1130" s="52" t="str">
        <f t="shared" si="403"/>
        <v>Nein</v>
      </c>
      <c r="R1130" s="52" t="str">
        <f t="shared" si="403"/>
        <v>Nein</v>
      </c>
      <c r="S1130" s="52" t="str">
        <f t="shared" si="403"/>
        <v>Nein</v>
      </c>
      <c r="T1130" s="52" t="str">
        <f t="shared" si="403"/>
        <v>Nein</v>
      </c>
      <c r="U1130" s="52" t="str">
        <f t="shared" si="403"/>
        <v>Nein</v>
      </c>
      <c r="V1130" s="52" t="str">
        <f t="shared" si="403"/>
        <v>Nein</v>
      </c>
      <c r="W1130" s="52" t="str">
        <f t="shared" si="403"/>
        <v>Nein</v>
      </c>
      <c r="X1130" s="52" t="str">
        <f t="shared" si="403"/>
        <v>Nein</v>
      </c>
      <c r="Y1130" s="52" t="str">
        <f t="shared" si="403"/>
        <v>Nein</v>
      </c>
      <c r="Z1130" s="52" t="str">
        <f t="shared" si="403"/>
        <v>Nein</v>
      </c>
      <c r="AA1130" s="52" t="str">
        <f t="shared" si="403"/>
        <v>Nein</v>
      </c>
      <c r="AB1130" s="52" t="str">
        <f t="shared" si="403"/>
        <v>Nein</v>
      </c>
      <c r="AC1130" s="52" t="str">
        <f t="shared" si="403"/>
        <v>Nein</v>
      </c>
      <c r="AD1130" s="52" t="str">
        <f t="shared" si="403"/>
        <v>Nein</v>
      </c>
      <c r="AE1130" s="52" t="str">
        <f t="shared" si="403"/>
        <v>Nein</v>
      </c>
      <c r="AF1130" s="52" t="str">
        <f t="shared" si="403"/>
        <v>Nein</v>
      </c>
      <c r="AG1130" s="61" t="str">
        <f>IF(Q1130="Ja",VLOOKUP($Q$2,Plausis!A:E,5,0),IF(R1130="Ja",VLOOKUP($R$2,Plausis!A:E,5,0),IF(T1130="Ja",VLOOKUP($T$2,Plausis!A:E,5,0),IF(U1130="Ja",VLOOKUP($U$2,Plausis!A:E,5,0),IF(AA1130="Ja",VLOOKUP($AA$2,Plausis!A:E,5,0),IF(AC1130="Ja",VLOOKUP($AC$2,Plausis!A:E,5,0),IF(AD1130="Ja",VLOOKUP($AD$2,Plausis!A:E,5,0),"")))))))</f>
        <v/>
      </c>
      <c r="AH1130" s="52" t="str">
        <f>IF(Y1130="Ja",VLOOKUP($Y$2,Plausis!A:E,5,0),"")</f>
        <v/>
      </c>
      <c r="AI1130" s="52" t="str">
        <f t="shared" si="386"/>
        <v>Ja</v>
      </c>
      <c r="AJ1130" s="52" t="str">
        <f>IF(S1130="Ja",VLOOKUP($S$2,Plausis!A:E,5,0),IF(V1130="Ja",VLOOKUP($V$2,Plausis!A:E,5,0),IF(X1130="Ja",VLOOKUP($X$2,Plausis!A:E,5,0),"")))</f>
        <v/>
      </c>
      <c r="AL1130" s="52" t="s">
        <v>2</v>
      </c>
      <c r="AM1130" s="114">
        <v>45531</v>
      </c>
      <c r="AN1130" s="52" t="s">
        <v>4467</v>
      </c>
      <c r="AO1130" s="52" t="str">
        <f>VLOOKUP(B1130,'BAT Grundtabelle'!B:T,19,0)</f>
        <v>ja</v>
      </c>
      <c r="AP1130" s="105" t="str">
        <f t="shared" si="387"/>
        <v>11019</v>
      </c>
      <c r="AQ1130" s="52" t="str">
        <f t="shared" si="388"/>
        <v>Kfz-Prüfingenieur</v>
      </c>
      <c r="AR1130" s="52" t="b">
        <f t="shared" si="404"/>
        <v>0</v>
      </c>
      <c r="AS1130" s="52" t="b">
        <f t="shared" si="404"/>
        <v>0</v>
      </c>
      <c r="AT1130" s="52" t="b">
        <f t="shared" si="404"/>
        <v>0</v>
      </c>
      <c r="AU1130" s="52">
        <f t="shared" si="389"/>
        <v>1</v>
      </c>
      <c r="AW1130" s="52" t="b">
        <f t="shared" si="390"/>
        <v>0</v>
      </c>
      <c r="AX1130" s="52" t="str">
        <f t="shared" si="391"/>
        <v>Unternehmen</v>
      </c>
      <c r="AY1130" s="52" t="b">
        <f t="shared" si="392"/>
        <v>0</v>
      </c>
      <c r="AZ1130" s="52" t="str">
        <f t="shared" si="393"/>
        <v>11019</v>
      </c>
      <c r="BA1130" s="52" t="str">
        <f>VLOOKUP(A1130,'BAT Grundtabelle'!A:U,21,0)</f>
        <v>ja</v>
      </c>
      <c r="BB1130" s="52" t="str">
        <f t="shared" si="394"/>
        <v>nein</v>
      </c>
      <c r="BC1130" s="52" t="str">
        <f t="shared" si="395"/>
        <v>11019</v>
      </c>
      <c r="BD1130" s="52" t="str">
        <f t="shared" si="396"/>
        <v>Kfz-Prüfingenieur</v>
      </c>
      <c r="BE1130" s="52" t="str">
        <f t="shared" si="397"/>
        <v>Unternehmen</v>
      </c>
      <c r="BF1130" s="52">
        <f t="shared" si="398"/>
        <v>1</v>
      </c>
    </row>
    <row r="1131" spans="1:58" hidden="1" x14ac:dyDescent="0.35">
      <c r="A1131" s="107" t="s">
        <v>3438</v>
      </c>
      <c r="B1131" s="75" t="s">
        <v>1144</v>
      </c>
      <c r="C1131" s="52" t="s">
        <v>3</v>
      </c>
      <c r="D1131" s="52" t="s">
        <v>3</v>
      </c>
      <c r="E1131" s="52" t="s">
        <v>3</v>
      </c>
      <c r="F1131" s="52" t="s">
        <v>2</v>
      </c>
      <c r="G1131" s="52" t="s">
        <v>2</v>
      </c>
      <c r="H1131" s="52" t="s">
        <v>2</v>
      </c>
      <c r="I1131" s="52" t="s">
        <v>3</v>
      </c>
      <c r="J1131" s="52">
        <v>1</v>
      </c>
      <c r="K1131" s="52" t="s">
        <v>2</v>
      </c>
      <c r="L1131" s="52" t="s">
        <v>2</v>
      </c>
      <c r="M1131" s="52" t="s">
        <v>2</v>
      </c>
      <c r="N1131" s="52" t="s">
        <v>3</v>
      </c>
      <c r="P1131" s="52" t="s">
        <v>4</v>
      </c>
      <c r="Q1131" s="52" t="str">
        <f t="shared" si="403"/>
        <v>Nein</v>
      </c>
      <c r="R1131" s="52" t="str">
        <f t="shared" si="403"/>
        <v>Nein</v>
      </c>
      <c r="S1131" s="52" t="str">
        <f t="shared" si="403"/>
        <v>Nein</v>
      </c>
      <c r="T1131" s="52" t="str">
        <f t="shared" si="403"/>
        <v>Nein</v>
      </c>
      <c r="U1131" s="52" t="str">
        <f t="shared" si="403"/>
        <v>Nein</v>
      </c>
      <c r="V1131" s="52" t="str">
        <f t="shared" si="403"/>
        <v>Nein</v>
      </c>
      <c r="W1131" s="52" t="str">
        <f t="shared" si="403"/>
        <v>Nein</v>
      </c>
      <c r="X1131" s="52" t="str">
        <f t="shared" si="403"/>
        <v>Nein</v>
      </c>
      <c r="Y1131" s="52" t="str">
        <f t="shared" si="403"/>
        <v>Nein</v>
      </c>
      <c r="Z1131" s="52" t="str">
        <f t="shared" si="403"/>
        <v>Nein</v>
      </c>
      <c r="AA1131" s="52" t="str">
        <f t="shared" si="403"/>
        <v>Nein</v>
      </c>
      <c r="AB1131" s="52" t="str">
        <f t="shared" si="403"/>
        <v>Nein</v>
      </c>
      <c r="AC1131" s="52" t="str">
        <f t="shared" si="403"/>
        <v>Nein</v>
      </c>
      <c r="AD1131" s="52" t="str">
        <f t="shared" si="403"/>
        <v>Nein</v>
      </c>
      <c r="AE1131" s="52" t="str">
        <f t="shared" si="403"/>
        <v>Nein</v>
      </c>
      <c r="AF1131" s="52" t="str">
        <f t="shared" si="403"/>
        <v>Nein</v>
      </c>
      <c r="AG1131" s="61" t="str">
        <f>IF(Q1131="Ja",VLOOKUP($Q$2,Plausis!A:E,5,0),IF(R1131="Ja",VLOOKUP($R$2,Plausis!A:E,5,0),IF(T1131="Ja",VLOOKUP($T$2,Plausis!A:E,5,0),IF(U1131="Ja",VLOOKUP($U$2,Plausis!A:E,5,0),IF(AA1131="Ja",VLOOKUP($AA$2,Plausis!A:E,5,0),IF(AC1131="Ja",VLOOKUP($AC$2,Plausis!A:E,5,0),IF(AD1131="Ja",VLOOKUP($AD$2,Plausis!A:E,5,0),"")))))))</f>
        <v/>
      </c>
      <c r="AH1131" s="52" t="str">
        <f>IF(Y1131="Ja",VLOOKUP($Y$2,Plausis!A:E,5,0),"")</f>
        <v/>
      </c>
      <c r="AI1131" s="52" t="str">
        <f t="shared" si="386"/>
        <v>Ja</v>
      </c>
      <c r="AJ1131" s="52" t="str">
        <f>IF(S1131="Ja",VLOOKUP($S$2,Plausis!A:E,5,0),IF(V1131="Ja",VLOOKUP($V$2,Plausis!A:E,5,0),IF(X1131="Ja",VLOOKUP($X$2,Plausis!A:E,5,0),"")))</f>
        <v/>
      </c>
      <c r="AL1131" s="52" t="s">
        <v>3</v>
      </c>
      <c r="AM1131" s="114">
        <v>45531</v>
      </c>
      <c r="AN1131" s="52" t="s">
        <v>4467</v>
      </c>
      <c r="AO1131" s="52" t="str">
        <f>VLOOKUP(B1131,'BAT Grundtabelle'!B:T,19,0)</f>
        <v>ja</v>
      </c>
      <c r="AP1131" s="105" t="str">
        <f t="shared" si="387"/>
        <v>11020</v>
      </c>
      <c r="AQ1131" s="52" t="str">
        <f t="shared" si="388"/>
        <v>Kfz-Radiohandel</v>
      </c>
      <c r="AR1131" s="52" t="b">
        <f t="shared" si="404"/>
        <v>0</v>
      </c>
      <c r="AS1131" s="52" t="b">
        <f t="shared" si="404"/>
        <v>0</v>
      </c>
      <c r="AT1131" s="52" t="b">
        <f t="shared" si="404"/>
        <v>0</v>
      </c>
      <c r="AU1131" s="52">
        <f t="shared" si="389"/>
        <v>1</v>
      </c>
      <c r="AW1131" s="52" t="b">
        <f t="shared" si="390"/>
        <v>0</v>
      </c>
      <c r="AX1131" s="52" t="str">
        <f t="shared" si="391"/>
        <v>Unternehmen</v>
      </c>
      <c r="AY1131" s="52" t="b">
        <f t="shared" si="392"/>
        <v>0</v>
      </c>
      <c r="AZ1131" s="52" t="str">
        <f t="shared" si="393"/>
        <v>11020</v>
      </c>
      <c r="BA1131" s="52" t="str">
        <f>VLOOKUP(A1131,'BAT Grundtabelle'!A:U,21,0)</f>
        <v>ja</v>
      </c>
      <c r="BB1131" s="52" t="str">
        <f t="shared" si="394"/>
        <v>nein</v>
      </c>
      <c r="BC1131" s="52" t="str">
        <f t="shared" si="395"/>
        <v>11020</v>
      </c>
      <c r="BD1131" s="52" t="str">
        <f t="shared" si="396"/>
        <v>Kfz-Radiohandel</v>
      </c>
      <c r="BE1131" s="52" t="str">
        <f t="shared" si="397"/>
        <v>Unternehmen</v>
      </c>
      <c r="BF1131" s="52">
        <f t="shared" si="398"/>
        <v>1</v>
      </c>
    </row>
    <row r="1132" spans="1:58" hidden="1" x14ac:dyDescent="0.35">
      <c r="A1132" s="107" t="s">
        <v>3439</v>
      </c>
      <c r="B1132" s="75" t="s">
        <v>1140</v>
      </c>
      <c r="C1132" s="52" t="s">
        <v>3</v>
      </c>
      <c r="D1132" s="52" t="s">
        <v>3</v>
      </c>
      <c r="E1132" s="52" t="s">
        <v>3</v>
      </c>
      <c r="F1132" s="52" t="s">
        <v>2</v>
      </c>
      <c r="G1132" s="52" t="s">
        <v>2</v>
      </c>
      <c r="H1132" s="52" t="s">
        <v>2</v>
      </c>
      <c r="I1132" s="52" t="s">
        <v>3</v>
      </c>
      <c r="J1132" s="52">
        <v>1</v>
      </c>
      <c r="K1132" s="52" t="s">
        <v>2</v>
      </c>
      <c r="L1132" s="52" t="s">
        <v>2</v>
      </c>
      <c r="M1132" s="52" t="s">
        <v>2</v>
      </c>
      <c r="N1132" s="52" t="s">
        <v>3</v>
      </c>
      <c r="P1132" s="52" t="s">
        <v>4</v>
      </c>
      <c r="Q1132" s="52" t="str">
        <f t="shared" si="403"/>
        <v>Nein</v>
      </c>
      <c r="R1132" s="52" t="str">
        <f t="shared" si="403"/>
        <v>Nein</v>
      </c>
      <c r="S1132" s="52" t="str">
        <f t="shared" si="403"/>
        <v>Nein</v>
      </c>
      <c r="T1132" s="52" t="str">
        <f t="shared" si="403"/>
        <v>Nein</v>
      </c>
      <c r="U1132" s="52" t="str">
        <f t="shared" si="403"/>
        <v>Nein</v>
      </c>
      <c r="V1132" s="52" t="str">
        <f t="shared" si="403"/>
        <v>Nein</v>
      </c>
      <c r="W1132" s="52" t="str">
        <f t="shared" si="403"/>
        <v>Nein</v>
      </c>
      <c r="X1132" s="52" t="str">
        <f t="shared" si="403"/>
        <v>Nein</v>
      </c>
      <c r="Y1132" s="52" t="str">
        <f t="shared" si="403"/>
        <v>Nein</v>
      </c>
      <c r="Z1132" s="52" t="str">
        <f t="shared" si="403"/>
        <v>Nein</v>
      </c>
      <c r="AA1132" s="52" t="str">
        <f t="shared" si="403"/>
        <v>Nein</v>
      </c>
      <c r="AB1132" s="52" t="str">
        <f t="shared" si="403"/>
        <v>Nein</v>
      </c>
      <c r="AC1132" s="52" t="str">
        <f t="shared" si="403"/>
        <v>Nein</v>
      </c>
      <c r="AD1132" s="52" t="str">
        <f t="shared" si="403"/>
        <v>Nein</v>
      </c>
      <c r="AE1132" s="52" t="str">
        <f t="shared" si="403"/>
        <v>Nein</v>
      </c>
      <c r="AF1132" s="52" t="str">
        <f t="shared" si="403"/>
        <v>Nein</v>
      </c>
      <c r="AG1132" s="61" t="str">
        <f>IF(Q1132="Ja",VLOOKUP($Q$2,Plausis!A:E,5,0),IF(R1132="Ja",VLOOKUP($R$2,Plausis!A:E,5,0),IF(T1132="Ja",VLOOKUP($T$2,Plausis!A:E,5,0),IF(U1132="Ja",VLOOKUP($U$2,Plausis!A:E,5,0),IF(AA1132="Ja",VLOOKUP($AA$2,Plausis!A:E,5,0),IF(AC1132="Ja",VLOOKUP($AC$2,Plausis!A:E,5,0),IF(AD1132="Ja",VLOOKUP($AD$2,Plausis!A:E,5,0),"")))))))</f>
        <v/>
      </c>
      <c r="AH1132" s="52" t="str">
        <f>IF(Y1132="Ja",VLOOKUP($Y$2,Plausis!A:E,5,0),"")</f>
        <v/>
      </c>
      <c r="AI1132" s="52" t="str">
        <f t="shared" si="386"/>
        <v>Ja</v>
      </c>
      <c r="AJ1132" s="52" t="str">
        <f>IF(S1132="Ja",VLOOKUP($S$2,Plausis!A:E,5,0),IF(V1132="Ja",VLOOKUP($V$2,Plausis!A:E,5,0),IF(X1132="Ja",VLOOKUP($X$2,Plausis!A:E,5,0),"")))</f>
        <v/>
      </c>
      <c r="AL1132" s="52" t="s">
        <v>3</v>
      </c>
      <c r="AM1132" s="114">
        <v>45531</v>
      </c>
      <c r="AN1132" s="52" t="s">
        <v>4467</v>
      </c>
      <c r="AO1132" s="52" t="str">
        <f>VLOOKUP(B1132,'BAT Grundtabelle'!B:T,19,0)</f>
        <v>ja</v>
      </c>
      <c r="AP1132" s="105" t="str">
        <f t="shared" si="387"/>
        <v>11021</v>
      </c>
      <c r="AQ1132" s="52" t="str">
        <f t="shared" si="388"/>
        <v>Kfz-Reifen- und Felgenhandel</v>
      </c>
      <c r="AR1132" s="52" t="b">
        <f t="shared" si="404"/>
        <v>0</v>
      </c>
      <c r="AS1132" s="52" t="b">
        <f t="shared" si="404"/>
        <v>0</v>
      </c>
      <c r="AT1132" s="52" t="b">
        <f t="shared" si="404"/>
        <v>0</v>
      </c>
      <c r="AU1132" s="52">
        <f t="shared" si="389"/>
        <v>1</v>
      </c>
      <c r="AW1132" s="52" t="b">
        <f t="shared" si="390"/>
        <v>0</v>
      </c>
      <c r="AX1132" s="52" t="str">
        <f t="shared" si="391"/>
        <v>Unternehmen</v>
      </c>
      <c r="AY1132" s="52" t="b">
        <f t="shared" si="392"/>
        <v>0</v>
      </c>
      <c r="AZ1132" s="52" t="str">
        <f t="shared" si="393"/>
        <v>11021</v>
      </c>
      <c r="BA1132" s="52" t="str">
        <f>VLOOKUP(A1132,'BAT Grundtabelle'!A:U,21,0)</f>
        <v>ja</v>
      </c>
      <c r="BB1132" s="52" t="str">
        <f t="shared" si="394"/>
        <v>nein</v>
      </c>
      <c r="BC1132" s="52" t="str">
        <f t="shared" si="395"/>
        <v>11021</v>
      </c>
      <c r="BD1132" s="52" t="str">
        <f t="shared" si="396"/>
        <v>Kfz-Reifen- und Felgenhandel</v>
      </c>
      <c r="BE1132" s="52" t="str">
        <f t="shared" si="397"/>
        <v>Unternehmen</v>
      </c>
      <c r="BF1132" s="52">
        <f t="shared" si="398"/>
        <v>1</v>
      </c>
    </row>
    <row r="1133" spans="1:58" hidden="1" x14ac:dyDescent="0.35">
      <c r="A1133" s="107" t="s">
        <v>3440</v>
      </c>
      <c r="B1133" s="75" t="s">
        <v>1139</v>
      </c>
      <c r="C1133" s="52" t="s">
        <v>3</v>
      </c>
      <c r="D1133" s="52" t="s">
        <v>3</v>
      </c>
      <c r="E1133" s="52" t="s">
        <v>3</v>
      </c>
      <c r="F1133" s="52" t="s">
        <v>2</v>
      </c>
      <c r="G1133" s="52" t="s">
        <v>2</v>
      </c>
      <c r="H1133" s="52" t="s">
        <v>2</v>
      </c>
      <c r="I1133" s="52" t="s">
        <v>3</v>
      </c>
      <c r="J1133" s="52">
        <v>1</v>
      </c>
      <c r="K1133" s="52" t="s">
        <v>2</v>
      </c>
      <c r="L1133" s="52" t="s">
        <v>2</v>
      </c>
      <c r="M1133" s="52" t="s">
        <v>2</v>
      </c>
      <c r="N1133" s="52" t="s">
        <v>3</v>
      </c>
      <c r="P1133" s="52" t="s">
        <v>4</v>
      </c>
      <c r="Q1133" s="52" t="str">
        <f t="shared" ref="Q1133:AF1142" si="405">IF(ISERROR(FIND(Q$2,$P1133,1)),"Nein","Ja")</f>
        <v>Nein</v>
      </c>
      <c r="R1133" s="52" t="str">
        <f t="shared" si="405"/>
        <v>Nein</v>
      </c>
      <c r="S1133" s="52" t="str">
        <f t="shared" si="405"/>
        <v>Nein</v>
      </c>
      <c r="T1133" s="52" t="str">
        <f t="shared" si="405"/>
        <v>Nein</v>
      </c>
      <c r="U1133" s="52" t="str">
        <f t="shared" si="405"/>
        <v>Nein</v>
      </c>
      <c r="V1133" s="52" t="str">
        <f t="shared" si="405"/>
        <v>Nein</v>
      </c>
      <c r="W1133" s="52" t="str">
        <f t="shared" si="405"/>
        <v>Nein</v>
      </c>
      <c r="X1133" s="52" t="str">
        <f t="shared" si="405"/>
        <v>Nein</v>
      </c>
      <c r="Y1133" s="52" t="str">
        <f t="shared" si="405"/>
        <v>Nein</v>
      </c>
      <c r="Z1133" s="52" t="str">
        <f t="shared" si="405"/>
        <v>Nein</v>
      </c>
      <c r="AA1133" s="52" t="str">
        <f t="shared" si="405"/>
        <v>Nein</v>
      </c>
      <c r="AB1133" s="52" t="str">
        <f t="shared" si="405"/>
        <v>Nein</v>
      </c>
      <c r="AC1133" s="52" t="str">
        <f t="shared" si="405"/>
        <v>Nein</v>
      </c>
      <c r="AD1133" s="52" t="str">
        <f t="shared" si="405"/>
        <v>Nein</v>
      </c>
      <c r="AE1133" s="52" t="str">
        <f t="shared" si="405"/>
        <v>Nein</v>
      </c>
      <c r="AF1133" s="52" t="str">
        <f t="shared" si="405"/>
        <v>Nein</v>
      </c>
      <c r="AG1133" s="61" t="str">
        <f>IF(Q1133="Ja",VLOOKUP($Q$2,Plausis!A:E,5,0),IF(R1133="Ja",VLOOKUP($R$2,Plausis!A:E,5,0),IF(T1133="Ja",VLOOKUP($T$2,Plausis!A:E,5,0),IF(U1133="Ja",VLOOKUP($U$2,Plausis!A:E,5,0),IF(AA1133="Ja",VLOOKUP($AA$2,Plausis!A:E,5,0),IF(AC1133="Ja",VLOOKUP($AC$2,Plausis!A:E,5,0),IF(AD1133="Ja",VLOOKUP($AD$2,Plausis!A:E,5,0),"")))))))</f>
        <v/>
      </c>
      <c r="AH1133" s="52" t="str">
        <f>IF(Y1133="Ja",VLOOKUP($Y$2,Plausis!A:E,5,0),"")</f>
        <v/>
      </c>
      <c r="AI1133" s="52" t="str">
        <f t="shared" si="386"/>
        <v>Ja</v>
      </c>
      <c r="AJ1133" s="52" t="str">
        <f>IF(S1133="Ja",VLOOKUP($S$2,Plausis!A:E,5,0),IF(V1133="Ja",VLOOKUP($V$2,Plausis!A:E,5,0),IF(X1133="Ja",VLOOKUP($X$2,Plausis!A:E,5,0),"")))</f>
        <v/>
      </c>
      <c r="AL1133" s="52" t="s">
        <v>3</v>
      </c>
      <c r="AM1133" s="114">
        <v>45531</v>
      </c>
      <c r="AN1133" s="52" t="s">
        <v>4467</v>
      </c>
      <c r="AO1133" s="52" t="str">
        <f>VLOOKUP(B1133,'BAT Grundtabelle'!B:T,19,0)</f>
        <v>ja</v>
      </c>
      <c r="AP1133" s="105" t="str">
        <f t="shared" si="387"/>
        <v>11022</v>
      </c>
      <c r="AQ1133" s="52" t="str">
        <f t="shared" si="388"/>
        <v>Kfz-Reifenservicebetrieb</v>
      </c>
      <c r="AR1133" s="52" t="b">
        <f t="shared" si="404"/>
        <v>0</v>
      </c>
      <c r="AS1133" s="52" t="b">
        <f t="shared" si="404"/>
        <v>0</v>
      </c>
      <c r="AT1133" s="52" t="b">
        <f t="shared" si="404"/>
        <v>0</v>
      </c>
      <c r="AU1133" s="52">
        <f t="shared" si="389"/>
        <v>1</v>
      </c>
      <c r="AW1133" s="52" t="b">
        <f t="shared" si="390"/>
        <v>0</v>
      </c>
      <c r="AX1133" s="52" t="str">
        <f t="shared" si="391"/>
        <v>Unternehmen</v>
      </c>
      <c r="AY1133" s="52" t="b">
        <f t="shared" si="392"/>
        <v>0</v>
      </c>
      <c r="AZ1133" s="52" t="str">
        <f t="shared" si="393"/>
        <v>11022</v>
      </c>
      <c r="BA1133" s="52" t="str">
        <f>VLOOKUP(A1133,'BAT Grundtabelle'!A:U,21,0)</f>
        <v>ja</v>
      </c>
      <c r="BB1133" s="52" t="str">
        <f t="shared" si="394"/>
        <v>nein</v>
      </c>
      <c r="BC1133" s="52" t="str">
        <f t="shared" si="395"/>
        <v>11022</v>
      </c>
      <c r="BD1133" s="52" t="str">
        <f t="shared" si="396"/>
        <v>Kfz-Reifenservicebetrieb</v>
      </c>
      <c r="BE1133" s="52" t="str">
        <f t="shared" si="397"/>
        <v>Unternehmen</v>
      </c>
      <c r="BF1133" s="52">
        <f t="shared" si="398"/>
        <v>1</v>
      </c>
    </row>
    <row r="1134" spans="1:58" hidden="1" x14ac:dyDescent="0.35">
      <c r="A1134" s="107" t="s">
        <v>2205</v>
      </c>
      <c r="B1134" s="75" t="s">
        <v>2204</v>
      </c>
      <c r="C1134" s="52" t="s">
        <v>3</v>
      </c>
      <c r="D1134" s="52" t="s">
        <v>3</v>
      </c>
      <c r="E1134" s="52" t="s">
        <v>3</v>
      </c>
      <c r="F1134" s="52" t="s">
        <v>2</v>
      </c>
      <c r="G1134" s="52" t="s">
        <v>2</v>
      </c>
      <c r="H1134" s="52" t="s">
        <v>2</v>
      </c>
      <c r="I1134" s="52" t="s">
        <v>3</v>
      </c>
      <c r="J1134" s="52">
        <v>1</v>
      </c>
      <c r="K1134" s="52" t="s">
        <v>2</v>
      </c>
      <c r="L1134" s="52" t="s">
        <v>2</v>
      </c>
      <c r="M1134" s="52" t="s">
        <v>2</v>
      </c>
      <c r="N1134" s="52" t="s">
        <v>3</v>
      </c>
      <c r="P1134" s="52" t="s">
        <v>4</v>
      </c>
      <c r="Q1134" s="52" t="str">
        <f t="shared" si="405"/>
        <v>Nein</v>
      </c>
      <c r="R1134" s="52" t="str">
        <f t="shared" si="405"/>
        <v>Nein</v>
      </c>
      <c r="S1134" s="52" t="str">
        <f t="shared" si="405"/>
        <v>Nein</v>
      </c>
      <c r="T1134" s="52" t="str">
        <f t="shared" si="405"/>
        <v>Nein</v>
      </c>
      <c r="U1134" s="52" t="str">
        <f t="shared" si="405"/>
        <v>Nein</v>
      </c>
      <c r="V1134" s="52" t="str">
        <f t="shared" si="405"/>
        <v>Nein</v>
      </c>
      <c r="W1134" s="52" t="str">
        <f t="shared" si="405"/>
        <v>Nein</v>
      </c>
      <c r="X1134" s="52" t="str">
        <f t="shared" si="405"/>
        <v>Nein</v>
      </c>
      <c r="Y1134" s="52" t="str">
        <f t="shared" si="405"/>
        <v>Nein</v>
      </c>
      <c r="Z1134" s="52" t="str">
        <f t="shared" si="405"/>
        <v>Nein</v>
      </c>
      <c r="AA1134" s="52" t="str">
        <f t="shared" si="405"/>
        <v>Nein</v>
      </c>
      <c r="AB1134" s="52" t="str">
        <f t="shared" si="405"/>
        <v>Nein</v>
      </c>
      <c r="AC1134" s="52" t="str">
        <f t="shared" si="405"/>
        <v>Nein</v>
      </c>
      <c r="AD1134" s="52" t="str">
        <f t="shared" si="405"/>
        <v>Nein</v>
      </c>
      <c r="AE1134" s="52" t="str">
        <f t="shared" si="405"/>
        <v>Nein</v>
      </c>
      <c r="AF1134" s="52" t="str">
        <f t="shared" si="405"/>
        <v>Nein</v>
      </c>
      <c r="AG1134" s="61" t="str">
        <f>IF(Q1134="Ja",VLOOKUP($Q$2,Plausis!A:E,5,0),IF(R1134="Ja",VLOOKUP($R$2,Plausis!A:E,5,0),IF(T1134="Ja",VLOOKUP($T$2,Plausis!A:E,5,0),IF(U1134="Ja",VLOOKUP($U$2,Plausis!A:E,5,0),IF(AA1134="Ja",VLOOKUP($AA$2,Plausis!A:E,5,0),IF(AC1134="Ja",VLOOKUP($AC$2,Plausis!A:E,5,0),IF(AD1134="Ja",VLOOKUP($AD$2,Plausis!A:E,5,0),"")))))))</f>
        <v/>
      </c>
      <c r="AH1134" s="52" t="str">
        <f>IF(Y1134="Ja",VLOOKUP($Y$2,Plausis!A:E,5,0),"")</f>
        <v/>
      </c>
      <c r="AI1134" s="52" t="str">
        <f t="shared" si="386"/>
        <v>Ja</v>
      </c>
      <c r="AJ1134" s="52" t="str">
        <f>IF(S1134="Ja",VLOOKUP($S$2,Plausis!A:E,5,0),IF(V1134="Ja",VLOOKUP($V$2,Plausis!A:E,5,0),IF(X1134="Ja",VLOOKUP($X$2,Plausis!A:E,5,0),"")))</f>
        <v/>
      </c>
      <c r="AL1134" s="52" t="s">
        <v>3</v>
      </c>
      <c r="AM1134" s="114">
        <v>45531</v>
      </c>
      <c r="AN1134" s="52" t="s">
        <v>4467</v>
      </c>
      <c r="AO1134" s="52" t="str">
        <f>VLOOKUP(B1134,'BAT Grundtabelle'!B:T,19,0)</f>
        <v>ja</v>
      </c>
      <c r="AP1134" s="105" t="str">
        <f t="shared" si="387"/>
        <v>4212</v>
      </c>
      <c r="AQ1134" s="52" t="str">
        <f t="shared" si="388"/>
        <v>Kfz-Reparaturwerkstatt</v>
      </c>
      <c r="AR1134" s="52" t="b">
        <f t="shared" si="404"/>
        <v>0</v>
      </c>
      <c r="AS1134" s="52" t="b">
        <f t="shared" si="404"/>
        <v>0</v>
      </c>
      <c r="AT1134" s="52" t="b">
        <f t="shared" si="404"/>
        <v>0</v>
      </c>
      <c r="AU1134" s="52">
        <f t="shared" si="389"/>
        <v>1</v>
      </c>
      <c r="AW1134" s="52" t="b">
        <f t="shared" si="390"/>
        <v>0</v>
      </c>
      <c r="AX1134" s="52" t="str">
        <f t="shared" si="391"/>
        <v>Unternehmen</v>
      </c>
      <c r="AY1134" s="52" t="b">
        <f t="shared" si="392"/>
        <v>0</v>
      </c>
      <c r="AZ1134" s="52" t="str">
        <f t="shared" si="393"/>
        <v>4212</v>
      </c>
      <c r="BA1134" s="52" t="str">
        <f>VLOOKUP(A1134,'BAT Grundtabelle'!A:U,21,0)</f>
        <v>ja</v>
      </c>
      <c r="BB1134" s="52" t="str">
        <f t="shared" si="394"/>
        <v>nein</v>
      </c>
      <c r="BC1134" s="52" t="str">
        <f t="shared" si="395"/>
        <v>4212</v>
      </c>
      <c r="BD1134" s="52" t="str">
        <f t="shared" si="396"/>
        <v>Kfz-Reparaturwerkstatt</v>
      </c>
      <c r="BE1134" s="52" t="str">
        <f t="shared" si="397"/>
        <v>Unternehmen</v>
      </c>
      <c r="BF1134" s="52">
        <f t="shared" si="398"/>
        <v>1</v>
      </c>
    </row>
    <row r="1135" spans="1:58" hidden="1" x14ac:dyDescent="0.35">
      <c r="A1135" s="107" t="s">
        <v>2210</v>
      </c>
      <c r="B1135" s="75" t="s">
        <v>2209</v>
      </c>
      <c r="C1135" s="52" t="s">
        <v>3</v>
      </c>
      <c r="D1135" s="52" t="s">
        <v>3</v>
      </c>
      <c r="E1135" s="52" t="s">
        <v>3</v>
      </c>
      <c r="F1135" s="52" t="s">
        <v>2</v>
      </c>
      <c r="G1135" s="52" t="s">
        <v>2</v>
      </c>
      <c r="H1135" s="52" t="s">
        <v>2</v>
      </c>
      <c r="I1135" s="52" t="s">
        <v>3</v>
      </c>
      <c r="J1135" s="52">
        <v>1</v>
      </c>
      <c r="K1135" s="52" t="s">
        <v>2</v>
      </c>
      <c r="L1135" s="52" t="s">
        <v>2</v>
      </c>
      <c r="M1135" s="52" t="s">
        <v>2</v>
      </c>
      <c r="N1135" s="52" t="s">
        <v>3</v>
      </c>
      <c r="P1135" s="52" t="s">
        <v>4</v>
      </c>
      <c r="Q1135" s="52" t="str">
        <f t="shared" si="405"/>
        <v>Nein</v>
      </c>
      <c r="R1135" s="52" t="str">
        <f t="shared" si="405"/>
        <v>Nein</v>
      </c>
      <c r="S1135" s="52" t="str">
        <f t="shared" si="405"/>
        <v>Nein</v>
      </c>
      <c r="T1135" s="52" t="str">
        <f t="shared" si="405"/>
        <v>Nein</v>
      </c>
      <c r="U1135" s="52" t="str">
        <f t="shared" si="405"/>
        <v>Nein</v>
      </c>
      <c r="V1135" s="52" t="str">
        <f t="shared" si="405"/>
        <v>Nein</v>
      </c>
      <c r="W1135" s="52" t="str">
        <f t="shared" si="405"/>
        <v>Nein</v>
      </c>
      <c r="X1135" s="52" t="str">
        <f t="shared" si="405"/>
        <v>Nein</v>
      </c>
      <c r="Y1135" s="52" t="str">
        <f t="shared" si="405"/>
        <v>Nein</v>
      </c>
      <c r="Z1135" s="52" t="str">
        <f t="shared" si="405"/>
        <v>Nein</v>
      </c>
      <c r="AA1135" s="52" t="str">
        <f t="shared" si="405"/>
        <v>Nein</v>
      </c>
      <c r="AB1135" s="52" t="str">
        <f t="shared" si="405"/>
        <v>Nein</v>
      </c>
      <c r="AC1135" s="52" t="str">
        <f t="shared" si="405"/>
        <v>Nein</v>
      </c>
      <c r="AD1135" s="52" t="str">
        <f t="shared" si="405"/>
        <v>Nein</v>
      </c>
      <c r="AE1135" s="52" t="str">
        <f t="shared" si="405"/>
        <v>Nein</v>
      </c>
      <c r="AF1135" s="52" t="str">
        <f t="shared" si="405"/>
        <v>Nein</v>
      </c>
      <c r="AG1135" s="61" t="str">
        <f>IF(Q1135="Ja",VLOOKUP($Q$2,Plausis!A:E,5,0),IF(R1135="Ja",VLOOKUP($R$2,Plausis!A:E,5,0),IF(T1135="Ja",VLOOKUP($T$2,Plausis!A:E,5,0),IF(U1135="Ja",VLOOKUP($U$2,Plausis!A:E,5,0),IF(AA1135="Ja",VLOOKUP($AA$2,Plausis!A:E,5,0),IF(AC1135="Ja",VLOOKUP($AC$2,Plausis!A:E,5,0),IF(AD1135="Ja",VLOOKUP($AD$2,Plausis!A:E,5,0),"")))))))</f>
        <v/>
      </c>
      <c r="AH1135" s="52" t="str">
        <f>IF(Y1135="Ja",VLOOKUP($Y$2,Plausis!A:E,5,0),"")</f>
        <v/>
      </c>
      <c r="AI1135" s="52" t="str">
        <f t="shared" si="386"/>
        <v>Ja</v>
      </c>
      <c r="AJ1135" s="52" t="str">
        <f>IF(S1135="Ja",VLOOKUP($S$2,Plausis!A:E,5,0),IF(V1135="Ja",VLOOKUP($V$2,Plausis!A:E,5,0),IF(X1135="Ja",VLOOKUP($X$2,Plausis!A:E,5,0),"")))</f>
        <v/>
      </c>
      <c r="AL1135" s="52" t="s">
        <v>2</v>
      </c>
      <c r="AM1135" s="114">
        <v>45531</v>
      </c>
      <c r="AN1135" s="52" t="s">
        <v>4467</v>
      </c>
      <c r="AO1135" s="52" t="str">
        <f>VLOOKUP(B1135,'BAT Grundtabelle'!B:T,19,0)</f>
        <v>ja</v>
      </c>
      <c r="AP1135" s="105" t="str">
        <f t="shared" si="387"/>
        <v>4213</v>
      </c>
      <c r="AQ1135" s="52" t="str">
        <f t="shared" si="388"/>
        <v>Kfz-Sachverständiger</v>
      </c>
      <c r="AR1135" s="52" t="b">
        <f t="shared" si="404"/>
        <v>0</v>
      </c>
      <c r="AS1135" s="52" t="b">
        <f t="shared" si="404"/>
        <v>0</v>
      </c>
      <c r="AT1135" s="52" t="b">
        <f t="shared" si="404"/>
        <v>0</v>
      </c>
      <c r="AU1135" s="52">
        <f t="shared" si="389"/>
        <v>1</v>
      </c>
      <c r="AW1135" s="52" t="b">
        <f t="shared" si="390"/>
        <v>0</v>
      </c>
      <c r="AX1135" s="52" t="str">
        <f t="shared" si="391"/>
        <v>Unternehmen</v>
      </c>
      <c r="AY1135" s="52" t="b">
        <f t="shared" si="392"/>
        <v>0</v>
      </c>
      <c r="AZ1135" s="52" t="str">
        <f t="shared" si="393"/>
        <v>4213</v>
      </c>
      <c r="BA1135" s="52" t="str">
        <f>VLOOKUP(A1135,'BAT Grundtabelle'!A:U,21,0)</f>
        <v>ja</v>
      </c>
      <c r="BB1135" s="52" t="str">
        <f t="shared" si="394"/>
        <v>nein</v>
      </c>
      <c r="BC1135" s="52" t="str">
        <f t="shared" si="395"/>
        <v>4213</v>
      </c>
      <c r="BD1135" s="52" t="str">
        <f t="shared" si="396"/>
        <v>Kfz-Sachverständiger</v>
      </c>
      <c r="BE1135" s="52" t="str">
        <f t="shared" si="397"/>
        <v>Unternehmen</v>
      </c>
      <c r="BF1135" s="52">
        <f t="shared" si="398"/>
        <v>1</v>
      </c>
    </row>
    <row r="1136" spans="1:58" hidden="1" x14ac:dyDescent="0.35">
      <c r="A1136" s="107" t="s">
        <v>3441</v>
      </c>
      <c r="B1136" s="75" t="s">
        <v>112</v>
      </c>
      <c r="C1136" s="52" t="s">
        <v>3</v>
      </c>
      <c r="D1136" s="52" t="s">
        <v>3</v>
      </c>
      <c r="E1136" s="52" t="s">
        <v>3</v>
      </c>
      <c r="F1136" s="52" t="s">
        <v>2</v>
      </c>
      <c r="G1136" s="52" t="s">
        <v>2</v>
      </c>
      <c r="H1136" s="52" t="s">
        <v>2</v>
      </c>
      <c r="I1136" s="52" t="s">
        <v>3</v>
      </c>
      <c r="J1136" s="52">
        <v>1</v>
      </c>
      <c r="K1136" s="52" t="s">
        <v>2</v>
      </c>
      <c r="L1136" s="52" t="s">
        <v>2</v>
      </c>
      <c r="M1136" s="52" t="s">
        <v>2</v>
      </c>
      <c r="N1136" s="52" t="s">
        <v>3</v>
      </c>
      <c r="P1136" s="52" t="s">
        <v>4</v>
      </c>
      <c r="Q1136" s="52" t="str">
        <f t="shared" si="405"/>
        <v>Nein</v>
      </c>
      <c r="R1136" s="52" t="str">
        <f t="shared" si="405"/>
        <v>Nein</v>
      </c>
      <c r="S1136" s="52" t="str">
        <f t="shared" si="405"/>
        <v>Nein</v>
      </c>
      <c r="T1136" s="52" t="str">
        <f t="shared" si="405"/>
        <v>Nein</v>
      </c>
      <c r="U1136" s="52" t="str">
        <f t="shared" si="405"/>
        <v>Nein</v>
      </c>
      <c r="V1136" s="52" t="str">
        <f t="shared" si="405"/>
        <v>Nein</v>
      </c>
      <c r="W1136" s="52" t="str">
        <f t="shared" si="405"/>
        <v>Nein</v>
      </c>
      <c r="X1136" s="52" t="str">
        <f t="shared" si="405"/>
        <v>Nein</v>
      </c>
      <c r="Y1136" s="52" t="str">
        <f t="shared" si="405"/>
        <v>Nein</v>
      </c>
      <c r="Z1136" s="52" t="str">
        <f t="shared" si="405"/>
        <v>Nein</v>
      </c>
      <c r="AA1136" s="52" t="str">
        <f t="shared" si="405"/>
        <v>Nein</v>
      </c>
      <c r="AB1136" s="52" t="str">
        <f t="shared" si="405"/>
        <v>Nein</v>
      </c>
      <c r="AC1136" s="52" t="str">
        <f t="shared" si="405"/>
        <v>Nein</v>
      </c>
      <c r="AD1136" s="52" t="str">
        <f t="shared" si="405"/>
        <v>Nein</v>
      </c>
      <c r="AE1136" s="52" t="str">
        <f t="shared" si="405"/>
        <v>Nein</v>
      </c>
      <c r="AF1136" s="52" t="str">
        <f t="shared" si="405"/>
        <v>Nein</v>
      </c>
      <c r="AG1136" s="61" t="str">
        <f>IF(Q1136="Ja",VLOOKUP($Q$2,Plausis!A:E,5,0),IF(R1136="Ja",VLOOKUP($R$2,Plausis!A:E,5,0),IF(T1136="Ja",VLOOKUP($T$2,Plausis!A:E,5,0),IF(U1136="Ja",VLOOKUP($U$2,Plausis!A:E,5,0),IF(AA1136="Ja",VLOOKUP($AA$2,Plausis!A:E,5,0),IF(AC1136="Ja",VLOOKUP($AC$2,Plausis!A:E,5,0),IF(AD1136="Ja",VLOOKUP($AD$2,Plausis!A:E,5,0),"")))))))</f>
        <v/>
      </c>
      <c r="AH1136" s="52" t="str">
        <f>IF(Y1136="Ja",VLOOKUP($Y$2,Plausis!A:E,5,0),"")</f>
        <v/>
      </c>
      <c r="AI1136" s="52" t="str">
        <f t="shared" si="386"/>
        <v>Ja</v>
      </c>
      <c r="AJ1136" s="52" t="str">
        <f>IF(S1136="Ja",VLOOKUP($S$2,Plausis!A:E,5,0),IF(V1136="Ja",VLOOKUP($V$2,Plausis!A:E,5,0),IF(X1136="Ja",VLOOKUP($X$2,Plausis!A:E,5,0),"")))</f>
        <v/>
      </c>
      <c r="AL1136" s="52" t="s">
        <v>3</v>
      </c>
      <c r="AM1136" s="114">
        <v>45531</v>
      </c>
      <c r="AN1136" s="52" t="s">
        <v>4467</v>
      </c>
      <c r="AO1136" s="52" t="str">
        <f>VLOOKUP(B1136,'BAT Grundtabelle'!B:T,19,0)</f>
        <v>ja</v>
      </c>
      <c r="AP1136" s="105" t="str">
        <f t="shared" si="387"/>
        <v>11023</v>
      </c>
      <c r="AQ1136" s="52" t="str">
        <f t="shared" si="388"/>
        <v>Kfz-Sattlerei</v>
      </c>
      <c r="AR1136" s="52" t="b">
        <f t="shared" si="404"/>
        <v>0</v>
      </c>
      <c r="AS1136" s="52" t="b">
        <f t="shared" si="404"/>
        <v>0</v>
      </c>
      <c r="AT1136" s="52" t="b">
        <f t="shared" si="404"/>
        <v>0</v>
      </c>
      <c r="AU1136" s="52">
        <f t="shared" si="389"/>
        <v>1</v>
      </c>
      <c r="AW1136" s="52" t="b">
        <f t="shared" si="390"/>
        <v>0</v>
      </c>
      <c r="AX1136" s="52" t="str">
        <f t="shared" si="391"/>
        <v>Unternehmen</v>
      </c>
      <c r="AY1136" s="52" t="b">
        <f t="shared" si="392"/>
        <v>0</v>
      </c>
      <c r="AZ1136" s="52" t="str">
        <f t="shared" si="393"/>
        <v>11023</v>
      </c>
      <c r="BA1136" s="52" t="str">
        <f>VLOOKUP(A1136,'BAT Grundtabelle'!A:U,21,0)</f>
        <v>ja</v>
      </c>
      <c r="BB1136" s="52" t="str">
        <f t="shared" si="394"/>
        <v>nein</v>
      </c>
      <c r="BC1136" s="52" t="str">
        <f t="shared" si="395"/>
        <v>11023</v>
      </c>
      <c r="BD1136" s="52" t="str">
        <f t="shared" si="396"/>
        <v>Kfz-Sattlerei</v>
      </c>
      <c r="BE1136" s="52" t="str">
        <f t="shared" si="397"/>
        <v>Unternehmen</v>
      </c>
      <c r="BF1136" s="52">
        <f t="shared" si="398"/>
        <v>1</v>
      </c>
    </row>
    <row r="1137" spans="1:58" hidden="1" x14ac:dyDescent="0.35">
      <c r="A1137" s="107" t="s">
        <v>3442</v>
      </c>
      <c r="B1137" s="75" t="s">
        <v>457</v>
      </c>
      <c r="C1137" s="52" t="s">
        <v>3</v>
      </c>
      <c r="D1137" s="52" t="s">
        <v>3</v>
      </c>
      <c r="E1137" s="52" t="s">
        <v>3</v>
      </c>
      <c r="F1137" s="52" t="s">
        <v>2</v>
      </c>
      <c r="G1137" s="52" t="s">
        <v>2</v>
      </c>
      <c r="H1137" s="52" t="s">
        <v>2</v>
      </c>
      <c r="I1137" s="52" t="s">
        <v>3</v>
      </c>
      <c r="J1137" s="52">
        <v>1</v>
      </c>
      <c r="K1137" s="52" t="s">
        <v>2</v>
      </c>
      <c r="L1137" s="52" t="s">
        <v>2</v>
      </c>
      <c r="M1137" s="52" t="s">
        <v>2</v>
      </c>
      <c r="N1137" s="52" t="s">
        <v>3</v>
      </c>
      <c r="P1137" s="52" t="s">
        <v>4</v>
      </c>
      <c r="Q1137" s="52" t="str">
        <f t="shared" si="405"/>
        <v>Nein</v>
      </c>
      <c r="R1137" s="52" t="str">
        <f t="shared" si="405"/>
        <v>Nein</v>
      </c>
      <c r="S1137" s="52" t="str">
        <f t="shared" si="405"/>
        <v>Nein</v>
      </c>
      <c r="T1137" s="52" t="str">
        <f t="shared" si="405"/>
        <v>Nein</v>
      </c>
      <c r="U1137" s="52" t="str">
        <f t="shared" si="405"/>
        <v>Nein</v>
      </c>
      <c r="V1137" s="52" t="str">
        <f t="shared" si="405"/>
        <v>Nein</v>
      </c>
      <c r="W1137" s="52" t="str">
        <f t="shared" si="405"/>
        <v>Nein</v>
      </c>
      <c r="X1137" s="52" t="str">
        <f t="shared" si="405"/>
        <v>Nein</v>
      </c>
      <c r="Y1137" s="52" t="str">
        <f t="shared" si="405"/>
        <v>Nein</v>
      </c>
      <c r="Z1137" s="52" t="str">
        <f t="shared" si="405"/>
        <v>Nein</v>
      </c>
      <c r="AA1137" s="52" t="str">
        <f t="shared" si="405"/>
        <v>Nein</v>
      </c>
      <c r="AB1137" s="52" t="str">
        <f t="shared" si="405"/>
        <v>Nein</v>
      </c>
      <c r="AC1137" s="52" t="str">
        <f t="shared" si="405"/>
        <v>Nein</v>
      </c>
      <c r="AD1137" s="52" t="str">
        <f t="shared" si="405"/>
        <v>Nein</v>
      </c>
      <c r="AE1137" s="52" t="str">
        <f t="shared" si="405"/>
        <v>Nein</v>
      </c>
      <c r="AF1137" s="52" t="str">
        <f t="shared" si="405"/>
        <v>Nein</v>
      </c>
      <c r="AG1137" s="61" t="str">
        <f>IF(Q1137="Ja",VLOOKUP($Q$2,Plausis!A:E,5,0),IF(R1137="Ja",VLOOKUP($R$2,Plausis!A:E,5,0),IF(T1137="Ja",VLOOKUP($T$2,Plausis!A:E,5,0),IF(U1137="Ja",VLOOKUP($U$2,Plausis!A:E,5,0),IF(AA1137="Ja",VLOOKUP($AA$2,Plausis!A:E,5,0),IF(AC1137="Ja",VLOOKUP($AC$2,Plausis!A:E,5,0),IF(AD1137="Ja",VLOOKUP($AD$2,Plausis!A:E,5,0),"")))))))</f>
        <v/>
      </c>
      <c r="AH1137" s="52" t="str">
        <f>IF(Y1137="Ja",VLOOKUP($Y$2,Plausis!A:E,5,0),"")</f>
        <v/>
      </c>
      <c r="AI1137" s="52" t="str">
        <f t="shared" si="386"/>
        <v>Ja</v>
      </c>
      <c r="AJ1137" s="52" t="str">
        <f>IF(S1137="Ja",VLOOKUP($S$2,Plausis!A:E,5,0),IF(V1137="Ja",VLOOKUP($V$2,Plausis!A:E,5,0),IF(X1137="Ja",VLOOKUP($X$2,Plausis!A:E,5,0),"")))</f>
        <v/>
      </c>
      <c r="AL1137" s="52" t="s">
        <v>2</v>
      </c>
      <c r="AM1137" s="114">
        <v>45531</v>
      </c>
      <c r="AN1137" s="52" t="s">
        <v>4467</v>
      </c>
      <c r="AO1137" s="52" t="str">
        <f>VLOOKUP(B1137,'BAT Grundtabelle'!B:T,19,0)</f>
        <v>ja</v>
      </c>
      <c r="AP1137" s="105" t="str">
        <f t="shared" si="387"/>
        <v>11024</v>
      </c>
      <c r="AQ1137" s="52" t="str">
        <f t="shared" si="388"/>
        <v>Kfz-Spenglerei</v>
      </c>
      <c r="AR1137" s="52" t="b">
        <f t="shared" si="404"/>
        <v>0</v>
      </c>
      <c r="AS1137" s="52" t="b">
        <f t="shared" si="404"/>
        <v>0</v>
      </c>
      <c r="AT1137" s="52" t="b">
        <f t="shared" si="404"/>
        <v>0</v>
      </c>
      <c r="AU1137" s="52">
        <f t="shared" si="389"/>
        <v>1</v>
      </c>
      <c r="AW1137" s="52" t="b">
        <f t="shared" si="390"/>
        <v>0</v>
      </c>
      <c r="AX1137" s="52" t="str">
        <f t="shared" si="391"/>
        <v>Unternehmen</v>
      </c>
      <c r="AY1137" s="52" t="b">
        <f t="shared" si="392"/>
        <v>0</v>
      </c>
      <c r="AZ1137" s="52" t="str">
        <f t="shared" si="393"/>
        <v>11024</v>
      </c>
      <c r="BA1137" s="52" t="str">
        <f>VLOOKUP(A1137,'BAT Grundtabelle'!A:U,21,0)</f>
        <v>ja</v>
      </c>
      <c r="BB1137" s="52" t="str">
        <f t="shared" si="394"/>
        <v>nein</v>
      </c>
      <c r="BC1137" s="52" t="str">
        <f t="shared" si="395"/>
        <v>11024</v>
      </c>
      <c r="BD1137" s="52" t="str">
        <f t="shared" si="396"/>
        <v>Kfz-Spenglerei</v>
      </c>
      <c r="BE1137" s="52" t="str">
        <f t="shared" si="397"/>
        <v>Unternehmen</v>
      </c>
      <c r="BF1137" s="52">
        <f t="shared" si="398"/>
        <v>1</v>
      </c>
    </row>
    <row r="1138" spans="1:58" ht="116" hidden="1" x14ac:dyDescent="0.35">
      <c r="A1138" s="107" t="s">
        <v>3443</v>
      </c>
      <c r="B1138" s="75" t="s">
        <v>113</v>
      </c>
      <c r="C1138" s="52" t="s">
        <v>3</v>
      </c>
      <c r="D1138" s="52" t="s">
        <v>3</v>
      </c>
      <c r="E1138" s="52" t="s">
        <v>2</v>
      </c>
      <c r="F1138" s="52" t="s">
        <v>2</v>
      </c>
      <c r="G1138" s="52" t="s">
        <v>2</v>
      </c>
      <c r="H1138" s="52" t="s">
        <v>2</v>
      </c>
      <c r="I1138" s="52" t="s">
        <v>3</v>
      </c>
      <c r="J1138" s="52">
        <v>1</v>
      </c>
      <c r="K1138" s="52" t="s">
        <v>2</v>
      </c>
      <c r="L1138" s="52" t="s">
        <v>2</v>
      </c>
      <c r="M1138" s="52" t="s">
        <v>2</v>
      </c>
      <c r="N1138" s="52" t="s">
        <v>3</v>
      </c>
      <c r="P1138" s="52">
        <v>300</v>
      </c>
      <c r="Q1138" s="52" t="str">
        <f t="shared" si="405"/>
        <v>Nein</v>
      </c>
      <c r="R1138" s="52" t="str">
        <f t="shared" si="405"/>
        <v>Nein</v>
      </c>
      <c r="S1138" s="52" t="str">
        <f t="shared" si="405"/>
        <v>Nein</v>
      </c>
      <c r="T1138" s="52" t="str">
        <f t="shared" si="405"/>
        <v>Nein</v>
      </c>
      <c r="U1138" s="52" t="str">
        <f t="shared" si="405"/>
        <v>Nein</v>
      </c>
      <c r="V1138" s="52" t="str">
        <f t="shared" si="405"/>
        <v>Nein</v>
      </c>
      <c r="W1138" s="52" t="str">
        <f t="shared" si="405"/>
        <v>Nein</v>
      </c>
      <c r="X1138" s="52" t="str">
        <f t="shared" si="405"/>
        <v>Nein</v>
      </c>
      <c r="Y1138" s="52" t="str">
        <f t="shared" si="405"/>
        <v>Nein</v>
      </c>
      <c r="Z1138" s="52" t="str">
        <f t="shared" si="405"/>
        <v>Nein</v>
      </c>
      <c r="AA1138" s="52" t="str">
        <f t="shared" si="405"/>
        <v>Ja</v>
      </c>
      <c r="AB1138" s="52" t="str">
        <f t="shared" si="405"/>
        <v>Nein</v>
      </c>
      <c r="AC1138" s="52" t="str">
        <f t="shared" si="405"/>
        <v>Nein</v>
      </c>
      <c r="AD1138" s="52" t="str">
        <f t="shared" si="405"/>
        <v>Nein</v>
      </c>
      <c r="AE1138" s="52" t="str">
        <f t="shared" si="405"/>
        <v>Nein</v>
      </c>
      <c r="AF1138" s="52" t="str">
        <f t="shared" si="405"/>
        <v>Nein</v>
      </c>
      <c r="AG1138" s="61" t="str">
        <f>IF(Q1138="Ja",VLOOKUP($Q$2,Plausis!A:E,5,0),IF(R1138="Ja",VLOOKUP($R$2,Plausis!A:E,5,0),IF(T1138="Ja",VLOOKUP($T$2,Plausis!A:E,5,0),IF(U1138="Ja",VLOOKUP($U$2,Plausis!A:E,5,0),IF(AA1138="Ja",VLOOKUP($AA$2,Plausis!A:E,5,0),IF(AC1138="Ja",VLOOKUP($AC$2,Plausis!A:E,5,0),IF(AD1138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138" s="52" t="str">
        <f>IF(Y1138="Ja",VLOOKUP($Y$2,Plausis!A:E,5,0),"")</f>
        <v/>
      </c>
      <c r="AI1138" s="52" t="str">
        <f t="shared" si="386"/>
        <v>Ja</v>
      </c>
      <c r="AJ1138" s="52" t="str">
        <f>IF(S1138="Ja",VLOOKUP($S$2,Plausis!A:E,5,0),IF(V1138="Ja",VLOOKUP($V$2,Plausis!A:E,5,0),IF(X1138="Ja",VLOOKUP($X$2,Plausis!A:E,5,0),"")))</f>
        <v/>
      </c>
      <c r="AL1138" s="52" t="s">
        <v>2</v>
      </c>
      <c r="AM1138" s="114">
        <v>45531</v>
      </c>
      <c r="AN1138" s="52" t="s">
        <v>4467</v>
      </c>
      <c r="AO1138" s="52" t="str">
        <f>VLOOKUP(B1138,'BAT Grundtabelle'!B:T,19,0)</f>
        <v>ja</v>
      </c>
      <c r="AP1138" s="105" t="str">
        <f t="shared" si="387"/>
        <v>11025</v>
      </c>
      <c r="AQ1138" s="52" t="str">
        <f t="shared" si="388"/>
        <v>Kfz-Vermietung</v>
      </c>
      <c r="AR1138" s="52" t="b">
        <f t="shared" si="404"/>
        <v>0</v>
      </c>
      <c r="AS1138" s="52" t="b">
        <f t="shared" si="404"/>
        <v>0</v>
      </c>
      <c r="AT1138" s="52" t="b">
        <f t="shared" si="404"/>
        <v>0</v>
      </c>
      <c r="AU1138" s="52">
        <f t="shared" si="389"/>
        <v>1</v>
      </c>
      <c r="AW1138" s="52" t="b">
        <f t="shared" si="390"/>
        <v>0</v>
      </c>
      <c r="AX1138" s="52" t="str">
        <f t="shared" si="391"/>
        <v>Unternehmen</v>
      </c>
      <c r="AY1138" s="52" t="b">
        <f t="shared" si="392"/>
        <v>0</v>
      </c>
      <c r="AZ1138" s="52" t="str">
        <f t="shared" si="393"/>
        <v>11025</v>
      </c>
      <c r="BA1138" s="52" t="str">
        <f>VLOOKUP(A1138,'BAT Grundtabelle'!A:U,21,0)</f>
        <v>ja</v>
      </c>
      <c r="BB1138" s="52" t="str">
        <f t="shared" si="394"/>
        <v>nein</v>
      </c>
      <c r="BC1138" s="52" t="str">
        <f t="shared" si="395"/>
        <v>11025</v>
      </c>
      <c r="BD1138" s="52" t="str">
        <f t="shared" si="396"/>
        <v>Kfz-Vermietung</v>
      </c>
      <c r="BE1138" s="52" t="str">
        <f t="shared" si="397"/>
        <v>Unternehmen</v>
      </c>
      <c r="BF1138" s="52">
        <f t="shared" si="398"/>
        <v>1</v>
      </c>
    </row>
    <row r="1139" spans="1:58" hidden="1" x14ac:dyDescent="0.35">
      <c r="A1139" s="107" t="s">
        <v>2212</v>
      </c>
      <c r="B1139" s="75" t="s">
        <v>2211</v>
      </c>
      <c r="C1139" s="52" t="s">
        <v>3</v>
      </c>
      <c r="D1139" s="52" t="s">
        <v>3</v>
      </c>
      <c r="E1139" s="52" t="s">
        <v>3</v>
      </c>
      <c r="F1139" s="52" t="s">
        <v>2</v>
      </c>
      <c r="G1139" s="52" t="s">
        <v>2</v>
      </c>
      <c r="H1139" s="52" t="s">
        <v>2</v>
      </c>
      <c r="I1139" s="52" t="s">
        <v>3</v>
      </c>
      <c r="J1139" s="52">
        <v>3</v>
      </c>
      <c r="K1139" s="52" t="s">
        <v>2</v>
      </c>
      <c r="L1139" s="52" t="s">
        <v>2</v>
      </c>
      <c r="M1139" s="52" t="s">
        <v>2</v>
      </c>
      <c r="N1139" s="52" t="s">
        <v>3</v>
      </c>
      <c r="O1139" s="52" t="s">
        <v>2412</v>
      </c>
      <c r="P1139" s="52" t="s">
        <v>57</v>
      </c>
      <c r="Q1139" s="52" t="str">
        <f t="shared" si="405"/>
        <v>Nein</v>
      </c>
      <c r="R1139" s="52" t="str">
        <f t="shared" si="405"/>
        <v>Nein</v>
      </c>
      <c r="S1139" s="52" t="str">
        <f t="shared" si="405"/>
        <v>Nein</v>
      </c>
      <c r="T1139" s="52" t="str">
        <f t="shared" si="405"/>
        <v>Ja</v>
      </c>
      <c r="U1139" s="52" t="str">
        <f t="shared" si="405"/>
        <v>Nein</v>
      </c>
      <c r="V1139" s="52" t="str">
        <f t="shared" si="405"/>
        <v>Nein</v>
      </c>
      <c r="W1139" s="52" t="str">
        <f t="shared" si="405"/>
        <v>Nein</v>
      </c>
      <c r="X1139" s="52" t="str">
        <f t="shared" si="405"/>
        <v>Ja</v>
      </c>
      <c r="Y1139" s="52" t="str">
        <f t="shared" si="405"/>
        <v>Nein</v>
      </c>
      <c r="Z1139" s="52" t="str">
        <f t="shared" si="405"/>
        <v>Nein</v>
      </c>
      <c r="AA1139" s="52" t="str">
        <f t="shared" si="405"/>
        <v>Nein</v>
      </c>
      <c r="AB1139" s="52" t="str">
        <f t="shared" si="405"/>
        <v>Nein</v>
      </c>
      <c r="AC1139" s="52" t="str">
        <f t="shared" si="405"/>
        <v>Nein</v>
      </c>
      <c r="AD1139" s="52" t="str">
        <f t="shared" si="405"/>
        <v>Nein</v>
      </c>
      <c r="AE1139" s="52" t="str">
        <f t="shared" si="405"/>
        <v>Nein</v>
      </c>
      <c r="AF1139" s="52" t="str">
        <f t="shared" si="405"/>
        <v>Nein</v>
      </c>
      <c r="AG1139" s="61" t="str">
        <f>IF(Q1139="Ja",VLOOKUP($Q$2,Plausis!A:E,5,0),IF(R1139="Ja",VLOOKUP($R$2,Plausis!A:E,5,0),IF(T1139="Ja",VLOOKUP($T$2,Plausis!A:E,5,0),IF(U1139="Ja",VLOOKUP($U$2,Plausis!A:E,5,0),IF(AA1139="Ja",VLOOKUP($AA$2,Plausis!A:E,5,0),IF(AC1139="Ja",VLOOKUP($AC$2,Plausis!A:E,5,0),IF(AD1139="Ja",VLOOKUP($AD$2,Plausis!A:E,5,0),"")))))))</f>
        <v>Dieser Betrieb ist nur im Komfort-RS ohne ergänzenden Spezial-Straf-RS versicherbar.</v>
      </c>
      <c r="AH1139" s="52" t="str">
        <f>IF(Y1139="Ja",VLOOKUP($Y$2,Plausis!A:E,5,0),"")</f>
        <v/>
      </c>
      <c r="AI1139" s="52" t="str">
        <f t="shared" si="386"/>
        <v>Nein</v>
      </c>
      <c r="AJ1139" s="52" t="str">
        <f>IF(S1139="Ja",VLOOKUP($S$2,Plausis!A:E,5,0),IF(V1139="Ja",VLOOKUP($V$2,Plausis!A:E,5,0),IF(X1139="Ja",VLOOKUP($X$2,Plausis!A:E,5,0),"")))</f>
        <v>Dieser Betrieb kann nur ohne ergänzenden Spezial-Straf-RS versichert werden.</v>
      </c>
      <c r="AL1139" s="52" t="s">
        <v>3</v>
      </c>
      <c r="AM1139" s="114">
        <v>45531</v>
      </c>
      <c r="AN1139" s="52" t="s">
        <v>4467</v>
      </c>
      <c r="AO1139" s="52" t="str">
        <f>VLOOKUP(B1139,'BAT Grundtabelle'!B:T,19,0)</f>
        <v>ja</v>
      </c>
      <c r="AP1139" s="105" t="str">
        <f t="shared" si="387"/>
        <v>4245</v>
      </c>
      <c r="AQ1139" s="52" t="str">
        <f t="shared" si="388"/>
        <v>Kfz-Verwertungsbetrieb</v>
      </c>
      <c r="AR1139" s="52" t="b">
        <f t="shared" si="404"/>
        <v>0</v>
      </c>
      <c r="AS1139" s="52" t="b">
        <f t="shared" si="404"/>
        <v>0</v>
      </c>
      <c r="AT1139" s="52" t="b">
        <f t="shared" si="404"/>
        <v>0</v>
      </c>
      <c r="AU1139" s="52">
        <f t="shared" si="389"/>
        <v>3</v>
      </c>
      <c r="AW1139" s="52" t="b">
        <f t="shared" si="390"/>
        <v>0</v>
      </c>
      <c r="AX1139" s="52" t="str">
        <f t="shared" si="391"/>
        <v>Unternehmen</v>
      </c>
      <c r="AY1139" s="52" t="b">
        <f t="shared" si="392"/>
        <v>0</v>
      </c>
      <c r="AZ1139" s="52" t="str">
        <f t="shared" si="393"/>
        <v>4245</v>
      </c>
      <c r="BA1139" s="52" t="str">
        <f>VLOOKUP(A1139,'BAT Grundtabelle'!A:U,21,0)</f>
        <v>ja</v>
      </c>
      <c r="BB1139" s="52" t="str">
        <f t="shared" si="394"/>
        <v>nein</v>
      </c>
      <c r="BC1139" s="52" t="str">
        <f t="shared" si="395"/>
        <v>4245</v>
      </c>
      <c r="BD1139" s="52" t="str">
        <f t="shared" si="396"/>
        <v>Kfz-Verwertungsbetrieb</v>
      </c>
      <c r="BE1139" s="52" t="str">
        <f t="shared" si="397"/>
        <v>Unternehmen</v>
      </c>
      <c r="BF1139" s="52">
        <f t="shared" si="398"/>
        <v>3</v>
      </c>
    </row>
    <row r="1140" spans="1:58" hidden="1" x14ac:dyDescent="0.35">
      <c r="A1140" s="107" t="s">
        <v>3444</v>
      </c>
      <c r="B1140" s="75" t="s">
        <v>984</v>
      </c>
      <c r="C1140" s="52" t="s">
        <v>3</v>
      </c>
      <c r="D1140" s="52" t="s">
        <v>3</v>
      </c>
      <c r="E1140" s="52" t="s">
        <v>3</v>
      </c>
      <c r="F1140" s="52" t="s">
        <v>2</v>
      </c>
      <c r="G1140" s="52" t="s">
        <v>2</v>
      </c>
      <c r="H1140" s="52" t="s">
        <v>2</v>
      </c>
      <c r="I1140" s="52" t="s">
        <v>3</v>
      </c>
      <c r="J1140" s="52">
        <v>1</v>
      </c>
      <c r="K1140" s="52" t="s">
        <v>2</v>
      </c>
      <c r="L1140" s="52" t="s">
        <v>2</v>
      </c>
      <c r="M1140" s="52" t="s">
        <v>2</v>
      </c>
      <c r="N1140" s="52" t="s">
        <v>3</v>
      </c>
      <c r="P1140" s="52" t="s">
        <v>4</v>
      </c>
      <c r="Q1140" s="52" t="str">
        <f t="shared" si="405"/>
        <v>Nein</v>
      </c>
      <c r="R1140" s="52" t="str">
        <f t="shared" si="405"/>
        <v>Nein</v>
      </c>
      <c r="S1140" s="52" t="str">
        <f t="shared" si="405"/>
        <v>Nein</v>
      </c>
      <c r="T1140" s="52" t="str">
        <f t="shared" si="405"/>
        <v>Nein</v>
      </c>
      <c r="U1140" s="52" t="str">
        <f t="shared" si="405"/>
        <v>Nein</v>
      </c>
      <c r="V1140" s="52" t="str">
        <f t="shared" si="405"/>
        <v>Nein</v>
      </c>
      <c r="W1140" s="52" t="str">
        <f t="shared" si="405"/>
        <v>Nein</v>
      </c>
      <c r="X1140" s="52" t="str">
        <f t="shared" si="405"/>
        <v>Nein</v>
      </c>
      <c r="Y1140" s="52" t="str">
        <f t="shared" si="405"/>
        <v>Nein</v>
      </c>
      <c r="Z1140" s="52" t="str">
        <f t="shared" si="405"/>
        <v>Nein</v>
      </c>
      <c r="AA1140" s="52" t="str">
        <f t="shared" si="405"/>
        <v>Nein</v>
      </c>
      <c r="AB1140" s="52" t="str">
        <f t="shared" si="405"/>
        <v>Nein</v>
      </c>
      <c r="AC1140" s="52" t="str">
        <f t="shared" si="405"/>
        <v>Nein</v>
      </c>
      <c r="AD1140" s="52" t="str">
        <f t="shared" si="405"/>
        <v>Nein</v>
      </c>
      <c r="AE1140" s="52" t="str">
        <f t="shared" si="405"/>
        <v>Nein</v>
      </c>
      <c r="AF1140" s="52" t="str">
        <f t="shared" si="405"/>
        <v>Nein</v>
      </c>
      <c r="AG1140" s="61" t="str">
        <f>IF(Q1140="Ja",VLOOKUP($Q$2,Plausis!A:E,5,0),IF(R1140="Ja",VLOOKUP($R$2,Plausis!A:E,5,0),IF(T1140="Ja",VLOOKUP($T$2,Plausis!A:E,5,0),IF(U1140="Ja",VLOOKUP($U$2,Plausis!A:E,5,0),IF(AA1140="Ja",VLOOKUP($AA$2,Plausis!A:E,5,0),IF(AC1140="Ja",VLOOKUP($AC$2,Plausis!A:E,5,0),IF(AD1140="Ja",VLOOKUP($AD$2,Plausis!A:E,5,0),"")))))))</f>
        <v/>
      </c>
      <c r="AH1140" s="52" t="str">
        <f>IF(Y1140="Ja",VLOOKUP($Y$2,Plausis!A:E,5,0),"")</f>
        <v/>
      </c>
      <c r="AI1140" s="52" t="str">
        <f t="shared" si="386"/>
        <v>Ja</v>
      </c>
      <c r="AJ1140" s="52" t="str">
        <f>IF(S1140="Ja",VLOOKUP($S$2,Plausis!A:E,5,0),IF(V1140="Ja",VLOOKUP($V$2,Plausis!A:E,5,0),IF(X1140="Ja",VLOOKUP($X$2,Plausis!A:E,5,0),"")))</f>
        <v/>
      </c>
      <c r="AL1140" s="52" t="s">
        <v>3</v>
      </c>
      <c r="AM1140" s="114">
        <v>45531</v>
      </c>
      <c r="AN1140" s="52" t="s">
        <v>4467</v>
      </c>
      <c r="AO1140" s="52" t="str">
        <f>VLOOKUP(B1140,'BAT Grundtabelle'!B:T,19,0)</f>
        <v>ja</v>
      </c>
      <c r="AP1140" s="105" t="str">
        <f t="shared" si="387"/>
        <v>11026</v>
      </c>
      <c r="AQ1140" s="52" t="str">
        <f t="shared" si="388"/>
        <v>Kfz-Vollreinigung</v>
      </c>
      <c r="AR1140" s="52" t="b">
        <f t="shared" si="404"/>
        <v>0</v>
      </c>
      <c r="AS1140" s="52" t="b">
        <f t="shared" si="404"/>
        <v>0</v>
      </c>
      <c r="AT1140" s="52" t="b">
        <f t="shared" si="404"/>
        <v>0</v>
      </c>
      <c r="AU1140" s="52">
        <f t="shared" si="389"/>
        <v>1</v>
      </c>
      <c r="AW1140" s="52" t="b">
        <f t="shared" si="390"/>
        <v>0</v>
      </c>
      <c r="AX1140" s="52" t="str">
        <f t="shared" si="391"/>
        <v>Unternehmen</v>
      </c>
      <c r="AY1140" s="52" t="b">
        <f t="shared" si="392"/>
        <v>0</v>
      </c>
      <c r="AZ1140" s="52" t="str">
        <f t="shared" si="393"/>
        <v>11026</v>
      </c>
      <c r="BA1140" s="52" t="str">
        <f>VLOOKUP(A1140,'BAT Grundtabelle'!A:U,21,0)</f>
        <v>ja</v>
      </c>
      <c r="BB1140" s="52" t="str">
        <f t="shared" si="394"/>
        <v>nein</v>
      </c>
      <c r="BC1140" s="52" t="str">
        <f t="shared" si="395"/>
        <v>11026</v>
      </c>
      <c r="BD1140" s="52" t="str">
        <f t="shared" si="396"/>
        <v>Kfz-Vollreinigung</v>
      </c>
      <c r="BE1140" s="52" t="str">
        <f t="shared" si="397"/>
        <v>Unternehmen</v>
      </c>
      <c r="BF1140" s="52">
        <f t="shared" si="398"/>
        <v>1</v>
      </c>
    </row>
    <row r="1141" spans="1:58" hidden="1" x14ac:dyDescent="0.35">
      <c r="A1141" s="107" t="s">
        <v>2177</v>
      </c>
      <c r="B1141" s="75" t="s">
        <v>2176</v>
      </c>
      <c r="C1141" s="52" t="s">
        <v>3</v>
      </c>
      <c r="D1141" s="52" t="s">
        <v>3</v>
      </c>
      <c r="E1141" s="52" t="s">
        <v>3</v>
      </c>
      <c r="F1141" s="52" t="s">
        <v>2</v>
      </c>
      <c r="G1141" s="52" t="s">
        <v>2</v>
      </c>
      <c r="H1141" s="52" t="s">
        <v>2</v>
      </c>
      <c r="I1141" s="52" t="s">
        <v>3</v>
      </c>
      <c r="J1141" s="52">
        <v>1</v>
      </c>
      <c r="K1141" s="52" t="s">
        <v>2</v>
      </c>
      <c r="L1141" s="52" t="s">
        <v>2</v>
      </c>
      <c r="M1141" s="52" t="s">
        <v>2</v>
      </c>
      <c r="N1141" s="52" t="s">
        <v>3</v>
      </c>
      <c r="P1141" s="52" t="s">
        <v>4</v>
      </c>
      <c r="Q1141" s="52" t="str">
        <f t="shared" si="405"/>
        <v>Nein</v>
      </c>
      <c r="R1141" s="52" t="str">
        <f t="shared" si="405"/>
        <v>Nein</v>
      </c>
      <c r="S1141" s="52" t="str">
        <f t="shared" si="405"/>
        <v>Nein</v>
      </c>
      <c r="T1141" s="52" t="str">
        <f t="shared" si="405"/>
        <v>Nein</v>
      </c>
      <c r="U1141" s="52" t="str">
        <f t="shared" si="405"/>
        <v>Nein</v>
      </c>
      <c r="V1141" s="52" t="str">
        <f t="shared" si="405"/>
        <v>Nein</v>
      </c>
      <c r="W1141" s="52" t="str">
        <f t="shared" si="405"/>
        <v>Nein</v>
      </c>
      <c r="X1141" s="52" t="str">
        <f t="shared" si="405"/>
        <v>Nein</v>
      </c>
      <c r="Y1141" s="52" t="str">
        <f t="shared" si="405"/>
        <v>Nein</v>
      </c>
      <c r="Z1141" s="52" t="str">
        <f t="shared" si="405"/>
        <v>Nein</v>
      </c>
      <c r="AA1141" s="52" t="str">
        <f t="shared" si="405"/>
        <v>Nein</v>
      </c>
      <c r="AB1141" s="52" t="str">
        <f t="shared" si="405"/>
        <v>Nein</v>
      </c>
      <c r="AC1141" s="52" t="str">
        <f t="shared" si="405"/>
        <v>Nein</v>
      </c>
      <c r="AD1141" s="52" t="str">
        <f t="shared" si="405"/>
        <v>Nein</v>
      </c>
      <c r="AE1141" s="52" t="str">
        <f t="shared" si="405"/>
        <v>Nein</v>
      </c>
      <c r="AF1141" s="52" t="str">
        <f t="shared" si="405"/>
        <v>Nein</v>
      </c>
      <c r="AG1141" s="61" t="str">
        <f>IF(Q1141="Ja",VLOOKUP($Q$2,Plausis!A:E,5,0),IF(R1141="Ja",VLOOKUP($R$2,Plausis!A:E,5,0),IF(T1141="Ja",VLOOKUP($T$2,Plausis!A:E,5,0),IF(U1141="Ja",VLOOKUP($U$2,Plausis!A:E,5,0),IF(AA1141="Ja",VLOOKUP($AA$2,Plausis!A:E,5,0),IF(AC1141="Ja",VLOOKUP($AC$2,Plausis!A:E,5,0),IF(AD1141="Ja",VLOOKUP($AD$2,Plausis!A:E,5,0),"")))))))</f>
        <v/>
      </c>
      <c r="AH1141" s="52" t="str">
        <f>IF(Y1141="Ja",VLOOKUP($Y$2,Plausis!A:E,5,0),"")</f>
        <v/>
      </c>
      <c r="AI1141" s="52" t="str">
        <f t="shared" si="386"/>
        <v>Ja</v>
      </c>
      <c r="AJ1141" s="52" t="str">
        <f>IF(S1141="Ja",VLOOKUP($S$2,Plausis!A:E,5,0),IF(V1141="Ja",VLOOKUP($V$2,Plausis!A:E,5,0),IF(X1141="Ja",VLOOKUP($X$2,Plausis!A:E,5,0),"")))</f>
        <v/>
      </c>
      <c r="AL1141" s="52" t="s">
        <v>3</v>
      </c>
      <c r="AM1141" s="114">
        <v>45531</v>
      </c>
      <c r="AN1141" s="52" t="s">
        <v>4467</v>
      </c>
      <c r="AO1141" s="52" t="str">
        <f>VLOOKUP(B1141,'BAT Grundtabelle'!B:T,19,0)</f>
        <v>ja</v>
      </c>
      <c r="AP1141" s="105" t="str">
        <f t="shared" si="387"/>
        <v>4209</v>
      </c>
      <c r="AQ1141" s="52" t="str">
        <f t="shared" si="388"/>
        <v>Kfz-Waschanlage</v>
      </c>
      <c r="AR1141" s="52" t="b">
        <f t="shared" si="404"/>
        <v>0</v>
      </c>
      <c r="AS1141" s="52" t="b">
        <f t="shared" si="404"/>
        <v>0</v>
      </c>
      <c r="AT1141" s="52" t="b">
        <f t="shared" si="404"/>
        <v>0</v>
      </c>
      <c r="AU1141" s="52">
        <f t="shared" si="389"/>
        <v>1</v>
      </c>
      <c r="AW1141" s="52" t="b">
        <f t="shared" si="390"/>
        <v>0</v>
      </c>
      <c r="AX1141" s="52" t="str">
        <f t="shared" si="391"/>
        <v>Unternehmen</v>
      </c>
      <c r="AY1141" s="52" t="b">
        <f t="shared" si="392"/>
        <v>0</v>
      </c>
      <c r="AZ1141" s="52" t="str">
        <f t="shared" si="393"/>
        <v>4209</v>
      </c>
      <c r="BA1141" s="52" t="str">
        <f>VLOOKUP(A1141,'BAT Grundtabelle'!A:U,21,0)</f>
        <v>ja</v>
      </c>
      <c r="BB1141" s="52" t="str">
        <f t="shared" si="394"/>
        <v>nein</v>
      </c>
      <c r="BC1141" s="52" t="str">
        <f t="shared" si="395"/>
        <v>4209</v>
      </c>
      <c r="BD1141" s="52" t="str">
        <f t="shared" si="396"/>
        <v>Kfz-Waschanlage</v>
      </c>
      <c r="BE1141" s="52" t="str">
        <f t="shared" si="397"/>
        <v>Unternehmen</v>
      </c>
      <c r="BF1141" s="52">
        <f t="shared" si="398"/>
        <v>1</v>
      </c>
    </row>
    <row r="1142" spans="1:58" hidden="1" x14ac:dyDescent="0.35">
      <c r="A1142" s="107" t="s">
        <v>3445</v>
      </c>
      <c r="B1142" s="75" t="s">
        <v>983</v>
      </c>
      <c r="C1142" s="52" t="s">
        <v>3</v>
      </c>
      <c r="D1142" s="52" t="s">
        <v>3</v>
      </c>
      <c r="E1142" s="52" t="s">
        <v>3</v>
      </c>
      <c r="F1142" s="52" t="s">
        <v>2</v>
      </c>
      <c r="G1142" s="52" t="s">
        <v>2</v>
      </c>
      <c r="H1142" s="52" t="s">
        <v>2</v>
      </c>
      <c r="I1142" s="52" t="s">
        <v>3</v>
      </c>
      <c r="J1142" s="52">
        <v>1</v>
      </c>
      <c r="K1142" s="52" t="s">
        <v>2</v>
      </c>
      <c r="L1142" s="52" t="s">
        <v>2</v>
      </c>
      <c r="M1142" s="52" t="s">
        <v>2</v>
      </c>
      <c r="N1142" s="52" t="s">
        <v>3</v>
      </c>
      <c r="P1142" s="52" t="s">
        <v>4</v>
      </c>
      <c r="Q1142" s="52" t="str">
        <f t="shared" si="405"/>
        <v>Nein</v>
      </c>
      <c r="R1142" s="52" t="str">
        <f t="shared" si="405"/>
        <v>Nein</v>
      </c>
      <c r="S1142" s="52" t="str">
        <f t="shared" si="405"/>
        <v>Nein</v>
      </c>
      <c r="T1142" s="52" t="str">
        <f t="shared" si="405"/>
        <v>Nein</v>
      </c>
      <c r="U1142" s="52" t="str">
        <f t="shared" si="405"/>
        <v>Nein</v>
      </c>
      <c r="V1142" s="52" t="str">
        <f t="shared" si="405"/>
        <v>Nein</v>
      </c>
      <c r="W1142" s="52" t="str">
        <f t="shared" si="405"/>
        <v>Nein</v>
      </c>
      <c r="X1142" s="52" t="str">
        <f t="shared" si="405"/>
        <v>Nein</v>
      </c>
      <c r="Y1142" s="52" t="str">
        <f t="shared" si="405"/>
        <v>Nein</v>
      </c>
      <c r="Z1142" s="52" t="str">
        <f t="shared" si="405"/>
        <v>Nein</v>
      </c>
      <c r="AA1142" s="52" t="str">
        <f t="shared" si="405"/>
        <v>Nein</v>
      </c>
      <c r="AB1142" s="52" t="str">
        <f t="shared" si="405"/>
        <v>Nein</v>
      </c>
      <c r="AC1142" s="52" t="str">
        <f t="shared" si="405"/>
        <v>Nein</v>
      </c>
      <c r="AD1142" s="52" t="str">
        <f t="shared" si="405"/>
        <v>Nein</v>
      </c>
      <c r="AE1142" s="52" t="str">
        <f t="shared" si="405"/>
        <v>Nein</v>
      </c>
      <c r="AF1142" s="52" t="str">
        <f t="shared" si="405"/>
        <v>Nein</v>
      </c>
      <c r="AG1142" s="61" t="str">
        <f>IF(Q1142="Ja",VLOOKUP($Q$2,Plausis!A:E,5,0),IF(R1142="Ja",VLOOKUP($R$2,Plausis!A:E,5,0),IF(T1142="Ja",VLOOKUP($T$2,Plausis!A:E,5,0),IF(U1142="Ja",VLOOKUP($U$2,Plausis!A:E,5,0),IF(AA1142="Ja",VLOOKUP($AA$2,Plausis!A:E,5,0),IF(AC1142="Ja",VLOOKUP($AC$2,Plausis!A:E,5,0),IF(AD1142="Ja",VLOOKUP($AD$2,Plausis!A:E,5,0),"")))))))</f>
        <v/>
      </c>
      <c r="AH1142" s="52" t="str">
        <f>IF(Y1142="Ja",VLOOKUP($Y$2,Plausis!A:E,5,0),"")</f>
        <v/>
      </c>
      <c r="AI1142" s="52" t="str">
        <f t="shared" si="386"/>
        <v>Ja</v>
      </c>
      <c r="AJ1142" s="52" t="str">
        <f>IF(S1142="Ja",VLOOKUP($S$2,Plausis!A:E,5,0),IF(V1142="Ja",VLOOKUP($V$2,Plausis!A:E,5,0),IF(X1142="Ja",VLOOKUP($X$2,Plausis!A:E,5,0),"")))</f>
        <v/>
      </c>
      <c r="AL1142" s="52" t="s">
        <v>3</v>
      </c>
      <c r="AM1142" s="114">
        <v>45531</v>
      </c>
      <c r="AN1142" s="52" t="s">
        <v>4467</v>
      </c>
      <c r="AO1142" s="52" t="str">
        <f>VLOOKUP(B1142,'BAT Grundtabelle'!B:T,19,0)</f>
        <v>ja</v>
      </c>
      <c r="AP1142" s="105" t="str">
        <f t="shared" si="387"/>
        <v>11027</v>
      </c>
      <c r="AQ1142" s="52" t="str">
        <f t="shared" si="388"/>
        <v>Kfz-Waschplatzbetrieb</v>
      </c>
      <c r="AR1142" s="52" t="b">
        <f t="shared" si="404"/>
        <v>0</v>
      </c>
      <c r="AS1142" s="52" t="b">
        <f t="shared" si="404"/>
        <v>0</v>
      </c>
      <c r="AT1142" s="52" t="b">
        <f t="shared" si="404"/>
        <v>0</v>
      </c>
      <c r="AU1142" s="52">
        <f t="shared" si="389"/>
        <v>1</v>
      </c>
      <c r="AW1142" s="52" t="b">
        <f t="shared" si="390"/>
        <v>0</v>
      </c>
      <c r="AX1142" s="52" t="str">
        <f t="shared" si="391"/>
        <v>Unternehmen</v>
      </c>
      <c r="AY1142" s="52" t="b">
        <f t="shared" si="392"/>
        <v>0</v>
      </c>
      <c r="AZ1142" s="52" t="str">
        <f t="shared" si="393"/>
        <v>11027</v>
      </c>
      <c r="BA1142" s="52" t="str">
        <f>VLOOKUP(A1142,'BAT Grundtabelle'!A:U,21,0)</f>
        <v>ja</v>
      </c>
      <c r="BB1142" s="52" t="str">
        <f t="shared" si="394"/>
        <v>nein</v>
      </c>
      <c r="BC1142" s="52" t="str">
        <f t="shared" si="395"/>
        <v>11027</v>
      </c>
      <c r="BD1142" s="52" t="str">
        <f t="shared" si="396"/>
        <v>Kfz-Waschplatzbetrieb</v>
      </c>
      <c r="BE1142" s="52" t="str">
        <f t="shared" si="397"/>
        <v>Unternehmen</v>
      </c>
      <c r="BF1142" s="52">
        <f t="shared" si="398"/>
        <v>1</v>
      </c>
    </row>
    <row r="1143" spans="1:58" hidden="1" x14ac:dyDescent="0.35">
      <c r="A1143" s="107" t="s">
        <v>3446</v>
      </c>
      <c r="B1143" s="75" t="s">
        <v>1135</v>
      </c>
      <c r="C1143" s="52" t="s">
        <v>3</v>
      </c>
      <c r="D1143" s="52" t="s">
        <v>3</v>
      </c>
      <c r="E1143" s="52" t="s">
        <v>3</v>
      </c>
      <c r="F1143" s="52" t="s">
        <v>2</v>
      </c>
      <c r="G1143" s="52" t="s">
        <v>2</v>
      </c>
      <c r="H1143" s="52" t="s">
        <v>2</v>
      </c>
      <c r="I1143" s="52" t="s">
        <v>3</v>
      </c>
      <c r="J1143" s="52">
        <v>1</v>
      </c>
      <c r="K1143" s="52" t="s">
        <v>2</v>
      </c>
      <c r="L1143" s="52" t="s">
        <v>2</v>
      </c>
      <c r="M1143" s="52" t="s">
        <v>2</v>
      </c>
      <c r="N1143" s="52" t="s">
        <v>3</v>
      </c>
      <c r="P1143" s="52" t="s">
        <v>4</v>
      </c>
      <c r="Q1143" s="52" t="str">
        <f t="shared" ref="Q1143:AF1152" si="406">IF(ISERROR(FIND(Q$2,$P1143,1)),"Nein","Ja")</f>
        <v>Nein</v>
      </c>
      <c r="R1143" s="52" t="str">
        <f t="shared" si="406"/>
        <v>Nein</v>
      </c>
      <c r="S1143" s="52" t="str">
        <f t="shared" si="406"/>
        <v>Nein</v>
      </c>
      <c r="T1143" s="52" t="str">
        <f t="shared" si="406"/>
        <v>Nein</v>
      </c>
      <c r="U1143" s="52" t="str">
        <f t="shared" si="406"/>
        <v>Nein</v>
      </c>
      <c r="V1143" s="52" t="str">
        <f t="shared" si="406"/>
        <v>Nein</v>
      </c>
      <c r="W1143" s="52" t="str">
        <f t="shared" si="406"/>
        <v>Nein</v>
      </c>
      <c r="X1143" s="52" t="str">
        <f t="shared" si="406"/>
        <v>Nein</v>
      </c>
      <c r="Y1143" s="52" t="str">
        <f t="shared" si="406"/>
        <v>Nein</v>
      </c>
      <c r="Z1143" s="52" t="str">
        <f t="shared" si="406"/>
        <v>Nein</v>
      </c>
      <c r="AA1143" s="52" t="str">
        <f t="shared" si="406"/>
        <v>Nein</v>
      </c>
      <c r="AB1143" s="52" t="str">
        <f t="shared" si="406"/>
        <v>Nein</v>
      </c>
      <c r="AC1143" s="52" t="str">
        <f t="shared" si="406"/>
        <v>Nein</v>
      </c>
      <c r="AD1143" s="52" t="str">
        <f t="shared" si="406"/>
        <v>Nein</v>
      </c>
      <c r="AE1143" s="52" t="str">
        <f t="shared" si="406"/>
        <v>Nein</v>
      </c>
      <c r="AF1143" s="52" t="str">
        <f t="shared" si="406"/>
        <v>Nein</v>
      </c>
      <c r="AG1143" s="61" t="str">
        <f>IF(Q1143="Ja",VLOOKUP($Q$2,Plausis!A:E,5,0),IF(R1143="Ja",VLOOKUP($R$2,Plausis!A:E,5,0),IF(T1143="Ja",VLOOKUP($T$2,Plausis!A:E,5,0),IF(U1143="Ja",VLOOKUP($U$2,Plausis!A:E,5,0),IF(AA1143="Ja",VLOOKUP($AA$2,Plausis!A:E,5,0),IF(AC1143="Ja",VLOOKUP($AC$2,Plausis!A:E,5,0),IF(AD1143="Ja",VLOOKUP($AD$2,Plausis!A:E,5,0),"")))))))</f>
        <v/>
      </c>
      <c r="AH1143" s="52" t="str">
        <f>IF(Y1143="Ja",VLOOKUP($Y$2,Plausis!A:E,5,0),"")</f>
        <v/>
      </c>
      <c r="AI1143" s="52" t="str">
        <f t="shared" si="386"/>
        <v>Ja</v>
      </c>
      <c r="AJ1143" s="52" t="str">
        <f>IF(S1143="Ja",VLOOKUP($S$2,Plausis!A:E,5,0),IF(V1143="Ja",VLOOKUP($V$2,Plausis!A:E,5,0),IF(X1143="Ja",VLOOKUP($X$2,Plausis!A:E,5,0),"")))</f>
        <v/>
      </c>
      <c r="AL1143" s="52" t="s">
        <v>3</v>
      </c>
      <c r="AM1143" s="114">
        <v>45531</v>
      </c>
      <c r="AN1143" s="52" t="s">
        <v>4467</v>
      </c>
      <c r="AO1143" s="52" t="str">
        <f>VLOOKUP(B1143,'BAT Grundtabelle'!B:T,19,0)</f>
        <v>ja</v>
      </c>
      <c r="AP1143" s="105" t="str">
        <f t="shared" si="387"/>
        <v>11028</v>
      </c>
      <c r="AQ1143" s="52" t="str">
        <f t="shared" si="388"/>
        <v>Kfz-Zubehörhandel</v>
      </c>
      <c r="AR1143" s="52" t="b">
        <f t="shared" ref="AR1143:AT1162" si="407">IF(ISERROR(FIND(AR$1,$P1143,1)),FALSE,TRUE)</f>
        <v>0</v>
      </c>
      <c r="AS1143" s="52" t="b">
        <f t="shared" si="407"/>
        <v>0</v>
      </c>
      <c r="AT1143" s="52" t="b">
        <f t="shared" si="407"/>
        <v>0</v>
      </c>
      <c r="AU1143" s="52">
        <f t="shared" si="389"/>
        <v>1</v>
      </c>
      <c r="AW1143" s="52" t="b">
        <f t="shared" si="390"/>
        <v>0</v>
      </c>
      <c r="AX1143" s="52" t="str">
        <f t="shared" si="391"/>
        <v>Unternehmen</v>
      </c>
      <c r="AY1143" s="52" t="b">
        <f t="shared" si="392"/>
        <v>0</v>
      </c>
      <c r="AZ1143" s="52" t="str">
        <f t="shared" si="393"/>
        <v>11028</v>
      </c>
      <c r="BA1143" s="52" t="str">
        <f>VLOOKUP(A1143,'BAT Grundtabelle'!A:U,21,0)</f>
        <v>ja</v>
      </c>
      <c r="BB1143" s="52" t="str">
        <f t="shared" si="394"/>
        <v>nein</v>
      </c>
      <c r="BC1143" s="52" t="str">
        <f t="shared" si="395"/>
        <v>11028</v>
      </c>
      <c r="BD1143" s="52" t="str">
        <f t="shared" si="396"/>
        <v>Kfz-Zubehörhandel</v>
      </c>
      <c r="BE1143" s="52" t="str">
        <f t="shared" si="397"/>
        <v>Unternehmen</v>
      </c>
      <c r="BF1143" s="52">
        <f t="shared" si="398"/>
        <v>1</v>
      </c>
    </row>
    <row r="1144" spans="1:58" hidden="1" x14ac:dyDescent="0.35">
      <c r="A1144" s="107" t="s">
        <v>3447</v>
      </c>
      <c r="B1144" s="75" t="s">
        <v>364</v>
      </c>
      <c r="C1144" s="52" t="s">
        <v>3</v>
      </c>
      <c r="D1144" s="52" t="s">
        <v>3</v>
      </c>
      <c r="E1144" s="52" t="s">
        <v>2</v>
      </c>
      <c r="F1144" s="52" t="s">
        <v>2</v>
      </c>
      <c r="G1144" s="52" t="s">
        <v>2</v>
      </c>
      <c r="H1144" s="52" t="s">
        <v>2</v>
      </c>
      <c r="I1144" s="52" t="s">
        <v>3</v>
      </c>
      <c r="J1144" s="52">
        <v>3</v>
      </c>
      <c r="K1144" s="52" t="s">
        <v>2</v>
      </c>
      <c r="L1144" s="52" t="s">
        <v>2</v>
      </c>
      <c r="M1144" s="52" t="s">
        <v>2</v>
      </c>
      <c r="N1144" s="52" t="s">
        <v>3</v>
      </c>
      <c r="P1144" s="52" t="s">
        <v>4</v>
      </c>
      <c r="Q1144" s="52" t="str">
        <f t="shared" si="406"/>
        <v>Nein</v>
      </c>
      <c r="R1144" s="52" t="str">
        <f t="shared" si="406"/>
        <v>Nein</v>
      </c>
      <c r="S1144" s="52" t="str">
        <f t="shared" si="406"/>
        <v>Nein</v>
      </c>
      <c r="T1144" s="52" t="str">
        <f t="shared" si="406"/>
        <v>Nein</v>
      </c>
      <c r="U1144" s="52" t="str">
        <f t="shared" si="406"/>
        <v>Nein</v>
      </c>
      <c r="V1144" s="52" t="str">
        <f t="shared" si="406"/>
        <v>Nein</v>
      </c>
      <c r="W1144" s="52" t="str">
        <f t="shared" si="406"/>
        <v>Nein</v>
      </c>
      <c r="X1144" s="52" t="str">
        <f t="shared" si="406"/>
        <v>Nein</v>
      </c>
      <c r="Y1144" s="52" t="str">
        <f t="shared" si="406"/>
        <v>Nein</v>
      </c>
      <c r="Z1144" s="52" t="str">
        <f t="shared" si="406"/>
        <v>Nein</v>
      </c>
      <c r="AA1144" s="52" t="str">
        <f t="shared" si="406"/>
        <v>Nein</v>
      </c>
      <c r="AB1144" s="52" t="str">
        <f t="shared" si="406"/>
        <v>Nein</v>
      </c>
      <c r="AC1144" s="52" t="str">
        <f t="shared" si="406"/>
        <v>Nein</v>
      </c>
      <c r="AD1144" s="52" t="str">
        <f t="shared" si="406"/>
        <v>Nein</v>
      </c>
      <c r="AE1144" s="52" t="str">
        <f t="shared" si="406"/>
        <v>Nein</v>
      </c>
      <c r="AF1144" s="52" t="str">
        <f t="shared" si="406"/>
        <v>Nein</v>
      </c>
      <c r="AG1144" s="61" t="str">
        <f>IF(Q1144="Ja",VLOOKUP($Q$2,Plausis!A:E,5,0),IF(R1144="Ja",VLOOKUP($R$2,Plausis!A:E,5,0),IF(T1144="Ja",VLOOKUP($T$2,Plausis!A:E,5,0),IF(U1144="Ja",VLOOKUP($U$2,Plausis!A:E,5,0),IF(AA1144="Ja",VLOOKUP($AA$2,Plausis!A:E,5,0),IF(AC1144="Ja",VLOOKUP($AC$2,Plausis!A:E,5,0),IF(AD1144="Ja",VLOOKUP($AD$2,Plausis!A:E,5,0),"")))))))</f>
        <v/>
      </c>
      <c r="AH1144" s="52" t="str">
        <f>IF(Y1144="Ja",VLOOKUP($Y$2,Plausis!A:E,5,0),"")</f>
        <v/>
      </c>
      <c r="AI1144" s="52" t="str">
        <f t="shared" si="386"/>
        <v>Ja</v>
      </c>
      <c r="AJ1144" s="52" t="str">
        <f>IF(S1144="Ja",VLOOKUP($S$2,Plausis!A:E,5,0),IF(V1144="Ja",VLOOKUP($V$2,Plausis!A:E,5,0),IF(X1144="Ja",VLOOKUP($X$2,Plausis!A:E,5,0),"")))</f>
        <v/>
      </c>
      <c r="AL1144" s="52" t="s">
        <v>2</v>
      </c>
      <c r="AM1144" s="114">
        <v>45531</v>
      </c>
      <c r="AN1144" s="52" t="s">
        <v>4467</v>
      </c>
      <c r="AO1144" s="52" t="str">
        <f>VLOOKUP(B1144,'BAT Grundtabelle'!B:T,19,0)</f>
        <v>ja</v>
      </c>
      <c r="AP1144" s="105" t="str">
        <f t="shared" si="387"/>
        <v>11029</v>
      </c>
      <c r="AQ1144" s="52" t="str">
        <f t="shared" si="388"/>
        <v>Kiesgrube</v>
      </c>
      <c r="AR1144" s="52" t="b">
        <f t="shared" si="407"/>
        <v>0</v>
      </c>
      <c r="AS1144" s="52" t="b">
        <f t="shared" si="407"/>
        <v>0</v>
      </c>
      <c r="AT1144" s="52" t="b">
        <f t="shared" si="407"/>
        <v>0</v>
      </c>
      <c r="AU1144" s="52">
        <f t="shared" si="389"/>
        <v>3</v>
      </c>
      <c r="AW1144" s="52" t="b">
        <f t="shared" si="390"/>
        <v>0</v>
      </c>
      <c r="AX1144" s="52" t="str">
        <f t="shared" si="391"/>
        <v>Unternehmen</v>
      </c>
      <c r="AY1144" s="52" t="b">
        <f t="shared" si="392"/>
        <v>0</v>
      </c>
      <c r="AZ1144" s="52" t="str">
        <f t="shared" si="393"/>
        <v>11029</v>
      </c>
      <c r="BA1144" s="52" t="str">
        <f>VLOOKUP(A1144,'BAT Grundtabelle'!A:U,21,0)</f>
        <v>ja</v>
      </c>
      <c r="BB1144" s="52" t="str">
        <f t="shared" si="394"/>
        <v>nein</v>
      </c>
      <c r="BC1144" s="52" t="str">
        <f t="shared" si="395"/>
        <v>11029</v>
      </c>
      <c r="BD1144" s="52" t="str">
        <f t="shared" si="396"/>
        <v>Kiesgrube</v>
      </c>
      <c r="BE1144" s="52" t="str">
        <f t="shared" si="397"/>
        <v>Unternehmen</v>
      </c>
      <c r="BF1144" s="52">
        <f t="shared" si="398"/>
        <v>3</v>
      </c>
    </row>
    <row r="1145" spans="1:58" hidden="1" x14ac:dyDescent="0.35">
      <c r="A1145" s="107" t="s">
        <v>3448</v>
      </c>
      <c r="B1145" s="75" t="s">
        <v>365</v>
      </c>
      <c r="C1145" s="52" t="s">
        <v>3</v>
      </c>
      <c r="D1145" s="52" t="s">
        <v>3</v>
      </c>
      <c r="E1145" s="52" t="s">
        <v>2</v>
      </c>
      <c r="F1145" s="52" t="s">
        <v>2</v>
      </c>
      <c r="G1145" s="52" t="s">
        <v>2</v>
      </c>
      <c r="H1145" s="52" t="s">
        <v>2</v>
      </c>
      <c r="I1145" s="52" t="s">
        <v>3</v>
      </c>
      <c r="J1145" s="52">
        <v>3</v>
      </c>
      <c r="K1145" s="52" t="s">
        <v>2</v>
      </c>
      <c r="L1145" s="52" t="s">
        <v>2</v>
      </c>
      <c r="M1145" s="52" t="s">
        <v>2</v>
      </c>
      <c r="N1145" s="52" t="s">
        <v>3</v>
      </c>
      <c r="P1145" s="52" t="s">
        <v>4</v>
      </c>
      <c r="Q1145" s="52" t="str">
        <f t="shared" si="406"/>
        <v>Nein</v>
      </c>
      <c r="R1145" s="52" t="str">
        <f t="shared" si="406"/>
        <v>Nein</v>
      </c>
      <c r="S1145" s="52" t="str">
        <f t="shared" si="406"/>
        <v>Nein</v>
      </c>
      <c r="T1145" s="52" t="str">
        <f t="shared" si="406"/>
        <v>Nein</v>
      </c>
      <c r="U1145" s="52" t="str">
        <f t="shared" si="406"/>
        <v>Nein</v>
      </c>
      <c r="V1145" s="52" t="str">
        <f t="shared" si="406"/>
        <v>Nein</v>
      </c>
      <c r="W1145" s="52" t="str">
        <f t="shared" si="406"/>
        <v>Nein</v>
      </c>
      <c r="X1145" s="52" t="str">
        <f t="shared" si="406"/>
        <v>Nein</v>
      </c>
      <c r="Y1145" s="52" t="str">
        <f t="shared" si="406"/>
        <v>Nein</v>
      </c>
      <c r="Z1145" s="52" t="str">
        <f t="shared" si="406"/>
        <v>Nein</v>
      </c>
      <c r="AA1145" s="52" t="str">
        <f t="shared" si="406"/>
        <v>Nein</v>
      </c>
      <c r="AB1145" s="52" t="str">
        <f t="shared" si="406"/>
        <v>Nein</v>
      </c>
      <c r="AC1145" s="52" t="str">
        <f t="shared" si="406"/>
        <v>Nein</v>
      </c>
      <c r="AD1145" s="52" t="str">
        <f t="shared" si="406"/>
        <v>Nein</v>
      </c>
      <c r="AE1145" s="52" t="str">
        <f t="shared" si="406"/>
        <v>Nein</v>
      </c>
      <c r="AF1145" s="52" t="str">
        <f t="shared" si="406"/>
        <v>Nein</v>
      </c>
      <c r="AG1145" s="61" t="str">
        <f>IF(Q1145="Ja",VLOOKUP($Q$2,Plausis!A:E,5,0),IF(R1145="Ja",VLOOKUP($R$2,Plausis!A:E,5,0),IF(T1145="Ja",VLOOKUP($T$2,Plausis!A:E,5,0),IF(U1145="Ja",VLOOKUP($U$2,Plausis!A:E,5,0),IF(AA1145="Ja",VLOOKUP($AA$2,Plausis!A:E,5,0),IF(AC1145="Ja",VLOOKUP($AC$2,Plausis!A:E,5,0),IF(AD1145="Ja",VLOOKUP($AD$2,Plausis!A:E,5,0),"")))))))</f>
        <v/>
      </c>
      <c r="AH1145" s="52" t="str">
        <f>IF(Y1145="Ja",VLOOKUP($Y$2,Plausis!A:E,5,0),"")</f>
        <v/>
      </c>
      <c r="AI1145" s="52" t="str">
        <f t="shared" si="386"/>
        <v>Ja</v>
      </c>
      <c r="AJ1145" s="52" t="str">
        <f>IF(S1145="Ja",VLOOKUP($S$2,Plausis!A:E,5,0),IF(V1145="Ja",VLOOKUP($V$2,Plausis!A:E,5,0),IF(X1145="Ja",VLOOKUP($X$2,Plausis!A:E,5,0),"")))</f>
        <v/>
      </c>
      <c r="AL1145" s="52" t="s">
        <v>2</v>
      </c>
      <c r="AM1145" s="114">
        <v>45531</v>
      </c>
      <c r="AN1145" s="52" t="s">
        <v>4467</v>
      </c>
      <c r="AO1145" s="52" t="str">
        <f>VLOOKUP(B1145,'BAT Grundtabelle'!B:T,19,0)</f>
        <v>ja</v>
      </c>
      <c r="AP1145" s="105" t="str">
        <f t="shared" si="387"/>
        <v>11030</v>
      </c>
      <c r="AQ1145" s="52" t="str">
        <f t="shared" si="388"/>
        <v>Kieswerk</v>
      </c>
      <c r="AR1145" s="52" t="b">
        <f t="shared" si="407"/>
        <v>0</v>
      </c>
      <c r="AS1145" s="52" t="b">
        <f t="shared" si="407"/>
        <v>0</v>
      </c>
      <c r="AT1145" s="52" t="b">
        <f t="shared" si="407"/>
        <v>0</v>
      </c>
      <c r="AU1145" s="52">
        <f t="shared" si="389"/>
        <v>3</v>
      </c>
      <c r="AW1145" s="52" t="b">
        <f t="shared" si="390"/>
        <v>0</v>
      </c>
      <c r="AX1145" s="52" t="str">
        <f t="shared" si="391"/>
        <v>Unternehmen</v>
      </c>
      <c r="AY1145" s="52" t="b">
        <f t="shared" si="392"/>
        <v>0</v>
      </c>
      <c r="AZ1145" s="52" t="str">
        <f t="shared" si="393"/>
        <v>11030</v>
      </c>
      <c r="BA1145" s="52" t="str">
        <f>VLOOKUP(A1145,'BAT Grundtabelle'!A:U,21,0)</f>
        <v>ja</v>
      </c>
      <c r="BB1145" s="52" t="str">
        <f t="shared" si="394"/>
        <v>nein</v>
      </c>
      <c r="BC1145" s="52" t="str">
        <f t="shared" si="395"/>
        <v>11030</v>
      </c>
      <c r="BD1145" s="52" t="str">
        <f t="shared" si="396"/>
        <v>Kieswerk</v>
      </c>
      <c r="BE1145" s="52" t="str">
        <f t="shared" si="397"/>
        <v>Unternehmen</v>
      </c>
      <c r="BF1145" s="52">
        <f t="shared" si="398"/>
        <v>3</v>
      </c>
    </row>
    <row r="1146" spans="1:58" ht="29" hidden="1" x14ac:dyDescent="0.35">
      <c r="A1146" s="107" t="s">
        <v>3449</v>
      </c>
      <c r="B1146" s="75" t="s">
        <v>625</v>
      </c>
      <c r="C1146" s="52" t="s">
        <v>3</v>
      </c>
      <c r="D1146" s="52" t="s">
        <v>3</v>
      </c>
      <c r="E1146" s="52" t="s">
        <v>2</v>
      </c>
      <c r="F1146" s="52" t="s">
        <v>2</v>
      </c>
      <c r="G1146" s="52" t="s">
        <v>2</v>
      </c>
      <c r="H1146" s="52" t="s">
        <v>2</v>
      </c>
      <c r="I1146" s="52" t="s">
        <v>2</v>
      </c>
      <c r="J1146" s="52" t="s">
        <v>2</v>
      </c>
      <c r="K1146" s="52" t="s">
        <v>2</v>
      </c>
      <c r="L1146" s="52" t="s">
        <v>3</v>
      </c>
      <c r="M1146" s="52" t="s">
        <v>2</v>
      </c>
      <c r="N1146" s="52" t="s">
        <v>3</v>
      </c>
      <c r="O1146" s="52" t="s">
        <v>2409</v>
      </c>
      <c r="P1146" s="52" t="s">
        <v>58</v>
      </c>
      <c r="Q1146" s="52" t="str">
        <f t="shared" si="406"/>
        <v>Nein</v>
      </c>
      <c r="R1146" s="52" t="str">
        <f t="shared" si="406"/>
        <v>Nein</v>
      </c>
      <c r="S1146" s="52" t="str">
        <f t="shared" si="406"/>
        <v>Nein</v>
      </c>
      <c r="T1146" s="52" t="str">
        <f t="shared" si="406"/>
        <v>Nein</v>
      </c>
      <c r="U1146" s="52" t="str">
        <f t="shared" si="406"/>
        <v>Ja</v>
      </c>
      <c r="V1146" s="52" t="str">
        <f t="shared" si="406"/>
        <v>Ja</v>
      </c>
      <c r="W1146" s="52" t="str">
        <f t="shared" si="406"/>
        <v>Nein</v>
      </c>
      <c r="X1146" s="52" t="str">
        <f t="shared" si="406"/>
        <v>Nein</v>
      </c>
      <c r="Y1146" s="52" t="str">
        <f t="shared" si="406"/>
        <v>Nein</v>
      </c>
      <c r="Z1146" s="52" t="str">
        <f t="shared" si="406"/>
        <v>Nein</v>
      </c>
      <c r="AA1146" s="52" t="str">
        <f t="shared" si="406"/>
        <v>Nein</v>
      </c>
      <c r="AB1146" s="52" t="str">
        <f t="shared" si="406"/>
        <v>Nein</v>
      </c>
      <c r="AC1146" s="52" t="str">
        <f t="shared" si="406"/>
        <v>Nein</v>
      </c>
      <c r="AD1146" s="52" t="str">
        <f t="shared" si="406"/>
        <v>Nein</v>
      </c>
      <c r="AE1146" s="52" t="str">
        <f t="shared" si="406"/>
        <v>Nein</v>
      </c>
      <c r="AF1146" s="52" t="str">
        <f t="shared" si="406"/>
        <v>Nein</v>
      </c>
      <c r="AG1146" s="61" t="str">
        <f>IF(Q1146="Ja",VLOOKUP($Q$2,Plausis!A:E,5,0),IF(R1146="Ja",VLOOKUP($R$2,Plausis!A:E,5,0),IF(T1146="Ja",VLOOKUP($T$2,Plausis!A:E,5,0),IF(U1146="Ja",VLOOKUP($U$2,Plausis!A:E,5,0),IF(AA1146="Ja",VLOOKUP($AA$2,Plausis!A:E,5,0),IF(AC1146="Ja",VLOOKUP($AC$2,Plausis!A:E,5,0),IF(AD1146="Ja",VLOOKUP($AD$2,Plausis!A:E,5,0),"")))))))</f>
        <v>Dieser Betrieb kann nur im Komfort-RS ohne ergänzenden Spezial-Straf-RS oder über einen Sondertarif zum SSR versichert werden.</v>
      </c>
      <c r="AH1146" s="52" t="str">
        <f>IF(Y1146="Ja",VLOOKUP($Y$2,Plausis!A:E,5,0),"")</f>
        <v/>
      </c>
      <c r="AI1146" s="52" t="str">
        <f t="shared" si="386"/>
        <v>Nein</v>
      </c>
      <c r="AJ1146" s="52" t="str">
        <f>IF(S1146="Ja",VLOOKUP($S$2,Plausis!A:E,5,0),IF(V1146="Ja",VLOOKUP($V$2,Plausis!A:E,5,0),IF(X1146="Ja",VLOOKUP($X$2,Plausis!A:E,5,0),"")))</f>
        <v>Dieser Betrieb kann nur über einen Sondertarif zum SSR versichert werden.</v>
      </c>
      <c r="AL1146" s="52" t="s">
        <v>2</v>
      </c>
      <c r="AM1146" s="114">
        <v>45531</v>
      </c>
      <c r="AN1146" s="52" t="s">
        <v>4467</v>
      </c>
      <c r="AO1146" s="52" t="str">
        <f>VLOOKUP(B1146,'BAT Grundtabelle'!B:T,19,0)</f>
        <v>ja</v>
      </c>
      <c r="AP1146" s="105" t="str">
        <f t="shared" si="387"/>
        <v>11031</v>
      </c>
      <c r="AQ1146" s="52" t="str">
        <f t="shared" si="388"/>
        <v>Kinder- und Jugendheim</v>
      </c>
      <c r="AR1146" s="52" t="b">
        <f t="shared" si="407"/>
        <v>0</v>
      </c>
      <c r="AS1146" s="52" t="b">
        <f t="shared" si="407"/>
        <v>0</v>
      </c>
      <c r="AT1146" s="52" t="b">
        <f t="shared" si="407"/>
        <v>0</v>
      </c>
      <c r="AU1146" s="52" t="str">
        <f t="shared" si="389"/>
        <v>Eigener Tarif</v>
      </c>
      <c r="AW1146" s="52" t="b">
        <f t="shared" si="390"/>
        <v>0</v>
      </c>
      <c r="AX1146" s="52" t="str">
        <f t="shared" si="391"/>
        <v>Eigener Tarif</v>
      </c>
      <c r="AY1146" s="52" t="b">
        <f t="shared" si="392"/>
        <v>0</v>
      </c>
      <c r="AZ1146" s="52" t="str">
        <f t="shared" si="393"/>
        <v>11031</v>
      </c>
      <c r="BA1146" s="52" t="str">
        <f>VLOOKUP(A1146,'BAT Grundtabelle'!A:U,21,0)</f>
        <v>ja</v>
      </c>
      <c r="BB1146" s="52" t="str">
        <f t="shared" si="394"/>
        <v>nein</v>
      </c>
      <c r="BC1146" s="52" t="str">
        <f t="shared" si="395"/>
        <v>11031</v>
      </c>
      <c r="BD1146" s="52" t="str">
        <f t="shared" si="396"/>
        <v>Kinder- und Jugendheim</v>
      </c>
      <c r="BE1146" s="52" t="str">
        <f t="shared" si="397"/>
        <v>Eigener Tarif</v>
      </c>
      <c r="BF1146" s="52" t="str">
        <f t="shared" si="398"/>
        <v>Eigener Tarif</v>
      </c>
    </row>
    <row r="1147" spans="1:58" x14ac:dyDescent="0.35">
      <c r="A1147" s="107" t="s">
        <v>3450</v>
      </c>
      <c r="B1147" s="75" t="s">
        <v>1205</v>
      </c>
      <c r="C1147" s="52" t="s">
        <v>3</v>
      </c>
      <c r="D1147" s="52" t="s">
        <v>3</v>
      </c>
      <c r="E1147" s="52" t="s">
        <v>2</v>
      </c>
      <c r="F1147" s="52" t="s">
        <v>2</v>
      </c>
      <c r="G1147" s="52" t="s">
        <v>2</v>
      </c>
      <c r="H1147" s="52" t="s">
        <v>2</v>
      </c>
      <c r="I1147" s="52" t="s">
        <v>2</v>
      </c>
      <c r="J1147" s="52" t="s">
        <v>2</v>
      </c>
      <c r="K1147" s="52" t="s">
        <v>2</v>
      </c>
      <c r="L1147" s="52" t="s">
        <v>2</v>
      </c>
      <c r="M1147" s="52" t="s">
        <v>2</v>
      </c>
      <c r="N1147" s="52" t="s">
        <v>3</v>
      </c>
      <c r="O1147" s="52" t="s">
        <v>4469</v>
      </c>
      <c r="P1147" s="52" t="s">
        <v>4</v>
      </c>
      <c r="Q1147" s="52" t="str">
        <f t="shared" si="406"/>
        <v>Nein</v>
      </c>
      <c r="R1147" s="52" t="str">
        <f t="shared" si="406"/>
        <v>Nein</v>
      </c>
      <c r="S1147" s="52" t="str">
        <f t="shared" si="406"/>
        <v>Nein</v>
      </c>
      <c r="T1147" s="52" t="str">
        <f t="shared" si="406"/>
        <v>Nein</v>
      </c>
      <c r="U1147" s="52" t="str">
        <f t="shared" si="406"/>
        <v>Nein</v>
      </c>
      <c r="V1147" s="52" t="str">
        <f t="shared" si="406"/>
        <v>Nein</v>
      </c>
      <c r="W1147" s="52" t="str">
        <f t="shared" si="406"/>
        <v>Nein</v>
      </c>
      <c r="X1147" s="52" t="str">
        <f t="shared" si="406"/>
        <v>Nein</v>
      </c>
      <c r="Y1147" s="52" t="str">
        <f t="shared" si="406"/>
        <v>Nein</v>
      </c>
      <c r="Z1147" s="52" t="str">
        <f t="shared" si="406"/>
        <v>Nein</v>
      </c>
      <c r="AA1147" s="52" t="str">
        <f t="shared" si="406"/>
        <v>Nein</v>
      </c>
      <c r="AB1147" s="52" t="str">
        <f t="shared" si="406"/>
        <v>Nein</v>
      </c>
      <c r="AC1147" s="52" t="str">
        <f t="shared" si="406"/>
        <v>Nein</v>
      </c>
      <c r="AD1147" s="52" t="str">
        <f t="shared" si="406"/>
        <v>Nein</v>
      </c>
      <c r="AE1147" s="52" t="str">
        <f t="shared" si="406"/>
        <v>Nein</v>
      </c>
      <c r="AF1147" s="52" t="str">
        <f t="shared" si="406"/>
        <v>Nein</v>
      </c>
      <c r="AG1147" s="61" t="str">
        <f>IF(Q1147="Ja",VLOOKUP($Q$2,Plausis!A:E,5,0),IF(R1147="Ja",VLOOKUP($R$2,Plausis!A:E,5,0),IF(T1147="Ja",VLOOKUP($T$2,Plausis!A:E,5,0),IF(U1147="Ja",VLOOKUP($U$2,Plausis!A:E,5,0),IF(AA1147="Ja",VLOOKUP($AA$2,Plausis!A:E,5,0),IF(AC1147="Ja",VLOOKUP($AC$2,Plausis!A:E,5,0),IF(AD1147="Ja",VLOOKUP($AD$2,Plausis!A:E,5,0),"")))))))</f>
        <v/>
      </c>
      <c r="AH1147" s="52" t="str">
        <f>IF(Y1147="Ja",VLOOKUP($Y$2,Plausis!A:E,5,0),"")</f>
        <v/>
      </c>
      <c r="AI1147" s="52" t="str">
        <f t="shared" si="386"/>
        <v>Ja</v>
      </c>
      <c r="AJ1147" s="52" t="str">
        <f>IF(S1147="Ja",VLOOKUP($S$2,Plausis!A:E,5,0),IF(V1147="Ja",VLOOKUP($V$2,Plausis!A:E,5,0),IF(X1147="Ja",VLOOKUP($X$2,Plausis!A:E,5,0),"")))</f>
        <v/>
      </c>
      <c r="AK1147" s="52" t="s">
        <v>4443</v>
      </c>
      <c r="AL1147" s="52" t="s">
        <v>3</v>
      </c>
      <c r="AM1147" s="114">
        <v>45531</v>
      </c>
      <c r="AN1147" s="52" t="s">
        <v>4467</v>
      </c>
      <c r="AO1147" s="52" t="str">
        <f>VLOOKUP(B1147,'BAT Grundtabelle'!B:T,19,0)</f>
        <v>ja</v>
      </c>
      <c r="AP1147" s="105" t="str">
        <f t="shared" si="387"/>
        <v>11032</v>
      </c>
      <c r="AQ1147" s="52" t="str">
        <f t="shared" si="388"/>
        <v>Kinderarzt</v>
      </c>
      <c r="AR1147" s="52" t="b">
        <f t="shared" si="407"/>
        <v>0</v>
      </c>
      <c r="AS1147" s="52" t="b">
        <f t="shared" si="407"/>
        <v>0</v>
      </c>
      <c r="AT1147" s="52" t="b">
        <f t="shared" si="407"/>
        <v>0</v>
      </c>
      <c r="AU1147" s="52" t="str">
        <f t="shared" si="389"/>
        <v>Arzt</v>
      </c>
      <c r="AW1147" s="52" t="b">
        <f t="shared" si="390"/>
        <v>0</v>
      </c>
      <c r="AX1147" s="52" t="str">
        <f t="shared" si="391"/>
        <v>Arzt</v>
      </c>
      <c r="AY1147" s="52" t="b">
        <f t="shared" si="392"/>
        <v>0</v>
      </c>
      <c r="AZ1147" s="52" t="str">
        <f t="shared" si="393"/>
        <v>11032</v>
      </c>
      <c r="BA1147" s="52" t="str">
        <f>VLOOKUP(A1147,'BAT Grundtabelle'!A:U,21,0)</f>
        <v>ja</v>
      </c>
      <c r="BB1147" s="52" t="str">
        <f t="shared" si="394"/>
        <v>nein</v>
      </c>
      <c r="BC1147" s="52" t="str">
        <f t="shared" si="395"/>
        <v>11032</v>
      </c>
      <c r="BD1147" s="52" t="str">
        <f t="shared" si="396"/>
        <v>Kinderarzt</v>
      </c>
      <c r="BE1147" s="52" t="str">
        <f t="shared" si="397"/>
        <v>Arzt</v>
      </c>
      <c r="BF1147" s="52" t="str">
        <f t="shared" si="398"/>
        <v>Arzt</v>
      </c>
    </row>
    <row r="1148" spans="1:58" hidden="1" x14ac:dyDescent="0.35">
      <c r="A1148" s="107" t="s">
        <v>3451</v>
      </c>
      <c r="B1148" s="75" t="s">
        <v>116</v>
      </c>
      <c r="C1148" s="52" t="s">
        <v>3</v>
      </c>
      <c r="D1148" s="52" t="s">
        <v>3</v>
      </c>
      <c r="E1148" s="52" t="s">
        <v>2</v>
      </c>
      <c r="F1148" s="52" t="s">
        <v>2</v>
      </c>
      <c r="G1148" s="52" t="s">
        <v>2</v>
      </c>
      <c r="H1148" s="52" t="s">
        <v>2</v>
      </c>
      <c r="I1148" s="52" t="s">
        <v>3</v>
      </c>
      <c r="J1148" s="52">
        <v>1</v>
      </c>
      <c r="K1148" s="52" t="s">
        <v>2</v>
      </c>
      <c r="L1148" s="52" t="s">
        <v>2</v>
      </c>
      <c r="M1148" s="52" t="s">
        <v>2</v>
      </c>
      <c r="N1148" s="52" t="s">
        <v>3</v>
      </c>
      <c r="P1148" s="52" t="s">
        <v>4</v>
      </c>
      <c r="Q1148" s="52" t="str">
        <f t="shared" si="406"/>
        <v>Nein</v>
      </c>
      <c r="R1148" s="52" t="str">
        <f t="shared" si="406"/>
        <v>Nein</v>
      </c>
      <c r="S1148" s="52" t="str">
        <f t="shared" si="406"/>
        <v>Nein</v>
      </c>
      <c r="T1148" s="52" t="str">
        <f t="shared" si="406"/>
        <v>Nein</v>
      </c>
      <c r="U1148" s="52" t="str">
        <f t="shared" si="406"/>
        <v>Nein</v>
      </c>
      <c r="V1148" s="52" t="str">
        <f t="shared" si="406"/>
        <v>Nein</v>
      </c>
      <c r="W1148" s="52" t="str">
        <f t="shared" si="406"/>
        <v>Nein</v>
      </c>
      <c r="X1148" s="52" t="str">
        <f t="shared" si="406"/>
        <v>Nein</v>
      </c>
      <c r="Y1148" s="52" t="str">
        <f t="shared" si="406"/>
        <v>Nein</v>
      </c>
      <c r="Z1148" s="52" t="str">
        <f t="shared" si="406"/>
        <v>Nein</v>
      </c>
      <c r="AA1148" s="52" t="str">
        <f t="shared" si="406"/>
        <v>Nein</v>
      </c>
      <c r="AB1148" s="52" t="str">
        <f t="shared" si="406"/>
        <v>Nein</v>
      </c>
      <c r="AC1148" s="52" t="str">
        <f t="shared" si="406"/>
        <v>Nein</v>
      </c>
      <c r="AD1148" s="52" t="str">
        <f t="shared" si="406"/>
        <v>Nein</v>
      </c>
      <c r="AE1148" s="52" t="str">
        <f t="shared" si="406"/>
        <v>Nein</v>
      </c>
      <c r="AF1148" s="52" t="str">
        <f t="shared" si="406"/>
        <v>Nein</v>
      </c>
      <c r="AG1148" s="61" t="str">
        <f>IF(Q1148="Ja",VLOOKUP($Q$2,Plausis!A:E,5,0),IF(R1148="Ja",VLOOKUP($R$2,Plausis!A:E,5,0),IF(T1148="Ja",VLOOKUP($T$2,Plausis!A:E,5,0),IF(U1148="Ja",VLOOKUP($U$2,Plausis!A:E,5,0),IF(AA1148="Ja",VLOOKUP($AA$2,Plausis!A:E,5,0),IF(AC1148="Ja",VLOOKUP($AC$2,Plausis!A:E,5,0),IF(AD1148="Ja",VLOOKUP($AD$2,Plausis!A:E,5,0),"")))))))</f>
        <v/>
      </c>
      <c r="AH1148" s="52" t="str">
        <f>IF(Y1148="Ja",VLOOKUP($Y$2,Plausis!A:E,5,0),"")</f>
        <v/>
      </c>
      <c r="AI1148" s="52" t="str">
        <f t="shared" si="386"/>
        <v>Ja</v>
      </c>
      <c r="AJ1148" s="52" t="str">
        <f>IF(S1148="Ja",VLOOKUP($S$2,Plausis!A:E,5,0),IF(V1148="Ja",VLOOKUP($V$2,Plausis!A:E,5,0),IF(X1148="Ja",VLOOKUP($X$2,Plausis!A:E,5,0),"")))</f>
        <v/>
      </c>
      <c r="AL1148" s="52" t="s">
        <v>3</v>
      </c>
      <c r="AM1148" s="114">
        <v>45531</v>
      </c>
      <c r="AN1148" s="52" t="s">
        <v>4467</v>
      </c>
      <c r="AO1148" s="52" t="str">
        <f>VLOOKUP(B1148,'BAT Grundtabelle'!B:T,19,0)</f>
        <v>ja</v>
      </c>
      <c r="AP1148" s="105" t="str">
        <f t="shared" si="387"/>
        <v>11033</v>
      </c>
      <c r="AQ1148" s="52" t="str">
        <f t="shared" si="388"/>
        <v>Kinderbekleidungseinzelhandel</v>
      </c>
      <c r="AR1148" s="52" t="b">
        <f t="shared" si="407"/>
        <v>0</v>
      </c>
      <c r="AS1148" s="52" t="b">
        <f t="shared" si="407"/>
        <v>0</v>
      </c>
      <c r="AT1148" s="52" t="b">
        <f t="shared" si="407"/>
        <v>0</v>
      </c>
      <c r="AU1148" s="52">
        <f t="shared" si="389"/>
        <v>1</v>
      </c>
      <c r="AW1148" s="52" t="b">
        <f t="shared" si="390"/>
        <v>0</v>
      </c>
      <c r="AX1148" s="52" t="str">
        <f t="shared" si="391"/>
        <v>Unternehmen</v>
      </c>
      <c r="AY1148" s="52" t="b">
        <f t="shared" si="392"/>
        <v>0</v>
      </c>
      <c r="AZ1148" s="52" t="str">
        <f t="shared" si="393"/>
        <v>11033</v>
      </c>
      <c r="BA1148" s="52" t="str">
        <f>VLOOKUP(A1148,'BAT Grundtabelle'!A:U,21,0)</f>
        <v>ja</v>
      </c>
      <c r="BB1148" s="52" t="str">
        <f t="shared" si="394"/>
        <v>nein</v>
      </c>
      <c r="BC1148" s="52" t="str">
        <f t="shared" si="395"/>
        <v>11033</v>
      </c>
      <c r="BD1148" s="52" t="str">
        <f t="shared" si="396"/>
        <v>Kinderbekleidungseinzelhandel</v>
      </c>
      <c r="BE1148" s="52" t="str">
        <f t="shared" si="397"/>
        <v>Unternehmen</v>
      </c>
      <c r="BF1148" s="52">
        <f t="shared" si="398"/>
        <v>1</v>
      </c>
    </row>
    <row r="1149" spans="1:58" hidden="1" x14ac:dyDescent="0.35">
      <c r="A1149" s="107" t="s">
        <v>3452</v>
      </c>
      <c r="B1149" s="75" t="s">
        <v>422</v>
      </c>
      <c r="C1149" s="52" t="s">
        <v>3</v>
      </c>
      <c r="D1149" s="52" t="s">
        <v>3</v>
      </c>
      <c r="E1149" s="52" t="s">
        <v>2</v>
      </c>
      <c r="F1149" s="52" t="s">
        <v>2</v>
      </c>
      <c r="G1149" s="52" t="s">
        <v>2</v>
      </c>
      <c r="H1149" s="52" t="s">
        <v>2</v>
      </c>
      <c r="I1149" s="52" t="s">
        <v>3</v>
      </c>
      <c r="J1149" s="52">
        <v>1</v>
      </c>
      <c r="K1149" s="52" t="s">
        <v>2</v>
      </c>
      <c r="L1149" s="52" t="s">
        <v>2</v>
      </c>
      <c r="M1149" s="52" t="s">
        <v>2</v>
      </c>
      <c r="N1149" s="52" t="s">
        <v>3</v>
      </c>
      <c r="P1149" s="52" t="s">
        <v>4</v>
      </c>
      <c r="Q1149" s="52" t="str">
        <f t="shared" si="406"/>
        <v>Nein</v>
      </c>
      <c r="R1149" s="52" t="str">
        <f t="shared" si="406"/>
        <v>Nein</v>
      </c>
      <c r="S1149" s="52" t="str">
        <f t="shared" si="406"/>
        <v>Nein</v>
      </c>
      <c r="T1149" s="52" t="str">
        <f t="shared" si="406"/>
        <v>Nein</v>
      </c>
      <c r="U1149" s="52" t="str">
        <f t="shared" si="406"/>
        <v>Nein</v>
      </c>
      <c r="V1149" s="52" t="str">
        <f t="shared" si="406"/>
        <v>Nein</v>
      </c>
      <c r="W1149" s="52" t="str">
        <f t="shared" si="406"/>
        <v>Nein</v>
      </c>
      <c r="X1149" s="52" t="str">
        <f t="shared" si="406"/>
        <v>Nein</v>
      </c>
      <c r="Y1149" s="52" t="str">
        <f t="shared" si="406"/>
        <v>Nein</v>
      </c>
      <c r="Z1149" s="52" t="str">
        <f t="shared" si="406"/>
        <v>Nein</v>
      </c>
      <c r="AA1149" s="52" t="str">
        <f t="shared" si="406"/>
        <v>Nein</v>
      </c>
      <c r="AB1149" s="52" t="str">
        <f t="shared" si="406"/>
        <v>Nein</v>
      </c>
      <c r="AC1149" s="52" t="str">
        <f t="shared" si="406"/>
        <v>Nein</v>
      </c>
      <c r="AD1149" s="52" t="str">
        <f t="shared" si="406"/>
        <v>Nein</v>
      </c>
      <c r="AE1149" s="52" t="str">
        <f t="shared" si="406"/>
        <v>Nein</v>
      </c>
      <c r="AF1149" s="52" t="str">
        <f t="shared" si="406"/>
        <v>Nein</v>
      </c>
      <c r="AG1149" s="61" t="str">
        <f>IF(Q1149="Ja",VLOOKUP($Q$2,Plausis!A:E,5,0),IF(R1149="Ja",VLOOKUP($R$2,Plausis!A:E,5,0),IF(T1149="Ja",VLOOKUP($T$2,Plausis!A:E,5,0),IF(U1149="Ja",VLOOKUP($U$2,Plausis!A:E,5,0),IF(AA1149="Ja",VLOOKUP($AA$2,Plausis!A:E,5,0),IF(AC1149="Ja",VLOOKUP($AC$2,Plausis!A:E,5,0),IF(AD1149="Ja",VLOOKUP($AD$2,Plausis!A:E,5,0),"")))))))</f>
        <v/>
      </c>
      <c r="AH1149" s="52" t="str">
        <f>IF(Y1149="Ja",VLOOKUP($Y$2,Plausis!A:E,5,0),"")</f>
        <v/>
      </c>
      <c r="AI1149" s="52" t="str">
        <f t="shared" si="386"/>
        <v>Ja</v>
      </c>
      <c r="AJ1149" s="52" t="str">
        <f>IF(S1149="Ja",VLOOKUP($S$2,Plausis!A:E,5,0),IF(V1149="Ja",VLOOKUP($V$2,Plausis!A:E,5,0),IF(X1149="Ja",VLOOKUP($X$2,Plausis!A:E,5,0),"")))</f>
        <v/>
      </c>
      <c r="AL1149" s="52" t="s">
        <v>2</v>
      </c>
      <c r="AM1149" s="114">
        <v>45531</v>
      </c>
      <c r="AN1149" s="52" t="s">
        <v>4467</v>
      </c>
      <c r="AO1149" s="52" t="str">
        <f>VLOOKUP(B1149,'BAT Grundtabelle'!B:T,19,0)</f>
        <v>ja</v>
      </c>
      <c r="AP1149" s="105" t="str">
        <f t="shared" si="387"/>
        <v>11034</v>
      </c>
      <c r="AQ1149" s="52" t="str">
        <f t="shared" si="388"/>
        <v>Kinderfahrgeschäft (Schausteller)</v>
      </c>
      <c r="AR1149" s="52" t="b">
        <f t="shared" si="407"/>
        <v>0</v>
      </c>
      <c r="AS1149" s="52" t="b">
        <f t="shared" si="407"/>
        <v>0</v>
      </c>
      <c r="AT1149" s="52" t="b">
        <f t="shared" si="407"/>
        <v>0</v>
      </c>
      <c r="AU1149" s="52">
        <f t="shared" si="389"/>
        <v>1</v>
      </c>
      <c r="AW1149" s="52" t="b">
        <f t="shared" si="390"/>
        <v>0</v>
      </c>
      <c r="AX1149" s="52" t="str">
        <f t="shared" si="391"/>
        <v>Unternehmen</v>
      </c>
      <c r="AY1149" s="52" t="b">
        <f t="shared" si="392"/>
        <v>0</v>
      </c>
      <c r="AZ1149" s="52" t="str">
        <f t="shared" si="393"/>
        <v>11034</v>
      </c>
      <c r="BA1149" s="52" t="str">
        <f>VLOOKUP(A1149,'BAT Grundtabelle'!A:U,21,0)</f>
        <v>ja</v>
      </c>
      <c r="BB1149" s="52" t="str">
        <f t="shared" si="394"/>
        <v>nein</v>
      </c>
      <c r="BC1149" s="52" t="str">
        <f t="shared" si="395"/>
        <v>11034</v>
      </c>
      <c r="BD1149" s="52" t="str">
        <f t="shared" si="396"/>
        <v>Kinderfahrgeschäft (Schausteller)</v>
      </c>
      <c r="BE1149" s="52" t="str">
        <f t="shared" si="397"/>
        <v>Unternehmen</v>
      </c>
      <c r="BF1149" s="52">
        <f t="shared" si="398"/>
        <v>1</v>
      </c>
    </row>
    <row r="1150" spans="1:58" hidden="1" x14ac:dyDescent="0.35">
      <c r="A1150" s="107" t="s">
        <v>3453</v>
      </c>
      <c r="B1150" s="75" t="s">
        <v>1874</v>
      </c>
      <c r="C1150" s="52" t="s">
        <v>3</v>
      </c>
      <c r="D1150" s="52" t="s">
        <v>3</v>
      </c>
      <c r="E1150" s="52" t="s">
        <v>2</v>
      </c>
      <c r="F1150" s="52" t="s">
        <v>2</v>
      </c>
      <c r="G1150" s="52" t="s">
        <v>2</v>
      </c>
      <c r="H1150" s="52" t="s">
        <v>2</v>
      </c>
      <c r="I1150" s="52" t="s">
        <v>3</v>
      </c>
      <c r="J1150" s="52">
        <v>2</v>
      </c>
      <c r="K1150" s="52" t="s">
        <v>2</v>
      </c>
      <c r="L1150" s="52" t="s">
        <v>2</v>
      </c>
      <c r="M1150" s="52" t="s">
        <v>2</v>
      </c>
      <c r="N1150" s="52" t="s">
        <v>3</v>
      </c>
      <c r="P1150" s="52" t="s">
        <v>4</v>
      </c>
      <c r="Q1150" s="52" t="str">
        <f t="shared" si="406"/>
        <v>Nein</v>
      </c>
      <c r="R1150" s="52" t="str">
        <f t="shared" si="406"/>
        <v>Nein</v>
      </c>
      <c r="S1150" s="52" t="str">
        <f t="shared" si="406"/>
        <v>Nein</v>
      </c>
      <c r="T1150" s="52" t="str">
        <f t="shared" si="406"/>
        <v>Nein</v>
      </c>
      <c r="U1150" s="52" t="str">
        <f t="shared" si="406"/>
        <v>Nein</v>
      </c>
      <c r="V1150" s="52" t="str">
        <f t="shared" si="406"/>
        <v>Nein</v>
      </c>
      <c r="W1150" s="52" t="str">
        <f t="shared" si="406"/>
        <v>Nein</v>
      </c>
      <c r="X1150" s="52" t="str">
        <f t="shared" si="406"/>
        <v>Nein</v>
      </c>
      <c r="Y1150" s="52" t="str">
        <f t="shared" si="406"/>
        <v>Nein</v>
      </c>
      <c r="Z1150" s="52" t="str">
        <f t="shared" si="406"/>
        <v>Nein</v>
      </c>
      <c r="AA1150" s="52" t="str">
        <f t="shared" si="406"/>
        <v>Nein</v>
      </c>
      <c r="AB1150" s="52" t="str">
        <f t="shared" si="406"/>
        <v>Nein</v>
      </c>
      <c r="AC1150" s="52" t="str">
        <f t="shared" si="406"/>
        <v>Nein</v>
      </c>
      <c r="AD1150" s="52" t="str">
        <f t="shared" si="406"/>
        <v>Nein</v>
      </c>
      <c r="AE1150" s="52" t="str">
        <f t="shared" si="406"/>
        <v>Nein</v>
      </c>
      <c r="AF1150" s="52" t="str">
        <f t="shared" si="406"/>
        <v>Nein</v>
      </c>
      <c r="AG1150" s="61" t="str">
        <f>IF(Q1150="Ja",VLOOKUP($Q$2,Plausis!A:E,5,0),IF(R1150="Ja",VLOOKUP($R$2,Plausis!A:E,5,0),IF(T1150="Ja",VLOOKUP($T$2,Plausis!A:E,5,0),IF(U1150="Ja",VLOOKUP($U$2,Plausis!A:E,5,0),IF(AA1150="Ja",VLOOKUP($AA$2,Plausis!A:E,5,0),IF(AC1150="Ja",VLOOKUP($AC$2,Plausis!A:E,5,0),IF(AD1150="Ja",VLOOKUP($AD$2,Plausis!A:E,5,0),"")))))))</f>
        <v/>
      </c>
      <c r="AH1150" s="52" t="str">
        <f>IF(Y1150="Ja",VLOOKUP($Y$2,Plausis!A:E,5,0),"")</f>
        <v/>
      </c>
      <c r="AI1150" s="52" t="str">
        <f t="shared" si="386"/>
        <v>Ja</v>
      </c>
      <c r="AJ1150" s="52" t="str">
        <f>IF(S1150="Ja",VLOOKUP($S$2,Plausis!A:E,5,0),IF(V1150="Ja",VLOOKUP($V$2,Plausis!A:E,5,0),IF(X1150="Ja",VLOOKUP($X$2,Plausis!A:E,5,0),"")))</f>
        <v/>
      </c>
      <c r="AL1150" s="52" t="s">
        <v>3</v>
      </c>
      <c r="AM1150" s="114">
        <v>45531</v>
      </c>
      <c r="AN1150" s="52" t="s">
        <v>4467</v>
      </c>
      <c r="AO1150" s="52" t="str">
        <f>VLOOKUP(B1150,'BAT Grundtabelle'!B:T,19,0)</f>
        <v>ja</v>
      </c>
      <c r="AP1150" s="105" t="str">
        <f t="shared" si="387"/>
        <v>11035</v>
      </c>
      <c r="AQ1150" s="52" t="str">
        <f t="shared" si="388"/>
        <v>Kindergarten</v>
      </c>
      <c r="AR1150" s="52" t="b">
        <f t="shared" si="407"/>
        <v>0</v>
      </c>
      <c r="AS1150" s="52" t="b">
        <f t="shared" si="407"/>
        <v>0</v>
      </c>
      <c r="AT1150" s="52" t="b">
        <f t="shared" si="407"/>
        <v>0</v>
      </c>
      <c r="AU1150" s="52">
        <f t="shared" si="389"/>
        <v>2</v>
      </c>
      <c r="AW1150" s="52" t="b">
        <f t="shared" si="390"/>
        <v>0</v>
      </c>
      <c r="AX1150" s="52" t="str">
        <f t="shared" si="391"/>
        <v>Unternehmen</v>
      </c>
      <c r="AY1150" s="52" t="b">
        <f t="shared" si="392"/>
        <v>0</v>
      </c>
      <c r="AZ1150" s="52" t="str">
        <f t="shared" si="393"/>
        <v>11035</v>
      </c>
      <c r="BA1150" s="52" t="str">
        <f>VLOOKUP(A1150,'BAT Grundtabelle'!A:U,21,0)</f>
        <v>ja</v>
      </c>
      <c r="BB1150" s="52" t="str">
        <f t="shared" si="394"/>
        <v>nein</v>
      </c>
      <c r="BC1150" s="52" t="str">
        <f t="shared" si="395"/>
        <v>11035</v>
      </c>
      <c r="BD1150" s="52" t="str">
        <f t="shared" si="396"/>
        <v>Kindergarten</v>
      </c>
      <c r="BE1150" s="52" t="str">
        <f t="shared" si="397"/>
        <v>Unternehmen</v>
      </c>
      <c r="BF1150" s="52">
        <f t="shared" si="398"/>
        <v>2</v>
      </c>
    </row>
    <row r="1151" spans="1:58" ht="29" hidden="1" x14ac:dyDescent="0.35">
      <c r="A1151" s="107" t="s">
        <v>3454</v>
      </c>
      <c r="B1151" s="75" t="s">
        <v>626</v>
      </c>
      <c r="C1151" s="52" t="s">
        <v>3</v>
      </c>
      <c r="D1151" s="52" t="s">
        <v>3</v>
      </c>
      <c r="E1151" s="52" t="s">
        <v>2</v>
      </c>
      <c r="F1151" s="52" t="s">
        <v>2</v>
      </c>
      <c r="G1151" s="52" t="s">
        <v>2</v>
      </c>
      <c r="H1151" s="52" t="s">
        <v>2</v>
      </c>
      <c r="I1151" s="52" t="s">
        <v>2</v>
      </c>
      <c r="J1151" s="52" t="s">
        <v>2</v>
      </c>
      <c r="K1151" s="52" t="s">
        <v>2</v>
      </c>
      <c r="L1151" s="52" t="s">
        <v>3</v>
      </c>
      <c r="M1151" s="52" t="s">
        <v>2</v>
      </c>
      <c r="N1151" s="52" t="s">
        <v>3</v>
      </c>
      <c r="O1151" s="52" t="s">
        <v>2409</v>
      </c>
      <c r="P1151" s="52" t="s">
        <v>58</v>
      </c>
      <c r="Q1151" s="52" t="str">
        <f t="shared" si="406"/>
        <v>Nein</v>
      </c>
      <c r="R1151" s="52" t="str">
        <f t="shared" si="406"/>
        <v>Nein</v>
      </c>
      <c r="S1151" s="52" t="str">
        <f t="shared" si="406"/>
        <v>Nein</v>
      </c>
      <c r="T1151" s="52" t="str">
        <f t="shared" si="406"/>
        <v>Nein</v>
      </c>
      <c r="U1151" s="52" t="str">
        <f t="shared" si="406"/>
        <v>Ja</v>
      </c>
      <c r="V1151" s="52" t="str">
        <f t="shared" si="406"/>
        <v>Ja</v>
      </c>
      <c r="W1151" s="52" t="str">
        <f t="shared" si="406"/>
        <v>Nein</v>
      </c>
      <c r="X1151" s="52" t="str">
        <f t="shared" si="406"/>
        <v>Nein</v>
      </c>
      <c r="Y1151" s="52" t="str">
        <f t="shared" si="406"/>
        <v>Nein</v>
      </c>
      <c r="Z1151" s="52" t="str">
        <f t="shared" si="406"/>
        <v>Nein</v>
      </c>
      <c r="AA1151" s="52" t="str">
        <f t="shared" si="406"/>
        <v>Nein</v>
      </c>
      <c r="AB1151" s="52" t="str">
        <f t="shared" si="406"/>
        <v>Nein</v>
      </c>
      <c r="AC1151" s="52" t="str">
        <f t="shared" si="406"/>
        <v>Nein</v>
      </c>
      <c r="AD1151" s="52" t="str">
        <f t="shared" si="406"/>
        <v>Nein</v>
      </c>
      <c r="AE1151" s="52" t="str">
        <f t="shared" si="406"/>
        <v>Nein</v>
      </c>
      <c r="AF1151" s="52" t="str">
        <f t="shared" si="406"/>
        <v>Nein</v>
      </c>
      <c r="AG1151" s="61" t="str">
        <f>IF(Q1151="Ja",VLOOKUP($Q$2,Plausis!A:E,5,0),IF(R1151="Ja",VLOOKUP($R$2,Plausis!A:E,5,0),IF(T1151="Ja",VLOOKUP($T$2,Plausis!A:E,5,0),IF(U1151="Ja",VLOOKUP($U$2,Plausis!A:E,5,0),IF(AA1151="Ja",VLOOKUP($AA$2,Plausis!A:E,5,0),IF(AC1151="Ja",VLOOKUP($AC$2,Plausis!A:E,5,0),IF(AD1151="Ja",VLOOKUP($AD$2,Plausis!A:E,5,0),"")))))))</f>
        <v>Dieser Betrieb kann nur im Komfort-RS ohne ergänzenden Spezial-Straf-RS oder über einen Sondertarif zum SSR versichert werden.</v>
      </c>
      <c r="AH1151" s="52" t="str">
        <f>IF(Y1151="Ja",VLOOKUP($Y$2,Plausis!A:E,5,0),"")</f>
        <v/>
      </c>
      <c r="AI1151" s="52" t="str">
        <f t="shared" si="386"/>
        <v>Nein</v>
      </c>
      <c r="AJ1151" s="52" t="str">
        <f>IF(S1151="Ja",VLOOKUP($S$2,Plausis!A:E,5,0),IF(V1151="Ja",VLOOKUP($V$2,Plausis!A:E,5,0),IF(X1151="Ja",VLOOKUP($X$2,Plausis!A:E,5,0),"")))</f>
        <v>Dieser Betrieb kann nur über einen Sondertarif zum SSR versichert werden.</v>
      </c>
      <c r="AL1151" s="52" t="s">
        <v>2</v>
      </c>
      <c r="AM1151" s="114">
        <v>45531</v>
      </c>
      <c r="AN1151" s="52" t="s">
        <v>4467</v>
      </c>
      <c r="AO1151" s="52" t="str">
        <f>VLOOKUP(B1151,'BAT Grundtabelle'!B:T,19,0)</f>
        <v>ja</v>
      </c>
      <c r="AP1151" s="105" t="str">
        <f t="shared" si="387"/>
        <v>11036</v>
      </c>
      <c r="AQ1151" s="52" t="str">
        <f t="shared" si="388"/>
        <v>Kinderheim</v>
      </c>
      <c r="AR1151" s="52" t="b">
        <f t="shared" si="407"/>
        <v>0</v>
      </c>
      <c r="AS1151" s="52" t="b">
        <f t="shared" si="407"/>
        <v>0</v>
      </c>
      <c r="AT1151" s="52" t="b">
        <f t="shared" si="407"/>
        <v>0</v>
      </c>
      <c r="AU1151" s="52" t="str">
        <f t="shared" si="389"/>
        <v>Eigener Tarif</v>
      </c>
      <c r="AW1151" s="52" t="b">
        <f t="shared" si="390"/>
        <v>0</v>
      </c>
      <c r="AX1151" s="52" t="str">
        <f t="shared" si="391"/>
        <v>Eigener Tarif</v>
      </c>
      <c r="AY1151" s="52" t="b">
        <f t="shared" si="392"/>
        <v>0</v>
      </c>
      <c r="AZ1151" s="52" t="str">
        <f t="shared" si="393"/>
        <v>11036</v>
      </c>
      <c r="BA1151" s="52" t="str">
        <f>VLOOKUP(A1151,'BAT Grundtabelle'!A:U,21,0)</f>
        <v>ja</v>
      </c>
      <c r="BB1151" s="52" t="str">
        <f t="shared" si="394"/>
        <v>nein</v>
      </c>
      <c r="BC1151" s="52" t="str">
        <f t="shared" si="395"/>
        <v>11036</v>
      </c>
      <c r="BD1151" s="52" t="str">
        <f t="shared" si="396"/>
        <v>Kinderheim</v>
      </c>
      <c r="BE1151" s="52" t="str">
        <f t="shared" si="397"/>
        <v>Eigener Tarif</v>
      </c>
      <c r="BF1151" s="52" t="str">
        <f t="shared" si="398"/>
        <v>Eigener Tarif</v>
      </c>
    </row>
    <row r="1152" spans="1:58" hidden="1" x14ac:dyDescent="0.35">
      <c r="A1152" s="107" t="s">
        <v>3455</v>
      </c>
      <c r="B1152" s="75" t="s">
        <v>1875</v>
      </c>
      <c r="C1152" s="52" t="s">
        <v>3</v>
      </c>
      <c r="D1152" s="52" t="s">
        <v>3</v>
      </c>
      <c r="E1152" s="52" t="s">
        <v>2</v>
      </c>
      <c r="F1152" s="52" t="s">
        <v>2</v>
      </c>
      <c r="G1152" s="52" t="s">
        <v>2</v>
      </c>
      <c r="H1152" s="52" t="s">
        <v>2</v>
      </c>
      <c r="I1152" s="52" t="s">
        <v>3</v>
      </c>
      <c r="J1152" s="52">
        <v>2</v>
      </c>
      <c r="K1152" s="52" t="s">
        <v>2</v>
      </c>
      <c r="L1152" s="52" t="s">
        <v>2</v>
      </c>
      <c r="M1152" s="52" t="s">
        <v>2</v>
      </c>
      <c r="N1152" s="52" t="s">
        <v>3</v>
      </c>
      <c r="P1152" s="52" t="s">
        <v>4</v>
      </c>
      <c r="Q1152" s="52" t="str">
        <f t="shared" si="406"/>
        <v>Nein</v>
      </c>
      <c r="R1152" s="52" t="str">
        <f t="shared" si="406"/>
        <v>Nein</v>
      </c>
      <c r="S1152" s="52" t="str">
        <f t="shared" si="406"/>
        <v>Nein</v>
      </c>
      <c r="T1152" s="52" t="str">
        <f t="shared" si="406"/>
        <v>Nein</v>
      </c>
      <c r="U1152" s="52" t="str">
        <f t="shared" si="406"/>
        <v>Nein</v>
      </c>
      <c r="V1152" s="52" t="str">
        <f t="shared" si="406"/>
        <v>Nein</v>
      </c>
      <c r="W1152" s="52" t="str">
        <f t="shared" si="406"/>
        <v>Nein</v>
      </c>
      <c r="X1152" s="52" t="str">
        <f t="shared" si="406"/>
        <v>Nein</v>
      </c>
      <c r="Y1152" s="52" t="str">
        <f t="shared" si="406"/>
        <v>Nein</v>
      </c>
      <c r="Z1152" s="52" t="str">
        <f t="shared" si="406"/>
        <v>Nein</v>
      </c>
      <c r="AA1152" s="52" t="str">
        <f t="shared" si="406"/>
        <v>Nein</v>
      </c>
      <c r="AB1152" s="52" t="str">
        <f t="shared" si="406"/>
        <v>Nein</v>
      </c>
      <c r="AC1152" s="52" t="str">
        <f t="shared" si="406"/>
        <v>Nein</v>
      </c>
      <c r="AD1152" s="52" t="str">
        <f t="shared" si="406"/>
        <v>Nein</v>
      </c>
      <c r="AE1152" s="52" t="str">
        <f t="shared" si="406"/>
        <v>Nein</v>
      </c>
      <c r="AF1152" s="52" t="str">
        <f t="shared" si="406"/>
        <v>Nein</v>
      </c>
      <c r="AG1152" s="61" t="str">
        <f>IF(Q1152="Ja",VLOOKUP($Q$2,Plausis!A:E,5,0),IF(R1152="Ja",VLOOKUP($R$2,Plausis!A:E,5,0),IF(T1152="Ja",VLOOKUP($T$2,Plausis!A:E,5,0),IF(U1152="Ja",VLOOKUP($U$2,Plausis!A:E,5,0),IF(AA1152="Ja",VLOOKUP($AA$2,Plausis!A:E,5,0),IF(AC1152="Ja",VLOOKUP($AC$2,Plausis!A:E,5,0),IF(AD1152="Ja",VLOOKUP($AD$2,Plausis!A:E,5,0),"")))))))</f>
        <v/>
      </c>
      <c r="AH1152" s="52" t="str">
        <f>IF(Y1152="Ja",VLOOKUP($Y$2,Plausis!A:E,5,0),"")</f>
        <v/>
      </c>
      <c r="AI1152" s="52" t="str">
        <f t="shared" si="386"/>
        <v>Ja</v>
      </c>
      <c r="AJ1152" s="52" t="str">
        <f>IF(S1152="Ja",VLOOKUP($S$2,Plausis!A:E,5,0),IF(V1152="Ja",VLOOKUP($V$2,Plausis!A:E,5,0),IF(X1152="Ja",VLOOKUP($X$2,Plausis!A:E,5,0),"")))</f>
        <v/>
      </c>
      <c r="AL1152" s="52" t="s">
        <v>3</v>
      </c>
      <c r="AM1152" s="114">
        <v>45531</v>
      </c>
      <c r="AN1152" s="52" t="s">
        <v>4467</v>
      </c>
      <c r="AO1152" s="52" t="str">
        <f>VLOOKUP(B1152,'BAT Grundtabelle'!B:T,19,0)</f>
        <v>ja</v>
      </c>
      <c r="AP1152" s="105" t="str">
        <f t="shared" si="387"/>
        <v>11037</v>
      </c>
      <c r="AQ1152" s="52" t="str">
        <f t="shared" si="388"/>
        <v>Kinderhort</v>
      </c>
      <c r="AR1152" s="52" t="b">
        <f t="shared" si="407"/>
        <v>0</v>
      </c>
      <c r="AS1152" s="52" t="b">
        <f t="shared" si="407"/>
        <v>0</v>
      </c>
      <c r="AT1152" s="52" t="b">
        <f t="shared" si="407"/>
        <v>0</v>
      </c>
      <c r="AU1152" s="52">
        <f t="shared" si="389"/>
        <v>2</v>
      </c>
      <c r="AW1152" s="52" t="b">
        <f t="shared" si="390"/>
        <v>0</v>
      </c>
      <c r="AX1152" s="52" t="str">
        <f t="shared" si="391"/>
        <v>Unternehmen</v>
      </c>
      <c r="AY1152" s="52" t="b">
        <f t="shared" si="392"/>
        <v>0</v>
      </c>
      <c r="AZ1152" s="52" t="str">
        <f t="shared" si="393"/>
        <v>11037</v>
      </c>
      <c r="BA1152" s="52" t="str">
        <f>VLOOKUP(A1152,'BAT Grundtabelle'!A:U,21,0)</f>
        <v>ja</v>
      </c>
      <c r="BB1152" s="52" t="str">
        <f t="shared" si="394"/>
        <v>nein</v>
      </c>
      <c r="BC1152" s="52" t="str">
        <f t="shared" si="395"/>
        <v>11037</v>
      </c>
      <c r="BD1152" s="52" t="str">
        <f t="shared" si="396"/>
        <v>Kinderhort</v>
      </c>
      <c r="BE1152" s="52" t="str">
        <f t="shared" si="397"/>
        <v>Unternehmen</v>
      </c>
      <c r="BF1152" s="52">
        <f t="shared" si="398"/>
        <v>2</v>
      </c>
    </row>
    <row r="1153" spans="1:58" hidden="1" x14ac:dyDescent="0.35">
      <c r="A1153" s="107" t="s">
        <v>3456</v>
      </c>
      <c r="B1153" s="75" t="s">
        <v>423</v>
      </c>
      <c r="C1153" s="52" t="s">
        <v>3</v>
      </c>
      <c r="D1153" s="52" t="s">
        <v>3</v>
      </c>
      <c r="E1153" s="52" t="s">
        <v>2</v>
      </c>
      <c r="F1153" s="52" t="s">
        <v>2</v>
      </c>
      <c r="G1153" s="52" t="s">
        <v>2</v>
      </c>
      <c r="H1153" s="52" t="s">
        <v>2</v>
      </c>
      <c r="I1153" s="52" t="s">
        <v>3</v>
      </c>
      <c r="J1153" s="52">
        <v>1</v>
      </c>
      <c r="K1153" s="52" t="s">
        <v>2</v>
      </c>
      <c r="L1153" s="52" t="s">
        <v>2</v>
      </c>
      <c r="M1153" s="52" t="s">
        <v>2</v>
      </c>
      <c r="N1153" s="52" t="s">
        <v>3</v>
      </c>
      <c r="P1153" s="52" t="s">
        <v>4</v>
      </c>
      <c r="Q1153" s="52" t="str">
        <f t="shared" ref="Q1153:AF1162" si="408">IF(ISERROR(FIND(Q$2,$P1153,1)),"Nein","Ja")</f>
        <v>Nein</v>
      </c>
      <c r="R1153" s="52" t="str">
        <f t="shared" si="408"/>
        <v>Nein</v>
      </c>
      <c r="S1153" s="52" t="str">
        <f t="shared" si="408"/>
        <v>Nein</v>
      </c>
      <c r="T1153" s="52" t="str">
        <f t="shared" si="408"/>
        <v>Nein</v>
      </c>
      <c r="U1153" s="52" t="str">
        <f t="shared" si="408"/>
        <v>Nein</v>
      </c>
      <c r="V1153" s="52" t="str">
        <f t="shared" si="408"/>
        <v>Nein</v>
      </c>
      <c r="W1153" s="52" t="str">
        <f t="shared" si="408"/>
        <v>Nein</v>
      </c>
      <c r="X1153" s="52" t="str">
        <f t="shared" si="408"/>
        <v>Nein</v>
      </c>
      <c r="Y1153" s="52" t="str">
        <f t="shared" si="408"/>
        <v>Nein</v>
      </c>
      <c r="Z1153" s="52" t="str">
        <f t="shared" si="408"/>
        <v>Nein</v>
      </c>
      <c r="AA1153" s="52" t="str">
        <f t="shared" si="408"/>
        <v>Nein</v>
      </c>
      <c r="AB1153" s="52" t="str">
        <f t="shared" si="408"/>
        <v>Nein</v>
      </c>
      <c r="AC1153" s="52" t="str">
        <f t="shared" si="408"/>
        <v>Nein</v>
      </c>
      <c r="AD1153" s="52" t="str">
        <f t="shared" si="408"/>
        <v>Nein</v>
      </c>
      <c r="AE1153" s="52" t="str">
        <f t="shared" si="408"/>
        <v>Nein</v>
      </c>
      <c r="AF1153" s="52" t="str">
        <f t="shared" si="408"/>
        <v>Nein</v>
      </c>
      <c r="AG1153" s="61" t="str">
        <f>IF(Q1153="Ja",VLOOKUP($Q$2,Plausis!A:E,5,0),IF(R1153="Ja",VLOOKUP($R$2,Plausis!A:E,5,0),IF(T1153="Ja",VLOOKUP($T$2,Plausis!A:E,5,0),IF(U1153="Ja",VLOOKUP($U$2,Plausis!A:E,5,0),IF(AA1153="Ja",VLOOKUP($AA$2,Plausis!A:E,5,0),IF(AC1153="Ja",VLOOKUP($AC$2,Plausis!A:E,5,0),IF(AD1153="Ja",VLOOKUP($AD$2,Plausis!A:E,5,0),"")))))))</f>
        <v/>
      </c>
      <c r="AH1153" s="52" t="str">
        <f>IF(Y1153="Ja",VLOOKUP($Y$2,Plausis!A:E,5,0),"")</f>
        <v/>
      </c>
      <c r="AI1153" s="52" t="str">
        <f t="shared" si="386"/>
        <v>Ja</v>
      </c>
      <c r="AJ1153" s="52" t="str">
        <f>IF(S1153="Ja",VLOOKUP($S$2,Plausis!A:E,5,0),IF(V1153="Ja",VLOOKUP($V$2,Plausis!A:E,5,0),IF(X1153="Ja",VLOOKUP($X$2,Plausis!A:E,5,0),"")))</f>
        <v/>
      </c>
      <c r="AL1153" s="52" t="s">
        <v>2</v>
      </c>
      <c r="AM1153" s="114">
        <v>45531</v>
      </c>
      <c r="AN1153" s="52" t="s">
        <v>4467</v>
      </c>
      <c r="AO1153" s="52" t="str">
        <f>VLOOKUP(B1153,'BAT Grundtabelle'!B:T,19,0)</f>
        <v>ja</v>
      </c>
      <c r="AP1153" s="105" t="str">
        <f t="shared" si="387"/>
        <v>11038</v>
      </c>
      <c r="AQ1153" s="52" t="str">
        <f t="shared" si="388"/>
        <v>Kinderkarussell am Boden (Schausteller)</v>
      </c>
      <c r="AR1153" s="52" t="b">
        <f t="shared" si="407"/>
        <v>0</v>
      </c>
      <c r="AS1153" s="52" t="b">
        <f t="shared" si="407"/>
        <v>0</v>
      </c>
      <c r="AT1153" s="52" t="b">
        <f t="shared" si="407"/>
        <v>0</v>
      </c>
      <c r="AU1153" s="52">
        <f t="shared" si="389"/>
        <v>1</v>
      </c>
      <c r="AW1153" s="52" t="b">
        <f t="shared" si="390"/>
        <v>0</v>
      </c>
      <c r="AX1153" s="52" t="str">
        <f t="shared" si="391"/>
        <v>Unternehmen</v>
      </c>
      <c r="AY1153" s="52" t="b">
        <f t="shared" si="392"/>
        <v>0</v>
      </c>
      <c r="AZ1153" s="52" t="str">
        <f t="shared" si="393"/>
        <v>11038</v>
      </c>
      <c r="BA1153" s="52" t="str">
        <f>VLOOKUP(A1153,'BAT Grundtabelle'!A:U,21,0)</f>
        <v>ja</v>
      </c>
      <c r="BB1153" s="52" t="str">
        <f t="shared" si="394"/>
        <v>nein</v>
      </c>
      <c r="BC1153" s="52" t="str">
        <f t="shared" si="395"/>
        <v>11038</v>
      </c>
      <c r="BD1153" s="52" t="str">
        <f t="shared" si="396"/>
        <v>Kinderkarussell am Boden (Schausteller)</v>
      </c>
      <c r="BE1153" s="52" t="str">
        <f t="shared" si="397"/>
        <v>Unternehmen</v>
      </c>
      <c r="BF1153" s="52">
        <f t="shared" si="398"/>
        <v>1</v>
      </c>
    </row>
    <row r="1154" spans="1:58" hidden="1" x14ac:dyDescent="0.35">
      <c r="A1154" s="107" t="s">
        <v>3457</v>
      </c>
      <c r="B1154" s="75" t="s">
        <v>1876</v>
      </c>
      <c r="C1154" s="52" t="s">
        <v>3</v>
      </c>
      <c r="D1154" s="52" t="s">
        <v>3</v>
      </c>
      <c r="E1154" s="52" t="s">
        <v>2</v>
      </c>
      <c r="F1154" s="52" t="s">
        <v>2</v>
      </c>
      <c r="G1154" s="52" t="s">
        <v>2</v>
      </c>
      <c r="H1154" s="52" t="s">
        <v>2</v>
      </c>
      <c r="I1154" s="52" t="s">
        <v>3</v>
      </c>
      <c r="J1154" s="52">
        <v>2</v>
      </c>
      <c r="K1154" s="52" t="s">
        <v>2</v>
      </c>
      <c r="L1154" s="52" t="s">
        <v>2</v>
      </c>
      <c r="M1154" s="52" t="s">
        <v>2</v>
      </c>
      <c r="N1154" s="52" t="s">
        <v>3</v>
      </c>
      <c r="P1154" s="52" t="s">
        <v>4</v>
      </c>
      <c r="Q1154" s="52" t="str">
        <f t="shared" si="408"/>
        <v>Nein</v>
      </c>
      <c r="R1154" s="52" t="str">
        <f t="shared" si="408"/>
        <v>Nein</v>
      </c>
      <c r="S1154" s="52" t="str">
        <f t="shared" si="408"/>
        <v>Nein</v>
      </c>
      <c r="T1154" s="52" t="str">
        <f t="shared" si="408"/>
        <v>Nein</v>
      </c>
      <c r="U1154" s="52" t="str">
        <f t="shared" si="408"/>
        <v>Nein</v>
      </c>
      <c r="V1154" s="52" t="str">
        <f t="shared" si="408"/>
        <v>Nein</v>
      </c>
      <c r="W1154" s="52" t="str">
        <f t="shared" si="408"/>
        <v>Nein</v>
      </c>
      <c r="X1154" s="52" t="str">
        <f t="shared" si="408"/>
        <v>Nein</v>
      </c>
      <c r="Y1154" s="52" t="str">
        <f t="shared" si="408"/>
        <v>Nein</v>
      </c>
      <c r="Z1154" s="52" t="str">
        <f t="shared" si="408"/>
        <v>Nein</v>
      </c>
      <c r="AA1154" s="52" t="str">
        <f t="shared" si="408"/>
        <v>Nein</v>
      </c>
      <c r="AB1154" s="52" t="str">
        <f t="shared" si="408"/>
        <v>Nein</v>
      </c>
      <c r="AC1154" s="52" t="str">
        <f t="shared" si="408"/>
        <v>Nein</v>
      </c>
      <c r="AD1154" s="52" t="str">
        <f t="shared" si="408"/>
        <v>Nein</v>
      </c>
      <c r="AE1154" s="52" t="str">
        <f t="shared" si="408"/>
        <v>Nein</v>
      </c>
      <c r="AF1154" s="52" t="str">
        <f t="shared" si="408"/>
        <v>Nein</v>
      </c>
      <c r="AG1154" s="61" t="str">
        <f>IF(Q1154="Ja",VLOOKUP($Q$2,Plausis!A:E,5,0),IF(R1154="Ja",VLOOKUP($R$2,Plausis!A:E,5,0),IF(T1154="Ja",VLOOKUP($T$2,Plausis!A:E,5,0),IF(U1154="Ja",VLOOKUP($U$2,Plausis!A:E,5,0),IF(AA1154="Ja",VLOOKUP($AA$2,Plausis!A:E,5,0),IF(AC1154="Ja",VLOOKUP($AC$2,Plausis!A:E,5,0),IF(AD1154="Ja",VLOOKUP($AD$2,Plausis!A:E,5,0),"")))))))</f>
        <v/>
      </c>
      <c r="AH1154" s="52" t="str">
        <f>IF(Y1154="Ja",VLOOKUP($Y$2,Plausis!A:E,5,0),"")</f>
        <v/>
      </c>
      <c r="AI1154" s="52" t="str">
        <f t="shared" si="386"/>
        <v>Ja</v>
      </c>
      <c r="AJ1154" s="52" t="str">
        <f>IF(S1154="Ja",VLOOKUP($S$2,Plausis!A:E,5,0),IF(V1154="Ja",VLOOKUP($V$2,Plausis!A:E,5,0),IF(X1154="Ja",VLOOKUP($X$2,Plausis!A:E,5,0),"")))</f>
        <v/>
      </c>
      <c r="AL1154" s="52" t="s">
        <v>3</v>
      </c>
      <c r="AM1154" s="114">
        <v>45531</v>
      </c>
      <c r="AN1154" s="52" t="s">
        <v>4467</v>
      </c>
      <c r="AO1154" s="52" t="str">
        <f>VLOOKUP(B1154,'BAT Grundtabelle'!B:T,19,0)</f>
        <v>ja</v>
      </c>
      <c r="AP1154" s="105" t="str">
        <f t="shared" si="387"/>
        <v>11039</v>
      </c>
      <c r="AQ1154" s="52" t="str">
        <f t="shared" si="388"/>
        <v>Kindertagesstätte</v>
      </c>
      <c r="AR1154" s="52" t="b">
        <f t="shared" si="407"/>
        <v>0</v>
      </c>
      <c r="AS1154" s="52" t="b">
        <f t="shared" si="407"/>
        <v>0</v>
      </c>
      <c r="AT1154" s="52" t="b">
        <f t="shared" si="407"/>
        <v>0</v>
      </c>
      <c r="AU1154" s="52">
        <f t="shared" si="389"/>
        <v>2</v>
      </c>
      <c r="AW1154" s="52" t="b">
        <f t="shared" si="390"/>
        <v>0</v>
      </c>
      <c r="AX1154" s="52" t="str">
        <f t="shared" si="391"/>
        <v>Unternehmen</v>
      </c>
      <c r="AY1154" s="52" t="b">
        <f t="shared" si="392"/>
        <v>0</v>
      </c>
      <c r="AZ1154" s="52" t="str">
        <f t="shared" si="393"/>
        <v>11039</v>
      </c>
      <c r="BA1154" s="52" t="str">
        <f>VLOOKUP(A1154,'BAT Grundtabelle'!A:U,21,0)</f>
        <v>ja</v>
      </c>
      <c r="BB1154" s="52" t="str">
        <f t="shared" si="394"/>
        <v>nein</v>
      </c>
      <c r="BC1154" s="52" t="str">
        <f t="shared" si="395"/>
        <v>11039</v>
      </c>
      <c r="BD1154" s="52" t="str">
        <f t="shared" si="396"/>
        <v>Kindertagesstätte</v>
      </c>
      <c r="BE1154" s="52" t="str">
        <f t="shared" si="397"/>
        <v>Unternehmen</v>
      </c>
      <c r="BF1154" s="52">
        <f t="shared" si="398"/>
        <v>2</v>
      </c>
    </row>
    <row r="1155" spans="1:58" hidden="1" x14ac:dyDescent="0.35">
      <c r="A1155" s="107" t="s">
        <v>2089</v>
      </c>
      <c r="B1155" s="75" t="s">
        <v>2088</v>
      </c>
      <c r="C1155" s="52" t="s">
        <v>3</v>
      </c>
      <c r="D1155" s="52" t="s">
        <v>3</v>
      </c>
      <c r="E1155" s="52" t="s">
        <v>2</v>
      </c>
      <c r="F1155" s="52" t="s">
        <v>2</v>
      </c>
      <c r="G1155" s="52" t="s">
        <v>2</v>
      </c>
      <c r="H1155" s="52" t="s">
        <v>2</v>
      </c>
      <c r="I1155" s="52" t="s">
        <v>3</v>
      </c>
      <c r="J1155" s="52">
        <v>1</v>
      </c>
      <c r="K1155" s="52" t="s">
        <v>2</v>
      </c>
      <c r="L1155" s="52" t="s">
        <v>2</v>
      </c>
      <c r="M1155" s="52" t="s">
        <v>2</v>
      </c>
      <c r="N1155" s="52" t="s">
        <v>3</v>
      </c>
      <c r="P1155" s="52" t="s">
        <v>4</v>
      </c>
      <c r="Q1155" s="52" t="str">
        <f t="shared" si="408"/>
        <v>Nein</v>
      </c>
      <c r="R1155" s="52" t="str">
        <f t="shared" si="408"/>
        <v>Nein</v>
      </c>
      <c r="S1155" s="52" t="str">
        <f t="shared" si="408"/>
        <v>Nein</v>
      </c>
      <c r="T1155" s="52" t="str">
        <f t="shared" si="408"/>
        <v>Nein</v>
      </c>
      <c r="U1155" s="52" t="str">
        <f t="shared" si="408"/>
        <v>Nein</v>
      </c>
      <c r="V1155" s="52" t="str">
        <f t="shared" si="408"/>
        <v>Nein</v>
      </c>
      <c r="W1155" s="52" t="str">
        <f t="shared" si="408"/>
        <v>Nein</v>
      </c>
      <c r="X1155" s="52" t="str">
        <f t="shared" si="408"/>
        <v>Nein</v>
      </c>
      <c r="Y1155" s="52" t="str">
        <f t="shared" si="408"/>
        <v>Nein</v>
      </c>
      <c r="Z1155" s="52" t="str">
        <f t="shared" si="408"/>
        <v>Nein</v>
      </c>
      <c r="AA1155" s="52" t="str">
        <f t="shared" si="408"/>
        <v>Nein</v>
      </c>
      <c r="AB1155" s="52" t="str">
        <f t="shared" si="408"/>
        <v>Nein</v>
      </c>
      <c r="AC1155" s="52" t="str">
        <f t="shared" si="408"/>
        <v>Nein</v>
      </c>
      <c r="AD1155" s="52" t="str">
        <f t="shared" si="408"/>
        <v>Nein</v>
      </c>
      <c r="AE1155" s="52" t="str">
        <f t="shared" si="408"/>
        <v>Nein</v>
      </c>
      <c r="AF1155" s="52" t="str">
        <f t="shared" si="408"/>
        <v>Nein</v>
      </c>
      <c r="AG1155" s="61" t="str">
        <f>IF(Q1155="Ja",VLOOKUP($Q$2,Plausis!A:E,5,0),IF(R1155="Ja",VLOOKUP($R$2,Plausis!A:E,5,0),IF(T1155="Ja",VLOOKUP($T$2,Plausis!A:E,5,0),IF(U1155="Ja",VLOOKUP($U$2,Plausis!A:E,5,0),IF(AA1155="Ja",VLOOKUP($AA$2,Plausis!A:E,5,0),IF(AC1155="Ja",VLOOKUP($AC$2,Plausis!A:E,5,0),IF(AD1155="Ja",VLOOKUP($AD$2,Plausis!A:E,5,0),"")))))))</f>
        <v/>
      </c>
      <c r="AH1155" s="52" t="str">
        <f>IF(Y1155="Ja",VLOOKUP($Y$2,Plausis!A:E,5,0),"")</f>
        <v/>
      </c>
      <c r="AI1155" s="52" t="str">
        <f t="shared" ref="AI1155:AI1218" si="409">IF(OR(T1155="Ja", U1155="Ja", C1155="nein"),"Nein","Ja")</f>
        <v>Ja</v>
      </c>
      <c r="AJ1155" s="52" t="str">
        <f>IF(S1155="Ja",VLOOKUP($S$2,Plausis!A:E,5,0),IF(V1155="Ja",VLOOKUP($V$2,Plausis!A:E,5,0),IF(X1155="Ja",VLOOKUP($X$2,Plausis!A:E,5,0),"")))</f>
        <v/>
      </c>
      <c r="AL1155" s="52" t="s">
        <v>3</v>
      </c>
      <c r="AM1155" s="114">
        <v>45531</v>
      </c>
      <c r="AN1155" s="52" t="s">
        <v>4467</v>
      </c>
      <c r="AO1155" s="52" t="str">
        <f>VLOOKUP(B1155,'BAT Grundtabelle'!B:T,19,0)</f>
        <v>ja</v>
      </c>
      <c r="AP1155" s="105" t="str">
        <f t="shared" ref="AP1155:AP1218" si="410">A1155</f>
        <v>6918</v>
      </c>
      <c r="AQ1155" s="52" t="str">
        <f t="shared" ref="AQ1155:AQ1218" si="411">B1155</f>
        <v>Kino</v>
      </c>
      <c r="AR1155" s="52" t="b">
        <f t="shared" si="407"/>
        <v>0</v>
      </c>
      <c r="AS1155" s="52" t="b">
        <f t="shared" si="407"/>
        <v>0</v>
      </c>
      <c r="AT1155" s="52" t="b">
        <f t="shared" si="407"/>
        <v>0</v>
      </c>
      <c r="AU1155" s="52">
        <f t="shared" ref="AU1155:AU1218" si="412">IF(J1155&lt;&gt;"nein",J1155,AX1155)</f>
        <v>1</v>
      </c>
      <c r="AW1155" s="52" t="b">
        <f t="shared" ref="AW1155:AW1218" si="413">IF(ISERROR(FIND(AW$1,$P1155,1)),FALSE,TRUE)</f>
        <v>0</v>
      </c>
      <c r="AX1155" s="52" t="str">
        <f t="shared" ref="AX1155:AX1218" si="414">IF(I1155="ja","Unternehmen",IF(OR(K1155="ja",L1155="ja",M1155="ja"),"Eigener Tarif",IF(AK1155&lt;&gt;"",AK1155,IF(AO1155="ja","Eigener Tarif",""))))</f>
        <v>Unternehmen</v>
      </c>
      <c r="AY1155" s="52" t="b">
        <f t="shared" ref="AY1155:AY1218" si="415">IF(ISERROR(FIND(AY$1,$P1155,1)),FALSE,TRUE)</f>
        <v>0</v>
      </c>
      <c r="AZ1155" s="52" t="str">
        <f t="shared" ref="AZ1155:AZ1218" si="416">A1155</f>
        <v>6918</v>
      </c>
      <c r="BA1155" s="52" t="str">
        <f>VLOOKUP(A1155,'BAT Grundtabelle'!A:U,21,0)</f>
        <v>ja</v>
      </c>
      <c r="BB1155" s="52" t="str">
        <f t="shared" ref="BB1155:BB1218" si="417">G1155</f>
        <v>nein</v>
      </c>
      <c r="BC1155" s="52" t="str">
        <f t="shared" ref="BC1155:BC1218" si="418">A1155</f>
        <v>6918</v>
      </c>
      <c r="BD1155" s="52" t="str">
        <f t="shared" ref="BD1155:BD1218" si="419">B1155</f>
        <v>Kino</v>
      </c>
      <c r="BE1155" s="52" t="str">
        <f t="shared" ref="BE1155:BE1218" si="420">AX1155</f>
        <v>Unternehmen</v>
      </c>
      <c r="BF1155" s="52">
        <f t="shared" ref="BF1155:BF1218" si="421">AU1155</f>
        <v>1</v>
      </c>
    </row>
    <row r="1156" spans="1:58" hidden="1" x14ac:dyDescent="0.35">
      <c r="A1156" s="107" t="s">
        <v>3458</v>
      </c>
      <c r="B1156" s="75" t="s">
        <v>1071</v>
      </c>
      <c r="C1156" s="52" t="s">
        <v>3</v>
      </c>
      <c r="D1156" s="52" t="s">
        <v>3</v>
      </c>
      <c r="E1156" s="52" t="s">
        <v>2</v>
      </c>
      <c r="F1156" s="52" t="s">
        <v>2</v>
      </c>
      <c r="G1156" s="52" t="s">
        <v>2</v>
      </c>
      <c r="H1156" s="52" t="s">
        <v>2</v>
      </c>
      <c r="I1156" s="52" t="s">
        <v>3</v>
      </c>
      <c r="J1156" s="52">
        <v>1</v>
      </c>
      <c r="K1156" s="52" t="s">
        <v>2</v>
      </c>
      <c r="L1156" s="52" t="s">
        <v>2</v>
      </c>
      <c r="M1156" s="52" t="s">
        <v>2</v>
      </c>
      <c r="N1156" s="52" t="s">
        <v>3</v>
      </c>
      <c r="P1156" s="52" t="s">
        <v>4</v>
      </c>
      <c r="Q1156" s="52" t="str">
        <f t="shared" si="408"/>
        <v>Nein</v>
      </c>
      <c r="R1156" s="52" t="str">
        <f t="shared" si="408"/>
        <v>Nein</v>
      </c>
      <c r="S1156" s="52" t="str">
        <f t="shared" si="408"/>
        <v>Nein</v>
      </c>
      <c r="T1156" s="52" t="str">
        <f t="shared" si="408"/>
        <v>Nein</v>
      </c>
      <c r="U1156" s="52" t="str">
        <f t="shared" si="408"/>
        <v>Nein</v>
      </c>
      <c r="V1156" s="52" t="str">
        <f t="shared" si="408"/>
        <v>Nein</v>
      </c>
      <c r="W1156" s="52" t="str">
        <f t="shared" si="408"/>
        <v>Nein</v>
      </c>
      <c r="X1156" s="52" t="str">
        <f t="shared" si="408"/>
        <v>Nein</v>
      </c>
      <c r="Y1156" s="52" t="str">
        <f t="shared" si="408"/>
        <v>Nein</v>
      </c>
      <c r="Z1156" s="52" t="str">
        <f t="shared" si="408"/>
        <v>Nein</v>
      </c>
      <c r="AA1156" s="52" t="str">
        <f t="shared" si="408"/>
        <v>Nein</v>
      </c>
      <c r="AB1156" s="52" t="str">
        <f t="shared" si="408"/>
        <v>Nein</v>
      </c>
      <c r="AC1156" s="52" t="str">
        <f t="shared" si="408"/>
        <v>Nein</v>
      </c>
      <c r="AD1156" s="52" t="str">
        <f t="shared" si="408"/>
        <v>Nein</v>
      </c>
      <c r="AE1156" s="52" t="str">
        <f t="shared" si="408"/>
        <v>Nein</v>
      </c>
      <c r="AF1156" s="52" t="str">
        <f t="shared" si="408"/>
        <v>Nein</v>
      </c>
      <c r="AG1156" s="61" t="str">
        <f>IF(Q1156="Ja",VLOOKUP($Q$2,Plausis!A:E,5,0),IF(R1156="Ja",VLOOKUP($R$2,Plausis!A:E,5,0),IF(T1156="Ja",VLOOKUP($T$2,Plausis!A:E,5,0),IF(U1156="Ja",VLOOKUP($U$2,Plausis!A:E,5,0),IF(AA1156="Ja",VLOOKUP($AA$2,Plausis!A:E,5,0),IF(AC1156="Ja",VLOOKUP($AC$2,Plausis!A:E,5,0),IF(AD1156="Ja",VLOOKUP($AD$2,Plausis!A:E,5,0),"")))))))</f>
        <v/>
      </c>
      <c r="AH1156" s="52" t="str">
        <f>IF(Y1156="Ja",VLOOKUP($Y$2,Plausis!A:E,5,0),"")</f>
        <v/>
      </c>
      <c r="AI1156" s="52" t="str">
        <f t="shared" si="409"/>
        <v>Ja</v>
      </c>
      <c r="AJ1156" s="52" t="str">
        <f>IF(S1156="Ja",VLOOKUP($S$2,Plausis!A:E,5,0),IF(V1156="Ja",VLOOKUP($V$2,Plausis!A:E,5,0),IF(X1156="Ja",VLOOKUP($X$2,Plausis!A:E,5,0),"")))</f>
        <v/>
      </c>
      <c r="AL1156" s="52" t="s">
        <v>3</v>
      </c>
      <c r="AM1156" s="114">
        <v>45531</v>
      </c>
      <c r="AN1156" s="52" t="s">
        <v>4467</v>
      </c>
      <c r="AO1156" s="52" t="str">
        <f>VLOOKUP(B1156,'BAT Grundtabelle'!B:T,19,0)</f>
        <v>ja</v>
      </c>
      <c r="AP1156" s="105" t="str">
        <f t="shared" si="410"/>
        <v>11040</v>
      </c>
      <c r="AQ1156" s="52" t="str">
        <f t="shared" si="411"/>
        <v>Kiosk</v>
      </c>
      <c r="AR1156" s="52" t="b">
        <f t="shared" si="407"/>
        <v>0</v>
      </c>
      <c r="AS1156" s="52" t="b">
        <f t="shared" si="407"/>
        <v>0</v>
      </c>
      <c r="AT1156" s="52" t="b">
        <f t="shared" si="407"/>
        <v>0</v>
      </c>
      <c r="AU1156" s="52">
        <f t="shared" si="412"/>
        <v>1</v>
      </c>
      <c r="AW1156" s="52" t="b">
        <f t="shared" si="413"/>
        <v>0</v>
      </c>
      <c r="AX1156" s="52" t="str">
        <f t="shared" si="414"/>
        <v>Unternehmen</v>
      </c>
      <c r="AY1156" s="52" t="b">
        <f t="shared" si="415"/>
        <v>0</v>
      </c>
      <c r="AZ1156" s="52" t="str">
        <f t="shared" si="416"/>
        <v>11040</v>
      </c>
      <c r="BA1156" s="52" t="str">
        <f>VLOOKUP(A1156,'BAT Grundtabelle'!A:U,21,0)</f>
        <v>ja</v>
      </c>
      <c r="BB1156" s="52" t="str">
        <f t="shared" si="417"/>
        <v>nein</v>
      </c>
      <c r="BC1156" s="52" t="str">
        <f t="shared" si="418"/>
        <v>11040</v>
      </c>
      <c r="BD1156" s="52" t="str">
        <f t="shared" si="419"/>
        <v>Kiosk</v>
      </c>
      <c r="BE1156" s="52" t="str">
        <f t="shared" si="420"/>
        <v>Unternehmen</v>
      </c>
      <c r="BF1156" s="52">
        <f t="shared" si="421"/>
        <v>1</v>
      </c>
    </row>
    <row r="1157" spans="1:58" hidden="1" x14ac:dyDescent="0.35">
      <c r="A1157" s="107" t="s">
        <v>3459</v>
      </c>
      <c r="B1157" s="75" t="s">
        <v>1866</v>
      </c>
      <c r="C1157" s="52" t="s">
        <v>2</v>
      </c>
      <c r="D1157" s="52" t="s">
        <v>2</v>
      </c>
      <c r="E1157" s="52" t="s">
        <v>2</v>
      </c>
      <c r="F1157" s="52" t="s">
        <v>2</v>
      </c>
      <c r="G1157" s="52" t="s">
        <v>2</v>
      </c>
      <c r="H1157" s="52" t="s">
        <v>2</v>
      </c>
      <c r="I1157" s="52" t="s">
        <v>2</v>
      </c>
      <c r="J1157" s="52" t="s">
        <v>2</v>
      </c>
      <c r="K1157" s="52" t="s">
        <v>2</v>
      </c>
      <c r="L1157" s="52" t="s">
        <v>2</v>
      </c>
      <c r="M1157" s="52" t="s">
        <v>2</v>
      </c>
      <c r="N1157" s="52" t="s">
        <v>2</v>
      </c>
      <c r="O1157" s="52" t="s">
        <v>2411</v>
      </c>
      <c r="P1157" s="52" t="s">
        <v>59</v>
      </c>
      <c r="Q1157" s="52" t="str">
        <f t="shared" si="408"/>
        <v>Nein</v>
      </c>
      <c r="R1157" s="52" t="str">
        <f t="shared" si="408"/>
        <v>Nein</v>
      </c>
      <c r="S1157" s="52" t="str">
        <f t="shared" si="408"/>
        <v>Nein</v>
      </c>
      <c r="T1157" s="52" t="str">
        <f t="shared" si="408"/>
        <v>Nein</v>
      </c>
      <c r="U1157" s="52" t="str">
        <f t="shared" si="408"/>
        <v>Nein</v>
      </c>
      <c r="V1157" s="52" t="str">
        <f t="shared" si="408"/>
        <v>Nein</v>
      </c>
      <c r="W1157" s="52" t="str">
        <f t="shared" si="408"/>
        <v>Nein</v>
      </c>
      <c r="X1157" s="52" t="str">
        <f t="shared" si="408"/>
        <v>Nein</v>
      </c>
      <c r="Y1157" s="52" t="str">
        <f t="shared" si="408"/>
        <v>Nein</v>
      </c>
      <c r="Z1157" s="52" t="str">
        <f t="shared" si="408"/>
        <v>Nein</v>
      </c>
      <c r="AA1157" s="52" t="str">
        <f t="shared" si="408"/>
        <v>Nein</v>
      </c>
      <c r="AB1157" s="52" t="str">
        <f t="shared" si="408"/>
        <v>Nein</v>
      </c>
      <c r="AC1157" s="52" t="str">
        <f t="shared" si="408"/>
        <v>Nein</v>
      </c>
      <c r="AD1157" s="52" t="str">
        <f t="shared" si="408"/>
        <v>Nein</v>
      </c>
      <c r="AE1157" s="52" t="str">
        <f t="shared" si="408"/>
        <v>Nein</v>
      </c>
      <c r="AF1157" s="52" t="str">
        <f t="shared" si="408"/>
        <v>Nein</v>
      </c>
      <c r="AG1157" s="61" t="str">
        <f>IF(Q1157="Ja",VLOOKUP($Q$2,Plausis!A:E,5,0),IF(R1157="Ja",VLOOKUP($R$2,Plausis!A:E,5,0),IF(T1157="Ja",VLOOKUP($T$2,Plausis!A:E,5,0),IF(U1157="Ja",VLOOKUP($U$2,Plausis!A:E,5,0),IF(AA1157="Ja",VLOOKUP($AA$2,Plausis!A:E,5,0),IF(AC1157="Ja",VLOOKUP($AC$2,Plausis!A:E,5,0),IF(AD1157="Ja",VLOOKUP($AD$2,Plausis!A:E,5,0),"")))))))</f>
        <v/>
      </c>
      <c r="AH1157" s="52" t="str">
        <f>IF(Y1157="Ja",VLOOKUP($Y$2,Plausis!A:E,5,0),"")</f>
        <v/>
      </c>
      <c r="AI1157" s="52" t="str">
        <f t="shared" si="409"/>
        <v>Nein</v>
      </c>
      <c r="AJ1157" s="52" t="str">
        <f>IF(S1157="Ja",VLOOKUP($S$2,Plausis!A:E,5,0),IF(V1157="Ja",VLOOKUP($V$2,Plausis!A:E,5,0),IF(X1157="Ja",VLOOKUP($X$2,Plausis!A:E,5,0),"")))</f>
        <v/>
      </c>
      <c r="AL1157" s="52" t="s">
        <v>2</v>
      </c>
      <c r="AM1157" s="114">
        <v>45531</v>
      </c>
      <c r="AN1157" s="52" t="s">
        <v>4467</v>
      </c>
      <c r="AO1157" s="52" t="str">
        <f>VLOOKUP(B1157,'BAT Grundtabelle'!B:T,19,0)</f>
        <v>nein</v>
      </c>
      <c r="AP1157" s="105" t="str">
        <f t="shared" si="410"/>
        <v>11041</v>
      </c>
      <c r="AQ1157" s="52" t="str">
        <f t="shared" si="411"/>
        <v>Kirche</v>
      </c>
      <c r="AR1157" s="52" t="b">
        <f t="shared" si="407"/>
        <v>0</v>
      </c>
      <c r="AS1157" s="52" t="b">
        <f t="shared" si="407"/>
        <v>0</v>
      </c>
      <c r="AT1157" s="52" t="b">
        <f t="shared" si="407"/>
        <v>0</v>
      </c>
      <c r="AU1157" s="52" t="str">
        <f t="shared" si="412"/>
        <v/>
      </c>
      <c r="AW1157" s="52" t="b">
        <f t="shared" si="413"/>
        <v>0</v>
      </c>
      <c r="AX1157" s="52" t="str">
        <f t="shared" si="414"/>
        <v/>
      </c>
      <c r="AY1157" s="52" t="b">
        <f t="shared" si="415"/>
        <v>0</v>
      </c>
      <c r="AZ1157" s="52" t="str">
        <f t="shared" si="416"/>
        <v>11041</v>
      </c>
      <c r="BA1157" s="52" t="str">
        <f>VLOOKUP(A1157,'BAT Grundtabelle'!A:U,21,0)</f>
        <v>nein</v>
      </c>
      <c r="BB1157" s="52" t="str">
        <f t="shared" si="417"/>
        <v>nein</v>
      </c>
      <c r="BC1157" s="52" t="str">
        <f t="shared" si="418"/>
        <v>11041</v>
      </c>
      <c r="BD1157" s="52" t="str">
        <f t="shared" si="419"/>
        <v>Kirche</v>
      </c>
      <c r="BE1157" s="52" t="str">
        <f t="shared" si="420"/>
        <v/>
      </c>
      <c r="BF1157" s="52" t="str">
        <f t="shared" si="421"/>
        <v/>
      </c>
    </row>
    <row r="1158" spans="1:58" hidden="1" x14ac:dyDescent="0.35">
      <c r="A1158" s="107" t="s">
        <v>2324</v>
      </c>
      <c r="B1158" s="75" t="s">
        <v>2323</v>
      </c>
      <c r="C1158" s="52" t="s">
        <v>2</v>
      </c>
      <c r="D1158" s="52" t="s">
        <v>2</v>
      </c>
      <c r="E1158" s="52" t="s">
        <v>2</v>
      </c>
      <c r="F1158" s="52" t="s">
        <v>2</v>
      </c>
      <c r="G1158" s="52" t="s">
        <v>2</v>
      </c>
      <c r="H1158" s="52" t="s">
        <v>2</v>
      </c>
      <c r="I1158" s="52" t="s">
        <v>2</v>
      </c>
      <c r="J1158" s="52" t="s">
        <v>2</v>
      </c>
      <c r="K1158" s="52" t="s">
        <v>2</v>
      </c>
      <c r="L1158" s="52" t="s">
        <v>2</v>
      </c>
      <c r="M1158" s="52" t="s">
        <v>2</v>
      </c>
      <c r="N1158" s="52" t="s">
        <v>2</v>
      </c>
      <c r="O1158" s="52" t="s">
        <v>2411</v>
      </c>
      <c r="P1158" s="52" t="s">
        <v>59</v>
      </c>
      <c r="Q1158" s="52" t="str">
        <f t="shared" si="408"/>
        <v>Nein</v>
      </c>
      <c r="R1158" s="52" t="str">
        <f t="shared" si="408"/>
        <v>Nein</v>
      </c>
      <c r="S1158" s="52" t="str">
        <f t="shared" si="408"/>
        <v>Nein</v>
      </c>
      <c r="T1158" s="52" t="str">
        <f t="shared" si="408"/>
        <v>Nein</v>
      </c>
      <c r="U1158" s="52" t="str">
        <f t="shared" si="408"/>
        <v>Nein</v>
      </c>
      <c r="V1158" s="52" t="str">
        <f t="shared" si="408"/>
        <v>Nein</v>
      </c>
      <c r="W1158" s="52" t="str">
        <f t="shared" si="408"/>
        <v>Nein</v>
      </c>
      <c r="X1158" s="52" t="str">
        <f t="shared" si="408"/>
        <v>Nein</v>
      </c>
      <c r="Y1158" s="52" t="str">
        <f t="shared" si="408"/>
        <v>Nein</v>
      </c>
      <c r="Z1158" s="52" t="str">
        <f t="shared" si="408"/>
        <v>Nein</v>
      </c>
      <c r="AA1158" s="52" t="str">
        <f t="shared" si="408"/>
        <v>Nein</v>
      </c>
      <c r="AB1158" s="52" t="str">
        <f t="shared" si="408"/>
        <v>Nein</v>
      </c>
      <c r="AC1158" s="52" t="str">
        <f t="shared" si="408"/>
        <v>Nein</v>
      </c>
      <c r="AD1158" s="52" t="str">
        <f t="shared" si="408"/>
        <v>Nein</v>
      </c>
      <c r="AE1158" s="52" t="str">
        <f t="shared" si="408"/>
        <v>Nein</v>
      </c>
      <c r="AF1158" s="52" t="str">
        <f t="shared" si="408"/>
        <v>Nein</v>
      </c>
      <c r="AG1158" s="61" t="str">
        <f>IF(Q1158="Ja",VLOOKUP($Q$2,Plausis!A:E,5,0),IF(R1158="Ja",VLOOKUP($R$2,Plausis!A:E,5,0),IF(T1158="Ja",VLOOKUP($T$2,Plausis!A:E,5,0),IF(U1158="Ja",VLOOKUP($U$2,Plausis!A:E,5,0),IF(AA1158="Ja",VLOOKUP($AA$2,Plausis!A:E,5,0),IF(AC1158="Ja",VLOOKUP($AC$2,Plausis!A:E,5,0),IF(AD1158="Ja",VLOOKUP($AD$2,Plausis!A:E,5,0),"")))))))</f>
        <v/>
      </c>
      <c r="AH1158" s="52" t="str">
        <f>IF(Y1158="Ja",VLOOKUP($Y$2,Plausis!A:E,5,0),"")</f>
        <v/>
      </c>
      <c r="AI1158" s="52" t="str">
        <f t="shared" si="409"/>
        <v>Nein</v>
      </c>
      <c r="AJ1158" s="52" t="str">
        <f>IF(S1158="Ja",VLOOKUP($S$2,Plausis!A:E,5,0),IF(V1158="Ja",VLOOKUP($V$2,Plausis!A:E,5,0),IF(X1158="Ja",VLOOKUP($X$2,Plausis!A:E,5,0),"")))</f>
        <v/>
      </c>
      <c r="AL1158" s="52" t="s">
        <v>2</v>
      </c>
      <c r="AM1158" s="114">
        <v>45531</v>
      </c>
      <c r="AN1158" s="52" t="s">
        <v>4467</v>
      </c>
      <c r="AO1158" s="52" t="str">
        <f>VLOOKUP(B1158,'BAT Grundtabelle'!B:T,19,0)</f>
        <v>nein</v>
      </c>
      <c r="AP1158" s="105" t="str">
        <f t="shared" si="410"/>
        <v>7125</v>
      </c>
      <c r="AQ1158" s="52" t="str">
        <f t="shared" si="411"/>
        <v>Kirche und Philosophie (Verein)</v>
      </c>
      <c r="AR1158" s="52" t="b">
        <f t="shared" si="407"/>
        <v>0</v>
      </c>
      <c r="AS1158" s="52" t="b">
        <f t="shared" si="407"/>
        <v>0</v>
      </c>
      <c r="AT1158" s="52" t="b">
        <f t="shared" si="407"/>
        <v>0</v>
      </c>
      <c r="AU1158" s="52" t="str">
        <f t="shared" si="412"/>
        <v/>
      </c>
      <c r="AW1158" s="52" t="b">
        <f t="shared" si="413"/>
        <v>0</v>
      </c>
      <c r="AX1158" s="52" t="str">
        <f t="shared" si="414"/>
        <v/>
      </c>
      <c r="AY1158" s="52" t="b">
        <f t="shared" si="415"/>
        <v>0</v>
      </c>
      <c r="AZ1158" s="52" t="str">
        <f t="shared" si="416"/>
        <v>7125</v>
      </c>
      <c r="BA1158" s="52" t="str">
        <f>VLOOKUP(A1158,'BAT Grundtabelle'!A:U,21,0)</f>
        <v>nein</v>
      </c>
      <c r="BB1158" s="52" t="str">
        <f t="shared" si="417"/>
        <v>nein</v>
      </c>
      <c r="BC1158" s="52" t="str">
        <f t="shared" si="418"/>
        <v>7125</v>
      </c>
      <c r="BD1158" s="52" t="str">
        <f t="shared" si="419"/>
        <v>Kirche und Philosophie (Verein)</v>
      </c>
      <c r="BE1158" s="52" t="str">
        <f t="shared" si="420"/>
        <v/>
      </c>
      <c r="BF1158" s="52" t="str">
        <f t="shared" si="421"/>
        <v/>
      </c>
    </row>
    <row r="1159" spans="1:58" hidden="1" x14ac:dyDescent="0.35">
      <c r="A1159" s="107" t="s">
        <v>3460</v>
      </c>
      <c r="B1159" s="75" t="s">
        <v>1073</v>
      </c>
      <c r="C1159" s="52" t="s">
        <v>3</v>
      </c>
      <c r="D1159" s="52" t="s">
        <v>3</v>
      </c>
      <c r="E1159" s="52" t="s">
        <v>2</v>
      </c>
      <c r="F1159" s="52" t="s">
        <v>2</v>
      </c>
      <c r="G1159" s="52" t="s">
        <v>2</v>
      </c>
      <c r="H1159" s="52" t="s">
        <v>2</v>
      </c>
      <c r="I1159" s="52" t="s">
        <v>3</v>
      </c>
      <c r="J1159" s="52">
        <v>4</v>
      </c>
      <c r="K1159" s="52" t="s">
        <v>2</v>
      </c>
      <c r="L1159" s="52" t="s">
        <v>2</v>
      </c>
      <c r="M1159" s="52" t="s">
        <v>2</v>
      </c>
      <c r="N1159" s="52" t="s">
        <v>3</v>
      </c>
      <c r="O1159" s="52" t="s">
        <v>2412</v>
      </c>
      <c r="P1159" s="52" t="s">
        <v>4438</v>
      </c>
      <c r="Q1159" s="52" t="str">
        <f t="shared" si="408"/>
        <v>Nein</v>
      </c>
      <c r="R1159" s="52" t="str">
        <f t="shared" si="408"/>
        <v>Nein</v>
      </c>
      <c r="S1159" s="52" t="str">
        <f t="shared" si="408"/>
        <v>Nein</v>
      </c>
      <c r="T1159" s="52" t="str">
        <f t="shared" si="408"/>
        <v>Ja</v>
      </c>
      <c r="U1159" s="52" t="str">
        <f t="shared" si="408"/>
        <v>Nein</v>
      </c>
      <c r="V1159" s="52" t="str">
        <f t="shared" si="408"/>
        <v>Nein</v>
      </c>
      <c r="W1159" s="52" t="str">
        <f t="shared" si="408"/>
        <v>Nein</v>
      </c>
      <c r="X1159" s="52" t="str">
        <f t="shared" si="408"/>
        <v>Ja</v>
      </c>
      <c r="Y1159" s="52" t="str">
        <f t="shared" si="408"/>
        <v>Nein</v>
      </c>
      <c r="Z1159" s="52" t="str">
        <f t="shared" si="408"/>
        <v>Nein</v>
      </c>
      <c r="AA1159" s="52" t="str">
        <f t="shared" si="408"/>
        <v>Nein</v>
      </c>
      <c r="AB1159" s="52" t="str">
        <f t="shared" si="408"/>
        <v>Ja</v>
      </c>
      <c r="AC1159" s="52" t="str">
        <f t="shared" si="408"/>
        <v>Nein</v>
      </c>
      <c r="AD1159" s="52" t="str">
        <f t="shared" si="408"/>
        <v>Nein</v>
      </c>
      <c r="AE1159" s="52" t="str">
        <f t="shared" si="408"/>
        <v>Nein</v>
      </c>
      <c r="AF1159" s="52" t="str">
        <f t="shared" si="408"/>
        <v>Nein</v>
      </c>
      <c r="AG1159" s="61" t="str">
        <f>IF(Q1159="Ja",VLOOKUP($Q$2,Plausis!A:E,5,0),IF(R1159="Ja",VLOOKUP($R$2,Plausis!A:E,5,0),IF(T1159="Ja",VLOOKUP($T$2,Plausis!A:E,5,0),IF(U1159="Ja",VLOOKUP($U$2,Plausis!A:E,5,0),IF(AA1159="Ja",VLOOKUP($AA$2,Plausis!A:E,5,0),IF(AC1159="Ja",VLOOKUP($AC$2,Plausis!A:E,5,0),IF(AD1159="Ja",VLOOKUP($AD$2,Plausis!A:E,5,0),"")))))))</f>
        <v>Dieser Betrieb ist nur im Komfort-RS ohne ergänzenden Spezial-Straf-RS versicherbar.</v>
      </c>
      <c r="AH1159" s="52" t="str">
        <f>IF(Y1159="Ja",VLOOKUP($Y$2,Plausis!A:E,5,0),"")</f>
        <v/>
      </c>
      <c r="AI1159" s="52" t="str">
        <f t="shared" si="409"/>
        <v>Nein</v>
      </c>
      <c r="AJ1159" s="52" t="str">
        <f>IF(S1159="Ja",VLOOKUP($S$2,Plausis!A:E,5,0),IF(V1159="Ja",VLOOKUP($V$2,Plausis!A:E,5,0),IF(X1159="Ja",VLOOKUP($X$2,Plausis!A:E,5,0),"")))</f>
        <v>Dieser Betrieb kann nur ohne ergänzenden Spezial-Straf-RS versichert werden.</v>
      </c>
      <c r="AL1159" s="52" t="s">
        <v>2</v>
      </c>
      <c r="AM1159" s="114">
        <v>45531</v>
      </c>
      <c r="AN1159" s="52" t="s">
        <v>4467</v>
      </c>
      <c r="AO1159" s="52" t="str">
        <f>VLOOKUP(B1159,'BAT Grundtabelle'!B:T,19,0)</f>
        <v>ja</v>
      </c>
      <c r="AP1159" s="105" t="str">
        <f t="shared" si="410"/>
        <v>11042</v>
      </c>
      <c r="AQ1159" s="52" t="str">
        <f t="shared" si="411"/>
        <v>Kläranlage</v>
      </c>
      <c r="AR1159" s="52" t="b">
        <f t="shared" si="407"/>
        <v>0</v>
      </c>
      <c r="AS1159" s="52" t="b">
        <f t="shared" si="407"/>
        <v>0</v>
      </c>
      <c r="AT1159" s="52" t="b">
        <f t="shared" si="407"/>
        <v>0</v>
      </c>
      <c r="AU1159" s="52">
        <f t="shared" si="412"/>
        <v>4</v>
      </c>
      <c r="AW1159" s="52" t="b">
        <f t="shared" si="413"/>
        <v>0</v>
      </c>
      <c r="AX1159" s="52" t="str">
        <f t="shared" si="414"/>
        <v>Unternehmen</v>
      </c>
      <c r="AY1159" s="52" t="b">
        <f t="shared" si="415"/>
        <v>0</v>
      </c>
      <c r="AZ1159" s="52" t="str">
        <f t="shared" si="416"/>
        <v>11042</v>
      </c>
      <c r="BA1159" s="52" t="str">
        <f>VLOOKUP(A1159,'BAT Grundtabelle'!A:U,21,0)</f>
        <v>ja</v>
      </c>
      <c r="BB1159" s="52" t="str">
        <f t="shared" si="417"/>
        <v>nein</v>
      </c>
      <c r="BC1159" s="52" t="str">
        <f t="shared" si="418"/>
        <v>11042</v>
      </c>
      <c r="BD1159" s="52" t="str">
        <f t="shared" si="419"/>
        <v>Kläranlage</v>
      </c>
      <c r="BE1159" s="52" t="str">
        <f t="shared" si="420"/>
        <v>Unternehmen</v>
      </c>
      <c r="BF1159" s="52">
        <f t="shared" si="421"/>
        <v>4</v>
      </c>
    </row>
    <row r="1160" spans="1:58" hidden="1" x14ac:dyDescent="0.35">
      <c r="A1160" s="107" t="s">
        <v>3461</v>
      </c>
      <c r="B1160" s="75" t="s">
        <v>71</v>
      </c>
      <c r="C1160" s="52" t="s">
        <v>3</v>
      </c>
      <c r="D1160" s="52" t="s">
        <v>3</v>
      </c>
      <c r="E1160" s="52" t="s">
        <v>2</v>
      </c>
      <c r="F1160" s="52" t="s">
        <v>2</v>
      </c>
      <c r="G1160" s="52" t="s">
        <v>2</v>
      </c>
      <c r="H1160" s="52" t="s">
        <v>2</v>
      </c>
      <c r="I1160" s="52" t="s">
        <v>3</v>
      </c>
      <c r="J1160" s="52">
        <v>4</v>
      </c>
      <c r="K1160" s="52" t="s">
        <v>2</v>
      </c>
      <c r="L1160" s="52" t="s">
        <v>2</v>
      </c>
      <c r="M1160" s="52" t="s">
        <v>2</v>
      </c>
      <c r="N1160" s="52" t="s">
        <v>3</v>
      </c>
      <c r="O1160" s="52" t="s">
        <v>2412</v>
      </c>
      <c r="P1160" s="52" t="s">
        <v>4438</v>
      </c>
      <c r="Q1160" s="52" t="str">
        <f t="shared" si="408"/>
        <v>Nein</v>
      </c>
      <c r="R1160" s="52" t="str">
        <f t="shared" si="408"/>
        <v>Nein</v>
      </c>
      <c r="S1160" s="52" t="str">
        <f t="shared" si="408"/>
        <v>Nein</v>
      </c>
      <c r="T1160" s="52" t="str">
        <f t="shared" si="408"/>
        <v>Ja</v>
      </c>
      <c r="U1160" s="52" t="str">
        <f t="shared" si="408"/>
        <v>Nein</v>
      </c>
      <c r="V1160" s="52" t="str">
        <f t="shared" si="408"/>
        <v>Nein</v>
      </c>
      <c r="W1160" s="52" t="str">
        <f t="shared" si="408"/>
        <v>Nein</v>
      </c>
      <c r="X1160" s="52" t="str">
        <f t="shared" si="408"/>
        <v>Ja</v>
      </c>
      <c r="Y1160" s="52" t="str">
        <f t="shared" si="408"/>
        <v>Nein</v>
      </c>
      <c r="Z1160" s="52" t="str">
        <f t="shared" si="408"/>
        <v>Nein</v>
      </c>
      <c r="AA1160" s="52" t="str">
        <f t="shared" si="408"/>
        <v>Nein</v>
      </c>
      <c r="AB1160" s="52" t="str">
        <f t="shared" si="408"/>
        <v>Ja</v>
      </c>
      <c r="AC1160" s="52" t="str">
        <f t="shared" si="408"/>
        <v>Nein</v>
      </c>
      <c r="AD1160" s="52" t="str">
        <f t="shared" si="408"/>
        <v>Nein</v>
      </c>
      <c r="AE1160" s="52" t="str">
        <f t="shared" si="408"/>
        <v>Nein</v>
      </c>
      <c r="AF1160" s="52" t="str">
        <f t="shared" si="408"/>
        <v>Nein</v>
      </c>
      <c r="AG1160" s="61" t="str">
        <f>IF(Q1160="Ja",VLOOKUP($Q$2,Plausis!A:E,5,0),IF(R1160="Ja",VLOOKUP($R$2,Plausis!A:E,5,0),IF(T1160="Ja",VLOOKUP($T$2,Plausis!A:E,5,0),IF(U1160="Ja",VLOOKUP($U$2,Plausis!A:E,5,0),IF(AA1160="Ja",VLOOKUP($AA$2,Plausis!A:E,5,0),IF(AC1160="Ja",VLOOKUP($AC$2,Plausis!A:E,5,0),IF(AD1160="Ja",VLOOKUP($AD$2,Plausis!A:E,5,0),"")))))))</f>
        <v>Dieser Betrieb ist nur im Komfort-RS ohne ergänzenden Spezial-Straf-RS versicherbar.</v>
      </c>
      <c r="AH1160" s="52" t="str">
        <f>IF(Y1160="Ja",VLOOKUP($Y$2,Plausis!A:E,5,0),"")</f>
        <v/>
      </c>
      <c r="AI1160" s="52" t="str">
        <f t="shared" si="409"/>
        <v>Nein</v>
      </c>
      <c r="AJ1160" s="52" t="str">
        <f>IF(S1160="Ja",VLOOKUP($S$2,Plausis!A:E,5,0),IF(V1160="Ja",VLOOKUP($V$2,Plausis!A:E,5,0),IF(X1160="Ja",VLOOKUP($X$2,Plausis!A:E,5,0),"")))</f>
        <v>Dieser Betrieb kann nur ohne ergänzenden Spezial-Straf-RS versichert werden.</v>
      </c>
      <c r="AL1160" s="52" t="s">
        <v>2</v>
      </c>
      <c r="AM1160" s="114">
        <v>45531</v>
      </c>
      <c r="AN1160" s="52" t="s">
        <v>4467</v>
      </c>
      <c r="AO1160" s="52" t="str">
        <f>VLOOKUP(B1160,'BAT Grundtabelle'!B:T,19,0)</f>
        <v>ja</v>
      </c>
      <c r="AP1160" s="105" t="str">
        <f t="shared" si="410"/>
        <v>11043</v>
      </c>
      <c r="AQ1160" s="52" t="str">
        <f t="shared" si="411"/>
        <v>Klärschlammentsorgung</v>
      </c>
      <c r="AR1160" s="52" t="b">
        <f t="shared" si="407"/>
        <v>0</v>
      </c>
      <c r="AS1160" s="52" t="b">
        <f t="shared" si="407"/>
        <v>0</v>
      </c>
      <c r="AT1160" s="52" t="b">
        <f t="shared" si="407"/>
        <v>0</v>
      </c>
      <c r="AU1160" s="52">
        <f t="shared" si="412"/>
        <v>4</v>
      </c>
      <c r="AW1160" s="52" t="b">
        <f t="shared" si="413"/>
        <v>0</v>
      </c>
      <c r="AX1160" s="52" t="str">
        <f t="shared" si="414"/>
        <v>Unternehmen</v>
      </c>
      <c r="AY1160" s="52" t="b">
        <f t="shared" si="415"/>
        <v>0</v>
      </c>
      <c r="AZ1160" s="52" t="str">
        <f t="shared" si="416"/>
        <v>11043</v>
      </c>
      <c r="BA1160" s="52" t="str">
        <f>VLOOKUP(A1160,'BAT Grundtabelle'!A:U,21,0)</f>
        <v>ja</v>
      </c>
      <c r="BB1160" s="52" t="str">
        <f t="shared" si="417"/>
        <v>nein</v>
      </c>
      <c r="BC1160" s="52" t="str">
        <f t="shared" si="418"/>
        <v>11043</v>
      </c>
      <c r="BD1160" s="52" t="str">
        <f t="shared" si="419"/>
        <v>Klärschlammentsorgung</v>
      </c>
      <c r="BE1160" s="52" t="str">
        <f t="shared" si="420"/>
        <v>Unternehmen</v>
      </c>
      <c r="BF1160" s="52">
        <f t="shared" si="421"/>
        <v>4</v>
      </c>
    </row>
    <row r="1161" spans="1:58" hidden="1" x14ac:dyDescent="0.35">
      <c r="A1161" s="107" t="s">
        <v>3462</v>
      </c>
      <c r="B1161" s="75" t="s">
        <v>1299</v>
      </c>
      <c r="C1161" s="52" t="s">
        <v>3</v>
      </c>
      <c r="D1161" s="52" t="s">
        <v>3</v>
      </c>
      <c r="E1161" s="52" t="s">
        <v>2</v>
      </c>
      <c r="F1161" s="52" t="s">
        <v>2</v>
      </c>
      <c r="G1161" s="52" t="s">
        <v>2</v>
      </c>
      <c r="H1161" s="52" t="s">
        <v>2</v>
      </c>
      <c r="I1161" s="52" t="s">
        <v>3</v>
      </c>
      <c r="J1161" s="52">
        <v>1</v>
      </c>
      <c r="K1161" s="52" t="s">
        <v>2</v>
      </c>
      <c r="L1161" s="52" t="s">
        <v>2</v>
      </c>
      <c r="M1161" s="52" t="s">
        <v>2</v>
      </c>
      <c r="N1161" s="52" t="s">
        <v>3</v>
      </c>
      <c r="P1161" s="52" t="s">
        <v>4</v>
      </c>
      <c r="Q1161" s="52" t="str">
        <f t="shared" si="408"/>
        <v>Nein</v>
      </c>
      <c r="R1161" s="52" t="str">
        <f t="shared" si="408"/>
        <v>Nein</v>
      </c>
      <c r="S1161" s="52" t="str">
        <f t="shared" si="408"/>
        <v>Nein</v>
      </c>
      <c r="T1161" s="52" t="str">
        <f t="shared" si="408"/>
        <v>Nein</v>
      </c>
      <c r="U1161" s="52" t="str">
        <f t="shared" si="408"/>
        <v>Nein</v>
      </c>
      <c r="V1161" s="52" t="str">
        <f t="shared" si="408"/>
        <v>Nein</v>
      </c>
      <c r="W1161" s="52" t="str">
        <f t="shared" si="408"/>
        <v>Nein</v>
      </c>
      <c r="X1161" s="52" t="str">
        <f t="shared" si="408"/>
        <v>Nein</v>
      </c>
      <c r="Y1161" s="52" t="str">
        <f t="shared" si="408"/>
        <v>Nein</v>
      </c>
      <c r="Z1161" s="52" t="str">
        <f t="shared" si="408"/>
        <v>Nein</v>
      </c>
      <c r="AA1161" s="52" t="str">
        <f t="shared" si="408"/>
        <v>Nein</v>
      </c>
      <c r="AB1161" s="52" t="str">
        <f t="shared" si="408"/>
        <v>Nein</v>
      </c>
      <c r="AC1161" s="52" t="str">
        <f t="shared" si="408"/>
        <v>Nein</v>
      </c>
      <c r="AD1161" s="52" t="str">
        <f t="shared" si="408"/>
        <v>Nein</v>
      </c>
      <c r="AE1161" s="52" t="str">
        <f t="shared" si="408"/>
        <v>Nein</v>
      </c>
      <c r="AF1161" s="52" t="str">
        <f t="shared" si="408"/>
        <v>Nein</v>
      </c>
      <c r="AG1161" s="61" t="str">
        <f>IF(Q1161="Ja",VLOOKUP($Q$2,Plausis!A:E,5,0),IF(R1161="Ja",VLOOKUP($R$2,Plausis!A:E,5,0),IF(T1161="Ja",VLOOKUP($T$2,Plausis!A:E,5,0),IF(U1161="Ja",VLOOKUP($U$2,Plausis!A:E,5,0),IF(AA1161="Ja",VLOOKUP($AA$2,Plausis!A:E,5,0),IF(AC1161="Ja",VLOOKUP($AC$2,Plausis!A:E,5,0),IF(AD1161="Ja",VLOOKUP($AD$2,Plausis!A:E,5,0),"")))))))</f>
        <v/>
      </c>
      <c r="AH1161" s="52" t="str">
        <f>IF(Y1161="Ja",VLOOKUP($Y$2,Plausis!A:E,5,0),"")</f>
        <v/>
      </c>
      <c r="AI1161" s="52" t="str">
        <f t="shared" si="409"/>
        <v>Ja</v>
      </c>
      <c r="AJ1161" s="52" t="str">
        <f>IF(S1161="Ja",VLOOKUP($S$2,Plausis!A:E,5,0),IF(V1161="Ja",VLOOKUP($V$2,Plausis!A:E,5,0),IF(X1161="Ja",VLOOKUP($X$2,Plausis!A:E,5,0),"")))</f>
        <v/>
      </c>
      <c r="AL1161" s="52" t="s">
        <v>2</v>
      </c>
      <c r="AM1161" s="114">
        <v>45531</v>
      </c>
      <c r="AN1161" s="52" t="s">
        <v>4467</v>
      </c>
      <c r="AO1161" s="52" t="str">
        <f>VLOOKUP(B1161,'BAT Grundtabelle'!B:T,19,0)</f>
        <v>ja</v>
      </c>
      <c r="AP1161" s="105" t="str">
        <f t="shared" si="410"/>
        <v>11044</v>
      </c>
      <c r="AQ1161" s="52" t="str">
        <f t="shared" si="411"/>
        <v>Klavierbauer</v>
      </c>
      <c r="AR1161" s="52" t="b">
        <f t="shared" si="407"/>
        <v>0</v>
      </c>
      <c r="AS1161" s="52" t="b">
        <f t="shared" si="407"/>
        <v>0</v>
      </c>
      <c r="AT1161" s="52" t="b">
        <f t="shared" si="407"/>
        <v>0</v>
      </c>
      <c r="AU1161" s="52">
        <f t="shared" si="412"/>
        <v>1</v>
      </c>
      <c r="AW1161" s="52" t="b">
        <f t="shared" si="413"/>
        <v>0</v>
      </c>
      <c r="AX1161" s="52" t="str">
        <f t="shared" si="414"/>
        <v>Unternehmen</v>
      </c>
      <c r="AY1161" s="52" t="b">
        <f t="shared" si="415"/>
        <v>0</v>
      </c>
      <c r="AZ1161" s="52" t="str">
        <f t="shared" si="416"/>
        <v>11044</v>
      </c>
      <c r="BA1161" s="52" t="str">
        <f>VLOOKUP(A1161,'BAT Grundtabelle'!A:U,21,0)</f>
        <v>ja</v>
      </c>
      <c r="BB1161" s="52" t="str">
        <f t="shared" si="417"/>
        <v>nein</v>
      </c>
      <c r="BC1161" s="52" t="str">
        <f t="shared" si="418"/>
        <v>11044</v>
      </c>
      <c r="BD1161" s="52" t="str">
        <f t="shared" si="419"/>
        <v>Klavierbauer</v>
      </c>
      <c r="BE1161" s="52" t="str">
        <f t="shared" si="420"/>
        <v>Unternehmen</v>
      </c>
      <c r="BF1161" s="52">
        <f t="shared" si="421"/>
        <v>1</v>
      </c>
    </row>
    <row r="1162" spans="1:58" hidden="1" x14ac:dyDescent="0.35">
      <c r="A1162" s="107" t="s">
        <v>3463</v>
      </c>
      <c r="B1162" s="75" t="s">
        <v>895</v>
      </c>
      <c r="C1162" s="52" t="s">
        <v>3</v>
      </c>
      <c r="D1162" s="52" t="s">
        <v>3</v>
      </c>
      <c r="E1162" s="52" t="s">
        <v>2</v>
      </c>
      <c r="F1162" s="52" t="s">
        <v>2</v>
      </c>
      <c r="G1162" s="52" t="s">
        <v>2</v>
      </c>
      <c r="H1162" s="52" t="s">
        <v>2</v>
      </c>
      <c r="I1162" s="52" t="s">
        <v>3</v>
      </c>
      <c r="J1162" s="52">
        <v>1</v>
      </c>
      <c r="K1162" s="52" t="s">
        <v>2</v>
      </c>
      <c r="L1162" s="52" t="s">
        <v>2</v>
      </c>
      <c r="M1162" s="52" t="s">
        <v>2</v>
      </c>
      <c r="N1162" s="52" t="s">
        <v>3</v>
      </c>
      <c r="P1162" s="52" t="s">
        <v>4</v>
      </c>
      <c r="Q1162" s="52" t="str">
        <f t="shared" si="408"/>
        <v>Nein</v>
      </c>
      <c r="R1162" s="52" t="str">
        <f t="shared" si="408"/>
        <v>Nein</v>
      </c>
      <c r="S1162" s="52" t="str">
        <f t="shared" si="408"/>
        <v>Nein</v>
      </c>
      <c r="T1162" s="52" t="str">
        <f t="shared" si="408"/>
        <v>Nein</v>
      </c>
      <c r="U1162" s="52" t="str">
        <f t="shared" si="408"/>
        <v>Nein</v>
      </c>
      <c r="V1162" s="52" t="str">
        <f t="shared" si="408"/>
        <v>Nein</v>
      </c>
      <c r="W1162" s="52" t="str">
        <f t="shared" si="408"/>
        <v>Nein</v>
      </c>
      <c r="X1162" s="52" t="str">
        <f t="shared" si="408"/>
        <v>Nein</v>
      </c>
      <c r="Y1162" s="52" t="str">
        <f t="shared" si="408"/>
        <v>Nein</v>
      </c>
      <c r="Z1162" s="52" t="str">
        <f t="shared" si="408"/>
        <v>Nein</v>
      </c>
      <c r="AA1162" s="52" t="str">
        <f t="shared" si="408"/>
        <v>Nein</v>
      </c>
      <c r="AB1162" s="52" t="str">
        <f t="shared" si="408"/>
        <v>Nein</v>
      </c>
      <c r="AC1162" s="52" t="str">
        <f t="shared" si="408"/>
        <v>Nein</v>
      </c>
      <c r="AD1162" s="52" t="str">
        <f t="shared" si="408"/>
        <v>Nein</v>
      </c>
      <c r="AE1162" s="52" t="str">
        <f t="shared" si="408"/>
        <v>Nein</v>
      </c>
      <c r="AF1162" s="52" t="str">
        <f t="shared" si="408"/>
        <v>Nein</v>
      </c>
      <c r="AG1162" s="61" t="str">
        <f>IF(Q1162="Ja",VLOOKUP($Q$2,Plausis!A:E,5,0),IF(R1162="Ja",VLOOKUP($R$2,Plausis!A:E,5,0),IF(T1162="Ja",VLOOKUP($T$2,Plausis!A:E,5,0),IF(U1162="Ja",VLOOKUP($U$2,Plausis!A:E,5,0),IF(AA1162="Ja",VLOOKUP($AA$2,Plausis!A:E,5,0),IF(AC1162="Ja",VLOOKUP($AC$2,Plausis!A:E,5,0),IF(AD1162="Ja",VLOOKUP($AD$2,Plausis!A:E,5,0),"")))))))</f>
        <v/>
      </c>
      <c r="AH1162" s="52" t="str">
        <f>IF(Y1162="Ja",VLOOKUP($Y$2,Plausis!A:E,5,0),"")</f>
        <v/>
      </c>
      <c r="AI1162" s="52" t="str">
        <f t="shared" si="409"/>
        <v>Ja</v>
      </c>
      <c r="AJ1162" s="52" t="str">
        <f>IF(S1162="Ja",VLOOKUP($S$2,Plausis!A:E,5,0),IF(V1162="Ja",VLOOKUP($V$2,Plausis!A:E,5,0),IF(X1162="Ja",VLOOKUP($X$2,Plausis!A:E,5,0),"")))</f>
        <v/>
      </c>
      <c r="AL1162" s="52" t="s">
        <v>2</v>
      </c>
      <c r="AM1162" s="114">
        <v>45531</v>
      </c>
      <c r="AN1162" s="52" t="s">
        <v>4467</v>
      </c>
      <c r="AO1162" s="52" t="str">
        <f>VLOOKUP(B1162,'BAT Grundtabelle'!B:T,19,0)</f>
        <v>ja</v>
      </c>
      <c r="AP1162" s="105" t="str">
        <f t="shared" si="410"/>
        <v>11045</v>
      </c>
      <c r="AQ1162" s="52" t="str">
        <f t="shared" si="411"/>
        <v>Klavierhandel</v>
      </c>
      <c r="AR1162" s="52" t="b">
        <f t="shared" si="407"/>
        <v>0</v>
      </c>
      <c r="AS1162" s="52" t="b">
        <f t="shared" si="407"/>
        <v>0</v>
      </c>
      <c r="AT1162" s="52" t="b">
        <f t="shared" si="407"/>
        <v>0</v>
      </c>
      <c r="AU1162" s="52">
        <f t="shared" si="412"/>
        <v>1</v>
      </c>
      <c r="AW1162" s="52" t="b">
        <f t="shared" si="413"/>
        <v>0</v>
      </c>
      <c r="AX1162" s="52" t="str">
        <f t="shared" si="414"/>
        <v>Unternehmen</v>
      </c>
      <c r="AY1162" s="52" t="b">
        <f t="shared" si="415"/>
        <v>0</v>
      </c>
      <c r="AZ1162" s="52" t="str">
        <f t="shared" si="416"/>
        <v>11045</v>
      </c>
      <c r="BA1162" s="52" t="str">
        <f>VLOOKUP(A1162,'BAT Grundtabelle'!A:U,21,0)</f>
        <v>ja</v>
      </c>
      <c r="BB1162" s="52" t="str">
        <f t="shared" si="417"/>
        <v>nein</v>
      </c>
      <c r="BC1162" s="52" t="str">
        <f t="shared" si="418"/>
        <v>11045</v>
      </c>
      <c r="BD1162" s="52" t="str">
        <f t="shared" si="419"/>
        <v>Klavierhandel</v>
      </c>
      <c r="BE1162" s="52" t="str">
        <f t="shared" si="420"/>
        <v>Unternehmen</v>
      </c>
      <c r="BF1162" s="52">
        <f t="shared" si="421"/>
        <v>1</v>
      </c>
    </row>
    <row r="1163" spans="1:58" hidden="1" x14ac:dyDescent="0.35">
      <c r="A1163" s="107" t="s">
        <v>3464</v>
      </c>
      <c r="B1163" s="75" t="s">
        <v>344</v>
      </c>
      <c r="C1163" s="52" t="s">
        <v>3</v>
      </c>
      <c r="D1163" s="52" t="s">
        <v>3</v>
      </c>
      <c r="E1163" s="52" t="s">
        <v>2</v>
      </c>
      <c r="F1163" s="52" t="s">
        <v>2</v>
      </c>
      <c r="G1163" s="52" t="s">
        <v>2</v>
      </c>
      <c r="H1163" s="52" t="s">
        <v>2</v>
      </c>
      <c r="I1163" s="52" t="s">
        <v>3</v>
      </c>
      <c r="J1163" s="52">
        <v>3</v>
      </c>
      <c r="K1163" s="52" t="s">
        <v>2</v>
      </c>
      <c r="L1163" s="52" t="s">
        <v>2</v>
      </c>
      <c r="M1163" s="52" t="s">
        <v>2</v>
      </c>
      <c r="N1163" s="52" t="s">
        <v>3</v>
      </c>
      <c r="P1163" s="52" t="s">
        <v>57</v>
      </c>
      <c r="Q1163" s="52" t="str">
        <f t="shared" ref="Q1163:AF1172" si="422">IF(ISERROR(FIND(Q$2,$P1163,1)),"Nein","Ja")</f>
        <v>Nein</v>
      </c>
      <c r="R1163" s="52" t="str">
        <f t="shared" si="422"/>
        <v>Nein</v>
      </c>
      <c r="S1163" s="52" t="str">
        <f t="shared" si="422"/>
        <v>Nein</v>
      </c>
      <c r="T1163" s="52" t="str">
        <f t="shared" si="422"/>
        <v>Ja</v>
      </c>
      <c r="U1163" s="52" t="str">
        <f t="shared" si="422"/>
        <v>Nein</v>
      </c>
      <c r="V1163" s="52" t="str">
        <f t="shared" si="422"/>
        <v>Nein</v>
      </c>
      <c r="W1163" s="52" t="str">
        <f t="shared" si="422"/>
        <v>Nein</v>
      </c>
      <c r="X1163" s="52" t="str">
        <f t="shared" si="422"/>
        <v>Ja</v>
      </c>
      <c r="Y1163" s="52" t="str">
        <f t="shared" si="422"/>
        <v>Nein</v>
      </c>
      <c r="Z1163" s="52" t="str">
        <f t="shared" si="422"/>
        <v>Nein</v>
      </c>
      <c r="AA1163" s="52" t="str">
        <f t="shared" si="422"/>
        <v>Nein</v>
      </c>
      <c r="AB1163" s="52" t="str">
        <f t="shared" si="422"/>
        <v>Nein</v>
      </c>
      <c r="AC1163" s="52" t="str">
        <f t="shared" si="422"/>
        <v>Nein</v>
      </c>
      <c r="AD1163" s="52" t="str">
        <f t="shared" si="422"/>
        <v>Nein</v>
      </c>
      <c r="AE1163" s="52" t="str">
        <f t="shared" si="422"/>
        <v>Nein</v>
      </c>
      <c r="AF1163" s="52" t="str">
        <f t="shared" si="422"/>
        <v>Nein</v>
      </c>
      <c r="AG1163" s="61" t="str">
        <f>IF(Q1163="Ja",VLOOKUP($Q$2,Plausis!A:E,5,0),IF(R1163="Ja",VLOOKUP($R$2,Plausis!A:E,5,0),IF(T1163="Ja",VLOOKUP($T$2,Plausis!A:E,5,0),IF(U1163="Ja",VLOOKUP($U$2,Plausis!A:E,5,0),IF(AA1163="Ja",VLOOKUP($AA$2,Plausis!A:E,5,0),IF(AC1163="Ja",VLOOKUP($AC$2,Plausis!A:E,5,0),IF(AD1163="Ja",VLOOKUP($AD$2,Plausis!A:E,5,0),"")))))))</f>
        <v>Dieser Betrieb ist nur im Komfort-RS ohne ergänzenden Spezial-Straf-RS versicherbar.</v>
      </c>
      <c r="AH1163" s="52" t="str">
        <f>IF(Y1163="Ja",VLOOKUP($Y$2,Plausis!A:E,5,0),"")</f>
        <v/>
      </c>
      <c r="AI1163" s="52" t="str">
        <f t="shared" si="409"/>
        <v>Nein</v>
      </c>
      <c r="AJ1163" s="52" t="str">
        <f>IF(S1163="Ja",VLOOKUP($S$2,Plausis!A:E,5,0),IF(V1163="Ja",VLOOKUP($V$2,Plausis!A:E,5,0),IF(X1163="Ja",VLOOKUP($X$2,Plausis!A:E,5,0),"")))</f>
        <v>Dieser Betrieb kann nur ohne ergänzenden Spezial-Straf-RS versichert werden.</v>
      </c>
      <c r="AL1163" s="52" t="s">
        <v>2</v>
      </c>
      <c r="AM1163" s="114">
        <v>45531</v>
      </c>
      <c r="AN1163" s="52" t="s">
        <v>4467</v>
      </c>
      <c r="AO1163" s="52" t="str">
        <f>VLOOKUP(B1163,'BAT Grundtabelle'!B:T,19,0)</f>
        <v>ja</v>
      </c>
      <c r="AP1163" s="105" t="str">
        <f t="shared" si="410"/>
        <v>11046</v>
      </c>
      <c r="AQ1163" s="52" t="str">
        <f t="shared" si="411"/>
        <v>Klebstoff-, Farben-, Lack- und Firnishersteller</v>
      </c>
      <c r="AR1163" s="52" t="b">
        <f t="shared" ref="AR1163:AT1182" si="423">IF(ISERROR(FIND(AR$1,$P1163,1)),FALSE,TRUE)</f>
        <v>0</v>
      </c>
      <c r="AS1163" s="52" t="b">
        <f t="shared" si="423"/>
        <v>0</v>
      </c>
      <c r="AT1163" s="52" t="b">
        <f t="shared" si="423"/>
        <v>0</v>
      </c>
      <c r="AU1163" s="52">
        <f t="shared" si="412"/>
        <v>3</v>
      </c>
      <c r="AW1163" s="52" t="b">
        <f t="shared" si="413"/>
        <v>0</v>
      </c>
      <c r="AX1163" s="52" t="str">
        <f t="shared" si="414"/>
        <v>Unternehmen</v>
      </c>
      <c r="AY1163" s="52" t="b">
        <f t="shared" si="415"/>
        <v>0</v>
      </c>
      <c r="AZ1163" s="52" t="str">
        <f t="shared" si="416"/>
        <v>11046</v>
      </c>
      <c r="BA1163" s="52" t="str">
        <f>VLOOKUP(A1163,'BAT Grundtabelle'!A:U,21,0)</f>
        <v>ja</v>
      </c>
      <c r="BB1163" s="52" t="str">
        <f t="shared" si="417"/>
        <v>nein</v>
      </c>
      <c r="BC1163" s="52" t="str">
        <f t="shared" si="418"/>
        <v>11046</v>
      </c>
      <c r="BD1163" s="52" t="str">
        <f t="shared" si="419"/>
        <v>Klebstoff-, Farben-, Lack- und Firnishersteller</v>
      </c>
      <c r="BE1163" s="52" t="str">
        <f t="shared" si="420"/>
        <v>Unternehmen</v>
      </c>
      <c r="BF1163" s="52">
        <f t="shared" si="421"/>
        <v>3</v>
      </c>
    </row>
    <row r="1164" spans="1:58" hidden="1" x14ac:dyDescent="0.35">
      <c r="A1164" s="107" t="s">
        <v>3465</v>
      </c>
      <c r="B1164" s="75" t="s">
        <v>345</v>
      </c>
      <c r="C1164" s="52" t="s">
        <v>3</v>
      </c>
      <c r="D1164" s="52" t="s">
        <v>3</v>
      </c>
      <c r="E1164" s="52" t="s">
        <v>2</v>
      </c>
      <c r="F1164" s="52" t="s">
        <v>2</v>
      </c>
      <c r="G1164" s="52" t="s">
        <v>2</v>
      </c>
      <c r="H1164" s="52" t="s">
        <v>2</v>
      </c>
      <c r="I1164" s="52" t="s">
        <v>3</v>
      </c>
      <c r="J1164" s="52">
        <v>3</v>
      </c>
      <c r="K1164" s="52" t="s">
        <v>2</v>
      </c>
      <c r="L1164" s="52" t="s">
        <v>2</v>
      </c>
      <c r="M1164" s="52" t="s">
        <v>2</v>
      </c>
      <c r="N1164" s="52" t="s">
        <v>3</v>
      </c>
      <c r="P1164" s="52" t="s">
        <v>4</v>
      </c>
      <c r="Q1164" s="52" t="str">
        <f t="shared" si="422"/>
        <v>Nein</v>
      </c>
      <c r="R1164" s="52" t="str">
        <f t="shared" si="422"/>
        <v>Nein</v>
      </c>
      <c r="S1164" s="52" t="str">
        <f t="shared" si="422"/>
        <v>Nein</v>
      </c>
      <c r="T1164" s="52" t="str">
        <f t="shared" si="422"/>
        <v>Nein</v>
      </c>
      <c r="U1164" s="52" t="str">
        <f t="shared" si="422"/>
        <v>Nein</v>
      </c>
      <c r="V1164" s="52" t="str">
        <f t="shared" si="422"/>
        <v>Nein</v>
      </c>
      <c r="W1164" s="52" t="str">
        <f t="shared" si="422"/>
        <v>Nein</v>
      </c>
      <c r="X1164" s="52" t="str">
        <f t="shared" si="422"/>
        <v>Nein</v>
      </c>
      <c r="Y1164" s="52" t="str">
        <f t="shared" si="422"/>
        <v>Nein</v>
      </c>
      <c r="Z1164" s="52" t="str">
        <f t="shared" si="422"/>
        <v>Nein</v>
      </c>
      <c r="AA1164" s="52" t="str">
        <f t="shared" si="422"/>
        <v>Nein</v>
      </c>
      <c r="AB1164" s="52" t="str">
        <f t="shared" si="422"/>
        <v>Nein</v>
      </c>
      <c r="AC1164" s="52" t="str">
        <f t="shared" si="422"/>
        <v>Nein</v>
      </c>
      <c r="AD1164" s="52" t="str">
        <f t="shared" si="422"/>
        <v>Nein</v>
      </c>
      <c r="AE1164" s="52" t="str">
        <f t="shared" si="422"/>
        <v>Nein</v>
      </c>
      <c r="AF1164" s="52" t="str">
        <f t="shared" si="422"/>
        <v>Nein</v>
      </c>
      <c r="AG1164" s="61" t="str">
        <f>IF(Q1164="Ja",VLOOKUP($Q$2,Plausis!A:E,5,0),IF(R1164="Ja",VLOOKUP($R$2,Plausis!A:E,5,0),IF(T1164="Ja",VLOOKUP($T$2,Plausis!A:E,5,0),IF(U1164="Ja",VLOOKUP($U$2,Plausis!A:E,5,0),IF(AA1164="Ja",VLOOKUP($AA$2,Plausis!A:E,5,0),IF(AC1164="Ja",VLOOKUP($AC$2,Plausis!A:E,5,0),IF(AD1164="Ja",VLOOKUP($AD$2,Plausis!A:E,5,0),"")))))))</f>
        <v/>
      </c>
      <c r="AH1164" s="52" t="str">
        <f>IF(Y1164="Ja",VLOOKUP($Y$2,Plausis!A:E,5,0),"")</f>
        <v/>
      </c>
      <c r="AI1164" s="52" t="str">
        <f t="shared" si="409"/>
        <v>Ja</v>
      </c>
      <c r="AJ1164" s="52" t="str">
        <f>IF(S1164="Ja",VLOOKUP($S$2,Plausis!A:E,5,0),IF(V1164="Ja",VLOOKUP($V$2,Plausis!A:E,5,0),IF(X1164="Ja",VLOOKUP($X$2,Plausis!A:E,5,0),"")))</f>
        <v/>
      </c>
      <c r="AL1164" s="52" t="s">
        <v>2</v>
      </c>
      <c r="AM1164" s="114">
        <v>45531</v>
      </c>
      <c r="AN1164" s="52" t="s">
        <v>4467</v>
      </c>
      <c r="AO1164" s="52" t="str">
        <f>VLOOKUP(B1164,'BAT Grundtabelle'!B:T,19,0)</f>
        <v>ja</v>
      </c>
      <c r="AP1164" s="105" t="str">
        <f t="shared" si="410"/>
        <v>11047</v>
      </c>
      <c r="AQ1164" s="52" t="str">
        <f t="shared" si="411"/>
        <v>Klebstoffhersteller</v>
      </c>
      <c r="AR1164" s="52" t="b">
        <f t="shared" si="423"/>
        <v>0</v>
      </c>
      <c r="AS1164" s="52" t="b">
        <f t="shared" si="423"/>
        <v>0</v>
      </c>
      <c r="AT1164" s="52" t="b">
        <f t="shared" si="423"/>
        <v>0</v>
      </c>
      <c r="AU1164" s="52">
        <f t="shared" si="412"/>
        <v>3</v>
      </c>
      <c r="AW1164" s="52" t="b">
        <f t="shared" si="413"/>
        <v>0</v>
      </c>
      <c r="AX1164" s="52" t="str">
        <f t="shared" si="414"/>
        <v>Unternehmen</v>
      </c>
      <c r="AY1164" s="52" t="b">
        <f t="shared" si="415"/>
        <v>0</v>
      </c>
      <c r="AZ1164" s="52" t="str">
        <f t="shared" si="416"/>
        <v>11047</v>
      </c>
      <c r="BA1164" s="52" t="str">
        <f>VLOOKUP(A1164,'BAT Grundtabelle'!A:U,21,0)</f>
        <v>ja</v>
      </c>
      <c r="BB1164" s="52" t="str">
        <f t="shared" si="417"/>
        <v>nein</v>
      </c>
      <c r="BC1164" s="52" t="str">
        <f t="shared" si="418"/>
        <v>11047</v>
      </c>
      <c r="BD1164" s="52" t="str">
        <f t="shared" si="419"/>
        <v>Klebstoffhersteller</v>
      </c>
      <c r="BE1164" s="52" t="str">
        <f t="shared" si="420"/>
        <v>Unternehmen</v>
      </c>
      <c r="BF1164" s="52">
        <f t="shared" si="421"/>
        <v>3</v>
      </c>
    </row>
    <row r="1165" spans="1:58" hidden="1" x14ac:dyDescent="0.35">
      <c r="A1165" s="107" t="s">
        <v>3466</v>
      </c>
      <c r="B1165" s="75" t="s">
        <v>486</v>
      </c>
      <c r="C1165" s="52" t="s">
        <v>3</v>
      </c>
      <c r="D1165" s="52" t="s">
        <v>3</v>
      </c>
      <c r="E1165" s="52" t="s">
        <v>2</v>
      </c>
      <c r="F1165" s="52" t="s">
        <v>2</v>
      </c>
      <c r="G1165" s="52" t="s">
        <v>2</v>
      </c>
      <c r="H1165" s="52" t="s">
        <v>2</v>
      </c>
      <c r="I1165" s="52" t="s">
        <v>3</v>
      </c>
      <c r="J1165" s="52">
        <v>1</v>
      </c>
      <c r="K1165" s="52" t="s">
        <v>2</v>
      </c>
      <c r="L1165" s="52" t="s">
        <v>2</v>
      </c>
      <c r="M1165" s="52" t="s">
        <v>2</v>
      </c>
      <c r="N1165" s="52" t="s">
        <v>3</v>
      </c>
      <c r="P1165" s="52" t="s">
        <v>4</v>
      </c>
      <c r="Q1165" s="52" t="str">
        <f t="shared" si="422"/>
        <v>Nein</v>
      </c>
      <c r="R1165" s="52" t="str">
        <f t="shared" si="422"/>
        <v>Nein</v>
      </c>
      <c r="S1165" s="52" t="str">
        <f t="shared" si="422"/>
        <v>Nein</v>
      </c>
      <c r="T1165" s="52" t="str">
        <f t="shared" si="422"/>
        <v>Nein</v>
      </c>
      <c r="U1165" s="52" t="str">
        <f t="shared" si="422"/>
        <v>Nein</v>
      </c>
      <c r="V1165" s="52" t="str">
        <f t="shared" si="422"/>
        <v>Nein</v>
      </c>
      <c r="W1165" s="52" t="str">
        <f t="shared" si="422"/>
        <v>Nein</v>
      </c>
      <c r="X1165" s="52" t="str">
        <f t="shared" si="422"/>
        <v>Nein</v>
      </c>
      <c r="Y1165" s="52" t="str">
        <f t="shared" si="422"/>
        <v>Nein</v>
      </c>
      <c r="Z1165" s="52" t="str">
        <f t="shared" si="422"/>
        <v>Nein</v>
      </c>
      <c r="AA1165" s="52" t="str">
        <f t="shared" si="422"/>
        <v>Nein</v>
      </c>
      <c r="AB1165" s="52" t="str">
        <f t="shared" si="422"/>
        <v>Nein</v>
      </c>
      <c r="AC1165" s="52" t="str">
        <f t="shared" si="422"/>
        <v>Nein</v>
      </c>
      <c r="AD1165" s="52" t="str">
        <f t="shared" si="422"/>
        <v>Nein</v>
      </c>
      <c r="AE1165" s="52" t="str">
        <f t="shared" si="422"/>
        <v>Nein</v>
      </c>
      <c r="AF1165" s="52" t="str">
        <f t="shared" si="422"/>
        <v>Nein</v>
      </c>
      <c r="AG1165" s="61" t="str">
        <f>IF(Q1165="Ja",VLOOKUP($Q$2,Plausis!A:E,5,0),IF(R1165="Ja",VLOOKUP($R$2,Plausis!A:E,5,0),IF(T1165="Ja",VLOOKUP($T$2,Plausis!A:E,5,0),IF(U1165="Ja",VLOOKUP($U$2,Plausis!A:E,5,0),IF(AA1165="Ja",VLOOKUP($AA$2,Plausis!A:E,5,0),IF(AC1165="Ja",VLOOKUP($AC$2,Plausis!A:E,5,0),IF(AD1165="Ja",VLOOKUP($AD$2,Plausis!A:E,5,0),"")))))))</f>
        <v/>
      </c>
      <c r="AH1165" s="52" t="str">
        <f>IF(Y1165="Ja",VLOOKUP($Y$2,Plausis!A:E,5,0),"")</f>
        <v/>
      </c>
      <c r="AI1165" s="52" t="str">
        <f t="shared" si="409"/>
        <v>Ja</v>
      </c>
      <c r="AJ1165" s="52" t="str">
        <f>IF(S1165="Ja",VLOOKUP($S$2,Plausis!A:E,5,0),IF(V1165="Ja",VLOOKUP($V$2,Plausis!A:E,5,0),IF(X1165="Ja",VLOOKUP($X$2,Plausis!A:E,5,0),"")))</f>
        <v/>
      </c>
      <c r="AL1165" s="52" t="s">
        <v>2</v>
      </c>
      <c r="AM1165" s="114">
        <v>45531</v>
      </c>
      <c r="AN1165" s="52" t="s">
        <v>4467</v>
      </c>
      <c r="AO1165" s="52" t="str">
        <f>VLOOKUP(B1165,'BAT Grundtabelle'!B:T,19,0)</f>
        <v>ja</v>
      </c>
      <c r="AP1165" s="105" t="str">
        <f t="shared" si="410"/>
        <v>11048</v>
      </c>
      <c r="AQ1165" s="52" t="str">
        <f t="shared" si="411"/>
        <v>Kleiderfabrik</v>
      </c>
      <c r="AR1165" s="52" t="b">
        <f t="shared" si="423"/>
        <v>0</v>
      </c>
      <c r="AS1165" s="52" t="b">
        <f t="shared" si="423"/>
        <v>0</v>
      </c>
      <c r="AT1165" s="52" t="b">
        <f t="shared" si="423"/>
        <v>0</v>
      </c>
      <c r="AU1165" s="52">
        <f t="shared" si="412"/>
        <v>1</v>
      </c>
      <c r="AW1165" s="52" t="b">
        <f t="shared" si="413"/>
        <v>0</v>
      </c>
      <c r="AX1165" s="52" t="str">
        <f t="shared" si="414"/>
        <v>Unternehmen</v>
      </c>
      <c r="AY1165" s="52" t="b">
        <f t="shared" si="415"/>
        <v>0</v>
      </c>
      <c r="AZ1165" s="52" t="str">
        <f t="shared" si="416"/>
        <v>11048</v>
      </c>
      <c r="BA1165" s="52" t="str">
        <f>VLOOKUP(A1165,'BAT Grundtabelle'!A:U,21,0)</f>
        <v>ja</v>
      </c>
      <c r="BB1165" s="52" t="str">
        <f t="shared" si="417"/>
        <v>nein</v>
      </c>
      <c r="BC1165" s="52" t="str">
        <f t="shared" si="418"/>
        <v>11048</v>
      </c>
      <c r="BD1165" s="52" t="str">
        <f t="shared" si="419"/>
        <v>Kleiderfabrik</v>
      </c>
      <c r="BE1165" s="52" t="str">
        <f t="shared" si="420"/>
        <v>Unternehmen</v>
      </c>
      <c r="BF1165" s="52">
        <f t="shared" si="421"/>
        <v>1</v>
      </c>
    </row>
    <row r="1166" spans="1:58" hidden="1" x14ac:dyDescent="0.35">
      <c r="A1166" s="107" t="s">
        <v>3467</v>
      </c>
      <c r="B1166" s="75" t="s">
        <v>1820</v>
      </c>
      <c r="C1166" s="52" t="s">
        <v>2</v>
      </c>
      <c r="D1166" s="52" t="s">
        <v>2</v>
      </c>
      <c r="E1166" s="52" t="s">
        <v>2</v>
      </c>
      <c r="F1166" s="52" t="s">
        <v>2</v>
      </c>
      <c r="G1166" s="52" t="s">
        <v>2</v>
      </c>
      <c r="H1166" s="52" t="s">
        <v>3</v>
      </c>
      <c r="I1166" s="52" t="s">
        <v>2</v>
      </c>
      <c r="J1166" s="52" t="s">
        <v>2</v>
      </c>
      <c r="K1166" s="52" t="s">
        <v>2</v>
      </c>
      <c r="L1166" s="52" t="s">
        <v>2</v>
      </c>
      <c r="M1166" s="52" t="s">
        <v>2</v>
      </c>
      <c r="N1166" s="52" t="s">
        <v>2</v>
      </c>
      <c r="O1166" s="52" t="s">
        <v>2411</v>
      </c>
      <c r="P1166" s="52" t="s">
        <v>59</v>
      </c>
      <c r="Q1166" s="52" t="str">
        <f t="shared" si="422"/>
        <v>Nein</v>
      </c>
      <c r="R1166" s="52" t="str">
        <f t="shared" si="422"/>
        <v>Nein</v>
      </c>
      <c r="S1166" s="52" t="str">
        <f t="shared" si="422"/>
        <v>Nein</v>
      </c>
      <c r="T1166" s="52" t="str">
        <f t="shared" si="422"/>
        <v>Nein</v>
      </c>
      <c r="U1166" s="52" t="str">
        <f t="shared" si="422"/>
        <v>Nein</v>
      </c>
      <c r="V1166" s="52" t="str">
        <f t="shared" si="422"/>
        <v>Nein</v>
      </c>
      <c r="W1166" s="52" t="str">
        <f t="shared" si="422"/>
        <v>Nein</v>
      </c>
      <c r="X1166" s="52" t="str">
        <f t="shared" si="422"/>
        <v>Nein</v>
      </c>
      <c r="Y1166" s="52" t="str">
        <f t="shared" si="422"/>
        <v>Nein</v>
      </c>
      <c r="Z1166" s="52" t="str">
        <f t="shared" si="422"/>
        <v>Nein</v>
      </c>
      <c r="AA1166" s="52" t="str">
        <f t="shared" si="422"/>
        <v>Nein</v>
      </c>
      <c r="AB1166" s="52" t="str">
        <f t="shared" si="422"/>
        <v>Nein</v>
      </c>
      <c r="AC1166" s="52" t="str">
        <f t="shared" si="422"/>
        <v>Nein</v>
      </c>
      <c r="AD1166" s="52" t="str">
        <f t="shared" si="422"/>
        <v>Nein</v>
      </c>
      <c r="AE1166" s="52" t="str">
        <f t="shared" si="422"/>
        <v>Nein</v>
      </c>
      <c r="AF1166" s="52" t="str">
        <f t="shared" si="422"/>
        <v>Nein</v>
      </c>
      <c r="AG1166" s="61" t="str">
        <f>IF(Q1166="Ja",VLOOKUP($Q$2,Plausis!A:E,5,0),IF(R1166="Ja",VLOOKUP($R$2,Plausis!A:E,5,0),IF(T1166="Ja",VLOOKUP($T$2,Plausis!A:E,5,0),IF(U1166="Ja",VLOOKUP($U$2,Plausis!A:E,5,0),IF(AA1166="Ja",VLOOKUP($AA$2,Plausis!A:E,5,0),IF(AC1166="Ja",VLOOKUP($AC$2,Plausis!A:E,5,0),IF(AD1166="Ja",VLOOKUP($AD$2,Plausis!A:E,5,0),"")))))))</f>
        <v/>
      </c>
      <c r="AH1166" s="52" t="str">
        <f>IF(Y1166="Ja",VLOOKUP($Y$2,Plausis!A:E,5,0),"")</f>
        <v/>
      </c>
      <c r="AI1166" s="52" t="str">
        <f t="shared" si="409"/>
        <v>Nein</v>
      </c>
      <c r="AJ1166" s="52" t="str">
        <f>IF(S1166="Ja",VLOOKUP($S$2,Plausis!A:E,5,0),IF(V1166="Ja",VLOOKUP($V$2,Plausis!A:E,5,0),IF(X1166="Ja",VLOOKUP($X$2,Plausis!A:E,5,0),"")))</f>
        <v/>
      </c>
      <c r="AL1166" s="52" t="s">
        <v>2</v>
      </c>
      <c r="AM1166" s="114">
        <v>45531</v>
      </c>
      <c r="AN1166" s="52" t="s">
        <v>4467</v>
      </c>
      <c r="AO1166" s="52" t="str">
        <f>VLOOKUP(B1166,'BAT Grundtabelle'!B:T,19,0)</f>
        <v>ja</v>
      </c>
      <c r="AP1166" s="105" t="str">
        <f t="shared" si="410"/>
        <v>11049</v>
      </c>
      <c r="AQ1166" s="52" t="str">
        <f t="shared" si="411"/>
        <v>Kleingärtnerverein</v>
      </c>
      <c r="AR1166" s="52" t="b">
        <f t="shared" si="423"/>
        <v>0</v>
      </c>
      <c r="AS1166" s="52" t="b">
        <f t="shared" si="423"/>
        <v>0</v>
      </c>
      <c r="AT1166" s="52" t="b">
        <f t="shared" si="423"/>
        <v>0</v>
      </c>
      <c r="AU1166" s="52" t="str">
        <f t="shared" si="412"/>
        <v>Eigener Tarif</v>
      </c>
      <c r="AW1166" s="52" t="b">
        <f t="shared" si="413"/>
        <v>0</v>
      </c>
      <c r="AX1166" s="52" t="str">
        <f t="shared" si="414"/>
        <v>Eigener Tarif</v>
      </c>
      <c r="AY1166" s="52" t="b">
        <f t="shared" si="415"/>
        <v>0</v>
      </c>
      <c r="AZ1166" s="52" t="str">
        <f t="shared" si="416"/>
        <v>11049</v>
      </c>
      <c r="BA1166" s="52" t="str">
        <f>VLOOKUP(A1166,'BAT Grundtabelle'!A:U,21,0)</f>
        <v>nein</v>
      </c>
      <c r="BB1166" s="52" t="str">
        <f t="shared" si="417"/>
        <v>nein</v>
      </c>
      <c r="BC1166" s="52" t="str">
        <f t="shared" si="418"/>
        <v>11049</v>
      </c>
      <c r="BD1166" s="52" t="str">
        <f t="shared" si="419"/>
        <v>Kleingärtnerverein</v>
      </c>
      <c r="BE1166" s="52" t="str">
        <f t="shared" si="420"/>
        <v>Eigener Tarif</v>
      </c>
      <c r="BF1166" s="52" t="str">
        <f t="shared" si="421"/>
        <v>Eigener Tarif</v>
      </c>
    </row>
    <row r="1167" spans="1:58" hidden="1" x14ac:dyDescent="0.35">
      <c r="A1167" s="107" t="s">
        <v>3468</v>
      </c>
      <c r="B1167" s="75" t="s">
        <v>899</v>
      </c>
      <c r="C1167" s="52" t="s">
        <v>3</v>
      </c>
      <c r="D1167" s="52" t="s">
        <v>3</v>
      </c>
      <c r="E1167" s="52" t="s">
        <v>2</v>
      </c>
      <c r="F1167" s="52" t="s">
        <v>2</v>
      </c>
      <c r="G1167" s="52" t="s">
        <v>2</v>
      </c>
      <c r="H1167" s="52" t="s">
        <v>2</v>
      </c>
      <c r="I1167" s="52" t="s">
        <v>3</v>
      </c>
      <c r="J1167" s="52">
        <v>1</v>
      </c>
      <c r="K1167" s="52" t="s">
        <v>2</v>
      </c>
      <c r="L1167" s="52" t="s">
        <v>2</v>
      </c>
      <c r="M1167" s="52" t="s">
        <v>2</v>
      </c>
      <c r="N1167" s="52" t="s">
        <v>3</v>
      </c>
      <c r="P1167" s="52" t="s">
        <v>4</v>
      </c>
      <c r="Q1167" s="52" t="str">
        <f t="shared" si="422"/>
        <v>Nein</v>
      </c>
      <c r="R1167" s="52" t="str">
        <f t="shared" si="422"/>
        <v>Nein</v>
      </c>
      <c r="S1167" s="52" t="str">
        <f t="shared" si="422"/>
        <v>Nein</v>
      </c>
      <c r="T1167" s="52" t="str">
        <f t="shared" si="422"/>
        <v>Nein</v>
      </c>
      <c r="U1167" s="52" t="str">
        <f t="shared" si="422"/>
        <v>Nein</v>
      </c>
      <c r="V1167" s="52" t="str">
        <f t="shared" si="422"/>
        <v>Nein</v>
      </c>
      <c r="W1167" s="52" t="str">
        <f t="shared" si="422"/>
        <v>Nein</v>
      </c>
      <c r="X1167" s="52" t="str">
        <f t="shared" si="422"/>
        <v>Nein</v>
      </c>
      <c r="Y1167" s="52" t="str">
        <f t="shared" si="422"/>
        <v>Nein</v>
      </c>
      <c r="Z1167" s="52" t="str">
        <f t="shared" si="422"/>
        <v>Nein</v>
      </c>
      <c r="AA1167" s="52" t="str">
        <f t="shared" si="422"/>
        <v>Nein</v>
      </c>
      <c r="AB1167" s="52" t="str">
        <f t="shared" si="422"/>
        <v>Nein</v>
      </c>
      <c r="AC1167" s="52" t="str">
        <f t="shared" si="422"/>
        <v>Nein</v>
      </c>
      <c r="AD1167" s="52" t="str">
        <f t="shared" si="422"/>
        <v>Nein</v>
      </c>
      <c r="AE1167" s="52" t="str">
        <f t="shared" si="422"/>
        <v>Nein</v>
      </c>
      <c r="AF1167" s="52" t="str">
        <f t="shared" si="422"/>
        <v>Nein</v>
      </c>
      <c r="AG1167" s="61" t="str">
        <f>IF(Q1167="Ja",VLOOKUP($Q$2,Plausis!A:E,5,0),IF(R1167="Ja",VLOOKUP($R$2,Plausis!A:E,5,0),IF(T1167="Ja",VLOOKUP($T$2,Plausis!A:E,5,0),IF(U1167="Ja",VLOOKUP($U$2,Plausis!A:E,5,0),IF(AA1167="Ja",VLOOKUP($AA$2,Plausis!A:E,5,0),IF(AC1167="Ja",VLOOKUP($AC$2,Plausis!A:E,5,0),IF(AD1167="Ja",VLOOKUP($AD$2,Plausis!A:E,5,0),"")))))))</f>
        <v/>
      </c>
      <c r="AH1167" s="52" t="str">
        <f>IF(Y1167="Ja",VLOOKUP($Y$2,Plausis!A:E,5,0),"")</f>
        <v/>
      </c>
      <c r="AI1167" s="52" t="str">
        <f t="shared" si="409"/>
        <v>Ja</v>
      </c>
      <c r="AJ1167" s="52" t="str">
        <f>IF(S1167="Ja",VLOOKUP($S$2,Plausis!A:E,5,0),IF(V1167="Ja",VLOOKUP($V$2,Plausis!A:E,5,0),IF(X1167="Ja",VLOOKUP($X$2,Plausis!A:E,5,0),"")))</f>
        <v/>
      </c>
      <c r="AL1167" s="52" t="s">
        <v>2</v>
      </c>
      <c r="AM1167" s="114">
        <v>45531</v>
      </c>
      <c r="AN1167" s="52" t="s">
        <v>4467</v>
      </c>
      <c r="AO1167" s="52" t="str">
        <f>VLOOKUP(B1167,'BAT Grundtabelle'!B:T,19,0)</f>
        <v>ja</v>
      </c>
      <c r="AP1167" s="105" t="str">
        <f t="shared" si="410"/>
        <v>11050</v>
      </c>
      <c r="AQ1167" s="52" t="str">
        <f t="shared" si="411"/>
        <v>Kleintierausstellung</v>
      </c>
      <c r="AR1167" s="52" t="b">
        <f t="shared" si="423"/>
        <v>0</v>
      </c>
      <c r="AS1167" s="52" t="b">
        <f t="shared" si="423"/>
        <v>0</v>
      </c>
      <c r="AT1167" s="52" t="b">
        <f t="shared" si="423"/>
        <v>0</v>
      </c>
      <c r="AU1167" s="52">
        <f t="shared" si="412"/>
        <v>1</v>
      </c>
      <c r="AW1167" s="52" t="b">
        <f t="shared" si="413"/>
        <v>0</v>
      </c>
      <c r="AX1167" s="52" t="str">
        <f t="shared" si="414"/>
        <v>Unternehmen</v>
      </c>
      <c r="AY1167" s="52" t="b">
        <f t="shared" si="415"/>
        <v>0</v>
      </c>
      <c r="AZ1167" s="52" t="str">
        <f t="shared" si="416"/>
        <v>11050</v>
      </c>
      <c r="BA1167" s="52" t="str">
        <f>VLOOKUP(A1167,'BAT Grundtabelle'!A:U,21,0)</f>
        <v>ja</v>
      </c>
      <c r="BB1167" s="52" t="str">
        <f t="shared" si="417"/>
        <v>nein</v>
      </c>
      <c r="BC1167" s="52" t="str">
        <f t="shared" si="418"/>
        <v>11050</v>
      </c>
      <c r="BD1167" s="52" t="str">
        <f t="shared" si="419"/>
        <v>Kleintierausstellung</v>
      </c>
      <c r="BE1167" s="52" t="str">
        <f t="shared" si="420"/>
        <v>Unternehmen</v>
      </c>
      <c r="BF1167" s="52">
        <f t="shared" si="421"/>
        <v>1</v>
      </c>
    </row>
    <row r="1168" spans="1:58" hidden="1" x14ac:dyDescent="0.35">
      <c r="A1168" s="107" t="s">
        <v>3469</v>
      </c>
      <c r="B1168" s="75" t="s">
        <v>1077</v>
      </c>
      <c r="C1168" s="52" t="s">
        <v>3</v>
      </c>
      <c r="D1168" s="52" t="s">
        <v>3</v>
      </c>
      <c r="E1168" s="52" t="s">
        <v>2</v>
      </c>
      <c r="F1168" s="52" t="s">
        <v>2</v>
      </c>
      <c r="G1168" s="52" t="s">
        <v>2</v>
      </c>
      <c r="H1168" s="52" t="s">
        <v>2</v>
      </c>
      <c r="I1168" s="52" t="s">
        <v>3</v>
      </c>
      <c r="J1168" s="52">
        <v>1</v>
      </c>
      <c r="K1168" s="52" t="s">
        <v>2</v>
      </c>
      <c r="L1168" s="52" t="s">
        <v>2</v>
      </c>
      <c r="M1168" s="52" t="s">
        <v>2</v>
      </c>
      <c r="N1168" s="52" t="s">
        <v>3</v>
      </c>
      <c r="P1168" s="52" t="s">
        <v>4</v>
      </c>
      <c r="Q1168" s="52" t="str">
        <f t="shared" si="422"/>
        <v>Nein</v>
      </c>
      <c r="R1168" s="52" t="str">
        <f t="shared" si="422"/>
        <v>Nein</v>
      </c>
      <c r="S1168" s="52" t="str">
        <f t="shared" si="422"/>
        <v>Nein</v>
      </c>
      <c r="T1168" s="52" t="str">
        <f t="shared" si="422"/>
        <v>Nein</v>
      </c>
      <c r="U1168" s="52" t="str">
        <f t="shared" si="422"/>
        <v>Nein</v>
      </c>
      <c r="V1168" s="52" t="str">
        <f t="shared" si="422"/>
        <v>Nein</v>
      </c>
      <c r="W1168" s="52" t="str">
        <f t="shared" si="422"/>
        <v>Nein</v>
      </c>
      <c r="X1168" s="52" t="str">
        <f t="shared" si="422"/>
        <v>Nein</v>
      </c>
      <c r="Y1168" s="52" t="str">
        <f t="shared" si="422"/>
        <v>Nein</v>
      </c>
      <c r="Z1168" s="52" t="str">
        <f t="shared" si="422"/>
        <v>Nein</v>
      </c>
      <c r="AA1168" s="52" t="str">
        <f t="shared" si="422"/>
        <v>Nein</v>
      </c>
      <c r="AB1168" s="52" t="str">
        <f t="shared" si="422"/>
        <v>Nein</v>
      </c>
      <c r="AC1168" s="52" t="str">
        <f t="shared" si="422"/>
        <v>Nein</v>
      </c>
      <c r="AD1168" s="52" t="str">
        <f t="shared" si="422"/>
        <v>Nein</v>
      </c>
      <c r="AE1168" s="52" t="str">
        <f t="shared" si="422"/>
        <v>Nein</v>
      </c>
      <c r="AF1168" s="52" t="str">
        <f t="shared" si="422"/>
        <v>Nein</v>
      </c>
      <c r="AG1168" s="61" t="str">
        <f>IF(Q1168="Ja",VLOOKUP($Q$2,Plausis!A:E,5,0),IF(R1168="Ja",VLOOKUP($R$2,Plausis!A:E,5,0),IF(T1168="Ja",VLOOKUP($T$2,Plausis!A:E,5,0),IF(U1168="Ja",VLOOKUP($U$2,Plausis!A:E,5,0),IF(AA1168="Ja",VLOOKUP($AA$2,Plausis!A:E,5,0),IF(AC1168="Ja",VLOOKUP($AC$2,Plausis!A:E,5,0),IF(AD1168="Ja",VLOOKUP($AD$2,Plausis!A:E,5,0),"")))))))</f>
        <v/>
      </c>
      <c r="AH1168" s="52" t="str">
        <f>IF(Y1168="Ja",VLOOKUP($Y$2,Plausis!A:E,5,0),"")</f>
        <v/>
      </c>
      <c r="AI1168" s="52" t="str">
        <f t="shared" si="409"/>
        <v>Ja</v>
      </c>
      <c r="AJ1168" s="52" t="str">
        <f>IF(S1168="Ja",VLOOKUP($S$2,Plausis!A:E,5,0),IF(V1168="Ja",VLOOKUP($V$2,Plausis!A:E,5,0),IF(X1168="Ja",VLOOKUP($X$2,Plausis!A:E,5,0),"")))</f>
        <v/>
      </c>
      <c r="AL1168" s="52" t="s">
        <v>2</v>
      </c>
      <c r="AM1168" s="114">
        <v>45531</v>
      </c>
      <c r="AN1168" s="52" t="s">
        <v>4467</v>
      </c>
      <c r="AO1168" s="52" t="str">
        <f>VLOOKUP(B1168,'BAT Grundtabelle'!B:T,19,0)</f>
        <v>ja</v>
      </c>
      <c r="AP1168" s="105" t="str">
        <f t="shared" si="410"/>
        <v>11051</v>
      </c>
      <c r="AQ1168" s="52" t="str">
        <f t="shared" si="411"/>
        <v>Kleintierpension</v>
      </c>
      <c r="AR1168" s="52" t="b">
        <f t="shared" si="423"/>
        <v>0</v>
      </c>
      <c r="AS1168" s="52" t="b">
        <f t="shared" si="423"/>
        <v>0</v>
      </c>
      <c r="AT1168" s="52" t="b">
        <f t="shared" si="423"/>
        <v>0</v>
      </c>
      <c r="AU1168" s="52">
        <f t="shared" si="412"/>
        <v>1</v>
      </c>
      <c r="AW1168" s="52" t="b">
        <f t="shared" si="413"/>
        <v>0</v>
      </c>
      <c r="AX1168" s="52" t="str">
        <f t="shared" si="414"/>
        <v>Unternehmen</v>
      </c>
      <c r="AY1168" s="52" t="b">
        <f t="shared" si="415"/>
        <v>0</v>
      </c>
      <c r="AZ1168" s="52" t="str">
        <f t="shared" si="416"/>
        <v>11051</v>
      </c>
      <c r="BA1168" s="52" t="str">
        <f>VLOOKUP(A1168,'BAT Grundtabelle'!A:U,21,0)</f>
        <v>ja</v>
      </c>
      <c r="BB1168" s="52" t="str">
        <f t="shared" si="417"/>
        <v>nein</v>
      </c>
      <c r="BC1168" s="52" t="str">
        <f t="shared" si="418"/>
        <v>11051</v>
      </c>
      <c r="BD1168" s="52" t="str">
        <f t="shared" si="419"/>
        <v>Kleintierpension</v>
      </c>
      <c r="BE1168" s="52" t="str">
        <f t="shared" si="420"/>
        <v>Unternehmen</v>
      </c>
      <c r="BF1168" s="52">
        <f t="shared" si="421"/>
        <v>1</v>
      </c>
    </row>
    <row r="1169" spans="1:58" hidden="1" x14ac:dyDescent="0.35">
      <c r="A1169" s="107" t="s">
        <v>3470</v>
      </c>
      <c r="B1169" s="75" t="s">
        <v>1821</v>
      </c>
      <c r="C1169" s="52" t="s">
        <v>2</v>
      </c>
      <c r="D1169" s="52" t="s">
        <v>2</v>
      </c>
      <c r="E1169" s="52" t="s">
        <v>2</v>
      </c>
      <c r="F1169" s="52" t="s">
        <v>2</v>
      </c>
      <c r="G1169" s="52" t="s">
        <v>2</v>
      </c>
      <c r="H1169" s="52" t="s">
        <v>3</v>
      </c>
      <c r="I1169" s="52" t="s">
        <v>2</v>
      </c>
      <c r="J1169" s="52" t="s">
        <v>2</v>
      </c>
      <c r="K1169" s="52" t="s">
        <v>2</v>
      </c>
      <c r="L1169" s="52" t="s">
        <v>2</v>
      </c>
      <c r="M1169" s="52" t="s">
        <v>2</v>
      </c>
      <c r="N1169" s="52" t="s">
        <v>2</v>
      </c>
      <c r="O1169" s="52" t="s">
        <v>2411</v>
      </c>
      <c r="P1169" s="52" t="s">
        <v>59</v>
      </c>
      <c r="Q1169" s="52" t="str">
        <f t="shared" si="422"/>
        <v>Nein</v>
      </c>
      <c r="R1169" s="52" t="str">
        <f t="shared" si="422"/>
        <v>Nein</v>
      </c>
      <c r="S1169" s="52" t="str">
        <f t="shared" si="422"/>
        <v>Nein</v>
      </c>
      <c r="T1169" s="52" t="str">
        <f t="shared" si="422"/>
        <v>Nein</v>
      </c>
      <c r="U1169" s="52" t="str">
        <f t="shared" si="422"/>
        <v>Nein</v>
      </c>
      <c r="V1169" s="52" t="str">
        <f t="shared" si="422"/>
        <v>Nein</v>
      </c>
      <c r="W1169" s="52" t="str">
        <f t="shared" si="422"/>
        <v>Nein</v>
      </c>
      <c r="X1169" s="52" t="str">
        <f t="shared" si="422"/>
        <v>Nein</v>
      </c>
      <c r="Y1169" s="52" t="str">
        <f t="shared" si="422"/>
        <v>Nein</v>
      </c>
      <c r="Z1169" s="52" t="str">
        <f t="shared" si="422"/>
        <v>Nein</v>
      </c>
      <c r="AA1169" s="52" t="str">
        <f t="shared" si="422"/>
        <v>Nein</v>
      </c>
      <c r="AB1169" s="52" t="str">
        <f t="shared" si="422"/>
        <v>Nein</v>
      </c>
      <c r="AC1169" s="52" t="str">
        <f t="shared" si="422"/>
        <v>Nein</v>
      </c>
      <c r="AD1169" s="52" t="str">
        <f t="shared" si="422"/>
        <v>Nein</v>
      </c>
      <c r="AE1169" s="52" t="str">
        <f t="shared" si="422"/>
        <v>Nein</v>
      </c>
      <c r="AF1169" s="52" t="str">
        <f t="shared" si="422"/>
        <v>Nein</v>
      </c>
      <c r="AG1169" s="61" t="str">
        <f>IF(Q1169="Ja",VLOOKUP($Q$2,Plausis!A:E,5,0),IF(R1169="Ja",VLOOKUP($R$2,Plausis!A:E,5,0),IF(T1169="Ja",VLOOKUP($T$2,Plausis!A:E,5,0),IF(U1169="Ja",VLOOKUP($U$2,Plausis!A:E,5,0),IF(AA1169="Ja",VLOOKUP($AA$2,Plausis!A:E,5,0),IF(AC1169="Ja",VLOOKUP($AC$2,Plausis!A:E,5,0),IF(AD1169="Ja",VLOOKUP($AD$2,Plausis!A:E,5,0),"")))))))</f>
        <v/>
      </c>
      <c r="AH1169" s="52" t="str">
        <f>IF(Y1169="Ja",VLOOKUP($Y$2,Plausis!A:E,5,0),"")</f>
        <v/>
      </c>
      <c r="AI1169" s="52" t="str">
        <f t="shared" si="409"/>
        <v>Nein</v>
      </c>
      <c r="AJ1169" s="52" t="str">
        <f>IF(S1169="Ja",VLOOKUP($S$2,Plausis!A:E,5,0),IF(V1169="Ja",VLOOKUP($V$2,Plausis!A:E,5,0),IF(X1169="Ja",VLOOKUP($X$2,Plausis!A:E,5,0),"")))</f>
        <v/>
      </c>
      <c r="AL1169" s="52" t="s">
        <v>2</v>
      </c>
      <c r="AM1169" s="114">
        <v>45531</v>
      </c>
      <c r="AN1169" s="52" t="s">
        <v>4467</v>
      </c>
      <c r="AO1169" s="52" t="str">
        <f>VLOOKUP(B1169,'BAT Grundtabelle'!B:T,19,0)</f>
        <v>ja</v>
      </c>
      <c r="AP1169" s="105" t="str">
        <f t="shared" si="410"/>
        <v>11052</v>
      </c>
      <c r="AQ1169" s="52" t="str">
        <f t="shared" si="411"/>
        <v>Kleintierzuchtverein</v>
      </c>
      <c r="AR1169" s="52" t="b">
        <f t="shared" si="423"/>
        <v>0</v>
      </c>
      <c r="AS1169" s="52" t="b">
        <f t="shared" si="423"/>
        <v>0</v>
      </c>
      <c r="AT1169" s="52" t="b">
        <f t="shared" si="423"/>
        <v>0</v>
      </c>
      <c r="AU1169" s="52" t="str">
        <f t="shared" si="412"/>
        <v>Eigener Tarif</v>
      </c>
      <c r="AW1169" s="52" t="b">
        <f t="shared" si="413"/>
        <v>0</v>
      </c>
      <c r="AX1169" s="52" t="str">
        <f t="shared" si="414"/>
        <v>Eigener Tarif</v>
      </c>
      <c r="AY1169" s="52" t="b">
        <f t="shared" si="415"/>
        <v>0</v>
      </c>
      <c r="AZ1169" s="52" t="str">
        <f t="shared" si="416"/>
        <v>11052</v>
      </c>
      <c r="BA1169" s="52" t="str">
        <f>VLOOKUP(A1169,'BAT Grundtabelle'!A:U,21,0)</f>
        <v>nein</v>
      </c>
      <c r="BB1169" s="52" t="str">
        <f t="shared" si="417"/>
        <v>nein</v>
      </c>
      <c r="BC1169" s="52" t="str">
        <f t="shared" si="418"/>
        <v>11052</v>
      </c>
      <c r="BD1169" s="52" t="str">
        <f t="shared" si="419"/>
        <v>Kleintierzuchtverein</v>
      </c>
      <c r="BE1169" s="52" t="str">
        <f t="shared" si="420"/>
        <v>Eigener Tarif</v>
      </c>
      <c r="BF1169" s="52" t="str">
        <f t="shared" si="421"/>
        <v>Eigener Tarif</v>
      </c>
    </row>
    <row r="1170" spans="1:58" ht="116" hidden="1" x14ac:dyDescent="0.35">
      <c r="A1170" s="107" t="s">
        <v>3471</v>
      </c>
      <c r="B1170" s="75" t="s">
        <v>511</v>
      </c>
      <c r="C1170" s="52" t="s">
        <v>3</v>
      </c>
      <c r="D1170" s="52" t="s">
        <v>3</v>
      </c>
      <c r="E1170" s="52" t="s">
        <v>2</v>
      </c>
      <c r="F1170" s="52" t="s">
        <v>2</v>
      </c>
      <c r="G1170" s="52" t="s">
        <v>2</v>
      </c>
      <c r="H1170" s="52" t="s">
        <v>2</v>
      </c>
      <c r="I1170" s="52" t="s">
        <v>3</v>
      </c>
      <c r="J1170" s="52">
        <v>1</v>
      </c>
      <c r="K1170" s="52" t="s">
        <v>2</v>
      </c>
      <c r="L1170" s="52" t="s">
        <v>2</v>
      </c>
      <c r="M1170" s="52" t="s">
        <v>2</v>
      </c>
      <c r="N1170" s="52" t="s">
        <v>3</v>
      </c>
      <c r="P1170" s="52">
        <v>300</v>
      </c>
      <c r="Q1170" s="52" t="str">
        <f t="shared" si="422"/>
        <v>Nein</v>
      </c>
      <c r="R1170" s="52" t="str">
        <f t="shared" si="422"/>
        <v>Nein</v>
      </c>
      <c r="S1170" s="52" t="str">
        <f t="shared" si="422"/>
        <v>Nein</v>
      </c>
      <c r="T1170" s="52" t="str">
        <f t="shared" si="422"/>
        <v>Nein</v>
      </c>
      <c r="U1170" s="52" t="str">
        <f t="shared" si="422"/>
        <v>Nein</v>
      </c>
      <c r="V1170" s="52" t="str">
        <f t="shared" si="422"/>
        <v>Nein</v>
      </c>
      <c r="W1170" s="52" t="str">
        <f t="shared" si="422"/>
        <v>Nein</v>
      </c>
      <c r="X1170" s="52" t="str">
        <f t="shared" si="422"/>
        <v>Nein</v>
      </c>
      <c r="Y1170" s="52" t="str">
        <f t="shared" si="422"/>
        <v>Nein</v>
      </c>
      <c r="Z1170" s="52" t="str">
        <f t="shared" si="422"/>
        <v>Nein</v>
      </c>
      <c r="AA1170" s="52" t="str">
        <f t="shared" si="422"/>
        <v>Ja</v>
      </c>
      <c r="AB1170" s="52" t="str">
        <f t="shared" si="422"/>
        <v>Nein</v>
      </c>
      <c r="AC1170" s="52" t="str">
        <f t="shared" si="422"/>
        <v>Nein</v>
      </c>
      <c r="AD1170" s="52" t="str">
        <f t="shared" si="422"/>
        <v>Nein</v>
      </c>
      <c r="AE1170" s="52" t="str">
        <f t="shared" si="422"/>
        <v>Nein</v>
      </c>
      <c r="AF1170" s="52" t="str">
        <f t="shared" si="422"/>
        <v>Nein</v>
      </c>
      <c r="AG1170" s="61" t="str">
        <f>IF(Q1170="Ja",VLOOKUP($Q$2,Plausis!A:E,5,0),IF(R1170="Ja",VLOOKUP($R$2,Plausis!A:E,5,0),IF(T1170="Ja",VLOOKUP($T$2,Plausis!A:E,5,0),IF(U1170="Ja",VLOOKUP($U$2,Plausis!A:E,5,0),IF(AA1170="Ja",VLOOKUP($AA$2,Plausis!A:E,5,0),IF(AC1170="Ja",VLOOKUP($AC$2,Plausis!A:E,5,0),IF(AD1170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170" s="52" t="str">
        <f>IF(Y1170="Ja",VLOOKUP($Y$2,Plausis!A:E,5,0),"")</f>
        <v/>
      </c>
      <c r="AI1170" s="52" t="str">
        <f t="shared" si="409"/>
        <v>Ja</v>
      </c>
      <c r="AJ1170" s="52" t="str">
        <f>IF(S1170="Ja",VLOOKUP($S$2,Plausis!A:E,5,0),IF(V1170="Ja",VLOOKUP($V$2,Plausis!A:E,5,0),IF(X1170="Ja",VLOOKUP($X$2,Plausis!A:E,5,0),"")))</f>
        <v/>
      </c>
      <c r="AL1170" s="52" t="s">
        <v>3</v>
      </c>
      <c r="AM1170" s="114">
        <v>45531</v>
      </c>
      <c r="AN1170" s="52" t="s">
        <v>4467</v>
      </c>
      <c r="AO1170" s="52" t="str">
        <f>VLOOKUP(B1170,'BAT Grundtabelle'!B:T,19,0)</f>
        <v>ja</v>
      </c>
      <c r="AP1170" s="105" t="str">
        <f t="shared" si="410"/>
        <v>11053</v>
      </c>
      <c r="AQ1170" s="52" t="str">
        <f t="shared" si="411"/>
        <v>Kleintransporte (ohne Lager, ohne Abfallentsorgung)</v>
      </c>
      <c r="AR1170" s="52" t="b">
        <f t="shared" si="423"/>
        <v>0</v>
      </c>
      <c r="AS1170" s="52" t="b">
        <f t="shared" si="423"/>
        <v>0</v>
      </c>
      <c r="AT1170" s="52" t="b">
        <f t="shared" si="423"/>
        <v>0</v>
      </c>
      <c r="AU1170" s="52">
        <f t="shared" si="412"/>
        <v>1</v>
      </c>
      <c r="AW1170" s="52" t="b">
        <f t="shared" si="413"/>
        <v>0</v>
      </c>
      <c r="AX1170" s="52" t="str">
        <f t="shared" si="414"/>
        <v>Unternehmen</v>
      </c>
      <c r="AY1170" s="52" t="b">
        <f t="shared" si="415"/>
        <v>0</v>
      </c>
      <c r="AZ1170" s="52" t="str">
        <f t="shared" si="416"/>
        <v>11053</v>
      </c>
      <c r="BA1170" s="52" t="str">
        <f>VLOOKUP(A1170,'BAT Grundtabelle'!A:U,21,0)</f>
        <v>ja</v>
      </c>
      <c r="BB1170" s="52" t="str">
        <f t="shared" si="417"/>
        <v>nein</v>
      </c>
      <c r="BC1170" s="52" t="str">
        <f t="shared" si="418"/>
        <v>11053</v>
      </c>
      <c r="BD1170" s="52" t="str">
        <f t="shared" si="419"/>
        <v>Kleintransporte (ohne Lager, ohne Abfallentsorgung)</v>
      </c>
      <c r="BE1170" s="52" t="str">
        <f t="shared" si="420"/>
        <v>Unternehmen</v>
      </c>
      <c r="BF1170" s="52">
        <f t="shared" si="421"/>
        <v>1</v>
      </c>
    </row>
    <row r="1171" spans="1:58" hidden="1" x14ac:dyDescent="0.35">
      <c r="A1171" s="107" t="s">
        <v>3472</v>
      </c>
      <c r="B1171" s="75" t="s">
        <v>458</v>
      </c>
      <c r="C1171" s="52" t="s">
        <v>3</v>
      </c>
      <c r="D1171" s="52" t="s">
        <v>3</v>
      </c>
      <c r="E1171" s="52" t="s">
        <v>2</v>
      </c>
      <c r="F1171" s="52" t="s">
        <v>2</v>
      </c>
      <c r="G1171" s="52" t="s">
        <v>2</v>
      </c>
      <c r="H1171" s="52" t="s">
        <v>2</v>
      </c>
      <c r="I1171" s="52" t="s">
        <v>3</v>
      </c>
      <c r="J1171" s="52">
        <v>1</v>
      </c>
      <c r="K1171" s="52" t="s">
        <v>2</v>
      </c>
      <c r="L1171" s="52" t="s">
        <v>2</v>
      </c>
      <c r="M1171" s="52" t="s">
        <v>2</v>
      </c>
      <c r="N1171" s="52" t="s">
        <v>3</v>
      </c>
      <c r="P1171" s="52" t="s">
        <v>4</v>
      </c>
      <c r="Q1171" s="52" t="str">
        <f t="shared" si="422"/>
        <v>Nein</v>
      </c>
      <c r="R1171" s="52" t="str">
        <f t="shared" si="422"/>
        <v>Nein</v>
      </c>
      <c r="S1171" s="52" t="str">
        <f t="shared" si="422"/>
        <v>Nein</v>
      </c>
      <c r="T1171" s="52" t="str">
        <f t="shared" si="422"/>
        <v>Nein</v>
      </c>
      <c r="U1171" s="52" t="str">
        <f t="shared" si="422"/>
        <v>Nein</v>
      </c>
      <c r="V1171" s="52" t="str">
        <f t="shared" si="422"/>
        <v>Nein</v>
      </c>
      <c r="W1171" s="52" t="str">
        <f t="shared" si="422"/>
        <v>Nein</v>
      </c>
      <c r="X1171" s="52" t="str">
        <f t="shared" si="422"/>
        <v>Nein</v>
      </c>
      <c r="Y1171" s="52" t="str">
        <f t="shared" si="422"/>
        <v>Nein</v>
      </c>
      <c r="Z1171" s="52" t="str">
        <f t="shared" si="422"/>
        <v>Nein</v>
      </c>
      <c r="AA1171" s="52" t="str">
        <f t="shared" si="422"/>
        <v>Nein</v>
      </c>
      <c r="AB1171" s="52" t="str">
        <f t="shared" si="422"/>
        <v>Nein</v>
      </c>
      <c r="AC1171" s="52" t="str">
        <f t="shared" si="422"/>
        <v>Nein</v>
      </c>
      <c r="AD1171" s="52" t="str">
        <f t="shared" si="422"/>
        <v>Nein</v>
      </c>
      <c r="AE1171" s="52" t="str">
        <f t="shared" si="422"/>
        <v>Nein</v>
      </c>
      <c r="AF1171" s="52" t="str">
        <f t="shared" si="422"/>
        <v>Nein</v>
      </c>
      <c r="AG1171" s="61" t="str">
        <f>IF(Q1171="Ja",VLOOKUP($Q$2,Plausis!A:E,5,0),IF(R1171="Ja",VLOOKUP($R$2,Plausis!A:E,5,0),IF(T1171="Ja",VLOOKUP($T$2,Plausis!A:E,5,0),IF(U1171="Ja",VLOOKUP($U$2,Plausis!A:E,5,0),IF(AA1171="Ja",VLOOKUP($AA$2,Plausis!A:E,5,0),IF(AC1171="Ja",VLOOKUP($AC$2,Plausis!A:E,5,0),IF(AD1171="Ja",VLOOKUP($AD$2,Plausis!A:E,5,0),"")))))))</f>
        <v/>
      </c>
      <c r="AH1171" s="52" t="str">
        <f>IF(Y1171="Ja",VLOOKUP($Y$2,Plausis!A:E,5,0),"")</f>
        <v/>
      </c>
      <c r="AI1171" s="52" t="str">
        <f t="shared" si="409"/>
        <v>Ja</v>
      </c>
      <c r="AJ1171" s="52" t="str">
        <f>IF(S1171="Ja",VLOOKUP($S$2,Plausis!A:E,5,0),IF(V1171="Ja",VLOOKUP($V$2,Plausis!A:E,5,0),IF(X1171="Ja",VLOOKUP($X$2,Plausis!A:E,5,0),"")))</f>
        <v/>
      </c>
      <c r="AL1171" s="52" t="s">
        <v>3</v>
      </c>
      <c r="AM1171" s="114">
        <v>45531</v>
      </c>
      <c r="AN1171" s="52" t="s">
        <v>4467</v>
      </c>
      <c r="AO1171" s="52" t="str">
        <f>VLOOKUP(B1171,'BAT Grundtabelle'!B:T,19,0)</f>
        <v>ja</v>
      </c>
      <c r="AP1171" s="105" t="str">
        <f t="shared" si="410"/>
        <v>11054</v>
      </c>
      <c r="AQ1171" s="52" t="str">
        <f t="shared" si="411"/>
        <v>Klempnerei</v>
      </c>
      <c r="AR1171" s="52" t="b">
        <f t="shared" si="423"/>
        <v>0</v>
      </c>
      <c r="AS1171" s="52" t="b">
        <f t="shared" si="423"/>
        <v>0</v>
      </c>
      <c r="AT1171" s="52" t="b">
        <f t="shared" si="423"/>
        <v>0</v>
      </c>
      <c r="AU1171" s="52">
        <f t="shared" si="412"/>
        <v>1</v>
      </c>
      <c r="AW1171" s="52" t="b">
        <f t="shared" si="413"/>
        <v>0</v>
      </c>
      <c r="AX1171" s="52" t="str">
        <f t="shared" si="414"/>
        <v>Unternehmen</v>
      </c>
      <c r="AY1171" s="52" t="b">
        <f t="shared" si="415"/>
        <v>0</v>
      </c>
      <c r="AZ1171" s="52" t="str">
        <f t="shared" si="416"/>
        <v>11054</v>
      </c>
      <c r="BA1171" s="52" t="str">
        <f>VLOOKUP(A1171,'BAT Grundtabelle'!A:U,21,0)</f>
        <v>ja</v>
      </c>
      <c r="BB1171" s="52" t="str">
        <f t="shared" si="417"/>
        <v>nein</v>
      </c>
      <c r="BC1171" s="52" t="str">
        <f t="shared" si="418"/>
        <v>11054</v>
      </c>
      <c r="BD1171" s="52" t="str">
        <f t="shared" si="419"/>
        <v>Klempnerei</v>
      </c>
      <c r="BE1171" s="52" t="str">
        <f t="shared" si="420"/>
        <v>Unternehmen</v>
      </c>
      <c r="BF1171" s="52">
        <f t="shared" si="421"/>
        <v>1</v>
      </c>
    </row>
    <row r="1172" spans="1:58" hidden="1" x14ac:dyDescent="0.35">
      <c r="A1172" s="107">
        <v>11983</v>
      </c>
      <c r="B1172" s="75" t="s">
        <v>4485</v>
      </c>
      <c r="C1172" s="52" t="s">
        <v>3</v>
      </c>
      <c r="D1172" s="52" t="s">
        <v>3</v>
      </c>
      <c r="E1172" s="52" t="s">
        <v>2</v>
      </c>
      <c r="F1172" s="52" t="s">
        <v>2</v>
      </c>
      <c r="G1172" s="52" t="s">
        <v>2</v>
      </c>
      <c r="H1172" s="52" t="s">
        <v>2</v>
      </c>
      <c r="I1172" s="52" t="s">
        <v>3</v>
      </c>
      <c r="J1172" s="52">
        <v>1</v>
      </c>
      <c r="K1172" s="52" t="s">
        <v>2</v>
      </c>
      <c r="L1172" s="52" t="s">
        <v>2</v>
      </c>
      <c r="M1172" s="52" t="s">
        <v>2</v>
      </c>
      <c r="N1172" s="52" t="s">
        <v>3</v>
      </c>
      <c r="P1172" s="52" t="s">
        <v>4</v>
      </c>
      <c r="Q1172" s="52" t="str">
        <f t="shared" si="422"/>
        <v>Nein</v>
      </c>
      <c r="R1172" s="52" t="str">
        <f t="shared" si="422"/>
        <v>Nein</v>
      </c>
      <c r="S1172" s="52" t="str">
        <f t="shared" si="422"/>
        <v>Nein</v>
      </c>
      <c r="T1172" s="52" t="str">
        <f t="shared" si="422"/>
        <v>Nein</v>
      </c>
      <c r="U1172" s="52" t="str">
        <f t="shared" si="422"/>
        <v>Nein</v>
      </c>
      <c r="V1172" s="52" t="str">
        <f t="shared" si="422"/>
        <v>Nein</v>
      </c>
      <c r="W1172" s="52" t="str">
        <f t="shared" si="422"/>
        <v>Nein</v>
      </c>
      <c r="X1172" s="52" t="str">
        <f t="shared" si="422"/>
        <v>Nein</v>
      </c>
      <c r="Y1172" s="52" t="str">
        <f t="shared" si="422"/>
        <v>Nein</v>
      </c>
      <c r="Z1172" s="52" t="str">
        <f t="shared" si="422"/>
        <v>Nein</v>
      </c>
      <c r="AA1172" s="52" t="str">
        <f t="shared" si="422"/>
        <v>Nein</v>
      </c>
      <c r="AB1172" s="52" t="str">
        <f t="shared" si="422"/>
        <v>Nein</v>
      </c>
      <c r="AC1172" s="52" t="str">
        <f t="shared" si="422"/>
        <v>Nein</v>
      </c>
      <c r="AD1172" s="52" t="str">
        <f t="shared" si="422"/>
        <v>Nein</v>
      </c>
      <c r="AE1172" s="52" t="str">
        <f t="shared" si="422"/>
        <v>Nein</v>
      </c>
      <c r="AF1172" s="52" t="str">
        <f t="shared" si="422"/>
        <v>Nein</v>
      </c>
      <c r="AG1172" s="61" t="str">
        <f>IF(Q1172="Ja",VLOOKUP($Q$2,Plausis!A:E,5,0),IF(R1172="Ja",VLOOKUP($R$2,Plausis!A:E,5,0),IF(T1172="Ja",VLOOKUP($T$2,Plausis!A:E,5,0),IF(U1172="Ja",VLOOKUP($U$2,Plausis!A:E,5,0),IF(AA1172="Ja",VLOOKUP($AA$2,Plausis!A:E,5,0),IF(AC1172="Ja",VLOOKUP($AC$2,Plausis!A:E,5,0),IF(AD1172="Ja",VLOOKUP($AD$2,Plausis!A:E,5,0),"")))))))</f>
        <v/>
      </c>
      <c r="AH1172" s="52" t="str">
        <f>IF(Y1172="Ja",VLOOKUP($Y$2,Plausis!A:E,5,0),"")</f>
        <v/>
      </c>
      <c r="AI1172" s="52" t="str">
        <f t="shared" si="409"/>
        <v>Ja</v>
      </c>
      <c r="AJ1172" s="52" t="str">
        <f>IF(S1172="Ja",VLOOKUP($S$2,Plausis!A:E,5,0),IF(V1172="Ja",VLOOKUP($V$2,Plausis!A:E,5,0),IF(X1172="Ja",VLOOKUP($X$2,Plausis!A:E,5,0),"")))</f>
        <v/>
      </c>
      <c r="AL1172" s="52" t="s">
        <v>2</v>
      </c>
      <c r="AM1172" s="114">
        <v>45531</v>
      </c>
      <c r="AN1172" s="52" t="s">
        <v>4467</v>
      </c>
      <c r="AO1172" s="52" t="str">
        <f>VLOOKUP(B1172,'BAT Grundtabelle'!B:T,19,0)</f>
        <v>ja</v>
      </c>
      <c r="AP1172" s="105">
        <f t="shared" si="410"/>
        <v>11983</v>
      </c>
      <c r="AQ1172" s="52" t="str">
        <f t="shared" si="411"/>
        <v>Kletterhalle, Boulderhalle</v>
      </c>
      <c r="AR1172" s="52" t="b">
        <f t="shared" si="423"/>
        <v>0</v>
      </c>
      <c r="AS1172" s="52" t="b">
        <f t="shared" si="423"/>
        <v>0</v>
      </c>
      <c r="AT1172" s="52" t="b">
        <f t="shared" si="423"/>
        <v>0</v>
      </c>
      <c r="AU1172" s="52">
        <f t="shared" si="412"/>
        <v>1</v>
      </c>
      <c r="AW1172" s="52" t="b">
        <f t="shared" si="413"/>
        <v>0</v>
      </c>
      <c r="AX1172" s="52" t="str">
        <f t="shared" si="414"/>
        <v>Unternehmen</v>
      </c>
      <c r="AY1172" s="52" t="b">
        <f t="shared" si="415"/>
        <v>0</v>
      </c>
      <c r="AZ1172" s="52">
        <f t="shared" si="416"/>
        <v>11983</v>
      </c>
      <c r="BA1172" s="52" t="str">
        <f>VLOOKUP(A1172,'BAT Grundtabelle'!A:U,21,0)</f>
        <v>ja</v>
      </c>
      <c r="BB1172" s="52" t="str">
        <f t="shared" si="417"/>
        <v>nein</v>
      </c>
      <c r="BC1172" s="52">
        <f t="shared" si="418"/>
        <v>11983</v>
      </c>
      <c r="BD1172" s="52" t="str">
        <f t="shared" si="419"/>
        <v>Kletterhalle, Boulderhalle</v>
      </c>
      <c r="BE1172" s="52" t="str">
        <f t="shared" si="420"/>
        <v>Unternehmen</v>
      </c>
      <c r="BF1172" s="52">
        <f t="shared" si="421"/>
        <v>1</v>
      </c>
    </row>
    <row r="1173" spans="1:58" hidden="1" x14ac:dyDescent="0.35">
      <c r="A1173" s="107" t="s">
        <v>3473</v>
      </c>
      <c r="B1173" s="75" t="s">
        <v>424</v>
      </c>
      <c r="C1173" s="52" t="s">
        <v>3</v>
      </c>
      <c r="D1173" s="52" t="s">
        <v>3</v>
      </c>
      <c r="E1173" s="52" t="s">
        <v>2</v>
      </c>
      <c r="F1173" s="52" t="s">
        <v>2</v>
      </c>
      <c r="G1173" s="52" t="s">
        <v>2</v>
      </c>
      <c r="H1173" s="52" t="s">
        <v>2</v>
      </c>
      <c r="I1173" s="52" t="s">
        <v>3</v>
      </c>
      <c r="J1173" s="52">
        <v>1</v>
      </c>
      <c r="K1173" s="52" t="s">
        <v>2</v>
      </c>
      <c r="L1173" s="52" t="s">
        <v>2</v>
      </c>
      <c r="M1173" s="52" t="s">
        <v>2</v>
      </c>
      <c r="N1173" s="52" t="s">
        <v>3</v>
      </c>
      <c r="P1173" s="52" t="s">
        <v>4</v>
      </c>
      <c r="Q1173" s="52" t="str">
        <f t="shared" ref="Q1173:AF1182" si="424">IF(ISERROR(FIND(Q$2,$P1173,1)),"Nein","Ja")</f>
        <v>Nein</v>
      </c>
      <c r="R1173" s="52" t="str">
        <f t="shared" si="424"/>
        <v>Nein</v>
      </c>
      <c r="S1173" s="52" t="str">
        <f t="shared" si="424"/>
        <v>Nein</v>
      </c>
      <c r="T1173" s="52" t="str">
        <f t="shared" si="424"/>
        <v>Nein</v>
      </c>
      <c r="U1173" s="52" t="str">
        <f t="shared" si="424"/>
        <v>Nein</v>
      </c>
      <c r="V1173" s="52" t="str">
        <f t="shared" si="424"/>
        <v>Nein</v>
      </c>
      <c r="W1173" s="52" t="str">
        <f t="shared" si="424"/>
        <v>Nein</v>
      </c>
      <c r="X1173" s="52" t="str">
        <f t="shared" si="424"/>
        <v>Nein</v>
      </c>
      <c r="Y1173" s="52" t="str">
        <f t="shared" si="424"/>
        <v>Nein</v>
      </c>
      <c r="Z1173" s="52" t="str">
        <f t="shared" si="424"/>
        <v>Nein</v>
      </c>
      <c r="AA1173" s="52" t="str">
        <f t="shared" si="424"/>
        <v>Nein</v>
      </c>
      <c r="AB1173" s="52" t="str">
        <f t="shared" si="424"/>
        <v>Nein</v>
      </c>
      <c r="AC1173" s="52" t="str">
        <f t="shared" si="424"/>
        <v>Nein</v>
      </c>
      <c r="AD1173" s="52" t="str">
        <f t="shared" si="424"/>
        <v>Nein</v>
      </c>
      <c r="AE1173" s="52" t="str">
        <f t="shared" si="424"/>
        <v>Nein</v>
      </c>
      <c r="AF1173" s="52" t="str">
        <f t="shared" si="424"/>
        <v>Nein</v>
      </c>
      <c r="AG1173" s="61" t="str">
        <f>IF(Q1173="Ja",VLOOKUP($Q$2,Plausis!A:E,5,0),IF(R1173="Ja",VLOOKUP($R$2,Plausis!A:E,5,0),IF(T1173="Ja",VLOOKUP($T$2,Plausis!A:E,5,0),IF(U1173="Ja",VLOOKUP($U$2,Plausis!A:E,5,0),IF(AA1173="Ja",VLOOKUP($AA$2,Plausis!A:E,5,0),IF(AC1173="Ja",VLOOKUP($AC$2,Plausis!A:E,5,0),IF(AD1173="Ja",VLOOKUP($AD$2,Plausis!A:E,5,0),"")))))))</f>
        <v/>
      </c>
      <c r="AH1173" s="52" t="str">
        <f>IF(Y1173="Ja",VLOOKUP($Y$2,Plausis!A:E,5,0),"")</f>
        <v/>
      </c>
      <c r="AI1173" s="52" t="str">
        <f t="shared" si="409"/>
        <v>Ja</v>
      </c>
      <c r="AJ1173" s="52" t="str">
        <f>IF(S1173="Ja",VLOOKUP($S$2,Plausis!A:E,5,0),IF(V1173="Ja",VLOOKUP($V$2,Plausis!A:E,5,0),IF(X1173="Ja",VLOOKUP($X$2,Plausis!A:E,5,0),"")))</f>
        <v/>
      </c>
      <c r="AL1173" s="52" t="s">
        <v>2</v>
      </c>
      <c r="AM1173" s="114">
        <v>45531</v>
      </c>
      <c r="AN1173" s="52" t="s">
        <v>4467</v>
      </c>
      <c r="AO1173" s="52" t="str">
        <f>VLOOKUP(B1173,'BAT Grundtabelle'!B:T,19,0)</f>
        <v>ja</v>
      </c>
      <c r="AP1173" s="105" t="str">
        <f t="shared" si="410"/>
        <v>11055</v>
      </c>
      <c r="AQ1173" s="52" t="str">
        <f t="shared" si="411"/>
        <v>Kletterwände</v>
      </c>
      <c r="AR1173" s="52" t="b">
        <f t="shared" si="423"/>
        <v>0</v>
      </c>
      <c r="AS1173" s="52" t="b">
        <f t="shared" si="423"/>
        <v>0</v>
      </c>
      <c r="AT1173" s="52" t="b">
        <f t="shared" si="423"/>
        <v>0</v>
      </c>
      <c r="AU1173" s="52">
        <f t="shared" si="412"/>
        <v>1</v>
      </c>
      <c r="AW1173" s="52" t="b">
        <f t="shared" si="413"/>
        <v>0</v>
      </c>
      <c r="AX1173" s="52" t="str">
        <f t="shared" si="414"/>
        <v>Unternehmen</v>
      </c>
      <c r="AY1173" s="52" t="b">
        <f t="shared" si="415"/>
        <v>0</v>
      </c>
      <c r="AZ1173" s="52" t="str">
        <f t="shared" si="416"/>
        <v>11055</v>
      </c>
      <c r="BA1173" s="52" t="str">
        <f>VLOOKUP(A1173,'BAT Grundtabelle'!A:U,21,0)</f>
        <v>ja</v>
      </c>
      <c r="BB1173" s="52" t="str">
        <f t="shared" si="417"/>
        <v>nein</v>
      </c>
      <c r="BC1173" s="52" t="str">
        <f t="shared" si="418"/>
        <v>11055</v>
      </c>
      <c r="BD1173" s="52" t="str">
        <f t="shared" si="419"/>
        <v>Kletterwände</v>
      </c>
      <c r="BE1173" s="52" t="str">
        <f t="shared" si="420"/>
        <v>Unternehmen</v>
      </c>
      <c r="BF1173" s="52">
        <f t="shared" si="421"/>
        <v>1</v>
      </c>
    </row>
    <row r="1174" spans="1:58" hidden="1" x14ac:dyDescent="0.35">
      <c r="A1174" s="107" t="s">
        <v>3474</v>
      </c>
      <c r="B1174" s="75" t="s">
        <v>239</v>
      </c>
      <c r="C1174" s="52" t="s">
        <v>3</v>
      </c>
      <c r="D1174" s="52" t="s">
        <v>3</v>
      </c>
      <c r="E1174" s="52" t="s">
        <v>2</v>
      </c>
      <c r="F1174" s="52" t="s">
        <v>2</v>
      </c>
      <c r="G1174" s="52" t="s">
        <v>2</v>
      </c>
      <c r="H1174" s="52" t="s">
        <v>2</v>
      </c>
      <c r="I1174" s="52" t="s">
        <v>3</v>
      </c>
      <c r="J1174" s="52">
        <v>1</v>
      </c>
      <c r="K1174" s="52" t="s">
        <v>2</v>
      </c>
      <c r="L1174" s="52" t="s">
        <v>2</v>
      </c>
      <c r="M1174" s="52" t="s">
        <v>2</v>
      </c>
      <c r="N1174" s="52" t="s">
        <v>3</v>
      </c>
      <c r="P1174" s="52" t="s">
        <v>4</v>
      </c>
      <c r="Q1174" s="52" t="str">
        <f t="shared" si="424"/>
        <v>Nein</v>
      </c>
      <c r="R1174" s="52" t="str">
        <f t="shared" si="424"/>
        <v>Nein</v>
      </c>
      <c r="S1174" s="52" t="str">
        <f t="shared" si="424"/>
        <v>Nein</v>
      </c>
      <c r="T1174" s="52" t="str">
        <f t="shared" si="424"/>
        <v>Nein</v>
      </c>
      <c r="U1174" s="52" t="str">
        <f t="shared" si="424"/>
        <v>Nein</v>
      </c>
      <c r="V1174" s="52" t="str">
        <f t="shared" si="424"/>
        <v>Nein</v>
      </c>
      <c r="W1174" s="52" t="str">
        <f t="shared" si="424"/>
        <v>Nein</v>
      </c>
      <c r="X1174" s="52" t="str">
        <f t="shared" si="424"/>
        <v>Nein</v>
      </c>
      <c r="Y1174" s="52" t="str">
        <f t="shared" si="424"/>
        <v>Nein</v>
      </c>
      <c r="Z1174" s="52" t="str">
        <f t="shared" si="424"/>
        <v>Nein</v>
      </c>
      <c r="AA1174" s="52" t="str">
        <f t="shared" si="424"/>
        <v>Nein</v>
      </c>
      <c r="AB1174" s="52" t="str">
        <f t="shared" si="424"/>
        <v>Nein</v>
      </c>
      <c r="AC1174" s="52" t="str">
        <f t="shared" si="424"/>
        <v>Nein</v>
      </c>
      <c r="AD1174" s="52" t="str">
        <f t="shared" si="424"/>
        <v>Nein</v>
      </c>
      <c r="AE1174" s="52" t="str">
        <f t="shared" si="424"/>
        <v>Nein</v>
      </c>
      <c r="AF1174" s="52" t="str">
        <f t="shared" si="424"/>
        <v>Nein</v>
      </c>
      <c r="AG1174" s="61" t="str">
        <f>IF(Q1174="Ja",VLOOKUP($Q$2,Plausis!A:E,5,0),IF(R1174="Ja",VLOOKUP($R$2,Plausis!A:E,5,0),IF(T1174="Ja",VLOOKUP($T$2,Plausis!A:E,5,0),IF(U1174="Ja",VLOOKUP($U$2,Plausis!A:E,5,0),IF(AA1174="Ja",VLOOKUP($AA$2,Plausis!A:E,5,0),IF(AC1174="Ja",VLOOKUP($AC$2,Plausis!A:E,5,0),IF(AD1174="Ja",VLOOKUP($AD$2,Plausis!A:E,5,0),"")))))))</f>
        <v/>
      </c>
      <c r="AH1174" s="52" t="str">
        <f>IF(Y1174="Ja",VLOOKUP($Y$2,Plausis!A:E,5,0),"")</f>
        <v/>
      </c>
      <c r="AI1174" s="52" t="str">
        <f t="shared" si="409"/>
        <v>Ja</v>
      </c>
      <c r="AJ1174" s="52" t="str">
        <f>IF(S1174="Ja",VLOOKUP($S$2,Plausis!A:E,5,0),IF(V1174="Ja",VLOOKUP($V$2,Plausis!A:E,5,0),IF(X1174="Ja",VLOOKUP($X$2,Plausis!A:E,5,0),"")))</f>
        <v/>
      </c>
      <c r="AL1174" s="52" t="s">
        <v>2</v>
      </c>
      <c r="AM1174" s="114">
        <v>45531</v>
      </c>
      <c r="AN1174" s="52" t="s">
        <v>4467</v>
      </c>
      <c r="AO1174" s="52" t="str">
        <f>VLOOKUP(B1174,'BAT Grundtabelle'!B:T,19,0)</f>
        <v>ja</v>
      </c>
      <c r="AP1174" s="105" t="str">
        <f t="shared" si="410"/>
        <v>11056</v>
      </c>
      <c r="AQ1174" s="52" t="str">
        <f t="shared" si="411"/>
        <v>Klimaanlageninstallationsbetrieb</v>
      </c>
      <c r="AR1174" s="52" t="b">
        <f t="shared" si="423"/>
        <v>0</v>
      </c>
      <c r="AS1174" s="52" t="b">
        <f t="shared" si="423"/>
        <v>0</v>
      </c>
      <c r="AT1174" s="52" t="b">
        <f t="shared" si="423"/>
        <v>0</v>
      </c>
      <c r="AU1174" s="52">
        <f t="shared" si="412"/>
        <v>1</v>
      </c>
      <c r="AW1174" s="52" t="b">
        <f t="shared" si="413"/>
        <v>0</v>
      </c>
      <c r="AX1174" s="52" t="str">
        <f t="shared" si="414"/>
        <v>Unternehmen</v>
      </c>
      <c r="AY1174" s="52" t="b">
        <f t="shared" si="415"/>
        <v>0</v>
      </c>
      <c r="AZ1174" s="52" t="str">
        <f t="shared" si="416"/>
        <v>11056</v>
      </c>
      <c r="BA1174" s="52" t="str">
        <f>VLOOKUP(A1174,'BAT Grundtabelle'!A:U,21,0)</f>
        <v>ja</v>
      </c>
      <c r="BB1174" s="52" t="str">
        <f t="shared" si="417"/>
        <v>nein</v>
      </c>
      <c r="BC1174" s="52" t="str">
        <f t="shared" si="418"/>
        <v>11056</v>
      </c>
      <c r="BD1174" s="52" t="str">
        <f t="shared" si="419"/>
        <v>Klimaanlageninstallationsbetrieb</v>
      </c>
      <c r="BE1174" s="52" t="str">
        <f t="shared" si="420"/>
        <v>Unternehmen</v>
      </c>
      <c r="BF1174" s="52">
        <f t="shared" si="421"/>
        <v>1</v>
      </c>
    </row>
    <row r="1175" spans="1:58" hidden="1" x14ac:dyDescent="0.35">
      <c r="A1175" s="107" t="s">
        <v>3475</v>
      </c>
      <c r="B1175" s="75" t="s">
        <v>1584</v>
      </c>
      <c r="C1175" s="52" t="s">
        <v>3</v>
      </c>
      <c r="D1175" s="52" t="s">
        <v>3</v>
      </c>
      <c r="E1175" s="52" t="s">
        <v>2</v>
      </c>
      <c r="F1175" s="52" t="s">
        <v>2</v>
      </c>
      <c r="G1175" s="52" t="s">
        <v>2</v>
      </c>
      <c r="H1175" s="52" t="s">
        <v>2</v>
      </c>
      <c r="I1175" s="52" t="s">
        <v>3</v>
      </c>
      <c r="J1175" s="52">
        <v>2</v>
      </c>
      <c r="K1175" s="52" t="s">
        <v>2</v>
      </c>
      <c r="L1175" s="52" t="s">
        <v>2</v>
      </c>
      <c r="M1175" s="52" t="s">
        <v>2</v>
      </c>
      <c r="N1175" s="52" t="s">
        <v>3</v>
      </c>
      <c r="P1175" s="52" t="s">
        <v>4</v>
      </c>
      <c r="Q1175" s="52" t="str">
        <f t="shared" si="424"/>
        <v>Nein</v>
      </c>
      <c r="R1175" s="52" t="str">
        <f t="shared" si="424"/>
        <v>Nein</v>
      </c>
      <c r="S1175" s="52" t="str">
        <f t="shared" si="424"/>
        <v>Nein</v>
      </c>
      <c r="T1175" s="52" t="str">
        <f t="shared" si="424"/>
        <v>Nein</v>
      </c>
      <c r="U1175" s="52" t="str">
        <f t="shared" si="424"/>
        <v>Nein</v>
      </c>
      <c r="V1175" s="52" t="str">
        <f t="shared" si="424"/>
        <v>Nein</v>
      </c>
      <c r="W1175" s="52" t="str">
        <f t="shared" si="424"/>
        <v>Nein</v>
      </c>
      <c r="X1175" s="52" t="str">
        <f t="shared" si="424"/>
        <v>Nein</v>
      </c>
      <c r="Y1175" s="52" t="str">
        <f t="shared" si="424"/>
        <v>Nein</v>
      </c>
      <c r="Z1175" s="52" t="str">
        <f t="shared" si="424"/>
        <v>Nein</v>
      </c>
      <c r="AA1175" s="52" t="str">
        <f t="shared" si="424"/>
        <v>Nein</v>
      </c>
      <c r="AB1175" s="52" t="str">
        <f t="shared" si="424"/>
        <v>Nein</v>
      </c>
      <c r="AC1175" s="52" t="str">
        <f t="shared" si="424"/>
        <v>Nein</v>
      </c>
      <c r="AD1175" s="52" t="str">
        <f t="shared" si="424"/>
        <v>Nein</v>
      </c>
      <c r="AE1175" s="52" t="str">
        <f t="shared" si="424"/>
        <v>Nein</v>
      </c>
      <c r="AF1175" s="52" t="str">
        <f t="shared" si="424"/>
        <v>Nein</v>
      </c>
      <c r="AG1175" s="61" t="str">
        <f>IF(Q1175="Ja",VLOOKUP($Q$2,Plausis!A:E,5,0),IF(R1175="Ja",VLOOKUP($R$2,Plausis!A:E,5,0),IF(T1175="Ja",VLOOKUP($T$2,Plausis!A:E,5,0),IF(U1175="Ja",VLOOKUP($U$2,Plausis!A:E,5,0),IF(AA1175="Ja",VLOOKUP($AA$2,Plausis!A:E,5,0),IF(AC1175="Ja",VLOOKUP($AC$2,Plausis!A:E,5,0),IF(AD1175="Ja",VLOOKUP($AD$2,Plausis!A:E,5,0),"")))))))</f>
        <v/>
      </c>
      <c r="AH1175" s="52" t="str">
        <f>IF(Y1175="Ja",VLOOKUP($Y$2,Plausis!A:E,5,0),"")</f>
        <v/>
      </c>
      <c r="AI1175" s="52" t="str">
        <f t="shared" si="409"/>
        <v>Ja</v>
      </c>
      <c r="AJ1175" s="52" t="str">
        <f>IF(S1175="Ja",VLOOKUP($S$2,Plausis!A:E,5,0),IF(V1175="Ja",VLOOKUP($V$2,Plausis!A:E,5,0),IF(X1175="Ja",VLOOKUP($X$2,Plausis!A:E,5,0),"")))</f>
        <v/>
      </c>
      <c r="AL1175" s="52" t="s">
        <v>2</v>
      </c>
      <c r="AM1175" s="114">
        <v>45531</v>
      </c>
      <c r="AN1175" s="52" t="s">
        <v>4467</v>
      </c>
      <c r="AO1175" s="52" t="str">
        <f>VLOOKUP(B1175,'BAT Grundtabelle'!B:T,19,0)</f>
        <v>ja</v>
      </c>
      <c r="AP1175" s="105" t="str">
        <f t="shared" si="410"/>
        <v>11057</v>
      </c>
      <c r="AQ1175" s="52" t="str">
        <f t="shared" si="411"/>
        <v>Klimagerätehersteller</v>
      </c>
      <c r="AR1175" s="52" t="b">
        <f t="shared" si="423"/>
        <v>0</v>
      </c>
      <c r="AS1175" s="52" t="b">
        <f t="shared" si="423"/>
        <v>0</v>
      </c>
      <c r="AT1175" s="52" t="b">
        <f t="shared" si="423"/>
        <v>0</v>
      </c>
      <c r="AU1175" s="52">
        <f t="shared" si="412"/>
        <v>2</v>
      </c>
      <c r="AW1175" s="52" t="b">
        <f t="shared" si="413"/>
        <v>0</v>
      </c>
      <c r="AX1175" s="52" t="str">
        <f t="shared" si="414"/>
        <v>Unternehmen</v>
      </c>
      <c r="AY1175" s="52" t="b">
        <f t="shared" si="415"/>
        <v>0</v>
      </c>
      <c r="AZ1175" s="52" t="str">
        <f t="shared" si="416"/>
        <v>11057</v>
      </c>
      <c r="BA1175" s="52" t="str">
        <f>VLOOKUP(A1175,'BAT Grundtabelle'!A:U,21,0)</f>
        <v>ja</v>
      </c>
      <c r="BB1175" s="52" t="str">
        <f t="shared" si="417"/>
        <v>nein</v>
      </c>
      <c r="BC1175" s="52" t="str">
        <f t="shared" si="418"/>
        <v>11057</v>
      </c>
      <c r="BD1175" s="52" t="str">
        <f t="shared" si="419"/>
        <v>Klimagerätehersteller</v>
      </c>
      <c r="BE1175" s="52" t="str">
        <f t="shared" si="420"/>
        <v>Unternehmen</v>
      </c>
      <c r="BF1175" s="52">
        <f t="shared" si="421"/>
        <v>2</v>
      </c>
    </row>
    <row r="1176" spans="1:58" ht="29" hidden="1" x14ac:dyDescent="0.35">
      <c r="A1176" s="107" t="s">
        <v>3476</v>
      </c>
      <c r="B1176" s="75" t="s">
        <v>650</v>
      </c>
      <c r="C1176" s="52" t="s">
        <v>3</v>
      </c>
      <c r="D1176" s="52" t="s">
        <v>3</v>
      </c>
      <c r="E1176" s="52" t="s">
        <v>2</v>
      </c>
      <c r="F1176" s="52" t="s">
        <v>2</v>
      </c>
      <c r="G1176" s="52" t="s">
        <v>2</v>
      </c>
      <c r="H1176" s="52" t="s">
        <v>2</v>
      </c>
      <c r="I1176" s="52" t="s">
        <v>2</v>
      </c>
      <c r="J1176" s="52" t="s">
        <v>2</v>
      </c>
      <c r="K1176" s="52" t="s">
        <v>2</v>
      </c>
      <c r="L1176" s="52" t="s">
        <v>2</v>
      </c>
      <c r="M1176" s="52" t="s">
        <v>2</v>
      </c>
      <c r="N1176" s="52" t="s">
        <v>3</v>
      </c>
      <c r="O1176" s="52" t="s">
        <v>2409</v>
      </c>
      <c r="P1176" s="52" t="s">
        <v>58</v>
      </c>
      <c r="Q1176" s="56" t="str">
        <f t="shared" si="424"/>
        <v>Nein</v>
      </c>
      <c r="R1176" s="56" t="str">
        <f t="shared" si="424"/>
        <v>Nein</v>
      </c>
      <c r="S1176" s="52" t="str">
        <f t="shared" si="424"/>
        <v>Nein</v>
      </c>
      <c r="T1176" s="56" t="str">
        <f t="shared" si="424"/>
        <v>Nein</v>
      </c>
      <c r="U1176" s="56" t="str">
        <f t="shared" si="424"/>
        <v>Ja</v>
      </c>
      <c r="V1176" s="52" t="str">
        <f t="shared" si="424"/>
        <v>Ja</v>
      </c>
      <c r="W1176" s="52" t="str">
        <f t="shared" si="424"/>
        <v>Nein</v>
      </c>
      <c r="X1176" s="52" t="str">
        <f t="shared" si="424"/>
        <v>Nein</v>
      </c>
      <c r="Y1176" s="58" t="str">
        <f t="shared" si="424"/>
        <v>Nein</v>
      </c>
      <c r="Z1176" s="52" t="str">
        <f t="shared" si="424"/>
        <v>Nein</v>
      </c>
      <c r="AA1176" s="56" t="str">
        <f t="shared" si="424"/>
        <v>Nein</v>
      </c>
      <c r="AB1176" s="52" t="str">
        <f t="shared" si="424"/>
        <v>Nein</v>
      </c>
      <c r="AC1176" s="56" t="str">
        <f t="shared" si="424"/>
        <v>Nein</v>
      </c>
      <c r="AD1176" s="56" t="str">
        <f t="shared" si="424"/>
        <v>Nein</v>
      </c>
      <c r="AE1176" s="52" t="str">
        <f t="shared" si="424"/>
        <v>Nein</v>
      </c>
      <c r="AF1176" s="52" t="str">
        <f t="shared" si="424"/>
        <v>Nein</v>
      </c>
      <c r="AG1176" s="61" t="str">
        <f>IF(Q1176="Ja",VLOOKUP($Q$2,Plausis!A:E,5,0),IF(R1176="Ja",VLOOKUP($R$2,Plausis!A:E,5,0),IF(T1176="Ja",VLOOKUP($T$2,Plausis!A:E,5,0),IF(U1176="Ja",VLOOKUP($U$2,Plausis!A:E,5,0),IF(AA1176="Ja",VLOOKUP($AA$2,Plausis!A:E,5,0),IF(AC1176="Ja",VLOOKUP($AC$2,Plausis!A:E,5,0),IF(AD1176="Ja",VLOOKUP($AD$2,Plausis!A:E,5,0),"")))))))</f>
        <v>Dieser Betrieb kann nur im Komfort-RS ohne ergänzenden Spezial-Straf-RS oder über einen Sondertarif zum SSR versichert werden.</v>
      </c>
      <c r="AH1176" s="52" t="str">
        <f>IF(Y1176="Ja",VLOOKUP($Y$2,Plausis!A:E,5,0),"")</f>
        <v/>
      </c>
      <c r="AI1176" s="52" t="str">
        <f t="shared" si="409"/>
        <v>Nein</v>
      </c>
      <c r="AJ1176" s="52" t="str">
        <f>IF(S1176="Ja",VLOOKUP($S$2,Plausis!A:E,5,0),IF(V1176="Ja",VLOOKUP($V$2,Plausis!A:E,5,0),IF(X1176="Ja",VLOOKUP($X$2,Plausis!A:E,5,0),"")))</f>
        <v>Dieser Betrieb kann nur über einen Sondertarif zum SSR versichert werden.</v>
      </c>
      <c r="AL1176" s="52" t="s">
        <v>2</v>
      </c>
      <c r="AM1176" s="114">
        <v>45531</v>
      </c>
      <c r="AN1176" s="52" t="s">
        <v>4467</v>
      </c>
      <c r="AO1176" s="52" t="str">
        <f>VLOOKUP(B1176,'BAT Grundtabelle'!B:T,19,0)</f>
        <v>ja</v>
      </c>
      <c r="AP1176" s="105" t="str">
        <f t="shared" si="410"/>
        <v>11058</v>
      </c>
      <c r="AQ1176" s="52" t="str">
        <f t="shared" si="411"/>
        <v>Klinik</v>
      </c>
      <c r="AR1176" s="52" t="b">
        <f t="shared" si="423"/>
        <v>0</v>
      </c>
      <c r="AS1176" s="52" t="b">
        <f t="shared" si="423"/>
        <v>0</v>
      </c>
      <c r="AT1176" s="52" t="b">
        <f t="shared" si="423"/>
        <v>0</v>
      </c>
      <c r="AU1176" s="52" t="str">
        <f t="shared" si="412"/>
        <v>Eigener Tarif</v>
      </c>
      <c r="AW1176" s="52" t="b">
        <f t="shared" si="413"/>
        <v>0</v>
      </c>
      <c r="AX1176" s="52" t="str">
        <f t="shared" si="414"/>
        <v>Eigener Tarif</v>
      </c>
      <c r="AY1176" s="52" t="b">
        <f t="shared" si="415"/>
        <v>0</v>
      </c>
      <c r="AZ1176" s="52" t="str">
        <f t="shared" si="416"/>
        <v>11058</v>
      </c>
      <c r="BA1176" s="52" t="str">
        <f>VLOOKUP(A1176,'BAT Grundtabelle'!A:U,21,0)</f>
        <v>ja</v>
      </c>
      <c r="BB1176" s="52" t="str">
        <f t="shared" si="417"/>
        <v>nein</v>
      </c>
      <c r="BC1176" s="52" t="str">
        <f t="shared" si="418"/>
        <v>11058</v>
      </c>
      <c r="BD1176" s="52" t="str">
        <f t="shared" si="419"/>
        <v>Klinik</v>
      </c>
      <c r="BE1176" s="52" t="str">
        <f t="shared" si="420"/>
        <v>Eigener Tarif</v>
      </c>
      <c r="BF1176" s="52" t="str">
        <f t="shared" si="421"/>
        <v>Eigener Tarif</v>
      </c>
    </row>
    <row r="1177" spans="1:58" hidden="1" x14ac:dyDescent="0.35">
      <c r="A1177" s="107" t="s">
        <v>2139</v>
      </c>
      <c r="B1177" s="75" t="s">
        <v>2138</v>
      </c>
      <c r="C1177" s="52" t="s">
        <v>3</v>
      </c>
      <c r="D1177" s="52" t="s">
        <v>3</v>
      </c>
      <c r="E1177" s="52" t="s">
        <v>2</v>
      </c>
      <c r="F1177" s="52" t="s">
        <v>2</v>
      </c>
      <c r="G1177" s="52" t="s">
        <v>2</v>
      </c>
      <c r="H1177" s="52" t="s">
        <v>2</v>
      </c>
      <c r="I1177" s="52" t="s">
        <v>3</v>
      </c>
      <c r="J1177" s="52">
        <v>1</v>
      </c>
      <c r="K1177" s="52" t="s">
        <v>2</v>
      </c>
      <c r="L1177" s="52" t="s">
        <v>2</v>
      </c>
      <c r="M1177" s="52" t="s">
        <v>2</v>
      </c>
      <c r="N1177" s="52" t="s">
        <v>3</v>
      </c>
      <c r="P1177" s="52" t="s">
        <v>4</v>
      </c>
      <c r="Q1177" s="52" t="str">
        <f t="shared" si="424"/>
        <v>Nein</v>
      </c>
      <c r="R1177" s="52" t="str">
        <f t="shared" si="424"/>
        <v>Nein</v>
      </c>
      <c r="S1177" s="52" t="str">
        <f t="shared" si="424"/>
        <v>Nein</v>
      </c>
      <c r="T1177" s="52" t="str">
        <f t="shared" si="424"/>
        <v>Nein</v>
      </c>
      <c r="U1177" s="52" t="str">
        <f t="shared" si="424"/>
        <v>Nein</v>
      </c>
      <c r="V1177" s="52" t="str">
        <f t="shared" si="424"/>
        <v>Nein</v>
      </c>
      <c r="W1177" s="52" t="str">
        <f t="shared" si="424"/>
        <v>Nein</v>
      </c>
      <c r="X1177" s="52" t="str">
        <f t="shared" si="424"/>
        <v>Nein</v>
      </c>
      <c r="Y1177" s="52" t="str">
        <f t="shared" si="424"/>
        <v>Nein</v>
      </c>
      <c r="Z1177" s="52" t="str">
        <f t="shared" si="424"/>
        <v>Nein</v>
      </c>
      <c r="AA1177" s="52" t="str">
        <f t="shared" si="424"/>
        <v>Nein</v>
      </c>
      <c r="AB1177" s="52" t="str">
        <f t="shared" si="424"/>
        <v>Nein</v>
      </c>
      <c r="AC1177" s="52" t="str">
        <f t="shared" si="424"/>
        <v>Nein</v>
      </c>
      <c r="AD1177" s="52" t="str">
        <f t="shared" si="424"/>
        <v>Nein</v>
      </c>
      <c r="AE1177" s="52" t="str">
        <f t="shared" si="424"/>
        <v>Nein</v>
      </c>
      <c r="AF1177" s="52" t="str">
        <f t="shared" si="424"/>
        <v>Nein</v>
      </c>
      <c r="AG1177" s="61" t="str">
        <f>IF(Q1177="Ja",VLOOKUP($Q$2,Plausis!A:E,5,0),IF(R1177="Ja",VLOOKUP($R$2,Plausis!A:E,5,0),IF(T1177="Ja",VLOOKUP($T$2,Plausis!A:E,5,0),IF(U1177="Ja",VLOOKUP($U$2,Plausis!A:E,5,0),IF(AA1177="Ja",VLOOKUP($AA$2,Plausis!A:E,5,0),IF(AC1177="Ja",VLOOKUP($AC$2,Plausis!A:E,5,0),IF(AD1177="Ja",VLOOKUP($AD$2,Plausis!A:E,5,0),"")))))))</f>
        <v/>
      </c>
      <c r="AH1177" s="52" t="str">
        <f>IF(Y1177="Ja",VLOOKUP($Y$2,Plausis!A:E,5,0),"")</f>
        <v/>
      </c>
      <c r="AI1177" s="52" t="str">
        <f t="shared" si="409"/>
        <v>Ja</v>
      </c>
      <c r="AJ1177" s="52" t="str">
        <f>IF(S1177="Ja",VLOOKUP($S$2,Plausis!A:E,5,0),IF(V1177="Ja",VLOOKUP($V$2,Plausis!A:E,5,0),IF(X1177="Ja",VLOOKUP($X$2,Plausis!A:E,5,0),"")))</f>
        <v/>
      </c>
      <c r="AL1177" s="52" t="s">
        <v>2</v>
      </c>
      <c r="AM1177" s="114">
        <v>45531</v>
      </c>
      <c r="AN1177" s="52" t="s">
        <v>4467</v>
      </c>
      <c r="AO1177" s="52" t="str">
        <f>VLOOKUP(B1177,'BAT Grundtabelle'!B:T,19,0)</f>
        <v>ja</v>
      </c>
      <c r="AP1177" s="105" t="str">
        <f t="shared" si="410"/>
        <v>3033</v>
      </c>
      <c r="AQ1177" s="52" t="str">
        <f t="shared" si="411"/>
        <v>Klischeehersteller</v>
      </c>
      <c r="AR1177" s="52" t="b">
        <f t="shared" si="423"/>
        <v>0</v>
      </c>
      <c r="AS1177" s="52" t="b">
        <f t="shared" si="423"/>
        <v>0</v>
      </c>
      <c r="AT1177" s="52" t="b">
        <f t="shared" si="423"/>
        <v>0</v>
      </c>
      <c r="AU1177" s="52">
        <f t="shared" si="412"/>
        <v>1</v>
      </c>
      <c r="AW1177" s="52" t="b">
        <f t="shared" si="413"/>
        <v>0</v>
      </c>
      <c r="AX1177" s="52" t="str">
        <f t="shared" si="414"/>
        <v>Unternehmen</v>
      </c>
      <c r="AY1177" s="52" t="b">
        <f t="shared" si="415"/>
        <v>0</v>
      </c>
      <c r="AZ1177" s="52" t="str">
        <f t="shared" si="416"/>
        <v>3033</v>
      </c>
      <c r="BA1177" s="52" t="str">
        <f>VLOOKUP(A1177,'BAT Grundtabelle'!A:U,21,0)</f>
        <v>ja</v>
      </c>
      <c r="BB1177" s="52" t="str">
        <f t="shared" si="417"/>
        <v>nein</v>
      </c>
      <c r="BC1177" s="52" t="str">
        <f t="shared" si="418"/>
        <v>3033</v>
      </c>
      <c r="BD1177" s="52" t="str">
        <f t="shared" si="419"/>
        <v>Klischeehersteller</v>
      </c>
      <c r="BE1177" s="52" t="str">
        <f t="shared" si="420"/>
        <v>Unternehmen</v>
      </c>
      <c r="BF1177" s="52">
        <f t="shared" si="421"/>
        <v>1</v>
      </c>
    </row>
    <row r="1178" spans="1:58" hidden="1" x14ac:dyDescent="0.35">
      <c r="A1178" s="107" t="s">
        <v>3477</v>
      </c>
      <c r="B1178" s="75" t="s">
        <v>1867</v>
      </c>
      <c r="C1178" s="52" t="s">
        <v>3</v>
      </c>
      <c r="D1178" s="52" t="s">
        <v>3</v>
      </c>
      <c r="E1178" s="52" t="s">
        <v>2</v>
      </c>
      <c r="F1178" s="52" t="s">
        <v>2</v>
      </c>
      <c r="G1178" s="52" t="s">
        <v>2</v>
      </c>
      <c r="H1178" s="52" t="s">
        <v>2</v>
      </c>
      <c r="I1178" s="52" t="s">
        <v>2</v>
      </c>
      <c r="J1178" s="52" t="s">
        <v>2</v>
      </c>
      <c r="K1178" s="52" t="s">
        <v>2</v>
      </c>
      <c r="L1178" s="52" t="s">
        <v>2</v>
      </c>
      <c r="M1178" s="52" t="s">
        <v>2</v>
      </c>
      <c r="N1178" s="52" t="s">
        <v>2</v>
      </c>
      <c r="O1178" s="52" t="s">
        <v>2412</v>
      </c>
      <c r="Q1178" s="52" t="str">
        <f t="shared" si="424"/>
        <v>Nein</v>
      </c>
      <c r="R1178" s="52" t="str">
        <f t="shared" si="424"/>
        <v>Nein</v>
      </c>
      <c r="S1178" s="52" t="str">
        <f t="shared" si="424"/>
        <v>Nein</v>
      </c>
      <c r="T1178" s="52" t="str">
        <f t="shared" si="424"/>
        <v>Nein</v>
      </c>
      <c r="U1178" s="52" t="str">
        <f t="shared" si="424"/>
        <v>Nein</v>
      </c>
      <c r="V1178" s="52" t="str">
        <f t="shared" si="424"/>
        <v>Nein</v>
      </c>
      <c r="W1178" s="52" t="str">
        <f t="shared" si="424"/>
        <v>Nein</v>
      </c>
      <c r="X1178" s="52" t="str">
        <f t="shared" si="424"/>
        <v>Nein</v>
      </c>
      <c r="Y1178" s="52" t="str">
        <f t="shared" si="424"/>
        <v>Nein</v>
      </c>
      <c r="Z1178" s="52" t="str">
        <f t="shared" si="424"/>
        <v>Nein</v>
      </c>
      <c r="AA1178" s="52" t="str">
        <f t="shared" si="424"/>
        <v>Nein</v>
      </c>
      <c r="AB1178" s="52" t="str">
        <f t="shared" si="424"/>
        <v>Nein</v>
      </c>
      <c r="AC1178" s="52" t="str">
        <f t="shared" si="424"/>
        <v>Nein</v>
      </c>
      <c r="AD1178" s="52" t="str">
        <f t="shared" si="424"/>
        <v>Nein</v>
      </c>
      <c r="AE1178" s="52" t="str">
        <f t="shared" si="424"/>
        <v>Nein</v>
      </c>
      <c r="AF1178" s="52" t="str">
        <f t="shared" si="424"/>
        <v>Nein</v>
      </c>
      <c r="AG1178" s="61" t="str">
        <f>IF(Q1178="Ja",VLOOKUP($Q$2,Plausis!A:E,5,0),IF(R1178="Ja",VLOOKUP($R$2,Plausis!A:E,5,0),IF(T1178="Ja",VLOOKUP($T$2,Plausis!A:E,5,0),IF(U1178="Ja",VLOOKUP($U$2,Plausis!A:E,5,0),IF(AA1178="Ja",VLOOKUP($AA$2,Plausis!A:E,5,0),IF(AC1178="Ja",VLOOKUP($AC$2,Plausis!A:E,5,0),IF(AD1178="Ja",VLOOKUP($AD$2,Plausis!A:E,5,0),"")))))))</f>
        <v/>
      </c>
      <c r="AH1178" s="52" t="str">
        <f>IF(Y1178="Ja",VLOOKUP($Y$2,Plausis!A:E,5,0),"")</f>
        <v/>
      </c>
      <c r="AI1178" s="52" t="str">
        <f t="shared" si="409"/>
        <v>Ja</v>
      </c>
      <c r="AJ1178" s="52" t="str">
        <f>IF(S1178="Ja",VLOOKUP($S$2,Plausis!A:E,5,0),IF(V1178="Ja",VLOOKUP($V$2,Plausis!A:E,5,0),IF(X1178="Ja",VLOOKUP($X$2,Plausis!A:E,5,0),"")))</f>
        <v/>
      </c>
      <c r="AL1178" s="52" t="s">
        <v>2</v>
      </c>
      <c r="AM1178" s="114">
        <v>45531</v>
      </c>
      <c r="AN1178" s="52" t="s">
        <v>4467</v>
      </c>
      <c r="AO1178" s="52" t="str">
        <f>VLOOKUP(B1178,'BAT Grundtabelle'!B:T,19,0)</f>
        <v>ja</v>
      </c>
      <c r="AP1178" s="105" t="str">
        <f t="shared" si="410"/>
        <v>11059</v>
      </c>
      <c r="AQ1178" s="52" t="str">
        <f t="shared" si="411"/>
        <v>Kloster</v>
      </c>
      <c r="AR1178" s="52" t="b">
        <f t="shared" si="423"/>
        <v>0</v>
      </c>
      <c r="AS1178" s="52" t="b">
        <f t="shared" si="423"/>
        <v>0</v>
      </c>
      <c r="AT1178" s="52" t="b">
        <f t="shared" si="423"/>
        <v>0</v>
      </c>
      <c r="AU1178" s="52" t="str">
        <f t="shared" si="412"/>
        <v>Eigener Tarif</v>
      </c>
      <c r="AW1178" s="52" t="b">
        <f t="shared" si="413"/>
        <v>0</v>
      </c>
      <c r="AX1178" s="52" t="str">
        <f t="shared" si="414"/>
        <v>Eigener Tarif</v>
      </c>
      <c r="AY1178" s="52" t="b">
        <f t="shared" si="415"/>
        <v>0</v>
      </c>
      <c r="AZ1178" s="52" t="str">
        <f t="shared" si="416"/>
        <v>11059</v>
      </c>
      <c r="BA1178" s="52" t="str">
        <f>VLOOKUP(A1178,'BAT Grundtabelle'!A:U,21,0)</f>
        <v>ja</v>
      </c>
      <c r="BB1178" s="52" t="str">
        <f t="shared" si="417"/>
        <v>nein</v>
      </c>
      <c r="BC1178" s="52" t="str">
        <f t="shared" si="418"/>
        <v>11059</v>
      </c>
      <c r="BD1178" s="52" t="str">
        <f t="shared" si="419"/>
        <v>Kloster</v>
      </c>
      <c r="BE1178" s="52" t="str">
        <f t="shared" si="420"/>
        <v>Eigener Tarif</v>
      </c>
      <c r="BF1178" s="52" t="str">
        <f t="shared" si="421"/>
        <v>Eigener Tarif</v>
      </c>
    </row>
    <row r="1179" spans="1:58" ht="43.5" hidden="1" x14ac:dyDescent="0.35">
      <c r="A1179" s="107" t="s">
        <v>3478</v>
      </c>
      <c r="B1179" s="75" t="s">
        <v>1302</v>
      </c>
      <c r="C1179" s="52" t="s">
        <v>3</v>
      </c>
      <c r="D1179" s="52" t="s">
        <v>3</v>
      </c>
      <c r="E1179" s="52" t="s">
        <v>2</v>
      </c>
      <c r="F1179" s="52" t="s">
        <v>2</v>
      </c>
      <c r="G1179" s="52" t="s">
        <v>2</v>
      </c>
      <c r="H1179" s="52" t="s">
        <v>2</v>
      </c>
      <c r="I1179" s="52" t="s">
        <v>3</v>
      </c>
      <c r="J1179" s="52">
        <v>1</v>
      </c>
      <c r="K1179" s="52" t="s">
        <v>2</v>
      </c>
      <c r="L1179" s="52" t="s">
        <v>2</v>
      </c>
      <c r="M1179" s="52" t="s">
        <v>2</v>
      </c>
      <c r="N1179" s="52" t="s">
        <v>3</v>
      </c>
      <c r="P1179" s="52">
        <v>1198</v>
      </c>
      <c r="Q1179" s="52" t="str">
        <f t="shared" si="424"/>
        <v>Nein</v>
      </c>
      <c r="R1179" s="52" t="str">
        <f t="shared" si="424"/>
        <v>Nein</v>
      </c>
      <c r="S1179" s="52" t="str">
        <f t="shared" si="424"/>
        <v>Nein</v>
      </c>
      <c r="T1179" s="52" t="str">
        <f t="shared" si="424"/>
        <v>Nein</v>
      </c>
      <c r="U1179" s="52" t="str">
        <f t="shared" si="424"/>
        <v>Nein</v>
      </c>
      <c r="V1179" s="52" t="str">
        <f t="shared" si="424"/>
        <v>Nein</v>
      </c>
      <c r="W1179" s="52" t="str">
        <f t="shared" si="424"/>
        <v>Nein</v>
      </c>
      <c r="X1179" s="52" t="str">
        <f t="shared" si="424"/>
        <v>Nein</v>
      </c>
      <c r="Y1179" s="52" t="str">
        <f t="shared" si="424"/>
        <v>Nein</v>
      </c>
      <c r="Z1179" s="52" t="str">
        <f t="shared" si="424"/>
        <v>Nein</v>
      </c>
      <c r="AA1179" s="52" t="str">
        <f t="shared" si="424"/>
        <v>Nein</v>
      </c>
      <c r="AB1179" s="52" t="str">
        <f t="shared" si="424"/>
        <v>Nein</v>
      </c>
      <c r="AC1179" s="52" t="str">
        <f t="shared" si="424"/>
        <v>Nein</v>
      </c>
      <c r="AD1179" s="52" t="str">
        <f t="shared" si="424"/>
        <v>Ja</v>
      </c>
      <c r="AE1179" s="52" t="str">
        <f t="shared" si="424"/>
        <v>Nein</v>
      </c>
      <c r="AF1179" s="52" t="str">
        <f t="shared" si="424"/>
        <v>Nein</v>
      </c>
      <c r="AG1179" s="61" t="str">
        <f>IF(Q1179="Ja",VLOOKUP($Q$2,Plausis!A:E,5,0),IF(R1179="Ja",VLOOKUP($R$2,Plausis!A:E,5,0),IF(T1179="Ja",VLOOKUP($T$2,Plausis!A:E,5,0),IF(U1179="Ja",VLOOKUP($U$2,Plausis!A:E,5,0),IF(AA1179="Ja",VLOOKUP($AA$2,Plausis!A:E,5,0),IF(AC1179="Ja",VLOOKUP($AC$2,Plausis!A:E,5,0),IF(AD1179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179" s="52" t="str">
        <f>IF(Y1179="Ja",VLOOKUP($Y$2,Plausis!A:E,5,0),"")</f>
        <v/>
      </c>
      <c r="AI1179" s="52" t="str">
        <f t="shared" si="409"/>
        <v>Ja</v>
      </c>
      <c r="AJ1179" s="52" t="str">
        <f>IF(S1179="Ja",VLOOKUP($S$2,Plausis!A:E,5,0),IF(V1179="Ja",VLOOKUP($V$2,Plausis!A:E,5,0),IF(X1179="Ja",VLOOKUP($X$2,Plausis!A:E,5,0),"")))</f>
        <v/>
      </c>
      <c r="AL1179" s="52" t="s">
        <v>3</v>
      </c>
      <c r="AM1179" s="114">
        <v>45531</v>
      </c>
      <c r="AN1179" s="52" t="s">
        <v>4467</v>
      </c>
      <c r="AO1179" s="52" t="str">
        <f>VLOOKUP(B1179,'BAT Grundtabelle'!B:T,19,0)</f>
        <v>ja</v>
      </c>
      <c r="AP1179" s="105" t="str">
        <f t="shared" si="410"/>
        <v>11060</v>
      </c>
      <c r="AQ1179" s="52" t="str">
        <f t="shared" si="411"/>
        <v>Kneipe</v>
      </c>
      <c r="AR1179" s="52" t="b">
        <f t="shared" si="423"/>
        <v>0</v>
      </c>
      <c r="AS1179" s="52" t="b">
        <f t="shared" si="423"/>
        <v>0</v>
      </c>
      <c r="AT1179" s="52" t="b">
        <f t="shared" si="423"/>
        <v>0</v>
      </c>
      <c r="AU1179" s="52">
        <f t="shared" si="412"/>
        <v>1</v>
      </c>
      <c r="AW1179" s="52" t="b">
        <f t="shared" si="413"/>
        <v>0</v>
      </c>
      <c r="AX1179" s="52" t="str">
        <f t="shared" si="414"/>
        <v>Unternehmen</v>
      </c>
      <c r="AY1179" s="52" t="b">
        <f t="shared" si="415"/>
        <v>0</v>
      </c>
      <c r="AZ1179" s="52" t="str">
        <f t="shared" si="416"/>
        <v>11060</v>
      </c>
      <c r="BA1179" s="52" t="str">
        <f>VLOOKUP(A1179,'BAT Grundtabelle'!A:U,21,0)</f>
        <v>ja</v>
      </c>
      <c r="BB1179" s="52" t="str">
        <f t="shared" si="417"/>
        <v>nein</v>
      </c>
      <c r="BC1179" s="52" t="str">
        <f t="shared" si="418"/>
        <v>11060</v>
      </c>
      <c r="BD1179" s="52" t="str">
        <f t="shared" si="419"/>
        <v>Kneipe</v>
      </c>
      <c r="BE1179" s="52" t="str">
        <f t="shared" si="420"/>
        <v>Unternehmen</v>
      </c>
      <c r="BF1179" s="52">
        <f t="shared" si="421"/>
        <v>1</v>
      </c>
    </row>
    <row r="1180" spans="1:58" hidden="1" x14ac:dyDescent="0.35">
      <c r="A1180" s="107" t="s">
        <v>3479</v>
      </c>
      <c r="B1180" s="75" t="s">
        <v>1984</v>
      </c>
      <c r="C1180" s="52" t="s">
        <v>3</v>
      </c>
      <c r="D1180" s="52" t="s">
        <v>3</v>
      </c>
      <c r="E1180" s="52" t="s">
        <v>2</v>
      </c>
      <c r="F1180" s="52" t="s">
        <v>2</v>
      </c>
      <c r="G1180" s="52" t="s">
        <v>2</v>
      </c>
      <c r="H1180" s="52" t="s">
        <v>2</v>
      </c>
      <c r="I1180" s="52" t="s">
        <v>3</v>
      </c>
      <c r="J1180" s="52">
        <v>1</v>
      </c>
      <c r="K1180" s="52" t="s">
        <v>2</v>
      </c>
      <c r="L1180" s="52" t="s">
        <v>2</v>
      </c>
      <c r="M1180" s="52" t="s">
        <v>2</v>
      </c>
      <c r="N1180" s="52" t="s">
        <v>3</v>
      </c>
      <c r="P1180" s="52" t="s">
        <v>4</v>
      </c>
      <c r="Q1180" s="52" t="str">
        <f t="shared" si="424"/>
        <v>Nein</v>
      </c>
      <c r="R1180" s="52" t="str">
        <f t="shared" si="424"/>
        <v>Nein</v>
      </c>
      <c r="S1180" s="52" t="str">
        <f t="shared" si="424"/>
        <v>Nein</v>
      </c>
      <c r="T1180" s="52" t="str">
        <f t="shared" si="424"/>
        <v>Nein</v>
      </c>
      <c r="U1180" s="52" t="str">
        <f t="shared" si="424"/>
        <v>Nein</v>
      </c>
      <c r="V1180" s="52" t="str">
        <f t="shared" si="424"/>
        <v>Nein</v>
      </c>
      <c r="W1180" s="52" t="str">
        <f t="shared" si="424"/>
        <v>Nein</v>
      </c>
      <c r="X1180" s="52" t="str">
        <f t="shared" si="424"/>
        <v>Nein</v>
      </c>
      <c r="Y1180" s="52" t="str">
        <f t="shared" si="424"/>
        <v>Nein</v>
      </c>
      <c r="Z1180" s="52" t="str">
        <f t="shared" si="424"/>
        <v>Nein</v>
      </c>
      <c r="AA1180" s="52" t="str">
        <f t="shared" si="424"/>
        <v>Nein</v>
      </c>
      <c r="AB1180" s="52" t="str">
        <f t="shared" si="424"/>
        <v>Nein</v>
      </c>
      <c r="AC1180" s="52" t="str">
        <f t="shared" si="424"/>
        <v>Nein</v>
      </c>
      <c r="AD1180" s="52" t="str">
        <f t="shared" si="424"/>
        <v>Nein</v>
      </c>
      <c r="AE1180" s="52" t="str">
        <f t="shared" si="424"/>
        <v>Nein</v>
      </c>
      <c r="AF1180" s="52" t="str">
        <f t="shared" si="424"/>
        <v>Nein</v>
      </c>
      <c r="AG1180" s="61" t="str">
        <f>IF(Q1180="Ja",VLOOKUP($Q$2,Plausis!A:E,5,0),IF(R1180="Ja",VLOOKUP($R$2,Plausis!A:E,5,0),IF(T1180="Ja",VLOOKUP($T$2,Plausis!A:E,5,0),IF(U1180="Ja",VLOOKUP($U$2,Plausis!A:E,5,0),IF(AA1180="Ja",VLOOKUP($AA$2,Plausis!A:E,5,0),IF(AC1180="Ja",VLOOKUP($AC$2,Plausis!A:E,5,0),IF(AD1180="Ja",VLOOKUP($AD$2,Plausis!A:E,5,0),"")))))))</f>
        <v/>
      </c>
      <c r="AH1180" s="52" t="str">
        <f>IF(Y1180="Ja",VLOOKUP($Y$2,Plausis!A:E,5,0),"")</f>
        <v/>
      </c>
      <c r="AI1180" s="52" t="str">
        <f t="shared" si="409"/>
        <v>Ja</v>
      </c>
      <c r="AJ1180" s="52" t="str">
        <f>IF(S1180="Ja",VLOOKUP($S$2,Plausis!A:E,5,0),IF(V1180="Ja",VLOOKUP($V$2,Plausis!A:E,5,0),IF(X1180="Ja",VLOOKUP($X$2,Plausis!A:E,5,0),"")))</f>
        <v/>
      </c>
      <c r="AL1180" s="52" t="s">
        <v>2</v>
      </c>
      <c r="AM1180" s="114">
        <v>45531</v>
      </c>
      <c r="AN1180" s="52" t="s">
        <v>4467</v>
      </c>
      <c r="AO1180" s="52" t="str">
        <f>VLOOKUP(B1180,'BAT Grundtabelle'!B:T,19,0)</f>
        <v>ja</v>
      </c>
      <c r="AP1180" s="105" t="str">
        <f t="shared" si="410"/>
        <v>11061</v>
      </c>
      <c r="AQ1180" s="52" t="str">
        <f t="shared" si="411"/>
        <v>Kofferhersteller</v>
      </c>
      <c r="AR1180" s="52" t="b">
        <f t="shared" si="423"/>
        <v>0</v>
      </c>
      <c r="AS1180" s="52" t="b">
        <f t="shared" si="423"/>
        <v>0</v>
      </c>
      <c r="AT1180" s="52" t="b">
        <f t="shared" si="423"/>
        <v>0</v>
      </c>
      <c r="AU1180" s="52">
        <f t="shared" si="412"/>
        <v>1</v>
      </c>
      <c r="AW1180" s="52" t="b">
        <f t="shared" si="413"/>
        <v>0</v>
      </c>
      <c r="AX1180" s="52" t="str">
        <f t="shared" si="414"/>
        <v>Unternehmen</v>
      </c>
      <c r="AY1180" s="52" t="b">
        <f t="shared" si="415"/>
        <v>0</v>
      </c>
      <c r="AZ1180" s="52" t="str">
        <f t="shared" si="416"/>
        <v>11061</v>
      </c>
      <c r="BA1180" s="52" t="str">
        <f>VLOOKUP(A1180,'BAT Grundtabelle'!A:U,21,0)</f>
        <v>ja</v>
      </c>
      <c r="BB1180" s="52" t="str">
        <f t="shared" si="417"/>
        <v>nein</v>
      </c>
      <c r="BC1180" s="52" t="str">
        <f t="shared" si="418"/>
        <v>11061</v>
      </c>
      <c r="BD1180" s="52" t="str">
        <f t="shared" si="419"/>
        <v>Kofferhersteller</v>
      </c>
      <c r="BE1180" s="52" t="str">
        <f t="shared" si="420"/>
        <v>Unternehmen</v>
      </c>
      <c r="BF1180" s="52">
        <f t="shared" si="421"/>
        <v>1</v>
      </c>
    </row>
    <row r="1181" spans="1:58" hidden="1" x14ac:dyDescent="0.35">
      <c r="A1181" s="107" t="s">
        <v>3480</v>
      </c>
      <c r="B1181" s="75" t="s">
        <v>1270</v>
      </c>
      <c r="C1181" s="52" t="s">
        <v>3</v>
      </c>
      <c r="D1181" s="52" t="s">
        <v>3</v>
      </c>
      <c r="E1181" s="52" t="s">
        <v>2</v>
      </c>
      <c r="F1181" s="52" t="s">
        <v>2</v>
      </c>
      <c r="G1181" s="52" t="s">
        <v>2</v>
      </c>
      <c r="H1181" s="52" t="s">
        <v>2</v>
      </c>
      <c r="I1181" s="52" t="s">
        <v>3</v>
      </c>
      <c r="J1181" s="52">
        <v>1</v>
      </c>
      <c r="K1181" s="52" t="s">
        <v>2</v>
      </c>
      <c r="L1181" s="52" t="s">
        <v>2</v>
      </c>
      <c r="M1181" s="52" t="s">
        <v>2</v>
      </c>
      <c r="N1181" s="52" t="s">
        <v>3</v>
      </c>
      <c r="P1181" s="52" t="s">
        <v>4</v>
      </c>
      <c r="Q1181" s="52" t="str">
        <f t="shared" si="424"/>
        <v>Nein</v>
      </c>
      <c r="R1181" s="52" t="str">
        <f t="shared" si="424"/>
        <v>Nein</v>
      </c>
      <c r="S1181" s="52" t="str">
        <f t="shared" si="424"/>
        <v>Nein</v>
      </c>
      <c r="T1181" s="52" t="str">
        <f t="shared" si="424"/>
        <v>Nein</v>
      </c>
      <c r="U1181" s="52" t="str">
        <f t="shared" si="424"/>
        <v>Nein</v>
      </c>
      <c r="V1181" s="52" t="str">
        <f t="shared" si="424"/>
        <v>Nein</v>
      </c>
      <c r="W1181" s="52" t="str">
        <f t="shared" si="424"/>
        <v>Nein</v>
      </c>
      <c r="X1181" s="52" t="str">
        <f t="shared" si="424"/>
        <v>Nein</v>
      </c>
      <c r="Y1181" s="52" t="str">
        <f t="shared" si="424"/>
        <v>Nein</v>
      </c>
      <c r="Z1181" s="52" t="str">
        <f t="shared" si="424"/>
        <v>Nein</v>
      </c>
      <c r="AA1181" s="52" t="str">
        <f t="shared" si="424"/>
        <v>Nein</v>
      </c>
      <c r="AB1181" s="52" t="str">
        <f t="shared" si="424"/>
        <v>Nein</v>
      </c>
      <c r="AC1181" s="52" t="str">
        <f t="shared" si="424"/>
        <v>Nein</v>
      </c>
      <c r="AD1181" s="52" t="str">
        <f t="shared" si="424"/>
        <v>Nein</v>
      </c>
      <c r="AE1181" s="52" t="str">
        <f t="shared" si="424"/>
        <v>Nein</v>
      </c>
      <c r="AF1181" s="52" t="str">
        <f t="shared" si="424"/>
        <v>Nein</v>
      </c>
      <c r="AG1181" s="61" t="str">
        <f>IF(Q1181="Ja",VLOOKUP($Q$2,Plausis!A:E,5,0),IF(R1181="Ja",VLOOKUP($R$2,Plausis!A:E,5,0),IF(T1181="Ja",VLOOKUP($T$2,Plausis!A:E,5,0),IF(U1181="Ja",VLOOKUP($U$2,Plausis!A:E,5,0),IF(AA1181="Ja",VLOOKUP($AA$2,Plausis!A:E,5,0),IF(AC1181="Ja",VLOOKUP($AC$2,Plausis!A:E,5,0),IF(AD1181="Ja",VLOOKUP($AD$2,Plausis!A:E,5,0),"")))))))</f>
        <v/>
      </c>
      <c r="AH1181" s="52" t="str">
        <f>IF(Y1181="Ja",VLOOKUP($Y$2,Plausis!A:E,5,0),"")</f>
        <v/>
      </c>
      <c r="AI1181" s="52" t="str">
        <f t="shared" si="409"/>
        <v>Ja</v>
      </c>
      <c r="AJ1181" s="52" t="str">
        <f>IF(S1181="Ja",VLOOKUP($S$2,Plausis!A:E,5,0),IF(V1181="Ja",VLOOKUP($V$2,Plausis!A:E,5,0),IF(X1181="Ja",VLOOKUP($X$2,Plausis!A:E,5,0),"")))</f>
        <v/>
      </c>
      <c r="AL1181" s="52" t="s">
        <v>2</v>
      </c>
      <c r="AM1181" s="114">
        <v>45531</v>
      </c>
      <c r="AN1181" s="52" t="s">
        <v>4467</v>
      </c>
      <c r="AO1181" s="52" t="str">
        <f>VLOOKUP(B1181,'BAT Grundtabelle'!B:T,19,0)</f>
        <v>ja</v>
      </c>
      <c r="AP1181" s="105" t="str">
        <f t="shared" si="410"/>
        <v>11062</v>
      </c>
      <c r="AQ1181" s="52" t="str">
        <f t="shared" si="411"/>
        <v>Kohlenhandel</v>
      </c>
      <c r="AR1181" s="52" t="b">
        <f t="shared" si="423"/>
        <v>0</v>
      </c>
      <c r="AS1181" s="52" t="b">
        <f t="shared" si="423"/>
        <v>0</v>
      </c>
      <c r="AT1181" s="52" t="b">
        <f t="shared" si="423"/>
        <v>0</v>
      </c>
      <c r="AU1181" s="52">
        <f t="shared" si="412"/>
        <v>1</v>
      </c>
      <c r="AW1181" s="52" t="b">
        <f t="shared" si="413"/>
        <v>0</v>
      </c>
      <c r="AX1181" s="52" t="str">
        <f t="shared" si="414"/>
        <v>Unternehmen</v>
      </c>
      <c r="AY1181" s="52" t="b">
        <f t="shared" si="415"/>
        <v>0</v>
      </c>
      <c r="AZ1181" s="52" t="str">
        <f t="shared" si="416"/>
        <v>11062</v>
      </c>
      <c r="BA1181" s="52" t="str">
        <f>VLOOKUP(A1181,'BAT Grundtabelle'!A:U,21,0)</f>
        <v>ja</v>
      </c>
      <c r="BB1181" s="52" t="str">
        <f t="shared" si="417"/>
        <v>nein</v>
      </c>
      <c r="BC1181" s="52" t="str">
        <f t="shared" si="418"/>
        <v>11062</v>
      </c>
      <c r="BD1181" s="52" t="str">
        <f t="shared" si="419"/>
        <v>Kohlenhandel</v>
      </c>
      <c r="BE1181" s="52" t="str">
        <f t="shared" si="420"/>
        <v>Unternehmen</v>
      </c>
      <c r="BF1181" s="52">
        <f t="shared" si="421"/>
        <v>1</v>
      </c>
    </row>
    <row r="1182" spans="1:58" ht="29" hidden="1" x14ac:dyDescent="0.35">
      <c r="A1182" s="107" t="s">
        <v>3481</v>
      </c>
      <c r="B1182" s="75" t="s">
        <v>1239</v>
      </c>
      <c r="C1182" s="52" t="s">
        <v>3</v>
      </c>
      <c r="D1182" s="52" t="s">
        <v>3</v>
      </c>
      <c r="E1182" s="52" t="s">
        <v>2</v>
      </c>
      <c r="F1182" s="52" t="s">
        <v>2</v>
      </c>
      <c r="G1182" s="52" t="s">
        <v>2</v>
      </c>
      <c r="H1182" s="52" t="s">
        <v>2</v>
      </c>
      <c r="I1182" s="52" t="s">
        <v>2</v>
      </c>
      <c r="J1182" s="52" t="s">
        <v>2</v>
      </c>
      <c r="K1182" s="52" t="s">
        <v>2</v>
      </c>
      <c r="L1182" s="52" t="s">
        <v>2</v>
      </c>
      <c r="M1182" s="52" t="s">
        <v>3</v>
      </c>
      <c r="N1182" s="52" t="s">
        <v>2</v>
      </c>
      <c r="O1182" s="52" t="s">
        <v>2409</v>
      </c>
      <c r="P1182" s="52" t="s">
        <v>58</v>
      </c>
      <c r="Q1182" s="52" t="str">
        <f t="shared" si="424"/>
        <v>Nein</v>
      </c>
      <c r="R1182" s="52" t="str">
        <f t="shared" si="424"/>
        <v>Nein</v>
      </c>
      <c r="S1182" s="52" t="str">
        <f t="shared" si="424"/>
        <v>Nein</v>
      </c>
      <c r="T1182" s="52" t="str">
        <f t="shared" si="424"/>
        <v>Nein</v>
      </c>
      <c r="U1182" s="52" t="str">
        <f t="shared" si="424"/>
        <v>Ja</v>
      </c>
      <c r="V1182" s="52" t="str">
        <f t="shared" si="424"/>
        <v>Ja</v>
      </c>
      <c r="W1182" s="52" t="str">
        <f t="shared" si="424"/>
        <v>Nein</v>
      </c>
      <c r="X1182" s="52" t="str">
        <f t="shared" si="424"/>
        <v>Nein</v>
      </c>
      <c r="Y1182" s="52" t="str">
        <f t="shared" si="424"/>
        <v>Nein</v>
      </c>
      <c r="Z1182" s="52" t="str">
        <f t="shared" si="424"/>
        <v>Nein</v>
      </c>
      <c r="AA1182" s="52" t="str">
        <f t="shared" si="424"/>
        <v>Nein</v>
      </c>
      <c r="AB1182" s="52" t="str">
        <f t="shared" si="424"/>
        <v>Nein</v>
      </c>
      <c r="AC1182" s="52" t="str">
        <f t="shared" si="424"/>
        <v>Nein</v>
      </c>
      <c r="AD1182" s="52" t="str">
        <f t="shared" si="424"/>
        <v>Nein</v>
      </c>
      <c r="AE1182" s="52" t="str">
        <f t="shared" si="424"/>
        <v>Nein</v>
      </c>
      <c r="AF1182" s="52" t="str">
        <f t="shared" si="424"/>
        <v>Nein</v>
      </c>
      <c r="AG1182" s="61" t="str">
        <f>IF(Q1182="Ja",VLOOKUP($Q$2,Plausis!A:E,5,0),IF(R1182="Ja",VLOOKUP($R$2,Plausis!A:E,5,0),IF(T1182="Ja",VLOOKUP($T$2,Plausis!A:E,5,0),IF(U1182="Ja",VLOOKUP($U$2,Plausis!A:E,5,0),IF(AA1182="Ja",VLOOKUP($AA$2,Plausis!A:E,5,0),IF(AC1182="Ja",VLOOKUP($AC$2,Plausis!A:E,5,0),IF(AD1182="Ja",VLOOKUP($AD$2,Plausis!A:E,5,0),"")))))))</f>
        <v>Dieser Betrieb kann nur im Komfort-RS ohne ergänzenden Spezial-Straf-RS oder über einen Sondertarif zum SSR versichert werden.</v>
      </c>
      <c r="AH1182" s="52" t="str">
        <f>IF(Y1182="Ja",VLOOKUP($Y$2,Plausis!A:E,5,0),"")</f>
        <v/>
      </c>
      <c r="AI1182" s="52" t="str">
        <f t="shared" si="409"/>
        <v>Nein</v>
      </c>
      <c r="AJ1182" s="52" t="str">
        <f>IF(S1182="Ja",VLOOKUP($S$2,Plausis!A:E,5,0),IF(V1182="Ja",VLOOKUP($V$2,Plausis!A:E,5,0),IF(X1182="Ja",VLOOKUP($X$2,Plausis!A:E,5,0),"")))</f>
        <v>Dieser Betrieb kann nur über einen Sondertarif zum SSR versichert werden.</v>
      </c>
      <c r="AL1182" s="52" t="s">
        <v>2</v>
      </c>
      <c r="AM1182" s="114">
        <v>45531</v>
      </c>
      <c r="AN1182" s="52" t="s">
        <v>4467</v>
      </c>
      <c r="AO1182" s="52" t="str">
        <f>VLOOKUP(B1182,'BAT Grundtabelle'!B:T,19,0)</f>
        <v>ja</v>
      </c>
      <c r="AP1182" s="105" t="str">
        <f t="shared" si="410"/>
        <v>11063</v>
      </c>
      <c r="AQ1182" s="52" t="str">
        <f t="shared" si="411"/>
        <v>Kommunalverwaltung</v>
      </c>
      <c r="AR1182" s="52" t="b">
        <f t="shared" si="423"/>
        <v>0</v>
      </c>
      <c r="AS1182" s="52" t="b">
        <f t="shared" si="423"/>
        <v>0</v>
      </c>
      <c r="AT1182" s="52" t="b">
        <f t="shared" si="423"/>
        <v>0</v>
      </c>
      <c r="AU1182" s="52" t="str">
        <f t="shared" si="412"/>
        <v>Eigener Tarif</v>
      </c>
      <c r="AW1182" s="52" t="b">
        <f t="shared" si="413"/>
        <v>0</v>
      </c>
      <c r="AX1182" s="52" t="str">
        <f t="shared" si="414"/>
        <v>Eigener Tarif</v>
      </c>
      <c r="AY1182" s="52" t="b">
        <f t="shared" si="415"/>
        <v>0</v>
      </c>
      <c r="AZ1182" s="52" t="str">
        <f t="shared" si="416"/>
        <v>11063</v>
      </c>
      <c r="BA1182" s="52" t="str">
        <f>VLOOKUP(A1182,'BAT Grundtabelle'!A:U,21,0)</f>
        <v>ja</v>
      </c>
      <c r="BB1182" s="52" t="str">
        <f t="shared" si="417"/>
        <v>nein</v>
      </c>
      <c r="BC1182" s="52" t="str">
        <f t="shared" si="418"/>
        <v>11063</v>
      </c>
      <c r="BD1182" s="52" t="str">
        <f t="shared" si="419"/>
        <v>Kommunalverwaltung</v>
      </c>
      <c r="BE1182" s="52" t="str">
        <f t="shared" si="420"/>
        <v>Eigener Tarif</v>
      </c>
      <c r="BF1182" s="52" t="str">
        <f t="shared" si="421"/>
        <v>Eigener Tarif</v>
      </c>
    </row>
    <row r="1183" spans="1:58" hidden="1" x14ac:dyDescent="0.35">
      <c r="A1183" s="107" t="s">
        <v>3482</v>
      </c>
      <c r="B1183" s="75" t="s">
        <v>1878</v>
      </c>
      <c r="C1183" s="52" t="s">
        <v>3</v>
      </c>
      <c r="D1183" s="52" t="s">
        <v>3</v>
      </c>
      <c r="E1183" s="52" t="s">
        <v>2</v>
      </c>
      <c r="F1183" s="52" t="s">
        <v>2</v>
      </c>
      <c r="G1183" s="52" t="s">
        <v>2</v>
      </c>
      <c r="H1183" s="52" t="s">
        <v>2</v>
      </c>
      <c r="I1183" s="52" t="s">
        <v>3</v>
      </c>
      <c r="J1183" s="52">
        <v>3</v>
      </c>
      <c r="K1183" s="52" t="s">
        <v>2</v>
      </c>
      <c r="L1183" s="52" t="s">
        <v>2</v>
      </c>
      <c r="M1183" s="52" t="s">
        <v>2</v>
      </c>
      <c r="N1183" s="52" t="s">
        <v>3</v>
      </c>
      <c r="P1183" s="52" t="s">
        <v>4</v>
      </c>
      <c r="Q1183" s="52" t="str">
        <f t="shared" ref="Q1183:AF1192" si="425">IF(ISERROR(FIND(Q$2,$P1183,1)),"Nein","Ja")</f>
        <v>Nein</v>
      </c>
      <c r="R1183" s="52" t="str">
        <f t="shared" si="425"/>
        <v>Nein</v>
      </c>
      <c r="S1183" s="52" t="str">
        <f t="shared" si="425"/>
        <v>Nein</v>
      </c>
      <c r="T1183" s="52" t="str">
        <f t="shared" si="425"/>
        <v>Nein</v>
      </c>
      <c r="U1183" s="52" t="str">
        <f t="shared" si="425"/>
        <v>Nein</v>
      </c>
      <c r="V1183" s="52" t="str">
        <f t="shared" si="425"/>
        <v>Nein</v>
      </c>
      <c r="W1183" s="52" t="str">
        <f t="shared" si="425"/>
        <v>Nein</v>
      </c>
      <c r="X1183" s="52" t="str">
        <f t="shared" si="425"/>
        <v>Nein</v>
      </c>
      <c r="Y1183" s="52" t="str">
        <f t="shared" si="425"/>
        <v>Nein</v>
      </c>
      <c r="Z1183" s="52" t="str">
        <f t="shared" si="425"/>
        <v>Nein</v>
      </c>
      <c r="AA1183" s="52" t="str">
        <f t="shared" si="425"/>
        <v>Nein</v>
      </c>
      <c r="AB1183" s="52" t="str">
        <f t="shared" si="425"/>
        <v>Nein</v>
      </c>
      <c r="AC1183" s="52" t="str">
        <f t="shared" si="425"/>
        <v>Nein</v>
      </c>
      <c r="AD1183" s="52" t="str">
        <f t="shared" si="425"/>
        <v>Nein</v>
      </c>
      <c r="AE1183" s="52" t="str">
        <f t="shared" si="425"/>
        <v>Nein</v>
      </c>
      <c r="AF1183" s="52" t="str">
        <f t="shared" si="425"/>
        <v>Nein</v>
      </c>
      <c r="AG1183" s="61" t="str">
        <f>IF(Q1183="Ja",VLOOKUP($Q$2,Plausis!A:E,5,0),IF(R1183="Ja",VLOOKUP($R$2,Plausis!A:E,5,0),IF(T1183="Ja",VLOOKUP($T$2,Plausis!A:E,5,0),IF(U1183="Ja",VLOOKUP($U$2,Plausis!A:E,5,0),IF(AA1183="Ja",VLOOKUP($AA$2,Plausis!A:E,5,0),IF(AC1183="Ja",VLOOKUP($AC$2,Plausis!A:E,5,0),IF(AD1183="Ja",VLOOKUP($AD$2,Plausis!A:E,5,0),"")))))))</f>
        <v/>
      </c>
      <c r="AH1183" s="52" t="str">
        <f>IF(Y1183="Ja",VLOOKUP($Y$2,Plausis!A:E,5,0),"")</f>
        <v/>
      </c>
      <c r="AI1183" s="52" t="str">
        <f t="shared" si="409"/>
        <v>Ja</v>
      </c>
      <c r="AJ1183" s="52" t="str">
        <f>IF(S1183="Ja",VLOOKUP($S$2,Plausis!A:E,5,0),IF(V1183="Ja",VLOOKUP($V$2,Plausis!A:E,5,0),IF(X1183="Ja",VLOOKUP($X$2,Plausis!A:E,5,0),"")))</f>
        <v/>
      </c>
      <c r="AL1183" s="52" t="s">
        <v>2</v>
      </c>
      <c r="AM1183" s="114">
        <v>45531</v>
      </c>
      <c r="AN1183" s="52" t="s">
        <v>4467</v>
      </c>
      <c r="AO1183" s="52" t="str">
        <f>VLOOKUP(B1183,'BAT Grundtabelle'!B:T,19,0)</f>
        <v>ja</v>
      </c>
      <c r="AP1183" s="105" t="str">
        <f t="shared" si="410"/>
        <v>11064</v>
      </c>
      <c r="AQ1183" s="52" t="str">
        <f t="shared" si="411"/>
        <v>Kompostierungsanlage</v>
      </c>
      <c r="AR1183" s="52" t="b">
        <f t="shared" ref="AR1183:AT1202" si="426">IF(ISERROR(FIND(AR$1,$P1183,1)),FALSE,TRUE)</f>
        <v>0</v>
      </c>
      <c r="AS1183" s="52" t="b">
        <f t="shared" si="426"/>
        <v>0</v>
      </c>
      <c r="AT1183" s="52" t="b">
        <f t="shared" si="426"/>
        <v>0</v>
      </c>
      <c r="AU1183" s="52">
        <f t="shared" si="412"/>
        <v>3</v>
      </c>
      <c r="AW1183" s="52" t="b">
        <f t="shared" si="413"/>
        <v>0</v>
      </c>
      <c r="AX1183" s="52" t="str">
        <f t="shared" si="414"/>
        <v>Unternehmen</v>
      </c>
      <c r="AY1183" s="52" t="b">
        <f t="shared" si="415"/>
        <v>0</v>
      </c>
      <c r="AZ1183" s="52" t="str">
        <f t="shared" si="416"/>
        <v>11064</v>
      </c>
      <c r="BA1183" s="52" t="str">
        <f>VLOOKUP(A1183,'BAT Grundtabelle'!A:U,21,0)</f>
        <v>ja</v>
      </c>
      <c r="BB1183" s="52" t="str">
        <f t="shared" si="417"/>
        <v>nein</v>
      </c>
      <c r="BC1183" s="52" t="str">
        <f t="shared" si="418"/>
        <v>11064</v>
      </c>
      <c r="BD1183" s="52" t="str">
        <f t="shared" si="419"/>
        <v>Kompostierungsanlage</v>
      </c>
      <c r="BE1183" s="52" t="str">
        <f t="shared" si="420"/>
        <v>Unternehmen</v>
      </c>
      <c r="BF1183" s="52">
        <f t="shared" si="421"/>
        <v>3</v>
      </c>
    </row>
    <row r="1184" spans="1:58" hidden="1" x14ac:dyDescent="0.35">
      <c r="A1184" s="107" t="s">
        <v>3483</v>
      </c>
      <c r="B1184" s="75" t="s">
        <v>1879</v>
      </c>
      <c r="C1184" s="52" t="s">
        <v>3</v>
      </c>
      <c r="D1184" s="52" t="s">
        <v>3</v>
      </c>
      <c r="E1184" s="52" t="s">
        <v>2</v>
      </c>
      <c r="F1184" s="52" t="s">
        <v>2</v>
      </c>
      <c r="G1184" s="52" t="s">
        <v>2</v>
      </c>
      <c r="H1184" s="52" t="s">
        <v>2</v>
      </c>
      <c r="I1184" s="52" t="s">
        <v>3</v>
      </c>
      <c r="J1184" s="52">
        <v>1</v>
      </c>
      <c r="K1184" s="52" t="s">
        <v>2</v>
      </c>
      <c r="L1184" s="52" t="s">
        <v>2</v>
      </c>
      <c r="M1184" s="52" t="s">
        <v>2</v>
      </c>
      <c r="N1184" s="52" t="s">
        <v>3</v>
      </c>
      <c r="P1184" s="52" t="s">
        <v>4</v>
      </c>
      <c r="Q1184" s="52" t="str">
        <f t="shared" si="425"/>
        <v>Nein</v>
      </c>
      <c r="R1184" s="52" t="str">
        <f t="shared" si="425"/>
        <v>Nein</v>
      </c>
      <c r="S1184" s="52" t="str">
        <f t="shared" si="425"/>
        <v>Nein</v>
      </c>
      <c r="T1184" s="52" t="str">
        <f t="shared" si="425"/>
        <v>Nein</v>
      </c>
      <c r="U1184" s="52" t="str">
        <f t="shared" si="425"/>
        <v>Nein</v>
      </c>
      <c r="V1184" s="52" t="str">
        <f t="shared" si="425"/>
        <v>Nein</v>
      </c>
      <c r="W1184" s="52" t="str">
        <f t="shared" si="425"/>
        <v>Nein</v>
      </c>
      <c r="X1184" s="52" t="str">
        <f t="shared" si="425"/>
        <v>Nein</v>
      </c>
      <c r="Y1184" s="52" t="str">
        <f t="shared" si="425"/>
        <v>Nein</v>
      </c>
      <c r="Z1184" s="52" t="str">
        <f t="shared" si="425"/>
        <v>Nein</v>
      </c>
      <c r="AA1184" s="52" t="str">
        <f t="shared" si="425"/>
        <v>Nein</v>
      </c>
      <c r="AB1184" s="52" t="str">
        <f t="shared" si="425"/>
        <v>Nein</v>
      </c>
      <c r="AC1184" s="52" t="str">
        <f t="shared" si="425"/>
        <v>Nein</v>
      </c>
      <c r="AD1184" s="52" t="str">
        <f t="shared" si="425"/>
        <v>Nein</v>
      </c>
      <c r="AE1184" s="52" t="str">
        <f t="shared" si="425"/>
        <v>Nein</v>
      </c>
      <c r="AF1184" s="52" t="str">
        <f t="shared" si="425"/>
        <v>Nein</v>
      </c>
      <c r="AG1184" s="61" t="str">
        <f>IF(Q1184="Ja",VLOOKUP($Q$2,Plausis!A:E,5,0),IF(R1184="Ja",VLOOKUP($R$2,Plausis!A:E,5,0),IF(T1184="Ja",VLOOKUP($T$2,Plausis!A:E,5,0),IF(U1184="Ja",VLOOKUP($U$2,Plausis!A:E,5,0),IF(AA1184="Ja",VLOOKUP($AA$2,Plausis!A:E,5,0),IF(AC1184="Ja",VLOOKUP($AC$2,Plausis!A:E,5,0),IF(AD1184="Ja",VLOOKUP($AD$2,Plausis!A:E,5,0),"")))))))</f>
        <v/>
      </c>
      <c r="AH1184" s="52" t="str">
        <f>IF(Y1184="Ja",VLOOKUP($Y$2,Plausis!A:E,5,0),"")</f>
        <v/>
      </c>
      <c r="AI1184" s="52" t="str">
        <f t="shared" si="409"/>
        <v>Ja</v>
      </c>
      <c r="AJ1184" s="52" t="str">
        <f>IF(S1184="Ja",VLOOKUP($S$2,Plausis!A:E,5,0),IF(V1184="Ja",VLOOKUP($V$2,Plausis!A:E,5,0),IF(X1184="Ja",VLOOKUP($X$2,Plausis!A:E,5,0),"")))</f>
        <v/>
      </c>
      <c r="AL1184" s="52" t="s">
        <v>2</v>
      </c>
      <c r="AM1184" s="114">
        <v>45531</v>
      </c>
      <c r="AN1184" s="52" t="s">
        <v>4467</v>
      </c>
      <c r="AO1184" s="52" t="str">
        <f>VLOOKUP(B1184,'BAT Grundtabelle'!B:T,19,0)</f>
        <v>ja</v>
      </c>
      <c r="AP1184" s="105" t="str">
        <f t="shared" si="410"/>
        <v>11065</v>
      </c>
      <c r="AQ1184" s="52" t="str">
        <f t="shared" si="411"/>
        <v>Kompostwerk</v>
      </c>
      <c r="AR1184" s="52" t="b">
        <f t="shared" si="426"/>
        <v>0</v>
      </c>
      <c r="AS1184" s="52" t="b">
        <f t="shared" si="426"/>
        <v>0</v>
      </c>
      <c r="AT1184" s="52" t="b">
        <f t="shared" si="426"/>
        <v>0</v>
      </c>
      <c r="AU1184" s="52">
        <f t="shared" si="412"/>
        <v>1</v>
      </c>
      <c r="AW1184" s="52" t="b">
        <f t="shared" si="413"/>
        <v>0</v>
      </c>
      <c r="AX1184" s="52" t="str">
        <f t="shared" si="414"/>
        <v>Unternehmen</v>
      </c>
      <c r="AY1184" s="52" t="b">
        <f t="shared" si="415"/>
        <v>0</v>
      </c>
      <c r="AZ1184" s="52" t="str">
        <f t="shared" si="416"/>
        <v>11065</v>
      </c>
      <c r="BA1184" s="52" t="str">
        <f>VLOOKUP(A1184,'BAT Grundtabelle'!A:U,21,0)</f>
        <v>ja</v>
      </c>
      <c r="BB1184" s="52" t="str">
        <f t="shared" si="417"/>
        <v>nein</v>
      </c>
      <c r="BC1184" s="52" t="str">
        <f t="shared" si="418"/>
        <v>11065</v>
      </c>
      <c r="BD1184" s="52" t="str">
        <f t="shared" si="419"/>
        <v>Kompostwerk</v>
      </c>
      <c r="BE1184" s="52" t="str">
        <f t="shared" si="420"/>
        <v>Unternehmen</v>
      </c>
      <c r="BF1184" s="52">
        <f t="shared" si="421"/>
        <v>1</v>
      </c>
    </row>
    <row r="1185" spans="1:58" hidden="1" x14ac:dyDescent="0.35">
      <c r="A1185" s="107" t="s">
        <v>3484</v>
      </c>
      <c r="B1185" s="75" t="s">
        <v>1985</v>
      </c>
      <c r="C1185" s="52" t="s">
        <v>3</v>
      </c>
      <c r="D1185" s="52" t="s">
        <v>3</v>
      </c>
      <c r="E1185" s="52" t="s">
        <v>2</v>
      </c>
      <c r="F1185" s="52" t="s">
        <v>2</v>
      </c>
      <c r="G1185" s="52" t="s">
        <v>2</v>
      </c>
      <c r="H1185" s="52" t="s">
        <v>2</v>
      </c>
      <c r="I1185" s="52" t="s">
        <v>3</v>
      </c>
      <c r="J1185" s="52">
        <v>1</v>
      </c>
      <c r="K1185" s="52" t="s">
        <v>2</v>
      </c>
      <c r="L1185" s="52" t="s">
        <v>2</v>
      </c>
      <c r="M1185" s="52" t="s">
        <v>2</v>
      </c>
      <c r="N1185" s="52" t="s">
        <v>3</v>
      </c>
      <c r="P1185" s="52" t="s">
        <v>4</v>
      </c>
      <c r="Q1185" s="52" t="str">
        <f t="shared" si="425"/>
        <v>Nein</v>
      </c>
      <c r="R1185" s="52" t="str">
        <f t="shared" si="425"/>
        <v>Nein</v>
      </c>
      <c r="S1185" s="52" t="str">
        <f t="shared" si="425"/>
        <v>Nein</v>
      </c>
      <c r="T1185" s="52" t="str">
        <f t="shared" si="425"/>
        <v>Nein</v>
      </c>
      <c r="U1185" s="52" t="str">
        <f t="shared" si="425"/>
        <v>Nein</v>
      </c>
      <c r="V1185" s="52" t="str">
        <f t="shared" si="425"/>
        <v>Nein</v>
      </c>
      <c r="W1185" s="52" t="str">
        <f t="shared" si="425"/>
        <v>Nein</v>
      </c>
      <c r="X1185" s="52" t="str">
        <f t="shared" si="425"/>
        <v>Nein</v>
      </c>
      <c r="Y1185" s="52" t="str">
        <f t="shared" si="425"/>
        <v>Nein</v>
      </c>
      <c r="Z1185" s="52" t="str">
        <f t="shared" si="425"/>
        <v>Nein</v>
      </c>
      <c r="AA1185" s="52" t="str">
        <f t="shared" si="425"/>
        <v>Nein</v>
      </c>
      <c r="AB1185" s="52" t="str">
        <f t="shared" si="425"/>
        <v>Nein</v>
      </c>
      <c r="AC1185" s="52" t="str">
        <f t="shared" si="425"/>
        <v>Nein</v>
      </c>
      <c r="AD1185" s="52" t="str">
        <f t="shared" si="425"/>
        <v>Nein</v>
      </c>
      <c r="AE1185" s="52" t="str">
        <f t="shared" si="425"/>
        <v>Nein</v>
      </c>
      <c r="AF1185" s="52" t="str">
        <f t="shared" si="425"/>
        <v>Nein</v>
      </c>
      <c r="AG1185" s="61" t="str">
        <f>IF(Q1185="Ja",VLOOKUP($Q$2,Plausis!A:E,5,0),IF(R1185="Ja",VLOOKUP($R$2,Plausis!A:E,5,0),IF(T1185="Ja",VLOOKUP($T$2,Plausis!A:E,5,0),IF(U1185="Ja",VLOOKUP($U$2,Plausis!A:E,5,0),IF(AA1185="Ja",VLOOKUP($AA$2,Plausis!A:E,5,0),IF(AC1185="Ja",VLOOKUP($AC$2,Plausis!A:E,5,0),IF(AD1185="Ja",VLOOKUP($AD$2,Plausis!A:E,5,0),"")))))))</f>
        <v/>
      </c>
      <c r="AH1185" s="52" t="str">
        <f>IF(Y1185="Ja",VLOOKUP($Y$2,Plausis!A:E,5,0),"")</f>
        <v/>
      </c>
      <c r="AI1185" s="52" t="str">
        <f t="shared" si="409"/>
        <v>Ja</v>
      </c>
      <c r="AJ1185" s="52" t="str">
        <f>IF(S1185="Ja",VLOOKUP($S$2,Plausis!A:E,5,0),IF(V1185="Ja",VLOOKUP($V$2,Plausis!A:E,5,0),IF(X1185="Ja",VLOOKUP($X$2,Plausis!A:E,5,0),"")))</f>
        <v/>
      </c>
      <c r="AL1185" s="52" t="s">
        <v>2</v>
      </c>
      <c r="AM1185" s="114">
        <v>45531</v>
      </c>
      <c r="AN1185" s="52" t="s">
        <v>4467</v>
      </c>
      <c r="AO1185" s="52" t="str">
        <f>VLOOKUP(B1185,'BAT Grundtabelle'!B:T,19,0)</f>
        <v>ja</v>
      </c>
      <c r="AP1185" s="105" t="str">
        <f t="shared" si="410"/>
        <v>11066</v>
      </c>
      <c r="AQ1185" s="52" t="str">
        <f t="shared" si="411"/>
        <v>Kondensatorenhersteller</v>
      </c>
      <c r="AR1185" s="52" t="b">
        <f t="shared" si="426"/>
        <v>0</v>
      </c>
      <c r="AS1185" s="52" t="b">
        <f t="shared" si="426"/>
        <v>0</v>
      </c>
      <c r="AT1185" s="52" t="b">
        <f t="shared" si="426"/>
        <v>0</v>
      </c>
      <c r="AU1185" s="52">
        <f t="shared" si="412"/>
        <v>1</v>
      </c>
      <c r="AW1185" s="52" t="b">
        <f t="shared" si="413"/>
        <v>0</v>
      </c>
      <c r="AX1185" s="52" t="str">
        <f t="shared" si="414"/>
        <v>Unternehmen</v>
      </c>
      <c r="AY1185" s="52" t="b">
        <f t="shared" si="415"/>
        <v>0</v>
      </c>
      <c r="AZ1185" s="52" t="str">
        <f t="shared" si="416"/>
        <v>11066</v>
      </c>
      <c r="BA1185" s="52" t="str">
        <f>VLOOKUP(A1185,'BAT Grundtabelle'!A:U,21,0)</f>
        <v>ja</v>
      </c>
      <c r="BB1185" s="52" t="str">
        <f t="shared" si="417"/>
        <v>nein</v>
      </c>
      <c r="BC1185" s="52" t="str">
        <f t="shared" si="418"/>
        <v>11066</v>
      </c>
      <c r="BD1185" s="52" t="str">
        <f t="shared" si="419"/>
        <v>Kondensatorenhersteller</v>
      </c>
      <c r="BE1185" s="52" t="str">
        <f t="shared" si="420"/>
        <v>Unternehmen</v>
      </c>
      <c r="BF1185" s="52">
        <f t="shared" si="421"/>
        <v>1</v>
      </c>
    </row>
    <row r="1186" spans="1:58" hidden="1" x14ac:dyDescent="0.35">
      <c r="A1186" s="107">
        <v>11977</v>
      </c>
      <c r="B1186" s="75" t="s">
        <v>4414</v>
      </c>
      <c r="C1186" s="52" t="s">
        <v>3</v>
      </c>
      <c r="D1186" s="52" t="s">
        <v>3</v>
      </c>
      <c r="E1186" s="52" t="s">
        <v>2</v>
      </c>
      <c r="F1186" s="52" t="s">
        <v>2</v>
      </c>
      <c r="G1186" s="52" t="s">
        <v>2</v>
      </c>
      <c r="H1186" s="52" t="s">
        <v>2</v>
      </c>
      <c r="I1186" s="52" t="s">
        <v>3</v>
      </c>
      <c r="J1186" s="52">
        <v>1</v>
      </c>
      <c r="K1186" s="52" t="s">
        <v>2</v>
      </c>
      <c r="L1186" s="52" t="s">
        <v>2</v>
      </c>
      <c r="M1186" s="52" t="s">
        <v>2</v>
      </c>
      <c r="N1186" s="52" t="s">
        <v>3</v>
      </c>
      <c r="P1186" s="61" t="s">
        <v>4</v>
      </c>
      <c r="Q1186" s="52" t="str">
        <f t="shared" si="425"/>
        <v>Nein</v>
      </c>
      <c r="R1186" s="52" t="str">
        <f t="shared" si="425"/>
        <v>Nein</v>
      </c>
      <c r="S1186" s="52" t="str">
        <f t="shared" si="425"/>
        <v>Nein</v>
      </c>
      <c r="T1186" s="52" t="str">
        <f t="shared" si="425"/>
        <v>Nein</v>
      </c>
      <c r="U1186" s="52" t="str">
        <f t="shared" si="425"/>
        <v>Nein</v>
      </c>
      <c r="V1186" s="52" t="str">
        <f t="shared" si="425"/>
        <v>Nein</v>
      </c>
      <c r="W1186" s="52" t="str">
        <f t="shared" si="425"/>
        <v>Nein</v>
      </c>
      <c r="X1186" s="52" t="str">
        <f t="shared" si="425"/>
        <v>Nein</v>
      </c>
      <c r="Y1186" s="52" t="str">
        <f t="shared" si="425"/>
        <v>Nein</v>
      </c>
      <c r="Z1186" s="52" t="str">
        <f t="shared" si="425"/>
        <v>Nein</v>
      </c>
      <c r="AA1186" s="52" t="str">
        <f t="shared" si="425"/>
        <v>Nein</v>
      </c>
      <c r="AB1186" s="52" t="str">
        <f t="shared" si="425"/>
        <v>Nein</v>
      </c>
      <c r="AC1186" s="52" t="str">
        <f t="shared" si="425"/>
        <v>Nein</v>
      </c>
      <c r="AD1186" s="52" t="str">
        <f t="shared" si="425"/>
        <v>Nein</v>
      </c>
      <c r="AE1186" s="52" t="str">
        <f t="shared" si="425"/>
        <v>Nein</v>
      </c>
      <c r="AF1186" s="52" t="str">
        <f t="shared" si="425"/>
        <v>Nein</v>
      </c>
      <c r="AG1186" s="61" t="str">
        <f>IF(Q1186="Ja",VLOOKUP($Q$2,Plausis!A:E,5,0),IF(R1186="Ja",VLOOKUP($R$2,Plausis!A:E,5,0),IF(T1186="Ja",VLOOKUP($T$2,Plausis!A:E,5,0),IF(U1186="Ja",VLOOKUP($U$2,Plausis!A:E,5,0),IF(AA1186="Ja",VLOOKUP($AA$2,Plausis!A:E,5,0),IF(AC1186="Ja",VLOOKUP($AC$2,Plausis!A:E,5,0),IF(AD1186="Ja",VLOOKUP($AD$2,Plausis!A:E,5,0),"")))))))</f>
        <v/>
      </c>
      <c r="AH1186" s="52" t="str">
        <f>IF(Y1186="Ja",VLOOKUP($Y$2,Plausis!A:E,5,0),"")</f>
        <v/>
      </c>
      <c r="AI1186" s="52" t="str">
        <f t="shared" si="409"/>
        <v>Ja</v>
      </c>
      <c r="AJ1186" s="52" t="str">
        <f>IF(S1186="Ja",VLOOKUP($S$2,Plausis!A:E,5,0),IF(V1186="Ja",VLOOKUP($V$2,Plausis!A:E,5,0),IF(X1186="Ja",VLOOKUP($X$2,Plausis!A:E,5,0),"")))</f>
        <v/>
      </c>
      <c r="AL1186" s="52" t="s">
        <v>3</v>
      </c>
      <c r="AM1186" s="114">
        <v>45531</v>
      </c>
      <c r="AN1186" s="52" t="s">
        <v>4467</v>
      </c>
      <c r="AO1186" s="52" t="str">
        <f>VLOOKUP(B1186,'BAT Grundtabelle'!B:T,19,0)</f>
        <v>ja</v>
      </c>
      <c r="AP1186" s="105">
        <f t="shared" si="410"/>
        <v>11977</v>
      </c>
      <c r="AQ1186" s="52" t="str">
        <f t="shared" si="411"/>
        <v>Konditorei (ohne Cafe, ohne Backwarenherstellung)</v>
      </c>
      <c r="AR1186" s="52" t="b">
        <f t="shared" si="426"/>
        <v>0</v>
      </c>
      <c r="AS1186" s="52" t="b">
        <f t="shared" si="426"/>
        <v>0</v>
      </c>
      <c r="AT1186" s="52" t="b">
        <f t="shared" si="426"/>
        <v>0</v>
      </c>
      <c r="AU1186" s="52">
        <f t="shared" si="412"/>
        <v>1</v>
      </c>
      <c r="AW1186" s="52" t="b">
        <f t="shared" si="413"/>
        <v>0</v>
      </c>
      <c r="AX1186" s="52" t="str">
        <f t="shared" si="414"/>
        <v>Unternehmen</v>
      </c>
      <c r="AY1186" s="52" t="b">
        <f t="shared" si="415"/>
        <v>0</v>
      </c>
      <c r="AZ1186" s="52">
        <f t="shared" si="416"/>
        <v>11977</v>
      </c>
      <c r="BA1186" s="52" t="str">
        <f>VLOOKUP(A1186,'BAT Grundtabelle'!A:U,21,0)</f>
        <v>ja</v>
      </c>
      <c r="BB1186" s="52" t="str">
        <f t="shared" si="417"/>
        <v>nein</v>
      </c>
      <c r="BC1186" s="52">
        <f t="shared" si="418"/>
        <v>11977</v>
      </c>
      <c r="BD1186" s="52" t="str">
        <f t="shared" si="419"/>
        <v>Konditorei (ohne Cafe, ohne Backwarenherstellung)</v>
      </c>
      <c r="BE1186" s="52" t="str">
        <f t="shared" si="420"/>
        <v>Unternehmen</v>
      </c>
      <c r="BF1186" s="52">
        <f t="shared" si="421"/>
        <v>1</v>
      </c>
    </row>
    <row r="1187" spans="1:58" hidden="1" x14ac:dyDescent="0.35">
      <c r="A1187" s="107">
        <v>11978</v>
      </c>
      <c r="B1187" s="75" t="s">
        <v>4415</v>
      </c>
      <c r="C1187" s="52" t="s">
        <v>3</v>
      </c>
      <c r="D1187" s="52" t="s">
        <v>3</v>
      </c>
      <c r="E1187" s="52" t="s">
        <v>2</v>
      </c>
      <c r="F1187" s="52" t="s">
        <v>2</v>
      </c>
      <c r="G1187" s="52" t="s">
        <v>2</v>
      </c>
      <c r="H1187" s="52" t="s">
        <v>2</v>
      </c>
      <c r="I1187" s="52" t="s">
        <v>3</v>
      </c>
      <c r="J1187" s="52">
        <v>1</v>
      </c>
      <c r="K1187" s="52" t="s">
        <v>2</v>
      </c>
      <c r="L1187" s="52" t="s">
        <v>2</v>
      </c>
      <c r="M1187" s="52" t="s">
        <v>2</v>
      </c>
      <c r="N1187" s="52" t="s">
        <v>3</v>
      </c>
      <c r="P1187" s="52" t="s">
        <v>4</v>
      </c>
      <c r="Q1187" s="52" t="str">
        <f t="shared" si="425"/>
        <v>Nein</v>
      </c>
      <c r="R1187" s="52" t="str">
        <f t="shared" si="425"/>
        <v>Nein</v>
      </c>
      <c r="S1187" s="52" t="str">
        <f t="shared" si="425"/>
        <v>Nein</v>
      </c>
      <c r="T1187" s="52" t="str">
        <f t="shared" si="425"/>
        <v>Nein</v>
      </c>
      <c r="U1187" s="52" t="str">
        <f t="shared" si="425"/>
        <v>Nein</v>
      </c>
      <c r="V1187" s="52" t="str">
        <f t="shared" si="425"/>
        <v>Nein</v>
      </c>
      <c r="W1187" s="52" t="str">
        <f t="shared" si="425"/>
        <v>Nein</v>
      </c>
      <c r="X1187" s="52" t="str">
        <f t="shared" si="425"/>
        <v>Nein</v>
      </c>
      <c r="Y1187" s="52" t="str">
        <f t="shared" si="425"/>
        <v>Nein</v>
      </c>
      <c r="Z1187" s="52" t="str">
        <f t="shared" si="425"/>
        <v>Nein</v>
      </c>
      <c r="AA1187" s="52" t="str">
        <f t="shared" si="425"/>
        <v>Nein</v>
      </c>
      <c r="AB1187" s="52" t="str">
        <f t="shared" si="425"/>
        <v>Nein</v>
      </c>
      <c r="AC1187" s="52" t="str">
        <f t="shared" si="425"/>
        <v>Nein</v>
      </c>
      <c r="AD1187" s="52" t="str">
        <f t="shared" si="425"/>
        <v>Nein</v>
      </c>
      <c r="AE1187" s="52" t="str">
        <f t="shared" si="425"/>
        <v>Nein</v>
      </c>
      <c r="AF1187" s="52" t="str">
        <f t="shared" si="425"/>
        <v>Nein</v>
      </c>
      <c r="AG1187" s="61" t="str">
        <f>IF(Q1187="Ja",VLOOKUP($Q$2,Plausis!A:E,5,0),IF(R1187="Ja",VLOOKUP($R$2,Plausis!A:E,5,0),IF(T1187="Ja",VLOOKUP($T$2,Plausis!A:E,5,0),IF(U1187="Ja",VLOOKUP($U$2,Plausis!A:E,5,0),IF(AA1187="Ja",VLOOKUP($AA$2,Plausis!A:E,5,0),IF(AC1187="Ja",VLOOKUP($AC$2,Plausis!A:E,5,0),IF(AD1187="Ja",VLOOKUP($AD$2,Plausis!A:E,5,0),"")))))))</f>
        <v/>
      </c>
      <c r="AH1187" s="52" t="str">
        <f>IF(Y1187="Ja",VLOOKUP($Y$2,Plausis!A:E,5,0),"")</f>
        <v/>
      </c>
      <c r="AI1187" s="52" t="str">
        <f t="shared" si="409"/>
        <v>Ja</v>
      </c>
      <c r="AJ1187" s="52" t="str">
        <f>IF(S1187="Ja",VLOOKUP($S$2,Plausis!A:E,5,0),IF(V1187="Ja",VLOOKUP($V$2,Plausis!A:E,5,0),IF(X1187="Ja",VLOOKUP($X$2,Plausis!A:E,5,0),"")))</f>
        <v/>
      </c>
      <c r="AL1187" s="52" t="s">
        <v>3</v>
      </c>
      <c r="AM1187" s="114">
        <v>45531</v>
      </c>
      <c r="AN1187" s="52" t="s">
        <v>4467</v>
      </c>
      <c r="AO1187" s="52" t="str">
        <f>VLOOKUP(B1187,'BAT Grundtabelle'!B:T,19,0)</f>
        <v>ja</v>
      </c>
      <c r="AP1187" s="105">
        <f t="shared" si="410"/>
        <v>11978</v>
      </c>
      <c r="AQ1187" s="52" t="str">
        <f t="shared" si="411"/>
        <v>Konditorei mit Backwarenherstellung (ohne Cafe)</v>
      </c>
      <c r="AR1187" s="52" t="b">
        <f t="shared" si="426"/>
        <v>0</v>
      </c>
      <c r="AS1187" s="52" t="b">
        <f t="shared" si="426"/>
        <v>0</v>
      </c>
      <c r="AT1187" s="52" t="b">
        <f t="shared" si="426"/>
        <v>0</v>
      </c>
      <c r="AU1187" s="52">
        <f t="shared" si="412"/>
        <v>1</v>
      </c>
      <c r="AW1187" s="52" t="b">
        <f t="shared" si="413"/>
        <v>0</v>
      </c>
      <c r="AX1187" s="52" t="str">
        <f t="shared" si="414"/>
        <v>Unternehmen</v>
      </c>
      <c r="AY1187" s="52" t="b">
        <f t="shared" si="415"/>
        <v>0</v>
      </c>
      <c r="AZ1187" s="52">
        <f t="shared" si="416"/>
        <v>11978</v>
      </c>
      <c r="BA1187" s="52" t="str">
        <f>VLOOKUP(A1187,'BAT Grundtabelle'!A:U,21,0)</f>
        <v>ja</v>
      </c>
      <c r="BB1187" s="52" t="str">
        <f t="shared" si="417"/>
        <v>nein</v>
      </c>
      <c r="BC1187" s="52">
        <f t="shared" si="418"/>
        <v>11978</v>
      </c>
      <c r="BD1187" s="52" t="str">
        <f t="shared" si="419"/>
        <v>Konditorei mit Backwarenherstellung (ohne Cafe)</v>
      </c>
      <c r="BE1187" s="52" t="str">
        <f t="shared" si="420"/>
        <v>Unternehmen</v>
      </c>
      <c r="BF1187" s="52">
        <f t="shared" si="421"/>
        <v>1</v>
      </c>
    </row>
    <row r="1188" spans="1:58" hidden="1" x14ac:dyDescent="0.35">
      <c r="A1188" s="107">
        <v>11979</v>
      </c>
      <c r="B1188" s="75" t="s">
        <v>4416</v>
      </c>
      <c r="C1188" s="52" t="s">
        <v>3</v>
      </c>
      <c r="D1188" s="52" t="s">
        <v>3</v>
      </c>
      <c r="E1188" s="52" t="s">
        <v>2</v>
      </c>
      <c r="F1188" s="52" t="s">
        <v>2</v>
      </c>
      <c r="G1188" s="52" t="s">
        <v>2</v>
      </c>
      <c r="H1188" s="52" t="s">
        <v>2</v>
      </c>
      <c r="I1188" s="52" t="s">
        <v>3</v>
      </c>
      <c r="J1188" s="52">
        <v>1</v>
      </c>
      <c r="K1188" s="52" t="s">
        <v>2</v>
      </c>
      <c r="L1188" s="52" t="s">
        <v>2</v>
      </c>
      <c r="M1188" s="52" t="s">
        <v>2</v>
      </c>
      <c r="N1188" s="52" t="s">
        <v>3</v>
      </c>
      <c r="P1188" s="52" t="s">
        <v>4</v>
      </c>
      <c r="Q1188" s="52" t="str">
        <f t="shared" si="425"/>
        <v>Nein</v>
      </c>
      <c r="R1188" s="52" t="str">
        <f t="shared" si="425"/>
        <v>Nein</v>
      </c>
      <c r="S1188" s="52" t="str">
        <f t="shared" si="425"/>
        <v>Nein</v>
      </c>
      <c r="T1188" s="52" t="str">
        <f t="shared" si="425"/>
        <v>Nein</v>
      </c>
      <c r="U1188" s="52" t="str">
        <f t="shared" si="425"/>
        <v>Nein</v>
      </c>
      <c r="V1188" s="52" t="str">
        <f t="shared" si="425"/>
        <v>Nein</v>
      </c>
      <c r="W1188" s="52" t="str">
        <f t="shared" si="425"/>
        <v>Nein</v>
      </c>
      <c r="X1188" s="52" t="str">
        <f t="shared" si="425"/>
        <v>Nein</v>
      </c>
      <c r="Y1188" s="52" t="str">
        <f t="shared" si="425"/>
        <v>Nein</v>
      </c>
      <c r="Z1188" s="52" t="str">
        <f t="shared" si="425"/>
        <v>Nein</v>
      </c>
      <c r="AA1188" s="52" t="str">
        <f t="shared" si="425"/>
        <v>Nein</v>
      </c>
      <c r="AB1188" s="52" t="str">
        <f t="shared" si="425"/>
        <v>Nein</v>
      </c>
      <c r="AC1188" s="52" t="str">
        <f t="shared" si="425"/>
        <v>Nein</v>
      </c>
      <c r="AD1188" s="52" t="str">
        <f t="shared" si="425"/>
        <v>Nein</v>
      </c>
      <c r="AE1188" s="52" t="str">
        <f t="shared" si="425"/>
        <v>Nein</v>
      </c>
      <c r="AF1188" s="52" t="str">
        <f t="shared" si="425"/>
        <v>Nein</v>
      </c>
      <c r="AG1188" s="61" t="str">
        <f>IF(Q1188="Ja",VLOOKUP($Q$2,Plausis!A:E,5,0),IF(R1188="Ja",VLOOKUP($R$2,Plausis!A:E,5,0),IF(T1188="Ja",VLOOKUP($T$2,Plausis!A:E,5,0),IF(U1188="Ja",VLOOKUP($U$2,Plausis!A:E,5,0),IF(AA1188="Ja",VLOOKUP($AA$2,Plausis!A:E,5,0),IF(AC1188="Ja",VLOOKUP($AC$2,Plausis!A:E,5,0),IF(AD1188="Ja",VLOOKUP($AD$2,Plausis!A:E,5,0),"")))))))</f>
        <v/>
      </c>
      <c r="AH1188" s="52" t="str">
        <f>IF(Y1188="Ja",VLOOKUP($Y$2,Plausis!A:E,5,0),"")</f>
        <v/>
      </c>
      <c r="AI1188" s="52" t="str">
        <f t="shared" si="409"/>
        <v>Ja</v>
      </c>
      <c r="AJ1188" s="52" t="str">
        <f>IF(S1188="Ja",VLOOKUP($S$2,Plausis!A:E,5,0),IF(V1188="Ja",VLOOKUP($V$2,Plausis!A:E,5,0),IF(X1188="Ja",VLOOKUP($X$2,Plausis!A:E,5,0),"")))</f>
        <v/>
      </c>
      <c r="AL1188" s="52" t="s">
        <v>3</v>
      </c>
      <c r="AM1188" s="114">
        <v>45531</v>
      </c>
      <c r="AN1188" s="52" t="s">
        <v>4467</v>
      </c>
      <c r="AO1188" s="52" t="str">
        <f>VLOOKUP(B1188,'BAT Grundtabelle'!B:T,19,0)</f>
        <v>ja</v>
      </c>
      <c r="AP1188" s="105">
        <f t="shared" si="410"/>
        <v>11979</v>
      </c>
      <c r="AQ1188" s="52" t="str">
        <f t="shared" si="411"/>
        <v>Konditorei mit Cafe</v>
      </c>
      <c r="AR1188" s="52" t="b">
        <f t="shared" si="426"/>
        <v>0</v>
      </c>
      <c r="AS1188" s="52" t="b">
        <f t="shared" si="426"/>
        <v>0</v>
      </c>
      <c r="AT1188" s="52" t="b">
        <f t="shared" si="426"/>
        <v>0</v>
      </c>
      <c r="AU1188" s="52">
        <f t="shared" si="412"/>
        <v>1</v>
      </c>
      <c r="AW1188" s="52" t="b">
        <f t="shared" si="413"/>
        <v>0</v>
      </c>
      <c r="AX1188" s="52" t="str">
        <f t="shared" si="414"/>
        <v>Unternehmen</v>
      </c>
      <c r="AY1188" s="52" t="b">
        <f t="shared" si="415"/>
        <v>0</v>
      </c>
      <c r="AZ1188" s="52">
        <f t="shared" si="416"/>
        <v>11979</v>
      </c>
      <c r="BA1188" s="52" t="str">
        <f>VLOOKUP(A1188,'BAT Grundtabelle'!A:U,21,0)</f>
        <v>ja</v>
      </c>
      <c r="BB1188" s="52" t="str">
        <f t="shared" si="417"/>
        <v>nein</v>
      </c>
      <c r="BC1188" s="52">
        <f t="shared" si="418"/>
        <v>11979</v>
      </c>
      <c r="BD1188" s="52" t="str">
        <f t="shared" si="419"/>
        <v>Konditorei mit Cafe</v>
      </c>
      <c r="BE1188" s="52" t="str">
        <f t="shared" si="420"/>
        <v>Unternehmen</v>
      </c>
      <c r="BF1188" s="52">
        <f t="shared" si="421"/>
        <v>1</v>
      </c>
    </row>
    <row r="1189" spans="1:58" hidden="1" x14ac:dyDescent="0.35">
      <c r="A1189" s="107" t="s">
        <v>4486</v>
      </c>
      <c r="B1189" s="75" t="s">
        <v>4487</v>
      </c>
      <c r="C1189" s="52" t="s">
        <v>2</v>
      </c>
      <c r="D1189" s="52" t="s">
        <v>2</v>
      </c>
      <c r="E1189" s="52" t="s">
        <v>2</v>
      </c>
      <c r="F1189" s="52" t="s">
        <v>2</v>
      </c>
      <c r="G1189" s="52" t="s">
        <v>2</v>
      </c>
      <c r="H1189" s="52" t="s">
        <v>2</v>
      </c>
      <c r="I1189" s="52" t="s">
        <v>2</v>
      </c>
      <c r="J1189" s="52" t="s">
        <v>2</v>
      </c>
      <c r="K1189" s="52" t="s">
        <v>2</v>
      </c>
      <c r="L1189" s="52" t="s">
        <v>2</v>
      </c>
      <c r="M1189" s="52" t="s">
        <v>2</v>
      </c>
      <c r="N1189" s="52" t="s">
        <v>2</v>
      </c>
      <c r="O1189" s="52" t="s">
        <v>4473</v>
      </c>
      <c r="P1189" s="52" t="s">
        <v>4</v>
      </c>
      <c r="Q1189" s="52" t="str">
        <f t="shared" si="425"/>
        <v>Nein</v>
      </c>
      <c r="R1189" s="52" t="str">
        <f t="shared" si="425"/>
        <v>Nein</v>
      </c>
      <c r="S1189" s="52" t="str">
        <f t="shared" si="425"/>
        <v>Nein</v>
      </c>
      <c r="T1189" s="52" t="str">
        <f t="shared" si="425"/>
        <v>Nein</v>
      </c>
      <c r="U1189" s="52" t="str">
        <f t="shared" si="425"/>
        <v>Nein</v>
      </c>
      <c r="V1189" s="52" t="str">
        <f t="shared" si="425"/>
        <v>Nein</v>
      </c>
      <c r="W1189" s="52" t="str">
        <f t="shared" si="425"/>
        <v>Nein</v>
      </c>
      <c r="X1189" s="52" t="str">
        <f t="shared" si="425"/>
        <v>Nein</v>
      </c>
      <c r="Y1189" s="52" t="str">
        <f t="shared" si="425"/>
        <v>Nein</v>
      </c>
      <c r="Z1189" s="52" t="str">
        <f t="shared" si="425"/>
        <v>Nein</v>
      </c>
      <c r="AA1189" s="52" t="str">
        <f t="shared" si="425"/>
        <v>Nein</v>
      </c>
      <c r="AB1189" s="52" t="str">
        <f t="shared" si="425"/>
        <v>Nein</v>
      </c>
      <c r="AC1189" s="52" t="str">
        <f t="shared" si="425"/>
        <v>Nein</v>
      </c>
      <c r="AD1189" s="52" t="str">
        <f t="shared" si="425"/>
        <v>Nein</v>
      </c>
      <c r="AE1189" s="52" t="str">
        <f t="shared" si="425"/>
        <v>Nein</v>
      </c>
      <c r="AF1189" s="52" t="str">
        <f t="shared" si="425"/>
        <v>Nein</v>
      </c>
      <c r="AG1189" s="61" t="str">
        <f>IF(Q1189="Ja",VLOOKUP($Q$2,Plausis!A:E,5,0),IF(R1189="Ja",VLOOKUP($R$2,Plausis!A:E,5,0),IF(T1189="Ja",VLOOKUP($T$2,Plausis!A:E,5,0),IF(U1189="Ja",VLOOKUP($U$2,Plausis!A:E,5,0),IF(AA1189="Ja",VLOOKUP($AA$2,Plausis!A:E,5,0),IF(AC1189="Ja",VLOOKUP($AC$2,Plausis!A:E,5,0),IF(AD1189="Ja",VLOOKUP($AD$2,Plausis!A:E,5,0),"")))))))</f>
        <v/>
      </c>
      <c r="AH1189" s="52" t="str">
        <f>IF(Y1189="Ja",VLOOKUP($Y$2,Plausis!A:E,5,0),"")</f>
        <v/>
      </c>
      <c r="AI1189" s="52" t="str">
        <f t="shared" si="409"/>
        <v>Nein</v>
      </c>
      <c r="AJ1189" s="52" t="str">
        <f>IF(S1189="Ja",VLOOKUP($S$2,Plausis!A:E,5,0),IF(V1189="Ja",VLOOKUP($V$2,Plausis!A:E,5,0),IF(X1189="Ja",VLOOKUP($X$2,Plausis!A:E,5,0),"")))</f>
        <v/>
      </c>
      <c r="AL1189" s="52" t="s">
        <v>3</v>
      </c>
      <c r="AM1189" s="114">
        <v>45531</v>
      </c>
      <c r="AN1189" s="52" t="s">
        <v>4467</v>
      </c>
      <c r="AO1189" s="52" t="str">
        <f>VLOOKUP(B1189,'BAT Grundtabelle'!B:T,19,0)</f>
        <v>nein</v>
      </c>
      <c r="AP1189" s="105" t="str">
        <f t="shared" si="410"/>
        <v>11067</v>
      </c>
      <c r="AQ1189" s="52" t="str">
        <f t="shared" si="411"/>
        <v>Konditorei mit/ohne Café</v>
      </c>
      <c r="AR1189" s="52" t="b">
        <f t="shared" si="426"/>
        <v>0</v>
      </c>
      <c r="AS1189" s="52" t="b">
        <f t="shared" si="426"/>
        <v>0</v>
      </c>
      <c r="AT1189" s="52" t="b">
        <f t="shared" si="426"/>
        <v>0</v>
      </c>
      <c r="AU1189" s="52" t="str">
        <f t="shared" si="412"/>
        <v/>
      </c>
      <c r="AW1189" s="52" t="b">
        <f t="shared" si="413"/>
        <v>0</v>
      </c>
      <c r="AX1189" s="52" t="str">
        <f t="shared" si="414"/>
        <v/>
      </c>
      <c r="AY1189" s="52" t="b">
        <f t="shared" si="415"/>
        <v>0</v>
      </c>
      <c r="AZ1189" s="52" t="str">
        <f t="shared" si="416"/>
        <v>11067</v>
      </c>
      <c r="BA1189" s="52" t="str">
        <f>VLOOKUP(A1189,'BAT Grundtabelle'!A:U,21,0)</f>
        <v>nein</v>
      </c>
      <c r="BB1189" s="52" t="str">
        <f t="shared" si="417"/>
        <v>nein</v>
      </c>
      <c r="BC1189" s="52" t="str">
        <f t="shared" si="418"/>
        <v>11067</v>
      </c>
      <c r="BD1189" s="52" t="str">
        <f t="shared" si="419"/>
        <v>Konditorei mit/ohne Café</v>
      </c>
      <c r="BE1189" s="52" t="str">
        <f t="shared" si="420"/>
        <v/>
      </c>
      <c r="BF1189" s="52" t="str">
        <f t="shared" si="421"/>
        <v/>
      </c>
    </row>
    <row r="1190" spans="1:58" hidden="1" x14ac:dyDescent="0.35">
      <c r="A1190" s="107" t="s">
        <v>3485</v>
      </c>
      <c r="B1190" s="75" t="s">
        <v>847</v>
      </c>
      <c r="C1190" s="52" t="s">
        <v>3</v>
      </c>
      <c r="D1190" s="52" t="s">
        <v>3</v>
      </c>
      <c r="E1190" s="52" t="s">
        <v>2</v>
      </c>
      <c r="F1190" s="52" t="s">
        <v>2</v>
      </c>
      <c r="G1190" s="52" t="s">
        <v>2</v>
      </c>
      <c r="H1190" s="52" t="s">
        <v>2</v>
      </c>
      <c r="I1190" s="52" t="s">
        <v>3</v>
      </c>
      <c r="J1190" s="52">
        <v>2</v>
      </c>
      <c r="K1190" s="52" t="s">
        <v>2</v>
      </c>
      <c r="L1190" s="52" t="s">
        <v>2</v>
      </c>
      <c r="M1190" s="52" t="s">
        <v>2</v>
      </c>
      <c r="N1190" s="52" t="s">
        <v>3</v>
      </c>
      <c r="P1190" s="52" t="s">
        <v>4</v>
      </c>
      <c r="Q1190" s="52" t="str">
        <f t="shared" si="425"/>
        <v>Nein</v>
      </c>
      <c r="R1190" s="52" t="str">
        <f t="shared" si="425"/>
        <v>Nein</v>
      </c>
      <c r="S1190" s="52" t="str">
        <f t="shared" si="425"/>
        <v>Nein</v>
      </c>
      <c r="T1190" s="52" t="str">
        <f t="shared" si="425"/>
        <v>Nein</v>
      </c>
      <c r="U1190" s="52" t="str">
        <f t="shared" si="425"/>
        <v>Nein</v>
      </c>
      <c r="V1190" s="52" t="str">
        <f t="shared" si="425"/>
        <v>Nein</v>
      </c>
      <c r="W1190" s="52" t="str">
        <f t="shared" si="425"/>
        <v>Nein</v>
      </c>
      <c r="X1190" s="52" t="str">
        <f t="shared" si="425"/>
        <v>Nein</v>
      </c>
      <c r="Y1190" s="52" t="str">
        <f t="shared" si="425"/>
        <v>Nein</v>
      </c>
      <c r="Z1190" s="52" t="str">
        <f t="shared" si="425"/>
        <v>Nein</v>
      </c>
      <c r="AA1190" s="52" t="str">
        <f t="shared" si="425"/>
        <v>Nein</v>
      </c>
      <c r="AB1190" s="52" t="str">
        <f t="shared" si="425"/>
        <v>Nein</v>
      </c>
      <c r="AC1190" s="52" t="str">
        <f t="shared" si="425"/>
        <v>Nein</v>
      </c>
      <c r="AD1190" s="52" t="str">
        <f t="shared" si="425"/>
        <v>Nein</v>
      </c>
      <c r="AE1190" s="52" t="str">
        <f t="shared" si="425"/>
        <v>Nein</v>
      </c>
      <c r="AF1190" s="52" t="str">
        <f t="shared" si="425"/>
        <v>Nein</v>
      </c>
      <c r="AG1190" s="61" t="str">
        <f>IF(Q1190="Ja",VLOOKUP($Q$2,Plausis!A:E,5,0),IF(R1190="Ja",VLOOKUP($R$2,Plausis!A:E,5,0),IF(T1190="Ja",VLOOKUP($T$2,Plausis!A:E,5,0),IF(U1190="Ja",VLOOKUP($U$2,Plausis!A:E,5,0),IF(AA1190="Ja",VLOOKUP($AA$2,Plausis!A:E,5,0),IF(AC1190="Ja",VLOOKUP($AC$2,Plausis!A:E,5,0),IF(AD1190="Ja",VLOOKUP($AD$2,Plausis!A:E,5,0),"")))))))</f>
        <v/>
      </c>
      <c r="AH1190" s="52" t="str">
        <f>IF(Y1190="Ja",VLOOKUP($Y$2,Plausis!A:E,5,0),"")</f>
        <v/>
      </c>
      <c r="AI1190" s="52" t="str">
        <f t="shared" si="409"/>
        <v>Ja</v>
      </c>
      <c r="AJ1190" s="52" t="str">
        <f>IF(S1190="Ja",VLOOKUP($S$2,Plausis!A:E,5,0),IF(V1190="Ja",VLOOKUP($V$2,Plausis!A:E,5,0),IF(X1190="Ja",VLOOKUP($X$2,Plausis!A:E,5,0),"")))</f>
        <v/>
      </c>
      <c r="AL1190" s="52" t="s">
        <v>3</v>
      </c>
      <c r="AM1190" s="114">
        <v>45531</v>
      </c>
      <c r="AN1190" s="52" t="s">
        <v>4467</v>
      </c>
      <c r="AO1190" s="52" t="str">
        <f>VLOOKUP(B1190,'BAT Grundtabelle'!B:T,19,0)</f>
        <v>ja</v>
      </c>
      <c r="AP1190" s="105" t="str">
        <f t="shared" si="410"/>
        <v>11068</v>
      </c>
      <c r="AQ1190" s="52" t="str">
        <f t="shared" si="411"/>
        <v>Konfitürehersteller</v>
      </c>
      <c r="AR1190" s="52" t="b">
        <f t="shared" si="426"/>
        <v>0</v>
      </c>
      <c r="AS1190" s="52" t="b">
        <f t="shared" si="426"/>
        <v>0</v>
      </c>
      <c r="AT1190" s="52" t="b">
        <f t="shared" si="426"/>
        <v>0</v>
      </c>
      <c r="AU1190" s="52">
        <f t="shared" si="412"/>
        <v>2</v>
      </c>
      <c r="AW1190" s="52" t="b">
        <f t="shared" si="413"/>
        <v>0</v>
      </c>
      <c r="AX1190" s="52" t="str">
        <f t="shared" si="414"/>
        <v>Unternehmen</v>
      </c>
      <c r="AY1190" s="52" t="b">
        <f t="shared" si="415"/>
        <v>0</v>
      </c>
      <c r="AZ1190" s="52" t="str">
        <f t="shared" si="416"/>
        <v>11068</v>
      </c>
      <c r="BA1190" s="52" t="str">
        <f>VLOOKUP(A1190,'BAT Grundtabelle'!A:U,21,0)</f>
        <v>ja</v>
      </c>
      <c r="BB1190" s="52" t="str">
        <f t="shared" si="417"/>
        <v>nein</v>
      </c>
      <c r="BC1190" s="52" t="str">
        <f t="shared" si="418"/>
        <v>11068</v>
      </c>
      <c r="BD1190" s="52" t="str">
        <f t="shared" si="419"/>
        <v>Konfitürehersteller</v>
      </c>
      <c r="BE1190" s="52" t="str">
        <f t="shared" si="420"/>
        <v>Unternehmen</v>
      </c>
      <c r="BF1190" s="52">
        <f t="shared" si="421"/>
        <v>2</v>
      </c>
    </row>
    <row r="1191" spans="1:58" hidden="1" x14ac:dyDescent="0.35">
      <c r="A1191" s="107" t="s">
        <v>3486</v>
      </c>
      <c r="B1191" s="75" t="s">
        <v>1702</v>
      </c>
      <c r="C1191" s="52" t="s">
        <v>3</v>
      </c>
      <c r="D1191" s="52" t="s">
        <v>3</v>
      </c>
      <c r="E1191" s="52" t="s">
        <v>2</v>
      </c>
      <c r="F1191" s="52" t="s">
        <v>2</v>
      </c>
      <c r="G1191" s="52" t="s">
        <v>2</v>
      </c>
      <c r="H1191" s="52" t="s">
        <v>2</v>
      </c>
      <c r="I1191" s="52" t="s">
        <v>3</v>
      </c>
      <c r="J1191" s="52">
        <v>2</v>
      </c>
      <c r="K1191" s="52" t="s">
        <v>2</v>
      </c>
      <c r="L1191" s="52" t="s">
        <v>2</v>
      </c>
      <c r="M1191" s="52" t="s">
        <v>2</v>
      </c>
      <c r="N1191" s="52" t="s">
        <v>3</v>
      </c>
      <c r="P1191" s="52" t="s">
        <v>4</v>
      </c>
      <c r="Q1191" s="52" t="str">
        <f t="shared" si="425"/>
        <v>Nein</v>
      </c>
      <c r="R1191" s="52" t="str">
        <f t="shared" si="425"/>
        <v>Nein</v>
      </c>
      <c r="S1191" s="52" t="str">
        <f t="shared" si="425"/>
        <v>Nein</v>
      </c>
      <c r="T1191" s="52" t="str">
        <f t="shared" si="425"/>
        <v>Nein</v>
      </c>
      <c r="U1191" s="52" t="str">
        <f t="shared" si="425"/>
        <v>Nein</v>
      </c>
      <c r="V1191" s="52" t="str">
        <f t="shared" si="425"/>
        <v>Nein</v>
      </c>
      <c r="W1191" s="52" t="str">
        <f t="shared" si="425"/>
        <v>Nein</v>
      </c>
      <c r="X1191" s="52" t="str">
        <f t="shared" si="425"/>
        <v>Nein</v>
      </c>
      <c r="Y1191" s="52" t="str">
        <f t="shared" si="425"/>
        <v>Nein</v>
      </c>
      <c r="Z1191" s="52" t="str">
        <f t="shared" si="425"/>
        <v>Nein</v>
      </c>
      <c r="AA1191" s="52" t="str">
        <f t="shared" si="425"/>
        <v>Nein</v>
      </c>
      <c r="AB1191" s="52" t="str">
        <f t="shared" si="425"/>
        <v>Nein</v>
      </c>
      <c r="AC1191" s="52" t="str">
        <f t="shared" si="425"/>
        <v>Nein</v>
      </c>
      <c r="AD1191" s="52" t="str">
        <f t="shared" si="425"/>
        <v>Nein</v>
      </c>
      <c r="AE1191" s="52" t="str">
        <f t="shared" si="425"/>
        <v>Nein</v>
      </c>
      <c r="AF1191" s="52" t="str">
        <f t="shared" si="425"/>
        <v>Nein</v>
      </c>
      <c r="AG1191" s="61" t="str">
        <f>IF(Q1191="Ja",VLOOKUP($Q$2,Plausis!A:E,5,0),IF(R1191="Ja",VLOOKUP($R$2,Plausis!A:E,5,0),IF(T1191="Ja",VLOOKUP($T$2,Plausis!A:E,5,0),IF(U1191="Ja",VLOOKUP($U$2,Plausis!A:E,5,0),IF(AA1191="Ja",VLOOKUP($AA$2,Plausis!A:E,5,0),IF(AC1191="Ja",VLOOKUP($AC$2,Plausis!A:E,5,0),IF(AD1191="Ja",VLOOKUP($AD$2,Plausis!A:E,5,0),"")))))))</f>
        <v/>
      </c>
      <c r="AH1191" s="52" t="str">
        <f>IF(Y1191="Ja",VLOOKUP($Y$2,Plausis!A:E,5,0),"")</f>
        <v/>
      </c>
      <c r="AI1191" s="52" t="str">
        <f t="shared" si="409"/>
        <v>Ja</v>
      </c>
      <c r="AJ1191" s="52" t="str">
        <f>IF(S1191="Ja",VLOOKUP($S$2,Plausis!A:E,5,0),IF(V1191="Ja",VLOOKUP($V$2,Plausis!A:E,5,0),IF(X1191="Ja",VLOOKUP($X$2,Plausis!A:E,5,0),"")))</f>
        <v/>
      </c>
      <c r="AL1191" s="52" t="s">
        <v>2</v>
      </c>
      <c r="AM1191" s="114">
        <v>45531</v>
      </c>
      <c r="AN1191" s="52" t="s">
        <v>4467</v>
      </c>
      <c r="AO1191" s="52" t="str">
        <f>VLOOKUP(B1191,'BAT Grundtabelle'!B:T,19,0)</f>
        <v>ja</v>
      </c>
      <c r="AP1191" s="105" t="str">
        <f t="shared" si="410"/>
        <v>11069</v>
      </c>
      <c r="AQ1191" s="52" t="str">
        <f t="shared" si="411"/>
        <v>Konserven- und Gefrierkostfabrik</v>
      </c>
      <c r="AR1191" s="52" t="b">
        <f t="shared" si="426"/>
        <v>0</v>
      </c>
      <c r="AS1191" s="52" t="b">
        <f t="shared" si="426"/>
        <v>0</v>
      </c>
      <c r="AT1191" s="52" t="b">
        <f t="shared" si="426"/>
        <v>0</v>
      </c>
      <c r="AU1191" s="52">
        <f t="shared" si="412"/>
        <v>2</v>
      </c>
      <c r="AW1191" s="52" t="b">
        <f t="shared" si="413"/>
        <v>0</v>
      </c>
      <c r="AX1191" s="52" t="str">
        <f t="shared" si="414"/>
        <v>Unternehmen</v>
      </c>
      <c r="AY1191" s="52" t="b">
        <f t="shared" si="415"/>
        <v>0</v>
      </c>
      <c r="AZ1191" s="52" t="str">
        <f t="shared" si="416"/>
        <v>11069</v>
      </c>
      <c r="BA1191" s="52" t="str">
        <f>VLOOKUP(A1191,'BAT Grundtabelle'!A:U,21,0)</f>
        <v>ja</v>
      </c>
      <c r="BB1191" s="52" t="str">
        <f t="shared" si="417"/>
        <v>nein</v>
      </c>
      <c r="BC1191" s="52" t="str">
        <f t="shared" si="418"/>
        <v>11069</v>
      </c>
      <c r="BD1191" s="52" t="str">
        <f t="shared" si="419"/>
        <v>Konserven- und Gefrierkostfabrik</v>
      </c>
      <c r="BE1191" s="52" t="str">
        <f t="shared" si="420"/>
        <v>Unternehmen</v>
      </c>
      <c r="BF1191" s="52">
        <f t="shared" si="421"/>
        <v>2</v>
      </c>
    </row>
    <row r="1192" spans="1:58" hidden="1" x14ac:dyDescent="0.35">
      <c r="A1192" s="107" t="s">
        <v>3487</v>
      </c>
      <c r="B1192" s="75" t="s">
        <v>1986</v>
      </c>
      <c r="C1192" s="52" t="s">
        <v>3</v>
      </c>
      <c r="D1192" s="52" t="s">
        <v>3</v>
      </c>
      <c r="E1192" s="52" t="s">
        <v>2</v>
      </c>
      <c r="F1192" s="52" t="s">
        <v>2</v>
      </c>
      <c r="G1192" s="52" t="s">
        <v>2</v>
      </c>
      <c r="H1192" s="52" t="s">
        <v>2</v>
      </c>
      <c r="I1192" s="52" t="s">
        <v>3</v>
      </c>
      <c r="J1192" s="52">
        <v>1</v>
      </c>
      <c r="K1192" s="52" t="s">
        <v>2</v>
      </c>
      <c r="L1192" s="52" t="s">
        <v>2</v>
      </c>
      <c r="M1192" s="52" t="s">
        <v>2</v>
      </c>
      <c r="N1192" s="52" t="s">
        <v>3</v>
      </c>
      <c r="P1192" s="61" t="s">
        <v>4</v>
      </c>
      <c r="Q1192" s="52" t="str">
        <f t="shared" si="425"/>
        <v>Nein</v>
      </c>
      <c r="R1192" s="52" t="str">
        <f t="shared" si="425"/>
        <v>Nein</v>
      </c>
      <c r="S1192" s="52" t="str">
        <f t="shared" si="425"/>
        <v>Nein</v>
      </c>
      <c r="T1192" s="52" t="str">
        <f t="shared" si="425"/>
        <v>Nein</v>
      </c>
      <c r="U1192" s="52" t="str">
        <f t="shared" si="425"/>
        <v>Nein</v>
      </c>
      <c r="V1192" s="52" t="str">
        <f t="shared" si="425"/>
        <v>Nein</v>
      </c>
      <c r="W1192" s="52" t="str">
        <f t="shared" si="425"/>
        <v>Nein</v>
      </c>
      <c r="X1192" s="52" t="str">
        <f t="shared" si="425"/>
        <v>Nein</v>
      </c>
      <c r="Y1192" s="52" t="str">
        <f t="shared" si="425"/>
        <v>Nein</v>
      </c>
      <c r="Z1192" s="52" t="str">
        <f t="shared" si="425"/>
        <v>Nein</v>
      </c>
      <c r="AA1192" s="52" t="str">
        <f t="shared" si="425"/>
        <v>Nein</v>
      </c>
      <c r="AB1192" s="52" t="str">
        <f t="shared" si="425"/>
        <v>Nein</v>
      </c>
      <c r="AC1192" s="52" t="str">
        <f t="shared" si="425"/>
        <v>Nein</v>
      </c>
      <c r="AD1192" s="52" t="str">
        <f t="shared" si="425"/>
        <v>Nein</v>
      </c>
      <c r="AE1192" s="52" t="str">
        <f t="shared" si="425"/>
        <v>Nein</v>
      </c>
      <c r="AF1192" s="52" t="str">
        <f t="shared" si="425"/>
        <v>Nein</v>
      </c>
      <c r="AG1192" s="61" t="str">
        <f>IF(Q1192="Ja",VLOOKUP($Q$2,Plausis!A:E,5,0),IF(R1192="Ja",VLOOKUP($R$2,Plausis!A:E,5,0),IF(T1192="Ja",VLOOKUP($T$2,Plausis!A:E,5,0),IF(U1192="Ja",VLOOKUP($U$2,Plausis!A:E,5,0),IF(AA1192="Ja",VLOOKUP($AA$2,Plausis!A:E,5,0),IF(AC1192="Ja",VLOOKUP($AC$2,Plausis!A:E,5,0),IF(AD1192="Ja",VLOOKUP($AD$2,Plausis!A:E,5,0),"")))))))</f>
        <v/>
      </c>
      <c r="AH1192" s="52" t="str">
        <f>IF(Y1192="Ja",VLOOKUP($Y$2,Plausis!A:E,5,0),"")</f>
        <v/>
      </c>
      <c r="AI1192" s="52" t="str">
        <f t="shared" si="409"/>
        <v>Ja</v>
      </c>
      <c r="AJ1192" s="52" t="str">
        <f>IF(S1192="Ja",VLOOKUP($S$2,Plausis!A:E,5,0),IF(V1192="Ja",VLOOKUP($V$2,Plausis!A:E,5,0),IF(X1192="Ja",VLOOKUP($X$2,Plausis!A:E,5,0),"")))</f>
        <v/>
      </c>
      <c r="AL1192" s="52" t="s">
        <v>3</v>
      </c>
      <c r="AM1192" s="114">
        <v>45531</v>
      </c>
      <c r="AN1192" s="52" t="s">
        <v>4467</v>
      </c>
      <c r="AO1192" s="52" t="str">
        <f>VLOOKUP(B1192,'BAT Grundtabelle'!B:T,19,0)</f>
        <v>ja</v>
      </c>
      <c r="AP1192" s="105" t="str">
        <f t="shared" si="410"/>
        <v>11070</v>
      </c>
      <c r="AQ1192" s="52" t="str">
        <f t="shared" si="411"/>
        <v>Konservendosenhersteller</v>
      </c>
      <c r="AR1192" s="52" t="b">
        <f t="shared" si="426"/>
        <v>0</v>
      </c>
      <c r="AS1192" s="52" t="b">
        <f t="shared" si="426"/>
        <v>0</v>
      </c>
      <c r="AT1192" s="52" t="b">
        <f t="shared" si="426"/>
        <v>0</v>
      </c>
      <c r="AU1192" s="52">
        <f t="shared" si="412"/>
        <v>1</v>
      </c>
      <c r="AW1192" s="52" t="b">
        <f t="shared" si="413"/>
        <v>0</v>
      </c>
      <c r="AX1192" s="52" t="str">
        <f t="shared" si="414"/>
        <v>Unternehmen</v>
      </c>
      <c r="AY1192" s="52" t="b">
        <f t="shared" si="415"/>
        <v>0</v>
      </c>
      <c r="AZ1192" s="52" t="str">
        <f t="shared" si="416"/>
        <v>11070</v>
      </c>
      <c r="BA1192" s="52" t="str">
        <f>VLOOKUP(A1192,'BAT Grundtabelle'!A:U,21,0)</f>
        <v>ja</v>
      </c>
      <c r="BB1192" s="52" t="str">
        <f t="shared" si="417"/>
        <v>nein</v>
      </c>
      <c r="BC1192" s="52" t="str">
        <f t="shared" si="418"/>
        <v>11070</v>
      </c>
      <c r="BD1192" s="52" t="str">
        <f t="shared" si="419"/>
        <v>Konservendosenhersteller</v>
      </c>
      <c r="BE1192" s="52" t="str">
        <f t="shared" si="420"/>
        <v>Unternehmen</v>
      </c>
      <c r="BF1192" s="52">
        <f t="shared" si="421"/>
        <v>1</v>
      </c>
    </row>
    <row r="1193" spans="1:58" hidden="1" x14ac:dyDescent="0.35">
      <c r="A1193" s="107" t="s">
        <v>3488</v>
      </c>
      <c r="B1193" s="75" t="s">
        <v>1703</v>
      </c>
      <c r="C1193" s="52" t="s">
        <v>3</v>
      </c>
      <c r="D1193" s="52" t="s">
        <v>3</v>
      </c>
      <c r="E1193" s="52" t="s">
        <v>2</v>
      </c>
      <c r="F1193" s="52" t="s">
        <v>2</v>
      </c>
      <c r="G1193" s="52" t="s">
        <v>2</v>
      </c>
      <c r="H1193" s="52" t="s">
        <v>2</v>
      </c>
      <c r="I1193" s="52" t="s">
        <v>3</v>
      </c>
      <c r="J1193" s="52">
        <v>2</v>
      </c>
      <c r="K1193" s="52" t="s">
        <v>2</v>
      </c>
      <c r="L1193" s="52" t="s">
        <v>2</v>
      </c>
      <c r="M1193" s="52" t="s">
        <v>2</v>
      </c>
      <c r="N1193" s="52" t="s">
        <v>3</v>
      </c>
      <c r="P1193" s="52" t="s">
        <v>4</v>
      </c>
      <c r="Q1193" s="52" t="str">
        <f t="shared" ref="Q1193:AF1202" si="427">IF(ISERROR(FIND(Q$2,$P1193,1)),"Nein","Ja")</f>
        <v>Nein</v>
      </c>
      <c r="R1193" s="52" t="str">
        <f t="shared" si="427"/>
        <v>Nein</v>
      </c>
      <c r="S1193" s="52" t="str">
        <f t="shared" si="427"/>
        <v>Nein</v>
      </c>
      <c r="T1193" s="52" t="str">
        <f t="shared" si="427"/>
        <v>Nein</v>
      </c>
      <c r="U1193" s="52" t="str">
        <f t="shared" si="427"/>
        <v>Nein</v>
      </c>
      <c r="V1193" s="52" t="str">
        <f t="shared" si="427"/>
        <v>Nein</v>
      </c>
      <c r="W1193" s="52" t="str">
        <f t="shared" si="427"/>
        <v>Nein</v>
      </c>
      <c r="X1193" s="52" t="str">
        <f t="shared" si="427"/>
        <v>Nein</v>
      </c>
      <c r="Y1193" s="52" t="str">
        <f t="shared" si="427"/>
        <v>Nein</v>
      </c>
      <c r="Z1193" s="52" t="str">
        <f t="shared" si="427"/>
        <v>Nein</v>
      </c>
      <c r="AA1193" s="52" t="str">
        <f t="shared" si="427"/>
        <v>Nein</v>
      </c>
      <c r="AB1193" s="52" t="str">
        <f t="shared" si="427"/>
        <v>Nein</v>
      </c>
      <c r="AC1193" s="52" t="str">
        <f t="shared" si="427"/>
        <v>Nein</v>
      </c>
      <c r="AD1193" s="52" t="str">
        <f t="shared" si="427"/>
        <v>Nein</v>
      </c>
      <c r="AE1193" s="52" t="str">
        <f t="shared" si="427"/>
        <v>Nein</v>
      </c>
      <c r="AF1193" s="52" t="str">
        <f t="shared" si="427"/>
        <v>Nein</v>
      </c>
      <c r="AG1193" s="61" t="str">
        <f>IF(Q1193="Ja",VLOOKUP($Q$2,Plausis!A:E,5,0),IF(R1193="Ja",VLOOKUP($R$2,Plausis!A:E,5,0),IF(T1193="Ja",VLOOKUP($T$2,Plausis!A:E,5,0),IF(U1193="Ja",VLOOKUP($U$2,Plausis!A:E,5,0),IF(AA1193="Ja",VLOOKUP($AA$2,Plausis!A:E,5,0),IF(AC1193="Ja",VLOOKUP($AC$2,Plausis!A:E,5,0),IF(AD1193="Ja",VLOOKUP($AD$2,Plausis!A:E,5,0),"")))))))</f>
        <v/>
      </c>
      <c r="AH1193" s="52" t="str">
        <f>IF(Y1193="Ja",VLOOKUP($Y$2,Plausis!A:E,5,0),"")</f>
        <v/>
      </c>
      <c r="AI1193" s="52" t="str">
        <f t="shared" si="409"/>
        <v>Ja</v>
      </c>
      <c r="AJ1193" s="52" t="str">
        <f>IF(S1193="Ja",VLOOKUP($S$2,Plausis!A:E,5,0),IF(V1193="Ja",VLOOKUP($V$2,Plausis!A:E,5,0),IF(X1193="Ja",VLOOKUP($X$2,Plausis!A:E,5,0),"")))</f>
        <v/>
      </c>
      <c r="AL1193" s="52" t="s">
        <v>3</v>
      </c>
      <c r="AM1193" s="114">
        <v>45531</v>
      </c>
      <c r="AN1193" s="52" t="s">
        <v>4467</v>
      </c>
      <c r="AO1193" s="52" t="str">
        <f>VLOOKUP(B1193,'BAT Grundtabelle'!B:T,19,0)</f>
        <v>ja</v>
      </c>
      <c r="AP1193" s="105" t="str">
        <f t="shared" si="410"/>
        <v>11071</v>
      </c>
      <c r="AQ1193" s="52" t="str">
        <f t="shared" si="411"/>
        <v>Konservenhersteller</v>
      </c>
      <c r="AR1193" s="52" t="b">
        <f t="shared" si="426"/>
        <v>0</v>
      </c>
      <c r="AS1193" s="52" t="b">
        <f t="shared" si="426"/>
        <v>0</v>
      </c>
      <c r="AT1193" s="52" t="b">
        <f t="shared" si="426"/>
        <v>0</v>
      </c>
      <c r="AU1193" s="52">
        <f t="shared" si="412"/>
        <v>2</v>
      </c>
      <c r="AW1193" s="52" t="b">
        <f t="shared" si="413"/>
        <v>0</v>
      </c>
      <c r="AX1193" s="52" t="str">
        <f t="shared" si="414"/>
        <v>Unternehmen</v>
      </c>
      <c r="AY1193" s="52" t="b">
        <f t="shared" si="415"/>
        <v>0</v>
      </c>
      <c r="AZ1193" s="52" t="str">
        <f t="shared" si="416"/>
        <v>11071</v>
      </c>
      <c r="BA1193" s="52" t="str">
        <f>VLOOKUP(A1193,'BAT Grundtabelle'!A:U,21,0)</f>
        <v>ja</v>
      </c>
      <c r="BB1193" s="52" t="str">
        <f t="shared" si="417"/>
        <v>nein</v>
      </c>
      <c r="BC1193" s="52" t="str">
        <f t="shared" si="418"/>
        <v>11071</v>
      </c>
      <c r="BD1193" s="52" t="str">
        <f t="shared" si="419"/>
        <v>Konservenhersteller</v>
      </c>
      <c r="BE1193" s="52" t="str">
        <f t="shared" si="420"/>
        <v>Unternehmen</v>
      </c>
      <c r="BF1193" s="52">
        <f t="shared" si="421"/>
        <v>2</v>
      </c>
    </row>
    <row r="1194" spans="1:58" hidden="1" x14ac:dyDescent="0.35">
      <c r="A1194" s="107" t="s">
        <v>3489</v>
      </c>
      <c r="B1194" s="75" t="s">
        <v>1868</v>
      </c>
      <c r="C1194" s="52" t="s">
        <v>3</v>
      </c>
      <c r="D1194" s="52" t="s">
        <v>3</v>
      </c>
      <c r="E1194" s="52" t="s">
        <v>2</v>
      </c>
      <c r="F1194" s="52" t="s">
        <v>2</v>
      </c>
      <c r="G1194" s="52" t="s">
        <v>2</v>
      </c>
      <c r="H1194" s="52" t="s">
        <v>2</v>
      </c>
      <c r="I1194" s="52" t="s">
        <v>2</v>
      </c>
      <c r="J1194" s="52" t="s">
        <v>2</v>
      </c>
      <c r="K1194" s="52" t="s">
        <v>2</v>
      </c>
      <c r="L1194" s="52" t="s">
        <v>2</v>
      </c>
      <c r="M1194" s="52" t="s">
        <v>3</v>
      </c>
      <c r="N1194" s="52" t="s">
        <v>3</v>
      </c>
      <c r="O1194" s="52" t="s">
        <v>2409</v>
      </c>
      <c r="P1194" s="52" t="s">
        <v>4</v>
      </c>
      <c r="Q1194" s="52" t="str">
        <f t="shared" si="427"/>
        <v>Nein</v>
      </c>
      <c r="R1194" s="52" t="str">
        <f t="shared" si="427"/>
        <v>Nein</v>
      </c>
      <c r="S1194" s="52" t="str">
        <f t="shared" si="427"/>
        <v>Nein</v>
      </c>
      <c r="T1194" s="52" t="str">
        <f t="shared" si="427"/>
        <v>Nein</v>
      </c>
      <c r="U1194" s="52" t="str">
        <f t="shared" si="427"/>
        <v>Nein</v>
      </c>
      <c r="V1194" s="52" t="str">
        <f t="shared" si="427"/>
        <v>Nein</v>
      </c>
      <c r="W1194" s="52" t="str">
        <f t="shared" si="427"/>
        <v>Nein</v>
      </c>
      <c r="X1194" s="52" t="str">
        <f t="shared" si="427"/>
        <v>Nein</v>
      </c>
      <c r="Y1194" s="52" t="str">
        <f t="shared" si="427"/>
        <v>Nein</v>
      </c>
      <c r="Z1194" s="52" t="str">
        <f t="shared" si="427"/>
        <v>Nein</v>
      </c>
      <c r="AA1194" s="52" t="str">
        <f t="shared" si="427"/>
        <v>Nein</v>
      </c>
      <c r="AB1194" s="52" t="str">
        <f t="shared" si="427"/>
        <v>Nein</v>
      </c>
      <c r="AC1194" s="52" t="str">
        <f t="shared" si="427"/>
        <v>Nein</v>
      </c>
      <c r="AD1194" s="52" t="str">
        <f t="shared" si="427"/>
        <v>Nein</v>
      </c>
      <c r="AE1194" s="52" t="str">
        <f t="shared" si="427"/>
        <v>Nein</v>
      </c>
      <c r="AF1194" s="52" t="str">
        <f t="shared" si="427"/>
        <v>Nein</v>
      </c>
      <c r="AG1194" s="61" t="str">
        <f>IF(Q1194="Ja",VLOOKUP($Q$2,Plausis!A:E,5,0),IF(R1194="Ja",VLOOKUP($R$2,Plausis!A:E,5,0),IF(T1194="Ja",VLOOKUP($T$2,Plausis!A:E,5,0),IF(U1194="Ja",VLOOKUP($U$2,Plausis!A:E,5,0),IF(AA1194="Ja",VLOOKUP($AA$2,Plausis!A:E,5,0),IF(AC1194="Ja",VLOOKUP($AC$2,Plausis!A:E,5,0),IF(AD1194="Ja",VLOOKUP($AD$2,Plausis!A:E,5,0),"")))))))</f>
        <v/>
      </c>
      <c r="AH1194" s="52" t="str">
        <f>IF(Y1194="Ja",VLOOKUP($Y$2,Plausis!A:E,5,0),"")</f>
        <v/>
      </c>
      <c r="AI1194" s="52" t="str">
        <f t="shared" si="409"/>
        <v>Ja</v>
      </c>
      <c r="AJ1194" s="52" t="str">
        <f>IF(S1194="Ja",VLOOKUP($S$2,Plausis!A:E,5,0),IF(V1194="Ja",VLOOKUP($V$2,Plausis!A:E,5,0),IF(X1194="Ja",VLOOKUP($X$2,Plausis!A:E,5,0),"")))</f>
        <v/>
      </c>
      <c r="AL1194" s="52" t="s">
        <v>2</v>
      </c>
      <c r="AM1194" s="114">
        <v>45531</v>
      </c>
      <c r="AN1194" s="52" t="s">
        <v>4467</v>
      </c>
      <c r="AO1194" s="52" t="str">
        <f>VLOOKUP(B1194,'BAT Grundtabelle'!B:T,19,0)</f>
        <v>ja</v>
      </c>
      <c r="AP1194" s="105" t="str">
        <f t="shared" si="410"/>
        <v>11072</v>
      </c>
      <c r="AQ1194" s="52" t="str">
        <f t="shared" si="411"/>
        <v>Konsulat</v>
      </c>
      <c r="AR1194" s="52" t="b">
        <f t="shared" si="426"/>
        <v>0</v>
      </c>
      <c r="AS1194" s="52" t="b">
        <f t="shared" si="426"/>
        <v>0</v>
      </c>
      <c r="AT1194" s="52" t="b">
        <f t="shared" si="426"/>
        <v>0</v>
      </c>
      <c r="AU1194" s="52" t="str">
        <f t="shared" si="412"/>
        <v>Eigener Tarif</v>
      </c>
      <c r="AW1194" s="52" t="b">
        <f t="shared" si="413"/>
        <v>0</v>
      </c>
      <c r="AX1194" s="52" t="str">
        <f t="shared" si="414"/>
        <v>Eigener Tarif</v>
      </c>
      <c r="AY1194" s="52" t="b">
        <f t="shared" si="415"/>
        <v>0</v>
      </c>
      <c r="AZ1194" s="52" t="str">
        <f t="shared" si="416"/>
        <v>11072</v>
      </c>
      <c r="BA1194" s="52" t="str">
        <f>VLOOKUP(A1194,'BAT Grundtabelle'!A:U,21,0)</f>
        <v>ja</v>
      </c>
      <c r="BB1194" s="52" t="str">
        <f t="shared" si="417"/>
        <v>nein</v>
      </c>
      <c r="BC1194" s="52" t="str">
        <f t="shared" si="418"/>
        <v>11072</v>
      </c>
      <c r="BD1194" s="52" t="str">
        <f t="shared" si="419"/>
        <v>Konsulat</v>
      </c>
      <c r="BE1194" s="52" t="str">
        <f t="shared" si="420"/>
        <v>Eigener Tarif</v>
      </c>
      <c r="BF1194" s="52" t="str">
        <f t="shared" si="421"/>
        <v>Eigener Tarif</v>
      </c>
    </row>
    <row r="1195" spans="1:58" hidden="1" x14ac:dyDescent="0.35">
      <c r="A1195" s="107" t="s">
        <v>3490</v>
      </c>
      <c r="B1195" s="75" t="s">
        <v>856</v>
      </c>
      <c r="C1195" s="52" t="s">
        <v>3</v>
      </c>
      <c r="D1195" s="52" t="s">
        <v>3</v>
      </c>
      <c r="E1195" s="52" t="s">
        <v>2</v>
      </c>
      <c r="F1195" s="52" t="s">
        <v>2</v>
      </c>
      <c r="G1195" s="52" t="s">
        <v>2</v>
      </c>
      <c r="H1195" s="52" t="s">
        <v>2</v>
      </c>
      <c r="I1195" s="52" t="s">
        <v>3</v>
      </c>
      <c r="J1195" s="52">
        <v>1</v>
      </c>
      <c r="K1195" s="52" t="s">
        <v>2</v>
      </c>
      <c r="L1195" s="52" t="s">
        <v>2</v>
      </c>
      <c r="M1195" s="52" t="s">
        <v>2</v>
      </c>
      <c r="N1195" s="52" t="s">
        <v>3</v>
      </c>
      <c r="P1195" s="52" t="s">
        <v>4</v>
      </c>
      <c r="Q1195" s="52" t="str">
        <f t="shared" si="427"/>
        <v>Nein</v>
      </c>
      <c r="R1195" s="52" t="str">
        <f t="shared" si="427"/>
        <v>Nein</v>
      </c>
      <c r="S1195" s="52" t="str">
        <f t="shared" si="427"/>
        <v>Nein</v>
      </c>
      <c r="T1195" s="52" t="str">
        <f t="shared" si="427"/>
        <v>Nein</v>
      </c>
      <c r="U1195" s="52" t="str">
        <f t="shared" si="427"/>
        <v>Nein</v>
      </c>
      <c r="V1195" s="52" t="str">
        <f t="shared" si="427"/>
        <v>Nein</v>
      </c>
      <c r="W1195" s="52" t="str">
        <f t="shared" si="427"/>
        <v>Nein</v>
      </c>
      <c r="X1195" s="52" t="str">
        <f t="shared" si="427"/>
        <v>Nein</v>
      </c>
      <c r="Y1195" s="52" t="str">
        <f t="shared" si="427"/>
        <v>Nein</v>
      </c>
      <c r="Z1195" s="52" t="str">
        <f t="shared" si="427"/>
        <v>Nein</v>
      </c>
      <c r="AA1195" s="52" t="str">
        <f t="shared" si="427"/>
        <v>Nein</v>
      </c>
      <c r="AB1195" s="52" t="str">
        <f t="shared" si="427"/>
        <v>Nein</v>
      </c>
      <c r="AC1195" s="52" t="str">
        <f t="shared" si="427"/>
        <v>Nein</v>
      </c>
      <c r="AD1195" s="52" t="str">
        <f t="shared" si="427"/>
        <v>Nein</v>
      </c>
      <c r="AE1195" s="52" t="str">
        <f t="shared" si="427"/>
        <v>Nein</v>
      </c>
      <c r="AF1195" s="52" t="str">
        <f t="shared" si="427"/>
        <v>Nein</v>
      </c>
      <c r="AG1195" s="61" t="str">
        <f>IF(Q1195="Ja",VLOOKUP($Q$2,Plausis!A:E,5,0),IF(R1195="Ja",VLOOKUP($R$2,Plausis!A:E,5,0),IF(T1195="Ja",VLOOKUP($T$2,Plausis!A:E,5,0),IF(U1195="Ja",VLOOKUP($U$2,Plausis!A:E,5,0),IF(AA1195="Ja",VLOOKUP($AA$2,Plausis!A:E,5,0),IF(AC1195="Ja",VLOOKUP($AC$2,Plausis!A:E,5,0),IF(AD1195="Ja",VLOOKUP($AD$2,Plausis!A:E,5,0),"")))))))</f>
        <v/>
      </c>
      <c r="AH1195" s="52" t="str">
        <f>IF(Y1195="Ja",VLOOKUP($Y$2,Plausis!A:E,5,0),"")</f>
        <v/>
      </c>
      <c r="AI1195" s="52" t="str">
        <f t="shared" si="409"/>
        <v>Ja</v>
      </c>
      <c r="AJ1195" s="52" t="str">
        <f>IF(S1195="Ja",VLOOKUP($S$2,Plausis!A:E,5,0),IF(V1195="Ja",VLOOKUP($V$2,Plausis!A:E,5,0),IF(X1195="Ja",VLOOKUP($X$2,Plausis!A:E,5,0),"")))</f>
        <v/>
      </c>
      <c r="AL1195" s="52" t="s">
        <v>2</v>
      </c>
      <c r="AM1195" s="114">
        <v>45531</v>
      </c>
      <c r="AN1195" s="52" t="s">
        <v>4467</v>
      </c>
      <c r="AO1195" s="52" t="str">
        <f>VLOOKUP(B1195,'BAT Grundtabelle'!B:T,19,0)</f>
        <v>ja</v>
      </c>
      <c r="AP1195" s="105" t="str">
        <f t="shared" si="410"/>
        <v>11073</v>
      </c>
      <c r="AQ1195" s="52" t="str">
        <f t="shared" si="411"/>
        <v>Kontaktlinsenhersteller</v>
      </c>
      <c r="AR1195" s="52" t="b">
        <f t="shared" si="426"/>
        <v>0</v>
      </c>
      <c r="AS1195" s="52" t="b">
        <f t="shared" si="426"/>
        <v>0</v>
      </c>
      <c r="AT1195" s="52" t="b">
        <f t="shared" si="426"/>
        <v>0</v>
      </c>
      <c r="AU1195" s="52">
        <f t="shared" si="412"/>
        <v>1</v>
      </c>
      <c r="AW1195" s="52" t="b">
        <f t="shared" si="413"/>
        <v>0</v>
      </c>
      <c r="AX1195" s="52" t="str">
        <f t="shared" si="414"/>
        <v>Unternehmen</v>
      </c>
      <c r="AY1195" s="52" t="b">
        <f t="shared" si="415"/>
        <v>0</v>
      </c>
      <c r="AZ1195" s="52" t="str">
        <f t="shared" si="416"/>
        <v>11073</v>
      </c>
      <c r="BA1195" s="52" t="str">
        <f>VLOOKUP(A1195,'BAT Grundtabelle'!A:U,21,0)</f>
        <v>ja</v>
      </c>
      <c r="BB1195" s="52" t="str">
        <f t="shared" si="417"/>
        <v>nein</v>
      </c>
      <c r="BC1195" s="52" t="str">
        <f t="shared" si="418"/>
        <v>11073</v>
      </c>
      <c r="BD1195" s="52" t="str">
        <f t="shared" si="419"/>
        <v>Kontaktlinsenhersteller</v>
      </c>
      <c r="BE1195" s="52" t="str">
        <f t="shared" si="420"/>
        <v>Unternehmen</v>
      </c>
      <c r="BF1195" s="52">
        <f t="shared" si="421"/>
        <v>1</v>
      </c>
    </row>
    <row r="1196" spans="1:58" hidden="1" x14ac:dyDescent="0.35">
      <c r="A1196" s="107" t="s">
        <v>3491</v>
      </c>
      <c r="B1196" s="75" t="s">
        <v>852</v>
      </c>
      <c r="C1196" s="52" t="s">
        <v>3</v>
      </c>
      <c r="D1196" s="52" t="s">
        <v>3</v>
      </c>
      <c r="E1196" s="52" t="s">
        <v>2</v>
      </c>
      <c r="F1196" s="52" t="s">
        <v>2</v>
      </c>
      <c r="G1196" s="52" t="s">
        <v>2</v>
      </c>
      <c r="H1196" s="52" t="s">
        <v>2</v>
      </c>
      <c r="I1196" s="52" t="s">
        <v>3</v>
      </c>
      <c r="J1196" s="52">
        <v>1</v>
      </c>
      <c r="K1196" s="52" t="s">
        <v>2</v>
      </c>
      <c r="L1196" s="52" t="s">
        <v>2</v>
      </c>
      <c r="M1196" s="52" t="s">
        <v>2</v>
      </c>
      <c r="N1196" s="52" t="s">
        <v>3</v>
      </c>
      <c r="P1196" s="52" t="s">
        <v>4</v>
      </c>
      <c r="Q1196" s="52" t="str">
        <f t="shared" si="427"/>
        <v>Nein</v>
      </c>
      <c r="R1196" s="52" t="str">
        <f t="shared" si="427"/>
        <v>Nein</v>
      </c>
      <c r="S1196" s="52" t="str">
        <f t="shared" si="427"/>
        <v>Nein</v>
      </c>
      <c r="T1196" s="52" t="str">
        <f t="shared" si="427"/>
        <v>Nein</v>
      </c>
      <c r="U1196" s="52" t="str">
        <f t="shared" si="427"/>
        <v>Nein</v>
      </c>
      <c r="V1196" s="52" t="str">
        <f t="shared" si="427"/>
        <v>Nein</v>
      </c>
      <c r="W1196" s="52" t="str">
        <f t="shared" si="427"/>
        <v>Nein</v>
      </c>
      <c r="X1196" s="52" t="str">
        <f t="shared" si="427"/>
        <v>Nein</v>
      </c>
      <c r="Y1196" s="52" t="str">
        <f t="shared" si="427"/>
        <v>Nein</v>
      </c>
      <c r="Z1196" s="52" t="str">
        <f t="shared" si="427"/>
        <v>Nein</v>
      </c>
      <c r="AA1196" s="52" t="str">
        <f t="shared" si="427"/>
        <v>Nein</v>
      </c>
      <c r="AB1196" s="52" t="str">
        <f t="shared" si="427"/>
        <v>Nein</v>
      </c>
      <c r="AC1196" s="52" t="str">
        <f t="shared" si="427"/>
        <v>Nein</v>
      </c>
      <c r="AD1196" s="52" t="str">
        <f t="shared" si="427"/>
        <v>Nein</v>
      </c>
      <c r="AE1196" s="52" t="str">
        <f t="shared" si="427"/>
        <v>Nein</v>
      </c>
      <c r="AF1196" s="52" t="str">
        <f t="shared" si="427"/>
        <v>Nein</v>
      </c>
      <c r="AG1196" s="61" t="str">
        <f>IF(Q1196="Ja",VLOOKUP($Q$2,Plausis!A:E,5,0),IF(R1196="Ja",VLOOKUP($R$2,Plausis!A:E,5,0),IF(T1196="Ja",VLOOKUP($T$2,Plausis!A:E,5,0),IF(U1196="Ja",VLOOKUP($U$2,Plausis!A:E,5,0),IF(AA1196="Ja",VLOOKUP($AA$2,Plausis!A:E,5,0),IF(AC1196="Ja",VLOOKUP($AC$2,Plausis!A:E,5,0),IF(AD1196="Ja",VLOOKUP($AD$2,Plausis!A:E,5,0),"")))))))</f>
        <v/>
      </c>
      <c r="AH1196" s="52" t="str">
        <f>IF(Y1196="Ja",VLOOKUP($Y$2,Plausis!A:E,5,0),"")</f>
        <v/>
      </c>
      <c r="AI1196" s="52" t="str">
        <f t="shared" si="409"/>
        <v>Ja</v>
      </c>
      <c r="AJ1196" s="52" t="str">
        <f>IF(S1196="Ja",VLOOKUP($S$2,Plausis!A:E,5,0),IF(V1196="Ja",VLOOKUP($V$2,Plausis!A:E,5,0),IF(X1196="Ja",VLOOKUP($X$2,Plausis!A:E,5,0),"")))</f>
        <v/>
      </c>
      <c r="AL1196" s="52" t="s">
        <v>2</v>
      </c>
      <c r="AM1196" s="114">
        <v>45531</v>
      </c>
      <c r="AN1196" s="52" t="s">
        <v>4467</v>
      </c>
      <c r="AO1196" s="52" t="str">
        <f>VLOOKUP(B1196,'BAT Grundtabelle'!B:T,19,0)</f>
        <v>ja</v>
      </c>
      <c r="AP1196" s="105" t="str">
        <f t="shared" si="410"/>
        <v>11074</v>
      </c>
      <c r="AQ1196" s="52" t="str">
        <f t="shared" si="411"/>
        <v>Kontor (Schifffahrt)</v>
      </c>
      <c r="AR1196" s="52" t="b">
        <f t="shared" si="426"/>
        <v>0</v>
      </c>
      <c r="AS1196" s="52" t="b">
        <f t="shared" si="426"/>
        <v>0</v>
      </c>
      <c r="AT1196" s="52" t="b">
        <f t="shared" si="426"/>
        <v>0</v>
      </c>
      <c r="AU1196" s="52">
        <f t="shared" si="412"/>
        <v>1</v>
      </c>
      <c r="AW1196" s="52" t="b">
        <f t="shared" si="413"/>
        <v>0</v>
      </c>
      <c r="AX1196" s="52" t="str">
        <f t="shared" si="414"/>
        <v>Unternehmen</v>
      </c>
      <c r="AY1196" s="52" t="b">
        <f t="shared" si="415"/>
        <v>0</v>
      </c>
      <c r="AZ1196" s="52" t="str">
        <f t="shared" si="416"/>
        <v>11074</v>
      </c>
      <c r="BA1196" s="52" t="str">
        <f>VLOOKUP(A1196,'BAT Grundtabelle'!A:U,21,0)</f>
        <v>ja</v>
      </c>
      <c r="BB1196" s="52" t="str">
        <f t="shared" si="417"/>
        <v>nein</v>
      </c>
      <c r="BC1196" s="52" t="str">
        <f t="shared" si="418"/>
        <v>11074</v>
      </c>
      <c r="BD1196" s="52" t="str">
        <f t="shared" si="419"/>
        <v>Kontor (Schifffahrt)</v>
      </c>
      <c r="BE1196" s="52" t="str">
        <f t="shared" si="420"/>
        <v>Unternehmen</v>
      </c>
      <c r="BF1196" s="52">
        <f t="shared" si="421"/>
        <v>1</v>
      </c>
    </row>
    <row r="1197" spans="1:58" hidden="1" x14ac:dyDescent="0.35">
      <c r="A1197" s="107" t="s">
        <v>3492</v>
      </c>
      <c r="B1197" s="75" t="s">
        <v>396</v>
      </c>
      <c r="C1197" s="52" t="s">
        <v>3</v>
      </c>
      <c r="D1197" s="52" t="s">
        <v>3</v>
      </c>
      <c r="E1197" s="52" t="s">
        <v>2</v>
      </c>
      <c r="F1197" s="52" t="s">
        <v>2</v>
      </c>
      <c r="G1197" s="52" t="s">
        <v>2</v>
      </c>
      <c r="H1197" s="52" t="s">
        <v>2</v>
      </c>
      <c r="I1197" s="52" t="s">
        <v>3</v>
      </c>
      <c r="J1197" s="52">
        <v>1</v>
      </c>
      <c r="K1197" s="52" t="s">
        <v>2</v>
      </c>
      <c r="L1197" s="52" t="s">
        <v>2</v>
      </c>
      <c r="M1197" s="52" t="s">
        <v>2</v>
      </c>
      <c r="N1197" s="52" t="s">
        <v>3</v>
      </c>
      <c r="P1197" s="61" t="s">
        <v>4</v>
      </c>
      <c r="Q1197" s="52" t="str">
        <f t="shared" si="427"/>
        <v>Nein</v>
      </c>
      <c r="R1197" s="52" t="str">
        <f t="shared" si="427"/>
        <v>Nein</v>
      </c>
      <c r="S1197" s="52" t="str">
        <f t="shared" si="427"/>
        <v>Nein</v>
      </c>
      <c r="T1197" s="52" t="str">
        <f t="shared" si="427"/>
        <v>Nein</v>
      </c>
      <c r="U1197" s="52" t="str">
        <f t="shared" si="427"/>
        <v>Nein</v>
      </c>
      <c r="V1197" s="52" t="str">
        <f t="shared" si="427"/>
        <v>Nein</v>
      </c>
      <c r="W1197" s="52" t="str">
        <f t="shared" si="427"/>
        <v>Nein</v>
      </c>
      <c r="X1197" s="52" t="str">
        <f t="shared" si="427"/>
        <v>Nein</v>
      </c>
      <c r="Y1197" s="52" t="str">
        <f t="shared" si="427"/>
        <v>Nein</v>
      </c>
      <c r="Z1197" s="52" t="str">
        <f t="shared" si="427"/>
        <v>Nein</v>
      </c>
      <c r="AA1197" s="52" t="str">
        <f t="shared" si="427"/>
        <v>Nein</v>
      </c>
      <c r="AB1197" s="52" t="str">
        <f t="shared" si="427"/>
        <v>Nein</v>
      </c>
      <c r="AC1197" s="52" t="str">
        <f t="shared" si="427"/>
        <v>Nein</v>
      </c>
      <c r="AD1197" s="52" t="str">
        <f t="shared" si="427"/>
        <v>Nein</v>
      </c>
      <c r="AE1197" s="52" t="str">
        <f t="shared" si="427"/>
        <v>Nein</v>
      </c>
      <c r="AF1197" s="52" t="str">
        <f t="shared" si="427"/>
        <v>Nein</v>
      </c>
      <c r="AG1197" s="61" t="str">
        <f>IF(Q1197="Ja",VLOOKUP($Q$2,Plausis!A:E,5,0),IF(R1197="Ja",VLOOKUP($R$2,Plausis!A:E,5,0),IF(T1197="Ja",VLOOKUP($T$2,Plausis!A:E,5,0),IF(U1197="Ja",VLOOKUP($U$2,Plausis!A:E,5,0),IF(AA1197="Ja",VLOOKUP($AA$2,Plausis!A:E,5,0),IF(AC1197="Ja",VLOOKUP($AC$2,Plausis!A:E,5,0),IF(AD1197="Ja",VLOOKUP($AD$2,Plausis!A:E,5,0),"")))))))</f>
        <v/>
      </c>
      <c r="AH1197" s="52" t="str">
        <f>IF(Y1197="Ja",VLOOKUP($Y$2,Plausis!A:E,5,0),"")</f>
        <v/>
      </c>
      <c r="AI1197" s="52" t="str">
        <f t="shared" si="409"/>
        <v>Ja</v>
      </c>
      <c r="AJ1197" s="52" t="str">
        <f>IF(S1197="Ja",VLOOKUP($S$2,Plausis!A:E,5,0),IF(V1197="Ja",VLOOKUP($V$2,Plausis!A:E,5,0),IF(X1197="Ja",VLOOKUP($X$2,Plausis!A:E,5,0),"")))</f>
        <v/>
      </c>
      <c r="AL1197" s="52" t="s">
        <v>3</v>
      </c>
      <c r="AM1197" s="114">
        <v>45531</v>
      </c>
      <c r="AN1197" s="52" t="s">
        <v>4467</v>
      </c>
      <c r="AO1197" s="52" t="str">
        <f>VLOOKUP(B1197,'BAT Grundtabelle'!B:T,19,0)</f>
        <v>ja</v>
      </c>
      <c r="AP1197" s="105" t="str">
        <f t="shared" si="410"/>
        <v>11075</v>
      </c>
      <c r="AQ1197" s="52" t="str">
        <f t="shared" si="411"/>
        <v>Kopiershop</v>
      </c>
      <c r="AR1197" s="52" t="b">
        <f t="shared" si="426"/>
        <v>0</v>
      </c>
      <c r="AS1197" s="52" t="b">
        <f t="shared" si="426"/>
        <v>0</v>
      </c>
      <c r="AT1197" s="52" t="b">
        <f t="shared" si="426"/>
        <v>0</v>
      </c>
      <c r="AU1197" s="52">
        <f t="shared" si="412"/>
        <v>1</v>
      </c>
      <c r="AW1197" s="52" t="b">
        <f t="shared" si="413"/>
        <v>0</v>
      </c>
      <c r="AX1197" s="52" t="str">
        <f t="shared" si="414"/>
        <v>Unternehmen</v>
      </c>
      <c r="AY1197" s="52" t="b">
        <f t="shared" si="415"/>
        <v>0</v>
      </c>
      <c r="AZ1197" s="52" t="str">
        <f t="shared" si="416"/>
        <v>11075</v>
      </c>
      <c r="BA1197" s="52" t="str">
        <f>VLOOKUP(A1197,'BAT Grundtabelle'!A:U,21,0)</f>
        <v>ja</v>
      </c>
      <c r="BB1197" s="52" t="str">
        <f t="shared" si="417"/>
        <v>nein</v>
      </c>
      <c r="BC1197" s="52" t="str">
        <f t="shared" si="418"/>
        <v>11075</v>
      </c>
      <c r="BD1197" s="52" t="str">
        <f t="shared" si="419"/>
        <v>Kopiershop</v>
      </c>
      <c r="BE1197" s="52" t="str">
        <f t="shared" si="420"/>
        <v>Unternehmen</v>
      </c>
      <c r="BF1197" s="52">
        <f t="shared" si="421"/>
        <v>1</v>
      </c>
    </row>
    <row r="1198" spans="1:58" hidden="1" x14ac:dyDescent="0.35">
      <c r="A1198" s="107" t="s">
        <v>3493</v>
      </c>
      <c r="B1198" s="75" t="s">
        <v>863</v>
      </c>
      <c r="C1198" s="52" t="s">
        <v>3</v>
      </c>
      <c r="D1198" s="52" t="s">
        <v>3</v>
      </c>
      <c r="E1198" s="52" t="s">
        <v>2</v>
      </c>
      <c r="F1198" s="52" t="s">
        <v>2</v>
      </c>
      <c r="G1198" s="52" t="s">
        <v>2</v>
      </c>
      <c r="H1198" s="52" t="s">
        <v>2</v>
      </c>
      <c r="I1198" s="52" t="s">
        <v>3</v>
      </c>
      <c r="J1198" s="52">
        <v>1</v>
      </c>
      <c r="K1198" s="52" t="s">
        <v>2</v>
      </c>
      <c r="L1198" s="52" t="s">
        <v>2</v>
      </c>
      <c r="M1198" s="52" t="s">
        <v>2</v>
      </c>
      <c r="N1198" s="52" t="s">
        <v>3</v>
      </c>
      <c r="P1198" s="52" t="s">
        <v>4</v>
      </c>
      <c r="Q1198" s="52" t="str">
        <f t="shared" si="427"/>
        <v>Nein</v>
      </c>
      <c r="R1198" s="52" t="str">
        <f t="shared" si="427"/>
        <v>Nein</v>
      </c>
      <c r="S1198" s="52" t="str">
        <f t="shared" si="427"/>
        <v>Nein</v>
      </c>
      <c r="T1198" s="52" t="str">
        <f t="shared" si="427"/>
        <v>Nein</v>
      </c>
      <c r="U1198" s="52" t="str">
        <f t="shared" si="427"/>
        <v>Nein</v>
      </c>
      <c r="V1198" s="52" t="str">
        <f t="shared" si="427"/>
        <v>Nein</v>
      </c>
      <c r="W1198" s="52" t="str">
        <f t="shared" si="427"/>
        <v>Nein</v>
      </c>
      <c r="X1198" s="52" t="str">
        <f t="shared" si="427"/>
        <v>Nein</v>
      </c>
      <c r="Y1198" s="52" t="str">
        <f t="shared" si="427"/>
        <v>Nein</v>
      </c>
      <c r="Z1198" s="52" t="str">
        <f t="shared" si="427"/>
        <v>Nein</v>
      </c>
      <c r="AA1198" s="52" t="str">
        <f t="shared" si="427"/>
        <v>Nein</v>
      </c>
      <c r="AB1198" s="52" t="str">
        <f t="shared" si="427"/>
        <v>Nein</v>
      </c>
      <c r="AC1198" s="52" t="str">
        <f t="shared" si="427"/>
        <v>Nein</v>
      </c>
      <c r="AD1198" s="52" t="str">
        <f t="shared" si="427"/>
        <v>Nein</v>
      </c>
      <c r="AE1198" s="52" t="str">
        <f t="shared" si="427"/>
        <v>Nein</v>
      </c>
      <c r="AF1198" s="52" t="str">
        <f t="shared" si="427"/>
        <v>Nein</v>
      </c>
      <c r="AG1198" s="61" t="str">
        <f>IF(Q1198="Ja",VLOOKUP($Q$2,Plausis!A:E,5,0),IF(R1198="Ja",VLOOKUP($R$2,Plausis!A:E,5,0),IF(T1198="Ja",VLOOKUP($T$2,Plausis!A:E,5,0),IF(U1198="Ja",VLOOKUP($U$2,Plausis!A:E,5,0),IF(AA1198="Ja",VLOOKUP($AA$2,Plausis!A:E,5,0),IF(AC1198="Ja",VLOOKUP($AC$2,Plausis!A:E,5,0),IF(AD1198="Ja",VLOOKUP($AD$2,Plausis!A:E,5,0),"")))))))</f>
        <v/>
      </c>
      <c r="AH1198" s="52" t="str">
        <f>IF(Y1198="Ja",VLOOKUP($Y$2,Plausis!A:E,5,0),"")</f>
        <v/>
      </c>
      <c r="AI1198" s="52" t="str">
        <f t="shared" si="409"/>
        <v>Ja</v>
      </c>
      <c r="AJ1198" s="52" t="str">
        <f>IF(S1198="Ja",VLOOKUP($S$2,Plausis!A:E,5,0),IF(V1198="Ja",VLOOKUP($V$2,Plausis!A:E,5,0),IF(X1198="Ja",VLOOKUP($X$2,Plausis!A:E,5,0),"")))</f>
        <v/>
      </c>
      <c r="AL1198" s="52" t="s">
        <v>2</v>
      </c>
      <c r="AM1198" s="114">
        <v>45531</v>
      </c>
      <c r="AN1198" s="52" t="s">
        <v>4467</v>
      </c>
      <c r="AO1198" s="52" t="str">
        <f>VLOOKUP(B1198,'BAT Grundtabelle'!B:T,19,0)</f>
        <v>ja</v>
      </c>
      <c r="AP1198" s="105" t="str">
        <f t="shared" si="410"/>
        <v>11076</v>
      </c>
      <c r="AQ1198" s="52" t="str">
        <f t="shared" si="411"/>
        <v>Korbwarenhandel</v>
      </c>
      <c r="AR1198" s="52" t="b">
        <f t="shared" si="426"/>
        <v>0</v>
      </c>
      <c r="AS1198" s="52" t="b">
        <f t="shared" si="426"/>
        <v>0</v>
      </c>
      <c r="AT1198" s="52" t="b">
        <f t="shared" si="426"/>
        <v>0</v>
      </c>
      <c r="AU1198" s="52">
        <f t="shared" si="412"/>
        <v>1</v>
      </c>
      <c r="AW1198" s="52" t="b">
        <f t="shared" si="413"/>
        <v>0</v>
      </c>
      <c r="AX1198" s="52" t="str">
        <f t="shared" si="414"/>
        <v>Unternehmen</v>
      </c>
      <c r="AY1198" s="52" t="b">
        <f t="shared" si="415"/>
        <v>0</v>
      </c>
      <c r="AZ1198" s="52" t="str">
        <f t="shared" si="416"/>
        <v>11076</v>
      </c>
      <c r="BA1198" s="52" t="str">
        <f>VLOOKUP(A1198,'BAT Grundtabelle'!A:U,21,0)</f>
        <v>ja</v>
      </c>
      <c r="BB1198" s="52" t="str">
        <f t="shared" si="417"/>
        <v>nein</v>
      </c>
      <c r="BC1198" s="52" t="str">
        <f t="shared" si="418"/>
        <v>11076</v>
      </c>
      <c r="BD1198" s="52" t="str">
        <f t="shared" si="419"/>
        <v>Korbwarenhandel</v>
      </c>
      <c r="BE1198" s="52" t="str">
        <f t="shared" si="420"/>
        <v>Unternehmen</v>
      </c>
      <c r="BF1198" s="52">
        <f t="shared" si="421"/>
        <v>1</v>
      </c>
    </row>
    <row r="1199" spans="1:58" hidden="1" x14ac:dyDescent="0.35">
      <c r="A1199" s="107" t="s">
        <v>2167</v>
      </c>
      <c r="B1199" s="75" t="s">
        <v>2166</v>
      </c>
      <c r="C1199" s="52" t="s">
        <v>3</v>
      </c>
      <c r="D1199" s="52" t="s">
        <v>3</v>
      </c>
      <c r="E1199" s="52" t="s">
        <v>2</v>
      </c>
      <c r="F1199" s="52" t="s">
        <v>2</v>
      </c>
      <c r="G1199" s="52" t="s">
        <v>2</v>
      </c>
      <c r="H1199" s="52" t="s">
        <v>2</v>
      </c>
      <c r="I1199" s="52" t="s">
        <v>3</v>
      </c>
      <c r="J1199" s="52">
        <v>1</v>
      </c>
      <c r="K1199" s="52" t="s">
        <v>2</v>
      </c>
      <c r="L1199" s="52" t="s">
        <v>2</v>
      </c>
      <c r="M1199" s="52" t="s">
        <v>2</v>
      </c>
      <c r="N1199" s="52" t="s">
        <v>3</v>
      </c>
      <c r="P1199" s="52" t="s">
        <v>4</v>
      </c>
      <c r="Q1199" s="52" t="str">
        <f t="shared" si="427"/>
        <v>Nein</v>
      </c>
      <c r="R1199" s="52" t="str">
        <f t="shared" si="427"/>
        <v>Nein</v>
      </c>
      <c r="S1199" s="52" t="str">
        <f t="shared" si="427"/>
        <v>Nein</v>
      </c>
      <c r="T1199" s="52" t="str">
        <f t="shared" si="427"/>
        <v>Nein</v>
      </c>
      <c r="U1199" s="52" t="str">
        <f t="shared" si="427"/>
        <v>Nein</v>
      </c>
      <c r="V1199" s="52" t="str">
        <f t="shared" si="427"/>
        <v>Nein</v>
      </c>
      <c r="W1199" s="52" t="str">
        <f t="shared" si="427"/>
        <v>Nein</v>
      </c>
      <c r="X1199" s="52" t="str">
        <f t="shared" si="427"/>
        <v>Nein</v>
      </c>
      <c r="Y1199" s="52" t="str">
        <f t="shared" si="427"/>
        <v>Nein</v>
      </c>
      <c r="Z1199" s="52" t="str">
        <f t="shared" si="427"/>
        <v>Nein</v>
      </c>
      <c r="AA1199" s="52" t="str">
        <f t="shared" si="427"/>
        <v>Nein</v>
      </c>
      <c r="AB1199" s="52" t="str">
        <f t="shared" si="427"/>
        <v>Nein</v>
      </c>
      <c r="AC1199" s="52" t="str">
        <f t="shared" si="427"/>
        <v>Nein</v>
      </c>
      <c r="AD1199" s="52" t="str">
        <f t="shared" si="427"/>
        <v>Nein</v>
      </c>
      <c r="AE1199" s="52" t="str">
        <f t="shared" si="427"/>
        <v>Nein</v>
      </c>
      <c r="AF1199" s="52" t="str">
        <f t="shared" si="427"/>
        <v>Nein</v>
      </c>
      <c r="AG1199" s="61" t="str">
        <f>IF(Q1199="Ja",VLOOKUP($Q$2,Plausis!A:E,5,0),IF(R1199="Ja",VLOOKUP($R$2,Plausis!A:E,5,0),IF(T1199="Ja",VLOOKUP($T$2,Plausis!A:E,5,0),IF(U1199="Ja",VLOOKUP($U$2,Plausis!A:E,5,0),IF(AA1199="Ja",VLOOKUP($AA$2,Plausis!A:E,5,0),IF(AC1199="Ja",VLOOKUP($AC$2,Plausis!A:E,5,0),IF(AD1199="Ja",VLOOKUP($AD$2,Plausis!A:E,5,0),"")))))))</f>
        <v/>
      </c>
      <c r="AH1199" s="52" t="str">
        <f>IF(Y1199="Ja",VLOOKUP($Y$2,Plausis!A:E,5,0),"")</f>
        <v/>
      </c>
      <c r="AI1199" s="52" t="str">
        <f t="shared" si="409"/>
        <v>Ja</v>
      </c>
      <c r="AJ1199" s="52" t="str">
        <f>IF(S1199="Ja",VLOOKUP($S$2,Plausis!A:E,5,0),IF(V1199="Ja",VLOOKUP($V$2,Plausis!A:E,5,0),IF(X1199="Ja",VLOOKUP($X$2,Plausis!A:E,5,0),"")))</f>
        <v/>
      </c>
      <c r="AL1199" s="52" t="s">
        <v>2</v>
      </c>
      <c r="AM1199" s="114">
        <v>45531</v>
      </c>
      <c r="AN1199" s="52" t="s">
        <v>4467</v>
      </c>
      <c r="AO1199" s="52" t="str">
        <f>VLOOKUP(B1199,'BAT Grundtabelle'!B:T,19,0)</f>
        <v>ja</v>
      </c>
      <c r="AP1199" s="105" t="str">
        <f t="shared" si="410"/>
        <v>2727</v>
      </c>
      <c r="AQ1199" s="52" t="str">
        <f t="shared" si="411"/>
        <v>Korbwarenhersteller</v>
      </c>
      <c r="AR1199" s="52" t="b">
        <f t="shared" si="426"/>
        <v>0</v>
      </c>
      <c r="AS1199" s="52" t="b">
        <f t="shared" si="426"/>
        <v>0</v>
      </c>
      <c r="AT1199" s="52" t="b">
        <f t="shared" si="426"/>
        <v>0</v>
      </c>
      <c r="AU1199" s="52">
        <f t="shared" si="412"/>
        <v>1</v>
      </c>
      <c r="AW1199" s="52" t="b">
        <f t="shared" si="413"/>
        <v>0</v>
      </c>
      <c r="AX1199" s="52" t="str">
        <f t="shared" si="414"/>
        <v>Unternehmen</v>
      </c>
      <c r="AY1199" s="52" t="b">
        <f t="shared" si="415"/>
        <v>0</v>
      </c>
      <c r="AZ1199" s="52" t="str">
        <f t="shared" si="416"/>
        <v>2727</v>
      </c>
      <c r="BA1199" s="52" t="str">
        <f>VLOOKUP(A1199,'BAT Grundtabelle'!A:U,21,0)</f>
        <v>ja</v>
      </c>
      <c r="BB1199" s="52" t="str">
        <f t="shared" si="417"/>
        <v>nein</v>
      </c>
      <c r="BC1199" s="52" t="str">
        <f t="shared" si="418"/>
        <v>2727</v>
      </c>
      <c r="BD1199" s="52" t="str">
        <f t="shared" si="419"/>
        <v>Korbwarenhersteller</v>
      </c>
      <c r="BE1199" s="52" t="str">
        <f t="shared" si="420"/>
        <v>Unternehmen</v>
      </c>
      <c r="BF1199" s="52">
        <f t="shared" si="421"/>
        <v>1</v>
      </c>
    </row>
    <row r="1200" spans="1:58" hidden="1" x14ac:dyDescent="0.35">
      <c r="A1200" s="107" t="s">
        <v>2109</v>
      </c>
      <c r="B1200" s="75" t="s">
        <v>2108</v>
      </c>
      <c r="C1200" s="52" t="s">
        <v>3</v>
      </c>
      <c r="D1200" s="52" t="s">
        <v>3</v>
      </c>
      <c r="E1200" s="52" t="s">
        <v>2</v>
      </c>
      <c r="F1200" s="52" t="s">
        <v>2</v>
      </c>
      <c r="G1200" s="52" t="s">
        <v>2</v>
      </c>
      <c r="H1200" s="52" t="s">
        <v>2</v>
      </c>
      <c r="I1200" s="52" t="s">
        <v>3</v>
      </c>
      <c r="J1200" s="52">
        <v>1</v>
      </c>
      <c r="K1200" s="52" t="s">
        <v>2</v>
      </c>
      <c r="L1200" s="52" t="s">
        <v>2</v>
      </c>
      <c r="M1200" s="52" t="s">
        <v>2</v>
      </c>
      <c r="N1200" s="52" t="s">
        <v>3</v>
      </c>
      <c r="P1200" s="61" t="s">
        <v>4</v>
      </c>
      <c r="Q1200" s="52" t="str">
        <f t="shared" si="427"/>
        <v>Nein</v>
      </c>
      <c r="R1200" s="52" t="str">
        <f t="shared" si="427"/>
        <v>Nein</v>
      </c>
      <c r="S1200" s="52" t="str">
        <f t="shared" si="427"/>
        <v>Nein</v>
      </c>
      <c r="T1200" s="52" t="str">
        <f t="shared" si="427"/>
        <v>Nein</v>
      </c>
      <c r="U1200" s="52" t="str">
        <f t="shared" si="427"/>
        <v>Nein</v>
      </c>
      <c r="V1200" s="52" t="str">
        <f t="shared" si="427"/>
        <v>Nein</v>
      </c>
      <c r="W1200" s="52" t="str">
        <f t="shared" si="427"/>
        <v>Nein</v>
      </c>
      <c r="X1200" s="52" t="str">
        <f t="shared" si="427"/>
        <v>Nein</v>
      </c>
      <c r="Y1200" s="52" t="str">
        <f t="shared" si="427"/>
        <v>Nein</v>
      </c>
      <c r="Z1200" s="52" t="str">
        <f t="shared" si="427"/>
        <v>Nein</v>
      </c>
      <c r="AA1200" s="52" t="str">
        <f t="shared" si="427"/>
        <v>Nein</v>
      </c>
      <c r="AB1200" s="52" t="str">
        <f t="shared" si="427"/>
        <v>Nein</v>
      </c>
      <c r="AC1200" s="52" t="str">
        <f t="shared" si="427"/>
        <v>Nein</v>
      </c>
      <c r="AD1200" s="52" t="str">
        <f t="shared" si="427"/>
        <v>Nein</v>
      </c>
      <c r="AE1200" s="52" t="str">
        <f t="shared" si="427"/>
        <v>Nein</v>
      </c>
      <c r="AF1200" s="52" t="str">
        <f t="shared" si="427"/>
        <v>Nein</v>
      </c>
      <c r="AG1200" s="61" t="str">
        <f>IF(Q1200="Ja",VLOOKUP($Q$2,Plausis!A:E,5,0),IF(R1200="Ja",VLOOKUP($R$2,Plausis!A:E,5,0),IF(T1200="Ja",VLOOKUP($T$2,Plausis!A:E,5,0),IF(U1200="Ja",VLOOKUP($U$2,Plausis!A:E,5,0),IF(AA1200="Ja",VLOOKUP($AA$2,Plausis!A:E,5,0),IF(AC1200="Ja",VLOOKUP($AC$2,Plausis!A:E,5,0),IF(AD1200="Ja",VLOOKUP($AD$2,Plausis!A:E,5,0),"")))))))</f>
        <v/>
      </c>
      <c r="AH1200" s="52" t="str">
        <f>IF(Y1200="Ja",VLOOKUP($Y$2,Plausis!A:E,5,0),"")</f>
        <v/>
      </c>
      <c r="AI1200" s="52" t="str">
        <f t="shared" si="409"/>
        <v>Ja</v>
      </c>
      <c r="AJ1200" s="52" t="str">
        <f>IF(S1200="Ja",VLOOKUP($S$2,Plausis!A:E,5,0),IF(V1200="Ja",VLOOKUP($V$2,Plausis!A:E,5,0),IF(X1200="Ja",VLOOKUP($X$2,Plausis!A:E,5,0),"")))</f>
        <v/>
      </c>
      <c r="AL1200" s="52" t="s">
        <v>2</v>
      </c>
      <c r="AM1200" s="114">
        <v>45531</v>
      </c>
      <c r="AN1200" s="52" t="s">
        <v>4467</v>
      </c>
      <c r="AO1200" s="52" t="str">
        <f>VLOOKUP(B1200,'BAT Grundtabelle'!B:T,19,0)</f>
        <v>ja</v>
      </c>
      <c r="AP1200" s="105" t="str">
        <f t="shared" si="410"/>
        <v>2730</v>
      </c>
      <c r="AQ1200" s="52" t="str">
        <f t="shared" si="411"/>
        <v>Korkwarenhersteller</v>
      </c>
      <c r="AR1200" s="52" t="b">
        <f t="shared" si="426"/>
        <v>0</v>
      </c>
      <c r="AS1200" s="52" t="b">
        <f t="shared" si="426"/>
        <v>0</v>
      </c>
      <c r="AT1200" s="52" t="b">
        <f t="shared" si="426"/>
        <v>0</v>
      </c>
      <c r="AU1200" s="52">
        <f t="shared" si="412"/>
        <v>1</v>
      </c>
      <c r="AW1200" s="52" t="b">
        <f t="shared" si="413"/>
        <v>0</v>
      </c>
      <c r="AX1200" s="52" t="str">
        <f t="shared" si="414"/>
        <v>Unternehmen</v>
      </c>
      <c r="AY1200" s="52" t="b">
        <f t="shared" si="415"/>
        <v>0</v>
      </c>
      <c r="AZ1200" s="52" t="str">
        <f t="shared" si="416"/>
        <v>2730</v>
      </c>
      <c r="BA1200" s="52" t="str">
        <f>VLOOKUP(A1200,'BAT Grundtabelle'!A:U,21,0)</f>
        <v>ja</v>
      </c>
      <c r="BB1200" s="52" t="str">
        <f t="shared" si="417"/>
        <v>nein</v>
      </c>
      <c r="BC1200" s="52" t="str">
        <f t="shared" si="418"/>
        <v>2730</v>
      </c>
      <c r="BD1200" s="52" t="str">
        <f t="shared" si="419"/>
        <v>Korkwarenhersteller</v>
      </c>
      <c r="BE1200" s="52" t="str">
        <f t="shared" si="420"/>
        <v>Unternehmen</v>
      </c>
      <c r="BF1200" s="52">
        <f t="shared" si="421"/>
        <v>1</v>
      </c>
    </row>
    <row r="1201" spans="1:58" hidden="1" x14ac:dyDescent="0.35">
      <c r="A1201" s="107" t="s">
        <v>3494</v>
      </c>
      <c r="B1201" s="75" t="s">
        <v>216</v>
      </c>
      <c r="C1201" s="52" t="s">
        <v>3</v>
      </c>
      <c r="D1201" s="52" t="s">
        <v>3</v>
      </c>
      <c r="E1201" s="52" t="s">
        <v>2</v>
      </c>
      <c r="F1201" s="52" t="s">
        <v>2</v>
      </c>
      <c r="G1201" s="52" t="s">
        <v>2</v>
      </c>
      <c r="H1201" s="52" t="s">
        <v>2</v>
      </c>
      <c r="I1201" s="52" t="s">
        <v>3</v>
      </c>
      <c r="J1201" s="52">
        <v>1</v>
      </c>
      <c r="K1201" s="52" t="s">
        <v>2</v>
      </c>
      <c r="L1201" s="52" t="s">
        <v>2</v>
      </c>
      <c r="M1201" s="52" t="s">
        <v>2</v>
      </c>
      <c r="N1201" s="52" t="s">
        <v>3</v>
      </c>
      <c r="P1201" s="52" t="s">
        <v>4</v>
      </c>
      <c r="Q1201" s="52" t="str">
        <f t="shared" si="427"/>
        <v>Nein</v>
      </c>
      <c r="R1201" s="52" t="str">
        <f t="shared" si="427"/>
        <v>Nein</v>
      </c>
      <c r="S1201" s="52" t="str">
        <f t="shared" si="427"/>
        <v>Nein</v>
      </c>
      <c r="T1201" s="52" t="str">
        <f t="shared" si="427"/>
        <v>Nein</v>
      </c>
      <c r="U1201" s="52" t="str">
        <f t="shared" si="427"/>
        <v>Nein</v>
      </c>
      <c r="V1201" s="52" t="str">
        <f t="shared" si="427"/>
        <v>Nein</v>
      </c>
      <c r="W1201" s="52" t="str">
        <f t="shared" si="427"/>
        <v>Nein</v>
      </c>
      <c r="X1201" s="52" t="str">
        <f t="shared" si="427"/>
        <v>Nein</v>
      </c>
      <c r="Y1201" s="52" t="str">
        <f t="shared" si="427"/>
        <v>Nein</v>
      </c>
      <c r="Z1201" s="52" t="str">
        <f t="shared" si="427"/>
        <v>Nein</v>
      </c>
      <c r="AA1201" s="52" t="str">
        <f t="shared" si="427"/>
        <v>Nein</v>
      </c>
      <c r="AB1201" s="52" t="str">
        <f t="shared" si="427"/>
        <v>Nein</v>
      </c>
      <c r="AC1201" s="52" t="str">
        <f t="shared" si="427"/>
        <v>Nein</v>
      </c>
      <c r="AD1201" s="52" t="str">
        <f t="shared" si="427"/>
        <v>Nein</v>
      </c>
      <c r="AE1201" s="52" t="str">
        <f t="shared" si="427"/>
        <v>Nein</v>
      </c>
      <c r="AF1201" s="52" t="str">
        <f t="shared" si="427"/>
        <v>Nein</v>
      </c>
      <c r="AG1201" s="61" t="str">
        <f>IF(Q1201="Ja",VLOOKUP($Q$2,Plausis!A:E,5,0),IF(R1201="Ja",VLOOKUP($R$2,Plausis!A:E,5,0),IF(T1201="Ja",VLOOKUP($T$2,Plausis!A:E,5,0),IF(U1201="Ja",VLOOKUP($U$2,Plausis!A:E,5,0),IF(AA1201="Ja",VLOOKUP($AA$2,Plausis!A:E,5,0),IF(AC1201="Ja",VLOOKUP($AC$2,Plausis!A:E,5,0),IF(AD1201="Ja",VLOOKUP($AD$2,Plausis!A:E,5,0),"")))))))</f>
        <v/>
      </c>
      <c r="AH1201" s="52" t="str">
        <f>IF(Y1201="Ja",VLOOKUP($Y$2,Plausis!A:E,5,0),"")</f>
        <v/>
      </c>
      <c r="AI1201" s="52" t="str">
        <f t="shared" si="409"/>
        <v>Ja</v>
      </c>
      <c r="AJ1201" s="52" t="str">
        <f>IF(S1201="Ja",VLOOKUP($S$2,Plausis!A:E,5,0),IF(V1201="Ja",VLOOKUP($V$2,Plausis!A:E,5,0),IF(X1201="Ja",VLOOKUP($X$2,Plausis!A:E,5,0),"")))</f>
        <v/>
      </c>
      <c r="AL1201" s="52" t="s">
        <v>3</v>
      </c>
      <c r="AM1201" s="114">
        <v>45531</v>
      </c>
      <c r="AN1201" s="52" t="s">
        <v>4467</v>
      </c>
      <c r="AO1201" s="52" t="str">
        <f>VLOOKUP(B1201,'BAT Grundtabelle'!B:T,19,0)</f>
        <v>ja</v>
      </c>
      <c r="AP1201" s="105" t="str">
        <f t="shared" si="410"/>
        <v>11077</v>
      </c>
      <c r="AQ1201" s="52" t="str">
        <f t="shared" si="411"/>
        <v>Kosmetik-, Nagel- und Fußpflegestudio</v>
      </c>
      <c r="AR1201" s="52" t="b">
        <f t="shared" si="426"/>
        <v>0</v>
      </c>
      <c r="AS1201" s="52" t="b">
        <f t="shared" si="426"/>
        <v>0</v>
      </c>
      <c r="AT1201" s="52" t="b">
        <f t="shared" si="426"/>
        <v>0</v>
      </c>
      <c r="AU1201" s="52">
        <f t="shared" si="412"/>
        <v>1</v>
      </c>
      <c r="AW1201" s="52" t="b">
        <f t="shared" si="413"/>
        <v>0</v>
      </c>
      <c r="AX1201" s="52" t="str">
        <f t="shared" si="414"/>
        <v>Unternehmen</v>
      </c>
      <c r="AY1201" s="52" t="b">
        <f t="shared" si="415"/>
        <v>0</v>
      </c>
      <c r="AZ1201" s="52" t="str">
        <f t="shared" si="416"/>
        <v>11077</v>
      </c>
      <c r="BA1201" s="52" t="str">
        <f>VLOOKUP(A1201,'BAT Grundtabelle'!A:U,21,0)</f>
        <v>ja</v>
      </c>
      <c r="BB1201" s="52" t="str">
        <f t="shared" si="417"/>
        <v>nein</v>
      </c>
      <c r="BC1201" s="52" t="str">
        <f t="shared" si="418"/>
        <v>11077</v>
      </c>
      <c r="BD1201" s="52" t="str">
        <f t="shared" si="419"/>
        <v>Kosmetik-, Nagel- und Fußpflegestudio</v>
      </c>
      <c r="BE1201" s="52" t="str">
        <f t="shared" si="420"/>
        <v>Unternehmen</v>
      </c>
      <c r="BF1201" s="52">
        <f t="shared" si="421"/>
        <v>1</v>
      </c>
    </row>
    <row r="1202" spans="1:58" hidden="1" x14ac:dyDescent="0.35">
      <c r="A1202" s="107" t="s">
        <v>3495</v>
      </c>
      <c r="B1202" s="75" t="s">
        <v>864</v>
      </c>
      <c r="C1202" s="52" t="s">
        <v>3</v>
      </c>
      <c r="D1202" s="52" t="s">
        <v>3</v>
      </c>
      <c r="E1202" s="52" t="s">
        <v>2</v>
      </c>
      <c r="F1202" s="52" t="s">
        <v>2</v>
      </c>
      <c r="G1202" s="52" t="s">
        <v>2</v>
      </c>
      <c r="H1202" s="52" t="s">
        <v>2</v>
      </c>
      <c r="I1202" s="52" t="s">
        <v>3</v>
      </c>
      <c r="J1202" s="52">
        <v>3</v>
      </c>
      <c r="K1202" s="52" t="s">
        <v>2</v>
      </c>
      <c r="L1202" s="52" t="s">
        <v>2</v>
      </c>
      <c r="M1202" s="52" t="s">
        <v>2</v>
      </c>
      <c r="N1202" s="52" t="s">
        <v>3</v>
      </c>
      <c r="P1202" s="52" t="s">
        <v>57</v>
      </c>
      <c r="Q1202" s="52" t="str">
        <f t="shared" si="427"/>
        <v>Nein</v>
      </c>
      <c r="R1202" s="52" t="str">
        <f t="shared" si="427"/>
        <v>Nein</v>
      </c>
      <c r="S1202" s="52" t="str">
        <f t="shared" si="427"/>
        <v>Nein</v>
      </c>
      <c r="T1202" s="52" t="str">
        <f t="shared" si="427"/>
        <v>Ja</v>
      </c>
      <c r="U1202" s="52" t="str">
        <f t="shared" si="427"/>
        <v>Nein</v>
      </c>
      <c r="V1202" s="52" t="str">
        <f t="shared" si="427"/>
        <v>Nein</v>
      </c>
      <c r="W1202" s="52" t="str">
        <f t="shared" si="427"/>
        <v>Nein</v>
      </c>
      <c r="X1202" s="52" t="str">
        <f t="shared" si="427"/>
        <v>Ja</v>
      </c>
      <c r="Y1202" s="52" t="str">
        <f t="shared" si="427"/>
        <v>Nein</v>
      </c>
      <c r="Z1202" s="52" t="str">
        <f t="shared" si="427"/>
        <v>Nein</v>
      </c>
      <c r="AA1202" s="52" t="str">
        <f t="shared" si="427"/>
        <v>Nein</v>
      </c>
      <c r="AB1202" s="52" t="str">
        <f t="shared" si="427"/>
        <v>Nein</v>
      </c>
      <c r="AC1202" s="52" t="str">
        <f t="shared" si="427"/>
        <v>Nein</v>
      </c>
      <c r="AD1202" s="52" t="str">
        <f t="shared" si="427"/>
        <v>Nein</v>
      </c>
      <c r="AE1202" s="52" t="str">
        <f t="shared" si="427"/>
        <v>Nein</v>
      </c>
      <c r="AF1202" s="52" t="str">
        <f t="shared" si="427"/>
        <v>Nein</v>
      </c>
      <c r="AG1202" s="61" t="str">
        <f>IF(Q1202="Ja",VLOOKUP($Q$2,Plausis!A:E,5,0),IF(R1202="Ja",VLOOKUP($R$2,Plausis!A:E,5,0),IF(T1202="Ja",VLOOKUP($T$2,Plausis!A:E,5,0),IF(U1202="Ja",VLOOKUP($U$2,Plausis!A:E,5,0),IF(AA1202="Ja",VLOOKUP($AA$2,Plausis!A:E,5,0),IF(AC1202="Ja",VLOOKUP($AC$2,Plausis!A:E,5,0),IF(AD1202="Ja",VLOOKUP($AD$2,Plausis!A:E,5,0),"")))))))</f>
        <v>Dieser Betrieb ist nur im Komfort-RS ohne ergänzenden Spezial-Straf-RS versicherbar.</v>
      </c>
      <c r="AH1202" s="52" t="str">
        <f>IF(Y1202="Ja",VLOOKUP($Y$2,Plausis!A:E,5,0),"")</f>
        <v/>
      </c>
      <c r="AI1202" s="52" t="str">
        <f t="shared" si="409"/>
        <v>Nein</v>
      </c>
      <c r="AJ1202" s="52" t="str">
        <f>IF(S1202="Ja",VLOOKUP($S$2,Plausis!A:E,5,0),IF(V1202="Ja",VLOOKUP($V$2,Plausis!A:E,5,0),IF(X1202="Ja",VLOOKUP($X$2,Plausis!A:E,5,0),"")))</f>
        <v>Dieser Betrieb kann nur ohne ergänzenden Spezial-Straf-RS versichert werden.</v>
      </c>
      <c r="AL1202" s="52" t="s">
        <v>2</v>
      </c>
      <c r="AM1202" s="114">
        <v>45531</v>
      </c>
      <c r="AN1202" s="52" t="s">
        <v>4467</v>
      </c>
      <c r="AO1202" s="52" t="str">
        <f>VLOOKUP(B1202,'BAT Grundtabelle'!B:T,19,0)</f>
        <v>ja</v>
      </c>
      <c r="AP1202" s="105" t="str">
        <f t="shared" si="410"/>
        <v>11078</v>
      </c>
      <c r="AQ1202" s="52" t="str">
        <f t="shared" si="411"/>
        <v>Kosmetikahersteller</v>
      </c>
      <c r="AR1202" s="52" t="b">
        <f t="shared" si="426"/>
        <v>0</v>
      </c>
      <c r="AS1202" s="52" t="b">
        <f t="shared" si="426"/>
        <v>0</v>
      </c>
      <c r="AT1202" s="52" t="b">
        <f t="shared" si="426"/>
        <v>0</v>
      </c>
      <c r="AU1202" s="52">
        <f t="shared" si="412"/>
        <v>3</v>
      </c>
      <c r="AW1202" s="52" t="b">
        <f t="shared" si="413"/>
        <v>0</v>
      </c>
      <c r="AX1202" s="52" t="str">
        <f t="shared" si="414"/>
        <v>Unternehmen</v>
      </c>
      <c r="AY1202" s="52" t="b">
        <f t="shared" si="415"/>
        <v>0</v>
      </c>
      <c r="AZ1202" s="52" t="str">
        <f t="shared" si="416"/>
        <v>11078</v>
      </c>
      <c r="BA1202" s="52" t="str">
        <f>VLOOKUP(A1202,'BAT Grundtabelle'!A:U,21,0)</f>
        <v>ja</v>
      </c>
      <c r="BB1202" s="52" t="str">
        <f t="shared" si="417"/>
        <v>nein</v>
      </c>
      <c r="BC1202" s="52" t="str">
        <f t="shared" si="418"/>
        <v>11078</v>
      </c>
      <c r="BD1202" s="52" t="str">
        <f t="shared" si="419"/>
        <v>Kosmetikahersteller</v>
      </c>
      <c r="BE1202" s="52" t="str">
        <f t="shared" si="420"/>
        <v>Unternehmen</v>
      </c>
      <c r="BF1202" s="52">
        <f t="shared" si="421"/>
        <v>3</v>
      </c>
    </row>
    <row r="1203" spans="1:58" hidden="1" x14ac:dyDescent="0.35">
      <c r="A1203" s="107" t="s">
        <v>3496</v>
      </c>
      <c r="B1203" s="75" t="s">
        <v>865</v>
      </c>
      <c r="C1203" s="52" t="s">
        <v>3</v>
      </c>
      <c r="D1203" s="52" t="s">
        <v>3</v>
      </c>
      <c r="E1203" s="52" t="s">
        <v>2</v>
      </c>
      <c r="F1203" s="52" t="s">
        <v>2</v>
      </c>
      <c r="G1203" s="52" t="s">
        <v>2</v>
      </c>
      <c r="H1203" s="52" t="s">
        <v>2</v>
      </c>
      <c r="I1203" s="52" t="s">
        <v>3</v>
      </c>
      <c r="J1203" s="52">
        <v>1</v>
      </c>
      <c r="K1203" s="52" t="s">
        <v>2</v>
      </c>
      <c r="L1203" s="52" t="s">
        <v>2</v>
      </c>
      <c r="M1203" s="52" t="s">
        <v>2</v>
      </c>
      <c r="N1203" s="52" t="s">
        <v>3</v>
      </c>
      <c r="P1203" s="52" t="s">
        <v>4</v>
      </c>
      <c r="Q1203" s="52" t="str">
        <f t="shared" ref="Q1203:AF1212" si="428">IF(ISERROR(FIND(Q$2,$P1203,1)),"Nein","Ja")</f>
        <v>Nein</v>
      </c>
      <c r="R1203" s="52" t="str">
        <f t="shared" si="428"/>
        <v>Nein</v>
      </c>
      <c r="S1203" s="52" t="str">
        <f t="shared" si="428"/>
        <v>Nein</v>
      </c>
      <c r="T1203" s="52" t="str">
        <f t="shared" si="428"/>
        <v>Nein</v>
      </c>
      <c r="U1203" s="52" t="str">
        <f t="shared" si="428"/>
        <v>Nein</v>
      </c>
      <c r="V1203" s="52" t="str">
        <f t="shared" si="428"/>
        <v>Nein</v>
      </c>
      <c r="W1203" s="52" t="str">
        <f t="shared" si="428"/>
        <v>Nein</v>
      </c>
      <c r="X1203" s="52" t="str">
        <f t="shared" si="428"/>
        <v>Nein</v>
      </c>
      <c r="Y1203" s="52" t="str">
        <f t="shared" si="428"/>
        <v>Nein</v>
      </c>
      <c r="Z1203" s="52" t="str">
        <f t="shared" si="428"/>
        <v>Nein</v>
      </c>
      <c r="AA1203" s="52" t="str">
        <f t="shared" si="428"/>
        <v>Nein</v>
      </c>
      <c r="AB1203" s="52" t="str">
        <f t="shared" si="428"/>
        <v>Nein</v>
      </c>
      <c r="AC1203" s="52" t="str">
        <f t="shared" si="428"/>
        <v>Nein</v>
      </c>
      <c r="AD1203" s="52" t="str">
        <f t="shared" si="428"/>
        <v>Nein</v>
      </c>
      <c r="AE1203" s="52" t="str">
        <f t="shared" si="428"/>
        <v>Nein</v>
      </c>
      <c r="AF1203" s="52" t="str">
        <f t="shared" si="428"/>
        <v>Nein</v>
      </c>
      <c r="AG1203" s="61" t="str">
        <f>IF(Q1203="Ja",VLOOKUP($Q$2,Plausis!A:E,5,0),IF(R1203="Ja",VLOOKUP($R$2,Plausis!A:E,5,0),IF(T1203="Ja",VLOOKUP($T$2,Plausis!A:E,5,0),IF(U1203="Ja",VLOOKUP($U$2,Plausis!A:E,5,0),IF(AA1203="Ja",VLOOKUP($AA$2,Plausis!A:E,5,0),IF(AC1203="Ja",VLOOKUP($AC$2,Plausis!A:E,5,0),IF(AD1203="Ja",VLOOKUP($AD$2,Plausis!A:E,5,0),"")))))))</f>
        <v/>
      </c>
      <c r="AH1203" s="52" t="str">
        <f>IF(Y1203="Ja",VLOOKUP($Y$2,Plausis!A:E,5,0),"")</f>
        <v/>
      </c>
      <c r="AI1203" s="52" t="str">
        <f t="shared" si="409"/>
        <v>Ja</v>
      </c>
      <c r="AJ1203" s="52" t="str">
        <f>IF(S1203="Ja",VLOOKUP($S$2,Plausis!A:E,5,0),IF(V1203="Ja",VLOOKUP($V$2,Plausis!A:E,5,0),IF(X1203="Ja",VLOOKUP($X$2,Plausis!A:E,5,0),"")))</f>
        <v/>
      </c>
      <c r="AL1203" s="52" t="s">
        <v>3</v>
      </c>
      <c r="AM1203" s="114">
        <v>45531</v>
      </c>
      <c r="AN1203" s="52" t="s">
        <v>4467</v>
      </c>
      <c r="AO1203" s="52" t="str">
        <f>VLOOKUP(B1203,'BAT Grundtabelle'!B:T,19,0)</f>
        <v>ja</v>
      </c>
      <c r="AP1203" s="105" t="str">
        <f t="shared" si="410"/>
        <v>11079</v>
      </c>
      <c r="AQ1203" s="52" t="str">
        <f t="shared" si="411"/>
        <v>Kosmetikgeschäft</v>
      </c>
      <c r="AR1203" s="52" t="b">
        <f t="shared" ref="AR1203:AT1222" si="429">IF(ISERROR(FIND(AR$1,$P1203,1)),FALSE,TRUE)</f>
        <v>0</v>
      </c>
      <c r="AS1203" s="52" t="b">
        <f t="shared" si="429"/>
        <v>0</v>
      </c>
      <c r="AT1203" s="52" t="b">
        <f t="shared" si="429"/>
        <v>0</v>
      </c>
      <c r="AU1203" s="52">
        <f t="shared" si="412"/>
        <v>1</v>
      </c>
      <c r="AW1203" s="52" t="b">
        <f t="shared" si="413"/>
        <v>0</v>
      </c>
      <c r="AX1203" s="52" t="str">
        <f t="shared" si="414"/>
        <v>Unternehmen</v>
      </c>
      <c r="AY1203" s="52" t="b">
        <f t="shared" si="415"/>
        <v>0</v>
      </c>
      <c r="AZ1203" s="52" t="str">
        <f t="shared" si="416"/>
        <v>11079</v>
      </c>
      <c r="BA1203" s="52" t="str">
        <f>VLOOKUP(A1203,'BAT Grundtabelle'!A:U,21,0)</f>
        <v>ja</v>
      </c>
      <c r="BB1203" s="52" t="str">
        <f t="shared" si="417"/>
        <v>nein</v>
      </c>
      <c r="BC1203" s="52" t="str">
        <f t="shared" si="418"/>
        <v>11079</v>
      </c>
      <c r="BD1203" s="52" t="str">
        <f t="shared" si="419"/>
        <v>Kosmetikgeschäft</v>
      </c>
      <c r="BE1203" s="52" t="str">
        <f t="shared" si="420"/>
        <v>Unternehmen</v>
      </c>
      <c r="BF1203" s="52">
        <f t="shared" si="421"/>
        <v>1</v>
      </c>
    </row>
    <row r="1204" spans="1:58" hidden="1" x14ac:dyDescent="0.35">
      <c r="A1204" s="107" t="s">
        <v>3497</v>
      </c>
      <c r="B1204" s="75" t="s">
        <v>1100</v>
      </c>
      <c r="C1204" s="52" t="s">
        <v>3</v>
      </c>
      <c r="D1204" s="52" t="s">
        <v>3</v>
      </c>
      <c r="E1204" s="52" t="s">
        <v>2</v>
      </c>
      <c r="F1204" s="52" t="s">
        <v>2</v>
      </c>
      <c r="G1204" s="52" t="s">
        <v>2</v>
      </c>
      <c r="H1204" s="52" t="s">
        <v>2</v>
      </c>
      <c r="I1204" s="52" t="s">
        <v>3</v>
      </c>
      <c r="J1204" s="52">
        <v>1</v>
      </c>
      <c r="K1204" s="52" t="s">
        <v>2</v>
      </c>
      <c r="L1204" s="52" t="s">
        <v>2</v>
      </c>
      <c r="M1204" s="52" t="s">
        <v>2</v>
      </c>
      <c r="N1204" s="52" t="s">
        <v>3</v>
      </c>
      <c r="P1204" s="52" t="s">
        <v>4</v>
      </c>
      <c r="Q1204" s="52" t="str">
        <f t="shared" si="428"/>
        <v>Nein</v>
      </c>
      <c r="R1204" s="52" t="str">
        <f t="shared" si="428"/>
        <v>Nein</v>
      </c>
      <c r="S1204" s="52" t="str">
        <f t="shared" si="428"/>
        <v>Nein</v>
      </c>
      <c r="T1204" s="52" t="str">
        <f t="shared" si="428"/>
        <v>Nein</v>
      </c>
      <c r="U1204" s="52" t="str">
        <f t="shared" si="428"/>
        <v>Nein</v>
      </c>
      <c r="V1204" s="52" t="str">
        <f t="shared" si="428"/>
        <v>Nein</v>
      </c>
      <c r="W1204" s="52" t="str">
        <f t="shared" si="428"/>
        <v>Nein</v>
      </c>
      <c r="X1204" s="52" t="str">
        <f t="shared" si="428"/>
        <v>Nein</v>
      </c>
      <c r="Y1204" s="52" t="str">
        <f t="shared" si="428"/>
        <v>Nein</v>
      </c>
      <c r="Z1204" s="52" t="str">
        <f t="shared" si="428"/>
        <v>Nein</v>
      </c>
      <c r="AA1204" s="52" t="str">
        <f t="shared" si="428"/>
        <v>Nein</v>
      </c>
      <c r="AB1204" s="52" t="str">
        <f t="shared" si="428"/>
        <v>Nein</v>
      </c>
      <c r="AC1204" s="52" t="str">
        <f t="shared" si="428"/>
        <v>Nein</v>
      </c>
      <c r="AD1204" s="52" t="str">
        <f t="shared" si="428"/>
        <v>Nein</v>
      </c>
      <c r="AE1204" s="52" t="str">
        <f t="shared" si="428"/>
        <v>Nein</v>
      </c>
      <c r="AF1204" s="52" t="str">
        <f t="shared" si="428"/>
        <v>Nein</v>
      </c>
      <c r="AG1204" s="61" t="str">
        <f>IF(Q1204="Ja",VLOOKUP($Q$2,Plausis!A:E,5,0),IF(R1204="Ja",VLOOKUP($R$2,Plausis!A:E,5,0),IF(T1204="Ja",VLOOKUP($T$2,Plausis!A:E,5,0),IF(U1204="Ja",VLOOKUP($U$2,Plausis!A:E,5,0),IF(AA1204="Ja",VLOOKUP($AA$2,Plausis!A:E,5,0),IF(AC1204="Ja",VLOOKUP($AC$2,Plausis!A:E,5,0),IF(AD1204="Ja",VLOOKUP($AD$2,Plausis!A:E,5,0),"")))))))</f>
        <v/>
      </c>
      <c r="AH1204" s="52" t="str">
        <f>IF(Y1204="Ja",VLOOKUP($Y$2,Plausis!A:E,5,0),"")</f>
        <v/>
      </c>
      <c r="AI1204" s="52" t="str">
        <f t="shared" si="409"/>
        <v>Ja</v>
      </c>
      <c r="AJ1204" s="52" t="str">
        <f>IF(S1204="Ja",VLOOKUP($S$2,Plausis!A:E,5,0),IF(V1204="Ja",VLOOKUP($V$2,Plausis!A:E,5,0),IF(X1204="Ja",VLOOKUP($X$2,Plausis!A:E,5,0),"")))</f>
        <v/>
      </c>
      <c r="AL1204" s="52" t="s">
        <v>2</v>
      </c>
      <c r="AM1204" s="114">
        <v>45531</v>
      </c>
      <c r="AN1204" s="52" t="s">
        <v>4467</v>
      </c>
      <c r="AO1204" s="52" t="str">
        <f>VLOOKUP(B1204,'BAT Grundtabelle'!B:T,19,0)</f>
        <v>ja</v>
      </c>
      <c r="AP1204" s="105" t="str">
        <f t="shared" si="410"/>
        <v>11080</v>
      </c>
      <c r="AQ1204" s="52" t="str">
        <f t="shared" si="411"/>
        <v>Kosmetikschule</v>
      </c>
      <c r="AR1204" s="52" t="b">
        <f t="shared" si="429"/>
        <v>0</v>
      </c>
      <c r="AS1204" s="52" t="b">
        <f t="shared" si="429"/>
        <v>0</v>
      </c>
      <c r="AT1204" s="52" t="b">
        <f t="shared" si="429"/>
        <v>0</v>
      </c>
      <c r="AU1204" s="52">
        <f t="shared" si="412"/>
        <v>1</v>
      </c>
      <c r="AW1204" s="52" t="b">
        <f t="shared" si="413"/>
        <v>0</v>
      </c>
      <c r="AX1204" s="52" t="str">
        <f t="shared" si="414"/>
        <v>Unternehmen</v>
      </c>
      <c r="AY1204" s="52" t="b">
        <f t="shared" si="415"/>
        <v>0</v>
      </c>
      <c r="AZ1204" s="52" t="str">
        <f t="shared" si="416"/>
        <v>11080</v>
      </c>
      <c r="BA1204" s="52" t="str">
        <f>VLOOKUP(A1204,'BAT Grundtabelle'!A:U,21,0)</f>
        <v>ja</v>
      </c>
      <c r="BB1204" s="52" t="str">
        <f t="shared" si="417"/>
        <v>nein</v>
      </c>
      <c r="BC1204" s="52" t="str">
        <f t="shared" si="418"/>
        <v>11080</v>
      </c>
      <c r="BD1204" s="52" t="str">
        <f t="shared" si="419"/>
        <v>Kosmetikschule</v>
      </c>
      <c r="BE1204" s="52" t="str">
        <f t="shared" si="420"/>
        <v>Unternehmen</v>
      </c>
      <c r="BF1204" s="52">
        <f t="shared" si="421"/>
        <v>1</v>
      </c>
    </row>
    <row r="1205" spans="1:58" hidden="1" x14ac:dyDescent="0.35">
      <c r="A1205" s="107" t="s">
        <v>2057</v>
      </c>
      <c r="B1205" s="75" t="s">
        <v>2056</v>
      </c>
      <c r="C1205" s="52" t="s">
        <v>3</v>
      </c>
      <c r="D1205" s="52" t="s">
        <v>3</v>
      </c>
      <c r="E1205" s="52" t="s">
        <v>2</v>
      </c>
      <c r="F1205" s="52" t="s">
        <v>2</v>
      </c>
      <c r="G1205" s="52" t="s">
        <v>2</v>
      </c>
      <c r="H1205" s="52" t="s">
        <v>2</v>
      </c>
      <c r="I1205" s="52" t="s">
        <v>3</v>
      </c>
      <c r="J1205" s="52">
        <v>1</v>
      </c>
      <c r="K1205" s="52" t="s">
        <v>2</v>
      </c>
      <c r="L1205" s="52" t="s">
        <v>2</v>
      </c>
      <c r="M1205" s="52" t="s">
        <v>2</v>
      </c>
      <c r="N1205" s="52" t="s">
        <v>3</v>
      </c>
      <c r="P1205" s="52" t="s">
        <v>4</v>
      </c>
      <c r="Q1205" s="52" t="str">
        <f t="shared" si="428"/>
        <v>Nein</v>
      </c>
      <c r="R1205" s="52" t="str">
        <f t="shared" si="428"/>
        <v>Nein</v>
      </c>
      <c r="S1205" s="52" t="str">
        <f t="shared" si="428"/>
        <v>Nein</v>
      </c>
      <c r="T1205" s="52" t="str">
        <f t="shared" si="428"/>
        <v>Nein</v>
      </c>
      <c r="U1205" s="52" t="str">
        <f t="shared" si="428"/>
        <v>Nein</v>
      </c>
      <c r="V1205" s="52" t="str">
        <f t="shared" si="428"/>
        <v>Nein</v>
      </c>
      <c r="W1205" s="52" t="str">
        <f t="shared" si="428"/>
        <v>Nein</v>
      </c>
      <c r="X1205" s="52" t="str">
        <f t="shared" si="428"/>
        <v>Nein</v>
      </c>
      <c r="Y1205" s="52" t="str">
        <f t="shared" si="428"/>
        <v>Nein</v>
      </c>
      <c r="Z1205" s="52" t="str">
        <f t="shared" si="428"/>
        <v>Nein</v>
      </c>
      <c r="AA1205" s="52" t="str">
        <f t="shared" si="428"/>
        <v>Nein</v>
      </c>
      <c r="AB1205" s="52" t="str">
        <f t="shared" si="428"/>
        <v>Nein</v>
      </c>
      <c r="AC1205" s="52" t="str">
        <f t="shared" si="428"/>
        <v>Nein</v>
      </c>
      <c r="AD1205" s="52" t="str">
        <f t="shared" si="428"/>
        <v>Nein</v>
      </c>
      <c r="AE1205" s="52" t="str">
        <f t="shared" si="428"/>
        <v>Nein</v>
      </c>
      <c r="AF1205" s="52" t="str">
        <f t="shared" si="428"/>
        <v>Nein</v>
      </c>
      <c r="AG1205" s="61" t="str">
        <f>IF(Q1205="Ja",VLOOKUP($Q$2,Plausis!A:E,5,0),IF(R1205="Ja",VLOOKUP($R$2,Plausis!A:E,5,0),IF(T1205="Ja",VLOOKUP($T$2,Plausis!A:E,5,0),IF(U1205="Ja",VLOOKUP($U$2,Plausis!A:E,5,0),IF(AA1205="Ja",VLOOKUP($AA$2,Plausis!A:E,5,0),IF(AC1205="Ja",VLOOKUP($AC$2,Plausis!A:E,5,0),IF(AD1205="Ja",VLOOKUP($AD$2,Plausis!A:E,5,0),"")))))))</f>
        <v/>
      </c>
      <c r="AH1205" s="52" t="str">
        <f>IF(Y1205="Ja",VLOOKUP($Y$2,Plausis!A:E,5,0),"")</f>
        <v/>
      </c>
      <c r="AI1205" s="52" t="str">
        <f t="shared" si="409"/>
        <v>Ja</v>
      </c>
      <c r="AJ1205" s="52" t="str">
        <f>IF(S1205="Ja",VLOOKUP($S$2,Plausis!A:E,5,0),IF(V1205="Ja",VLOOKUP($V$2,Plausis!A:E,5,0),IF(X1205="Ja",VLOOKUP($X$2,Plausis!A:E,5,0),"")))</f>
        <v/>
      </c>
      <c r="AL1205" s="52" t="s">
        <v>3</v>
      </c>
      <c r="AM1205" s="114">
        <v>45531</v>
      </c>
      <c r="AN1205" s="52" t="s">
        <v>4467</v>
      </c>
      <c r="AO1205" s="52" t="str">
        <f>VLOOKUP(B1205,'BAT Grundtabelle'!B:T,19,0)</f>
        <v>ja</v>
      </c>
      <c r="AP1205" s="105" t="str">
        <f t="shared" si="410"/>
        <v>5433</v>
      </c>
      <c r="AQ1205" s="52" t="str">
        <f t="shared" si="411"/>
        <v>Kosmetikstudio</v>
      </c>
      <c r="AR1205" s="52" t="b">
        <f t="shared" si="429"/>
        <v>0</v>
      </c>
      <c r="AS1205" s="52" t="b">
        <f t="shared" si="429"/>
        <v>0</v>
      </c>
      <c r="AT1205" s="52" t="b">
        <f t="shared" si="429"/>
        <v>0</v>
      </c>
      <c r="AU1205" s="52">
        <f t="shared" si="412"/>
        <v>1</v>
      </c>
      <c r="AW1205" s="52" t="b">
        <f t="shared" si="413"/>
        <v>0</v>
      </c>
      <c r="AX1205" s="52" t="str">
        <f t="shared" si="414"/>
        <v>Unternehmen</v>
      </c>
      <c r="AY1205" s="52" t="b">
        <f t="shared" si="415"/>
        <v>0</v>
      </c>
      <c r="AZ1205" s="52" t="str">
        <f t="shared" si="416"/>
        <v>5433</v>
      </c>
      <c r="BA1205" s="52" t="str">
        <f>VLOOKUP(A1205,'BAT Grundtabelle'!A:U,21,0)</f>
        <v>ja</v>
      </c>
      <c r="BB1205" s="52" t="str">
        <f t="shared" si="417"/>
        <v>nein</v>
      </c>
      <c r="BC1205" s="52" t="str">
        <f t="shared" si="418"/>
        <v>5433</v>
      </c>
      <c r="BD1205" s="52" t="str">
        <f t="shared" si="419"/>
        <v>Kosmetikstudio</v>
      </c>
      <c r="BE1205" s="52" t="str">
        <f t="shared" si="420"/>
        <v>Unternehmen</v>
      </c>
      <c r="BF1205" s="52">
        <f t="shared" si="421"/>
        <v>1</v>
      </c>
    </row>
    <row r="1206" spans="1:58" hidden="1" x14ac:dyDescent="0.35">
      <c r="A1206" s="107" t="s">
        <v>3498</v>
      </c>
      <c r="B1206" s="75" t="s">
        <v>168</v>
      </c>
      <c r="C1206" s="52" t="s">
        <v>3</v>
      </c>
      <c r="D1206" s="52" t="s">
        <v>3</v>
      </c>
      <c r="E1206" s="52" t="s">
        <v>2</v>
      </c>
      <c r="F1206" s="52" t="s">
        <v>2</v>
      </c>
      <c r="G1206" s="52" t="s">
        <v>2</v>
      </c>
      <c r="H1206" s="52" t="s">
        <v>2</v>
      </c>
      <c r="I1206" s="52" t="s">
        <v>3</v>
      </c>
      <c r="J1206" s="52">
        <v>1</v>
      </c>
      <c r="K1206" s="52" t="s">
        <v>2</v>
      </c>
      <c r="L1206" s="52" t="s">
        <v>2</v>
      </c>
      <c r="M1206" s="52" t="s">
        <v>2</v>
      </c>
      <c r="N1206" s="52" t="s">
        <v>3</v>
      </c>
      <c r="P1206" s="52" t="s">
        <v>4</v>
      </c>
      <c r="Q1206" s="52" t="str">
        <f t="shared" si="428"/>
        <v>Nein</v>
      </c>
      <c r="R1206" s="52" t="str">
        <f t="shared" si="428"/>
        <v>Nein</v>
      </c>
      <c r="S1206" s="52" t="str">
        <f t="shared" si="428"/>
        <v>Nein</v>
      </c>
      <c r="T1206" s="52" t="str">
        <f t="shared" si="428"/>
        <v>Nein</v>
      </c>
      <c r="U1206" s="52" t="str">
        <f t="shared" si="428"/>
        <v>Nein</v>
      </c>
      <c r="V1206" s="52" t="str">
        <f t="shared" si="428"/>
        <v>Nein</v>
      </c>
      <c r="W1206" s="52" t="str">
        <f t="shared" si="428"/>
        <v>Nein</v>
      </c>
      <c r="X1206" s="52" t="str">
        <f t="shared" si="428"/>
        <v>Nein</v>
      </c>
      <c r="Y1206" s="52" t="str">
        <f t="shared" si="428"/>
        <v>Nein</v>
      </c>
      <c r="Z1206" s="52" t="str">
        <f t="shared" si="428"/>
        <v>Nein</v>
      </c>
      <c r="AA1206" s="52" t="str">
        <f t="shared" si="428"/>
        <v>Nein</v>
      </c>
      <c r="AB1206" s="52" t="str">
        <f t="shared" si="428"/>
        <v>Nein</v>
      </c>
      <c r="AC1206" s="52" t="str">
        <f t="shared" si="428"/>
        <v>Nein</v>
      </c>
      <c r="AD1206" s="52" t="str">
        <f t="shared" si="428"/>
        <v>Nein</v>
      </c>
      <c r="AE1206" s="52" t="str">
        <f t="shared" si="428"/>
        <v>Nein</v>
      </c>
      <c r="AF1206" s="52" t="str">
        <f t="shared" si="428"/>
        <v>Nein</v>
      </c>
      <c r="AG1206" s="61" t="str">
        <f>IF(Q1206="Ja",VLOOKUP($Q$2,Plausis!A:E,5,0),IF(R1206="Ja",VLOOKUP($R$2,Plausis!A:E,5,0),IF(T1206="Ja",VLOOKUP($T$2,Plausis!A:E,5,0),IF(U1206="Ja",VLOOKUP($U$2,Plausis!A:E,5,0),IF(AA1206="Ja",VLOOKUP($AA$2,Plausis!A:E,5,0),IF(AC1206="Ja",VLOOKUP($AC$2,Plausis!A:E,5,0),IF(AD1206="Ja",VLOOKUP($AD$2,Plausis!A:E,5,0),"")))))))</f>
        <v/>
      </c>
      <c r="AH1206" s="52" t="str">
        <f>IF(Y1206="Ja",VLOOKUP($Y$2,Plausis!A:E,5,0),"")</f>
        <v/>
      </c>
      <c r="AI1206" s="52" t="str">
        <f t="shared" si="409"/>
        <v>Ja</v>
      </c>
      <c r="AJ1206" s="52" t="str">
        <f>IF(S1206="Ja",VLOOKUP($S$2,Plausis!A:E,5,0),IF(V1206="Ja",VLOOKUP($V$2,Plausis!A:E,5,0),IF(X1206="Ja",VLOOKUP($X$2,Plausis!A:E,5,0),"")))</f>
        <v/>
      </c>
      <c r="AL1206" s="52" t="s">
        <v>2</v>
      </c>
      <c r="AM1206" s="114">
        <v>45531</v>
      </c>
      <c r="AN1206" s="52" t="s">
        <v>4467</v>
      </c>
      <c r="AO1206" s="52" t="str">
        <f>VLOOKUP(B1206,'BAT Grundtabelle'!B:T,19,0)</f>
        <v>ja</v>
      </c>
      <c r="AP1206" s="105" t="str">
        <f t="shared" si="410"/>
        <v>11081</v>
      </c>
      <c r="AQ1206" s="52" t="str">
        <f t="shared" si="411"/>
        <v>Kostümverleih</v>
      </c>
      <c r="AR1206" s="52" t="b">
        <f t="shared" si="429"/>
        <v>0</v>
      </c>
      <c r="AS1206" s="52" t="b">
        <f t="shared" si="429"/>
        <v>0</v>
      </c>
      <c r="AT1206" s="52" t="b">
        <f t="shared" si="429"/>
        <v>0</v>
      </c>
      <c r="AU1206" s="52">
        <f t="shared" si="412"/>
        <v>1</v>
      </c>
      <c r="AW1206" s="52" t="b">
        <f t="shared" si="413"/>
        <v>0</v>
      </c>
      <c r="AX1206" s="52" t="str">
        <f t="shared" si="414"/>
        <v>Unternehmen</v>
      </c>
      <c r="AY1206" s="52" t="b">
        <f t="shared" si="415"/>
        <v>0</v>
      </c>
      <c r="AZ1206" s="52" t="str">
        <f t="shared" si="416"/>
        <v>11081</v>
      </c>
      <c r="BA1206" s="52" t="str">
        <f>VLOOKUP(A1206,'BAT Grundtabelle'!A:U,21,0)</f>
        <v>ja</v>
      </c>
      <c r="BB1206" s="52" t="str">
        <f t="shared" si="417"/>
        <v>nein</v>
      </c>
      <c r="BC1206" s="52" t="str">
        <f t="shared" si="418"/>
        <v>11081</v>
      </c>
      <c r="BD1206" s="52" t="str">
        <f t="shared" si="419"/>
        <v>Kostümverleih</v>
      </c>
      <c r="BE1206" s="52" t="str">
        <f t="shared" si="420"/>
        <v>Unternehmen</v>
      </c>
      <c r="BF1206" s="52">
        <f t="shared" si="421"/>
        <v>1</v>
      </c>
    </row>
    <row r="1207" spans="1:58" x14ac:dyDescent="0.35">
      <c r="A1207" s="107" t="s">
        <v>2242</v>
      </c>
      <c r="B1207" s="75" t="s">
        <v>2241</v>
      </c>
      <c r="C1207" s="52" t="s">
        <v>3</v>
      </c>
      <c r="D1207" s="52" t="s">
        <v>3</v>
      </c>
      <c r="E1207" s="52" t="s">
        <v>2</v>
      </c>
      <c r="F1207" s="52" t="s">
        <v>2</v>
      </c>
      <c r="G1207" s="52" t="s">
        <v>3</v>
      </c>
      <c r="H1207" s="52" t="s">
        <v>2</v>
      </c>
      <c r="I1207" s="52" t="s">
        <v>3</v>
      </c>
      <c r="J1207" s="52">
        <v>1</v>
      </c>
      <c r="K1207" s="52" t="s">
        <v>2</v>
      </c>
      <c r="L1207" s="52" t="s">
        <v>2</v>
      </c>
      <c r="M1207" s="52" t="s">
        <v>2</v>
      </c>
      <c r="N1207" s="52" t="s">
        <v>3</v>
      </c>
      <c r="O1207" s="52" t="s">
        <v>4468</v>
      </c>
      <c r="P1207" s="52" t="s">
        <v>4</v>
      </c>
      <c r="Q1207" s="52" t="str">
        <f t="shared" si="428"/>
        <v>Nein</v>
      </c>
      <c r="R1207" s="52" t="str">
        <f t="shared" si="428"/>
        <v>Nein</v>
      </c>
      <c r="S1207" s="52" t="str">
        <f t="shared" si="428"/>
        <v>Nein</v>
      </c>
      <c r="T1207" s="52" t="str">
        <f t="shared" si="428"/>
        <v>Nein</v>
      </c>
      <c r="U1207" s="52" t="str">
        <f t="shared" si="428"/>
        <v>Nein</v>
      </c>
      <c r="V1207" s="52" t="str">
        <f t="shared" si="428"/>
        <v>Nein</v>
      </c>
      <c r="W1207" s="52" t="str">
        <f t="shared" si="428"/>
        <v>Nein</v>
      </c>
      <c r="X1207" s="52" t="str">
        <f t="shared" si="428"/>
        <v>Nein</v>
      </c>
      <c r="Y1207" s="52" t="str">
        <f t="shared" si="428"/>
        <v>Nein</v>
      </c>
      <c r="Z1207" s="52" t="str">
        <f t="shared" si="428"/>
        <v>Nein</v>
      </c>
      <c r="AA1207" s="52" t="str">
        <f t="shared" si="428"/>
        <v>Nein</v>
      </c>
      <c r="AB1207" s="52" t="str">
        <f t="shared" si="428"/>
        <v>Nein</v>
      </c>
      <c r="AC1207" s="52" t="str">
        <f t="shared" si="428"/>
        <v>Nein</v>
      </c>
      <c r="AD1207" s="52" t="str">
        <f t="shared" si="428"/>
        <v>Nein</v>
      </c>
      <c r="AE1207" s="52" t="str">
        <f t="shared" si="428"/>
        <v>Nein</v>
      </c>
      <c r="AF1207" s="52" t="str">
        <f t="shared" si="428"/>
        <v>Nein</v>
      </c>
      <c r="AG1207" s="61" t="str">
        <f>IF(Q1207="Ja",VLOOKUP($Q$2,Plausis!A:E,5,0),IF(R1207="Ja",VLOOKUP($R$2,Plausis!A:E,5,0),IF(T1207="Ja",VLOOKUP($T$2,Plausis!A:E,5,0),IF(U1207="Ja",VLOOKUP($U$2,Plausis!A:E,5,0),IF(AA1207="Ja",VLOOKUP($AA$2,Plausis!A:E,5,0),IF(AC1207="Ja",VLOOKUP($AC$2,Plausis!A:E,5,0),IF(AD1207="Ja",VLOOKUP($AD$2,Plausis!A:E,5,0),"")))))))</f>
        <v/>
      </c>
      <c r="AH1207" s="52" t="str">
        <f>IF(Y1207="Ja",VLOOKUP($Y$2,Plausis!A:E,5,0),"")</f>
        <v/>
      </c>
      <c r="AI1207" s="52" t="str">
        <f t="shared" si="409"/>
        <v>Ja</v>
      </c>
      <c r="AJ1207" s="52" t="str">
        <f>IF(S1207="Ja",VLOOKUP($S$2,Plausis!A:E,5,0),IF(V1207="Ja",VLOOKUP($V$2,Plausis!A:E,5,0),IF(X1207="Ja",VLOOKUP($X$2,Plausis!A:E,5,0),"")))</f>
        <v/>
      </c>
      <c r="AK1207" s="52" t="s">
        <v>4442</v>
      </c>
      <c r="AL1207" s="52" t="s">
        <v>3</v>
      </c>
      <c r="AM1207" s="114">
        <v>45531</v>
      </c>
      <c r="AN1207" s="52" t="s">
        <v>4467</v>
      </c>
      <c r="AO1207" s="52" t="str">
        <f>VLOOKUP(B1207,'BAT Grundtabelle'!B:T,19,0)</f>
        <v>ja</v>
      </c>
      <c r="AP1207" s="105" t="str">
        <f t="shared" si="410"/>
        <v>5487</v>
      </c>
      <c r="AQ1207" s="52" t="str">
        <f t="shared" si="411"/>
        <v>Krankengymnastik, Physiotherapie, Massagen</v>
      </c>
      <c r="AR1207" s="52" t="b">
        <f t="shared" si="429"/>
        <v>0</v>
      </c>
      <c r="AS1207" s="52" t="b">
        <f t="shared" si="429"/>
        <v>0</v>
      </c>
      <c r="AT1207" s="52" t="b">
        <f t="shared" si="429"/>
        <v>0</v>
      </c>
      <c r="AU1207" s="52">
        <f t="shared" si="412"/>
        <v>1</v>
      </c>
      <c r="AW1207" s="52" t="b">
        <f t="shared" si="413"/>
        <v>0</v>
      </c>
      <c r="AX1207" s="52" t="str">
        <f t="shared" si="414"/>
        <v>Unternehmen</v>
      </c>
      <c r="AY1207" s="52" t="b">
        <f t="shared" si="415"/>
        <v>0</v>
      </c>
      <c r="AZ1207" s="52" t="str">
        <f t="shared" si="416"/>
        <v>5487</v>
      </c>
      <c r="BA1207" s="52" t="str">
        <f>VLOOKUP(A1207,'BAT Grundtabelle'!A:U,21,0)</f>
        <v>ja</v>
      </c>
      <c r="BB1207" s="52" t="str">
        <f t="shared" si="417"/>
        <v>ja</v>
      </c>
      <c r="BC1207" s="52" t="str">
        <f t="shared" si="418"/>
        <v>5487</v>
      </c>
      <c r="BD1207" s="52" t="str">
        <f t="shared" si="419"/>
        <v>Krankengymnastik, Physiotherapie, Massagen</v>
      </c>
      <c r="BE1207" s="52" t="str">
        <f t="shared" si="420"/>
        <v>Unternehmen</v>
      </c>
      <c r="BF1207" s="52">
        <f t="shared" si="421"/>
        <v>1</v>
      </c>
    </row>
    <row r="1208" spans="1:58" ht="29" hidden="1" x14ac:dyDescent="0.35">
      <c r="A1208" s="107" t="s">
        <v>3499</v>
      </c>
      <c r="B1208" s="75" t="s">
        <v>651</v>
      </c>
      <c r="C1208" s="52" t="s">
        <v>3</v>
      </c>
      <c r="D1208" s="52" t="s">
        <v>3</v>
      </c>
      <c r="E1208" s="52" t="s">
        <v>2</v>
      </c>
      <c r="F1208" s="52" t="s">
        <v>2</v>
      </c>
      <c r="G1208" s="52" t="s">
        <v>2</v>
      </c>
      <c r="H1208" s="52" t="s">
        <v>2</v>
      </c>
      <c r="I1208" s="52" t="s">
        <v>2</v>
      </c>
      <c r="J1208" s="52" t="s">
        <v>2</v>
      </c>
      <c r="K1208" s="52" t="s">
        <v>2</v>
      </c>
      <c r="L1208" s="52" t="s">
        <v>2</v>
      </c>
      <c r="M1208" s="52" t="s">
        <v>2</v>
      </c>
      <c r="N1208" s="52" t="s">
        <v>3</v>
      </c>
      <c r="O1208" s="52" t="s">
        <v>2409</v>
      </c>
      <c r="P1208" s="52" t="s">
        <v>58</v>
      </c>
      <c r="Q1208" s="52" t="str">
        <f t="shared" si="428"/>
        <v>Nein</v>
      </c>
      <c r="R1208" s="52" t="str">
        <f t="shared" si="428"/>
        <v>Nein</v>
      </c>
      <c r="S1208" s="52" t="str">
        <f t="shared" si="428"/>
        <v>Nein</v>
      </c>
      <c r="T1208" s="52" t="str">
        <f t="shared" si="428"/>
        <v>Nein</v>
      </c>
      <c r="U1208" s="52" t="str">
        <f t="shared" si="428"/>
        <v>Ja</v>
      </c>
      <c r="V1208" s="52" t="str">
        <f t="shared" si="428"/>
        <v>Ja</v>
      </c>
      <c r="W1208" s="52" t="str">
        <f t="shared" si="428"/>
        <v>Nein</v>
      </c>
      <c r="X1208" s="52" t="str">
        <f t="shared" si="428"/>
        <v>Nein</v>
      </c>
      <c r="Y1208" s="52" t="str">
        <f t="shared" si="428"/>
        <v>Nein</v>
      </c>
      <c r="Z1208" s="52" t="str">
        <f t="shared" si="428"/>
        <v>Nein</v>
      </c>
      <c r="AA1208" s="52" t="str">
        <f t="shared" si="428"/>
        <v>Nein</v>
      </c>
      <c r="AB1208" s="52" t="str">
        <f t="shared" si="428"/>
        <v>Nein</v>
      </c>
      <c r="AC1208" s="52" t="str">
        <f t="shared" si="428"/>
        <v>Nein</v>
      </c>
      <c r="AD1208" s="52" t="str">
        <f t="shared" si="428"/>
        <v>Nein</v>
      </c>
      <c r="AE1208" s="52" t="str">
        <f t="shared" si="428"/>
        <v>Nein</v>
      </c>
      <c r="AF1208" s="52" t="str">
        <f t="shared" si="428"/>
        <v>Nein</v>
      </c>
      <c r="AG1208" s="61" t="str">
        <f>IF(Q1208="Ja",VLOOKUP($Q$2,Plausis!A:E,5,0),IF(R1208="Ja",VLOOKUP($R$2,Plausis!A:E,5,0),IF(T1208="Ja",VLOOKUP($T$2,Plausis!A:E,5,0),IF(U1208="Ja",VLOOKUP($U$2,Plausis!A:E,5,0),IF(AA1208="Ja",VLOOKUP($AA$2,Plausis!A:E,5,0),IF(AC1208="Ja",VLOOKUP($AC$2,Plausis!A:E,5,0),IF(AD1208="Ja",VLOOKUP($AD$2,Plausis!A:E,5,0),"")))))))</f>
        <v>Dieser Betrieb kann nur im Komfort-RS ohne ergänzenden Spezial-Straf-RS oder über einen Sondertarif zum SSR versichert werden.</v>
      </c>
      <c r="AH1208" s="52" t="str">
        <f>IF(Y1208="Ja",VLOOKUP($Y$2,Plausis!A:E,5,0),"")</f>
        <v/>
      </c>
      <c r="AI1208" s="52" t="str">
        <f t="shared" si="409"/>
        <v>Nein</v>
      </c>
      <c r="AJ1208" s="52" t="str">
        <f>IF(S1208="Ja",VLOOKUP($S$2,Plausis!A:E,5,0),IF(V1208="Ja",VLOOKUP($V$2,Plausis!A:E,5,0),IF(X1208="Ja",VLOOKUP($X$2,Plausis!A:E,5,0),"")))</f>
        <v>Dieser Betrieb kann nur über einen Sondertarif zum SSR versichert werden.</v>
      </c>
      <c r="AL1208" s="52" t="s">
        <v>2</v>
      </c>
      <c r="AM1208" s="114">
        <v>45531</v>
      </c>
      <c r="AN1208" s="52" t="s">
        <v>4467</v>
      </c>
      <c r="AO1208" s="52" t="str">
        <f>VLOOKUP(B1208,'BAT Grundtabelle'!B:T,19,0)</f>
        <v>ja</v>
      </c>
      <c r="AP1208" s="105" t="str">
        <f t="shared" si="410"/>
        <v>11082</v>
      </c>
      <c r="AQ1208" s="52" t="str">
        <f t="shared" si="411"/>
        <v>Krankenhaus</v>
      </c>
      <c r="AR1208" s="52" t="b">
        <f t="shared" si="429"/>
        <v>0</v>
      </c>
      <c r="AS1208" s="52" t="b">
        <f t="shared" si="429"/>
        <v>0</v>
      </c>
      <c r="AT1208" s="52" t="b">
        <f t="shared" si="429"/>
        <v>0</v>
      </c>
      <c r="AU1208" s="52" t="str">
        <f t="shared" si="412"/>
        <v>Eigener Tarif</v>
      </c>
      <c r="AW1208" s="52" t="b">
        <f t="shared" si="413"/>
        <v>0</v>
      </c>
      <c r="AX1208" s="52" t="str">
        <f t="shared" si="414"/>
        <v>Eigener Tarif</v>
      </c>
      <c r="AY1208" s="52" t="b">
        <f t="shared" si="415"/>
        <v>0</v>
      </c>
      <c r="AZ1208" s="52" t="str">
        <f t="shared" si="416"/>
        <v>11082</v>
      </c>
      <c r="BA1208" s="52" t="str">
        <f>VLOOKUP(A1208,'BAT Grundtabelle'!A:U,21,0)</f>
        <v>ja</v>
      </c>
      <c r="BB1208" s="52" t="str">
        <f t="shared" si="417"/>
        <v>nein</v>
      </c>
      <c r="BC1208" s="52" t="str">
        <f t="shared" si="418"/>
        <v>11082</v>
      </c>
      <c r="BD1208" s="52" t="str">
        <f t="shared" si="419"/>
        <v>Krankenhaus</v>
      </c>
      <c r="BE1208" s="52" t="str">
        <f t="shared" si="420"/>
        <v>Eigener Tarif</v>
      </c>
      <c r="BF1208" s="52" t="str">
        <f t="shared" si="421"/>
        <v>Eigener Tarif</v>
      </c>
    </row>
    <row r="1209" spans="1:58" x14ac:dyDescent="0.35">
      <c r="A1209" s="107" t="s">
        <v>3500</v>
      </c>
      <c r="B1209" s="75" t="s">
        <v>1987</v>
      </c>
      <c r="C1209" s="52" t="s">
        <v>3</v>
      </c>
      <c r="D1209" s="52" t="s">
        <v>3</v>
      </c>
      <c r="E1209" s="52" t="s">
        <v>2</v>
      </c>
      <c r="F1209" s="52" t="s">
        <v>2</v>
      </c>
      <c r="G1209" s="52" t="s">
        <v>3</v>
      </c>
      <c r="H1209" s="52" t="s">
        <v>2</v>
      </c>
      <c r="I1209" s="52" t="s">
        <v>3</v>
      </c>
      <c r="J1209" s="52">
        <v>1</v>
      </c>
      <c r="K1209" s="52" t="s">
        <v>2</v>
      </c>
      <c r="L1209" s="52" t="s">
        <v>2</v>
      </c>
      <c r="M1209" s="52" t="s">
        <v>2</v>
      </c>
      <c r="N1209" s="52" t="s">
        <v>3</v>
      </c>
      <c r="O1209" s="52" t="s">
        <v>4468</v>
      </c>
      <c r="P1209" s="52" t="s">
        <v>4</v>
      </c>
      <c r="Q1209" s="52" t="str">
        <f t="shared" si="428"/>
        <v>Nein</v>
      </c>
      <c r="R1209" s="52" t="str">
        <f t="shared" si="428"/>
        <v>Nein</v>
      </c>
      <c r="S1209" s="52" t="str">
        <f t="shared" si="428"/>
        <v>Nein</v>
      </c>
      <c r="T1209" s="52" t="str">
        <f t="shared" si="428"/>
        <v>Nein</v>
      </c>
      <c r="U1209" s="52" t="str">
        <f t="shared" si="428"/>
        <v>Nein</v>
      </c>
      <c r="V1209" s="52" t="str">
        <f t="shared" si="428"/>
        <v>Nein</v>
      </c>
      <c r="W1209" s="52" t="str">
        <f t="shared" si="428"/>
        <v>Nein</v>
      </c>
      <c r="X1209" s="52" t="str">
        <f t="shared" si="428"/>
        <v>Nein</v>
      </c>
      <c r="Y1209" s="52" t="str">
        <f t="shared" si="428"/>
        <v>Nein</v>
      </c>
      <c r="Z1209" s="52" t="str">
        <f t="shared" si="428"/>
        <v>Nein</v>
      </c>
      <c r="AA1209" s="52" t="str">
        <f t="shared" si="428"/>
        <v>Nein</v>
      </c>
      <c r="AB1209" s="52" t="str">
        <f t="shared" si="428"/>
        <v>Nein</v>
      </c>
      <c r="AC1209" s="52" t="str">
        <f t="shared" si="428"/>
        <v>Nein</v>
      </c>
      <c r="AD1209" s="52" t="str">
        <f t="shared" si="428"/>
        <v>Nein</v>
      </c>
      <c r="AE1209" s="52" t="str">
        <f t="shared" si="428"/>
        <v>Nein</v>
      </c>
      <c r="AF1209" s="52" t="str">
        <f t="shared" si="428"/>
        <v>Nein</v>
      </c>
      <c r="AG1209" s="61" t="str">
        <f>IF(Q1209="Ja",VLOOKUP($Q$2,Plausis!A:E,5,0),IF(R1209="Ja",VLOOKUP($R$2,Plausis!A:E,5,0),IF(T1209="Ja",VLOOKUP($T$2,Plausis!A:E,5,0),IF(U1209="Ja",VLOOKUP($U$2,Plausis!A:E,5,0),IF(AA1209="Ja",VLOOKUP($AA$2,Plausis!A:E,5,0),IF(AC1209="Ja",VLOOKUP($AC$2,Plausis!A:E,5,0),IF(AD1209="Ja",VLOOKUP($AD$2,Plausis!A:E,5,0),"")))))))</f>
        <v/>
      </c>
      <c r="AH1209" s="52" t="str">
        <f>IF(Y1209="Ja",VLOOKUP($Y$2,Plausis!A:E,5,0),"")</f>
        <v/>
      </c>
      <c r="AI1209" s="52" t="str">
        <f t="shared" si="409"/>
        <v>Ja</v>
      </c>
      <c r="AJ1209" s="52" t="str">
        <f>IF(S1209="Ja",VLOOKUP($S$2,Plausis!A:E,5,0),IF(V1209="Ja",VLOOKUP($V$2,Plausis!A:E,5,0),IF(X1209="Ja",VLOOKUP($X$2,Plausis!A:E,5,0),"")))</f>
        <v/>
      </c>
      <c r="AK1209" s="52" t="s">
        <v>4442</v>
      </c>
      <c r="AL1209" s="52" t="s">
        <v>3</v>
      </c>
      <c r="AM1209" s="114">
        <v>45531</v>
      </c>
      <c r="AN1209" s="52" t="s">
        <v>4467</v>
      </c>
      <c r="AO1209" s="52" t="str">
        <f>VLOOKUP(B1209,'BAT Grundtabelle'!B:T,19,0)</f>
        <v>ja</v>
      </c>
      <c r="AP1209" s="105" t="str">
        <f t="shared" si="410"/>
        <v>11083</v>
      </c>
      <c r="AQ1209" s="52" t="str">
        <f t="shared" si="411"/>
        <v>Krankenpfleger</v>
      </c>
      <c r="AR1209" s="52" t="b">
        <f t="shared" si="429"/>
        <v>0</v>
      </c>
      <c r="AS1209" s="52" t="b">
        <f t="shared" si="429"/>
        <v>0</v>
      </c>
      <c r="AT1209" s="52" t="b">
        <f t="shared" si="429"/>
        <v>0</v>
      </c>
      <c r="AU1209" s="52">
        <f t="shared" si="412"/>
        <v>1</v>
      </c>
      <c r="AW1209" s="52" t="b">
        <f t="shared" si="413"/>
        <v>0</v>
      </c>
      <c r="AX1209" s="52" t="str">
        <f t="shared" si="414"/>
        <v>Unternehmen</v>
      </c>
      <c r="AY1209" s="52" t="b">
        <f t="shared" si="415"/>
        <v>0</v>
      </c>
      <c r="AZ1209" s="52" t="str">
        <f t="shared" si="416"/>
        <v>11083</v>
      </c>
      <c r="BA1209" s="52" t="str">
        <f>VLOOKUP(A1209,'BAT Grundtabelle'!A:U,21,0)</f>
        <v>ja</v>
      </c>
      <c r="BB1209" s="52" t="str">
        <f t="shared" si="417"/>
        <v>ja</v>
      </c>
      <c r="BC1209" s="52" t="str">
        <f t="shared" si="418"/>
        <v>11083</v>
      </c>
      <c r="BD1209" s="52" t="str">
        <f t="shared" si="419"/>
        <v>Krankenpfleger</v>
      </c>
      <c r="BE1209" s="52" t="str">
        <f t="shared" si="420"/>
        <v>Unternehmen</v>
      </c>
      <c r="BF1209" s="52">
        <f t="shared" si="421"/>
        <v>1</v>
      </c>
    </row>
    <row r="1210" spans="1:58" x14ac:dyDescent="0.35">
      <c r="A1210" s="107" t="s">
        <v>3501</v>
      </c>
      <c r="B1210" s="75" t="s">
        <v>1988</v>
      </c>
      <c r="C1210" s="52" t="s">
        <v>3</v>
      </c>
      <c r="D1210" s="52" t="s">
        <v>3</v>
      </c>
      <c r="E1210" s="52" t="s">
        <v>2</v>
      </c>
      <c r="F1210" s="52" t="s">
        <v>2</v>
      </c>
      <c r="G1210" s="52" t="s">
        <v>3</v>
      </c>
      <c r="H1210" s="52" t="s">
        <v>2</v>
      </c>
      <c r="I1210" s="52" t="s">
        <v>3</v>
      </c>
      <c r="J1210" s="52">
        <v>1</v>
      </c>
      <c r="K1210" s="52" t="s">
        <v>2</v>
      </c>
      <c r="L1210" s="52" t="s">
        <v>2</v>
      </c>
      <c r="M1210" s="52" t="s">
        <v>2</v>
      </c>
      <c r="N1210" s="52" t="s">
        <v>3</v>
      </c>
      <c r="O1210" s="52" t="s">
        <v>4468</v>
      </c>
      <c r="P1210" s="52" t="s">
        <v>4</v>
      </c>
      <c r="Q1210" s="52" t="str">
        <f t="shared" si="428"/>
        <v>Nein</v>
      </c>
      <c r="R1210" s="52" t="str">
        <f t="shared" si="428"/>
        <v>Nein</v>
      </c>
      <c r="S1210" s="52" t="str">
        <f t="shared" si="428"/>
        <v>Nein</v>
      </c>
      <c r="T1210" s="52" t="str">
        <f t="shared" si="428"/>
        <v>Nein</v>
      </c>
      <c r="U1210" s="52" t="str">
        <f t="shared" si="428"/>
        <v>Nein</v>
      </c>
      <c r="V1210" s="52" t="str">
        <f t="shared" si="428"/>
        <v>Nein</v>
      </c>
      <c r="W1210" s="52" t="str">
        <f t="shared" si="428"/>
        <v>Nein</v>
      </c>
      <c r="X1210" s="52" t="str">
        <f t="shared" si="428"/>
        <v>Nein</v>
      </c>
      <c r="Y1210" s="52" t="str">
        <f t="shared" si="428"/>
        <v>Nein</v>
      </c>
      <c r="Z1210" s="52" t="str">
        <f t="shared" si="428"/>
        <v>Nein</v>
      </c>
      <c r="AA1210" s="52" t="str">
        <f t="shared" si="428"/>
        <v>Nein</v>
      </c>
      <c r="AB1210" s="52" t="str">
        <f t="shared" si="428"/>
        <v>Nein</v>
      </c>
      <c r="AC1210" s="52" t="str">
        <f t="shared" si="428"/>
        <v>Nein</v>
      </c>
      <c r="AD1210" s="52" t="str">
        <f t="shared" si="428"/>
        <v>Nein</v>
      </c>
      <c r="AE1210" s="52" t="str">
        <f t="shared" si="428"/>
        <v>Nein</v>
      </c>
      <c r="AF1210" s="52" t="str">
        <f t="shared" si="428"/>
        <v>Nein</v>
      </c>
      <c r="AG1210" s="61" t="str">
        <f>IF(Q1210="Ja",VLOOKUP($Q$2,Plausis!A:E,5,0),IF(R1210="Ja",VLOOKUP($R$2,Plausis!A:E,5,0),IF(T1210="Ja",VLOOKUP($T$2,Plausis!A:E,5,0),IF(U1210="Ja",VLOOKUP($U$2,Plausis!A:E,5,0),IF(AA1210="Ja",VLOOKUP($AA$2,Plausis!A:E,5,0),IF(AC1210="Ja",VLOOKUP($AC$2,Plausis!A:E,5,0),IF(AD1210="Ja",VLOOKUP($AD$2,Plausis!A:E,5,0),"")))))))</f>
        <v/>
      </c>
      <c r="AH1210" s="52" t="str">
        <f>IF(Y1210="Ja",VLOOKUP($Y$2,Plausis!A:E,5,0),"")</f>
        <v/>
      </c>
      <c r="AI1210" s="52" t="str">
        <f t="shared" si="409"/>
        <v>Ja</v>
      </c>
      <c r="AJ1210" s="52" t="str">
        <f>IF(S1210="Ja",VLOOKUP($S$2,Plausis!A:E,5,0),IF(V1210="Ja",VLOOKUP($V$2,Plausis!A:E,5,0),IF(X1210="Ja",VLOOKUP($X$2,Plausis!A:E,5,0),"")))</f>
        <v/>
      </c>
      <c r="AK1210" s="52" t="s">
        <v>4442</v>
      </c>
      <c r="AL1210" s="52" t="s">
        <v>3</v>
      </c>
      <c r="AM1210" s="114">
        <v>45531</v>
      </c>
      <c r="AN1210" s="52" t="s">
        <v>4467</v>
      </c>
      <c r="AO1210" s="52" t="str">
        <f>VLOOKUP(B1210,'BAT Grundtabelle'!B:T,19,0)</f>
        <v>ja</v>
      </c>
      <c r="AP1210" s="105" t="str">
        <f t="shared" si="410"/>
        <v>11084</v>
      </c>
      <c r="AQ1210" s="52" t="str">
        <f t="shared" si="411"/>
        <v>Krankenschwester</v>
      </c>
      <c r="AR1210" s="52" t="b">
        <f t="shared" si="429"/>
        <v>0</v>
      </c>
      <c r="AS1210" s="52" t="b">
        <f t="shared" si="429"/>
        <v>0</v>
      </c>
      <c r="AT1210" s="52" t="b">
        <f t="shared" si="429"/>
        <v>0</v>
      </c>
      <c r="AU1210" s="52">
        <f t="shared" si="412"/>
        <v>1</v>
      </c>
      <c r="AW1210" s="52" t="b">
        <f t="shared" si="413"/>
        <v>0</v>
      </c>
      <c r="AX1210" s="52" t="str">
        <f t="shared" si="414"/>
        <v>Unternehmen</v>
      </c>
      <c r="AY1210" s="52" t="b">
        <f t="shared" si="415"/>
        <v>0</v>
      </c>
      <c r="AZ1210" s="52" t="str">
        <f t="shared" si="416"/>
        <v>11084</v>
      </c>
      <c r="BA1210" s="52" t="str">
        <f>VLOOKUP(A1210,'BAT Grundtabelle'!A:U,21,0)</f>
        <v>ja</v>
      </c>
      <c r="BB1210" s="52" t="str">
        <f t="shared" si="417"/>
        <v>ja</v>
      </c>
      <c r="BC1210" s="52" t="str">
        <f t="shared" si="418"/>
        <v>11084</v>
      </c>
      <c r="BD1210" s="52" t="str">
        <f t="shared" si="419"/>
        <v>Krankenschwester</v>
      </c>
      <c r="BE1210" s="52" t="str">
        <f t="shared" si="420"/>
        <v>Unternehmen</v>
      </c>
      <c r="BF1210" s="52">
        <f t="shared" si="421"/>
        <v>1</v>
      </c>
    </row>
    <row r="1211" spans="1:58" hidden="1" x14ac:dyDescent="0.35">
      <c r="A1211" s="107" t="s">
        <v>3502</v>
      </c>
      <c r="B1211" s="75" t="s">
        <v>1872</v>
      </c>
      <c r="C1211" s="52" t="s">
        <v>3</v>
      </c>
      <c r="D1211" s="52" t="s">
        <v>3</v>
      </c>
      <c r="E1211" s="52" t="s">
        <v>2</v>
      </c>
      <c r="F1211" s="52" t="s">
        <v>2</v>
      </c>
      <c r="G1211" s="52" t="s">
        <v>2</v>
      </c>
      <c r="H1211" s="52" t="s">
        <v>2</v>
      </c>
      <c r="I1211" s="52" t="s">
        <v>3</v>
      </c>
      <c r="J1211" s="52">
        <v>1</v>
      </c>
      <c r="K1211" s="52" t="s">
        <v>2</v>
      </c>
      <c r="L1211" s="52" t="s">
        <v>2</v>
      </c>
      <c r="M1211" s="52" t="s">
        <v>2</v>
      </c>
      <c r="N1211" s="52" t="s">
        <v>3</v>
      </c>
      <c r="P1211" s="61" t="s">
        <v>4</v>
      </c>
      <c r="Q1211" s="52" t="str">
        <f t="shared" si="428"/>
        <v>Nein</v>
      </c>
      <c r="R1211" s="52" t="str">
        <f t="shared" si="428"/>
        <v>Nein</v>
      </c>
      <c r="S1211" s="52" t="str">
        <f t="shared" si="428"/>
        <v>Nein</v>
      </c>
      <c r="T1211" s="52" t="str">
        <f t="shared" si="428"/>
        <v>Nein</v>
      </c>
      <c r="U1211" s="52" t="str">
        <f t="shared" si="428"/>
        <v>Nein</v>
      </c>
      <c r="V1211" s="52" t="str">
        <f t="shared" si="428"/>
        <v>Nein</v>
      </c>
      <c r="W1211" s="52" t="str">
        <f t="shared" si="428"/>
        <v>Nein</v>
      </c>
      <c r="X1211" s="52" t="str">
        <f t="shared" si="428"/>
        <v>Nein</v>
      </c>
      <c r="Y1211" s="52" t="str">
        <f t="shared" si="428"/>
        <v>Nein</v>
      </c>
      <c r="Z1211" s="52" t="str">
        <f t="shared" si="428"/>
        <v>Nein</v>
      </c>
      <c r="AA1211" s="52" t="str">
        <f t="shared" si="428"/>
        <v>Nein</v>
      </c>
      <c r="AB1211" s="52" t="str">
        <f t="shared" si="428"/>
        <v>Nein</v>
      </c>
      <c r="AC1211" s="52" t="str">
        <f t="shared" si="428"/>
        <v>Nein</v>
      </c>
      <c r="AD1211" s="52" t="str">
        <f t="shared" si="428"/>
        <v>Nein</v>
      </c>
      <c r="AE1211" s="52" t="str">
        <f t="shared" si="428"/>
        <v>Nein</v>
      </c>
      <c r="AF1211" s="52" t="str">
        <f t="shared" si="428"/>
        <v>Nein</v>
      </c>
      <c r="AG1211" s="61" t="str">
        <f>IF(Q1211="Ja",VLOOKUP($Q$2,Plausis!A:E,5,0),IF(R1211="Ja",VLOOKUP($R$2,Plausis!A:E,5,0),IF(T1211="Ja",VLOOKUP($T$2,Plausis!A:E,5,0),IF(U1211="Ja",VLOOKUP($U$2,Plausis!A:E,5,0),IF(AA1211="Ja",VLOOKUP($AA$2,Plausis!A:E,5,0),IF(AC1211="Ja",VLOOKUP($AC$2,Plausis!A:E,5,0),IF(AD1211="Ja",VLOOKUP($AD$2,Plausis!A:E,5,0),"")))))))</f>
        <v/>
      </c>
      <c r="AH1211" s="52" t="str">
        <f>IF(Y1211="Ja",VLOOKUP($Y$2,Plausis!A:E,5,0),"")</f>
        <v/>
      </c>
      <c r="AI1211" s="52" t="str">
        <f t="shared" si="409"/>
        <v>Ja</v>
      </c>
      <c r="AJ1211" s="52" t="str">
        <f>IF(S1211="Ja",VLOOKUP($S$2,Plausis!A:E,5,0),IF(V1211="Ja",VLOOKUP($V$2,Plausis!A:E,5,0),IF(X1211="Ja",VLOOKUP($X$2,Plausis!A:E,5,0),"")))</f>
        <v/>
      </c>
      <c r="AL1211" s="52" t="s">
        <v>3</v>
      </c>
      <c r="AM1211" s="114">
        <v>45531</v>
      </c>
      <c r="AN1211" s="52" t="s">
        <v>4467</v>
      </c>
      <c r="AO1211" s="52" t="str">
        <f>VLOOKUP(B1211,'BAT Grundtabelle'!B:T,19,0)</f>
        <v>ja</v>
      </c>
      <c r="AP1211" s="105" t="str">
        <f t="shared" si="410"/>
        <v>11085</v>
      </c>
      <c r="AQ1211" s="52" t="str">
        <f t="shared" si="411"/>
        <v>Krankentransporte</v>
      </c>
      <c r="AR1211" s="52" t="b">
        <f t="shared" si="429"/>
        <v>0</v>
      </c>
      <c r="AS1211" s="52" t="b">
        <f t="shared" si="429"/>
        <v>0</v>
      </c>
      <c r="AT1211" s="52" t="b">
        <f t="shared" si="429"/>
        <v>0</v>
      </c>
      <c r="AU1211" s="52">
        <f t="shared" si="412"/>
        <v>1</v>
      </c>
      <c r="AW1211" s="52" t="b">
        <f t="shared" si="413"/>
        <v>0</v>
      </c>
      <c r="AX1211" s="52" t="str">
        <f t="shared" si="414"/>
        <v>Unternehmen</v>
      </c>
      <c r="AY1211" s="52" t="b">
        <f t="shared" si="415"/>
        <v>0</v>
      </c>
      <c r="AZ1211" s="52" t="str">
        <f t="shared" si="416"/>
        <v>11085</v>
      </c>
      <c r="BA1211" s="52" t="str">
        <f>VLOOKUP(A1211,'BAT Grundtabelle'!A:U,21,0)</f>
        <v>ja</v>
      </c>
      <c r="BB1211" s="52" t="str">
        <f t="shared" si="417"/>
        <v>nein</v>
      </c>
      <c r="BC1211" s="52" t="str">
        <f t="shared" si="418"/>
        <v>11085</v>
      </c>
      <c r="BD1211" s="52" t="str">
        <f t="shared" si="419"/>
        <v>Krankentransporte</v>
      </c>
      <c r="BE1211" s="52" t="str">
        <f t="shared" si="420"/>
        <v>Unternehmen</v>
      </c>
      <c r="BF1211" s="52">
        <f t="shared" si="421"/>
        <v>1</v>
      </c>
    </row>
    <row r="1212" spans="1:58" hidden="1" x14ac:dyDescent="0.35">
      <c r="A1212" s="107" t="s">
        <v>3503</v>
      </c>
      <c r="B1212" s="75" t="s">
        <v>961</v>
      </c>
      <c r="C1212" s="52" t="s">
        <v>3</v>
      </c>
      <c r="D1212" s="52" t="s">
        <v>3</v>
      </c>
      <c r="E1212" s="52" t="s">
        <v>2</v>
      </c>
      <c r="F1212" s="52" t="s">
        <v>2</v>
      </c>
      <c r="G1212" s="52" t="s">
        <v>2</v>
      </c>
      <c r="H1212" s="52" t="s">
        <v>2</v>
      </c>
      <c r="I1212" s="52" t="s">
        <v>3</v>
      </c>
      <c r="J1212" s="52">
        <v>1</v>
      </c>
      <c r="K1212" s="52" t="s">
        <v>2</v>
      </c>
      <c r="L1212" s="52" t="s">
        <v>2</v>
      </c>
      <c r="M1212" s="52" t="s">
        <v>2</v>
      </c>
      <c r="N1212" s="52" t="s">
        <v>3</v>
      </c>
      <c r="P1212" s="52" t="s">
        <v>4</v>
      </c>
      <c r="Q1212" s="52" t="str">
        <f t="shared" si="428"/>
        <v>Nein</v>
      </c>
      <c r="R1212" s="52" t="str">
        <f t="shared" si="428"/>
        <v>Nein</v>
      </c>
      <c r="S1212" s="52" t="str">
        <f t="shared" si="428"/>
        <v>Nein</v>
      </c>
      <c r="T1212" s="52" t="str">
        <f t="shared" si="428"/>
        <v>Nein</v>
      </c>
      <c r="U1212" s="52" t="str">
        <f t="shared" si="428"/>
        <v>Nein</v>
      </c>
      <c r="V1212" s="52" t="str">
        <f t="shared" si="428"/>
        <v>Nein</v>
      </c>
      <c r="W1212" s="52" t="str">
        <f t="shared" si="428"/>
        <v>Nein</v>
      </c>
      <c r="X1212" s="52" t="str">
        <f t="shared" si="428"/>
        <v>Nein</v>
      </c>
      <c r="Y1212" s="52" t="str">
        <f t="shared" si="428"/>
        <v>Nein</v>
      </c>
      <c r="Z1212" s="52" t="str">
        <f t="shared" si="428"/>
        <v>Nein</v>
      </c>
      <c r="AA1212" s="52" t="str">
        <f t="shared" si="428"/>
        <v>Nein</v>
      </c>
      <c r="AB1212" s="52" t="str">
        <f t="shared" si="428"/>
        <v>Nein</v>
      </c>
      <c r="AC1212" s="52" t="str">
        <f t="shared" si="428"/>
        <v>Nein</v>
      </c>
      <c r="AD1212" s="52" t="str">
        <f t="shared" si="428"/>
        <v>Nein</v>
      </c>
      <c r="AE1212" s="52" t="str">
        <f t="shared" si="428"/>
        <v>Nein</v>
      </c>
      <c r="AF1212" s="52" t="str">
        <f t="shared" si="428"/>
        <v>Nein</v>
      </c>
      <c r="AG1212" s="61" t="str">
        <f>IF(Q1212="Ja",VLOOKUP($Q$2,Plausis!A:E,5,0),IF(R1212="Ja",VLOOKUP($R$2,Plausis!A:E,5,0),IF(T1212="Ja",VLOOKUP($T$2,Plausis!A:E,5,0),IF(U1212="Ja",VLOOKUP($U$2,Plausis!A:E,5,0),IF(AA1212="Ja",VLOOKUP($AA$2,Plausis!A:E,5,0),IF(AC1212="Ja",VLOOKUP($AC$2,Plausis!A:E,5,0),IF(AD1212="Ja",VLOOKUP($AD$2,Plausis!A:E,5,0),"")))))))</f>
        <v/>
      </c>
      <c r="AH1212" s="52" t="str">
        <f>IF(Y1212="Ja",VLOOKUP($Y$2,Plausis!A:E,5,0),"")</f>
        <v/>
      </c>
      <c r="AI1212" s="52" t="str">
        <f t="shared" si="409"/>
        <v>Ja</v>
      </c>
      <c r="AJ1212" s="52" t="str">
        <f>IF(S1212="Ja",VLOOKUP($S$2,Plausis!A:E,5,0),IF(V1212="Ja",VLOOKUP($V$2,Plausis!A:E,5,0),IF(X1212="Ja",VLOOKUP($X$2,Plausis!A:E,5,0),"")))</f>
        <v/>
      </c>
      <c r="AL1212" s="52" t="s">
        <v>3</v>
      </c>
      <c r="AM1212" s="114">
        <v>45531</v>
      </c>
      <c r="AN1212" s="52" t="s">
        <v>4467</v>
      </c>
      <c r="AO1212" s="52" t="str">
        <f>VLOOKUP(B1212,'BAT Grundtabelle'!B:T,19,0)</f>
        <v>ja</v>
      </c>
      <c r="AP1212" s="105" t="str">
        <f t="shared" si="410"/>
        <v>11086</v>
      </c>
      <c r="AQ1212" s="52" t="str">
        <f t="shared" si="411"/>
        <v>Kräutereinzelhandel</v>
      </c>
      <c r="AR1212" s="52" t="b">
        <f t="shared" si="429"/>
        <v>0</v>
      </c>
      <c r="AS1212" s="52" t="b">
        <f t="shared" si="429"/>
        <v>0</v>
      </c>
      <c r="AT1212" s="52" t="b">
        <f t="shared" si="429"/>
        <v>0</v>
      </c>
      <c r="AU1212" s="52">
        <f t="shared" si="412"/>
        <v>1</v>
      </c>
      <c r="AW1212" s="52" t="b">
        <f t="shared" si="413"/>
        <v>0</v>
      </c>
      <c r="AX1212" s="52" t="str">
        <f t="shared" si="414"/>
        <v>Unternehmen</v>
      </c>
      <c r="AY1212" s="52" t="b">
        <f t="shared" si="415"/>
        <v>0</v>
      </c>
      <c r="AZ1212" s="52" t="str">
        <f t="shared" si="416"/>
        <v>11086</v>
      </c>
      <c r="BA1212" s="52" t="str">
        <f>VLOOKUP(A1212,'BAT Grundtabelle'!A:U,21,0)</f>
        <v>ja</v>
      </c>
      <c r="BB1212" s="52" t="str">
        <f t="shared" si="417"/>
        <v>nein</v>
      </c>
      <c r="BC1212" s="52" t="str">
        <f t="shared" si="418"/>
        <v>11086</v>
      </c>
      <c r="BD1212" s="52" t="str">
        <f t="shared" si="419"/>
        <v>Kräutereinzelhandel</v>
      </c>
      <c r="BE1212" s="52" t="str">
        <f t="shared" si="420"/>
        <v>Unternehmen</v>
      </c>
      <c r="BF1212" s="52">
        <f t="shared" si="421"/>
        <v>1</v>
      </c>
    </row>
    <row r="1213" spans="1:58" hidden="1" x14ac:dyDescent="0.35">
      <c r="A1213" s="107" t="s">
        <v>3504</v>
      </c>
      <c r="B1213" s="75" t="s">
        <v>1671</v>
      </c>
      <c r="C1213" s="52" t="s">
        <v>3</v>
      </c>
      <c r="D1213" s="52" t="s">
        <v>3</v>
      </c>
      <c r="E1213" s="52" t="s">
        <v>2</v>
      </c>
      <c r="F1213" s="52" t="s">
        <v>2</v>
      </c>
      <c r="G1213" s="52" t="s">
        <v>2</v>
      </c>
      <c r="H1213" s="52" t="s">
        <v>2</v>
      </c>
      <c r="I1213" s="52" t="s">
        <v>3</v>
      </c>
      <c r="J1213" s="52">
        <v>4</v>
      </c>
      <c r="K1213" s="52" t="s">
        <v>2</v>
      </c>
      <c r="L1213" s="52" t="s">
        <v>2</v>
      </c>
      <c r="M1213" s="52" t="s">
        <v>2</v>
      </c>
      <c r="N1213" s="52" t="s">
        <v>3</v>
      </c>
      <c r="O1213" s="52" t="s">
        <v>2412</v>
      </c>
      <c r="P1213" s="52" t="s">
        <v>4438</v>
      </c>
      <c r="Q1213" s="52" t="str">
        <f t="shared" ref="Q1213:AF1222" si="430">IF(ISERROR(FIND(Q$2,$P1213,1)),"Nein","Ja")</f>
        <v>Nein</v>
      </c>
      <c r="R1213" s="52" t="str">
        <f t="shared" si="430"/>
        <v>Nein</v>
      </c>
      <c r="S1213" s="52" t="str">
        <f t="shared" si="430"/>
        <v>Nein</v>
      </c>
      <c r="T1213" s="52" t="str">
        <f t="shared" si="430"/>
        <v>Ja</v>
      </c>
      <c r="U1213" s="52" t="str">
        <f t="shared" si="430"/>
        <v>Nein</v>
      </c>
      <c r="V1213" s="52" t="str">
        <f t="shared" si="430"/>
        <v>Nein</v>
      </c>
      <c r="W1213" s="52" t="str">
        <f t="shared" si="430"/>
        <v>Nein</v>
      </c>
      <c r="X1213" s="52" t="str">
        <f t="shared" si="430"/>
        <v>Ja</v>
      </c>
      <c r="Y1213" s="52" t="str">
        <f t="shared" si="430"/>
        <v>Nein</v>
      </c>
      <c r="Z1213" s="52" t="str">
        <f t="shared" si="430"/>
        <v>Nein</v>
      </c>
      <c r="AA1213" s="52" t="str">
        <f t="shared" si="430"/>
        <v>Nein</v>
      </c>
      <c r="AB1213" s="52" t="str">
        <f t="shared" si="430"/>
        <v>Ja</v>
      </c>
      <c r="AC1213" s="52" t="str">
        <f t="shared" si="430"/>
        <v>Nein</v>
      </c>
      <c r="AD1213" s="52" t="str">
        <f t="shared" si="430"/>
        <v>Nein</v>
      </c>
      <c r="AE1213" s="52" t="str">
        <f t="shared" si="430"/>
        <v>Nein</v>
      </c>
      <c r="AF1213" s="52" t="str">
        <f t="shared" si="430"/>
        <v>Nein</v>
      </c>
      <c r="AG1213" s="61" t="str">
        <f>IF(Q1213="Ja",VLOOKUP($Q$2,Plausis!A:E,5,0),IF(R1213="Ja",VLOOKUP($R$2,Plausis!A:E,5,0),IF(T1213="Ja",VLOOKUP($T$2,Plausis!A:E,5,0),IF(U1213="Ja",VLOOKUP($U$2,Plausis!A:E,5,0),IF(AA1213="Ja",VLOOKUP($AA$2,Plausis!A:E,5,0),IF(AC1213="Ja",VLOOKUP($AC$2,Plausis!A:E,5,0),IF(AD1213="Ja",VLOOKUP($AD$2,Plausis!A:E,5,0),"")))))))</f>
        <v>Dieser Betrieb ist nur im Komfort-RS ohne ergänzenden Spezial-Straf-RS versicherbar.</v>
      </c>
      <c r="AH1213" s="52" t="str">
        <f>IF(Y1213="Ja",VLOOKUP($Y$2,Plausis!A:E,5,0),"")</f>
        <v/>
      </c>
      <c r="AI1213" s="52" t="str">
        <f t="shared" si="409"/>
        <v>Nein</v>
      </c>
      <c r="AJ1213" s="52" t="str">
        <f>IF(S1213="Ja",VLOOKUP($S$2,Plausis!A:E,5,0),IF(V1213="Ja",VLOOKUP($V$2,Plausis!A:E,5,0),IF(X1213="Ja",VLOOKUP($X$2,Plausis!A:E,5,0),"")))</f>
        <v>Dieser Betrieb kann nur ohne ergänzenden Spezial-Straf-RS versichert werden.</v>
      </c>
      <c r="AL1213" s="52" t="s">
        <v>2</v>
      </c>
      <c r="AM1213" s="114">
        <v>45531</v>
      </c>
      <c r="AN1213" s="52" t="s">
        <v>4467</v>
      </c>
      <c r="AO1213" s="52" t="str">
        <f>VLOOKUP(B1213,'BAT Grundtabelle'!B:T,19,0)</f>
        <v>ja</v>
      </c>
      <c r="AP1213" s="105" t="str">
        <f t="shared" si="410"/>
        <v>11087</v>
      </c>
      <c r="AQ1213" s="52" t="str">
        <f t="shared" si="411"/>
        <v>Kreditinstitut</v>
      </c>
      <c r="AR1213" s="52" t="b">
        <f t="shared" si="429"/>
        <v>0</v>
      </c>
      <c r="AS1213" s="52" t="b">
        <f t="shared" si="429"/>
        <v>0</v>
      </c>
      <c r="AT1213" s="52" t="b">
        <f t="shared" si="429"/>
        <v>0</v>
      </c>
      <c r="AU1213" s="52">
        <f t="shared" si="412"/>
        <v>4</v>
      </c>
      <c r="AW1213" s="52" t="b">
        <f t="shared" si="413"/>
        <v>0</v>
      </c>
      <c r="AX1213" s="52" t="str">
        <f t="shared" si="414"/>
        <v>Unternehmen</v>
      </c>
      <c r="AY1213" s="52" t="b">
        <f t="shared" si="415"/>
        <v>0</v>
      </c>
      <c r="AZ1213" s="52" t="str">
        <f t="shared" si="416"/>
        <v>11087</v>
      </c>
      <c r="BA1213" s="52" t="str">
        <f>VLOOKUP(A1213,'BAT Grundtabelle'!A:U,21,0)</f>
        <v>ja</v>
      </c>
      <c r="BB1213" s="52" t="str">
        <f t="shared" si="417"/>
        <v>nein</v>
      </c>
      <c r="BC1213" s="52" t="str">
        <f t="shared" si="418"/>
        <v>11087</v>
      </c>
      <c r="BD1213" s="52" t="str">
        <f t="shared" si="419"/>
        <v>Kreditinstitut</v>
      </c>
      <c r="BE1213" s="52" t="str">
        <f t="shared" si="420"/>
        <v>Unternehmen</v>
      </c>
      <c r="BF1213" s="52">
        <f t="shared" si="421"/>
        <v>4</v>
      </c>
    </row>
    <row r="1214" spans="1:58" hidden="1" x14ac:dyDescent="0.35">
      <c r="A1214" s="107" t="s">
        <v>3505</v>
      </c>
      <c r="B1214" s="75" t="s">
        <v>1672</v>
      </c>
      <c r="C1214" s="52" t="s">
        <v>3</v>
      </c>
      <c r="D1214" s="52" t="s">
        <v>3</v>
      </c>
      <c r="E1214" s="52" t="s">
        <v>2</v>
      </c>
      <c r="F1214" s="52" t="s">
        <v>2</v>
      </c>
      <c r="G1214" s="52" t="s">
        <v>2</v>
      </c>
      <c r="H1214" s="52" t="s">
        <v>2</v>
      </c>
      <c r="I1214" s="52" t="s">
        <v>3</v>
      </c>
      <c r="J1214" s="52">
        <v>4</v>
      </c>
      <c r="K1214" s="52" t="s">
        <v>2</v>
      </c>
      <c r="L1214" s="52" t="s">
        <v>2</v>
      </c>
      <c r="M1214" s="52" t="s">
        <v>2</v>
      </c>
      <c r="N1214" s="52" t="s">
        <v>3</v>
      </c>
      <c r="O1214" s="52" t="s">
        <v>2412</v>
      </c>
      <c r="P1214" s="52" t="s">
        <v>4438</v>
      </c>
      <c r="Q1214" s="52" t="str">
        <f t="shared" si="430"/>
        <v>Nein</v>
      </c>
      <c r="R1214" s="52" t="str">
        <f t="shared" si="430"/>
        <v>Nein</v>
      </c>
      <c r="S1214" s="52" t="str">
        <f t="shared" si="430"/>
        <v>Nein</v>
      </c>
      <c r="T1214" s="52" t="str">
        <f t="shared" si="430"/>
        <v>Ja</v>
      </c>
      <c r="U1214" s="52" t="str">
        <f t="shared" si="430"/>
        <v>Nein</v>
      </c>
      <c r="V1214" s="52" t="str">
        <f t="shared" si="430"/>
        <v>Nein</v>
      </c>
      <c r="W1214" s="52" t="str">
        <f t="shared" si="430"/>
        <v>Nein</v>
      </c>
      <c r="X1214" s="52" t="str">
        <f t="shared" si="430"/>
        <v>Ja</v>
      </c>
      <c r="Y1214" s="52" t="str">
        <f t="shared" si="430"/>
        <v>Nein</v>
      </c>
      <c r="Z1214" s="52" t="str">
        <f t="shared" si="430"/>
        <v>Nein</v>
      </c>
      <c r="AA1214" s="52" t="str">
        <f t="shared" si="430"/>
        <v>Nein</v>
      </c>
      <c r="AB1214" s="52" t="str">
        <f t="shared" si="430"/>
        <v>Ja</v>
      </c>
      <c r="AC1214" s="52" t="str">
        <f t="shared" si="430"/>
        <v>Nein</v>
      </c>
      <c r="AD1214" s="52" t="str">
        <f t="shared" si="430"/>
        <v>Nein</v>
      </c>
      <c r="AE1214" s="52" t="str">
        <f t="shared" si="430"/>
        <v>Nein</v>
      </c>
      <c r="AF1214" s="52" t="str">
        <f t="shared" si="430"/>
        <v>Nein</v>
      </c>
      <c r="AG1214" s="61" t="str">
        <f>IF(Q1214="Ja",VLOOKUP($Q$2,Plausis!A:E,5,0),IF(R1214="Ja",VLOOKUP($R$2,Plausis!A:E,5,0),IF(T1214="Ja",VLOOKUP($T$2,Plausis!A:E,5,0),IF(U1214="Ja",VLOOKUP($U$2,Plausis!A:E,5,0),IF(AA1214="Ja",VLOOKUP($AA$2,Plausis!A:E,5,0),IF(AC1214="Ja",VLOOKUP($AC$2,Plausis!A:E,5,0),IF(AD1214="Ja",VLOOKUP($AD$2,Plausis!A:E,5,0),"")))))))</f>
        <v>Dieser Betrieb ist nur im Komfort-RS ohne ergänzenden Spezial-Straf-RS versicherbar.</v>
      </c>
      <c r="AH1214" s="52" t="str">
        <f>IF(Y1214="Ja",VLOOKUP($Y$2,Plausis!A:E,5,0),"")</f>
        <v/>
      </c>
      <c r="AI1214" s="52" t="str">
        <f t="shared" si="409"/>
        <v>Nein</v>
      </c>
      <c r="AJ1214" s="52" t="str">
        <f>IF(S1214="Ja",VLOOKUP($S$2,Plausis!A:E,5,0),IF(V1214="Ja",VLOOKUP($V$2,Plausis!A:E,5,0),IF(X1214="Ja",VLOOKUP($X$2,Plausis!A:E,5,0),"")))</f>
        <v>Dieser Betrieb kann nur ohne ergänzenden Spezial-Straf-RS versichert werden.</v>
      </c>
      <c r="AL1214" s="52" t="s">
        <v>2</v>
      </c>
      <c r="AM1214" s="114">
        <v>45531</v>
      </c>
      <c r="AN1214" s="52" t="s">
        <v>4467</v>
      </c>
      <c r="AO1214" s="52" t="str">
        <f>VLOOKUP(B1214,'BAT Grundtabelle'!B:T,19,0)</f>
        <v>ja</v>
      </c>
      <c r="AP1214" s="105" t="str">
        <f t="shared" si="410"/>
        <v>11088</v>
      </c>
      <c r="AQ1214" s="52" t="str">
        <f t="shared" si="411"/>
        <v>Kreditinstitut ohne Bargeldverkehr</v>
      </c>
      <c r="AR1214" s="52" t="b">
        <f t="shared" si="429"/>
        <v>0</v>
      </c>
      <c r="AS1214" s="52" t="b">
        <f t="shared" si="429"/>
        <v>0</v>
      </c>
      <c r="AT1214" s="52" t="b">
        <f t="shared" si="429"/>
        <v>0</v>
      </c>
      <c r="AU1214" s="52">
        <f t="shared" si="412"/>
        <v>4</v>
      </c>
      <c r="AW1214" s="52" t="b">
        <f t="shared" si="413"/>
        <v>0</v>
      </c>
      <c r="AX1214" s="52" t="str">
        <f t="shared" si="414"/>
        <v>Unternehmen</v>
      </c>
      <c r="AY1214" s="52" t="b">
        <f t="shared" si="415"/>
        <v>0</v>
      </c>
      <c r="AZ1214" s="52" t="str">
        <f t="shared" si="416"/>
        <v>11088</v>
      </c>
      <c r="BA1214" s="52" t="str">
        <f>VLOOKUP(A1214,'BAT Grundtabelle'!A:U,21,0)</f>
        <v>ja</v>
      </c>
      <c r="BB1214" s="52" t="str">
        <f t="shared" si="417"/>
        <v>nein</v>
      </c>
      <c r="BC1214" s="52" t="str">
        <f t="shared" si="418"/>
        <v>11088</v>
      </c>
      <c r="BD1214" s="52" t="str">
        <f t="shared" si="419"/>
        <v>Kreditinstitut ohne Bargeldverkehr</v>
      </c>
      <c r="BE1214" s="52" t="str">
        <f t="shared" si="420"/>
        <v>Unternehmen</v>
      </c>
      <c r="BF1214" s="52">
        <f t="shared" si="421"/>
        <v>4</v>
      </c>
    </row>
    <row r="1215" spans="1:58" hidden="1" x14ac:dyDescent="0.35">
      <c r="A1215" s="107" t="s">
        <v>3506</v>
      </c>
      <c r="B1215" s="75" t="s">
        <v>1673</v>
      </c>
      <c r="C1215" s="52" t="s">
        <v>3</v>
      </c>
      <c r="D1215" s="52" t="s">
        <v>3</v>
      </c>
      <c r="E1215" s="52" t="s">
        <v>2</v>
      </c>
      <c r="F1215" s="52" t="s">
        <v>2</v>
      </c>
      <c r="G1215" s="52" t="s">
        <v>2</v>
      </c>
      <c r="H1215" s="52" t="s">
        <v>2</v>
      </c>
      <c r="I1215" s="52" t="s">
        <v>3</v>
      </c>
      <c r="J1215" s="52">
        <v>4</v>
      </c>
      <c r="K1215" s="52" t="s">
        <v>2</v>
      </c>
      <c r="L1215" s="52" t="s">
        <v>2</v>
      </c>
      <c r="M1215" s="52" t="s">
        <v>2</v>
      </c>
      <c r="N1215" s="52" t="s">
        <v>3</v>
      </c>
      <c r="O1215" s="52" t="s">
        <v>2412</v>
      </c>
      <c r="P1215" s="52" t="s">
        <v>4438</v>
      </c>
      <c r="Q1215" s="52" t="str">
        <f t="shared" si="430"/>
        <v>Nein</v>
      </c>
      <c r="R1215" s="52" t="str">
        <f t="shared" si="430"/>
        <v>Nein</v>
      </c>
      <c r="S1215" s="52" t="str">
        <f t="shared" si="430"/>
        <v>Nein</v>
      </c>
      <c r="T1215" s="52" t="str">
        <f t="shared" si="430"/>
        <v>Ja</v>
      </c>
      <c r="U1215" s="52" t="str">
        <f t="shared" si="430"/>
        <v>Nein</v>
      </c>
      <c r="V1215" s="52" t="str">
        <f t="shared" si="430"/>
        <v>Nein</v>
      </c>
      <c r="W1215" s="52" t="str">
        <f t="shared" si="430"/>
        <v>Nein</v>
      </c>
      <c r="X1215" s="52" t="str">
        <f t="shared" si="430"/>
        <v>Ja</v>
      </c>
      <c r="Y1215" s="52" t="str">
        <f t="shared" si="430"/>
        <v>Nein</v>
      </c>
      <c r="Z1215" s="52" t="str">
        <f t="shared" si="430"/>
        <v>Nein</v>
      </c>
      <c r="AA1215" s="52" t="str">
        <f t="shared" si="430"/>
        <v>Nein</v>
      </c>
      <c r="AB1215" s="52" t="str">
        <f t="shared" si="430"/>
        <v>Ja</v>
      </c>
      <c r="AC1215" s="52" t="str">
        <f t="shared" si="430"/>
        <v>Nein</v>
      </c>
      <c r="AD1215" s="52" t="str">
        <f t="shared" si="430"/>
        <v>Nein</v>
      </c>
      <c r="AE1215" s="52" t="str">
        <f t="shared" si="430"/>
        <v>Nein</v>
      </c>
      <c r="AF1215" s="52" t="str">
        <f t="shared" si="430"/>
        <v>Nein</v>
      </c>
      <c r="AG1215" s="61" t="str">
        <f>IF(Q1215="Ja",VLOOKUP($Q$2,Plausis!A:E,5,0),IF(R1215="Ja",VLOOKUP($R$2,Plausis!A:E,5,0),IF(T1215="Ja",VLOOKUP($T$2,Plausis!A:E,5,0),IF(U1215="Ja",VLOOKUP($U$2,Plausis!A:E,5,0),IF(AA1215="Ja",VLOOKUP($AA$2,Plausis!A:E,5,0),IF(AC1215="Ja",VLOOKUP($AC$2,Plausis!A:E,5,0),IF(AD1215="Ja",VLOOKUP($AD$2,Plausis!A:E,5,0),"")))))))</f>
        <v>Dieser Betrieb ist nur im Komfort-RS ohne ergänzenden Spezial-Straf-RS versicherbar.</v>
      </c>
      <c r="AH1215" s="52" t="str">
        <f>IF(Y1215="Ja",VLOOKUP($Y$2,Plausis!A:E,5,0),"")</f>
        <v/>
      </c>
      <c r="AI1215" s="52" t="str">
        <f t="shared" si="409"/>
        <v>Nein</v>
      </c>
      <c r="AJ1215" s="52" t="str">
        <f>IF(S1215="Ja",VLOOKUP($S$2,Plausis!A:E,5,0),IF(V1215="Ja",VLOOKUP($V$2,Plausis!A:E,5,0),IF(X1215="Ja",VLOOKUP($X$2,Plausis!A:E,5,0),"")))</f>
        <v>Dieser Betrieb kann nur ohne ergänzenden Spezial-Straf-RS versichert werden.</v>
      </c>
      <c r="AL1215" s="52" t="s">
        <v>2</v>
      </c>
      <c r="AM1215" s="114">
        <v>45531</v>
      </c>
      <c r="AN1215" s="52" t="s">
        <v>4467</v>
      </c>
      <c r="AO1215" s="52" t="str">
        <f>VLOOKUP(B1215,'BAT Grundtabelle'!B:T,19,0)</f>
        <v>ja</v>
      </c>
      <c r="AP1215" s="105" t="str">
        <f t="shared" si="410"/>
        <v>11089</v>
      </c>
      <c r="AQ1215" s="52" t="str">
        <f t="shared" si="411"/>
        <v>Kreditvermittlungsbüro</v>
      </c>
      <c r="AR1215" s="52" t="b">
        <f t="shared" si="429"/>
        <v>0</v>
      </c>
      <c r="AS1215" s="52" t="b">
        <f t="shared" si="429"/>
        <v>0</v>
      </c>
      <c r="AT1215" s="52" t="b">
        <f t="shared" si="429"/>
        <v>0</v>
      </c>
      <c r="AU1215" s="52">
        <f t="shared" si="412"/>
        <v>4</v>
      </c>
      <c r="AW1215" s="52" t="b">
        <f t="shared" si="413"/>
        <v>0</v>
      </c>
      <c r="AX1215" s="52" t="str">
        <f t="shared" si="414"/>
        <v>Unternehmen</v>
      </c>
      <c r="AY1215" s="52" t="b">
        <f t="shared" si="415"/>
        <v>0</v>
      </c>
      <c r="AZ1215" s="52" t="str">
        <f t="shared" si="416"/>
        <v>11089</v>
      </c>
      <c r="BA1215" s="52" t="str">
        <f>VLOOKUP(A1215,'BAT Grundtabelle'!A:U,21,0)</f>
        <v>ja</v>
      </c>
      <c r="BB1215" s="52" t="str">
        <f t="shared" si="417"/>
        <v>nein</v>
      </c>
      <c r="BC1215" s="52" t="str">
        <f t="shared" si="418"/>
        <v>11089</v>
      </c>
      <c r="BD1215" s="52" t="str">
        <f t="shared" si="419"/>
        <v>Kreditvermittlungsbüro</v>
      </c>
      <c r="BE1215" s="52" t="str">
        <f t="shared" si="420"/>
        <v>Unternehmen</v>
      </c>
      <c r="BF1215" s="52">
        <f t="shared" si="421"/>
        <v>4</v>
      </c>
    </row>
    <row r="1216" spans="1:58" hidden="1" x14ac:dyDescent="0.35">
      <c r="A1216" s="107" t="s">
        <v>3507</v>
      </c>
      <c r="B1216" s="75" t="s">
        <v>1989</v>
      </c>
      <c r="C1216" s="52" t="s">
        <v>3</v>
      </c>
      <c r="D1216" s="52" t="s">
        <v>3</v>
      </c>
      <c r="E1216" s="52" t="s">
        <v>2</v>
      </c>
      <c r="F1216" s="52" t="s">
        <v>2</v>
      </c>
      <c r="G1216" s="52" t="s">
        <v>2</v>
      </c>
      <c r="H1216" s="52" t="s">
        <v>2</v>
      </c>
      <c r="I1216" s="52" t="s">
        <v>2</v>
      </c>
      <c r="J1216" s="52" t="s">
        <v>2</v>
      </c>
      <c r="K1216" s="52" t="s">
        <v>2</v>
      </c>
      <c r="L1216" s="52" t="s">
        <v>2</v>
      </c>
      <c r="M1216" s="52" t="s">
        <v>2</v>
      </c>
      <c r="N1216" s="52" t="s">
        <v>3</v>
      </c>
      <c r="P1216" s="52" t="s">
        <v>4</v>
      </c>
      <c r="Q1216" s="52" t="str">
        <f t="shared" si="430"/>
        <v>Nein</v>
      </c>
      <c r="R1216" s="52" t="str">
        <f t="shared" si="430"/>
        <v>Nein</v>
      </c>
      <c r="S1216" s="52" t="str">
        <f t="shared" si="430"/>
        <v>Nein</v>
      </c>
      <c r="T1216" s="52" t="str">
        <f t="shared" si="430"/>
        <v>Nein</v>
      </c>
      <c r="U1216" s="52" t="str">
        <f t="shared" si="430"/>
        <v>Nein</v>
      </c>
      <c r="V1216" s="52" t="str">
        <f t="shared" si="430"/>
        <v>Nein</v>
      </c>
      <c r="W1216" s="52" t="str">
        <f t="shared" si="430"/>
        <v>Nein</v>
      </c>
      <c r="X1216" s="52" t="str">
        <f t="shared" si="430"/>
        <v>Nein</v>
      </c>
      <c r="Y1216" s="52" t="str">
        <f t="shared" si="430"/>
        <v>Nein</v>
      </c>
      <c r="Z1216" s="52" t="str">
        <f t="shared" si="430"/>
        <v>Nein</v>
      </c>
      <c r="AA1216" s="52" t="str">
        <f t="shared" si="430"/>
        <v>Nein</v>
      </c>
      <c r="AB1216" s="52" t="str">
        <f t="shared" si="430"/>
        <v>Nein</v>
      </c>
      <c r="AC1216" s="52" t="str">
        <f t="shared" si="430"/>
        <v>Nein</v>
      </c>
      <c r="AD1216" s="52" t="str">
        <f t="shared" si="430"/>
        <v>Nein</v>
      </c>
      <c r="AE1216" s="52" t="str">
        <f t="shared" si="430"/>
        <v>Nein</v>
      </c>
      <c r="AF1216" s="52" t="str">
        <f t="shared" si="430"/>
        <v>Nein</v>
      </c>
      <c r="AG1216" s="61" t="str">
        <f>IF(Q1216="Ja",VLOOKUP($Q$2,Plausis!A:E,5,0),IF(R1216="Ja",VLOOKUP($R$2,Plausis!A:E,5,0),IF(T1216="Ja",VLOOKUP($T$2,Plausis!A:E,5,0),IF(U1216="Ja",VLOOKUP($U$2,Plausis!A:E,5,0),IF(AA1216="Ja",VLOOKUP($AA$2,Plausis!A:E,5,0),IF(AC1216="Ja",VLOOKUP($AC$2,Plausis!A:E,5,0),IF(AD1216="Ja",VLOOKUP($AD$2,Plausis!A:E,5,0),"")))))))</f>
        <v/>
      </c>
      <c r="AH1216" s="52" t="str">
        <f>IF(Y1216="Ja",VLOOKUP($Y$2,Plausis!A:E,5,0),"")</f>
        <v/>
      </c>
      <c r="AI1216" s="52" t="str">
        <f t="shared" si="409"/>
        <v>Ja</v>
      </c>
      <c r="AJ1216" s="52" t="str">
        <f>IF(S1216="Ja",VLOOKUP($S$2,Plausis!A:E,5,0),IF(V1216="Ja",VLOOKUP($V$2,Plausis!A:E,5,0),IF(X1216="Ja",VLOOKUP($X$2,Plausis!A:E,5,0),"")))</f>
        <v/>
      </c>
      <c r="AL1216" s="52" t="s">
        <v>2</v>
      </c>
      <c r="AM1216" s="114">
        <v>45531</v>
      </c>
      <c r="AN1216" s="52" t="s">
        <v>4467</v>
      </c>
      <c r="AO1216" s="52" t="str">
        <f>VLOOKUP(B1216,'BAT Grundtabelle'!B:T,19,0)</f>
        <v>ja</v>
      </c>
      <c r="AP1216" s="105" t="str">
        <f t="shared" si="410"/>
        <v>11090</v>
      </c>
      <c r="AQ1216" s="52" t="str">
        <f t="shared" si="411"/>
        <v>Krematorium</v>
      </c>
      <c r="AR1216" s="52" t="b">
        <f t="shared" si="429"/>
        <v>0</v>
      </c>
      <c r="AS1216" s="52" t="b">
        <f t="shared" si="429"/>
        <v>0</v>
      </c>
      <c r="AT1216" s="52" t="b">
        <f t="shared" si="429"/>
        <v>0</v>
      </c>
      <c r="AU1216" s="52" t="str">
        <f t="shared" si="412"/>
        <v>Eigener Tarif</v>
      </c>
      <c r="AW1216" s="52" t="b">
        <f t="shared" si="413"/>
        <v>0</v>
      </c>
      <c r="AX1216" s="52" t="str">
        <f t="shared" si="414"/>
        <v>Eigener Tarif</v>
      </c>
      <c r="AY1216" s="52" t="b">
        <f t="shared" si="415"/>
        <v>0</v>
      </c>
      <c r="AZ1216" s="52" t="str">
        <f t="shared" si="416"/>
        <v>11090</v>
      </c>
      <c r="BA1216" s="52" t="str">
        <f>VLOOKUP(A1216,'BAT Grundtabelle'!A:U,21,0)</f>
        <v>ja</v>
      </c>
      <c r="BB1216" s="52" t="str">
        <f t="shared" si="417"/>
        <v>nein</v>
      </c>
      <c r="BC1216" s="52" t="str">
        <f t="shared" si="418"/>
        <v>11090</v>
      </c>
      <c r="BD1216" s="52" t="str">
        <f t="shared" si="419"/>
        <v>Krematorium</v>
      </c>
      <c r="BE1216" s="52" t="str">
        <f t="shared" si="420"/>
        <v>Eigener Tarif</v>
      </c>
      <c r="BF1216" s="52" t="str">
        <f t="shared" si="421"/>
        <v>Eigener Tarif</v>
      </c>
    </row>
    <row r="1217" spans="1:58" hidden="1" x14ac:dyDescent="0.35">
      <c r="A1217" s="107" t="s">
        <v>3508</v>
      </c>
      <c r="B1217" s="75" t="s">
        <v>466</v>
      </c>
      <c r="C1217" s="52" t="s">
        <v>3</v>
      </c>
      <c r="D1217" s="52" t="s">
        <v>3</v>
      </c>
      <c r="E1217" s="52" t="s">
        <v>2</v>
      </c>
      <c r="F1217" s="52" t="s">
        <v>2</v>
      </c>
      <c r="G1217" s="52" t="s">
        <v>2</v>
      </c>
      <c r="H1217" s="52" t="s">
        <v>2</v>
      </c>
      <c r="I1217" s="52" t="s">
        <v>3</v>
      </c>
      <c r="J1217" s="52">
        <v>1</v>
      </c>
      <c r="K1217" s="52" t="s">
        <v>2</v>
      </c>
      <c r="L1217" s="52" t="s">
        <v>2</v>
      </c>
      <c r="M1217" s="52" t="s">
        <v>2</v>
      </c>
      <c r="N1217" s="52" t="s">
        <v>3</v>
      </c>
      <c r="P1217" s="52" t="s">
        <v>4</v>
      </c>
      <c r="Q1217" s="52" t="str">
        <f t="shared" si="430"/>
        <v>Nein</v>
      </c>
      <c r="R1217" s="52" t="str">
        <f t="shared" si="430"/>
        <v>Nein</v>
      </c>
      <c r="S1217" s="52" t="str">
        <f t="shared" si="430"/>
        <v>Nein</v>
      </c>
      <c r="T1217" s="52" t="str">
        <f t="shared" si="430"/>
        <v>Nein</v>
      </c>
      <c r="U1217" s="52" t="str">
        <f t="shared" si="430"/>
        <v>Nein</v>
      </c>
      <c r="V1217" s="52" t="str">
        <f t="shared" si="430"/>
        <v>Nein</v>
      </c>
      <c r="W1217" s="52" t="str">
        <f t="shared" si="430"/>
        <v>Nein</v>
      </c>
      <c r="X1217" s="52" t="str">
        <f t="shared" si="430"/>
        <v>Nein</v>
      </c>
      <c r="Y1217" s="52" t="str">
        <f t="shared" si="430"/>
        <v>Nein</v>
      </c>
      <c r="Z1217" s="52" t="str">
        <f t="shared" si="430"/>
        <v>Nein</v>
      </c>
      <c r="AA1217" s="52" t="str">
        <f t="shared" si="430"/>
        <v>Nein</v>
      </c>
      <c r="AB1217" s="52" t="str">
        <f t="shared" si="430"/>
        <v>Nein</v>
      </c>
      <c r="AC1217" s="52" t="str">
        <f t="shared" si="430"/>
        <v>Nein</v>
      </c>
      <c r="AD1217" s="52" t="str">
        <f t="shared" si="430"/>
        <v>Nein</v>
      </c>
      <c r="AE1217" s="52" t="str">
        <f t="shared" si="430"/>
        <v>Nein</v>
      </c>
      <c r="AF1217" s="52" t="str">
        <f t="shared" si="430"/>
        <v>Nein</v>
      </c>
      <c r="AG1217" s="61" t="str">
        <f>IF(Q1217="Ja",VLOOKUP($Q$2,Plausis!A:E,5,0),IF(R1217="Ja",VLOOKUP($R$2,Plausis!A:E,5,0),IF(T1217="Ja",VLOOKUP($T$2,Plausis!A:E,5,0),IF(U1217="Ja",VLOOKUP($U$2,Plausis!A:E,5,0),IF(AA1217="Ja",VLOOKUP($AA$2,Plausis!A:E,5,0),IF(AC1217="Ja",VLOOKUP($AC$2,Plausis!A:E,5,0),IF(AD1217="Ja",VLOOKUP($AD$2,Plausis!A:E,5,0),"")))))))</f>
        <v/>
      </c>
      <c r="AH1217" s="52" t="str">
        <f>IF(Y1217="Ja",VLOOKUP($Y$2,Plausis!A:E,5,0),"")</f>
        <v/>
      </c>
      <c r="AI1217" s="52" t="str">
        <f t="shared" si="409"/>
        <v>Ja</v>
      </c>
      <c r="AJ1217" s="52" t="str">
        <f>IF(S1217="Ja",VLOOKUP($S$2,Plausis!A:E,5,0),IF(V1217="Ja",VLOOKUP($V$2,Plausis!A:E,5,0),IF(X1217="Ja",VLOOKUP($X$2,Plausis!A:E,5,0),"")))</f>
        <v/>
      </c>
      <c r="AL1217" s="52" t="s">
        <v>2</v>
      </c>
      <c r="AM1217" s="114">
        <v>45531</v>
      </c>
      <c r="AN1217" s="52" t="s">
        <v>4467</v>
      </c>
      <c r="AO1217" s="52" t="str">
        <f>VLOOKUP(B1217,'BAT Grundtabelle'!B:T,19,0)</f>
        <v>ja</v>
      </c>
      <c r="AP1217" s="105" t="str">
        <f t="shared" si="410"/>
        <v>11091</v>
      </c>
      <c r="AQ1217" s="52" t="str">
        <f t="shared" si="411"/>
        <v>Küchenbau</v>
      </c>
      <c r="AR1217" s="52" t="b">
        <f t="shared" si="429"/>
        <v>0</v>
      </c>
      <c r="AS1217" s="52" t="b">
        <f t="shared" si="429"/>
        <v>0</v>
      </c>
      <c r="AT1217" s="52" t="b">
        <f t="shared" si="429"/>
        <v>0</v>
      </c>
      <c r="AU1217" s="52">
        <f t="shared" si="412"/>
        <v>1</v>
      </c>
      <c r="AW1217" s="52" t="b">
        <f t="shared" si="413"/>
        <v>0</v>
      </c>
      <c r="AX1217" s="52" t="str">
        <f t="shared" si="414"/>
        <v>Unternehmen</v>
      </c>
      <c r="AY1217" s="52" t="b">
        <f t="shared" si="415"/>
        <v>0</v>
      </c>
      <c r="AZ1217" s="52" t="str">
        <f t="shared" si="416"/>
        <v>11091</v>
      </c>
      <c r="BA1217" s="52" t="str">
        <f>VLOOKUP(A1217,'BAT Grundtabelle'!A:U,21,0)</f>
        <v>ja</v>
      </c>
      <c r="BB1217" s="52" t="str">
        <f t="shared" si="417"/>
        <v>nein</v>
      </c>
      <c r="BC1217" s="52" t="str">
        <f t="shared" si="418"/>
        <v>11091</v>
      </c>
      <c r="BD1217" s="52" t="str">
        <f t="shared" si="419"/>
        <v>Küchenbau</v>
      </c>
      <c r="BE1217" s="52" t="str">
        <f t="shared" si="420"/>
        <v>Unternehmen</v>
      </c>
      <c r="BF1217" s="52">
        <f t="shared" si="421"/>
        <v>1</v>
      </c>
    </row>
    <row r="1218" spans="1:58" hidden="1" x14ac:dyDescent="0.35">
      <c r="A1218" s="107" t="s">
        <v>3509</v>
      </c>
      <c r="B1218" s="75" t="s">
        <v>475</v>
      </c>
      <c r="C1218" s="52" t="s">
        <v>3</v>
      </c>
      <c r="D1218" s="52" t="s">
        <v>3</v>
      </c>
      <c r="E1218" s="52" t="s">
        <v>2</v>
      </c>
      <c r="F1218" s="52" t="s">
        <v>2</v>
      </c>
      <c r="G1218" s="52" t="s">
        <v>2</v>
      </c>
      <c r="H1218" s="52" t="s">
        <v>2</v>
      </c>
      <c r="I1218" s="52" t="s">
        <v>3</v>
      </c>
      <c r="J1218" s="52">
        <v>1</v>
      </c>
      <c r="K1218" s="52" t="s">
        <v>2</v>
      </c>
      <c r="L1218" s="52" t="s">
        <v>2</v>
      </c>
      <c r="M1218" s="52" t="s">
        <v>2</v>
      </c>
      <c r="N1218" s="52" t="s">
        <v>3</v>
      </c>
      <c r="P1218" s="52" t="s">
        <v>4</v>
      </c>
      <c r="Q1218" s="52" t="str">
        <f t="shared" si="430"/>
        <v>Nein</v>
      </c>
      <c r="R1218" s="52" t="str">
        <f t="shared" si="430"/>
        <v>Nein</v>
      </c>
      <c r="S1218" s="52" t="str">
        <f t="shared" si="430"/>
        <v>Nein</v>
      </c>
      <c r="T1218" s="52" t="str">
        <f t="shared" si="430"/>
        <v>Nein</v>
      </c>
      <c r="U1218" s="52" t="str">
        <f t="shared" si="430"/>
        <v>Nein</v>
      </c>
      <c r="V1218" s="52" t="str">
        <f t="shared" si="430"/>
        <v>Nein</v>
      </c>
      <c r="W1218" s="52" t="str">
        <f t="shared" si="430"/>
        <v>Nein</v>
      </c>
      <c r="X1218" s="52" t="str">
        <f t="shared" si="430"/>
        <v>Nein</v>
      </c>
      <c r="Y1218" s="52" t="str">
        <f t="shared" si="430"/>
        <v>Nein</v>
      </c>
      <c r="Z1218" s="52" t="str">
        <f t="shared" si="430"/>
        <v>Nein</v>
      </c>
      <c r="AA1218" s="52" t="str">
        <f t="shared" si="430"/>
        <v>Nein</v>
      </c>
      <c r="AB1218" s="52" t="str">
        <f t="shared" si="430"/>
        <v>Nein</v>
      </c>
      <c r="AC1218" s="52" t="str">
        <f t="shared" si="430"/>
        <v>Nein</v>
      </c>
      <c r="AD1218" s="52" t="str">
        <f t="shared" si="430"/>
        <v>Nein</v>
      </c>
      <c r="AE1218" s="52" t="str">
        <f t="shared" si="430"/>
        <v>Nein</v>
      </c>
      <c r="AF1218" s="52" t="str">
        <f t="shared" si="430"/>
        <v>Nein</v>
      </c>
      <c r="AG1218" s="61" t="str">
        <f>IF(Q1218="Ja",VLOOKUP($Q$2,Plausis!A:E,5,0),IF(R1218="Ja",VLOOKUP($R$2,Plausis!A:E,5,0),IF(T1218="Ja",VLOOKUP($T$2,Plausis!A:E,5,0),IF(U1218="Ja",VLOOKUP($U$2,Plausis!A:E,5,0),IF(AA1218="Ja",VLOOKUP($AA$2,Plausis!A:E,5,0),IF(AC1218="Ja",VLOOKUP($AC$2,Plausis!A:E,5,0),IF(AD1218="Ja",VLOOKUP($AD$2,Plausis!A:E,5,0),"")))))))</f>
        <v/>
      </c>
      <c r="AH1218" s="52" t="str">
        <f>IF(Y1218="Ja",VLOOKUP($Y$2,Plausis!A:E,5,0),"")</f>
        <v/>
      </c>
      <c r="AI1218" s="52" t="str">
        <f t="shared" si="409"/>
        <v>Ja</v>
      </c>
      <c r="AJ1218" s="52" t="str">
        <f>IF(S1218="Ja",VLOOKUP($S$2,Plausis!A:E,5,0),IF(V1218="Ja",VLOOKUP($V$2,Plausis!A:E,5,0),IF(X1218="Ja",VLOOKUP($X$2,Plausis!A:E,5,0),"")))</f>
        <v/>
      </c>
      <c r="AL1218" s="52" t="s">
        <v>3</v>
      </c>
      <c r="AM1218" s="114">
        <v>45531</v>
      </c>
      <c r="AN1218" s="52" t="s">
        <v>4467</v>
      </c>
      <c r="AO1218" s="52" t="str">
        <f>VLOOKUP(B1218,'BAT Grundtabelle'!B:T,19,0)</f>
        <v>ja</v>
      </c>
      <c r="AP1218" s="105" t="str">
        <f t="shared" si="410"/>
        <v>11092</v>
      </c>
      <c r="AQ1218" s="52" t="str">
        <f t="shared" si="411"/>
        <v>Küchengeräteeinzelhandel</v>
      </c>
      <c r="AR1218" s="52" t="b">
        <f t="shared" si="429"/>
        <v>0</v>
      </c>
      <c r="AS1218" s="52" t="b">
        <f t="shared" si="429"/>
        <v>0</v>
      </c>
      <c r="AT1218" s="52" t="b">
        <f t="shared" si="429"/>
        <v>0</v>
      </c>
      <c r="AU1218" s="52">
        <f t="shared" si="412"/>
        <v>1</v>
      </c>
      <c r="AW1218" s="52" t="b">
        <f t="shared" si="413"/>
        <v>0</v>
      </c>
      <c r="AX1218" s="52" t="str">
        <f t="shared" si="414"/>
        <v>Unternehmen</v>
      </c>
      <c r="AY1218" s="52" t="b">
        <f t="shared" si="415"/>
        <v>0</v>
      </c>
      <c r="AZ1218" s="52" t="str">
        <f t="shared" si="416"/>
        <v>11092</v>
      </c>
      <c r="BA1218" s="52" t="str">
        <f>VLOOKUP(A1218,'BAT Grundtabelle'!A:U,21,0)</f>
        <v>ja</v>
      </c>
      <c r="BB1218" s="52" t="str">
        <f t="shared" si="417"/>
        <v>nein</v>
      </c>
      <c r="BC1218" s="52" t="str">
        <f t="shared" si="418"/>
        <v>11092</v>
      </c>
      <c r="BD1218" s="52" t="str">
        <f t="shared" si="419"/>
        <v>Küchengeräteeinzelhandel</v>
      </c>
      <c r="BE1218" s="52" t="str">
        <f t="shared" si="420"/>
        <v>Unternehmen</v>
      </c>
      <c r="BF1218" s="52">
        <f t="shared" si="421"/>
        <v>1</v>
      </c>
    </row>
    <row r="1219" spans="1:58" hidden="1" x14ac:dyDescent="0.35">
      <c r="A1219" s="107" t="s">
        <v>3510</v>
      </c>
      <c r="B1219" s="75" t="s">
        <v>467</v>
      </c>
      <c r="C1219" s="52" t="s">
        <v>3</v>
      </c>
      <c r="D1219" s="52" t="s">
        <v>3</v>
      </c>
      <c r="E1219" s="52" t="s">
        <v>2</v>
      </c>
      <c r="F1219" s="52" t="s">
        <v>2</v>
      </c>
      <c r="G1219" s="52" t="s">
        <v>2</v>
      </c>
      <c r="H1219" s="52" t="s">
        <v>2</v>
      </c>
      <c r="I1219" s="52" t="s">
        <v>3</v>
      </c>
      <c r="J1219" s="52">
        <v>1</v>
      </c>
      <c r="K1219" s="52" t="s">
        <v>2</v>
      </c>
      <c r="L1219" s="52" t="s">
        <v>2</v>
      </c>
      <c r="M1219" s="52" t="s">
        <v>2</v>
      </c>
      <c r="N1219" s="52" t="s">
        <v>3</v>
      </c>
      <c r="P1219" s="52" t="s">
        <v>4</v>
      </c>
      <c r="Q1219" s="52" t="str">
        <f t="shared" si="430"/>
        <v>Nein</v>
      </c>
      <c r="R1219" s="52" t="str">
        <f t="shared" si="430"/>
        <v>Nein</v>
      </c>
      <c r="S1219" s="52" t="str">
        <f t="shared" si="430"/>
        <v>Nein</v>
      </c>
      <c r="T1219" s="52" t="str">
        <f t="shared" si="430"/>
        <v>Nein</v>
      </c>
      <c r="U1219" s="52" t="str">
        <f t="shared" si="430"/>
        <v>Nein</v>
      </c>
      <c r="V1219" s="52" t="str">
        <f t="shared" si="430"/>
        <v>Nein</v>
      </c>
      <c r="W1219" s="52" t="str">
        <f t="shared" si="430"/>
        <v>Nein</v>
      </c>
      <c r="X1219" s="52" t="str">
        <f t="shared" si="430"/>
        <v>Nein</v>
      </c>
      <c r="Y1219" s="52" t="str">
        <f t="shared" si="430"/>
        <v>Nein</v>
      </c>
      <c r="Z1219" s="52" t="str">
        <f t="shared" si="430"/>
        <v>Nein</v>
      </c>
      <c r="AA1219" s="52" t="str">
        <f t="shared" si="430"/>
        <v>Nein</v>
      </c>
      <c r="AB1219" s="52" t="str">
        <f t="shared" si="430"/>
        <v>Nein</v>
      </c>
      <c r="AC1219" s="52" t="str">
        <f t="shared" si="430"/>
        <v>Nein</v>
      </c>
      <c r="AD1219" s="52" t="str">
        <f t="shared" si="430"/>
        <v>Nein</v>
      </c>
      <c r="AE1219" s="52" t="str">
        <f t="shared" si="430"/>
        <v>Nein</v>
      </c>
      <c r="AF1219" s="52" t="str">
        <f t="shared" si="430"/>
        <v>Nein</v>
      </c>
      <c r="AG1219" s="61" t="str">
        <f>IF(Q1219="Ja",VLOOKUP($Q$2,Plausis!A:E,5,0),IF(R1219="Ja",VLOOKUP($R$2,Plausis!A:E,5,0),IF(T1219="Ja",VLOOKUP($T$2,Plausis!A:E,5,0),IF(U1219="Ja",VLOOKUP($U$2,Plausis!A:E,5,0),IF(AA1219="Ja",VLOOKUP($AA$2,Plausis!A:E,5,0),IF(AC1219="Ja",VLOOKUP($AC$2,Plausis!A:E,5,0),IF(AD1219="Ja",VLOOKUP($AD$2,Plausis!A:E,5,0),"")))))))</f>
        <v/>
      </c>
      <c r="AH1219" s="52" t="str">
        <f>IF(Y1219="Ja",VLOOKUP($Y$2,Plausis!A:E,5,0),"")</f>
        <v/>
      </c>
      <c r="AI1219" s="52" t="str">
        <f t="shared" ref="AI1219:AI1282" si="431">IF(OR(T1219="Ja", U1219="Ja", C1219="nein"),"Nein","Ja")</f>
        <v>Ja</v>
      </c>
      <c r="AJ1219" s="52" t="str">
        <f>IF(S1219="Ja",VLOOKUP($S$2,Plausis!A:E,5,0),IF(V1219="Ja",VLOOKUP($V$2,Plausis!A:E,5,0),IF(X1219="Ja",VLOOKUP($X$2,Plausis!A:E,5,0),"")))</f>
        <v/>
      </c>
      <c r="AL1219" s="52" t="s">
        <v>2</v>
      </c>
      <c r="AM1219" s="114">
        <v>45531</v>
      </c>
      <c r="AN1219" s="52" t="s">
        <v>4467</v>
      </c>
      <c r="AO1219" s="52" t="str">
        <f>VLOOKUP(B1219,'BAT Grundtabelle'!B:T,19,0)</f>
        <v>ja</v>
      </c>
      <c r="AP1219" s="105" t="str">
        <f t="shared" ref="AP1219:AP1282" si="432">A1219</f>
        <v>11093</v>
      </c>
      <c r="AQ1219" s="52" t="str">
        <f t="shared" ref="AQ1219:AQ1282" si="433">B1219</f>
        <v>Küchenmontagebetrieb</v>
      </c>
      <c r="AR1219" s="52" t="b">
        <f t="shared" si="429"/>
        <v>0</v>
      </c>
      <c r="AS1219" s="52" t="b">
        <f t="shared" si="429"/>
        <v>0</v>
      </c>
      <c r="AT1219" s="52" t="b">
        <f t="shared" si="429"/>
        <v>0</v>
      </c>
      <c r="AU1219" s="52">
        <f t="shared" ref="AU1219:AU1282" si="434">IF(J1219&lt;&gt;"nein",J1219,AX1219)</f>
        <v>1</v>
      </c>
      <c r="AW1219" s="52" t="b">
        <f t="shared" ref="AW1219:AW1282" si="435">IF(ISERROR(FIND(AW$1,$P1219,1)),FALSE,TRUE)</f>
        <v>0</v>
      </c>
      <c r="AX1219" s="52" t="str">
        <f t="shared" ref="AX1219:AX1282" si="436">IF(I1219="ja","Unternehmen",IF(OR(K1219="ja",L1219="ja",M1219="ja"),"Eigener Tarif",IF(AK1219&lt;&gt;"",AK1219,IF(AO1219="ja","Eigener Tarif",""))))</f>
        <v>Unternehmen</v>
      </c>
      <c r="AY1219" s="52" t="b">
        <f t="shared" ref="AY1219:AY1282" si="437">IF(ISERROR(FIND(AY$1,$P1219,1)),FALSE,TRUE)</f>
        <v>0</v>
      </c>
      <c r="AZ1219" s="52" t="str">
        <f t="shared" ref="AZ1219:AZ1282" si="438">A1219</f>
        <v>11093</v>
      </c>
      <c r="BA1219" s="52" t="str">
        <f>VLOOKUP(A1219,'BAT Grundtabelle'!A:U,21,0)</f>
        <v>ja</v>
      </c>
      <c r="BB1219" s="52" t="str">
        <f t="shared" ref="BB1219:BB1282" si="439">G1219</f>
        <v>nein</v>
      </c>
      <c r="BC1219" s="52" t="str">
        <f t="shared" ref="BC1219:BC1282" si="440">A1219</f>
        <v>11093</v>
      </c>
      <c r="BD1219" s="52" t="str">
        <f t="shared" ref="BD1219:BD1282" si="441">B1219</f>
        <v>Küchenmontagebetrieb</v>
      </c>
      <c r="BE1219" s="52" t="str">
        <f t="shared" ref="BE1219:BE1282" si="442">AX1219</f>
        <v>Unternehmen</v>
      </c>
      <c r="BF1219" s="52">
        <f t="shared" ref="BF1219:BF1282" si="443">AU1219</f>
        <v>1</v>
      </c>
    </row>
    <row r="1220" spans="1:58" hidden="1" x14ac:dyDescent="0.35">
      <c r="A1220" s="107" t="s">
        <v>3511</v>
      </c>
      <c r="B1220" s="75" t="s">
        <v>469</v>
      </c>
      <c r="C1220" s="52" t="s">
        <v>3</v>
      </c>
      <c r="D1220" s="52" t="s">
        <v>3</v>
      </c>
      <c r="E1220" s="52" t="s">
        <v>2</v>
      </c>
      <c r="F1220" s="52" t="s">
        <v>2</v>
      </c>
      <c r="G1220" s="52" t="s">
        <v>2</v>
      </c>
      <c r="H1220" s="52" t="s">
        <v>2</v>
      </c>
      <c r="I1220" s="52" t="s">
        <v>3</v>
      </c>
      <c r="J1220" s="52">
        <v>1</v>
      </c>
      <c r="K1220" s="52" t="s">
        <v>2</v>
      </c>
      <c r="L1220" s="52" t="s">
        <v>2</v>
      </c>
      <c r="M1220" s="52" t="s">
        <v>2</v>
      </c>
      <c r="N1220" s="52" t="s">
        <v>3</v>
      </c>
      <c r="P1220" s="52" t="s">
        <v>4</v>
      </c>
      <c r="Q1220" s="52" t="str">
        <f t="shared" si="430"/>
        <v>Nein</v>
      </c>
      <c r="R1220" s="52" t="str">
        <f t="shared" si="430"/>
        <v>Nein</v>
      </c>
      <c r="S1220" s="52" t="str">
        <f t="shared" si="430"/>
        <v>Nein</v>
      </c>
      <c r="T1220" s="52" t="str">
        <f t="shared" si="430"/>
        <v>Nein</v>
      </c>
      <c r="U1220" s="52" t="str">
        <f t="shared" si="430"/>
        <v>Nein</v>
      </c>
      <c r="V1220" s="52" t="str">
        <f t="shared" si="430"/>
        <v>Nein</v>
      </c>
      <c r="W1220" s="52" t="str">
        <f t="shared" si="430"/>
        <v>Nein</v>
      </c>
      <c r="X1220" s="52" t="str">
        <f t="shared" si="430"/>
        <v>Nein</v>
      </c>
      <c r="Y1220" s="52" t="str">
        <f t="shared" si="430"/>
        <v>Nein</v>
      </c>
      <c r="Z1220" s="52" t="str">
        <f t="shared" si="430"/>
        <v>Nein</v>
      </c>
      <c r="AA1220" s="52" t="str">
        <f t="shared" si="430"/>
        <v>Nein</v>
      </c>
      <c r="AB1220" s="52" t="str">
        <f t="shared" si="430"/>
        <v>Nein</v>
      </c>
      <c r="AC1220" s="52" t="str">
        <f t="shared" si="430"/>
        <v>Nein</v>
      </c>
      <c r="AD1220" s="52" t="str">
        <f t="shared" si="430"/>
        <v>Nein</v>
      </c>
      <c r="AE1220" s="52" t="str">
        <f t="shared" si="430"/>
        <v>Nein</v>
      </c>
      <c r="AF1220" s="52" t="str">
        <f t="shared" si="430"/>
        <v>Nein</v>
      </c>
      <c r="AG1220" s="61" t="str">
        <f>IF(Q1220="Ja",VLOOKUP($Q$2,Plausis!A:E,5,0),IF(R1220="Ja",VLOOKUP($R$2,Plausis!A:E,5,0),IF(T1220="Ja",VLOOKUP($T$2,Plausis!A:E,5,0),IF(U1220="Ja",VLOOKUP($U$2,Plausis!A:E,5,0),IF(AA1220="Ja",VLOOKUP($AA$2,Plausis!A:E,5,0),IF(AC1220="Ja",VLOOKUP($AC$2,Plausis!A:E,5,0),IF(AD1220="Ja",VLOOKUP($AD$2,Plausis!A:E,5,0),"")))))))</f>
        <v/>
      </c>
      <c r="AH1220" s="52" t="str">
        <f>IF(Y1220="Ja",VLOOKUP($Y$2,Plausis!A:E,5,0),"")</f>
        <v/>
      </c>
      <c r="AI1220" s="52" t="str">
        <f t="shared" si="431"/>
        <v>Ja</v>
      </c>
      <c r="AJ1220" s="52" t="str">
        <f>IF(S1220="Ja",VLOOKUP($S$2,Plausis!A:E,5,0),IF(V1220="Ja",VLOOKUP($V$2,Plausis!A:E,5,0),IF(X1220="Ja",VLOOKUP($X$2,Plausis!A:E,5,0),"")))</f>
        <v/>
      </c>
      <c r="AL1220" s="52" t="s">
        <v>2</v>
      </c>
      <c r="AM1220" s="114">
        <v>45531</v>
      </c>
      <c r="AN1220" s="52" t="s">
        <v>4467</v>
      </c>
      <c r="AO1220" s="52" t="str">
        <f>VLOOKUP(B1220,'BAT Grundtabelle'!B:T,19,0)</f>
        <v>ja</v>
      </c>
      <c r="AP1220" s="105" t="str">
        <f t="shared" si="432"/>
        <v>11094</v>
      </c>
      <c r="AQ1220" s="52" t="str">
        <f t="shared" si="433"/>
        <v>Küchenstudio</v>
      </c>
      <c r="AR1220" s="52" t="b">
        <f t="shared" si="429"/>
        <v>0</v>
      </c>
      <c r="AS1220" s="52" t="b">
        <f t="shared" si="429"/>
        <v>0</v>
      </c>
      <c r="AT1220" s="52" t="b">
        <f t="shared" si="429"/>
        <v>0</v>
      </c>
      <c r="AU1220" s="52">
        <f t="shared" si="434"/>
        <v>1</v>
      </c>
      <c r="AW1220" s="52" t="b">
        <f t="shared" si="435"/>
        <v>0</v>
      </c>
      <c r="AX1220" s="52" t="str">
        <f t="shared" si="436"/>
        <v>Unternehmen</v>
      </c>
      <c r="AY1220" s="52" t="b">
        <f t="shared" si="437"/>
        <v>0</v>
      </c>
      <c r="AZ1220" s="52" t="str">
        <f t="shared" si="438"/>
        <v>11094</v>
      </c>
      <c r="BA1220" s="52" t="str">
        <f>VLOOKUP(A1220,'BAT Grundtabelle'!A:U,21,0)</f>
        <v>ja</v>
      </c>
      <c r="BB1220" s="52" t="str">
        <f t="shared" si="439"/>
        <v>nein</v>
      </c>
      <c r="BC1220" s="52" t="str">
        <f t="shared" si="440"/>
        <v>11094</v>
      </c>
      <c r="BD1220" s="52" t="str">
        <f t="shared" si="441"/>
        <v>Küchenstudio</v>
      </c>
      <c r="BE1220" s="52" t="str">
        <f t="shared" si="442"/>
        <v>Unternehmen</v>
      </c>
      <c r="BF1220" s="52">
        <f t="shared" si="443"/>
        <v>1</v>
      </c>
    </row>
    <row r="1221" spans="1:58" hidden="1" x14ac:dyDescent="0.35">
      <c r="A1221" s="107" t="s">
        <v>3512</v>
      </c>
      <c r="B1221" s="75" t="s">
        <v>470</v>
      </c>
      <c r="C1221" s="52" t="s">
        <v>3</v>
      </c>
      <c r="D1221" s="52" t="s">
        <v>3</v>
      </c>
      <c r="E1221" s="52" t="s">
        <v>2</v>
      </c>
      <c r="F1221" s="52" t="s">
        <v>2</v>
      </c>
      <c r="G1221" s="52" t="s">
        <v>2</v>
      </c>
      <c r="H1221" s="52" t="s">
        <v>2</v>
      </c>
      <c r="I1221" s="52" t="s">
        <v>3</v>
      </c>
      <c r="J1221" s="52">
        <v>1</v>
      </c>
      <c r="K1221" s="52" t="s">
        <v>2</v>
      </c>
      <c r="L1221" s="52" t="s">
        <v>2</v>
      </c>
      <c r="M1221" s="52" t="s">
        <v>2</v>
      </c>
      <c r="N1221" s="52" t="s">
        <v>3</v>
      </c>
      <c r="P1221" s="52" t="s">
        <v>4</v>
      </c>
      <c r="Q1221" s="52" t="str">
        <f t="shared" si="430"/>
        <v>Nein</v>
      </c>
      <c r="R1221" s="52" t="str">
        <f t="shared" si="430"/>
        <v>Nein</v>
      </c>
      <c r="S1221" s="52" t="str">
        <f t="shared" si="430"/>
        <v>Nein</v>
      </c>
      <c r="T1221" s="52" t="str">
        <f t="shared" si="430"/>
        <v>Nein</v>
      </c>
      <c r="U1221" s="52" t="str">
        <f t="shared" si="430"/>
        <v>Nein</v>
      </c>
      <c r="V1221" s="52" t="str">
        <f t="shared" si="430"/>
        <v>Nein</v>
      </c>
      <c r="W1221" s="52" t="str">
        <f t="shared" si="430"/>
        <v>Nein</v>
      </c>
      <c r="X1221" s="52" t="str">
        <f t="shared" si="430"/>
        <v>Nein</v>
      </c>
      <c r="Y1221" s="52" t="str">
        <f t="shared" si="430"/>
        <v>Nein</v>
      </c>
      <c r="Z1221" s="52" t="str">
        <f t="shared" si="430"/>
        <v>Nein</v>
      </c>
      <c r="AA1221" s="52" t="str">
        <f t="shared" si="430"/>
        <v>Nein</v>
      </c>
      <c r="AB1221" s="52" t="str">
        <f t="shared" si="430"/>
        <v>Nein</v>
      </c>
      <c r="AC1221" s="52" t="str">
        <f t="shared" si="430"/>
        <v>Nein</v>
      </c>
      <c r="AD1221" s="52" t="str">
        <f t="shared" si="430"/>
        <v>Nein</v>
      </c>
      <c r="AE1221" s="52" t="str">
        <f t="shared" si="430"/>
        <v>Nein</v>
      </c>
      <c r="AF1221" s="52" t="str">
        <f t="shared" si="430"/>
        <v>Nein</v>
      </c>
      <c r="AG1221" s="61" t="str">
        <f>IF(Q1221="Ja",VLOOKUP($Q$2,Plausis!A:E,5,0),IF(R1221="Ja",VLOOKUP($R$2,Plausis!A:E,5,0),IF(T1221="Ja",VLOOKUP($T$2,Plausis!A:E,5,0),IF(U1221="Ja",VLOOKUP($U$2,Plausis!A:E,5,0),IF(AA1221="Ja",VLOOKUP($AA$2,Plausis!A:E,5,0),IF(AC1221="Ja",VLOOKUP($AC$2,Plausis!A:E,5,0),IF(AD1221="Ja",VLOOKUP($AD$2,Plausis!A:E,5,0),"")))))))</f>
        <v/>
      </c>
      <c r="AH1221" s="52" t="str">
        <f>IF(Y1221="Ja",VLOOKUP($Y$2,Plausis!A:E,5,0),"")</f>
        <v/>
      </c>
      <c r="AI1221" s="52" t="str">
        <f t="shared" si="431"/>
        <v>Ja</v>
      </c>
      <c r="AJ1221" s="52" t="str">
        <f>IF(S1221="Ja",VLOOKUP($S$2,Plausis!A:E,5,0),IF(V1221="Ja",VLOOKUP($V$2,Plausis!A:E,5,0),IF(X1221="Ja",VLOOKUP($X$2,Plausis!A:E,5,0),"")))</f>
        <v/>
      </c>
      <c r="AL1221" s="52" t="s">
        <v>2</v>
      </c>
      <c r="AM1221" s="114">
        <v>45531</v>
      </c>
      <c r="AN1221" s="52" t="s">
        <v>4467</v>
      </c>
      <c r="AO1221" s="52" t="str">
        <f>VLOOKUP(B1221,'BAT Grundtabelle'!B:T,19,0)</f>
        <v>ja</v>
      </c>
      <c r="AP1221" s="105" t="str">
        <f t="shared" si="432"/>
        <v>11095</v>
      </c>
      <c r="AQ1221" s="52" t="str">
        <f t="shared" si="433"/>
        <v>Küchenstudio ohne Aufbau/Montage/Installation</v>
      </c>
      <c r="AR1221" s="52" t="b">
        <f t="shared" si="429"/>
        <v>0</v>
      </c>
      <c r="AS1221" s="52" t="b">
        <f t="shared" si="429"/>
        <v>0</v>
      </c>
      <c r="AT1221" s="52" t="b">
        <f t="shared" si="429"/>
        <v>0</v>
      </c>
      <c r="AU1221" s="52">
        <f t="shared" si="434"/>
        <v>1</v>
      </c>
      <c r="AW1221" s="52" t="b">
        <f t="shared" si="435"/>
        <v>0</v>
      </c>
      <c r="AX1221" s="52" t="str">
        <f t="shared" si="436"/>
        <v>Unternehmen</v>
      </c>
      <c r="AY1221" s="52" t="b">
        <f t="shared" si="437"/>
        <v>0</v>
      </c>
      <c r="AZ1221" s="52" t="str">
        <f t="shared" si="438"/>
        <v>11095</v>
      </c>
      <c r="BA1221" s="52" t="str">
        <f>VLOOKUP(A1221,'BAT Grundtabelle'!A:U,21,0)</f>
        <v>ja</v>
      </c>
      <c r="BB1221" s="52" t="str">
        <f t="shared" si="439"/>
        <v>nein</v>
      </c>
      <c r="BC1221" s="52" t="str">
        <f t="shared" si="440"/>
        <v>11095</v>
      </c>
      <c r="BD1221" s="52" t="str">
        <f t="shared" si="441"/>
        <v>Küchenstudio ohne Aufbau/Montage/Installation</v>
      </c>
      <c r="BE1221" s="52" t="str">
        <f t="shared" si="442"/>
        <v>Unternehmen</v>
      </c>
      <c r="BF1221" s="52">
        <f t="shared" si="443"/>
        <v>1</v>
      </c>
    </row>
    <row r="1222" spans="1:58" hidden="1" x14ac:dyDescent="0.35">
      <c r="A1222" s="107" t="s">
        <v>3513</v>
      </c>
      <c r="B1222" s="75" t="s">
        <v>1990</v>
      </c>
      <c r="C1222" s="52" t="s">
        <v>3</v>
      </c>
      <c r="D1222" s="52" t="s">
        <v>3</v>
      </c>
      <c r="E1222" s="52" t="s">
        <v>2</v>
      </c>
      <c r="F1222" s="52" t="s">
        <v>2</v>
      </c>
      <c r="G1222" s="52" t="s">
        <v>2</v>
      </c>
      <c r="H1222" s="52" t="s">
        <v>2</v>
      </c>
      <c r="I1222" s="52" t="s">
        <v>3</v>
      </c>
      <c r="J1222" s="52">
        <v>2</v>
      </c>
      <c r="K1222" s="52" t="s">
        <v>2</v>
      </c>
      <c r="L1222" s="52" t="s">
        <v>2</v>
      </c>
      <c r="M1222" s="52" t="s">
        <v>2</v>
      </c>
      <c r="N1222" s="52" t="s">
        <v>3</v>
      </c>
      <c r="P1222" s="52" t="s">
        <v>57</v>
      </c>
      <c r="Q1222" s="52" t="str">
        <f t="shared" si="430"/>
        <v>Nein</v>
      </c>
      <c r="R1222" s="52" t="str">
        <f t="shared" si="430"/>
        <v>Nein</v>
      </c>
      <c r="S1222" s="52" t="str">
        <f t="shared" si="430"/>
        <v>Nein</v>
      </c>
      <c r="T1222" s="52" t="str">
        <f t="shared" si="430"/>
        <v>Ja</v>
      </c>
      <c r="U1222" s="52" t="str">
        <f t="shared" si="430"/>
        <v>Nein</v>
      </c>
      <c r="V1222" s="52" t="str">
        <f t="shared" si="430"/>
        <v>Nein</v>
      </c>
      <c r="W1222" s="52" t="str">
        <f t="shared" si="430"/>
        <v>Nein</v>
      </c>
      <c r="X1222" s="52" t="str">
        <f t="shared" si="430"/>
        <v>Ja</v>
      </c>
      <c r="Y1222" s="52" t="str">
        <f t="shared" si="430"/>
        <v>Nein</v>
      </c>
      <c r="Z1222" s="52" t="str">
        <f t="shared" si="430"/>
        <v>Nein</v>
      </c>
      <c r="AA1222" s="52" t="str">
        <f t="shared" si="430"/>
        <v>Nein</v>
      </c>
      <c r="AB1222" s="52" t="str">
        <f t="shared" si="430"/>
        <v>Nein</v>
      </c>
      <c r="AC1222" s="52" t="str">
        <f t="shared" si="430"/>
        <v>Nein</v>
      </c>
      <c r="AD1222" s="52" t="str">
        <f t="shared" si="430"/>
        <v>Nein</v>
      </c>
      <c r="AE1222" s="52" t="str">
        <f t="shared" si="430"/>
        <v>Nein</v>
      </c>
      <c r="AF1222" s="52" t="str">
        <f t="shared" si="430"/>
        <v>Nein</v>
      </c>
      <c r="AG1222" s="61" t="str">
        <f>IF(Q1222="Ja",VLOOKUP($Q$2,Plausis!A:E,5,0),IF(R1222="Ja",VLOOKUP($R$2,Plausis!A:E,5,0),IF(T1222="Ja",VLOOKUP($T$2,Plausis!A:E,5,0),IF(U1222="Ja",VLOOKUP($U$2,Plausis!A:E,5,0),IF(AA1222="Ja",VLOOKUP($AA$2,Plausis!A:E,5,0),IF(AC1222="Ja",VLOOKUP($AC$2,Plausis!A:E,5,0),IF(AD1222="Ja",VLOOKUP($AD$2,Plausis!A:E,5,0),"")))))))</f>
        <v>Dieser Betrieb ist nur im Komfort-RS ohne ergänzenden Spezial-Straf-RS versicherbar.</v>
      </c>
      <c r="AH1222" s="52" t="str">
        <f>IF(Y1222="Ja",VLOOKUP($Y$2,Plausis!A:E,5,0),"")</f>
        <v/>
      </c>
      <c r="AI1222" s="52" t="str">
        <f t="shared" si="431"/>
        <v>Nein</v>
      </c>
      <c r="AJ1222" s="52" t="str">
        <f>IF(S1222="Ja",VLOOKUP($S$2,Plausis!A:E,5,0),IF(V1222="Ja",VLOOKUP($V$2,Plausis!A:E,5,0),IF(X1222="Ja",VLOOKUP($X$2,Plausis!A:E,5,0),"")))</f>
        <v>Dieser Betrieb kann nur ohne ergänzenden Spezial-Straf-RS versichert werden.</v>
      </c>
      <c r="AL1222" s="52" t="s">
        <v>2</v>
      </c>
      <c r="AM1222" s="114">
        <v>45531</v>
      </c>
      <c r="AN1222" s="52" t="s">
        <v>4467</v>
      </c>
      <c r="AO1222" s="52" t="str">
        <f>VLOOKUP(B1222,'BAT Grundtabelle'!B:T,19,0)</f>
        <v>ja</v>
      </c>
      <c r="AP1222" s="105" t="str">
        <f t="shared" si="432"/>
        <v>11096</v>
      </c>
      <c r="AQ1222" s="52" t="str">
        <f t="shared" si="433"/>
        <v>Kühlhausbetrieb</v>
      </c>
      <c r="AR1222" s="52" t="b">
        <f t="shared" si="429"/>
        <v>0</v>
      </c>
      <c r="AS1222" s="52" t="b">
        <f t="shared" si="429"/>
        <v>0</v>
      </c>
      <c r="AT1222" s="52" t="b">
        <f t="shared" si="429"/>
        <v>0</v>
      </c>
      <c r="AU1222" s="52">
        <f t="shared" si="434"/>
        <v>2</v>
      </c>
      <c r="AW1222" s="52" t="b">
        <f t="shared" si="435"/>
        <v>0</v>
      </c>
      <c r="AX1222" s="52" t="str">
        <f t="shared" si="436"/>
        <v>Unternehmen</v>
      </c>
      <c r="AY1222" s="52" t="b">
        <f t="shared" si="437"/>
        <v>0</v>
      </c>
      <c r="AZ1222" s="52" t="str">
        <f t="shared" si="438"/>
        <v>11096</v>
      </c>
      <c r="BA1222" s="52" t="str">
        <f>VLOOKUP(A1222,'BAT Grundtabelle'!A:U,21,0)</f>
        <v>ja</v>
      </c>
      <c r="BB1222" s="52" t="str">
        <f t="shared" si="439"/>
        <v>nein</v>
      </c>
      <c r="BC1222" s="52" t="str">
        <f t="shared" si="440"/>
        <v>11096</v>
      </c>
      <c r="BD1222" s="52" t="str">
        <f t="shared" si="441"/>
        <v>Kühlhausbetrieb</v>
      </c>
      <c r="BE1222" s="52" t="str">
        <f t="shared" si="442"/>
        <v>Unternehmen</v>
      </c>
      <c r="BF1222" s="52">
        <f t="shared" si="443"/>
        <v>2</v>
      </c>
    </row>
    <row r="1223" spans="1:58" hidden="1" x14ac:dyDescent="0.35">
      <c r="A1223" s="107" t="s">
        <v>3514</v>
      </c>
      <c r="B1223" s="75" t="s">
        <v>1585</v>
      </c>
      <c r="C1223" s="52" t="s">
        <v>3</v>
      </c>
      <c r="D1223" s="52" t="s">
        <v>3</v>
      </c>
      <c r="E1223" s="52" t="s">
        <v>2</v>
      </c>
      <c r="F1223" s="52" t="s">
        <v>2</v>
      </c>
      <c r="G1223" s="52" t="s">
        <v>2</v>
      </c>
      <c r="H1223" s="52" t="s">
        <v>2</v>
      </c>
      <c r="I1223" s="52" t="s">
        <v>3</v>
      </c>
      <c r="J1223" s="52">
        <v>2</v>
      </c>
      <c r="K1223" s="52" t="s">
        <v>2</v>
      </c>
      <c r="L1223" s="52" t="s">
        <v>2</v>
      </c>
      <c r="M1223" s="52" t="s">
        <v>2</v>
      </c>
      <c r="N1223" s="52" t="s">
        <v>3</v>
      </c>
      <c r="P1223" s="52" t="s">
        <v>4</v>
      </c>
      <c r="Q1223" s="52" t="str">
        <f t="shared" ref="Q1223:AF1232" si="444">IF(ISERROR(FIND(Q$2,$P1223,1)),"Nein","Ja")</f>
        <v>Nein</v>
      </c>
      <c r="R1223" s="52" t="str">
        <f t="shared" si="444"/>
        <v>Nein</v>
      </c>
      <c r="S1223" s="52" t="str">
        <f t="shared" si="444"/>
        <v>Nein</v>
      </c>
      <c r="T1223" s="52" t="str">
        <f t="shared" si="444"/>
        <v>Nein</v>
      </c>
      <c r="U1223" s="52" t="str">
        <f t="shared" si="444"/>
        <v>Nein</v>
      </c>
      <c r="V1223" s="52" t="str">
        <f t="shared" si="444"/>
        <v>Nein</v>
      </c>
      <c r="W1223" s="52" t="str">
        <f t="shared" si="444"/>
        <v>Nein</v>
      </c>
      <c r="X1223" s="52" t="str">
        <f t="shared" si="444"/>
        <v>Nein</v>
      </c>
      <c r="Y1223" s="52" t="str">
        <f t="shared" si="444"/>
        <v>Nein</v>
      </c>
      <c r="Z1223" s="52" t="str">
        <f t="shared" si="444"/>
        <v>Nein</v>
      </c>
      <c r="AA1223" s="52" t="str">
        <f t="shared" si="444"/>
        <v>Nein</v>
      </c>
      <c r="AB1223" s="52" t="str">
        <f t="shared" si="444"/>
        <v>Nein</v>
      </c>
      <c r="AC1223" s="52" t="str">
        <f t="shared" si="444"/>
        <v>Nein</v>
      </c>
      <c r="AD1223" s="52" t="str">
        <f t="shared" si="444"/>
        <v>Nein</v>
      </c>
      <c r="AE1223" s="52" t="str">
        <f t="shared" si="444"/>
        <v>Nein</v>
      </c>
      <c r="AF1223" s="52" t="str">
        <f t="shared" si="444"/>
        <v>Nein</v>
      </c>
      <c r="AG1223" s="61" t="str">
        <f>IF(Q1223="Ja",VLOOKUP($Q$2,Plausis!A:E,5,0),IF(R1223="Ja",VLOOKUP($R$2,Plausis!A:E,5,0),IF(T1223="Ja",VLOOKUP($T$2,Plausis!A:E,5,0),IF(U1223="Ja",VLOOKUP($U$2,Plausis!A:E,5,0),IF(AA1223="Ja",VLOOKUP($AA$2,Plausis!A:E,5,0),IF(AC1223="Ja",VLOOKUP($AC$2,Plausis!A:E,5,0),IF(AD1223="Ja",VLOOKUP($AD$2,Plausis!A:E,5,0),"")))))))</f>
        <v/>
      </c>
      <c r="AH1223" s="52" t="str">
        <f>IF(Y1223="Ja",VLOOKUP($Y$2,Plausis!A:E,5,0),"")</f>
        <v/>
      </c>
      <c r="AI1223" s="52" t="str">
        <f t="shared" si="431"/>
        <v>Ja</v>
      </c>
      <c r="AJ1223" s="52" t="str">
        <f>IF(S1223="Ja",VLOOKUP($S$2,Plausis!A:E,5,0),IF(V1223="Ja",VLOOKUP($V$2,Plausis!A:E,5,0),IF(X1223="Ja",VLOOKUP($X$2,Plausis!A:E,5,0),"")))</f>
        <v/>
      </c>
      <c r="AL1223" s="52" t="s">
        <v>2</v>
      </c>
      <c r="AM1223" s="114">
        <v>45531</v>
      </c>
      <c r="AN1223" s="52" t="s">
        <v>4467</v>
      </c>
      <c r="AO1223" s="52" t="str">
        <f>VLOOKUP(B1223,'BAT Grundtabelle'!B:T,19,0)</f>
        <v>ja</v>
      </c>
      <c r="AP1223" s="105" t="str">
        <f t="shared" si="432"/>
        <v>11097</v>
      </c>
      <c r="AQ1223" s="52" t="str">
        <f t="shared" si="433"/>
        <v>Kühlthekenhersteller</v>
      </c>
      <c r="AR1223" s="52" t="b">
        <f t="shared" ref="AR1223:AT1242" si="445">IF(ISERROR(FIND(AR$1,$P1223,1)),FALSE,TRUE)</f>
        <v>0</v>
      </c>
      <c r="AS1223" s="52" t="b">
        <f t="shared" si="445"/>
        <v>0</v>
      </c>
      <c r="AT1223" s="52" t="b">
        <f t="shared" si="445"/>
        <v>0</v>
      </c>
      <c r="AU1223" s="52">
        <f t="shared" si="434"/>
        <v>2</v>
      </c>
      <c r="AW1223" s="52" t="b">
        <f t="shared" si="435"/>
        <v>0</v>
      </c>
      <c r="AX1223" s="52" t="str">
        <f t="shared" si="436"/>
        <v>Unternehmen</v>
      </c>
      <c r="AY1223" s="52" t="b">
        <f t="shared" si="437"/>
        <v>0</v>
      </c>
      <c r="AZ1223" s="52" t="str">
        <f t="shared" si="438"/>
        <v>11097</v>
      </c>
      <c r="BA1223" s="52" t="str">
        <f>VLOOKUP(A1223,'BAT Grundtabelle'!A:U,21,0)</f>
        <v>ja</v>
      </c>
      <c r="BB1223" s="52" t="str">
        <f t="shared" si="439"/>
        <v>nein</v>
      </c>
      <c r="BC1223" s="52" t="str">
        <f t="shared" si="440"/>
        <v>11097</v>
      </c>
      <c r="BD1223" s="52" t="str">
        <f t="shared" si="441"/>
        <v>Kühlthekenhersteller</v>
      </c>
      <c r="BE1223" s="52" t="str">
        <f t="shared" si="442"/>
        <v>Unternehmen</v>
      </c>
      <c r="BF1223" s="52">
        <f t="shared" si="443"/>
        <v>2</v>
      </c>
    </row>
    <row r="1224" spans="1:58" hidden="1" x14ac:dyDescent="0.35">
      <c r="A1224" s="107" t="s">
        <v>3515</v>
      </c>
      <c r="B1224" s="75" t="s">
        <v>1991</v>
      </c>
      <c r="C1224" s="52" t="s">
        <v>2</v>
      </c>
      <c r="D1224" s="52" t="s">
        <v>2</v>
      </c>
      <c r="E1224" s="52" t="s">
        <v>2</v>
      </c>
      <c r="F1224" s="52" t="s">
        <v>2</v>
      </c>
      <c r="G1224" s="52" t="s">
        <v>2</v>
      </c>
      <c r="H1224" s="52" t="s">
        <v>2</v>
      </c>
      <c r="I1224" s="52" t="s">
        <v>2</v>
      </c>
      <c r="J1224" s="52" t="s">
        <v>2</v>
      </c>
      <c r="K1224" s="52" t="s">
        <v>2</v>
      </c>
      <c r="L1224" s="52" t="s">
        <v>2</v>
      </c>
      <c r="M1224" s="52" t="s">
        <v>2</v>
      </c>
      <c r="N1224" s="52" t="s">
        <v>2</v>
      </c>
      <c r="P1224" s="52" t="s">
        <v>59</v>
      </c>
      <c r="Q1224" s="52" t="str">
        <f t="shared" si="444"/>
        <v>Nein</v>
      </c>
      <c r="R1224" s="52" t="str">
        <f t="shared" si="444"/>
        <v>Nein</v>
      </c>
      <c r="S1224" s="52" t="str">
        <f t="shared" si="444"/>
        <v>Nein</v>
      </c>
      <c r="T1224" s="52" t="str">
        <f t="shared" si="444"/>
        <v>Nein</v>
      </c>
      <c r="U1224" s="52" t="str">
        <f t="shared" si="444"/>
        <v>Nein</v>
      </c>
      <c r="V1224" s="52" t="str">
        <f t="shared" si="444"/>
        <v>Nein</v>
      </c>
      <c r="W1224" s="52" t="str">
        <f t="shared" si="444"/>
        <v>Nein</v>
      </c>
      <c r="X1224" s="52" t="str">
        <f t="shared" si="444"/>
        <v>Nein</v>
      </c>
      <c r="Y1224" s="52" t="str">
        <f t="shared" si="444"/>
        <v>Nein</v>
      </c>
      <c r="Z1224" s="52" t="str">
        <f t="shared" si="444"/>
        <v>Nein</v>
      </c>
      <c r="AA1224" s="52" t="str">
        <f t="shared" si="444"/>
        <v>Nein</v>
      </c>
      <c r="AB1224" s="52" t="str">
        <f t="shared" si="444"/>
        <v>Nein</v>
      </c>
      <c r="AC1224" s="52" t="str">
        <f t="shared" si="444"/>
        <v>Nein</v>
      </c>
      <c r="AD1224" s="52" t="str">
        <f t="shared" si="444"/>
        <v>Nein</v>
      </c>
      <c r="AE1224" s="52" t="str">
        <f t="shared" si="444"/>
        <v>Nein</v>
      </c>
      <c r="AF1224" s="52" t="str">
        <f t="shared" si="444"/>
        <v>Nein</v>
      </c>
      <c r="AG1224" s="61" t="str">
        <f>IF(Q1224="Ja",VLOOKUP($Q$2,Plausis!A:E,5,0),IF(R1224="Ja",VLOOKUP($R$2,Plausis!A:E,5,0),IF(T1224="Ja",VLOOKUP($T$2,Plausis!A:E,5,0),IF(U1224="Ja",VLOOKUP($U$2,Plausis!A:E,5,0),IF(AA1224="Ja",VLOOKUP($AA$2,Plausis!A:E,5,0),IF(AC1224="Ja",VLOOKUP($AC$2,Plausis!A:E,5,0),IF(AD1224="Ja",VLOOKUP($AD$2,Plausis!A:E,5,0),"")))))))</f>
        <v/>
      </c>
      <c r="AH1224" s="52" t="str">
        <f>IF(Y1224="Ja",VLOOKUP($Y$2,Plausis!A:E,5,0),"")</f>
        <v/>
      </c>
      <c r="AI1224" s="52" t="str">
        <f t="shared" si="431"/>
        <v>Nein</v>
      </c>
      <c r="AJ1224" s="52" t="str">
        <f>IF(S1224="Ja",VLOOKUP($S$2,Plausis!A:E,5,0),IF(V1224="Ja",VLOOKUP($V$2,Plausis!A:E,5,0),IF(X1224="Ja",VLOOKUP($X$2,Plausis!A:E,5,0),"")))</f>
        <v/>
      </c>
      <c r="AL1224" s="52" t="s">
        <v>2</v>
      </c>
      <c r="AM1224" s="114">
        <v>45531</v>
      </c>
      <c r="AN1224" s="52" t="s">
        <v>4467</v>
      </c>
      <c r="AO1224" s="52" t="str">
        <f>VLOOKUP(B1224,'BAT Grundtabelle'!B:T,19,0)</f>
        <v>nein</v>
      </c>
      <c r="AP1224" s="105" t="str">
        <f t="shared" si="432"/>
        <v>11098</v>
      </c>
      <c r="AQ1224" s="52" t="str">
        <f t="shared" si="433"/>
        <v>Kulturzentrum</v>
      </c>
      <c r="AR1224" s="52" t="b">
        <f t="shared" si="445"/>
        <v>0</v>
      </c>
      <c r="AS1224" s="52" t="b">
        <f t="shared" si="445"/>
        <v>0</v>
      </c>
      <c r="AT1224" s="52" t="b">
        <f t="shared" si="445"/>
        <v>0</v>
      </c>
      <c r="AU1224" s="52" t="str">
        <f t="shared" si="434"/>
        <v/>
      </c>
      <c r="AW1224" s="52" t="b">
        <f t="shared" si="435"/>
        <v>0</v>
      </c>
      <c r="AX1224" s="52" t="str">
        <f t="shared" si="436"/>
        <v/>
      </c>
      <c r="AY1224" s="52" t="b">
        <f t="shared" si="437"/>
        <v>0</v>
      </c>
      <c r="AZ1224" s="52" t="str">
        <f t="shared" si="438"/>
        <v>11098</v>
      </c>
      <c r="BA1224" s="52" t="str">
        <f>VLOOKUP(A1224,'BAT Grundtabelle'!A:U,21,0)</f>
        <v>nein</v>
      </c>
      <c r="BB1224" s="52" t="str">
        <f t="shared" si="439"/>
        <v>nein</v>
      </c>
      <c r="BC1224" s="52" t="str">
        <f t="shared" si="440"/>
        <v>11098</v>
      </c>
      <c r="BD1224" s="52" t="str">
        <f t="shared" si="441"/>
        <v>Kulturzentrum</v>
      </c>
      <c r="BE1224" s="52" t="str">
        <f t="shared" si="442"/>
        <v/>
      </c>
      <c r="BF1224" s="52" t="str">
        <f t="shared" si="443"/>
        <v/>
      </c>
    </row>
    <row r="1225" spans="1:58" hidden="1" x14ac:dyDescent="0.35">
      <c r="A1225" s="107" t="s">
        <v>2052</v>
      </c>
      <c r="B1225" s="75" t="s">
        <v>2051</v>
      </c>
      <c r="C1225" s="52" t="s">
        <v>3</v>
      </c>
      <c r="D1225" s="52" t="s">
        <v>3</v>
      </c>
      <c r="E1225" s="52" t="s">
        <v>2</v>
      </c>
      <c r="F1225" s="52" t="s">
        <v>2</v>
      </c>
      <c r="G1225" s="52" t="s">
        <v>2</v>
      </c>
      <c r="H1225" s="52" t="s">
        <v>2</v>
      </c>
      <c r="I1225" s="52" t="s">
        <v>3</v>
      </c>
      <c r="J1225" s="52">
        <v>1</v>
      </c>
      <c r="K1225" s="52" t="s">
        <v>2</v>
      </c>
      <c r="L1225" s="52" t="s">
        <v>2</v>
      </c>
      <c r="M1225" s="52" t="s">
        <v>2</v>
      </c>
      <c r="N1225" s="52" t="s">
        <v>3</v>
      </c>
      <c r="P1225" s="52" t="s">
        <v>4</v>
      </c>
      <c r="Q1225" s="52" t="str">
        <f t="shared" si="444"/>
        <v>Nein</v>
      </c>
      <c r="R1225" s="52" t="str">
        <f t="shared" si="444"/>
        <v>Nein</v>
      </c>
      <c r="S1225" s="52" t="str">
        <f t="shared" si="444"/>
        <v>Nein</v>
      </c>
      <c r="T1225" s="52" t="str">
        <f t="shared" si="444"/>
        <v>Nein</v>
      </c>
      <c r="U1225" s="52" t="str">
        <f t="shared" si="444"/>
        <v>Nein</v>
      </c>
      <c r="V1225" s="52" t="str">
        <f t="shared" si="444"/>
        <v>Nein</v>
      </c>
      <c r="W1225" s="52" t="str">
        <f t="shared" si="444"/>
        <v>Nein</v>
      </c>
      <c r="X1225" s="52" t="str">
        <f t="shared" si="444"/>
        <v>Nein</v>
      </c>
      <c r="Y1225" s="52" t="str">
        <f t="shared" si="444"/>
        <v>Nein</v>
      </c>
      <c r="Z1225" s="52" t="str">
        <f t="shared" si="444"/>
        <v>Nein</v>
      </c>
      <c r="AA1225" s="52" t="str">
        <f t="shared" si="444"/>
        <v>Nein</v>
      </c>
      <c r="AB1225" s="52" t="str">
        <f t="shared" si="444"/>
        <v>Nein</v>
      </c>
      <c r="AC1225" s="52" t="str">
        <f t="shared" si="444"/>
        <v>Nein</v>
      </c>
      <c r="AD1225" s="52" t="str">
        <f t="shared" si="444"/>
        <v>Nein</v>
      </c>
      <c r="AE1225" s="52" t="str">
        <f t="shared" si="444"/>
        <v>Nein</v>
      </c>
      <c r="AF1225" s="52" t="str">
        <f t="shared" si="444"/>
        <v>Nein</v>
      </c>
      <c r="AG1225" s="61" t="str">
        <f>IF(Q1225="Ja",VLOOKUP($Q$2,Plausis!A:E,5,0),IF(R1225="Ja",VLOOKUP($R$2,Plausis!A:E,5,0),IF(T1225="Ja",VLOOKUP($T$2,Plausis!A:E,5,0),IF(U1225="Ja",VLOOKUP($U$2,Plausis!A:E,5,0),IF(AA1225="Ja",VLOOKUP($AA$2,Plausis!A:E,5,0),IF(AC1225="Ja",VLOOKUP($AC$2,Plausis!A:E,5,0),IF(AD1225="Ja",VLOOKUP($AD$2,Plausis!A:E,5,0),"")))))))</f>
        <v/>
      </c>
      <c r="AH1225" s="52" t="str">
        <f>IF(Y1225="Ja",VLOOKUP($Y$2,Plausis!A:E,5,0),"")</f>
        <v/>
      </c>
      <c r="AI1225" s="52" t="str">
        <f t="shared" si="431"/>
        <v>Ja</v>
      </c>
      <c r="AJ1225" s="52" t="str">
        <f>IF(S1225="Ja",VLOOKUP($S$2,Plausis!A:E,5,0),IF(V1225="Ja",VLOOKUP($V$2,Plausis!A:E,5,0),IF(X1225="Ja",VLOOKUP($X$2,Plausis!A:E,5,0),"")))</f>
        <v/>
      </c>
      <c r="AL1225" s="52" t="s">
        <v>2</v>
      </c>
      <c r="AM1225" s="114">
        <v>45531</v>
      </c>
      <c r="AN1225" s="52" t="s">
        <v>4467</v>
      </c>
      <c r="AO1225" s="52" t="str">
        <f>VLOOKUP(B1225,'BAT Grundtabelle'!B:T,19,0)</f>
        <v>ja</v>
      </c>
      <c r="AP1225" s="105" t="str">
        <f t="shared" si="432"/>
        <v>6921</v>
      </c>
      <c r="AQ1225" s="52" t="str">
        <f t="shared" si="433"/>
        <v>Kundendienst Büro-/Haushaltsgeräte</v>
      </c>
      <c r="AR1225" s="52" t="b">
        <f t="shared" si="445"/>
        <v>0</v>
      </c>
      <c r="AS1225" s="52" t="b">
        <f t="shared" si="445"/>
        <v>0</v>
      </c>
      <c r="AT1225" s="52" t="b">
        <f t="shared" si="445"/>
        <v>0</v>
      </c>
      <c r="AU1225" s="52">
        <f t="shared" si="434"/>
        <v>1</v>
      </c>
      <c r="AW1225" s="52" t="b">
        <f t="shared" si="435"/>
        <v>0</v>
      </c>
      <c r="AX1225" s="52" t="str">
        <f t="shared" si="436"/>
        <v>Unternehmen</v>
      </c>
      <c r="AY1225" s="52" t="b">
        <f t="shared" si="437"/>
        <v>0</v>
      </c>
      <c r="AZ1225" s="52" t="str">
        <f t="shared" si="438"/>
        <v>6921</v>
      </c>
      <c r="BA1225" s="52" t="str">
        <f>VLOOKUP(A1225,'BAT Grundtabelle'!A:U,21,0)</f>
        <v>ja</v>
      </c>
      <c r="BB1225" s="52" t="str">
        <f t="shared" si="439"/>
        <v>nein</v>
      </c>
      <c r="BC1225" s="52" t="str">
        <f t="shared" si="440"/>
        <v>6921</v>
      </c>
      <c r="BD1225" s="52" t="str">
        <f t="shared" si="441"/>
        <v>Kundendienst Büro-/Haushaltsgeräte</v>
      </c>
      <c r="BE1225" s="52" t="str">
        <f t="shared" si="442"/>
        <v>Unternehmen</v>
      </c>
      <c r="BF1225" s="52">
        <f t="shared" si="443"/>
        <v>1</v>
      </c>
    </row>
    <row r="1226" spans="1:58" hidden="1" x14ac:dyDescent="0.35">
      <c r="A1226" s="107" t="s">
        <v>3516</v>
      </c>
      <c r="B1226" s="75" t="s">
        <v>539</v>
      </c>
      <c r="C1226" s="52" t="s">
        <v>3</v>
      </c>
      <c r="D1226" s="52" t="s">
        <v>3</v>
      </c>
      <c r="E1226" s="52" t="s">
        <v>2</v>
      </c>
      <c r="F1226" s="52" t="s">
        <v>2</v>
      </c>
      <c r="G1226" s="52" t="s">
        <v>2</v>
      </c>
      <c r="H1226" s="52" t="s">
        <v>2</v>
      </c>
      <c r="I1226" s="52" t="s">
        <v>3</v>
      </c>
      <c r="J1226" s="52">
        <v>1</v>
      </c>
      <c r="K1226" s="52" t="s">
        <v>2</v>
      </c>
      <c r="L1226" s="52" t="s">
        <v>2</v>
      </c>
      <c r="M1226" s="52" t="s">
        <v>2</v>
      </c>
      <c r="N1226" s="52" t="s">
        <v>3</v>
      </c>
      <c r="P1226" s="52" t="s">
        <v>4</v>
      </c>
      <c r="Q1226" s="52" t="str">
        <f t="shared" si="444"/>
        <v>Nein</v>
      </c>
      <c r="R1226" s="52" t="str">
        <f t="shared" si="444"/>
        <v>Nein</v>
      </c>
      <c r="S1226" s="52" t="str">
        <f t="shared" si="444"/>
        <v>Nein</v>
      </c>
      <c r="T1226" s="52" t="str">
        <f t="shared" si="444"/>
        <v>Nein</v>
      </c>
      <c r="U1226" s="52" t="str">
        <f t="shared" si="444"/>
        <v>Nein</v>
      </c>
      <c r="V1226" s="52" t="str">
        <f t="shared" si="444"/>
        <v>Nein</v>
      </c>
      <c r="W1226" s="52" t="str">
        <f t="shared" si="444"/>
        <v>Nein</v>
      </c>
      <c r="X1226" s="52" t="str">
        <f t="shared" si="444"/>
        <v>Nein</v>
      </c>
      <c r="Y1226" s="52" t="str">
        <f t="shared" si="444"/>
        <v>Nein</v>
      </c>
      <c r="Z1226" s="52" t="str">
        <f t="shared" si="444"/>
        <v>Nein</v>
      </c>
      <c r="AA1226" s="52" t="str">
        <f t="shared" si="444"/>
        <v>Nein</v>
      </c>
      <c r="AB1226" s="52" t="str">
        <f t="shared" si="444"/>
        <v>Nein</v>
      </c>
      <c r="AC1226" s="52" t="str">
        <f t="shared" si="444"/>
        <v>Nein</v>
      </c>
      <c r="AD1226" s="52" t="str">
        <f t="shared" si="444"/>
        <v>Nein</v>
      </c>
      <c r="AE1226" s="52" t="str">
        <f t="shared" si="444"/>
        <v>Nein</v>
      </c>
      <c r="AF1226" s="52" t="str">
        <f t="shared" si="444"/>
        <v>Nein</v>
      </c>
      <c r="AG1226" s="61" t="str">
        <f>IF(Q1226="Ja",VLOOKUP($Q$2,Plausis!A:E,5,0),IF(R1226="Ja",VLOOKUP($R$2,Plausis!A:E,5,0),IF(T1226="Ja",VLOOKUP($T$2,Plausis!A:E,5,0),IF(U1226="Ja",VLOOKUP($U$2,Plausis!A:E,5,0),IF(AA1226="Ja",VLOOKUP($AA$2,Plausis!A:E,5,0),IF(AC1226="Ja",VLOOKUP($AC$2,Plausis!A:E,5,0),IF(AD1226="Ja",VLOOKUP($AD$2,Plausis!A:E,5,0),"")))))))</f>
        <v/>
      </c>
      <c r="AH1226" s="52" t="str">
        <f>IF(Y1226="Ja",VLOOKUP($Y$2,Plausis!A:E,5,0),"")</f>
        <v/>
      </c>
      <c r="AI1226" s="52" t="str">
        <f t="shared" si="431"/>
        <v>Ja</v>
      </c>
      <c r="AJ1226" s="52" t="str">
        <f>IF(S1226="Ja",VLOOKUP($S$2,Plausis!A:E,5,0),IF(V1226="Ja",VLOOKUP($V$2,Plausis!A:E,5,0),IF(X1226="Ja",VLOOKUP($X$2,Plausis!A:E,5,0),"")))</f>
        <v/>
      </c>
      <c r="AL1226" s="52" t="s">
        <v>2</v>
      </c>
      <c r="AM1226" s="114">
        <v>45531</v>
      </c>
      <c r="AN1226" s="52" t="s">
        <v>4467</v>
      </c>
      <c r="AO1226" s="52" t="str">
        <f>VLOOKUP(B1226,'BAT Grundtabelle'!B:T,19,0)</f>
        <v>ja</v>
      </c>
      <c r="AP1226" s="105" t="str">
        <f t="shared" si="432"/>
        <v>11099</v>
      </c>
      <c r="AQ1226" s="52" t="str">
        <f t="shared" si="433"/>
        <v>Kunstatelier (nicht Film- oder Fotoatelier)</v>
      </c>
      <c r="AR1226" s="52" t="b">
        <f t="shared" si="445"/>
        <v>0</v>
      </c>
      <c r="AS1226" s="52" t="b">
        <f t="shared" si="445"/>
        <v>0</v>
      </c>
      <c r="AT1226" s="52" t="b">
        <f t="shared" si="445"/>
        <v>0</v>
      </c>
      <c r="AU1226" s="52">
        <f t="shared" si="434"/>
        <v>1</v>
      </c>
      <c r="AW1226" s="52" t="b">
        <f t="shared" si="435"/>
        <v>0</v>
      </c>
      <c r="AX1226" s="52" t="str">
        <f t="shared" si="436"/>
        <v>Unternehmen</v>
      </c>
      <c r="AY1226" s="52" t="b">
        <f t="shared" si="437"/>
        <v>0</v>
      </c>
      <c r="AZ1226" s="52" t="str">
        <f t="shared" si="438"/>
        <v>11099</v>
      </c>
      <c r="BA1226" s="52" t="str">
        <f>VLOOKUP(A1226,'BAT Grundtabelle'!A:U,21,0)</f>
        <v>ja</v>
      </c>
      <c r="BB1226" s="52" t="str">
        <f t="shared" si="439"/>
        <v>nein</v>
      </c>
      <c r="BC1226" s="52" t="str">
        <f t="shared" si="440"/>
        <v>11099</v>
      </c>
      <c r="BD1226" s="52" t="str">
        <f t="shared" si="441"/>
        <v>Kunstatelier (nicht Film- oder Fotoatelier)</v>
      </c>
      <c r="BE1226" s="52" t="str">
        <f t="shared" si="442"/>
        <v>Unternehmen</v>
      </c>
      <c r="BF1226" s="52">
        <f t="shared" si="443"/>
        <v>1</v>
      </c>
    </row>
    <row r="1227" spans="1:58" hidden="1" x14ac:dyDescent="0.35">
      <c r="A1227" s="107" t="s">
        <v>3517</v>
      </c>
      <c r="B1227" s="75" t="s">
        <v>90</v>
      </c>
      <c r="C1227" s="52" t="s">
        <v>3</v>
      </c>
      <c r="D1227" s="52" t="s">
        <v>3</v>
      </c>
      <c r="E1227" s="52" t="s">
        <v>2</v>
      </c>
      <c r="F1227" s="52" t="s">
        <v>2</v>
      </c>
      <c r="G1227" s="52" t="s">
        <v>2</v>
      </c>
      <c r="H1227" s="52" t="s">
        <v>2</v>
      </c>
      <c r="I1227" s="52" t="s">
        <v>3</v>
      </c>
      <c r="J1227" s="52">
        <v>1</v>
      </c>
      <c r="K1227" s="52" t="s">
        <v>2</v>
      </c>
      <c r="L1227" s="52" t="s">
        <v>2</v>
      </c>
      <c r="M1227" s="52" t="s">
        <v>2</v>
      </c>
      <c r="N1227" s="52" t="s">
        <v>3</v>
      </c>
      <c r="P1227" s="52" t="s">
        <v>4</v>
      </c>
      <c r="Q1227" s="52" t="str">
        <f t="shared" si="444"/>
        <v>Nein</v>
      </c>
      <c r="R1227" s="52" t="str">
        <f t="shared" si="444"/>
        <v>Nein</v>
      </c>
      <c r="S1227" s="52" t="str">
        <f t="shared" si="444"/>
        <v>Nein</v>
      </c>
      <c r="T1227" s="52" t="str">
        <f t="shared" si="444"/>
        <v>Nein</v>
      </c>
      <c r="U1227" s="52" t="str">
        <f t="shared" si="444"/>
        <v>Nein</v>
      </c>
      <c r="V1227" s="52" t="str">
        <f t="shared" si="444"/>
        <v>Nein</v>
      </c>
      <c r="W1227" s="52" t="str">
        <f t="shared" si="444"/>
        <v>Nein</v>
      </c>
      <c r="X1227" s="52" t="str">
        <f t="shared" si="444"/>
        <v>Nein</v>
      </c>
      <c r="Y1227" s="52" t="str">
        <f t="shared" si="444"/>
        <v>Nein</v>
      </c>
      <c r="Z1227" s="52" t="str">
        <f t="shared" si="444"/>
        <v>Nein</v>
      </c>
      <c r="AA1227" s="52" t="str">
        <f t="shared" si="444"/>
        <v>Nein</v>
      </c>
      <c r="AB1227" s="52" t="str">
        <f t="shared" si="444"/>
        <v>Nein</v>
      </c>
      <c r="AC1227" s="52" t="str">
        <f t="shared" si="444"/>
        <v>Nein</v>
      </c>
      <c r="AD1227" s="52" t="str">
        <f t="shared" si="444"/>
        <v>Nein</v>
      </c>
      <c r="AE1227" s="52" t="str">
        <f t="shared" si="444"/>
        <v>Nein</v>
      </c>
      <c r="AF1227" s="52" t="str">
        <f t="shared" si="444"/>
        <v>Nein</v>
      </c>
      <c r="AG1227" s="61" t="str">
        <f>IF(Q1227="Ja",VLOOKUP($Q$2,Plausis!A:E,5,0),IF(R1227="Ja",VLOOKUP($R$2,Plausis!A:E,5,0),IF(T1227="Ja",VLOOKUP($T$2,Plausis!A:E,5,0),IF(U1227="Ja",VLOOKUP($U$2,Plausis!A:E,5,0),IF(AA1227="Ja",VLOOKUP($AA$2,Plausis!A:E,5,0),IF(AC1227="Ja",VLOOKUP($AC$2,Plausis!A:E,5,0),IF(AD1227="Ja",VLOOKUP($AD$2,Plausis!A:E,5,0),"")))))))</f>
        <v/>
      </c>
      <c r="AH1227" s="52" t="str">
        <f>IF(Y1227="Ja",VLOOKUP($Y$2,Plausis!A:E,5,0),"")</f>
        <v/>
      </c>
      <c r="AI1227" s="52" t="str">
        <f t="shared" si="431"/>
        <v>Ja</v>
      </c>
      <c r="AJ1227" s="52" t="str">
        <f>IF(S1227="Ja",VLOOKUP($S$2,Plausis!A:E,5,0),IF(V1227="Ja",VLOOKUP($V$2,Plausis!A:E,5,0),IF(X1227="Ja",VLOOKUP($X$2,Plausis!A:E,5,0),"")))</f>
        <v/>
      </c>
      <c r="AL1227" s="52" t="s">
        <v>2</v>
      </c>
      <c r="AM1227" s="114">
        <v>45531</v>
      </c>
      <c r="AN1227" s="52" t="s">
        <v>4467</v>
      </c>
      <c r="AO1227" s="52" t="str">
        <f>VLOOKUP(B1227,'BAT Grundtabelle'!B:T,19,0)</f>
        <v>ja</v>
      </c>
      <c r="AP1227" s="105" t="str">
        <f t="shared" si="432"/>
        <v>11100</v>
      </c>
      <c r="AQ1227" s="52" t="str">
        <f t="shared" si="433"/>
        <v>Kunstauktionshaus</v>
      </c>
      <c r="AR1227" s="52" t="b">
        <f t="shared" si="445"/>
        <v>0</v>
      </c>
      <c r="AS1227" s="52" t="b">
        <f t="shared" si="445"/>
        <v>0</v>
      </c>
      <c r="AT1227" s="52" t="b">
        <f t="shared" si="445"/>
        <v>0</v>
      </c>
      <c r="AU1227" s="52">
        <f t="shared" si="434"/>
        <v>1</v>
      </c>
      <c r="AW1227" s="52" t="b">
        <f t="shared" si="435"/>
        <v>0</v>
      </c>
      <c r="AX1227" s="52" t="str">
        <f t="shared" si="436"/>
        <v>Unternehmen</v>
      </c>
      <c r="AY1227" s="52" t="b">
        <f t="shared" si="437"/>
        <v>0</v>
      </c>
      <c r="AZ1227" s="52" t="str">
        <f t="shared" si="438"/>
        <v>11100</v>
      </c>
      <c r="BA1227" s="52" t="str">
        <f>VLOOKUP(A1227,'BAT Grundtabelle'!A:U,21,0)</f>
        <v>ja</v>
      </c>
      <c r="BB1227" s="52" t="str">
        <f t="shared" si="439"/>
        <v>nein</v>
      </c>
      <c r="BC1227" s="52" t="str">
        <f t="shared" si="440"/>
        <v>11100</v>
      </c>
      <c r="BD1227" s="52" t="str">
        <f t="shared" si="441"/>
        <v>Kunstauktionshaus</v>
      </c>
      <c r="BE1227" s="52" t="str">
        <f t="shared" si="442"/>
        <v>Unternehmen</v>
      </c>
      <c r="BF1227" s="52">
        <f t="shared" si="443"/>
        <v>1</v>
      </c>
    </row>
    <row r="1228" spans="1:58" hidden="1" x14ac:dyDescent="0.35">
      <c r="A1228" s="107" t="s">
        <v>3518</v>
      </c>
      <c r="B1228" s="75" t="s">
        <v>588</v>
      </c>
      <c r="C1228" s="52" t="s">
        <v>3</v>
      </c>
      <c r="D1228" s="52" t="s">
        <v>3</v>
      </c>
      <c r="E1228" s="52" t="s">
        <v>2</v>
      </c>
      <c r="F1228" s="52" t="s">
        <v>2</v>
      </c>
      <c r="G1228" s="52" t="s">
        <v>2</v>
      </c>
      <c r="H1228" s="52" t="s">
        <v>2</v>
      </c>
      <c r="I1228" s="52" t="s">
        <v>3</v>
      </c>
      <c r="J1228" s="52">
        <v>1</v>
      </c>
      <c r="K1228" s="52" t="s">
        <v>2</v>
      </c>
      <c r="L1228" s="52" t="s">
        <v>2</v>
      </c>
      <c r="M1228" s="52" t="s">
        <v>2</v>
      </c>
      <c r="N1228" s="52" t="s">
        <v>3</v>
      </c>
      <c r="P1228" s="52" t="s">
        <v>4</v>
      </c>
      <c r="Q1228" s="52" t="str">
        <f t="shared" si="444"/>
        <v>Nein</v>
      </c>
      <c r="R1228" s="52" t="str">
        <f t="shared" si="444"/>
        <v>Nein</v>
      </c>
      <c r="S1228" s="52" t="str">
        <f t="shared" si="444"/>
        <v>Nein</v>
      </c>
      <c r="T1228" s="52" t="str">
        <f t="shared" si="444"/>
        <v>Nein</v>
      </c>
      <c r="U1228" s="52" t="str">
        <f t="shared" si="444"/>
        <v>Nein</v>
      </c>
      <c r="V1228" s="52" t="str">
        <f t="shared" si="444"/>
        <v>Nein</v>
      </c>
      <c r="W1228" s="52" t="str">
        <f t="shared" si="444"/>
        <v>Nein</v>
      </c>
      <c r="X1228" s="52" t="str">
        <f t="shared" si="444"/>
        <v>Nein</v>
      </c>
      <c r="Y1228" s="52" t="str">
        <f t="shared" si="444"/>
        <v>Nein</v>
      </c>
      <c r="Z1228" s="52" t="str">
        <f t="shared" si="444"/>
        <v>Nein</v>
      </c>
      <c r="AA1228" s="52" t="str">
        <f t="shared" si="444"/>
        <v>Nein</v>
      </c>
      <c r="AB1228" s="52" t="str">
        <f t="shared" si="444"/>
        <v>Nein</v>
      </c>
      <c r="AC1228" s="52" t="str">
        <f t="shared" si="444"/>
        <v>Nein</v>
      </c>
      <c r="AD1228" s="52" t="str">
        <f t="shared" si="444"/>
        <v>Nein</v>
      </c>
      <c r="AE1228" s="52" t="str">
        <f t="shared" si="444"/>
        <v>Nein</v>
      </c>
      <c r="AF1228" s="52" t="str">
        <f t="shared" si="444"/>
        <v>Nein</v>
      </c>
      <c r="AG1228" s="61" t="str">
        <f>IF(Q1228="Ja",VLOOKUP($Q$2,Plausis!A:E,5,0),IF(R1228="Ja",VLOOKUP($R$2,Plausis!A:E,5,0),IF(T1228="Ja",VLOOKUP($T$2,Plausis!A:E,5,0),IF(U1228="Ja",VLOOKUP($U$2,Plausis!A:E,5,0),IF(AA1228="Ja",VLOOKUP($AA$2,Plausis!A:E,5,0),IF(AC1228="Ja",VLOOKUP($AC$2,Plausis!A:E,5,0),IF(AD1228="Ja",VLOOKUP($AD$2,Plausis!A:E,5,0),"")))))))</f>
        <v/>
      </c>
      <c r="AH1228" s="52" t="str">
        <f>IF(Y1228="Ja",VLOOKUP($Y$2,Plausis!A:E,5,0),"")</f>
        <v/>
      </c>
      <c r="AI1228" s="52" t="str">
        <f t="shared" si="431"/>
        <v>Ja</v>
      </c>
      <c r="AJ1228" s="52" t="str">
        <f>IF(S1228="Ja",VLOOKUP($S$2,Plausis!A:E,5,0),IF(V1228="Ja",VLOOKUP($V$2,Plausis!A:E,5,0),IF(X1228="Ja",VLOOKUP($X$2,Plausis!A:E,5,0),"")))</f>
        <v/>
      </c>
      <c r="AL1228" s="52" t="s">
        <v>2</v>
      </c>
      <c r="AM1228" s="114">
        <v>45531</v>
      </c>
      <c r="AN1228" s="52" t="s">
        <v>4467</v>
      </c>
      <c r="AO1228" s="52" t="str">
        <f>VLOOKUP(B1228,'BAT Grundtabelle'!B:T,19,0)</f>
        <v>ja</v>
      </c>
      <c r="AP1228" s="105" t="str">
        <f t="shared" si="432"/>
        <v>11101</v>
      </c>
      <c r="AQ1228" s="52" t="str">
        <f t="shared" si="433"/>
        <v>Kunstgewerbehandel</v>
      </c>
      <c r="AR1228" s="52" t="b">
        <f t="shared" si="445"/>
        <v>0</v>
      </c>
      <c r="AS1228" s="52" t="b">
        <f t="shared" si="445"/>
        <v>0</v>
      </c>
      <c r="AT1228" s="52" t="b">
        <f t="shared" si="445"/>
        <v>0</v>
      </c>
      <c r="AU1228" s="52">
        <f t="shared" si="434"/>
        <v>1</v>
      </c>
      <c r="AW1228" s="52" t="b">
        <f t="shared" si="435"/>
        <v>0</v>
      </c>
      <c r="AX1228" s="52" t="str">
        <f t="shared" si="436"/>
        <v>Unternehmen</v>
      </c>
      <c r="AY1228" s="52" t="b">
        <f t="shared" si="437"/>
        <v>0</v>
      </c>
      <c r="AZ1228" s="52" t="str">
        <f t="shared" si="438"/>
        <v>11101</v>
      </c>
      <c r="BA1228" s="52" t="str">
        <f>VLOOKUP(A1228,'BAT Grundtabelle'!A:U,21,0)</f>
        <v>ja</v>
      </c>
      <c r="BB1228" s="52" t="str">
        <f t="shared" si="439"/>
        <v>nein</v>
      </c>
      <c r="BC1228" s="52" t="str">
        <f t="shared" si="440"/>
        <v>11101</v>
      </c>
      <c r="BD1228" s="52" t="str">
        <f t="shared" si="441"/>
        <v>Kunstgewerbehandel</v>
      </c>
      <c r="BE1228" s="52" t="str">
        <f t="shared" si="442"/>
        <v>Unternehmen</v>
      </c>
      <c r="BF1228" s="52">
        <f t="shared" si="443"/>
        <v>1</v>
      </c>
    </row>
    <row r="1229" spans="1:58" hidden="1" x14ac:dyDescent="0.35">
      <c r="A1229" s="107" t="s">
        <v>3519</v>
      </c>
      <c r="B1229" s="75" t="s">
        <v>540</v>
      </c>
      <c r="C1229" s="52" t="s">
        <v>3</v>
      </c>
      <c r="D1229" s="52" t="s">
        <v>3</v>
      </c>
      <c r="E1229" s="52" t="s">
        <v>2</v>
      </c>
      <c r="F1229" s="52" t="s">
        <v>2</v>
      </c>
      <c r="G1229" s="52" t="s">
        <v>2</v>
      </c>
      <c r="H1229" s="52" t="s">
        <v>2</v>
      </c>
      <c r="I1229" s="52" t="s">
        <v>3</v>
      </c>
      <c r="J1229" s="52">
        <v>1</v>
      </c>
      <c r="K1229" s="52" t="s">
        <v>2</v>
      </c>
      <c r="L1229" s="52" t="s">
        <v>2</v>
      </c>
      <c r="M1229" s="52" t="s">
        <v>2</v>
      </c>
      <c r="N1229" s="52" t="s">
        <v>3</v>
      </c>
      <c r="P1229" s="52" t="s">
        <v>4</v>
      </c>
      <c r="Q1229" s="52" t="str">
        <f t="shared" si="444"/>
        <v>Nein</v>
      </c>
      <c r="R1229" s="52" t="str">
        <f t="shared" si="444"/>
        <v>Nein</v>
      </c>
      <c r="S1229" s="52" t="str">
        <f t="shared" si="444"/>
        <v>Nein</v>
      </c>
      <c r="T1229" s="52" t="str">
        <f t="shared" si="444"/>
        <v>Nein</v>
      </c>
      <c r="U1229" s="52" t="str">
        <f t="shared" si="444"/>
        <v>Nein</v>
      </c>
      <c r="V1229" s="52" t="str">
        <f t="shared" si="444"/>
        <v>Nein</v>
      </c>
      <c r="W1229" s="52" t="str">
        <f t="shared" si="444"/>
        <v>Nein</v>
      </c>
      <c r="X1229" s="52" t="str">
        <f t="shared" si="444"/>
        <v>Nein</v>
      </c>
      <c r="Y1229" s="52" t="str">
        <f t="shared" si="444"/>
        <v>Nein</v>
      </c>
      <c r="Z1229" s="52" t="str">
        <f t="shared" si="444"/>
        <v>Nein</v>
      </c>
      <c r="AA1229" s="52" t="str">
        <f t="shared" si="444"/>
        <v>Nein</v>
      </c>
      <c r="AB1229" s="52" t="str">
        <f t="shared" si="444"/>
        <v>Nein</v>
      </c>
      <c r="AC1229" s="52" t="str">
        <f t="shared" si="444"/>
        <v>Nein</v>
      </c>
      <c r="AD1229" s="52" t="str">
        <f t="shared" si="444"/>
        <v>Nein</v>
      </c>
      <c r="AE1229" s="52" t="str">
        <f t="shared" si="444"/>
        <v>Nein</v>
      </c>
      <c r="AF1229" s="52" t="str">
        <f t="shared" si="444"/>
        <v>Nein</v>
      </c>
      <c r="AG1229" s="61" t="str">
        <f>IF(Q1229="Ja",VLOOKUP($Q$2,Plausis!A:E,5,0),IF(R1229="Ja",VLOOKUP($R$2,Plausis!A:E,5,0),IF(T1229="Ja",VLOOKUP($T$2,Plausis!A:E,5,0),IF(U1229="Ja",VLOOKUP($U$2,Plausis!A:E,5,0),IF(AA1229="Ja",VLOOKUP($AA$2,Plausis!A:E,5,0),IF(AC1229="Ja",VLOOKUP($AC$2,Plausis!A:E,5,0),IF(AD1229="Ja",VLOOKUP($AD$2,Plausis!A:E,5,0),"")))))))</f>
        <v/>
      </c>
      <c r="AH1229" s="52" t="str">
        <f>IF(Y1229="Ja",VLOOKUP($Y$2,Plausis!A:E,5,0),"")</f>
        <v/>
      </c>
      <c r="AI1229" s="52" t="str">
        <f t="shared" si="431"/>
        <v>Ja</v>
      </c>
      <c r="AJ1229" s="52" t="str">
        <f>IF(S1229="Ja",VLOOKUP($S$2,Plausis!A:E,5,0),IF(V1229="Ja",VLOOKUP($V$2,Plausis!A:E,5,0),IF(X1229="Ja",VLOOKUP($X$2,Plausis!A:E,5,0),"")))</f>
        <v/>
      </c>
      <c r="AL1229" s="52" t="s">
        <v>2</v>
      </c>
      <c r="AM1229" s="114">
        <v>45531</v>
      </c>
      <c r="AN1229" s="52" t="s">
        <v>4467</v>
      </c>
      <c r="AO1229" s="52" t="str">
        <f>VLOOKUP(B1229,'BAT Grundtabelle'!B:T,19,0)</f>
        <v>ja</v>
      </c>
      <c r="AP1229" s="105" t="str">
        <f t="shared" si="432"/>
        <v>11102</v>
      </c>
      <c r="AQ1229" s="52" t="str">
        <f t="shared" si="433"/>
        <v>Kunstgewerblicher Betrieb</v>
      </c>
      <c r="AR1229" s="52" t="b">
        <f t="shared" si="445"/>
        <v>0</v>
      </c>
      <c r="AS1229" s="52" t="b">
        <f t="shared" si="445"/>
        <v>0</v>
      </c>
      <c r="AT1229" s="52" t="b">
        <f t="shared" si="445"/>
        <v>0</v>
      </c>
      <c r="AU1229" s="52">
        <f t="shared" si="434"/>
        <v>1</v>
      </c>
      <c r="AW1229" s="52" t="b">
        <f t="shared" si="435"/>
        <v>0</v>
      </c>
      <c r="AX1229" s="52" t="str">
        <f t="shared" si="436"/>
        <v>Unternehmen</v>
      </c>
      <c r="AY1229" s="52" t="b">
        <f t="shared" si="437"/>
        <v>0</v>
      </c>
      <c r="AZ1229" s="52" t="str">
        <f t="shared" si="438"/>
        <v>11102</v>
      </c>
      <c r="BA1229" s="52" t="str">
        <f>VLOOKUP(A1229,'BAT Grundtabelle'!A:U,21,0)</f>
        <v>ja</v>
      </c>
      <c r="BB1229" s="52" t="str">
        <f t="shared" si="439"/>
        <v>nein</v>
      </c>
      <c r="BC1229" s="52" t="str">
        <f t="shared" si="440"/>
        <v>11102</v>
      </c>
      <c r="BD1229" s="52" t="str">
        <f t="shared" si="441"/>
        <v>Kunstgewerblicher Betrieb</v>
      </c>
      <c r="BE1229" s="52" t="str">
        <f t="shared" si="442"/>
        <v>Unternehmen</v>
      </c>
      <c r="BF1229" s="52">
        <f t="shared" si="443"/>
        <v>1</v>
      </c>
    </row>
    <row r="1230" spans="1:58" hidden="1" x14ac:dyDescent="0.35">
      <c r="A1230" s="107" t="s">
        <v>3520</v>
      </c>
      <c r="B1230" s="75" t="s">
        <v>1010</v>
      </c>
      <c r="C1230" s="52" t="s">
        <v>3</v>
      </c>
      <c r="D1230" s="52" t="s">
        <v>3</v>
      </c>
      <c r="E1230" s="52" t="s">
        <v>2</v>
      </c>
      <c r="F1230" s="52" t="s">
        <v>2</v>
      </c>
      <c r="G1230" s="52" t="s">
        <v>2</v>
      </c>
      <c r="H1230" s="52" t="s">
        <v>2</v>
      </c>
      <c r="I1230" s="52" t="s">
        <v>3</v>
      </c>
      <c r="J1230" s="52">
        <v>1</v>
      </c>
      <c r="K1230" s="52" t="s">
        <v>2</v>
      </c>
      <c r="L1230" s="52" t="s">
        <v>2</v>
      </c>
      <c r="M1230" s="52" t="s">
        <v>2</v>
      </c>
      <c r="N1230" s="52" t="s">
        <v>3</v>
      </c>
      <c r="P1230" s="52" t="s">
        <v>4</v>
      </c>
      <c r="Q1230" s="52" t="str">
        <f t="shared" si="444"/>
        <v>Nein</v>
      </c>
      <c r="R1230" s="52" t="str">
        <f t="shared" si="444"/>
        <v>Nein</v>
      </c>
      <c r="S1230" s="52" t="str">
        <f t="shared" si="444"/>
        <v>Nein</v>
      </c>
      <c r="T1230" s="52" t="str">
        <f t="shared" si="444"/>
        <v>Nein</v>
      </c>
      <c r="U1230" s="52" t="str">
        <f t="shared" si="444"/>
        <v>Nein</v>
      </c>
      <c r="V1230" s="52" t="str">
        <f t="shared" si="444"/>
        <v>Nein</v>
      </c>
      <c r="W1230" s="52" t="str">
        <f t="shared" si="444"/>
        <v>Nein</v>
      </c>
      <c r="X1230" s="52" t="str">
        <f t="shared" si="444"/>
        <v>Nein</v>
      </c>
      <c r="Y1230" s="52" t="str">
        <f t="shared" si="444"/>
        <v>Nein</v>
      </c>
      <c r="Z1230" s="52" t="str">
        <f t="shared" si="444"/>
        <v>Nein</v>
      </c>
      <c r="AA1230" s="52" t="str">
        <f t="shared" si="444"/>
        <v>Nein</v>
      </c>
      <c r="AB1230" s="52" t="str">
        <f t="shared" si="444"/>
        <v>Nein</v>
      </c>
      <c r="AC1230" s="52" t="str">
        <f t="shared" si="444"/>
        <v>Nein</v>
      </c>
      <c r="AD1230" s="52" t="str">
        <f t="shared" si="444"/>
        <v>Nein</v>
      </c>
      <c r="AE1230" s="52" t="str">
        <f t="shared" si="444"/>
        <v>Nein</v>
      </c>
      <c r="AF1230" s="52" t="str">
        <f t="shared" si="444"/>
        <v>Nein</v>
      </c>
      <c r="AG1230" s="61" t="str">
        <f>IF(Q1230="Ja",VLOOKUP($Q$2,Plausis!A:E,5,0),IF(R1230="Ja",VLOOKUP($R$2,Plausis!A:E,5,0),IF(T1230="Ja",VLOOKUP($T$2,Plausis!A:E,5,0),IF(U1230="Ja",VLOOKUP($U$2,Plausis!A:E,5,0),IF(AA1230="Ja",VLOOKUP($AA$2,Plausis!A:E,5,0),IF(AC1230="Ja",VLOOKUP($AC$2,Plausis!A:E,5,0),IF(AD1230="Ja",VLOOKUP($AD$2,Plausis!A:E,5,0),"")))))))</f>
        <v/>
      </c>
      <c r="AH1230" s="52" t="str">
        <f>IF(Y1230="Ja",VLOOKUP($Y$2,Plausis!A:E,5,0),"")</f>
        <v/>
      </c>
      <c r="AI1230" s="52" t="str">
        <f t="shared" si="431"/>
        <v>Ja</v>
      </c>
      <c r="AJ1230" s="52" t="str">
        <f>IF(S1230="Ja",VLOOKUP($S$2,Plausis!A:E,5,0),IF(V1230="Ja",VLOOKUP($V$2,Plausis!A:E,5,0),IF(X1230="Ja",VLOOKUP($X$2,Plausis!A:E,5,0),"")))</f>
        <v/>
      </c>
      <c r="AL1230" s="52" t="s">
        <v>2</v>
      </c>
      <c r="AM1230" s="114">
        <v>45531</v>
      </c>
      <c r="AN1230" s="52" t="s">
        <v>4467</v>
      </c>
      <c r="AO1230" s="52" t="str">
        <f>VLOOKUP(B1230,'BAT Grundtabelle'!B:T,19,0)</f>
        <v>ja</v>
      </c>
      <c r="AP1230" s="105" t="str">
        <f t="shared" si="432"/>
        <v>11103</v>
      </c>
      <c r="AQ1230" s="52" t="str">
        <f t="shared" si="433"/>
        <v>Kunstglaserei</v>
      </c>
      <c r="AR1230" s="52" t="b">
        <f t="shared" si="445"/>
        <v>0</v>
      </c>
      <c r="AS1230" s="52" t="b">
        <f t="shared" si="445"/>
        <v>0</v>
      </c>
      <c r="AT1230" s="52" t="b">
        <f t="shared" si="445"/>
        <v>0</v>
      </c>
      <c r="AU1230" s="52">
        <f t="shared" si="434"/>
        <v>1</v>
      </c>
      <c r="AW1230" s="52" t="b">
        <f t="shared" si="435"/>
        <v>0</v>
      </c>
      <c r="AX1230" s="52" t="str">
        <f t="shared" si="436"/>
        <v>Unternehmen</v>
      </c>
      <c r="AY1230" s="52" t="b">
        <f t="shared" si="437"/>
        <v>0</v>
      </c>
      <c r="AZ1230" s="52" t="str">
        <f t="shared" si="438"/>
        <v>11103</v>
      </c>
      <c r="BA1230" s="52" t="str">
        <f>VLOOKUP(A1230,'BAT Grundtabelle'!A:U,21,0)</f>
        <v>ja</v>
      </c>
      <c r="BB1230" s="52" t="str">
        <f t="shared" si="439"/>
        <v>nein</v>
      </c>
      <c r="BC1230" s="52" t="str">
        <f t="shared" si="440"/>
        <v>11103</v>
      </c>
      <c r="BD1230" s="52" t="str">
        <f t="shared" si="441"/>
        <v>Kunstglaserei</v>
      </c>
      <c r="BE1230" s="52" t="str">
        <f t="shared" si="442"/>
        <v>Unternehmen</v>
      </c>
      <c r="BF1230" s="52">
        <f t="shared" si="443"/>
        <v>1</v>
      </c>
    </row>
    <row r="1231" spans="1:58" hidden="1" x14ac:dyDescent="0.35">
      <c r="A1231" s="107" t="s">
        <v>3521</v>
      </c>
      <c r="B1231" s="75" t="s">
        <v>589</v>
      </c>
      <c r="C1231" s="52" t="s">
        <v>3</v>
      </c>
      <c r="D1231" s="52" t="s">
        <v>3</v>
      </c>
      <c r="E1231" s="52" t="s">
        <v>2</v>
      </c>
      <c r="F1231" s="52" t="s">
        <v>2</v>
      </c>
      <c r="G1231" s="52" t="s">
        <v>2</v>
      </c>
      <c r="H1231" s="52" t="s">
        <v>2</v>
      </c>
      <c r="I1231" s="52" t="s">
        <v>3</v>
      </c>
      <c r="J1231" s="52">
        <v>1</v>
      </c>
      <c r="K1231" s="52" t="s">
        <v>2</v>
      </c>
      <c r="L1231" s="52" t="s">
        <v>2</v>
      </c>
      <c r="M1231" s="52" t="s">
        <v>2</v>
      </c>
      <c r="N1231" s="52" t="s">
        <v>3</v>
      </c>
      <c r="P1231" s="52" t="s">
        <v>4</v>
      </c>
      <c r="Q1231" s="52" t="str">
        <f t="shared" si="444"/>
        <v>Nein</v>
      </c>
      <c r="R1231" s="52" t="str">
        <f t="shared" si="444"/>
        <v>Nein</v>
      </c>
      <c r="S1231" s="52" t="str">
        <f t="shared" si="444"/>
        <v>Nein</v>
      </c>
      <c r="T1231" s="52" t="str">
        <f t="shared" si="444"/>
        <v>Nein</v>
      </c>
      <c r="U1231" s="52" t="str">
        <f t="shared" si="444"/>
        <v>Nein</v>
      </c>
      <c r="V1231" s="52" t="str">
        <f t="shared" si="444"/>
        <v>Nein</v>
      </c>
      <c r="W1231" s="52" t="str">
        <f t="shared" si="444"/>
        <v>Nein</v>
      </c>
      <c r="X1231" s="52" t="str">
        <f t="shared" si="444"/>
        <v>Nein</v>
      </c>
      <c r="Y1231" s="52" t="str">
        <f t="shared" si="444"/>
        <v>Nein</v>
      </c>
      <c r="Z1231" s="52" t="str">
        <f t="shared" si="444"/>
        <v>Nein</v>
      </c>
      <c r="AA1231" s="52" t="str">
        <f t="shared" si="444"/>
        <v>Nein</v>
      </c>
      <c r="AB1231" s="52" t="str">
        <f t="shared" si="444"/>
        <v>Nein</v>
      </c>
      <c r="AC1231" s="52" t="str">
        <f t="shared" si="444"/>
        <v>Nein</v>
      </c>
      <c r="AD1231" s="52" t="str">
        <f t="shared" si="444"/>
        <v>Nein</v>
      </c>
      <c r="AE1231" s="52" t="str">
        <f t="shared" si="444"/>
        <v>Nein</v>
      </c>
      <c r="AF1231" s="52" t="str">
        <f t="shared" si="444"/>
        <v>Nein</v>
      </c>
      <c r="AG1231" s="61" t="str">
        <f>IF(Q1231="Ja",VLOOKUP($Q$2,Plausis!A:E,5,0),IF(R1231="Ja",VLOOKUP($R$2,Plausis!A:E,5,0),IF(T1231="Ja",VLOOKUP($T$2,Plausis!A:E,5,0),IF(U1231="Ja",VLOOKUP($U$2,Plausis!A:E,5,0),IF(AA1231="Ja",VLOOKUP($AA$2,Plausis!A:E,5,0),IF(AC1231="Ja",VLOOKUP($AC$2,Plausis!A:E,5,0),IF(AD1231="Ja",VLOOKUP($AD$2,Plausis!A:E,5,0),"")))))))</f>
        <v/>
      </c>
      <c r="AH1231" s="52" t="str">
        <f>IF(Y1231="Ja",VLOOKUP($Y$2,Plausis!A:E,5,0),"")</f>
        <v/>
      </c>
      <c r="AI1231" s="52" t="str">
        <f t="shared" si="431"/>
        <v>Ja</v>
      </c>
      <c r="AJ1231" s="52" t="str">
        <f>IF(S1231="Ja",VLOOKUP($S$2,Plausis!A:E,5,0),IF(V1231="Ja",VLOOKUP($V$2,Plausis!A:E,5,0),IF(X1231="Ja",VLOOKUP($X$2,Plausis!A:E,5,0),"")))</f>
        <v/>
      </c>
      <c r="AL1231" s="52" t="s">
        <v>2</v>
      </c>
      <c r="AM1231" s="114">
        <v>45531</v>
      </c>
      <c r="AN1231" s="52" t="s">
        <v>4467</v>
      </c>
      <c r="AO1231" s="52" t="str">
        <f>VLOOKUP(B1231,'BAT Grundtabelle'!B:T,19,0)</f>
        <v>ja</v>
      </c>
      <c r="AP1231" s="105" t="str">
        <f t="shared" si="432"/>
        <v>11104</v>
      </c>
      <c r="AQ1231" s="52" t="str">
        <f t="shared" si="433"/>
        <v>Kunsthandel</v>
      </c>
      <c r="AR1231" s="52" t="b">
        <f t="shared" si="445"/>
        <v>0</v>
      </c>
      <c r="AS1231" s="52" t="b">
        <f t="shared" si="445"/>
        <v>0</v>
      </c>
      <c r="AT1231" s="52" t="b">
        <f t="shared" si="445"/>
        <v>0</v>
      </c>
      <c r="AU1231" s="52">
        <f t="shared" si="434"/>
        <v>1</v>
      </c>
      <c r="AW1231" s="52" t="b">
        <f t="shared" si="435"/>
        <v>0</v>
      </c>
      <c r="AX1231" s="52" t="str">
        <f t="shared" si="436"/>
        <v>Unternehmen</v>
      </c>
      <c r="AY1231" s="52" t="b">
        <f t="shared" si="437"/>
        <v>0</v>
      </c>
      <c r="AZ1231" s="52" t="str">
        <f t="shared" si="438"/>
        <v>11104</v>
      </c>
      <c r="BA1231" s="52" t="str">
        <f>VLOOKUP(A1231,'BAT Grundtabelle'!A:U,21,0)</f>
        <v>ja</v>
      </c>
      <c r="BB1231" s="52" t="str">
        <f t="shared" si="439"/>
        <v>nein</v>
      </c>
      <c r="BC1231" s="52" t="str">
        <f t="shared" si="440"/>
        <v>11104</v>
      </c>
      <c r="BD1231" s="52" t="str">
        <f t="shared" si="441"/>
        <v>Kunsthandel</v>
      </c>
      <c r="BE1231" s="52" t="str">
        <f t="shared" si="442"/>
        <v>Unternehmen</v>
      </c>
      <c r="BF1231" s="52">
        <f t="shared" si="443"/>
        <v>1</v>
      </c>
    </row>
    <row r="1232" spans="1:58" hidden="1" x14ac:dyDescent="0.35">
      <c r="A1232" s="107" t="s">
        <v>3522</v>
      </c>
      <c r="B1232" s="75" t="s">
        <v>848</v>
      </c>
      <c r="C1232" s="52" t="s">
        <v>3</v>
      </c>
      <c r="D1232" s="52" t="s">
        <v>3</v>
      </c>
      <c r="E1232" s="52" t="s">
        <v>2</v>
      </c>
      <c r="F1232" s="52" t="s">
        <v>2</v>
      </c>
      <c r="G1232" s="52" t="s">
        <v>2</v>
      </c>
      <c r="H1232" s="52" t="s">
        <v>2</v>
      </c>
      <c r="I1232" s="52" t="s">
        <v>3</v>
      </c>
      <c r="J1232" s="52">
        <v>1</v>
      </c>
      <c r="K1232" s="52" t="s">
        <v>2</v>
      </c>
      <c r="L1232" s="52" t="s">
        <v>2</v>
      </c>
      <c r="M1232" s="52" t="s">
        <v>2</v>
      </c>
      <c r="N1232" s="52" t="s">
        <v>3</v>
      </c>
      <c r="P1232" s="52" t="s">
        <v>4</v>
      </c>
      <c r="Q1232" s="52" t="str">
        <f t="shared" si="444"/>
        <v>Nein</v>
      </c>
      <c r="R1232" s="52" t="str">
        <f t="shared" si="444"/>
        <v>Nein</v>
      </c>
      <c r="S1232" s="52" t="str">
        <f t="shared" si="444"/>
        <v>Nein</v>
      </c>
      <c r="T1232" s="52" t="str">
        <f t="shared" si="444"/>
        <v>Nein</v>
      </c>
      <c r="U1232" s="52" t="str">
        <f t="shared" si="444"/>
        <v>Nein</v>
      </c>
      <c r="V1232" s="52" t="str">
        <f t="shared" si="444"/>
        <v>Nein</v>
      </c>
      <c r="W1232" s="52" t="str">
        <f t="shared" si="444"/>
        <v>Nein</v>
      </c>
      <c r="X1232" s="52" t="str">
        <f t="shared" si="444"/>
        <v>Nein</v>
      </c>
      <c r="Y1232" s="52" t="str">
        <f t="shared" si="444"/>
        <v>Nein</v>
      </c>
      <c r="Z1232" s="52" t="str">
        <f t="shared" si="444"/>
        <v>Nein</v>
      </c>
      <c r="AA1232" s="52" t="str">
        <f t="shared" si="444"/>
        <v>Nein</v>
      </c>
      <c r="AB1232" s="52" t="str">
        <f t="shared" si="444"/>
        <v>Nein</v>
      </c>
      <c r="AC1232" s="52" t="str">
        <f t="shared" si="444"/>
        <v>Nein</v>
      </c>
      <c r="AD1232" s="52" t="str">
        <f t="shared" si="444"/>
        <v>Nein</v>
      </c>
      <c r="AE1232" s="52" t="str">
        <f t="shared" si="444"/>
        <v>Nein</v>
      </c>
      <c r="AF1232" s="52" t="str">
        <f t="shared" si="444"/>
        <v>Nein</v>
      </c>
      <c r="AG1232" s="61" t="str">
        <f>IF(Q1232="Ja",VLOOKUP($Q$2,Plausis!A:E,5,0),IF(R1232="Ja",VLOOKUP($R$2,Plausis!A:E,5,0),IF(T1232="Ja",VLOOKUP($T$2,Plausis!A:E,5,0),IF(U1232="Ja",VLOOKUP($U$2,Plausis!A:E,5,0),IF(AA1232="Ja",VLOOKUP($AA$2,Plausis!A:E,5,0),IF(AC1232="Ja",VLOOKUP($AC$2,Plausis!A:E,5,0),IF(AD1232="Ja",VLOOKUP($AD$2,Plausis!A:E,5,0),"")))))))</f>
        <v/>
      </c>
      <c r="AH1232" s="52" t="str">
        <f>IF(Y1232="Ja",VLOOKUP($Y$2,Plausis!A:E,5,0),"")</f>
        <v/>
      </c>
      <c r="AI1232" s="52" t="str">
        <f t="shared" si="431"/>
        <v>Ja</v>
      </c>
      <c r="AJ1232" s="52" t="str">
        <f>IF(S1232="Ja",VLOOKUP($S$2,Plausis!A:E,5,0),IF(V1232="Ja",VLOOKUP($V$2,Plausis!A:E,5,0),IF(X1232="Ja",VLOOKUP($X$2,Plausis!A:E,5,0),"")))</f>
        <v/>
      </c>
      <c r="AL1232" s="52" t="s">
        <v>2</v>
      </c>
      <c r="AM1232" s="114">
        <v>45531</v>
      </c>
      <c r="AN1232" s="52" t="s">
        <v>4467</v>
      </c>
      <c r="AO1232" s="52" t="str">
        <f>VLOOKUP(B1232,'BAT Grundtabelle'!B:T,19,0)</f>
        <v>ja</v>
      </c>
      <c r="AP1232" s="105" t="str">
        <f t="shared" si="432"/>
        <v>11105</v>
      </c>
      <c r="AQ1232" s="52" t="str">
        <f t="shared" si="433"/>
        <v>Kunsthonighersteller</v>
      </c>
      <c r="AR1232" s="52" t="b">
        <f t="shared" si="445"/>
        <v>0</v>
      </c>
      <c r="AS1232" s="52" t="b">
        <f t="shared" si="445"/>
        <v>0</v>
      </c>
      <c r="AT1232" s="52" t="b">
        <f t="shared" si="445"/>
        <v>0</v>
      </c>
      <c r="AU1232" s="52">
        <f t="shared" si="434"/>
        <v>1</v>
      </c>
      <c r="AW1232" s="52" t="b">
        <f t="shared" si="435"/>
        <v>0</v>
      </c>
      <c r="AX1232" s="52" t="str">
        <f t="shared" si="436"/>
        <v>Unternehmen</v>
      </c>
      <c r="AY1232" s="52" t="b">
        <f t="shared" si="437"/>
        <v>0</v>
      </c>
      <c r="AZ1232" s="52" t="str">
        <f t="shared" si="438"/>
        <v>11105</v>
      </c>
      <c r="BA1232" s="52" t="str">
        <f>VLOOKUP(A1232,'BAT Grundtabelle'!A:U,21,0)</f>
        <v>ja</v>
      </c>
      <c r="BB1232" s="52" t="str">
        <f t="shared" si="439"/>
        <v>nein</v>
      </c>
      <c r="BC1232" s="52" t="str">
        <f t="shared" si="440"/>
        <v>11105</v>
      </c>
      <c r="BD1232" s="52" t="str">
        <f t="shared" si="441"/>
        <v>Kunsthonighersteller</v>
      </c>
      <c r="BE1232" s="52" t="str">
        <f t="shared" si="442"/>
        <v>Unternehmen</v>
      </c>
      <c r="BF1232" s="52">
        <f t="shared" si="443"/>
        <v>1</v>
      </c>
    </row>
    <row r="1233" spans="1:58" hidden="1" x14ac:dyDescent="0.35">
      <c r="A1233" s="107" t="s">
        <v>3523</v>
      </c>
      <c r="B1233" s="75" t="s">
        <v>1011</v>
      </c>
      <c r="C1233" s="52" t="s">
        <v>3</v>
      </c>
      <c r="D1233" s="52" t="s">
        <v>3</v>
      </c>
      <c r="E1233" s="52" t="s">
        <v>2</v>
      </c>
      <c r="F1233" s="52" t="s">
        <v>2</v>
      </c>
      <c r="G1233" s="52" t="s">
        <v>2</v>
      </c>
      <c r="H1233" s="52" t="s">
        <v>2</v>
      </c>
      <c r="I1233" s="52" t="s">
        <v>3</v>
      </c>
      <c r="J1233" s="52">
        <v>2</v>
      </c>
      <c r="K1233" s="52" t="s">
        <v>2</v>
      </c>
      <c r="L1233" s="52" t="s">
        <v>2</v>
      </c>
      <c r="M1233" s="52" t="s">
        <v>2</v>
      </c>
      <c r="N1233" s="52" t="s">
        <v>3</v>
      </c>
      <c r="P1233" s="52" t="s">
        <v>4</v>
      </c>
      <c r="Q1233" s="52" t="str">
        <f t="shared" ref="Q1233:AF1242" si="446">IF(ISERROR(FIND(Q$2,$P1233,1)),"Nein","Ja")</f>
        <v>Nein</v>
      </c>
      <c r="R1233" s="52" t="str">
        <f t="shared" si="446"/>
        <v>Nein</v>
      </c>
      <c r="S1233" s="52" t="str">
        <f t="shared" si="446"/>
        <v>Nein</v>
      </c>
      <c r="T1233" s="52" t="str">
        <f t="shared" si="446"/>
        <v>Nein</v>
      </c>
      <c r="U1233" s="52" t="str">
        <f t="shared" si="446"/>
        <v>Nein</v>
      </c>
      <c r="V1233" s="52" t="str">
        <f t="shared" si="446"/>
        <v>Nein</v>
      </c>
      <c r="W1233" s="52" t="str">
        <f t="shared" si="446"/>
        <v>Nein</v>
      </c>
      <c r="X1233" s="52" t="str">
        <f t="shared" si="446"/>
        <v>Nein</v>
      </c>
      <c r="Y1233" s="52" t="str">
        <f t="shared" si="446"/>
        <v>Nein</v>
      </c>
      <c r="Z1233" s="52" t="str">
        <f t="shared" si="446"/>
        <v>Nein</v>
      </c>
      <c r="AA1233" s="52" t="str">
        <f t="shared" si="446"/>
        <v>Nein</v>
      </c>
      <c r="AB1233" s="52" t="str">
        <f t="shared" si="446"/>
        <v>Nein</v>
      </c>
      <c r="AC1233" s="52" t="str">
        <f t="shared" si="446"/>
        <v>Nein</v>
      </c>
      <c r="AD1233" s="52" t="str">
        <f t="shared" si="446"/>
        <v>Nein</v>
      </c>
      <c r="AE1233" s="52" t="str">
        <f t="shared" si="446"/>
        <v>Nein</v>
      </c>
      <c r="AF1233" s="52" t="str">
        <f t="shared" si="446"/>
        <v>Nein</v>
      </c>
      <c r="AG1233" s="61" t="str">
        <f>IF(Q1233="Ja",VLOOKUP($Q$2,Plausis!A:E,5,0),IF(R1233="Ja",VLOOKUP($R$2,Plausis!A:E,5,0),IF(T1233="Ja",VLOOKUP($T$2,Plausis!A:E,5,0),IF(U1233="Ja",VLOOKUP($U$2,Plausis!A:E,5,0),IF(AA1233="Ja",VLOOKUP($AA$2,Plausis!A:E,5,0),IF(AC1233="Ja",VLOOKUP($AC$2,Plausis!A:E,5,0),IF(AD1233="Ja",VLOOKUP($AD$2,Plausis!A:E,5,0),"")))))))</f>
        <v/>
      </c>
      <c r="AH1233" s="52" t="str">
        <f>IF(Y1233="Ja",VLOOKUP($Y$2,Plausis!A:E,5,0),"")</f>
        <v/>
      </c>
      <c r="AI1233" s="52" t="str">
        <f t="shared" si="431"/>
        <v>Ja</v>
      </c>
      <c r="AJ1233" s="52" t="str">
        <f>IF(S1233="Ja",VLOOKUP($S$2,Plausis!A:E,5,0),IF(V1233="Ja",VLOOKUP($V$2,Plausis!A:E,5,0),IF(X1233="Ja",VLOOKUP($X$2,Plausis!A:E,5,0),"")))</f>
        <v/>
      </c>
      <c r="AL1233" s="52" t="s">
        <v>3</v>
      </c>
      <c r="AM1233" s="114">
        <v>45531</v>
      </c>
      <c r="AN1233" s="52" t="s">
        <v>4467</v>
      </c>
      <c r="AO1233" s="52" t="str">
        <f>VLOOKUP(B1233,'BAT Grundtabelle'!B:T,19,0)</f>
        <v>ja</v>
      </c>
      <c r="AP1233" s="105" t="str">
        <f t="shared" si="432"/>
        <v>11106</v>
      </c>
      <c r="AQ1233" s="52" t="str">
        <f t="shared" si="433"/>
        <v>Kunstkeramikhersteller</v>
      </c>
      <c r="AR1233" s="52" t="b">
        <f t="shared" si="445"/>
        <v>0</v>
      </c>
      <c r="AS1233" s="52" t="b">
        <f t="shared" si="445"/>
        <v>0</v>
      </c>
      <c r="AT1233" s="52" t="b">
        <f t="shared" si="445"/>
        <v>0</v>
      </c>
      <c r="AU1233" s="52">
        <f t="shared" si="434"/>
        <v>2</v>
      </c>
      <c r="AW1233" s="52" t="b">
        <f t="shared" si="435"/>
        <v>0</v>
      </c>
      <c r="AX1233" s="52" t="str">
        <f t="shared" si="436"/>
        <v>Unternehmen</v>
      </c>
      <c r="AY1233" s="52" t="b">
        <f t="shared" si="437"/>
        <v>0</v>
      </c>
      <c r="AZ1233" s="52" t="str">
        <f t="shared" si="438"/>
        <v>11106</v>
      </c>
      <c r="BA1233" s="52" t="str">
        <f>VLOOKUP(A1233,'BAT Grundtabelle'!A:U,21,0)</f>
        <v>ja</v>
      </c>
      <c r="BB1233" s="52" t="str">
        <f t="shared" si="439"/>
        <v>nein</v>
      </c>
      <c r="BC1233" s="52" t="str">
        <f t="shared" si="440"/>
        <v>11106</v>
      </c>
      <c r="BD1233" s="52" t="str">
        <f t="shared" si="441"/>
        <v>Kunstkeramikhersteller</v>
      </c>
      <c r="BE1233" s="52" t="str">
        <f t="shared" si="442"/>
        <v>Unternehmen</v>
      </c>
      <c r="BF1233" s="52">
        <f t="shared" si="443"/>
        <v>2</v>
      </c>
    </row>
    <row r="1234" spans="1:58" hidden="1" x14ac:dyDescent="0.35">
      <c r="A1234" s="107" t="s">
        <v>3524</v>
      </c>
      <c r="B1234" s="75" t="s">
        <v>1318</v>
      </c>
      <c r="C1234" s="52" t="s">
        <v>3</v>
      </c>
      <c r="D1234" s="52" t="s">
        <v>3</v>
      </c>
      <c r="E1234" s="52" t="s">
        <v>2</v>
      </c>
      <c r="F1234" s="52" t="s">
        <v>2</v>
      </c>
      <c r="G1234" s="52" t="s">
        <v>2</v>
      </c>
      <c r="H1234" s="52" t="s">
        <v>2</v>
      </c>
      <c r="I1234" s="52" t="s">
        <v>3</v>
      </c>
      <c r="J1234" s="52">
        <v>2</v>
      </c>
      <c r="K1234" s="52" t="s">
        <v>2</v>
      </c>
      <c r="L1234" s="52" t="s">
        <v>2</v>
      </c>
      <c r="M1234" s="52" t="s">
        <v>2</v>
      </c>
      <c r="N1234" s="52" t="s">
        <v>3</v>
      </c>
      <c r="P1234" s="52" t="s">
        <v>4</v>
      </c>
      <c r="Q1234" s="52" t="str">
        <f t="shared" si="446"/>
        <v>Nein</v>
      </c>
      <c r="R1234" s="52" t="str">
        <f t="shared" si="446"/>
        <v>Nein</v>
      </c>
      <c r="S1234" s="52" t="str">
        <f t="shared" si="446"/>
        <v>Nein</v>
      </c>
      <c r="T1234" s="52" t="str">
        <f t="shared" si="446"/>
        <v>Nein</v>
      </c>
      <c r="U1234" s="52" t="str">
        <f t="shared" si="446"/>
        <v>Nein</v>
      </c>
      <c r="V1234" s="52" t="str">
        <f t="shared" si="446"/>
        <v>Nein</v>
      </c>
      <c r="W1234" s="52" t="str">
        <f t="shared" si="446"/>
        <v>Nein</v>
      </c>
      <c r="X1234" s="52" t="str">
        <f t="shared" si="446"/>
        <v>Nein</v>
      </c>
      <c r="Y1234" s="52" t="str">
        <f t="shared" si="446"/>
        <v>Nein</v>
      </c>
      <c r="Z1234" s="52" t="str">
        <f t="shared" si="446"/>
        <v>Nein</v>
      </c>
      <c r="AA1234" s="52" t="str">
        <f t="shared" si="446"/>
        <v>Nein</v>
      </c>
      <c r="AB1234" s="52" t="str">
        <f t="shared" si="446"/>
        <v>Nein</v>
      </c>
      <c r="AC1234" s="52" t="str">
        <f t="shared" si="446"/>
        <v>Nein</v>
      </c>
      <c r="AD1234" s="52" t="str">
        <f t="shared" si="446"/>
        <v>Nein</v>
      </c>
      <c r="AE1234" s="52" t="str">
        <f t="shared" si="446"/>
        <v>Nein</v>
      </c>
      <c r="AF1234" s="52" t="str">
        <f t="shared" si="446"/>
        <v>Nein</v>
      </c>
      <c r="AG1234" s="61" t="str">
        <f>IF(Q1234="Ja",VLOOKUP($Q$2,Plausis!A:E,5,0),IF(R1234="Ja",VLOOKUP($R$2,Plausis!A:E,5,0),IF(T1234="Ja",VLOOKUP($T$2,Plausis!A:E,5,0),IF(U1234="Ja",VLOOKUP($U$2,Plausis!A:E,5,0),IF(AA1234="Ja",VLOOKUP($AA$2,Plausis!A:E,5,0),IF(AC1234="Ja",VLOOKUP($AC$2,Plausis!A:E,5,0),IF(AD1234="Ja",VLOOKUP($AD$2,Plausis!A:E,5,0),"")))))))</f>
        <v/>
      </c>
      <c r="AH1234" s="52" t="str">
        <f>IF(Y1234="Ja",VLOOKUP($Y$2,Plausis!A:E,5,0),"")</f>
        <v/>
      </c>
      <c r="AI1234" s="52" t="str">
        <f t="shared" si="431"/>
        <v>Ja</v>
      </c>
      <c r="AJ1234" s="52" t="str">
        <f>IF(S1234="Ja",VLOOKUP($S$2,Plausis!A:E,5,0),IF(V1234="Ja",VLOOKUP($V$2,Plausis!A:E,5,0),IF(X1234="Ja",VLOOKUP($X$2,Plausis!A:E,5,0),"")))</f>
        <v/>
      </c>
      <c r="AL1234" s="52" t="s">
        <v>2</v>
      </c>
      <c r="AM1234" s="114">
        <v>45531</v>
      </c>
      <c r="AN1234" s="52" t="s">
        <v>4467</v>
      </c>
      <c r="AO1234" s="52" t="str">
        <f>VLOOKUP(B1234,'BAT Grundtabelle'!B:T,19,0)</f>
        <v>ja</v>
      </c>
      <c r="AP1234" s="105" t="str">
        <f t="shared" si="432"/>
        <v>11107</v>
      </c>
      <c r="AQ1234" s="52" t="str">
        <f t="shared" si="433"/>
        <v>Kunstlederwarenhersteller (ohne Sattlerei)</v>
      </c>
      <c r="AR1234" s="52" t="b">
        <f t="shared" si="445"/>
        <v>0</v>
      </c>
      <c r="AS1234" s="52" t="b">
        <f t="shared" si="445"/>
        <v>0</v>
      </c>
      <c r="AT1234" s="52" t="b">
        <f t="shared" si="445"/>
        <v>0</v>
      </c>
      <c r="AU1234" s="52">
        <f t="shared" si="434"/>
        <v>2</v>
      </c>
      <c r="AW1234" s="52" t="b">
        <f t="shared" si="435"/>
        <v>0</v>
      </c>
      <c r="AX1234" s="52" t="str">
        <f t="shared" si="436"/>
        <v>Unternehmen</v>
      </c>
      <c r="AY1234" s="52" t="b">
        <f t="shared" si="437"/>
        <v>0</v>
      </c>
      <c r="AZ1234" s="52" t="str">
        <f t="shared" si="438"/>
        <v>11107</v>
      </c>
      <c r="BA1234" s="52" t="str">
        <f>VLOOKUP(A1234,'BAT Grundtabelle'!A:U,21,0)</f>
        <v>ja</v>
      </c>
      <c r="BB1234" s="52" t="str">
        <f t="shared" si="439"/>
        <v>nein</v>
      </c>
      <c r="BC1234" s="52" t="str">
        <f t="shared" si="440"/>
        <v>11107</v>
      </c>
      <c r="BD1234" s="52" t="str">
        <f t="shared" si="441"/>
        <v>Kunstlederwarenhersteller (ohne Sattlerei)</v>
      </c>
      <c r="BE1234" s="52" t="str">
        <f t="shared" si="442"/>
        <v>Unternehmen</v>
      </c>
      <c r="BF1234" s="52">
        <f t="shared" si="443"/>
        <v>2</v>
      </c>
    </row>
    <row r="1235" spans="1:58" hidden="1" x14ac:dyDescent="0.35">
      <c r="A1235" s="107" t="s">
        <v>2124</v>
      </c>
      <c r="B1235" s="75" t="s">
        <v>2123</v>
      </c>
      <c r="C1235" s="52" t="s">
        <v>3</v>
      </c>
      <c r="D1235" s="52" t="s">
        <v>3</v>
      </c>
      <c r="E1235" s="52" t="s">
        <v>2</v>
      </c>
      <c r="F1235" s="52" t="s">
        <v>2</v>
      </c>
      <c r="G1235" s="52" t="s">
        <v>2</v>
      </c>
      <c r="H1235" s="52" t="s">
        <v>2</v>
      </c>
      <c r="I1235" s="52" t="s">
        <v>3</v>
      </c>
      <c r="J1235" s="52">
        <v>1</v>
      </c>
      <c r="K1235" s="52" t="s">
        <v>2</v>
      </c>
      <c r="L1235" s="52" t="s">
        <v>2</v>
      </c>
      <c r="M1235" s="52" t="s">
        <v>2</v>
      </c>
      <c r="N1235" s="52" t="s">
        <v>3</v>
      </c>
      <c r="P1235" s="52" t="s">
        <v>4</v>
      </c>
      <c r="Q1235" s="52" t="str">
        <f t="shared" si="446"/>
        <v>Nein</v>
      </c>
      <c r="R1235" s="52" t="str">
        <f t="shared" si="446"/>
        <v>Nein</v>
      </c>
      <c r="S1235" s="52" t="str">
        <f t="shared" si="446"/>
        <v>Nein</v>
      </c>
      <c r="T1235" s="52" t="str">
        <f t="shared" si="446"/>
        <v>Nein</v>
      </c>
      <c r="U1235" s="52" t="str">
        <f t="shared" si="446"/>
        <v>Nein</v>
      </c>
      <c r="V1235" s="52" t="str">
        <f t="shared" si="446"/>
        <v>Nein</v>
      </c>
      <c r="W1235" s="52" t="str">
        <f t="shared" si="446"/>
        <v>Nein</v>
      </c>
      <c r="X1235" s="52" t="str">
        <f t="shared" si="446"/>
        <v>Nein</v>
      </c>
      <c r="Y1235" s="52" t="str">
        <f t="shared" si="446"/>
        <v>Nein</v>
      </c>
      <c r="Z1235" s="52" t="str">
        <f t="shared" si="446"/>
        <v>Nein</v>
      </c>
      <c r="AA1235" s="52" t="str">
        <f t="shared" si="446"/>
        <v>Nein</v>
      </c>
      <c r="AB1235" s="52" t="str">
        <f t="shared" si="446"/>
        <v>Nein</v>
      </c>
      <c r="AC1235" s="52" t="str">
        <f t="shared" si="446"/>
        <v>Nein</v>
      </c>
      <c r="AD1235" s="52" t="str">
        <f t="shared" si="446"/>
        <v>Nein</v>
      </c>
      <c r="AE1235" s="52" t="str">
        <f t="shared" si="446"/>
        <v>Nein</v>
      </c>
      <c r="AF1235" s="52" t="str">
        <f t="shared" si="446"/>
        <v>Nein</v>
      </c>
      <c r="AG1235" s="61" t="str">
        <f>IF(Q1235="Ja",VLOOKUP($Q$2,Plausis!A:E,5,0),IF(R1235="Ja",VLOOKUP($R$2,Plausis!A:E,5,0),IF(T1235="Ja",VLOOKUP($T$2,Plausis!A:E,5,0),IF(U1235="Ja",VLOOKUP($U$2,Plausis!A:E,5,0),IF(AA1235="Ja",VLOOKUP($AA$2,Plausis!A:E,5,0),IF(AC1235="Ja",VLOOKUP($AC$2,Plausis!A:E,5,0),IF(AD1235="Ja",VLOOKUP($AD$2,Plausis!A:E,5,0),"")))))))</f>
        <v/>
      </c>
      <c r="AH1235" s="52" t="str">
        <f>IF(Y1235="Ja",VLOOKUP($Y$2,Plausis!A:E,5,0),"")</f>
        <v/>
      </c>
      <c r="AI1235" s="52" t="str">
        <f t="shared" si="431"/>
        <v>Ja</v>
      </c>
      <c r="AJ1235" s="52" t="str">
        <f>IF(S1235="Ja",VLOOKUP($S$2,Plausis!A:E,5,0),IF(V1235="Ja",VLOOKUP($V$2,Plausis!A:E,5,0),IF(X1235="Ja",VLOOKUP($X$2,Plausis!A:E,5,0),"")))</f>
        <v/>
      </c>
      <c r="AL1235" s="52" t="s">
        <v>2</v>
      </c>
      <c r="AM1235" s="114">
        <v>45531</v>
      </c>
      <c r="AN1235" s="52" t="s">
        <v>4467</v>
      </c>
      <c r="AO1235" s="52" t="str">
        <f>VLOOKUP(B1235,'BAT Grundtabelle'!B:T,19,0)</f>
        <v>ja</v>
      </c>
      <c r="AP1235" s="105" t="str">
        <f t="shared" si="432"/>
        <v>6990</v>
      </c>
      <c r="AQ1235" s="52" t="str">
        <f t="shared" si="433"/>
        <v>Künstler und künstlernahe Berufe</v>
      </c>
      <c r="AR1235" s="52" t="b">
        <f t="shared" si="445"/>
        <v>0</v>
      </c>
      <c r="AS1235" s="52" t="b">
        <f t="shared" si="445"/>
        <v>0</v>
      </c>
      <c r="AT1235" s="52" t="b">
        <f t="shared" si="445"/>
        <v>0</v>
      </c>
      <c r="AU1235" s="52">
        <f t="shared" si="434"/>
        <v>1</v>
      </c>
      <c r="AW1235" s="52" t="b">
        <f t="shared" si="435"/>
        <v>0</v>
      </c>
      <c r="AX1235" s="52" t="str">
        <f t="shared" si="436"/>
        <v>Unternehmen</v>
      </c>
      <c r="AY1235" s="52" t="b">
        <f t="shared" si="437"/>
        <v>0</v>
      </c>
      <c r="AZ1235" s="52" t="str">
        <f t="shared" si="438"/>
        <v>6990</v>
      </c>
      <c r="BA1235" s="52" t="str">
        <f>VLOOKUP(A1235,'BAT Grundtabelle'!A:U,21,0)</f>
        <v>ja</v>
      </c>
      <c r="BB1235" s="52" t="str">
        <f t="shared" si="439"/>
        <v>nein</v>
      </c>
      <c r="BC1235" s="52" t="str">
        <f t="shared" si="440"/>
        <v>6990</v>
      </c>
      <c r="BD1235" s="52" t="str">
        <f t="shared" si="441"/>
        <v>Künstler und künstlernahe Berufe</v>
      </c>
      <c r="BE1235" s="52" t="str">
        <f t="shared" si="442"/>
        <v>Unternehmen</v>
      </c>
      <c r="BF1235" s="52">
        <f t="shared" si="443"/>
        <v>1</v>
      </c>
    </row>
    <row r="1236" spans="1:58" hidden="1" x14ac:dyDescent="0.35">
      <c r="A1236" s="107" t="s">
        <v>3525</v>
      </c>
      <c r="B1236" s="75" t="s">
        <v>267</v>
      </c>
      <c r="C1236" s="52" t="s">
        <v>3</v>
      </c>
      <c r="D1236" s="52" t="s">
        <v>3</v>
      </c>
      <c r="E1236" s="52" t="s">
        <v>2</v>
      </c>
      <c r="F1236" s="52" t="s">
        <v>2</v>
      </c>
      <c r="G1236" s="52" t="s">
        <v>2</v>
      </c>
      <c r="H1236" s="52" t="s">
        <v>2</v>
      </c>
      <c r="I1236" s="52" t="s">
        <v>3</v>
      </c>
      <c r="J1236" s="52">
        <v>1</v>
      </c>
      <c r="K1236" s="52" t="s">
        <v>2</v>
      </c>
      <c r="L1236" s="52" t="s">
        <v>2</v>
      </c>
      <c r="M1236" s="52" t="s">
        <v>2</v>
      </c>
      <c r="N1236" s="52" t="s">
        <v>3</v>
      </c>
      <c r="P1236" s="52" t="s">
        <v>4</v>
      </c>
      <c r="Q1236" s="52" t="str">
        <f t="shared" si="446"/>
        <v>Nein</v>
      </c>
      <c r="R1236" s="52" t="str">
        <f t="shared" si="446"/>
        <v>Nein</v>
      </c>
      <c r="S1236" s="52" t="str">
        <f t="shared" si="446"/>
        <v>Nein</v>
      </c>
      <c r="T1236" s="52" t="str">
        <f t="shared" si="446"/>
        <v>Nein</v>
      </c>
      <c r="U1236" s="52" t="str">
        <f t="shared" si="446"/>
        <v>Nein</v>
      </c>
      <c r="V1236" s="52" t="str">
        <f t="shared" si="446"/>
        <v>Nein</v>
      </c>
      <c r="W1236" s="52" t="str">
        <f t="shared" si="446"/>
        <v>Nein</v>
      </c>
      <c r="X1236" s="52" t="str">
        <f t="shared" si="446"/>
        <v>Nein</v>
      </c>
      <c r="Y1236" s="52" t="str">
        <f t="shared" si="446"/>
        <v>Nein</v>
      </c>
      <c r="Z1236" s="52" t="str">
        <f t="shared" si="446"/>
        <v>Nein</v>
      </c>
      <c r="AA1236" s="52" t="str">
        <f t="shared" si="446"/>
        <v>Nein</v>
      </c>
      <c r="AB1236" s="52" t="str">
        <f t="shared" si="446"/>
        <v>Nein</v>
      </c>
      <c r="AC1236" s="52" t="str">
        <f t="shared" si="446"/>
        <v>Nein</v>
      </c>
      <c r="AD1236" s="52" t="str">
        <f t="shared" si="446"/>
        <v>Nein</v>
      </c>
      <c r="AE1236" s="52" t="str">
        <f t="shared" si="446"/>
        <v>Nein</v>
      </c>
      <c r="AF1236" s="52" t="str">
        <f t="shared" si="446"/>
        <v>Nein</v>
      </c>
      <c r="AG1236" s="61" t="str">
        <f>IF(Q1236="Ja",VLOOKUP($Q$2,Plausis!A:E,5,0),IF(R1236="Ja",VLOOKUP($R$2,Plausis!A:E,5,0),IF(T1236="Ja",VLOOKUP($T$2,Plausis!A:E,5,0),IF(U1236="Ja",VLOOKUP($U$2,Plausis!A:E,5,0),IF(AA1236="Ja",VLOOKUP($AA$2,Plausis!A:E,5,0),IF(AC1236="Ja",VLOOKUP($AC$2,Plausis!A:E,5,0),IF(AD1236="Ja",VLOOKUP($AD$2,Plausis!A:E,5,0),"")))))))</f>
        <v/>
      </c>
      <c r="AH1236" s="52" t="str">
        <f>IF(Y1236="Ja",VLOOKUP($Y$2,Plausis!A:E,5,0),"")</f>
        <v/>
      </c>
      <c r="AI1236" s="52" t="str">
        <f t="shared" si="431"/>
        <v>Ja</v>
      </c>
      <c r="AJ1236" s="52" t="str">
        <f>IF(S1236="Ja",VLOOKUP($S$2,Plausis!A:E,5,0),IF(V1236="Ja",VLOOKUP($V$2,Plausis!A:E,5,0),IF(X1236="Ja",VLOOKUP($X$2,Plausis!A:E,5,0),"")))</f>
        <v/>
      </c>
      <c r="AL1236" s="52" t="s">
        <v>2</v>
      </c>
      <c r="AM1236" s="114">
        <v>45531</v>
      </c>
      <c r="AN1236" s="52" t="s">
        <v>4467</v>
      </c>
      <c r="AO1236" s="52" t="str">
        <f>VLOOKUP(B1236,'BAT Grundtabelle'!B:T,19,0)</f>
        <v>ja</v>
      </c>
      <c r="AP1236" s="105" t="str">
        <f t="shared" si="432"/>
        <v>11108</v>
      </c>
      <c r="AQ1236" s="52" t="str">
        <f t="shared" si="433"/>
        <v>Künstleragenturbüro</v>
      </c>
      <c r="AR1236" s="52" t="b">
        <f t="shared" si="445"/>
        <v>0</v>
      </c>
      <c r="AS1236" s="52" t="b">
        <f t="shared" si="445"/>
        <v>0</v>
      </c>
      <c r="AT1236" s="52" t="b">
        <f t="shared" si="445"/>
        <v>0</v>
      </c>
      <c r="AU1236" s="52">
        <f t="shared" si="434"/>
        <v>1</v>
      </c>
      <c r="AW1236" s="52" t="b">
        <f t="shared" si="435"/>
        <v>0</v>
      </c>
      <c r="AX1236" s="52" t="str">
        <f t="shared" si="436"/>
        <v>Unternehmen</v>
      </c>
      <c r="AY1236" s="52" t="b">
        <f t="shared" si="437"/>
        <v>0</v>
      </c>
      <c r="AZ1236" s="52" t="str">
        <f t="shared" si="438"/>
        <v>11108</v>
      </c>
      <c r="BA1236" s="52" t="str">
        <f>VLOOKUP(A1236,'BAT Grundtabelle'!A:U,21,0)</f>
        <v>ja</v>
      </c>
      <c r="BB1236" s="52" t="str">
        <f t="shared" si="439"/>
        <v>nein</v>
      </c>
      <c r="BC1236" s="52" t="str">
        <f t="shared" si="440"/>
        <v>11108</v>
      </c>
      <c r="BD1236" s="52" t="str">
        <f t="shared" si="441"/>
        <v>Künstleragenturbüro</v>
      </c>
      <c r="BE1236" s="52" t="str">
        <f t="shared" si="442"/>
        <v>Unternehmen</v>
      </c>
      <c r="BF1236" s="52">
        <f t="shared" si="443"/>
        <v>1</v>
      </c>
    </row>
    <row r="1237" spans="1:58" hidden="1" x14ac:dyDescent="0.35">
      <c r="A1237" s="107" t="s">
        <v>3526</v>
      </c>
      <c r="B1237" s="75" t="s">
        <v>288</v>
      </c>
      <c r="C1237" s="52" t="s">
        <v>3</v>
      </c>
      <c r="D1237" s="52" t="s">
        <v>3</v>
      </c>
      <c r="E1237" s="52" t="s">
        <v>2</v>
      </c>
      <c r="F1237" s="52" t="s">
        <v>2</v>
      </c>
      <c r="G1237" s="52" t="s">
        <v>2</v>
      </c>
      <c r="H1237" s="52" t="s">
        <v>2</v>
      </c>
      <c r="I1237" s="52" t="s">
        <v>3</v>
      </c>
      <c r="J1237" s="52">
        <v>1</v>
      </c>
      <c r="K1237" s="52" t="s">
        <v>2</v>
      </c>
      <c r="L1237" s="52" t="s">
        <v>2</v>
      </c>
      <c r="M1237" s="52" t="s">
        <v>2</v>
      </c>
      <c r="N1237" s="52" t="s">
        <v>3</v>
      </c>
      <c r="P1237" s="52" t="s">
        <v>4</v>
      </c>
      <c r="Q1237" s="52" t="str">
        <f t="shared" si="446"/>
        <v>Nein</v>
      </c>
      <c r="R1237" s="52" t="str">
        <f t="shared" si="446"/>
        <v>Nein</v>
      </c>
      <c r="S1237" s="52" t="str">
        <f t="shared" si="446"/>
        <v>Nein</v>
      </c>
      <c r="T1237" s="52" t="str">
        <f t="shared" si="446"/>
        <v>Nein</v>
      </c>
      <c r="U1237" s="52" t="str">
        <f t="shared" si="446"/>
        <v>Nein</v>
      </c>
      <c r="V1237" s="52" t="str">
        <f t="shared" si="446"/>
        <v>Nein</v>
      </c>
      <c r="W1237" s="52" t="str">
        <f t="shared" si="446"/>
        <v>Nein</v>
      </c>
      <c r="X1237" s="52" t="str">
        <f t="shared" si="446"/>
        <v>Nein</v>
      </c>
      <c r="Y1237" s="52" t="str">
        <f t="shared" si="446"/>
        <v>Nein</v>
      </c>
      <c r="Z1237" s="52" t="str">
        <f t="shared" si="446"/>
        <v>Nein</v>
      </c>
      <c r="AA1237" s="52" t="str">
        <f t="shared" si="446"/>
        <v>Nein</v>
      </c>
      <c r="AB1237" s="52" t="str">
        <f t="shared" si="446"/>
        <v>Nein</v>
      </c>
      <c r="AC1237" s="52" t="str">
        <f t="shared" si="446"/>
        <v>Nein</v>
      </c>
      <c r="AD1237" s="52" t="str">
        <f t="shared" si="446"/>
        <v>Nein</v>
      </c>
      <c r="AE1237" s="52" t="str">
        <f t="shared" si="446"/>
        <v>Nein</v>
      </c>
      <c r="AF1237" s="52" t="str">
        <f t="shared" si="446"/>
        <v>Nein</v>
      </c>
      <c r="AG1237" s="61" t="str">
        <f>IF(Q1237="Ja",VLOOKUP($Q$2,Plausis!A:E,5,0),IF(R1237="Ja",VLOOKUP($R$2,Plausis!A:E,5,0),IF(T1237="Ja",VLOOKUP($T$2,Plausis!A:E,5,0),IF(U1237="Ja",VLOOKUP($U$2,Plausis!A:E,5,0),IF(AA1237="Ja",VLOOKUP($AA$2,Plausis!A:E,5,0),IF(AC1237="Ja",VLOOKUP($AC$2,Plausis!A:E,5,0),IF(AD1237="Ja",VLOOKUP($AD$2,Plausis!A:E,5,0),"")))))))</f>
        <v/>
      </c>
      <c r="AH1237" s="52" t="str">
        <f>IF(Y1237="Ja",VLOOKUP($Y$2,Plausis!A:E,5,0),"")</f>
        <v/>
      </c>
      <c r="AI1237" s="52" t="str">
        <f t="shared" si="431"/>
        <v>Ja</v>
      </c>
      <c r="AJ1237" s="52" t="str">
        <f>IF(S1237="Ja",VLOOKUP($S$2,Plausis!A:E,5,0),IF(V1237="Ja",VLOOKUP($V$2,Plausis!A:E,5,0),IF(X1237="Ja",VLOOKUP($X$2,Plausis!A:E,5,0),"")))</f>
        <v/>
      </c>
      <c r="AL1237" s="52" t="s">
        <v>2</v>
      </c>
      <c r="AM1237" s="114">
        <v>45531</v>
      </c>
      <c r="AN1237" s="52" t="s">
        <v>4467</v>
      </c>
      <c r="AO1237" s="52" t="str">
        <f>VLOOKUP(B1237,'BAT Grundtabelle'!B:T,19,0)</f>
        <v>ja</v>
      </c>
      <c r="AP1237" s="105" t="str">
        <f t="shared" si="432"/>
        <v>11109</v>
      </c>
      <c r="AQ1237" s="52" t="str">
        <f t="shared" si="433"/>
        <v>Künstlerbedarfshandel</v>
      </c>
      <c r="AR1237" s="52" t="b">
        <f t="shared" si="445"/>
        <v>0</v>
      </c>
      <c r="AS1237" s="52" t="b">
        <f t="shared" si="445"/>
        <v>0</v>
      </c>
      <c r="AT1237" s="52" t="b">
        <f t="shared" si="445"/>
        <v>0</v>
      </c>
      <c r="AU1237" s="52">
        <f t="shared" si="434"/>
        <v>1</v>
      </c>
      <c r="AW1237" s="52" t="b">
        <f t="shared" si="435"/>
        <v>0</v>
      </c>
      <c r="AX1237" s="52" t="str">
        <f t="shared" si="436"/>
        <v>Unternehmen</v>
      </c>
      <c r="AY1237" s="52" t="b">
        <f t="shared" si="437"/>
        <v>0</v>
      </c>
      <c r="AZ1237" s="52" t="str">
        <f t="shared" si="438"/>
        <v>11109</v>
      </c>
      <c r="BA1237" s="52" t="str">
        <f>VLOOKUP(A1237,'BAT Grundtabelle'!A:U,21,0)</f>
        <v>ja</v>
      </c>
      <c r="BB1237" s="52" t="str">
        <f t="shared" si="439"/>
        <v>nein</v>
      </c>
      <c r="BC1237" s="52" t="str">
        <f t="shared" si="440"/>
        <v>11109</v>
      </c>
      <c r="BD1237" s="52" t="str">
        <f t="shared" si="441"/>
        <v>Künstlerbedarfshandel</v>
      </c>
      <c r="BE1237" s="52" t="str">
        <f t="shared" si="442"/>
        <v>Unternehmen</v>
      </c>
      <c r="BF1237" s="52">
        <f t="shared" si="443"/>
        <v>1</v>
      </c>
    </row>
    <row r="1238" spans="1:58" hidden="1" x14ac:dyDescent="0.35">
      <c r="A1238" s="107" t="s">
        <v>3527</v>
      </c>
      <c r="B1238" s="75" t="s">
        <v>1722</v>
      </c>
      <c r="C1238" s="52" t="s">
        <v>3</v>
      </c>
      <c r="D1238" s="52" t="s">
        <v>3</v>
      </c>
      <c r="E1238" s="52" t="s">
        <v>2</v>
      </c>
      <c r="F1238" s="52" t="s">
        <v>2</v>
      </c>
      <c r="G1238" s="52" t="s">
        <v>2</v>
      </c>
      <c r="H1238" s="52" t="s">
        <v>2</v>
      </c>
      <c r="I1238" s="52" t="s">
        <v>3</v>
      </c>
      <c r="J1238" s="52">
        <v>1</v>
      </c>
      <c r="K1238" s="52" t="s">
        <v>2</v>
      </c>
      <c r="L1238" s="52" t="s">
        <v>2</v>
      </c>
      <c r="M1238" s="52" t="s">
        <v>2</v>
      </c>
      <c r="N1238" s="52" t="s">
        <v>3</v>
      </c>
      <c r="P1238" s="52" t="s">
        <v>4</v>
      </c>
      <c r="Q1238" s="52" t="str">
        <f t="shared" si="446"/>
        <v>Nein</v>
      </c>
      <c r="R1238" s="52" t="str">
        <f t="shared" si="446"/>
        <v>Nein</v>
      </c>
      <c r="S1238" s="52" t="str">
        <f t="shared" si="446"/>
        <v>Nein</v>
      </c>
      <c r="T1238" s="52" t="str">
        <f t="shared" si="446"/>
        <v>Nein</v>
      </c>
      <c r="U1238" s="52" t="str">
        <f t="shared" si="446"/>
        <v>Nein</v>
      </c>
      <c r="V1238" s="52" t="str">
        <f t="shared" si="446"/>
        <v>Nein</v>
      </c>
      <c r="W1238" s="52" t="str">
        <f t="shared" si="446"/>
        <v>Nein</v>
      </c>
      <c r="X1238" s="52" t="str">
        <f t="shared" si="446"/>
        <v>Nein</v>
      </c>
      <c r="Y1238" s="52" t="str">
        <f t="shared" si="446"/>
        <v>Nein</v>
      </c>
      <c r="Z1238" s="52" t="str">
        <f t="shared" si="446"/>
        <v>Nein</v>
      </c>
      <c r="AA1238" s="52" t="str">
        <f t="shared" si="446"/>
        <v>Nein</v>
      </c>
      <c r="AB1238" s="52" t="str">
        <f t="shared" si="446"/>
        <v>Nein</v>
      </c>
      <c r="AC1238" s="52" t="str">
        <f t="shared" si="446"/>
        <v>Nein</v>
      </c>
      <c r="AD1238" s="52" t="str">
        <f t="shared" si="446"/>
        <v>Nein</v>
      </c>
      <c r="AE1238" s="52" t="str">
        <f t="shared" si="446"/>
        <v>Nein</v>
      </c>
      <c r="AF1238" s="52" t="str">
        <f t="shared" si="446"/>
        <v>Nein</v>
      </c>
      <c r="AG1238" s="61" t="str">
        <f>IF(Q1238="Ja",VLOOKUP($Q$2,Plausis!A:E,5,0),IF(R1238="Ja",VLOOKUP($R$2,Plausis!A:E,5,0),IF(T1238="Ja",VLOOKUP($T$2,Plausis!A:E,5,0),IF(U1238="Ja",VLOOKUP($U$2,Plausis!A:E,5,0),IF(AA1238="Ja",VLOOKUP($AA$2,Plausis!A:E,5,0),IF(AC1238="Ja",VLOOKUP($AC$2,Plausis!A:E,5,0),IF(AD1238="Ja",VLOOKUP($AD$2,Plausis!A:E,5,0),"")))))))</f>
        <v/>
      </c>
      <c r="AH1238" s="52" t="str">
        <f>IF(Y1238="Ja",VLOOKUP($Y$2,Plausis!A:E,5,0),"")</f>
        <v/>
      </c>
      <c r="AI1238" s="52" t="str">
        <f t="shared" si="431"/>
        <v>Ja</v>
      </c>
      <c r="AJ1238" s="52" t="str">
        <f>IF(S1238="Ja",VLOOKUP($S$2,Plausis!A:E,5,0),IF(V1238="Ja",VLOOKUP($V$2,Plausis!A:E,5,0),IF(X1238="Ja",VLOOKUP($X$2,Plausis!A:E,5,0),"")))</f>
        <v/>
      </c>
      <c r="AL1238" s="52" t="s">
        <v>2</v>
      </c>
      <c r="AM1238" s="114">
        <v>45531</v>
      </c>
      <c r="AN1238" s="52" t="s">
        <v>4467</v>
      </c>
      <c r="AO1238" s="52" t="str">
        <f>VLOOKUP(B1238,'BAT Grundtabelle'!B:T,19,0)</f>
        <v>ja</v>
      </c>
      <c r="AP1238" s="105" t="str">
        <f t="shared" si="432"/>
        <v>11110</v>
      </c>
      <c r="AQ1238" s="52" t="str">
        <f t="shared" si="433"/>
        <v>Kunstmuseum</v>
      </c>
      <c r="AR1238" s="52" t="b">
        <f t="shared" si="445"/>
        <v>0</v>
      </c>
      <c r="AS1238" s="52" t="b">
        <f t="shared" si="445"/>
        <v>0</v>
      </c>
      <c r="AT1238" s="52" t="b">
        <f t="shared" si="445"/>
        <v>0</v>
      </c>
      <c r="AU1238" s="52">
        <f t="shared" si="434"/>
        <v>1</v>
      </c>
      <c r="AW1238" s="52" t="b">
        <f t="shared" si="435"/>
        <v>0</v>
      </c>
      <c r="AX1238" s="52" t="str">
        <f t="shared" si="436"/>
        <v>Unternehmen</v>
      </c>
      <c r="AY1238" s="52" t="b">
        <f t="shared" si="437"/>
        <v>0</v>
      </c>
      <c r="AZ1238" s="52" t="str">
        <f t="shared" si="438"/>
        <v>11110</v>
      </c>
      <c r="BA1238" s="52" t="str">
        <f>VLOOKUP(A1238,'BAT Grundtabelle'!A:U,21,0)</f>
        <v>ja</v>
      </c>
      <c r="BB1238" s="52" t="str">
        <f t="shared" si="439"/>
        <v>nein</v>
      </c>
      <c r="BC1238" s="52" t="str">
        <f t="shared" si="440"/>
        <v>11110</v>
      </c>
      <c r="BD1238" s="52" t="str">
        <f t="shared" si="441"/>
        <v>Kunstmuseum</v>
      </c>
      <c r="BE1238" s="52" t="str">
        <f t="shared" si="442"/>
        <v>Unternehmen</v>
      </c>
      <c r="BF1238" s="52">
        <f t="shared" si="443"/>
        <v>1</v>
      </c>
    </row>
    <row r="1239" spans="1:58" hidden="1" x14ac:dyDescent="0.35">
      <c r="A1239" s="107" t="s">
        <v>3528</v>
      </c>
      <c r="B1239" s="75" t="s">
        <v>860</v>
      </c>
      <c r="C1239" s="52" t="s">
        <v>3</v>
      </c>
      <c r="D1239" s="52" t="s">
        <v>3</v>
      </c>
      <c r="E1239" s="52" t="s">
        <v>2</v>
      </c>
      <c r="F1239" s="52" t="s">
        <v>2</v>
      </c>
      <c r="G1239" s="52" t="s">
        <v>2</v>
      </c>
      <c r="H1239" s="52" t="s">
        <v>2</v>
      </c>
      <c r="I1239" s="52" t="s">
        <v>3</v>
      </c>
      <c r="J1239" s="52">
        <v>1</v>
      </c>
      <c r="K1239" s="52" t="s">
        <v>2</v>
      </c>
      <c r="L1239" s="52" t="s">
        <v>2</v>
      </c>
      <c r="M1239" s="52" t="s">
        <v>2</v>
      </c>
      <c r="N1239" s="52" t="s">
        <v>3</v>
      </c>
      <c r="P1239" s="52" t="s">
        <v>4</v>
      </c>
      <c r="Q1239" s="52" t="str">
        <f t="shared" si="446"/>
        <v>Nein</v>
      </c>
      <c r="R1239" s="52" t="str">
        <f t="shared" si="446"/>
        <v>Nein</v>
      </c>
      <c r="S1239" s="52" t="str">
        <f t="shared" si="446"/>
        <v>Nein</v>
      </c>
      <c r="T1239" s="52" t="str">
        <f t="shared" si="446"/>
        <v>Nein</v>
      </c>
      <c r="U1239" s="52" t="str">
        <f t="shared" si="446"/>
        <v>Nein</v>
      </c>
      <c r="V1239" s="52" t="str">
        <f t="shared" si="446"/>
        <v>Nein</v>
      </c>
      <c r="W1239" s="52" t="str">
        <f t="shared" si="446"/>
        <v>Nein</v>
      </c>
      <c r="X1239" s="52" t="str">
        <f t="shared" si="446"/>
        <v>Nein</v>
      </c>
      <c r="Y1239" s="52" t="str">
        <f t="shared" si="446"/>
        <v>Nein</v>
      </c>
      <c r="Z1239" s="52" t="str">
        <f t="shared" si="446"/>
        <v>Nein</v>
      </c>
      <c r="AA1239" s="52" t="str">
        <f t="shared" si="446"/>
        <v>Nein</v>
      </c>
      <c r="AB1239" s="52" t="str">
        <f t="shared" si="446"/>
        <v>Nein</v>
      </c>
      <c r="AC1239" s="52" t="str">
        <f t="shared" si="446"/>
        <v>Nein</v>
      </c>
      <c r="AD1239" s="52" t="str">
        <f t="shared" si="446"/>
        <v>Nein</v>
      </c>
      <c r="AE1239" s="52" t="str">
        <f t="shared" si="446"/>
        <v>Nein</v>
      </c>
      <c r="AF1239" s="52" t="str">
        <f t="shared" si="446"/>
        <v>Nein</v>
      </c>
      <c r="AG1239" s="61" t="str">
        <f>IF(Q1239="Ja",VLOOKUP($Q$2,Plausis!A:E,5,0),IF(R1239="Ja",VLOOKUP($R$2,Plausis!A:E,5,0),IF(T1239="Ja",VLOOKUP($T$2,Plausis!A:E,5,0),IF(U1239="Ja",VLOOKUP($U$2,Plausis!A:E,5,0),IF(AA1239="Ja",VLOOKUP($AA$2,Plausis!A:E,5,0),IF(AC1239="Ja",VLOOKUP($AC$2,Plausis!A:E,5,0),IF(AD1239="Ja",VLOOKUP($AD$2,Plausis!A:E,5,0),"")))))))</f>
        <v/>
      </c>
      <c r="AH1239" s="52" t="str">
        <f>IF(Y1239="Ja",VLOOKUP($Y$2,Plausis!A:E,5,0),"")</f>
        <v/>
      </c>
      <c r="AI1239" s="52" t="str">
        <f t="shared" si="431"/>
        <v>Ja</v>
      </c>
      <c r="AJ1239" s="52" t="str">
        <f>IF(S1239="Ja",VLOOKUP($S$2,Plausis!A:E,5,0),IF(V1239="Ja",VLOOKUP($V$2,Plausis!A:E,5,0),IF(X1239="Ja",VLOOKUP($X$2,Plausis!A:E,5,0),"")))</f>
        <v/>
      </c>
      <c r="AL1239" s="52" t="s">
        <v>2</v>
      </c>
      <c r="AM1239" s="114">
        <v>45531</v>
      </c>
      <c r="AN1239" s="52" t="s">
        <v>4467</v>
      </c>
      <c r="AO1239" s="52" t="str">
        <f>VLOOKUP(B1239,'BAT Grundtabelle'!B:T,19,0)</f>
        <v>ja</v>
      </c>
      <c r="AP1239" s="105" t="str">
        <f t="shared" si="432"/>
        <v>11111</v>
      </c>
      <c r="AQ1239" s="52" t="str">
        <f t="shared" si="433"/>
        <v>Kunstschlosserei</v>
      </c>
      <c r="AR1239" s="52" t="b">
        <f t="shared" si="445"/>
        <v>0</v>
      </c>
      <c r="AS1239" s="52" t="b">
        <f t="shared" si="445"/>
        <v>0</v>
      </c>
      <c r="AT1239" s="52" t="b">
        <f t="shared" si="445"/>
        <v>0</v>
      </c>
      <c r="AU1239" s="52">
        <f t="shared" si="434"/>
        <v>1</v>
      </c>
      <c r="AW1239" s="52" t="b">
        <f t="shared" si="435"/>
        <v>0</v>
      </c>
      <c r="AX1239" s="52" t="str">
        <f t="shared" si="436"/>
        <v>Unternehmen</v>
      </c>
      <c r="AY1239" s="52" t="b">
        <f t="shared" si="437"/>
        <v>0</v>
      </c>
      <c r="AZ1239" s="52" t="str">
        <f t="shared" si="438"/>
        <v>11111</v>
      </c>
      <c r="BA1239" s="52" t="str">
        <f>VLOOKUP(A1239,'BAT Grundtabelle'!A:U,21,0)</f>
        <v>ja</v>
      </c>
      <c r="BB1239" s="52" t="str">
        <f t="shared" si="439"/>
        <v>nein</v>
      </c>
      <c r="BC1239" s="52" t="str">
        <f t="shared" si="440"/>
        <v>11111</v>
      </c>
      <c r="BD1239" s="52" t="str">
        <f t="shared" si="441"/>
        <v>Kunstschlosserei</v>
      </c>
      <c r="BE1239" s="52" t="str">
        <f t="shared" si="442"/>
        <v>Unternehmen</v>
      </c>
      <c r="BF1239" s="52">
        <f t="shared" si="443"/>
        <v>1</v>
      </c>
    </row>
    <row r="1240" spans="1:58" hidden="1" x14ac:dyDescent="0.35">
      <c r="A1240" s="107" t="s">
        <v>3529</v>
      </c>
      <c r="B1240" s="75" t="s">
        <v>861</v>
      </c>
      <c r="C1240" s="52" t="s">
        <v>3</v>
      </c>
      <c r="D1240" s="52" t="s">
        <v>3</v>
      </c>
      <c r="E1240" s="52" t="s">
        <v>2</v>
      </c>
      <c r="F1240" s="52" t="s">
        <v>2</v>
      </c>
      <c r="G1240" s="52" t="s">
        <v>2</v>
      </c>
      <c r="H1240" s="52" t="s">
        <v>2</v>
      </c>
      <c r="I1240" s="52" t="s">
        <v>3</v>
      </c>
      <c r="J1240" s="52">
        <v>1</v>
      </c>
      <c r="K1240" s="52" t="s">
        <v>2</v>
      </c>
      <c r="L1240" s="52" t="s">
        <v>2</v>
      </c>
      <c r="M1240" s="52" t="s">
        <v>2</v>
      </c>
      <c r="N1240" s="52" t="s">
        <v>3</v>
      </c>
      <c r="P1240" s="52" t="s">
        <v>4</v>
      </c>
      <c r="Q1240" s="52" t="str">
        <f t="shared" si="446"/>
        <v>Nein</v>
      </c>
      <c r="R1240" s="52" t="str">
        <f t="shared" si="446"/>
        <v>Nein</v>
      </c>
      <c r="S1240" s="52" t="str">
        <f t="shared" si="446"/>
        <v>Nein</v>
      </c>
      <c r="T1240" s="52" t="str">
        <f t="shared" si="446"/>
        <v>Nein</v>
      </c>
      <c r="U1240" s="52" t="str">
        <f t="shared" si="446"/>
        <v>Nein</v>
      </c>
      <c r="V1240" s="52" t="str">
        <f t="shared" si="446"/>
        <v>Nein</v>
      </c>
      <c r="W1240" s="52" t="str">
        <f t="shared" si="446"/>
        <v>Nein</v>
      </c>
      <c r="X1240" s="52" t="str">
        <f t="shared" si="446"/>
        <v>Nein</v>
      </c>
      <c r="Y1240" s="52" t="str">
        <f t="shared" si="446"/>
        <v>Nein</v>
      </c>
      <c r="Z1240" s="52" t="str">
        <f t="shared" si="446"/>
        <v>Nein</v>
      </c>
      <c r="AA1240" s="52" t="str">
        <f t="shared" si="446"/>
        <v>Nein</v>
      </c>
      <c r="AB1240" s="52" t="str">
        <f t="shared" si="446"/>
        <v>Nein</v>
      </c>
      <c r="AC1240" s="52" t="str">
        <f t="shared" si="446"/>
        <v>Nein</v>
      </c>
      <c r="AD1240" s="52" t="str">
        <f t="shared" si="446"/>
        <v>Nein</v>
      </c>
      <c r="AE1240" s="52" t="str">
        <f t="shared" si="446"/>
        <v>Nein</v>
      </c>
      <c r="AF1240" s="52" t="str">
        <f t="shared" si="446"/>
        <v>Nein</v>
      </c>
      <c r="AG1240" s="61" t="str">
        <f>IF(Q1240="Ja",VLOOKUP($Q$2,Plausis!A:E,5,0),IF(R1240="Ja",VLOOKUP($R$2,Plausis!A:E,5,0),IF(T1240="Ja",VLOOKUP($T$2,Plausis!A:E,5,0),IF(U1240="Ja",VLOOKUP($U$2,Plausis!A:E,5,0),IF(AA1240="Ja",VLOOKUP($AA$2,Plausis!A:E,5,0),IF(AC1240="Ja",VLOOKUP($AC$2,Plausis!A:E,5,0),IF(AD1240="Ja",VLOOKUP($AD$2,Plausis!A:E,5,0),"")))))))</f>
        <v/>
      </c>
      <c r="AH1240" s="52" t="str">
        <f>IF(Y1240="Ja",VLOOKUP($Y$2,Plausis!A:E,5,0),"")</f>
        <v/>
      </c>
      <c r="AI1240" s="52" t="str">
        <f t="shared" si="431"/>
        <v>Ja</v>
      </c>
      <c r="AJ1240" s="52" t="str">
        <f>IF(S1240="Ja",VLOOKUP($S$2,Plausis!A:E,5,0),IF(V1240="Ja",VLOOKUP($V$2,Plausis!A:E,5,0),IF(X1240="Ja",VLOOKUP($X$2,Plausis!A:E,5,0),"")))</f>
        <v/>
      </c>
      <c r="AL1240" s="52" t="s">
        <v>2</v>
      </c>
      <c r="AM1240" s="114">
        <v>45531</v>
      </c>
      <c r="AN1240" s="52" t="s">
        <v>4467</v>
      </c>
      <c r="AO1240" s="52" t="str">
        <f>VLOOKUP(B1240,'BAT Grundtabelle'!B:T,19,0)</f>
        <v>ja</v>
      </c>
      <c r="AP1240" s="105" t="str">
        <f t="shared" si="432"/>
        <v>11112</v>
      </c>
      <c r="AQ1240" s="52" t="str">
        <f t="shared" si="433"/>
        <v>Kunstschmiede</v>
      </c>
      <c r="AR1240" s="52" t="b">
        <f t="shared" si="445"/>
        <v>0</v>
      </c>
      <c r="AS1240" s="52" t="b">
        <f t="shared" si="445"/>
        <v>0</v>
      </c>
      <c r="AT1240" s="52" t="b">
        <f t="shared" si="445"/>
        <v>0</v>
      </c>
      <c r="AU1240" s="52">
        <f t="shared" si="434"/>
        <v>1</v>
      </c>
      <c r="AW1240" s="52" t="b">
        <f t="shared" si="435"/>
        <v>0</v>
      </c>
      <c r="AX1240" s="52" t="str">
        <f t="shared" si="436"/>
        <v>Unternehmen</v>
      </c>
      <c r="AY1240" s="52" t="b">
        <f t="shared" si="437"/>
        <v>0</v>
      </c>
      <c r="AZ1240" s="52" t="str">
        <f t="shared" si="438"/>
        <v>11112</v>
      </c>
      <c r="BA1240" s="52" t="str">
        <f>VLOOKUP(A1240,'BAT Grundtabelle'!A:U,21,0)</f>
        <v>ja</v>
      </c>
      <c r="BB1240" s="52" t="str">
        <f t="shared" si="439"/>
        <v>nein</v>
      </c>
      <c r="BC1240" s="52" t="str">
        <f t="shared" si="440"/>
        <v>11112</v>
      </c>
      <c r="BD1240" s="52" t="str">
        <f t="shared" si="441"/>
        <v>Kunstschmiede</v>
      </c>
      <c r="BE1240" s="52" t="str">
        <f t="shared" si="442"/>
        <v>Unternehmen</v>
      </c>
      <c r="BF1240" s="52">
        <f t="shared" si="443"/>
        <v>1</v>
      </c>
    </row>
    <row r="1241" spans="1:58" hidden="1" x14ac:dyDescent="0.35">
      <c r="A1241" s="107" t="s">
        <v>3530</v>
      </c>
      <c r="B1241" s="75" t="s">
        <v>762</v>
      </c>
      <c r="C1241" s="52" t="s">
        <v>3</v>
      </c>
      <c r="D1241" s="52" t="s">
        <v>3</v>
      </c>
      <c r="E1241" s="52" t="s">
        <v>2</v>
      </c>
      <c r="F1241" s="52" t="s">
        <v>2</v>
      </c>
      <c r="G1241" s="52" t="s">
        <v>2</v>
      </c>
      <c r="H1241" s="52" t="s">
        <v>2</v>
      </c>
      <c r="I1241" s="52" t="s">
        <v>3</v>
      </c>
      <c r="J1241" s="52">
        <v>1</v>
      </c>
      <c r="K1241" s="52" t="s">
        <v>2</v>
      </c>
      <c r="L1241" s="52" t="s">
        <v>2</v>
      </c>
      <c r="M1241" s="52" t="s">
        <v>2</v>
      </c>
      <c r="N1241" s="52" t="s">
        <v>3</v>
      </c>
      <c r="P1241" s="52" t="s">
        <v>4</v>
      </c>
      <c r="Q1241" s="52" t="str">
        <f t="shared" si="446"/>
        <v>Nein</v>
      </c>
      <c r="R1241" s="52" t="str">
        <f t="shared" si="446"/>
        <v>Nein</v>
      </c>
      <c r="S1241" s="52" t="str">
        <f t="shared" si="446"/>
        <v>Nein</v>
      </c>
      <c r="T1241" s="52" t="str">
        <f t="shared" si="446"/>
        <v>Nein</v>
      </c>
      <c r="U1241" s="52" t="str">
        <f t="shared" si="446"/>
        <v>Nein</v>
      </c>
      <c r="V1241" s="52" t="str">
        <f t="shared" si="446"/>
        <v>Nein</v>
      </c>
      <c r="W1241" s="52" t="str">
        <f t="shared" si="446"/>
        <v>Nein</v>
      </c>
      <c r="X1241" s="52" t="str">
        <f t="shared" si="446"/>
        <v>Nein</v>
      </c>
      <c r="Y1241" s="52" t="str">
        <f t="shared" si="446"/>
        <v>Nein</v>
      </c>
      <c r="Z1241" s="52" t="str">
        <f t="shared" si="446"/>
        <v>Nein</v>
      </c>
      <c r="AA1241" s="52" t="str">
        <f t="shared" si="446"/>
        <v>Nein</v>
      </c>
      <c r="AB1241" s="52" t="str">
        <f t="shared" si="446"/>
        <v>Nein</v>
      </c>
      <c r="AC1241" s="52" t="str">
        <f t="shared" si="446"/>
        <v>Nein</v>
      </c>
      <c r="AD1241" s="52" t="str">
        <f t="shared" si="446"/>
        <v>Nein</v>
      </c>
      <c r="AE1241" s="52" t="str">
        <f t="shared" si="446"/>
        <v>Nein</v>
      </c>
      <c r="AF1241" s="52" t="str">
        <f t="shared" si="446"/>
        <v>Nein</v>
      </c>
      <c r="AG1241" s="61" t="str">
        <f>IF(Q1241="Ja",VLOOKUP($Q$2,Plausis!A:E,5,0),IF(R1241="Ja",VLOOKUP($R$2,Plausis!A:E,5,0),IF(T1241="Ja",VLOOKUP($T$2,Plausis!A:E,5,0),IF(U1241="Ja",VLOOKUP($U$2,Plausis!A:E,5,0),IF(AA1241="Ja",VLOOKUP($AA$2,Plausis!A:E,5,0),IF(AC1241="Ja",VLOOKUP($AC$2,Plausis!A:E,5,0),IF(AD1241="Ja",VLOOKUP($AD$2,Plausis!A:E,5,0),"")))))))</f>
        <v/>
      </c>
      <c r="AH1241" s="52" t="str">
        <f>IF(Y1241="Ja",VLOOKUP($Y$2,Plausis!A:E,5,0),"")</f>
        <v/>
      </c>
      <c r="AI1241" s="52" t="str">
        <f t="shared" si="431"/>
        <v>Ja</v>
      </c>
      <c r="AJ1241" s="52" t="str">
        <f>IF(S1241="Ja",VLOOKUP($S$2,Plausis!A:E,5,0),IF(V1241="Ja",VLOOKUP($V$2,Plausis!A:E,5,0),IF(X1241="Ja",VLOOKUP($X$2,Plausis!A:E,5,0),"")))</f>
        <v/>
      </c>
      <c r="AL1241" s="52" t="s">
        <v>2</v>
      </c>
      <c r="AM1241" s="114">
        <v>45531</v>
      </c>
      <c r="AN1241" s="52" t="s">
        <v>4467</v>
      </c>
      <c r="AO1241" s="52" t="str">
        <f>VLOOKUP(B1241,'BAT Grundtabelle'!B:T,19,0)</f>
        <v>ja</v>
      </c>
      <c r="AP1241" s="105" t="str">
        <f t="shared" si="432"/>
        <v>11113</v>
      </c>
      <c r="AQ1241" s="52" t="str">
        <f t="shared" si="433"/>
        <v>Kunststofffolienhandel</v>
      </c>
      <c r="AR1241" s="52" t="b">
        <f t="shared" si="445"/>
        <v>0</v>
      </c>
      <c r="AS1241" s="52" t="b">
        <f t="shared" si="445"/>
        <v>0</v>
      </c>
      <c r="AT1241" s="52" t="b">
        <f t="shared" si="445"/>
        <v>0</v>
      </c>
      <c r="AU1241" s="52">
        <f t="shared" si="434"/>
        <v>1</v>
      </c>
      <c r="AW1241" s="52" t="b">
        <f t="shared" si="435"/>
        <v>0</v>
      </c>
      <c r="AX1241" s="52" t="str">
        <f t="shared" si="436"/>
        <v>Unternehmen</v>
      </c>
      <c r="AY1241" s="52" t="b">
        <f t="shared" si="437"/>
        <v>0</v>
      </c>
      <c r="AZ1241" s="52" t="str">
        <f t="shared" si="438"/>
        <v>11113</v>
      </c>
      <c r="BA1241" s="52" t="str">
        <f>VLOOKUP(A1241,'BAT Grundtabelle'!A:U,21,0)</f>
        <v>ja</v>
      </c>
      <c r="BB1241" s="52" t="str">
        <f t="shared" si="439"/>
        <v>nein</v>
      </c>
      <c r="BC1241" s="52" t="str">
        <f t="shared" si="440"/>
        <v>11113</v>
      </c>
      <c r="BD1241" s="52" t="str">
        <f t="shared" si="441"/>
        <v>Kunststofffolienhandel</v>
      </c>
      <c r="BE1241" s="52" t="str">
        <f t="shared" si="442"/>
        <v>Unternehmen</v>
      </c>
      <c r="BF1241" s="52">
        <f t="shared" si="443"/>
        <v>1</v>
      </c>
    </row>
    <row r="1242" spans="1:58" hidden="1" x14ac:dyDescent="0.35">
      <c r="A1242" s="107" t="s">
        <v>3531</v>
      </c>
      <c r="B1242" s="75" t="s">
        <v>1468</v>
      </c>
      <c r="C1242" s="52" t="s">
        <v>3</v>
      </c>
      <c r="D1242" s="52" t="s">
        <v>3</v>
      </c>
      <c r="E1242" s="52" t="s">
        <v>2</v>
      </c>
      <c r="F1242" s="52" t="s">
        <v>2</v>
      </c>
      <c r="G1242" s="52" t="s">
        <v>2</v>
      </c>
      <c r="H1242" s="52" t="s">
        <v>2</v>
      </c>
      <c r="I1242" s="52" t="s">
        <v>3</v>
      </c>
      <c r="J1242" s="52">
        <v>2</v>
      </c>
      <c r="K1242" s="52" t="s">
        <v>2</v>
      </c>
      <c r="L1242" s="52" t="s">
        <v>2</v>
      </c>
      <c r="M1242" s="52" t="s">
        <v>2</v>
      </c>
      <c r="N1242" s="52" t="s">
        <v>3</v>
      </c>
      <c r="P1242" s="52" t="s">
        <v>4</v>
      </c>
      <c r="Q1242" s="52" t="str">
        <f t="shared" si="446"/>
        <v>Nein</v>
      </c>
      <c r="R1242" s="52" t="str">
        <f t="shared" si="446"/>
        <v>Nein</v>
      </c>
      <c r="S1242" s="52" t="str">
        <f t="shared" si="446"/>
        <v>Nein</v>
      </c>
      <c r="T1242" s="52" t="str">
        <f t="shared" si="446"/>
        <v>Nein</v>
      </c>
      <c r="U1242" s="52" t="str">
        <f t="shared" si="446"/>
        <v>Nein</v>
      </c>
      <c r="V1242" s="52" t="str">
        <f t="shared" si="446"/>
        <v>Nein</v>
      </c>
      <c r="W1242" s="52" t="str">
        <f t="shared" si="446"/>
        <v>Nein</v>
      </c>
      <c r="X1242" s="52" t="str">
        <f t="shared" si="446"/>
        <v>Nein</v>
      </c>
      <c r="Y1242" s="52" t="str">
        <f t="shared" si="446"/>
        <v>Nein</v>
      </c>
      <c r="Z1242" s="52" t="str">
        <f t="shared" si="446"/>
        <v>Nein</v>
      </c>
      <c r="AA1242" s="52" t="str">
        <f t="shared" si="446"/>
        <v>Nein</v>
      </c>
      <c r="AB1242" s="52" t="str">
        <f t="shared" si="446"/>
        <v>Nein</v>
      </c>
      <c r="AC1242" s="52" t="str">
        <f t="shared" si="446"/>
        <v>Nein</v>
      </c>
      <c r="AD1242" s="52" t="str">
        <f t="shared" si="446"/>
        <v>Nein</v>
      </c>
      <c r="AE1242" s="52" t="str">
        <f t="shared" si="446"/>
        <v>Nein</v>
      </c>
      <c r="AF1242" s="52" t="str">
        <f t="shared" si="446"/>
        <v>Nein</v>
      </c>
      <c r="AG1242" s="61" t="str">
        <f>IF(Q1242="Ja",VLOOKUP($Q$2,Plausis!A:E,5,0),IF(R1242="Ja",VLOOKUP($R$2,Plausis!A:E,5,0),IF(T1242="Ja",VLOOKUP($T$2,Plausis!A:E,5,0),IF(U1242="Ja",VLOOKUP($U$2,Plausis!A:E,5,0),IF(AA1242="Ja",VLOOKUP($AA$2,Plausis!A:E,5,0),IF(AC1242="Ja",VLOOKUP($AC$2,Plausis!A:E,5,0),IF(AD1242="Ja",VLOOKUP($AD$2,Plausis!A:E,5,0),"")))))))</f>
        <v/>
      </c>
      <c r="AH1242" s="52" t="str">
        <f>IF(Y1242="Ja",VLOOKUP($Y$2,Plausis!A:E,5,0),"")</f>
        <v/>
      </c>
      <c r="AI1242" s="52" t="str">
        <f t="shared" si="431"/>
        <v>Ja</v>
      </c>
      <c r="AJ1242" s="52" t="str">
        <f>IF(S1242="Ja",VLOOKUP($S$2,Plausis!A:E,5,0),IF(V1242="Ja",VLOOKUP($V$2,Plausis!A:E,5,0),IF(X1242="Ja",VLOOKUP($X$2,Plausis!A:E,5,0),"")))</f>
        <v/>
      </c>
      <c r="AL1242" s="52" t="s">
        <v>2</v>
      </c>
      <c r="AM1242" s="114">
        <v>45531</v>
      </c>
      <c r="AN1242" s="52" t="s">
        <v>4467</v>
      </c>
      <c r="AO1242" s="52" t="str">
        <f>VLOOKUP(B1242,'BAT Grundtabelle'!B:T,19,0)</f>
        <v>ja</v>
      </c>
      <c r="AP1242" s="105" t="str">
        <f t="shared" si="432"/>
        <v>11114</v>
      </c>
      <c r="AQ1242" s="52" t="str">
        <f t="shared" si="433"/>
        <v>Kunststoff-Isolierwarenhersteller</v>
      </c>
      <c r="AR1242" s="52" t="b">
        <f t="shared" si="445"/>
        <v>0</v>
      </c>
      <c r="AS1242" s="52" t="b">
        <f t="shared" si="445"/>
        <v>0</v>
      </c>
      <c r="AT1242" s="52" t="b">
        <f t="shared" si="445"/>
        <v>0</v>
      </c>
      <c r="AU1242" s="52">
        <f t="shared" si="434"/>
        <v>2</v>
      </c>
      <c r="AW1242" s="52" t="b">
        <f t="shared" si="435"/>
        <v>0</v>
      </c>
      <c r="AX1242" s="52" t="str">
        <f t="shared" si="436"/>
        <v>Unternehmen</v>
      </c>
      <c r="AY1242" s="52" t="b">
        <f t="shared" si="437"/>
        <v>0</v>
      </c>
      <c r="AZ1242" s="52" t="str">
        <f t="shared" si="438"/>
        <v>11114</v>
      </c>
      <c r="BA1242" s="52" t="str">
        <f>VLOOKUP(A1242,'BAT Grundtabelle'!A:U,21,0)</f>
        <v>ja</v>
      </c>
      <c r="BB1242" s="52" t="str">
        <f t="shared" si="439"/>
        <v>nein</v>
      </c>
      <c r="BC1242" s="52" t="str">
        <f t="shared" si="440"/>
        <v>11114</v>
      </c>
      <c r="BD1242" s="52" t="str">
        <f t="shared" si="441"/>
        <v>Kunststoff-Isolierwarenhersteller</v>
      </c>
      <c r="BE1242" s="52" t="str">
        <f t="shared" si="442"/>
        <v>Unternehmen</v>
      </c>
      <c r="BF1242" s="52">
        <f t="shared" si="443"/>
        <v>2</v>
      </c>
    </row>
    <row r="1243" spans="1:58" hidden="1" x14ac:dyDescent="0.35">
      <c r="A1243" s="107" t="s">
        <v>3532</v>
      </c>
      <c r="B1243" s="75" t="s">
        <v>1683</v>
      </c>
      <c r="C1243" s="52" t="s">
        <v>3</v>
      </c>
      <c r="D1243" s="52" t="s">
        <v>3</v>
      </c>
      <c r="E1243" s="52" t="s">
        <v>2</v>
      </c>
      <c r="F1243" s="52" t="s">
        <v>2</v>
      </c>
      <c r="G1243" s="52" t="s">
        <v>2</v>
      </c>
      <c r="H1243" s="52" t="s">
        <v>2</v>
      </c>
      <c r="I1243" s="52" t="s">
        <v>3</v>
      </c>
      <c r="J1243" s="52">
        <v>4</v>
      </c>
      <c r="K1243" s="52" t="s">
        <v>2</v>
      </c>
      <c r="L1243" s="52" t="s">
        <v>2</v>
      </c>
      <c r="M1243" s="52" t="s">
        <v>2</v>
      </c>
      <c r="N1243" s="52" t="s">
        <v>3</v>
      </c>
      <c r="O1243" s="52" t="s">
        <v>2412</v>
      </c>
      <c r="P1243" s="52" t="s">
        <v>4438</v>
      </c>
      <c r="Q1243" s="52" t="str">
        <f t="shared" ref="Q1243:AF1252" si="447">IF(ISERROR(FIND(Q$2,$P1243,1)),"Nein","Ja")</f>
        <v>Nein</v>
      </c>
      <c r="R1243" s="52" t="str">
        <f t="shared" si="447"/>
        <v>Nein</v>
      </c>
      <c r="S1243" s="52" t="str">
        <f t="shared" si="447"/>
        <v>Nein</v>
      </c>
      <c r="T1243" s="52" t="str">
        <f t="shared" si="447"/>
        <v>Ja</v>
      </c>
      <c r="U1243" s="52" t="str">
        <f t="shared" si="447"/>
        <v>Nein</v>
      </c>
      <c r="V1243" s="52" t="str">
        <f t="shared" si="447"/>
        <v>Nein</v>
      </c>
      <c r="W1243" s="52" t="str">
        <f t="shared" si="447"/>
        <v>Nein</v>
      </c>
      <c r="X1243" s="52" t="str">
        <f t="shared" si="447"/>
        <v>Ja</v>
      </c>
      <c r="Y1243" s="52" t="str">
        <f t="shared" si="447"/>
        <v>Nein</v>
      </c>
      <c r="Z1243" s="52" t="str">
        <f t="shared" si="447"/>
        <v>Nein</v>
      </c>
      <c r="AA1243" s="52" t="str">
        <f t="shared" si="447"/>
        <v>Nein</v>
      </c>
      <c r="AB1243" s="52" t="str">
        <f t="shared" si="447"/>
        <v>Ja</v>
      </c>
      <c r="AC1243" s="52" t="str">
        <f t="shared" si="447"/>
        <v>Nein</v>
      </c>
      <c r="AD1243" s="52" t="str">
        <f t="shared" si="447"/>
        <v>Nein</v>
      </c>
      <c r="AE1243" s="52" t="str">
        <f t="shared" si="447"/>
        <v>Nein</v>
      </c>
      <c r="AF1243" s="52" t="str">
        <f t="shared" si="447"/>
        <v>Nein</v>
      </c>
      <c r="AG1243" s="61" t="str">
        <f>IF(Q1243="Ja",VLOOKUP($Q$2,Plausis!A:E,5,0),IF(R1243="Ja",VLOOKUP($R$2,Plausis!A:E,5,0),IF(T1243="Ja",VLOOKUP($T$2,Plausis!A:E,5,0),IF(U1243="Ja",VLOOKUP($U$2,Plausis!A:E,5,0),IF(AA1243="Ja",VLOOKUP($AA$2,Plausis!A:E,5,0),IF(AC1243="Ja",VLOOKUP($AC$2,Plausis!A:E,5,0),IF(AD1243="Ja",VLOOKUP($AD$2,Plausis!A:E,5,0),"")))))))</f>
        <v>Dieser Betrieb ist nur im Komfort-RS ohne ergänzenden Spezial-Straf-RS versicherbar.</v>
      </c>
      <c r="AH1243" s="52" t="str">
        <f>IF(Y1243="Ja",VLOOKUP($Y$2,Plausis!A:E,5,0),"")</f>
        <v/>
      </c>
      <c r="AI1243" s="52" t="str">
        <f t="shared" si="431"/>
        <v>Nein</v>
      </c>
      <c r="AJ1243" s="52" t="str">
        <f>IF(S1243="Ja",VLOOKUP($S$2,Plausis!A:E,5,0),IF(V1243="Ja",VLOOKUP($V$2,Plausis!A:E,5,0),IF(X1243="Ja",VLOOKUP($X$2,Plausis!A:E,5,0),"")))</f>
        <v>Dieser Betrieb kann nur ohne ergänzenden Spezial-Straf-RS versichert werden.</v>
      </c>
      <c r="AL1243" s="52" t="s">
        <v>2</v>
      </c>
      <c r="AM1243" s="114">
        <v>45531</v>
      </c>
      <c r="AN1243" s="52" t="s">
        <v>4467</v>
      </c>
      <c r="AO1243" s="52" t="str">
        <f>VLOOKUP(B1243,'BAT Grundtabelle'!B:T,19,0)</f>
        <v>ja</v>
      </c>
      <c r="AP1243" s="105" t="str">
        <f t="shared" si="432"/>
        <v>11115</v>
      </c>
      <c r="AQ1243" s="52" t="str">
        <f t="shared" si="433"/>
        <v>Kunststoffsortier- und -recyclingbetrieb</v>
      </c>
      <c r="AR1243" s="52" t="b">
        <f t="shared" ref="AR1243:AT1262" si="448">IF(ISERROR(FIND(AR$1,$P1243,1)),FALSE,TRUE)</f>
        <v>0</v>
      </c>
      <c r="AS1243" s="52" t="b">
        <f t="shared" si="448"/>
        <v>0</v>
      </c>
      <c r="AT1243" s="52" t="b">
        <f t="shared" si="448"/>
        <v>0</v>
      </c>
      <c r="AU1243" s="52">
        <f t="shared" si="434"/>
        <v>4</v>
      </c>
      <c r="AW1243" s="52" t="b">
        <f t="shared" si="435"/>
        <v>0</v>
      </c>
      <c r="AX1243" s="52" t="str">
        <f t="shared" si="436"/>
        <v>Unternehmen</v>
      </c>
      <c r="AY1243" s="52" t="b">
        <f t="shared" si="437"/>
        <v>0</v>
      </c>
      <c r="AZ1243" s="52" t="str">
        <f t="shared" si="438"/>
        <v>11115</v>
      </c>
      <c r="BA1243" s="52" t="str">
        <f>VLOOKUP(A1243,'BAT Grundtabelle'!A:U,21,0)</f>
        <v>ja</v>
      </c>
      <c r="BB1243" s="52" t="str">
        <f t="shared" si="439"/>
        <v>nein</v>
      </c>
      <c r="BC1243" s="52" t="str">
        <f t="shared" si="440"/>
        <v>11115</v>
      </c>
      <c r="BD1243" s="52" t="str">
        <f t="shared" si="441"/>
        <v>Kunststoffsortier- und -recyclingbetrieb</v>
      </c>
      <c r="BE1243" s="52" t="str">
        <f t="shared" si="442"/>
        <v>Unternehmen</v>
      </c>
      <c r="BF1243" s="52">
        <f t="shared" si="443"/>
        <v>4</v>
      </c>
    </row>
    <row r="1244" spans="1:58" hidden="1" x14ac:dyDescent="0.35">
      <c r="A1244" s="107" t="s">
        <v>3533</v>
      </c>
      <c r="B1244" s="75" t="s">
        <v>1992</v>
      </c>
      <c r="C1244" s="52" t="s">
        <v>3</v>
      </c>
      <c r="D1244" s="52" t="s">
        <v>3</v>
      </c>
      <c r="E1244" s="52" t="s">
        <v>2</v>
      </c>
      <c r="F1244" s="52" t="s">
        <v>2</v>
      </c>
      <c r="G1244" s="52" t="s">
        <v>2</v>
      </c>
      <c r="H1244" s="52" t="s">
        <v>2</v>
      </c>
      <c r="I1244" s="52" t="s">
        <v>3</v>
      </c>
      <c r="J1244" s="52">
        <v>2</v>
      </c>
      <c r="K1244" s="52" t="s">
        <v>2</v>
      </c>
      <c r="L1244" s="52" t="s">
        <v>2</v>
      </c>
      <c r="M1244" s="52" t="s">
        <v>2</v>
      </c>
      <c r="N1244" s="52" t="s">
        <v>3</v>
      </c>
      <c r="P1244" s="52" t="s">
        <v>57</v>
      </c>
      <c r="Q1244" s="52" t="str">
        <f t="shared" si="447"/>
        <v>Nein</v>
      </c>
      <c r="R1244" s="52" t="str">
        <f t="shared" si="447"/>
        <v>Nein</v>
      </c>
      <c r="S1244" s="52" t="str">
        <f t="shared" si="447"/>
        <v>Nein</v>
      </c>
      <c r="T1244" s="52" t="str">
        <f t="shared" si="447"/>
        <v>Ja</v>
      </c>
      <c r="U1244" s="52" t="str">
        <f t="shared" si="447"/>
        <v>Nein</v>
      </c>
      <c r="V1244" s="52" t="str">
        <f t="shared" si="447"/>
        <v>Nein</v>
      </c>
      <c r="W1244" s="52" t="str">
        <f t="shared" si="447"/>
        <v>Nein</v>
      </c>
      <c r="X1244" s="52" t="str">
        <f t="shared" si="447"/>
        <v>Ja</v>
      </c>
      <c r="Y1244" s="52" t="str">
        <f t="shared" si="447"/>
        <v>Nein</v>
      </c>
      <c r="Z1244" s="52" t="str">
        <f t="shared" si="447"/>
        <v>Nein</v>
      </c>
      <c r="AA1244" s="52" t="str">
        <f t="shared" si="447"/>
        <v>Nein</v>
      </c>
      <c r="AB1244" s="52" t="str">
        <f t="shared" si="447"/>
        <v>Nein</v>
      </c>
      <c r="AC1244" s="52" t="str">
        <f t="shared" si="447"/>
        <v>Nein</v>
      </c>
      <c r="AD1244" s="52" t="str">
        <f t="shared" si="447"/>
        <v>Nein</v>
      </c>
      <c r="AE1244" s="52" t="str">
        <f t="shared" si="447"/>
        <v>Nein</v>
      </c>
      <c r="AF1244" s="52" t="str">
        <f t="shared" si="447"/>
        <v>Nein</v>
      </c>
      <c r="AG1244" s="61" t="str">
        <f>IF(Q1244="Ja",VLOOKUP($Q$2,Plausis!A:E,5,0),IF(R1244="Ja",VLOOKUP($R$2,Plausis!A:E,5,0),IF(T1244="Ja",VLOOKUP($T$2,Plausis!A:E,5,0),IF(U1244="Ja",VLOOKUP($U$2,Plausis!A:E,5,0),IF(AA1244="Ja",VLOOKUP($AA$2,Plausis!A:E,5,0),IF(AC1244="Ja",VLOOKUP($AC$2,Plausis!A:E,5,0),IF(AD1244="Ja",VLOOKUP($AD$2,Plausis!A:E,5,0),"")))))))</f>
        <v>Dieser Betrieb ist nur im Komfort-RS ohne ergänzenden Spezial-Straf-RS versicherbar.</v>
      </c>
      <c r="AH1244" s="52" t="str">
        <f>IF(Y1244="Ja",VLOOKUP($Y$2,Plausis!A:E,5,0),"")</f>
        <v/>
      </c>
      <c r="AI1244" s="52" t="str">
        <f t="shared" si="431"/>
        <v>Nein</v>
      </c>
      <c r="AJ1244" s="52" t="str">
        <f>IF(S1244="Ja",VLOOKUP($S$2,Plausis!A:E,5,0),IF(V1244="Ja",VLOOKUP($V$2,Plausis!A:E,5,0),IF(X1244="Ja",VLOOKUP($X$2,Plausis!A:E,5,0),"")))</f>
        <v>Dieser Betrieb kann nur ohne ergänzenden Spezial-Straf-RS versichert werden.</v>
      </c>
      <c r="AL1244" s="52" t="s">
        <v>2</v>
      </c>
      <c r="AM1244" s="114">
        <v>45531</v>
      </c>
      <c r="AN1244" s="52" t="s">
        <v>4467</v>
      </c>
      <c r="AO1244" s="52" t="str">
        <f>VLOOKUP(B1244,'BAT Grundtabelle'!B:T,19,0)</f>
        <v>ja</v>
      </c>
      <c r="AP1244" s="105" t="str">
        <f t="shared" si="432"/>
        <v>11116</v>
      </c>
      <c r="AQ1244" s="52" t="str">
        <f t="shared" si="433"/>
        <v>Kunststoffverarbeitendes Gewerbe</v>
      </c>
      <c r="AR1244" s="52" t="b">
        <f t="shared" si="448"/>
        <v>0</v>
      </c>
      <c r="AS1244" s="52" t="b">
        <f t="shared" si="448"/>
        <v>0</v>
      </c>
      <c r="AT1244" s="52" t="b">
        <f t="shared" si="448"/>
        <v>0</v>
      </c>
      <c r="AU1244" s="52">
        <f t="shared" si="434"/>
        <v>2</v>
      </c>
      <c r="AW1244" s="52" t="b">
        <f t="shared" si="435"/>
        <v>0</v>
      </c>
      <c r="AX1244" s="52" t="str">
        <f t="shared" si="436"/>
        <v>Unternehmen</v>
      </c>
      <c r="AY1244" s="52" t="b">
        <f t="shared" si="437"/>
        <v>0</v>
      </c>
      <c r="AZ1244" s="52" t="str">
        <f t="shared" si="438"/>
        <v>11116</v>
      </c>
      <c r="BA1244" s="52" t="str">
        <f>VLOOKUP(A1244,'BAT Grundtabelle'!A:U,21,0)</f>
        <v>ja</v>
      </c>
      <c r="BB1244" s="52" t="str">
        <f t="shared" si="439"/>
        <v>nein</v>
      </c>
      <c r="BC1244" s="52" t="str">
        <f t="shared" si="440"/>
        <v>11116</v>
      </c>
      <c r="BD1244" s="52" t="str">
        <f t="shared" si="441"/>
        <v>Kunststoffverarbeitendes Gewerbe</v>
      </c>
      <c r="BE1244" s="52" t="str">
        <f t="shared" si="442"/>
        <v>Unternehmen</v>
      </c>
      <c r="BF1244" s="52">
        <f t="shared" si="443"/>
        <v>2</v>
      </c>
    </row>
    <row r="1245" spans="1:58" hidden="1" x14ac:dyDescent="0.35">
      <c r="A1245" s="107" t="s">
        <v>3534</v>
      </c>
      <c r="B1245" s="75" t="s">
        <v>1993</v>
      </c>
      <c r="C1245" s="52" t="s">
        <v>3</v>
      </c>
      <c r="D1245" s="52" t="s">
        <v>3</v>
      </c>
      <c r="E1245" s="52" t="s">
        <v>2</v>
      </c>
      <c r="F1245" s="52" t="s">
        <v>2</v>
      </c>
      <c r="G1245" s="52" t="s">
        <v>2</v>
      </c>
      <c r="H1245" s="52" t="s">
        <v>2</v>
      </c>
      <c r="I1245" s="52" t="s">
        <v>3</v>
      </c>
      <c r="J1245" s="52">
        <v>1</v>
      </c>
      <c r="K1245" s="52" t="s">
        <v>2</v>
      </c>
      <c r="L1245" s="52" t="s">
        <v>2</v>
      </c>
      <c r="M1245" s="52" t="s">
        <v>2</v>
      </c>
      <c r="N1245" s="52" t="s">
        <v>3</v>
      </c>
      <c r="P1245" s="52" t="s">
        <v>57</v>
      </c>
      <c r="Q1245" s="52" t="str">
        <f t="shared" si="447"/>
        <v>Nein</v>
      </c>
      <c r="R1245" s="52" t="str">
        <f t="shared" si="447"/>
        <v>Nein</v>
      </c>
      <c r="S1245" s="52" t="str">
        <f t="shared" si="447"/>
        <v>Nein</v>
      </c>
      <c r="T1245" s="52" t="str">
        <f t="shared" si="447"/>
        <v>Ja</v>
      </c>
      <c r="U1245" s="52" t="str">
        <f t="shared" si="447"/>
        <v>Nein</v>
      </c>
      <c r="V1245" s="52" t="str">
        <f t="shared" si="447"/>
        <v>Nein</v>
      </c>
      <c r="W1245" s="52" t="str">
        <f t="shared" si="447"/>
        <v>Nein</v>
      </c>
      <c r="X1245" s="52" t="str">
        <f t="shared" si="447"/>
        <v>Ja</v>
      </c>
      <c r="Y1245" s="52" t="str">
        <f t="shared" si="447"/>
        <v>Nein</v>
      </c>
      <c r="Z1245" s="52" t="str">
        <f t="shared" si="447"/>
        <v>Nein</v>
      </c>
      <c r="AA1245" s="52" t="str">
        <f t="shared" si="447"/>
        <v>Nein</v>
      </c>
      <c r="AB1245" s="52" t="str">
        <f t="shared" si="447"/>
        <v>Nein</v>
      </c>
      <c r="AC1245" s="52" t="str">
        <f t="shared" si="447"/>
        <v>Nein</v>
      </c>
      <c r="AD1245" s="52" t="str">
        <f t="shared" si="447"/>
        <v>Nein</v>
      </c>
      <c r="AE1245" s="52" t="str">
        <f t="shared" si="447"/>
        <v>Nein</v>
      </c>
      <c r="AF1245" s="52" t="str">
        <f t="shared" si="447"/>
        <v>Nein</v>
      </c>
      <c r="AG1245" s="61" t="str">
        <f>IF(Q1245="Ja",VLOOKUP($Q$2,Plausis!A:E,5,0),IF(R1245="Ja",VLOOKUP($R$2,Plausis!A:E,5,0),IF(T1245="Ja",VLOOKUP($T$2,Plausis!A:E,5,0),IF(U1245="Ja",VLOOKUP($U$2,Plausis!A:E,5,0),IF(AA1245="Ja",VLOOKUP($AA$2,Plausis!A:E,5,0),IF(AC1245="Ja",VLOOKUP($AC$2,Plausis!A:E,5,0),IF(AD1245="Ja",VLOOKUP($AD$2,Plausis!A:E,5,0),"")))))))</f>
        <v>Dieser Betrieb ist nur im Komfort-RS ohne ergänzenden Spezial-Straf-RS versicherbar.</v>
      </c>
      <c r="AH1245" s="52" t="str">
        <f>IF(Y1245="Ja",VLOOKUP($Y$2,Plausis!A:E,5,0),"")</f>
        <v/>
      </c>
      <c r="AI1245" s="52" t="str">
        <f t="shared" si="431"/>
        <v>Nein</v>
      </c>
      <c r="AJ1245" s="52" t="str">
        <f>IF(S1245="Ja",VLOOKUP($S$2,Plausis!A:E,5,0),IF(V1245="Ja",VLOOKUP($V$2,Plausis!A:E,5,0),IF(X1245="Ja",VLOOKUP($X$2,Plausis!A:E,5,0),"")))</f>
        <v>Dieser Betrieb kann nur ohne ergänzenden Spezial-Straf-RS versichert werden.</v>
      </c>
      <c r="AL1245" s="52" t="s">
        <v>2</v>
      </c>
      <c r="AM1245" s="114">
        <v>45531</v>
      </c>
      <c r="AN1245" s="52" t="s">
        <v>4467</v>
      </c>
      <c r="AO1245" s="52" t="str">
        <f>VLOOKUP(B1245,'BAT Grundtabelle'!B:T,19,0)</f>
        <v>ja</v>
      </c>
      <c r="AP1245" s="105" t="str">
        <f t="shared" si="432"/>
        <v>11117</v>
      </c>
      <c r="AQ1245" s="52" t="str">
        <f t="shared" si="433"/>
        <v>Kunststoffverarbeitendes Handwerk</v>
      </c>
      <c r="AR1245" s="52" t="b">
        <f t="shared" si="448"/>
        <v>0</v>
      </c>
      <c r="AS1245" s="52" t="b">
        <f t="shared" si="448"/>
        <v>0</v>
      </c>
      <c r="AT1245" s="52" t="b">
        <f t="shared" si="448"/>
        <v>0</v>
      </c>
      <c r="AU1245" s="52">
        <f t="shared" si="434"/>
        <v>1</v>
      </c>
      <c r="AW1245" s="52" t="b">
        <f t="shared" si="435"/>
        <v>0</v>
      </c>
      <c r="AX1245" s="52" t="str">
        <f t="shared" si="436"/>
        <v>Unternehmen</v>
      </c>
      <c r="AY1245" s="52" t="b">
        <f t="shared" si="437"/>
        <v>0</v>
      </c>
      <c r="AZ1245" s="52" t="str">
        <f t="shared" si="438"/>
        <v>11117</v>
      </c>
      <c r="BA1245" s="52" t="str">
        <f>VLOOKUP(A1245,'BAT Grundtabelle'!A:U,21,0)</f>
        <v>ja</v>
      </c>
      <c r="BB1245" s="52" t="str">
        <f t="shared" si="439"/>
        <v>nein</v>
      </c>
      <c r="BC1245" s="52" t="str">
        <f t="shared" si="440"/>
        <v>11117</v>
      </c>
      <c r="BD1245" s="52" t="str">
        <f t="shared" si="441"/>
        <v>Kunststoffverarbeitendes Handwerk</v>
      </c>
      <c r="BE1245" s="52" t="str">
        <f t="shared" si="442"/>
        <v>Unternehmen</v>
      </c>
      <c r="BF1245" s="52">
        <f t="shared" si="443"/>
        <v>1</v>
      </c>
    </row>
    <row r="1246" spans="1:58" hidden="1" x14ac:dyDescent="0.35">
      <c r="A1246" s="107" t="s">
        <v>3535</v>
      </c>
      <c r="B1246" s="75" t="s">
        <v>763</v>
      </c>
      <c r="C1246" s="52" t="s">
        <v>3</v>
      </c>
      <c r="D1246" s="52" t="s">
        <v>3</v>
      </c>
      <c r="E1246" s="52" t="s">
        <v>2</v>
      </c>
      <c r="F1246" s="52" t="s">
        <v>2</v>
      </c>
      <c r="G1246" s="52" t="s">
        <v>2</v>
      </c>
      <c r="H1246" s="52" t="s">
        <v>2</v>
      </c>
      <c r="I1246" s="52" t="s">
        <v>3</v>
      </c>
      <c r="J1246" s="52">
        <v>1</v>
      </c>
      <c r="K1246" s="52" t="s">
        <v>2</v>
      </c>
      <c r="L1246" s="52" t="s">
        <v>2</v>
      </c>
      <c r="M1246" s="52" t="s">
        <v>2</v>
      </c>
      <c r="N1246" s="52" t="s">
        <v>3</v>
      </c>
      <c r="P1246" s="52" t="s">
        <v>57</v>
      </c>
      <c r="Q1246" s="52" t="str">
        <f t="shared" si="447"/>
        <v>Nein</v>
      </c>
      <c r="R1246" s="52" t="str">
        <f t="shared" si="447"/>
        <v>Nein</v>
      </c>
      <c r="S1246" s="52" t="str">
        <f t="shared" si="447"/>
        <v>Nein</v>
      </c>
      <c r="T1246" s="52" t="str">
        <f t="shared" si="447"/>
        <v>Ja</v>
      </c>
      <c r="U1246" s="52" t="str">
        <f t="shared" si="447"/>
        <v>Nein</v>
      </c>
      <c r="V1246" s="52" t="str">
        <f t="shared" si="447"/>
        <v>Nein</v>
      </c>
      <c r="W1246" s="52" t="str">
        <f t="shared" si="447"/>
        <v>Nein</v>
      </c>
      <c r="X1246" s="52" t="str">
        <f t="shared" si="447"/>
        <v>Ja</v>
      </c>
      <c r="Y1246" s="52" t="str">
        <f t="shared" si="447"/>
        <v>Nein</v>
      </c>
      <c r="Z1246" s="52" t="str">
        <f t="shared" si="447"/>
        <v>Nein</v>
      </c>
      <c r="AA1246" s="52" t="str">
        <f t="shared" si="447"/>
        <v>Nein</v>
      </c>
      <c r="AB1246" s="52" t="str">
        <f t="shared" si="447"/>
        <v>Nein</v>
      </c>
      <c r="AC1246" s="52" t="str">
        <f t="shared" si="447"/>
        <v>Nein</v>
      </c>
      <c r="AD1246" s="52" t="str">
        <f t="shared" si="447"/>
        <v>Nein</v>
      </c>
      <c r="AE1246" s="52" t="str">
        <f t="shared" si="447"/>
        <v>Nein</v>
      </c>
      <c r="AF1246" s="52" t="str">
        <f t="shared" si="447"/>
        <v>Nein</v>
      </c>
      <c r="AG1246" s="61" t="str">
        <f>IF(Q1246="Ja",VLOOKUP($Q$2,Plausis!A:E,5,0),IF(R1246="Ja",VLOOKUP($R$2,Plausis!A:E,5,0),IF(T1246="Ja",VLOOKUP($T$2,Plausis!A:E,5,0),IF(U1246="Ja",VLOOKUP($U$2,Plausis!A:E,5,0),IF(AA1246="Ja",VLOOKUP($AA$2,Plausis!A:E,5,0),IF(AC1246="Ja",VLOOKUP($AC$2,Plausis!A:E,5,0),IF(AD1246="Ja",VLOOKUP($AD$2,Plausis!A:E,5,0),"")))))))</f>
        <v>Dieser Betrieb ist nur im Komfort-RS ohne ergänzenden Spezial-Straf-RS versicherbar.</v>
      </c>
      <c r="AH1246" s="52" t="str">
        <f>IF(Y1246="Ja",VLOOKUP($Y$2,Plausis!A:E,5,0),"")</f>
        <v/>
      </c>
      <c r="AI1246" s="52" t="str">
        <f t="shared" si="431"/>
        <v>Nein</v>
      </c>
      <c r="AJ1246" s="52" t="str">
        <f>IF(S1246="Ja",VLOOKUP($S$2,Plausis!A:E,5,0),IF(V1246="Ja",VLOOKUP($V$2,Plausis!A:E,5,0),IF(X1246="Ja",VLOOKUP($X$2,Plausis!A:E,5,0),"")))</f>
        <v>Dieser Betrieb kann nur ohne ergänzenden Spezial-Straf-RS versichert werden.</v>
      </c>
      <c r="AL1246" s="52" t="s">
        <v>2</v>
      </c>
      <c r="AM1246" s="114">
        <v>45531</v>
      </c>
      <c r="AN1246" s="52" t="s">
        <v>4467</v>
      </c>
      <c r="AO1246" s="52" t="str">
        <f>VLOOKUP(B1246,'BAT Grundtabelle'!B:T,19,0)</f>
        <v>ja</v>
      </c>
      <c r="AP1246" s="105" t="str">
        <f t="shared" si="432"/>
        <v>11118</v>
      </c>
      <c r="AQ1246" s="52" t="str">
        <f t="shared" si="433"/>
        <v>Kunststoffwarenhandel (ohne Schaumstoffe)</v>
      </c>
      <c r="AR1246" s="52" t="b">
        <f t="shared" si="448"/>
        <v>0</v>
      </c>
      <c r="AS1246" s="52" t="b">
        <f t="shared" si="448"/>
        <v>0</v>
      </c>
      <c r="AT1246" s="52" t="b">
        <f t="shared" si="448"/>
        <v>0</v>
      </c>
      <c r="AU1246" s="52">
        <f t="shared" si="434"/>
        <v>1</v>
      </c>
      <c r="AW1246" s="52" t="b">
        <f t="shared" si="435"/>
        <v>0</v>
      </c>
      <c r="AX1246" s="52" t="str">
        <f t="shared" si="436"/>
        <v>Unternehmen</v>
      </c>
      <c r="AY1246" s="52" t="b">
        <f t="shared" si="437"/>
        <v>0</v>
      </c>
      <c r="AZ1246" s="52" t="str">
        <f t="shared" si="438"/>
        <v>11118</v>
      </c>
      <c r="BA1246" s="52" t="str">
        <f>VLOOKUP(A1246,'BAT Grundtabelle'!A:U,21,0)</f>
        <v>ja</v>
      </c>
      <c r="BB1246" s="52" t="str">
        <f t="shared" si="439"/>
        <v>nein</v>
      </c>
      <c r="BC1246" s="52" t="str">
        <f t="shared" si="440"/>
        <v>11118</v>
      </c>
      <c r="BD1246" s="52" t="str">
        <f t="shared" si="441"/>
        <v>Kunststoffwarenhandel (ohne Schaumstoffe)</v>
      </c>
      <c r="BE1246" s="52" t="str">
        <f t="shared" si="442"/>
        <v>Unternehmen</v>
      </c>
      <c r="BF1246" s="52">
        <f t="shared" si="443"/>
        <v>1</v>
      </c>
    </row>
    <row r="1247" spans="1:58" hidden="1" x14ac:dyDescent="0.35">
      <c r="A1247" s="107" t="s">
        <v>3536</v>
      </c>
      <c r="B1247" s="75" t="s">
        <v>764</v>
      </c>
      <c r="C1247" s="52" t="s">
        <v>3</v>
      </c>
      <c r="D1247" s="52" t="s">
        <v>3</v>
      </c>
      <c r="E1247" s="52" t="s">
        <v>2</v>
      </c>
      <c r="F1247" s="52" t="s">
        <v>2</v>
      </c>
      <c r="G1247" s="52" t="s">
        <v>2</v>
      </c>
      <c r="H1247" s="52" t="s">
        <v>2</v>
      </c>
      <c r="I1247" s="52" t="s">
        <v>3</v>
      </c>
      <c r="J1247" s="52">
        <v>1</v>
      </c>
      <c r="K1247" s="52" t="s">
        <v>2</v>
      </c>
      <c r="L1247" s="52" t="s">
        <v>2</v>
      </c>
      <c r="M1247" s="52" t="s">
        <v>2</v>
      </c>
      <c r="N1247" s="52" t="s">
        <v>3</v>
      </c>
      <c r="P1247" s="52" t="s">
        <v>57</v>
      </c>
      <c r="Q1247" s="52" t="str">
        <f t="shared" si="447"/>
        <v>Nein</v>
      </c>
      <c r="R1247" s="52" t="str">
        <f t="shared" si="447"/>
        <v>Nein</v>
      </c>
      <c r="S1247" s="52" t="str">
        <f t="shared" si="447"/>
        <v>Nein</v>
      </c>
      <c r="T1247" s="52" t="str">
        <f t="shared" si="447"/>
        <v>Ja</v>
      </c>
      <c r="U1247" s="52" t="str">
        <f t="shared" si="447"/>
        <v>Nein</v>
      </c>
      <c r="V1247" s="52" t="str">
        <f t="shared" si="447"/>
        <v>Nein</v>
      </c>
      <c r="W1247" s="52" t="str">
        <f t="shared" si="447"/>
        <v>Nein</v>
      </c>
      <c r="X1247" s="52" t="str">
        <f t="shared" si="447"/>
        <v>Ja</v>
      </c>
      <c r="Y1247" s="52" t="str">
        <f t="shared" si="447"/>
        <v>Nein</v>
      </c>
      <c r="Z1247" s="52" t="str">
        <f t="shared" si="447"/>
        <v>Nein</v>
      </c>
      <c r="AA1247" s="52" t="str">
        <f t="shared" si="447"/>
        <v>Nein</v>
      </c>
      <c r="AB1247" s="52" t="str">
        <f t="shared" si="447"/>
        <v>Nein</v>
      </c>
      <c r="AC1247" s="52" t="str">
        <f t="shared" si="447"/>
        <v>Nein</v>
      </c>
      <c r="AD1247" s="52" t="str">
        <f t="shared" si="447"/>
        <v>Nein</v>
      </c>
      <c r="AE1247" s="52" t="str">
        <f t="shared" si="447"/>
        <v>Nein</v>
      </c>
      <c r="AF1247" s="52" t="str">
        <f t="shared" si="447"/>
        <v>Nein</v>
      </c>
      <c r="AG1247" s="61" t="str">
        <f>IF(Q1247="Ja",VLOOKUP($Q$2,Plausis!A:E,5,0),IF(R1247="Ja",VLOOKUP($R$2,Plausis!A:E,5,0),IF(T1247="Ja",VLOOKUP($T$2,Plausis!A:E,5,0),IF(U1247="Ja",VLOOKUP($U$2,Plausis!A:E,5,0),IF(AA1247="Ja",VLOOKUP($AA$2,Plausis!A:E,5,0),IF(AC1247="Ja",VLOOKUP($AC$2,Plausis!A:E,5,0),IF(AD1247="Ja",VLOOKUP($AD$2,Plausis!A:E,5,0),"")))))))</f>
        <v>Dieser Betrieb ist nur im Komfort-RS ohne ergänzenden Spezial-Straf-RS versicherbar.</v>
      </c>
      <c r="AH1247" s="52" t="str">
        <f>IF(Y1247="Ja",VLOOKUP($Y$2,Plausis!A:E,5,0),"")</f>
        <v/>
      </c>
      <c r="AI1247" s="52" t="str">
        <f t="shared" si="431"/>
        <v>Nein</v>
      </c>
      <c r="AJ1247" s="52" t="str">
        <f>IF(S1247="Ja",VLOOKUP($S$2,Plausis!A:E,5,0),IF(V1247="Ja",VLOOKUP($V$2,Plausis!A:E,5,0),IF(X1247="Ja",VLOOKUP($X$2,Plausis!A:E,5,0),"")))</f>
        <v>Dieser Betrieb kann nur ohne ergänzenden Spezial-Straf-RS versichert werden.</v>
      </c>
      <c r="AL1247" s="52" t="s">
        <v>2</v>
      </c>
      <c r="AM1247" s="114">
        <v>45531</v>
      </c>
      <c r="AN1247" s="52" t="s">
        <v>4467</v>
      </c>
      <c r="AO1247" s="52" t="str">
        <f>VLOOKUP(B1247,'BAT Grundtabelle'!B:T,19,0)</f>
        <v>ja</v>
      </c>
      <c r="AP1247" s="105" t="str">
        <f t="shared" si="432"/>
        <v>11119</v>
      </c>
      <c r="AQ1247" s="52" t="str">
        <f t="shared" si="433"/>
        <v>Kunststoffwarenhandel mit Schaumstoffen</v>
      </c>
      <c r="AR1247" s="52" t="b">
        <f t="shared" si="448"/>
        <v>0</v>
      </c>
      <c r="AS1247" s="52" t="b">
        <f t="shared" si="448"/>
        <v>0</v>
      </c>
      <c r="AT1247" s="52" t="b">
        <f t="shared" si="448"/>
        <v>0</v>
      </c>
      <c r="AU1247" s="52">
        <f t="shared" si="434"/>
        <v>1</v>
      </c>
      <c r="AW1247" s="52" t="b">
        <f t="shared" si="435"/>
        <v>0</v>
      </c>
      <c r="AX1247" s="52" t="str">
        <f t="shared" si="436"/>
        <v>Unternehmen</v>
      </c>
      <c r="AY1247" s="52" t="b">
        <f t="shared" si="437"/>
        <v>0</v>
      </c>
      <c r="AZ1247" s="52" t="str">
        <f t="shared" si="438"/>
        <v>11119</v>
      </c>
      <c r="BA1247" s="52" t="str">
        <f>VLOOKUP(A1247,'BAT Grundtabelle'!A:U,21,0)</f>
        <v>ja</v>
      </c>
      <c r="BB1247" s="52" t="str">
        <f t="shared" si="439"/>
        <v>nein</v>
      </c>
      <c r="BC1247" s="52" t="str">
        <f t="shared" si="440"/>
        <v>11119</v>
      </c>
      <c r="BD1247" s="52" t="str">
        <f t="shared" si="441"/>
        <v>Kunststoffwarenhandel mit Schaumstoffen</v>
      </c>
      <c r="BE1247" s="52" t="str">
        <f t="shared" si="442"/>
        <v>Unternehmen</v>
      </c>
      <c r="BF1247" s="52">
        <f t="shared" si="443"/>
        <v>1</v>
      </c>
    </row>
    <row r="1248" spans="1:58" hidden="1" x14ac:dyDescent="0.35">
      <c r="A1248" s="107" t="s">
        <v>3537</v>
      </c>
      <c r="B1248" s="75" t="s">
        <v>1664</v>
      </c>
      <c r="C1248" s="52" t="s">
        <v>3</v>
      </c>
      <c r="D1248" s="52" t="s">
        <v>3</v>
      </c>
      <c r="E1248" s="52" t="s">
        <v>2</v>
      </c>
      <c r="F1248" s="52" t="s">
        <v>2</v>
      </c>
      <c r="G1248" s="52" t="s">
        <v>2</v>
      </c>
      <c r="H1248" s="52" t="s">
        <v>2</v>
      </c>
      <c r="I1248" s="52" t="s">
        <v>3</v>
      </c>
      <c r="J1248" s="52">
        <v>3</v>
      </c>
      <c r="K1248" s="52" t="s">
        <v>2</v>
      </c>
      <c r="L1248" s="52" t="s">
        <v>2</v>
      </c>
      <c r="M1248" s="52" t="s">
        <v>2</v>
      </c>
      <c r="N1248" s="52" t="s">
        <v>3</v>
      </c>
      <c r="P1248" s="52" t="s">
        <v>57</v>
      </c>
      <c r="Q1248" s="52" t="str">
        <f t="shared" si="447"/>
        <v>Nein</v>
      </c>
      <c r="R1248" s="52" t="str">
        <f t="shared" si="447"/>
        <v>Nein</v>
      </c>
      <c r="S1248" s="52" t="str">
        <f t="shared" si="447"/>
        <v>Nein</v>
      </c>
      <c r="T1248" s="52" t="str">
        <f t="shared" si="447"/>
        <v>Ja</v>
      </c>
      <c r="U1248" s="52" t="str">
        <f t="shared" si="447"/>
        <v>Nein</v>
      </c>
      <c r="V1248" s="52" t="str">
        <f t="shared" si="447"/>
        <v>Nein</v>
      </c>
      <c r="W1248" s="52" t="str">
        <f t="shared" si="447"/>
        <v>Nein</v>
      </c>
      <c r="X1248" s="52" t="str">
        <f t="shared" si="447"/>
        <v>Ja</v>
      </c>
      <c r="Y1248" s="52" t="str">
        <f t="shared" si="447"/>
        <v>Nein</v>
      </c>
      <c r="Z1248" s="52" t="str">
        <f t="shared" si="447"/>
        <v>Nein</v>
      </c>
      <c r="AA1248" s="52" t="str">
        <f t="shared" si="447"/>
        <v>Nein</v>
      </c>
      <c r="AB1248" s="52" t="str">
        <f t="shared" si="447"/>
        <v>Nein</v>
      </c>
      <c r="AC1248" s="52" t="str">
        <f t="shared" si="447"/>
        <v>Nein</v>
      </c>
      <c r="AD1248" s="52" t="str">
        <f t="shared" si="447"/>
        <v>Nein</v>
      </c>
      <c r="AE1248" s="52" t="str">
        <f t="shared" si="447"/>
        <v>Nein</v>
      </c>
      <c r="AF1248" s="52" t="str">
        <f t="shared" si="447"/>
        <v>Nein</v>
      </c>
      <c r="AG1248" s="61" t="str">
        <f>IF(Q1248="Ja",VLOOKUP($Q$2,Plausis!A:E,5,0),IF(R1248="Ja",VLOOKUP($R$2,Plausis!A:E,5,0),IF(T1248="Ja",VLOOKUP($T$2,Plausis!A:E,5,0),IF(U1248="Ja",VLOOKUP($U$2,Plausis!A:E,5,0),IF(AA1248="Ja",VLOOKUP($AA$2,Plausis!A:E,5,0),IF(AC1248="Ja",VLOOKUP($AC$2,Plausis!A:E,5,0),IF(AD1248="Ja",VLOOKUP($AD$2,Plausis!A:E,5,0),"")))))))</f>
        <v>Dieser Betrieb ist nur im Komfort-RS ohne ergänzenden Spezial-Straf-RS versicherbar.</v>
      </c>
      <c r="AH1248" s="52" t="str">
        <f>IF(Y1248="Ja",VLOOKUP($Y$2,Plausis!A:E,5,0),"")</f>
        <v/>
      </c>
      <c r="AI1248" s="52" t="str">
        <f t="shared" si="431"/>
        <v>Nein</v>
      </c>
      <c r="AJ1248" s="52" t="str">
        <f>IF(S1248="Ja",VLOOKUP($S$2,Plausis!A:E,5,0),IF(V1248="Ja",VLOOKUP($V$2,Plausis!A:E,5,0),IF(X1248="Ja",VLOOKUP($X$2,Plausis!A:E,5,0),"")))</f>
        <v>Dieser Betrieb kann nur ohne ergänzenden Spezial-Straf-RS versichert werden.</v>
      </c>
      <c r="AL1248" s="52" t="s">
        <v>2</v>
      </c>
      <c r="AM1248" s="114">
        <v>45531</v>
      </c>
      <c r="AN1248" s="52" t="s">
        <v>4467</v>
      </c>
      <c r="AO1248" s="52" t="str">
        <f>VLOOKUP(B1248,'BAT Grundtabelle'!B:T,19,0)</f>
        <v>ja</v>
      </c>
      <c r="AP1248" s="105" t="str">
        <f t="shared" si="432"/>
        <v>11120</v>
      </c>
      <c r="AQ1248" s="52" t="str">
        <f t="shared" si="433"/>
        <v>Kunststoffwarenhersteller</v>
      </c>
      <c r="AR1248" s="52" t="b">
        <f t="shared" si="448"/>
        <v>0</v>
      </c>
      <c r="AS1248" s="52" t="b">
        <f t="shared" si="448"/>
        <v>0</v>
      </c>
      <c r="AT1248" s="52" t="b">
        <f t="shared" si="448"/>
        <v>0</v>
      </c>
      <c r="AU1248" s="52">
        <f t="shared" si="434"/>
        <v>3</v>
      </c>
      <c r="AW1248" s="52" t="b">
        <f t="shared" si="435"/>
        <v>0</v>
      </c>
      <c r="AX1248" s="52" t="str">
        <f t="shared" si="436"/>
        <v>Unternehmen</v>
      </c>
      <c r="AY1248" s="52" t="b">
        <f t="shared" si="437"/>
        <v>0</v>
      </c>
      <c r="AZ1248" s="52" t="str">
        <f t="shared" si="438"/>
        <v>11120</v>
      </c>
      <c r="BA1248" s="52" t="str">
        <f>VLOOKUP(A1248,'BAT Grundtabelle'!A:U,21,0)</f>
        <v>ja</v>
      </c>
      <c r="BB1248" s="52" t="str">
        <f t="shared" si="439"/>
        <v>nein</v>
      </c>
      <c r="BC1248" s="52" t="str">
        <f t="shared" si="440"/>
        <v>11120</v>
      </c>
      <c r="BD1248" s="52" t="str">
        <f t="shared" si="441"/>
        <v>Kunststoffwarenhersteller</v>
      </c>
      <c r="BE1248" s="52" t="str">
        <f t="shared" si="442"/>
        <v>Unternehmen</v>
      </c>
      <c r="BF1248" s="52">
        <f t="shared" si="443"/>
        <v>3</v>
      </c>
    </row>
    <row r="1249" spans="1:58" ht="116" hidden="1" x14ac:dyDescent="0.35">
      <c r="A1249" s="107" t="s">
        <v>3538</v>
      </c>
      <c r="B1249" s="75" t="s">
        <v>1155</v>
      </c>
      <c r="C1249" s="52" t="s">
        <v>3</v>
      </c>
      <c r="D1249" s="52" t="s">
        <v>3</v>
      </c>
      <c r="E1249" s="52" t="s">
        <v>2</v>
      </c>
      <c r="F1249" s="52" t="s">
        <v>2</v>
      </c>
      <c r="G1249" s="52" t="s">
        <v>2</v>
      </c>
      <c r="H1249" s="52" t="s">
        <v>2</v>
      </c>
      <c r="I1249" s="52" t="s">
        <v>3</v>
      </c>
      <c r="J1249" s="52">
        <v>1</v>
      </c>
      <c r="K1249" s="52" t="s">
        <v>2</v>
      </c>
      <c r="L1249" s="52" t="s">
        <v>2</v>
      </c>
      <c r="M1249" s="52" t="s">
        <v>2</v>
      </c>
      <c r="N1249" s="52" t="s">
        <v>3</v>
      </c>
      <c r="P1249" s="52">
        <v>300</v>
      </c>
      <c r="Q1249" s="52" t="str">
        <f t="shared" si="447"/>
        <v>Nein</v>
      </c>
      <c r="R1249" s="52" t="str">
        <f t="shared" si="447"/>
        <v>Nein</v>
      </c>
      <c r="S1249" s="52" t="str">
        <f t="shared" si="447"/>
        <v>Nein</v>
      </c>
      <c r="T1249" s="52" t="str">
        <f t="shared" si="447"/>
        <v>Nein</v>
      </c>
      <c r="U1249" s="52" t="str">
        <f t="shared" si="447"/>
        <v>Nein</v>
      </c>
      <c r="V1249" s="52" t="str">
        <f t="shared" si="447"/>
        <v>Nein</v>
      </c>
      <c r="W1249" s="52" t="str">
        <f t="shared" si="447"/>
        <v>Nein</v>
      </c>
      <c r="X1249" s="52" t="str">
        <f t="shared" si="447"/>
        <v>Nein</v>
      </c>
      <c r="Y1249" s="52" t="str">
        <f t="shared" si="447"/>
        <v>Nein</v>
      </c>
      <c r="Z1249" s="52" t="str">
        <f t="shared" si="447"/>
        <v>Nein</v>
      </c>
      <c r="AA1249" s="52" t="str">
        <f t="shared" si="447"/>
        <v>Ja</v>
      </c>
      <c r="AB1249" s="52" t="str">
        <f t="shared" si="447"/>
        <v>Nein</v>
      </c>
      <c r="AC1249" s="52" t="str">
        <f t="shared" si="447"/>
        <v>Nein</v>
      </c>
      <c r="AD1249" s="52" t="str">
        <f t="shared" si="447"/>
        <v>Nein</v>
      </c>
      <c r="AE1249" s="52" t="str">
        <f t="shared" si="447"/>
        <v>Nein</v>
      </c>
      <c r="AF1249" s="52" t="str">
        <f t="shared" si="447"/>
        <v>Nein</v>
      </c>
      <c r="AG1249" s="61" t="str">
        <f>IF(Q1249="Ja",VLOOKUP($Q$2,Plausis!A:E,5,0),IF(R1249="Ja",VLOOKUP($R$2,Plausis!A:E,5,0),IF(T1249="Ja",VLOOKUP($T$2,Plausis!A:E,5,0),IF(U1249="Ja",VLOOKUP($U$2,Plausis!A:E,5,0),IF(AA1249="Ja",VLOOKUP($AA$2,Plausis!A:E,5,0),IF(AC1249="Ja",VLOOKUP($AC$2,Plausis!A:E,5,0),IF(AD1249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249" s="52" t="str">
        <f>IF(Y1249="Ja",VLOOKUP($Y$2,Plausis!A:E,5,0),"")</f>
        <v/>
      </c>
      <c r="AI1249" s="52" t="str">
        <f t="shared" si="431"/>
        <v>Ja</v>
      </c>
      <c r="AJ1249" s="52" t="str">
        <f>IF(S1249="Ja",VLOOKUP($S$2,Plausis!A:E,5,0),IF(V1249="Ja",VLOOKUP($V$2,Plausis!A:E,5,0),IF(X1249="Ja",VLOOKUP($X$2,Plausis!A:E,5,0),"")))</f>
        <v/>
      </c>
      <c r="AL1249" s="52" t="s">
        <v>3</v>
      </c>
      <c r="AM1249" s="114">
        <v>45531</v>
      </c>
      <c r="AN1249" s="52" t="s">
        <v>4467</v>
      </c>
      <c r="AO1249" s="52" t="str">
        <f>VLOOKUP(B1249,'BAT Grundtabelle'!B:T,19,0)</f>
        <v>ja</v>
      </c>
      <c r="AP1249" s="105" t="str">
        <f t="shared" si="432"/>
        <v>11121</v>
      </c>
      <c r="AQ1249" s="52" t="str">
        <f t="shared" si="433"/>
        <v>Kurierdienst</v>
      </c>
      <c r="AR1249" s="52" t="b">
        <f t="shared" si="448"/>
        <v>0</v>
      </c>
      <c r="AS1249" s="52" t="b">
        <f t="shared" si="448"/>
        <v>0</v>
      </c>
      <c r="AT1249" s="52" t="b">
        <f t="shared" si="448"/>
        <v>0</v>
      </c>
      <c r="AU1249" s="52">
        <f t="shared" si="434"/>
        <v>1</v>
      </c>
      <c r="AW1249" s="52" t="b">
        <f t="shared" si="435"/>
        <v>0</v>
      </c>
      <c r="AX1249" s="52" t="str">
        <f t="shared" si="436"/>
        <v>Unternehmen</v>
      </c>
      <c r="AY1249" s="52" t="b">
        <f t="shared" si="437"/>
        <v>0</v>
      </c>
      <c r="AZ1249" s="52" t="str">
        <f t="shared" si="438"/>
        <v>11121</v>
      </c>
      <c r="BA1249" s="52" t="str">
        <f>VLOOKUP(A1249,'BAT Grundtabelle'!A:U,21,0)</f>
        <v>ja</v>
      </c>
      <c r="BB1249" s="52" t="str">
        <f t="shared" si="439"/>
        <v>nein</v>
      </c>
      <c r="BC1249" s="52" t="str">
        <f t="shared" si="440"/>
        <v>11121</v>
      </c>
      <c r="BD1249" s="52" t="str">
        <f t="shared" si="441"/>
        <v>Kurierdienst</v>
      </c>
      <c r="BE1249" s="52" t="str">
        <f t="shared" si="442"/>
        <v>Unternehmen</v>
      </c>
      <c r="BF1249" s="52">
        <f t="shared" si="443"/>
        <v>1</v>
      </c>
    </row>
    <row r="1250" spans="1:58" ht="29" hidden="1" x14ac:dyDescent="0.35">
      <c r="A1250" s="107" t="s">
        <v>3539</v>
      </c>
      <c r="B1250" s="75" t="s">
        <v>652</v>
      </c>
      <c r="C1250" s="52" t="s">
        <v>3</v>
      </c>
      <c r="D1250" s="52" t="s">
        <v>3</v>
      </c>
      <c r="E1250" s="52" t="s">
        <v>2</v>
      </c>
      <c r="F1250" s="52" t="s">
        <v>2</v>
      </c>
      <c r="G1250" s="52" t="s">
        <v>2</v>
      </c>
      <c r="H1250" s="52" t="s">
        <v>2</v>
      </c>
      <c r="I1250" s="52" t="s">
        <v>2</v>
      </c>
      <c r="J1250" s="52" t="s">
        <v>2</v>
      </c>
      <c r="K1250" s="52" t="s">
        <v>2</v>
      </c>
      <c r="L1250" s="52" t="s">
        <v>2</v>
      </c>
      <c r="M1250" s="52" t="s">
        <v>2</v>
      </c>
      <c r="N1250" s="52" t="s">
        <v>3</v>
      </c>
      <c r="O1250" s="52" t="s">
        <v>2409</v>
      </c>
      <c r="P1250" s="52" t="s">
        <v>58</v>
      </c>
      <c r="Q1250" s="52" t="str">
        <f t="shared" si="447"/>
        <v>Nein</v>
      </c>
      <c r="R1250" s="52" t="str">
        <f t="shared" si="447"/>
        <v>Nein</v>
      </c>
      <c r="S1250" s="52" t="str">
        <f t="shared" si="447"/>
        <v>Nein</v>
      </c>
      <c r="T1250" s="52" t="str">
        <f t="shared" si="447"/>
        <v>Nein</v>
      </c>
      <c r="U1250" s="52" t="str">
        <f t="shared" si="447"/>
        <v>Ja</v>
      </c>
      <c r="V1250" s="52" t="str">
        <f t="shared" si="447"/>
        <v>Ja</v>
      </c>
      <c r="W1250" s="52" t="str">
        <f t="shared" si="447"/>
        <v>Nein</v>
      </c>
      <c r="X1250" s="52" t="str">
        <f t="shared" si="447"/>
        <v>Nein</v>
      </c>
      <c r="Y1250" s="52" t="str">
        <f t="shared" si="447"/>
        <v>Nein</v>
      </c>
      <c r="Z1250" s="52" t="str">
        <f t="shared" si="447"/>
        <v>Nein</v>
      </c>
      <c r="AA1250" s="52" t="str">
        <f t="shared" si="447"/>
        <v>Nein</v>
      </c>
      <c r="AB1250" s="52" t="str">
        <f t="shared" si="447"/>
        <v>Nein</v>
      </c>
      <c r="AC1250" s="52" t="str">
        <f t="shared" si="447"/>
        <v>Nein</v>
      </c>
      <c r="AD1250" s="52" t="str">
        <f t="shared" si="447"/>
        <v>Nein</v>
      </c>
      <c r="AE1250" s="52" t="str">
        <f t="shared" si="447"/>
        <v>Nein</v>
      </c>
      <c r="AF1250" s="52" t="str">
        <f t="shared" si="447"/>
        <v>Nein</v>
      </c>
      <c r="AG1250" s="61" t="str">
        <f>IF(Q1250="Ja",VLOOKUP($Q$2,Plausis!A:E,5,0),IF(R1250="Ja",VLOOKUP($R$2,Plausis!A:E,5,0),IF(T1250="Ja",VLOOKUP($T$2,Plausis!A:E,5,0),IF(U1250="Ja",VLOOKUP($U$2,Plausis!A:E,5,0),IF(AA1250="Ja",VLOOKUP($AA$2,Plausis!A:E,5,0),IF(AC1250="Ja",VLOOKUP($AC$2,Plausis!A:E,5,0),IF(AD1250="Ja",VLOOKUP($AD$2,Plausis!A:E,5,0),"")))))))</f>
        <v>Dieser Betrieb kann nur im Komfort-RS ohne ergänzenden Spezial-Straf-RS oder über einen Sondertarif zum SSR versichert werden.</v>
      </c>
      <c r="AH1250" s="52" t="str">
        <f>IF(Y1250="Ja",VLOOKUP($Y$2,Plausis!A:E,5,0),"")</f>
        <v/>
      </c>
      <c r="AI1250" s="52" t="str">
        <f t="shared" si="431"/>
        <v>Nein</v>
      </c>
      <c r="AJ1250" s="52" t="str">
        <f>IF(S1250="Ja",VLOOKUP($S$2,Plausis!A:E,5,0),IF(V1250="Ja",VLOOKUP($V$2,Plausis!A:E,5,0),IF(X1250="Ja",VLOOKUP($X$2,Plausis!A:E,5,0),"")))</f>
        <v>Dieser Betrieb kann nur über einen Sondertarif zum SSR versichert werden.</v>
      </c>
      <c r="AL1250" s="52" t="s">
        <v>2</v>
      </c>
      <c r="AM1250" s="114">
        <v>45531</v>
      </c>
      <c r="AN1250" s="52" t="s">
        <v>4467</v>
      </c>
      <c r="AO1250" s="52" t="str">
        <f>VLOOKUP(B1250,'BAT Grundtabelle'!B:T,19,0)</f>
        <v>ja</v>
      </c>
      <c r="AP1250" s="105" t="str">
        <f t="shared" si="432"/>
        <v>11122</v>
      </c>
      <c r="AQ1250" s="52" t="str">
        <f t="shared" si="433"/>
        <v>Kurklinik</v>
      </c>
      <c r="AR1250" s="52" t="b">
        <f t="shared" si="448"/>
        <v>0</v>
      </c>
      <c r="AS1250" s="52" t="b">
        <f t="shared" si="448"/>
        <v>0</v>
      </c>
      <c r="AT1250" s="52" t="b">
        <f t="shared" si="448"/>
        <v>0</v>
      </c>
      <c r="AU1250" s="52" t="str">
        <f t="shared" si="434"/>
        <v>Eigener Tarif</v>
      </c>
      <c r="AW1250" s="52" t="b">
        <f t="shared" si="435"/>
        <v>0</v>
      </c>
      <c r="AX1250" s="52" t="str">
        <f t="shared" si="436"/>
        <v>Eigener Tarif</v>
      </c>
      <c r="AY1250" s="52" t="b">
        <f t="shared" si="437"/>
        <v>0</v>
      </c>
      <c r="AZ1250" s="52" t="str">
        <f t="shared" si="438"/>
        <v>11122</v>
      </c>
      <c r="BA1250" s="52" t="str">
        <f>VLOOKUP(A1250,'BAT Grundtabelle'!A:U,21,0)</f>
        <v>ja</v>
      </c>
      <c r="BB1250" s="52" t="str">
        <f t="shared" si="439"/>
        <v>nein</v>
      </c>
      <c r="BC1250" s="52" t="str">
        <f t="shared" si="440"/>
        <v>11122</v>
      </c>
      <c r="BD1250" s="52" t="str">
        <f t="shared" si="441"/>
        <v>Kurklinik</v>
      </c>
      <c r="BE1250" s="52" t="str">
        <f t="shared" si="442"/>
        <v>Eigener Tarif</v>
      </c>
      <c r="BF1250" s="52" t="str">
        <f t="shared" si="443"/>
        <v>Eigener Tarif</v>
      </c>
    </row>
    <row r="1251" spans="1:58" hidden="1" x14ac:dyDescent="0.35">
      <c r="A1251" s="107" t="s">
        <v>2251</v>
      </c>
      <c r="B1251" s="75" t="s">
        <v>2250</v>
      </c>
      <c r="C1251" s="52" t="s">
        <v>3</v>
      </c>
      <c r="D1251" s="52" t="s">
        <v>3</v>
      </c>
      <c r="E1251" s="52" t="s">
        <v>2</v>
      </c>
      <c r="F1251" s="52" t="s">
        <v>2</v>
      </c>
      <c r="G1251" s="52" t="s">
        <v>2</v>
      </c>
      <c r="H1251" s="52" t="s">
        <v>2</v>
      </c>
      <c r="I1251" s="52" t="s">
        <v>3</v>
      </c>
      <c r="J1251" s="52">
        <v>1</v>
      </c>
      <c r="K1251" s="52" t="s">
        <v>2</v>
      </c>
      <c r="L1251" s="52" t="s">
        <v>2</v>
      </c>
      <c r="M1251" s="52" t="s">
        <v>2</v>
      </c>
      <c r="N1251" s="52" t="s">
        <v>3</v>
      </c>
      <c r="P1251" s="52" t="s">
        <v>4</v>
      </c>
      <c r="Q1251" s="52" t="str">
        <f t="shared" si="447"/>
        <v>Nein</v>
      </c>
      <c r="R1251" s="52" t="str">
        <f t="shared" si="447"/>
        <v>Nein</v>
      </c>
      <c r="S1251" s="52" t="str">
        <f t="shared" si="447"/>
        <v>Nein</v>
      </c>
      <c r="T1251" s="52" t="str">
        <f t="shared" si="447"/>
        <v>Nein</v>
      </c>
      <c r="U1251" s="52" t="str">
        <f t="shared" si="447"/>
        <v>Nein</v>
      </c>
      <c r="V1251" s="52" t="str">
        <f t="shared" si="447"/>
        <v>Nein</v>
      </c>
      <c r="W1251" s="52" t="str">
        <f t="shared" si="447"/>
        <v>Nein</v>
      </c>
      <c r="X1251" s="52" t="str">
        <f t="shared" si="447"/>
        <v>Nein</v>
      </c>
      <c r="Y1251" s="52" t="str">
        <f t="shared" si="447"/>
        <v>Nein</v>
      </c>
      <c r="Z1251" s="52" t="str">
        <f t="shared" si="447"/>
        <v>Nein</v>
      </c>
      <c r="AA1251" s="52" t="str">
        <f t="shared" si="447"/>
        <v>Nein</v>
      </c>
      <c r="AB1251" s="52" t="str">
        <f t="shared" si="447"/>
        <v>Nein</v>
      </c>
      <c r="AC1251" s="52" t="str">
        <f t="shared" si="447"/>
        <v>Nein</v>
      </c>
      <c r="AD1251" s="52" t="str">
        <f t="shared" si="447"/>
        <v>Nein</v>
      </c>
      <c r="AE1251" s="52" t="str">
        <f t="shared" si="447"/>
        <v>Nein</v>
      </c>
      <c r="AF1251" s="52" t="str">
        <f t="shared" si="447"/>
        <v>Nein</v>
      </c>
      <c r="AG1251" s="61" t="str">
        <f>IF(Q1251="Ja",VLOOKUP($Q$2,Plausis!A:E,5,0),IF(R1251="Ja",VLOOKUP($R$2,Plausis!A:E,5,0),IF(T1251="Ja",VLOOKUP($T$2,Plausis!A:E,5,0),IF(U1251="Ja",VLOOKUP($U$2,Plausis!A:E,5,0),IF(AA1251="Ja",VLOOKUP($AA$2,Plausis!A:E,5,0),IF(AC1251="Ja",VLOOKUP($AC$2,Plausis!A:E,5,0),IF(AD1251="Ja",VLOOKUP($AD$2,Plausis!A:E,5,0),"")))))))</f>
        <v/>
      </c>
      <c r="AH1251" s="52" t="str">
        <f>IF(Y1251="Ja",VLOOKUP($Y$2,Plausis!A:E,5,0),"")</f>
        <v/>
      </c>
      <c r="AI1251" s="52" t="str">
        <f t="shared" si="431"/>
        <v>Ja</v>
      </c>
      <c r="AJ1251" s="52" t="str">
        <f>IF(S1251="Ja",VLOOKUP($S$2,Plausis!A:E,5,0),IF(V1251="Ja",VLOOKUP($V$2,Plausis!A:E,5,0),IF(X1251="Ja",VLOOKUP($X$2,Plausis!A:E,5,0),"")))</f>
        <v/>
      </c>
      <c r="AL1251" s="52" t="s">
        <v>2</v>
      </c>
      <c r="AM1251" s="114">
        <v>45531</v>
      </c>
      <c r="AN1251" s="52" t="s">
        <v>4467</v>
      </c>
      <c r="AO1251" s="52" t="str">
        <f>VLOOKUP(B1251,'BAT Grundtabelle'!B:T,19,0)</f>
        <v>ja</v>
      </c>
      <c r="AP1251" s="105" t="str">
        <f t="shared" si="432"/>
        <v>3330</v>
      </c>
      <c r="AQ1251" s="52" t="str">
        <f t="shared" si="433"/>
        <v>Kürschnerei</v>
      </c>
      <c r="AR1251" s="52" t="b">
        <f t="shared" si="448"/>
        <v>0</v>
      </c>
      <c r="AS1251" s="52" t="b">
        <f t="shared" si="448"/>
        <v>0</v>
      </c>
      <c r="AT1251" s="52" t="b">
        <f t="shared" si="448"/>
        <v>0</v>
      </c>
      <c r="AU1251" s="52">
        <f t="shared" si="434"/>
        <v>1</v>
      </c>
      <c r="AW1251" s="52" t="b">
        <f t="shared" si="435"/>
        <v>0</v>
      </c>
      <c r="AX1251" s="52" t="str">
        <f t="shared" si="436"/>
        <v>Unternehmen</v>
      </c>
      <c r="AY1251" s="52" t="b">
        <f t="shared" si="437"/>
        <v>0</v>
      </c>
      <c r="AZ1251" s="52" t="str">
        <f t="shared" si="438"/>
        <v>3330</v>
      </c>
      <c r="BA1251" s="52" t="str">
        <f>VLOOKUP(A1251,'BAT Grundtabelle'!A:U,21,0)</f>
        <v>ja</v>
      </c>
      <c r="BB1251" s="52" t="str">
        <f t="shared" si="439"/>
        <v>nein</v>
      </c>
      <c r="BC1251" s="52" t="str">
        <f t="shared" si="440"/>
        <v>3330</v>
      </c>
      <c r="BD1251" s="52" t="str">
        <f t="shared" si="441"/>
        <v>Kürschnerei</v>
      </c>
      <c r="BE1251" s="52" t="str">
        <f t="shared" si="442"/>
        <v>Unternehmen</v>
      </c>
      <c r="BF1251" s="52">
        <f t="shared" si="443"/>
        <v>1</v>
      </c>
    </row>
    <row r="1252" spans="1:58" hidden="1" x14ac:dyDescent="0.35">
      <c r="A1252" s="107" t="s">
        <v>3540</v>
      </c>
      <c r="B1252" s="75" t="s">
        <v>869</v>
      </c>
      <c r="C1252" s="52" t="s">
        <v>3</v>
      </c>
      <c r="D1252" s="52" t="s">
        <v>3</v>
      </c>
      <c r="E1252" s="52" t="s">
        <v>2</v>
      </c>
      <c r="F1252" s="52" t="s">
        <v>2</v>
      </c>
      <c r="G1252" s="52" t="s">
        <v>2</v>
      </c>
      <c r="H1252" s="52" t="s">
        <v>2</v>
      </c>
      <c r="I1252" s="52" t="s">
        <v>3</v>
      </c>
      <c r="J1252" s="52">
        <v>1</v>
      </c>
      <c r="K1252" s="52" t="s">
        <v>2</v>
      </c>
      <c r="L1252" s="52" t="s">
        <v>2</v>
      </c>
      <c r="M1252" s="52" t="s">
        <v>2</v>
      </c>
      <c r="N1252" s="52" t="s">
        <v>3</v>
      </c>
      <c r="P1252" s="52" t="s">
        <v>4</v>
      </c>
      <c r="Q1252" s="52" t="str">
        <f t="shared" si="447"/>
        <v>Nein</v>
      </c>
      <c r="R1252" s="52" t="str">
        <f t="shared" si="447"/>
        <v>Nein</v>
      </c>
      <c r="S1252" s="52" t="str">
        <f t="shared" si="447"/>
        <v>Nein</v>
      </c>
      <c r="T1252" s="52" t="str">
        <f t="shared" si="447"/>
        <v>Nein</v>
      </c>
      <c r="U1252" s="52" t="str">
        <f t="shared" si="447"/>
        <v>Nein</v>
      </c>
      <c r="V1252" s="52" t="str">
        <f t="shared" si="447"/>
        <v>Nein</v>
      </c>
      <c r="W1252" s="52" t="str">
        <f t="shared" si="447"/>
        <v>Nein</v>
      </c>
      <c r="X1252" s="52" t="str">
        <f t="shared" si="447"/>
        <v>Nein</v>
      </c>
      <c r="Y1252" s="52" t="str">
        <f t="shared" si="447"/>
        <v>Nein</v>
      </c>
      <c r="Z1252" s="52" t="str">
        <f t="shared" si="447"/>
        <v>Nein</v>
      </c>
      <c r="AA1252" s="52" t="str">
        <f t="shared" si="447"/>
        <v>Nein</v>
      </c>
      <c r="AB1252" s="52" t="str">
        <f t="shared" si="447"/>
        <v>Nein</v>
      </c>
      <c r="AC1252" s="52" t="str">
        <f t="shared" si="447"/>
        <v>Nein</v>
      </c>
      <c r="AD1252" s="52" t="str">
        <f t="shared" si="447"/>
        <v>Nein</v>
      </c>
      <c r="AE1252" s="52" t="str">
        <f t="shared" si="447"/>
        <v>Nein</v>
      </c>
      <c r="AF1252" s="52" t="str">
        <f t="shared" si="447"/>
        <v>Nein</v>
      </c>
      <c r="AG1252" s="61" t="str">
        <f>IF(Q1252="Ja",VLOOKUP($Q$2,Plausis!A:E,5,0),IF(R1252="Ja",VLOOKUP($R$2,Plausis!A:E,5,0),IF(T1252="Ja",VLOOKUP($T$2,Plausis!A:E,5,0),IF(U1252="Ja",VLOOKUP($U$2,Plausis!A:E,5,0),IF(AA1252="Ja",VLOOKUP($AA$2,Plausis!A:E,5,0),IF(AC1252="Ja",VLOOKUP($AC$2,Plausis!A:E,5,0),IF(AD1252="Ja",VLOOKUP($AD$2,Plausis!A:E,5,0),"")))))))</f>
        <v/>
      </c>
      <c r="AH1252" s="52" t="str">
        <f>IF(Y1252="Ja",VLOOKUP($Y$2,Plausis!A:E,5,0),"")</f>
        <v/>
      </c>
      <c r="AI1252" s="52" t="str">
        <f t="shared" si="431"/>
        <v>Ja</v>
      </c>
      <c r="AJ1252" s="52" t="str">
        <f>IF(S1252="Ja",VLOOKUP($S$2,Plausis!A:E,5,0),IF(V1252="Ja",VLOOKUP($V$2,Plausis!A:E,5,0),IF(X1252="Ja",VLOOKUP($X$2,Plausis!A:E,5,0),"")))</f>
        <v/>
      </c>
      <c r="AL1252" s="52" t="s">
        <v>2</v>
      </c>
      <c r="AM1252" s="114">
        <v>45531</v>
      </c>
      <c r="AN1252" s="52" t="s">
        <v>4467</v>
      </c>
      <c r="AO1252" s="52" t="str">
        <f>VLOOKUP(B1252,'BAT Grundtabelle'!B:T,19,0)</f>
        <v>ja</v>
      </c>
      <c r="AP1252" s="105" t="str">
        <f t="shared" si="432"/>
        <v>11123</v>
      </c>
      <c r="AQ1252" s="52" t="str">
        <f t="shared" si="433"/>
        <v>Kurzwarenhandel</v>
      </c>
      <c r="AR1252" s="52" t="b">
        <f t="shared" si="448"/>
        <v>0</v>
      </c>
      <c r="AS1252" s="52" t="b">
        <f t="shared" si="448"/>
        <v>0</v>
      </c>
      <c r="AT1252" s="52" t="b">
        <f t="shared" si="448"/>
        <v>0</v>
      </c>
      <c r="AU1252" s="52">
        <f t="shared" si="434"/>
        <v>1</v>
      </c>
      <c r="AW1252" s="52" t="b">
        <f t="shared" si="435"/>
        <v>0</v>
      </c>
      <c r="AX1252" s="52" t="str">
        <f t="shared" si="436"/>
        <v>Unternehmen</v>
      </c>
      <c r="AY1252" s="52" t="b">
        <f t="shared" si="437"/>
        <v>0</v>
      </c>
      <c r="AZ1252" s="52" t="str">
        <f t="shared" si="438"/>
        <v>11123</v>
      </c>
      <c r="BA1252" s="52" t="str">
        <f>VLOOKUP(A1252,'BAT Grundtabelle'!A:U,21,0)</f>
        <v>ja</v>
      </c>
      <c r="BB1252" s="52" t="str">
        <f t="shared" si="439"/>
        <v>nein</v>
      </c>
      <c r="BC1252" s="52" t="str">
        <f t="shared" si="440"/>
        <v>11123</v>
      </c>
      <c r="BD1252" s="52" t="str">
        <f t="shared" si="441"/>
        <v>Kurzwarenhandel</v>
      </c>
      <c r="BE1252" s="52" t="str">
        <f t="shared" si="442"/>
        <v>Unternehmen</v>
      </c>
      <c r="BF1252" s="52">
        <f t="shared" si="443"/>
        <v>1</v>
      </c>
    </row>
    <row r="1253" spans="1:58" hidden="1" x14ac:dyDescent="0.35">
      <c r="A1253" s="107" t="s">
        <v>3541</v>
      </c>
      <c r="B1253" s="75" t="s">
        <v>1423</v>
      </c>
      <c r="C1253" s="52" t="s">
        <v>3</v>
      </c>
      <c r="D1253" s="52" t="s">
        <v>3</v>
      </c>
      <c r="E1253" s="52" t="s">
        <v>2</v>
      </c>
      <c r="F1253" s="52" t="s">
        <v>2</v>
      </c>
      <c r="G1253" s="52" t="s">
        <v>2</v>
      </c>
      <c r="H1253" s="52" t="s">
        <v>2</v>
      </c>
      <c r="I1253" s="52" t="s">
        <v>3</v>
      </c>
      <c r="J1253" s="52">
        <v>1</v>
      </c>
      <c r="K1253" s="52" t="s">
        <v>2</v>
      </c>
      <c r="L1253" s="52" t="s">
        <v>2</v>
      </c>
      <c r="M1253" s="52" t="s">
        <v>2</v>
      </c>
      <c r="N1253" s="52" t="s">
        <v>3</v>
      </c>
      <c r="P1253" s="52" t="s">
        <v>4</v>
      </c>
      <c r="Q1253" s="52" t="str">
        <f t="shared" ref="Q1253:AF1262" si="449">IF(ISERROR(FIND(Q$2,$P1253,1)),"Nein","Ja")</f>
        <v>Nein</v>
      </c>
      <c r="R1253" s="52" t="str">
        <f t="shared" si="449"/>
        <v>Nein</v>
      </c>
      <c r="S1253" s="52" t="str">
        <f t="shared" si="449"/>
        <v>Nein</v>
      </c>
      <c r="T1253" s="52" t="str">
        <f t="shared" si="449"/>
        <v>Nein</v>
      </c>
      <c r="U1253" s="52" t="str">
        <f t="shared" si="449"/>
        <v>Nein</v>
      </c>
      <c r="V1253" s="52" t="str">
        <f t="shared" si="449"/>
        <v>Nein</v>
      </c>
      <c r="W1253" s="52" t="str">
        <f t="shared" si="449"/>
        <v>Nein</v>
      </c>
      <c r="X1253" s="52" t="str">
        <f t="shared" si="449"/>
        <v>Nein</v>
      </c>
      <c r="Y1253" s="52" t="str">
        <f t="shared" si="449"/>
        <v>Nein</v>
      </c>
      <c r="Z1253" s="52" t="str">
        <f t="shared" si="449"/>
        <v>Nein</v>
      </c>
      <c r="AA1253" s="52" t="str">
        <f t="shared" si="449"/>
        <v>Nein</v>
      </c>
      <c r="AB1253" s="52" t="str">
        <f t="shared" si="449"/>
        <v>Nein</v>
      </c>
      <c r="AC1253" s="52" t="str">
        <f t="shared" si="449"/>
        <v>Nein</v>
      </c>
      <c r="AD1253" s="52" t="str">
        <f t="shared" si="449"/>
        <v>Nein</v>
      </c>
      <c r="AE1253" s="52" t="str">
        <f t="shared" si="449"/>
        <v>Nein</v>
      </c>
      <c r="AF1253" s="52" t="str">
        <f t="shared" si="449"/>
        <v>Nein</v>
      </c>
      <c r="AG1253" s="61" t="str">
        <f>IF(Q1253="Ja",VLOOKUP($Q$2,Plausis!A:E,5,0),IF(R1253="Ja",VLOOKUP($R$2,Plausis!A:E,5,0),IF(T1253="Ja",VLOOKUP($T$2,Plausis!A:E,5,0),IF(U1253="Ja",VLOOKUP($U$2,Plausis!A:E,5,0),IF(AA1253="Ja",VLOOKUP($AA$2,Plausis!A:E,5,0),IF(AC1253="Ja",VLOOKUP($AC$2,Plausis!A:E,5,0),IF(AD1253="Ja",VLOOKUP($AD$2,Plausis!A:E,5,0),"")))))))</f>
        <v/>
      </c>
      <c r="AH1253" s="52" t="str">
        <f>IF(Y1253="Ja",VLOOKUP($Y$2,Plausis!A:E,5,0),"")</f>
        <v/>
      </c>
      <c r="AI1253" s="52" t="str">
        <f t="shared" si="431"/>
        <v>Ja</v>
      </c>
      <c r="AJ1253" s="52" t="str">
        <f>IF(S1253="Ja",VLOOKUP($S$2,Plausis!A:E,5,0),IF(V1253="Ja",VLOOKUP($V$2,Plausis!A:E,5,0),IF(X1253="Ja",VLOOKUP($X$2,Plausis!A:E,5,0),"")))</f>
        <v/>
      </c>
      <c r="AL1253" s="52" t="s">
        <v>3</v>
      </c>
      <c r="AM1253" s="114">
        <v>45531</v>
      </c>
      <c r="AN1253" s="52" t="s">
        <v>4467</v>
      </c>
      <c r="AO1253" s="52" t="str">
        <f>VLOOKUP(B1253,'BAT Grundtabelle'!B:T,19,0)</f>
        <v>ja</v>
      </c>
      <c r="AP1253" s="105" t="str">
        <f t="shared" si="432"/>
        <v>11124</v>
      </c>
      <c r="AQ1253" s="52" t="str">
        <f t="shared" si="433"/>
        <v>Kurzzeitpflege</v>
      </c>
      <c r="AR1253" s="52" t="b">
        <f t="shared" si="448"/>
        <v>0</v>
      </c>
      <c r="AS1253" s="52" t="b">
        <f t="shared" si="448"/>
        <v>0</v>
      </c>
      <c r="AT1253" s="52" t="b">
        <f t="shared" si="448"/>
        <v>0</v>
      </c>
      <c r="AU1253" s="52">
        <f t="shared" si="434"/>
        <v>1</v>
      </c>
      <c r="AW1253" s="52" t="b">
        <f t="shared" si="435"/>
        <v>0</v>
      </c>
      <c r="AX1253" s="52" t="str">
        <f t="shared" si="436"/>
        <v>Unternehmen</v>
      </c>
      <c r="AY1253" s="52" t="b">
        <f t="shared" si="437"/>
        <v>0</v>
      </c>
      <c r="AZ1253" s="52" t="str">
        <f t="shared" si="438"/>
        <v>11124</v>
      </c>
      <c r="BA1253" s="52" t="str">
        <f>VLOOKUP(A1253,'BAT Grundtabelle'!A:U,21,0)</f>
        <v>ja</v>
      </c>
      <c r="BB1253" s="52" t="str">
        <f t="shared" si="439"/>
        <v>nein</v>
      </c>
      <c r="BC1253" s="52" t="str">
        <f t="shared" si="440"/>
        <v>11124</v>
      </c>
      <c r="BD1253" s="52" t="str">
        <f t="shared" si="441"/>
        <v>Kurzzeitpflege</v>
      </c>
      <c r="BE1253" s="52" t="str">
        <f t="shared" si="442"/>
        <v>Unternehmen</v>
      </c>
      <c r="BF1253" s="52">
        <f t="shared" si="443"/>
        <v>1</v>
      </c>
    </row>
    <row r="1254" spans="1:58" hidden="1" x14ac:dyDescent="0.35">
      <c r="A1254" s="107" t="s">
        <v>3542</v>
      </c>
      <c r="B1254" s="75" t="s">
        <v>707</v>
      </c>
      <c r="C1254" s="52" t="s">
        <v>3</v>
      </c>
      <c r="D1254" s="52" t="s">
        <v>3</v>
      </c>
      <c r="E1254" s="52" t="s">
        <v>2</v>
      </c>
      <c r="F1254" s="52" t="s">
        <v>2</v>
      </c>
      <c r="G1254" s="52" t="s">
        <v>2</v>
      </c>
      <c r="H1254" s="52" t="s">
        <v>2</v>
      </c>
      <c r="I1254" s="52" t="s">
        <v>3</v>
      </c>
      <c r="J1254" s="52">
        <v>1</v>
      </c>
      <c r="K1254" s="52" t="s">
        <v>2</v>
      </c>
      <c r="L1254" s="52" t="s">
        <v>2</v>
      </c>
      <c r="M1254" s="52" t="s">
        <v>2</v>
      </c>
      <c r="N1254" s="52" t="s">
        <v>3</v>
      </c>
      <c r="P1254" s="52" t="s">
        <v>4</v>
      </c>
      <c r="Q1254" s="52" t="str">
        <f t="shared" si="449"/>
        <v>Nein</v>
      </c>
      <c r="R1254" s="52" t="str">
        <f t="shared" si="449"/>
        <v>Nein</v>
      </c>
      <c r="S1254" s="52" t="str">
        <f t="shared" si="449"/>
        <v>Nein</v>
      </c>
      <c r="T1254" s="52" t="str">
        <f t="shared" si="449"/>
        <v>Nein</v>
      </c>
      <c r="U1254" s="52" t="str">
        <f t="shared" si="449"/>
        <v>Nein</v>
      </c>
      <c r="V1254" s="52" t="str">
        <f t="shared" si="449"/>
        <v>Nein</v>
      </c>
      <c r="W1254" s="52" t="str">
        <f t="shared" si="449"/>
        <v>Nein</v>
      </c>
      <c r="X1254" s="52" t="str">
        <f t="shared" si="449"/>
        <v>Nein</v>
      </c>
      <c r="Y1254" s="52" t="str">
        <f t="shared" si="449"/>
        <v>Nein</v>
      </c>
      <c r="Z1254" s="52" t="str">
        <f t="shared" si="449"/>
        <v>Nein</v>
      </c>
      <c r="AA1254" s="52" t="str">
        <f t="shared" si="449"/>
        <v>Nein</v>
      </c>
      <c r="AB1254" s="52" t="str">
        <f t="shared" si="449"/>
        <v>Nein</v>
      </c>
      <c r="AC1254" s="52" t="str">
        <f t="shared" si="449"/>
        <v>Nein</v>
      </c>
      <c r="AD1254" s="52" t="str">
        <f t="shared" si="449"/>
        <v>Nein</v>
      </c>
      <c r="AE1254" s="52" t="str">
        <f t="shared" si="449"/>
        <v>Nein</v>
      </c>
      <c r="AF1254" s="52" t="str">
        <f t="shared" si="449"/>
        <v>Nein</v>
      </c>
      <c r="AG1254" s="61" t="str">
        <f>IF(Q1254="Ja",VLOOKUP($Q$2,Plausis!A:E,5,0),IF(R1254="Ja",VLOOKUP($R$2,Plausis!A:E,5,0),IF(T1254="Ja",VLOOKUP($T$2,Plausis!A:E,5,0),IF(U1254="Ja",VLOOKUP($U$2,Plausis!A:E,5,0),IF(AA1254="Ja",VLOOKUP($AA$2,Plausis!A:E,5,0),IF(AC1254="Ja",VLOOKUP($AC$2,Plausis!A:E,5,0),IF(AD1254="Ja",VLOOKUP($AD$2,Plausis!A:E,5,0),"")))))))</f>
        <v/>
      </c>
      <c r="AH1254" s="52" t="str">
        <f>IF(Y1254="Ja",VLOOKUP($Y$2,Plausis!A:E,5,0),"")</f>
        <v/>
      </c>
      <c r="AI1254" s="52" t="str">
        <f t="shared" si="431"/>
        <v>Ja</v>
      </c>
      <c r="AJ1254" s="52" t="str">
        <f>IF(S1254="Ja",VLOOKUP($S$2,Plausis!A:E,5,0),IF(V1254="Ja",VLOOKUP($V$2,Plausis!A:E,5,0),IF(X1254="Ja",VLOOKUP($X$2,Plausis!A:E,5,0),"")))</f>
        <v/>
      </c>
      <c r="AL1254" s="52" t="s">
        <v>2</v>
      </c>
      <c r="AM1254" s="114">
        <v>45531</v>
      </c>
      <c r="AN1254" s="52" t="s">
        <v>4467</v>
      </c>
      <c r="AO1254" s="52" t="str">
        <f>VLOOKUP(B1254,'BAT Grundtabelle'!B:T,19,0)</f>
        <v>ja</v>
      </c>
      <c r="AP1254" s="105" t="str">
        <f t="shared" si="432"/>
        <v>11125</v>
      </c>
      <c r="AQ1254" s="52" t="str">
        <f t="shared" si="433"/>
        <v>Küstenverkehr</v>
      </c>
      <c r="AR1254" s="52" t="b">
        <f t="shared" si="448"/>
        <v>0</v>
      </c>
      <c r="AS1254" s="52" t="b">
        <f t="shared" si="448"/>
        <v>0</v>
      </c>
      <c r="AT1254" s="52" t="b">
        <f t="shared" si="448"/>
        <v>0</v>
      </c>
      <c r="AU1254" s="52">
        <f t="shared" si="434"/>
        <v>1</v>
      </c>
      <c r="AW1254" s="52" t="b">
        <f t="shared" si="435"/>
        <v>0</v>
      </c>
      <c r="AX1254" s="52" t="str">
        <f t="shared" si="436"/>
        <v>Unternehmen</v>
      </c>
      <c r="AY1254" s="52" t="b">
        <f t="shared" si="437"/>
        <v>0</v>
      </c>
      <c r="AZ1254" s="52" t="str">
        <f t="shared" si="438"/>
        <v>11125</v>
      </c>
      <c r="BA1254" s="52" t="str">
        <f>VLOOKUP(A1254,'BAT Grundtabelle'!A:U,21,0)</f>
        <v>ja</v>
      </c>
      <c r="BB1254" s="52" t="str">
        <f t="shared" si="439"/>
        <v>nein</v>
      </c>
      <c r="BC1254" s="52" t="str">
        <f t="shared" si="440"/>
        <v>11125</v>
      </c>
      <c r="BD1254" s="52" t="str">
        <f t="shared" si="441"/>
        <v>Küstenverkehr</v>
      </c>
      <c r="BE1254" s="52" t="str">
        <f t="shared" si="442"/>
        <v>Unternehmen</v>
      </c>
      <c r="BF1254" s="52">
        <f t="shared" si="443"/>
        <v>1</v>
      </c>
    </row>
    <row r="1255" spans="1:58" hidden="1" x14ac:dyDescent="0.35">
      <c r="A1255" s="107" t="s">
        <v>3543</v>
      </c>
      <c r="B1255" s="75" t="s">
        <v>900</v>
      </c>
      <c r="C1255" s="52" t="s">
        <v>3</v>
      </c>
      <c r="D1255" s="52" t="s">
        <v>3</v>
      </c>
      <c r="E1255" s="52" t="s">
        <v>2</v>
      </c>
      <c r="F1255" s="52" t="s">
        <v>2</v>
      </c>
      <c r="G1255" s="52" t="s">
        <v>2</v>
      </c>
      <c r="H1255" s="52" t="s">
        <v>2</v>
      </c>
      <c r="I1255" s="52" t="s">
        <v>3</v>
      </c>
      <c r="J1255" s="52">
        <v>1</v>
      </c>
      <c r="K1255" s="52" t="s">
        <v>2</v>
      </c>
      <c r="L1255" s="52" t="s">
        <v>2</v>
      </c>
      <c r="M1255" s="52" t="s">
        <v>2</v>
      </c>
      <c r="N1255" s="52" t="s">
        <v>3</v>
      </c>
      <c r="P1255" s="52" t="s">
        <v>4</v>
      </c>
      <c r="Q1255" s="52" t="str">
        <f t="shared" si="449"/>
        <v>Nein</v>
      </c>
      <c r="R1255" s="52" t="str">
        <f t="shared" si="449"/>
        <v>Nein</v>
      </c>
      <c r="S1255" s="52" t="str">
        <f t="shared" si="449"/>
        <v>Nein</v>
      </c>
      <c r="T1255" s="52" t="str">
        <f t="shared" si="449"/>
        <v>Nein</v>
      </c>
      <c r="U1255" s="52" t="str">
        <f t="shared" si="449"/>
        <v>Nein</v>
      </c>
      <c r="V1255" s="52" t="str">
        <f t="shared" si="449"/>
        <v>Nein</v>
      </c>
      <c r="W1255" s="52" t="str">
        <f t="shared" si="449"/>
        <v>Nein</v>
      </c>
      <c r="X1255" s="52" t="str">
        <f t="shared" si="449"/>
        <v>Nein</v>
      </c>
      <c r="Y1255" s="52" t="str">
        <f t="shared" si="449"/>
        <v>Nein</v>
      </c>
      <c r="Z1255" s="52" t="str">
        <f t="shared" si="449"/>
        <v>Nein</v>
      </c>
      <c r="AA1255" s="52" t="str">
        <f t="shared" si="449"/>
        <v>Nein</v>
      </c>
      <c r="AB1255" s="52" t="str">
        <f t="shared" si="449"/>
        <v>Nein</v>
      </c>
      <c r="AC1255" s="52" t="str">
        <f t="shared" si="449"/>
        <v>Nein</v>
      </c>
      <c r="AD1255" s="52" t="str">
        <f t="shared" si="449"/>
        <v>Nein</v>
      </c>
      <c r="AE1255" s="52" t="str">
        <f t="shared" si="449"/>
        <v>Nein</v>
      </c>
      <c r="AF1255" s="52" t="str">
        <f t="shared" si="449"/>
        <v>Nein</v>
      </c>
      <c r="AG1255" s="61" t="str">
        <f>IF(Q1255="Ja",VLOOKUP($Q$2,Plausis!A:E,5,0),IF(R1255="Ja",VLOOKUP($R$2,Plausis!A:E,5,0),IF(T1255="Ja",VLOOKUP($T$2,Plausis!A:E,5,0),IF(U1255="Ja",VLOOKUP($U$2,Plausis!A:E,5,0),IF(AA1255="Ja",VLOOKUP($AA$2,Plausis!A:E,5,0),IF(AC1255="Ja",VLOOKUP($AC$2,Plausis!A:E,5,0),IF(AD1255="Ja",VLOOKUP($AD$2,Plausis!A:E,5,0),"")))))))</f>
        <v/>
      </c>
      <c r="AH1255" s="52" t="str">
        <f>IF(Y1255="Ja",VLOOKUP($Y$2,Plausis!A:E,5,0),"")</f>
        <v/>
      </c>
      <c r="AI1255" s="52" t="str">
        <f t="shared" si="431"/>
        <v>Ja</v>
      </c>
      <c r="AJ1255" s="52" t="str">
        <f>IF(S1255="Ja",VLOOKUP($S$2,Plausis!A:E,5,0),IF(V1255="Ja",VLOOKUP($V$2,Plausis!A:E,5,0),IF(X1255="Ja",VLOOKUP($X$2,Plausis!A:E,5,0),"")))</f>
        <v/>
      </c>
      <c r="AL1255" s="52" t="s">
        <v>2</v>
      </c>
      <c r="AM1255" s="114">
        <v>45531</v>
      </c>
      <c r="AN1255" s="52" t="s">
        <v>4467</v>
      </c>
      <c r="AO1255" s="52" t="str">
        <f>VLOOKUP(B1255,'BAT Grundtabelle'!B:T,19,0)</f>
        <v>ja</v>
      </c>
      <c r="AP1255" s="105" t="str">
        <f t="shared" si="432"/>
        <v>11126</v>
      </c>
      <c r="AQ1255" s="52" t="str">
        <f t="shared" si="433"/>
        <v>Kutsch-, Schlitten- und Planwagenfahrten</v>
      </c>
      <c r="AR1255" s="52" t="b">
        <f t="shared" si="448"/>
        <v>0</v>
      </c>
      <c r="AS1255" s="52" t="b">
        <f t="shared" si="448"/>
        <v>0</v>
      </c>
      <c r="AT1255" s="52" t="b">
        <f t="shared" si="448"/>
        <v>0</v>
      </c>
      <c r="AU1255" s="52">
        <f t="shared" si="434"/>
        <v>1</v>
      </c>
      <c r="AW1255" s="52" t="b">
        <f t="shared" si="435"/>
        <v>0</v>
      </c>
      <c r="AX1255" s="52" t="str">
        <f t="shared" si="436"/>
        <v>Unternehmen</v>
      </c>
      <c r="AY1255" s="52" t="b">
        <f t="shared" si="437"/>
        <v>0</v>
      </c>
      <c r="AZ1255" s="52" t="str">
        <f t="shared" si="438"/>
        <v>11126</v>
      </c>
      <c r="BA1255" s="52" t="str">
        <f>VLOOKUP(A1255,'BAT Grundtabelle'!A:U,21,0)</f>
        <v>ja</v>
      </c>
      <c r="BB1255" s="52" t="str">
        <f t="shared" si="439"/>
        <v>nein</v>
      </c>
      <c r="BC1255" s="52" t="str">
        <f t="shared" si="440"/>
        <v>11126</v>
      </c>
      <c r="BD1255" s="52" t="str">
        <f t="shared" si="441"/>
        <v>Kutsch-, Schlitten- und Planwagenfahrten</v>
      </c>
      <c r="BE1255" s="52" t="str">
        <f t="shared" si="442"/>
        <v>Unternehmen</v>
      </c>
      <c r="BF1255" s="52">
        <f t="shared" si="443"/>
        <v>1</v>
      </c>
    </row>
    <row r="1256" spans="1:58" hidden="1" x14ac:dyDescent="0.35">
      <c r="A1256" s="107" t="s">
        <v>3544</v>
      </c>
      <c r="B1256" s="75" t="s">
        <v>1994</v>
      </c>
      <c r="C1256" s="52" t="s">
        <v>3</v>
      </c>
      <c r="D1256" s="52" t="s">
        <v>3</v>
      </c>
      <c r="E1256" s="52" t="s">
        <v>2</v>
      </c>
      <c r="F1256" s="52" t="s">
        <v>2</v>
      </c>
      <c r="G1256" s="52" t="s">
        <v>2</v>
      </c>
      <c r="H1256" s="52" t="s">
        <v>2</v>
      </c>
      <c r="I1256" s="52" t="s">
        <v>3</v>
      </c>
      <c r="J1256" s="52">
        <v>1</v>
      </c>
      <c r="K1256" s="52" t="s">
        <v>2</v>
      </c>
      <c r="L1256" s="52" t="s">
        <v>2</v>
      </c>
      <c r="M1256" s="52" t="s">
        <v>2</v>
      </c>
      <c r="N1256" s="52" t="s">
        <v>3</v>
      </c>
      <c r="P1256" s="52" t="s">
        <v>4</v>
      </c>
      <c r="Q1256" s="52" t="str">
        <f t="shared" si="449"/>
        <v>Nein</v>
      </c>
      <c r="R1256" s="52" t="str">
        <f t="shared" si="449"/>
        <v>Nein</v>
      </c>
      <c r="S1256" s="52" t="str">
        <f t="shared" si="449"/>
        <v>Nein</v>
      </c>
      <c r="T1256" s="52" t="str">
        <f t="shared" si="449"/>
        <v>Nein</v>
      </c>
      <c r="U1256" s="52" t="str">
        <f t="shared" si="449"/>
        <v>Nein</v>
      </c>
      <c r="V1256" s="52" t="str">
        <f t="shared" si="449"/>
        <v>Nein</v>
      </c>
      <c r="W1256" s="52" t="str">
        <f t="shared" si="449"/>
        <v>Nein</v>
      </c>
      <c r="X1256" s="52" t="str">
        <f t="shared" si="449"/>
        <v>Nein</v>
      </c>
      <c r="Y1256" s="52" t="str">
        <f t="shared" si="449"/>
        <v>Nein</v>
      </c>
      <c r="Z1256" s="52" t="str">
        <f t="shared" si="449"/>
        <v>Nein</v>
      </c>
      <c r="AA1256" s="52" t="str">
        <f t="shared" si="449"/>
        <v>Nein</v>
      </c>
      <c r="AB1256" s="52" t="str">
        <f t="shared" si="449"/>
        <v>Nein</v>
      </c>
      <c r="AC1256" s="52" t="str">
        <f t="shared" si="449"/>
        <v>Nein</v>
      </c>
      <c r="AD1256" s="52" t="str">
        <f t="shared" si="449"/>
        <v>Nein</v>
      </c>
      <c r="AE1256" s="52" t="str">
        <f t="shared" si="449"/>
        <v>Nein</v>
      </c>
      <c r="AF1256" s="52" t="str">
        <f t="shared" si="449"/>
        <v>Nein</v>
      </c>
      <c r="AG1256" s="61" t="str">
        <f>IF(Q1256="Ja",VLOOKUP($Q$2,Plausis!A:E,5,0),IF(R1256="Ja",VLOOKUP($R$2,Plausis!A:E,5,0),IF(T1256="Ja",VLOOKUP($T$2,Plausis!A:E,5,0),IF(U1256="Ja",VLOOKUP($U$2,Plausis!A:E,5,0),IF(AA1256="Ja",VLOOKUP($AA$2,Plausis!A:E,5,0),IF(AC1256="Ja",VLOOKUP($AC$2,Plausis!A:E,5,0),IF(AD1256="Ja",VLOOKUP($AD$2,Plausis!A:E,5,0),"")))))))</f>
        <v/>
      </c>
      <c r="AH1256" s="52" t="str">
        <f>IF(Y1256="Ja",VLOOKUP($Y$2,Plausis!A:E,5,0),"")</f>
        <v/>
      </c>
      <c r="AI1256" s="52" t="str">
        <f t="shared" si="431"/>
        <v>Ja</v>
      </c>
      <c r="AJ1256" s="52" t="str">
        <f>IF(S1256="Ja",VLOOKUP($S$2,Plausis!A:E,5,0),IF(V1256="Ja",VLOOKUP($V$2,Plausis!A:E,5,0),IF(X1256="Ja",VLOOKUP($X$2,Plausis!A:E,5,0),"")))</f>
        <v/>
      </c>
      <c r="AL1256" s="52" t="s">
        <v>2</v>
      </c>
      <c r="AM1256" s="114">
        <v>45531</v>
      </c>
      <c r="AN1256" s="52" t="s">
        <v>4467</v>
      </c>
      <c r="AO1256" s="52" t="str">
        <f>VLOOKUP(B1256,'BAT Grundtabelle'!B:T,19,0)</f>
        <v>ja</v>
      </c>
      <c r="AP1256" s="105" t="str">
        <f t="shared" si="432"/>
        <v>11127</v>
      </c>
      <c r="AQ1256" s="52" t="str">
        <f t="shared" si="433"/>
        <v>Kutschfahrten</v>
      </c>
      <c r="AR1256" s="52" t="b">
        <f t="shared" si="448"/>
        <v>0</v>
      </c>
      <c r="AS1256" s="52" t="b">
        <f t="shared" si="448"/>
        <v>0</v>
      </c>
      <c r="AT1256" s="52" t="b">
        <f t="shared" si="448"/>
        <v>0</v>
      </c>
      <c r="AU1256" s="52">
        <f t="shared" si="434"/>
        <v>1</v>
      </c>
      <c r="AW1256" s="52" t="b">
        <f t="shared" si="435"/>
        <v>0</v>
      </c>
      <c r="AX1256" s="52" t="str">
        <f t="shared" si="436"/>
        <v>Unternehmen</v>
      </c>
      <c r="AY1256" s="52" t="b">
        <f t="shared" si="437"/>
        <v>0</v>
      </c>
      <c r="AZ1256" s="52" t="str">
        <f t="shared" si="438"/>
        <v>11127</v>
      </c>
      <c r="BA1256" s="52" t="str">
        <f>VLOOKUP(A1256,'BAT Grundtabelle'!A:U,21,0)</f>
        <v>ja</v>
      </c>
      <c r="BB1256" s="52" t="str">
        <f t="shared" si="439"/>
        <v>nein</v>
      </c>
      <c r="BC1256" s="52" t="str">
        <f t="shared" si="440"/>
        <v>11127</v>
      </c>
      <c r="BD1256" s="52" t="str">
        <f t="shared" si="441"/>
        <v>Kutschfahrten</v>
      </c>
      <c r="BE1256" s="52" t="str">
        <f t="shared" si="442"/>
        <v>Unternehmen</v>
      </c>
      <c r="BF1256" s="52">
        <f t="shared" si="443"/>
        <v>1</v>
      </c>
    </row>
    <row r="1257" spans="1:58" hidden="1" x14ac:dyDescent="0.35">
      <c r="A1257" s="107" t="s">
        <v>3545</v>
      </c>
      <c r="B1257" s="75" t="s">
        <v>804</v>
      </c>
      <c r="C1257" s="52" t="s">
        <v>3</v>
      </c>
      <c r="D1257" s="52" t="s">
        <v>3</v>
      </c>
      <c r="E1257" s="52" t="s">
        <v>2</v>
      </c>
      <c r="F1257" s="52" t="s">
        <v>2</v>
      </c>
      <c r="G1257" s="52" t="s">
        <v>2</v>
      </c>
      <c r="H1257" s="52" t="s">
        <v>2</v>
      </c>
      <c r="I1257" s="52" t="s">
        <v>3</v>
      </c>
      <c r="J1257" s="52">
        <v>2</v>
      </c>
      <c r="K1257" s="52" t="s">
        <v>2</v>
      </c>
      <c r="L1257" s="52" t="s">
        <v>2</v>
      </c>
      <c r="M1257" s="52" t="s">
        <v>2</v>
      </c>
      <c r="N1257" s="52" t="s">
        <v>3</v>
      </c>
      <c r="P1257" s="52" t="s">
        <v>4</v>
      </c>
      <c r="Q1257" s="52" t="str">
        <f t="shared" si="449"/>
        <v>Nein</v>
      </c>
      <c r="R1257" s="52" t="str">
        <f t="shared" si="449"/>
        <v>Nein</v>
      </c>
      <c r="S1257" s="52" t="str">
        <f t="shared" si="449"/>
        <v>Nein</v>
      </c>
      <c r="T1257" s="52" t="str">
        <f t="shared" si="449"/>
        <v>Nein</v>
      </c>
      <c r="U1257" s="52" t="str">
        <f t="shared" si="449"/>
        <v>Nein</v>
      </c>
      <c r="V1257" s="52" t="str">
        <f t="shared" si="449"/>
        <v>Nein</v>
      </c>
      <c r="W1257" s="52" t="str">
        <f t="shared" si="449"/>
        <v>Nein</v>
      </c>
      <c r="X1257" s="52" t="str">
        <f t="shared" si="449"/>
        <v>Nein</v>
      </c>
      <c r="Y1257" s="52" t="str">
        <f t="shared" si="449"/>
        <v>Nein</v>
      </c>
      <c r="Z1257" s="52" t="str">
        <f t="shared" si="449"/>
        <v>Nein</v>
      </c>
      <c r="AA1257" s="52" t="str">
        <f t="shared" si="449"/>
        <v>Nein</v>
      </c>
      <c r="AB1257" s="52" t="str">
        <f t="shared" si="449"/>
        <v>Nein</v>
      </c>
      <c r="AC1257" s="52" t="str">
        <f t="shared" si="449"/>
        <v>Nein</v>
      </c>
      <c r="AD1257" s="52" t="str">
        <f t="shared" si="449"/>
        <v>Nein</v>
      </c>
      <c r="AE1257" s="52" t="str">
        <f t="shared" si="449"/>
        <v>Nein</v>
      </c>
      <c r="AF1257" s="52" t="str">
        <f t="shared" si="449"/>
        <v>Nein</v>
      </c>
      <c r="AG1257" s="61" t="str">
        <f>IF(Q1257="Ja",VLOOKUP($Q$2,Plausis!A:E,5,0),IF(R1257="Ja",VLOOKUP($R$2,Plausis!A:E,5,0),IF(T1257="Ja",VLOOKUP($T$2,Plausis!A:E,5,0),IF(U1257="Ja",VLOOKUP($U$2,Plausis!A:E,5,0),IF(AA1257="Ja",VLOOKUP($AA$2,Plausis!A:E,5,0),IF(AC1257="Ja",VLOOKUP($AC$2,Plausis!A:E,5,0),IF(AD1257="Ja",VLOOKUP($AD$2,Plausis!A:E,5,0),"")))))))</f>
        <v/>
      </c>
      <c r="AH1257" s="52" t="str">
        <f>IF(Y1257="Ja",VLOOKUP($Y$2,Plausis!A:E,5,0),"")</f>
        <v/>
      </c>
      <c r="AI1257" s="52" t="str">
        <f t="shared" si="431"/>
        <v>Ja</v>
      </c>
      <c r="AJ1257" s="52" t="str">
        <f>IF(S1257="Ja",VLOOKUP($S$2,Plausis!A:E,5,0),IF(V1257="Ja",VLOOKUP($V$2,Plausis!A:E,5,0),IF(X1257="Ja",VLOOKUP($X$2,Plausis!A:E,5,0),"")))</f>
        <v/>
      </c>
      <c r="AL1257" s="52" t="s">
        <v>2</v>
      </c>
      <c r="AM1257" s="114">
        <v>45531</v>
      </c>
      <c r="AN1257" s="52" t="s">
        <v>4467</v>
      </c>
      <c r="AO1257" s="52" t="str">
        <f>VLOOKUP(B1257,'BAT Grundtabelle'!B:T,19,0)</f>
        <v>ja</v>
      </c>
      <c r="AP1257" s="105" t="str">
        <f t="shared" si="432"/>
        <v>11128</v>
      </c>
      <c r="AQ1257" s="52" t="str">
        <f t="shared" si="433"/>
        <v>Laborgerätehersteller</v>
      </c>
      <c r="AR1257" s="52" t="b">
        <f t="shared" si="448"/>
        <v>0</v>
      </c>
      <c r="AS1257" s="52" t="b">
        <f t="shared" si="448"/>
        <v>0</v>
      </c>
      <c r="AT1257" s="52" t="b">
        <f t="shared" si="448"/>
        <v>0</v>
      </c>
      <c r="AU1257" s="52">
        <f t="shared" si="434"/>
        <v>2</v>
      </c>
      <c r="AW1257" s="52" t="b">
        <f t="shared" si="435"/>
        <v>0</v>
      </c>
      <c r="AX1257" s="52" t="str">
        <f t="shared" si="436"/>
        <v>Unternehmen</v>
      </c>
      <c r="AY1257" s="52" t="b">
        <f t="shared" si="437"/>
        <v>0</v>
      </c>
      <c r="AZ1257" s="52" t="str">
        <f t="shared" si="438"/>
        <v>11128</v>
      </c>
      <c r="BA1257" s="52" t="str">
        <f>VLOOKUP(A1257,'BAT Grundtabelle'!A:U,21,0)</f>
        <v>ja</v>
      </c>
      <c r="BB1257" s="52" t="str">
        <f t="shared" si="439"/>
        <v>nein</v>
      </c>
      <c r="BC1257" s="52" t="str">
        <f t="shared" si="440"/>
        <v>11128</v>
      </c>
      <c r="BD1257" s="52" t="str">
        <f t="shared" si="441"/>
        <v>Laborgerätehersteller</v>
      </c>
      <c r="BE1257" s="52" t="str">
        <f t="shared" si="442"/>
        <v>Unternehmen</v>
      </c>
      <c r="BF1257" s="52">
        <f t="shared" si="443"/>
        <v>2</v>
      </c>
    </row>
    <row r="1258" spans="1:58" hidden="1" x14ac:dyDescent="0.35">
      <c r="A1258" s="107" t="s">
        <v>3546</v>
      </c>
      <c r="B1258" s="75" t="s">
        <v>1231</v>
      </c>
      <c r="C1258" s="52" t="s">
        <v>3</v>
      </c>
      <c r="D1258" s="52" t="s">
        <v>3</v>
      </c>
      <c r="E1258" s="52" t="s">
        <v>2</v>
      </c>
      <c r="F1258" s="52" t="s">
        <v>2</v>
      </c>
      <c r="G1258" s="52" t="s">
        <v>2</v>
      </c>
      <c r="H1258" s="52" t="s">
        <v>2</v>
      </c>
      <c r="I1258" s="52" t="s">
        <v>3</v>
      </c>
      <c r="J1258" s="52">
        <v>1</v>
      </c>
      <c r="K1258" s="52" t="s">
        <v>2</v>
      </c>
      <c r="L1258" s="52" t="s">
        <v>2</v>
      </c>
      <c r="M1258" s="52" t="s">
        <v>2</v>
      </c>
      <c r="N1258" s="52" t="s">
        <v>3</v>
      </c>
      <c r="P1258" s="52" t="s">
        <v>4</v>
      </c>
      <c r="Q1258" s="52" t="str">
        <f t="shared" si="449"/>
        <v>Nein</v>
      </c>
      <c r="R1258" s="52" t="str">
        <f t="shared" si="449"/>
        <v>Nein</v>
      </c>
      <c r="S1258" s="52" t="str">
        <f t="shared" si="449"/>
        <v>Nein</v>
      </c>
      <c r="T1258" s="52" t="str">
        <f t="shared" si="449"/>
        <v>Nein</v>
      </c>
      <c r="U1258" s="52" t="str">
        <f t="shared" si="449"/>
        <v>Nein</v>
      </c>
      <c r="V1258" s="52" t="str">
        <f t="shared" si="449"/>
        <v>Nein</v>
      </c>
      <c r="W1258" s="52" t="str">
        <f t="shared" si="449"/>
        <v>Nein</v>
      </c>
      <c r="X1258" s="52" t="str">
        <f t="shared" si="449"/>
        <v>Nein</v>
      </c>
      <c r="Y1258" s="52" t="str">
        <f t="shared" si="449"/>
        <v>Nein</v>
      </c>
      <c r="Z1258" s="52" t="str">
        <f t="shared" si="449"/>
        <v>Nein</v>
      </c>
      <c r="AA1258" s="52" t="str">
        <f t="shared" si="449"/>
        <v>Nein</v>
      </c>
      <c r="AB1258" s="52" t="str">
        <f t="shared" si="449"/>
        <v>Nein</v>
      </c>
      <c r="AC1258" s="52" t="str">
        <f t="shared" si="449"/>
        <v>Nein</v>
      </c>
      <c r="AD1258" s="52" t="str">
        <f t="shared" si="449"/>
        <v>Nein</v>
      </c>
      <c r="AE1258" s="52" t="str">
        <f t="shared" si="449"/>
        <v>Nein</v>
      </c>
      <c r="AF1258" s="52" t="str">
        <f t="shared" si="449"/>
        <v>Nein</v>
      </c>
      <c r="AG1258" s="61" t="str">
        <f>IF(Q1258="Ja",VLOOKUP($Q$2,Plausis!A:E,5,0),IF(R1258="Ja",VLOOKUP($R$2,Plausis!A:E,5,0),IF(T1258="Ja",VLOOKUP($T$2,Plausis!A:E,5,0),IF(U1258="Ja",VLOOKUP($U$2,Plausis!A:E,5,0),IF(AA1258="Ja",VLOOKUP($AA$2,Plausis!A:E,5,0),IF(AC1258="Ja",VLOOKUP($AC$2,Plausis!A:E,5,0),IF(AD1258="Ja",VLOOKUP($AD$2,Plausis!A:E,5,0),"")))))))</f>
        <v/>
      </c>
      <c r="AH1258" s="52" t="str">
        <f>IF(Y1258="Ja",VLOOKUP($Y$2,Plausis!A:E,5,0),"")</f>
        <v/>
      </c>
      <c r="AI1258" s="52" t="str">
        <f t="shared" si="431"/>
        <v>Ja</v>
      </c>
      <c r="AJ1258" s="52" t="str">
        <f>IF(S1258="Ja",VLOOKUP($S$2,Plausis!A:E,5,0),IF(V1258="Ja",VLOOKUP($V$2,Plausis!A:E,5,0),IF(X1258="Ja",VLOOKUP($X$2,Plausis!A:E,5,0),"")))</f>
        <v/>
      </c>
      <c r="AL1258" s="52" t="s">
        <v>3</v>
      </c>
      <c r="AM1258" s="114">
        <v>45531</v>
      </c>
      <c r="AN1258" s="52" t="s">
        <v>4467</v>
      </c>
      <c r="AO1258" s="52" t="str">
        <f>VLOOKUP(B1258,'BAT Grundtabelle'!B:T,19,0)</f>
        <v>ja</v>
      </c>
      <c r="AP1258" s="105" t="str">
        <f t="shared" si="432"/>
        <v>11129</v>
      </c>
      <c r="AQ1258" s="52" t="str">
        <f t="shared" si="433"/>
        <v>Lackhandel</v>
      </c>
      <c r="AR1258" s="52" t="b">
        <f t="shared" si="448"/>
        <v>0</v>
      </c>
      <c r="AS1258" s="52" t="b">
        <f t="shared" si="448"/>
        <v>0</v>
      </c>
      <c r="AT1258" s="52" t="b">
        <f t="shared" si="448"/>
        <v>0</v>
      </c>
      <c r="AU1258" s="52">
        <f t="shared" si="434"/>
        <v>1</v>
      </c>
      <c r="AW1258" s="52" t="b">
        <f t="shared" si="435"/>
        <v>0</v>
      </c>
      <c r="AX1258" s="52" t="str">
        <f t="shared" si="436"/>
        <v>Unternehmen</v>
      </c>
      <c r="AY1258" s="52" t="b">
        <f t="shared" si="437"/>
        <v>0</v>
      </c>
      <c r="AZ1258" s="52" t="str">
        <f t="shared" si="438"/>
        <v>11129</v>
      </c>
      <c r="BA1258" s="52" t="str">
        <f>VLOOKUP(A1258,'BAT Grundtabelle'!A:U,21,0)</f>
        <v>ja</v>
      </c>
      <c r="BB1258" s="52" t="str">
        <f t="shared" si="439"/>
        <v>nein</v>
      </c>
      <c r="BC1258" s="52" t="str">
        <f t="shared" si="440"/>
        <v>11129</v>
      </c>
      <c r="BD1258" s="52" t="str">
        <f t="shared" si="441"/>
        <v>Lackhandel</v>
      </c>
      <c r="BE1258" s="52" t="str">
        <f t="shared" si="442"/>
        <v>Unternehmen</v>
      </c>
      <c r="BF1258" s="52">
        <f t="shared" si="443"/>
        <v>1</v>
      </c>
    </row>
    <row r="1259" spans="1:58" hidden="1" x14ac:dyDescent="0.35">
      <c r="A1259" s="107" t="s">
        <v>3547</v>
      </c>
      <c r="B1259" s="75" t="s">
        <v>381</v>
      </c>
      <c r="C1259" s="52" t="s">
        <v>3</v>
      </c>
      <c r="D1259" s="52" t="s">
        <v>3</v>
      </c>
      <c r="E1259" s="52" t="s">
        <v>2</v>
      </c>
      <c r="F1259" s="52" t="s">
        <v>2</v>
      </c>
      <c r="G1259" s="52" t="s">
        <v>2</v>
      </c>
      <c r="H1259" s="52" t="s">
        <v>2</v>
      </c>
      <c r="I1259" s="52" t="s">
        <v>3</v>
      </c>
      <c r="J1259" s="52">
        <v>3</v>
      </c>
      <c r="K1259" s="52" t="s">
        <v>2</v>
      </c>
      <c r="L1259" s="52" t="s">
        <v>2</v>
      </c>
      <c r="M1259" s="52" t="s">
        <v>2</v>
      </c>
      <c r="N1259" s="52" t="s">
        <v>3</v>
      </c>
      <c r="P1259" s="52" t="s">
        <v>57</v>
      </c>
      <c r="Q1259" s="52" t="str">
        <f t="shared" si="449"/>
        <v>Nein</v>
      </c>
      <c r="R1259" s="52" t="str">
        <f t="shared" si="449"/>
        <v>Nein</v>
      </c>
      <c r="S1259" s="52" t="str">
        <f t="shared" si="449"/>
        <v>Nein</v>
      </c>
      <c r="T1259" s="52" t="str">
        <f t="shared" si="449"/>
        <v>Ja</v>
      </c>
      <c r="U1259" s="52" t="str">
        <f t="shared" si="449"/>
        <v>Nein</v>
      </c>
      <c r="V1259" s="52" t="str">
        <f t="shared" si="449"/>
        <v>Nein</v>
      </c>
      <c r="W1259" s="52" t="str">
        <f t="shared" si="449"/>
        <v>Nein</v>
      </c>
      <c r="X1259" s="52" t="str">
        <f t="shared" si="449"/>
        <v>Ja</v>
      </c>
      <c r="Y1259" s="52" t="str">
        <f t="shared" si="449"/>
        <v>Nein</v>
      </c>
      <c r="Z1259" s="52" t="str">
        <f t="shared" si="449"/>
        <v>Nein</v>
      </c>
      <c r="AA1259" s="52" t="str">
        <f t="shared" si="449"/>
        <v>Nein</v>
      </c>
      <c r="AB1259" s="52" t="str">
        <f t="shared" si="449"/>
        <v>Nein</v>
      </c>
      <c r="AC1259" s="52" t="str">
        <f t="shared" si="449"/>
        <v>Nein</v>
      </c>
      <c r="AD1259" s="52" t="str">
        <f t="shared" si="449"/>
        <v>Nein</v>
      </c>
      <c r="AE1259" s="52" t="str">
        <f t="shared" si="449"/>
        <v>Nein</v>
      </c>
      <c r="AF1259" s="52" t="str">
        <f t="shared" si="449"/>
        <v>Nein</v>
      </c>
      <c r="AG1259" s="61" t="str">
        <f>IF(Q1259="Ja",VLOOKUP($Q$2,Plausis!A:E,5,0),IF(R1259="Ja",VLOOKUP($R$2,Plausis!A:E,5,0),IF(T1259="Ja",VLOOKUP($T$2,Plausis!A:E,5,0),IF(U1259="Ja",VLOOKUP($U$2,Plausis!A:E,5,0),IF(AA1259="Ja",VLOOKUP($AA$2,Plausis!A:E,5,0),IF(AC1259="Ja",VLOOKUP($AC$2,Plausis!A:E,5,0),IF(AD1259="Ja",VLOOKUP($AD$2,Plausis!A:E,5,0),"")))))))</f>
        <v>Dieser Betrieb ist nur im Komfort-RS ohne ergänzenden Spezial-Straf-RS versicherbar.</v>
      </c>
      <c r="AH1259" s="52" t="str">
        <f>IF(Y1259="Ja",VLOOKUP($Y$2,Plausis!A:E,5,0),"")</f>
        <v/>
      </c>
      <c r="AI1259" s="52" t="str">
        <f t="shared" si="431"/>
        <v>Nein</v>
      </c>
      <c r="AJ1259" s="52" t="str">
        <f>IF(S1259="Ja",VLOOKUP($S$2,Plausis!A:E,5,0),IF(V1259="Ja",VLOOKUP($V$2,Plausis!A:E,5,0),IF(X1259="Ja",VLOOKUP($X$2,Plausis!A:E,5,0),"")))</f>
        <v>Dieser Betrieb kann nur ohne ergänzenden Spezial-Straf-RS versichert werden.</v>
      </c>
      <c r="AL1259" s="52" t="s">
        <v>2</v>
      </c>
      <c r="AM1259" s="114">
        <v>45531</v>
      </c>
      <c r="AN1259" s="52" t="s">
        <v>4467</v>
      </c>
      <c r="AO1259" s="52" t="str">
        <f>VLOOKUP(B1259,'BAT Grundtabelle'!B:T,19,0)</f>
        <v>ja</v>
      </c>
      <c r="AP1259" s="105" t="str">
        <f t="shared" si="432"/>
        <v>11130</v>
      </c>
      <c r="AQ1259" s="52" t="str">
        <f t="shared" si="433"/>
        <v>Lackhersteller</v>
      </c>
      <c r="AR1259" s="52" t="b">
        <f t="shared" si="448"/>
        <v>0</v>
      </c>
      <c r="AS1259" s="52" t="b">
        <f t="shared" si="448"/>
        <v>0</v>
      </c>
      <c r="AT1259" s="52" t="b">
        <f t="shared" si="448"/>
        <v>0</v>
      </c>
      <c r="AU1259" s="52">
        <f t="shared" si="434"/>
        <v>3</v>
      </c>
      <c r="AW1259" s="52" t="b">
        <f t="shared" si="435"/>
        <v>0</v>
      </c>
      <c r="AX1259" s="52" t="str">
        <f t="shared" si="436"/>
        <v>Unternehmen</v>
      </c>
      <c r="AY1259" s="52" t="b">
        <f t="shared" si="437"/>
        <v>0</v>
      </c>
      <c r="AZ1259" s="52" t="str">
        <f t="shared" si="438"/>
        <v>11130</v>
      </c>
      <c r="BA1259" s="52" t="str">
        <f>VLOOKUP(A1259,'BAT Grundtabelle'!A:U,21,0)</f>
        <v>ja</v>
      </c>
      <c r="BB1259" s="52" t="str">
        <f t="shared" si="439"/>
        <v>nein</v>
      </c>
      <c r="BC1259" s="52" t="str">
        <f t="shared" si="440"/>
        <v>11130</v>
      </c>
      <c r="BD1259" s="52" t="str">
        <f t="shared" si="441"/>
        <v>Lackhersteller</v>
      </c>
      <c r="BE1259" s="52" t="str">
        <f t="shared" si="442"/>
        <v>Unternehmen</v>
      </c>
      <c r="BF1259" s="52">
        <f t="shared" si="443"/>
        <v>3</v>
      </c>
    </row>
    <row r="1260" spans="1:58" hidden="1" x14ac:dyDescent="0.35">
      <c r="A1260" s="107" t="s">
        <v>3548</v>
      </c>
      <c r="B1260" s="75" t="s">
        <v>83</v>
      </c>
      <c r="C1260" s="52" t="s">
        <v>3</v>
      </c>
      <c r="D1260" s="52" t="s">
        <v>3</v>
      </c>
      <c r="E1260" s="52" t="s">
        <v>2</v>
      </c>
      <c r="F1260" s="52" t="s">
        <v>2</v>
      </c>
      <c r="G1260" s="52" t="s">
        <v>2</v>
      </c>
      <c r="H1260" s="52" t="s">
        <v>2</v>
      </c>
      <c r="I1260" s="52" t="s">
        <v>3</v>
      </c>
      <c r="J1260" s="52">
        <v>1</v>
      </c>
      <c r="K1260" s="52" t="s">
        <v>2</v>
      </c>
      <c r="L1260" s="52" t="s">
        <v>2</v>
      </c>
      <c r="M1260" s="52" t="s">
        <v>2</v>
      </c>
      <c r="N1260" s="52" t="s">
        <v>3</v>
      </c>
      <c r="P1260" s="52" t="s">
        <v>4</v>
      </c>
      <c r="Q1260" s="52" t="str">
        <f t="shared" si="449"/>
        <v>Nein</v>
      </c>
      <c r="R1260" s="52" t="str">
        <f t="shared" si="449"/>
        <v>Nein</v>
      </c>
      <c r="S1260" s="52" t="str">
        <f t="shared" si="449"/>
        <v>Nein</v>
      </c>
      <c r="T1260" s="52" t="str">
        <f t="shared" si="449"/>
        <v>Nein</v>
      </c>
      <c r="U1260" s="52" t="str">
        <f t="shared" si="449"/>
        <v>Nein</v>
      </c>
      <c r="V1260" s="52" t="str">
        <f t="shared" si="449"/>
        <v>Nein</v>
      </c>
      <c r="W1260" s="52" t="str">
        <f t="shared" si="449"/>
        <v>Nein</v>
      </c>
      <c r="X1260" s="52" t="str">
        <f t="shared" si="449"/>
        <v>Nein</v>
      </c>
      <c r="Y1260" s="52" t="str">
        <f t="shared" si="449"/>
        <v>Nein</v>
      </c>
      <c r="Z1260" s="52" t="str">
        <f t="shared" si="449"/>
        <v>Nein</v>
      </c>
      <c r="AA1260" s="52" t="str">
        <f t="shared" si="449"/>
        <v>Nein</v>
      </c>
      <c r="AB1260" s="52" t="str">
        <f t="shared" si="449"/>
        <v>Nein</v>
      </c>
      <c r="AC1260" s="52" t="str">
        <f t="shared" si="449"/>
        <v>Nein</v>
      </c>
      <c r="AD1260" s="52" t="str">
        <f t="shared" si="449"/>
        <v>Nein</v>
      </c>
      <c r="AE1260" s="52" t="str">
        <f t="shared" si="449"/>
        <v>Nein</v>
      </c>
      <c r="AF1260" s="52" t="str">
        <f t="shared" si="449"/>
        <v>Nein</v>
      </c>
      <c r="AG1260" s="61" t="str">
        <f>IF(Q1260="Ja",VLOOKUP($Q$2,Plausis!A:E,5,0),IF(R1260="Ja",VLOOKUP($R$2,Plausis!A:E,5,0),IF(T1260="Ja",VLOOKUP($T$2,Plausis!A:E,5,0),IF(U1260="Ja",VLOOKUP($U$2,Plausis!A:E,5,0),IF(AA1260="Ja",VLOOKUP($AA$2,Plausis!A:E,5,0),IF(AC1260="Ja",VLOOKUP($AC$2,Plausis!A:E,5,0),IF(AD1260="Ja",VLOOKUP($AD$2,Plausis!A:E,5,0),"")))))))</f>
        <v/>
      </c>
      <c r="AH1260" s="52" t="str">
        <f>IF(Y1260="Ja",VLOOKUP($Y$2,Plausis!A:E,5,0),"")</f>
        <v/>
      </c>
      <c r="AI1260" s="52" t="str">
        <f t="shared" si="431"/>
        <v>Ja</v>
      </c>
      <c r="AJ1260" s="52" t="str">
        <f>IF(S1260="Ja",VLOOKUP($S$2,Plausis!A:E,5,0),IF(V1260="Ja",VLOOKUP($V$2,Plausis!A:E,5,0),IF(X1260="Ja",VLOOKUP($X$2,Plausis!A:E,5,0),"")))</f>
        <v/>
      </c>
      <c r="AL1260" s="52" t="s">
        <v>3</v>
      </c>
      <c r="AM1260" s="114">
        <v>45531</v>
      </c>
      <c r="AN1260" s="52" t="s">
        <v>4467</v>
      </c>
      <c r="AO1260" s="52" t="str">
        <f>VLOOKUP(B1260,'BAT Grundtabelle'!B:T,19,0)</f>
        <v>ja</v>
      </c>
      <c r="AP1260" s="105" t="str">
        <f t="shared" si="432"/>
        <v>11131</v>
      </c>
      <c r="AQ1260" s="52" t="str">
        <f t="shared" si="433"/>
        <v>Lackiererei</v>
      </c>
      <c r="AR1260" s="52" t="b">
        <f t="shared" si="448"/>
        <v>0</v>
      </c>
      <c r="AS1260" s="52" t="b">
        <f t="shared" si="448"/>
        <v>0</v>
      </c>
      <c r="AT1260" s="52" t="b">
        <f t="shared" si="448"/>
        <v>0</v>
      </c>
      <c r="AU1260" s="52">
        <f t="shared" si="434"/>
        <v>1</v>
      </c>
      <c r="AW1260" s="52" t="b">
        <f t="shared" si="435"/>
        <v>0</v>
      </c>
      <c r="AX1260" s="52" t="str">
        <f t="shared" si="436"/>
        <v>Unternehmen</v>
      </c>
      <c r="AY1260" s="52" t="b">
        <f t="shared" si="437"/>
        <v>0</v>
      </c>
      <c r="AZ1260" s="52" t="str">
        <f t="shared" si="438"/>
        <v>11131</v>
      </c>
      <c r="BA1260" s="52" t="str">
        <f>VLOOKUP(A1260,'BAT Grundtabelle'!A:U,21,0)</f>
        <v>ja</v>
      </c>
      <c r="BB1260" s="52" t="str">
        <f t="shared" si="439"/>
        <v>nein</v>
      </c>
      <c r="BC1260" s="52" t="str">
        <f t="shared" si="440"/>
        <v>11131</v>
      </c>
      <c r="BD1260" s="52" t="str">
        <f t="shared" si="441"/>
        <v>Lackiererei</v>
      </c>
      <c r="BE1260" s="52" t="str">
        <f t="shared" si="442"/>
        <v>Unternehmen</v>
      </c>
      <c r="BF1260" s="52">
        <f t="shared" si="443"/>
        <v>1</v>
      </c>
    </row>
    <row r="1261" spans="1:58" hidden="1" x14ac:dyDescent="0.35">
      <c r="A1261" s="107" t="s">
        <v>3549</v>
      </c>
      <c r="B1261" s="75" t="s">
        <v>695</v>
      </c>
      <c r="C1261" s="52" t="s">
        <v>3</v>
      </c>
      <c r="D1261" s="52" t="s">
        <v>3</v>
      </c>
      <c r="E1261" s="52" t="s">
        <v>2</v>
      </c>
      <c r="F1261" s="52" t="s">
        <v>2</v>
      </c>
      <c r="G1261" s="52" t="s">
        <v>2</v>
      </c>
      <c r="H1261" s="52" t="s">
        <v>2</v>
      </c>
      <c r="I1261" s="52" t="s">
        <v>3</v>
      </c>
      <c r="J1261" s="52">
        <v>1</v>
      </c>
      <c r="K1261" s="52" t="s">
        <v>2</v>
      </c>
      <c r="L1261" s="52" t="s">
        <v>2</v>
      </c>
      <c r="M1261" s="52" t="s">
        <v>2</v>
      </c>
      <c r="N1261" s="52" t="s">
        <v>3</v>
      </c>
      <c r="P1261" s="52" t="s">
        <v>4</v>
      </c>
      <c r="Q1261" s="52" t="str">
        <f t="shared" si="449"/>
        <v>Nein</v>
      </c>
      <c r="R1261" s="52" t="str">
        <f t="shared" si="449"/>
        <v>Nein</v>
      </c>
      <c r="S1261" s="52" t="str">
        <f t="shared" si="449"/>
        <v>Nein</v>
      </c>
      <c r="T1261" s="52" t="str">
        <f t="shared" si="449"/>
        <v>Nein</v>
      </c>
      <c r="U1261" s="52" t="str">
        <f t="shared" si="449"/>
        <v>Nein</v>
      </c>
      <c r="V1261" s="52" t="str">
        <f t="shared" si="449"/>
        <v>Nein</v>
      </c>
      <c r="W1261" s="52" t="str">
        <f t="shared" si="449"/>
        <v>Nein</v>
      </c>
      <c r="X1261" s="52" t="str">
        <f t="shared" si="449"/>
        <v>Nein</v>
      </c>
      <c r="Y1261" s="52" t="str">
        <f t="shared" si="449"/>
        <v>Nein</v>
      </c>
      <c r="Z1261" s="52" t="str">
        <f t="shared" si="449"/>
        <v>Nein</v>
      </c>
      <c r="AA1261" s="52" t="str">
        <f t="shared" si="449"/>
        <v>Nein</v>
      </c>
      <c r="AB1261" s="52" t="str">
        <f t="shared" si="449"/>
        <v>Nein</v>
      </c>
      <c r="AC1261" s="52" t="str">
        <f t="shared" si="449"/>
        <v>Nein</v>
      </c>
      <c r="AD1261" s="52" t="str">
        <f t="shared" si="449"/>
        <v>Nein</v>
      </c>
      <c r="AE1261" s="52" t="str">
        <f t="shared" si="449"/>
        <v>Nein</v>
      </c>
      <c r="AF1261" s="52" t="str">
        <f t="shared" si="449"/>
        <v>Nein</v>
      </c>
      <c r="AG1261" s="61" t="str">
        <f>IF(Q1261="Ja",VLOOKUP($Q$2,Plausis!A:E,5,0),IF(R1261="Ja",VLOOKUP($R$2,Plausis!A:E,5,0),IF(T1261="Ja",VLOOKUP($T$2,Plausis!A:E,5,0),IF(U1261="Ja",VLOOKUP($U$2,Plausis!A:E,5,0),IF(AA1261="Ja",VLOOKUP($AA$2,Plausis!A:E,5,0),IF(AC1261="Ja",VLOOKUP($AC$2,Plausis!A:E,5,0),IF(AD1261="Ja",VLOOKUP($AD$2,Plausis!A:E,5,0),"")))))))</f>
        <v/>
      </c>
      <c r="AH1261" s="52" t="str">
        <f>IF(Y1261="Ja",VLOOKUP($Y$2,Plausis!A:E,5,0),"")</f>
        <v/>
      </c>
      <c r="AI1261" s="52" t="str">
        <f t="shared" si="431"/>
        <v>Ja</v>
      </c>
      <c r="AJ1261" s="52" t="str">
        <f>IF(S1261="Ja",VLOOKUP($S$2,Plausis!A:E,5,0),IF(V1261="Ja",VLOOKUP($V$2,Plausis!A:E,5,0),IF(X1261="Ja",VLOOKUP($X$2,Plausis!A:E,5,0),"")))</f>
        <v/>
      </c>
      <c r="AL1261" s="52" t="s">
        <v>2</v>
      </c>
      <c r="AM1261" s="114">
        <v>45531</v>
      </c>
      <c r="AN1261" s="52" t="s">
        <v>4467</v>
      </c>
      <c r="AO1261" s="52" t="str">
        <f>VLOOKUP(B1261,'BAT Grundtabelle'!B:T,19,0)</f>
        <v>ja</v>
      </c>
      <c r="AP1261" s="105" t="str">
        <f t="shared" si="432"/>
        <v>11132</v>
      </c>
      <c r="AQ1261" s="52" t="str">
        <f t="shared" si="433"/>
        <v>Ladenbau, Innenausbau</v>
      </c>
      <c r="AR1261" s="52" t="b">
        <f t="shared" si="448"/>
        <v>0</v>
      </c>
      <c r="AS1261" s="52" t="b">
        <f t="shared" si="448"/>
        <v>0</v>
      </c>
      <c r="AT1261" s="52" t="b">
        <f t="shared" si="448"/>
        <v>0</v>
      </c>
      <c r="AU1261" s="52">
        <f t="shared" si="434"/>
        <v>1</v>
      </c>
      <c r="AW1261" s="52" t="b">
        <f t="shared" si="435"/>
        <v>0</v>
      </c>
      <c r="AX1261" s="52" t="str">
        <f t="shared" si="436"/>
        <v>Unternehmen</v>
      </c>
      <c r="AY1261" s="52" t="b">
        <f t="shared" si="437"/>
        <v>0</v>
      </c>
      <c r="AZ1261" s="52" t="str">
        <f t="shared" si="438"/>
        <v>11132</v>
      </c>
      <c r="BA1261" s="52" t="str">
        <f>VLOOKUP(A1261,'BAT Grundtabelle'!A:U,21,0)</f>
        <v>ja</v>
      </c>
      <c r="BB1261" s="52" t="str">
        <f t="shared" si="439"/>
        <v>nein</v>
      </c>
      <c r="BC1261" s="52" t="str">
        <f t="shared" si="440"/>
        <v>11132</v>
      </c>
      <c r="BD1261" s="52" t="str">
        <f t="shared" si="441"/>
        <v>Ladenbau, Innenausbau</v>
      </c>
      <c r="BE1261" s="52" t="str">
        <f t="shared" si="442"/>
        <v>Unternehmen</v>
      </c>
      <c r="BF1261" s="52">
        <f t="shared" si="443"/>
        <v>1</v>
      </c>
    </row>
    <row r="1262" spans="1:58" hidden="1" x14ac:dyDescent="0.35">
      <c r="A1262" s="107" t="s">
        <v>3550</v>
      </c>
      <c r="B1262" s="75" t="s">
        <v>1995</v>
      </c>
      <c r="C1262" s="52" t="s">
        <v>3</v>
      </c>
      <c r="D1262" s="52" t="s">
        <v>3</v>
      </c>
      <c r="E1262" s="52" t="s">
        <v>2</v>
      </c>
      <c r="F1262" s="52" t="s">
        <v>2</v>
      </c>
      <c r="G1262" s="52" t="s">
        <v>2</v>
      </c>
      <c r="H1262" s="52" t="s">
        <v>2</v>
      </c>
      <c r="I1262" s="52" t="s">
        <v>3</v>
      </c>
      <c r="J1262" s="52">
        <v>1</v>
      </c>
      <c r="K1262" s="52" t="s">
        <v>2</v>
      </c>
      <c r="L1262" s="52" t="s">
        <v>2</v>
      </c>
      <c r="M1262" s="52" t="s">
        <v>2</v>
      </c>
      <c r="N1262" s="52" t="s">
        <v>3</v>
      </c>
      <c r="P1262" s="52" t="s">
        <v>4</v>
      </c>
      <c r="Q1262" s="52" t="str">
        <f t="shared" si="449"/>
        <v>Nein</v>
      </c>
      <c r="R1262" s="52" t="str">
        <f t="shared" si="449"/>
        <v>Nein</v>
      </c>
      <c r="S1262" s="52" t="str">
        <f t="shared" si="449"/>
        <v>Nein</v>
      </c>
      <c r="T1262" s="52" t="str">
        <f t="shared" si="449"/>
        <v>Nein</v>
      </c>
      <c r="U1262" s="52" t="str">
        <f t="shared" si="449"/>
        <v>Nein</v>
      </c>
      <c r="V1262" s="52" t="str">
        <f t="shared" si="449"/>
        <v>Nein</v>
      </c>
      <c r="W1262" s="52" t="str">
        <f t="shared" si="449"/>
        <v>Nein</v>
      </c>
      <c r="X1262" s="52" t="str">
        <f t="shared" si="449"/>
        <v>Nein</v>
      </c>
      <c r="Y1262" s="52" t="str">
        <f t="shared" si="449"/>
        <v>Nein</v>
      </c>
      <c r="Z1262" s="52" t="str">
        <f t="shared" si="449"/>
        <v>Nein</v>
      </c>
      <c r="AA1262" s="52" t="str">
        <f t="shared" si="449"/>
        <v>Nein</v>
      </c>
      <c r="AB1262" s="52" t="str">
        <f t="shared" si="449"/>
        <v>Nein</v>
      </c>
      <c r="AC1262" s="52" t="str">
        <f t="shared" si="449"/>
        <v>Nein</v>
      </c>
      <c r="AD1262" s="52" t="str">
        <f t="shared" si="449"/>
        <v>Nein</v>
      </c>
      <c r="AE1262" s="52" t="str">
        <f t="shared" si="449"/>
        <v>Nein</v>
      </c>
      <c r="AF1262" s="52" t="str">
        <f t="shared" si="449"/>
        <v>Nein</v>
      </c>
      <c r="AG1262" s="61" t="str">
        <f>IF(Q1262="Ja",VLOOKUP($Q$2,Plausis!A:E,5,0),IF(R1262="Ja",VLOOKUP($R$2,Plausis!A:E,5,0),IF(T1262="Ja",VLOOKUP($T$2,Plausis!A:E,5,0),IF(U1262="Ja",VLOOKUP($U$2,Plausis!A:E,5,0),IF(AA1262="Ja",VLOOKUP($AA$2,Plausis!A:E,5,0),IF(AC1262="Ja",VLOOKUP($AC$2,Plausis!A:E,5,0),IF(AD1262="Ja",VLOOKUP($AD$2,Plausis!A:E,5,0),"")))))))</f>
        <v/>
      </c>
      <c r="AH1262" s="52" t="str">
        <f>IF(Y1262="Ja",VLOOKUP($Y$2,Plausis!A:E,5,0),"")</f>
        <v/>
      </c>
      <c r="AI1262" s="52" t="str">
        <f t="shared" si="431"/>
        <v>Ja</v>
      </c>
      <c r="AJ1262" s="52" t="str">
        <f>IF(S1262="Ja",VLOOKUP($S$2,Plausis!A:E,5,0),IF(V1262="Ja",VLOOKUP($V$2,Plausis!A:E,5,0),IF(X1262="Ja",VLOOKUP($X$2,Plausis!A:E,5,0),"")))</f>
        <v/>
      </c>
      <c r="AL1262" s="52" t="s">
        <v>2</v>
      </c>
      <c r="AM1262" s="114">
        <v>45531</v>
      </c>
      <c r="AN1262" s="52" t="s">
        <v>4467</v>
      </c>
      <c r="AO1262" s="52" t="str">
        <f>VLOOKUP(B1262,'BAT Grundtabelle'!B:T,19,0)</f>
        <v>ja</v>
      </c>
      <c r="AP1262" s="105" t="str">
        <f t="shared" si="432"/>
        <v>11133</v>
      </c>
      <c r="AQ1262" s="52" t="str">
        <f t="shared" si="433"/>
        <v>Ladengeschäft</v>
      </c>
      <c r="AR1262" s="52" t="b">
        <f t="shared" si="448"/>
        <v>0</v>
      </c>
      <c r="AS1262" s="52" t="b">
        <f t="shared" si="448"/>
        <v>0</v>
      </c>
      <c r="AT1262" s="52" t="b">
        <f t="shared" si="448"/>
        <v>0</v>
      </c>
      <c r="AU1262" s="52">
        <f t="shared" si="434"/>
        <v>1</v>
      </c>
      <c r="AW1262" s="52" t="b">
        <f t="shared" si="435"/>
        <v>0</v>
      </c>
      <c r="AX1262" s="52" t="str">
        <f t="shared" si="436"/>
        <v>Unternehmen</v>
      </c>
      <c r="AY1262" s="52" t="b">
        <f t="shared" si="437"/>
        <v>0</v>
      </c>
      <c r="AZ1262" s="52" t="str">
        <f t="shared" si="438"/>
        <v>11133</v>
      </c>
      <c r="BA1262" s="52" t="str">
        <f>VLOOKUP(A1262,'BAT Grundtabelle'!A:U,21,0)</f>
        <v>ja</v>
      </c>
      <c r="BB1262" s="52" t="str">
        <f t="shared" si="439"/>
        <v>nein</v>
      </c>
      <c r="BC1262" s="52" t="str">
        <f t="shared" si="440"/>
        <v>11133</v>
      </c>
      <c r="BD1262" s="52" t="str">
        <f t="shared" si="441"/>
        <v>Ladengeschäft</v>
      </c>
      <c r="BE1262" s="52" t="str">
        <f t="shared" si="442"/>
        <v>Unternehmen</v>
      </c>
      <c r="BF1262" s="52">
        <f t="shared" si="443"/>
        <v>1</v>
      </c>
    </row>
    <row r="1263" spans="1:58" hidden="1" x14ac:dyDescent="0.35">
      <c r="A1263" s="107" t="s">
        <v>3551</v>
      </c>
      <c r="B1263" s="75" t="s">
        <v>1996</v>
      </c>
      <c r="C1263" s="52" t="s">
        <v>3</v>
      </c>
      <c r="D1263" s="52" t="s">
        <v>3</v>
      </c>
      <c r="E1263" s="52" t="s">
        <v>2</v>
      </c>
      <c r="F1263" s="52" t="s">
        <v>2</v>
      </c>
      <c r="G1263" s="52" t="s">
        <v>2</v>
      </c>
      <c r="H1263" s="52" t="s">
        <v>2</v>
      </c>
      <c r="I1263" s="52" t="s">
        <v>3</v>
      </c>
      <c r="J1263" s="52">
        <v>1</v>
      </c>
      <c r="K1263" s="52" t="s">
        <v>2</v>
      </c>
      <c r="L1263" s="52" t="s">
        <v>2</v>
      </c>
      <c r="M1263" s="52" t="s">
        <v>2</v>
      </c>
      <c r="N1263" s="52" t="s">
        <v>3</v>
      </c>
      <c r="P1263" s="52" t="s">
        <v>4</v>
      </c>
      <c r="Q1263" s="52" t="str">
        <f t="shared" ref="Q1263:AF1272" si="450">IF(ISERROR(FIND(Q$2,$P1263,1)),"Nein","Ja")</f>
        <v>Nein</v>
      </c>
      <c r="R1263" s="52" t="str">
        <f t="shared" si="450"/>
        <v>Nein</v>
      </c>
      <c r="S1263" s="52" t="str">
        <f t="shared" si="450"/>
        <v>Nein</v>
      </c>
      <c r="T1263" s="52" t="str">
        <f t="shared" si="450"/>
        <v>Nein</v>
      </c>
      <c r="U1263" s="52" t="str">
        <f t="shared" si="450"/>
        <v>Nein</v>
      </c>
      <c r="V1263" s="52" t="str">
        <f t="shared" si="450"/>
        <v>Nein</v>
      </c>
      <c r="W1263" s="52" t="str">
        <f t="shared" si="450"/>
        <v>Nein</v>
      </c>
      <c r="X1263" s="52" t="str">
        <f t="shared" si="450"/>
        <v>Nein</v>
      </c>
      <c r="Y1263" s="52" t="str">
        <f t="shared" si="450"/>
        <v>Nein</v>
      </c>
      <c r="Z1263" s="52" t="str">
        <f t="shared" si="450"/>
        <v>Nein</v>
      </c>
      <c r="AA1263" s="52" t="str">
        <f t="shared" si="450"/>
        <v>Nein</v>
      </c>
      <c r="AB1263" s="52" t="str">
        <f t="shared" si="450"/>
        <v>Nein</v>
      </c>
      <c r="AC1263" s="52" t="str">
        <f t="shared" si="450"/>
        <v>Nein</v>
      </c>
      <c r="AD1263" s="52" t="str">
        <f t="shared" si="450"/>
        <v>Nein</v>
      </c>
      <c r="AE1263" s="52" t="str">
        <f t="shared" si="450"/>
        <v>Nein</v>
      </c>
      <c r="AF1263" s="52" t="str">
        <f t="shared" si="450"/>
        <v>Nein</v>
      </c>
      <c r="AG1263" s="61" t="str">
        <f>IF(Q1263="Ja",VLOOKUP($Q$2,Plausis!A:E,5,0),IF(R1263="Ja",VLOOKUP($R$2,Plausis!A:E,5,0),IF(T1263="Ja",VLOOKUP($T$2,Plausis!A:E,5,0),IF(U1263="Ja",VLOOKUP($U$2,Plausis!A:E,5,0),IF(AA1263="Ja",VLOOKUP($AA$2,Plausis!A:E,5,0),IF(AC1263="Ja",VLOOKUP($AC$2,Plausis!A:E,5,0),IF(AD1263="Ja",VLOOKUP($AD$2,Plausis!A:E,5,0),"")))))))</f>
        <v/>
      </c>
      <c r="AH1263" s="52" t="str">
        <f>IF(Y1263="Ja",VLOOKUP($Y$2,Plausis!A:E,5,0),"")</f>
        <v/>
      </c>
      <c r="AI1263" s="52" t="str">
        <f t="shared" si="431"/>
        <v>Ja</v>
      </c>
      <c r="AJ1263" s="52" t="str">
        <f>IF(S1263="Ja",VLOOKUP($S$2,Plausis!A:E,5,0),IF(V1263="Ja",VLOOKUP($V$2,Plausis!A:E,5,0),IF(X1263="Ja",VLOOKUP($X$2,Plausis!A:E,5,0),"")))</f>
        <v/>
      </c>
      <c r="AL1263" s="52" t="s">
        <v>2</v>
      </c>
      <c r="AM1263" s="114">
        <v>45531</v>
      </c>
      <c r="AN1263" s="52" t="s">
        <v>4467</v>
      </c>
      <c r="AO1263" s="52" t="str">
        <f>VLOOKUP(B1263,'BAT Grundtabelle'!B:T,19,0)</f>
        <v>ja</v>
      </c>
      <c r="AP1263" s="105" t="str">
        <f t="shared" si="432"/>
        <v>11134</v>
      </c>
      <c r="AQ1263" s="52" t="str">
        <f t="shared" si="433"/>
        <v>Ladungskontrollbetrieb</v>
      </c>
      <c r="AR1263" s="52" t="b">
        <f t="shared" ref="AR1263:AT1282" si="451">IF(ISERROR(FIND(AR$1,$P1263,1)),FALSE,TRUE)</f>
        <v>0</v>
      </c>
      <c r="AS1263" s="52" t="b">
        <f t="shared" si="451"/>
        <v>0</v>
      </c>
      <c r="AT1263" s="52" t="b">
        <f t="shared" si="451"/>
        <v>0</v>
      </c>
      <c r="AU1263" s="52">
        <f t="shared" si="434"/>
        <v>1</v>
      </c>
      <c r="AW1263" s="52" t="b">
        <f t="shared" si="435"/>
        <v>0</v>
      </c>
      <c r="AX1263" s="52" t="str">
        <f t="shared" si="436"/>
        <v>Unternehmen</v>
      </c>
      <c r="AY1263" s="52" t="b">
        <f t="shared" si="437"/>
        <v>0</v>
      </c>
      <c r="AZ1263" s="52" t="str">
        <f t="shared" si="438"/>
        <v>11134</v>
      </c>
      <c r="BA1263" s="52" t="str">
        <f>VLOOKUP(A1263,'BAT Grundtabelle'!A:U,21,0)</f>
        <v>ja</v>
      </c>
      <c r="BB1263" s="52" t="str">
        <f t="shared" si="439"/>
        <v>nein</v>
      </c>
      <c r="BC1263" s="52" t="str">
        <f t="shared" si="440"/>
        <v>11134</v>
      </c>
      <c r="BD1263" s="52" t="str">
        <f t="shared" si="441"/>
        <v>Ladungskontrollbetrieb</v>
      </c>
      <c r="BE1263" s="52" t="str">
        <f t="shared" si="442"/>
        <v>Unternehmen</v>
      </c>
      <c r="BF1263" s="52">
        <f t="shared" si="443"/>
        <v>1</v>
      </c>
    </row>
    <row r="1264" spans="1:58" hidden="1" x14ac:dyDescent="0.35">
      <c r="A1264" s="107" t="s">
        <v>3552</v>
      </c>
      <c r="B1264" s="75" t="s">
        <v>512</v>
      </c>
      <c r="C1264" s="52" t="s">
        <v>3</v>
      </c>
      <c r="D1264" s="52" t="s">
        <v>3</v>
      </c>
      <c r="E1264" s="52" t="s">
        <v>2</v>
      </c>
      <c r="F1264" s="52" t="s">
        <v>2</v>
      </c>
      <c r="G1264" s="52" t="s">
        <v>2</v>
      </c>
      <c r="H1264" s="52" t="s">
        <v>2</v>
      </c>
      <c r="I1264" s="52" t="s">
        <v>3</v>
      </c>
      <c r="J1264" s="52">
        <v>1</v>
      </c>
      <c r="K1264" s="52" t="s">
        <v>2</v>
      </c>
      <c r="L1264" s="52" t="s">
        <v>2</v>
      </c>
      <c r="M1264" s="52" t="s">
        <v>2</v>
      </c>
      <c r="N1264" s="52" t="s">
        <v>3</v>
      </c>
      <c r="P1264" s="52" t="s">
        <v>57</v>
      </c>
      <c r="Q1264" s="52" t="str">
        <f t="shared" si="450"/>
        <v>Nein</v>
      </c>
      <c r="R1264" s="52" t="str">
        <f t="shared" si="450"/>
        <v>Nein</v>
      </c>
      <c r="S1264" s="52" t="str">
        <f t="shared" si="450"/>
        <v>Nein</v>
      </c>
      <c r="T1264" s="52" t="str">
        <f t="shared" si="450"/>
        <v>Ja</v>
      </c>
      <c r="U1264" s="52" t="str">
        <f t="shared" si="450"/>
        <v>Nein</v>
      </c>
      <c r="V1264" s="52" t="str">
        <f t="shared" si="450"/>
        <v>Nein</v>
      </c>
      <c r="W1264" s="52" t="str">
        <f t="shared" si="450"/>
        <v>Nein</v>
      </c>
      <c r="X1264" s="52" t="str">
        <f t="shared" si="450"/>
        <v>Ja</v>
      </c>
      <c r="Y1264" s="52" t="str">
        <f t="shared" si="450"/>
        <v>Nein</v>
      </c>
      <c r="Z1264" s="52" t="str">
        <f t="shared" si="450"/>
        <v>Nein</v>
      </c>
      <c r="AA1264" s="52" t="str">
        <f t="shared" si="450"/>
        <v>Nein</v>
      </c>
      <c r="AB1264" s="52" t="str">
        <f t="shared" si="450"/>
        <v>Nein</v>
      </c>
      <c r="AC1264" s="52" t="str">
        <f t="shared" si="450"/>
        <v>Nein</v>
      </c>
      <c r="AD1264" s="52" t="str">
        <f t="shared" si="450"/>
        <v>Nein</v>
      </c>
      <c r="AE1264" s="52" t="str">
        <f t="shared" si="450"/>
        <v>Nein</v>
      </c>
      <c r="AF1264" s="52" t="str">
        <f t="shared" si="450"/>
        <v>Nein</v>
      </c>
      <c r="AG1264" s="61" t="str">
        <f>IF(Q1264="Ja",VLOOKUP($Q$2,Plausis!A:E,5,0),IF(R1264="Ja",VLOOKUP($R$2,Plausis!A:E,5,0),IF(T1264="Ja",VLOOKUP($T$2,Plausis!A:E,5,0),IF(U1264="Ja",VLOOKUP($U$2,Plausis!A:E,5,0),IF(AA1264="Ja",VLOOKUP($AA$2,Plausis!A:E,5,0),IF(AC1264="Ja",VLOOKUP($AC$2,Plausis!A:E,5,0),IF(AD1264="Ja",VLOOKUP($AD$2,Plausis!A:E,5,0),"")))))))</f>
        <v>Dieser Betrieb ist nur im Komfort-RS ohne ergänzenden Spezial-Straf-RS versicherbar.</v>
      </c>
      <c r="AH1264" s="52" t="str">
        <f>IF(Y1264="Ja",VLOOKUP($Y$2,Plausis!A:E,5,0),"")</f>
        <v/>
      </c>
      <c r="AI1264" s="52" t="str">
        <f t="shared" si="431"/>
        <v>Nein</v>
      </c>
      <c r="AJ1264" s="52" t="str">
        <f>IF(S1264="Ja",VLOOKUP($S$2,Plausis!A:E,5,0),IF(V1264="Ja",VLOOKUP($V$2,Plausis!A:E,5,0),IF(X1264="Ja",VLOOKUP($X$2,Plausis!A:E,5,0),"")))</f>
        <v>Dieser Betrieb kann nur ohne ergänzenden Spezial-Straf-RS versichert werden.</v>
      </c>
      <c r="AL1264" s="52" t="s">
        <v>3</v>
      </c>
      <c r="AM1264" s="114">
        <v>45531</v>
      </c>
      <c r="AN1264" s="52" t="s">
        <v>4467</v>
      </c>
      <c r="AO1264" s="52" t="str">
        <f>VLOOKUP(B1264,'BAT Grundtabelle'!B:T,19,0)</f>
        <v>ja</v>
      </c>
      <c r="AP1264" s="105" t="str">
        <f t="shared" si="432"/>
        <v>11135</v>
      </c>
      <c r="AQ1264" s="52" t="str">
        <f t="shared" si="433"/>
        <v>Lagerei- und Speditionsbetrieb</v>
      </c>
      <c r="AR1264" s="52" t="b">
        <f t="shared" si="451"/>
        <v>0</v>
      </c>
      <c r="AS1264" s="52" t="b">
        <f t="shared" si="451"/>
        <v>0</v>
      </c>
      <c r="AT1264" s="52" t="b">
        <f t="shared" si="451"/>
        <v>0</v>
      </c>
      <c r="AU1264" s="52">
        <f t="shared" si="434"/>
        <v>1</v>
      </c>
      <c r="AW1264" s="52" t="b">
        <f t="shared" si="435"/>
        <v>0</v>
      </c>
      <c r="AX1264" s="52" t="str">
        <f t="shared" si="436"/>
        <v>Unternehmen</v>
      </c>
      <c r="AY1264" s="52" t="b">
        <f t="shared" si="437"/>
        <v>0</v>
      </c>
      <c r="AZ1264" s="52" t="str">
        <f t="shared" si="438"/>
        <v>11135</v>
      </c>
      <c r="BA1264" s="52" t="str">
        <f>VLOOKUP(A1264,'BAT Grundtabelle'!A:U,21,0)</f>
        <v>ja</v>
      </c>
      <c r="BB1264" s="52" t="str">
        <f t="shared" si="439"/>
        <v>nein</v>
      </c>
      <c r="BC1264" s="52" t="str">
        <f t="shared" si="440"/>
        <v>11135</v>
      </c>
      <c r="BD1264" s="52" t="str">
        <f t="shared" si="441"/>
        <v>Lagerei- und Speditionsbetrieb</v>
      </c>
      <c r="BE1264" s="52" t="str">
        <f t="shared" si="442"/>
        <v>Unternehmen</v>
      </c>
      <c r="BF1264" s="52">
        <f t="shared" si="443"/>
        <v>1</v>
      </c>
    </row>
    <row r="1265" spans="1:58" hidden="1" x14ac:dyDescent="0.35">
      <c r="A1265" s="107" t="s">
        <v>3553</v>
      </c>
      <c r="B1265" s="75" t="s">
        <v>513</v>
      </c>
      <c r="C1265" s="52" t="s">
        <v>3</v>
      </c>
      <c r="D1265" s="52" t="s">
        <v>3</v>
      </c>
      <c r="E1265" s="52" t="s">
        <v>2</v>
      </c>
      <c r="F1265" s="52" t="s">
        <v>2</v>
      </c>
      <c r="G1265" s="52" t="s">
        <v>2</v>
      </c>
      <c r="H1265" s="52" t="s">
        <v>2</v>
      </c>
      <c r="I1265" s="52" t="s">
        <v>3</v>
      </c>
      <c r="J1265" s="52">
        <v>3</v>
      </c>
      <c r="K1265" s="52" t="s">
        <v>2</v>
      </c>
      <c r="L1265" s="52" t="s">
        <v>2</v>
      </c>
      <c r="M1265" s="52" t="s">
        <v>2</v>
      </c>
      <c r="N1265" s="52" t="s">
        <v>3</v>
      </c>
      <c r="O1265" s="52" t="s">
        <v>2412</v>
      </c>
      <c r="P1265" s="52" t="s">
        <v>57</v>
      </c>
      <c r="Q1265" s="52" t="str">
        <f t="shared" si="450"/>
        <v>Nein</v>
      </c>
      <c r="R1265" s="52" t="str">
        <f t="shared" si="450"/>
        <v>Nein</v>
      </c>
      <c r="S1265" s="52" t="str">
        <f t="shared" si="450"/>
        <v>Nein</v>
      </c>
      <c r="T1265" s="52" t="str">
        <f t="shared" si="450"/>
        <v>Ja</v>
      </c>
      <c r="U1265" s="52" t="str">
        <f t="shared" si="450"/>
        <v>Nein</v>
      </c>
      <c r="V1265" s="52" t="str">
        <f t="shared" si="450"/>
        <v>Nein</v>
      </c>
      <c r="W1265" s="52" t="str">
        <f t="shared" si="450"/>
        <v>Nein</v>
      </c>
      <c r="X1265" s="52" t="str">
        <f t="shared" si="450"/>
        <v>Ja</v>
      </c>
      <c r="Y1265" s="52" t="str">
        <f t="shared" si="450"/>
        <v>Nein</v>
      </c>
      <c r="Z1265" s="52" t="str">
        <f t="shared" si="450"/>
        <v>Nein</v>
      </c>
      <c r="AA1265" s="52" t="str">
        <f t="shared" si="450"/>
        <v>Nein</v>
      </c>
      <c r="AB1265" s="52" t="str">
        <f t="shared" si="450"/>
        <v>Nein</v>
      </c>
      <c r="AC1265" s="52" t="str">
        <f t="shared" si="450"/>
        <v>Nein</v>
      </c>
      <c r="AD1265" s="52" t="str">
        <f t="shared" si="450"/>
        <v>Nein</v>
      </c>
      <c r="AE1265" s="52" t="str">
        <f t="shared" si="450"/>
        <v>Nein</v>
      </c>
      <c r="AF1265" s="52" t="str">
        <f t="shared" si="450"/>
        <v>Nein</v>
      </c>
      <c r="AG1265" s="61" t="str">
        <f>IF(Q1265="Ja",VLOOKUP($Q$2,Plausis!A:E,5,0),IF(R1265="Ja",VLOOKUP($R$2,Plausis!A:E,5,0),IF(T1265="Ja",VLOOKUP($T$2,Plausis!A:E,5,0),IF(U1265="Ja",VLOOKUP($U$2,Plausis!A:E,5,0),IF(AA1265="Ja",VLOOKUP($AA$2,Plausis!A:E,5,0),IF(AC1265="Ja",VLOOKUP($AC$2,Plausis!A:E,5,0),IF(AD1265="Ja",VLOOKUP($AD$2,Plausis!A:E,5,0),"")))))))</f>
        <v>Dieser Betrieb ist nur im Komfort-RS ohne ergänzenden Spezial-Straf-RS versicherbar.</v>
      </c>
      <c r="AH1265" s="52" t="str">
        <f>IF(Y1265="Ja",VLOOKUP($Y$2,Plausis!A:E,5,0),"")</f>
        <v/>
      </c>
      <c r="AI1265" s="52" t="str">
        <f t="shared" si="431"/>
        <v>Nein</v>
      </c>
      <c r="AJ1265" s="52" t="str">
        <f>IF(S1265="Ja",VLOOKUP($S$2,Plausis!A:E,5,0),IF(V1265="Ja",VLOOKUP($V$2,Plausis!A:E,5,0),IF(X1265="Ja",VLOOKUP($X$2,Plausis!A:E,5,0),"")))</f>
        <v>Dieser Betrieb kann nur ohne ergänzenden Spezial-Straf-RS versichert werden.</v>
      </c>
      <c r="AL1265" s="52" t="s">
        <v>2</v>
      </c>
      <c r="AM1265" s="114">
        <v>45531</v>
      </c>
      <c r="AN1265" s="52" t="s">
        <v>4467</v>
      </c>
      <c r="AO1265" s="52" t="str">
        <f>VLOOKUP(B1265,'BAT Grundtabelle'!B:T,19,0)</f>
        <v>ja</v>
      </c>
      <c r="AP1265" s="105" t="str">
        <f t="shared" si="432"/>
        <v>11136</v>
      </c>
      <c r="AQ1265" s="52" t="str">
        <f t="shared" si="433"/>
        <v>Lagerei- und Stauereibetrieb (Hafenbetrieb)</v>
      </c>
      <c r="AR1265" s="52" t="b">
        <f t="shared" si="451"/>
        <v>0</v>
      </c>
      <c r="AS1265" s="52" t="b">
        <f t="shared" si="451"/>
        <v>0</v>
      </c>
      <c r="AT1265" s="52" t="b">
        <f t="shared" si="451"/>
        <v>0</v>
      </c>
      <c r="AU1265" s="52">
        <f t="shared" si="434"/>
        <v>3</v>
      </c>
      <c r="AW1265" s="52" t="b">
        <f t="shared" si="435"/>
        <v>0</v>
      </c>
      <c r="AX1265" s="52" t="str">
        <f t="shared" si="436"/>
        <v>Unternehmen</v>
      </c>
      <c r="AY1265" s="52" t="b">
        <f t="shared" si="437"/>
        <v>0</v>
      </c>
      <c r="AZ1265" s="52" t="str">
        <f t="shared" si="438"/>
        <v>11136</v>
      </c>
      <c r="BA1265" s="52" t="str">
        <f>VLOOKUP(A1265,'BAT Grundtabelle'!A:U,21,0)</f>
        <v>ja</v>
      </c>
      <c r="BB1265" s="52" t="str">
        <f t="shared" si="439"/>
        <v>nein</v>
      </c>
      <c r="BC1265" s="52" t="str">
        <f t="shared" si="440"/>
        <v>11136</v>
      </c>
      <c r="BD1265" s="52" t="str">
        <f t="shared" si="441"/>
        <v>Lagerei- und Stauereibetrieb (Hafenbetrieb)</v>
      </c>
      <c r="BE1265" s="52" t="str">
        <f t="shared" si="442"/>
        <v>Unternehmen</v>
      </c>
      <c r="BF1265" s="52">
        <f t="shared" si="443"/>
        <v>3</v>
      </c>
    </row>
    <row r="1266" spans="1:58" hidden="1" x14ac:dyDescent="0.35">
      <c r="A1266" s="107" t="s">
        <v>3554</v>
      </c>
      <c r="B1266" s="75" t="s">
        <v>514</v>
      </c>
      <c r="C1266" s="52" t="s">
        <v>3</v>
      </c>
      <c r="D1266" s="52" t="s">
        <v>3</v>
      </c>
      <c r="E1266" s="52" t="s">
        <v>2</v>
      </c>
      <c r="F1266" s="52" t="s">
        <v>2</v>
      </c>
      <c r="G1266" s="52" t="s">
        <v>2</v>
      </c>
      <c r="H1266" s="52" t="s">
        <v>2</v>
      </c>
      <c r="I1266" s="52" t="s">
        <v>3</v>
      </c>
      <c r="J1266" s="52">
        <v>3</v>
      </c>
      <c r="K1266" s="52" t="s">
        <v>2</v>
      </c>
      <c r="L1266" s="52" t="s">
        <v>2</v>
      </c>
      <c r="M1266" s="52" t="s">
        <v>2</v>
      </c>
      <c r="N1266" s="52" t="s">
        <v>3</v>
      </c>
      <c r="O1266" s="52" t="s">
        <v>2412</v>
      </c>
      <c r="P1266" s="52" t="s">
        <v>57</v>
      </c>
      <c r="Q1266" s="52" t="str">
        <f t="shared" si="450"/>
        <v>Nein</v>
      </c>
      <c r="R1266" s="52" t="str">
        <f t="shared" si="450"/>
        <v>Nein</v>
      </c>
      <c r="S1266" s="52" t="str">
        <f t="shared" si="450"/>
        <v>Nein</v>
      </c>
      <c r="T1266" s="52" t="str">
        <f t="shared" si="450"/>
        <v>Ja</v>
      </c>
      <c r="U1266" s="52" t="str">
        <f t="shared" si="450"/>
        <v>Nein</v>
      </c>
      <c r="V1266" s="52" t="str">
        <f t="shared" si="450"/>
        <v>Nein</v>
      </c>
      <c r="W1266" s="52" t="str">
        <f t="shared" si="450"/>
        <v>Nein</v>
      </c>
      <c r="X1266" s="52" t="str">
        <f t="shared" si="450"/>
        <v>Ja</v>
      </c>
      <c r="Y1266" s="52" t="str">
        <f t="shared" si="450"/>
        <v>Nein</v>
      </c>
      <c r="Z1266" s="52" t="str">
        <f t="shared" si="450"/>
        <v>Nein</v>
      </c>
      <c r="AA1266" s="52" t="str">
        <f t="shared" si="450"/>
        <v>Nein</v>
      </c>
      <c r="AB1266" s="52" t="str">
        <f t="shared" si="450"/>
        <v>Nein</v>
      </c>
      <c r="AC1266" s="52" t="str">
        <f t="shared" si="450"/>
        <v>Nein</v>
      </c>
      <c r="AD1266" s="52" t="str">
        <f t="shared" si="450"/>
        <v>Nein</v>
      </c>
      <c r="AE1266" s="52" t="str">
        <f t="shared" si="450"/>
        <v>Nein</v>
      </c>
      <c r="AF1266" s="52" t="str">
        <f t="shared" si="450"/>
        <v>Nein</v>
      </c>
      <c r="AG1266" s="61" t="str">
        <f>IF(Q1266="Ja",VLOOKUP($Q$2,Plausis!A:E,5,0),IF(R1266="Ja",VLOOKUP($R$2,Plausis!A:E,5,0),IF(T1266="Ja",VLOOKUP($T$2,Plausis!A:E,5,0),IF(U1266="Ja",VLOOKUP($U$2,Plausis!A:E,5,0),IF(AA1266="Ja",VLOOKUP($AA$2,Plausis!A:E,5,0),IF(AC1266="Ja",VLOOKUP($AC$2,Plausis!A:E,5,0),IF(AD1266="Ja",VLOOKUP($AD$2,Plausis!A:E,5,0),"")))))))</f>
        <v>Dieser Betrieb ist nur im Komfort-RS ohne ergänzenden Spezial-Straf-RS versicherbar.</v>
      </c>
      <c r="AH1266" s="52" t="str">
        <f>IF(Y1266="Ja",VLOOKUP($Y$2,Plausis!A:E,5,0),"")</f>
        <v/>
      </c>
      <c r="AI1266" s="52" t="str">
        <f t="shared" si="431"/>
        <v>Nein</v>
      </c>
      <c r="AJ1266" s="52" t="str">
        <f>IF(S1266="Ja",VLOOKUP($S$2,Plausis!A:E,5,0),IF(V1266="Ja",VLOOKUP($V$2,Plausis!A:E,5,0),IF(X1266="Ja",VLOOKUP($X$2,Plausis!A:E,5,0),"")))</f>
        <v>Dieser Betrieb kann nur ohne ergänzenden Spezial-Straf-RS versichert werden.</v>
      </c>
      <c r="AL1266" s="52" t="s">
        <v>3</v>
      </c>
      <c r="AM1266" s="114">
        <v>45531</v>
      </c>
      <c r="AN1266" s="52" t="s">
        <v>4467</v>
      </c>
      <c r="AO1266" s="52" t="str">
        <f>VLOOKUP(B1266,'BAT Grundtabelle'!B:T,19,0)</f>
        <v>ja</v>
      </c>
      <c r="AP1266" s="105" t="str">
        <f t="shared" si="432"/>
        <v>11137</v>
      </c>
      <c r="AQ1266" s="52" t="str">
        <f t="shared" si="433"/>
        <v>Lagereibetrieb</v>
      </c>
      <c r="AR1266" s="52" t="b">
        <f t="shared" si="451"/>
        <v>0</v>
      </c>
      <c r="AS1266" s="52" t="b">
        <f t="shared" si="451"/>
        <v>0</v>
      </c>
      <c r="AT1266" s="52" t="b">
        <f t="shared" si="451"/>
        <v>0</v>
      </c>
      <c r="AU1266" s="52">
        <f t="shared" si="434"/>
        <v>3</v>
      </c>
      <c r="AW1266" s="52" t="b">
        <f t="shared" si="435"/>
        <v>0</v>
      </c>
      <c r="AX1266" s="52" t="str">
        <f t="shared" si="436"/>
        <v>Unternehmen</v>
      </c>
      <c r="AY1266" s="52" t="b">
        <f t="shared" si="437"/>
        <v>0</v>
      </c>
      <c r="AZ1266" s="52" t="str">
        <f t="shared" si="438"/>
        <v>11137</v>
      </c>
      <c r="BA1266" s="52" t="str">
        <f>VLOOKUP(A1266,'BAT Grundtabelle'!A:U,21,0)</f>
        <v>ja</v>
      </c>
      <c r="BB1266" s="52" t="str">
        <f t="shared" si="439"/>
        <v>nein</v>
      </c>
      <c r="BC1266" s="52" t="str">
        <f t="shared" si="440"/>
        <v>11137</v>
      </c>
      <c r="BD1266" s="52" t="str">
        <f t="shared" si="441"/>
        <v>Lagereibetrieb</v>
      </c>
      <c r="BE1266" s="52" t="str">
        <f t="shared" si="442"/>
        <v>Unternehmen</v>
      </c>
      <c r="BF1266" s="52">
        <f t="shared" si="443"/>
        <v>3</v>
      </c>
    </row>
    <row r="1267" spans="1:58" hidden="1" x14ac:dyDescent="0.35">
      <c r="A1267" s="107" t="s">
        <v>3555</v>
      </c>
      <c r="B1267" s="75" t="s">
        <v>521</v>
      </c>
      <c r="C1267" s="52" t="s">
        <v>3</v>
      </c>
      <c r="D1267" s="52" t="s">
        <v>3</v>
      </c>
      <c r="E1267" s="52" t="s">
        <v>2</v>
      </c>
      <c r="F1267" s="52" t="s">
        <v>2</v>
      </c>
      <c r="G1267" s="52" t="s">
        <v>2</v>
      </c>
      <c r="H1267" s="52" t="s">
        <v>2</v>
      </c>
      <c r="I1267" s="52" t="s">
        <v>3</v>
      </c>
      <c r="J1267" s="52">
        <v>1</v>
      </c>
      <c r="K1267" s="52" t="s">
        <v>2</v>
      </c>
      <c r="L1267" s="52" t="s">
        <v>2</v>
      </c>
      <c r="M1267" s="52" t="s">
        <v>2</v>
      </c>
      <c r="N1267" s="52" t="s">
        <v>3</v>
      </c>
      <c r="P1267" s="52" t="s">
        <v>4</v>
      </c>
      <c r="Q1267" s="52" t="str">
        <f t="shared" si="450"/>
        <v>Nein</v>
      </c>
      <c r="R1267" s="52" t="str">
        <f t="shared" si="450"/>
        <v>Nein</v>
      </c>
      <c r="S1267" s="52" t="str">
        <f t="shared" si="450"/>
        <v>Nein</v>
      </c>
      <c r="T1267" s="52" t="str">
        <f t="shared" si="450"/>
        <v>Nein</v>
      </c>
      <c r="U1267" s="52" t="str">
        <f t="shared" si="450"/>
        <v>Nein</v>
      </c>
      <c r="V1267" s="52" t="str">
        <f t="shared" si="450"/>
        <v>Nein</v>
      </c>
      <c r="W1267" s="52" t="str">
        <f t="shared" si="450"/>
        <v>Nein</v>
      </c>
      <c r="X1267" s="52" t="str">
        <f t="shared" si="450"/>
        <v>Nein</v>
      </c>
      <c r="Y1267" s="52" t="str">
        <f t="shared" si="450"/>
        <v>Nein</v>
      </c>
      <c r="Z1267" s="52" t="str">
        <f t="shared" si="450"/>
        <v>Nein</v>
      </c>
      <c r="AA1267" s="52" t="str">
        <f t="shared" si="450"/>
        <v>Nein</v>
      </c>
      <c r="AB1267" s="52" t="str">
        <f t="shared" si="450"/>
        <v>Nein</v>
      </c>
      <c r="AC1267" s="52" t="str">
        <f t="shared" si="450"/>
        <v>Nein</v>
      </c>
      <c r="AD1267" s="52" t="str">
        <f t="shared" si="450"/>
        <v>Nein</v>
      </c>
      <c r="AE1267" s="52" t="str">
        <f t="shared" si="450"/>
        <v>Nein</v>
      </c>
      <c r="AF1267" s="52" t="str">
        <f t="shared" si="450"/>
        <v>Nein</v>
      </c>
      <c r="AG1267" s="61" t="str">
        <f>IF(Q1267="Ja",VLOOKUP($Q$2,Plausis!A:E,5,0),IF(R1267="Ja",VLOOKUP($R$2,Plausis!A:E,5,0),IF(T1267="Ja",VLOOKUP($T$2,Plausis!A:E,5,0),IF(U1267="Ja",VLOOKUP($U$2,Plausis!A:E,5,0),IF(AA1267="Ja",VLOOKUP($AA$2,Plausis!A:E,5,0),IF(AC1267="Ja",VLOOKUP($AC$2,Plausis!A:E,5,0),IF(AD1267="Ja",VLOOKUP($AD$2,Plausis!A:E,5,0),"")))))))</f>
        <v/>
      </c>
      <c r="AH1267" s="52" t="str">
        <f>IF(Y1267="Ja",VLOOKUP($Y$2,Plausis!A:E,5,0),"")</f>
        <v/>
      </c>
      <c r="AI1267" s="52" t="str">
        <f t="shared" si="431"/>
        <v>Ja</v>
      </c>
      <c r="AJ1267" s="52" t="str">
        <f>IF(S1267="Ja",VLOOKUP($S$2,Plausis!A:E,5,0),IF(V1267="Ja",VLOOKUP($V$2,Plausis!A:E,5,0),IF(X1267="Ja",VLOOKUP($X$2,Plausis!A:E,5,0),"")))</f>
        <v/>
      </c>
      <c r="AL1267" s="52" t="s">
        <v>3</v>
      </c>
      <c r="AM1267" s="114">
        <v>45531</v>
      </c>
      <c r="AN1267" s="52" t="s">
        <v>4467</v>
      </c>
      <c r="AO1267" s="52" t="str">
        <f>VLOOKUP(B1267,'BAT Grundtabelle'!B:T,19,0)</f>
        <v>ja</v>
      </c>
      <c r="AP1267" s="105" t="str">
        <f t="shared" si="432"/>
        <v>11138</v>
      </c>
      <c r="AQ1267" s="52" t="str">
        <f t="shared" si="433"/>
        <v>Laminatverlegebetrieb</v>
      </c>
      <c r="AR1267" s="52" t="b">
        <f t="shared" si="451"/>
        <v>0</v>
      </c>
      <c r="AS1267" s="52" t="b">
        <f t="shared" si="451"/>
        <v>0</v>
      </c>
      <c r="AT1267" s="52" t="b">
        <f t="shared" si="451"/>
        <v>0</v>
      </c>
      <c r="AU1267" s="52">
        <f t="shared" si="434"/>
        <v>1</v>
      </c>
      <c r="AW1267" s="52" t="b">
        <f t="shared" si="435"/>
        <v>0</v>
      </c>
      <c r="AX1267" s="52" t="str">
        <f t="shared" si="436"/>
        <v>Unternehmen</v>
      </c>
      <c r="AY1267" s="52" t="b">
        <f t="shared" si="437"/>
        <v>0</v>
      </c>
      <c r="AZ1267" s="52" t="str">
        <f t="shared" si="438"/>
        <v>11138</v>
      </c>
      <c r="BA1267" s="52" t="str">
        <f>VLOOKUP(A1267,'BAT Grundtabelle'!A:U,21,0)</f>
        <v>ja</v>
      </c>
      <c r="BB1267" s="52" t="str">
        <f t="shared" si="439"/>
        <v>nein</v>
      </c>
      <c r="BC1267" s="52" t="str">
        <f t="shared" si="440"/>
        <v>11138</v>
      </c>
      <c r="BD1267" s="52" t="str">
        <f t="shared" si="441"/>
        <v>Laminatverlegebetrieb</v>
      </c>
      <c r="BE1267" s="52" t="str">
        <f t="shared" si="442"/>
        <v>Unternehmen</v>
      </c>
      <c r="BF1267" s="52">
        <f t="shared" si="443"/>
        <v>1</v>
      </c>
    </row>
    <row r="1268" spans="1:58" hidden="1" x14ac:dyDescent="0.35">
      <c r="A1268" s="107" t="s">
        <v>3556</v>
      </c>
      <c r="B1268" s="75" t="s">
        <v>502</v>
      </c>
      <c r="C1268" s="52" t="s">
        <v>3</v>
      </c>
      <c r="D1268" s="52" t="s">
        <v>3</v>
      </c>
      <c r="E1268" s="52" t="s">
        <v>2</v>
      </c>
      <c r="F1268" s="52" t="s">
        <v>2</v>
      </c>
      <c r="G1268" s="52" t="s">
        <v>2</v>
      </c>
      <c r="H1268" s="52" t="s">
        <v>2</v>
      </c>
      <c r="I1268" s="52" t="s">
        <v>3</v>
      </c>
      <c r="J1268" s="52">
        <v>1</v>
      </c>
      <c r="K1268" s="52" t="s">
        <v>2</v>
      </c>
      <c r="L1268" s="52" t="s">
        <v>2</v>
      </c>
      <c r="M1268" s="52" t="s">
        <v>2</v>
      </c>
      <c r="N1268" s="52" t="s">
        <v>3</v>
      </c>
      <c r="P1268" s="52" t="s">
        <v>4</v>
      </c>
      <c r="Q1268" s="52" t="str">
        <f t="shared" si="450"/>
        <v>Nein</v>
      </c>
      <c r="R1268" s="52" t="str">
        <f t="shared" si="450"/>
        <v>Nein</v>
      </c>
      <c r="S1268" s="52" t="str">
        <f t="shared" si="450"/>
        <v>Nein</v>
      </c>
      <c r="T1268" s="52" t="str">
        <f t="shared" si="450"/>
        <v>Nein</v>
      </c>
      <c r="U1268" s="52" t="str">
        <f t="shared" si="450"/>
        <v>Nein</v>
      </c>
      <c r="V1268" s="52" t="str">
        <f t="shared" si="450"/>
        <v>Nein</v>
      </c>
      <c r="W1268" s="52" t="str">
        <f t="shared" si="450"/>
        <v>Nein</v>
      </c>
      <c r="X1268" s="52" t="str">
        <f t="shared" si="450"/>
        <v>Nein</v>
      </c>
      <c r="Y1268" s="52" t="str">
        <f t="shared" si="450"/>
        <v>Nein</v>
      </c>
      <c r="Z1268" s="52" t="str">
        <f t="shared" si="450"/>
        <v>Nein</v>
      </c>
      <c r="AA1268" s="52" t="str">
        <f t="shared" si="450"/>
        <v>Nein</v>
      </c>
      <c r="AB1268" s="52" t="str">
        <f t="shared" si="450"/>
        <v>Nein</v>
      </c>
      <c r="AC1268" s="52" t="str">
        <f t="shared" si="450"/>
        <v>Nein</v>
      </c>
      <c r="AD1268" s="52" t="str">
        <f t="shared" si="450"/>
        <v>Nein</v>
      </c>
      <c r="AE1268" s="52" t="str">
        <f t="shared" si="450"/>
        <v>Nein</v>
      </c>
      <c r="AF1268" s="52" t="str">
        <f t="shared" si="450"/>
        <v>Nein</v>
      </c>
      <c r="AG1268" s="61" t="str">
        <f>IF(Q1268="Ja",VLOOKUP($Q$2,Plausis!A:E,5,0),IF(R1268="Ja",VLOOKUP($R$2,Plausis!A:E,5,0),IF(T1268="Ja",VLOOKUP($T$2,Plausis!A:E,5,0),IF(U1268="Ja",VLOOKUP($U$2,Plausis!A:E,5,0),IF(AA1268="Ja",VLOOKUP($AA$2,Plausis!A:E,5,0),IF(AC1268="Ja",VLOOKUP($AC$2,Plausis!A:E,5,0),IF(AD1268="Ja",VLOOKUP($AD$2,Plausis!A:E,5,0),"")))))))</f>
        <v/>
      </c>
      <c r="AH1268" s="52" t="str">
        <f>IF(Y1268="Ja",VLOOKUP($Y$2,Plausis!A:E,5,0),"")</f>
        <v/>
      </c>
      <c r="AI1268" s="52" t="str">
        <f t="shared" si="431"/>
        <v>Ja</v>
      </c>
      <c r="AJ1268" s="52" t="str">
        <f>IF(S1268="Ja",VLOOKUP($S$2,Plausis!A:E,5,0),IF(V1268="Ja",VLOOKUP($V$2,Plausis!A:E,5,0),IF(X1268="Ja",VLOOKUP($X$2,Plausis!A:E,5,0),"")))</f>
        <v/>
      </c>
      <c r="AL1268" s="52" t="s">
        <v>3</v>
      </c>
      <c r="AM1268" s="114">
        <v>45531</v>
      </c>
      <c r="AN1268" s="52" t="s">
        <v>4467</v>
      </c>
      <c r="AO1268" s="52" t="str">
        <f>VLOOKUP(B1268,'BAT Grundtabelle'!B:T,19,0)</f>
        <v>ja</v>
      </c>
      <c r="AP1268" s="105" t="str">
        <f t="shared" si="432"/>
        <v>11139</v>
      </c>
      <c r="AQ1268" s="52" t="str">
        <f t="shared" si="433"/>
        <v>Lampenhandel</v>
      </c>
      <c r="AR1268" s="52" t="b">
        <f t="shared" si="451"/>
        <v>0</v>
      </c>
      <c r="AS1268" s="52" t="b">
        <f t="shared" si="451"/>
        <v>0</v>
      </c>
      <c r="AT1268" s="52" t="b">
        <f t="shared" si="451"/>
        <v>0</v>
      </c>
      <c r="AU1268" s="52">
        <f t="shared" si="434"/>
        <v>1</v>
      </c>
      <c r="AW1268" s="52" t="b">
        <f t="shared" si="435"/>
        <v>0</v>
      </c>
      <c r="AX1268" s="52" t="str">
        <f t="shared" si="436"/>
        <v>Unternehmen</v>
      </c>
      <c r="AY1268" s="52" t="b">
        <f t="shared" si="437"/>
        <v>0</v>
      </c>
      <c r="AZ1268" s="52" t="str">
        <f t="shared" si="438"/>
        <v>11139</v>
      </c>
      <c r="BA1268" s="52" t="str">
        <f>VLOOKUP(A1268,'BAT Grundtabelle'!A:U,21,0)</f>
        <v>ja</v>
      </c>
      <c r="BB1268" s="52" t="str">
        <f t="shared" si="439"/>
        <v>nein</v>
      </c>
      <c r="BC1268" s="52" t="str">
        <f t="shared" si="440"/>
        <v>11139</v>
      </c>
      <c r="BD1268" s="52" t="str">
        <f t="shared" si="441"/>
        <v>Lampenhandel</v>
      </c>
      <c r="BE1268" s="52" t="str">
        <f t="shared" si="442"/>
        <v>Unternehmen</v>
      </c>
      <c r="BF1268" s="52">
        <f t="shared" si="443"/>
        <v>1</v>
      </c>
    </row>
    <row r="1269" spans="1:58" hidden="1" x14ac:dyDescent="0.35">
      <c r="A1269" s="107" t="s">
        <v>2040</v>
      </c>
      <c r="B1269" s="75" t="s">
        <v>2039</v>
      </c>
      <c r="C1269" s="52" t="s">
        <v>3</v>
      </c>
      <c r="D1269" s="52" t="s">
        <v>3</v>
      </c>
      <c r="E1269" s="52" t="s">
        <v>2</v>
      </c>
      <c r="F1269" s="52" t="s">
        <v>2</v>
      </c>
      <c r="G1269" s="52" t="s">
        <v>2</v>
      </c>
      <c r="H1269" s="52" t="s">
        <v>2</v>
      </c>
      <c r="I1269" s="52" t="s">
        <v>3</v>
      </c>
      <c r="J1269" s="52">
        <v>1</v>
      </c>
      <c r="K1269" s="52" t="s">
        <v>2</v>
      </c>
      <c r="L1269" s="52" t="s">
        <v>2</v>
      </c>
      <c r="M1269" s="52" t="s">
        <v>2</v>
      </c>
      <c r="N1269" s="52" t="s">
        <v>3</v>
      </c>
      <c r="P1269" s="52" t="s">
        <v>4</v>
      </c>
      <c r="Q1269" s="52" t="str">
        <f t="shared" si="450"/>
        <v>Nein</v>
      </c>
      <c r="R1269" s="52" t="str">
        <f t="shared" si="450"/>
        <v>Nein</v>
      </c>
      <c r="S1269" s="52" t="str">
        <f t="shared" si="450"/>
        <v>Nein</v>
      </c>
      <c r="T1269" s="52" t="str">
        <f t="shared" si="450"/>
        <v>Nein</v>
      </c>
      <c r="U1269" s="52" t="str">
        <f t="shared" si="450"/>
        <v>Nein</v>
      </c>
      <c r="V1269" s="52" t="str">
        <f t="shared" si="450"/>
        <v>Nein</v>
      </c>
      <c r="W1269" s="52" t="str">
        <f t="shared" si="450"/>
        <v>Nein</v>
      </c>
      <c r="X1269" s="52" t="str">
        <f t="shared" si="450"/>
        <v>Nein</v>
      </c>
      <c r="Y1269" s="52" t="str">
        <f t="shared" si="450"/>
        <v>Nein</v>
      </c>
      <c r="Z1269" s="52" t="str">
        <f t="shared" si="450"/>
        <v>Nein</v>
      </c>
      <c r="AA1269" s="52" t="str">
        <f t="shared" si="450"/>
        <v>Nein</v>
      </c>
      <c r="AB1269" s="52" t="str">
        <f t="shared" si="450"/>
        <v>Nein</v>
      </c>
      <c r="AC1269" s="52" t="str">
        <f t="shared" si="450"/>
        <v>Nein</v>
      </c>
      <c r="AD1269" s="52" t="str">
        <f t="shared" si="450"/>
        <v>Nein</v>
      </c>
      <c r="AE1269" s="52" t="str">
        <f t="shared" si="450"/>
        <v>Nein</v>
      </c>
      <c r="AF1269" s="52" t="str">
        <f t="shared" si="450"/>
        <v>Nein</v>
      </c>
      <c r="AG1269" s="61" t="str">
        <f>IF(Q1269="Ja",VLOOKUP($Q$2,Plausis!A:E,5,0),IF(R1269="Ja",VLOOKUP($R$2,Plausis!A:E,5,0),IF(T1269="Ja",VLOOKUP($T$2,Plausis!A:E,5,0),IF(U1269="Ja",VLOOKUP($U$2,Plausis!A:E,5,0),IF(AA1269="Ja",VLOOKUP($AA$2,Plausis!A:E,5,0),IF(AC1269="Ja",VLOOKUP($AC$2,Plausis!A:E,5,0),IF(AD1269="Ja",VLOOKUP($AD$2,Plausis!A:E,5,0),"")))))))</f>
        <v/>
      </c>
      <c r="AH1269" s="52" t="str">
        <f>IF(Y1269="Ja",VLOOKUP($Y$2,Plausis!A:E,5,0),"")</f>
        <v/>
      </c>
      <c r="AI1269" s="52" t="str">
        <f t="shared" si="431"/>
        <v>Ja</v>
      </c>
      <c r="AJ1269" s="52" t="str">
        <f>IF(S1269="Ja",VLOOKUP($S$2,Plausis!A:E,5,0),IF(V1269="Ja",VLOOKUP($V$2,Plausis!A:E,5,0),IF(X1269="Ja",VLOOKUP($X$2,Plausis!A:E,5,0),"")))</f>
        <v/>
      </c>
      <c r="AL1269" s="52" t="s">
        <v>2</v>
      </c>
      <c r="AM1269" s="114">
        <v>45531</v>
      </c>
      <c r="AN1269" s="52" t="s">
        <v>4467</v>
      </c>
      <c r="AO1269" s="52" t="str">
        <f>VLOOKUP(B1269,'BAT Grundtabelle'!B:T,19,0)</f>
        <v>ja</v>
      </c>
      <c r="AP1269" s="105" t="str">
        <f t="shared" si="432"/>
        <v>0333</v>
      </c>
      <c r="AQ1269" s="52" t="str">
        <f t="shared" si="433"/>
        <v>Land- und forstwirtschaftlicher Betrieb</v>
      </c>
      <c r="AR1269" s="52" t="b">
        <f t="shared" si="451"/>
        <v>0</v>
      </c>
      <c r="AS1269" s="52" t="b">
        <f t="shared" si="451"/>
        <v>0</v>
      </c>
      <c r="AT1269" s="52" t="b">
        <f t="shared" si="451"/>
        <v>0</v>
      </c>
      <c r="AU1269" s="52">
        <f t="shared" si="434"/>
        <v>1</v>
      </c>
      <c r="AW1269" s="52" t="b">
        <f t="shared" si="435"/>
        <v>0</v>
      </c>
      <c r="AX1269" s="52" t="str">
        <f t="shared" si="436"/>
        <v>Unternehmen</v>
      </c>
      <c r="AY1269" s="52" t="b">
        <f t="shared" si="437"/>
        <v>0</v>
      </c>
      <c r="AZ1269" s="52" t="str">
        <f t="shared" si="438"/>
        <v>0333</v>
      </c>
      <c r="BA1269" s="52" t="str">
        <f>VLOOKUP(A1269,'BAT Grundtabelle'!A:U,21,0)</f>
        <v>ja</v>
      </c>
      <c r="BB1269" s="52" t="str">
        <f t="shared" si="439"/>
        <v>nein</v>
      </c>
      <c r="BC1269" s="52" t="str">
        <f t="shared" si="440"/>
        <v>0333</v>
      </c>
      <c r="BD1269" s="52" t="str">
        <f t="shared" si="441"/>
        <v>Land- und forstwirtschaftlicher Betrieb</v>
      </c>
      <c r="BE1269" s="52" t="str">
        <f t="shared" si="442"/>
        <v>Unternehmen</v>
      </c>
      <c r="BF1269" s="52">
        <f t="shared" si="443"/>
        <v>1</v>
      </c>
    </row>
    <row r="1270" spans="1:58" hidden="1" x14ac:dyDescent="0.35">
      <c r="A1270" s="107" t="s">
        <v>3557</v>
      </c>
      <c r="B1270" s="75" t="s">
        <v>1602</v>
      </c>
      <c r="C1270" s="52" t="s">
        <v>3</v>
      </c>
      <c r="D1270" s="52" t="s">
        <v>3</v>
      </c>
      <c r="E1270" s="52" t="s">
        <v>2</v>
      </c>
      <c r="F1270" s="52" t="s">
        <v>2</v>
      </c>
      <c r="G1270" s="52" t="s">
        <v>2</v>
      </c>
      <c r="H1270" s="52" t="s">
        <v>2</v>
      </c>
      <c r="I1270" s="52" t="s">
        <v>3</v>
      </c>
      <c r="J1270" s="52">
        <v>2</v>
      </c>
      <c r="K1270" s="52" t="s">
        <v>2</v>
      </c>
      <c r="L1270" s="52" t="s">
        <v>2</v>
      </c>
      <c r="M1270" s="52" t="s">
        <v>2</v>
      </c>
      <c r="N1270" s="52" t="s">
        <v>3</v>
      </c>
      <c r="P1270" s="52" t="s">
        <v>4</v>
      </c>
      <c r="Q1270" s="52" t="str">
        <f t="shared" si="450"/>
        <v>Nein</v>
      </c>
      <c r="R1270" s="52" t="str">
        <f t="shared" si="450"/>
        <v>Nein</v>
      </c>
      <c r="S1270" s="52" t="str">
        <f t="shared" si="450"/>
        <v>Nein</v>
      </c>
      <c r="T1270" s="52" t="str">
        <f t="shared" si="450"/>
        <v>Nein</v>
      </c>
      <c r="U1270" s="52" t="str">
        <f t="shared" si="450"/>
        <v>Nein</v>
      </c>
      <c r="V1270" s="52" t="str">
        <f t="shared" si="450"/>
        <v>Nein</v>
      </c>
      <c r="W1270" s="52" t="str">
        <f t="shared" si="450"/>
        <v>Nein</v>
      </c>
      <c r="X1270" s="52" t="str">
        <f t="shared" si="450"/>
        <v>Nein</v>
      </c>
      <c r="Y1270" s="52" t="str">
        <f t="shared" si="450"/>
        <v>Nein</v>
      </c>
      <c r="Z1270" s="52" t="str">
        <f t="shared" si="450"/>
        <v>Nein</v>
      </c>
      <c r="AA1270" s="52" t="str">
        <f t="shared" si="450"/>
        <v>Nein</v>
      </c>
      <c r="AB1270" s="52" t="str">
        <f t="shared" si="450"/>
        <v>Nein</v>
      </c>
      <c r="AC1270" s="52" t="str">
        <f t="shared" si="450"/>
        <v>Nein</v>
      </c>
      <c r="AD1270" s="52" t="str">
        <f t="shared" si="450"/>
        <v>Nein</v>
      </c>
      <c r="AE1270" s="52" t="str">
        <f t="shared" si="450"/>
        <v>Nein</v>
      </c>
      <c r="AF1270" s="52" t="str">
        <f t="shared" si="450"/>
        <v>Nein</v>
      </c>
      <c r="AG1270" s="61" t="str">
        <f>IF(Q1270="Ja",VLOOKUP($Q$2,Plausis!A:E,5,0),IF(R1270="Ja",VLOOKUP($R$2,Plausis!A:E,5,0),IF(T1270="Ja",VLOOKUP($T$2,Plausis!A:E,5,0),IF(U1270="Ja",VLOOKUP($U$2,Plausis!A:E,5,0),IF(AA1270="Ja",VLOOKUP($AA$2,Plausis!A:E,5,0),IF(AC1270="Ja",VLOOKUP($AC$2,Plausis!A:E,5,0),IF(AD1270="Ja",VLOOKUP($AD$2,Plausis!A:E,5,0),"")))))))</f>
        <v/>
      </c>
      <c r="AH1270" s="52" t="str">
        <f>IF(Y1270="Ja",VLOOKUP($Y$2,Plausis!A:E,5,0),"")</f>
        <v/>
      </c>
      <c r="AI1270" s="52" t="str">
        <f t="shared" si="431"/>
        <v>Ja</v>
      </c>
      <c r="AJ1270" s="52" t="str">
        <f>IF(S1270="Ja",VLOOKUP($S$2,Plausis!A:E,5,0),IF(V1270="Ja",VLOOKUP($V$2,Plausis!A:E,5,0),IF(X1270="Ja",VLOOKUP($X$2,Plausis!A:E,5,0),"")))</f>
        <v/>
      </c>
      <c r="AL1270" s="52" t="s">
        <v>3</v>
      </c>
      <c r="AM1270" s="114">
        <v>45531</v>
      </c>
      <c r="AN1270" s="52" t="s">
        <v>4467</v>
      </c>
      <c r="AO1270" s="52" t="str">
        <f>VLOOKUP(B1270,'BAT Grundtabelle'!B:T,19,0)</f>
        <v>ja</v>
      </c>
      <c r="AP1270" s="105" t="str">
        <f t="shared" si="432"/>
        <v>11140</v>
      </c>
      <c r="AQ1270" s="52" t="str">
        <f t="shared" si="433"/>
        <v>Landbrauerei</v>
      </c>
      <c r="AR1270" s="52" t="b">
        <f t="shared" si="451"/>
        <v>0</v>
      </c>
      <c r="AS1270" s="52" t="b">
        <f t="shared" si="451"/>
        <v>0</v>
      </c>
      <c r="AT1270" s="52" t="b">
        <f t="shared" si="451"/>
        <v>0</v>
      </c>
      <c r="AU1270" s="52">
        <f t="shared" si="434"/>
        <v>2</v>
      </c>
      <c r="AW1270" s="52" t="b">
        <f t="shared" si="435"/>
        <v>0</v>
      </c>
      <c r="AX1270" s="52" t="str">
        <f t="shared" si="436"/>
        <v>Unternehmen</v>
      </c>
      <c r="AY1270" s="52" t="b">
        <f t="shared" si="437"/>
        <v>0</v>
      </c>
      <c r="AZ1270" s="52" t="str">
        <f t="shared" si="438"/>
        <v>11140</v>
      </c>
      <c r="BA1270" s="52" t="str">
        <f>VLOOKUP(A1270,'BAT Grundtabelle'!A:U,21,0)</f>
        <v>ja</v>
      </c>
      <c r="BB1270" s="52" t="str">
        <f t="shared" si="439"/>
        <v>nein</v>
      </c>
      <c r="BC1270" s="52" t="str">
        <f t="shared" si="440"/>
        <v>11140</v>
      </c>
      <c r="BD1270" s="52" t="str">
        <f t="shared" si="441"/>
        <v>Landbrauerei</v>
      </c>
      <c r="BE1270" s="52" t="str">
        <f t="shared" si="442"/>
        <v>Unternehmen</v>
      </c>
      <c r="BF1270" s="52">
        <f t="shared" si="443"/>
        <v>2</v>
      </c>
    </row>
    <row r="1271" spans="1:58" hidden="1" x14ac:dyDescent="0.35">
      <c r="A1271" s="107" t="s">
        <v>3558</v>
      </c>
      <c r="B1271" s="75" t="s">
        <v>610</v>
      </c>
      <c r="C1271" s="52" t="s">
        <v>3</v>
      </c>
      <c r="D1271" s="52" t="s">
        <v>3</v>
      </c>
      <c r="E1271" s="52" t="s">
        <v>2</v>
      </c>
      <c r="F1271" s="52" t="s">
        <v>2</v>
      </c>
      <c r="G1271" s="52" t="s">
        <v>2</v>
      </c>
      <c r="H1271" s="52" t="s">
        <v>2</v>
      </c>
      <c r="I1271" s="52" t="s">
        <v>3</v>
      </c>
      <c r="J1271" s="52">
        <v>3</v>
      </c>
      <c r="K1271" s="52" t="s">
        <v>2</v>
      </c>
      <c r="L1271" s="52" t="s">
        <v>2</v>
      </c>
      <c r="M1271" s="52" t="s">
        <v>2</v>
      </c>
      <c r="N1271" s="52" t="s">
        <v>3</v>
      </c>
      <c r="P1271" s="52" t="s">
        <v>4</v>
      </c>
      <c r="Q1271" s="52" t="str">
        <f t="shared" si="450"/>
        <v>Nein</v>
      </c>
      <c r="R1271" s="52" t="str">
        <f t="shared" si="450"/>
        <v>Nein</v>
      </c>
      <c r="S1271" s="52" t="str">
        <f t="shared" si="450"/>
        <v>Nein</v>
      </c>
      <c r="T1271" s="52" t="str">
        <f t="shared" si="450"/>
        <v>Nein</v>
      </c>
      <c r="U1271" s="52" t="str">
        <f t="shared" si="450"/>
        <v>Nein</v>
      </c>
      <c r="V1271" s="52" t="str">
        <f t="shared" si="450"/>
        <v>Nein</v>
      </c>
      <c r="W1271" s="52" t="str">
        <f t="shared" si="450"/>
        <v>Nein</v>
      </c>
      <c r="X1271" s="52" t="str">
        <f t="shared" si="450"/>
        <v>Nein</v>
      </c>
      <c r="Y1271" s="52" t="str">
        <f t="shared" si="450"/>
        <v>Nein</v>
      </c>
      <c r="Z1271" s="52" t="str">
        <f t="shared" si="450"/>
        <v>Nein</v>
      </c>
      <c r="AA1271" s="52" t="str">
        <f t="shared" si="450"/>
        <v>Nein</v>
      </c>
      <c r="AB1271" s="52" t="str">
        <f t="shared" si="450"/>
        <v>Nein</v>
      </c>
      <c r="AC1271" s="52" t="str">
        <f t="shared" si="450"/>
        <v>Nein</v>
      </c>
      <c r="AD1271" s="52" t="str">
        <f t="shared" si="450"/>
        <v>Nein</v>
      </c>
      <c r="AE1271" s="52" t="str">
        <f t="shared" si="450"/>
        <v>Nein</v>
      </c>
      <c r="AF1271" s="52" t="str">
        <f t="shared" si="450"/>
        <v>Nein</v>
      </c>
      <c r="AG1271" s="61" t="str">
        <f>IF(Q1271="Ja",VLOOKUP($Q$2,Plausis!A:E,5,0),IF(R1271="Ja",VLOOKUP($R$2,Plausis!A:E,5,0),IF(T1271="Ja",VLOOKUP($T$2,Plausis!A:E,5,0),IF(U1271="Ja",VLOOKUP($U$2,Plausis!A:E,5,0),IF(AA1271="Ja",VLOOKUP($AA$2,Plausis!A:E,5,0),IF(AC1271="Ja",VLOOKUP($AC$2,Plausis!A:E,5,0),IF(AD1271="Ja",VLOOKUP($AD$2,Plausis!A:E,5,0),"")))))))</f>
        <v/>
      </c>
      <c r="AH1271" s="52" t="str">
        <f>IF(Y1271="Ja",VLOOKUP($Y$2,Plausis!A:E,5,0),"")</f>
        <v/>
      </c>
      <c r="AI1271" s="52" t="str">
        <f t="shared" si="431"/>
        <v>Ja</v>
      </c>
      <c r="AJ1271" s="52" t="str">
        <f>IF(S1271="Ja",VLOOKUP($S$2,Plausis!A:E,5,0),IF(V1271="Ja",VLOOKUP($V$2,Plausis!A:E,5,0),IF(X1271="Ja",VLOOKUP($X$2,Plausis!A:E,5,0),"")))</f>
        <v/>
      </c>
      <c r="AL1271" s="52" t="s">
        <v>2</v>
      </c>
      <c r="AM1271" s="114">
        <v>45531</v>
      </c>
      <c r="AN1271" s="52" t="s">
        <v>4467</v>
      </c>
      <c r="AO1271" s="52" t="str">
        <f>VLOOKUP(B1271,'BAT Grundtabelle'!B:T,19,0)</f>
        <v>ja</v>
      </c>
      <c r="AP1271" s="105" t="str">
        <f t="shared" si="432"/>
        <v>11141</v>
      </c>
      <c r="AQ1271" s="52" t="str">
        <f t="shared" si="433"/>
        <v>Landeplatz, Fluggelände</v>
      </c>
      <c r="AR1271" s="52" t="b">
        <f t="shared" si="451"/>
        <v>0</v>
      </c>
      <c r="AS1271" s="52" t="b">
        <f t="shared" si="451"/>
        <v>0</v>
      </c>
      <c r="AT1271" s="52" t="b">
        <f t="shared" si="451"/>
        <v>0</v>
      </c>
      <c r="AU1271" s="52">
        <f t="shared" si="434"/>
        <v>3</v>
      </c>
      <c r="AW1271" s="52" t="b">
        <f t="shared" si="435"/>
        <v>0</v>
      </c>
      <c r="AX1271" s="52" t="str">
        <f t="shared" si="436"/>
        <v>Unternehmen</v>
      </c>
      <c r="AY1271" s="52" t="b">
        <f t="shared" si="437"/>
        <v>0</v>
      </c>
      <c r="AZ1271" s="52" t="str">
        <f t="shared" si="438"/>
        <v>11141</v>
      </c>
      <c r="BA1271" s="52" t="str">
        <f>VLOOKUP(A1271,'BAT Grundtabelle'!A:U,21,0)</f>
        <v>ja</v>
      </c>
      <c r="BB1271" s="52" t="str">
        <f t="shared" si="439"/>
        <v>nein</v>
      </c>
      <c r="BC1271" s="52" t="str">
        <f t="shared" si="440"/>
        <v>11141</v>
      </c>
      <c r="BD1271" s="52" t="str">
        <f t="shared" si="441"/>
        <v>Landeplatz, Fluggelände</v>
      </c>
      <c r="BE1271" s="52" t="str">
        <f t="shared" si="442"/>
        <v>Unternehmen</v>
      </c>
      <c r="BF1271" s="52">
        <f t="shared" si="443"/>
        <v>3</v>
      </c>
    </row>
    <row r="1272" spans="1:58" hidden="1" x14ac:dyDescent="0.35">
      <c r="A1272" s="107" t="s">
        <v>3559</v>
      </c>
      <c r="B1272" s="75" t="s">
        <v>1289</v>
      </c>
      <c r="C1272" s="52" t="s">
        <v>3</v>
      </c>
      <c r="D1272" s="52" t="s">
        <v>3</v>
      </c>
      <c r="E1272" s="52" t="s">
        <v>2</v>
      </c>
      <c r="F1272" s="52" t="s">
        <v>2</v>
      </c>
      <c r="G1272" s="52" t="s">
        <v>2</v>
      </c>
      <c r="H1272" s="52" t="s">
        <v>2</v>
      </c>
      <c r="I1272" s="52" t="s">
        <v>3</v>
      </c>
      <c r="J1272" s="52">
        <v>2</v>
      </c>
      <c r="K1272" s="52" t="s">
        <v>2</v>
      </c>
      <c r="L1272" s="52" t="s">
        <v>2</v>
      </c>
      <c r="M1272" s="52" t="s">
        <v>2</v>
      </c>
      <c r="N1272" s="52" t="s">
        <v>3</v>
      </c>
      <c r="P1272" s="52" t="s">
        <v>4</v>
      </c>
      <c r="Q1272" s="52" t="str">
        <f t="shared" si="450"/>
        <v>Nein</v>
      </c>
      <c r="R1272" s="52" t="str">
        <f t="shared" si="450"/>
        <v>Nein</v>
      </c>
      <c r="S1272" s="52" t="str">
        <f t="shared" si="450"/>
        <v>Nein</v>
      </c>
      <c r="T1272" s="52" t="str">
        <f t="shared" si="450"/>
        <v>Nein</v>
      </c>
      <c r="U1272" s="52" t="str">
        <f t="shared" si="450"/>
        <v>Nein</v>
      </c>
      <c r="V1272" s="52" t="str">
        <f t="shared" si="450"/>
        <v>Nein</v>
      </c>
      <c r="W1272" s="52" t="str">
        <f t="shared" si="450"/>
        <v>Nein</v>
      </c>
      <c r="X1272" s="52" t="str">
        <f t="shared" si="450"/>
        <v>Nein</v>
      </c>
      <c r="Y1272" s="52" t="str">
        <f t="shared" si="450"/>
        <v>Nein</v>
      </c>
      <c r="Z1272" s="52" t="str">
        <f t="shared" si="450"/>
        <v>Nein</v>
      </c>
      <c r="AA1272" s="52" t="str">
        <f t="shared" si="450"/>
        <v>Nein</v>
      </c>
      <c r="AB1272" s="52" t="str">
        <f t="shared" si="450"/>
        <v>Nein</v>
      </c>
      <c r="AC1272" s="52" t="str">
        <f t="shared" si="450"/>
        <v>Nein</v>
      </c>
      <c r="AD1272" s="52" t="str">
        <f t="shared" si="450"/>
        <v>Nein</v>
      </c>
      <c r="AE1272" s="52" t="str">
        <f t="shared" si="450"/>
        <v>Nein</v>
      </c>
      <c r="AF1272" s="52" t="str">
        <f t="shared" si="450"/>
        <v>Nein</v>
      </c>
      <c r="AG1272" s="61" t="str">
        <f>IF(Q1272="Ja",VLOOKUP($Q$2,Plausis!A:E,5,0),IF(R1272="Ja",VLOOKUP($R$2,Plausis!A:E,5,0),IF(T1272="Ja",VLOOKUP($T$2,Plausis!A:E,5,0),IF(U1272="Ja",VLOOKUP($U$2,Plausis!A:E,5,0),IF(AA1272="Ja",VLOOKUP($AA$2,Plausis!A:E,5,0),IF(AC1272="Ja",VLOOKUP($AC$2,Plausis!A:E,5,0),IF(AD1272="Ja",VLOOKUP($AD$2,Plausis!A:E,5,0),"")))))))</f>
        <v/>
      </c>
      <c r="AH1272" s="52" t="str">
        <f>IF(Y1272="Ja",VLOOKUP($Y$2,Plausis!A:E,5,0),"")</f>
        <v/>
      </c>
      <c r="AI1272" s="52" t="str">
        <f t="shared" si="431"/>
        <v>Ja</v>
      </c>
      <c r="AJ1272" s="52" t="str">
        <f>IF(S1272="Ja",VLOOKUP($S$2,Plausis!A:E,5,0),IF(V1272="Ja",VLOOKUP($V$2,Plausis!A:E,5,0),IF(X1272="Ja",VLOOKUP($X$2,Plausis!A:E,5,0),"")))</f>
        <v/>
      </c>
      <c r="AL1272" s="52" t="s">
        <v>2</v>
      </c>
      <c r="AM1272" s="114">
        <v>45531</v>
      </c>
      <c r="AN1272" s="52" t="s">
        <v>4467</v>
      </c>
      <c r="AO1272" s="52" t="str">
        <f>VLOOKUP(B1272,'BAT Grundtabelle'!B:T,19,0)</f>
        <v>ja</v>
      </c>
      <c r="AP1272" s="105" t="str">
        <f t="shared" si="432"/>
        <v>11142</v>
      </c>
      <c r="AQ1272" s="52" t="str">
        <f t="shared" si="433"/>
        <v>Landfahrzeugbau</v>
      </c>
      <c r="AR1272" s="52" t="b">
        <f t="shared" si="451"/>
        <v>0</v>
      </c>
      <c r="AS1272" s="52" t="b">
        <f t="shared" si="451"/>
        <v>0</v>
      </c>
      <c r="AT1272" s="52" t="b">
        <f t="shared" si="451"/>
        <v>0</v>
      </c>
      <c r="AU1272" s="52">
        <f t="shared" si="434"/>
        <v>2</v>
      </c>
      <c r="AW1272" s="52" t="b">
        <f t="shared" si="435"/>
        <v>0</v>
      </c>
      <c r="AX1272" s="52" t="str">
        <f t="shared" si="436"/>
        <v>Unternehmen</v>
      </c>
      <c r="AY1272" s="52" t="b">
        <f t="shared" si="437"/>
        <v>0</v>
      </c>
      <c r="AZ1272" s="52" t="str">
        <f t="shared" si="438"/>
        <v>11142</v>
      </c>
      <c r="BA1272" s="52" t="str">
        <f>VLOOKUP(A1272,'BAT Grundtabelle'!A:U,21,0)</f>
        <v>ja</v>
      </c>
      <c r="BB1272" s="52" t="str">
        <f t="shared" si="439"/>
        <v>nein</v>
      </c>
      <c r="BC1272" s="52" t="str">
        <f t="shared" si="440"/>
        <v>11142</v>
      </c>
      <c r="BD1272" s="52" t="str">
        <f t="shared" si="441"/>
        <v>Landfahrzeugbau</v>
      </c>
      <c r="BE1272" s="52" t="str">
        <f t="shared" si="442"/>
        <v>Unternehmen</v>
      </c>
      <c r="BF1272" s="52">
        <f t="shared" si="443"/>
        <v>2</v>
      </c>
    </row>
    <row r="1273" spans="1:58" hidden="1" x14ac:dyDescent="0.35">
      <c r="A1273" s="107" t="s">
        <v>3560</v>
      </c>
      <c r="B1273" s="75" t="s">
        <v>293</v>
      </c>
      <c r="C1273" s="52" t="s">
        <v>3</v>
      </c>
      <c r="D1273" s="52" t="s">
        <v>3</v>
      </c>
      <c r="E1273" s="52" t="s">
        <v>2</v>
      </c>
      <c r="F1273" s="52" t="s">
        <v>2</v>
      </c>
      <c r="G1273" s="52" t="s">
        <v>2</v>
      </c>
      <c r="H1273" s="52" t="s">
        <v>2</v>
      </c>
      <c r="I1273" s="52" t="s">
        <v>3</v>
      </c>
      <c r="J1273" s="52">
        <v>2</v>
      </c>
      <c r="K1273" s="52" t="s">
        <v>2</v>
      </c>
      <c r="L1273" s="52" t="s">
        <v>2</v>
      </c>
      <c r="M1273" s="52" t="s">
        <v>2</v>
      </c>
      <c r="N1273" s="52" t="s">
        <v>3</v>
      </c>
      <c r="P1273" s="52" t="s">
        <v>57</v>
      </c>
      <c r="Q1273" s="52" t="str">
        <f t="shared" ref="Q1273:AF1282" si="452">IF(ISERROR(FIND(Q$2,$P1273,1)),"Nein","Ja")</f>
        <v>Nein</v>
      </c>
      <c r="R1273" s="52" t="str">
        <f t="shared" si="452"/>
        <v>Nein</v>
      </c>
      <c r="S1273" s="52" t="str">
        <f t="shared" si="452"/>
        <v>Nein</v>
      </c>
      <c r="T1273" s="52" t="str">
        <f t="shared" si="452"/>
        <v>Ja</v>
      </c>
      <c r="U1273" s="52" t="str">
        <f t="shared" si="452"/>
        <v>Nein</v>
      </c>
      <c r="V1273" s="52" t="str">
        <f t="shared" si="452"/>
        <v>Nein</v>
      </c>
      <c r="W1273" s="52" t="str">
        <f t="shared" si="452"/>
        <v>Nein</v>
      </c>
      <c r="X1273" s="52" t="str">
        <f t="shared" si="452"/>
        <v>Ja</v>
      </c>
      <c r="Y1273" s="52" t="str">
        <f t="shared" si="452"/>
        <v>Nein</v>
      </c>
      <c r="Z1273" s="52" t="str">
        <f t="shared" si="452"/>
        <v>Nein</v>
      </c>
      <c r="AA1273" s="52" t="str">
        <f t="shared" si="452"/>
        <v>Nein</v>
      </c>
      <c r="AB1273" s="52" t="str">
        <f t="shared" si="452"/>
        <v>Nein</v>
      </c>
      <c r="AC1273" s="52" t="str">
        <f t="shared" si="452"/>
        <v>Nein</v>
      </c>
      <c r="AD1273" s="52" t="str">
        <f t="shared" si="452"/>
        <v>Nein</v>
      </c>
      <c r="AE1273" s="52" t="str">
        <f t="shared" si="452"/>
        <v>Nein</v>
      </c>
      <c r="AF1273" s="52" t="str">
        <f t="shared" si="452"/>
        <v>Nein</v>
      </c>
      <c r="AG1273" s="61" t="str">
        <f>IF(Q1273="Ja",VLOOKUP($Q$2,Plausis!A:E,5,0),IF(R1273="Ja",VLOOKUP($R$2,Plausis!A:E,5,0),IF(T1273="Ja",VLOOKUP($T$2,Plausis!A:E,5,0),IF(U1273="Ja",VLOOKUP($U$2,Plausis!A:E,5,0),IF(AA1273="Ja",VLOOKUP($AA$2,Plausis!A:E,5,0),IF(AC1273="Ja",VLOOKUP($AC$2,Plausis!A:E,5,0),IF(AD1273="Ja",VLOOKUP($AD$2,Plausis!A:E,5,0),"")))))))</f>
        <v>Dieser Betrieb ist nur im Komfort-RS ohne ergänzenden Spezial-Straf-RS versicherbar.</v>
      </c>
      <c r="AH1273" s="52" t="str">
        <f>IF(Y1273="Ja",VLOOKUP($Y$2,Plausis!A:E,5,0),"")</f>
        <v/>
      </c>
      <c r="AI1273" s="52" t="str">
        <f t="shared" si="431"/>
        <v>Nein</v>
      </c>
      <c r="AJ1273" s="52" t="str">
        <f>IF(S1273="Ja",VLOOKUP($S$2,Plausis!A:E,5,0),IF(V1273="Ja",VLOOKUP($V$2,Plausis!A:E,5,0),IF(X1273="Ja",VLOOKUP($X$2,Plausis!A:E,5,0),"")))</f>
        <v>Dieser Betrieb kann nur ohne ergänzenden Spezial-Straf-RS versichert werden.</v>
      </c>
      <c r="AL1273" s="52" t="s">
        <v>2</v>
      </c>
      <c r="AM1273" s="114">
        <v>45531</v>
      </c>
      <c r="AN1273" s="52" t="s">
        <v>4467</v>
      </c>
      <c r="AO1273" s="52" t="str">
        <f>VLOOKUP(B1273,'BAT Grundtabelle'!B:T,19,0)</f>
        <v>ja</v>
      </c>
      <c r="AP1273" s="105" t="str">
        <f t="shared" si="432"/>
        <v>11143</v>
      </c>
      <c r="AQ1273" s="52" t="str">
        <f t="shared" si="433"/>
        <v>Landfahrzeugbewachung</v>
      </c>
      <c r="AR1273" s="52" t="b">
        <f t="shared" si="451"/>
        <v>0</v>
      </c>
      <c r="AS1273" s="52" t="b">
        <f t="shared" si="451"/>
        <v>0</v>
      </c>
      <c r="AT1273" s="52" t="b">
        <f t="shared" si="451"/>
        <v>0</v>
      </c>
      <c r="AU1273" s="52">
        <f t="shared" si="434"/>
        <v>2</v>
      </c>
      <c r="AW1273" s="52" t="b">
        <f t="shared" si="435"/>
        <v>0</v>
      </c>
      <c r="AX1273" s="52" t="str">
        <f t="shared" si="436"/>
        <v>Unternehmen</v>
      </c>
      <c r="AY1273" s="52" t="b">
        <f t="shared" si="437"/>
        <v>0</v>
      </c>
      <c r="AZ1273" s="52" t="str">
        <f t="shared" si="438"/>
        <v>11143</v>
      </c>
      <c r="BA1273" s="52" t="str">
        <f>VLOOKUP(A1273,'BAT Grundtabelle'!A:U,21,0)</f>
        <v>ja</v>
      </c>
      <c r="BB1273" s="52" t="str">
        <f t="shared" si="439"/>
        <v>nein</v>
      </c>
      <c r="BC1273" s="52" t="str">
        <f t="shared" si="440"/>
        <v>11143</v>
      </c>
      <c r="BD1273" s="52" t="str">
        <f t="shared" si="441"/>
        <v>Landfahrzeugbewachung</v>
      </c>
      <c r="BE1273" s="52" t="str">
        <f t="shared" si="442"/>
        <v>Unternehmen</v>
      </c>
      <c r="BF1273" s="52">
        <f t="shared" si="443"/>
        <v>2</v>
      </c>
    </row>
    <row r="1274" spans="1:58" hidden="1" x14ac:dyDescent="0.35">
      <c r="A1274" s="107" t="s">
        <v>3561</v>
      </c>
      <c r="B1274" s="75" t="s">
        <v>664</v>
      </c>
      <c r="C1274" s="52" t="s">
        <v>3</v>
      </c>
      <c r="D1274" s="52" t="s">
        <v>3</v>
      </c>
      <c r="E1274" s="52" t="s">
        <v>2</v>
      </c>
      <c r="F1274" s="52" t="s">
        <v>2</v>
      </c>
      <c r="G1274" s="52" t="s">
        <v>2</v>
      </c>
      <c r="H1274" s="52" t="s">
        <v>2</v>
      </c>
      <c r="I1274" s="52" t="s">
        <v>3</v>
      </c>
      <c r="J1274" s="52">
        <v>1</v>
      </c>
      <c r="K1274" s="52" t="s">
        <v>2</v>
      </c>
      <c r="L1274" s="52" t="s">
        <v>2</v>
      </c>
      <c r="M1274" s="52" t="s">
        <v>2</v>
      </c>
      <c r="N1274" s="52" t="s">
        <v>3</v>
      </c>
      <c r="P1274" s="52" t="s">
        <v>4</v>
      </c>
      <c r="Q1274" s="52" t="str">
        <f t="shared" si="452"/>
        <v>Nein</v>
      </c>
      <c r="R1274" s="52" t="str">
        <f t="shared" si="452"/>
        <v>Nein</v>
      </c>
      <c r="S1274" s="52" t="str">
        <f t="shared" si="452"/>
        <v>Nein</v>
      </c>
      <c r="T1274" s="52" t="str">
        <f t="shared" si="452"/>
        <v>Nein</v>
      </c>
      <c r="U1274" s="52" t="str">
        <f t="shared" si="452"/>
        <v>Nein</v>
      </c>
      <c r="V1274" s="52" t="str">
        <f t="shared" si="452"/>
        <v>Nein</v>
      </c>
      <c r="W1274" s="52" t="str">
        <f t="shared" si="452"/>
        <v>Nein</v>
      </c>
      <c r="X1274" s="52" t="str">
        <f t="shared" si="452"/>
        <v>Nein</v>
      </c>
      <c r="Y1274" s="52" t="str">
        <f t="shared" si="452"/>
        <v>Nein</v>
      </c>
      <c r="Z1274" s="52" t="str">
        <f t="shared" si="452"/>
        <v>Nein</v>
      </c>
      <c r="AA1274" s="52" t="str">
        <f t="shared" si="452"/>
        <v>Nein</v>
      </c>
      <c r="AB1274" s="52" t="str">
        <f t="shared" si="452"/>
        <v>Nein</v>
      </c>
      <c r="AC1274" s="52" t="str">
        <f t="shared" si="452"/>
        <v>Nein</v>
      </c>
      <c r="AD1274" s="52" t="str">
        <f t="shared" si="452"/>
        <v>Nein</v>
      </c>
      <c r="AE1274" s="52" t="str">
        <f t="shared" si="452"/>
        <v>Nein</v>
      </c>
      <c r="AF1274" s="52" t="str">
        <f t="shared" si="452"/>
        <v>Nein</v>
      </c>
      <c r="AG1274" s="61" t="str">
        <f>IF(Q1274="Ja",VLOOKUP($Q$2,Plausis!A:E,5,0),IF(R1274="Ja",VLOOKUP($R$2,Plausis!A:E,5,0),IF(T1274="Ja",VLOOKUP($T$2,Plausis!A:E,5,0),IF(U1274="Ja",VLOOKUP($U$2,Plausis!A:E,5,0),IF(AA1274="Ja",VLOOKUP($AA$2,Plausis!A:E,5,0),IF(AC1274="Ja",VLOOKUP($AC$2,Plausis!A:E,5,0),IF(AD1274="Ja",VLOOKUP($AD$2,Plausis!A:E,5,0),"")))))))</f>
        <v/>
      </c>
      <c r="AH1274" s="52" t="str">
        <f>IF(Y1274="Ja",VLOOKUP($Y$2,Plausis!A:E,5,0),"")</f>
        <v/>
      </c>
      <c r="AI1274" s="52" t="str">
        <f t="shared" si="431"/>
        <v>Ja</v>
      </c>
      <c r="AJ1274" s="52" t="str">
        <f>IF(S1274="Ja",VLOOKUP($S$2,Plausis!A:E,5,0),IF(V1274="Ja",VLOOKUP($V$2,Plausis!A:E,5,0),IF(X1274="Ja",VLOOKUP($X$2,Plausis!A:E,5,0),"")))</f>
        <v/>
      </c>
      <c r="AL1274" s="52" t="s">
        <v>2</v>
      </c>
      <c r="AM1274" s="114">
        <v>45531</v>
      </c>
      <c r="AN1274" s="52" t="s">
        <v>4467</v>
      </c>
      <c r="AO1274" s="52" t="str">
        <f>VLOOKUP(B1274,'BAT Grundtabelle'!B:T,19,0)</f>
        <v>ja</v>
      </c>
      <c r="AP1274" s="105" t="str">
        <f t="shared" si="432"/>
        <v>11144</v>
      </c>
      <c r="AQ1274" s="52" t="str">
        <f t="shared" si="433"/>
        <v>Landgerätehandel und -reparatur</v>
      </c>
      <c r="AR1274" s="52" t="b">
        <f t="shared" si="451"/>
        <v>0</v>
      </c>
      <c r="AS1274" s="52" t="b">
        <f t="shared" si="451"/>
        <v>0</v>
      </c>
      <c r="AT1274" s="52" t="b">
        <f t="shared" si="451"/>
        <v>0</v>
      </c>
      <c r="AU1274" s="52">
        <f t="shared" si="434"/>
        <v>1</v>
      </c>
      <c r="AW1274" s="52" t="b">
        <f t="shared" si="435"/>
        <v>0</v>
      </c>
      <c r="AX1274" s="52" t="str">
        <f t="shared" si="436"/>
        <v>Unternehmen</v>
      </c>
      <c r="AY1274" s="52" t="b">
        <f t="shared" si="437"/>
        <v>0</v>
      </c>
      <c r="AZ1274" s="52" t="str">
        <f t="shared" si="438"/>
        <v>11144</v>
      </c>
      <c r="BA1274" s="52" t="str">
        <f>VLOOKUP(A1274,'BAT Grundtabelle'!A:U,21,0)</f>
        <v>ja</v>
      </c>
      <c r="BB1274" s="52" t="str">
        <f t="shared" si="439"/>
        <v>nein</v>
      </c>
      <c r="BC1274" s="52" t="str">
        <f t="shared" si="440"/>
        <v>11144</v>
      </c>
      <c r="BD1274" s="52" t="str">
        <f t="shared" si="441"/>
        <v>Landgerätehandel und -reparatur</v>
      </c>
      <c r="BE1274" s="52" t="str">
        <f t="shared" si="442"/>
        <v>Unternehmen</v>
      </c>
      <c r="BF1274" s="52">
        <f t="shared" si="443"/>
        <v>1</v>
      </c>
    </row>
    <row r="1275" spans="1:58" hidden="1" x14ac:dyDescent="0.35">
      <c r="A1275" s="107" t="s">
        <v>2144</v>
      </c>
      <c r="B1275" s="75" t="s">
        <v>2143</v>
      </c>
      <c r="C1275" s="52" t="s">
        <v>3</v>
      </c>
      <c r="D1275" s="52" t="s">
        <v>3</v>
      </c>
      <c r="E1275" s="52" t="s">
        <v>2</v>
      </c>
      <c r="F1275" s="52" t="s">
        <v>2</v>
      </c>
      <c r="G1275" s="52" t="s">
        <v>2</v>
      </c>
      <c r="H1275" s="52" t="s">
        <v>2</v>
      </c>
      <c r="I1275" s="52" t="s">
        <v>3</v>
      </c>
      <c r="J1275" s="52">
        <v>1</v>
      </c>
      <c r="K1275" s="52" t="s">
        <v>2</v>
      </c>
      <c r="L1275" s="52" t="s">
        <v>2</v>
      </c>
      <c r="M1275" s="52" t="s">
        <v>2</v>
      </c>
      <c r="N1275" s="52" t="s">
        <v>3</v>
      </c>
      <c r="P1275" s="52" t="s">
        <v>4</v>
      </c>
      <c r="Q1275" s="52" t="str">
        <f t="shared" si="452"/>
        <v>Nein</v>
      </c>
      <c r="R1275" s="52" t="str">
        <f t="shared" si="452"/>
        <v>Nein</v>
      </c>
      <c r="S1275" s="52" t="str">
        <f t="shared" si="452"/>
        <v>Nein</v>
      </c>
      <c r="T1275" s="52" t="str">
        <f t="shared" si="452"/>
        <v>Nein</v>
      </c>
      <c r="U1275" s="52" t="str">
        <f t="shared" si="452"/>
        <v>Nein</v>
      </c>
      <c r="V1275" s="52" t="str">
        <f t="shared" si="452"/>
        <v>Nein</v>
      </c>
      <c r="W1275" s="52" t="str">
        <f t="shared" si="452"/>
        <v>Nein</v>
      </c>
      <c r="X1275" s="52" t="str">
        <f t="shared" si="452"/>
        <v>Nein</v>
      </c>
      <c r="Y1275" s="52" t="str">
        <f t="shared" si="452"/>
        <v>Nein</v>
      </c>
      <c r="Z1275" s="52" t="str">
        <f t="shared" si="452"/>
        <v>Nein</v>
      </c>
      <c r="AA1275" s="52" t="str">
        <f t="shared" si="452"/>
        <v>Nein</v>
      </c>
      <c r="AB1275" s="52" t="str">
        <f t="shared" si="452"/>
        <v>Nein</v>
      </c>
      <c r="AC1275" s="52" t="str">
        <f t="shared" si="452"/>
        <v>Nein</v>
      </c>
      <c r="AD1275" s="52" t="str">
        <f t="shared" si="452"/>
        <v>Nein</v>
      </c>
      <c r="AE1275" s="52" t="str">
        <f t="shared" si="452"/>
        <v>Nein</v>
      </c>
      <c r="AF1275" s="52" t="str">
        <f t="shared" si="452"/>
        <v>Nein</v>
      </c>
      <c r="AG1275" s="61" t="str">
        <f>IF(Q1275="Ja",VLOOKUP($Q$2,Plausis!A:E,5,0),IF(R1275="Ja",VLOOKUP($R$2,Plausis!A:E,5,0),IF(T1275="Ja",VLOOKUP($T$2,Plausis!A:E,5,0),IF(U1275="Ja",VLOOKUP($U$2,Plausis!A:E,5,0),IF(AA1275="Ja",VLOOKUP($AA$2,Plausis!A:E,5,0),IF(AC1275="Ja",VLOOKUP($AC$2,Plausis!A:E,5,0),IF(AD1275="Ja",VLOOKUP($AD$2,Plausis!A:E,5,0),"")))))))</f>
        <v/>
      </c>
      <c r="AH1275" s="52" t="str">
        <f>IF(Y1275="Ja",VLOOKUP($Y$2,Plausis!A:E,5,0),"")</f>
        <v/>
      </c>
      <c r="AI1275" s="52" t="str">
        <f t="shared" si="431"/>
        <v>Ja</v>
      </c>
      <c r="AJ1275" s="52" t="str">
        <f>IF(S1275="Ja",VLOOKUP($S$2,Plausis!A:E,5,0),IF(V1275="Ja",VLOOKUP($V$2,Plausis!A:E,5,0),IF(X1275="Ja",VLOOKUP($X$2,Plausis!A:E,5,0),"")))</f>
        <v/>
      </c>
      <c r="AL1275" s="52" t="s">
        <v>3</v>
      </c>
      <c r="AM1275" s="114">
        <v>45531</v>
      </c>
      <c r="AN1275" s="52" t="s">
        <v>4467</v>
      </c>
      <c r="AO1275" s="52" t="str">
        <f>VLOOKUP(B1275,'BAT Grundtabelle'!B:T,19,0)</f>
        <v>ja</v>
      </c>
      <c r="AP1275" s="105" t="str">
        <f t="shared" si="432"/>
        <v>3940</v>
      </c>
      <c r="AQ1275" s="52" t="str">
        <f t="shared" si="433"/>
        <v>Landmaschinenhandel</v>
      </c>
      <c r="AR1275" s="52" t="b">
        <f t="shared" si="451"/>
        <v>0</v>
      </c>
      <c r="AS1275" s="52" t="b">
        <f t="shared" si="451"/>
        <v>0</v>
      </c>
      <c r="AT1275" s="52" t="b">
        <f t="shared" si="451"/>
        <v>0</v>
      </c>
      <c r="AU1275" s="52">
        <f t="shared" si="434"/>
        <v>1</v>
      </c>
      <c r="AW1275" s="52" t="b">
        <f t="shared" si="435"/>
        <v>0</v>
      </c>
      <c r="AX1275" s="52" t="str">
        <f t="shared" si="436"/>
        <v>Unternehmen</v>
      </c>
      <c r="AY1275" s="52" t="b">
        <f t="shared" si="437"/>
        <v>0</v>
      </c>
      <c r="AZ1275" s="52" t="str">
        <f t="shared" si="438"/>
        <v>3940</v>
      </c>
      <c r="BA1275" s="52" t="str">
        <f>VLOOKUP(A1275,'BAT Grundtabelle'!A:U,21,0)</f>
        <v>ja</v>
      </c>
      <c r="BB1275" s="52" t="str">
        <f t="shared" si="439"/>
        <v>nein</v>
      </c>
      <c r="BC1275" s="52" t="str">
        <f t="shared" si="440"/>
        <v>3940</v>
      </c>
      <c r="BD1275" s="52" t="str">
        <f t="shared" si="441"/>
        <v>Landmaschinenhandel</v>
      </c>
      <c r="BE1275" s="52" t="str">
        <f t="shared" si="442"/>
        <v>Unternehmen</v>
      </c>
      <c r="BF1275" s="52">
        <f t="shared" si="443"/>
        <v>1</v>
      </c>
    </row>
    <row r="1276" spans="1:58" hidden="1" x14ac:dyDescent="0.35">
      <c r="A1276" s="107" t="s">
        <v>3562</v>
      </c>
      <c r="B1276" s="75" t="s">
        <v>665</v>
      </c>
      <c r="C1276" s="52" t="s">
        <v>3</v>
      </c>
      <c r="D1276" s="52" t="s">
        <v>3</v>
      </c>
      <c r="E1276" s="52" t="s">
        <v>2</v>
      </c>
      <c r="F1276" s="52" t="s">
        <v>2</v>
      </c>
      <c r="G1276" s="52" t="s">
        <v>2</v>
      </c>
      <c r="H1276" s="52" t="s">
        <v>2</v>
      </c>
      <c r="I1276" s="52" t="s">
        <v>3</v>
      </c>
      <c r="J1276" s="52">
        <v>1</v>
      </c>
      <c r="K1276" s="52" t="s">
        <v>2</v>
      </c>
      <c r="L1276" s="52" t="s">
        <v>2</v>
      </c>
      <c r="M1276" s="52" t="s">
        <v>2</v>
      </c>
      <c r="N1276" s="52" t="s">
        <v>3</v>
      </c>
      <c r="P1276" s="52" t="s">
        <v>4</v>
      </c>
      <c r="Q1276" s="52" t="str">
        <f t="shared" si="452"/>
        <v>Nein</v>
      </c>
      <c r="R1276" s="52" t="str">
        <f t="shared" si="452"/>
        <v>Nein</v>
      </c>
      <c r="S1276" s="52" t="str">
        <f t="shared" si="452"/>
        <v>Nein</v>
      </c>
      <c r="T1276" s="52" t="str">
        <f t="shared" si="452"/>
        <v>Nein</v>
      </c>
      <c r="U1276" s="52" t="str">
        <f t="shared" si="452"/>
        <v>Nein</v>
      </c>
      <c r="V1276" s="52" t="str">
        <f t="shared" si="452"/>
        <v>Nein</v>
      </c>
      <c r="W1276" s="52" t="str">
        <f t="shared" si="452"/>
        <v>Nein</v>
      </c>
      <c r="X1276" s="52" t="str">
        <f t="shared" si="452"/>
        <v>Nein</v>
      </c>
      <c r="Y1276" s="52" t="str">
        <f t="shared" si="452"/>
        <v>Nein</v>
      </c>
      <c r="Z1276" s="52" t="str">
        <f t="shared" si="452"/>
        <v>Nein</v>
      </c>
      <c r="AA1276" s="52" t="str">
        <f t="shared" si="452"/>
        <v>Nein</v>
      </c>
      <c r="AB1276" s="52" t="str">
        <f t="shared" si="452"/>
        <v>Nein</v>
      </c>
      <c r="AC1276" s="52" t="str">
        <f t="shared" si="452"/>
        <v>Nein</v>
      </c>
      <c r="AD1276" s="52" t="str">
        <f t="shared" si="452"/>
        <v>Nein</v>
      </c>
      <c r="AE1276" s="52" t="str">
        <f t="shared" si="452"/>
        <v>Nein</v>
      </c>
      <c r="AF1276" s="52" t="str">
        <f t="shared" si="452"/>
        <v>Nein</v>
      </c>
      <c r="AG1276" s="61" t="str">
        <f>IF(Q1276="Ja",VLOOKUP($Q$2,Plausis!A:E,5,0),IF(R1276="Ja",VLOOKUP($R$2,Plausis!A:E,5,0),IF(T1276="Ja",VLOOKUP($T$2,Plausis!A:E,5,0),IF(U1276="Ja",VLOOKUP($U$2,Plausis!A:E,5,0),IF(AA1276="Ja",VLOOKUP($AA$2,Plausis!A:E,5,0),IF(AC1276="Ja",VLOOKUP($AC$2,Plausis!A:E,5,0),IF(AD1276="Ja",VLOOKUP($AD$2,Plausis!A:E,5,0),"")))))))</f>
        <v/>
      </c>
      <c r="AH1276" s="52" t="str">
        <f>IF(Y1276="Ja",VLOOKUP($Y$2,Plausis!A:E,5,0),"")</f>
        <v/>
      </c>
      <c r="AI1276" s="52" t="str">
        <f t="shared" si="431"/>
        <v>Ja</v>
      </c>
      <c r="AJ1276" s="52" t="str">
        <f>IF(S1276="Ja",VLOOKUP($S$2,Plausis!A:E,5,0),IF(V1276="Ja",VLOOKUP($V$2,Plausis!A:E,5,0),IF(X1276="Ja",VLOOKUP($X$2,Plausis!A:E,5,0),"")))</f>
        <v/>
      </c>
      <c r="AL1276" s="52" t="s">
        <v>2</v>
      </c>
      <c r="AM1276" s="114">
        <v>45531</v>
      </c>
      <c r="AN1276" s="52" t="s">
        <v>4467</v>
      </c>
      <c r="AO1276" s="52" t="str">
        <f>VLOOKUP(B1276,'BAT Grundtabelle'!B:T,19,0)</f>
        <v>ja</v>
      </c>
      <c r="AP1276" s="105" t="str">
        <f t="shared" si="432"/>
        <v>11145</v>
      </c>
      <c r="AQ1276" s="52" t="str">
        <f t="shared" si="433"/>
        <v>Landmaschinenhandel und -reparatur</v>
      </c>
      <c r="AR1276" s="52" t="b">
        <f t="shared" si="451"/>
        <v>0</v>
      </c>
      <c r="AS1276" s="52" t="b">
        <f t="shared" si="451"/>
        <v>0</v>
      </c>
      <c r="AT1276" s="52" t="b">
        <f t="shared" si="451"/>
        <v>0</v>
      </c>
      <c r="AU1276" s="52">
        <f t="shared" si="434"/>
        <v>1</v>
      </c>
      <c r="AW1276" s="52" t="b">
        <f t="shared" si="435"/>
        <v>0</v>
      </c>
      <c r="AX1276" s="52" t="str">
        <f t="shared" si="436"/>
        <v>Unternehmen</v>
      </c>
      <c r="AY1276" s="52" t="b">
        <f t="shared" si="437"/>
        <v>0</v>
      </c>
      <c r="AZ1276" s="52" t="str">
        <f t="shared" si="438"/>
        <v>11145</v>
      </c>
      <c r="BA1276" s="52" t="str">
        <f>VLOOKUP(A1276,'BAT Grundtabelle'!A:U,21,0)</f>
        <v>ja</v>
      </c>
      <c r="BB1276" s="52" t="str">
        <f t="shared" si="439"/>
        <v>nein</v>
      </c>
      <c r="BC1276" s="52" t="str">
        <f t="shared" si="440"/>
        <v>11145</v>
      </c>
      <c r="BD1276" s="52" t="str">
        <f t="shared" si="441"/>
        <v>Landmaschinenhandel und -reparatur</v>
      </c>
      <c r="BE1276" s="52" t="str">
        <f t="shared" si="442"/>
        <v>Unternehmen</v>
      </c>
      <c r="BF1276" s="52">
        <f t="shared" si="443"/>
        <v>1</v>
      </c>
    </row>
    <row r="1277" spans="1:58" hidden="1" x14ac:dyDescent="0.35">
      <c r="A1277" s="107" t="s">
        <v>3563</v>
      </c>
      <c r="B1277" s="75" t="s">
        <v>1167</v>
      </c>
      <c r="C1277" s="52" t="s">
        <v>3</v>
      </c>
      <c r="D1277" s="52" t="s">
        <v>3</v>
      </c>
      <c r="E1277" s="52" t="s">
        <v>2</v>
      </c>
      <c r="F1277" s="52" t="s">
        <v>2</v>
      </c>
      <c r="G1277" s="52" t="s">
        <v>2</v>
      </c>
      <c r="H1277" s="52" t="s">
        <v>2</v>
      </c>
      <c r="I1277" s="52" t="s">
        <v>3</v>
      </c>
      <c r="J1277" s="52">
        <v>2</v>
      </c>
      <c r="K1277" s="52" t="s">
        <v>2</v>
      </c>
      <c r="L1277" s="52" t="s">
        <v>2</v>
      </c>
      <c r="M1277" s="52" t="s">
        <v>2</v>
      </c>
      <c r="N1277" s="52" t="s">
        <v>3</v>
      </c>
      <c r="P1277" s="52" t="s">
        <v>4</v>
      </c>
      <c r="Q1277" s="52" t="str">
        <f t="shared" si="452"/>
        <v>Nein</v>
      </c>
      <c r="R1277" s="52" t="str">
        <f t="shared" si="452"/>
        <v>Nein</v>
      </c>
      <c r="S1277" s="52" t="str">
        <f t="shared" si="452"/>
        <v>Nein</v>
      </c>
      <c r="T1277" s="52" t="str">
        <f t="shared" si="452"/>
        <v>Nein</v>
      </c>
      <c r="U1277" s="52" t="str">
        <f t="shared" si="452"/>
        <v>Nein</v>
      </c>
      <c r="V1277" s="52" t="str">
        <f t="shared" si="452"/>
        <v>Nein</v>
      </c>
      <c r="W1277" s="52" t="str">
        <f t="shared" si="452"/>
        <v>Nein</v>
      </c>
      <c r="X1277" s="52" t="str">
        <f t="shared" si="452"/>
        <v>Nein</v>
      </c>
      <c r="Y1277" s="52" t="str">
        <f t="shared" si="452"/>
        <v>Nein</v>
      </c>
      <c r="Z1277" s="52" t="str">
        <f t="shared" si="452"/>
        <v>Nein</v>
      </c>
      <c r="AA1277" s="52" t="str">
        <f t="shared" si="452"/>
        <v>Nein</v>
      </c>
      <c r="AB1277" s="52" t="str">
        <f t="shared" si="452"/>
        <v>Nein</v>
      </c>
      <c r="AC1277" s="52" t="str">
        <f t="shared" si="452"/>
        <v>Nein</v>
      </c>
      <c r="AD1277" s="52" t="str">
        <f t="shared" si="452"/>
        <v>Nein</v>
      </c>
      <c r="AE1277" s="52" t="str">
        <f t="shared" si="452"/>
        <v>Nein</v>
      </c>
      <c r="AF1277" s="52" t="str">
        <f t="shared" si="452"/>
        <v>Nein</v>
      </c>
      <c r="AG1277" s="61" t="str">
        <f>IF(Q1277="Ja",VLOOKUP($Q$2,Plausis!A:E,5,0),IF(R1277="Ja",VLOOKUP($R$2,Plausis!A:E,5,0),IF(T1277="Ja",VLOOKUP($T$2,Plausis!A:E,5,0),IF(U1277="Ja",VLOOKUP($U$2,Plausis!A:E,5,0),IF(AA1277="Ja",VLOOKUP($AA$2,Plausis!A:E,5,0),IF(AC1277="Ja",VLOOKUP($AC$2,Plausis!A:E,5,0),IF(AD1277="Ja",VLOOKUP($AD$2,Plausis!A:E,5,0),"")))))))</f>
        <v/>
      </c>
      <c r="AH1277" s="52" t="str">
        <f>IF(Y1277="Ja",VLOOKUP($Y$2,Plausis!A:E,5,0),"")</f>
        <v/>
      </c>
      <c r="AI1277" s="52" t="str">
        <f t="shared" si="431"/>
        <v>Ja</v>
      </c>
      <c r="AJ1277" s="52" t="str">
        <f>IF(S1277="Ja",VLOOKUP($S$2,Plausis!A:E,5,0),IF(V1277="Ja",VLOOKUP($V$2,Plausis!A:E,5,0),IF(X1277="Ja",VLOOKUP($X$2,Plausis!A:E,5,0),"")))</f>
        <v/>
      </c>
      <c r="AL1277" s="52" t="s">
        <v>2</v>
      </c>
      <c r="AM1277" s="114">
        <v>45531</v>
      </c>
      <c r="AN1277" s="52" t="s">
        <v>4467</v>
      </c>
      <c r="AO1277" s="52" t="str">
        <f>VLOOKUP(B1277,'BAT Grundtabelle'!B:T,19,0)</f>
        <v>ja</v>
      </c>
      <c r="AP1277" s="105" t="str">
        <f t="shared" si="432"/>
        <v>11146</v>
      </c>
      <c r="AQ1277" s="52" t="str">
        <f t="shared" si="433"/>
        <v>Landmaschinenhersteller</v>
      </c>
      <c r="AR1277" s="52" t="b">
        <f t="shared" si="451"/>
        <v>0</v>
      </c>
      <c r="AS1277" s="52" t="b">
        <f t="shared" si="451"/>
        <v>0</v>
      </c>
      <c r="AT1277" s="52" t="b">
        <f t="shared" si="451"/>
        <v>0</v>
      </c>
      <c r="AU1277" s="52">
        <f t="shared" si="434"/>
        <v>2</v>
      </c>
      <c r="AW1277" s="52" t="b">
        <f t="shared" si="435"/>
        <v>0</v>
      </c>
      <c r="AX1277" s="52" t="str">
        <f t="shared" si="436"/>
        <v>Unternehmen</v>
      </c>
      <c r="AY1277" s="52" t="b">
        <f t="shared" si="437"/>
        <v>0</v>
      </c>
      <c r="AZ1277" s="52" t="str">
        <f t="shared" si="438"/>
        <v>11146</v>
      </c>
      <c r="BA1277" s="52" t="str">
        <f>VLOOKUP(A1277,'BAT Grundtabelle'!A:U,21,0)</f>
        <v>ja</v>
      </c>
      <c r="BB1277" s="52" t="str">
        <f t="shared" si="439"/>
        <v>nein</v>
      </c>
      <c r="BC1277" s="52" t="str">
        <f t="shared" si="440"/>
        <v>11146</v>
      </c>
      <c r="BD1277" s="52" t="str">
        <f t="shared" si="441"/>
        <v>Landmaschinenhersteller</v>
      </c>
      <c r="BE1277" s="52" t="str">
        <f t="shared" si="442"/>
        <v>Unternehmen</v>
      </c>
      <c r="BF1277" s="52">
        <f t="shared" si="443"/>
        <v>2</v>
      </c>
    </row>
    <row r="1278" spans="1:58" hidden="1" x14ac:dyDescent="0.35">
      <c r="A1278" s="107" t="s">
        <v>3564</v>
      </c>
      <c r="B1278" s="75" t="s">
        <v>666</v>
      </c>
      <c r="C1278" s="52" t="s">
        <v>3</v>
      </c>
      <c r="D1278" s="52" t="s">
        <v>3</v>
      </c>
      <c r="E1278" s="52" t="s">
        <v>2</v>
      </c>
      <c r="F1278" s="52" t="s">
        <v>2</v>
      </c>
      <c r="G1278" s="52" t="s">
        <v>2</v>
      </c>
      <c r="H1278" s="52" t="s">
        <v>2</v>
      </c>
      <c r="I1278" s="52" t="s">
        <v>3</v>
      </c>
      <c r="J1278" s="52">
        <v>1</v>
      </c>
      <c r="K1278" s="52" t="s">
        <v>2</v>
      </c>
      <c r="L1278" s="52" t="s">
        <v>2</v>
      </c>
      <c r="M1278" s="52" t="s">
        <v>2</v>
      </c>
      <c r="N1278" s="52" t="s">
        <v>3</v>
      </c>
      <c r="P1278" s="52" t="s">
        <v>4</v>
      </c>
      <c r="Q1278" s="52" t="str">
        <f t="shared" si="452"/>
        <v>Nein</v>
      </c>
      <c r="R1278" s="52" t="str">
        <f t="shared" si="452"/>
        <v>Nein</v>
      </c>
      <c r="S1278" s="52" t="str">
        <f t="shared" si="452"/>
        <v>Nein</v>
      </c>
      <c r="T1278" s="52" t="str">
        <f t="shared" si="452"/>
        <v>Nein</v>
      </c>
      <c r="U1278" s="52" t="str">
        <f t="shared" si="452"/>
        <v>Nein</v>
      </c>
      <c r="V1278" s="52" t="str">
        <f t="shared" si="452"/>
        <v>Nein</v>
      </c>
      <c r="W1278" s="52" t="str">
        <f t="shared" si="452"/>
        <v>Nein</v>
      </c>
      <c r="X1278" s="52" t="str">
        <f t="shared" si="452"/>
        <v>Nein</v>
      </c>
      <c r="Y1278" s="52" t="str">
        <f t="shared" si="452"/>
        <v>Nein</v>
      </c>
      <c r="Z1278" s="52" t="str">
        <f t="shared" si="452"/>
        <v>Nein</v>
      </c>
      <c r="AA1278" s="52" t="str">
        <f t="shared" si="452"/>
        <v>Nein</v>
      </c>
      <c r="AB1278" s="52" t="str">
        <f t="shared" si="452"/>
        <v>Nein</v>
      </c>
      <c r="AC1278" s="52" t="str">
        <f t="shared" si="452"/>
        <v>Nein</v>
      </c>
      <c r="AD1278" s="52" t="str">
        <f t="shared" si="452"/>
        <v>Nein</v>
      </c>
      <c r="AE1278" s="52" t="str">
        <f t="shared" si="452"/>
        <v>Nein</v>
      </c>
      <c r="AF1278" s="52" t="str">
        <f t="shared" si="452"/>
        <v>Nein</v>
      </c>
      <c r="AG1278" s="61" t="str">
        <f>IF(Q1278="Ja",VLOOKUP($Q$2,Plausis!A:E,5,0),IF(R1278="Ja",VLOOKUP($R$2,Plausis!A:E,5,0),IF(T1278="Ja",VLOOKUP($T$2,Plausis!A:E,5,0),IF(U1278="Ja",VLOOKUP($U$2,Plausis!A:E,5,0),IF(AA1278="Ja",VLOOKUP($AA$2,Plausis!A:E,5,0),IF(AC1278="Ja",VLOOKUP($AC$2,Plausis!A:E,5,0),IF(AD1278="Ja",VLOOKUP($AD$2,Plausis!A:E,5,0),"")))))))</f>
        <v/>
      </c>
      <c r="AH1278" s="52" t="str">
        <f>IF(Y1278="Ja",VLOOKUP($Y$2,Plausis!A:E,5,0),"")</f>
        <v/>
      </c>
      <c r="AI1278" s="52" t="str">
        <f t="shared" si="431"/>
        <v>Ja</v>
      </c>
      <c r="AJ1278" s="52" t="str">
        <f>IF(S1278="Ja",VLOOKUP($S$2,Plausis!A:E,5,0),IF(V1278="Ja",VLOOKUP($V$2,Plausis!A:E,5,0),IF(X1278="Ja",VLOOKUP($X$2,Plausis!A:E,5,0),"")))</f>
        <v/>
      </c>
      <c r="AL1278" s="52" t="s">
        <v>2</v>
      </c>
      <c r="AM1278" s="114">
        <v>45531</v>
      </c>
      <c r="AN1278" s="52" t="s">
        <v>4467</v>
      </c>
      <c r="AO1278" s="52" t="str">
        <f>VLOOKUP(B1278,'BAT Grundtabelle'!B:T,19,0)</f>
        <v>ja</v>
      </c>
      <c r="AP1278" s="105" t="str">
        <f t="shared" si="432"/>
        <v>11147</v>
      </c>
      <c r="AQ1278" s="52" t="str">
        <f t="shared" si="433"/>
        <v>Landmaschinenreparatur</v>
      </c>
      <c r="AR1278" s="52" t="b">
        <f t="shared" si="451"/>
        <v>0</v>
      </c>
      <c r="AS1278" s="52" t="b">
        <f t="shared" si="451"/>
        <v>0</v>
      </c>
      <c r="AT1278" s="52" t="b">
        <f t="shared" si="451"/>
        <v>0</v>
      </c>
      <c r="AU1278" s="52">
        <f t="shared" si="434"/>
        <v>1</v>
      </c>
      <c r="AW1278" s="52" t="b">
        <f t="shared" si="435"/>
        <v>0</v>
      </c>
      <c r="AX1278" s="52" t="str">
        <f t="shared" si="436"/>
        <v>Unternehmen</v>
      </c>
      <c r="AY1278" s="52" t="b">
        <f t="shared" si="437"/>
        <v>0</v>
      </c>
      <c r="AZ1278" s="52" t="str">
        <f t="shared" si="438"/>
        <v>11147</v>
      </c>
      <c r="BA1278" s="52" t="str">
        <f>VLOOKUP(A1278,'BAT Grundtabelle'!A:U,21,0)</f>
        <v>ja</v>
      </c>
      <c r="BB1278" s="52" t="str">
        <f t="shared" si="439"/>
        <v>nein</v>
      </c>
      <c r="BC1278" s="52" t="str">
        <f t="shared" si="440"/>
        <v>11147</v>
      </c>
      <c r="BD1278" s="52" t="str">
        <f t="shared" si="441"/>
        <v>Landmaschinenreparatur</v>
      </c>
      <c r="BE1278" s="52" t="str">
        <f t="shared" si="442"/>
        <v>Unternehmen</v>
      </c>
      <c r="BF1278" s="52">
        <f t="shared" si="443"/>
        <v>1</v>
      </c>
    </row>
    <row r="1279" spans="1:58" hidden="1" x14ac:dyDescent="0.35">
      <c r="A1279" s="107" t="s">
        <v>3565</v>
      </c>
      <c r="B1279" s="75" t="s">
        <v>1112</v>
      </c>
      <c r="C1279" s="52" t="s">
        <v>3</v>
      </c>
      <c r="D1279" s="52" t="s">
        <v>3</v>
      </c>
      <c r="E1279" s="52" t="s">
        <v>2</v>
      </c>
      <c r="F1279" s="52" t="s">
        <v>2</v>
      </c>
      <c r="G1279" s="52" t="s">
        <v>2</v>
      </c>
      <c r="H1279" s="52" t="s">
        <v>2</v>
      </c>
      <c r="I1279" s="52" t="s">
        <v>3</v>
      </c>
      <c r="J1279" s="52">
        <v>1</v>
      </c>
      <c r="K1279" s="52" t="s">
        <v>2</v>
      </c>
      <c r="L1279" s="52" t="s">
        <v>2</v>
      </c>
      <c r="M1279" s="52" t="s">
        <v>2</v>
      </c>
      <c r="N1279" s="52" t="s">
        <v>3</v>
      </c>
      <c r="P1279" s="52" t="s">
        <v>4</v>
      </c>
      <c r="Q1279" s="52" t="str">
        <f t="shared" si="452"/>
        <v>Nein</v>
      </c>
      <c r="R1279" s="52" t="str">
        <f t="shared" si="452"/>
        <v>Nein</v>
      </c>
      <c r="S1279" s="52" t="str">
        <f t="shared" si="452"/>
        <v>Nein</v>
      </c>
      <c r="T1279" s="52" t="str">
        <f t="shared" si="452"/>
        <v>Nein</v>
      </c>
      <c r="U1279" s="52" t="str">
        <f t="shared" si="452"/>
        <v>Nein</v>
      </c>
      <c r="V1279" s="52" t="str">
        <f t="shared" si="452"/>
        <v>Nein</v>
      </c>
      <c r="W1279" s="52" t="str">
        <f t="shared" si="452"/>
        <v>Nein</v>
      </c>
      <c r="X1279" s="52" t="str">
        <f t="shared" si="452"/>
        <v>Nein</v>
      </c>
      <c r="Y1279" s="52" t="str">
        <f t="shared" si="452"/>
        <v>Nein</v>
      </c>
      <c r="Z1279" s="52" t="str">
        <f t="shared" si="452"/>
        <v>Nein</v>
      </c>
      <c r="AA1279" s="52" t="str">
        <f t="shared" si="452"/>
        <v>Nein</v>
      </c>
      <c r="AB1279" s="52" t="str">
        <f t="shared" si="452"/>
        <v>Nein</v>
      </c>
      <c r="AC1279" s="52" t="str">
        <f t="shared" si="452"/>
        <v>Nein</v>
      </c>
      <c r="AD1279" s="52" t="str">
        <f t="shared" si="452"/>
        <v>Nein</v>
      </c>
      <c r="AE1279" s="52" t="str">
        <f t="shared" si="452"/>
        <v>Nein</v>
      </c>
      <c r="AF1279" s="52" t="str">
        <f t="shared" si="452"/>
        <v>Nein</v>
      </c>
      <c r="AG1279" s="61" t="str">
        <f>IF(Q1279="Ja",VLOOKUP($Q$2,Plausis!A:E,5,0),IF(R1279="Ja",VLOOKUP($R$2,Plausis!A:E,5,0),IF(T1279="Ja",VLOOKUP($T$2,Plausis!A:E,5,0),IF(U1279="Ja",VLOOKUP($U$2,Plausis!A:E,5,0),IF(AA1279="Ja",VLOOKUP($AA$2,Plausis!A:E,5,0),IF(AC1279="Ja",VLOOKUP($AC$2,Plausis!A:E,5,0),IF(AD1279="Ja",VLOOKUP($AD$2,Plausis!A:E,5,0),"")))))))</f>
        <v/>
      </c>
      <c r="AH1279" s="52" t="str">
        <f>IF(Y1279="Ja",VLOOKUP($Y$2,Plausis!A:E,5,0),"")</f>
        <v/>
      </c>
      <c r="AI1279" s="52" t="str">
        <f t="shared" si="431"/>
        <v>Ja</v>
      </c>
      <c r="AJ1279" s="52" t="str">
        <f>IF(S1279="Ja",VLOOKUP($S$2,Plausis!A:E,5,0),IF(V1279="Ja",VLOOKUP($V$2,Plausis!A:E,5,0),IF(X1279="Ja",VLOOKUP($X$2,Plausis!A:E,5,0),"")))</f>
        <v/>
      </c>
      <c r="AL1279" s="52" t="s">
        <v>2</v>
      </c>
      <c r="AM1279" s="114">
        <v>45531</v>
      </c>
      <c r="AN1279" s="52" t="s">
        <v>4467</v>
      </c>
      <c r="AO1279" s="52" t="str">
        <f>VLOOKUP(B1279,'BAT Grundtabelle'!B:T,19,0)</f>
        <v>ja</v>
      </c>
      <c r="AP1279" s="105" t="str">
        <f t="shared" si="432"/>
        <v>11148</v>
      </c>
      <c r="AQ1279" s="52" t="str">
        <f t="shared" si="433"/>
        <v>Landmesser-/Geometerbüro</v>
      </c>
      <c r="AR1279" s="52" t="b">
        <f t="shared" si="451"/>
        <v>0</v>
      </c>
      <c r="AS1279" s="52" t="b">
        <f t="shared" si="451"/>
        <v>0</v>
      </c>
      <c r="AT1279" s="52" t="b">
        <f t="shared" si="451"/>
        <v>0</v>
      </c>
      <c r="AU1279" s="52">
        <f t="shared" si="434"/>
        <v>1</v>
      </c>
      <c r="AW1279" s="52" t="b">
        <f t="shared" si="435"/>
        <v>0</v>
      </c>
      <c r="AX1279" s="52" t="str">
        <f t="shared" si="436"/>
        <v>Unternehmen</v>
      </c>
      <c r="AY1279" s="52" t="b">
        <f t="shared" si="437"/>
        <v>0</v>
      </c>
      <c r="AZ1279" s="52" t="str">
        <f t="shared" si="438"/>
        <v>11148</v>
      </c>
      <c r="BA1279" s="52" t="str">
        <f>VLOOKUP(A1279,'BAT Grundtabelle'!A:U,21,0)</f>
        <v>ja</v>
      </c>
      <c r="BB1279" s="52" t="str">
        <f t="shared" si="439"/>
        <v>nein</v>
      </c>
      <c r="BC1279" s="52" t="str">
        <f t="shared" si="440"/>
        <v>11148</v>
      </c>
      <c r="BD1279" s="52" t="str">
        <f t="shared" si="441"/>
        <v>Landmesser-/Geometerbüro</v>
      </c>
      <c r="BE1279" s="52" t="str">
        <f t="shared" si="442"/>
        <v>Unternehmen</v>
      </c>
      <c r="BF1279" s="52">
        <f t="shared" si="443"/>
        <v>1</v>
      </c>
    </row>
    <row r="1280" spans="1:58" hidden="1" x14ac:dyDescent="0.35">
      <c r="A1280" s="107" t="s">
        <v>3566</v>
      </c>
      <c r="B1280" s="75" t="s">
        <v>464</v>
      </c>
      <c r="C1280" s="52" t="s">
        <v>3</v>
      </c>
      <c r="D1280" s="52" t="s">
        <v>3</v>
      </c>
      <c r="E1280" s="52" t="s">
        <v>2</v>
      </c>
      <c r="F1280" s="52" t="s">
        <v>2</v>
      </c>
      <c r="G1280" s="52" t="s">
        <v>2</v>
      </c>
      <c r="H1280" s="52" t="s">
        <v>2</v>
      </c>
      <c r="I1280" s="52" t="s">
        <v>3</v>
      </c>
      <c r="J1280" s="52">
        <v>1</v>
      </c>
      <c r="K1280" s="52" t="s">
        <v>2</v>
      </c>
      <c r="L1280" s="52" t="s">
        <v>2</v>
      </c>
      <c r="M1280" s="52" t="s">
        <v>2</v>
      </c>
      <c r="N1280" s="52" t="s">
        <v>3</v>
      </c>
      <c r="P1280" s="52" t="s">
        <v>4</v>
      </c>
      <c r="Q1280" s="52" t="str">
        <f t="shared" si="452"/>
        <v>Nein</v>
      </c>
      <c r="R1280" s="52" t="str">
        <f t="shared" si="452"/>
        <v>Nein</v>
      </c>
      <c r="S1280" s="52" t="str">
        <f t="shared" si="452"/>
        <v>Nein</v>
      </c>
      <c r="T1280" s="52" t="str">
        <f t="shared" si="452"/>
        <v>Nein</v>
      </c>
      <c r="U1280" s="52" t="str">
        <f t="shared" si="452"/>
        <v>Nein</v>
      </c>
      <c r="V1280" s="52" t="str">
        <f t="shared" si="452"/>
        <v>Nein</v>
      </c>
      <c r="W1280" s="52" t="str">
        <f t="shared" si="452"/>
        <v>Nein</v>
      </c>
      <c r="X1280" s="52" t="str">
        <f t="shared" si="452"/>
        <v>Nein</v>
      </c>
      <c r="Y1280" s="52" t="str">
        <f t="shared" si="452"/>
        <v>Nein</v>
      </c>
      <c r="Z1280" s="52" t="str">
        <f t="shared" si="452"/>
        <v>Nein</v>
      </c>
      <c r="AA1280" s="52" t="str">
        <f t="shared" si="452"/>
        <v>Nein</v>
      </c>
      <c r="AB1280" s="52" t="str">
        <f t="shared" si="452"/>
        <v>Nein</v>
      </c>
      <c r="AC1280" s="52" t="str">
        <f t="shared" si="452"/>
        <v>Nein</v>
      </c>
      <c r="AD1280" s="52" t="str">
        <f t="shared" si="452"/>
        <v>Nein</v>
      </c>
      <c r="AE1280" s="52" t="str">
        <f t="shared" si="452"/>
        <v>Nein</v>
      </c>
      <c r="AF1280" s="52" t="str">
        <f t="shared" si="452"/>
        <v>Nein</v>
      </c>
      <c r="AG1280" s="61" t="str">
        <f>IF(Q1280="Ja",VLOOKUP($Q$2,Plausis!A:E,5,0),IF(R1280="Ja",VLOOKUP($R$2,Plausis!A:E,5,0),IF(T1280="Ja",VLOOKUP($T$2,Plausis!A:E,5,0),IF(U1280="Ja",VLOOKUP($U$2,Plausis!A:E,5,0),IF(AA1280="Ja",VLOOKUP($AA$2,Plausis!A:E,5,0),IF(AC1280="Ja",VLOOKUP($AC$2,Plausis!A:E,5,0),IF(AD1280="Ja",VLOOKUP($AD$2,Plausis!A:E,5,0),"")))))))</f>
        <v/>
      </c>
      <c r="AH1280" s="52" t="str">
        <f>IF(Y1280="Ja",VLOOKUP($Y$2,Plausis!A:E,5,0),"")</f>
        <v/>
      </c>
      <c r="AI1280" s="52" t="str">
        <f t="shared" si="431"/>
        <v>Ja</v>
      </c>
      <c r="AJ1280" s="52" t="str">
        <f>IF(S1280="Ja",VLOOKUP($S$2,Plausis!A:E,5,0),IF(V1280="Ja",VLOOKUP($V$2,Plausis!A:E,5,0),IF(X1280="Ja",VLOOKUP($X$2,Plausis!A:E,5,0),"")))</f>
        <v/>
      </c>
      <c r="AL1280" s="52" t="s">
        <v>3</v>
      </c>
      <c r="AM1280" s="114">
        <v>45531</v>
      </c>
      <c r="AN1280" s="52" t="s">
        <v>4467</v>
      </c>
      <c r="AO1280" s="52" t="str">
        <f>VLOOKUP(B1280,'BAT Grundtabelle'!B:T,19,0)</f>
        <v>ja</v>
      </c>
      <c r="AP1280" s="105" t="str">
        <f t="shared" si="432"/>
        <v>11149</v>
      </c>
      <c r="AQ1280" s="52" t="str">
        <f t="shared" si="433"/>
        <v>Landproduktehandel</v>
      </c>
      <c r="AR1280" s="52" t="b">
        <f t="shared" si="451"/>
        <v>0</v>
      </c>
      <c r="AS1280" s="52" t="b">
        <f t="shared" si="451"/>
        <v>0</v>
      </c>
      <c r="AT1280" s="52" t="b">
        <f t="shared" si="451"/>
        <v>0</v>
      </c>
      <c r="AU1280" s="52">
        <f t="shared" si="434"/>
        <v>1</v>
      </c>
      <c r="AW1280" s="52" t="b">
        <f t="shared" si="435"/>
        <v>0</v>
      </c>
      <c r="AX1280" s="52" t="str">
        <f t="shared" si="436"/>
        <v>Unternehmen</v>
      </c>
      <c r="AY1280" s="52" t="b">
        <f t="shared" si="437"/>
        <v>0</v>
      </c>
      <c r="AZ1280" s="52" t="str">
        <f t="shared" si="438"/>
        <v>11149</v>
      </c>
      <c r="BA1280" s="52" t="str">
        <f>VLOOKUP(A1280,'BAT Grundtabelle'!A:U,21,0)</f>
        <v>ja</v>
      </c>
      <c r="BB1280" s="52" t="str">
        <f t="shared" si="439"/>
        <v>nein</v>
      </c>
      <c r="BC1280" s="52" t="str">
        <f t="shared" si="440"/>
        <v>11149</v>
      </c>
      <c r="BD1280" s="52" t="str">
        <f t="shared" si="441"/>
        <v>Landproduktehandel</v>
      </c>
      <c r="BE1280" s="52" t="str">
        <f t="shared" si="442"/>
        <v>Unternehmen</v>
      </c>
      <c r="BF1280" s="52">
        <f t="shared" si="443"/>
        <v>1</v>
      </c>
    </row>
    <row r="1281" spans="1:58" hidden="1" x14ac:dyDescent="0.35">
      <c r="A1281" s="107" t="s">
        <v>3567</v>
      </c>
      <c r="B1281" s="75" t="s">
        <v>1761</v>
      </c>
      <c r="C1281" s="52" t="s">
        <v>3</v>
      </c>
      <c r="D1281" s="52" t="s">
        <v>3</v>
      </c>
      <c r="E1281" s="52" t="s">
        <v>2</v>
      </c>
      <c r="F1281" s="52" t="s">
        <v>2</v>
      </c>
      <c r="G1281" s="52" t="s">
        <v>2</v>
      </c>
      <c r="H1281" s="52" t="s">
        <v>2</v>
      </c>
      <c r="I1281" s="52" t="s">
        <v>3</v>
      </c>
      <c r="J1281" s="52">
        <v>1</v>
      </c>
      <c r="K1281" s="52" t="s">
        <v>2</v>
      </c>
      <c r="L1281" s="52" t="s">
        <v>2</v>
      </c>
      <c r="M1281" s="52" t="s">
        <v>2</v>
      </c>
      <c r="N1281" s="52" t="s">
        <v>3</v>
      </c>
      <c r="P1281" s="52" t="s">
        <v>4</v>
      </c>
      <c r="Q1281" s="52" t="str">
        <f t="shared" si="452"/>
        <v>Nein</v>
      </c>
      <c r="R1281" s="52" t="str">
        <f t="shared" si="452"/>
        <v>Nein</v>
      </c>
      <c r="S1281" s="52" t="str">
        <f t="shared" si="452"/>
        <v>Nein</v>
      </c>
      <c r="T1281" s="52" t="str">
        <f t="shared" si="452"/>
        <v>Nein</v>
      </c>
      <c r="U1281" s="52" t="str">
        <f t="shared" si="452"/>
        <v>Nein</v>
      </c>
      <c r="V1281" s="52" t="str">
        <f t="shared" si="452"/>
        <v>Nein</v>
      </c>
      <c r="W1281" s="52" t="str">
        <f t="shared" si="452"/>
        <v>Nein</v>
      </c>
      <c r="X1281" s="52" t="str">
        <f t="shared" si="452"/>
        <v>Nein</v>
      </c>
      <c r="Y1281" s="52" t="str">
        <f t="shared" si="452"/>
        <v>Nein</v>
      </c>
      <c r="Z1281" s="52" t="str">
        <f t="shared" si="452"/>
        <v>Nein</v>
      </c>
      <c r="AA1281" s="52" t="str">
        <f t="shared" si="452"/>
        <v>Nein</v>
      </c>
      <c r="AB1281" s="52" t="str">
        <f t="shared" si="452"/>
        <v>Nein</v>
      </c>
      <c r="AC1281" s="52" t="str">
        <f t="shared" si="452"/>
        <v>Nein</v>
      </c>
      <c r="AD1281" s="52" t="str">
        <f t="shared" si="452"/>
        <v>Nein</v>
      </c>
      <c r="AE1281" s="52" t="str">
        <f t="shared" si="452"/>
        <v>Nein</v>
      </c>
      <c r="AF1281" s="52" t="str">
        <f t="shared" si="452"/>
        <v>Nein</v>
      </c>
      <c r="AG1281" s="61" t="str">
        <f>IF(Q1281="Ja",VLOOKUP($Q$2,Plausis!A:E,5,0),IF(R1281="Ja",VLOOKUP($R$2,Plausis!A:E,5,0),IF(T1281="Ja",VLOOKUP($T$2,Plausis!A:E,5,0),IF(U1281="Ja",VLOOKUP($U$2,Plausis!A:E,5,0),IF(AA1281="Ja",VLOOKUP($AA$2,Plausis!A:E,5,0),IF(AC1281="Ja",VLOOKUP($AC$2,Plausis!A:E,5,0),IF(AD1281="Ja",VLOOKUP($AD$2,Plausis!A:E,5,0),"")))))))</f>
        <v/>
      </c>
      <c r="AH1281" s="52" t="str">
        <f>IF(Y1281="Ja",VLOOKUP($Y$2,Plausis!A:E,5,0),"")</f>
        <v/>
      </c>
      <c r="AI1281" s="52" t="str">
        <f t="shared" si="431"/>
        <v>Ja</v>
      </c>
      <c r="AJ1281" s="52" t="str">
        <f>IF(S1281="Ja",VLOOKUP($S$2,Plausis!A:E,5,0),IF(V1281="Ja",VLOOKUP($V$2,Plausis!A:E,5,0),IF(X1281="Ja",VLOOKUP($X$2,Plausis!A:E,5,0),"")))</f>
        <v/>
      </c>
      <c r="AL1281" s="52" t="s">
        <v>2</v>
      </c>
      <c r="AM1281" s="114">
        <v>45531</v>
      </c>
      <c r="AN1281" s="52" t="s">
        <v>4467</v>
      </c>
      <c r="AO1281" s="52" t="str">
        <f>VLOOKUP(B1281,'BAT Grundtabelle'!B:T,19,0)</f>
        <v>ja</v>
      </c>
      <c r="AP1281" s="105" t="str">
        <f t="shared" si="432"/>
        <v>11150</v>
      </c>
      <c r="AQ1281" s="52" t="str">
        <f t="shared" si="433"/>
        <v>Landschaftsarchitektenbüro</v>
      </c>
      <c r="AR1281" s="52" t="b">
        <f t="shared" si="451"/>
        <v>0</v>
      </c>
      <c r="AS1281" s="52" t="b">
        <f t="shared" si="451"/>
        <v>0</v>
      </c>
      <c r="AT1281" s="52" t="b">
        <f t="shared" si="451"/>
        <v>0</v>
      </c>
      <c r="AU1281" s="52">
        <f t="shared" si="434"/>
        <v>1</v>
      </c>
      <c r="AW1281" s="52" t="b">
        <f t="shared" si="435"/>
        <v>0</v>
      </c>
      <c r="AX1281" s="52" t="str">
        <f t="shared" si="436"/>
        <v>Unternehmen</v>
      </c>
      <c r="AY1281" s="52" t="b">
        <f t="shared" si="437"/>
        <v>0</v>
      </c>
      <c r="AZ1281" s="52" t="str">
        <f t="shared" si="438"/>
        <v>11150</v>
      </c>
      <c r="BA1281" s="52" t="str">
        <f>VLOOKUP(A1281,'BAT Grundtabelle'!A:U,21,0)</f>
        <v>ja</v>
      </c>
      <c r="BB1281" s="52" t="str">
        <f t="shared" si="439"/>
        <v>nein</v>
      </c>
      <c r="BC1281" s="52" t="str">
        <f t="shared" si="440"/>
        <v>11150</v>
      </c>
      <c r="BD1281" s="52" t="str">
        <f t="shared" si="441"/>
        <v>Landschaftsarchitektenbüro</v>
      </c>
      <c r="BE1281" s="52" t="str">
        <f t="shared" si="442"/>
        <v>Unternehmen</v>
      </c>
      <c r="BF1281" s="52">
        <f t="shared" si="443"/>
        <v>1</v>
      </c>
    </row>
    <row r="1282" spans="1:58" hidden="1" x14ac:dyDescent="0.35">
      <c r="A1282" s="107" t="s">
        <v>3568</v>
      </c>
      <c r="B1282" s="75" t="s">
        <v>1762</v>
      </c>
      <c r="C1282" s="52" t="s">
        <v>3</v>
      </c>
      <c r="D1282" s="52" t="s">
        <v>3</v>
      </c>
      <c r="E1282" s="52" t="s">
        <v>2</v>
      </c>
      <c r="F1282" s="52" t="s">
        <v>2</v>
      </c>
      <c r="G1282" s="52" t="s">
        <v>2</v>
      </c>
      <c r="H1282" s="52" t="s">
        <v>2</v>
      </c>
      <c r="I1282" s="52" t="s">
        <v>3</v>
      </c>
      <c r="J1282" s="52">
        <v>1</v>
      </c>
      <c r="K1282" s="52" t="s">
        <v>2</v>
      </c>
      <c r="L1282" s="52" t="s">
        <v>2</v>
      </c>
      <c r="M1282" s="52" t="s">
        <v>2</v>
      </c>
      <c r="N1282" s="52" t="s">
        <v>3</v>
      </c>
      <c r="P1282" s="52" t="s">
        <v>4</v>
      </c>
      <c r="Q1282" s="52" t="str">
        <f t="shared" si="452"/>
        <v>Nein</v>
      </c>
      <c r="R1282" s="52" t="str">
        <f t="shared" si="452"/>
        <v>Nein</v>
      </c>
      <c r="S1282" s="52" t="str">
        <f t="shared" si="452"/>
        <v>Nein</v>
      </c>
      <c r="T1282" s="52" t="str">
        <f t="shared" si="452"/>
        <v>Nein</v>
      </c>
      <c r="U1282" s="52" t="str">
        <f t="shared" si="452"/>
        <v>Nein</v>
      </c>
      <c r="V1282" s="52" t="str">
        <f t="shared" si="452"/>
        <v>Nein</v>
      </c>
      <c r="W1282" s="52" t="str">
        <f t="shared" si="452"/>
        <v>Nein</v>
      </c>
      <c r="X1282" s="52" t="str">
        <f t="shared" si="452"/>
        <v>Nein</v>
      </c>
      <c r="Y1282" s="52" t="str">
        <f t="shared" si="452"/>
        <v>Nein</v>
      </c>
      <c r="Z1282" s="52" t="str">
        <f t="shared" si="452"/>
        <v>Nein</v>
      </c>
      <c r="AA1282" s="52" t="str">
        <f t="shared" si="452"/>
        <v>Nein</v>
      </c>
      <c r="AB1282" s="52" t="str">
        <f t="shared" si="452"/>
        <v>Nein</v>
      </c>
      <c r="AC1282" s="52" t="str">
        <f t="shared" si="452"/>
        <v>Nein</v>
      </c>
      <c r="AD1282" s="52" t="str">
        <f t="shared" si="452"/>
        <v>Nein</v>
      </c>
      <c r="AE1282" s="52" t="str">
        <f t="shared" si="452"/>
        <v>Nein</v>
      </c>
      <c r="AF1282" s="52" t="str">
        <f t="shared" si="452"/>
        <v>Nein</v>
      </c>
      <c r="AG1282" s="61" t="str">
        <f>IF(Q1282="Ja",VLOOKUP($Q$2,Plausis!A:E,5,0),IF(R1282="Ja",VLOOKUP($R$2,Plausis!A:E,5,0),IF(T1282="Ja",VLOOKUP($T$2,Plausis!A:E,5,0),IF(U1282="Ja",VLOOKUP($U$2,Plausis!A:E,5,0),IF(AA1282="Ja",VLOOKUP($AA$2,Plausis!A:E,5,0),IF(AC1282="Ja",VLOOKUP($AC$2,Plausis!A:E,5,0),IF(AD1282="Ja",VLOOKUP($AD$2,Plausis!A:E,5,0),"")))))))</f>
        <v/>
      </c>
      <c r="AH1282" s="52" t="str">
        <f>IF(Y1282="Ja",VLOOKUP($Y$2,Plausis!A:E,5,0),"")</f>
        <v/>
      </c>
      <c r="AI1282" s="52" t="str">
        <f t="shared" si="431"/>
        <v>Ja</v>
      </c>
      <c r="AJ1282" s="52" t="str">
        <f>IF(S1282="Ja",VLOOKUP($S$2,Plausis!A:E,5,0),IF(V1282="Ja",VLOOKUP($V$2,Plausis!A:E,5,0),IF(X1282="Ja",VLOOKUP($X$2,Plausis!A:E,5,0),"")))</f>
        <v/>
      </c>
      <c r="AL1282" s="52" t="s">
        <v>3</v>
      </c>
      <c r="AM1282" s="114">
        <v>45531</v>
      </c>
      <c r="AN1282" s="52" t="s">
        <v>4467</v>
      </c>
      <c r="AO1282" s="52" t="str">
        <f>VLOOKUP(B1282,'BAT Grundtabelle'!B:T,19,0)</f>
        <v>ja</v>
      </c>
      <c r="AP1282" s="105" t="str">
        <f t="shared" si="432"/>
        <v>11151</v>
      </c>
      <c r="AQ1282" s="52" t="str">
        <f t="shared" si="433"/>
        <v>Landschaftsgärtnerei</v>
      </c>
      <c r="AR1282" s="52" t="b">
        <f t="shared" si="451"/>
        <v>0</v>
      </c>
      <c r="AS1282" s="52" t="b">
        <f t="shared" si="451"/>
        <v>0</v>
      </c>
      <c r="AT1282" s="52" t="b">
        <f t="shared" si="451"/>
        <v>0</v>
      </c>
      <c r="AU1282" s="52">
        <f t="shared" si="434"/>
        <v>1</v>
      </c>
      <c r="AW1282" s="52" t="b">
        <f t="shared" si="435"/>
        <v>0</v>
      </c>
      <c r="AX1282" s="52" t="str">
        <f t="shared" si="436"/>
        <v>Unternehmen</v>
      </c>
      <c r="AY1282" s="52" t="b">
        <f t="shared" si="437"/>
        <v>0</v>
      </c>
      <c r="AZ1282" s="52" t="str">
        <f t="shared" si="438"/>
        <v>11151</v>
      </c>
      <c r="BA1282" s="52" t="str">
        <f>VLOOKUP(A1282,'BAT Grundtabelle'!A:U,21,0)</f>
        <v>ja</v>
      </c>
      <c r="BB1282" s="52" t="str">
        <f t="shared" si="439"/>
        <v>nein</v>
      </c>
      <c r="BC1282" s="52" t="str">
        <f t="shared" si="440"/>
        <v>11151</v>
      </c>
      <c r="BD1282" s="52" t="str">
        <f t="shared" si="441"/>
        <v>Landschaftsgärtnerei</v>
      </c>
      <c r="BE1282" s="52" t="str">
        <f t="shared" si="442"/>
        <v>Unternehmen</v>
      </c>
      <c r="BF1282" s="52">
        <f t="shared" si="443"/>
        <v>1</v>
      </c>
    </row>
    <row r="1283" spans="1:58" hidden="1" x14ac:dyDescent="0.35">
      <c r="A1283" s="107" t="s">
        <v>3569</v>
      </c>
      <c r="B1283" s="75" t="s">
        <v>1766</v>
      </c>
      <c r="C1283" s="52" t="s">
        <v>3</v>
      </c>
      <c r="D1283" s="52" t="s">
        <v>3</v>
      </c>
      <c r="E1283" s="52" t="s">
        <v>2</v>
      </c>
      <c r="F1283" s="52" t="s">
        <v>2</v>
      </c>
      <c r="G1283" s="52" t="s">
        <v>2</v>
      </c>
      <c r="H1283" s="52" t="s">
        <v>2</v>
      </c>
      <c r="I1283" s="52" t="s">
        <v>3</v>
      </c>
      <c r="J1283" s="52">
        <v>1</v>
      </c>
      <c r="K1283" s="52" t="s">
        <v>2</v>
      </c>
      <c r="L1283" s="52" t="s">
        <v>2</v>
      </c>
      <c r="M1283" s="52" t="s">
        <v>2</v>
      </c>
      <c r="N1283" s="52" t="s">
        <v>3</v>
      </c>
      <c r="P1283" s="52" t="s">
        <v>4</v>
      </c>
      <c r="Q1283" s="52" t="str">
        <f t="shared" ref="Q1283:AF1292" si="453">IF(ISERROR(FIND(Q$2,$P1283,1)),"Nein","Ja")</f>
        <v>Nein</v>
      </c>
      <c r="R1283" s="52" t="str">
        <f t="shared" si="453"/>
        <v>Nein</v>
      </c>
      <c r="S1283" s="52" t="str">
        <f t="shared" si="453"/>
        <v>Nein</v>
      </c>
      <c r="T1283" s="52" t="str">
        <f t="shared" si="453"/>
        <v>Nein</v>
      </c>
      <c r="U1283" s="52" t="str">
        <f t="shared" si="453"/>
        <v>Nein</v>
      </c>
      <c r="V1283" s="52" t="str">
        <f t="shared" si="453"/>
        <v>Nein</v>
      </c>
      <c r="W1283" s="52" t="str">
        <f t="shared" si="453"/>
        <v>Nein</v>
      </c>
      <c r="X1283" s="52" t="str">
        <f t="shared" si="453"/>
        <v>Nein</v>
      </c>
      <c r="Y1283" s="52" t="str">
        <f t="shared" si="453"/>
        <v>Nein</v>
      </c>
      <c r="Z1283" s="52" t="str">
        <f t="shared" si="453"/>
        <v>Nein</v>
      </c>
      <c r="AA1283" s="52" t="str">
        <f t="shared" si="453"/>
        <v>Nein</v>
      </c>
      <c r="AB1283" s="52" t="str">
        <f t="shared" si="453"/>
        <v>Nein</v>
      </c>
      <c r="AC1283" s="52" t="str">
        <f t="shared" si="453"/>
        <v>Nein</v>
      </c>
      <c r="AD1283" s="52" t="str">
        <f t="shared" si="453"/>
        <v>Nein</v>
      </c>
      <c r="AE1283" s="52" t="str">
        <f t="shared" si="453"/>
        <v>Nein</v>
      </c>
      <c r="AF1283" s="52" t="str">
        <f t="shared" si="453"/>
        <v>Nein</v>
      </c>
      <c r="AG1283" s="61" t="str">
        <f>IF(Q1283="Ja",VLOOKUP($Q$2,Plausis!A:E,5,0),IF(R1283="Ja",VLOOKUP($R$2,Plausis!A:E,5,0),IF(T1283="Ja",VLOOKUP($T$2,Plausis!A:E,5,0),IF(U1283="Ja",VLOOKUP($U$2,Plausis!A:E,5,0),IF(AA1283="Ja",VLOOKUP($AA$2,Plausis!A:E,5,0),IF(AC1283="Ja",VLOOKUP($AC$2,Plausis!A:E,5,0),IF(AD1283="Ja",VLOOKUP($AD$2,Plausis!A:E,5,0),"")))))))</f>
        <v/>
      </c>
      <c r="AH1283" s="52" t="str">
        <f>IF(Y1283="Ja",VLOOKUP($Y$2,Plausis!A:E,5,0),"")</f>
        <v/>
      </c>
      <c r="AI1283" s="52" t="str">
        <f t="shared" ref="AI1283:AI1346" si="454">IF(OR(T1283="Ja", U1283="Ja", C1283="nein"),"Nein","Ja")</f>
        <v>Ja</v>
      </c>
      <c r="AJ1283" s="52" t="str">
        <f>IF(S1283="Ja",VLOOKUP($S$2,Plausis!A:E,5,0),IF(V1283="Ja",VLOOKUP($V$2,Plausis!A:E,5,0),IF(X1283="Ja",VLOOKUP($X$2,Plausis!A:E,5,0),"")))</f>
        <v/>
      </c>
      <c r="AL1283" s="52" t="s">
        <v>2</v>
      </c>
      <c r="AM1283" s="114">
        <v>45531</v>
      </c>
      <c r="AN1283" s="52" t="s">
        <v>4467</v>
      </c>
      <c r="AO1283" s="52" t="str">
        <f>VLOOKUP(B1283,'BAT Grundtabelle'!B:T,19,0)</f>
        <v>ja</v>
      </c>
      <c r="AP1283" s="105" t="str">
        <f t="shared" ref="AP1283:AP1346" si="455">A1283</f>
        <v>11152</v>
      </c>
      <c r="AQ1283" s="52" t="str">
        <f t="shared" ref="AQ1283:AQ1346" si="456">B1283</f>
        <v>Landwirtschaftliche Maschinengenossenschaft</v>
      </c>
      <c r="AR1283" s="52" t="b">
        <f t="shared" ref="AR1283:AT1302" si="457">IF(ISERROR(FIND(AR$1,$P1283,1)),FALSE,TRUE)</f>
        <v>0</v>
      </c>
      <c r="AS1283" s="52" t="b">
        <f t="shared" si="457"/>
        <v>0</v>
      </c>
      <c r="AT1283" s="52" t="b">
        <f t="shared" si="457"/>
        <v>0</v>
      </c>
      <c r="AU1283" s="52">
        <f t="shared" ref="AU1283:AU1346" si="458">IF(J1283&lt;&gt;"nein",J1283,AX1283)</f>
        <v>1</v>
      </c>
      <c r="AW1283" s="52" t="b">
        <f t="shared" ref="AW1283:AW1346" si="459">IF(ISERROR(FIND(AW$1,$P1283,1)),FALSE,TRUE)</f>
        <v>0</v>
      </c>
      <c r="AX1283" s="52" t="str">
        <f t="shared" ref="AX1283:AX1346" si="460">IF(I1283="ja","Unternehmen",IF(OR(K1283="ja",L1283="ja",M1283="ja"),"Eigener Tarif",IF(AK1283&lt;&gt;"",AK1283,IF(AO1283="ja","Eigener Tarif",""))))</f>
        <v>Unternehmen</v>
      </c>
      <c r="AY1283" s="52" t="b">
        <f t="shared" ref="AY1283:AY1346" si="461">IF(ISERROR(FIND(AY$1,$P1283,1)),FALSE,TRUE)</f>
        <v>0</v>
      </c>
      <c r="AZ1283" s="52" t="str">
        <f t="shared" ref="AZ1283:AZ1346" si="462">A1283</f>
        <v>11152</v>
      </c>
      <c r="BA1283" s="52" t="str">
        <f>VLOOKUP(A1283,'BAT Grundtabelle'!A:U,21,0)</f>
        <v>ja</v>
      </c>
      <c r="BB1283" s="52" t="str">
        <f t="shared" ref="BB1283:BB1346" si="463">G1283</f>
        <v>nein</v>
      </c>
      <c r="BC1283" s="52" t="str">
        <f t="shared" ref="BC1283:BC1346" si="464">A1283</f>
        <v>11152</v>
      </c>
      <c r="BD1283" s="52" t="str">
        <f t="shared" ref="BD1283:BD1346" si="465">B1283</f>
        <v>Landwirtschaftliche Maschinengenossenschaft</v>
      </c>
      <c r="BE1283" s="52" t="str">
        <f t="shared" ref="BE1283:BE1346" si="466">AX1283</f>
        <v>Unternehmen</v>
      </c>
      <c r="BF1283" s="52">
        <f t="shared" ref="BF1283:BF1346" si="467">AU1283</f>
        <v>1</v>
      </c>
    </row>
    <row r="1284" spans="1:58" hidden="1" x14ac:dyDescent="0.35">
      <c r="A1284" s="107" t="s">
        <v>3570</v>
      </c>
      <c r="B1284" s="75" t="s">
        <v>1392</v>
      </c>
      <c r="C1284" s="52" t="s">
        <v>3</v>
      </c>
      <c r="D1284" s="52" t="s">
        <v>3</v>
      </c>
      <c r="E1284" s="52" t="s">
        <v>2</v>
      </c>
      <c r="F1284" s="52" t="s">
        <v>2</v>
      </c>
      <c r="G1284" s="52" t="s">
        <v>2</v>
      </c>
      <c r="H1284" s="52" t="s">
        <v>2</v>
      </c>
      <c r="I1284" s="52" t="s">
        <v>3</v>
      </c>
      <c r="J1284" s="52">
        <v>1</v>
      </c>
      <c r="K1284" s="52" t="s">
        <v>2</v>
      </c>
      <c r="L1284" s="52" t="s">
        <v>2</v>
      </c>
      <c r="M1284" s="52" t="s">
        <v>2</v>
      </c>
      <c r="N1284" s="52" t="s">
        <v>3</v>
      </c>
      <c r="P1284" s="52" t="s">
        <v>4</v>
      </c>
      <c r="Q1284" s="52" t="str">
        <f t="shared" si="453"/>
        <v>Nein</v>
      </c>
      <c r="R1284" s="52" t="str">
        <f t="shared" si="453"/>
        <v>Nein</v>
      </c>
      <c r="S1284" s="52" t="str">
        <f t="shared" si="453"/>
        <v>Nein</v>
      </c>
      <c r="T1284" s="52" t="str">
        <f t="shared" si="453"/>
        <v>Nein</v>
      </c>
      <c r="U1284" s="52" t="str">
        <f t="shared" si="453"/>
        <v>Nein</v>
      </c>
      <c r="V1284" s="52" t="str">
        <f t="shared" si="453"/>
        <v>Nein</v>
      </c>
      <c r="W1284" s="52" t="str">
        <f t="shared" si="453"/>
        <v>Nein</v>
      </c>
      <c r="X1284" s="52" t="str">
        <f t="shared" si="453"/>
        <v>Nein</v>
      </c>
      <c r="Y1284" s="52" t="str">
        <f t="shared" si="453"/>
        <v>Nein</v>
      </c>
      <c r="Z1284" s="52" t="str">
        <f t="shared" si="453"/>
        <v>Nein</v>
      </c>
      <c r="AA1284" s="52" t="str">
        <f t="shared" si="453"/>
        <v>Nein</v>
      </c>
      <c r="AB1284" s="52" t="str">
        <f t="shared" si="453"/>
        <v>Nein</v>
      </c>
      <c r="AC1284" s="52" t="str">
        <f t="shared" si="453"/>
        <v>Nein</v>
      </c>
      <c r="AD1284" s="52" t="str">
        <f t="shared" si="453"/>
        <v>Nein</v>
      </c>
      <c r="AE1284" s="52" t="str">
        <f t="shared" si="453"/>
        <v>Nein</v>
      </c>
      <c r="AF1284" s="52" t="str">
        <f t="shared" si="453"/>
        <v>Nein</v>
      </c>
      <c r="AG1284" s="61" t="str">
        <f>IF(Q1284="Ja",VLOOKUP($Q$2,Plausis!A:E,5,0),IF(R1284="Ja",VLOOKUP($R$2,Plausis!A:E,5,0),IF(T1284="Ja",VLOOKUP($T$2,Plausis!A:E,5,0),IF(U1284="Ja",VLOOKUP($U$2,Plausis!A:E,5,0),IF(AA1284="Ja",VLOOKUP($AA$2,Plausis!A:E,5,0),IF(AC1284="Ja",VLOOKUP($AC$2,Plausis!A:E,5,0),IF(AD1284="Ja",VLOOKUP($AD$2,Plausis!A:E,5,0),"")))))))</f>
        <v/>
      </c>
      <c r="AH1284" s="52" t="str">
        <f>IF(Y1284="Ja",VLOOKUP($Y$2,Plausis!A:E,5,0),"")</f>
        <v/>
      </c>
      <c r="AI1284" s="52" t="str">
        <f t="shared" si="454"/>
        <v>Ja</v>
      </c>
      <c r="AJ1284" s="52" t="str">
        <f>IF(S1284="Ja",VLOOKUP($S$2,Plausis!A:E,5,0),IF(V1284="Ja",VLOOKUP($V$2,Plausis!A:E,5,0),IF(X1284="Ja",VLOOKUP($X$2,Plausis!A:E,5,0),"")))</f>
        <v/>
      </c>
      <c r="AL1284" s="52" t="s">
        <v>2</v>
      </c>
      <c r="AM1284" s="114">
        <v>45531</v>
      </c>
      <c r="AN1284" s="52" t="s">
        <v>4467</v>
      </c>
      <c r="AO1284" s="52" t="str">
        <f>VLOOKUP(B1284,'BAT Grundtabelle'!B:T,19,0)</f>
        <v>ja</v>
      </c>
      <c r="AP1284" s="105" t="str">
        <f t="shared" si="455"/>
        <v>11153</v>
      </c>
      <c r="AQ1284" s="52" t="str">
        <f t="shared" si="456"/>
        <v>Landwirtschaftlicher Berater</v>
      </c>
      <c r="AR1284" s="52" t="b">
        <f t="shared" si="457"/>
        <v>0</v>
      </c>
      <c r="AS1284" s="52" t="b">
        <f t="shared" si="457"/>
        <v>0</v>
      </c>
      <c r="AT1284" s="52" t="b">
        <f t="shared" si="457"/>
        <v>0</v>
      </c>
      <c r="AU1284" s="52">
        <f t="shared" si="458"/>
        <v>1</v>
      </c>
      <c r="AW1284" s="52" t="b">
        <f t="shared" si="459"/>
        <v>0</v>
      </c>
      <c r="AX1284" s="52" t="str">
        <f t="shared" si="460"/>
        <v>Unternehmen</v>
      </c>
      <c r="AY1284" s="52" t="b">
        <f t="shared" si="461"/>
        <v>0</v>
      </c>
      <c r="AZ1284" s="52" t="str">
        <f t="shared" si="462"/>
        <v>11153</v>
      </c>
      <c r="BA1284" s="52" t="str">
        <f>VLOOKUP(A1284,'BAT Grundtabelle'!A:U,21,0)</f>
        <v>ja</v>
      </c>
      <c r="BB1284" s="52" t="str">
        <f t="shared" si="463"/>
        <v>nein</v>
      </c>
      <c r="BC1284" s="52" t="str">
        <f t="shared" si="464"/>
        <v>11153</v>
      </c>
      <c r="BD1284" s="52" t="str">
        <f t="shared" si="465"/>
        <v>Landwirtschaftlicher Berater</v>
      </c>
      <c r="BE1284" s="52" t="str">
        <f t="shared" si="466"/>
        <v>Unternehmen</v>
      </c>
      <c r="BF1284" s="52">
        <f t="shared" si="467"/>
        <v>1</v>
      </c>
    </row>
    <row r="1285" spans="1:58" hidden="1" x14ac:dyDescent="0.35">
      <c r="A1285" s="107" t="s">
        <v>3571</v>
      </c>
      <c r="B1285" s="75" t="s">
        <v>149</v>
      </c>
      <c r="C1285" s="52" t="s">
        <v>3</v>
      </c>
      <c r="D1285" s="52" t="s">
        <v>3</v>
      </c>
      <c r="E1285" s="52" t="s">
        <v>2</v>
      </c>
      <c r="F1285" s="52" t="s">
        <v>3</v>
      </c>
      <c r="G1285" s="52" t="s">
        <v>2</v>
      </c>
      <c r="H1285" s="52" t="s">
        <v>2</v>
      </c>
      <c r="I1285" s="52" t="s">
        <v>3</v>
      </c>
      <c r="J1285" s="52">
        <v>1</v>
      </c>
      <c r="K1285" s="52" t="s">
        <v>2</v>
      </c>
      <c r="L1285" s="52" t="s">
        <v>2</v>
      </c>
      <c r="M1285" s="52" t="s">
        <v>2</v>
      </c>
      <c r="N1285" s="52" t="s">
        <v>3</v>
      </c>
      <c r="P1285" s="52" t="s">
        <v>4</v>
      </c>
      <c r="Q1285" s="52" t="str">
        <f t="shared" si="453"/>
        <v>Nein</v>
      </c>
      <c r="R1285" s="52" t="str">
        <f t="shared" si="453"/>
        <v>Nein</v>
      </c>
      <c r="S1285" s="52" t="str">
        <f t="shared" si="453"/>
        <v>Nein</v>
      </c>
      <c r="T1285" s="52" t="str">
        <f t="shared" si="453"/>
        <v>Nein</v>
      </c>
      <c r="U1285" s="52" t="str">
        <f t="shared" si="453"/>
        <v>Nein</v>
      </c>
      <c r="V1285" s="52" t="str">
        <f t="shared" si="453"/>
        <v>Nein</v>
      </c>
      <c r="W1285" s="52" t="str">
        <f t="shared" si="453"/>
        <v>Nein</v>
      </c>
      <c r="X1285" s="52" t="str">
        <f t="shared" si="453"/>
        <v>Nein</v>
      </c>
      <c r="Y1285" s="52" t="str">
        <f t="shared" si="453"/>
        <v>Nein</v>
      </c>
      <c r="Z1285" s="52" t="str">
        <f t="shared" si="453"/>
        <v>Nein</v>
      </c>
      <c r="AA1285" s="52" t="str">
        <f t="shared" si="453"/>
        <v>Nein</v>
      </c>
      <c r="AB1285" s="52" t="str">
        <f t="shared" si="453"/>
        <v>Nein</v>
      </c>
      <c r="AC1285" s="52" t="str">
        <f t="shared" si="453"/>
        <v>Nein</v>
      </c>
      <c r="AD1285" s="52" t="str">
        <f t="shared" si="453"/>
        <v>Nein</v>
      </c>
      <c r="AE1285" s="52" t="str">
        <f t="shared" si="453"/>
        <v>Nein</v>
      </c>
      <c r="AF1285" s="52" t="str">
        <f t="shared" si="453"/>
        <v>Nein</v>
      </c>
      <c r="AG1285" s="61" t="str">
        <f>IF(Q1285="Ja",VLOOKUP($Q$2,Plausis!A:E,5,0),IF(R1285="Ja",VLOOKUP($R$2,Plausis!A:E,5,0),IF(T1285="Ja",VLOOKUP($T$2,Plausis!A:E,5,0),IF(U1285="Ja",VLOOKUP($U$2,Plausis!A:E,5,0),IF(AA1285="Ja",VLOOKUP($AA$2,Plausis!A:E,5,0),IF(AC1285="Ja",VLOOKUP($AC$2,Plausis!A:E,5,0),IF(AD1285="Ja",VLOOKUP($AD$2,Plausis!A:E,5,0),"")))))))</f>
        <v/>
      </c>
      <c r="AH1285" s="52" t="str">
        <f>IF(Y1285="Ja",VLOOKUP($Y$2,Plausis!A:E,5,0),"")</f>
        <v/>
      </c>
      <c r="AI1285" s="52" t="str">
        <f t="shared" si="454"/>
        <v>Ja</v>
      </c>
      <c r="AJ1285" s="52" t="str">
        <f>IF(S1285="Ja",VLOOKUP($S$2,Plausis!A:E,5,0),IF(V1285="Ja",VLOOKUP($V$2,Plausis!A:E,5,0),IF(X1285="Ja",VLOOKUP($X$2,Plausis!A:E,5,0),"")))</f>
        <v/>
      </c>
      <c r="AL1285" s="52" t="s">
        <v>2</v>
      </c>
      <c r="AM1285" s="114">
        <v>45531</v>
      </c>
      <c r="AN1285" s="52" t="s">
        <v>4467</v>
      </c>
      <c r="AO1285" s="52" t="str">
        <f>VLOOKUP(B1285,'BAT Grundtabelle'!B:T,19,0)</f>
        <v>ja</v>
      </c>
      <c r="AP1285" s="105" t="str">
        <f t="shared" si="455"/>
        <v>11154</v>
      </c>
      <c r="AQ1285" s="52" t="str">
        <f t="shared" si="456"/>
        <v>Landwirtschaftlicher Betrieb</v>
      </c>
      <c r="AR1285" s="52" t="b">
        <f t="shared" si="457"/>
        <v>0</v>
      </c>
      <c r="AS1285" s="52" t="b">
        <f t="shared" si="457"/>
        <v>0</v>
      </c>
      <c r="AT1285" s="52" t="b">
        <f t="shared" si="457"/>
        <v>0</v>
      </c>
      <c r="AU1285" s="52">
        <f t="shared" si="458"/>
        <v>1</v>
      </c>
      <c r="AW1285" s="52" t="b">
        <f t="shared" si="459"/>
        <v>0</v>
      </c>
      <c r="AX1285" s="52" t="str">
        <f t="shared" si="460"/>
        <v>Unternehmen</v>
      </c>
      <c r="AY1285" s="52" t="b">
        <f t="shared" si="461"/>
        <v>0</v>
      </c>
      <c r="AZ1285" s="52" t="str">
        <f t="shared" si="462"/>
        <v>11154</v>
      </c>
      <c r="BA1285" s="52" t="str">
        <f>VLOOKUP(A1285,'BAT Grundtabelle'!A:U,21,0)</f>
        <v>ja</v>
      </c>
      <c r="BB1285" s="52" t="str">
        <f t="shared" si="463"/>
        <v>nein</v>
      </c>
      <c r="BC1285" s="52" t="str">
        <f t="shared" si="464"/>
        <v>11154</v>
      </c>
      <c r="BD1285" s="52" t="str">
        <f t="shared" si="465"/>
        <v>Landwirtschaftlicher Betrieb</v>
      </c>
      <c r="BE1285" s="52" t="str">
        <f t="shared" si="466"/>
        <v>Unternehmen</v>
      </c>
      <c r="BF1285" s="52">
        <f t="shared" si="467"/>
        <v>1</v>
      </c>
    </row>
    <row r="1286" spans="1:58" hidden="1" x14ac:dyDescent="0.35">
      <c r="A1286" s="107" t="s">
        <v>3572</v>
      </c>
      <c r="B1286" s="75" t="s">
        <v>1767</v>
      </c>
      <c r="C1286" s="52" t="s">
        <v>3</v>
      </c>
      <c r="D1286" s="52" t="s">
        <v>3</v>
      </c>
      <c r="E1286" s="52" t="s">
        <v>2</v>
      </c>
      <c r="F1286" s="52" t="s">
        <v>2</v>
      </c>
      <c r="G1286" s="52" t="s">
        <v>2</v>
      </c>
      <c r="H1286" s="52" t="s">
        <v>2</v>
      </c>
      <c r="I1286" s="52" t="s">
        <v>3</v>
      </c>
      <c r="J1286" s="52">
        <v>1</v>
      </c>
      <c r="K1286" s="52" t="s">
        <v>2</v>
      </c>
      <c r="L1286" s="52" t="s">
        <v>2</v>
      </c>
      <c r="M1286" s="52" t="s">
        <v>2</v>
      </c>
      <c r="N1286" s="52" t="s">
        <v>3</v>
      </c>
      <c r="P1286" s="52" t="s">
        <v>4</v>
      </c>
      <c r="Q1286" s="52" t="str">
        <f t="shared" si="453"/>
        <v>Nein</v>
      </c>
      <c r="R1286" s="52" t="str">
        <f t="shared" si="453"/>
        <v>Nein</v>
      </c>
      <c r="S1286" s="52" t="str">
        <f t="shared" si="453"/>
        <v>Nein</v>
      </c>
      <c r="T1286" s="52" t="str">
        <f t="shared" si="453"/>
        <v>Nein</v>
      </c>
      <c r="U1286" s="52" t="str">
        <f t="shared" si="453"/>
        <v>Nein</v>
      </c>
      <c r="V1286" s="52" t="str">
        <f t="shared" si="453"/>
        <v>Nein</v>
      </c>
      <c r="W1286" s="52" t="str">
        <f t="shared" si="453"/>
        <v>Nein</v>
      </c>
      <c r="X1286" s="52" t="str">
        <f t="shared" si="453"/>
        <v>Nein</v>
      </c>
      <c r="Y1286" s="52" t="str">
        <f t="shared" si="453"/>
        <v>Nein</v>
      </c>
      <c r="Z1286" s="52" t="str">
        <f t="shared" si="453"/>
        <v>Nein</v>
      </c>
      <c r="AA1286" s="52" t="str">
        <f t="shared" si="453"/>
        <v>Nein</v>
      </c>
      <c r="AB1286" s="52" t="str">
        <f t="shared" si="453"/>
        <v>Nein</v>
      </c>
      <c r="AC1286" s="52" t="str">
        <f t="shared" si="453"/>
        <v>Nein</v>
      </c>
      <c r="AD1286" s="52" t="str">
        <f t="shared" si="453"/>
        <v>Nein</v>
      </c>
      <c r="AE1286" s="52" t="str">
        <f t="shared" si="453"/>
        <v>Nein</v>
      </c>
      <c r="AF1286" s="52" t="str">
        <f t="shared" si="453"/>
        <v>Nein</v>
      </c>
      <c r="AG1286" s="61" t="str">
        <f>IF(Q1286="Ja",VLOOKUP($Q$2,Plausis!A:E,5,0),IF(R1286="Ja",VLOOKUP($R$2,Plausis!A:E,5,0),IF(T1286="Ja",VLOOKUP($T$2,Plausis!A:E,5,0),IF(U1286="Ja",VLOOKUP($U$2,Plausis!A:E,5,0),IF(AA1286="Ja",VLOOKUP($AA$2,Plausis!A:E,5,0),IF(AC1286="Ja",VLOOKUP($AC$2,Plausis!A:E,5,0),IF(AD1286="Ja",VLOOKUP($AD$2,Plausis!A:E,5,0),"")))))))</f>
        <v/>
      </c>
      <c r="AH1286" s="52" t="str">
        <f>IF(Y1286="Ja",VLOOKUP($Y$2,Plausis!A:E,5,0),"")</f>
        <v/>
      </c>
      <c r="AI1286" s="52" t="str">
        <f t="shared" si="454"/>
        <v>Ja</v>
      </c>
      <c r="AJ1286" s="52" t="str">
        <f>IF(S1286="Ja",VLOOKUP($S$2,Plausis!A:E,5,0),IF(V1286="Ja",VLOOKUP($V$2,Plausis!A:E,5,0),IF(X1286="Ja",VLOOKUP($X$2,Plausis!A:E,5,0),"")))</f>
        <v/>
      </c>
      <c r="AL1286" s="52" t="s">
        <v>2</v>
      </c>
      <c r="AM1286" s="114">
        <v>45531</v>
      </c>
      <c r="AN1286" s="52" t="s">
        <v>4467</v>
      </c>
      <c r="AO1286" s="52" t="str">
        <f>VLOOKUP(B1286,'BAT Grundtabelle'!B:T,19,0)</f>
        <v>ja</v>
      </c>
      <c r="AP1286" s="105" t="str">
        <f t="shared" si="455"/>
        <v>11155</v>
      </c>
      <c r="AQ1286" s="52" t="str">
        <f t="shared" si="456"/>
        <v>Landwirtschaftlicher Lohnmaschinenbetrieb</v>
      </c>
      <c r="AR1286" s="52" t="b">
        <f t="shared" si="457"/>
        <v>0</v>
      </c>
      <c r="AS1286" s="52" t="b">
        <f t="shared" si="457"/>
        <v>0</v>
      </c>
      <c r="AT1286" s="52" t="b">
        <f t="shared" si="457"/>
        <v>0</v>
      </c>
      <c r="AU1286" s="52">
        <f t="shared" si="458"/>
        <v>1</v>
      </c>
      <c r="AW1286" s="52" t="b">
        <f t="shared" si="459"/>
        <v>0</v>
      </c>
      <c r="AX1286" s="52" t="str">
        <f t="shared" si="460"/>
        <v>Unternehmen</v>
      </c>
      <c r="AY1286" s="52" t="b">
        <f t="shared" si="461"/>
        <v>0</v>
      </c>
      <c r="AZ1286" s="52" t="str">
        <f t="shared" si="462"/>
        <v>11155</v>
      </c>
      <c r="BA1286" s="52" t="str">
        <f>VLOOKUP(A1286,'BAT Grundtabelle'!A:U,21,0)</f>
        <v>ja</v>
      </c>
      <c r="BB1286" s="52" t="str">
        <f t="shared" si="463"/>
        <v>nein</v>
      </c>
      <c r="BC1286" s="52" t="str">
        <f t="shared" si="464"/>
        <v>11155</v>
      </c>
      <c r="BD1286" s="52" t="str">
        <f t="shared" si="465"/>
        <v>Landwirtschaftlicher Lohnmaschinenbetrieb</v>
      </c>
      <c r="BE1286" s="52" t="str">
        <f t="shared" si="466"/>
        <v>Unternehmen</v>
      </c>
      <c r="BF1286" s="52">
        <f t="shared" si="467"/>
        <v>1</v>
      </c>
    </row>
    <row r="1287" spans="1:58" hidden="1" x14ac:dyDescent="0.35">
      <c r="A1287" s="107" t="s">
        <v>3573</v>
      </c>
      <c r="B1287" s="75" t="s">
        <v>425</v>
      </c>
      <c r="C1287" s="52" t="s">
        <v>3</v>
      </c>
      <c r="D1287" s="52" t="s">
        <v>3</v>
      </c>
      <c r="E1287" s="52" t="s">
        <v>2</v>
      </c>
      <c r="F1287" s="52" t="s">
        <v>2</v>
      </c>
      <c r="G1287" s="52" t="s">
        <v>2</v>
      </c>
      <c r="H1287" s="52" t="s">
        <v>2</v>
      </c>
      <c r="I1287" s="52" t="s">
        <v>3</v>
      </c>
      <c r="J1287" s="52">
        <v>1</v>
      </c>
      <c r="K1287" s="52" t="s">
        <v>2</v>
      </c>
      <c r="L1287" s="52" t="s">
        <v>2</v>
      </c>
      <c r="M1287" s="52" t="s">
        <v>2</v>
      </c>
      <c r="N1287" s="52" t="s">
        <v>3</v>
      </c>
      <c r="P1287" s="52" t="s">
        <v>4</v>
      </c>
      <c r="Q1287" s="52" t="str">
        <f t="shared" si="453"/>
        <v>Nein</v>
      </c>
      <c r="R1287" s="52" t="str">
        <f t="shared" si="453"/>
        <v>Nein</v>
      </c>
      <c r="S1287" s="52" t="str">
        <f t="shared" si="453"/>
        <v>Nein</v>
      </c>
      <c r="T1287" s="52" t="str">
        <f t="shared" si="453"/>
        <v>Nein</v>
      </c>
      <c r="U1287" s="52" t="str">
        <f t="shared" si="453"/>
        <v>Nein</v>
      </c>
      <c r="V1287" s="52" t="str">
        <f t="shared" si="453"/>
        <v>Nein</v>
      </c>
      <c r="W1287" s="52" t="str">
        <f t="shared" si="453"/>
        <v>Nein</v>
      </c>
      <c r="X1287" s="52" t="str">
        <f t="shared" si="453"/>
        <v>Nein</v>
      </c>
      <c r="Y1287" s="52" t="str">
        <f t="shared" si="453"/>
        <v>Nein</v>
      </c>
      <c r="Z1287" s="52" t="str">
        <f t="shared" si="453"/>
        <v>Nein</v>
      </c>
      <c r="AA1287" s="52" t="str">
        <f t="shared" si="453"/>
        <v>Nein</v>
      </c>
      <c r="AB1287" s="52" t="str">
        <f t="shared" si="453"/>
        <v>Nein</v>
      </c>
      <c r="AC1287" s="52" t="str">
        <f t="shared" si="453"/>
        <v>Nein</v>
      </c>
      <c r="AD1287" s="52" t="str">
        <f t="shared" si="453"/>
        <v>Nein</v>
      </c>
      <c r="AE1287" s="52" t="str">
        <f t="shared" si="453"/>
        <v>Nein</v>
      </c>
      <c r="AF1287" s="52" t="str">
        <f t="shared" si="453"/>
        <v>Nein</v>
      </c>
      <c r="AG1287" s="61" t="str">
        <f>IF(Q1287="Ja",VLOOKUP($Q$2,Plausis!A:E,5,0),IF(R1287="Ja",VLOOKUP($R$2,Plausis!A:E,5,0),IF(T1287="Ja",VLOOKUP($T$2,Plausis!A:E,5,0),IF(U1287="Ja",VLOOKUP($U$2,Plausis!A:E,5,0),IF(AA1287="Ja",VLOOKUP($AA$2,Plausis!A:E,5,0),IF(AC1287="Ja",VLOOKUP($AC$2,Plausis!A:E,5,0),IF(AD1287="Ja",VLOOKUP($AD$2,Plausis!A:E,5,0),"")))))))</f>
        <v/>
      </c>
      <c r="AH1287" s="52" t="str">
        <f>IF(Y1287="Ja",VLOOKUP($Y$2,Plausis!A:E,5,0),"")</f>
        <v/>
      </c>
      <c r="AI1287" s="52" t="str">
        <f t="shared" si="454"/>
        <v>Ja</v>
      </c>
      <c r="AJ1287" s="52" t="str">
        <f>IF(S1287="Ja",VLOOKUP($S$2,Plausis!A:E,5,0),IF(V1287="Ja",VLOOKUP($V$2,Plausis!A:E,5,0),IF(X1287="Ja",VLOOKUP($X$2,Plausis!A:E,5,0),"")))</f>
        <v/>
      </c>
      <c r="AL1287" s="52" t="s">
        <v>2</v>
      </c>
      <c r="AM1287" s="114">
        <v>45531</v>
      </c>
      <c r="AN1287" s="52" t="s">
        <v>4467</v>
      </c>
      <c r="AO1287" s="52" t="str">
        <f>VLOOKUP(B1287,'BAT Grundtabelle'!B:T,19,0)</f>
        <v>ja</v>
      </c>
      <c r="AP1287" s="105" t="str">
        <f t="shared" si="455"/>
        <v>11156</v>
      </c>
      <c r="AQ1287" s="52" t="str">
        <f t="shared" si="456"/>
        <v>Laufgeschäft (Schausteller)</v>
      </c>
      <c r="AR1287" s="52" t="b">
        <f t="shared" si="457"/>
        <v>0</v>
      </c>
      <c r="AS1287" s="52" t="b">
        <f t="shared" si="457"/>
        <v>0</v>
      </c>
      <c r="AT1287" s="52" t="b">
        <f t="shared" si="457"/>
        <v>0</v>
      </c>
      <c r="AU1287" s="52">
        <f t="shared" si="458"/>
        <v>1</v>
      </c>
      <c r="AW1287" s="52" t="b">
        <f t="shared" si="459"/>
        <v>0</v>
      </c>
      <c r="AX1287" s="52" t="str">
        <f t="shared" si="460"/>
        <v>Unternehmen</v>
      </c>
      <c r="AY1287" s="52" t="b">
        <f t="shared" si="461"/>
        <v>0</v>
      </c>
      <c r="AZ1287" s="52" t="str">
        <f t="shared" si="462"/>
        <v>11156</v>
      </c>
      <c r="BA1287" s="52" t="str">
        <f>VLOOKUP(A1287,'BAT Grundtabelle'!A:U,21,0)</f>
        <v>ja</v>
      </c>
      <c r="BB1287" s="52" t="str">
        <f t="shared" si="463"/>
        <v>nein</v>
      </c>
      <c r="BC1287" s="52" t="str">
        <f t="shared" si="464"/>
        <v>11156</v>
      </c>
      <c r="BD1287" s="52" t="str">
        <f t="shared" si="465"/>
        <v>Laufgeschäft (Schausteller)</v>
      </c>
      <c r="BE1287" s="52" t="str">
        <f t="shared" si="466"/>
        <v>Unternehmen</v>
      </c>
      <c r="BF1287" s="52">
        <f t="shared" si="467"/>
        <v>1</v>
      </c>
    </row>
    <row r="1288" spans="1:58" hidden="1" x14ac:dyDescent="0.35">
      <c r="A1288" s="107" t="s">
        <v>3574</v>
      </c>
      <c r="B1288" s="75" t="s">
        <v>542</v>
      </c>
      <c r="C1288" s="52" t="s">
        <v>3</v>
      </c>
      <c r="D1288" s="52" t="s">
        <v>3</v>
      </c>
      <c r="E1288" s="52" t="s">
        <v>2</v>
      </c>
      <c r="F1288" s="52" t="s">
        <v>2</v>
      </c>
      <c r="G1288" s="52" t="s">
        <v>2</v>
      </c>
      <c r="H1288" s="52" t="s">
        <v>2</v>
      </c>
      <c r="I1288" s="52" t="s">
        <v>3</v>
      </c>
      <c r="J1288" s="52">
        <v>1</v>
      </c>
      <c r="K1288" s="52" t="s">
        <v>2</v>
      </c>
      <c r="L1288" s="52" t="s">
        <v>2</v>
      </c>
      <c r="M1288" s="52" t="s">
        <v>2</v>
      </c>
      <c r="N1288" s="52" t="s">
        <v>3</v>
      </c>
      <c r="P1288" s="52" t="s">
        <v>4</v>
      </c>
      <c r="Q1288" s="52" t="str">
        <f t="shared" si="453"/>
        <v>Nein</v>
      </c>
      <c r="R1288" s="52" t="str">
        <f t="shared" si="453"/>
        <v>Nein</v>
      </c>
      <c r="S1288" s="52" t="str">
        <f t="shared" si="453"/>
        <v>Nein</v>
      </c>
      <c r="T1288" s="52" t="str">
        <f t="shared" si="453"/>
        <v>Nein</v>
      </c>
      <c r="U1288" s="52" t="str">
        <f t="shared" si="453"/>
        <v>Nein</v>
      </c>
      <c r="V1288" s="52" t="str">
        <f t="shared" si="453"/>
        <v>Nein</v>
      </c>
      <c r="W1288" s="52" t="str">
        <f t="shared" si="453"/>
        <v>Nein</v>
      </c>
      <c r="X1288" s="52" t="str">
        <f t="shared" si="453"/>
        <v>Nein</v>
      </c>
      <c r="Y1288" s="52" t="str">
        <f t="shared" si="453"/>
        <v>Nein</v>
      </c>
      <c r="Z1288" s="52" t="str">
        <f t="shared" si="453"/>
        <v>Nein</v>
      </c>
      <c r="AA1288" s="52" t="str">
        <f t="shared" si="453"/>
        <v>Nein</v>
      </c>
      <c r="AB1288" s="52" t="str">
        <f t="shared" si="453"/>
        <v>Nein</v>
      </c>
      <c r="AC1288" s="52" t="str">
        <f t="shared" si="453"/>
        <v>Nein</v>
      </c>
      <c r="AD1288" s="52" t="str">
        <f t="shared" si="453"/>
        <v>Nein</v>
      </c>
      <c r="AE1288" s="52" t="str">
        <f t="shared" si="453"/>
        <v>Nein</v>
      </c>
      <c r="AF1288" s="52" t="str">
        <f t="shared" si="453"/>
        <v>Nein</v>
      </c>
      <c r="AG1288" s="61" t="str">
        <f>IF(Q1288="Ja",VLOOKUP($Q$2,Plausis!A:E,5,0),IF(R1288="Ja",VLOOKUP($R$2,Plausis!A:E,5,0),IF(T1288="Ja",VLOOKUP($T$2,Plausis!A:E,5,0),IF(U1288="Ja",VLOOKUP($U$2,Plausis!A:E,5,0),IF(AA1288="Ja",VLOOKUP($AA$2,Plausis!A:E,5,0),IF(AC1288="Ja",VLOOKUP($AC$2,Plausis!A:E,5,0),IF(AD1288="Ja",VLOOKUP($AD$2,Plausis!A:E,5,0),"")))))))</f>
        <v/>
      </c>
      <c r="AH1288" s="52" t="str">
        <f>IF(Y1288="Ja",VLOOKUP($Y$2,Plausis!A:E,5,0),"")</f>
        <v/>
      </c>
      <c r="AI1288" s="52" t="str">
        <f t="shared" si="454"/>
        <v>Ja</v>
      </c>
      <c r="AJ1288" s="52" t="str">
        <f>IF(S1288="Ja",VLOOKUP($S$2,Plausis!A:E,5,0),IF(V1288="Ja",VLOOKUP($V$2,Plausis!A:E,5,0),IF(X1288="Ja",VLOOKUP($X$2,Plausis!A:E,5,0),"")))</f>
        <v/>
      </c>
      <c r="AL1288" s="52" t="s">
        <v>2</v>
      </c>
      <c r="AM1288" s="114">
        <v>45531</v>
      </c>
      <c r="AN1288" s="52" t="s">
        <v>4467</v>
      </c>
      <c r="AO1288" s="52" t="str">
        <f>VLOOKUP(B1288,'BAT Grundtabelle'!B:T,19,0)</f>
        <v>ja</v>
      </c>
      <c r="AP1288" s="105" t="str">
        <f t="shared" si="455"/>
        <v>11157</v>
      </c>
      <c r="AQ1288" s="52" t="str">
        <f t="shared" si="456"/>
        <v>Lautsprecherhersteller</v>
      </c>
      <c r="AR1288" s="52" t="b">
        <f t="shared" si="457"/>
        <v>0</v>
      </c>
      <c r="AS1288" s="52" t="b">
        <f t="shared" si="457"/>
        <v>0</v>
      </c>
      <c r="AT1288" s="52" t="b">
        <f t="shared" si="457"/>
        <v>0</v>
      </c>
      <c r="AU1288" s="52">
        <f t="shared" si="458"/>
        <v>1</v>
      </c>
      <c r="AW1288" s="52" t="b">
        <f t="shared" si="459"/>
        <v>0</v>
      </c>
      <c r="AX1288" s="52" t="str">
        <f t="shared" si="460"/>
        <v>Unternehmen</v>
      </c>
      <c r="AY1288" s="52" t="b">
        <f t="shared" si="461"/>
        <v>0</v>
      </c>
      <c r="AZ1288" s="52" t="str">
        <f t="shared" si="462"/>
        <v>11157</v>
      </c>
      <c r="BA1288" s="52" t="str">
        <f>VLOOKUP(A1288,'BAT Grundtabelle'!A:U,21,0)</f>
        <v>ja</v>
      </c>
      <c r="BB1288" s="52" t="str">
        <f t="shared" si="463"/>
        <v>nein</v>
      </c>
      <c r="BC1288" s="52" t="str">
        <f t="shared" si="464"/>
        <v>11157</v>
      </c>
      <c r="BD1288" s="52" t="str">
        <f t="shared" si="465"/>
        <v>Lautsprecherhersteller</v>
      </c>
      <c r="BE1288" s="52" t="str">
        <f t="shared" si="466"/>
        <v>Unternehmen</v>
      </c>
      <c r="BF1288" s="52">
        <f t="shared" si="467"/>
        <v>1</v>
      </c>
    </row>
    <row r="1289" spans="1:58" hidden="1" x14ac:dyDescent="0.35">
      <c r="A1289" s="107" t="s">
        <v>3575</v>
      </c>
      <c r="B1289" s="75" t="s">
        <v>1362</v>
      </c>
      <c r="C1289" s="52" t="s">
        <v>3</v>
      </c>
      <c r="D1289" s="52" t="s">
        <v>3</v>
      </c>
      <c r="E1289" s="52" t="s">
        <v>2</v>
      </c>
      <c r="F1289" s="52" t="s">
        <v>2</v>
      </c>
      <c r="G1289" s="52" t="s">
        <v>2</v>
      </c>
      <c r="H1289" s="52" t="s">
        <v>2</v>
      </c>
      <c r="I1289" s="52" t="s">
        <v>3</v>
      </c>
      <c r="J1289" s="52">
        <v>1</v>
      </c>
      <c r="K1289" s="52" t="s">
        <v>2</v>
      </c>
      <c r="L1289" s="52" t="s">
        <v>2</v>
      </c>
      <c r="M1289" s="52" t="s">
        <v>2</v>
      </c>
      <c r="N1289" s="52" t="s">
        <v>3</v>
      </c>
      <c r="P1289" s="52" t="s">
        <v>4</v>
      </c>
      <c r="Q1289" s="52" t="str">
        <f t="shared" si="453"/>
        <v>Nein</v>
      </c>
      <c r="R1289" s="52" t="str">
        <f t="shared" si="453"/>
        <v>Nein</v>
      </c>
      <c r="S1289" s="52" t="str">
        <f t="shared" si="453"/>
        <v>Nein</v>
      </c>
      <c r="T1289" s="52" t="str">
        <f t="shared" si="453"/>
        <v>Nein</v>
      </c>
      <c r="U1289" s="52" t="str">
        <f t="shared" si="453"/>
        <v>Nein</v>
      </c>
      <c r="V1289" s="52" t="str">
        <f t="shared" si="453"/>
        <v>Nein</v>
      </c>
      <c r="W1289" s="52" t="str">
        <f t="shared" si="453"/>
        <v>Nein</v>
      </c>
      <c r="X1289" s="52" t="str">
        <f t="shared" si="453"/>
        <v>Nein</v>
      </c>
      <c r="Y1289" s="52" t="str">
        <f t="shared" si="453"/>
        <v>Nein</v>
      </c>
      <c r="Z1289" s="52" t="str">
        <f t="shared" si="453"/>
        <v>Nein</v>
      </c>
      <c r="AA1289" s="52" t="str">
        <f t="shared" si="453"/>
        <v>Nein</v>
      </c>
      <c r="AB1289" s="52" t="str">
        <f t="shared" si="453"/>
        <v>Nein</v>
      </c>
      <c r="AC1289" s="52" t="str">
        <f t="shared" si="453"/>
        <v>Nein</v>
      </c>
      <c r="AD1289" s="52" t="str">
        <f t="shared" si="453"/>
        <v>Nein</v>
      </c>
      <c r="AE1289" s="52" t="str">
        <f t="shared" si="453"/>
        <v>Nein</v>
      </c>
      <c r="AF1289" s="52" t="str">
        <f t="shared" si="453"/>
        <v>Nein</v>
      </c>
      <c r="AG1289" s="61" t="str">
        <f>IF(Q1289="Ja",VLOOKUP($Q$2,Plausis!A:E,5,0),IF(R1289="Ja",VLOOKUP($R$2,Plausis!A:E,5,0),IF(T1289="Ja",VLOOKUP($T$2,Plausis!A:E,5,0),IF(U1289="Ja",VLOOKUP($U$2,Plausis!A:E,5,0),IF(AA1289="Ja",VLOOKUP($AA$2,Plausis!A:E,5,0),IF(AC1289="Ja",VLOOKUP($AC$2,Plausis!A:E,5,0),IF(AD1289="Ja",VLOOKUP($AD$2,Plausis!A:E,5,0),"")))))))</f>
        <v/>
      </c>
      <c r="AH1289" s="52" t="str">
        <f>IF(Y1289="Ja",VLOOKUP($Y$2,Plausis!A:E,5,0),"")</f>
        <v/>
      </c>
      <c r="AI1289" s="52" t="str">
        <f t="shared" si="454"/>
        <v>Ja</v>
      </c>
      <c r="AJ1289" s="52" t="str">
        <f>IF(S1289="Ja",VLOOKUP($S$2,Plausis!A:E,5,0),IF(V1289="Ja",VLOOKUP($V$2,Plausis!A:E,5,0),IF(X1289="Ja",VLOOKUP($X$2,Plausis!A:E,5,0),"")))</f>
        <v/>
      </c>
      <c r="AL1289" s="52" t="s">
        <v>2</v>
      </c>
      <c r="AM1289" s="114">
        <v>45531</v>
      </c>
      <c r="AN1289" s="52" t="s">
        <v>4467</v>
      </c>
      <c r="AO1289" s="52" t="str">
        <f>VLOOKUP(B1289,'BAT Grundtabelle'!B:T,19,0)</f>
        <v>ja</v>
      </c>
      <c r="AP1289" s="105" t="str">
        <f t="shared" si="455"/>
        <v>11158</v>
      </c>
      <c r="AQ1289" s="52" t="str">
        <f t="shared" si="456"/>
        <v>Lebensmanager, Coaching</v>
      </c>
      <c r="AR1289" s="52" t="b">
        <f t="shared" si="457"/>
        <v>0</v>
      </c>
      <c r="AS1289" s="52" t="b">
        <f t="shared" si="457"/>
        <v>0</v>
      </c>
      <c r="AT1289" s="52" t="b">
        <f t="shared" si="457"/>
        <v>0</v>
      </c>
      <c r="AU1289" s="52">
        <f t="shared" si="458"/>
        <v>1</v>
      </c>
      <c r="AW1289" s="52" t="b">
        <f t="shared" si="459"/>
        <v>0</v>
      </c>
      <c r="AX1289" s="52" t="str">
        <f t="shared" si="460"/>
        <v>Unternehmen</v>
      </c>
      <c r="AY1289" s="52" t="b">
        <f t="shared" si="461"/>
        <v>0</v>
      </c>
      <c r="AZ1289" s="52" t="str">
        <f t="shared" si="462"/>
        <v>11158</v>
      </c>
      <c r="BA1289" s="52" t="str">
        <f>VLOOKUP(A1289,'BAT Grundtabelle'!A:U,21,0)</f>
        <v>ja</v>
      </c>
      <c r="BB1289" s="52" t="str">
        <f t="shared" si="463"/>
        <v>nein</v>
      </c>
      <c r="BC1289" s="52" t="str">
        <f t="shared" si="464"/>
        <v>11158</v>
      </c>
      <c r="BD1289" s="52" t="str">
        <f t="shared" si="465"/>
        <v>Lebensmanager, Coaching</v>
      </c>
      <c r="BE1289" s="52" t="str">
        <f t="shared" si="466"/>
        <v>Unternehmen</v>
      </c>
      <c r="BF1289" s="52">
        <f t="shared" si="467"/>
        <v>1</v>
      </c>
    </row>
    <row r="1290" spans="1:58" hidden="1" x14ac:dyDescent="0.35">
      <c r="A1290" s="107" t="s">
        <v>3576</v>
      </c>
      <c r="B1290" s="75" t="s">
        <v>878</v>
      </c>
      <c r="C1290" s="52" t="s">
        <v>3</v>
      </c>
      <c r="D1290" s="52" t="s">
        <v>3</v>
      </c>
      <c r="E1290" s="52" t="s">
        <v>2</v>
      </c>
      <c r="F1290" s="52" t="s">
        <v>2</v>
      </c>
      <c r="G1290" s="52" t="s">
        <v>2</v>
      </c>
      <c r="H1290" s="52" t="s">
        <v>2</v>
      </c>
      <c r="I1290" s="52" t="s">
        <v>3</v>
      </c>
      <c r="J1290" s="52">
        <v>1</v>
      </c>
      <c r="K1290" s="52" t="s">
        <v>2</v>
      </c>
      <c r="L1290" s="52" t="s">
        <v>2</v>
      </c>
      <c r="M1290" s="52" t="s">
        <v>2</v>
      </c>
      <c r="N1290" s="52" t="s">
        <v>3</v>
      </c>
      <c r="P1290" s="52" t="s">
        <v>4</v>
      </c>
      <c r="Q1290" s="52" t="str">
        <f t="shared" si="453"/>
        <v>Nein</v>
      </c>
      <c r="R1290" s="52" t="str">
        <f t="shared" si="453"/>
        <v>Nein</v>
      </c>
      <c r="S1290" s="52" t="str">
        <f t="shared" si="453"/>
        <v>Nein</v>
      </c>
      <c r="T1290" s="52" t="str">
        <f t="shared" si="453"/>
        <v>Nein</v>
      </c>
      <c r="U1290" s="52" t="str">
        <f t="shared" si="453"/>
        <v>Nein</v>
      </c>
      <c r="V1290" s="52" t="str">
        <f t="shared" si="453"/>
        <v>Nein</v>
      </c>
      <c r="W1290" s="52" t="str">
        <f t="shared" si="453"/>
        <v>Nein</v>
      </c>
      <c r="X1290" s="52" t="str">
        <f t="shared" si="453"/>
        <v>Nein</v>
      </c>
      <c r="Y1290" s="52" t="str">
        <f t="shared" si="453"/>
        <v>Nein</v>
      </c>
      <c r="Z1290" s="52" t="str">
        <f t="shared" si="453"/>
        <v>Nein</v>
      </c>
      <c r="AA1290" s="52" t="str">
        <f t="shared" si="453"/>
        <v>Nein</v>
      </c>
      <c r="AB1290" s="52" t="str">
        <f t="shared" si="453"/>
        <v>Nein</v>
      </c>
      <c r="AC1290" s="52" t="str">
        <f t="shared" si="453"/>
        <v>Nein</v>
      </c>
      <c r="AD1290" s="52" t="str">
        <f t="shared" si="453"/>
        <v>Nein</v>
      </c>
      <c r="AE1290" s="52" t="str">
        <f t="shared" si="453"/>
        <v>Nein</v>
      </c>
      <c r="AF1290" s="52" t="str">
        <f t="shared" si="453"/>
        <v>Nein</v>
      </c>
      <c r="AG1290" s="61" t="str">
        <f>IF(Q1290="Ja",VLOOKUP($Q$2,Plausis!A:E,5,0),IF(R1290="Ja",VLOOKUP($R$2,Plausis!A:E,5,0),IF(T1290="Ja",VLOOKUP($T$2,Plausis!A:E,5,0),IF(U1290="Ja",VLOOKUP($U$2,Plausis!A:E,5,0),IF(AA1290="Ja",VLOOKUP($AA$2,Plausis!A:E,5,0),IF(AC1290="Ja",VLOOKUP($AC$2,Plausis!A:E,5,0),IF(AD1290="Ja",VLOOKUP($AD$2,Plausis!A:E,5,0),"")))))))</f>
        <v/>
      </c>
      <c r="AH1290" s="52" t="str">
        <f>IF(Y1290="Ja",VLOOKUP($Y$2,Plausis!A:E,5,0),"")</f>
        <v/>
      </c>
      <c r="AI1290" s="52" t="str">
        <f t="shared" si="454"/>
        <v>Ja</v>
      </c>
      <c r="AJ1290" s="52" t="str">
        <f>IF(S1290="Ja",VLOOKUP($S$2,Plausis!A:E,5,0),IF(V1290="Ja",VLOOKUP($V$2,Plausis!A:E,5,0),IF(X1290="Ja",VLOOKUP($X$2,Plausis!A:E,5,0),"")))</f>
        <v/>
      </c>
      <c r="AL1290" s="52" t="s">
        <v>3</v>
      </c>
      <c r="AM1290" s="114">
        <v>45531</v>
      </c>
      <c r="AN1290" s="52" t="s">
        <v>4467</v>
      </c>
      <c r="AO1290" s="52" t="str">
        <f>VLOOKUP(B1290,'BAT Grundtabelle'!B:T,19,0)</f>
        <v>ja</v>
      </c>
      <c r="AP1290" s="105" t="str">
        <f t="shared" si="455"/>
        <v>11159</v>
      </c>
      <c r="AQ1290" s="52" t="str">
        <f t="shared" si="456"/>
        <v>Lebensmitteleinzelhandel (kein Kiosk)</v>
      </c>
      <c r="AR1290" s="52" t="b">
        <f t="shared" si="457"/>
        <v>0</v>
      </c>
      <c r="AS1290" s="52" t="b">
        <f t="shared" si="457"/>
        <v>0</v>
      </c>
      <c r="AT1290" s="52" t="b">
        <f t="shared" si="457"/>
        <v>0</v>
      </c>
      <c r="AU1290" s="52">
        <f t="shared" si="458"/>
        <v>1</v>
      </c>
      <c r="AW1290" s="52" t="b">
        <f t="shared" si="459"/>
        <v>0</v>
      </c>
      <c r="AX1290" s="52" t="str">
        <f t="shared" si="460"/>
        <v>Unternehmen</v>
      </c>
      <c r="AY1290" s="52" t="b">
        <f t="shared" si="461"/>
        <v>0</v>
      </c>
      <c r="AZ1290" s="52" t="str">
        <f t="shared" si="462"/>
        <v>11159</v>
      </c>
      <c r="BA1290" s="52" t="str">
        <f>VLOOKUP(A1290,'BAT Grundtabelle'!A:U,21,0)</f>
        <v>ja</v>
      </c>
      <c r="BB1290" s="52" t="str">
        <f t="shared" si="463"/>
        <v>nein</v>
      </c>
      <c r="BC1290" s="52" t="str">
        <f t="shared" si="464"/>
        <v>11159</v>
      </c>
      <c r="BD1290" s="52" t="str">
        <f t="shared" si="465"/>
        <v>Lebensmitteleinzelhandel (kein Kiosk)</v>
      </c>
      <c r="BE1290" s="52" t="str">
        <f t="shared" si="466"/>
        <v>Unternehmen</v>
      </c>
      <c r="BF1290" s="52">
        <f t="shared" si="467"/>
        <v>1</v>
      </c>
    </row>
    <row r="1291" spans="1:58" hidden="1" x14ac:dyDescent="0.35">
      <c r="A1291" s="107" t="s">
        <v>3577</v>
      </c>
      <c r="B1291" s="75" t="s">
        <v>787</v>
      </c>
      <c r="C1291" s="52" t="s">
        <v>3</v>
      </c>
      <c r="D1291" s="52" t="s">
        <v>3</v>
      </c>
      <c r="E1291" s="52" t="s">
        <v>2</v>
      </c>
      <c r="F1291" s="52" t="s">
        <v>2</v>
      </c>
      <c r="G1291" s="52" t="s">
        <v>2</v>
      </c>
      <c r="H1291" s="52" t="s">
        <v>2</v>
      </c>
      <c r="I1291" s="52" t="s">
        <v>3</v>
      </c>
      <c r="J1291" s="52">
        <v>2</v>
      </c>
      <c r="K1291" s="52" t="s">
        <v>2</v>
      </c>
      <c r="L1291" s="52" t="s">
        <v>2</v>
      </c>
      <c r="M1291" s="52" t="s">
        <v>2</v>
      </c>
      <c r="N1291" s="52" t="s">
        <v>3</v>
      </c>
      <c r="P1291" s="52" t="s">
        <v>4</v>
      </c>
      <c r="Q1291" s="52" t="str">
        <f t="shared" si="453"/>
        <v>Nein</v>
      </c>
      <c r="R1291" s="52" t="str">
        <f t="shared" si="453"/>
        <v>Nein</v>
      </c>
      <c r="S1291" s="52" t="str">
        <f t="shared" si="453"/>
        <v>Nein</v>
      </c>
      <c r="T1291" s="52" t="str">
        <f t="shared" si="453"/>
        <v>Nein</v>
      </c>
      <c r="U1291" s="52" t="str">
        <f t="shared" si="453"/>
        <v>Nein</v>
      </c>
      <c r="V1291" s="52" t="str">
        <f t="shared" si="453"/>
        <v>Nein</v>
      </c>
      <c r="W1291" s="52" t="str">
        <f t="shared" si="453"/>
        <v>Nein</v>
      </c>
      <c r="X1291" s="52" t="str">
        <f t="shared" si="453"/>
        <v>Nein</v>
      </c>
      <c r="Y1291" s="52" t="str">
        <f t="shared" si="453"/>
        <v>Nein</v>
      </c>
      <c r="Z1291" s="52" t="str">
        <f t="shared" si="453"/>
        <v>Nein</v>
      </c>
      <c r="AA1291" s="52" t="str">
        <f t="shared" si="453"/>
        <v>Nein</v>
      </c>
      <c r="AB1291" s="52" t="str">
        <f t="shared" si="453"/>
        <v>Nein</v>
      </c>
      <c r="AC1291" s="52" t="str">
        <f t="shared" si="453"/>
        <v>Nein</v>
      </c>
      <c r="AD1291" s="52" t="str">
        <f t="shared" si="453"/>
        <v>Nein</v>
      </c>
      <c r="AE1291" s="52" t="str">
        <f t="shared" si="453"/>
        <v>Nein</v>
      </c>
      <c r="AF1291" s="52" t="str">
        <f t="shared" si="453"/>
        <v>Nein</v>
      </c>
      <c r="AG1291" s="61" t="str">
        <f>IF(Q1291="Ja",VLOOKUP($Q$2,Plausis!A:E,5,0),IF(R1291="Ja",VLOOKUP($R$2,Plausis!A:E,5,0),IF(T1291="Ja",VLOOKUP($T$2,Plausis!A:E,5,0),IF(U1291="Ja",VLOOKUP($U$2,Plausis!A:E,5,0),IF(AA1291="Ja",VLOOKUP($AA$2,Plausis!A:E,5,0),IF(AC1291="Ja",VLOOKUP($AC$2,Plausis!A:E,5,0),IF(AD1291="Ja",VLOOKUP($AD$2,Plausis!A:E,5,0),"")))))))</f>
        <v/>
      </c>
      <c r="AH1291" s="52" t="str">
        <f>IF(Y1291="Ja",VLOOKUP($Y$2,Plausis!A:E,5,0),"")</f>
        <v/>
      </c>
      <c r="AI1291" s="52" t="str">
        <f t="shared" si="454"/>
        <v>Ja</v>
      </c>
      <c r="AJ1291" s="52" t="str">
        <f>IF(S1291="Ja",VLOOKUP($S$2,Plausis!A:E,5,0),IF(V1291="Ja",VLOOKUP($V$2,Plausis!A:E,5,0),IF(X1291="Ja",VLOOKUP($X$2,Plausis!A:E,5,0),"")))</f>
        <v/>
      </c>
      <c r="AL1291" s="52" t="s">
        <v>3</v>
      </c>
      <c r="AM1291" s="114">
        <v>45531</v>
      </c>
      <c r="AN1291" s="52" t="s">
        <v>4467</v>
      </c>
      <c r="AO1291" s="52" t="str">
        <f>VLOOKUP(B1291,'BAT Grundtabelle'!B:T,19,0)</f>
        <v>ja</v>
      </c>
      <c r="AP1291" s="105" t="str">
        <f t="shared" si="455"/>
        <v>11160</v>
      </c>
      <c r="AQ1291" s="52" t="str">
        <f t="shared" si="456"/>
        <v>Lebkuchenhersteller</v>
      </c>
      <c r="AR1291" s="52" t="b">
        <f t="shared" si="457"/>
        <v>0</v>
      </c>
      <c r="AS1291" s="52" t="b">
        <f t="shared" si="457"/>
        <v>0</v>
      </c>
      <c r="AT1291" s="52" t="b">
        <f t="shared" si="457"/>
        <v>0</v>
      </c>
      <c r="AU1291" s="52">
        <f t="shared" si="458"/>
        <v>2</v>
      </c>
      <c r="AW1291" s="52" t="b">
        <f t="shared" si="459"/>
        <v>0</v>
      </c>
      <c r="AX1291" s="52" t="str">
        <f t="shared" si="460"/>
        <v>Unternehmen</v>
      </c>
      <c r="AY1291" s="52" t="b">
        <f t="shared" si="461"/>
        <v>0</v>
      </c>
      <c r="AZ1291" s="52" t="str">
        <f t="shared" si="462"/>
        <v>11160</v>
      </c>
      <c r="BA1291" s="52" t="str">
        <f>VLOOKUP(A1291,'BAT Grundtabelle'!A:U,21,0)</f>
        <v>ja</v>
      </c>
      <c r="BB1291" s="52" t="str">
        <f t="shared" si="463"/>
        <v>nein</v>
      </c>
      <c r="BC1291" s="52" t="str">
        <f t="shared" si="464"/>
        <v>11160</v>
      </c>
      <c r="BD1291" s="52" t="str">
        <f t="shared" si="465"/>
        <v>Lebkuchenhersteller</v>
      </c>
      <c r="BE1291" s="52" t="str">
        <f t="shared" si="466"/>
        <v>Unternehmen</v>
      </c>
      <c r="BF1291" s="52">
        <f t="shared" si="467"/>
        <v>2</v>
      </c>
    </row>
    <row r="1292" spans="1:58" hidden="1" x14ac:dyDescent="0.35">
      <c r="A1292" s="107" t="s">
        <v>1324</v>
      </c>
      <c r="B1292" s="75" t="s">
        <v>2231</v>
      </c>
      <c r="C1292" s="52" t="s">
        <v>3</v>
      </c>
      <c r="D1292" s="52" t="s">
        <v>3</v>
      </c>
      <c r="E1292" s="52" t="s">
        <v>2</v>
      </c>
      <c r="F1292" s="52" t="s">
        <v>2</v>
      </c>
      <c r="G1292" s="52" t="s">
        <v>2</v>
      </c>
      <c r="H1292" s="52" t="s">
        <v>2</v>
      </c>
      <c r="I1292" s="52" t="s">
        <v>3</v>
      </c>
      <c r="J1292" s="52">
        <v>1</v>
      </c>
      <c r="K1292" s="52" t="s">
        <v>2</v>
      </c>
      <c r="L1292" s="52" t="s">
        <v>2</v>
      </c>
      <c r="M1292" s="52" t="s">
        <v>2</v>
      </c>
      <c r="N1292" s="52" t="s">
        <v>3</v>
      </c>
      <c r="P1292" s="52" t="s">
        <v>4</v>
      </c>
      <c r="Q1292" s="52" t="str">
        <f t="shared" si="453"/>
        <v>Nein</v>
      </c>
      <c r="R1292" s="52" t="str">
        <f t="shared" si="453"/>
        <v>Nein</v>
      </c>
      <c r="S1292" s="52" t="str">
        <f t="shared" si="453"/>
        <v>Nein</v>
      </c>
      <c r="T1292" s="52" t="str">
        <f t="shared" si="453"/>
        <v>Nein</v>
      </c>
      <c r="U1292" s="52" t="str">
        <f t="shared" si="453"/>
        <v>Nein</v>
      </c>
      <c r="V1292" s="52" t="str">
        <f t="shared" si="453"/>
        <v>Nein</v>
      </c>
      <c r="W1292" s="52" t="str">
        <f t="shared" si="453"/>
        <v>Nein</v>
      </c>
      <c r="X1292" s="52" t="str">
        <f t="shared" si="453"/>
        <v>Nein</v>
      </c>
      <c r="Y1292" s="52" t="str">
        <f t="shared" si="453"/>
        <v>Nein</v>
      </c>
      <c r="Z1292" s="52" t="str">
        <f t="shared" si="453"/>
        <v>Nein</v>
      </c>
      <c r="AA1292" s="52" t="str">
        <f t="shared" si="453"/>
        <v>Nein</v>
      </c>
      <c r="AB1292" s="52" t="str">
        <f t="shared" si="453"/>
        <v>Nein</v>
      </c>
      <c r="AC1292" s="52" t="str">
        <f t="shared" si="453"/>
        <v>Nein</v>
      </c>
      <c r="AD1292" s="52" t="str">
        <f t="shared" si="453"/>
        <v>Nein</v>
      </c>
      <c r="AE1292" s="52" t="str">
        <f t="shared" si="453"/>
        <v>Nein</v>
      </c>
      <c r="AF1292" s="52" t="str">
        <f t="shared" si="453"/>
        <v>Nein</v>
      </c>
      <c r="AG1292" s="61" t="str">
        <f>IF(Q1292="Ja",VLOOKUP($Q$2,Plausis!A:E,5,0),IF(R1292="Ja",VLOOKUP($R$2,Plausis!A:E,5,0),IF(T1292="Ja",VLOOKUP($T$2,Plausis!A:E,5,0),IF(U1292="Ja",VLOOKUP($U$2,Plausis!A:E,5,0),IF(AA1292="Ja",VLOOKUP($AA$2,Plausis!A:E,5,0),IF(AC1292="Ja",VLOOKUP($AC$2,Plausis!A:E,5,0),IF(AD1292="Ja",VLOOKUP($AD$2,Plausis!A:E,5,0),"")))))))</f>
        <v/>
      </c>
      <c r="AH1292" s="52" t="str">
        <f>IF(Y1292="Ja",VLOOKUP($Y$2,Plausis!A:E,5,0),"")</f>
        <v/>
      </c>
      <c r="AI1292" s="52" t="str">
        <f t="shared" si="454"/>
        <v>Ja</v>
      </c>
      <c r="AJ1292" s="52" t="str">
        <f>IF(S1292="Ja",VLOOKUP($S$2,Plausis!A:E,5,0),IF(V1292="Ja",VLOOKUP($V$2,Plausis!A:E,5,0),IF(X1292="Ja",VLOOKUP($X$2,Plausis!A:E,5,0),"")))</f>
        <v/>
      </c>
      <c r="AL1292" s="52" t="s">
        <v>3</v>
      </c>
      <c r="AM1292" s="114">
        <v>45531</v>
      </c>
      <c r="AN1292" s="52" t="s">
        <v>4467</v>
      </c>
      <c r="AO1292" s="52" t="str">
        <f>VLOOKUP(B1292,'BAT Grundtabelle'!B:T,19,0)</f>
        <v>ja</v>
      </c>
      <c r="AP1292" s="105" t="str">
        <f t="shared" si="455"/>
        <v>3336</v>
      </c>
      <c r="AQ1292" s="52" t="str">
        <f t="shared" si="456"/>
        <v>Leder- und pelzverarbeitendes Handwerk</v>
      </c>
      <c r="AR1292" s="52" t="b">
        <f t="shared" si="457"/>
        <v>0</v>
      </c>
      <c r="AS1292" s="52" t="b">
        <f t="shared" si="457"/>
        <v>0</v>
      </c>
      <c r="AT1292" s="52" t="b">
        <f t="shared" si="457"/>
        <v>0</v>
      </c>
      <c r="AU1292" s="52">
        <f t="shared" si="458"/>
        <v>1</v>
      </c>
      <c r="AW1292" s="52" t="b">
        <f t="shared" si="459"/>
        <v>0</v>
      </c>
      <c r="AX1292" s="52" t="str">
        <f t="shared" si="460"/>
        <v>Unternehmen</v>
      </c>
      <c r="AY1292" s="52" t="b">
        <f t="shared" si="461"/>
        <v>0</v>
      </c>
      <c r="AZ1292" s="52" t="str">
        <f t="shared" si="462"/>
        <v>3336</v>
      </c>
      <c r="BA1292" s="52" t="str">
        <f>VLOOKUP(A1292,'BAT Grundtabelle'!A:U,21,0)</f>
        <v>ja</v>
      </c>
      <c r="BB1292" s="52" t="str">
        <f t="shared" si="463"/>
        <v>nein</v>
      </c>
      <c r="BC1292" s="52" t="str">
        <f t="shared" si="464"/>
        <v>3336</v>
      </c>
      <c r="BD1292" s="52" t="str">
        <f t="shared" si="465"/>
        <v>Leder- und pelzverarbeitendes Handwerk</v>
      </c>
      <c r="BE1292" s="52" t="str">
        <f t="shared" si="466"/>
        <v>Unternehmen</v>
      </c>
      <c r="BF1292" s="52">
        <f t="shared" si="467"/>
        <v>1</v>
      </c>
    </row>
    <row r="1293" spans="1:58" hidden="1" x14ac:dyDescent="0.35">
      <c r="A1293" s="107" t="s">
        <v>3578</v>
      </c>
      <c r="B1293" s="75" t="s">
        <v>533</v>
      </c>
      <c r="C1293" s="52" t="s">
        <v>3</v>
      </c>
      <c r="D1293" s="52" t="s">
        <v>3</v>
      </c>
      <c r="E1293" s="52" t="s">
        <v>2</v>
      </c>
      <c r="F1293" s="52" t="s">
        <v>2</v>
      </c>
      <c r="G1293" s="52" t="s">
        <v>2</v>
      </c>
      <c r="H1293" s="52" t="s">
        <v>2</v>
      </c>
      <c r="I1293" s="52" t="s">
        <v>3</v>
      </c>
      <c r="J1293" s="52">
        <v>1</v>
      </c>
      <c r="K1293" s="52" t="s">
        <v>2</v>
      </c>
      <c r="L1293" s="52" t="s">
        <v>2</v>
      </c>
      <c r="M1293" s="52" t="s">
        <v>2</v>
      </c>
      <c r="N1293" s="52" t="s">
        <v>3</v>
      </c>
      <c r="P1293" s="52" t="s">
        <v>4</v>
      </c>
      <c r="Q1293" s="52" t="str">
        <f t="shared" ref="Q1293:AF1302" si="468">IF(ISERROR(FIND(Q$2,$P1293,1)),"Nein","Ja")</f>
        <v>Nein</v>
      </c>
      <c r="R1293" s="52" t="str">
        <f t="shared" si="468"/>
        <v>Nein</v>
      </c>
      <c r="S1293" s="52" t="str">
        <f t="shared" si="468"/>
        <v>Nein</v>
      </c>
      <c r="T1293" s="52" t="str">
        <f t="shared" si="468"/>
        <v>Nein</v>
      </c>
      <c r="U1293" s="52" t="str">
        <f t="shared" si="468"/>
        <v>Nein</v>
      </c>
      <c r="V1293" s="52" t="str">
        <f t="shared" si="468"/>
        <v>Nein</v>
      </c>
      <c r="W1293" s="52" t="str">
        <f t="shared" si="468"/>
        <v>Nein</v>
      </c>
      <c r="X1293" s="52" t="str">
        <f t="shared" si="468"/>
        <v>Nein</v>
      </c>
      <c r="Y1293" s="52" t="str">
        <f t="shared" si="468"/>
        <v>Nein</v>
      </c>
      <c r="Z1293" s="52" t="str">
        <f t="shared" si="468"/>
        <v>Nein</v>
      </c>
      <c r="AA1293" s="52" t="str">
        <f t="shared" si="468"/>
        <v>Nein</v>
      </c>
      <c r="AB1293" s="52" t="str">
        <f t="shared" si="468"/>
        <v>Nein</v>
      </c>
      <c r="AC1293" s="52" t="str">
        <f t="shared" si="468"/>
        <v>Nein</v>
      </c>
      <c r="AD1293" s="52" t="str">
        <f t="shared" si="468"/>
        <v>Nein</v>
      </c>
      <c r="AE1293" s="52" t="str">
        <f t="shared" si="468"/>
        <v>Nein</v>
      </c>
      <c r="AF1293" s="52" t="str">
        <f t="shared" si="468"/>
        <v>Nein</v>
      </c>
      <c r="AG1293" s="61" t="str">
        <f>IF(Q1293="Ja",VLOOKUP($Q$2,Plausis!A:E,5,0),IF(R1293="Ja",VLOOKUP($R$2,Plausis!A:E,5,0),IF(T1293="Ja",VLOOKUP($T$2,Plausis!A:E,5,0),IF(U1293="Ja",VLOOKUP($U$2,Plausis!A:E,5,0),IF(AA1293="Ja",VLOOKUP($AA$2,Plausis!A:E,5,0),IF(AC1293="Ja",VLOOKUP($AC$2,Plausis!A:E,5,0),IF(AD1293="Ja",VLOOKUP($AD$2,Plausis!A:E,5,0),"")))))))</f>
        <v/>
      </c>
      <c r="AH1293" s="52" t="str">
        <f>IF(Y1293="Ja",VLOOKUP($Y$2,Plausis!A:E,5,0),"")</f>
        <v/>
      </c>
      <c r="AI1293" s="52" t="str">
        <f t="shared" si="454"/>
        <v>Ja</v>
      </c>
      <c r="AJ1293" s="52" t="str">
        <f>IF(S1293="Ja",VLOOKUP($S$2,Plausis!A:E,5,0),IF(V1293="Ja",VLOOKUP($V$2,Plausis!A:E,5,0),IF(X1293="Ja",VLOOKUP($X$2,Plausis!A:E,5,0),"")))</f>
        <v/>
      </c>
      <c r="AL1293" s="52" t="s">
        <v>3</v>
      </c>
      <c r="AM1293" s="114">
        <v>45531</v>
      </c>
      <c r="AN1293" s="52" t="s">
        <v>4467</v>
      </c>
      <c r="AO1293" s="52" t="str">
        <f>VLOOKUP(B1293,'BAT Grundtabelle'!B:T,19,0)</f>
        <v>ja</v>
      </c>
      <c r="AP1293" s="105" t="str">
        <f t="shared" si="455"/>
        <v>11161</v>
      </c>
      <c r="AQ1293" s="52" t="str">
        <f t="shared" si="456"/>
        <v>Lederbekleidungshandel mit Pelzwaren</v>
      </c>
      <c r="AR1293" s="52" t="b">
        <f t="shared" si="457"/>
        <v>0</v>
      </c>
      <c r="AS1293" s="52" t="b">
        <f t="shared" si="457"/>
        <v>0</v>
      </c>
      <c r="AT1293" s="52" t="b">
        <f t="shared" si="457"/>
        <v>0</v>
      </c>
      <c r="AU1293" s="52">
        <f t="shared" si="458"/>
        <v>1</v>
      </c>
      <c r="AW1293" s="52" t="b">
        <f t="shared" si="459"/>
        <v>0</v>
      </c>
      <c r="AX1293" s="52" t="str">
        <f t="shared" si="460"/>
        <v>Unternehmen</v>
      </c>
      <c r="AY1293" s="52" t="b">
        <f t="shared" si="461"/>
        <v>0</v>
      </c>
      <c r="AZ1293" s="52" t="str">
        <f t="shared" si="462"/>
        <v>11161</v>
      </c>
      <c r="BA1293" s="52" t="str">
        <f>VLOOKUP(A1293,'BAT Grundtabelle'!A:U,21,0)</f>
        <v>ja</v>
      </c>
      <c r="BB1293" s="52" t="str">
        <f t="shared" si="463"/>
        <v>nein</v>
      </c>
      <c r="BC1293" s="52" t="str">
        <f t="shared" si="464"/>
        <v>11161</v>
      </c>
      <c r="BD1293" s="52" t="str">
        <f t="shared" si="465"/>
        <v>Lederbekleidungshandel mit Pelzwaren</v>
      </c>
      <c r="BE1293" s="52" t="str">
        <f t="shared" si="466"/>
        <v>Unternehmen</v>
      </c>
      <c r="BF1293" s="52">
        <f t="shared" si="467"/>
        <v>1</v>
      </c>
    </row>
    <row r="1294" spans="1:58" hidden="1" x14ac:dyDescent="0.35">
      <c r="A1294" s="107" t="s">
        <v>3579</v>
      </c>
      <c r="B1294" s="75" t="s">
        <v>1319</v>
      </c>
      <c r="C1294" s="52" t="s">
        <v>3</v>
      </c>
      <c r="D1294" s="52" t="s">
        <v>3</v>
      </c>
      <c r="E1294" s="52" t="s">
        <v>2</v>
      </c>
      <c r="F1294" s="52" t="s">
        <v>2</v>
      </c>
      <c r="G1294" s="52" t="s">
        <v>2</v>
      </c>
      <c r="H1294" s="52" t="s">
        <v>2</v>
      </c>
      <c r="I1294" s="52" t="s">
        <v>3</v>
      </c>
      <c r="J1294" s="52">
        <v>2</v>
      </c>
      <c r="K1294" s="52" t="s">
        <v>2</v>
      </c>
      <c r="L1294" s="52" t="s">
        <v>2</v>
      </c>
      <c r="M1294" s="52" t="s">
        <v>2</v>
      </c>
      <c r="N1294" s="52" t="s">
        <v>3</v>
      </c>
      <c r="P1294" s="52" t="s">
        <v>4</v>
      </c>
      <c r="Q1294" s="52" t="str">
        <f t="shared" si="468"/>
        <v>Nein</v>
      </c>
      <c r="R1294" s="52" t="str">
        <f t="shared" si="468"/>
        <v>Nein</v>
      </c>
      <c r="S1294" s="52" t="str">
        <f t="shared" si="468"/>
        <v>Nein</v>
      </c>
      <c r="T1294" s="52" t="str">
        <f t="shared" si="468"/>
        <v>Nein</v>
      </c>
      <c r="U1294" s="52" t="str">
        <f t="shared" si="468"/>
        <v>Nein</v>
      </c>
      <c r="V1294" s="52" t="str">
        <f t="shared" si="468"/>
        <v>Nein</v>
      </c>
      <c r="W1294" s="52" t="str">
        <f t="shared" si="468"/>
        <v>Nein</v>
      </c>
      <c r="X1294" s="52" t="str">
        <f t="shared" si="468"/>
        <v>Nein</v>
      </c>
      <c r="Y1294" s="52" t="str">
        <f t="shared" si="468"/>
        <v>Nein</v>
      </c>
      <c r="Z1294" s="52" t="str">
        <f t="shared" si="468"/>
        <v>Nein</v>
      </c>
      <c r="AA1294" s="52" t="str">
        <f t="shared" si="468"/>
        <v>Nein</v>
      </c>
      <c r="AB1294" s="52" t="str">
        <f t="shared" si="468"/>
        <v>Nein</v>
      </c>
      <c r="AC1294" s="52" t="str">
        <f t="shared" si="468"/>
        <v>Nein</v>
      </c>
      <c r="AD1294" s="52" t="str">
        <f t="shared" si="468"/>
        <v>Nein</v>
      </c>
      <c r="AE1294" s="52" t="str">
        <f t="shared" si="468"/>
        <v>Nein</v>
      </c>
      <c r="AF1294" s="52" t="str">
        <f t="shared" si="468"/>
        <v>Nein</v>
      </c>
      <c r="AG1294" s="61" t="str">
        <f>IF(Q1294="Ja",VLOOKUP($Q$2,Plausis!A:E,5,0),IF(R1294="Ja",VLOOKUP($R$2,Plausis!A:E,5,0),IF(T1294="Ja",VLOOKUP($T$2,Plausis!A:E,5,0),IF(U1294="Ja",VLOOKUP($U$2,Plausis!A:E,5,0),IF(AA1294="Ja",VLOOKUP($AA$2,Plausis!A:E,5,0),IF(AC1294="Ja",VLOOKUP($AC$2,Plausis!A:E,5,0),IF(AD1294="Ja",VLOOKUP($AD$2,Plausis!A:E,5,0),"")))))))</f>
        <v/>
      </c>
      <c r="AH1294" s="52" t="str">
        <f>IF(Y1294="Ja",VLOOKUP($Y$2,Plausis!A:E,5,0),"")</f>
        <v/>
      </c>
      <c r="AI1294" s="52" t="str">
        <f t="shared" si="454"/>
        <v>Ja</v>
      </c>
      <c r="AJ1294" s="52" t="str">
        <f>IF(S1294="Ja",VLOOKUP($S$2,Plausis!A:E,5,0),IF(V1294="Ja",VLOOKUP($V$2,Plausis!A:E,5,0),IF(X1294="Ja",VLOOKUP($X$2,Plausis!A:E,5,0),"")))</f>
        <v/>
      </c>
      <c r="AL1294" s="52" t="s">
        <v>3</v>
      </c>
      <c r="AM1294" s="114">
        <v>45531</v>
      </c>
      <c r="AN1294" s="52" t="s">
        <v>4467</v>
      </c>
      <c r="AO1294" s="52" t="str">
        <f>VLOOKUP(B1294,'BAT Grundtabelle'!B:T,19,0)</f>
        <v>ja</v>
      </c>
      <c r="AP1294" s="105" t="str">
        <f t="shared" si="455"/>
        <v>11162</v>
      </c>
      <c r="AQ1294" s="52" t="str">
        <f t="shared" si="456"/>
        <v>Lederbekleidungshersteller</v>
      </c>
      <c r="AR1294" s="52" t="b">
        <f t="shared" si="457"/>
        <v>0</v>
      </c>
      <c r="AS1294" s="52" t="b">
        <f t="shared" si="457"/>
        <v>0</v>
      </c>
      <c r="AT1294" s="52" t="b">
        <f t="shared" si="457"/>
        <v>0</v>
      </c>
      <c r="AU1294" s="52">
        <f t="shared" si="458"/>
        <v>2</v>
      </c>
      <c r="AW1294" s="52" t="b">
        <f t="shared" si="459"/>
        <v>0</v>
      </c>
      <c r="AX1294" s="52" t="str">
        <f t="shared" si="460"/>
        <v>Unternehmen</v>
      </c>
      <c r="AY1294" s="52" t="b">
        <f t="shared" si="461"/>
        <v>0</v>
      </c>
      <c r="AZ1294" s="52" t="str">
        <f t="shared" si="462"/>
        <v>11162</v>
      </c>
      <c r="BA1294" s="52" t="str">
        <f>VLOOKUP(A1294,'BAT Grundtabelle'!A:U,21,0)</f>
        <v>ja</v>
      </c>
      <c r="BB1294" s="52" t="str">
        <f t="shared" si="463"/>
        <v>nein</v>
      </c>
      <c r="BC1294" s="52" t="str">
        <f t="shared" si="464"/>
        <v>11162</v>
      </c>
      <c r="BD1294" s="52" t="str">
        <f t="shared" si="465"/>
        <v>Lederbekleidungshersteller</v>
      </c>
      <c r="BE1294" s="52" t="str">
        <f t="shared" si="466"/>
        <v>Unternehmen</v>
      </c>
      <c r="BF1294" s="52">
        <f t="shared" si="467"/>
        <v>2</v>
      </c>
    </row>
    <row r="1295" spans="1:58" hidden="1" x14ac:dyDescent="0.35">
      <c r="A1295" s="107" t="s">
        <v>3580</v>
      </c>
      <c r="B1295" s="75" t="s">
        <v>963</v>
      </c>
      <c r="C1295" s="52" t="s">
        <v>3</v>
      </c>
      <c r="D1295" s="52" t="s">
        <v>3</v>
      </c>
      <c r="E1295" s="52" t="s">
        <v>2</v>
      </c>
      <c r="F1295" s="52" t="s">
        <v>2</v>
      </c>
      <c r="G1295" s="52" t="s">
        <v>2</v>
      </c>
      <c r="H1295" s="52" t="s">
        <v>2</v>
      </c>
      <c r="I1295" s="52" t="s">
        <v>3</v>
      </c>
      <c r="J1295" s="52">
        <v>2</v>
      </c>
      <c r="K1295" s="52" t="s">
        <v>2</v>
      </c>
      <c r="L1295" s="52" t="s">
        <v>2</v>
      </c>
      <c r="M1295" s="52" t="s">
        <v>2</v>
      </c>
      <c r="N1295" s="52" t="s">
        <v>3</v>
      </c>
      <c r="P1295" s="52" t="s">
        <v>57</v>
      </c>
      <c r="Q1295" s="52" t="str">
        <f t="shared" si="468"/>
        <v>Nein</v>
      </c>
      <c r="R1295" s="52" t="str">
        <f t="shared" si="468"/>
        <v>Nein</v>
      </c>
      <c r="S1295" s="52" t="str">
        <f t="shared" si="468"/>
        <v>Nein</v>
      </c>
      <c r="T1295" s="52" t="str">
        <f t="shared" si="468"/>
        <v>Ja</v>
      </c>
      <c r="U1295" s="52" t="str">
        <f t="shared" si="468"/>
        <v>Nein</v>
      </c>
      <c r="V1295" s="52" t="str">
        <f t="shared" si="468"/>
        <v>Nein</v>
      </c>
      <c r="W1295" s="52" t="str">
        <f t="shared" si="468"/>
        <v>Nein</v>
      </c>
      <c r="X1295" s="52" t="str">
        <f t="shared" si="468"/>
        <v>Ja</v>
      </c>
      <c r="Y1295" s="52" t="str">
        <f t="shared" si="468"/>
        <v>Nein</v>
      </c>
      <c r="Z1295" s="52" t="str">
        <f t="shared" si="468"/>
        <v>Nein</v>
      </c>
      <c r="AA1295" s="52" t="str">
        <f t="shared" si="468"/>
        <v>Nein</v>
      </c>
      <c r="AB1295" s="52" t="str">
        <f t="shared" si="468"/>
        <v>Nein</v>
      </c>
      <c r="AC1295" s="52" t="str">
        <f t="shared" si="468"/>
        <v>Nein</v>
      </c>
      <c r="AD1295" s="52" t="str">
        <f t="shared" si="468"/>
        <v>Nein</v>
      </c>
      <c r="AE1295" s="52" t="str">
        <f t="shared" si="468"/>
        <v>Nein</v>
      </c>
      <c r="AF1295" s="52" t="str">
        <f t="shared" si="468"/>
        <v>Nein</v>
      </c>
      <c r="AG1295" s="61" t="str">
        <f>IF(Q1295="Ja",VLOOKUP($Q$2,Plausis!A:E,5,0),IF(R1295="Ja",VLOOKUP($R$2,Plausis!A:E,5,0),IF(T1295="Ja",VLOOKUP($T$2,Plausis!A:E,5,0),IF(U1295="Ja",VLOOKUP($U$2,Plausis!A:E,5,0),IF(AA1295="Ja",VLOOKUP($AA$2,Plausis!A:E,5,0),IF(AC1295="Ja",VLOOKUP($AC$2,Plausis!A:E,5,0),IF(AD1295="Ja",VLOOKUP($AD$2,Plausis!A:E,5,0),"")))))))</f>
        <v>Dieser Betrieb ist nur im Komfort-RS ohne ergänzenden Spezial-Straf-RS versicherbar.</v>
      </c>
      <c r="AH1295" s="52" t="str">
        <f>IF(Y1295="Ja",VLOOKUP($Y$2,Plausis!A:E,5,0),"")</f>
        <v/>
      </c>
      <c r="AI1295" s="52" t="str">
        <f t="shared" si="454"/>
        <v>Nein</v>
      </c>
      <c r="AJ1295" s="52" t="str">
        <f>IF(S1295="Ja",VLOOKUP($S$2,Plausis!A:E,5,0),IF(V1295="Ja",VLOOKUP($V$2,Plausis!A:E,5,0),IF(X1295="Ja",VLOOKUP($X$2,Plausis!A:E,5,0),"")))</f>
        <v>Dieser Betrieb kann nur ohne ergänzenden Spezial-Straf-RS versichert werden.</v>
      </c>
      <c r="AL1295" s="52" t="s">
        <v>3</v>
      </c>
      <c r="AM1295" s="114">
        <v>45531</v>
      </c>
      <c r="AN1295" s="52" t="s">
        <v>4467</v>
      </c>
      <c r="AO1295" s="52" t="str">
        <f>VLOOKUP(B1295,'BAT Grundtabelle'!B:T,19,0)</f>
        <v>ja</v>
      </c>
      <c r="AP1295" s="105" t="str">
        <f t="shared" si="455"/>
        <v>11163</v>
      </c>
      <c r="AQ1295" s="52" t="str">
        <f t="shared" si="456"/>
        <v>Lederhersteller</v>
      </c>
      <c r="AR1295" s="52" t="b">
        <f t="shared" si="457"/>
        <v>0</v>
      </c>
      <c r="AS1295" s="52" t="b">
        <f t="shared" si="457"/>
        <v>0</v>
      </c>
      <c r="AT1295" s="52" t="b">
        <f t="shared" si="457"/>
        <v>0</v>
      </c>
      <c r="AU1295" s="52">
        <f t="shared" si="458"/>
        <v>2</v>
      </c>
      <c r="AW1295" s="52" t="b">
        <f t="shared" si="459"/>
        <v>0</v>
      </c>
      <c r="AX1295" s="52" t="str">
        <f t="shared" si="460"/>
        <v>Unternehmen</v>
      </c>
      <c r="AY1295" s="52" t="b">
        <f t="shared" si="461"/>
        <v>0</v>
      </c>
      <c r="AZ1295" s="52" t="str">
        <f t="shared" si="462"/>
        <v>11163</v>
      </c>
      <c r="BA1295" s="52" t="str">
        <f>VLOOKUP(A1295,'BAT Grundtabelle'!A:U,21,0)</f>
        <v>ja</v>
      </c>
      <c r="BB1295" s="52" t="str">
        <f t="shared" si="463"/>
        <v>nein</v>
      </c>
      <c r="BC1295" s="52" t="str">
        <f t="shared" si="464"/>
        <v>11163</v>
      </c>
      <c r="BD1295" s="52" t="str">
        <f t="shared" si="465"/>
        <v>Lederhersteller</v>
      </c>
      <c r="BE1295" s="52" t="str">
        <f t="shared" si="466"/>
        <v>Unternehmen</v>
      </c>
      <c r="BF1295" s="52">
        <f t="shared" si="467"/>
        <v>2</v>
      </c>
    </row>
    <row r="1296" spans="1:58" hidden="1" x14ac:dyDescent="0.35">
      <c r="A1296" s="107" t="s">
        <v>16</v>
      </c>
      <c r="B1296" s="75" t="s">
        <v>15</v>
      </c>
      <c r="C1296" s="52" t="s">
        <v>3</v>
      </c>
      <c r="D1296" s="52" t="s">
        <v>3</v>
      </c>
      <c r="E1296" s="52" t="s">
        <v>2</v>
      </c>
      <c r="F1296" s="52" t="s">
        <v>2</v>
      </c>
      <c r="G1296" s="52" t="s">
        <v>2</v>
      </c>
      <c r="H1296" s="52" t="s">
        <v>2</v>
      </c>
      <c r="I1296" s="52" t="s">
        <v>3</v>
      </c>
      <c r="J1296" s="52">
        <v>1</v>
      </c>
      <c r="K1296" s="52" t="s">
        <v>2</v>
      </c>
      <c r="L1296" s="52" t="s">
        <v>2</v>
      </c>
      <c r="M1296" s="52" t="s">
        <v>2</v>
      </c>
      <c r="N1296" s="52" t="s">
        <v>3</v>
      </c>
      <c r="P1296" s="52" t="s">
        <v>4</v>
      </c>
      <c r="Q1296" s="52" t="str">
        <f t="shared" si="468"/>
        <v>Nein</v>
      </c>
      <c r="R1296" s="52" t="str">
        <f t="shared" si="468"/>
        <v>Nein</v>
      </c>
      <c r="S1296" s="52" t="str">
        <f t="shared" si="468"/>
        <v>Nein</v>
      </c>
      <c r="T1296" s="52" t="str">
        <f t="shared" si="468"/>
        <v>Nein</v>
      </c>
      <c r="U1296" s="52" t="str">
        <f t="shared" si="468"/>
        <v>Nein</v>
      </c>
      <c r="V1296" s="52" t="str">
        <f t="shared" si="468"/>
        <v>Nein</v>
      </c>
      <c r="W1296" s="52" t="str">
        <f t="shared" si="468"/>
        <v>Nein</v>
      </c>
      <c r="X1296" s="52" t="str">
        <f t="shared" si="468"/>
        <v>Nein</v>
      </c>
      <c r="Y1296" s="52" t="str">
        <f t="shared" si="468"/>
        <v>Nein</v>
      </c>
      <c r="Z1296" s="52" t="str">
        <f t="shared" si="468"/>
        <v>Nein</v>
      </c>
      <c r="AA1296" s="52" t="str">
        <f t="shared" si="468"/>
        <v>Nein</v>
      </c>
      <c r="AB1296" s="52" t="str">
        <f t="shared" si="468"/>
        <v>Nein</v>
      </c>
      <c r="AC1296" s="52" t="str">
        <f t="shared" si="468"/>
        <v>Nein</v>
      </c>
      <c r="AD1296" s="52" t="str">
        <f t="shared" si="468"/>
        <v>Nein</v>
      </c>
      <c r="AE1296" s="52" t="str">
        <f t="shared" si="468"/>
        <v>Nein</v>
      </c>
      <c r="AF1296" s="52" t="str">
        <f t="shared" si="468"/>
        <v>Nein</v>
      </c>
      <c r="AG1296" s="61" t="str">
        <f>IF(Q1296="Ja",VLOOKUP($Q$2,Plausis!A:E,5,0),IF(R1296="Ja",VLOOKUP($R$2,Plausis!A:E,5,0),IF(T1296="Ja",VLOOKUP($T$2,Plausis!A:E,5,0),IF(U1296="Ja",VLOOKUP($U$2,Plausis!A:E,5,0),IF(AA1296="Ja",VLOOKUP($AA$2,Plausis!A:E,5,0),IF(AC1296="Ja",VLOOKUP($AC$2,Plausis!A:E,5,0),IF(AD1296="Ja",VLOOKUP($AD$2,Plausis!A:E,5,0),"")))))))</f>
        <v/>
      </c>
      <c r="AH1296" s="52" t="str">
        <f>IF(Y1296="Ja",VLOOKUP($Y$2,Plausis!A:E,5,0),"")</f>
        <v/>
      </c>
      <c r="AI1296" s="52" t="str">
        <f t="shared" si="454"/>
        <v>Ja</v>
      </c>
      <c r="AJ1296" s="52" t="str">
        <f>IF(S1296="Ja",VLOOKUP($S$2,Plausis!A:E,5,0),IF(V1296="Ja",VLOOKUP($V$2,Plausis!A:E,5,0),IF(X1296="Ja",VLOOKUP($X$2,Plausis!A:E,5,0),"")))</f>
        <v/>
      </c>
      <c r="AL1296" s="52" t="s">
        <v>2</v>
      </c>
      <c r="AM1296" s="114">
        <v>45531</v>
      </c>
      <c r="AN1296" s="52" t="s">
        <v>4467</v>
      </c>
      <c r="AO1296" s="52" t="str">
        <f>VLOOKUP(B1296,'BAT Grundtabelle'!B:T,19,0)</f>
        <v>ja</v>
      </c>
      <c r="AP1296" s="105" t="str">
        <f t="shared" si="455"/>
        <v>6030</v>
      </c>
      <c r="AQ1296" s="52" t="str">
        <f t="shared" si="456"/>
        <v>Lederreinigung</v>
      </c>
      <c r="AR1296" s="52" t="b">
        <f t="shared" si="457"/>
        <v>0</v>
      </c>
      <c r="AS1296" s="52" t="b">
        <f t="shared" si="457"/>
        <v>0</v>
      </c>
      <c r="AT1296" s="52" t="b">
        <f t="shared" si="457"/>
        <v>0</v>
      </c>
      <c r="AU1296" s="52">
        <f t="shared" si="458"/>
        <v>1</v>
      </c>
      <c r="AW1296" s="52" t="b">
        <f t="shared" si="459"/>
        <v>0</v>
      </c>
      <c r="AX1296" s="52" t="str">
        <f t="shared" si="460"/>
        <v>Unternehmen</v>
      </c>
      <c r="AY1296" s="52" t="b">
        <f t="shared" si="461"/>
        <v>0</v>
      </c>
      <c r="AZ1296" s="52" t="str">
        <f t="shared" si="462"/>
        <v>6030</v>
      </c>
      <c r="BA1296" s="52" t="str">
        <f>VLOOKUP(A1296,'BAT Grundtabelle'!A:U,21,0)</f>
        <v>ja</v>
      </c>
      <c r="BB1296" s="52" t="str">
        <f t="shared" si="463"/>
        <v>nein</v>
      </c>
      <c r="BC1296" s="52" t="str">
        <f t="shared" si="464"/>
        <v>6030</v>
      </c>
      <c r="BD1296" s="52" t="str">
        <f t="shared" si="465"/>
        <v>Lederreinigung</v>
      </c>
      <c r="BE1296" s="52" t="str">
        <f t="shared" si="466"/>
        <v>Unternehmen</v>
      </c>
      <c r="BF1296" s="52">
        <f t="shared" si="467"/>
        <v>1</v>
      </c>
    </row>
    <row r="1297" spans="1:58" hidden="1" x14ac:dyDescent="0.35">
      <c r="A1297" s="107" t="s">
        <v>3581</v>
      </c>
      <c r="B1297" s="75" t="s">
        <v>1320</v>
      </c>
      <c r="C1297" s="52" t="s">
        <v>3</v>
      </c>
      <c r="D1297" s="52" t="s">
        <v>3</v>
      </c>
      <c r="E1297" s="52" t="s">
        <v>2</v>
      </c>
      <c r="F1297" s="52" t="s">
        <v>2</v>
      </c>
      <c r="G1297" s="52" t="s">
        <v>2</v>
      </c>
      <c r="H1297" s="52" t="s">
        <v>2</v>
      </c>
      <c r="I1297" s="52" t="s">
        <v>3</v>
      </c>
      <c r="J1297" s="52">
        <v>1</v>
      </c>
      <c r="K1297" s="52" t="s">
        <v>2</v>
      </c>
      <c r="L1297" s="52" t="s">
        <v>2</v>
      </c>
      <c r="M1297" s="52" t="s">
        <v>2</v>
      </c>
      <c r="N1297" s="52" t="s">
        <v>3</v>
      </c>
      <c r="P1297" s="52" t="s">
        <v>4</v>
      </c>
      <c r="Q1297" s="52" t="str">
        <f t="shared" si="468"/>
        <v>Nein</v>
      </c>
      <c r="R1297" s="52" t="str">
        <f t="shared" si="468"/>
        <v>Nein</v>
      </c>
      <c r="S1297" s="52" t="str">
        <f t="shared" si="468"/>
        <v>Nein</v>
      </c>
      <c r="T1297" s="52" t="str">
        <f t="shared" si="468"/>
        <v>Nein</v>
      </c>
      <c r="U1297" s="52" t="str">
        <f t="shared" si="468"/>
        <v>Nein</v>
      </c>
      <c r="V1297" s="52" t="str">
        <f t="shared" si="468"/>
        <v>Nein</v>
      </c>
      <c r="W1297" s="52" t="str">
        <f t="shared" si="468"/>
        <v>Nein</v>
      </c>
      <c r="X1297" s="52" t="str">
        <f t="shared" si="468"/>
        <v>Nein</v>
      </c>
      <c r="Y1297" s="52" t="str">
        <f t="shared" si="468"/>
        <v>Nein</v>
      </c>
      <c r="Z1297" s="52" t="str">
        <f t="shared" si="468"/>
        <v>Nein</v>
      </c>
      <c r="AA1297" s="52" t="str">
        <f t="shared" si="468"/>
        <v>Nein</v>
      </c>
      <c r="AB1297" s="52" t="str">
        <f t="shared" si="468"/>
        <v>Nein</v>
      </c>
      <c r="AC1297" s="52" t="str">
        <f t="shared" si="468"/>
        <v>Nein</v>
      </c>
      <c r="AD1297" s="52" t="str">
        <f t="shared" si="468"/>
        <v>Nein</v>
      </c>
      <c r="AE1297" s="52" t="str">
        <f t="shared" si="468"/>
        <v>Nein</v>
      </c>
      <c r="AF1297" s="52" t="str">
        <f t="shared" si="468"/>
        <v>Nein</v>
      </c>
      <c r="AG1297" s="61" t="str">
        <f>IF(Q1297="Ja",VLOOKUP($Q$2,Plausis!A:E,5,0),IF(R1297="Ja",VLOOKUP($R$2,Plausis!A:E,5,0),IF(T1297="Ja",VLOOKUP($T$2,Plausis!A:E,5,0),IF(U1297="Ja",VLOOKUP($U$2,Plausis!A:E,5,0),IF(AA1297="Ja",VLOOKUP($AA$2,Plausis!A:E,5,0),IF(AC1297="Ja",VLOOKUP($AC$2,Plausis!A:E,5,0),IF(AD1297="Ja",VLOOKUP($AD$2,Plausis!A:E,5,0),"")))))))</f>
        <v/>
      </c>
      <c r="AH1297" s="52" t="str">
        <f>IF(Y1297="Ja",VLOOKUP($Y$2,Plausis!A:E,5,0),"")</f>
        <v/>
      </c>
      <c r="AI1297" s="52" t="str">
        <f t="shared" si="454"/>
        <v>Ja</v>
      </c>
      <c r="AJ1297" s="52" t="str">
        <f>IF(S1297="Ja",VLOOKUP($S$2,Plausis!A:E,5,0),IF(V1297="Ja",VLOOKUP($V$2,Plausis!A:E,5,0),IF(X1297="Ja",VLOOKUP($X$2,Plausis!A:E,5,0),"")))</f>
        <v/>
      </c>
      <c r="AL1297" s="52" t="s">
        <v>2</v>
      </c>
      <c r="AM1297" s="114">
        <v>45531</v>
      </c>
      <c r="AN1297" s="52" t="s">
        <v>4467</v>
      </c>
      <c r="AO1297" s="52" t="str">
        <f>VLOOKUP(B1297,'BAT Grundtabelle'!B:T,19,0)</f>
        <v>ja</v>
      </c>
      <c r="AP1297" s="105" t="str">
        <f t="shared" si="455"/>
        <v>11164</v>
      </c>
      <c r="AQ1297" s="52" t="str">
        <f t="shared" si="456"/>
        <v>Lederrestaurierung</v>
      </c>
      <c r="AR1297" s="52" t="b">
        <f t="shared" si="457"/>
        <v>0</v>
      </c>
      <c r="AS1297" s="52" t="b">
        <f t="shared" si="457"/>
        <v>0</v>
      </c>
      <c r="AT1297" s="52" t="b">
        <f t="shared" si="457"/>
        <v>0</v>
      </c>
      <c r="AU1297" s="52">
        <f t="shared" si="458"/>
        <v>1</v>
      </c>
      <c r="AW1297" s="52" t="b">
        <f t="shared" si="459"/>
        <v>0</v>
      </c>
      <c r="AX1297" s="52" t="str">
        <f t="shared" si="460"/>
        <v>Unternehmen</v>
      </c>
      <c r="AY1297" s="52" t="b">
        <f t="shared" si="461"/>
        <v>0</v>
      </c>
      <c r="AZ1297" s="52" t="str">
        <f t="shared" si="462"/>
        <v>11164</v>
      </c>
      <c r="BA1297" s="52" t="str">
        <f>VLOOKUP(A1297,'BAT Grundtabelle'!A:U,21,0)</f>
        <v>ja</v>
      </c>
      <c r="BB1297" s="52" t="str">
        <f t="shared" si="463"/>
        <v>nein</v>
      </c>
      <c r="BC1297" s="52" t="str">
        <f t="shared" si="464"/>
        <v>11164</v>
      </c>
      <c r="BD1297" s="52" t="str">
        <f t="shared" si="465"/>
        <v>Lederrestaurierung</v>
      </c>
      <c r="BE1297" s="52" t="str">
        <f t="shared" si="466"/>
        <v>Unternehmen</v>
      </c>
      <c r="BF1297" s="52">
        <f t="shared" si="467"/>
        <v>1</v>
      </c>
    </row>
    <row r="1298" spans="1:58" hidden="1" x14ac:dyDescent="0.35">
      <c r="A1298" s="107" t="s">
        <v>3582</v>
      </c>
      <c r="B1298" s="75" t="s">
        <v>1321</v>
      </c>
      <c r="C1298" s="52" t="s">
        <v>3</v>
      </c>
      <c r="D1298" s="52" t="s">
        <v>3</v>
      </c>
      <c r="E1298" s="52" t="s">
        <v>2</v>
      </c>
      <c r="F1298" s="52" t="s">
        <v>2</v>
      </c>
      <c r="G1298" s="52" t="s">
        <v>2</v>
      </c>
      <c r="H1298" s="52" t="s">
        <v>2</v>
      </c>
      <c r="I1298" s="52" t="s">
        <v>3</v>
      </c>
      <c r="J1298" s="52">
        <v>1</v>
      </c>
      <c r="K1298" s="52" t="s">
        <v>2</v>
      </c>
      <c r="L1298" s="52" t="s">
        <v>2</v>
      </c>
      <c r="M1298" s="52" t="s">
        <v>2</v>
      </c>
      <c r="N1298" s="52" t="s">
        <v>3</v>
      </c>
      <c r="P1298" s="52" t="s">
        <v>4</v>
      </c>
      <c r="Q1298" s="52" t="str">
        <f t="shared" si="468"/>
        <v>Nein</v>
      </c>
      <c r="R1298" s="52" t="str">
        <f t="shared" si="468"/>
        <v>Nein</v>
      </c>
      <c r="S1298" s="52" t="str">
        <f t="shared" si="468"/>
        <v>Nein</v>
      </c>
      <c r="T1298" s="52" t="str">
        <f t="shared" si="468"/>
        <v>Nein</v>
      </c>
      <c r="U1298" s="52" t="str">
        <f t="shared" si="468"/>
        <v>Nein</v>
      </c>
      <c r="V1298" s="52" t="str">
        <f t="shared" si="468"/>
        <v>Nein</v>
      </c>
      <c r="W1298" s="52" t="str">
        <f t="shared" si="468"/>
        <v>Nein</v>
      </c>
      <c r="X1298" s="52" t="str">
        <f t="shared" si="468"/>
        <v>Nein</v>
      </c>
      <c r="Y1298" s="52" t="str">
        <f t="shared" si="468"/>
        <v>Nein</v>
      </c>
      <c r="Z1298" s="52" t="str">
        <f t="shared" si="468"/>
        <v>Nein</v>
      </c>
      <c r="AA1298" s="52" t="str">
        <f t="shared" si="468"/>
        <v>Nein</v>
      </c>
      <c r="AB1298" s="52" t="str">
        <f t="shared" si="468"/>
        <v>Nein</v>
      </c>
      <c r="AC1298" s="52" t="str">
        <f t="shared" si="468"/>
        <v>Nein</v>
      </c>
      <c r="AD1298" s="52" t="str">
        <f t="shared" si="468"/>
        <v>Nein</v>
      </c>
      <c r="AE1298" s="52" t="str">
        <f t="shared" si="468"/>
        <v>Nein</v>
      </c>
      <c r="AF1298" s="52" t="str">
        <f t="shared" si="468"/>
        <v>Nein</v>
      </c>
      <c r="AG1298" s="61" t="str">
        <f>IF(Q1298="Ja",VLOOKUP($Q$2,Plausis!A:E,5,0),IF(R1298="Ja",VLOOKUP($R$2,Plausis!A:E,5,0),IF(T1298="Ja",VLOOKUP($T$2,Plausis!A:E,5,0),IF(U1298="Ja",VLOOKUP($U$2,Plausis!A:E,5,0),IF(AA1298="Ja",VLOOKUP($AA$2,Plausis!A:E,5,0),IF(AC1298="Ja",VLOOKUP($AC$2,Plausis!A:E,5,0),IF(AD1298="Ja",VLOOKUP($AD$2,Plausis!A:E,5,0),"")))))))</f>
        <v/>
      </c>
      <c r="AH1298" s="52" t="str">
        <f>IF(Y1298="Ja",VLOOKUP($Y$2,Plausis!A:E,5,0),"")</f>
        <v/>
      </c>
      <c r="AI1298" s="52" t="str">
        <f t="shared" si="454"/>
        <v>Ja</v>
      </c>
      <c r="AJ1298" s="52" t="str">
        <f>IF(S1298="Ja",VLOOKUP($S$2,Plausis!A:E,5,0),IF(V1298="Ja",VLOOKUP($V$2,Plausis!A:E,5,0),IF(X1298="Ja",VLOOKUP($X$2,Plausis!A:E,5,0),"")))</f>
        <v/>
      </c>
      <c r="AL1298" s="52" t="s">
        <v>2</v>
      </c>
      <c r="AM1298" s="114">
        <v>45531</v>
      </c>
      <c r="AN1298" s="52" t="s">
        <v>4467</v>
      </c>
      <c r="AO1298" s="52" t="str">
        <f>VLOOKUP(B1298,'BAT Grundtabelle'!B:T,19,0)</f>
        <v>ja</v>
      </c>
      <c r="AP1298" s="105" t="str">
        <f t="shared" si="455"/>
        <v>11165</v>
      </c>
      <c r="AQ1298" s="52" t="str">
        <f t="shared" si="456"/>
        <v>Lederverarbeitendes Gewerbe</v>
      </c>
      <c r="AR1298" s="52" t="b">
        <f t="shared" si="457"/>
        <v>0</v>
      </c>
      <c r="AS1298" s="52" t="b">
        <f t="shared" si="457"/>
        <v>0</v>
      </c>
      <c r="AT1298" s="52" t="b">
        <f t="shared" si="457"/>
        <v>0</v>
      </c>
      <c r="AU1298" s="52">
        <f t="shared" si="458"/>
        <v>1</v>
      </c>
      <c r="AW1298" s="52" t="b">
        <f t="shared" si="459"/>
        <v>0</v>
      </c>
      <c r="AX1298" s="52" t="str">
        <f t="shared" si="460"/>
        <v>Unternehmen</v>
      </c>
      <c r="AY1298" s="52" t="b">
        <f t="shared" si="461"/>
        <v>0</v>
      </c>
      <c r="AZ1298" s="52" t="str">
        <f t="shared" si="462"/>
        <v>11165</v>
      </c>
      <c r="BA1298" s="52" t="str">
        <f>VLOOKUP(A1298,'BAT Grundtabelle'!A:U,21,0)</f>
        <v>ja</v>
      </c>
      <c r="BB1298" s="52" t="str">
        <f t="shared" si="463"/>
        <v>nein</v>
      </c>
      <c r="BC1298" s="52" t="str">
        <f t="shared" si="464"/>
        <v>11165</v>
      </c>
      <c r="BD1298" s="52" t="str">
        <f t="shared" si="465"/>
        <v>Lederverarbeitendes Gewerbe</v>
      </c>
      <c r="BE1298" s="52" t="str">
        <f t="shared" si="466"/>
        <v>Unternehmen</v>
      </c>
      <c r="BF1298" s="52">
        <f t="shared" si="467"/>
        <v>1</v>
      </c>
    </row>
    <row r="1299" spans="1:58" hidden="1" x14ac:dyDescent="0.35">
      <c r="A1299" s="107" t="s">
        <v>3583</v>
      </c>
      <c r="B1299" s="75" t="s">
        <v>1322</v>
      </c>
      <c r="C1299" s="52" t="s">
        <v>3</v>
      </c>
      <c r="D1299" s="52" t="s">
        <v>3</v>
      </c>
      <c r="E1299" s="52" t="s">
        <v>2</v>
      </c>
      <c r="F1299" s="52" t="s">
        <v>2</v>
      </c>
      <c r="G1299" s="52" t="s">
        <v>2</v>
      </c>
      <c r="H1299" s="52" t="s">
        <v>2</v>
      </c>
      <c r="I1299" s="52" t="s">
        <v>3</v>
      </c>
      <c r="J1299" s="52">
        <v>1</v>
      </c>
      <c r="K1299" s="52" t="s">
        <v>2</v>
      </c>
      <c r="L1299" s="52" t="s">
        <v>2</v>
      </c>
      <c r="M1299" s="52" t="s">
        <v>2</v>
      </c>
      <c r="N1299" s="52" t="s">
        <v>3</v>
      </c>
      <c r="P1299" s="52" t="s">
        <v>4</v>
      </c>
      <c r="Q1299" s="52" t="str">
        <f t="shared" si="468"/>
        <v>Nein</v>
      </c>
      <c r="R1299" s="52" t="str">
        <f t="shared" si="468"/>
        <v>Nein</v>
      </c>
      <c r="S1299" s="52" t="str">
        <f t="shared" si="468"/>
        <v>Nein</v>
      </c>
      <c r="T1299" s="52" t="str">
        <f t="shared" si="468"/>
        <v>Nein</v>
      </c>
      <c r="U1299" s="52" t="str">
        <f t="shared" si="468"/>
        <v>Nein</v>
      </c>
      <c r="V1299" s="52" t="str">
        <f t="shared" si="468"/>
        <v>Nein</v>
      </c>
      <c r="W1299" s="52" t="str">
        <f t="shared" si="468"/>
        <v>Nein</v>
      </c>
      <c r="X1299" s="52" t="str">
        <f t="shared" si="468"/>
        <v>Nein</v>
      </c>
      <c r="Y1299" s="52" t="str">
        <f t="shared" si="468"/>
        <v>Nein</v>
      </c>
      <c r="Z1299" s="52" t="str">
        <f t="shared" si="468"/>
        <v>Nein</v>
      </c>
      <c r="AA1299" s="52" t="str">
        <f t="shared" si="468"/>
        <v>Nein</v>
      </c>
      <c r="AB1299" s="52" t="str">
        <f t="shared" si="468"/>
        <v>Nein</v>
      </c>
      <c r="AC1299" s="52" t="str">
        <f t="shared" si="468"/>
        <v>Nein</v>
      </c>
      <c r="AD1299" s="52" t="str">
        <f t="shared" si="468"/>
        <v>Nein</v>
      </c>
      <c r="AE1299" s="52" t="str">
        <f t="shared" si="468"/>
        <v>Nein</v>
      </c>
      <c r="AF1299" s="52" t="str">
        <f t="shared" si="468"/>
        <v>Nein</v>
      </c>
      <c r="AG1299" s="61" t="str">
        <f>IF(Q1299="Ja",VLOOKUP($Q$2,Plausis!A:E,5,0),IF(R1299="Ja",VLOOKUP($R$2,Plausis!A:E,5,0),IF(T1299="Ja",VLOOKUP($T$2,Plausis!A:E,5,0),IF(U1299="Ja",VLOOKUP($U$2,Plausis!A:E,5,0),IF(AA1299="Ja",VLOOKUP($AA$2,Plausis!A:E,5,0),IF(AC1299="Ja",VLOOKUP($AC$2,Plausis!A:E,5,0),IF(AD1299="Ja",VLOOKUP($AD$2,Plausis!A:E,5,0),"")))))))</f>
        <v/>
      </c>
      <c r="AH1299" s="52" t="str">
        <f>IF(Y1299="Ja",VLOOKUP($Y$2,Plausis!A:E,5,0),"")</f>
        <v/>
      </c>
      <c r="AI1299" s="52" t="str">
        <f t="shared" si="454"/>
        <v>Ja</v>
      </c>
      <c r="AJ1299" s="52" t="str">
        <f>IF(S1299="Ja",VLOOKUP($S$2,Plausis!A:E,5,0),IF(V1299="Ja",VLOOKUP($V$2,Plausis!A:E,5,0),IF(X1299="Ja",VLOOKUP($X$2,Plausis!A:E,5,0),"")))</f>
        <v/>
      </c>
      <c r="AL1299" s="52" t="s">
        <v>2</v>
      </c>
      <c r="AM1299" s="114">
        <v>45531</v>
      </c>
      <c r="AN1299" s="52" t="s">
        <v>4467</v>
      </c>
      <c r="AO1299" s="52" t="str">
        <f>VLOOKUP(B1299,'BAT Grundtabelle'!B:T,19,0)</f>
        <v>ja</v>
      </c>
      <c r="AP1299" s="105" t="str">
        <f t="shared" si="455"/>
        <v>11166</v>
      </c>
      <c r="AQ1299" s="52" t="str">
        <f t="shared" si="456"/>
        <v>Lederverarbeitendes Handwerk</v>
      </c>
      <c r="AR1299" s="52" t="b">
        <f t="shared" si="457"/>
        <v>0</v>
      </c>
      <c r="AS1299" s="52" t="b">
        <f t="shared" si="457"/>
        <v>0</v>
      </c>
      <c r="AT1299" s="52" t="b">
        <f t="shared" si="457"/>
        <v>0</v>
      </c>
      <c r="AU1299" s="52">
        <f t="shared" si="458"/>
        <v>1</v>
      </c>
      <c r="AW1299" s="52" t="b">
        <f t="shared" si="459"/>
        <v>0</v>
      </c>
      <c r="AX1299" s="52" t="str">
        <f t="shared" si="460"/>
        <v>Unternehmen</v>
      </c>
      <c r="AY1299" s="52" t="b">
        <f t="shared" si="461"/>
        <v>0</v>
      </c>
      <c r="AZ1299" s="52" t="str">
        <f t="shared" si="462"/>
        <v>11166</v>
      </c>
      <c r="BA1299" s="52" t="str">
        <f>VLOOKUP(A1299,'BAT Grundtabelle'!A:U,21,0)</f>
        <v>ja</v>
      </c>
      <c r="BB1299" s="52" t="str">
        <f t="shared" si="463"/>
        <v>nein</v>
      </c>
      <c r="BC1299" s="52" t="str">
        <f t="shared" si="464"/>
        <v>11166</v>
      </c>
      <c r="BD1299" s="52" t="str">
        <f t="shared" si="465"/>
        <v>Lederverarbeitendes Handwerk</v>
      </c>
      <c r="BE1299" s="52" t="str">
        <f t="shared" si="466"/>
        <v>Unternehmen</v>
      </c>
      <c r="BF1299" s="52">
        <f t="shared" si="467"/>
        <v>1</v>
      </c>
    </row>
    <row r="1300" spans="1:58" hidden="1" x14ac:dyDescent="0.35">
      <c r="A1300" s="107" t="s">
        <v>3584</v>
      </c>
      <c r="B1300" s="75" t="s">
        <v>1590</v>
      </c>
      <c r="C1300" s="52" t="s">
        <v>3</v>
      </c>
      <c r="D1300" s="52" t="s">
        <v>3</v>
      </c>
      <c r="E1300" s="52" t="s">
        <v>2</v>
      </c>
      <c r="F1300" s="52" t="s">
        <v>2</v>
      </c>
      <c r="G1300" s="52" t="s">
        <v>2</v>
      </c>
      <c r="H1300" s="52" t="s">
        <v>2</v>
      </c>
      <c r="I1300" s="52" t="s">
        <v>3</v>
      </c>
      <c r="J1300" s="52">
        <v>1</v>
      </c>
      <c r="K1300" s="52" t="s">
        <v>2</v>
      </c>
      <c r="L1300" s="52" t="s">
        <v>2</v>
      </c>
      <c r="M1300" s="52" t="s">
        <v>2</v>
      </c>
      <c r="N1300" s="52" t="s">
        <v>3</v>
      </c>
      <c r="P1300" s="52" t="s">
        <v>4</v>
      </c>
      <c r="Q1300" s="52" t="str">
        <f t="shared" si="468"/>
        <v>Nein</v>
      </c>
      <c r="R1300" s="52" t="str">
        <f t="shared" si="468"/>
        <v>Nein</v>
      </c>
      <c r="S1300" s="52" t="str">
        <f t="shared" si="468"/>
        <v>Nein</v>
      </c>
      <c r="T1300" s="52" t="str">
        <f t="shared" si="468"/>
        <v>Nein</v>
      </c>
      <c r="U1300" s="52" t="str">
        <f t="shared" si="468"/>
        <v>Nein</v>
      </c>
      <c r="V1300" s="52" t="str">
        <f t="shared" si="468"/>
        <v>Nein</v>
      </c>
      <c r="W1300" s="52" t="str">
        <f t="shared" si="468"/>
        <v>Nein</v>
      </c>
      <c r="X1300" s="52" t="str">
        <f t="shared" si="468"/>
        <v>Nein</v>
      </c>
      <c r="Y1300" s="52" t="str">
        <f t="shared" si="468"/>
        <v>Nein</v>
      </c>
      <c r="Z1300" s="52" t="str">
        <f t="shared" si="468"/>
        <v>Nein</v>
      </c>
      <c r="AA1300" s="52" t="str">
        <f t="shared" si="468"/>
        <v>Nein</v>
      </c>
      <c r="AB1300" s="52" t="str">
        <f t="shared" si="468"/>
        <v>Nein</v>
      </c>
      <c r="AC1300" s="52" t="str">
        <f t="shared" si="468"/>
        <v>Nein</v>
      </c>
      <c r="AD1300" s="52" t="str">
        <f t="shared" si="468"/>
        <v>Nein</v>
      </c>
      <c r="AE1300" s="52" t="str">
        <f t="shared" si="468"/>
        <v>Nein</v>
      </c>
      <c r="AF1300" s="52" t="str">
        <f t="shared" si="468"/>
        <v>Nein</v>
      </c>
      <c r="AG1300" s="61" t="str">
        <f>IF(Q1300="Ja",VLOOKUP($Q$2,Plausis!A:E,5,0),IF(R1300="Ja",VLOOKUP($R$2,Plausis!A:E,5,0),IF(T1300="Ja",VLOOKUP($T$2,Plausis!A:E,5,0),IF(U1300="Ja",VLOOKUP($U$2,Plausis!A:E,5,0),IF(AA1300="Ja",VLOOKUP($AA$2,Plausis!A:E,5,0),IF(AC1300="Ja",VLOOKUP($AC$2,Plausis!A:E,5,0),IF(AD1300="Ja",VLOOKUP($AD$2,Plausis!A:E,5,0),"")))))))</f>
        <v/>
      </c>
      <c r="AH1300" s="52" t="str">
        <f>IF(Y1300="Ja",VLOOKUP($Y$2,Plausis!A:E,5,0),"")</f>
        <v/>
      </c>
      <c r="AI1300" s="52" t="str">
        <f t="shared" si="454"/>
        <v>Ja</v>
      </c>
      <c r="AJ1300" s="52" t="str">
        <f>IF(S1300="Ja",VLOOKUP($S$2,Plausis!A:E,5,0),IF(V1300="Ja",VLOOKUP($V$2,Plausis!A:E,5,0),IF(X1300="Ja",VLOOKUP($X$2,Plausis!A:E,5,0),"")))</f>
        <v/>
      </c>
      <c r="AL1300" s="52" t="s">
        <v>2</v>
      </c>
      <c r="AM1300" s="114">
        <v>45531</v>
      </c>
      <c r="AN1300" s="52" t="s">
        <v>4467</v>
      </c>
      <c r="AO1300" s="52" t="str">
        <f>VLOOKUP(B1300,'BAT Grundtabelle'!B:T,19,0)</f>
        <v>ja</v>
      </c>
      <c r="AP1300" s="105" t="str">
        <f t="shared" si="455"/>
        <v>11167</v>
      </c>
      <c r="AQ1300" s="52" t="str">
        <f t="shared" si="456"/>
        <v>Lederwareneinzelhandel (ohne Bekleidung)</v>
      </c>
      <c r="AR1300" s="52" t="b">
        <f t="shared" si="457"/>
        <v>0</v>
      </c>
      <c r="AS1300" s="52" t="b">
        <f t="shared" si="457"/>
        <v>0</v>
      </c>
      <c r="AT1300" s="52" t="b">
        <f t="shared" si="457"/>
        <v>0</v>
      </c>
      <c r="AU1300" s="52">
        <f t="shared" si="458"/>
        <v>1</v>
      </c>
      <c r="AW1300" s="52" t="b">
        <f t="shared" si="459"/>
        <v>0</v>
      </c>
      <c r="AX1300" s="52" t="str">
        <f t="shared" si="460"/>
        <v>Unternehmen</v>
      </c>
      <c r="AY1300" s="52" t="b">
        <f t="shared" si="461"/>
        <v>0</v>
      </c>
      <c r="AZ1300" s="52" t="str">
        <f t="shared" si="462"/>
        <v>11167</v>
      </c>
      <c r="BA1300" s="52" t="str">
        <f>VLOOKUP(A1300,'BAT Grundtabelle'!A:U,21,0)</f>
        <v>ja</v>
      </c>
      <c r="BB1300" s="52" t="str">
        <f t="shared" si="463"/>
        <v>nein</v>
      </c>
      <c r="BC1300" s="52" t="str">
        <f t="shared" si="464"/>
        <v>11167</v>
      </c>
      <c r="BD1300" s="52" t="str">
        <f t="shared" si="465"/>
        <v>Lederwareneinzelhandel (ohne Bekleidung)</v>
      </c>
      <c r="BE1300" s="52" t="str">
        <f t="shared" si="466"/>
        <v>Unternehmen</v>
      </c>
      <c r="BF1300" s="52">
        <f t="shared" si="467"/>
        <v>1</v>
      </c>
    </row>
    <row r="1301" spans="1:58" hidden="1" x14ac:dyDescent="0.35">
      <c r="A1301" s="107" t="s">
        <v>3585</v>
      </c>
      <c r="B1301" s="75" t="s">
        <v>1589</v>
      </c>
      <c r="C1301" s="52" t="s">
        <v>3</v>
      </c>
      <c r="D1301" s="52" t="s">
        <v>3</v>
      </c>
      <c r="E1301" s="52" t="s">
        <v>2</v>
      </c>
      <c r="F1301" s="52" t="s">
        <v>2</v>
      </c>
      <c r="G1301" s="52" t="s">
        <v>2</v>
      </c>
      <c r="H1301" s="52" t="s">
        <v>2</v>
      </c>
      <c r="I1301" s="52" t="s">
        <v>3</v>
      </c>
      <c r="J1301" s="52">
        <v>1</v>
      </c>
      <c r="K1301" s="52" t="s">
        <v>2</v>
      </c>
      <c r="L1301" s="52" t="s">
        <v>2</v>
      </c>
      <c r="M1301" s="52" t="s">
        <v>2</v>
      </c>
      <c r="N1301" s="52" t="s">
        <v>3</v>
      </c>
      <c r="P1301" s="52" t="s">
        <v>4</v>
      </c>
      <c r="Q1301" s="52" t="str">
        <f t="shared" si="468"/>
        <v>Nein</v>
      </c>
      <c r="R1301" s="52" t="str">
        <f t="shared" si="468"/>
        <v>Nein</v>
      </c>
      <c r="S1301" s="52" t="str">
        <f t="shared" si="468"/>
        <v>Nein</v>
      </c>
      <c r="T1301" s="52" t="str">
        <f t="shared" si="468"/>
        <v>Nein</v>
      </c>
      <c r="U1301" s="52" t="str">
        <f t="shared" si="468"/>
        <v>Nein</v>
      </c>
      <c r="V1301" s="52" t="str">
        <f t="shared" si="468"/>
        <v>Nein</v>
      </c>
      <c r="W1301" s="52" t="str">
        <f t="shared" si="468"/>
        <v>Nein</v>
      </c>
      <c r="X1301" s="52" t="str">
        <f t="shared" si="468"/>
        <v>Nein</v>
      </c>
      <c r="Y1301" s="52" t="str">
        <f t="shared" si="468"/>
        <v>Nein</v>
      </c>
      <c r="Z1301" s="52" t="str">
        <f t="shared" si="468"/>
        <v>Nein</v>
      </c>
      <c r="AA1301" s="52" t="str">
        <f t="shared" si="468"/>
        <v>Nein</v>
      </c>
      <c r="AB1301" s="52" t="str">
        <f t="shared" si="468"/>
        <v>Nein</v>
      </c>
      <c r="AC1301" s="52" t="str">
        <f t="shared" si="468"/>
        <v>Nein</v>
      </c>
      <c r="AD1301" s="52" t="str">
        <f t="shared" si="468"/>
        <v>Nein</v>
      </c>
      <c r="AE1301" s="52" t="str">
        <f t="shared" si="468"/>
        <v>Nein</v>
      </c>
      <c r="AF1301" s="52" t="str">
        <f t="shared" si="468"/>
        <v>Nein</v>
      </c>
      <c r="AG1301" s="61" t="str">
        <f>IF(Q1301="Ja",VLOOKUP($Q$2,Plausis!A:E,5,0),IF(R1301="Ja",VLOOKUP($R$2,Plausis!A:E,5,0),IF(T1301="Ja",VLOOKUP($T$2,Plausis!A:E,5,0),IF(U1301="Ja",VLOOKUP($U$2,Plausis!A:E,5,0),IF(AA1301="Ja",VLOOKUP($AA$2,Plausis!A:E,5,0),IF(AC1301="Ja",VLOOKUP($AC$2,Plausis!A:E,5,0),IF(AD1301="Ja",VLOOKUP($AD$2,Plausis!A:E,5,0),"")))))))</f>
        <v/>
      </c>
      <c r="AH1301" s="52" t="str">
        <f>IF(Y1301="Ja",VLOOKUP($Y$2,Plausis!A:E,5,0),"")</f>
        <v/>
      </c>
      <c r="AI1301" s="52" t="str">
        <f t="shared" si="454"/>
        <v>Ja</v>
      </c>
      <c r="AJ1301" s="52" t="str">
        <f>IF(S1301="Ja",VLOOKUP($S$2,Plausis!A:E,5,0),IF(V1301="Ja",VLOOKUP($V$2,Plausis!A:E,5,0),IF(X1301="Ja",VLOOKUP($X$2,Plausis!A:E,5,0),"")))</f>
        <v/>
      </c>
      <c r="AL1301" s="52" t="s">
        <v>2</v>
      </c>
      <c r="AM1301" s="114">
        <v>45531</v>
      </c>
      <c r="AN1301" s="52" t="s">
        <v>4467</v>
      </c>
      <c r="AO1301" s="52" t="str">
        <f>VLOOKUP(B1301,'BAT Grundtabelle'!B:T,19,0)</f>
        <v>ja</v>
      </c>
      <c r="AP1301" s="105" t="str">
        <f t="shared" si="455"/>
        <v>11168</v>
      </c>
      <c r="AQ1301" s="52" t="str">
        <f t="shared" si="456"/>
        <v>Lederwarengroßhandel</v>
      </c>
      <c r="AR1301" s="52" t="b">
        <f t="shared" si="457"/>
        <v>0</v>
      </c>
      <c r="AS1301" s="52" t="b">
        <f t="shared" si="457"/>
        <v>0</v>
      </c>
      <c r="AT1301" s="52" t="b">
        <f t="shared" si="457"/>
        <v>0</v>
      </c>
      <c r="AU1301" s="52">
        <f t="shared" si="458"/>
        <v>1</v>
      </c>
      <c r="AW1301" s="52" t="b">
        <f t="shared" si="459"/>
        <v>0</v>
      </c>
      <c r="AX1301" s="52" t="str">
        <f t="shared" si="460"/>
        <v>Unternehmen</v>
      </c>
      <c r="AY1301" s="52" t="b">
        <f t="shared" si="461"/>
        <v>0</v>
      </c>
      <c r="AZ1301" s="52" t="str">
        <f t="shared" si="462"/>
        <v>11168</v>
      </c>
      <c r="BA1301" s="52" t="str">
        <f>VLOOKUP(A1301,'BAT Grundtabelle'!A:U,21,0)</f>
        <v>ja</v>
      </c>
      <c r="BB1301" s="52" t="str">
        <f t="shared" si="463"/>
        <v>nein</v>
      </c>
      <c r="BC1301" s="52" t="str">
        <f t="shared" si="464"/>
        <v>11168</v>
      </c>
      <c r="BD1301" s="52" t="str">
        <f t="shared" si="465"/>
        <v>Lederwarengroßhandel</v>
      </c>
      <c r="BE1301" s="52" t="str">
        <f t="shared" si="466"/>
        <v>Unternehmen</v>
      </c>
      <c r="BF1301" s="52">
        <f t="shared" si="467"/>
        <v>1</v>
      </c>
    </row>
    <row r="1302" spans="1:58" hidden="1" x14ac:dyDescent="0.35">
      <c r="A1302" s="107" t="s">
        <v>3586</v>
      </c>
      <c r="B1302" s="75" t="s">
        <v>1323</v>
      </c>
      <c r="C1302" s="52" t="s">
        <v>3</v>
      </c>
      <c r="D1302" s="52" t="s">
        <v>3</v>
      </c>
      <c r="E1302" s="52" t="s">
        <v>2</v>
      </c>
      <c r="F1302" s="52" t="s">
        <v>2</v>
      </c>
      <c r="G1302" s="52" t="s">
        <v>2</v>
      </c>
      <c r="H1302" s="52" t="s">
        <v>2</v>
      </c>
      <c r="I1302" s="52" t="s">
        <v>3</v>
      </c>
      <c r="J1302" s="52">
        <v>2</v>
      </c>
      <c r="K1302" s="52" t="s">
        <v>2</v>
      </c>
      <c r="L1302" s="52" t="s">
        <v>2</v>
      </c>
      <c r="M1302" s="52" t="s">
        <v>2</v>
      </c>
      <c r="N1302" s="52" t="s">
        <v>3</v>
      </c>
      <c r="P1302" s="52" t="s">
        <v>4</v>
      </c>
      <c r="Q1302" s="52" t="str">
        <f t="shared" si="468"/>
        <v>Nein</v>
      </c>
      <c r="R1302" s="52" t="str">
        <f t="shared" si="468"/>
        <v>Nein</v>
      </c>
      <c r="S1302" s="52" t="str">
        <f t="shared" si="468"/>
        <v>Nein</v>
      </c>
      <c r="T1302" s="52" t="str">
        <f t="shared" si="468"/>
        <v>Nein</v>
      </c>
      <c r="U1302" s="52" t="str">
        <f t="shared" si="468"/>
        <v>Nein</v>
      </c>
      <c r="V1302" s="52" t="str">
        <f t="shared" si="468"/>
        <v>Nein</v>
      </c>
      <c r="W1302" s="52" t="str">
        <f t="shared" si="468"/>
        <v>Nein</v>
      </c>
      <c r="X1302" s="52" t="str">
        <f t="shared" si="468"/>
        <v>Nein</v>
      </c>
      <c r="Y1302" s="52" t="str">
        <f t="shared" si="468"/>
        <v>Nein</v>
      </c>
      <c r="Z1302" s="52" t="str">
        <f t="shared" si="468"/>
        <v>Nein</v>
      </c>
      <c r="AA1302" s="52" t="str">
        <f t="shared" si="468"/>
        <v>Nein</v>
      </c>
      <c r="AB1302" s="52" t="str">
        <f t="shared" si="468"/>
        <v>Nein</v>
      </c>
      <c r="AC1302" s="52" t="str">
        <f t="shared" si="468"/>
        <v>Nein</v>
      </c>
      <c r="AD1302" s="52" t="str">
        <f t="shared" si="468"/>
        <v>Nein</v>
      </c>
      <c r="AE1302" s="52" t="str">
        <f t="shared" si="468"/>
        <v>Nein</v>
      </c>
      <c r="AF1302" s="52" t="str">
        <f t="shared" si="468"/>
        <v>Nein</v>
      </c>
      <c r="AG1302" s="61" t="str">
        <f>IF(Q1302="Ja",VLOOKUP($Q$2,Plausis!A:E,5,0),IF(R1302="Ja",VLOOKUP($R$2,Plausis!A:E,5,0),IF(T1302="Ja",VLOOKUP($T$2,Plausis!A:E,5,0),IF(U1302="Ja",VLOOKUP($U$2,Plausis!A:E,5,0),IF(AA1302="Ja",VLOOKUP($AA$2,Plausis!A:E,5,0),IF(AC1302="Ja",VLOOKUP($AC$2,Plausis!A:E,5,0),IF(AD1302="Ja",VLOOKUP($AD$2,Plausis!A:E,5,0),"")))))))</f>
        <v/>
      </c>
      <c r="AH1302" s="52" t="str">
        <f>IF(Y1302="Ja",VLOOKUP($Y$2,Plausis!A:E,5,0),"")</f>
        <v/>
      </c>
      <c r="AI1302" s="52" t="str">
        <f t="shared" si="454"/>
        <v>Ja</v>
      </c>
      <c r="AJ1302" s="52" t="str">
        <f>IF(S1302="Ja",VLOOKUP($S$2,Plausis!A:E,5,0),IF(V1302="Ja",VLOOKUP($V$2,Plausis!A:E,5,0),IF(X1302="Ja",VLOOKUP($X$2,Plausis!A:E,5,0),"")))</f>
        <v/>
      </c>
      <c r="AL1302" s="52" t="s">
        <v>3</v>
      </c>
      <c r="AM1302" s="114">
        <v>45531</v>
      </c>
      <c r="AN1302" s="52" t="s">
        <v>4467</v>
      </c>
      <c r="AO1302" s="52" t="str">
        <f>VLOOKUP(B1302,'BAT Grundtabelle'!B:T,19,0)</f>
        <v>ja</v>
      </c>
      <c r="AP1302" s="105" t="str">
        <f t="shared" si="455"/>
        <v>11169</v>
      </c>
      <c r="AQ1302" s="52" t="str">
        <f t="shared" si="456"/>
        <v>Lederwarenhersteller (ohne Sattlerei)</v>
      </c>
      <c r="AR1302" s="52" t="b">
        <f t="shared" si="457"/>
        <v>0</v>
      </c>
      <c r="AS1302" s="52" t="b">
        <f t="shared" si="457"/>
        <v>0</v>
      </c>
      <c r="AT1302" s="52" t="b">
        <f t="shared" si="457"/>
        <v>0</v>
      </c>
      <c r="AU1302" s="52">
        <f t="shared" si="458"/>
        <v>2</v>
      </c>
      <c r="AW1302" s="52" t="b">
        <f t="shared" si="459"/>
        <v>0</v>
      </c>
      <c r="AX1302" s="52" t="str">
        <f t="shared" si="460"/>
        <v>Unternehmen</v>
      </c>
      <c r="AY1302" s="52" t="b">
        <f t="shared" si="461"/>
        <v>0</v>
      </c>
      <c r="AZ1302" s="52" t="str">
        <f t="shared" si="462"/>
        <v>11169</v>
      </c>
      <c r="BA1302" s="52" t="str">
        <f>VLOOKUP(A1302,'BAT Grundtabelle'!A:U,21,0)</f>
        <v>ja</v>
      </c>
      <c r="BB1302" s="52" t="str">
        <f t="shared" si="463"/>
        <v>nein</v>
      </c>
      <c r="BC1302" s="52" t="str">
        <f t="shared" si="464"/>
        <v>11169</v>
      </c>
      <c r="BD1302" s="52" t="str">
        <f t="shared" si="465"/>
        <v>Lederwarenhersteller (ohne Sattlerei)</v>
      </c>
      <c r="BE1302" s="52" t="str">
        <f t="shared" si="466"/>
        <v>Unternehmen</v>
      </c>
      <c r="BF1302" s="52">
        <f t="shared" si="467"/>
        <v>2</v>
      </c>
    </row>
    <row r="1303" spans="1:58" hidden="1" x14ac:dyDescent="0.35">
      <c r="A1303" s="107" t="s">
        <v>3587</v>
      </c>
      <c r="B1303" s="75" t="s">
        <v>150</v>
      </c>
      <c r="C1303" s="52" t="s">
        <v>3</v>
      </c>
      <c r="D1303" s="52" t="s">
        <v>3</v>
      </c>
      <c r="E1303" s="52" t="s">
        <v>2</v>
      </c>
      <c r="F1303" s="52" t="s">
        <v>2</v>
      </c>
      <c r="G1303" s="52" t="s">
        <v>2</v>
      </c>
      <c r="H1303" s="52" t="s">
        <v>2</v>
      </c>
      <c r="I1303" s="52" t="s">
        <v>3</v>
      </c>
      <c r="J1303" s="52">
        <v>3</v>
      </c>
      <c r="K1303" s="52" t="s">
        <v>2</v>
      </c>
      <c r="L1303" s="52" t="s">
        <v>2</v>
      </c>
      <c r="M1303" s="52" t="s">
        <v>2</v>
      </c>
      <c r="N1303" s="52" t="s">
        <v>3</v>
      </c>
      <c r="P1303" s="52" t="s">
        <v>4</v>
      </c>
      <c r="Q1303" s="52" t="str">
        <f t="shared" ref="Q1303:AF1312" si="469">IF(ISERROR(FIND(Q$2,$P1303,1)),"Nein","Ja")</f>
        <v>Nein</v>
      </c>
      <c r="R1303" s="52" t="str">
        <f t="shared" si="469"/>
        <v>Nein</v>
      </c>
      <c r="S1303" s="52" t="str">
        <f t="shared" si="469"/>
        <v>Nein</v>
      </c>
      <c r="T1303" s="52" t="str">
        <f t="shared" si="469"/>
        <v>Nein</v>
      </c>
      <c r="U1303" s="52" t="str">
        <f t="shared" si="469"/>
        <v>Nein</v>
      </c>
      <c r="V1303" s="52" t="str">
        <f t="shared" si="469"/>
        <v>Nein</v>
      </c>
      <c r="W1303" s="52" t="str">
        <f t="shared" si="469"/>
        <v>Nein</v>
      </c>
      <c r="X1303" s="52" t="str">
        <f t="shared" si="469"/>
        <v>Nein</v>
      </c>
      <c r="Y1303" s="52" t="str">
        <f t="shared" si="469"/>
        <v>Nein</v>
      </c>
      <c r="Z1303" s="52" t="str">
        <f t="shared" si="469"/>
        <v>Nein</v>
      </c>
      <c r="AA1303" s="52" t="str">
        <f t="shared" si="469"/>
        <v>Nein</v>
      </c>
      <c r="AB1303" s="52" t="str">
        <f t="shared" si="469"/>
        <v>Nein</v>
      </c>
      <c r="AC1303" s="52" t="str">
        <f t="shared" si="469"/>
        <v>Nein</v>
      </c>
      <c r="AD1303" s="52" t="str">
        <f t="shared" si="469"/>
        <v>Nein</v>
      </c>
      <c r="AE1303" s="52" t="str">
        <f t="shared" si="469"/>
        <v>Nein</v>
      </c>
      <c r="AF1303" s="52" t="str">
        <f t="shared" si="469"/>
        <v>Nein</v>
      </c>
      <c r="AG1303" s="61" t="str">
        <f>IF(Q1303="Ja",VLOOKUP($Q$2,Plausis!A:E,5,0),IF(R1303="Ja",VLOOKUP($R$2,Plausis!A:E,5,0),IF(T1303="Ja",VLOOKUP($T$2,Plausis!A:E,5,0),IF(U1303="Ja",VLOOKUP($U$2,Plausis!A:E,5,0),IF(AA1303="Ja",VLOOKUP($AA$2,Plausis!A:E,5,0),IF(AC1303="Ja",VLOOKUP($AC$2,Plausis!A:E,5,0),IF(AD1303="Ja",VLOOKUP($AD$2,Plausis!A:E,5,0),"")))))))</f>
        <v/>
      </c>
      <c r="AH1303" s="52" t="str">
        <f>IF(Y1303="Ja",VLOOKUP($Y$2,Plausis!A:E,5,0),"")</f>
        <v/>
      </c>
      <c r="AI1303" s="52" t="str">
        <f t="shared" si="454"/>
        <v>Ja</v>
      </c>
      <c r="AJ1303" s="52" t="str">
        <f>IF(S1303="Ja",VLOOKUP($S$2,Plausis!A:E,5,0),IF(V1303="Ja",VLOOKUP($V$2,Plausis!A:E,5,0),IF(X1303="Ja",VLOOKUP($X$2,Plausis!A:E,5,0),"")))</f>
        <v/>
      </c>
      <c r="AL1303" s="52" t="s">
        <v>2</v>
      </c>
      <c r="AM1303" s="114">
        <v>45531</v>
      </c>
      <c r="AN1303" s="52" t="s">
        <v>4467</v>
      </c>
      <c r="AO1303" s="52" t="str">
        <f>VLOOKUP(B1303,'BAT Grundtabelle'!B:T,19,0)</f>
        <v>ja</v>
      </c>
      <c r="AP1303" s="105" t="str">
        <f t="shared" si="455"/>
        <v>11170</v>
      </c>
      <c r="AQ1303" s="52" t="str">
        <f t="shared" si="456"/>
        <v>Legehennenbetrieb</v>
      </c>
      <c r="AR1303" s="52" t="b">
        <f t="shared" ref="AR1303:AT1322" si="470">IF(ISERROR(FIND(AR$1,$P1303,1)),FALSE,TRUE)</f>
        <v>0</v>
      </c>
      <c r="AS1303" s="52" t="b">
        <f t="shared" si="470"/>
        <v>0</v>
      </c>
      <c r="AT1303" s="52" t="b">
        <f t="shared" si="470"/>
        <v>0</v>
      </c>
      <c r="AU1303" s="52">
        <f t="shared" si="458"/>
        <v>3</v>
      </c>
      <c r="AW1303" s="52" t="b">
        <f t="shared" si="459"/>
        <v>0</v>
      </c>
      <c r="AX1303" s="52" t="str">
        <f t="shared" si="460"/>
        <v>Unternehmen</v>
      </c>
      <c r="AY1303" s="52" t="b">
        <f t="shared" si="461"/>
        <v>0</v>
      </c>
      <c r="AZ1303" s="52" t="str">
        <f t="shared" si="462"/>
        <v>11170</v>
      </c>
      <c r="BA1303" s="52" t="str">
        <f>VLOOKUP(A1303,'BAT Grundtabelle'!A:U,21,0)</f>
        <v>ja</v>
      </c>
      <c r="BB1303" s="52" t="str">
        <f t="shared" si="463"/>
        <v>nein</v>
      </c>
      <c r="BC1303" s="52" t="str">
        <f t="shared" si="464"/>
        <v>11170</v>
      </c>
      <c r="BD1303" s="52" t="str">
        <f t="shared" si="465"/>
        <v>Legehennenbetrieb</v>
      </c>
      <c r="BE1303" s="52" t="str">
        <f t="shared" si="466"/>
        <v>Unternehmen</v>
      </c>
      <c r="BF1303" s="52">
        <f t="shared" si="467"/>
        <v>3</v>
      </c>
    </row>
    <row r="1304" spans="1:58" hidden="1" x14ac:dyDescent="0.35">
      <c r="A1304" s="107" t="s">
        <v>3588</v>
      </c>
      <c r="B1304" s="75" t="s">
        <v>1101</v>
      </c>
      <c r="C1304" s="52" t="s">
        <v>3</v>
      </c>
      <c r="D1304" s="52" t="s">
        <v>3</v>
      </c>
      <c r="E1304" s="52" t="s">
        <v>2</v>
      </c>
      <c r="F1304" s="52" t="s">
        <v>2</v>
      </c>
      <c r="G1304" s="52" t="s">
        <v>2</v>
      </c>
      <c r="H1304" s="52" t="s">
        <v>2</v>
      </c>
      <c r="I1304" s="52" t="s">
        <v>3</v>
      </c>
      <c r="J1304" s="52">
        <v>1</v>
      </c>
      <c r="K1304" s="52" t="s">
        <v>2</v>
      </c>
      <c r="L1304" s="52" t="s">
        <v>2</v>
      </c>
      <c r="M1304" s="52" t="s">
        <v>2</v>
      </c>
      <c r="N1304" s="52" t="s">
        <v>3</v>
      </c>
      <c r="P1304" s="52" t="s">
        <v>4</v>
      </c>
      <c r="Q1304" s="52" t="str">
        <f t="shared" si="469"/>
        <v>Nein</v>
      </c>
      <c r="R1304" s="52" t="str">
        <f t="shared" si="469"/>
        <v>Nein</v>
      </c>
      <c r="S1304" s="52" t="str">
        <f t="shared" si="469"/>
        <v>Nein</v>
      </c>
      <c r="T1304" s="52" t="str">
        <f t="shared" si="469"/>
        <v>Nein</v>
      </c>
      <c r="U1304" s="52" t="str">
        <f t="shared" si="469"/>
        <v>Nein</v>
      </c>
      <c r="V1304" s="52" t="str">
        <f t="shared" si="469"/>
        <v>Nein</v>
      </c>
      <c r="W1304" s="52" t="str">
        <f t="shared" si="469"/>
        <v>Nein</v>
      </c>
      <c r="X1304" s="52" t="str">
        <f t="shared" si="469"/>
        <v>Nein</v>
      </c>
      <c r="Y1304" s="52" t="str">
        <f t="shared" si="469"/>
        <v>Nein</v>
      </c>
      <c r="Z1304" s="52" t="str">
        <f t="shared" si="469"/>
        <v>Nein</v>
      </c>
      <c r="AA1304" s="52" t="str">
        <f t="shared" si="469"/>
        <v>Nein</v>
      </c>
      <c r="AB1304" s="52" t="str">
        <f t="shared" si="469"/>
        <v>Nein</v>
      </c>
      <c r="AC1304" s="52" t="str">
        <f t="shared" si="469"/>
        <v>Nein</v>
      </c>
      <c r="AD1304" s="52" t="str">
        <f t="shared" si="469"/>
        <v>Nein</v>
      </c>
      <c r="AE1304" s="52" t="str">
        <f t="shared" si="469"/>
        <v>Nein</v>
      </c>
      <c r="AF1304" s="52" t="str">
        <f t="shared" si="469"/>
        <v>Nein</v>
      </c>
      <c r="AG1304" s="61" t="str">
        <f>IF(Q1304="Ja",VLOOKUP($Q$2,Plausis!A:E,5,0),IF(R1304="Ja",VLOOKUP($R$2,Plausis!A:E,5,0),IF(T1304="Ja",VLOOKUP($T$2,Plausis!A:E,5,0),IF(U1304="Ja",VLOOKUP($U$2,Plausis!A:E,5,0),IF(AA1304="Ja",VLOOKUP($AA$2,Plausis!A:E,5,0),IF(AC1304="Ja",VLOOKUP($AC$2,Plausis!A:E,5,0),IF(AD1304="Ja",VLOOKUP($AD$2,Plausis!A:E,5,0),"")))))))</f>
        <v/>
      </c>
      <c r="AH1304" s="52" t="str">
        <f>IF(Y1304="Ja",VLOOKUP($Y$2,Plausis!A:E,5,0),"")</f>
        <v/>
      </c>
      <c r="AI1304" s="52" t="str">
        <f t="shared" si="454"/>
        <v>Ja</v>
      </c>
      <c r="AJ1304" s="52" t="str">
        <f>IF(S1304="Ja",VLOOKUP($S$2,Plausis!A:E,5,0),IF(V1304="Ja",VLOOKUP($V$2,Plausis!A:E,5,0),IF(X1304="Ja",VLOOKUP($X$2,Plausis!A:E,5,0),"")))</f>
        <v/>
      </c>
      <c r="AL1304" s="52" t="s">
        <v>3</v>
      </c>
      <c r="AM1304" s="114">
        <v>45531</v>
      </c>
      <c r="AN1304" s="52" t="s">
        <v>4467</v>
      </c>
      <c r="AO1304" s="52" t="str">
        <f>VLOOKUP(B1304,'BAT Grundtabelle'!B:T,19,0)</f>
        <v>ja</v>
      </c>
      <c r="AP1304" s="105" t="str">
        <f t="shared" si="455"/>
        <v>11171</v>
      </c>
      <c r="AQ1304" s="52" t="str">
        <f t="shared" si="456"/>
        <v>Lehrer, freiberuflich (ohne eigenen Schulbetrieb)</v>
      </c>
      <c r="AR1304" s="52" t="b">
        <f t="shared" si="470"/>
        <v>0</v>
      </c>
      <c r="AS1304" s="52" t="b">
        <f t="shared" si="470"/>
        <v>0</v>
      </c>
      <c r="AT1304" s="52" t="b">
        <f t="shared" si="470"/>
        <v>0</v>
      </c>
      <c r="AU1304" s="52">
        <f t="shared" si="458"/>
        <v>1</v>
      </c>
      <c r="AW1304" s="52" t="b">
        <f t="shared" si="459"/>
        <v>0</v>
      </c>
      <c r="AX1304" s="52" t="str">
        <f t="shared" si="460"/>
        <v>Unternehmen</v>
      </c>
      <c r="AY1304" s="52" t="b">
        <f t="shared" si="461"/>
        <v>0</v>
      </c>
      <c r="AZ1304" s="52" t="str">
        <f t="shared" si="462"/>
        <v>11171</v>
      </c>
      <c r="BA1304" s="52" t="str">
        <f>VLOOKUP(A1304,'BAT Grundtabelle'!A:U,21,0)</f>
        <v>ja</v>
      </c>
      <c r="BB1304" s="52" t="str">
        <f t="shared" si="463"/>
        <v>nein</v>
      </c>
      <c r="BC1304" s="52" t="str">
        <f t="shared" si="464"/>
        <v>11171</v>
      </c>
      <c r="BD1304" s="52" t="str">
        <f t="shared" si="465"/>
        <v>Lehrer, freiberuflich (ohne eigenen Schulbetrieb)</v>
      </c>
      <c r="BE1304" s="52" t="str">
        <f t="shared" si="466"/>
        <v>Unternehmen</v>
      </c>
      <c r="BF1304" s="52">
        <f t="shared" si="467"/>
        <v>1</v>
      </c>
    </row>
    <row r="1305" spans="1:58" hidden="1" x14ac:dyDescent="0.35">
      <c r="A1305" s="107" t="s">
        <v>3589</v>
      </c>
      <c r="B1305" s="75" t="s">
        <v>294</v>
      </c>
      <c r="C1305" s="52" t="s">
        <v>3</v>
      </c>
      <c r="D1305" s="52" t="s">
        <v>3</v>
      </c>
      <c r="E1305" s="52" t="s">
        <v>2</v>
      </c>
      <c r="F1305" s="52" t="s">
        <v>2</v>
      </c>
      <c r="G1305" s="52" t="s">
        <v>2</v>
      </c>
      <c r="H1305" s="52" t="s">
        <v>2</v>
      </c>
      <c r="I1305" s="52" t="s">
        <v>3</v>
      </c>
      <c r="J1305" s="52">
        <v>2</v>
      </c>
      <c r="K1305" s="52" t="s">
        <v>2</v>
      </c>
      <c r="L1305" s="52" t="s">
        <v>2</v>
      </c>
      <c r="M1305" s="52" t="s">
        <v>2</v>
      </c>
      <c r="N1305" s="52" t="s">
        <v>3</v>
      </c>
      <c r="P1305" s="52" t="s">
        <v>57</v>
      </c>
      <c r="Q1305" s="52" t="str">
        <f t="shared" si="469"/>
        <v>Nein</v>
      </c>
      <c r="R1305" s="52" t="str">
        <f t="shared" si="469"/>
        <v>Nein</v>
      </c>
      <c r="S1305" s="52" t="str">
        <f t="shared" si="469"/>
        <v>Nein</v>
      </c>
      <c r="T1305" s="52" t="str">
        <f t="shared" si="469"/>
        <v>Ja</v>
      </c>
      <c r="U1305" s="52" t="str">
        <f t="shared" si="469"/>
        <v>Nein</v>
      </c>
      <c r="V1305" s="52" t="str">
        <f t="shared" si="469"/>
        <v>Nein</v>
      </c>
      <c r="W1305" s="52" t="str">
        <f t="shared" si="469"/>
        <v>Nein</v>
      </c>
      <c r="X1305" s="52" t="str">
        <f t="shared" si="469"/>
        <v>Ja</v>
      </c>
      <c r="Y1305" s="52" t="str">
        <f t="shared" si="469"/>
        <v>Nein</v>
      </c>
      <c r="Z1305" s="52" t="str">
        <f t="shared" si="469"/>
        <v>Nein</v>
      </c>
      <c r="AA1305" s="52" t="str">
        <f t="shared" si="469"/>
        <v>Nein</v>
      </c>
      <c r="AB1305" s="52" t="str">
        <f t="shared" si="469"/>
        <v>Nein</v>
      </c>
      <c r="AC1305" s="52" t="str">
        <f t="shared" si="469"/>
        <v>Nein</v>
      </c>
      <c r="AD1305" s="52" t="str">
        <f t="shared" si="469"/>
        <v>Nein</v>
      </c>
      <c r="AE1305" s="52" t="str">
        <f t="shared" si="469"/>
        <v>Nein</v>
      </c>
      <c r="AF1305" s="52" t="str">
        <f t="shared" si="469"/>
        <v>Nein</v>
      </c>
      <c r="AG1305" s="61" t="str">
        <f>IF(Q1305="Ja",VLOOKUP($Q$2,Plausis!A:E,5,0),IF(R1305="Ja",VLOOKUP($R$2,Plausis!A:E,5,0),IF(T1305="Ja",VLOOKUP($T$2,Plausis!A:E,5,0),IF(U1305="Ja",VLOOKUP($U$2,Plausis!A:E,5,0),IF(AA1305="Ja",VLOOKUP($AA$2,Plausis!A:E,5,0),IF(AC1305="Ja",VLOOKUP($AC$2,Plausis!A:E,5,0),IF(AD1305="Ja",VLOOKUP($AD$2,Plausis!A:E,5,0),"")))))))</f>
        <v>Dieser Betrieb ist nur im Komfort-RS ohne ergänzenden Spezial-Straf-RS versicherbar.</v>
      </c>
      <c r="AH1305" s="52" t="str">
        <f>IF(Y1305="Ja",VLOOKUP($Y$2,Plausis!A:E,5,0),"")</f>
        <v/>
      </c>
      <c r="AI1305" s="52" t="str">
        <f t="shared" si="454"/>
        <v>Nein</v>
      </c>
      <c r="AJ1305" s="52" t="str">
        <f>IF(S1305="Ja",VLOOKUP($S$2,Plausis!A:E,5,0),IF(V1305="Ja",VLOOKUP($V$2,Plausis!A:E,5,0),IF(X1305="Ja",VLOOKUP($X$2,Plausis!A:E,5,0),"")))</f>
        <v>Dieser Betrieb kann nur ohne ergänzenden Spezial-Straf-RS versichert werden.</v>
      </c>
      <c r="AL1305" s="52" t="s">
        <v>2</v>
      </c>
      <c r="AM1305" s="114">
        <v>45531</v>
      </c>
      <c r="AN1305" s="52" t="s">
        <v>4467</v>
      </c>
      <c r="AO1305" s="52" t="str">
        <f>VLOOKUP(B1305,'BAT Grundtabelle'!B:T,19,0)</f>
        <v>ja</v>
      </c>
      <c r="AP1305" s="105" t="str">
        <f t="shared" si="455"/>
        <v>11172</v>
      </c>
      <c r="AQ1305" s="52" t="str">
        <f t="shared" si="456"/>
        <v>Leibwächter</v>
      </c>
      <c r="AR1305" s="52" t="b">
        <f t="shared" si="470"/>
        <v>0</v>
      </c>
      <c r="AS1305" s="52" t="b">
        <f t="shared" si="470"/>
        <v>0</v>
      </c>
      <c r="AT1305" s="52" t="b">
        <f t="shared" si="470"/>
        <v>0</v>
      </c>
      <c r="AU1305" s="52">
        <f t="shared" si="458"/>
        <v>2</v>
      </c>
      <c r="AW1305" s="52" t="b">
        <f t="shared" si="459"/>
        <v>0</v>
      </c>
      <c r="AX1305" s="52" t="str">
        <f t="shared" si="460"/>
        <v>Unternehmen</v>
      </c>
      <c r="AY1305" s="52" t="b">
        <f t="shared" si="461"/>
        <v>0</v>
      </c>
      <c r="AZ1305" s="52" t="str">
        <f t="shared" si="462"/>
        <v>11172</v>
      </c>
      <c r="BA1305" s="52" t="str">
        <f>VLOOKUP(A1305,'BAT Grundtabelle'!A:U,21,0)</f>
        <v>ja</v>
      </c>
      <c r="BB1305" s="52" t="str">
        <f t="shared" si="463"/>
        <v>nein</v>
      </c>
      <c r="BC1305" s="52" t="str">
        <f t="shared" si="464"/>
        <v>11172</v>
      </c>
      <c r="BD1305" s="52" t="str">
        <f t="shared" si="465"/>
        <v>Leibwächter</v>
      </c>
      <c r="BE1305" s="52" t="str">
        <f t="shared" si="466"/>
        <v>Unternehmen</v>
      </c>
      <c r="BF1305" s="52">
        <f t="shared" si="467"/>
        <v>2</v>
      </c>
    </row>
    <row r="1306" spans="1:58" hidden="1" x14ac:dyDescent="0.35">
      <c r="A1306" s="107" t="s">
        <v>3590</v>
      </c>
      <c r="B1306" s="75" t="s">
        <v>1197</v>
      </c>
      <c r="C1306" s="52" t="s">
        <v>3</v>
      </c>
      <c r="D1306" s="52" t="s">
        <v>3</v>
      </c>
      <c r="E1306" s="52" t="s">
        <v>2</v>
      </c>
      <c r="F1306" s="52" t="s">
        <v>2</v>
      </c>
      <c r="G1306" s="52" t="s">
        <v>2</v>
      </c>
      <c r="H1306" s="52" t="s">
        <v>2</v>
      </c>
      <c r="I1306" s="52" t="s">
        <v>3</v>
      </c>
      <c r="J1306" s="52">
        <v>2</v>
      </c>
      <c r="K1306" s="52" t="s">
        <v>2</v>
      </c>
      <c r="L1306" s="52" t="s">
        <v>2</v>
      </c>
      <c r="M1306" s="52" t="s">
        <v>2</v>
      </c>
      <c r="N1306" s="52" t="s">
        <v>3</v>
      </c>
      <c r="P1306" s="52" t="s">
        <v>4</v>
      </c>
      <c r="Q1306" s="52" t="str">
        <f t="shared" si="469"/>
        <v>Nein</v>
      </c>
      <c r="R1306" s="52" t="str">
        <f t="shared" si="469"/>
        <v>Nein</v>
      </c>
      <c r="S1306" s="52" t="str">
        <f t="shared" si="469"/>
        <v>Nein</v>
      </c>
      <c r="T1306" s="52" t="str">
        <f t="shared" si="469"/>
        <v>Nein</v>
      </c>
      <c r="U1306" s="52" t="str">
        <f t="shared" si="469"/>
        <v>Nein</v>
      </c>
      <c r="V1306" s="52" t="str">
        <f t="shared" si="469"/>
        <v>Nein</v>
      </c>
      <c r="W1306" s="52" t="str">
        <f t="shared" si="469"/>
        <v>Nein</v>
      </c>
      <c r="X1306" s="52" t="str">
        <f t="shared" si="469"/>
        <v>Nein</v>
      </c>
      <c r="Y1306" s="52" t="str">
        <f t="shared" si="469"/>
        <v>Nein</v>
      </c>
      <c r="Z1306" s="52" t="str">
        <f t="shared" si="469"/>
        <v>Nein</v>
      </c>
      <c r="AA1306" s="52" t="str">
        <f t="shared" si="469"/>
        <v>Nein</v>
      </c>
      <c r="AB1306" s="52" t="str">
        <f t="shared" si="469"/>
        <v>Nein</v>
      </c>
      <c r="AC1306" s="52" t="str">
        <f t="shared" si="469"/>
        <v>Nein</v>
      </c>
      <c r="AD1306" s="52" t="str">
        <f t="shared" si="469"/>
        <v>Nein</v>
      </c>
      <c r="AE1306" s="52" t="str">
        <f t="shared" si="469"/>
        <v>Nein</v>
      </c>
      <c r="AF1306" s="52" t="str">
        <f t="shared" si="469"/>
        <v>Nein</v>
      </c>
      <c r="AG1306" s="61" t="str">
        <f>IF(Q1306="Ja",VLOOKUP($Q$2,Plausis!A:E,5,0),IF(R1306="Ja",VLOOKUP($R$2,Plausis!A:E,5,0),IF(T1306="Ja",VLOOKUP($T$2,Plausis!A:E,5,0),IF(U1306="Ja",VLOOKUP($U$2,Plausis!A:E,5,0),IF(AA1306="Ja",VLOOKUP($AA$2,Plausis!A:E,5,0),IF(AC1306="Ja",VLOOKUP($AC$2,Plausis!A:E,5,0),IF(AD1306="Ja",VLOOKUP($AD$2,Plausis!A:E,5,0),"")))))))</f>
        <v/>
      </c>
      <c r="AH1306" s="52" t="str">
        <f>IF(Y1306="Ja",VLOOKUP($Y$2,Plausis!A:E,5,0),"")</f>
        <v/>
      </c>
      <c r="AI1306" s="52" t="str">
        <f t="shared" si="454"/>
        <v>Ja</v>
      </c>
      <c r="AJ1306" s="52" t="str">
        <f>IF(S1306="Ja",VLOOKUP($S$2,Plausis!A:E,5,0),IF(V1306="Ja",VLOOKUP($V$2,Plausis!A:E,5,0),IF(X1306="Ja",VLOOKUP($X$2,Plausis!A:E,5,0),"")))</f>
        <v/>
      </c>
      <c r="AL1306" s="52" t="s">
        <v>2</v>
      </c>
      <c r="AM1306" s="114">
        <v>45531</v>
      </c>
      <c r="AN1306" s="52" t="s">
        <v>4467</v>
      </c>
      <c r="AO1306" s="52" t="str">
        <f>VLOOKUP(B1306,'BAT Grundtabelle'!B:T,19,0)</f>
        <v>ja</v>
      </c>
      <c r="AP1306" s="105" t="str">
        <f t="shared" si="455"/>
        <v>11173</v>
      </c>
      <c r="AQ1306" s="52" t="str">
        <f t="shared" si="456"/>
        <v>Leichtmetallhersteller</v>
      </c>
      <c r="AR1306" s="52" t="b">
        <f t="shared" si="470"/>
        <v>0</v>
      </c>
      <c r="AS1306" s="52" t="b">
        <f t="shared" si="470"/>
        <v>0</v>
      </c>
      <c r="AT1306" s="52" t="b">
        <f t="shared" si="470"/>
        <v>0</v>
      </c>
      <c r="AU1306" s="52">
        <f t="shared" si="458"/>
        <v>2</v>
      </c>
      <c r="AW1306" s="52" t="b">
        <f t="shared" si="459"/>
        <v>0</v>
      </c>
      <c r="AX1306" s="52" t="str">
        <f t="shared" si="460"/>
        <v>Unternehmen</v>
      </c>
      <c r="AY1306" s="52" t="b">
        <f t="shared" si="461"/>
        <v>0</v>
      </c>
      <c r="AZ1306" s="52" t="str">
        <f t="shared" si="462"/>
        <v>11173</v>
      </c>
      <c r="BA1306" s="52" t="str">
        <f>VLOOKUP(A1306,'BAT Grundtabelle'!A:U,21,0)</f>
        <v>ja</v>
      </c>
      <c r="BB1306" s="52" t="str">
        <f t="shared" si="463"/>
        <v>nein</v>
      </c>
      <c r="BC1306" s="52" t="str">
        <f t="shared" si="464"/>
        <v>11173</v>
      </c>
      <c r="BD1306" s="52" t="str">
        <f t="shared" si="465"/>
        <v>Leichtmetallhersteller</v>
      </c>
      <c r="BE1306" s="52" t="str">
        <f t="shared" si="466"/>
        <v>Unternehmen</v>
      </c>
      <c r="BF1306" s="52">
        <f t="shared" si="467"/>
        <v>2</v>
      </c>
    </row>
    <row r="1307" spans="1:58" hidden="1" x14ac:dyDescent="0.35">
      <c r="A1307" s="107" t="s">
        <v>3591</v>
      </c>
      <c r="B1307" s="75" t="s">
        <v>884</v>
      </c>
      <c r="C1307" s="52" t="s">
        <v>3</v>
      </c>
      <c r="D1307" s="52" t="s">
        <v>3</v>
      </c>
      <c r="E1307" s="52" t="s">
        <v>2</v>
      </c>
      <c r="F1307" s="52" t="s">
        <v>2</v>
      </c>
      <c r="G1307" s="52" t="s">
        <v>2</v>
      </c>
      <c r="H1307" s="52" t="s">
        <v>2</v>
      </c>
      <c r="I1307" s="52" t="s">
        <v>3</v>
      </c>
      <c r="J1307" s="52">
        <v>2</v>
      </c>
      <c r="K1307" s="52" t="s">
        <v>2</v>
      </c>
      <c r="L1307" s="52" t="s">
        <v>2</v>
      </c>
      <c r="M1307" s="52" t="s">
        <v>2</v>
      </c>
      <c r="N1307" s="52" t="s">
        <v>3</v>
      </c>
      <c r="P1307" s="52" t="s">
        <v>4</v>
      </c>
      <c r="Q1307" s="52" t="str">
        <f t="shared" si="469"/>
        <v>Nein</v>
      </c>
      <c r="R1307" s="52" t="str">
        <f t="shared" si="469"/>
        <v>Nein</v>
      </c>
      <c r="S1307" s="52" t="str">
        <f t="shared" si="469"/>
        <v>Nein</v>
      </c>
      <c r="T1307" s="52" t="str">
        <f t="shared" si="469"/>
        <v>Nein</v>
      </c>
      <c r="U1307" s="52" t="str">
        <f t="shared" si="469"/>
        <v>Nein</v>
      </c>
      <c r="V1307" s="52" t="str">
        <f t="shared" si="469"/>
        <v>Nein</v>
      </c>
      <c r="W1307" s="52" t="str">
        <f t="shared" si="469"/>
        <v>Nein</v>
      </c>
      <c r="X1307" s="52" t="str">
        <f t="shared" si="469"/>
        <v>Nein</v>
      </c>
      <c r="Y1307" s="52" t="str">
        <f t="shared" si="469"/>
        <v>Nein</v>
      </c>
      <c r="Z1307" s="52" t="str">
        <f t="shared" si="469"/>
        <v>Nein</v>
      </c>
      <c r="AA1307" s="52" t="str">
        <f t="shared" si="469"/>
        <v>Nein</v>
      </c>
      <c r="AB1307" s="52" t="str">
        <f t="shared" si="469"/>
        <v>Nein</v>
      </c>
      <c r="AC1307" s="52" t="str">
        <f t="shared" si="469"/>
        <v>Nein</v>
      </c>
      <c r="AD1307" s="52" t="str">
        <f t="shared" si="469"/>
        <v>Nein</v>
      </c>
      <c r="AE1307" s="52" t="str">
        <f t="shared" si="469"/>
        <v>Nein</v>
      </c>
      <c r="AF1307" s="52" t="str">
        <f t="shared" si="469"/>
        <v>Nein</v>
      </c>
      <c r="AG1307" s="61" t="str">
        <f>IF(Q1307="Ja",VLOOKUP($Q$2,Plausis!A:E,5,0),IF(R1307="Ja",VLOOKUP($R$2,Plausis!A:E,5,0),IF(T1307="Ja",VLOOKUP($T$2,Plausis!A:E,5,0),IF(U1307="Ja",VLOOKUP($U$2,Plausis!A:E,5,0),IF(AA1307="Ja",VLOOKUP($AA$2,Plausis!A:E,5,0),IF(AC1307="Ja",VLOOKUP($AC$2,Plausis!A:E,5,0),IF(AD1307="Ja",VLOOKUP($AD$2,Plausis!A:E,5,0),"")))))))</f>
        <v/>
      </c>
      <c r="AH1307" s="52" t="str">
        <f>IF(Y1307="Ja",VLOOKUP($Y$2,Plausis!A:E,5,0),"")</f>
        <v/>
      </c>
      <c r="AI1307" s="52" t="str">
        <f t="shared" si="454"/>
        <v>Ja</v>
      </c>
      <c r="AJ1307" s="52" t="str">
        <f>IF(S1307="Ja",VLOOKUP($S$2,Plausis!A:E,5,0),IF(V1307="Ja",VLOOKUP($V$2,Plausis!A:E,5,0),IF(X1307="Ja",VLOOKUP($X$2,Plausis!A:E,5,0),"")))</f>
        <v/>
      </c>
      <c r="AL1307" s="52" t="s">
        <v>2</v>
      </c>
      <c r="AM1307" s="114">
        <v>45531</v>
      </c>
      <c r="AN1307" s="52" t="s">
        <v>4467</v>
      </c>
      <c r="AO1307" s="52" t="str">
        <f>VLOOKUP(B1307,'BAT Grundtabelle'!B:T,19,0)</f>
        <v>ja</v>
      </c>
      <c r="AP1307" s="105" t="str">
        <f t="shared" si="455"/>
        <v>11174</v>
      </c>
      <c r="AQ1307" s="52" t="str">
        <f t="shared" si="456"/>
        <v>Leihhaus</v>
      </c>
      <c r="AR1307" s="52" t="b">
        <f t="shared" si="470"/>
        <v>0</v>
      </c>
      <c r="AS1307" s="52" t="b">
        <f t="shared" si="470"/>
        <v>0</v>
      </c>
      <c r="AT1307" s="52" t="b">
        <f t="shared" si="470"/>
        <v>0</v>
      </c>
      <c r="AU1307" s="52">
        <f t="shared" si="458"/>
        <v>2</v>
      </c>
      <c r="AW1307" s="52" t="b">
        <f t="shared" si="459"/>
        <v>0</v>
      </c>
      <c r="AX1307" s="52" t="str">
        <f t="shared" si="460"/>
        <v>Unternehmen</v>
      </c>
      <c r="AY1307" s="52" t="b">
        <f t="shared" si="461"/>
        <v>0</v>
      </c>
      <c r="AZ1307" s="52" t="str">
        <f t="shared" si="462"/>
        <v>11174</v>
      </c>
      <c r="BA1307" s="52" t="str">
        <f>VLOOKUP(A1307,'BAT Grundtabelle'!A:U,21,0)</f>
        <v>ja</v>
      </c>
      <c r="BB1307" s="52" t="str">
        <f t="shared" si="463"/>
        <v>nein</v>
      </c>
      <c r="BC1307" s="52" t="str">
        <f t="shared" si="464"/>
        <v>11174</v>
      </c>
      <c r="BD1307" s="52" t="str">
        <f t="shared" si="465"/>
        <v>Leihhaus</v>
      </c>
      <c r="BE1307" s="52" t="str">
        <f t="shared" si="466"/>
        <v>Unternehmen</v>
      </c>
      <c r="BF1307" s="52">
        <f t="shared" si="467"/>
        <v>2</v>
      </c>
    </row>
    <row r="1308" spans="1:58" hidden="1" x14ac:dyDescent="0.35">
      <c r="A1308" s="107" t="s">
        <v>3592</v>
      </c>
      <c r="B1308" s="75" t="s">
        <v>397</v>
      </c>
      <c r="C1308" s="52" t="s">
        <v>3</v>
      </c>
      <c r="D1308" s="52" t="s">
        <v>3</v>
      </c>
      <c r="E1308" s="52" t="s">
        <v>2</v>
      </c>
      <c r="F1308" s="52" t="s">
        <v>2</v>
      </c>
      <c r="G1308" s="52" t="s">
        <v>2</v>
      </c>
      <c r="H1308" s="52" t="s">
        <v>2</v>
      </c>
      <c r="I1308" s="52" t="s">
        <v>3</v>
      </c>
      <c r="J1308" s="52">
        <v>1</v>
      </c>
      <c r="K1308" s="52" t="s">
        <v>2</v>
      </c>
      <c r="L1308" s="52" t="s">
        <v>2</v>
      </c>
      <c r="M1308" s="52" t="s">
        <v>2</v>
      </c>
      <c r="N1308" s="52" t="s">
        <v>3</v>
      </c>
      <c r="P1308" s="52" t="s">
        <v>4</v>
      </c>
      <c r="Q1308" s="52" t="str">
        <f t="shared" si="469"/>
        <v>Nein</v>
      </c>
      <c r="R1308" s="52" t="str">
        <f t="shared" si="469"/>
        <v>Nein</v>
      </c>
      <c r="S1308" s="52" t="str">
        <f t="shared" si="469"/>
        <v>Nein</v>
      </c>
      <c r="T1308" s="52" t="str">
        <f t="shared" si="469"/>
        <v>Nein</v>
      </c>
      <c r="U1308" s="52" t="str">
        <f t="shared" si="469"/>
        <v>Nein</v>
      </c>
      <c r="V1308" s="52" t="str">
        <f t="shared" si="469"/>
        <v>Nein</v>
      </c>
      <c r="W1308" s="52" t="str">
        <f t="shared" si="469"/>
        <v>Nein</v>
      </c>
      <c r="X1308" s="52" t="str">
        <f t="shared" si="469"/>
        <v>Nein</v>
      </c>
      <c r="Y1308" s="52" t="str">
        <f t="shared" si="469"/>
        <v>Nein</v>
      </c>
      <c r="Z1308" s="52" t="str">
        <f t="shared" si="469"/>
        <v>Nein</v>
      </c>
      <c r="AA1308" s="52" t="str">
        <f t="shared" si="469"/>
        <v>Nein</v>
      </c>
      <c r="AB1308" s="52" t="str">
        <f t="shared" si="469"/>
        <v>Nein</v>
      </c>
      <c r="AC1308" s="52" t="str">
        <f t="shared" si="469"/>
        <v>Nein</v>
      </c>
      <c r="AD1308" s="52" t="str">
        <f t="shared" si="469"/>
        <v>Nein</v>
      </c>
      <c r="AE1308" s="52" t="str">
        <f t="shared" si="469"/>
        <v>Nein</v>
      </c>
      <c r="AF1308" s="52" t="str">
        <f t="shared" si="469"/>
        <v>Nein</v>
      </c>
      <c r="AG1308" s="61" t="str">
        <f>IF(Q1308="Ja",VLOOKUP($Q$2,Plausis!A:E,5,0),IF(R1308="Ja",VLOOKUP($R$2,Plausis!A:E,5,0),IF(T1308="Ja",VLOOKUP($T$2,Plausis!A:E,5,0),IF(U1308="Ja",VLOOKUP($U$2,Plausis!A:E,5,0),IF(AA1308="Ja",VLOOKUP($AA$2,Plausis!A:E,5,0),IF(AC1308="Ja",VLOOKUP($AC$2,Plausis!A:E,5,0),IF(AD1308="Ja",VLOOKUP($AD$2,Plausis!A:E,5,0),"")))))))</f>
        <v/>
      </c>
      <c r="AH1308" s="52" t="str">
        <f>IF(Y1308="Ja",VLOOKUP($Y$2,Plausis!A:E,5,0),"")</f>
        <v/>
      </c>
      <c r="AI1308" s="52" t="str">
        <f t="shared" si="454"/>
        <v>Ja</v>
      </c>
      <c r="AJ1308" s="52" t="str">
        <f>IF(S1308="Ja",VLOOKUP($S$2,Plausis!A:E,5,0),IF(V1308="Ja",VLOOKUP($V$2,Plausis!A:E,5,0),IF(X1308="Ja",VLOOKUP($X$2,Plausis!A:E,5,0),"")))</f>
        <v/>
      </c>
      <c r="AL1308" s="52" t="s">
        <v>2</v>
      </c>
      <c r="AM1308" s="114">
        <v>45531</v>
      </c>
      <c r="AN1308" s="52" t="s">
        <v>4467</v>
      </c>
      <c r="AO1308" s="52" t="str">
        <f>VLOOKUP(B1308,'BAT Grundtabelle'!B:T,19,0)</f>
        <v>ja</v>
      </c>
      <c r="AP1308" s="105" t="str">
        <f t="shared" si="455"/>
        <v>11175</v>
      </c>
      <c r="AQ1308" s="52" t="str">
        <f t="shared" si="456"/>
        <v>Lettershop</v>
      </c>
      <c r="AR1308" s="52" t="b">
        <f t="shared" si="470"/>
        <v>0</v>
      </c>
      <c r="AS1308" s="52" t="b">
        <f t="shared" si="470"/>
        <v>0</v>
      </c>
      <c r="AT1308" s="52" t="b">
        <f t="shared" si="470"/>
        <v>0</v>
      </c>
      <c r="AU1308" s="52">
        <f t="shared" si="458"/>
        <v>1</v>
      </c>
      <c r="AW1308" s="52" t="b">
        <f t="shared" si="459"/>
        <v>0</v>
      </c>
      <c r="AX1308" s="52" t="str">
        <f t="shared" si="460"/>
        <v>Unternehmen</v>
      </c>
      <c r="AY1308" s="52" t="b">
        <f t="shared" si="461"/>
        <v>0</v>
      </c>
      <c r="AZ1308" s="52" t="str">
        <f t="shared" si="462"/>
        <v>11175</v>
      </c>
      <c r="BA1308" s="52" t="str">
        <f>VLOOKUP(A1308,'BAT Grundtabelle'!A:U,21,0)</f>
        <v>ja</v>
      </c>
      <c r="BB1308" s="52" t="str">
        <f t="shared" si="463"/>
        <v>nein</v>
      </c>
      <c r="BC1308" s="52" t="str">
        <f t="shared" si="464"/>
        <v>11175</v>
      </c>
      <c r="BD1308" s="52" t="str">
        <f t="shared" si="465"/>
        <v>Lettershop</v>
      </c>
      <c r="BE1308" s="52" t="str">
        <f t="shared" si="466"/>
        <v>Unternehmen</v>
      </c>
      <c r="BF1308" s="52">
        <f t="shared" si="467"/>
        <v>1</v>
      </c>
    </row>
    <row r="1309" spans="1:58" hidden="1" x14ac:dyDescent="0.35">
      <c r="A1309" s="107" t="s">
        <v>3593</v>
      </c>
      <c r="B1309" s="75" t="s">
        <v>1398</v>
      </c>
      <c r="C1309" s="52" t="s">
        <v>3</v>
      </c>
      <c r="D1309" s="52" t="s">
        <v>3</v>
      </c>
      <c r="E1309" s="52" t="s">
        <v>2</v>
      </c>
      <c r="F1309" s="52" t="s">
        <v>2</v>
      </c>
      <c r="G1309" s="52" t="s">
        <v>2</v>
      </c>
      <c r="H1309" s="52" t="s">
        <v>2</v>
      </c>
      <c r="I1309" s="52" t="s">
        <v>3</v>
      </c>
      <c r="J1309" s="52">
        <v>1</v>
      </c>
      <c r="K1309" s="52" t="s">
        <v>2</v>
      </c>
      <c r="L1309" s="52" t="s">
        <v>2</v>
      </c>
      <c r="M1309" s="52" t="s">
        <v>2</v>
      </c>
      <c r="N1309" s="52" t="s">
        <v>3</v>
      </c>
      <c r="P1309" s="52" t="s">
        <v>4</v>
      </c>
      <c r="Q1309" s="52" t="str">
        <f t="shared" si="469"/>
        <v>Nein</v>
      </c>
      <c r="R1309" s="52" t="str">
        <f t="shared" si="469"/>
        <v>Nein</v>
      </c>
      <c r="S1309" s="52" t="str">
        <f t="shared" si="469"/>
        <v>Nein</v>
      </c>
      <c r="T1309" s="52" t="str">
        <f t="shared" si="469"/>
        <v>Nein</v>
      </c>
      <c r="U1309" s="52" t="str">
        <f t="shared" si="469"/>
        <v>Nein</v>
      </c>
      <c r="V1309" s="52" t="str">
        <f t="shared" si="469"/>
        <v>Nein</v>
      </c>
      <c r="W1309" s="52" t="str">
        <f t="shared" si="469"/>
        <v>Nein</v>
      </c>
      <c r="X1309" s="52" t="str">
        <f t="shared" si="469"/>
        <v>Nein</v>
      </c>
      <c r="Y1309" s="52" t="str">
        <f t="shared" si="469"/>
        <v>Nein</v>
      </c>
      <c r="Z1309" s="52" t="str">
        <f t="shared" si="469"/>
        <v>Nein</v>
      </c>
      <c r="AA1309" s="52" t="str">
        <f t="shared" si="469"/>
        <v>Nein</v>
      </c>
      <c r="AB1309" s="52" t="str">
        <f t="shared" si="469"/>
        <v>Nein</v>
      </c>
      <c r="AC1309" s="52" t="str">
        <f t="shared" si="469"/>
        <v>Nein</v>
      </c>
      <c r="AD1309" s="52" t="str">
        <f t="shared" si="469"/>
        <v>Nein</v>
      </c>
      <c r="AE1309" s="52" t="str">
        <f t="shared" si="469"/>
        <v>Nein</v>
      </c>
      <c r="AF1309" s="52" t="str">
        <f t="shared" si="469"/>
        <v>Nein</v>
      </c>
      <c r="AG1309" s="61" t="str">
        <f>IF(Q1309="Ja",VLOOKUP($Q$2,Plausis!A:E,5,0),IF(R1309="Ja",VLOOKUP($R$2,Plausis!A:E,5,0),IF(T1309="Ja",VLOOKUP($T$2,Plausis!A:E,5,0),IF(U1309="Ja",VLOOKUP($U$2,Plausis!A:E,5,0),IF(AA1309="Ja",VLOOKUP($AA$2,Plausis!A:E,5,0),IF(AC1309="Ja",VLOOKUP($AC$2,Plausis!A:E,5,0),IF(AD1309="Ja",VLOOKUP($AD$2,Plausis!A:E,5,0),"")))))))</f>
        <v/>
      </c>
      <c r="AH1309" s="52" t="str">
        <f>IF(Y1309="Ja",VLOOKUP($Y$2,Plausis!A:E,5,0),"")</f>
        <v/>
      </c>
      <c r="AI1309" s="52" t="str">
        <f t="shared" si="454"/>
        <v>Ja</v>
      </c>
      <c r="AJ1309" s="52" t="str">
        <f>IF(S1309="Ja",VLOOKUP($S$2,Plausis!A:E,5,0),IF(V1309="Ja",VLOOKUP($V$2,Plausis!A:E,5,0),IF(X1309="Ja",VLOOKUP($X$2,Plausis!A:E,5,0),"")))</f>
        <v/>
      </c>
      <c r="AL1309" s="52" t="s">
        <v>2</v>
      </c>
      <c r="AM1309" s="114">
        <v>45531</v>
      </c>
      <c r="AN1309" s="52" t="s">
        <v>4467</v>
      </c>
      <c r="AO1309" s="52" t="str">
        <f>VLOOKUP(B1309,'BAT Grundtabelle'!B:T,19,0)</f>
        <v>ja</v>
      </c>
      <c r="AP1309" s="105" t="str">
        <f t="shared" si="455"/>
        <v>11176</v>
      </c>
      <c r="AQ1309" s="52" t="str">
        <f t="shared" si="456"/>
        <v>Lichtreklamehandel/-montage</v>
      </c>
      <c r="AR1309" s="52" t="b">
        <f t="shared" si="470"/>
        <v>0</v>
      </c>
      <c r="AS1309" s="52" t="b">
        <f t="shared" si="470"/>
        <v>0</v>
      </c>
      <c r="AT1309" s="52" t="b">
        <f t="shared" si="470"/>
        <v>0</v>
      </c>
      <c r="AU1309" s="52">
        <f t="shared" si="458"/>
        <v>1</v>
      </c>
      <c r="AW1309" s="52" t="b">
        <f t="shared" si="459"/>
        <v>0</v>
      </c>
      <c r="AX1309" s="52" t="str">
        <f t="shared" si="460"/>
        <v>Unternehmen</v>
      </c>
      <c r="AY1309" s="52" t="b">
        <f t="shared" si="461"/>
        <v>0</v>
      </c>
      <c r="AZ1309" s="52" t="str">
        <f t="shared" si="462"/>
        <v>11176</v>
      </c>
      <c r="BA1309" s="52" t="str">
        <f>VLOOKUP(A1309,'BAT Grundtabelle'!A:U,21,0)</f>
        <v>ja</v>
      </c>
      <c r="BB1309" s="52" t="str">
        <f t="shared" si="463"/>
        <v>nein</v>
      </c>
      <c r="BC1309" s="52" t="str">
        <f t="shared" si="464"/>
        <v>11176</v>
      </c>
      <c r="BD1309" s="52" t="str">
        <f t="shared" si="465"/>
        <v>Lichtreklamehandel/-montage</v>
      </c>
      <c r="BE1309" s="52" t="str">
        <f t="shared" si="466"/>
        <v>Unternehmen</v>
      </c>
      <c r="BF1309" s="52">
        <f t="shared" si="467"/>
        <v>1</v>
      </c>
    </row>
    <row r="1310" spans="1:58" hidden="1" x14ac:dyDescent="0.35">
      <c r="A1310" s="107" t="s">
        <v>3594</v>
      </c>
      <c r="B1310" s="75" t="s">
        <v>1399</v>
      </c>
      <c r="C1310" s="52" t="s">
        <v>3</v>
      </c>
      <c r="D1310" s="52" t="s">
        <v>3</v>
      </c>
      <c r="E1310" s="52" t="s">
        <v>2</v>
      </c>
      <c r="F1310" s="52" t="s">
        <v>2</v>
      </c>
      <c r="G1310" s="52" t="s">
        <v>2</v>
      </c>
      <c r="H1310" s="52" t="s">
        <v>2</v>
      </c>
      <c r="I1310" s="52" t="s">
        <v>3</v>
      </c>
      <c r="J1310" s="52">
        <v>1</v>
      </c>
      <c r="K1310" s="52" t="s">
        <v>2</v>
      </c>
      <c r="L1310" s="52" t="s">
        <v>2</v>
      </c>
      <c r="M1310" s="52" t="s">
        <v>2</v>
      </c>
      <c r="N1310" s="52" t="s">
        <v>3</v>
      </c>
      <c r="P1310" s="52" t="s">
        <v>4</v>
      </c>
      <c r="Q1310" s="52" t="str">
        <f t="shared" si="469"/>
        <v>Nein</v>
      </c>
      <c r="R1310" s="52" t="str">
        <f t="shared" si="469"/>
        <v>Nein</v>
      </c>
      <c r="S1310" s="52" t="str">
        <f t="shared" si="469"/>
        <v>Nein</v>
      </c>
      <c r="T1310" s="52" t="str">
        <f t="shared" si="469"/>
        <v>Nein</v>
      </c>
      <c r="U1310" s="52" t="str">
        <f t="shared" si="469"/>
        <v>Nein</v>
      </c>
      <c r="V1310" s="52" t="str">
        <f t="shared" si="469"/>
        <v>Nein</v>
      </c>
      <c r="W1310" s="52" t="str">
        <f t="shared" si="469"/>
        <v>Nein</v>
      </c>
      <c r="X1310" s="52" t="str">
        <f t="shared" si="469"/>
        <v>Nein</v>
      </c>
      <c r="Y1310" s="52" t="str">
        <f t="shared" si="469"/>
        <v>Nein</v>
      </c>
      <c r="Z1310" s="52" t="str">
        <f t="shared" si="469"/>
        <v>Nein</v>
      </c>
      <c r="AA1310" s="52" t="str">
        <f t="shared" si="469"/>
        <v>Nein</v>
      </c>
      <c r="AB1310" s="52" t="str">
        <f t="shared" si="469"/>
        <v>Nein</v>
      </c>
      <c r="AC1310" s="52" t="str">
        <f t="shared" si="469"/>
        <v>Nein</v>
      </c>
      <c r="AD1310" s="52" t="str">
        <f t="shared" si="469"/>
        <v>Nein</v>
      </c>
      <c r="AE1310" s="52" t="str">
        <f t="shared" si="469"/>
        <v>Nein</v>
      </c>
      <c r="AF1310" s="52" t="str">
        <f t="shared" si="469"/>
        <v>Nein</v>
      </c>
      <c r="AG1310" s="61" t="str">
        <f>IF(Q1310="Ja",VLOOKUP($Q$2,Plausis!A:E,5,0),IF(R1310="Ja",VLOOKUP($R$2,Plausis!A:E,5,0),IF(T1310="Ja",VLOOKUP($T$2,Plausis!A:E,5,0),IF(U1310="Ja",VLOOKUP($U$2,Plausis!A:E,5,0),IF(AA1310="Ja",VLOOKUP($AA$2,Plausis!A:E,5,0),IF(AC1310="Ja",VLOOKUP($AC$2,Plausis!A:E,5,0),IF(AD1310="Ja",VLOOKUP($AD$2,Plausis!A:E,5,0),"")))))))</f>
        <v/>
      </c>
      <c r="AH1310" s="52" t="str">
        <f>IF(Y1310="Ja",VLOOKUP($Y$2,Plausis!A:E,5,0),"")</f>
        <v/>
      </c>
      <c r="AI1310" s="52" t="str">
        <f t="shared" si="454"/>
        <v>Ja</v>
      </c>
      <c r="AJ1310" s="52" t="str">
        <f>IF(S1310="Ja",VLOOKUP($S$2,Plausis!A:E,5,0),IF(V1310="Ja",VLOOKUP($V$2,Plausis!A:E,5,0),IF(X1310="Ja",VLOOKUP($X$2,Plausis!A:E,5,0),"")))</f>
        <v/>
      </c>
      <c r="AL1310" s="52" t="s">
        <v>2</v>
      </c>
      <c r="AM1310" s="114">
        <v>45531</v>
      </c>
      <c r="AN1310" s="52" t="s">
        <v>4467</v>
      </c>
      <c r="AO1310" s="52" t="str">
        <f>VLOOKUP(B1310,'BAT Grundtabelle'!B:T,19,0)</f>
        <v>ja</v>
      </c>
      <c r="AP1310" s="105" t="str">
        <f t="shared" si="455"/>
        <v>11177</v>
      </c>
      <c r="AQ1310" s="52" t="str">
        <f t="shared" si="456"/>
        <v>Lichtreklamehersteller</v>
      </c>
      <c r="AR1310" s="52" t="b">
        <f t="shared" si="470"/>
        <v>0</v>
      </c>
      <c r="AS1310" s="52" t="b">
        <f t="shared" si="470"/>
        <v>0</v>
      </c>
      <c r="AT1310" s="52" t="b">
        <f t="shared" si="470"/>
        <v>0</v>
      </c>
      <c r="AU1310" s="52">
        <f t="shared" si="458"/>
        <v>1</v>
      </c>
      <c r="AW1310" s="52" t="b">
        <f t="shared" si="459"/>
        <v>0</v>
      </c>
      <c r="AX1310" s="52" t="str">
        <f t="shared" si="460"/>
        <v>Unternehmen</v>
      </c>
      <c r="AY1310" s="52" t="b">
        <f t="shared" si="461"/>
        <v>0</v>
      </c>
      <c r="AZ1310" s="52" t="str">
        <f t="shared" si="462"/>
        <v>11177</v>
      </c>
      <c r="BA1310" s="52" t="str">
        <f>VLOOKUP(A1310,'BAT Grundtabelle'!A:U,21,0)</f>
        <v>ja</v>
      </c>
      <c r="BB1310" s="52" t="str">
        <f t="shared" si="463"/>
        <v>nein</v>
      </c>
      <c r="BC1310" s="52" t="str">
        <f t="shared" si="464"/>
        <v>11177</v>
      </c>
      <c r="BD1310" s="52" t="str">
        <f t="shared" si="465"/>
        <v>Lichtreklamehersteller</v>
      </c>
      <c r="BE1310" s="52" t="str">
        <f t="shared" si="466"/>
        <v>Unternehmen</v>
      </c>
      <c r="BF1310" s="52">
        <f t="shared" si="467"/>
        <v>1</v>
      </c>
    </row>
    <row r="1311" spans="1:58" hidden="1" x14ac:dyDescent="0.35">
      <c r="A1311" s="107" t="s">
        <v>3595</v>
      </c>
      <c r="B1311" s="75" t="s">
        <v>370</v>
      </c>
      <c r="C1311" s="52" t="s">
        <v>3</v>
      </c>
      <c r="D1311" s="52" t="s">
        <v>3</v>
      </c>
      <c r="E1311" s="52" t="s">
        <v>2</v>
      </c>
      <c r="F1311" s="52" t="s">
        <v>2</v>
      </c>
      <c r="G1311" s="52" t="s">
        <v>2</v>
      </c>
      <c r="H1311" s="52" t="s">
        <v>2</v>
      </c>
      <c r="I1311" s="52" t="s">
        <v>3</v>
      </c>
      <c r="J1311" s="52">
        <v>1</v>
      </c>
      <c r="K1311" s="52" t="s">
        <v>2</v>
      </c>
      <c r="L1311" s="52" t="s">
        <v>2</v>
      </c>
      <c r="M1311" s="52" t="s">
        <v>2</v>
      </c>
      <c r="N1311" s="52" t="s">
        <v>3</v>
      </c>
      <c r="P1311" s="52" t="s">
        <v>4</v>
      </c>
      <c r="Q1311" s="52" t="str">
        <f t="shared" si="469"/>
        <v>Nein</v>
      </c>
      <c r="R1311" s="52" t="str">
        <f t="shared" si="469"/>
        <v>Nein</v>
      </c>
      <c r="S1311" s="52" t="str">
        <f t="shared" si="469"/>
        <v>Nein</v>
      </c>
      <c r="T1311" s="52" t="str">
        <f t="shared" si="469"/>
        <v>Nein</v>
      </c>
      <c r="U1311" s="52" t="str">
        <f t="shared" si="469"/>
        <v>Nein</v>
      </c>
      <c r="V1311" s="52" t="str">
        <f t="shared" si="469"/>
        <v>Nein</v>
      </c>
      <c r="W1311" s="52" t="str">
        <f t="shared" si="469"/>
        <v>Nein</v>
      </c>
      <c r="X1311" s="52" t="str">
        <f t="shared" si="469"/>
        <v>Nein</v>
      </c>
      <c r="Y1311" s="52" t="str">
        <f t="shared" si="469"/>
        <v>Nein</v>
      </c>
      <c r="Z1311" s="52" t="str">
        <f t="shared" si="469"/>
        <v>Nein</v>
      </c>
      <c r="AA1311" s="52" t="str">
        <f t="shared" si="469"/>
        <v>Nein</v>
      </c>
      <c r="AB1311" s="52" t="str">
        <f t="shared" si="469"/>
        <v>Nein</v>
      </c>
      <c r="AC1311" s="52" t="str">
        <f t="shared" si="469"/>
        <v>Nein</v>
      </c>
      <c r="AD1311" s="52" t="str">
        <f t="shared" si="469"/>
        <v>Nein</v>
      </c>
      <c r="AE1311" s="52" t="str">
        <f t="shared" si="469"/>
        <v>Nein</v>
      </c>
      <c r="AF1311" s="52" t="str">
        <f t="shared" si="469"/>
        <v>Nein</v>
      </c>
      <c r="AG1311" s="61" t="str">
        <f>IF(Q1311="Ja",VLOOKUP($Q$2,Plausis!A:E,5,0),IF(R1311="Ja",VLOOKUP($R$2,Plausis!A:E,5,0),IF(T1311="Ja",VLOOKUP($T$2,Plausis!A:E,5,0),IF(U1311="Ja",VLOOKUP($U$2,Plausis!A:E,5,0),IF(AA1311="Ja",VLOOKUP($AA$2,Plausis!A:E,5,0),IF(AC1311="Ja",VLOOKUP($AC$2,Plausis!A:E,5,0),IF(AD1311="Ja",VLOOKUP($AD$2,Plausis!A:E,5,0),"")))))))</f>
        <v/>
      </c>
      <c r="AH1311" s="52" t="str">
        <f>IF(Y1311="Ja",VLOOKUP($Y$2,Plausis!A:E,5,0),"")</f>
        <v/>
      </c>
      <c r="AI1311" s="52" t="str">
        <f t="shared" si="454"/>
        <v>Ja</v>
      </c>
      <c r="AJ1311" s="52" t="str">
        <f>IF(S1311="Ja",VLOOKUP($S$2,Plausis!A:E,5,0),IF(V1311="Ja",VLOOKUP($V$2,Plausis!A:E,5,0),IF(X1311="Ja",VLOOKUP($X$2,Plausis!A:E,5,0),"")))</f>
        <v/>
      </c>
      <c r="AL1311" s="52" t="s">
        <v>3</v>
      </c>
      <c r="AM1311" s="114">
        <v>45531</v>
      </c>
      <c r="AN1311" s="52" t="s">
        <v>4467</v>
      </c>
      <c r="AO1311" s="52" t="str">
        <f>VLOOKUP(B1311,'BAT Grundtabelle'!B:T,19,0)</f>
        <v>ja</v>
      </c>
      <c r="AP1311" s="105" t="str">
        <f t="shared" si="455"/>
        <v>11178</v>
      </c>
      <c r="AQ1311" s="52" t="str">
        <f t="shared" si="456"/>
        <v>Lichtspielhaus</v>
      </c>
      <c r="AR1311" s="52" t="b">
        <f t="shared" si="470"/>
        <v>0</v>
      </c>
      <c r="AS1311" s="52" t="b">
        <f t="shared" si="470"/>
        <v>0</v>
      </c>
      <c r="AT1311" s="52" t="b">
        <f t="shared" si="470"/>
        <v>0</v>
      </c>
      <c r="AU1311" s="52">
        <f t="shared" si="458"/>
        <v>1</v>
      </c>
      <c r="AW1311" s="52" t="b">
        <f t="shared" si="459"/>
        <v>0</v>
      </c>
      <c r="AX1311" s="52" t="str">
        <f t="shared" si="460"/>
        <v>Unternehmen</v>
      </c>
      <c r="AY1311" s="52" t="b">
        <f t="shared" si="461"/>
        <v>0</v>
      </c>
      <c r="AZ1311" s="52" t="str">
        <f t="shared" si="462"/>
        <v>11178</v>
      </c>
      <c r="BA1311" s="52" t="str">
        <f>VLOOKUP(A1311,'BAT Grundtabelle'!A:U,21,0)</f>
        <v>ja</v>
      </c>
      <c r="BB1311" s="52" t="str">
        <f t="shared" si="463"/>
        <v>nein</v>
      </c>
      <c r="BC1311" s="52" t="str">
        <f t="shared" si="464"/>
        <v>11178</v>
      </c>
      <c r="BD1311" s="52" t="str">
        <f t="shared" si="465"/>
        <v>Lichtspielhaus</v>
      </c>
      <c r="BE1311" s="52" t="str">
        <f t="shared" si="466"/>
        <v>Unternehmen</v>
      </c>
      <c r="BF1311" s="52">
        <f t="shared" si="467"/>
        <v>1</v>
      </c>
    </row>
    <row r="1312" spans="1:58" hidden="1" x14ac:dyDescent="0.35">
      <c r="A1312" s="107" t="s">
        <v>3596</v>
      </c>
      <c r="B1312" s="75" t="s">
        <v>1400</v>
      </c>
      <c r="C1312" s="52" t="s">
        <v>3</v>
      </c>
      <c r="D1312" s="52" t="s">
        <v>3</v>
      </c>
      <c r="E1312" s="52" t="s">
        <v>2</v>
      </c>
      <c r="F1312" s="52" t="s">
        <v>2</v>
      </c>
      <c r="G1312" s="52" t="s">
        <v>2</v>
      </c>
      <c r="H1312" s="52" t="s">
        <v>2</v>
      </c>
      <c r="I1312" s="52" t="s">
        <v>3</v>
      </c>
      <c r="J1312" s="52">
        <v>1</v>
      </c>
      <c r="K1312" s="52" t="s">
        <v>2</v>
      </c>
      <c r="L1312" s="52" t="s">
        <v>2</v>
      </c>
      <c r="M1312" s="52" t="s">
        <v>2</v>
      </c>
      <c r="N1312" s="52" t="s">
        <v>3</v>
      </c>
      <c r="P1312" s="52" t="s">
        <v>4</v>
      </c>
      <c r="Q1312" s="52" t="str">
        <f t="shared" si="469"/>
        <v>Nein</v>
      </c>
      <c r="R1312" s="52" t="str">
        <f t="shared" si="469"/>
        <v>Nein</v>
      </c>
      <c r="S1312" s="52" t="str">
        <f t="shared" si="469"/>
        <v>Nein</v>
      </c>
      <c r="T1312" s="52" t="str">
        <f t="shared" si="469"/>
        <v>Nein</v>
      </c>
      <c r="U1312" s="52" t="str">
        <f t="shared" si="469"/>
        <v>Nein</v>
      </c>
      <c r="V1312" s="52" t="str">
        <f t="shared" si="469"/>
        <v>Nein</v>
      </c>
      <c r="W1312" s="52" t="str">
        <f t="shared" si="469"/>
        <v>Nein</v>
      </c>
      <c r="X1312" s="52" t="str">
        <f t="shared" si="469"/>
        <v>Nein</v>
      </c>
      <c r="Y1312" s="52" t="str">
        <f t="shared" si="469"/>
        <v>Nein</v>
      </c>
      <c r="Z1312" s="52" t="str">
        <f t="shared" si="469"/>
        <v>Nein</v>
      </c>
      <c r="AA1312" s="52" t="str">
        <f t="shared" si="469"/>
        <v>Nein</v>
      </c>
      <c r="AB1312" s="52" t="str">
        <f t="shared" si="469"/>
        <v>Nein</v>
      </c>
      <c r="AC1312" s="52" t="str">
        <f t="shared" si="469"/>
        <v>Nein</v>
      </c>
      <c r="AD1312" s="52" t="str">
        <f t="shared" si="469"/>
        <v>Nein</v>
      </c>
      <c r="AE1312" s="52" t="str">
        <f t="shared" si="469"/>
        <v>Nein</v>
      </c>
      <c r="AF1312" s="52" t="str">
        <f t="shared" si="469"/>
        <v>Nein</v>
      </c>
      <c r="AG1312" s="61" t="str">
        <f>IF(Q1312="Ja",VLOOKUP($Q$2,Plausis!A:E,5,0),IF(R1312="Ja",VLOOKUP($R$2,Plausis!A:E,5,0),IF(T1312="Ja",VLOOKUP($T$2,Plausis!A:E,5,0),IF(U1312="Ja",VLOOKUP($U$2,Plausis!A:E,5,0),IF(AA1312="Ja",VLOOKUP($AA$2,Plausis!A:E,5,0),IF(AC1312="Ja",VLOOKUP($AC$2,Plausis!A:E,5,0),IF(AD1312="Ja",VLOOKUP($AD$2,Plausis!A:E,5,0),"")))))))</f>
        <v/>
      </c>
      <c r="AH1312" s="52" t="str">
        <f>IF(Y1312="Ja",VLOOKUP($Y$2,Plausis!A:E,5,0),"")</f>
        <v/>
      </c>
      <c r="AI1312" s="52" t="str">
        <f t="shared" si="454"/>
        <v>Ja</v>
      </c>
      <c r="AJ1312" s="52" t="str">
        <f>IF(S1312="Ja",VLOOKUP($S$2,Plausis!A:E,5,0),IF(V1312="Ja",VLOOKUP($V$2,Plausis!A:E,5,0),IF(X1312="Ja",VLOOKUP($X$2,Plausis!A:E,5,0),"")))</f>
        <v/>
      </c>
      <c r="AL1312" s="52" t="s">
        <v>2</v>
      </c>
      <c r="AM1312" s="114">
        <v>45531</v>
      </c>
      <c r="AN1312" s="52" t="s">
        <v>4467</v>
      </c>
      <c r="AO1312" s="52" t="str">
        <f>VLOOKUP(B1312,'BAT Grundtabelle'!B:T,19,0)</f>
        <v>ja</v>
      </c>
      <c r="AP1312" s="105" t="str">
        <f t="shared" si="455"/>
        <v>11179</v>
      </c>
      <c r="AQ1312" s="52" t="str">
        <f t="shared" si="456"/>
        <v>Lichttechnik</v>
      </c>
      <c r="AR1312" s="52" t="b">
        <f t="shared" si="470"/>
        <v>0</v>
      </c>
      <c r="AS1312" s="52" t="b">
        <f t="shared" si="470"/>
        <v>0</v>
      </c>
      <c r="AT1312" s="52" t="b">
        <f t="shared" si="470"/>
        <v>0</v>
      </c>
      <c r="AU1312" s="52">
        <f t="shared" si="458"/>
        <v>1</v>
      </c>
      <c r="AW1312" s="52" t="b">
        <f t="shared" si="459"/>
        <v>0</v>
      </c>
      <c r="AX1312" s="52" t="str">
        <f t="shared" si="460"/>
        <v>Unternehmen</v>
      </c>
      <c r="AY1312" s="52" t="b">
        <f t="shared" si="461"/>
        <v>0</v>
      </c>
      <c r="AZ1312" s="52" t="str">
        <f t="shared" si="462"/>
        <v>11179</v>
      </c>
      <c r="BA1312" s="52" t="str">
        <f>VLOOKUP(A1312,'BAT Grundtabelle'!A:U,21,0)</f>
        <v>ja</v>
      </c>
      <c r="BB1312" s="52" t="str">
        <f t="shared" si="463"/>
        <v>nein</v>
      </c>
      <c r="BC1312" s="52" t="str">
        <f t="shared" si="464"/>
        <v>11179</v>
      </c>
      <c r="BD1312" s="52" t="str">
        <f t="shared" si="465"/>
        <v>Lichttechnik</v>
      </c>
      <c r="BE1312" s="52" t="str">
        <f t="shared" si="466"/>
        <v>Unternehmen</v>
      </c>
      <c r="BF1312" s="52">
        <f t="shared" si="467"/>
        <v>1</v>
      </c>
    </row>
    <row r="1313" spans="1:58" ht="116" hidden="1" x14ac:dyDescent="0.35">
      <c r="A1313" s="107" t="s">
        <v>3597</v>
      </c>
      <c r="B1313" s="75" t="s">
        <v>2032</v>
      </c>
      <c r="C1313" s="52" t="s">
        <v>3</v>
      </c>
      <c r="D1313" s="52" t="s">
        <v>3</v>
      </c>
      <c r="E1313" s="52" t="s">
        <v>2</v>
      </c>
      <c r="F1313" s="52" t="s">
        <v>2</v>
      </c>
      <c r="G1313" s="52" t="s">
        <v>2</v>
      </c>
      <c r="H1313" s="52" t="s">
        <v>2</v>
      </c>
      <c r="I1313" s="52" t="s">
        <v>3</v>
      </c>
      <c r="J1313" s="52">
        <v>1</v>
      </c>
      <c r="K1313" s="52" t="s">
        <v>2</v>
      </c>
      <c r="L1313" s="52" t="s">
        <v>2</v>
      </c>
      <c r="M1313" s="52" t="s">
        <v>2</v>
      </c>
      <c r="N1313" s="52" t="s">
        <v>3</v>
      </c>
      <c r="P1313" s="52">
        <v>300</v>
      </c>
      <c r="Q1313" s="52" t="str">
        <f t="shared" ref="Q1313:AF1322" si="471">IF(ISERROR(FIND(Q$2,$P1313,1)),"Nein","Ja")</f>
        <v>Nein</v>
      </c>
      <c r="R1313" s="52" t="str">
        <f t="shared" si="471"/>
        <v>Nein</v>
      </c>
      <c r="S1313" s="52" t="str">
        <f t="shared" si="471"/>
        <v>Nein</v>
      </c>
      <c r="T1313" s="52" t="str">
        <f t="shared" si="471"/>
        <v>Nein</v>
      </c>
      <c r="U1313" s="52" t="str">
        <f t="shared" si="471"/>
        <v>Nein</v>
      </c>
      <c r="V1313" s="52" t="str">
        <f t="shared" si="471"/>
        <v>Nein</v>
      </c>
      <c r="W1313" s="52" t="str">
        <f t="shared" si="471"/>
        <v>Nein</v>
      </c>
      <c r="X1313" s="52" t="str">
        <f t="shared" si="471"/>
        <v>Nein</v>
      </c>
      <c r="Y1313" s="52" t="str">
        <f t="shared" si="471"/>
        <v>Nein</v>
      </c>
      <c r="Z1313" s="52" t="str">
        <f t="shared" si="471"/>
        <v>Nein</v>
      </c>
      <c r="AA1313" s="52" t="str">
        <f t="shared" si="471"/>
        <v>Ja</v>
      </c>
      <c r="AB1313" s="52" t="str">
        <f t="shared" si="471"/>
        <v>Nein</v>
      </c>
      <c r="AC1313" s="52" t="str">
        <f t="shared" si="471"/>
        <v>Nein</v>
      </c>
      <c r="AD1313" s="52" t="str">
        <f t="shared" si="471"/>
        <v>Nein</v>
      </c>
      <c r="AE1313" s="52" t="str">
        <f t="shared" si="471"/>
        <v>Nein</v>
      </c>
      <c r="AF1313" s="52" t="str">
        <f t="shared" si="471"/>
        <v>Nein</v>
      </c>
      <c r="AG1313" s="61" t="str">
        <f>IF(Q1313="Ja",VLOOKUP($Q$2,Plausis!A:E,5,0),IF(R1313="Ja",VLOOKUP($R$2,Plausis!A:E,5,0),IF(T1313="Ja",VLOOKUP($T$2,Plausis!A:E,5,0),IF(U1313="Ja",VLOOKUP($U$2,Plausis!A:E,5,0),IF(AA1313="Ja",VLOOKUP($AA$2,Plausis!A:E,5,0),IF(AC1313="Ja",VLOOKUP($AC$2,Plausis!A:E,5,0),IF(AD1313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313" s="52" t="str">
        <f>IF(Y1313="Ja",VLOOKUP($Y$2,Plausis!A:E,5,0),"")</f>
        <v/>
      </c>
      <c r="AI1313" s="52" t="str">
        <f t="shared" si="454"/>
        <v>Ja</v>
      </c>
      <c r="AJ1313" s="52" t="str">
        <f>IF(S1313="Ja",VLOOKUP($S$2,Plausis!A:E,5,0),IF(V1313="Ja",VLOOKUP($V$2,Plausis!A:E,5,0),IF(X1313="Ja",VLOOKUP($X$2,Plausis!A:E,5,0),"")))</f>
        <v/>
      </c>
      <c r="AL1313" s="52" t="s">
        <v>2</v>
      </c>
      <c r="AM1313" s="114">
        <v>45531</v>
      </c>
      <c r="AN1313" s="52" t="s">
        <v>4467</v>
      </c>
      <c r="AO1313" s="52" t="str">
        <f>VLOOKUP(B1313,'BAT Grundtabelle'!B:T,19,0)</f>
        <v>ja</v>
      </c>
      <c r="AP1313" s="105" t="str">
        <f t="shared" si="455"/>
        <v>11180</v>
      </c>
      <c r="AQ1313" s="52" t="str">
        <f t="shared" si="456"/>
        <v>Lieferservice</v>
      </c>
      <c r="AR1313" s="52" t="b">
        <f t="shared" si="470"/>
        <v>0</v>
      </c>
      <c r="AS1313" s="52" t="b">
        <f t="shared" si="470"/>
        <v>0</v>
      </c>
      <c r="AT1313" s="52" t="b">
        <f t="shared" si="470"/>
        <v>0</v>
      </c>
      <c r="AU1313" s="52">
        <f t="shared" si="458"/>
        <v>1</v>
      </c>
      <c r="AW1313" s="52" t="b">
        <f t="shared" si="459"/>
        <v>0</v>
      </c>
      <c r="AX1313" s="52" t="str">
        <f t="shared" si="460"/>
        <v>Unternehmen</v>
      </c>
      <c r="AY1313" s="52" t="b">
        <f t="shared" si="461"/>
        <v>0</v>
      </c>
      <c r="AZ1313" s="52" t="str">
        <f t="shared" si="462"/>
        <v>11180</v>
      </c>
      <c r="BA1313" s="52" t="str">
        <f>VLOOKUP(A1313,'BAT Grundtabelle'!A:U,21,0)</f>
        <v>ja</v>
      </c>
      <c r="BB1313" s="52" t="str">
        <f t="shared" si="463"/>
        <v>nein</v>
      </c>
      <c r="BC1313" s="52" t="str">
        <f t="shared" si="464"/>
        <v>11180</v>
      </c>
      <c r="BD1313" s="52" t="str">
        <f t="shared" si="465"/>
        <v>Lieferservice</v>
      </c>
      <c r="BE1313" s="52" t="str">
        <f t="shared" si="466"/>
        <v>Unternehmen</v>
      </c>
      <c r="BF1313" s="52">
        <f t="shared" si="467"/>
        <v>1</v>
      </c>
    </row>
    <row r="1314" spans="1:58" hidden="1" x14ac:dyDescent="0.35">
      <c r="A1314" s="107" t="s">
        <v>3598</v>
      </c>
      <c r="B1314" s="75" t="s">
        <v>1473</v>
      </c>
      <c r="C1314" s="52" t="s">
        <v>3</v>
      </c>
      <c r="D1314" s="52" t="s">
        <v>3</v>
      </c>
      <c r="E1314" s="52" t="s">
        <v>2</v>
      </c>
      <c r="F1314" s="52" t="s">
        <v>2</v>
      </c>
      <c r="G1314" s="52" t="s">
        <v>2</v>
      </c>
      <c r="H1314" s="52" t="s">
        <v>2</v>
      </c>
      <c r="I1314" s="52" t="s">
        <v>3</v>
      </c>
      <c r="J1314" s="52">
        <v>1</v>
      </c>
      <c r="K1314" s="52" t="s">
        <v>2</v>
      </c>
      <c r="L1314" s="52" t="s">
        <v>2</v>
      </c>
      <c r="M1314" s="52" t="s">
        <v>2</v>
      </c>
      <c r="N1314" s="52" t="s">
        <v>3</v>
      </c>
      <c r="P1314" s="52" t="s">
        <v>4</v>
      </c>
      <c r="Q1314" s="52" t="str">
        <f t="shared" si="471"/>
        <v>Nein</v>
      </c>
      <c r="R1314" s="52" t="str">
        <f t="shared" si="471"/>
        <v>Nein</v>
      </c>
      <c r="S1314" s="52" t="str">
        <f t="shared" si="471"/>
        <v>Nein</v>
      </c>
      <c r="T1314" s="52" t="str">
        <f t="shared" si="471"/>
        <v>Nein</v>
      </c>
      <c r="U1314" s="52" t="str">
        <f t="shared" si="471"/>
        <v>Nein</v>
      </c>
      <c r="V1314" s="52" t="str">
        <f t="shared" si="471"/>
        <v>Nein</v>
      </c>
      <c r="W1314" s="52" t="str">
        <f t="shared" si="471"/>
        <v>Nein</v>
      </c>
      <c r="X1314" s="52" t="str">
        <f t="shared" si="471"/>
        <v>Nein</v>
      </c>
      <c r="Y1314" s="52" t="str">
        <f t="shared" si="471"/>
        <v>Nein</v>
      </c>
      <c r="Z1314" s="52" t="str">
        <f t="shared" si="471"/>
        <v>Nein</v>
      </c>
      <c r="AA1314" s="52" t="str">
        <f t="shared" si="471"/>
        <v>Nein</v>
      </c>
      <c r="AB1314" s="52" t="str">
        <f t="shared" si="471"/>
        <v>Nein</v>
      </c>
      <c r="AC1314" s="52" t="str">
        <f t="shared" si="471"/>
        <v>Nein</v>
      </c>
      <c r="AD1314" s="52" t="str">
        <f t="shared" si="471"/>
        <v>Nein</v>
      </c>
      <c r="AE1314" s="52" t="str">
        <f t="shared" si="471"/>
        <v>Nein</v>
      </c>
      <c r="AF1314" s="52" t="str">
        <f t="shared" si="471"/>
        <v>Nein</v>
      </c>
      <c r="AG1314" s="61" t="str">
        <f>IF(Q1314="Ja",VLOOKUP($Q$2,Plausis!A:E,5,0),IF(R1314="Ja",VLOOKUP($R$2,Plausis!A:E,5,0),IF(T1314="Ja",VLOOKUP($T$2,Plausis!A:E,5,0),IF(U1314="Ja",VLOOKUP($U$2,Plausis!A:E,5,0),IF(AA1314="Ja",VLOOKUP($AA$2,Plausis!A:E,5,0),IF(AC1314="Ja",VLOOKUP($AC$2,Plausis!A:E,5,0),IF(AD1314="Ja",VLOOKUP($AD$2,Plausis!A:E,5,0),"")))))))</f>
        <v/>
      </c>
      <c r="AH1314" s="52" t="str">
        <f>IF(Y1314="Ja",VLOOKUP($Y$2,Plausis!A:E,5,0),"")</f>
        <v/>
      </c>
      <c r="AI1314" s="52" t="str">
        <f t="shared" si="454"/>
        <v>Ja</v>
      </c>
      <c r="AJ1314" s="52" t="str">
        <f>IF(S1314="Ja",VLOOKUP($S$2,Plausis!A:E,5,0),IF(V1314="Ja",VLOOKUP($V$2,Plausis!A:E,5,0),IF(X1314="Ja",VLOOKUP($X$2,Plausis!A:E,5,0),"")))</f>
        <v/>
      </c>
      <c r="AL1314" s="52" t="s">
        <v>2</v>
      </c>
      <c r="AM1314" s="114">
        <v>45531</v>
      </c>
      <c r="AN1314" s="52" t="s">
        <v>4467</v>
      </c>
      <c r="AO1314" s="52" t="str">
        <f>VLOOKUP(B1314,'BAT Grundtabelle'!B:T,19,0)</f>
        <v>ja</v>
      </c>
      <c r="AP1314" s="105" t="str">
        <f t="shared" si="455"/>
        <v>11181</v>
      </c>
      <c r="AQ1314" s="52" t="str">
        <f t="shared" si="456"/>
        <v>Liegestuhlvermietung</v>
      </c>
      <c r="AR1314" s="52" t="b">
        <f t="shared" si="470"/>
        <v>0</v>
      </c>
      <c r="AS1314" s="52" t="b">
        <f t="shared" si="470"/>
        <v>0</v>
      </c>
      <c r="AT1314" s="52" t="b">
        <f t="shared" si="470"/>
        <v>0</v>
      </c>
      <c r="AU1314" s="52">
        <f t="shared" si="458"/>
        <v>1</v>
      </c>
      <c r="AW1314" s="52" t="b">
        <f t="shared" si="459"/>
        <v>0</v>
      </c>
      <c r="AX1314" s="52" t="str">
        <f t="shared" si="460"/>
        <v>Unternehmen</v>
      </c>
      <c r="AY1314" s="52" t="b">
        <f t="shared" si="461"/>
        <v>0</v>
      </c>
      <c r="AZ1314" s="52" t="str">
        <f t="shared" si="462"/>
        <v>11181</v>
      </c>
      <c r="BA1314" s="52" t="str">
        <f>VLOOKUP(A1314,'BAT Grundtabelle'!A:U,21,0)</f>
        <v>ja</v>
      </c>
      <c r="BB1314" s="52" t="str">
        <f t="shared" si="463"/>
        <v>nein</v>
      </c>
      <c r="BC1314" s="52" t="str">
        <f t="shared" si="464"/>
        <v>11181</v>
      </c>
      <c r="BD1314" s="52" t="str">
        <f t="shared" si="465"/>
        <v>Liegestuhlvermietung</v>
      </c>
      <c r="BE1314" s="52" t="str">
        <f t="shared" si="466"/>
        <v>Unternehmen</v>
      </c>
      <c r="BF1314" s="52">
        <f t="shared" si="467"/>
        <v>1</v>
      </c>
    </row>
    <row r="1315" spans="1:58" hidden="1" x14ac:dyDescent="0.35">
      <c r="A1315" s="107" t="s">
        <v>3599</v>
      </c>
      <c r="B1315" s="75" t="s">
        <v>1603</v>
      </c>
      <c r="C1315" s="52" t="s">
        <v>3</v>
      </c>
      <c r="D1315" s="52" t="s">
        <v>3</v>
      </c>
      <c r="E1315" s="52" t="s">
        <v>2</v>
      </c>
      <c r="F1315" s="52" t="s">
        <v>2</v>
      </c>
      <c r="G1315" s="52" t="s">
        <v>2</v>
      </c>
      <c r="H1315" s="52" t="s">
        <v>2</v>
      </c>
      <c r="I1315" s="52" t="s">
        <v>3</v>
      </c>
      <c r="J1315" s="52">
        <v>2</v>
      </c>
      <c r="K1315" s="52" t="s">
        <v>2</v>
      </c>
      <c r="L1315" s="52" t="s">
        <v>2</v>
      </c>
      <c r="M1315" s="52" t="s">
        <v>2</v>
      </c>
      <c r="N1315" s="52" t="s">
        <v>3</v>
      </c>
      <c r="P1315" s="52" t="s">
        <v>4</v>
      </c>
      <c r="Q1315" s="52" t="str">
        <f t="shared" si="471"/>
        <v>Nein</v>
      </c>
      <c r="R1315" s="52" t="str">
        <f t="shared" si="471"/>
        <v>Nein</v>
      </c>
      <c r="S1315" s="52" t="str">
        <f t="shared" si="471"/>
        <v>Nein</v>
      </c>
      <c r="T1315" s="52" t="str">
        <f t="shared" si="471"/>
        <v>Nein</v>
      </c>
      <c r="U1315" s="52" t="str">
        <f t="shared" si="471"/>
        <v>Nein</v>
      </c>
      <c r="V1315" s="52" t="str">
        <f t="shared" si="471"/>
        <v>Nein</v>
      </c>
      <c r="W1315" s="52" t="str">
        <f t="shared" si="471"/>
        <v>Nein</v>
      </c>
      <c r="X1315" s="52" t="str">
        <f t="shared" si="471"/>
        <v>Nein</v>
      </c>
      <c r="Y1315" s="52" t="str">
        <f t="shared" si="471"/>
        <v>Nein</v>
      </c>
      <c r="Z1315" s="52" t="str">
        <f t="shared" si="471"/>
        <v>Nein</v>
      </c>
      <c r="AA1315" s="52" t="str">
        <f t="shared" si="471"/>
        <v>Nein</v>
      </c>
      <c r="AB1315" s="52" t="str">
        <f t="shared" si="471"/>
        <v>Nein</v>
      </c>
      <c r="AC1315" s="52" t="str">
        <f t="shared" si="471"/>
        <v>Nein</v>
      </c>
      <c r="AD1315" s="52" t="str">
        <f t="shared" si="471"/>
        <v>Nein</v>
      </c>
      <c r="AE1315" s="52" t="str">
        <f t="shared" si="471"/>
        <v>Nein</v>
      </c>
      <c r="AF1315" s="52" t="str">
        <f t="shared" si="471"/>
        <v>Nein</v>
      </c>
      <c r="AG1315" s="61" t="str">
        <f>IF(Q1315="Ja",VLOOKUP($Q$2,Plausis!A:E,5,0),IF(R1315="Ja",VLOOKUP($R$2,Plausis!A:E,5,0),IF(T1315="Ja",VLOOKUP($T$2,Plausis!A:E,5,0),IF(U1315="Ja",VLOOKUP($U$2,Plausis!A:E,5,0),IF(AA1315="Ja",VLOOKUP($AA$2,Plausis!A:E,5,0),IF(AC1315="Ja",VLOOKUP($AC$2,Plausis!A:E,5,0),IF(AD1315="Ja",VLOOKUP($AD$2,Plausis!A:E,5,0),"")))))))</f>
        <v/>
      </c>
      <c r="AH1315" s="52" t="str">
        <f>IF(Y1315="Ja",VLOOKUP($Y$2,Plausis!A:E,5,0),"")</f>
        <v/>
      </c>
      <c r="AI1315" s="52" t="str">
        <f t="shared" si="454"/>
        <v>Ja</v>
      </c>
      <c r="AJ1315" s="52" t="str">
        <f>IF(S1315="Ja",VLOOKUP($S$2,Plausis!A:E,5,0),IF(V1315="Ja",VLOOKUP($V$2,Plausis!A:E,5,0),IF(X1315="Ja",VLOOKUP($X$2,Plausis!A:E,5,0),"")))</f>
        <v/>
      </c>
      <c r="AL1315" s="52" t="s">
        <v>3</v>
      </c>
      <c r="AM1315" s="114">
        <v>45531</v>
      </c>
      <c r="AN1315" s="52" t="s">
        <v>4467</v>
      </c>
      <c r="AO1315" s="52" t="str">
        <f>VLOOKUP(B1315,'BAT Grundtabelle'!B:T,19,0)</f>
        <v>ja</v>
      </c>
      <c r="AP1315" s="105" t="str">
        <f t="shared" si="455"/>
        <v>11182</v>
      </c>
      <c r="AQ1315" s="52" t="str">
        <f t="shared" si="456"/>
        <v>Likörhersteller</v>
      </c>
      <c r="AR1315" s="52" t="b">
        <f t="shared" si="470"/>
        <v>0</v>
      </c>
      <c r="AS1315" s="52" t="b">
        <f t="shared" si="470"/>
        <v>0</v>
      </c>
      <c r="AT1315" s="52" t="b">
        <f t="shared" si="470"/>
        <v>0</v>
      </c>
      <c r="AU1315" s="52">
        <f t="shared" si="458"/>
        <v>2</v>
      </c>
      <c r="AW1315" s="52" t="b">
        <f t="shared" si="459"/>
        <v>0</v>
      </c>
      <c r="AX1315" s="52" t="str">
        <f t="shared" si="460"/>
        <v>Unternehmen</v>
      </c>
      <c r="AY1315" s="52" t="b">
        <f t="shared" si="461"/>
        <v>0</v>
      </c>
      <c r="AZ1315" s="52" t="str">
        <f t="shared" si="462"/>
        <v>11182</v>
      </c>
      <c r="BA1315" s="52" t="str">
        <f>VLOOKUP(A1315,'BAT Grundtabelle'!A:U,21,0)</f>
        <v>ja</v>
      </c>
      <c r="BB1315" s="52" t="str">
        <f t="shared" si="463"/>
        <v>nein</v>
      </c>
      <c r="BC1315" s="52" t="str">
        <f t="shared" si="464"/>
        <v>11182</v>
      </c>
      <c r="BD1315" s="52" t="str">
        <f t="shared" si="465"/>
        <v>Likörhersteller</v>
      </c>
      <c r="BE1315" s="52" t="str">
        <f t="shared" si="466"/>
        <v>Unternehmen</v>
      </c>
      <c r="BF1315" s="52">
        <f t="shared" si="467"/>
        <v>2</v>
      </c>
    </row>
    <row r="1316" spans="1:58" hidden="1" x14ac:dyDescent="0.35">
      <c r="A1316" s="107" t="s">
        <v>3600</v>
      </c>
      <c r="B1316" s="75" t="s">
        <v>916</v>
      </c>
      <c r="C1316" s="52" t="s">
        <v>3</v>
      </c>
      <c r="D1316" s="52" t="s">
        <v>3</v>
      </c>
      <c r="E1316" s="52" t="s">
        <v>2</v>
      </c>
      <c r="F1316" s="52" t="s">
        <v>2</v>
      </c>
      <c r="G1316" s="52" t="s">
        <v>2</v>
      </c>
      <c r="H1316" s="52" t="s">
        <v>2</v>
      </c>
      <c r="I1316" s="52" t="s">
        <v>3</v>
      </c>
      <c r="J1316" s="52">
        <v>4</v>
      </c>
      <c r="K1316" s="52" t="s">
        <v>2</v>
      </c>
      <c r="L1316" s="52" t="s">
        <v>2</v>
      </c>
      <c r="M1316" s="52" t="s">
        <v>2</v>
      </c>
      <c r="N1316" s="52" t="s">
        <v>3</v>
      </c>
      <c r="O1316" s="52" t="s">
        <v>2412</v>
      </c>
      <c r="P1316" s="52">
        <v>1195</v>
      </c>
      <c r="Q1316" s="52" t="str">
        <f t="shared" si="471"/>
        <v>Nein</v>
      </c>
      <c r="R1316" s="52" t="str">
        <f t="shared" si="471"/>
        <v>Nein</v>
      </c>
      <c r="S1316" s="52" t="str">
        <f t="shared" si="471"/>
        <v>Nein</v>
      </c>
      <c r="T1316" s="52" t="str">
        <f t="shared" si="471"/>
        <v>Nein</v>
      </c>
      <c r="U1316" s="52" t="str">
        <f t="shared" si="471"/>
        <v>Nein</v>
      </c>
      <c r="V1316" s="52" t="str">
        <f t="shared" si="471"/>
        <v>Nein</v>
      </c>
      <c r="W1316" s="52" t="str">
        <f t="shared" si="471"/>
        <v>Nein</v>
      </c>
      <c r="X1316" s="52" t="str">
        <f t="shared" si="471"/>
        <v>Nein</v>
      </c>
      <c r="Y1316" s="52" t="str">
        <f t="shared" si="471"/>
        <v>Nein</v>
      </c>
      <c r="Z1316" s="52" t="str">
        <f t="shared" si="471"/>
        <v>Nein</v>
      </c>
      <c r="AA1316" s="52" t="str">
        <f t="shared" si="471"/>
        <v>Nein</v>
      </c>
      <c r="AB1316" s="52" t="str">
        <f t="shared" si="471"/>
        <v>Ja</v>
      </c>
      <c r="AC1316" s="52" t="str">
        <f t="shared" si="471"/>
        <v>Nein</v>
      </c>
      <c r="AD1316" s="52" t="str">
        <f t="shared" si="471"/>
        <v>Nein</v>
      </c>
      <c r="AE1316" s="52" t="str">
        <f t="shared" si="471"/>
        <v>Nein</v>
      </c>
      <c r="AF1316" s="52" t="str">
        <f t="shared" si="471"/>
        <v>Nein</v>
      </c>
      <c r="AG1316" s="61" t="str">
        <f>IF(Q1316="Ja",VLOOKUP($Q$2,Plausis!A:E,5,0),IF(R1316="Ja",VLOOKUP($R$2,Plausis!A:E,5,0),IF(T1316="Ja",VLOOKUP($T$2,Plausis!A:E,5,0),IF(U1316="Ja",VLOOKUP($U$2,Plausis!A:E,5,0),IF(AA1316="Ja",VLOOKUP($AA$2,Plausis!A:E,5,0),IF(AC1316="Ja",VLOOKUP($AC$2,Plausis!A:E,5,0),IF(AD1316="Ja",VLOOKUP($AD$2,Plausis!A:E,5,0),"")))))))</f>
        <v/>
      </c>
      <c r="AH1316" s="52" t="str">
        <f>IF(Y1316="Ja",VLOOKUP($Y$2,Plausis!A:E,5,0),"")</f>
        <v/>
      </c>
      <c r="AI1316" s="52" t="str">
        <f t="shared" si="454"/>
        <v>Ja</v>
      </c>
      <c r="AJ1316" s="52" t="str">
        <f>IF(S1316="Ja",VLOOKUP($S$2,Plausis!A:E,5,0),IF(V1316="Ja",VLOOKUP($V$2,Plausis!A:E,5,0),IF(X1316="Ja",VLOOKUP($X$2,Plausis!A:E,5,0),"")))</f>
        <v/>
      </c>
      <c r="AL1316" s="52" t="s">
        <v>2</v>
      </c>
      <c r="AM1316" s="114">
        <v>45531</v>
      </c>
      <c r="AN1316" s="52" t="s">
        <v>4467</v>
      </c>
      <c r="AO1316" s="52" t="str">
        <f>VLOOKUP(B1316,'BAT Grundtabelle'!B:T,19,0)</f>
        <v>ja</v>
      </c>
      <c r="AP1316" s="105" t="str">
        <f t="shared" si="455"/>
        <v>11183</v>
      </c>
      <c r="AQ1316" s="52" t="str">
        <f t="shared" si="456"/>
        <v>Liquidatorbüro</v>
      </c>
      <c r="AR1316" s="52" t="b">
        <f t="shared" si="470"/>
        <v>0</v>
      </c>
      <c r="AS1316" s="52" t="b">
        <f t="shared" si="470"/>
        <v>0</v>
      </c>
      <c r="AT1316" s="52" t="b">
        <f t="shared" si="470"/>
        <v>0</v>
      </c>
      <c r="AU1316" s="52">
        <f t="shared" si="458"/>
        <v>4</v>
      </c>
      <c r="AW1316" s="52" t="b">
        <f t="shared" si="459"/>
        <v>0</v>
      </c>
      <c r="AX1316" s="52" t="str">
        <f t="shared" si="460"/>
        <v>Unternehmen</v>
      </c>
      <c r="AY1316" s="52" t="b">
        <f t="shared" si="461"/>
        <v>0</v>
      </c>
      <c r="AZ1316" s="52" t="str">
        <f t="shared" si="462"/>
        <v>11183</v>
      </c>
      <c r="BA1316" s="52" t="str">
        <f>VLOOKUP(A1316,'BAT Grundtabelle'!A:U,21,0)</f>
        <v>ja</v>
      </c>
      <c r="BB1316" s="52" t="str">
        <f t="shared" si="463"/>
        <v>nein</v>
      </c>
      <c r="BC1316" s="52" t="str">
        <f t="shared" si="464"/>
        <v>11183</v>
      </c>
      <c r="BD1316" s="52" t="str">
        <f t="shared" si="465"/>
        <v>Liquidatorbüro</v>
      </c>
      <c r="BE1316" s="52" t="str">
        <f t="shared" si="466"/>
        <v>Unternehmen</v>
      </c>
      <c r="BF1316" s="52">
        <f t="shared" si="467"/>
        <v>4</v>
      </c>
    </row>
    <row r="1317" spans="1:58" hidden="1" x14ac:dyDescent="0.35">
      <c r="A1317" s="107" t="s">
        <v>3601</v>
      </c>
      <c r="B1317" s="75" t="s">
        <v>600</v>
      </c>
      <c r="C1317" s="52" t="s">
        <v>3</v>
      </c>
      <c r="D1317" s="52" t="s">
        <v>3</v>
      </c>
      <c r="E1317" s="52" t="s">
        <v>2</v>
      </c>
      <c r="F1317" s="52" t="s">
        <v>2</v>
      </c>
      <c r="G1317" s="52" t="s">
        <v>2</v>
      </c>
      <c r="H1317" s="52" t="s">
        <v>2</v>
      </c>
      <c r="I1317" s="52" t="s">
        <v>3</v>
      </c>
      <c r="J1317" s="52">
        <v>1</v>
      </c>
      <c r="K1317" s="52" t="s">
        <v>2</v>
      </c>
      <c r="L1317" s="52" t="s">
        <v>2</v>
      </c>
      <c r="M1317" s="52" t="s">
        <v>2</v>
      </c>
      <c r="N1317" s="52" t="s">
        <v>3</v>
      </c>
      <c r="P1317" s="52" t="s">
        <v>4</v>
      </c>
      <c r="Q1317" s="52" t="str">
        <f t="shared" si="471"/>
        <v>Nein</v>
      </c>
      <c r="R1317" s="52" t="str">
        <f t="shared" si="471"/>
        <v>Nein</v>
      </c>
      <c r="S1317" s="52" t="str">
        <f t="shared" si="471"/>
        <v>Nein</v>
      </c>
      <c r="T1317" s="52" t="str">
        <f t="shared" si="471"/>
        <v>Nein</v>
      </c>
      <c r="U1317" s="52" t="str">
        <f t="shared" si="471"/>
        <v>Nein</v>
      </c>
      <c r="V1317" s="52" t="str">
        <f t="shared" si="471"/>
        <v>Nein</v>
      </c>
      <c r="W1317" s="52" t="str">
        <f t="shared" si="471"/>
        <v>Nein</v>
      </c>
      <c r="X1317" s="52" t="str">
        <f t="shared" si="471"/>
        <v>Nein</v>
      </c>
      <c r="Y1317" s="52" t="str">
        <f t="shared" si="471"/>
        <v>Nein</v>
      </c>
      <c r="Z1317" s="52" t="str">
        <f t="shared" si="471"/>
        <v>Nein</v>
      </c>
      <c r="AA1317" s="52" t="str">
        <f t="shared" si="471"/>
        <v>Nein</v>
      </c>
      <c r="AB1317" s="52" t="str">
        <f t="shared" si="471"/>
        <v>Nein</v>
      </c>
      <c r="AC1317" s="52" t="str">
        <f t="shared" si="471"/>
        <v>Nein</v>
      </c>
      <c r="AD1317" s="52" t="str">
        <f t="shared" si="471"/>
        <v>Nein</v>
      </c>
      <c r="AE1317" s="52" t="str">
        <f t="shared" si="471"/>
        <v>Nein</v>
      </c>
      <c r="AF1317" s="52" t="str">
        <f t="shared" si="471"/>
        <v>Nein</v>
      </c>
      <c r="AG1317" s="61" t="str">
        <f>IF(Q1317="Ja",VLOOKUP($Q$2,Plausis!A:E,5,0),IF(R1317="Ja",VLOOKUP($R$2,Plausis!A:E,5,0),IF(T1317="Ja",VLOOKUP($T$2,Plausis!A:E,5,0),IF(U1317="Ja",VLOOKUP($U$2,Plausis!A:E,5,0),IF(AA1317="Ja",VLOOKUP($AA$2,Plausis!A:E,5,0),IF(AC1317="Ja",VLOOKUP($AC$2,Plausis!A:E,5,0),IF(AD1317="Ja",VLOOKUP($AD$2,Plausis!A:E,5,0),"")))))))</f>
        <v/>
      </c>
      <c r="AH1317" s="52" t="str">
        <f>IF(Y1317="Ja",VLOOKUP($Y$2,Plausis!A:E,5,0),"")</f>
        <v/>
      </c>
      <c r="AI1317" s="52" t="str">
        <f t="shared" si="454"/>
        <v>Ja</v>
      </c>
      <c r="AJ1317" s="52" t="str">
        <f>IF(S1317="Ja",VLOOKUP($S$2,Plausis!A:E,5,0),IF(V1317="Ja",VLOOKUP($V$2,Plausis!A:E,5,0),IF(X1317="Ja",VLOOKUP($X$2,Plausis!A:E,5,0),"")))</f>
        <v/>
      </c>
      <c r="AL1317" s="52" t="s">
        <v>2</v>
      </c>
      <c r="AM1317" s="114">
        <v>45531</v>
      </c>
      <c r="AN1317" s="52" t="s">
        <v>4467</v>
      </c>
      <c r="AO1317" s="52" t="str">
        <f>VLOOKUP(B1317,'BAT Grundtabelle'!B:T,19,0)</f>
        <v>ja</v>
      </c>
      <c r="AP1317" s="105" t="str">
        <f t="shared" si="455"/>
        <v>11184</v>
      </c>
      <c r="AQ1317" s="52" t="str">
        <f t="shared" si="456"/>
        <v>Lithografischer Betrieb</v>
      </c>
      <c r="AR1317" s="52" t="b">
        <f t="shared" si="470"/>
        <v>0</v>
      </c>
      <c r="AS1317" s="52" t="b">
        <f t="shared" si="470"/>
        <v>0</v>
      </c>
      <c r="AT1317" s="52" t="b">
        <f t="shared" si="470"/>
        <v>0</v>
      </c>
      <c r="AU1317" s="52">
        <f t="shared" si="458"/>
        <v>1</v>
      </c>
      <c r="AW1317" s="52" t="b">
        <f t="shared" si="459"/>
        <v>0</v>
      </c>
      <c r="AX1317" s="52" t="str">
        <f t="shared" si="460"/>
        <v>Unternehmen</v>
      </c>
      <c r="AY1317" s="52" t="b">
        <f t="shared" si="461"/>
        <v>0</v>
      </c>
      <c r="AZ1317" s="52" t="str">
        <f t="shared" si="462"/>
        <v>11184</v>
      </c>
      <c r="BA1317" s="52" t="str">
        <f>VLOOKUP(A1317,'BAT Grundtabelle'!A:U,21,0)</f>
        <v>ja</v>
      </c>
      <c r="BB1317" s="52" t="str">
        <f t="shared" si="463"/>
        <v>nein</v>
      </c>
      <c r="BC1317" s="52" t="str">
        <f t="shared" si="464"/>
        <v>11184</v>
      </c>
      <c r="BD1317" s="52" t="str">
        <f t="shared" si="465"/>
        <v>Lithografischer Betrieb</v>
      </c>
      <c r="BE1317" s="52" t="str">
        <f t="shared" si="466"/>
        <v>Unternehmen</v>
      </c>
      <c r="BF1317" s="52">
        <f t="shared" si="467"/>
        <v>1</v>
      </c>
    </row>
    <row r="1318" spans="1:58" ht="116" hidden="1" x14ac:dyDescent="0.35">
      <c r="A1318" s="107" t="s">
        <v>3602</v>
      </c>
      <c r="B1318" s="75" t="s">
        <v>515</v>
      </c>
      <c r="C1318" s="52" t="s">
        <v>3</v>
      </c>
      <c r="D1318" s="52" t="s">
        <v>3</v>
      </c>
      <c r="E1318" s="52" t="s">
        <v>2</v>
      </c>
      <c r="F1318" s="52" t="s">
        <v>2</v>
      </c>
      <c r="G1318" s="52" t="s">
        <v>2</v>
      </c>
      <c r="H1318" s="52" t="s">
        <v>2</v>
      </c>
      <c r="I1318" s="52" t="s">
        <v>3</v>
      </c>
      <c r="J1318" s="52">
        <v>1</v>
      </c>
      <c r="K1318" s="52" t="s">
        <v>2</v>
      </c>
      <c r="L1318" s="52" t="s">
        <v>2</v>
      </c>
      <c r="M1318" s="52" t="s">
        <v>2</v>
      </c>
      <c r="N1318" s="52" t="s">
        <v>3</v>
      </c>
      <c r="P1318" s="52">
        <v>300</v>
      </c>
      <c r="Q1318" s="52" t="str">
        <f t="shared" si="471"/>
        <v>Nein</v>
      </c>
      <c r="R1318" s="52" t="str">
        <f t="shared" si="471"/>
        <v>Nein</v>
      </c>
      <c r="S1318" s="52" t="str">
        <f t="shared" si="471"/>
        <v>Nein</v>
      </c>
      <c r="T1318" s="52" t="str">
        <f t="shared" si="471"/>
        <v>Nein</v>
      </c>
      <c r="U1318" s="52" t="str">
        <f t="shared" si="471"/>
        <v>Nein</v>
      </c>
      <c r="V1318" s="52" t="str">
        <f t="shared" si="471"/>
        <v>Nein</v>
      </c>
      <c r="W1318" s="52" t="str">
        <f t="shared" si="471"/>
        <v>Nein</v>
      </c>
      <c r="X1318" s="52" t="str">
        <f t="shared" si="471"/>
        <v>Nein</v>
      </c>
      <c r="Y1318" s="52" t="str">
        <f t="shared" si="471"/>
        <v>Nein</v>
      </c>
      <c r="Z1318" s="52" t="str">
        <f t="shared" si="471"/>
        <v>Nein</v>
      </c>
      <c r="AA1318" s="52" t="str">
        <f t="shared" si="471"/>
        <v>Ja</v>
      </c>
      <c r="AB1318" s="52" t="str">
        <f t="shared" si="471"/>
        <v>Nein</v>
      </c>
      <c r="AC1318" s="52" t="str">
        <f t="shared" si="471"/>
        <v>Nein</v>
      </c>
      <c r="AD1318" s="52" t="str">
        <f t="shared" si="471"/>
        <v>Nein</v>
      </c>
      <c r="AE1318" s="52" t="str">
        <f t="shared" si="471"/>
        <v>Nein</v>
      </c>
      <c r="AF1318" s="52" t="str">
        <f t="shared" si="471"/>
        <v>Nein</v>
      </c>
      <c r="AG1318" s="61" t="str">
        <f>IF(Q1318="Ja",VLOOKUP($Q$2,Plausis!A:E,5,0),IF(R1318="Ja",VLOOKUP($R$2,Plausis!A:E,5,0),IF(T1318="Ja",VLOOKUP($T$2,Plausis!A:E,5,0),IF(U1318="Ja",VLOOKUP($U$2,Plausis!A:E,5,0),IF(AA1318="Ja",VLOOKUP($AA$2,Plausis!A:E,5,0),IF(AC1318="Ja",VLOOKUP($AC$2,Plausis!A:E,5,0),IF(AD1318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318" s="52" t="str">
        <f>IF(Y1318="Ja",VLOOKUP($Y$2,Plausis!A:E,5,0),"")</f>
        <v/>
      </c>
      <c r="AI1318" s="52" t="str">
        <f t="shared" si="454"/>
        <v>Ja</v>
      </c>
      <c r="AJ1318" s="52" t="str">
        <f>IF(S1318="Ja",VLOOKUP($S$2,Plausis!A:E,5,0),IF(V1318="Ja",VLOOKUP($V$2,Plausis!A:E,5,0),IF(X1318="Ja",VLOOKUP($X$2,Plausis!A:E,5,0),"")))</f>
        <v/>
      </c>
      <c r="AL1318" s="52" t="s">
        <v>3</v>
      </c>
      <c r="AM1318" s="114">
        <v>45531</v>
      </c>
      <c r="AN1318" s="52" t="s">
        <v>4467</v>
      </c>
      <c r="AO1318" s="52" t="str">
        <f>VLOOKUP(B1318,'BAT Grundtabelle'!B:T,19,0)</f>
        <v>ja</v>
      </c>
      <c r="AP1318" s="105" t="str">
        <f t="shared" si="455"/>
        <v>11185</v>
      </c>
      <c r="AQ1318" s="52" t="str">
        <f t="shared" si="456"/>
        <v>Logistik-Unternehmen</v>
      </c>
      <c r="AR1318" s="52" t="b">
        <f t="shared" si="470"/>
        <v>0</v>
      </c>
      <c r="AS1318" s="52" t="b">
        <f t="shared" si="470"/>
        <v>0</v>
      </c>
      <c r="AT1318" s="52" t="b">
        <f t="shared" si="470"/>
        <v>0</v>
      </c>
      <c r="AU1318" s="52">
        <f t="shared" si="458"/>
        <v>1</v>
      </c>
      <c r="AW1318" s="52" t="b">
        <f t="shared" si="459"/>
        <v>0</v>
      </c>
      <c r="AX1318" s="52" t="str">
        <f t="shared" si="460"/>
        <v>Unternehmen</v>
      </c>
      <c r="AY1318" s="52" t="b">
        <f t="shared" si="461"/>
        <v>0</v>
      </c>
      <c r="AZ1318" s="52" t="str">
        <f t="shared" si="462"/>
        <v>11185</v>
      </c>
      <c r="BA1318" s="52" t="str">
        <f>VLOOKUP(A1318,'BAT Grundtabelle'!A:U,21,0)</f>
        <v>ja</v>
      </c>
      <c r="BB1318" s="52" t="str">
        <f t="shared" si="463"/>
        <v>nein</v>
      </c>
      <c r="BC1318" s="52" t="str">
        <f t="shared" si="464"/>
        <v>11185</v>
      </c>
      <c r="BD1318" s="52" t="str">
        <f t="shared" si="465"/>
        <v>Logistik-Unternehmen</v>
      </c>
      <c r="BE1318" s="52" t="str">
        <f t="shared" si="466"/>
        <v>Unternehmen</v>
      </c>
      <c r="BF1318" s="52">
        <f t="shared" si="467"/>
        <v>1</v>
      </c>
    </row>
    <row r="1319" spans="1:58" x14ac:dyDescent="0.35">
      <c r="A1319" s="107" t="s">
        <v>2264</v>
      </c>
      <c r="B1319" s="75" t="s">
        <v>2263</v>
      </c>
      <c r="C1319" s="52" t="s">
        <v>3</v>
      </c>
      <c r="D1319" s="52" t="s">
        <v>3</v>
      </c>
      <c r="E1319" s="52" t="s">
        <v>2</v>
      </c>
      <c r="F1319" s="52" t="s">
        <v>2</v>
      </c>
      <c r="G1319" s="52" t="s">
        <v>3</v>
      </c>
      <c r="H1319" s="52" t="s">
        <v>2</v>
      </c>
      <c r="I1319" s="52" t="s">
        <v>3</v>
      </c>
      <c r="J1319" s="52">
        <v>1</v>
      </c>
      <c r="K1319" s="52" t="s">
        <v>2</v>
      </c>
      <c r="L1319" s="52" t="s">
        <v>2</v>
      </c>
      <c r="M1319" s="52" t="s">
        <v>2</v>
      </c>
      <c r="N1319" s="52" t="s">
        <v>3</v>
      </c>
      <c r="O1319" s="52" t="s">
        <v>4468</v>
      </c>
      <c r="P1319" s="52" t="s">
        <v>4</v>
      </c>
      <c r="Q1319" s="52" t="str">
        <f t="shared" si="471"/>
        <v>Nein</v>
      </c>
      <c r="R1319" s="52" t="str">
        <f t="shared" si="471"/>
        <v>Nein</v>
      </c>
      <c r="S1319" s="52" t="str">
        <f t="shared" si="471"/>
        <v>Nein</v>
      </c>
      <c r="T1319" s="52" t="str">
        <f t="shared" si="471"/>
        <v>Nein</v>
      </c>
      <c r="U1319" s="52" t="str">
        <f t="shared" si="471"/>
        <v>Nein</v>
      </c>
      <c r="V1319" s="52" t="str">
        <f t="shared" si="471"/>
        <v>Nein</v>
      </c>
      <c r="W1319" s="52" t="str">
        <f t="shared" si="471"/>
        <v>Nein</v>
      </c>
      <c r="X1319" s="52" t="str">
        <f t="shared" si="471"/>
        <v>Nein</v>
      </c>
      <c r="Y1319" s="52" t="str">
        <f t="shared" si="471"/>
        <v>Nein</v>
      </c>
      <c r="Z1319" s="52" t="str">
        <f t="shared" si="471"/>
        <v>Nein</v>
      </c>
      <c r="AA1319" s="52" t="str">
        <f t="shared" si="471"/>
        <v>Nein</v>
      </c>
      <c r="AB1319" s="52" t="str">
        <f t="shared" si="471"/>
        <v>Nein</v>
      </c>
      <c r="AC1319" s="52" t="str">
        <f t="shared" si="471"/>
        <v>Nein</v>
      </c>
      <c r="AD1319" s="52" t="str">
        <f t="shared" si="471"/>
        <v>Nein</v>
      </c>
      <c r="AE1319" s="52" t="str">
        <f t="shared" si="471"/>
        <v>Nein</v>
      </c>
      <c r="AF1319" s="52" t="str">
        <f t="shared" si="471"/>
        <v>Nein</v>
      </c>
      <c r="AG1319" s="61" t="str">
        <f>IF(Q1319="Ja",VLOOKUP($Q$2,Plausis!A:E,5,0),IF(R1319="Ja",VLOOKUP($R$2,Plausis!A:E,5,0),IF(T1319="Ja",VLOOKUP($T$2,Plausis!A:E,5,0),IF(U1319="Ja",VLOOKUP($U$2,Plausis!A:E,5,0),IF(AA1319="Ja",VLOOKUP($AA$2,Plausis!A:E,5,0),IF(AC1319="Ja",VLOOKUP($AC$2,Plausis!A:E,5,0),IF(AD1319="Ja",VLOOKUP($AD$2,Plausis!A:E,5,0),"")))))))</f>
        <v/>
      </c>
      <c r="AH1319" s="52" t="str">
        <f>IF(Y1319="Ja",VLOOKUP($Y$2,Plausis!A:E,5,0),"")</f>
        <v/>
      </c>
      <c r="AI1319" s="52" t="str">
        <f t="shared" si="454"/>
        <v>Ja</v>
      </c>
      <c r="AJ1319" s="52" t="str">
        <f>IF(S1319="Ja",VLOOKUP($S$2,Plausis!A:E,5,0),IF(V1319="Ja",VLOOKUP($V$2,Plausis!A:E,5,0),IF(X1319="Ja",VLOOKUP($X$2,Plausis!A:E,5,0),"")))</f>
        <v/>
      </c>
      <c r="AK1319" s="52" t="s">
        <v>4442</v>
      </c>
      <c r="AL1319" s="52" t="s">
        <v>3</v>
      </c>
      <c r="AM1319" s="114">
        <v>45531</v>
      </c>
      <c r="AN1319" s="52" t="s">
        <v>4467</v>
      </c>
      <c r="AO1319" s="52" t="str">
        <f>VLOOKUP(B1319,'BAT Grundtabelle'!B:T,19,0)</f>
        <v>ja</v>
      </c>
      <c r="AP1319" s="105" t="str">
        <f t="shared" si="455"/>
        <v>5489</v>
      </c>
      <c r="AQ1319" s="52" t="str">
        <f t="shared" si="456"/>
        <v>Logopäde</v>
      </c>
      <c r="AR1319" s="52" t="b">
        <f t="shared" si="470"/>
        <v>0</v>
      </c>
      <c r="AS1319" s="52" t="b">
        <f t="shared" si="470"/>
        <v>0</v>
      </c>
      <c r="AT1319" s="52" t="b">
        <f t="shared" si="470"/>
        <v>0</v>
      </c>
      <c r="AU1319" s="52">
        <f t="shared" si="458"/>
        <v>1</v>
      </c>
      <c r="AW1319" s="52" t="b">
        <f t="shared" si="459"/>
        <v>0</v>
      </c>
      <c r="AX1319" s="52" t="str">
        <f t="shared" si="460"/>
        <v>Unternehmen</v>
      </c>
      <c r="AY1319" s="52" t="b">
        <f t="shared" si="461"/>
        <v>0</v>
      </c>
      <c r="AZ1319" s="52" t="str">
        <f t="shared" si="462"/>
        <v>5489</v>
      </c>
      <c r="BA1319" s="52" t="str">
        <f>VLOOKUP(A1319,'BAT Grundtabelle'!A:U,21,0)</f>
        <v>ja</v>
      </c>
      <c r="BB1319" s="52" t="str">
        <f t="shared" si="463"/>
        <v>ja</v>
      </c>
      <c r="BC1319" s="52" t="str">
        <f t="shared" si="464"/>
        <v>5489</v>
      </c>
      <c r="BD1319" s="52" t="str">
        <f t="shared" si="465"/>
        <v>Logopäde</v>
      </c>
      <c r="BE1319" s="52" t="str">
        <f t="shared" si="466"/>
        <v>Unternehmen</v>
      </c>
      <c r="BF1319" s="52">
        <f t="shared" si="467"/>
        <v>1</v>
      </c>
    </row>
    <row r="1320" spans="1:58" hidden="1" x14ac:dyDescent="0.35">
      <c r="A1320" s="107" t="s">
        <v>2261</v>
      </c>
      <c r="B1320" s="75" t="s">
        <v>2260</v>
      </c>
      <c r="C1320" s="52" t="s">
        <v>2</v>
      </c>
      <c r="D1320" s="52" t="s">
        <v>2</v>
      </c>
      <c r="E1320" s="52" t="s">
        <v>2</v>
      </c>
      <c r="F1320" s="52" t="s">
        <v>2</v>
      </c>
      <c r="G1320" s="52" t="s">
        <v>2</v>
      </c>
      <c r="H1320" s="52" t="s">
        <v>2</v>
      </c>
      <c r="I1320" s="52" t="s">
        <v>2</v>
      </c>
      <c r="J1320" s="52" t="s">
        <v>2</v>
      </c>
      <c r="K1320" s="52" t="s">
        <v>2</v>
      </c>
      <c r="L1320" s="52" t="s">
        <v>2</v>
      </c>
      <c r="M1320" s="52" t="s">
        <v>2</v>
      </c>
      <c r="N1320" s="52" t="s">
        <v>2</v>
      </c>
      <c r="O1320" s="52" t="s">
        <v>2411</v>
      </c>
      <c r="P1320" s="52" t="s">
        <v>59</v>
      </c>
      <c r="Q1320" s="52" t="str">
        <f t="shared" si="471"/>
        <v>Nein</v>
      </c>
      <c r="R1320" s="52" t="str">
        <f t="shared" si="471"/>
        <v>Nein</v>
      </c>
      <c r="S1320" s="52" t="str">
        <f t="shared" si="471"/>
        <v>Nein</v>
      </c>
      <c r="T1320" s="52" t="str">
        <f t="shared" si="471"/>
        <v>Nein</v>
      </c>
      <c r="U1320" s="52" t="str">
        <f t="shared" si="471"/>
        <v>Nein</v>
      </c>
      <c r="V1320" s="52" t="str">
        <f t="shared" si="471"/>
        <v>Nein</v>
      </c>
      <c r="W1320" s="52" t="str">
        <f t="shared" si="471"/>
        <v>Nein</v>
      </c>
      <c r="X1320" s="52" t="str">
        <f t="shared" si="471"/>
        <v>Nein</v>
      </c>
      <c r="Y1320" s="52" t="str">
        <f t="shared" si="471"/>
        <v>Nein</v>
      </c>
      <c r="Z1320" s="52" t="str">
        <f t="shared" si="471"/>
        <v>Nein</v>
      </c>
      <c r="AA1320" s="52" t="str">
        <f t="shared" si="471"/>
        <v>Nein</v>
      </c>
      <c r="AB1320" s="52" t="str">
        <f t="shared" si="471"/>
        <v>Nein</v>
      </c>
      <c r="AC1320" s="52" t="str">
        <f t="shared" si="471"/>
        <v>Nein</v>
      </c>
      <c r="AD1320" s="52" t="str">
        <f t="shared" si="471"/>
        <v>Nein</v>
      </c>
      <c r="AE1320" s="52" t="str">
        <f t="shared" si="471"/>
        <v>Nein</v>
      </c>
      <c r="AF1320" s="52" t="str">
        <f t="shared" si="471"/>
        <v>Nein</v>
      </c>
      <c r="AG1320" s="61" t="str">
        <f>IF(Q1320="Ja",VLOOKUP($Q$2,Plausis!A:E,5,0),IF(R1320="Ja",VLOOKUP($R$2,Plausis!A:E,5,0),IF(T1320="Ja",VLOOKUP($T$2,Plausis!A:E,5,0),IF(U1320="Ja",VLOOKUP($U$2,Plausis!A:E,5,0),IF(AA1320="Ja",VLOOKUP($AA$2,Plausis!A:E,5,0),IF(AC1320="Ja",VLOOKUP($AC$2,Plausis!A:E,5,0),IF(AD1320="Ja",VLOOKUP($AD$2,Plausis!A:E,5,0),"")))))))</f>
        <v/>
      </c>
      <c r="AH1320" s="52" t="str">
        <f>IF(Y1320="Ja",VLOOKUP($Y$2,Plausis!A:E,5,0),"")</f>
        <v/>
      </c>
      <c r="AI1320" s="52" t="str">
        <f t="shared" si="454"/>
        <v>Nein</v>
      </c>
      <c r="AJ1320" s="52" t="str">
        <f>IF(S1320="Ja",VLOOKUP($S$2,Plausis!A:E,5,0),IF(V1320="Ja",VLOOKUP($V$2,Plausis!A:E,5,0),IF(X1320="Ja",VLOOKUP($X$2,Plausis!A:E,5,0),"")))</f>
        <v/>
      </c>
      <c r="AL1320" s="52" t="s">
        <v>2</v>
      </c>
      <c r="AM1320" s="114">
        <v>45531</v>
      </c>
      <c r="AN1320" s="52" t="s">
        <v>4467</v>
      </c>
      <c r="AO1320" s="52" t="str">
        <f>VLOOKUP(B1320,'BAT Grundtabelle'!B:T,19,0)</f>
        <v>nein</v>
      </c>
      <c r="AP1320" s="105" t="str">
        <f t="shared" si="455"/>
        <v>6995</v>
      </c>
      <c r="AQ1320" s="52" t="str">
        <f t="shared" si="456"/>
        <v>Lohnsteuerhilfeverein</v>
      </c>
      <c r="AR1320" s="52" t="b">
        <f t="shared" si="470"/>
        <v>0</v>
      </c>
      <c r="AS1320" s="52" t="b">
        <f t="shared" si="470"/>
        <v>0</v>
      </c>
      <c r="AT1320" s="52" t="b">
        <f t="shared" si="470"/>
        <v>0</v>
      </c>
      <c r="AU1320" s="52" t="str">
        <f t="shared" si="458"/>
        <v/>
      </c>
      <c r="AW1320" s="52" t="b">
        <f t="shared" si="459"/>
        <v>0</v>
      </c>
      <c r="AX1320" s="52" t="str">
        <f t="shared" si="460"/>
        <v/>
      </c>
      <c r="AY1320" s="52" t="b">
        <f t="shared" si="461"/>
        <v>0</v>
      </c>
      <c r="AZ1320" s="52" t="str">
        <f t="shared" si="462"/>
        <v>6995</v>
      </c>
      <c r="BA1320" s="52" t="str">
        <f>VLOOKUP(A1320,'BAT Grundtabelle'!A:U,21,0)</f>
        <v>nein</v>
      </c>
      <c r="BB1320" s="52" t="str">
        <f t="shared" si="463"/>
        <v>nein</v>
      </c>
      <c r="BC1320" s="52" t="str">
        <f t="shared" si="464"/>
        <v>6995</v>
      </c>
      <c r="BD1320" s="52" t="str">
        <f t="shared" si="465"/>
        <v>Lohnsteuerhilfeverein</v>
      </c>
      <c r="BE1320" s="52" t="str">
        <f t="shared" si="466"/>
        <v/>
      </c>
      <c r="BF1320" s="52" t="str">
        <f t="shared" si="467"/>
        <v/>
      </c>
    </row>
    <row r="1321" spans="1:58" ht="43.5" hidden="1" x14ac:dyDescent="0.35">
      <c r="A1321" s="107" t="s">
        <v>3603</v>
      </c>
      <c r="B1321" s="75" t="s">
        <v>757</v>
      </c>
      <c r="C1321" s="52" t="s">
        <v>3</v>
      </c>
      <c r="D1321" s="52" t="s">
        <v>3</v>
      </c>
      <c r="E1321" s="52" t="s">
        <v>2</v>
      </c>
      <c r="F1321" s="52" t="s">
        <v>2</v>
      </c>
      <c r="G1321" s="52" t="s">
        <v>2</v>
      </c>
      <c r="H1321" s="52" t="s">
        <v>2</v>
      </c>
      <c r="I1321" s="52" t="s">
        <v>3</v>
      </c>
      <c r="J1321" s="52">
        <v>4</v>
      </c>
      <c r="K1321" s="52" t="s">
        <v>2</v>
      </c>
      <c r="L1321" s="52" t="s">
        <v>2</v>
      </c>
      <c r="M1321" s="52" t="s">
        <v>2</v>
      </c>
      <c r="N1321" s="52" t="s">
        <v>3</v>
      </c>
      <c r="O1321" s="52" t="s">
        <v>2412</v>
      </c>
      <c r="P1321" s="52" t="s">
        <v>4569</v>
      </c>
      <c r="Q1321" s="52" t="str">
        <f t="shared" si="471"/>
        <v>Nein</v>
      </c>
      <c r="R1321" s="52" t="str">
        <f t="shared" si="471"/>
        <v>Nein</v>
      </c>
      <c r="S1321" s="52" t="str">
        <f t="shared" si="471"/>
        <v>Nein</v>
      </c>
      <c r="T1321" s="52" t="str">
        <f t="shared" si="471"/>
        <v>Nein</v>
      </c>
      <c r="U1321" s="52" t="str">
        <f t="shared" si="471"/>
        <v>Nein</v>
      </c>
      <c r="V1321" s="52" t="str">
        <f t="shared" si="471"/>
        <v>Nein</v>
      </c>
      <c r="W1321" s="52" t="str">
        <f t="shared" si="471"/>
        <v>Nein</v>
      </c>
      <c r="X1321" s="52" t="str">
        <f t="shared" si="471"/>
        <v>Nein</v>
      </c>
      <c r="Y1321" s="52" t="str">
        <f t="shared" si="471"/>
        <v>Nein</v>
      </c>
      <c r="Z1321" s="52" t="str">
        <f t="shared" si="471"/>
        <v>Nein</v>
      </c>
      <c r="AA1321" s="52" t="str">
        <f t="shared" si="471"/>
        <v>Nein</v>
      </c>
      <c r="AB1321" s="52" t="str">
        <f t="shared" si="471"/>
        <v>Ja</v>
      </c>
      <c r="AC1321" s="52" t="str">
        <f t="shared" si="471"/>
        <v>Nein</v>
      </c>
      <c r="AD1321" s="52" t="str">
        <f t="shared" si="471"/>
        <v>Ja</v>
      </c>
      <c r="AE1321" s="52" t="str">
        <f t="shared" si="471"/>
        <v>Nein</v>
      </c>
      <c r="AF1321" s="52" t="str">
        <f t="shared" si="471"/>
        <v>Nein</v>
      </c>
      <c r="AG1321" s="61" t="str">
        <f>IF(Q1321="Ja",VLOOKUP($Q$2,Plausis!A:E,5,0),IF(R1321="Ja",VLOOKUP($R$2,Plausis!A:E,5,0),IF(T1321="Ja",VLOOKUP($T$2,Plausis!A:E,5,0),IF(U1321="Ja",VLOOKUP($U$2,Plausis!A:E,5,0),IF(AA1321="Ja",VLOOKUP($AA$2,Plausis!A:E,5,0),IF(AC1321="Ja",VLOOKUP($AC$2,Plausis!A:E,5,0),IF(AD1321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321" s="52" t="str">
        <f>IF(Y1321="Ja",VLOOKUP($Y$2,Plausis!A:E,5,0),"")</f>
        <v/>
      </c>
      <c r="AI1321" s="52" t="str">
        <f t="shared" si="454"/>
        <v>Ja</v>
      </c>
      <c r="AJ1321" s="52" t="str">
        <f>IF(S1321="Ja",VLOOKUP($S$2,Plausis!A:E,5,0),IF(V1321="Ja",VLOOKUP($V$2,Plausis!A:E,5,0),IF(X1321="Ja",VLOOKUP($X$2,Plausis!A:E,5,0),"")))</f>
        <v/>
      </c>
      <c r="AL1321" s="52" t="s">
        <v>3</v>
      </c>
      <c r="AM1321" s="114">
        <v>45531</v>
      </c>
      <c r="AN1321" s="52" t="s">
        <v>4467</v>
      </c>
      <c r="AO1321" s="52" t="str">
        <f>VLOOKUP(B1321,'BAT Grundtabelle'!B:T,19,0)</f>
        <v>ja</v>
      </c>
      <c r="AP1321" s="105" t="str">
        <f t="shared" si="455"/>
        <v>11186</v>
      </c>
      <c r="AQ1321" s="52" t="str">
        <f t="shared" si="456"/>
        <v>Lokal</v>
      </c>
      <c r="AR1321" s="52" t="b">
        <f t="shared" si="470"/>
        <v>0</v>
      </c>
      <c r="AS1321" s="52" t="b">
        <f t="shared" si="470"/>
        <v>0</v>
      </c>
      <c r="AT1321" s="52" t="b">
        <f t="shared" si="470"/>
        <v>0</v>
      </c>
      <c r="AU1321" s="52">
        <f t="shared" si="458"/>
        <v>4</v>
      </c>
      <c r="AW1321" s="52" t="b">
        <f t="shared" si="459"/>
        <v>0</v>
      </c>
      <c r="AX1321" s="52" t="str">
        <f t="shared" si="460"/>
        <v>Unternehmen</v>
      </c>
      <c r="AY1321" s="52" t="b">
        <f t="shared" si="461"/>
        <v>0</v>
      </c>
      <c r="AZ1321" s="52" t="str">
        <f t="shared" si="462"/>
        <v>11186</v>
      </c>
      <c r="BA1321" s="52" t="str">
        <f>VLOOKUP(A1321,'BAT Grundtabelle'!A:U,21,0)</f>
        <v>ja</v>
      </c>
      <c r="BB1321" s="52" t="str">
        <f t="shared" si="463"/>
        <v>nein</v>
      </c>
      <c r="BC1321" s="52" t="str">
        <f t="shared" si="464"/>
        <v>11186</v>
      </c>
      <c r="BD1321" s="52" t="str">
        <f t="shared" si="465"/>
        <v>Lokal</v>
      </c>
      <c r="BE1321" s="52" t="str">
        <f t="shared" si="466"/>
        <v>Unternehmen</v>
      </c>
      <c r="BF1321" s="52">
        <f t="shared" si="467"/>
        <v>4</v>
      </c>
    </row>
    <row r="1322" spans="1:58" hidden="1" x14ac:dyDescent="0.35">
      <c r="A1322" s="107" t="s">
        <v>3604</v>
      </c>
      <c r="B1322" s="75" t="s">
        <v>708</v>
      </c>
      <c r="C1322" s="52" t="s">
        <v>3</v>
      </c>
      <c r="D1322" s="52" t="s">
        <v>3</v>
      </c>
      <c r="E1322" s="52" t="s">
        <v>2</v>
      </c>
      <c r="F1322" s="52" t="s">
        <v>2</v>
      </c>
      <c r="G1322" s="52" t="s">
        <v>2</v>
      </c>
      <c r="H1322" s="52" t="s">
        <v>2</v>
      </c>
      <c r="I1322" s="52" t="s">
        <v>3</v>
      </c>
      <c r="J1322" s="52">
        <v>1</v>
      </c>
      <c r="K1322" s="52" t="s">
        <v>2</v>
      </c>
      <c r="L1322" s="52" t="s">
        <v>2</v>
      </c>
      <c r="M1322" s="52" t="s">
        <v>2</v>
      </c>
      <c r="N1322" s="52" t="s">
        <v>3</v>
      </c>
      <c r="P1322" s="52" t="s">
        <v>4</v>
      </c>
      <c r="Q1322" s="52" t="str">
        <f t="shared" si="471"/>
        <v>Nein</v>
      </c>
      <c r="R1322" s="52" t="str">
        <f t="shared" si="471"/>
        <v>Nein</v>
      </c>
      <c r="S1322" s="52" t="str">
        <f t="shared" si="471"/>
        <v>Nein</v>
      </c>
      <c r="T1322" s="52" t="str">
        <f t="shared" si="471"/>
        <v>Nein</v>
      </c>
      <c r="U1322" s="52" t="str">
        <f t="shared" si="471"/>
        <v>Nein</v>
      </c>
      <c r="V1322" s="52" t="str">
        <f t="shared" si="471"/>
        <v>Nein</v>
      </c>
      <c r="W1322" s="52" t="str">
        <f t="shared" si="471"/>
        <v>Nein</v>
      </c>
      <c r="X1322" s="52" t="str">
        <f t="shared" si="471"/>
        <v>Nein</v>
      </c>
      <c r="Y1322" s="52" t="str">
        <f t="shared" si="471"/>
        <v>Nein</v>
      </c>
      <c r="Z1322" s="52" t="str">
        <f t="shared" si="471"/>
        <v>Nein</v>
      </c>
      <c r="AA1322" s="52" t="str">
        <f t="shared" si="471"/>
        <v>Nein</v>
      </c>
      <c r="AB1322" s="52" t="str">
        <f t="shared" si="471"/>
        <v>Nein</v>
      </c>
      <c r="AC1322" s="52" t="str">
        <f t="shared" si="471"/>
        <v>Nein</v>
      </c>
      <c r="AD1322" s="52" t="str">
        <f t="shared" si="471"/>
        <v>Nein</v>
      </c>
      <c r="AE1322" s="52" t="str">
        <f t="shared" si="471"/>
        <v>Nein</v>
      </c>
      <c r="AF1322" s="52" t="str">
        <f t="shared" si="471"/>
        <v>Nein</v>
      </c>
      <c r="AG1322" s="61" t="str">
        <f>IF(Q1322="Ja",VLOOKUP($Q$2,Plausis!A:E,5,0),IF(R1322="Ja",VLOOKUP($R$2,Plausis!A:E,5,0),IF(T1322="Ja",VLOOKUP($T$2,Plausis!A:E,5,0),IF(U1322="Ja",VLOOKUP($U$2,Plausis!A:E,5,0),IF(AA1322="Ja",VLOOKUP($AA$2,Plausis!A:E,5,0),IF(AC1322="Ja",VLOOKUP($AC$2,Plausis!A:E,5,0),IF(AD1322="Ja",VLOOKUP($AD$2,Plausis!A:E,5,0),"")))))))</f>
        <v/>
      </c>
      <c r="AH1322" s="52" t="str">
        <f>IF(Y1322="Ja",VLOOKUP($Y$2,Plausis!A:E,5,0),"")</f>
        <v/>
      </c>
      <c r="AI1322" s="52" t="str">
        <f t="shared" si="454"/>
        <v>Ja</v>
      </c>
      <c r="AJ1322" s="52" t="str">
        <f>IF(S1322="Ja",VLOOKUP($S$2,Plausis!A:E,5,0),IF(V1322="Ja",VLOOKUP($V$2,Plausis!A:E,5,0),IF(X1322="Ja",VLOOKUP($X$2,Plausis!A:E,5,0),"")))</f>
        <v/>
      </c>
      <c r="AL1322" s="52" t="s">
        <v>2</v>
      </c>
      <c r="AM1322" s="114">
        <v>45531</v>
      </c>
      <c r="AN1322" s="52" t="s">
        <v>4467</v>
      </c>
      <c r="AO1322" s="52" t="str">
        <f>VLOOKUP(B1322,'BAT Grundtabelle'!B:T,19,0)</f>
        <v>ja</v>
      </c>
      <c r="AP1322" s="105" t="str">
        <f t="shared" si="455"/>
        <v>11187</v>
      </c>
      <c r="AQ1322" s="52" t="str">
        <f t="shared" si="456"/>
        <v>Lotsenführerschiff mit gewerblicher Personenbeförderung</v>
      </c>
      <c r="AR1322" s="52" t="b">
        <f t="shared" si="470"/>
        <v>0</v>
      </c>
      <c r="AS1322" s="52" t="b">
        <f t="shared" si="470"/>
        <v>0</v>
      </c>
      <c r="AT1322" s="52" t="b">
        <f t="shared" si="470"/>
        <v>0</v>
      </c>
      <c r="AU1322" s="52">
        <f t="shared" si="458"/>
        <v>1</v>
      </c>
      <c r="AW1322" s="52" t="b">
        <f t="shared" si="459"/>
        <v>0</v>
      </c>
      <c r="AX1322" s="52" t="str">
        <f t="shared" si="460"/>
        <v>Unternehmen</v>
      </c>
      <c r="AY1322" s="52" t="b">
        <f t="shared" si="461"/>
        <v>0</v>
      </c>
      <c r="AZ1322" s="52" t="str">
        <f t="shared" si="462"/>
        <v>11187</v>
      </c>
      <c r="BA1322" s="52" t="str">
        <f>VLOOKUP(A1322,'BAT Grundtabelle'!A:U,21,0)</f>
        <v>ja</v>
      </c>
      <c r="BB1322" s="52" t="str">
        <f t="shared" si="463"/>
        <v>nein</v>
      </c>
      <c r="BC1322" s="52" t="str">
        <f t="shared" si="464"/>
        <v>11187</v>
      </c>
      <c r="BD1322" s="52" t="str">
        <f t="shared" si="465"/>
        <v>Lotsenführerschiff mit gewerblicher Personenbeförderung</v>
      </c>
      <c r="BE1322" s="52" t="str">
        <f t="shared" si="466"/>
        <v>Unternehmen</v>
      </c>
      <c r="BF1322" s="52">
        <f t="shared" si="467"/>
        <v>1</v>
      </c>
    </row>
    <row r="1323" spans="1:58" hidden="1" x14ac:dyDescent="0.35">
      <c r="A1323" s="107" t="s">
        <v>3605</v>
      </c>
      <c r="B1323" s="75" t="s">
        <v>709</v>
      </c>
      <c r="C1323" s="52" t="s">
        <v>3</v>
      </c>
      <c r="D1323" s="52" t="s">
        <v>3</v>
      </c>
      <c r="E1323" s="52" t="s">
        <v>2</v>
      </c>
      <c r="F1323" s="52" t="s">
        <v>2</v>
      </c>
      <c r="G1323" s="52" t="s">
        <v>2</v>
      </c>
      <c r="H1323" s="52" t="s">
        <v>2</v>
      </c>
      <c r="I1323" s="52" t="s">
        <v>3</v>
      </c>
      <c r="J1323" s="52">
        <v>1</v>
      </c>
      <c r="K1323" s="52" t="s">
        <v>2</v>
      </c>
      <c r="L1323" s="52" t="s">
        <v>2</v>
      </c>
      <c r="M1323" s="52" t="s">
        <v>2</v>
      </c>
      <c r="N1323" s="52" t="s">
        <v>3</v>
      </c>
      <c r="P1323" s="52" t="s">
        <v>4</v>
      </c>
      <c r="Q1323" s="52" t="str">
        <f t="shared" ref="Q1323:AF1332" si="472">IF(ISERROR(FIND(Q$2,$P1323,1)),"Nein","Ja")</f>
        <v>Nein</v>
      </c>
      <c r="R1323" s="52" t="str">
        <f t="shared" si="472"/>
        <v>Nein</v>
      </c>
      <c r="S1323" s="52" t="str">
        <f t="shared" si="472"/>
        <v>Nein</v>
      </c>
      <c r="T1323" s="52" t="str">
        <f t="shared" si="472"/>
        <v>Nein</v>
      </c>
      <c r="U1323" s="52" t="str">
        <f t="shared" si="472"/>
        <v>Nein</v>
      </c>
      <c r="V1323" s="52" t="str">
        <f t="shared" si="472"/>
        <v>Nein</v>
      </c>
      <c r="W1323" s="52" t="str">
        <f t="shared" si="472"/>
        <v>Nein</v>
      </c>
      <c r="X1323" s="52" t="str">
        <f t="shared" si="472"/>
        <v>Nein</v>
      </c>
      <c r="Y1323" s="52" t="str">
        <f t="shared" si="472"/>
        <v>Nein</v>
      </c>
      <c r="Z1323" s="52" t="str">
        <f t="shared" si="472"/>
        <v>Nein</v>
      </c>
      <c r="AA1323" s="52" t="str">
        <f t="shared" si="472"/>
        <v>Nein</v>
      </c>
      <c r="AB1323" s="52" t="str">
        <f t="shared" si="472"/>
        <v>Nein</v>
      </c>
      <c r="AC1323" s="52" t="str">
        <f t="shared" si="472"/>
        <v>Nein</v>
      </c>
      <c r="AD1323" s="52" t="str">
        <f t="shared" si="472"/>
        <v>Nein</v>
      </c>
      <c r="AE1323" s="52" t="str">
        <f t="shared" si="472"/>
        <v>Nein</v>
      </c>
      <c r="AF1323" s="52" t="str">
        <f t="shared" si="472"/>
        <v>Nein</v>
      </c>
      <c r="AG1323" s="61" t="str">
        <f>IF(Q1323="Ja",VLOOKUP($Q$2,Plausis!A:E,5,0),IF(R1323="Ja",VLOOKUP($R$2,Plausis!A:E,5,0),IF(T1323="Ja",VLOOKUP($T$2,Plausis!A:E,5,0),IF(U1323="Ja",VLOOKUP($U$2,Plausis!A:E,5,0),IF(AA1323="Ja",VLOOKUP($AA$2,Plausis!A:E,5,0),IF(AC1323="Ja",VLOOKUP($AC$2,Plausis!A:E,5,0),IF(AD1323="Ja",VLOOKUP($AD$2,Plausis!A:E,5,0),"")))))))</f>
        <v/>
      </c>
      <c r="AH1323" s="52" t="str">
        <f>IF(Y1323="Ja",VLOOKUP($Y$2,Plausis!A:E,5,0),"")</f>
        <v/>
      </c>
      <c r="AI1323" s="52" t="str">
        <f t="shared" si="454"/>
        <v>Ja</v>
      </c>
      <c r="AJ1323" s="52" t="str">
        <f>IF(S1323="Ja",VLOOKUP($S$2,Plausis!A:E,5,0),IF(V1323="Ja",VLOOKUP($V$2,Plausis!A:E,5,0),IF(X1323="Ja",VLOOKUP($X$2,Plausis!A:E,5,0),"")))</f>
        <v/>
      </c>
      <c r="AL1323" s="52" t="s">
        <v>2</v>
      </c>
      <c r="AM1323" s="114">
        <v>45531</v>
      </c>
      <c r="AN1323" s="52" t="s">
        <v>4467</v>
      </c>
      <c r="AO1323" s="52" t="str">
        <f>VLOOKUP(B1323,'BAT Grundtabelle'!B:T,19,0)</f>
        <v>ja</v>
      </c>
      <c r="AP1323" s="105" t="str">
        <f t="shared" si="455"/>
        <v>11188</v>
      </c>
      <c r="AQ1323" s="52" t="str">
        <f t="shared" si="456"/>
        <v>Lotsenführerschiff ohne gewerbliche Personenbeförderung</v>
      </c>
      <c r="AR1323" s="52" t="b">
        <f t="shared" ref="AR1323:AT1342" si="473">IF(ISERROR(FIND(AR$1,$P1323,1)),FALSE,TRUE)</f>
        <v>0</v>
      </c>
      <c r="AS1323" s="52" t="b">
        <f t="shared" si="473"/>
        <v>0</v>
      </c>
      <c r="AT1323" s="52" t="b">
        <f t="shared" si="473"/>
        <v>0</v>
      </c>
      <c r="AU1323" s="52">
        <f t="shared" si="458"/>
        <v>1</v>
      </c>
      <c r="AW1323" s="52" t="b">
        <f t="shared" si="459"/>
        <v>0</v>
      </c>
      <c r="AX1323" s="52" t="str">
        <f t="shared" si="460"/>
        <v>Unternehmen</v>
      </c>
      <c r="AY1323" s="52" t="b">
        <f t="shared" si="461"/>
        <v>0</v>
      </c>
      <c r="AZ1323" s="52" t="str">
        <f t="shared" si="462"/>
        <v>11188</v>
      </c>
      <c r="BA1323" s="52" t="str">
        <f>VLOOKUP(A1323,'BAT Grundtabelle'!A:U,21,0)</f>
        <v>ja</v>
      </c>
      <c r="BB1323" s="52" t="str">
        <f t="shared" si="463"/>
        <v>nein</v>
      </c>
      <c r="BC1323" s="52" t="str">
        <f t="shared" si="464"/>
        <v>11188</v>
      </c>
      <c r="BD1323" s="52" t="str">
        <f t="shared" si="465"/>
        <v>Lotsenführerschiff ohne gewerbliche Personenbeförderung</v>
      </c>
      <c r="BE1323" s="52" t="str">
        <f t="shared" si="466"/>
        <v>Unternehmen</v>
      </c>
      <c r="BF1323" s="52">
        <f t="shared" si="467"/>
        <v>1</v>
      </c>
    </row>
    <row r="1324" spans="1:58" hidden="1" x14ac:dyDescent="0.35">
      <c r="A1324" s="107" t="s">
        <v>3606</v>
      </c>
      <c r="B1324" s="75" t="s">
        <v>901</v>
      </c>
      <c r="C1324" s="52" t="s">
        <v>3</v>
      </c>
      <c r="D1324" s="52" t="s">
        <v>3</v>
      </c>
      <c r="E1324" s="52" t="s">
        <v>2</v>
      </c>
      <c r="F1324" s="52" t="s">
        <v>2</v>
      </c>
      <c r="G1324" s="52" t="s">
        <v>2</v>
      </c>
      <c r="H1324" s="52" t="s">
        <v>2</v>
      </c>
      <c r="I1324" s="52" t="s">
        <v>3</v>
      </c>
      <c r="J1324" s="52">
        <v>3</v>
      </c>
      <c r="K1324" s="52" t="s">
        <v>2</v>
      </c>
      <c r="L1324" s="52" t="s">
        <v>2</v>
      </c>
      <c r="M1324" s="52" t="s">
        <v>2</v>
      </c>
      <c r="N1324" s="52" t="s">
        <v>3</v>
      </c>
      <c r="P1324" s="52" t="s">
        <v>4</v>
      </c>
      <c r="Q1324" s="52" t="str">
        <f t="shared" si="472"/>
        <v>Nein</v>
      </c>
      <c r="R1324" s="52" t="str">
        <f t="shared" si="472"/>
        <v>Nein</v>
      </c>
      <c r="S1324" s="52" t="str">
        <f t="shared" si="472"/>
        <v>Nein</v>
      </c>
      <c r="T1324" s="52" t="str">
        <f t="shared" si="472"/>
        <v>Nein</v>
      </c>
      <c r="U1324" s="52" t="str">
        <f t="shared" si="472"/>
        <v>Nein</v>
      </c>
      <c r="V1324" s="52" t="str">
        <f t="shared" si="472"/>
        <v>Nein</v>
      </c>
      <c r="W1324" s="52" t="str">
        <f t="shared" si="472"/>
        <v>Nein</v>
      </c>
      <c r="X1324" s="52" t="str">
        <f t="shared" si="472"/>
        <v>Nein</v>
      </c>
      <c r="Y1324" s="52" t="str">
        <f t="shared" si="472"/>
        <v>Nein</v>
      </c>
      <c r="Z1324" s="52" t="str">
        <f t="shared" si="472"/>
        <v>Nein</v>
      </c>
      <c r="AA1324" s="52" t="str">
        <f t="shared" si="472"/>
        <v>Nein</v>
      </c>
      <c r="AB1324" s="52" t="str">
        <f t="shared" si="472"/>
        <v>Nein</v>
      </c>
      <c r="AC1324" s="52" t="str">
        <f t="shared" si="472"/>
        <v>Nein</v>
      </c>
      <c r="AD1324" s="52" t="str">
        <f t="shared" si="472"/>
        <v>Nein</v>
      </c>
      <c r="AE1324" s="52" t="str">
        <f t="shared" si="472"/>
        <v>Nein</v>
      </c>
      <c r="AF1324" s="52" t="str">
        <f t="shared" si="472"/>
        <v>Nein</v>
      </c>
      <c r="AG1324" s="61" t="str">
        <f>IF(Q1324="Ja",VLOOKUP($Q$2,Plausis!A:E,5,0),IF(R1324="Ja",VLOOKUP($R$2,Plausis!A:E,5,0),IF(T1324="Ja",VLOOKUP($T$2,Plausis!A:E,5,0),IF(U1324="Ja",VLOOKUP($U$2,Plausis!A:E,5,0),IF(AA1324="Ja",VLOOKUP($AA$2,Plausis!A:E,5,0),IF(AC1324="Ja",VLOOKUP($AC$2,Plausis!A:E,5,0),IF(AD1324="Ja",VLOOKUP($AD$2,Plausis!A:E,5,0),"")))))))</f>
        <v/>
      </c>
      <c r="AH1324" s="52" t="str">
        <f>IF(Y1324="Ja",VLOOKUP($Y$2,Plausis!A:E,5,0),"")</f>
        <v/>
      </c>
      <c r="AI1324" s="52" t="str">
        <f t="shared" si="454"/>
        <v>Ja</v>
      </c>
      <c r="AJ1324" s="52" t="str">
        <f>IF(S1324="Ja",VLOOKUP($S$2,Plausis!A:E,5,0),IF(V1324="Ja",VLOOKUP($V$2,Plausis!A:E,5,0),IF(X1324="Ja",VLOOKUP($X$2,Plausis!A:E,5,0),"")))</f>
        <v/>
      </c>
      <c r="AL1324" s="52" t="s">
        <v>2</v>
      </c>
      <c r="AM1324" s="114">
        <v>45531</v>
      </c>
      <c r="AN1324" s="52" t="s">
        <v>4467</v>
      </c>
      <c r="AO1324" s="52" t="str">
        <f>VLOOKUP(B1324,'BAT Grundtabelle'!B:T,19,0)</f>
        <v>ja</v>
      </c>
      <c r="AP1324" s="105" t="str">
        <f t="shared" si="455"/>
        <v>11189</v>
      </c>
      <c r="AQ1324" s="52" t="str">
        <f t="shared" si="456"/>
        <v>Luftfahrtveranstalter</v>
      </c>
      <c r="AR1324" s="52" t="b">
        <f t="shared" si="473"/>
        <v>0</v>
      </c>
      <c r="AS1324" s="52" t="b">
        <f t="shared" si="473"/>
        <v>0</v>
      </c>
      <c r="AT1324" s="52" t="b">
        <f t="shared" si="473"/>
        <v>0</v>
      </c>
      <c r="AU1324" s="52">
        <f t="shared" si="458"/>
        <v>3</v>
      </c>
      <c r="AW1324" s="52" t="b">
        <f t="shared" si="459"/>
        <v>0</v>
      </c>
      <c r="AX1324" s="52" t="str">
        <f t="shared" si="460"/>
        <v>Unternehmen</v>
      </c>
      <c r="AY1324" s="52" t="b">
        <f t="shared" si="461"/>
        <v>0</v>
      </c>
      <c r="AZ1324" s="52" t="str">
        <f t="shared" si="462"/>
        <v>11189</v>
      </c>
      <c r="BA1324" s="52" t="str">
        <f>VLOOKUP(A1324,'BAT Grundtabelle'!A:U,21,0)</f>
        <v>ja</v>
      </c>
      <c r="BB1324" s="52" t="str">
        <f t="shared" si="463"/>
        <v>nein</v>
      </c>
      <c r="BC1324" s="52" t="str">
        <f t="shared" si="464"/>
        <v>11189</v>
      </c>
      <c r="BD1324" s="52" t="str">
        <f t="shared" si="465"/>
        <v>Luftfahrtveranstalter</v>
      </c>
      <c r="BE1324" s="52" t="str">
        <f t="shared" si="466"/>
        <v>Unternehmen</v>
      </c>
      <c r="BF1324" s="52">
        <f t="shared" si="467"/>
        <v>3</v>
      </c>
    </row>
    <row r="1325" spans="1:58" hidden="1" x14ac:dyDescent="0.35">
      <c r="A1325" s="107" t="s">
        <v>3607</v>
      </c>
      <c r="B1325" s="75" t="s">
        <v>1573</v>
      </c>
      <c r="C1325" s="52" t="s">
        <v>3</v>
      </c>
      <c r="D1325" s="52" t="s">
        <v>3</v>
      </c>
      <c r="E1325" s="52" t="s">
        <v>2</v>
      </c>
      <c r="F1325" s="52" t="s">
        <v>2</v>
      </c>
      <c r="G1325" s="52" t="s">
        <v>2</v>
      </c>
      <c r="H1325" s="52" t="s">
        <v>2</v>
      </c>
      <c r="I1325" s="52" t="s">
        <v>3</v>
      </c>
      <c r="J1325" s="52">
        <v>2</v>
      </c>
      <c r="K1325" s="52" t="s">
        <v>2</v>
      </c>
      <c r="L1325" s="52" t="s">
        <v>2</v>
      </c>
      <c r="M1325" s="52" t="s">
        <v>2</v>
      </c>
      <c r="N1325" s="52" t="s">
        <v>3</v>
      </c>
      <c r="P1325" s="52" t="s">
        <v>4</v>
      </c>
      <c r="Q1325" s="52" t="str">
        <f t="shared" si="472"/>
        <v>Nein</v>
      </c>
      <c r="R1325" s="52" t="str">
        <f t="shared" si="472"/>
        <v>Nein</v>
      </c>
      <c r="S1325" s="52" t="str">
        <f t="shared" si="472"/>
        <v>Nein</v>
      </c>
      <c r="T1325" s="52" t="str">
        <f t="shared" si="472"/>
        <v>Nein</v>
      </c>
      <c r="U1325" s="52" t="str">
        <f t="shared" si="472"/>
        <v>Nein</v>
      </c>
      <c r="V1325" s="52" t="str">
        <f t="shared" si="472"/>
        <v>Nein</v>
      </c>
      <c r="W1325" s="52" t="str">
        <f t="shared" si="472"/>
        <v>Nein</v>
      </c>
      <c r="X1325" s="52" t="str">
        <f t="shared" si="472"/>
        <v>Nein</v>
      </c>
      <c r="Y1325" s="52" t="str">
        <f t="shared" si="472"/>
        <v>Nein</v>
      </c>
      <c r="Z1325" s="52" t="str">
        <f t="shared" si="472"/>
        <v>Nein</v>
      </c>
      <c r="AA1325" s="52" t="str">
        <f t="shared" si="472"/>
        <v>Nein</v>
      </c>
      <c r="AB1325" s="52" t="str">
        <f t="shared" si="472"/>
        <v>Nein</v>
      </c>
      <c r="AC1325" s="52" t="str">
        <f t="shared" si="472"/>
        <v>Nein</v>
      </c>
      <c r="AD1325" s="52" t="str">
        <f t="shared" si="472"/>
        <v>Nein</v>
      </c>
      <c r="AE1325" s="52" t="str">
        <f t="shared" si="472"/>
        <v>Nein</v>
      </c>
      <c r="AF1325" s="52" t="str">
        <f t="shared" si="472"/>
        <v>Nein</v>
      </c>
      <c r="AG1325" s="61" t="str">
        <f>IF(Q1325="Ja",VLOOKUP($Q$2,Plausis!A:E,5,0),IF(R1325="Ja",VLOOKUP($R$2,Plausis!A:E,5,0),IF(T1325="Ja",VLOOKUP($T$2,Plausis!A:E,5,0),IF(U1325="Ja",VLOOKUP($U$2,Plausis!A:E,5,0),IF(AA1325="Ja",VLOOKUP($AA$2,Plausis!A:E,5,0),IF(AC1325="Ja",VLOOKUP($AC$2,Plausis!A:E,5,0),IF(AD1325="Ja",VLOOKUP($AD$2,Plausis!A:E,5,0),"")))))))</f>
        <v/>
      </c>
      <c r="AH1325" s="52" t="str">
        <f>IF(Y1325="Ja",VLOOKUP($Y$2,Plausis!A:E,5,0),"")</f>
        <v/>
      </c>
      <c r="AI1325" s="52" t="str">
        <f t="shared" si="454"/>
        <v>Ja</v>
      </c>
      <c r="AJ1325" s="52" t="str">
        <f>IF(S1325="Ja",VLOOKUP($S$2,Plausis!A:E,5,0),IF(V1325="Ja",VLOOKUP($V$2,Plausis!A:E,5,0),IF(X1325="Ja",VLOOKUP($X$2,Plausis!A:E,5,0),"")))</f>
        <v/>
      </c>
      <c r="AL1325" s="52" t="s">
        <v>2</v>
      </c>
      <c r="AM1325" s="114">
        <v>45531</v>
      </c>
      <c r="AN1325" s="52" t="s">
        <v>4467</v>
      </c>
      <c r="AO1325" s="52" t="str">
        <f>VLOOKUP(B1325,'BAT Grundtabelle'!B:T,19,0)</f>
        <v>ja</v>
      </c>
      <c r="AP1325" s="105" t="str">
        <f t="shared" si="455"/>
        <v>11190</v>
      </c>
      <c r="AQ1325" s="52" t="str">
        <f t="shared" si="456"/>
        <v>Luftfahrzeugreinigungsbetrieb</v>
      </c>
      <c r="AR1325" s="52" t="b">
        <f t="shared" si="473"/>
        <v>0</v>
      </c>
      <c r="AS1325" s="52" t="b">
        <f t="shared" si="473"/>
        <v>0</v>
      </c>
      <c r="AT1325" s="52" t="b">
        <f t="shared" si="473"/>
        <v>0</v>
      </c>
      <c r="AU1325" s="52">
        <f t="shared" si="458"/>
        <v>2</v>
      </c>
      <c r="AW1325" s="52" t="b">
        <f t="shared" si="459"/>
        <v>0</v>
      </c>
      <c r="AX1325" s="52" t="str">
        <f t="shared" si="460"/>
        <v>Unternehmen</v>
      </c>
      <c r="AY1325" s="52" t="b">
        <f t="shared" si="461"/>
        <v>0</v>
      </c>
      <c r="AZ1325" s="52" t="str">
        <f t="shared" si="462"/>
        <v>11190</v>
      </c>
      <c r="BA1325" s="52" t="str">
        <f>VLOOKUP(A1325,'BAT Grundtabelle'!A:U,21,0)</f>
        <v>ja</v>
      </c>
      <c r="BB1325" s="52" t="str">
        <f t="shared" si="463"/>
        <v>nein</v>
      </c>
      <c r="BC1325" s="52" t="str">
        <f t="shared" si="464"/>
        <v>11190</v>
      </c>
      <c r="BD1325" s="52" t="str">
        <f t="shared" si="465"/>
        <v>Luftfahrzeugreinigungsbetrieb</v>
      </c>
      <c r="BE1325" s="52" t="str">
        <f t="shared" si="466"/>
        <v>Unternehmen</v>
      </c>
      <c r="BF1325" s="52">
        <f t="shared" si="467"/>
        <v>2</v>
      </c>
    </row>
    <row r="1326" spans="1:58" hidden="1" x14ac:dyDescent="0.35">
      <c r="A1326" s="107" t="s">
        <v>3608</v>
      </c>
      <c r="B1326" s="75" t="s">
        <v>259</v>
      </c>
      <c r="C1326" s="52" t="s">
        <v>3</v>
      </c>
      <c r="D1326" s="52" t="s">
        <v>3</v>
      </c>
      <c r="E1326" s="52" t="s">
        <v>2</v>
      </c>
      <c r="F1326" s="52" t="s">
        <v>2</v>
      </c>
      <c r="G1326" s="52" t="s">
        <v>2</v>
      </c>
      <c r="H1326" s="52" t="s">
        <v>2</v>
      </c>
      <c r="I1326" s="52" t="s">
        <v>3</v>
      </c>
      <c r="J1326" s="52">
        <v>1</v>
      </c>
      <c r="K1326" s="52" t="s">
        <v>2</v>
      </c>
      <c r="L1326" s="52" t="s">
        <v>2</v>
      </c>
      <c r="M1326" s="52" t="s">
        <v>2</v>
      </c>
      <c r="N1326" s="52" t="s">
        <v>3</v>
      </c>
      <c r="P1326" s="52" t="s">
        <v>4</v>
      </c>
      <c r="Q1326" s="52" t="str">
        <f t="shared" si="472"/>
        <v>Nein</v>
      </c>
      <c r="R1326" s="52" t="str">
        <f t="shared" si="472"/>
        <v>Nein</v>
      </c>
      <c r="S1326" s="52" t="str">
        <f t="shared" si="472"/>
        <v>Nein</v>
      </c>
      <c r="T1326" s="52" t="str">
        <f t="shared" si="472"/>
        <v>Nein</v>
      </c>
      <c r="U1326" s="52" t="str">
        <f t="shared" si="472"/>
        <v>Nein</v>
      </c>
      <c r="V1326" s="52" t="str">
        <f t="shared" si="472"/>
        <v>Nein</v>
      </c>
      <c r="W1326" s="52" t="str">
        <f t="shared" si="472"/>
        <v>Nein</v>
      </c>
      <c r="X1326" s="52" t="str">
        <f t="shared" si="472"/>
        <v>Nein</v>
      </c>
      <c r="Y1326" s="52" t="str">
        <f t="shared" si="472"/>
        <v>Nein</v>
      </c>
      <c r="Z1326" s="52" t="str">
        <f t="shared" si="472"/>
        <v>Nein</v>
      </c>
      <c r="AA1326" s="52" t="str">
        <f t="shared" si="472"/>
        <v>Nein</v>
      </c>
      <c r="AB1326" s="52" t="str">
        <f t="shared" si="472"/>
        <v>Nein</v>
      </c>
      <c r="AC1326" s="52" t="str">
        <f t="shared" si="472"/>
        <v>Nein</v>
      </c>
      <c r="AD1326" s="52" t="str">
        <f t="shared" si="472"/>
        <v>Nein</v>
      </c>
      <c r="AE1326" s="52" t="str">
        <f t="shared" si="472"/>
        <v>Nein</v>
      </c>
      <c r="AF1326" s="52" t="str">
        <f t="shared" si="472"/>
        <v>Nein</v>
      </c>
      <c r="AG1326" s="61" t="str">
        <f>IF(Q1326="Ja",VLOOKUP($Q$2,Plausis!A:E,5,0),IF(R1326="Ja",VLOOKUP($R$2,Plausis!A:E,5,0),IF(T1326="Ja",VLOOKUP($T$2,Plausis!A:E,5,0),IF(U1326="Ja",VLOOKUP($U$2,Plausis!A:E,5,0),IF(AA1326="Ja",VLOOKUP($AA$2,Plausis!A:E,5,0),IF(AC1326="Ja",VLOOKUP($AC$2,Plausis!A:E,5,0),IF(AD1326="Ja",VLOOKUP($AD$2,Plausis!A:E,5,0),"")))))))</f>
        <v/>
      </c>
      <c r="AH1326" s="52" t="str">
        <f>IF(Y1326="Ja",VLOOKUP($Y$2,Plausis!A:E,5,0),"")</f>
        <v/>
      </c>
      <c r="AI1326" s="52" t="str">
        <f t="shared" si="454"/>
        <v>Ja</v>
      </c>
      <c r="AJ1326" s="52" t="str">
        <f>IF(S1326="Ja",VLOOKUP($S$2,Plausis!A:E,5,0),IF(V1326="Ja",VLOOKUP($V$2,Plausis!A:E,5,0),IF(X1326="Ja",VLOOKUP($X$2,Plausis!A:E,5,0),"")))</f>
        <v/>
      </c>
      <c r="AL1326" s="52" t="s">
        <v>2</v>
      </c>
      <c r="AM1326" s="114">
        <v>45531</v>
      </c>
      <c r="AN1326" s="52" t="s">
        <v>4467</v>
      </c>
      <c r="AO1326" s="52" t="str">
        <f>VLOOKUP(B1326,'BAT Grundtabelle'!B:T,19,0)</f>
        <v>ja</v>
      </c>
      <c r="AP1326" s="105" t="str">
        <f t="shared" si="455"/>
        <v>11191</v>
      </c>
      <c r="AQ1326" s="52" t="str">
        <f t="shared" si="456"/>
        <v>Luftheizungsbau</v>
      </c>
      <c r="AR1326" s="52" t="b">
        <f t="shared" si="473"/>
        <v>0</v>
      </c>
      <c r="AS1326" s="52" t="b">
        <f t="shared" si="473"/>
        <v>0</v>
      </c>
      <c r="AT1326" s="52" t="b">
        <f t="shared" si="473"/>
        <v>0</v>
      </c>
      <c r="AU1326" s="52">
        <f t="shared" si="458"/>
        <v>1</v>
      </c>
      <c r="AW1326" s="52" t="b">
        <f t="shared" si="459"/>
        <v>0</v>
      </c>
      <c r="AX1326" s="52" t="str">
        <f t="shared" si="460"/>
        <v>Unternehmen</v>
      </c>
      <c r="AY1326" s="52" t="b">
        <f t="shared" si="461"/>
        <v>0</v>
      </c>
      <c r="AZ1326" s="52" t="str">
        <f t="shared" si="462"/>
        <v>11191</v>
      </c>
      <c r="BA1326" s="52" t="str">
        <f>VLOOKUP(A1326,'BAT Grundtabelle'!A:U,21,0)</f>
        <v>ja</v>
      </c>
      <c r="BB1326" s="52" t="str">
        <f t="shared" si="463"/>
        <v>nein</v>
      </c>
      <c r="BC1326" s="52" t="str">
        <f t="shared" si="464"/>
        <v>11191</v>
      </c>
      <c r="BD1326" s="52" t="str">
        <f t="shared" si="465"/>
        <v>Luftheizungsbau</v>
      </c>
      <c r="BE1326" s="52" t="str">
        <f t="shared" si="466"/>
        <v>Unternehmen</v>
      </c>
      <c r="BF1326" s="52">
        <f t="shared" si="467"/>
        <v>1</v>
      </c>
    </row>
    <row r="1327" spans="1:58" hidden="1" x14ac:dyDescent="0.35">
      <c r="A1327" s="107" t="s">
        <v>3609</v>
      </c>
      <c r="B1327" s="75" t="s">
        <v>426</v>
      </c>
      <c r="C1327" s="52" t="s">
        <v>3</v>
      </c>
      <c r="D1327" s="52" t="s">
        <v>3</v>
      </c>
      <c r="E1327" s="52" t="s">
        <v>2</v>
      </c>
      <c r="F1327" s="52" t="s">
        <v>2</v>
      </c>
      <c r="G1327" s="52" t="s">
        <v>2</v>
      </c>
      <c r="H1327" s="52" t="s">
        <v>2</v>
      </c>
      <c r="I1327" s="52" t="s">
        <v>3</v>
      </c>
      <c r="J1327" s="52">
        <v>1</v>
      </c>
      <c r="K1327" s="52" t="s">
        <v>2</v>
      </c>
      <c r="L1327" s="52" t="s">
        <v>2</v>
      </c>
      <c r="M1327" s="52" t="s">
        <v>2</v>
      </c>
      <c r="N1327" s="52" t="s">
        <v>3</v>
      </c>
      <c r="P1327" s="52" t="s">
        <v>4</v>
      </c>
      <c r="Q1327" s="52" t="str">
        <f t="shared" si="472"/>
        <v>Nein</v>
      </c>
      <c r="R1327" s="52" t="str">
        <f t="shared" si="472"/>
        <v>Nein</v>
      </c>
      <c r="S1327" s="52" t="str">
        <f t="shared" si="472"/>
        <v>Nein</v>
      </c>
      <c r="T1327" s="52" t="str">
        <f t="shared" si="472"/>
        <v>Nein</v>
      </c>
      <c r="U1327" s="52" t="str">
        <f t="shared" si="472"/>
        <v>Nein</v>
      </c>
      <c r="V1327" s="52" t="str">
        <f t="shared" si="472"/>
        <v>Nein</v>
      </c>
      <c r="W1327" s="52" t="str">
        <f t="shared" si="472"/>
        <v>Nein</v>
      </c>
      <c r="X1327" s="52" t="str">
        <f t="shared" si="472"/>
        <v>Nein</v>
      </c>
      <c r="Y1327" s="52" t="str">
        <f t="shared" si="472"/>
        <v>Nein</v>
      </c>
      <c r="Z1327" s="52" t="str">
        <f t="shared" si="472"/>
        <v>Nein</v>
      </c>
      <c r="AA1327" s="52" t="str">
        <f t="shared" si="472"/>
        <v>Nein</v>
      </c>
      <c r="AB1327" s="52" t="str">
        <f t="shared" si="472"/>
        <v>Nein</v>
      </c>
      <c r="AC1327" s="52" t="str">
        <f t="shared" si="472"/>
        <v>Nein</v>
      </c>
      <c r="AD1327" s="52" t="str">
        <f t="shared" si="472"/>
        <v>Nein</v>
      </c>
      <c r="AE1327" s="52" t="str">
        <f t="shared" si="472"/>
        <v>Nein</v>
      </c>
      <c r="AF1327" s="52" t="str">
        <f t="shared" si="472"/>
        <v>Nein</v>
      </c>
      <c r="AG1327" s="61" t="str">
        <f>IF(Q1327="Ja",VLOOKUP($Q$2,Plausis!A:E,5,0),IF(R1327="Ja",VLOOKUP($R$2,Plausis!A:E,5,0),IF(T1327="Ja",VLOOKUP($T$2,Plausis!A:E,5,0),IF(U1327="Ja",VLOOKUP($U$2,Plausis!A:E,5,0),IF(AA1327="Ja",VLOOKUP($AA$2,Plausis!A:E,5,0),IF(AC1327="Ja",VLOOKUP($AC$2,Plausis!A:E,5,0),IF(AD1327="Ja",VLOOKUP($AD$2,Plausis!A:E,5,0),"")))))))</f>
        <v/>
      </c>
      <c r="AH1327" s="52" t="str">
        <f>IF(Y1327="Ja",VLOOKUP($Y$2,Plausis!A:E,5,0),"")</f>
        <v/>
      </c>
      <c r="AI1327" s="52" t="str">
        <f t="shared" si="454"/>
        <v>Ja</v>
      </c>
      <c r="AJ1327" s="52" t="str">
        <f>IF(S1327="Ja",VLOOKUP($S$2,Plausis!A:E,5,0),IF(V1327="Ja",VLOOKUP($V$2,Plausis!A:E,5,0),IF(X1327="Ja",VLOOKUP($X$2,Plausis!A:E,5,0),"")))</f>
        <v/>
      </c>
      <c r="AL1327" s="52" t="s">
        <v>2</v>
      </c>
      <c r="AM1327" s="114">
        <v>45531</v>
      </c>
      <c r="AN1327" s="52" t="s">
        <v>4467</v>
      </c>
      <c r="AO1327" s="52" t="str">
        <f>VLOOKUP(B1327,'BAT Grundtabelle'!B:T,19,0)</f>
        <v>ja</v>
      </c>
      <c r="AP1327" s="105" t="str">
        <f t="shared" si="455"/>
        <v>11192</v>
      </c>
      <c r="AQ1327" s="52" t="str">
        <f t="shared" si="456"/>
        <v>Luftkissen (Schausteller)</v>
      </c>
      <c r="AR1327" s="52" t="b">
        <f t="shared" si="473"/>
        <v>0</v>
      </c>
      <c r="AS1327" s="52" t="b">
        <f t="shared" si="473"/>
        <v>0</v>
      </c>
      <c r="AT1327" s="52" t="b">
        <f t="shared" si="473"/>
        <v>0</v>
      </c>
      <c r="AU1327" s="52">
        <f t="shared" si="458"/>
        <v>1</v>
      </c>
      <c r="AW1327" s="52" t="b">
        <f t="shared" si="459"/>
        <v>0</v>
      </c>
      <c r="AX1327" s="52" t="str">
        <f t="shared" si="460"/>
        <v>Unternehmen</v>
      </c>
      <c r="AY1327" s="52" t="b">
        <f t="shared" si="461"/>
        <v>0</v>
      </c>
      <c r="AZ1327" s="52" t="str">
        <f t="shared" si="462"/>
        <v>11192</v>
      </c>
      <c r="BA1327" s="52" t="str">
        <f>VLOOKUP(A1327,'BAT Grundtabelle'!A:U,21,0)</f>
        <v>ja</v>
      </c>
      <c r="BB1327" s="52" t="str">
        <f t="shared" si="463"/>
        <v>nein</v>
      </c>
      <c r="BC1327" s="52" t="str">
        <f t="shared" si="464"/>
        <v>11192</v>
      </c>
      <c r="BD1327" s="52" t="str">
        <f t="shared" si="465"/>
        <v>Luftkissen (Schausteller)</v>
      </c>
      <c r="BE1327" s="52" t="str">
        <f t="shared" si="466"/>
        <v>Unternehmen</v>
      </c>
      <c r="BF1327" s="52">
        <f t="shared" si="467"/>
        <v>1</v>
      </c>
    </row>
    <row r="1328" spans="1:58" hidden="1" x14ac:dyDescent="0.35">
      <c r="A1328" s="107" t="s">
        <v>3610</v>
      </c>
      <c r="B1328" s="75" t="s">
        <v>427</v>
      </c>
      <c r="C1328" s="52" t="s">
        <v>3</v>
      </c>
      <c r="D1328" s="52" t="s">
        <v>3</v>
      </c>
      <c r="E1328" s="52" t="s">
        <v>2</v>
      </c>
      <c r="F1328" s="52" t="s">
        <v>2</v>
      </c>
      <c r="G1328" s="52" t="s">
        <v>2</v>
      </c>
      <c r="H1328" s="52" t="s">
        <v>2</v>
      </c>
      <c r="I1328" s="52" t="s">
        <v>3</v>
      </c>
      <c r="J1328" s="52">
        <v>1</v>
      </c>
      <c r="K1328" s="52" t="s">
        <v>2</v>
      </c>
      <c r="L1328" s="52" t="s">
        <v>2</v>
      </c>
      <c r="M1328" s="52" t="s">
        <v>2</v>
      </c>
      <c r="N1328" s="52" t="s">
        <v>3</v>
      </c>
      <c r="P1328" s="52" t="s">
        <v>4</v>
      </c>
      <c r="Q1328" s="52" t="str">
        <f t="shared" si="472"/>
        <v>Nein</v>
      </c>
      <c r="R1328" s="52" t="str">
        <f t="shared" si="472"/>
        <v>Nein</v>
      </c>
      <c r="S1328" s="52" t="str">
        <f t="shared" si="472"/>
        <v>Nein</v>
      </c>
      <c r="T1328" s="52" t="str">
        <f t="shared" si="472"/>
        <v>Nein</v>
      </c>
      <c r="U1328" s="52" t="str">
        <f t="shared" si="472"/>
        <v>Nein</v>
      </c>
      <c r="V1328" s="52" t="str">
        <f t="shared" si="472"/>
        <v>Nein</v>
      </c>
      <c r="W1328" s="52" t="str">
        <f t="shared" si="472"/>
        <v>Nein</v>
      </c>
      <c r="X1328" s="52" t="str">
        <f t="shared" si="472"/>
        <v>Nein</v>
      </c>
      <c r="Y1328" s="52" t="str">
        <f t="shared" si="472"/>
        <v>Nein</v>
      </c>
      <c r="Z1328" s="52" t="str">
        <f t="shared" si="472"/>
        <v>Nein</v>
      </c>
      <c r="AA1328" s="52" t="str">
        <f t="shared" si="472"/>
        <v>Nein</v>
      </c>
      <c r="AB1328" s="52" t="str">
        <f t="shared" si="472"/>
        <v>Nein</v>
      </c>
      <c r="AC1328" s="52" t="str">
        <f t="shared" si="472"/>
        <v>Nein</v>
      </c>
      <c r="AD1328" s="52" t="str">
        <f t="shared" si="472"/>
        <v>Nein</v>
      </c>
      <c r="AE1328" s="52" t="str">
        <f t="shared" si="472"/>
        <v>Nein</v>
      </c>
      <c r="AF1328" s="52" t="str">
        <f t="shared" si="472"/>
        <v>Nein</v>
      </c>
      <c r="AG1328" s="61" t="str">
        <f>IF(Q1328="Ja",VLOOKUP($Q$2,Plausis!A:E,5,0),IF(R1328="Ja",VLOOKUP($R$2,Plausis!A:E,5,0),IF(T1328="Ja",VLOOKUP($T$2,Plausis!A:E,5,0),IF(U1328="Ja",VLOOKUP($U$2,Plausis!A:E,5,0),IF(AA1328="Ja",VLOOKUP($AA$2,Plausis!A:E,5,0),IF(AC1328="Ja",VLOOKUP($AC$2,Plausis!A:E,5,0),IF(AD1328="Ja",VLOOKUP($AD$2,Plausis!A:E,5,0),"")))))))</f>
        <v/>
      </c>
      <c r="AH1328" s="52" t="str">
        <f>IF(Y1328="Ja",VLOOKUP($Y$2,Plausis!A:E,5,0),"")</f>
        <v/>
      </c>
      <c r="AI1328" s="52" t="str">
        <f t="shared" si="454"/>
        <v>Ja</v>
      </c>
      <c r="AJ1328" s="52" t="str">
        <f>IF(S1328="Ja",VLOOKUP($S$2,Plausis!A:E,5,0),IF(V1328="Ja",VLOOKUP($V$2,Plausis!A:E,5,0),IF(X1328="Ja",VLOOKUP($X$2,Plausis!A:E,5,0),"")))</f>
        <v/>
      </c>
      <c r="AL1328" s="52" t="s">
        <v>2</v>
      </c>
      <c r="AM1328" s="114">
        <v>45531</v>
      </c>
      <c r="AN1328" s="52" t="s">
        <v>4467</v>
      </c>
      <c r="AO1328" s="52" t="str">
        <f>VLOOKUP(B1328,'BAT Grundtabelle'!B:T,19,0)</f>
        <v>ja</v>
      </c>
      <c r="AP1328" s="105" t="str">
        <f t="shared" si="455"/>
        <v>11193</v>
      </c>
      <c r="AQ1328" s="52" t="str">
        <f t="shared" si="456"/>
        <v>Luftschaukel (Schausteller)</v>
      </c>
      <c r="AR1328" s="52" t="b">
        <f t="shared" si="473"/>
        <v>0</v>
      </c>
      <c r="AS1328" s="52" t="b">
        <f t="shared" si="473"/>
        <v>0</v>
      </c>
      <c r="AT1328" s="52" t="b">
        <f t="shared" si="473"/>
        <v>0</v>
      </c>
      <c r="AU1328" s="52">
        <f t="shared" si="458"/>
        <v>1</v>
      </c>
      <c r="AW1328" s="52" t="b">
        <f t="shared" si="459"/>
        <v>0</v>
      </c>
      <c r="AX1328" s="52" t="str">
        <f t="shared" si="460"/>
        <v>Unternehmen</v>
      </c>
      <c r="AY1328" s="52" t="b">
        <f t="shared" si="461"/>
        <v>0</v>
      </c>
      <c r="AZ1328" s="52" t="str">
        <f t="shared" si="462"/>
        <v>11193</v>
      </c>
      <c r="BA1328" s="52" t="str">
        <f>VLOOKUP(A1328,'BAT Grundtabelle'!A:U,21,0)</f>
        <v>ja</v>
      </c>
      <c r="BB1328" s="52" t="str">
        <f t="shared" si="463"/>
        <v>nein</v>
      </c>
      <c r="BC1328" s="52" t="str">
        <f t="shared" si="464"/>
        <v>11193</v>
      </c>
      <c r="BD1328" s="52" t="str">
        <f t="shared" si="465"/>
        <v>Luftschaukel (Schausteller)</v>
      </c>
      <c r="BE1328" s="52" t="str">
        <f t="shared" si="466"/>
        <v>Unternehmen</v>
      </c>
      <c r="BF1328" s="52">
        <f t="shared" si="467"/>
        <v>1</v>
      </c>
    </row>
    <row r="1329" spans="1:58" hidden="1" x14ac:dyDescent="0.35">
      <c r="A1329" s="107" t="s">
        <v>3611</v>
      </c>
      <c r="B1329" s="75" t="s">
        <v>710</v>
      </c>
      <c r="C1329" s="52" t="s">
        <v>3</v>
      </c>
      <c r="D1329" s="52" t="s">
        <v>3</v>
      </c>
      <c r="E1329" s="52" t="s">
        <v>2</v>
      </c>
      <c r="F1329" s="52" t="s">
        <v>2</v>
      </c>
      <c r="G1329" s="52" t="s">
        <v>2</v>
      </c>
      <c r="H1329" s="52" t="s">
        <v>2</v>
      </c>
      <c r="I1329" s="52" t="s">
        <v>3</v>
      </c>
      <c r="J1329" s="52">
        <v>4</v>
      </c>
      <c r="K1329" s="52" t="s">
        <v>2</v>
      </c>
      <c r="L1329" s="52" t="s">
        <v>2</v>
      </c>
      <c r="M1329" s="52" t="s">
        <v>2</v>
      </c>
      <c r="N1329" s="52" t="s">
        <v>3</v>
      </c>
      <c r="O1329" s="52" t="s">
        <v>2412</v>
      </c>
      <c r="P1329" s="52">
        <v>1195</v>
      </c>
      <c r="Q1329" s="52" t="str">
        <f t="shared" si="472"/>
        <v>Nein</v>
      </c>
      <c r="R1329" s="52" t="str">
        <f t="shared" si="472"/>
        <v>Nein</v>
      </c>
      <c r="S1329" s="52" t="str">
        <f t="shared" si="472"/>
        <v>Nein</v>
      </c>
      <c r="T1329" s="52" t="str">
        <f t="shared" si="472"/>
        <v>Nein</v>
      </c>
      <c r="U1329" s="52" t="str">
        <f t="shared" si="472"/>
        <v>Nein</v>
      </c>
      <c r="V1329" s="52" t="str">
        <f t="shared" si="472"/>
        <v>Nein</v>
      </c>
      <c r="W1329" s="52" t="str">
        <f t="shared" si="472"/>
        <v>Nein</v>
      </c>
      <c r="X1329" s="52" t="str">
        <f t="shared" si="472"/>
        <v>Nein</v>
      </c>
      <c r="Y1329" s="52" t="str">
        <f t="shared" si="472"/>
        <v>Nein</v>
      </c>
      <c r="Z1329" s="52" t="str">
        <f t="shared" si="472"/>
        <v>Nein</v>
      </c>
      <c r="AA1329" s="52" t="str">
        <f t="shared" si="472"/>
        <v>Nein</v>
      </c>
      <c r="AB1329" s="52" t="str">
        <f t="shared" si="472"/>
        <v>Ja</v>
      </c>
      <c r="AC1329" s="52" t="str">
        <f t="shared" si="472"/>
        <v>Nein</v>
      </c>
      <c r="AD1329" s="52" t="str">
        <f t="shared" si="472"/>
        <v>Nein</v>
      </c>
      <c r="AE1329" s="52" t="str">
        <f t="shared" si="472"/>
        <v>Nein</v>
      </c>
      <c r="AF1329" s="52" t="str">
        <f t="shared" si="472"/>
        <v>Nein</v>
      </c>
      <c r="AG1329" s="61" t="str">
        <f>IF(Q1329="Ja",VLOOKUP($Q$2,Plausis!A:E,5,0),IF(R1329="Ja",VLOOKUP($R$2,Plausis!A:E,5,0),IF(T1329="Ja",VLOOKUP($T$2,Plausis!A:E,5,0),IF(U1329="Ja",VLOOKUP($U$2,Plausis!A:E,5,0),IF(AA1329="Ja",VLOOKUP($AA$2,Plausis!A:E,5,0),IF(AC1329="Ja",VLOOKUP($AC$2,Plausis!A:E,5,0),IF(AD1329="Ja",VLOOKUP($AD$2,Plausis!A:E,5,0),"")))))))</f>
        <v/>
      </c>
      <c r="AH1329" s="52" t="str">
        <f>IF(Y1329="Ja",VLOOKUP($Y$2,Plausis!A:E,5,0),"")</f>
        <v/>
      </c>
      <c r="AI1329" s="52" t="str">
        <f t="shared" si="454"/>
        <v>Ja</v>
      </c>
      <c r="AJ1329" s="52" t="str">
        <f>IF(S1329="Ja",VLOOKUP($S$2,Plausis!A:E,5,0),IF(V1329="Ja",VLOOKUP($V$2,Plausis!A:E,5,0),IF(X1329="Ja",VLOOKUP($X$2,Plausis!A:E,5,0),"")))</f>
        <v/>
      </c>
      <c r="AL1329" s="52" t="s">
        <v>2</v>
      </c>
      <c r="AM1329" s="114">
        <v>45531</v>
      </c>
      <c r="AN1329" s="52" t="s">
        <v>4467</v>
      </c>
      <c r="AO1329" s="52" t="str">
        <f>VLOOKUP(B1329,'BAT Grundtabelle'!B:T,19,0)</f>
        <v>ja</v>
      </c>
      <c r="AP1329" s="105" t="str">
        <f t="shared" si="455"/>
        <v>11194</v>
      </c>
      <c r="AQ1329" s="52" t="str">
        <f t="shared" si="456"/>
        <v>Luftschiff</v>
      </c>
      <c r="AR1329" s="52" t="b">
        <f t="shared" si="473"/>
        <v>0</v>
      </c>
      <c r="AS1329" s="52" t="b">
        <f t="shared" si="473"/>
        <v>0</v>
      </c>
      <c r="AT1329" s="52" t="b">
        <f t="shared" si="473"/>
        <v>0</v>
      </c>
      <c r="AU1329" s="52">
        <f t="shared" si="458"/>
        <v>4</v>
      </c>
      <c r="AW1329" s="52" t="b">
        <f t="shared" si="459"/>
        <v>0</v>
      </c>
      <c r="AX1329" s="52" t="str">
        <f t="shared" si="460"/>
        <v>Unternehmen</v>
      </c>
      <c r="AY1329" s="52" t="b">
        <f t="shared" si="461"/>
        <v>0</v>
      </c>
      <c r="AZ1329" s="52" t="str">
        <f t="shared" si="462"/>
        <v>11194</v>
      </c>
      <c r="BA1329" s="52" t="str">
        <f>VLOOKUP(A1329,'BAT Grundtabelle'!A:U,21,0)</f>
        <v>ja</v>
      </c>
      <c r="BB1329" s="52" t="str">
        <f t="shared" si="463"/>
        <v>nein</v>
      </c>
      <c r="BC1329" s="52" t="str">
        <f t="shared" si="464"/>
        <v>11194</v>
      </c>
      <c r="BD1329" s="52" t="str">
        <f t="shared" si="465"/>
        <v>Luftschiff</v>
      </c>
      <c r="BE1329" s="52" t="str">
        <f t="shared" si="466"/>
        <v>Unternehmen</v>
      </c>
      <c r="BF1329" s="52">
        <f t="shared" si="467"/>
        <v>4</v>
      </c>
    </row>
    <row r="1330" spans="1:58" hidden="1" x14ac:dyDescent="0.35">
      <c r="A1330" s="107" t="s">
        <v>3612</v>
      </c>
      <c r="B1330" s="75" t="s">
        <v>1822</v>
      </c>
      <c r="C1330" s="52" t="s">
        <v>2</v>
      </c>
      <c r="D1330" s="52" t="s">
        <v>2</v>
      </c>
      <c r="E1330" s="52" t="s">
        <v>2</v>
      </c>
      <c r="F1330" s="52" t="s">
        <v>2</v>
      </c>
      <c r="G1330" s="52" t="s">
        <v>2</v>
      </c>
      <c r="H1330" s="52" t="s">
        <v>3</v>
      </c>
      <c r="I1330" s="52" t="s">
        <v>2</v>
      </c>
      <c r="J1330" s="52" t="s">
        <v>2</v>
      </c>
      <c r="K1330" s="52" t="s">
        <v>2</v>
      </c>
      <c r="L1330" s="52" t="s">
        <v>2</v>
      </c>
      <c r="M1330" s="52" t="s">
        <v>2</v>
      </c>
      <c r="N1330" s="52" t="s">
        <v>2</v>
      </c>
      <c r="O1330" s="52" t="s">
        <v>2411</v>
      </c>
      <c r="P1330" s="52" t="s">
        <v>59</v>
      </c>
      <c r="Q1330" s="52" t="str">
        <f t="shared" si="472"/>
        <v>Nein</v>
      </c>
      <c r="R1330" s="52" t="str">
        <f t="shared" si="472"/>
        <v>Nein</v>
      </c>
      <c r="S1330" s="52" t="str">
        <f t="shared" si="472"/>
        <v>Nein</v>
      </c>
      <c r="T1330" s="52" t="str">
        <f t="shared" si="472"/>
        <v>Nein</v>
      </c>
      <c r="U1330" s="52" t="str">
        <f t="shared" si="472"/>
        <v>Nein</v>
      </c>
      <c r="V1330" s="52" t="str">
        <f t="shared" si="472"/>
        <v>Nein</v>
      </c>
      <c r="W1330" s="52" t="str">
        <f t="shared" si="472"/>
        <v>Nein</v>
      </c>
      <c r="X1330" s="52" t="str">
        <f t="shared" si="472"/>
        <v>Nein</v>
      </c>
      <c r="Y1330" s="52" t="str">
        <f t="shared" si="472"/>
        <v>Nein</v>
      </c>
      <c r="Z1330" s="52" t="str">
        <f t="shared" si="472"/>
        <v>Nein</v>
      </c>
      <c r="AA1330" s="52" t="str">
        <f t="shared" si="472"/>
        <v>Nein</v>
      </c>
      <c r="AB1330" s="52" t="str">
        <f t="shared" si="472"/>
        <v>Nein</v>
      </c>
      <c r="AC1330" s="52" t="str">
        <f t="shared" si="472"/>
        <v>Nein</v>
      </c>
      <c r="AD1330" s="52" t="str">
        <f t="shared" si="472"/>
        <v>Nein</v>
      </c>
      <c r="AE1330" s="52" t="str">
        <f t="shared" si="472"/>
        <v>Nein</v>
      </c>
      <c r="AF1330" s="52" t="str">
        <f t="shared" si="472"/>
        <v>Nein</v>
      </c>
      <c r="AG1330" s="61" t="str">
        <f>IF(Q1330="Ja",VLOOKUP($Q$2,Plausis!A:E,5,0),IF(R1330="Ja",VLOOKUP($R$2,Plausis!A:E,5,0),IF(T1330="Ja",VLOOKUP($T$2,Plausis!A:E,5,0),IF(U1330="Ja",VLOOKUP($U$2,Plausis!A:E,5,0),IF(AA1330="Ja",VLOOKUP($AA$2,Plausis!A:E,5,0),IF(AC1330="Ja",VLOOKUP($AC$2,Plausis!A:E,5,0),IF(AD1330="Ja",VLOOKUP($AD$2,Plausis!A:E,5,0),"")))))))</f>
        <v/>
      </c>
      <c r="AH1330" s="52" t="str">
        <f>IF(Y1330="Ja",VLOOKUP($Y$2,Plausis!A:E,5,0),"")</f>
        <v/>
      </c>
      <c r="AI1330" s="52" t="str">
        <f t="shared" si="454"/>
        <v>Nein</v>
      </c>
      <c r="AJ1330" s="52" t="str">
        <f>IF(S1330="Ja",VLOOKUP($S$2,Plausis!A:E,5,0),IF(V1330="Ja",VLOOKUP($V$2,Plausis!A:E,5,0),IF(X1330="Ja",VLOOKUP($X$2,Plausis!A:E,5,0),"")))</f>
        <v/>
      </c>
      <c r="AL1330" s="52" t="s">
        <v>2</v>
      </c>
      <c r="AM1330" s="114">
        <v>45531</v>
      </c>
      <c r="AN1330" s="52" t="s">
        <v>4467</v>
      </c>
      <c r="AO1330" s="52" t="str">
        <f>VLOOKUP(B1330,'BAT Grundtabelle'!B:T,19,0)</f>
        <v>ja</v>
      </c>
      <c r="AP1330" s="105" t="str">
        <f t="shared" si="455"/>
        <v>11195</v>
      </c>
      <c r="AQ1330" s="52" t="str">
        <f t="shared" si="456"/>
        <v>Luftsportverein</v>
      </c>
      <c r="AR1330" s="52" t="b">
        <f t="shared" si="473"/>
        <v>0</v>
      </c>
      <c r="AS1330" s="52" t="b">
        <f t="shared" si="473"/>
        <v>0</v>
      </c>
      <c r="AT1330" s="52" t="b">
        <f t="shared" si="473"/>
        <v>0</v>
      </c>
      <c r="AU1330" s="52" t="str">
        <f t="shared" si="458"/>
        <v>Eigener Tarif</v>
      </c>
      <c r="AW1330" s="52" t="b">
        <f t="shared" si="459"/>
        <v>0</v>
      </c>
      <c r="AX1330" s="52" t="str">
        <f t="shared" si="460"/>
        <v>Eigener Tarif</v>
      </c>
      <c r="AY1330" s="52" t="b">
        <f t="shared" si="461"/>
        <v>0</v>
      </c>
      <c r="AZ1330" s="52" t="str">
        <f t="shared" si="462"/>
        <v>11195</v>
      </c>
      <c r="BA1330" s="52" t="str">
        <f>VLOOKUP(A1330,'BAT Grundtabelle'!A:U,21,0)</f>
        <v>nein</v>
      </c>
      <c r="BB1330" s="52" t="str">
        <f t="shared" si="463"/>
        <v>nein</v>
      </c>
      <c r="BC1330" s="52" t="str">
        <f t="shared" si="464"/>
        <v>11195</v>
      </c>
      <c r="BD1330" s="52" t="str">
        <f t="shared" si="465"/>
        <v>Luftsportverein</v>
      </c>
      <c r="BE1330" s="52" t="str">
        <f t="shared" si="466"/>
        <v>Eigener Tarif</v>
      </c>
      <c r="BF1330" s="52" t="str">
        <f t="shared" si="467"/>
        <v>Eigener Tarif</v>
      </c>
    </row>
    <row r="1331" spans="1:58" hidden="1" x14ac:dyDescent="0.35">
      <c r="A1331" s="107" t="s">
        <v>2067</v>
      </c>
      <c r="B1331" s="75" t="s">
        <v>2066</v>
      </c>
      <c r="C1331" s="52" t="s">
        <v>3</v>
      </c>
      <c r="D1331" s="52" t="s">
        <v>3</v>
      </c>
      <c r="E1331" s="52" t="s">
        <v>2</v>
      </c>
      <c r="F1331" s="52" t="s">
        <v>2</v>
      </c>
      <c r="G1331" s="52" t="s">
        <v>2</v>
      </c>
      <c r="H1331" s="52" t="s">
        <v>2</v>
      </c>
      <c r="I1331" s="52" t="s">
        <v>3</v>
      </c>
      <c r="J1331" s="52">
        <v>1</v>
      </c>
      <c r="K1331" s="52" t="s">
        <v>2</v>
      </c>
      <c r="L1331" s="52" t="s">
        <v>2</v>
      </c>
      <c r="M1331" s="52" t="s">
        <v>2</v>
      </c>
      <c r="N1331" s="52" t="s">
        <v>3</v>
      </c>
      <c r="P1331" s="52" t="s">
        <v>4</v>
      </c>
      <c r="Q1331" s="52" t="str">
        <f t="shared" si="472"/>
        <v>Nein</v>
      </c>
      <c r="R1331" s="52" t="str">
        <f t="shared" si="472"/>
        <v>Nein</v>
      </c>
      <c r="S1331" s="52" t="str">
        <f t="shared" si="472"/>
        <v>Nein</v>
      </c>
      <c r="T1331" s="52" t="str">
        <f t="shared" si="472"/>
        <v>Nein</v>
      </c>
      <c r="U1331" s="52" t="str">
        <f t="shared" si="472"/>
        <v>Nein</v>
      </c>
      <c r="V1331" s="52" t="str">
        <f t="shared" si="472"/>
        <v>Nein</v>
      </c>
      <c r="W1331" s="52" t="str">
        <f t="shared" si="472"/>
        <v>Nein</v>
      </c>
      <c r="X1331" s="52" t="str">
        <f t="shared" si="472"/>
        <v>Nein</v>
      </c>
      <c r="Y1331" s="52" t="str">
        <f t="shared" si="472"/>
        <v>Nein</v>
      </c>
      <c r="Z1331" s="52" t="str">
        <f t="shared" si="472"/>
        <v>Nein</v>
      </c>
      <c r="AA1331" s="52" t="str">
        <f t="shared" si="472"/>
        <v>Nein</v>
      </c>
      <c r="AB1331" s="52" t="str">
        <f t="shared" si="472"/>
        <v>Nein</v>
      </c>
      <c r="AC1331" s="52" t="str">
        <f t="shared" si="472"/>
        <v>Nein</v>
      </c>
      <c r="AD1331" s="52" t="str">
        <f t="shared" si="472"/>
        <v>Nein</v>
      </c>
      <c r="AE1331" s="52" t="str">
        <f t="shared" si="472"/>
        <v>Nein</v>
      </c>
      <c r="AF1331" s="52" t="str">
        <f t="shared" si="472"/>
        <v>Nein</v>
      </c>
      <c r="AG1331" s="61" t="str">
        <f>IF(Q1331="Ja",VLOOKUP($Q$2,Plausis!A:E,5,0),IF(R1331="Ja",VLOOKUP($R$2,Plausis!A:E,5,0),IF(T1331="Ja",VLOOKUP($T$2,Plausis!A:E,5,0),IF(U1331="Ja",VLOOKUP($U$2,Plausis!A:E,5,0),IF(AA1331="Ja",VLOOKUP($AA$2,Plausis!A:E,5,0),IF(AC1331="Ja",VLOOKUP($AC$2,Plausis!A:E,5,0),IF(AD1331="Ja",VLOOKUP($AD$2,Plausis!A:E,5,0),"")))))))</f>
        <v/>
      </c>
      <c r="AH1331" s="52" t="str">
        <f>IF(Y1331="Ja",VLOOKUP($Y$2,Plausis!A:E,5,0),"")</f>
        <v/>
      </c>
      <c r="AI1331" s="52" t="str">
        <f t="shared" si="454"/>
        <v>Ja</v>
      </c>
      <c r="AJ1331" s="52" t="str">
        <f>IF(S1331="Ja",VLOOKUP($S$2,Plausis!A:E,5,0),IF(V1331="Ja",VLOOKUP($V$2,Plausis!A:E,5,0),IF(X1331="Ja",VLOOKUP($X$2,Plausis!A:E,5,0),"")))</f>
        <v/>
      </c>
      <c r="AL1331" s="52" t="s">
        <v>2</v>
      </c>
      <c r="AM1331" s="114">
        <v>45531</v>
      </c>
      <c r="AN1331" s="52" t="s">
        <v>4467</v>
      </c>
      <c r="AO1331" s="52" t="str">
        <f>VLOOKUP(B1331,'BAT Grundtabelle'!B:T,19,0)</f>
        <v>ja</v>
      </c>
      <c r="AP1331" s="105" t="str">
        <f t="shared" si="455"/>
        <v>1293</v>
      </c>
      <c r="AQ1331" s="52" t="str">
        <f t="shared" si="456"/>
        <v>Lüftungsanlageninstallationsbetrieb</v>
      </c>
      <c r="AR1331" s="52" t="b">
        <f t="shared" si="473"/>
        <v>0</v>
      </c>
      <c r="AS1331" s="52" t="b">
        <f t="shared" si="473"/>
        <v>0</v>
      </c>
      <c r="AT1331" s="52" t="b">
        <f t="shared" si="473"/>
        <v>0</v>
      </c>
      <c r="AU1331" s="52">
        <f t="shared" si="458"/>
        <v>1</v>
      </c>
      <c r="AW1331" s="52" t="b">
        <f t="shared" si="459"/>
        <v>0</v>
      </c>
      <c r="AX1331" s="52" t="str">
        <f t="shared" si="460"/>
        <v>Unternehmen</v>
      </c>
      <c r="AY1331" s="52" t="b">
        <f t="shared" si="461"/>
        <v>0</v>
      </c>
      <c r="AZ1331" s="52" t="str">
        <f t="shared" si="462"/>
        <v>1293</v>
      </c>
      <c r="BA1331" s="52" t="str">
        <f>VLOOKUP(A1331,'BAT Grundtabelle'!A:U,21,0)</f>
        <v>ja</v>
      </c>
      <c r="BB1331" s="52" t="str">
        <f t="shared" si="463"/>
        <v>nein</v>
      </c>
      <c r="BC1331" s="52" t="str">
        <f t="shared" si="464"/>
        <v>1293</v>
      </c>
      <c r="BD1331" s="52" t="str">
        <f t="shared" si="465"/>
        <v>Lüftungsanlageninstallationsbetrieb</v>
      </c>
      <c r="BE1331" s="52" t="str">
        <f t="shared" si="466"/>
        <v>Unternehmen</v>
      </c>
      <c r="BF1331" s="52">
        <f t="shared" si="467"/>
        <v>1</v>
      </c>
    </row>
    <row r="1332" spans="1:58" hidden="1" x14ac:dyDescent="0.35">
      <c r="A1332" s="107" t="s">
        <v>3613</v>
      </c>
      <c r="B1332" s="75" t="s">
        <v>1997</v>
      </c>
      <c r="C1332" s="52" t="s">
        <v>3</v>
      </c>
      <c r="D1332" s="52" t="s">
        <v>3</v>
      </c>
      <c r="E1332" s="52" t="s">
        <v>2</v>
      </c>
      <c r="F1332" s="52" t="s">
        <v>2</v>
      </c>
      <c r="G1332" s="52" t="s">
        <v>2</v>
      </c>
      <c r="H1332" s="52" t="s">
        <v>2</v>
      </c>
      <c r="I1332" s="52" t="s">
        <v>3</v>
      </c>
      <c r="J1332" s="52">
        <v>1</v>
      </c>
      <c r="K1332" s="52" t="s">
        <v>2</v>
      </c>
      <c r="L1332" s="52" t="s">
        <v>2</v>
      </c>
      <c r="M1332" s="52" t="s">
        <v>2</v>
      </c>
      <c r="N1332" s="52" t="s">
        <v>3</v>
      </c>
      <c r="P1332" s="52" t="s">
        <v>4</v>
      </c>
      <c r="Q1332" s="52" t="str">
        <f t="shared" si="472"/>
        <v>Nein</v>
      </c>
      <c r="R1332" s="52" t="str">
        <f t="shared" si="472"/>
        <v>Nein</v>
      </c>
      <c r="S1332" s="52" t="str">
        <f t="shared" si="472"/>
        <v>Nein</v>
      </c>
      <c r="T1332" s="52" t="str">
        <f t="shared" si="472"/>
        <v>Nein</v>
      </c>
      <c r="U1332" s="52" t="str">
        <f t="shared" si="472"/>
        <v>Nein</v>
      </c>
      <c r="V1332" s="52" t="str">
        <f t="shared" si="472"/>
        <v>Nein</v>
      </c>
      <c r="W1332" s="52" t="str">
        <f t="shared" si="472"/>
        <v>Nein</v>
      </c>
      <c r="X1332" s="52" t="str">
        <f t="shared" si="472"/>
        <v>Nein</v>
      </c>
      <c r="Y1332" s="52" t="str">
        <f t="shared" si="472"/>
        <v>Nein</v>
      </c>
      <c r="Z1332" s="52" t="str">
        <f t="shared" si="472"/>
        <v>Nein</v>
      </c>
      <c r="AA1332" s="52" t="str">
        <f t="shared" si="472"/>
        <v>Nein</v>
      </c>
      <c r="AB1332" s="52" t="str">
        <f t="shared" si="472"/>
        <v>Nein</v>
      </c>
      <c r="AC1332" s="52" t="str">
        <f t="shared" si="472"/>
        <v>Nein</v>
      </c>
      <c r="AD1332" s="52" t="str">
        <f t="shared" si="472"/>
        <v>Nein</v>
      </c>
      <c r="AE1332" s="52" t="str">
        <f t="shared" si="472"/>
        <v>Nein</v>
      </c>
      <c r="AF1332" s="52" t="str">
        <f t="shared" si="472"/>
        <v>Nein</v>
      </c>
      <c r="AG1332" s="61" t="str">
        <f>IF(Q1332="Ja",VLOOKUP($Q$2,Plausis!A:E,5,0),IF(R1332="Ja",VLOOKUP($R$2,Plausis!A:E,5,0),IF(T1332="Ja",VLOOKUP($T$2,Plausis!A:E,5,0),IF(U1332="Ja",VLOOKUP($U$2,Plausis!A:E,5,0),IF(AA1332="Ja",VLOOKUP($AA$2,Plausis!A:E,5,0),IF(AC1332="Ja",VLOOKUP($AC$2,Plausis!A:E,5,0),IF(AD1332="Ja",VLOOKUP($AD$2,Plausis!A:E,5,0),"")))))))</f>
        <v/>
      </c>
      <c r="AH1332" s="52" t="str">
        <f>IF(Y1332="Ja",VLOOKUP($Y$2,Plausis!A:E,5,0),"")</f>
        <v/>
      </c>
      <c r="AI1332" s="52" t="str">
        <f t="shared" si="454"/>
        <v>Ja</v>
      </c>
      <c r="AJ1332" s="52" t="str">
        <f>IF(S1332="Ja",VLOOKUP($S$2,Plausis!A:E,5,0),IF(V1332="Ja",VLOOKUP($V$2,Plausis!A:E,5,0),IF(X1332="Ja",VLOOKUP($X$2,Plausis!A:E,5,0),"")))</f>
        <v/>
      </c>
      <c r="AL1332" s="52" t="s">
        <v>2</v>
      </c>
      <c r="AM1332" s="114">
        <v>45531</v>
      </c>
      <c r="AN1332" s="52" t="s">
        <v>4467</v>
      </c>
      <c r="AO1332" s="52" t="str">
        <f>VLOOKUP(B1332,'BAT Grundtabelle'!B:T,19,0)</f>
        <v>ja</v>
      </c>
      <c r="AP1332" s="105" t="str">
        <f t="shared" si="455"/>
        <v>11196</v>
      </c>
      <c r="AQ1332" s="52" t="str">
        <f t="shared" si="456"/>
        <v>Lüftungstechnikhersteller</v>
      </c>
      <c r="AR1332" s="52" t="b">
        <f t="shared" si="473"/>
        <v>0</v>
      </c>
      <c r="AS1332" s="52" t="b">
        <f t="shared" si="473"/>
        <v>0</v>
      </c>
      <c r="AT1332" s="52" t="b">
        <f t="shared" si="473"/>
        <v>0</v>
      </c>
      <c r="AU1332" s="52">
        <f t="shared" si="458"/>
        <v>1</v>
      </c>
      <c r="AW1332" s="52" t="b">
        <f t="shared" si="459"/>
        <v>0</v>
      </c>
      <c r="AX1332" s="52" t="str">
        <f t="shared" si="460"/>
        <v>Unternehmen</v>
      </c>
      <c r="AY1332" s="52" t="b">
        <f t="shared" si="461"/>
        <v>0</v>
      </c>
      <c r="AZ1332" s="52" t="str">
        <f t="shared" si="462"/>
        <v>11196</v>
      </c>
      <c r="BA1332" s="52" t="str">
        <f>VLOOKUP(A1332,'BAT Grundtabelle'!A:U,21,0)</f>
        <v>ja</v>
      </c>
      <c r="BB1332" s="52" t="str">
        <f t="shared" si="463"/>
        <v>nein</v>
      </c>
      <c r="BC1332" s="52" t="str">
        <f t="shared" si="464"/>
        <v>11196</v>
      </c>
      <c r="BD1332" s="52" t="str">
        <f t="shared" si="465"/>
        <v>Lüftungstechnikhersteller</v>
      </c>
      <c r="BE1332" s="52" t="str">
        <f t="shared" si="466"/>
        <v>Unternehmen</v>
      </c>
      <c r="BF1332" s="52">
        <f t="shared" si="467"/>
        <v>1</v>
      </c>
    </row>
    <row r="1333" spans="1:58" hidden="1" x14ac:dyDescent="0.35">
      <c r="A1333" s="107" t="s">
        <v>3614</v>
      </c>
      <c r="B1333" s="75" t="s">
        <v>1061</v>
      </c>
      <c r="C1333" s="52" t="s">
        <v>3</v>
      </c>
      <c r="D1333" s="52" t="s">
        <v>3</v>
      </c>
      <c r="E1333" s="52" t="s">
        <v>2</v>
      </c>
      <c r="F1333" s="52" t="s">
        <v>2</v>
      </c>
      <c r="G1333" s="52" t="s">
        <v>2</v>
      </c>
      <c r="H1333" s="52" t="s">
        <v>2</v>
      </c>
      <c r="I1333" s="52" t="s">
        <v>3</v>
      </c>
      <c r="J1333" s="52">
        <v>1</v>
      </c>
      <c r="K1333" s="52" t="s">
        <v>2</v>
      </c>
      <c r="L1333" s="52" t="s">
        <v>2</v>
      </c>
      <c r="M1333" s="52" t="s">
        <v>2</v>
      </c>
      <c r="N1333" s="52" t="s">
        <v>3</v>
      </c>
      <c r="P1333" s="52" t="s">
        <v>4</v>
      </c>
      <c r="Q1333" s="52" t="str">
        <f t="shared" ref="Q1333:AF1342" si="474">IF(ISERROR(FIND(Q$2,$P1333,1)),"Nein","Ja")</f>
        <v>Nein</v>
      </c>
      <c r="R1333" s="52" t="str">
        <f t="shared" si="474"/>
        <v>Nein</v>
      </c>
      <c r="S1333" s="52" t="str">
        <f t="shared" si="474"/>
        <v>Nein</v>
      </c>
      <c r="T1333" s="52" t="str">
        <f t="shared" si="474"/>
        <v>Nein</v>
      </c>
      <c r="U1333" s="52" t="str">
        <f t="shared" si="474"/>
        <v>Nein</v>
      </c>
      <c r="V1333" s="52" t="str">
        <f t="shared" si="474"/>
        <v>Nein</v>
      </c>
      <c r="W1333" s="52" t="str">
        <f t="shared" si="474"/>
        <v>Nein</v>
      </c>
      <c r="X1333" s="52" t="str">
        <f t="shared" si="474"/>
        <v>Nein</v>
      </c>
      <c r="Y1333" s="52" t="str">
        <f t="shared" si="474"/>
        <v>Nein</v>
      </c>
      <c r="Z1333" s="52" t="str">
        <f t="shared" si="474"/>
        <v>Nein</v>
      </c>
      <c r="AA1333" s="52" t="str">
        <f t="shared" si="474"/>
        <v>Nein</v>
      </c>
      <c r="AB1333" s="52" t="str">
        <f t="shared" si="474"/>
        <v>Nein</v>
      </c>
      <c r="AC1333" s="52" t="str">
        <f t="shared" si="474"/>
        <v>Nein</v>
      </c>
      <c r="AD1333" s="52" t="str">
        <f t="shared" si="474"/>
        <v>Nein</v>
      </c>
      <c r="AE1333" s="52" t="str">
        <f t="shared" si="474"/>
        <v>Nein</v>
      </c>
      <c r="AF1333" s="52" t="str">
        <f t="shared" si="474"/>
        <v>Nein</v>
      </c>
      <c r="AG1333" s="61" t="str">
        <f>IF(Q1333="Ja",VLOOKUP($Q$2,Plausis!A:E,5,0),IF(R1333="Ja",VLOOKUP($R$2,Plausis!A:E,5,0),IF(T1333="Ja",VLOOKUP($T$2,Plausis!A:E,5,0),IF(U1333="Ja",VLOOKUP($U$2,Plausis!A:E,5,0),IF(AA1333="Ja",VLOOKUP($AA$2,Plausis!A:E,5,0),IF(AC1333="Ja",VLOOKUP($AC$2,Plausis!A:E,5,0),IF(AD1333="Ja",VLOOKUP($AD$2,Plausis!A:E,5,0),"")))))))</f>
        <v/>
      </c>
      <c r="AH1333" s="52" t="str">
        <f>IF(Y1333="Ja",VLOOKUP($Y$2,Plausis!A:E,5,0),"")</f>
        <v/>
      </c>
      <c r="AI1333" s="52" t="str">
        <f t="shared" si="454"/>
        <v>Ja</v>
      </c>
      <c r="AJ1333" s="52" t="str">
        <f>IF(S1333="Ja",VLOOKUP($S$2,Plausis!A:E,5,0),IF(V1333="Ja",VLOOKUP($V$2,Plausis!A:E,5,0),IF(X1333="Ja",VLOOKUP($X$2,Plausis!A:E,5,0),"")))</f>
        <v/>
      </c>
      <c r="AL1333" s="52" t="s">
        <v>2</v>
      </c>
      <c r="AM1333" s="114">
        <v>45531</v>
      </c>
      <c r="AN1333" s="52" t="s">
        <v>4467</v>
      </c>
      <c r="AO1333" s="52" t="str">
        <f>VLOOKUP(B1333,'BAT Grundtabelle'!B:T,19,0)</f>
        <v>ja</v>
      </c>
      <c r="AP1333" s="105" t="str">
        <f t="shared" si="455"/>
        <v>11197</v>
      </c>
      <c r="AQ1333" s="52" t="str">
        <f t="shared" si="456"/>
        <v>Makler</v>
      </c>
      <c r="AR1333" s="52" t="b">
        <f t="shared" si="473"/>
        <v>0</v>
      </c>
      <c r="AS1333" s="52" t="b">
        <f t="shared" si="473"/>
        <v>0</v>
      </c>
      <c r="AT1333" s="52" t="b">
        <f t="shared" si="473"/>
        <v>0</v>
      </c>
      <c r="AU1333" s="52">
        <f t="shared" si="458"/>
        <v>1</v>
      </c>
      <c r="AW1333" s="52" t="b">
        <f t="shared" si="459"/>
        <v>0</v>
      </c>
      <c r="AX1333" s="52" t="str">
        <f t="shared" si="460"/>
        <v>Unternehmen</v>
      </c>
      <c r="AY1333" s="52" t="b">
        <f t="shared" si="461"/>
        <v>0</v>
      </c>
      <c r="AZ1333" s="52" t="str">
        <f t="shared" si="462"/>
        <v>11197</v>
      </c>
      <c r="BA1333" s="52" t="str">
        <f>VLOOKUP(A1333,'BAT Grundtabelle'!A:U,21,0)</f>
        <v>ja</v>
      </c>
      <c r="BB1333" s="52" t="str">
        <f t="shared" si="463"/>
        <v>nein</v>
      </c>
      <c r="BC1333" s="52" t="str">
        <f t="shared" si="464"/>
        <v>11197</v>
      </c>
      <c r="BD1333" s="52" t="str">
        <f t="shared" si="465"/>
        <v>Makler</v>
      </c>
      <c r="BE1333" s="52" t="str">
        <f t="shared" si="466"/>
        <v>Unternehmen</v>
      </c>
      <c r="BF1333" s="52">
        <f t="shared" si="467"/>
        <v>1</v>
      </c>
    </row>
    <row r="1334" spans="1:58" hidden="1" x14ac:dyDescent="0.35">
      <c r="A1334" s="107" t="s">
        <v>3615</v>
      </c>
      <c r="B1334" s="75" t="s">
        <v>289</v>
      </c>
      <c r="C1334" s="52" t="s">
        <v>3</v>
      </c>
      <c r="D1334" s="52" t="s">
        <v>3</v>
      </c>
      <c r="E1334" s="52" t="s">
        <v>2</v>
      </c>
      <c r="F1334" s="52" t="s">
        <v>2</v>
      </c>
      <c r="G1334" s="52" t="s">
        <v>2</v>
      </c>
      <c r="H1334" s="52" t="s">
        <v>2</v>
      </c>
      <c r="I1334" s="52" t="s">
        <v>3</v>
      </c>
      <c r="J1334" s="52">
        <v>1</v>
      </c>
      <c r="K1334" s="52" t="s">
        <v>2</v>
      </c>
      <c r="L1334" s="52" t="s">
        <v>2</v>
      </c>
      <c r="M1334" s="52" t="s">
        <v>2</v>
      </c>
      <c r="N1334" s="52" t="s">
        <v>3</v>
      </c>
      <c r="P1334" s="52" t="s">
        <v>4</v>
      </c>
      <c r="Q1334" s="52" t="str">
        <f t="shared" si="474"/>
        <v>Nein</v>
      </c>
      <c r="R1334" s="52" t="str">
        <f t="shared" si="474"/>
        <v>Nein</v>
      </c>
      <c r="S1334" s="52" t="str">
        <f t="shared" si="474"/>
        <v>Nein</v>
      </c>
      <c r="T1334" s="52" t="str">
        <f t="shared" si="474"/>
        <v>Nein</v>
      </c>
      <c r="U1334" s="52" t="str">
        <f t="shared" si="474"/>
        <v>Nein</v>
      </c>
      <c r="V1334" s="52" t="str">
        <f t="shared" si="474"/>
        <v>Nein</v>
      </c>
      <c r="W1334" s="52" t="str">
        <f t="shared" si="474"/>
        <v>Nein</v>
      </c>
      <c r="X1334" s="52" t="str">
        <f t="shared" si="474"/>
        <v>Nein</v>
      </c>
      <c r="Y1334" s="52" t="str">
        <f t="shared" si="474"/>
        <v>Nein</v>
      </c>
      <c r="Z1334" s="52" t="str">
        <f t="shared" si="474"/>
        <v>Nein</v>
      </c>
      <c r="AA1334" s="52" t="str">
        <f t="shared" si="474"/>
        <v>Nein</v>
      </c>
      <c r="AB1334" s="52" t="str">
        <f t="shared" si="474"/>
        <v>Nein</v>
      </c>
      <c r="AC1334" s="52" t="str">
        <f t="shared" si="474"/>
        <v>Nein</v>
      </c>
      <c r="AD1334" s="52" t="str">
        <f t="shared" si="474"/>
        <v>Nein</v>
      </c>
      <c r="AE1334" s="52" t="str">
        <f t="shared" si="474"/>
        <v>Nein</v>
      </c>
      <c r="AF1334" s="52" t="str">
        <f t="shared" si="474"/>
        <v>Nein</v>
      </c>
      <c r="AG1334" s="61" t="str">
        <f>IF(Q1334="Ja",VLOOKUP($Q$2,Plausis!A:E,5,0),IF(R1334="Ja",VLOOKUP($R$2,Plausis!A:E,5,0),IF(T1334="Ja",VLOOKUP($T$2,Plausis!A:E,5,0),IF(U1334="Ja",VLOOKUP($U$2,Plausis!A:E,5,0),IF(AA1334="Ja",VLOOKUP($AA$2,Plausis!A:E,5,0),IF(AC1334="Ja",VLOOKUP($AC$2,Plausis!A:E,5,0),IF(AD1334="Ja",VLOOKUP($AD$2,Plausis!A:E,5,0),"")))))))</f>
        <v/>
      </c>
      <c r="AH1334" s="52" t="str">
        <f>IF(Y1334="Ja",VLOOKUP($Y$2,Plausis!A:E,5,0),"")</f>
        <v/>
      </c>
      <c r="AI1334" s="52" t="str">
        <f t="shared" si="454"/>
        <v>Ja</v>
      </c>
      <c r="AJ1334" s="52" t="str">
        <f>IF(S1334="Ja",VLOOKUP($S$2,Plausis!A:E,5,0),IF(V1334="Ja",VLOOKUP($V$2,Plausis!A:E,5,0),IF(X1334="Ja",VLOOKUP($X$2,Plausis!A:E,5,0),"")))</f>
        <v/>
      </c>
      <c r="AL1334" s="52" t="s">
        <v>3</v>
      </c>
      <c r="AM1334" s="114">
        <v>45531</v>
      </c>
      <c r="AN1334" s="52" t="s">
        <v>4467</v>
      </c>
      <c r="AO1334" s="52" t="str">
        <f>VLOOKUP(B1334,'BAT Grundtabelle'!B:T,19,0)</f>
        <v>ja</v>
      </c>
      <c r="AP1334" s="105" t="str">
        <f t="shared" si="455"/>
        <v>11198</v>
      </c>
      <c r="AQ1334" s="52" t="str">
        <f t="shared" si="456"/>
        <v>Malbedarfshandel</v>
      </c>
      <c r="AR1334" s="52" t="b">
        <f t="shared" si="473"/>
        <v>0</v>
      </c>
      <c r="AS1334" s="52" t="b">
        <f t="shared" si="473"/>
        <v>0</v>
      </c>
      <c r="AT1334" s="52" t="b">
        <f t="shared" si="473"/>
        <v>0</v>
      </c>
      <c r="AU1334" s="52">
        <f t="shared" si="458"/>
        <v>1</v>
      </c>
      <c r="AW1334" s="52" t="b">
        <f t="shared" si="459"/>
        <v>0</v>
      </c>
      <c r="AX1334" s="52" t="str">
        <f t="shared" si="460"/>
        <v>Unternehmen</v>
      </c>
      <c r="AY1334" s="52" t="b">
        <f t="shared" si="461"/>
        <v>0</v>
      </c>
      <c r="AZ1334" s="52" t="str">
        <f t="shared" si="462"/>
        <v>11198</v>
      </c>
      <c r="BA1334" s="52" t="str">
        <f>VLOOKUP(A1334,'BAT Grundtabelle'!A:U,21,0)</f>
        <v>ja</v>
      </c>
      <c r="BB1334" s="52" t="str">
        <f t="shared" si="463"/>
        <v>nein</v>
      </c>
      <c r="BC1334" s="52" t="str">
        <f t="shared" si="464"/>
        <v>11198</v>
      </c>
      <c r="BD1334" s="52" t="str">
        <f t="shared" si="465"/>
        <v>Malbedarfshandel</v>
      </c>
      <c r="BE1334" s="52" t="str">
        <f t="shared" si="466"/>
        <v>Unternehmen</v>
      </c>
      <c r="BF1334" s="52">
        <f t="shared" si="467"/>
        <v>1</v>
      </c>
    </row>
    <row r="1335" spans="1:58" hidden="1" x14ac:dyDescent="0.35">
      <c r="A1335" s="107" t="s">
        <v>3616</v>
      </c>
      <c r="B1335" s="75" t="s">
        <v>84</v>
      </c>
      <c r="C1335" s="52" t="s">
        <v>3</v>
      </c>
      <c r="D1335" s="52" t="s">
        <v>3</v>
      </c>
      <c r="E1335" s="52" t="s">
        <v>2</v>
      </c>
      <c r="F1335" s="52" t="s">
        <v>2</v>
      </c>
      <c r="G1335" s="52" t="s">
        <v>2</v>
      </c>
      <c r="H1335" s="52" t="s">
        <v>2</v>
      </c>
      <c r="I1335" s="52" t="s">
        <v>3</v>
      </c>
      <c r="J1335" s="52">
        <v>1</v>
      </c>
      <c r="K1335" s="52" t="s">
        <v>2</v>
      </c>
      <c r="L1335" s="52" t="s">
        <v>2</v>
      </c>
      <c r="M1335" s="52" t="s">
        <v>2</v>
      </c>
      <c r="N1335" s="52" t="s">
        <v>3</v>
      </c>
      <c r="P1335" s="52" t="s">
        <v>4</v>
      </c>
      <c r="Q1335" s="52" t="str">
        <f t="shared" si="474"/>
        <v>Nein</v>
      </c>
      <c r="R1335" s="52" t="str">
        <f t="shared" si="474"/>
        <v>Nein</v>
      </c>
      <c r="S1335" s="52" t="str">
        <f t="shared" si="474"/>
        <v>Nein</v>
      </c>
      <c r="T1335" s="52" t="str">
        <f t="shared" si="474"/>
        <v>Nein</v>
      </c>
      <c r="U1335" s="52" t="str">
        <f t="shared" si="474"/>
        <v>Nein</v>
      </c>
      <c r="V1335" s="52" t="str">
        <f t="shared" si="474"/>
        <v>Nein</v>
      </c>
      <c r="W1335" s="52" t="str">
        <f t="shared" si="474"/>
        <v>Nein</v>
      </c>
      <c r="X1335" s="52" t="str">
        <f t="shared" si="474"/>
        <v>Nein</v>
      </c>
      <c r="Y1335" s="52" t="str">
        <f t="shared" si="474"/>
        <v>Nein</v>
      </c>
      <c r="Z1335" s="52" t="str">
        <f t="shared" si="474"/>
        <v>Nein</v>
      </c>
      <c r="AA1335" s="52" t="str">
        <f t="shared" si="474"/>
        <v>Nein</v>
      </c>
      <c r="AB1335" s="52" t="str">
        <f t="shared" si="474"/>
        <v>Nein</v>
      </c>
      <c r="AC1335" s="52" t="str">
        <f t="shared" si="474"/>
        <v>Nein</v>
      </c>
      <c r="AD1335" s="52" t="str">
        <f t="shared" si="474"/>
        <v>Nein</v>
      </c>
      <c r="AE1335" s="52" t="str">
        <f t="shared" si="474"/>
        <v>Nein</v>
      </c>
      <c r="AF1335" s="52" t="str">
        <f t="shared" si="474"/>
        <v>Nein</v>
      </c>
      <c r="AG1335" s="61" t="str">
        <f>IF(Q1335="Ja",VLOOKUP($Q$2,Plausis!A:E,5,0),IF(R1335="Ja",VLOOKUP($R$2,Plausis!A:E,5,0),IF(T1335="Ja",VLOOKUP($T$2,Plausis!A:E,5,0),IF(U1335="Ja",VLOOKUP($U$2,Plausis!A:E,5,0),IF(AA1335="Ja",VLOOKUP($AA$2,Plausis!A:E,5,0),IF(AC1335="Ja",VLOOKUP($AC$2,Plausis!A:E,5,0),IF(AD1335="Ja",VLOOKUP($AD$2,Plausis!A:E,5,0),"")))))))</f>
        <v/>
      </c>
      <c r="AH1335" s="52" t="str">
        <f>IF(Y1335="Ja",VLOOKUP($Y$2,Plausis!A:E,5,0),"")</f>
        <v/>
      </c>
      <c r="AI1335" s="52" t="str">
        <f t="shared" si="454"/>
        <v>Ja</v>
      </c>
      <c r="AJ1335" s="52" t="str">
        <f>IF(S1335="Ja",VLOOKUP($S$2,Plausis!A:E,5,0),IF(V1335="Ja",VLOOKUP($V$2,Plausis!A:E,5,0),IF(X1335="Ja",VLOOKUP($X$2,Plausis!A:E,5,0),"")))</f>
        <v/>
      </c>
      <c r="AL1335" s="52" t="s">
        <v>3</v>
      </c>
      <c r="AM1335" s="114">
        <v>45531</v>
      </c>
      <c r="AN1335" s="52" t="s">
        <v>4467</v>
      </c>
      <c r="AO1335" s="52" t="str">
        <f>VLOOKUP(B1335,'BAT Grundtabelle'!B:T,19,0)</f>
        <v>ja</v>
      </c>
      <c r="AP1335" s="105" t="str">
        <f t="shared" si="455"/>
        <v>11199</v>
      </c>
      <c r="AQ1335" s="52" t="str">
        <f t="shared" si="456"/>
        <v>Maler- und Stuckateurbetrieb</v>
      </c>
      <c r="AR1335" s="52" t="b">
        <f t="shared" si="473"/>
        <v>0</v>
      </c>
      <c r="AS1335" s="52" t="b">
        <f t="shared" si="473"/>
        <v>0</v>
      </c>
      <c r="AT1335" s="52" t="b">
        <f t="shared" si="473"/>
        <v>0</v>
      </c>
      <c r="AU1335" s="52">
        <f t="shared" si="458"/>
        <v>1</v>
      </c>
      <c r="AW1335" s="52" t="b">
        <f t="shared" si="459"/>
        <v>0</v>
      </c>
      <c r="AX1335" s="52" t="str">
        <f t="shared" si="460"/>
        <v>Unternehmen</v>
      </c>
      <c r="AY1335" s="52" t="b">
        <f t="shared" si="461"/>
        <v>0</v>
      </c>
      <c r="AZ1335" s="52" t="str">
        <f t="shared" si="462"/>
        <v>11199</v>
      </c>
      <c r="BA1335" s="52" t="str">
        <f>VLOOKUP(A1335,'BAT Grundtabelle'!A:U,21,0)</f>
        <v>ja</v>
      </c>
      <c r="BB1335" s="52" t="str">
        <f t="shared" si="463"/>
        <v>nein</v>
      </c>
      <c r="BC1335" s="52" t="str">
        <f t="shared" si="464"/>
        <v>11199</v>
      </c>
      <c r="BD1335" s="52" t="str">
        <f t="shared" si="465"/>
        <v>Maler- und Stuckateurbetrieb</v>
      </c>
      <c r="BE1335" s="52" t="str">
        <f t="shared" si="466"/>
        <v>Unternehmen</v>
      </c>
      <c r="BF1335" s="52">
        <f t="shared" si="467"/>
        <v>1</v>
      </c>
    </row>
    <row r="1336" spans="1:58" hidden="1" x14ac:dyDescent="0.35">
      <c r="A1336" s="107" t="s">
        <v>3617</v>
      </c>
      <c r="B1336" s="75" t="s">
        <v>85</v>
      </c>
      <c r="C1336" s="52" t="s">
        <v>3</v>
      </c>
      <c r="D1336" s="52" t="s">
        <v>3</v>
      </c>
      <c r="E1336" s="52" t="s">
        <v>2</v>
      </c>
      <c r="F1336" s="52" t="s">
        <v>2</v>
      </c>
      <c r="G1336" s="52" t="s">
        <v>2</v>
      </c>
      <c r="H1336" s="52" t="s">
        <v>2</v>
      </c>
      <c r="I1336" s="52" t="s">
        <v>3</v>
      </c>
      <c r="J1336" s="52">
        <v>1</v>
      </c>
      <c r="K1336" s="52" t="s">
        <v>2</v>
      </c>
      <c r="L1336" s="52" t="s">
        <v>2</v>
      </c>
      <c r="M1336" s="52" t="s">
        <v>2</v>
      </c>
      <c r="N1336" s="52" t="s">
        <v>3</v>
      </c>
      <c r="P1336" s="52" t="s">
        <v>4</v>
      </c>
      <c r="Q1336" s="52" t="str">
        <f t="shared" si="474"/>
        <v>Nein</v>
      </c>
      <c r="R1336" s="52" t="str">
        <f t="shared" si="474"/>
        <v>Nein</v>
      </c>
      <c r="S1336" s="52" t="str">
        <f t="shared" si="474"/>
        <v>Nein</v>
      </c>
      <c r="T1336" s="52" t="str">
        <f t="shared" si="474"/>
        <v>Nein</v>
      </c>
      <c r="U1336" s="52" t="str">
        <f t="shared" si="474"/>
        <v>Nein</v>
      </c>
      <c r="V1336" s="52" t="str">
        <f t="shared" si="474"/>
        <v>Nein</v>
      </c>
      <c r="W1336" s="52" t="str">
        <f t="shared" si="474"/>
        <v>Nein</v>
      </c>
      <c r="X1336" s="52" t="str">
        <f t="shared" si="474"/>
        <v>Nein</v>
      </c>
      <c r="Y1336" s="52" t="str">
        <f t="shared" si="474"/>
        <v>Nein</v>
      </c>
      <c r="Z1336" s="52" t="str">
        <f t="shared" si="474"/>
        <v>Nein</v>
      </c>
      <c r="AA1336" s="52" t="str">
        <f t="shared" si="474"/>
        <v>Nein</v>
      </c>
      <c r="AB1336" s="52" t="str">
        <f t="shared" si="474"/>
        <v>Nein</v>
      </c>
      <c r="AC1336" s="52" t="str">
        <f t="shared" si="474"/>
        <v>Nein</v>
      </c>
      <c r="AD1336" s="52" t="str">
        <f t="shared" si="474"/>
        <v>Nein</v>
      </c>
      <c r="AE1336" s="52" t="str">
        <f t="shared" si="474"/>
        <v>Nein</v>
      </c>
      <c r="AF1336" s="52" t="str">
        <f t="shared" si="474"/>
        <v>Nein</v>
      </c>
      <c r="AG1336" s="61" t="str">
        <f>IF(Q1336="Ja",VLOOKUP($Q$2,Plausis!A:E,5,0),IF(R1336="Ja",VLOOKUP($R$2,Plausis!A:E,5,0),IF(T1336="Ja",VLOOKUP($T$2,Plausis!A:E,5,0),IF(U1336="Ja",VLOOKUP($U$2,Plausis!A:E,5,0),IF(AA1336="Ja",VLOOKUP($AA$2,Plausis!A:E,5,0),IF(AC1336="Ja",VLOOKUP($AC$2,Plausis!A:E,5,0),IF(AD1336="Ja",VLOOKUP($AD$2,Plausis!A:E,5,0),"")))))))</f>
        <v/>
      </c>
      <c r="AH1336" s="52" t="str">
        <f>IF(Y1336="Ja",VLOOKUP($Y$2,Plausis!A:E,5,0),"")</f>
        <v/>
      </c>
      <c r="AI1336" s="52" t="str">
        <f t="shared" si="454"/>
        <v>Ja</v>
      </c>
      <c r="AJ1336" s="52" t="str">
        <f>IF(S1336="Ja",VLOOKUP($S$2,Plausis!A:E,5,0),IF(V1336="Ja",VLOOKUP($V$2,Plausis!A:E,5,0),IF(X1336="Ja",VLOOKUP($X$2,Plausis!A:E,5,0),"")))</f>
        <v/>
      </c>
      <c r="AL1336" s="52" t="s">
        <v>3</v>
      </c>
      <c r="AM1336" s="114">
        <v>45531</v>
      </c>
      <c r="AN1336" s="52" t="s">
        <v>4467</v>
      </c>
      <c r="AO1336" s="52" t="str">
        <f>VLOOKUP(B1336,'BAT Grundtabelle'!B:T,19,0)</f>
        <v>ja</v>
      </c>
      <c r="AP1336" s="105" t="str">
        <f t="shared" si="455"/>
        <v>11200</v>
      </c>
      <c r="AQ1336" s="52" t="str">
        <f t="shared" si="456"/>
        <v>Malerbetrieb</v>
      </c>
      <c r="AR1336" s="52" t="b">
        <f t="shared" si="473"/>
        <v>0</v>
      </c>
      <c r="AS1336" s="52" t="b">
        <f t="shared" si="473"/>
        <v>0</v>
      </c>
      <c r="AT1336" s="52" t="b">
        <f t="shared" si="473"/>
        <v>0</v>
      </c>
      <c r="AU1336" s="52">
        <f t="shared" si="458"/>
        <v>1</v>
      </c>
      <c r="AW1336" s="52" t="b">
        <f t="shared" si="459"/>
        <v>0</v>
      </c>
      <c r="AX1336" s="52" t="str">
        <f t="shared" si="460"/>
        <v>Unternehmen</v>
      </c>
      <c r="AY1336" s="52" t="b">
        <f t="shared" si="461"/>
        <v>0</v>
      </c>
      <c r="AZ1336" s="52" t="str">
        <f t="shared" si="462"/>
        <v>11200</v>
      </c>
      <c r="BA1336" s="52" t="str">
        <f>VLOOKUP(A1336,'BAT Grundtabelle'!A:U,21,0)</f>
        <v>ja</v>
      </c>
      <c r="BB1336" s="52" t="str">
        <f t="shared" si="463"/>
        <v>nein</v>
      </c>
      <c r="BC1336" s="52" t="str">
        <f t="shared" si="464"/>
        <v>11200</v>
      </c>
      <c r="BD1336" s="52" t="str">
        <f t="shared" si="465"/>
        <v>Malerbetrieb</v>
      </c>
      <c r="BE1336" s="52" t="str">
        <f t="shared" si="466"/>
        <v>Unternehmen</v>
      </c>
      <c r="BF1336" s="52">
        <f t="shared" si="467"/>
        <v>1</v>
      </c>
    </row>
    <row r="1337" spans="1:58" hidden="1" x14ac:dyDescent="0.35">
      <c r="A1337" s="107" t="s">
        <v>2282</v>
      </c>
      <c r="B1337" s="75" t="s">
        <v>2281</v>
      </c>
      <c r="C1337" s="52" t="s">
        <v>3</v>
      </c>
      <c r="D1337" s="52" t="s">
        <v>3</v>
      </c>
      <c r="E1337" s="52" t="s">
        <v>2</v>
      </c>
      <c r="F1337" s="52" t="s">
        <v>2</v>
      </c>
      <c r="G1337" s="52" t="s">
        <v>2</v>
      </c>
      <c r="H1337" s="52" t="s">
        <v>2</v>
      </c>
      <c r="I1337" s="52" t="s">
        <v>3</v>
      </c>
      <c r="J1337" s="52">
        <v>2</v>
      </c>
      <c r="K1337" s="52" t="s">
        <v>2</v>
      </c>
      <c r="L1337" s="52" t="s">
        <v>2</v>
      </c>
      <c r="M1337" s="52" t="s">
        <v>2</v>
      </c>
      <c r="N1337" s="52" t="s">
        <v>3</v>
      </c>
      <c r="P1337" s="52" t="s">
        <v>4</v>
      </c>
      <c r="Q1337" s="52" t="str">
        <f t="shared" si="474"/>
        <v>Nein</v>
      </c>
      <c r="R1337" s="52" t="str">
        <f t="shared" si="474"/>
        <v>Nein</v>
      </c>
      <c r="S1337" s="52" t="str">
        <f t="shared" si="474"/>
        <v>Nein</v>
      </c>
      <c r="T1337" s="52" t="str">
        <f t="shared" si="474"/>
        <v>Nein</v>
      </c>
      <c r="U1337" s="52" t="str">
        <f t="shared" si="474"/>
        <v>Nein</v>
      </c>
      <c r="V1337" s="52" t="str">
        <f t="shared" si="474"/>
        <v>Nein</v>
      </c>
      <c r="W1337" s="52" t="str">
        <f t="shared" si="474"/>
        <v>Nein</v>
      </c>
      <c r="X1337" s="52" t="str">
        <f t="shared" si="474"/>
        <v>Nein</v>
      </c>
      <c r="Y1337" s="52" t="str">
        <f t="shared" si="474"/>
        <v>Nein</v>
      </c>
      <c r="Z1337" s="52" t="str">
        <f t="shared" si="474"/>
        <v>Nein</v>
      </c>
      <c r="AA1337" s="52" t="str">
        <f t="shared" si="474"/>
        <v>Nein</v>
      </c>
      <c r="AB1337" s="52" t="str">
        <f t="shared" si="474"/>
        <v>Nein</v>
      </c>
      <c r="AC1337" s="52" t="str">
        <f t="shared" si="474"/>
        <v>Nein</v>
      </c>
      <c r="AD1337" s="52" t="str">
        <f t="shared" si="474"/>
        <v>Nein</v>
      </c>
      <c r="AE1337" s="52" t="str">
        <f t="shared" si="474"/>
        <v>Nein</v>
      </c>
      <c r="AF1337" s="52" t="str">
        <f t="shared" si="474"/>
        <v>Nein</v>
      </c>
      <c r="AG1337" s="61" t="str">
        <f>IF(Q1337="Ja",VLOOKUP($Q$2,Plausis!A:E,5,0),IF(R1337="Ja",VLOOKUP($R$2,Plausis!A:E,5,0),IF(T1337="Ja",VLOOKUP($T$2,Plausis!A:E,5,0),IF(U1337="Ja",VLOOKUP($U$2,Plausis!A:E,5,0),IF(AA1337="Ja",VLOOKUP($AA$2,Plausis!A:E,5,0),IF(AC1337="Ja",VLOOKUP($AC$2,Plausis!A:E,5,0),IF(AD1337="Ja",VLOOKUP($AD$2,Plausis!A:E,5,0),"")))))))</f>
        <v/>
      </c>
      <c r="AH1337" s="52" t="str">
        <f>IF(Y1337="Ja",VLOOKUP($Y$2,Plausis!A:E,5,0),"")</f>
        <v/>
      </c>
      <c r="AI1337" s="52" t="str">
        <f t="shared" si="454"/>
        <v>Ja</v>
      </c>
      <c r="AJ1337" s="52" t="str">
        <f>IF(S1337="Ja",VLOOKUP($S$2,Plausis!A:E,5,0),IF(V1337="Ja",VLOOKUP($V$2,Plausis!A:E,5,0),IF(X1337="Ja",VLOOKUP($X$2,Plausis!A:E,5,0),"")))</f>
        <v/>
      </c>
      <c r="AL1337" s="52" t="s">
        <v>3</v>
      </c>
      <c r="AM1337" s="114">
        <v>45531</v>
      </c>
      <c r="AN1337" s="52" t="s">
        <v>4467</v>
      </c>
      <c r="AO1337" s="52" t="str">
        <f>VLOOKUP(B1337,'BAT Grundtabelle'!B:T,19,0)</f>
        <v>ja</v>
      </c>
      <c r="AP1337" s="105" t="str">
        <f t="shared" si="455"/>
        <v>2160</v>
      </c>
      <c r="AQ1337" s="52" t="str">
        <f t="shared" si="456"/>
        <v>Mälzerei</v>
      </c>
      <c r="AR1337" s="52" t="b">
        <f t="shared" si="473"/>
        <v>0</v>
      </c>
      <c r="AS1337" s="52" t="b">
        <f t="shared" si="473"/>
        <v>0</v>
      </c>
      <c r="AT1337" s="52" t="b">
        <f t="shared" si="473"/>
        <v>0</v>
      </c>
      <c r="AU1337" s="52">
        <f t="shared" si="458"/>
        <v>2</v>
      </c>
      <c r="AW1337" s="52" t="b">
        <f t="shared" si="459"/>
        <v>0</v>
      </c>
      <c r="AX1337" s="52" t="str">
        <f t="shared" si="460"/>
        <v>Unternehmen</v>
      </c>
      <c r="AY1337" s="52" t="b">
        <f t="shared" si="461"/>
        <v>0</v>
      </c>
      <c r="AZ1337" s="52" t="str">
        <f t="shared" si="462"/>
        <v>2160</v>
      </c>
      <c r="BA1337" s="52" t="str">
        <f>VLOOKUP(A1337,'BAT Grundtabelle'!A:U,21,0)</f>
        <v>ja</v>
      </c>
      <c r="BB1337" s="52" t="str">
        <f t="shared" si="463"/>
        <v>nein</v>
      </c>
      <c r="BC1337" s="52" t="str">
        <f t="shared" si="464"/>
        <v>2160</v>
      </c>
      <c r="BD1337" s="52" t="str">
        <f t="shared" si="465"/>
        <v>Mälzerei</v>
      </c>
      <c r="BE1337" s="52" t="str">
        <f t="shared" si="466"/>
        <v>Unternehmen</v>
      </c>
      <c r="BF1337" s="52">
        <f t="shared" si="467"/>
        <v>2</v>
      </c>
    </row>
    <row r="1338" spans="1:58" hidden="1" x14ac:dyDescent="0.35">
      <c r="A1338" s="107" t="s">
        <v>3618</v>
      </c>
      <c r="B1338" s="75" t="s">
        <v>268</v>
      </c>
      <c r="C1338" s="52" t="s">
        <v>3</v>
      </c>
      <c r="D1338" s="52" t="s">
        <v>3</v>
      </c>
      <c r="E1338" s="52" t="s">
        <v>2</v>
      </c>
      <c r="F1338" s="52" t="s">
        <v>2</v>
      </c>
      <c r="G1338" s="52" t="s">
        <v>2</v>
      </c>
      <c r="H1338" s="52" t="s">
        <v>2</v>
      </c>
      <c r="I1338" s="52" t="s">
        <v>3</v>
      </c>
      <c r="J1338" s="52">
        <v>1</v>
      </c>
      <c r="K1338" s="52" t="s">
        <v>2</v>
      </c>
      <c r="L1338" s="52" t="s">
        <v>2</v>
      </c>
      <c r="M1338" s="52" t="s">
        <v>2</v>
      </c>
      <c r="N1338" s="52" t="s">
        <v>3</v>
      </c>
      <c r="P1338" s="52" t="s">
        <v>4</v>
      </c>
      <c r="Q1338" s="52" t="str">
        <f t="shared" si="474"/>
        <v>Nein</v>
      </c>
      <c r="R1338" s="52" t="str">
        <f t="shared" si="474"/>
        <v>Nein</v>
      </c>
      <c r="S1338" s="52" t="str">
        <f t="shared" si="474"/>
        <v>Nein</v>
      </c>
      <c r="T1338" s="52" t="str">
        <f t="shared" si="474"/>
        <v>Nein</v>
      </c>
      <c r="U1338" s="52" t="str">
        <f t="shared" si="474"/>
        <v>Nein</v>
      </c>
      <c r="V1338" s="52" t="str">
        <f t="shared" si="474"/>
        <v>Nein</v>
      </c>
      <c r="W1338" s="52" t="str">
        <f t="shared" si="474"/>
        <v>Nein</v>
      </c>
      <c r="X1338" s="52" t="str">
        <f t="shared" si="474"/>
        <v>Nein</v>
      </c>
      <c r="Y1338" s="52" t="str">
        <f t="shared" si="474"/>
        <v>Nein</v>
      </c>
      <c r="Z1338" s="52" t="str">
        <f t="shared" si="474"/>
        <v>Nein</v>
      </c>
      <c r="AA1338" s="52" t="str">
        <f t="shared" si="474"/>
        <v>Nein</v>
      </c>
      <c r="AB1338" s="52" t="str">
        <f t="shared" si="474"/>
        <v>Nein</v>
      </c>
      <c r="AC1338" s="52" t="str">
        <f t="shared" si="474"/>
        <v>Nein</v>
      </c>
      <c r="AD1338" s="52" t="str">
        <f t="shared" si="474"/>
        <v>Nein</v>
      </c>
      <c r="AE1338" s="52" t="str">
        <f t="shared" si="474"/>
        <v>Nein</v>
      </c>
      <c r="AF1338" s="52" t="str">
        <f t="shared" si="474"/>
        <v>Nein</v>
      </c>
      <c r="AG1338" s="61" t="str">
        <f>IF(Q1338="Ja",VLOOKUP($Q$2,Plausis!A:E,5,0),IF(R1338="Ja",VLOOKUP($R$2,Plausis!A:E,5,0),IF(T1338="Ja",VLOOKUP($T$2,Plausis!A:E,5,0),IF(U1338="Ja",VLOOKUP($U$2,Plausis!A:E,5,0),IF(AA1338="Ja",VLOOKUP($AA$2,Plausis!A:E,5,0),IF(AC1338="Ja",VLOOKUP($AC$2,Plausis!A:E,5,0),IF(AD1338="Ja",VLOOKUP($AD$2,Plausis!A:E,5,0),"")))))))</f>
        <v/>
      </c>
      <c r="AH1338" s="52" t="str">
        <f>IF(Y1338="Ja",VLOOKUP($Y$2,Plausis!A:E,5,0),"")</f>
        <v/>
      </c>
      <c r="AI1338" s="52" t="str">
        <f t="shared" si="454"/>
        <v>Ja</v>
      </c>
      <c r="AJ1338" s="52" t="str">
        <f>IF(S1338="Ja",VLOOKUP($S$2,Plausis!A:E,5,0),IF(V1338="Ja",VLOOKUP($V$2,Plausis!A:E,5,0),IF(X1338="Ja",VLOOKUP($X$2,Plausis!A:E,5,0),"")))</f>
        <v/>
      </c>
      <c r="AL1338" s="52" t="s">
        <v>2</v>
      </c>
      <c r="AM1338" s="114">
        <v>45531</v>
      </c>
      <c r="AN1338" s="52" t="s">
        <v>4467</v>
      </c>
      <c r="AO1338" s="52" t="str">
        <f>VLOOKUP(B1338,'BAT Grundtabelle'!B:T,19,0)</f>
        <v>ja</v>
      </c>
      <c r="AP1338" s="105" t="str">
        <f t="shared" si="455"/>
        <v>11201</v>
      </c>
      <c r="AQ1338" s="52" t="str">
        <f t="shared" si="456"/>
        <v>Mannequin</v>
      </c>
      <c r="AR1338" s="52" t="b">
        <f t="shared" si="473"/>
        <v>0</v>
      </c>
      <c r="AS1338" s="52" t="b">
        <f t="shared" si="473"/>
        <v>0</v>
      </c>
      <c r="AT1338" s="52" t="b">
        <f t="shared" si="473"/>
        <v>0</v>
      </c>
      <c r="AU1338" s="52">
        <f t="shared" si="458"/>
        <v>1</v>
      </c>
      <c r="AW1338" s="52" t="b">
        <f t="shared" si="459"/>
        <v>0</v>
      </c>
      <c r="AX1338" s="52" t="str">
        <f t="shared" si="460"/>
        <v>Unternehmen</v>
      </c>
      <c r="AY1338" s="52" t="b">
        <f t="shared" si="461"/>
        <v>0</v>
      </c>
      <c r="AZ1338" s="52" t="str">
        <f t="shared" si="462"/>
        <v>11201</v>
      </c>
      <c r="BA1338" s="52" t="str">
        <f>VLOOKUP(A1338,'BAT Grundtabelle'!A:U,21,0)</f>
        <v>ja</v>
      </c>
      <c r="BB1338" s="52" t="str">
        <f t="shared" si="463"/>
        <v>nein</v>
      </c>
      <c r="BC1338" s="52" t="str">
        <f t="shared" si="464"/>
        <v>11201</v>
      </c>
      <c r="BD1338" s="52" t="str">
        <f t="shared" si="465"/>
        <v>Mannequin</v>
      </c>
      <c r="BE1338" s="52" t="str">
        <f t="shared" si="466"/>
        <v>Unternehmen</v>
      </c>
      <c r="BF1338" s="52">
        <f t="shared" si="467"/>
        <v>1</v>
      </c>
    </row>
    <row r="1339" spans="1:58" hidden="1" x14ac:dyDescent="0.35">
      <c r="A1339" s="107" t="s">
        <v>3619</v>
      </c>
      <c r="B1339" s="75" t="s">
        <v>560</v>
      </c>
      <c r="C1339" s="52" t="s">
        <v>3</v>
      </c>
      <c r="D1339" s="52" t="s">
        <v>3</v>
      </c>
      <c r="E1339" s="52" t="s">
        <v>2</v>
      </c>
      <c r="F1339" s="52" t="s">
        <v>2</v>
      </c>
      <c r="G1339" s="52" t="s">
        <v>2</v>
      </c>
      <c r="H1339" s="52" t="s">
        <v>2</v>
      </c>
      <c r="I1339" s="52" t="s">
        <v>3</v>
      </c>
      <c r="J1339" s="52">
        <v>2</v>
      </c>
      <c r="K1339" s="52" t="s">
        <v>2</v>
      </c>
      <c r="L1339" s="52" t="s">
        <v>2</v>
      </c>
      <c r="M1339" s="52" t="s">
        <v>2</v>
      </c>
      <c r="N1339" s="52" t="s">
        <v>3</v>
      </c>
      <c r="P1339" s="52" t="s">
        <v>4</v>
      </c>
      <c r="Q1339" s="52" t="str">
        <f t="shared" si="474"/>
        <v>Nein</v>
      </c>
      <c r="R1339" s="52" t="str">
        <f t="shared" si="474"/>
        <v>Nein</v>
      </c>
      <c r="S1339" s="52" t="str">
        <f t="shared" si="474"/>
        <v>Nein</v>
      </c>
      <c r="T1339" s="52" t="str">
        <f t="shared" si="474"/>
        <v>Nein</v>
      </c>
      <c r="U1339" s="52" t="str">
        <f t="shared" si="474"/>
        <v>Nein</v>
      </c>
      <c r="V1339" s="52" t="str">
        <f t="shared" si="474"/>
        <v>Nein</v>
      </c>
      <c r="W1339" s="52" t="str">
        <f t="shared" si="474"/>
        <v>Nein</v>
      </c>
      <c r="X1339" s="52" t="str">
        <f t="shared" si="474"/>
        <v>Nein</v>
      </c>
      <c r="Y1339" s="52" t="str">
        <f t="shared" si="474"/>
        <v>Nein</v>
      </c>
      <c r="Z1339" s="52" t="str">
        <f t="shared" si="474"/>
        <v>Nein</v>
      </c>
      <c r="AA1339" s="52" t="str">
        <f t="shared" si="474"/>
        <v>Nein</v>
      </c>
      <c r="AB1339" s="52" t="str">
        <f t="shared" si="474"/>
        <v>Nein</v>
      </c>
      <c r="AC1339" s="52" t="str">
        <f t="shared" si="474"/>
        <v>Nein</v>
      </c>
      <c r="AD1339" s="52" t="str">
        <f t="shared" si="474"/>
        <v>Nein</v>
      </c>
      <c r="AE1339" s="52" t="str">
        <f t="shared" si="474"/>
        <v>Nein</v>
      </c>
      <c r="AF1339" s="52" t="str">
        <f t="shared" si="474"/>
        <v>Nein</v>
      </c>
      <c r="AG1339" s="61" t="str">
        <f>IF(Q1339="Ja",VLOOKUP($Q$2,Plausis!A:E,5,0),IF(R1339="Ja",VLOOKUP($R$2,Plausis!A:E,5,0),IF(T1339="Ja",VLOOKUP($T$2,Plausis!A:E,5,0),IF(U1339="Ja",VLOOKUP($U$2,Plausis!A:E,5,0),IF(AA1339="Ja",VLOOKUP($AA$2,Plausis!A:E,5,0),IF(AC1339="Ja",VLOOKUP($AC$2,Plausis!A:E,5,0),IF(AD1339="Ja",VLOOKUP($AD$2,Plausis!A:E,5,0),"")))))))</f>
        <v/>
      </c>
      <c r="AH1339" s="52" t="str">
        <f>IF(Y1339="Ja",VLOOKUP($Y$2,Plausis!A:E,5,0),"")</f>
        <v/>
      </c>
      <c r="AI1339" s="52" t="str">
        <f t="shared" si="454"/>
        <v>Ja</v>
      </c>
      <c r="AJ1339" s="52" t="str">
        <f>IF(S1339="Ja",VLOOKUP($S$2,Plausis!A:E,5,0),IF(V1339="Ja",VLOOKUP($V$2,Plausis!A:E,5,0),IF(X1339="Ja",VLOOKUP($X$2,Plausis!A:E,5,0),"")))</f>
        <v/>
      </c>
      <c r="AL1339" s="52" t="s">
        <v>3</v>
      </c>
      <c r="AM1339" s="114">
        <v>45531</v>
      </c>
      <c r="AN1339" s="52" t="s">
        <v>4467</v>
      </c>
      <c r="AO1339" s="52" t="str">
        <f>VLOOKUP(B1339,'BAT Grundtabelle'!B:T,19,0)</f>
        <v>ja</v>
      </c>
      <c r="AP1339" s="105" t="str">
        <f t="shared" si="455"/>
        <v>11202</v>
      </c>
      <c r="AQ1339" s="52" t="str">
        <f t="shared" si="456"/>
        <v>Margarine-, Speisefett- und Speiseölhersteller</v>
      </c>
      <c r="AR1339" s="52" t="b">
        <f t="shared" si="473"/>
        <v>0</v>
      </c>
      <c r="AS1339" s="52" t="b">
        <f t="shared" si="473"/>
        <v>0</v>
      </c>
      <c r="AT1339" s="52" t="b">
        <f t="shared" si="473"/>
        <v>0</v>
      </c>
      <c r="AU1339" s="52">
        <f t="shared" si="458"/>
        <v>2</v>
      </c>
      <c r="AW1339" s="52" t="b">
        <f t="shared" si="459"/>
        <v>0</v>
      </c>
      <c r="AX1339" s="52" t="str">
        <f t="shared" si="460"/>
        <v>Unternehmen</v>
      </c>
      <c r="AY1339" s="52" t="b">
        <f t="shared" si="461"/>
        <v>0</v>
      </c>
      <c r="AZ1339" s="52" t="str">
        <f t="shared" si="462"/>
        <v>11202</v>
      </c>
      <c r="BA1339" s="52" t="str">
        <f>VLOOKUP(A1339,'BAT Grundtabelle'!A:U,21,0)</f>
        <v>ja</v>
      </c>
      <c r="BB1339" s="52" t="str">
        <f t="shared" si="463"/>
        <v>nein</v>
      </c>
      <c r="BC1339" s="52" t="str">
        <f t="shared" si="464"/>
        <v>11202</v>
      </c>
      <c r="BD1339" s="52" t="str">
        <f t="shared" si="465"/>
        <v>Margarine-, Speisefett- und Speiseölhersteller</v>
      </c>
      <c r="BE1339" s="52" t="str">
        <f t="shared" si="466"/>
        <v>Unternehmen</v>
      </c>
      <c r="BF1339" s="52">
        <f t="shared" si="467"/>
        <v>2</v>
      </c>
    </row>
    <row r="1340" spans="1:58" hidden="1" x14ac:dyDescent="0.35">
      <c r="A1340" s="107">
        <v>11990</v>
      </c>
      <c r="B1340" s="75" t="s">
        <v>4570</v>
      </c>
      <c r="C1340" s="52" t="s">
        <v>3</v>
      </c>
      <c r="D1340" s="52" t="s">
        <v>3</v>
      </c>
      <c r="E1340" s="52" t="s">
        <v>2</v>
      </c>
      <c r="F1340" s="52" t="s">
        <v>2</v>
      </c>
      <c r="G1340" s="52" t="s">
        <v>2</v>
      </c>
      <c r="H1340" s="52" t="s">
        <v>2</v>
      </c>
      <c r="I1340" s="52" t="s">
        <v>3</v>
      </c>
      <c r="J1340" s="52">
        <v>1</v>
      </c>
      <c r="K1340" s="52" t="s">
        <v>2</v>
      </c>
      <c r="L1340" s="52" t="s">
        <v>2</v>
      </c>
      <c r="M1340" s="52" t="s">
        <v>2</v>
      </c>
      <c r="N1340" s="52" t="s">
        <v>3</v>
      </c>
      <c r="P1340" s="52" t="s">
        <v>4</v>
      </c>
      <c r="Q1340" s="52" t="str">
        <f t="shared" si="474"/>
        <v>Nein</v>
      </c>
      <c r="R1340" s="52" t="str">
        <f t="shared" si="474"/>
        <v>Nein</v>
      </c>
      <c r="S1340" s="52" t="str">
        <f t="shared" si="474"/>
        <v>Nein</v>
      </c>
      <c r="T1340" s="52" t="str">
        <f t="shared" si="474"/>
        <v>Nein</v>
      </c>
      <c r="U1340" s="52" t="str">
        <f t="shared" si="474"/>
        <v>Nein</v>
      </c>
      <c r="V1340" s="52" t="str">
        <f t="shared" si="474"/>
        <v>Nein</v>
      </c>
      <c r="W1340" s="52" t="str">
        <f t="shared" si="474"/>
        <v>Nein</v>
      </c>
      <c r="X1340" s="52" t="str">
        <f t="shared" si="474"/>
        <v>Nein</v>
      </c>
      <c r="Y1340" s="52" t="str">
        <f t="shared" si="474"/>
        <v>Nein</v>
      </c>
      <c r="Z1340" s="52" t="str">
        <f t="shared" si="474"/>
        <v>Nein</v>
      </c>
      <c r="AA1340" s="52" t="str">
        <f t="shared" si="474"/>
        <v>Nein</v>
      </c>
      <c r="AB1340" s="52" t="str">
        <f t="shared" si="474"/>
        <v>Nein</v>
      </c>
      <c r="AC1340" s="52" t="str">
        <f t="shared" si="474"/>
        <v>Nein</v>
      </c>
      <c r="AD1340" s="52" t="str">
        <f t="shared" si="474"/>
        <v>Nein</v>
      </c>
      <c r="AE1340" s="52" t="str">
        <f t="shared" si="474"/>
        <v>Nein</v>
      </c>
      <c r="AF1340" s="52" t="str">
        <f t="shared" si="474"/>
        <v>Nein</v>
      </c>
      <c r="AG1340" s="61" t="str">
        <f>IF(Q1340="Ja",VLOOKUP($Q$2,Plausis!A:E,5,0),IF(R1340="Ja",VLOOKUP($R$2,Plausis!A:E,5,0),IF(T1340="Ja",VLOOKUP($T$2,Plausis!A:E,5,0),IF(U1340="Ja",VLOOKUP($U$2,Plausis!A:E,5,0),IF(AA1340="Ja",VLOOKUP($AA$2,Plausis!A:E,5,0),IF(AC1340="Ja",VLOOKUP($AC$2,Plausis!A:E,5,0),IF(AD1340="Ja",VLOOKUP($AD$2,Plausis!A:E,5,0),"")))))))</f>
        <v/>
      </c>
      <c r="AH1340" s="52" t="str">
        <f>IF(Y1340="Ja",VLOOKUP($Y$2,Plausis!A:E,5,0),"")</f>
        <v/>
      </c>
      <c r="AI1340" s="52" t="str">
        <f t="shared" si="454"/>
        <v>Ja</v>
      </c>
      <c r="AJ1340" s="52" t="str">
        <f>IF(S1340="Ja",VLOOKUP($S$2,Plausis!A:E,5,0),IF(V1340="Ja",VLOOKUP($V$2,Plausis!A:E,5,0),IF(X1340="Ja",VLOOKUP($X$2,Plausis!A:E,5,0),"")))</f>
        <v/>
      </c>
      <c r="AL1340" s="52" t="s">
        <v>2</v>
      </c>
      <c r="AM1340" s="114">
        <v>45531</v>
      </c>
      <c r="AN1340" s="52" t="s">
        <v>4467</v>
      </c>
      <c r="AO1340" s="52" t="str">
        <f>VLOOKUP(B1340,'BAT Grundtabelle'!B:T,19,0)</f>
        <v>ja</v>
      </c>
      <c r="AP1340" s="105">
        <f t="shared" si="455"/>
        <v>11990</v>
      </c>
      <c r="AQ1340" s="52" t="str">
        <f t="shared" si="456"/>
        <v>Marina</v>
      </c>
      <c r="AR1340" s="52" t="b">
        <f t="shared" si="473"/>
        <v>0</v>
      </c>
      <c r="AS1340" s="52" t="b">
        <f t="shared" si="473"/>
        <v>0</v>
      </c>
      <c r="AT1340" s="52" t="b">
        <f t="shared" si="473"/>
        <v>0</v>
      </c>
      <c r="AU1340" s="52">
        <f t="shared" si="458"/>
        <v>1</v>
      </c>
      <c r="AW1340" s="52" t="b">
        <f t="shared" si="459"/>
        <v>0</v>
      </c>
      <c r="AX1340" s="52" t="str">
        <f t="shared" si="460"/>
        <v>Unternehmen</v>
      </c>
      <c r="AY1340" s="52" t="b">
        <f t="shared" si="461"/>
        <v>0</v>
      </c>
      <c r="AZ1340" s="52">
        <f t="shared" si="462"/>
        <v>11990</v>
      </c>
      <c r="BA1340" s="52" t="str">
        <f>VLOOKUP(A1340,'BAT Grundtabelle'!A:U,21,0)</f>
        <v>ja</v>
      </c>
      <c r="BB1340" s="52" t="str">
        <f t="shared" si="463"/>
        <v>nein</v>
      </c>
      <c r="BC1340" s="52">
        <f t="shared" si="464"/>
        <v>11990</v>
      </c>
      <c r="BD1340" s="52" t="str">
        <f t="shared" si="465"/>
        <v>Marina</v>
      </c>
      <c r="BE1340" s="52" t="str">
        <f t="shared" si="466"/>
        <v>Unternehmen</v>
      </c>
      <c r="BF1340" s="52">
        <f t="shared" si="467"/>
        <v>1</v>
      </c>
    </row>
    <row r="1341" spans="1:58" hidden="1" x14ac:dyDescent="0.35">
      <c r="A1341" s="107" t="s">
        <v>3620</v>
      </c>
      <c r="B1341" s="75" t="s">
        <v>995</v>
      </c>
      <c r="C1341" s="52" t="s">
        <v>3</v>
      </c>
      <c r="D1341" s="52" t="s">
        <v>3</v>
      </c>
      <c r="E1341" s="52" t="s">
        <v>2</v>
      </c>
      <c r="F1341" s="52" t="s">
        <v>2</v>
      </c>
      <c r="G1341" s="52" t="s">
        <v>2</v>
      </c>
      <c r="H1341" s="52" t="s">
        <v>2</v>
      </c>
      <c r="I1341" s="52" t="s">
        <v>3</v>
      </c>
      <c r="J1341" s="52">
        <v>1</v>
      </c>
      <c r="K1341" s="52" t="s">
        <v>2</v>
      </c>
      <c r="L1341" s="52" t="s">
        <v>2</v>
      </c>
      <c r="M1341" s="52" t="s">
        <v>2</v>
      </c>
      <c r="N1341" s="52" t="s">
        <v>3</v>
      </c>
      <c r="P1341" s="52" t="s">
        <v>4</v>
      </c>
      <c r="Q1341" s="52" t="str">
        <f t="shared" si="474"/>
        <v>Nein</v>
      </c>
      <c r="R1341" s="52" t="str">
        <f t="shared" si="474"/>
        <v>Nein</v>
      </c>
      <c r="S1341" s="52" t="str">
        <f t="shared" si="474"/>
        <v>Nein</v>
      </c>
      <c r="T1341" s="52" t="str">
        <f t="shared" si="474"/>
        <v>Nein</v>
      </c>
      <c r="U1341" s="52" t="str">
        <f t="shared" si="474"/>
        <v>Nein</v>
      </c>
      <c r="V1341" s="52" t="str">
        <f t="shared" si="474"/>
        <v>Nein</v>
      </c>
      <c r="W1341" s="52" t="str">
        <f t="shared" si="474"/>
        <v>Nein</v>
      </c>
      <c r="X1341" s="52" t="str">
        <f t="shared" si="474"/>
        <v>Nein</v>
      </c>
      <c r="Y1341" s="52" t="str">
        <f t="shared" si="474"/>
        <v>Nein</v>
      </c>
      <c r="Z1341" s="52" t="str">
        <f t="shared" si="474"/>
        <v>Nein</v>
      </c>
      <c r="AA1341" s="52" t="str">
        <f t="shared" si="474"/>
        <v>Nein</v>
      </c>
      <c r="AB1341" s="52" t="str">
        <f t="shared" si="474"/>
        <v>Nein</v>
      </c>
      <c r="AC1341" s="52" t="str">
        <f t="shared" si="474"/>
        <v>Nein</v>
      </c>
      <c r="AD1341" s="52" t="str">
        <f t="shared" si="474"/>
        <v>Nein</v>
      </c>
      <c r="AE1341" s="52" t="str">
        <f t="shared" si="474"/>
        <v>Nein</v>
      </c>
      <c r="AF1341" s="52" t="str">
        <f t="shared" si="474"/>
        <v>Nein</v>
      </c>
      <c r="AG1341" s="61" t="str">
        <f>IF(Q1341="Ja",VLOOKUP($Q$2,Plausis!A:E,5,0),IF(R1341="Ja",VLOOKUP($R$2,Plausis!A:E,5,0),IF(T1341="Ja",VLOOKUP($T$2,Plausis!A:E,5,0),IF(U1341="Ja",VLOOKUP($U$2,Plausis!A:E,5,0),IF(AA1341="Ja",VLOOKUP($AA$2,Plausis!A:E,5,0),IF(AC1341="Ja",VLOOKUP($AC$2,Plausis!A:E,5,0),IF(AD1341="Ja",VLOOKUP($AD$2,Plausis!A:E,5,0),"")))))))</f>
        <v/>
      </c>
      <c r="AH1341" s="52" t="str">
        <f>IF(Y1341="Ja",VLOOKUP($Y$2,Plausis!A:E,5,0),"")</f>
        <v/>
      </c>
      <c r="AI1341" s="52" t="str">
        <f t="shared" si="454"/>
        <v>Ja</v>
      </c>
      <c r="AJ1341" s="52" t="str">
        <f>IF(S1341="Ja",VLOOKUP($S$2,Plausis!A:E,5,0),IF(V1341="Ja",VLOOKUP($V$2,Plausis!A:E,5,0),IF(X1341="Ja",VLOOKUP($X$2,Plausis!A:E,5,0),"")))</f>
        <v/>
      </c>
      <c r="AL1341" s="52" t="s">
        <v>3</v>
      </c>
      <c r="AM1341" s="114">
        <v>45531</v>
      </c>
      <c r="AN1341" s="52" t="s">
        <v>4467</v>
      </c>
      <c r="AO1341" s="52" t="str">
        <f>VLOOKUP(B1341,'BAT Grundtabelle'!B:T,19,0)</f>
        <v>ja</v>
      </c>
      <c r="AP1341" s="105" t="str">
        <f t="shared" si="455"/>
        <v>11203</v>
      </c>
      <c r="AQ1341" s="52" t="str">
        <f t="shared" si="456"/>
        <v>Markisenhandel einschließlich -einbau</v>
      </c>
      <c r="AR1341" s="52" t="b">
        <f t="shared" si="473"/>
        <v>0</v>
      </c>
      <c r="AS1341" s="52" t="b">
        <f t="shared" si="473"/>
        <v>0</v>
      </c>
      <c r="AT1341" s="52" t="b">
        <f t="shared" si="473"/>
        <v>0</v>
      </c>
      <c r="AU1341" s="52">
        <f t="shared" si="458"/>
        <v>1</v>
      </c>
      <c r="AW1341" s="52" t="b">
        <f t="shared" si="459"/>
        <v>0</v>
      </c>
      <c r="AX1341" s="52" t="str">
        <f t="shared" si="460"/>
        <v>Unternehmen</v>
      </c>
      <c r="AY1341" s="52" t="b">
        <f t="shared" si="461"/>
        <v>0</v>
      </c>
      <c r="AZ1341" s="52" t="str">
        <f t="shared" si="462"/>
        <v>11203</v>
      </c>
      <c r="BA1341" s="52" t="str">
        <f>VLOOKUP(A1341,'BAT Grundtabelle'!A:U,21,0)</f>
        <v>ja</v>
      </c>
      <c r="BB1341" s="52" t="str">
        <f t="shared" si="463"/>
        <v>nein</v>
      </c>
      <c r="BC1341" s="52" t="str">
        <f t="shared" si="464"/>
        <v>11203</v>
      </c>
      <c r="BD1341" s="52" t="str">
        <f t="shared" si="465"/>
        <v>Markisenhandel einschließlich -einbau</v>
      </c>
      <c r="BE1341" s="52" t="str">
        <f t="shared" si="466"/>
        <v>Unternehmen</v>
      </c>
      <c r="BF1341" s="52">
        <f t="shared" si="467"/>
        <v>1</v>
      </c>
    </row>
    <row r="1342" spans="1:58" hidden="1" x14ac:dyDescent="0.35">
      <c r="A1342" s="107" t="s">
        <v>3621</v>
      </c>
      <c r="B1342" s="75" t="s">
        <v>996</v>
      </c>
      <c r="C1342" s="52" t="s">
        <v>3</v>
      </c>
      <c r="D1342" s="52" t="s">
        <v>3</v>
      </c>
      <c r="E1342" s="52" t="s">
        <v>2</v>
      </c>
      <c r="F1342" s="52" t="s">
        <v>2</v>
      </c>
      <c r="G1342" s="52" t="s">
        <v>2</v>
      </c>
      <c r="H1342" s="52" t="s">
        <v>2</v>
      </c>
      <c r="I1342" s="52" t="s">
        <v>3</v>
      </c>
      <c r="J1342" s="52">
        <v>1</v>
      </c>
      <c r="K1342" s="52" t="s">
        <v>2</v>
      </c>
      <c r="L1342" s="52" t="s">
        <v>2</v>
      </c>
      <c r="M1342" s="52" t="s">
        <v>2</v>
      </c>
      <c r="N1342" s="52" t="s">
        <v>3</v>
      </c>
      <c r="P1342" s="52" t="s">
        <v>4</v>
      </c>
      <c r="Q1342" s="52" t="str">
        <f t="shared" si="474"/>
        <v>Nein</v>
      </c>
      <c r="R1342" s="52" t="str">
        <f t="shared" si="474"/>
        <v>Nein</v>
      </c>
      <c r="S1342" s="52" t="str">
        <f t="shared" si="474"/>
        <v>Nein</v>
      </c>
      <c r="T1342" s="52" t="str">
        <f t="shared" si="474"/>
        <v>Nein</v>
      </c>
      <c r="U1342" s="52" t="str">
        <f t="shared" si="474"/>
        <v>Nein</v>
      </c>
      <c r="V1342" s="52" t="str">
        <f t="shared" si="474"/>
        <v>Nein</v>
      </c>
      <c r="W1342" s="52" t="str">
        <f t="shared" si="474"/>
        <v>Nein</v>
      </c>
      <c r="X1342" s="52" t="str">
        <f t="shared" si="474"/>
        <v>Nein</v>
      </c>
      <c r="Y1342" s="52" t="str">
        <f t="shared" si="474"/>
        <v>Nein</v>
      </c>
      <c r="Z1342" s="52" t="str">
        <f t="shared" si="474"/>
        <v>Nein</v>
      </c>
      <c r="AA1342" s="52" t="str">
        <f t="shared" si="474"/>
        <v>Nein</v>
      </c>
      <c r="AB1342" s="52" t="str">
        <f t="shared" si="474"/>
        <v>Nein</v>
      </c>
      <c r="AC1342" s="52" t="str">
        <f t="shared" si="474"/>
        <v>Nein</v>
      </c>
      <c r="AD1342" s="52" t="str">
        <f t="shared" si="474"/>
        <v>Nein</v>
      </c>
      <c r="AE1342" s="52" t="str">
        <f t="shared" si="474"/>
        <v>Nein</v>
      </c>
      <c r="AF1342" s="52" t="str">
        <f t="shared" si="474"/>
        <v>Nein</v>
      </c>
      <c r="AG1342" s="61" t="str">
        <f>IF(Q1342="Ja",VLOOKUP($Q$2,Plausis!A:E,5,0),IF(R1342="Ja",VLOOKUP($R$2,Plausis!A:E,5,0),IF(T1342="Ja",VLOOKUP($T$2,Plausis!A:E,5,0),IF(U1342="Ja",VLOOKUP($U$2,Plausis!A:E,5,0),IF(AA1342="Ja",VLOOKUP($AA$2,Plausis!A:E,5,0),IF(AC1342="Ja",VLOOKUP($AC$2,Plausis!A:E,5,0),IF(AD1342="Ja",VLOOKUP($AD$2,Plausis!A:E,5,0),"")))))))</f>
        <v/>
      </c>
      <c r="AH1342" s="52" t="str">
        <f>IF(Y1342="Ja",VLOOKUP($Y$2,Plausis!A:E,5,0),"")</f>
        <v/>
      </c>
      <c r="AI1342" s="52" t="str">
        <f t="shared" si="454"/>
        <v>Ja</v>
      </c>
      <c r="AJ1342" s="52" t="str">
        <f>IF(S1342="Ja",VLOOKUP($S$2,Plausis!A:E,5,0),IF(V1342="Ja",VLOOKUP($V$2,Plausis!A:E,5,0),IF(X1342="Ja",VLOOKUP($X$2,Plausis!A:E,5,0),"")))</f>
        <v/>
      </c>
      <c r="AL1342" s="52" t="s">
        <v>2</v>
      </c>
      <c r="AM1342" s="114">
        <v>45531</v>
      </c>
      <c r="AN1342" s="52" t="s">
        <v>4467</v>
      </c>
      <c r="AO1342" s="52" t="str">
        <f>VLOOKUP(B1342,'BAT Grundtabelle'!B:T,19,0)</f>
        <v>ja</v>
      </c>
      <c r="AP1342" s="105" t="str">
        <f t="shared" si="455"/>
        <v>11204</v>
      </c>
      <c r="AQ1342" s="52" t="str">
        <f t="shared" si="456"/>
        <v>Markisenhersteller</v>
      </c>
      <c r="AR1342" s="52" t="b">
        <f t="shared" si="473"/>
        <v>0</v>
      </c>
      <c r="AS1342" s="52" t="b">
        <f t="shared" si="473"/>
        <v>0</v>
      </c>
      <c r="AT1342" s="52" t="b">
        <f t="shared" si="473"/>
        <v>0</v>
      </c>
      <c r="AU1342" s="52">
        <f t="shared" si="458"/>
        <v>1</v>
      </c>
      <c r="AW1342" s="52" t="b">
        <f t="shared" si="459"/>
        <v>0</v>
      </c>
      <c r="AX1342" s="52" t="str">
        <f t="shared" si="460"/>
        <v>Unternehmen</v>
      </c>
      <c r="AY1342" s="52" t="b">
        <f t="shared" si="461"/>
        <v>0</v>
      </c>
      <c r="AZ1342" s="52" t="str">
        <f t="shared" si="462"/>
        <v>11204</v>
      </c>
      <c r="BA1342" s="52" t="str">
        <f>VLOOKUP(A1342,'BAT Grundtabelle'!A:U,21,0)</f>
        <v>ja</v>
      </c>
      <c r="BB1342" s="52" t="str">
        <f t="shared" si="463"/>
        <v>nein</v>
      </c>
      <c r="BC1342" s="52" t="str">
        <f t="shared" si="464"/>
        <v>11204</v>
      </c>
      <c r="BD1342" s="52" t="str">
        <f t="shared" si="465"/>
        <v>Markisenhersteller</v>
      </c>
      <c r="BE1342" s="52" t="str">
        <f t="shared" si="466"/>
        <v>Unternehmen</v>
      </c>
      <c r="BF1342" s="52">
        <f t="shared" si="467"/>
        <v>1</v>
      </c>
    </row>
    <row r="1343" spans="1:58" hidden="1" x14ac:dyDescent="0.35">
      <c r="A1343" s="107" t="s">
        <v>3622</v>
      </c>
      <c r="B1343" s="75" t="s">
        <v>890</v>
      </c>
      <c r="C1343" s="52" t="s">
        <v>3</v>
      </c>
      <c r="D1343" s="52" t="s">
        <v>3</v>
      </c>
      <c r="E1343" s="52" t="s">
        <v>2</v>
      </c>
      <c r="F1343" s="52" t="s">
        <v>2</v>
      </c>
      <c r="G1343" s="52" t="s">
        <v>2</v>
      </c>
      <c r="H1343" s="52" t="s">
        <v>2</v>
      </c>
      <c r="I1343" s="52" t="s">
        <v>3</v>
      </c>
      <c r="J1343" s="52">
        <v>1</v>
      </c>
      <c r="K1343" s="52" t="s">
        <v>2</v>
      </c>
      <c r="L1343" s="52" t="s">
        <v>2</v>
      </c>
      <c r="M1343" s="52" t="s">
        <v>2</v>
      </c>
      <c r="N1343" s="52" t="s">
        <v>3</v>
      </c>
      <c r="P1343" s="52" t="s">
        <v>4</v>
      </c>
      <c r="Q1343" s="52" t="str">
        <f t="shared" ref="Q1343:AF1352" si="475">IF(ISERROR(FIND(Q$2,$P1343,1)),"Nein","Ja")</f>
        <v>Nein</v>
      </c>
      <c r="R1343" s="52" t="str">
        <f t="shared" si="475"/>
        <v>Nein</v>
      </c>
      <c r="S1343" s="52" t="str">
        <f t="shared" si="475"/>
        <v>Nein</v>
      </c>
      <c r="T1343" s="52" t="str">
        <f t="shared" si="475"/>
        <v>Nein</v>
      </c>
      <c r="U1343" s="52" t="str">
        <f t="shared" si="475"/>
        <v>Nein</v>
      </c>
      <c r="V1343" s="52" t="str">
        <f t="shared" si="475"/>
        <v>Nein</v>
      </c>
      <c r="W1343" s="52" t="str">
        <f t="shared" si="475"/>
        <v>Nein</v>
      </c>
      <c r="X1343" s="52" t="str">
        <f t="shared" si="475"/>
        <v>Nein</v>
      </c>
      <c r="Y1343" s="52" t="str">
        <f t="shared" si="475"/>
        <v>Nein</v>
      </c>
      <c r="Z1343" s="52" t="str">
        <f t="shared" si="475"/>
        <v>Nein</v>
      </c>
      <c r="AA1343" s="52" t="str">
        <f t="shared" si="475"/>
        <v>Nein</v>
      </c>
      <c r="AB1343" s="52" t="str">
        <f t="shared" si="475"/>
        <v>Nein</v>
      </c>
      <c r="AC1343" s="52" t="str">
        <f t="shared" si="475"/>
        <v>Nein</v>
      </c>
      <c r="AD1343" s="52" t="str">
        <f t="shared" si="475"/>
        <v>Nein</v>
      </c>
      <c r="AE1343" s="52" t="str">
        <f t="shared" si="475"/>
        <v>Nein</v>
      </c>
      <c r="AF1343" s="52" t="str">
        <f t="shared" si="475"/>
        <v>Nein</v>
      </c>
      <c r="AG1343" s="61" t="str">
        <f>IF(Q1343="Ja",VLOOKUP($Q$2,Plausis!A:E,5,0),IF(R1343="Ja",VLOOKUP($R$2,Plausis!A:E,5,0),IF(T1343="Ja",VLOOKUP($T$2,Plausis!A:E,5,0),IF(U1343="Ja",VLOOKUP($U$2,Plausis!A:E,5,0),IF(AA1343="Ja",VLOOKUP($AA$2,Plausis!A:E,5,0),IF(AC1343="Ja",VLOOKUP($AC$2,Plausis!A:E,5,0),IF(AD1343="Ja",VLOOKUP($AD$2,Plausis!A:E,5,0),"")))))))</f>
        <v/>
      </c>
      <c r="AH1343" s="52" t="str">
        <f>IF(Y1343="Ja",VLOOKUP($Y$2,Plausis!A:E,5,0),"")</f>
        <v/>
      </c>
      <c r="AI1343" s="52" t="str">
        <f t="shared" si="454"/>
        <v>Ja</v>
      </c>
      <c r="AJ1343" s="52" t="str">
        <f>IF(S1343="Ja",VLOOKUP($S$2,Plausis!A:E,5,0),IF(V1343="Ja",VLOOKUP($V$2,Plausis!A:E,5,0),IF(X1343="Ja",VLOOKUP($X$2,Plausis!A:E,5,0),"")))</f>
        <v/>
      </c>
      <c r="AL1343" s="52" t="s">
        <v>2</v>
      </c>
      <c r="AM1343" s="114">
        <v>45531</v>
      </c>
      <c r="AN1343" s="52" t="s">
        <v>4467</v>
      </c>
      <c r="AO1343" s="52" t="str">
        <f>VLOOKUP(B1343,'BAT Grundtabelle'!B:T,19,0)</f>
        <v>ja</v>
      </c>
      <c r="AP1343" s="105" t="str">
        <f t="shared" si="455"/>
        <v>11205</v>
      </c>
      <c r="AQ1343" s="52" t="str">
        <f t="shared" si="456"/>
        <v>Markt- und Meinungsforschungsinstitut</v>
      </c>
      <c r="AR1343" s="52" t="b">
        <f t="shared" ref="AR1343:AT1362" si="476">IF(ISERROR(FIND(AR$1,$P1343,1)),FALSE,TRUE)</f>
        <v>0</v>
      </c>
      <c r="AS1343" s="52" t="b">
        <f t="shared" si="476"/>
        <v>0</v>
      </c>
      <c r="AT1343" s="52" t="b">
        <f t="shared" si="476"/>
        <v>0</v>
      </c>
      <c r="AU1343" s="52">
        <f t="shared" si="458"/>
        <v>1</v>
      </c>
      <c r="AW1343" s="52" t="b">
        <f t="shared" si="459"/>
        <v>0</v>
      </c>
      <c r="AX1343" s="52" t="str">
        <f t="shared" si="460"/>
        <v>Unternehmen</v>
      </c>
      <c r="AY1343" s="52" t="b">
        <f t="shared" si="461"/>
        <v>0</v>
      </c>
      <c r="AZ1343" s="52" t="str">
        <f t="shared" si="462"/>
        <v>11205</v>
      </c>
      <c r="BA1343" s="52" t="str">
        <f>VLOOKUP(A1343,'BAT Grundtabelle'!A:U,21,0)</f>
        <v>ja</v>
      </c>
      <c r="BB1343" s="52" t="str">
        <f t="shared" si="463"/>
        <v>nein</v>
      </c>
      <c r="BC1343" s="52" t="str">
        <f t="shared" si="464"/>
        <v>11205</v>
      </c>
      <c r="BD1343" s="52" t="str">
        <f t="shared" si="465"/>
        <v>Markt- und Meinungsforschungsinstitut</v>
      </c>
      <c r="BE1343" s="52" t="str">
        <f t="shared" si="466"/>
        <v>Unternehmen</v>
      </c>
      <c r="BF1343" s="52">
        <f t="shared" si="467"/>
        <v>1</v>
      </c>
    </row>
    <row r="1344" spans="1:58" hidden="1" x14ac:dyDescent="0.35">
      <c r="A1344" s="107" t="s">
        <v>3623</v>
      </c>
      <c r="B1344" s="75" t="s">
        <v>1250</v>
      </c>
      <c r="C1344" s="52" t="s">
        <v>3</v>
      </c>
      <c r="D1344" s="52" t="s">
        <v>3</v>
      </c>
      <c r="E1344" s="52" t="s">
        <v>2</v>
      </c>
      <c r="F1344" s="52" t="s">
        <v>2</v>
      </c>
      <c r="G1344" s="52" t="s">
        <v>2</v>
      </c>
      <c r="H1344" s="52" t="s">
        <v>2</v>
      </c>
      <c r="I1344" s="52" t="s">
        <v>3</v>
      </c>
      <c r="J1344" s="52">
        <v>1</v>
      </c>
      <c r="K1344" s="52" t="s">
        <v>2</v>
      </c>
      <c r="L1344" s="52" t="s">
        <v>2</v>
      </c>
      <c r="M1344" s="52" t="s">
        <v>2</v>
      </c>
      <c r="N1344" s="52" t="s">
        <v>3</v>
      </c>
      <c r="P1344" s="52" t="s">
        <v>4</v>
      </c>
      <c r="Q1344" s="52" t="str">
        <f t="shared" si="475"/>
        <v>Nein</v>
      </c>
      <c r="R1344" s="52" t="str">
        <f t="shared" si="475"/>
        <v>Nein</v>
      </c>
      <c r="S1344" s="52" t="str">
        <f t="shared" si="475"/>
        <v>Nein</v>
      </c>
      <c r="T1344" s="52" t="str">
        <f t="shared" si="475"/>
        <v>Nein</v>
      </c>
      <c r="U1344" s="52" t="str">
        <f t="shared" si="475"/>
        <v>Nein</v>
      </c>
      <c r="V1344" s="52" t="str">
        <f t="shared" si="475"/>
        <v>Nein</v>
      </c>
      <c r="W1344" s="52" t="str">
        <f t="shared" si="475"/>
        <v>Nein</v>
      </c>
      <c r="X1344" s="52" t="str">
        <f t="shared" si="475"/>
        <v>Nein</v>
      </c>
      <c r="Y1344" s="52" t="str">
        <f t="shared" si="475"/>
        <v>Nein</v>
      </c>
      <c r="Z1344" s="52" t="str">
        <f t="shared" si="475"/>
        <v>Nein</v>
      </c>
      <c r="AA1344" s="52" t="str">
        <f t="shared" si="475"/>
        <v>Nein</v>
      </c>
      <c r="AB1344" s="52" t="str">
        <f t="shared" si="475"/>
        <v>Nein</v>
      </c>
      <c r="AC1344" s="52" t="str">
        <f t="shared" si="475"/>
        <v>Nein</v>
      </c>
      <c r="AD1344" s="52" t="str">
        <f t="shared" si="475"/>
        <v>Nein</v>
      </c>
      <c r="AE1344" s="52" t="str">
        <f t="shared" si="475"/>
        <v>Nein</v>
      </c>
      <c r="AF1344" s="52" t="str">
        <f t="shared" si="475"/>
        <v>Nein</v>
      </c>
      <c r="AG1344" s="61" t="str">
        <f>IF(Q1344="Ja",VLOOKUP($Q$2,Plausis!A:E,5,0),IF(R1344="Ja",VLOOKUP($R$2,Plausis!A:E,5,0),IF(T1344="Ja",VLOOKUP($T$2,Plausis!A:E,5,0),IF(U1344="Ja",VLOOKUP($U$2,Plausis!A:E,5,0),IF(AA1344="Ja",VLOOKUP($AA$2,Plausis!A:E,5,0),IF(AC1344="Ja",VLOOKUP($AC$2,Plausis!A:E,5,0),IF(AD1344="Ja",VLOOKUP($AD$2,Plausis!A:E,5,0),"")))))))</f>
        <v/>
      </c>
      <c r="AH1344" s="52" t="str">
        <f>IF(Y1344="Ja",VLOOKUP($Y$2,Plausis!A:E,5,0),"")</f>
        <v/>
      </c>
      <c r="AI1344" s="52" t="str">
        <f t="shared" si="454"/>
        <v>Ja</v>
      </c>
      <c r="AJ1344" s="52" t="str">
        <f>IF(S1344="Ja",VLOOKUP($S$2,Plausis!A:E,5,0),IF(V1344="Ja",VLOOKUP($V$2,Plausis!A:E,5,0),IF(X1344="Ja",VLOOKUP($X$2,Plausis!A:E,5,0),"")))</f>
        <v/>
      </c>
      <c r="AL1344" s="52" t="s">
        <v>2</v>
      </c>
      <c r="AM1344" s="114">
        <v>45531</v>
      </c>
      <c r="AN1344" s="52" t="s">
        <v>4467</v>
      </c>
      <c r="AO1344" s="52" t="str">
        <f>VLOOKUP(B1344,'BAT Grundtabelle'!B:T,19,0)</f>
        <v>ja</v>
      </c>
      <c r="AP1344" s="105" t="str">
        <f t="shared" si="455"/>
        <v>11206</v>
      </c>
      <c r="AQ1344" s="52" t="str">
        <f t="shared" si="456"/>
        <v>Marktstand</v>
      </c>
      <c r="AR1344" s="52" t="b">
        <f t="shared" si="476"/>
        <v>0</v>
      </c>
      <c r="AS1344" s="52" t="b">
        <f t="shared" si="476"/>
        <v>0</v>
      </c>
      <c r="AT1344" s="52" t="b">
        <f t="shared" si="476"/>
        <v>0</v>
      </c>
      <c r="AU1344" s="52">
        <f t="shared" si="458"/>
        <v>1</v>
      </c>
      <c r="AW1344" s="52" t="b">
        <f t="shared" si="459"/>
        <v>0</v>
      </c>
      <c r="AX1344" s="52" t="str">
        <f t="shared" si="460"/>
        <v>Unternehmen</v>
      </c>
      <c r="AY1344" s="52" t="b">
        <f t="shared" si="461"/>
        <v>0</v>
      </c>
      <c r="AZ1344" s="52" t="str">
        <f t="shared" si="462"/>
        <v>11206</v>
      </c>
      <c r="BA1344" s="52" t="str">
        <f>VLOOKUP(A1344,'BAT Grundtabelle'!A:U,21,0)</f>
        <v>ja</v>
      </c>
      <c r="BB1344" s="52" t="str">
        <f t="shared" si="463"/>
        <v>nein</v>
      </c>
      <c r="BC1344" s="52" t="str">
        <f t="shared" si="464"/>
        <v>11206</v>
      </c>
      <c r="BD1344" s="52" t="str">
        <f t="shared" si="465"/>
        <v>Marktstand</v>
      </c>
      <c r="BE1344" s="52" t="str">
        <f t="shared" si="466"/>
        <v>Unternehmen</v>
      </c>
      <c r="BF1344" s="52">
        <f t="shared" si="467"/>
        <v>1</v>
      </c>
    </row>
    <row r="1345" spans="1:58" hidden="1" x14ac:dyDescent="0.35">
      <c r="A1345" s="107" t="s">
        <v>3624</v>
      </c>
      <c r="B1345" s="75" t="s">
        <v>902</v>
      </c>
      <c r="C1345" s="52" t="s">
        <v>2</v>
      </c>
      <c r="D1345" s="52" t="s">
        <v>2</v>
      </c>
      <c r="E1345" s="52" t="s">
        <v>2</v>
      </c>
      <c r="F1345" s="52" t="s">
        <v>2</v>
      </c>
      <c r="G1345" s="52" t="s">
        <v>2</v>
      </c>
      <c r="H1345" s="52" t="s">
        <v>2</v>
      </c>
      <c r="I1345" s="52" t="s">
        <v>3</v>
      </c>
      <c r="J1345" s="52">
        <v>1</v>
      </c>
      <c r="K1345" s="52" t="s">
        <v>2</v>
      </c>
      <c r="L1345" s="52" t="s">
        <v>2</v>
      </c>
      <c r="M1345" s="52" t="s">
        <v>2</v>
      </c>
      <c r="N1345" s="52" t="s">
        <v>2</v>
      </c>
      <c r="P1345" s="52" t="s">
        <v>4</v>
      </c>
      <c r="Q1345" s="52" t="str">
        <f t="shared" si="475"/>
        <v>Nein</v>
      </c>
      <c r="R1345" s="52" t="str">
        <f t="shared" si="475"/>
        <v>Nein</v>
      </c>
      <c r="S1345" s="52" t="str">
        <f t="shared" si="475"/>
        <v>Nein</v>
      </c>
      <c r="T1345" s="52" t="str">
        <f t="shared" si="475"/>
        <v>Nein</v>
      </c>
      <c r="U1345" s="52" t="str">
        <f t="shared" si="475"/>
        <v>Nein</v>
      </c>
      <c r="V1345" s="52" t="str">
        <f t="shared" si="475"/>
        <v>Nein</v>
      </c>
      <c r="W1345" s="52" t="str">
        <f t="shared" si="475"/>
        <v>Nein</v>
      </c>
      <c r="X1345" s="52" t="str">
        <f t="shared" si="475"/>
        <v>Nein</v>
      </c>
      <c r="Y1345" s="52" t="str">
        <f t="shared" si="475"/>
        <v>Nein</v>
      </c>
      <c r="Z1345" s="52" t="str">
        <f t="shared" si="475"/>
        <v>Nein</v>
      </c>
      <c r="AA1345" s="52" t="str">
        <f t="shared" si="475"/>
        <v>Nein</v>
      </c>
      <c r="AB1345" s="52" t="str">
        <f t="shared" si="475"/>
        <v>Nein</v>
      </c>
      <c r="AC1345" s="52" t="str">
        <f t="shared" si="475"/>
        <v>Nein</v>
      </c>
      <c r="AD1345" s="52" t="str">
        <f t="shared" si="475"/>
        <v>Nein</v>
      </c>
      <c r="AE1345" s="52" t="str">
        <f t="shared" si="475"/>
        <v>Nein</v>
      </c>
      <c r="AF1345" s="52" t="str">
        <f t="shared" si="475"/>
        <v>Nein</v>
      </c>
      <c r="AG1345" s="61" t="str">
        <f>IF(Q1345="Ja",VLOOKUP($Q$2,Plausis!A:E,5,0),IF(R1345="Ja",VLOOKUP($R$2,Plausis!A:E,5,0),IF(T1345="Ja",VLOOKUP($T$2,Plausis!A:E,5,0),IF(U1345="Ja",VLOOKUP($U$2,Plausis!A:E,5,0),IF(AA1345="Ja",VLOOKUP($AA$2,Plausis!A:E,5,0),IF(AC1345="Ja",VLOOKUP($AC$2,Plausis!A:E,5,0),IF(AD1345="Ja",VLOOKUP($AD$2,Plausis!A:E,5,0),"")))))))</f>
        <v/>
      </c>
      <c r="AH1345" s="52" t="str">
        <f>IF(Y1345="Ja",VLOOKUP($Y$2,Plausis!A:E,5,0),"")</f>
        <v/>
      </c>
      <c r="AI1345" s="52" t="str">
        <f t="shared" si="454"/>
        <v>Nein</v>
      </c>
      <c r="AJ1345" s="52" t="str">
        <f>IF(S1345="Ja",VLOOKUP($S$2,Plausis!A:E,5,0),IF(V1345="Ja",VLOOKUP($V$2,Plausis!A:E,5,0),IF(X1345="Ja",VLOOKUP($X$2,Plausis!A:E,5,0),"")))</f>
        <v/>
      </c>
      <c r="AL1345" s="52" t="s">
        <v>2</v>
      </c>
      <c r="AM1345" s="114">
        <v>45531</v>
      </c>
      <c r="AN1345" s="52" t="s">
        <v>4467</v>
      </c>
      <c r="AO1345" s="52" t="str">
        <f>VLOOKUP(B1345,'BAT Grundtabelle'!B:T,19,0)</f>
        <v>ja</v>
      </c>
      <c r="AP1345" s="105" t="str">
        <f t="shared" si="455"/>
        <v>11207</v>
      </c>
      <c r="AQ1345" s="52" t="str">
        <f t="shared" si="456"/>
        <v>Marktveranstaltung</v>
      </c>
      <c r="AR1345" s="52" t="b">
        <f t="shared" si="476"/>
        <v>0</v>
      </c>
      <c r="AS1345" s="52" t="b">
        <f t="shared" si="476"/>
        <v>0</v>
      </c>
      <c r="AT1345" s="52" t="b">
        <f t="shared" si="476"/>
        <v>0</v>
      </c>
      <c r="AU1345" s="52">
        <f t="shared" si="458"/>
        <v>1</v>
      </c>
      <c r="AW1345" s="52" t="b">
        <f t="shared" si="459"/>
        <v>0</v>
      </c>
      <c r="AX1345" s="52" t="str">
        <f t="shared" si="460"/>
        <v>Unternehmen</v>
      </c>
      <c r="AY1345" s="52" t="b">
        <f t="shared" si="461"/>
        <v>0</v>
      </c>
      <c r="AZ1345" s="52" t="str">
        <f t="shared" si="462"/>
        <v>11207</v>
      </c>
      <c r="BA1345" s="52" t="str">
        <f>VLOOKUP(A1345,'BAT Grundtabelle'!A:U,21,0)</f>
        <v>nein</v>
      </c>
      <c r="BB1345" s="52" t="str">
        <f t="shared" si="463"/>
        <v>nein</v>
      </c>
      <c r="BC1345" s="52" t="str">
        <f t="shared" si="464"/>
        <v>11207</v>
      </c>
      <c r="BD1345" s="52" t="str">
        <f t="shared" si="465"/>
        <v>Marktveranstaltung</v>
      </c>
      <c r="BE1345" s="52" t="str">
        <f t="shared" si="466"/>
        <v>Unternehmen</v>
      </c>
      <c r="BF1345" s="52">
        <f t="shared" si="467"/>
        <v>1</v>
      </c>
    </row>
    <row r="1346" spans="1:58" hidden="1" x14ac:dyDescent="0.35">
      <c r="A1346" s="107" t="s">
        <v>3625</v>
      </c>
      <c r="B1346" s="75" t="s">
        <v>849</v>
      </c>
      <c r="C1346" s="52" t="s">
        <v>3</v>
      </c>
      <c r="D1346" s="52" t="s">
        <v>3</v>
      </c>
      <c r="E1346" s="52" t="s">
        <v>2</v>
      </c>
      <c r="F1346" s="52" t="s">
        <v>2</v>
      </c>
      <c r="G1346" s="52" t="s">
        <v>2</v>
      </c>
      <c r="H1346" s="52" t="s">
        <v>2</v>
      </c>
      <c r="I1346" s="52" t="s">
        <v>3</v>
      </c>
      <c r="J1346" s="52">
        <v>2</v>
      </c>
      <c r="K1346" s="52" t="s">
        <v>2</v>
      </c>
      <c r="L1346" s="52" t="s">
        <v>2</v>
      </c>
      <c r="M1346" s="52" t="s">
        <v>2</v>
      </c>
      <c r="N1346" s="52" t="s">
        <v>3</v>
      </c>
      <c r="P1346" s="52" t="s">
        <v>4</v>
      </c>
      <c r="Q1346" s="52" t="str">
        <f t="shared" si="475"/>
        <v>Nein</v>
      </c>
      <c r="R1346" s="52" t="str">
        <f t="shared" si="475"/>
        <v>Nein</v>
      </c>
      <c r="S1346" s="52" t="str">
        <f t="shared" si="475"/>
        <v>Nein</v>
      </c>
      <c r="T1346" s="52" t="str">
        <f t="shared" si="475"/>
        <v>Nein</v>
      </c>
      <c r="U1346" s="52" t="str">
        <f t="shared" si="475"/>
        <v>Nein</v>
      </c>
      <c r="V1346" s="52" t="str">
        <f t="shared" si="475"/>
        <v>Nein</v>
      </c>
      <c r="W1346" s="52" t="str">
        <f t="shared" si="475"/>
        <v>Nein</v>
      </c>
      <c r="X1346" s="52" t="str">
        <f t="shared" si="475"/>
        <v>Nein</v>
      </c>
      <c r="Y1346" s="52" t="str">
        <f t="shared" si="475"/>
        <v>Nein</v>
      </c>
      <c r="Z1346" s="52" t="str">
        <f t="shared" si="475"/>
        <v>Nein</v>
      </c>
      <c r="AA1346" s="52" t="str">
        <f t="shared" si="475"/>
        <v>Nein</v>
      </c>
      <c r="AB1346" s="52" t="str">
        <f t="shared" si="475"/>
        <v>Nein</v>
      </c>
      <c r="AC1346" s="52" t="str">
        <f t="shared" si="475"/>
        <v>Nein</v>
      </c>
      <c r="AD1346" s="52" t="str">
        <f t="shared" si="475"/>
        <v>Nein</v>
      </c>
      <c r="AE1346" s="52" t="str">
        <f t="shared" si="475"/>
        <v>Nein</v>
      </c>
      <c r="AF1346" s="52" t="str">
        <f t="shared" si="475"/>
        <v>Nein</v>
      </c>
      <c r="AG1346" s="61" t="str">
        <f>IF(Q1346="Ja",VLOOKUP($Q$2,Plausis!A:E,5,0),IF(R1346="Ja",VLOOKUP($R$2,Plausis!A:E,5,0),IF(T1346="Ja",VLOOKUP($T$2,Plausis!A:E,5,0),IF(U1346="Ja",VLOOKUP($U$2,Plausis!A:E,5,0),IF(AA1346="Ja",VLOOKUP($AA$2,Plausis!A:E,5,0),IF(AC1346="Ja",VLOOKUP($AC$2,Plausis!A:E,5,0),IF(AD1346="Ja",VLOOKUP($AD$2,Plausis!A:E,5,0),"")))))))</f>
        <v/>
      </c>
      <c r="AH1346" s="52" t="str">
        <f>IF(Y1346="Ja",VLOOKUP($Y$2,Plausis!A:E,5,0),"")</f>
        <v/>
      </c>
      <c r="AI1346" s="52" t="str">
        <f t="shared" si="454"/>
        <v>Ja</v>
      </c>
      <c r="AJ1346" s="52" t="str">
        <f>IF(S1346="Ja",VLOOKUP($S$2,Plausis!A:E,5,0),IF(V1346="Ja",VLOOKUP($V$2,Plausis!A:E,5,0),IF(X1346="Ja",VLOOKUP($X$2,Plausis!A:E,5,0),"")))</f>
        <v/>
      </c>
      <c r="AL1346" s="52" t="s">
        <v>3</v>
      </c>
      <c r="AM1346" s="114">
        <v>45531</v>
      </c>
      <c r="AN1346" s="52" t="s">
        <v>4467</v>
      </c>
      <c r="AO1346" s="52" t="str">
        <f>VLOOKUP(B1346,'BAT Grundtabelle'!B:T,19,0)</f>
        <v>ja</v>
      </c>
      <c r="AP1346" s="105" t="str">
        <f t="shared" si="455"/>
        <v>11208</v>
      </c>
      <c r="AQ1346" s="52" t="str">
        <f t="shared" si="456"/>
        <v>Marmeladenhersteller</v>
      </c>
      <c r="AR1346" s="52" t="b">
        <f t="shared" si="476"/>
        <v>0</v>
      </c>
      <c r="AS1346" s="52" t="b">
        <f t="shared" si="476"/>
        <v>0</v>
      </c>
      <c r="AT1346" s="52" t="b">
        <f t="shared" si="476"/>
        <v>0</v>
      </c>
      <c r="AU1346" s="52">
        <f t="shared" si="458"/>
        <v>2</v>
      </c>
      <c r="AW1346" s="52" t="b">
        <f t="shared" si="459"/>
        <v>0</v>
      </c>
      <c r="AX1346" s="52" t="str">
        <f t="shared" si="460"/>
        <v>Unternehmen</v>
      </c>
      <c r="AY1346" s="52" t="b">
        <f t="shared" si="461"/>
        <v>0</v>
      </c>
      <c r="AZ1346" s="52" t="str">
        <f t="shared" si="462"/>
        <v>11208</v>
      </c>
      <c r="BA1346" s="52" t="str">
        <f>VLOOKUP(A1346,'BAT Grundtabelle'!A:U,21,0)</f>
        <v>ja</v>
      </c>
      <c r="BB1346" s="52" t="str">
        <f t="shared" si="463"/>
        <v>nein</v>
      </c>
      <c r="BC1346" s="52" t="str">
        <f t="shared" si="464"/>
        <v>11208</v>
      </c>
      <c r="BD1346" s="52" t="str">
        <f t="shared" si="465"/>
        <v>Marmeladenhersteller</v>
      </c>
      <c r="BE1346" s="52" t="str">
        <f t="shared" si="466"/>
        <v>Unternehmen</v>
      </c>
      <c r="BF1346" s="52">
        <f t="shared" si="467"/>
        <v>2</v>
      </c>
    </row>
    <row r="1347" spans="1:58" hidden="1" x14ac:dyDescent="0.35">
      <c r="A1347" s="107" t="s">
        <v>3626</v>
      </c>
      <c r="B1347" s="75" t="s">
        <v>380</v>
      </c>
      <c r="C1347" s="52" t="s">
        <v>3</v>
      </c>
      <c r="D1347" s="52" t="s">
        <v>3</v>
      </c>
      <c r="E1347" s="52" t="s">
        <v>2</v>
      </c>
      <c r="F1347" s="52" t="s">
        <v>2</v>
      </c>
      <c r="G1347" s="52" t="s">
        <v>2</v>
      </c>
      <c r="H1347" s="52" t="s">
        <v>2</v>
      </c>
      <c r="I1347" s="52" t="s">
        <v>3</v>
      </c>
      <c r="J1347" s="52">
        <v>2</v>
      </c>
      <c r="K1347" s="52" t="s">
        <v>2</v>
      </c>
      <c r="L1347" s="52" t="s">
        <v>2</v>
      </c>
      <c r="M1347" s="52" t="s">
        <v>2</v>
      </c>
      <c r="N1347" s="52" t="s">
        <v>3</v>
      </c>
      <c r="P1347" s="52" t="s">
        <v>4</v>
      </c>
      <c r="Q1347" s="52" t="str">
        <f t="shared" si="475"/>
        <v>Nein</v>
      </c>
      <c r="R1347" s="52" t="str">
        <f t="shared" si="475"/>
        <v>Nein</v>
      </c>
      <c r="S1347" s="52" t="str">
        <f t="shared" si="475"/>
        <v>Nein</v>
      </c>
      <c r="T1347" s="52" t="str">
        <f t="shared" si="475"/>
        <v>Nein</v>
      </c>
      <c r="U1347" s="52" t="str">
        <f t="shared" si="475"/>
        <v>Nein</v>
      </c>
      <c r="V1347" s="52" t="str">
        <f t="shared" si="475"/>
        <v>Nein</v>
      </c>
      <c r="W1347" s="52" t="str">
        <f t="shared" si="475"/>
        <v>Nein</v>
      </c>
      <c r="X1347" s="52" t="str">
        <f t="shared" si="475"/>
        <v>Nein</v>
      </c>
      <c r="Y1347" s="52" t="str">
        <f t="shared" si="475"/>
        <v>Nein</v>
      </c>
      <c r="Z1347" s="52" t="str">
        <f t="shared" si="475"/>
        <v>Nein</v>
      </c>
      <c r="AA1347" s="52" t="str">
        <f t="shared" si="475"/>
        <v>Nein</v>
      </c>
      <c r="AB1347" s="52" t="str">
        <f t="shared" si="475"/>
        <v>Nein</v>
      </c>
      <c r="AC1347" s="52" t="str">
        <f t="shared" si="475"/>
        <v>Nein</v>
      </c>
      <c r="AD1347" s="52" t="str">
        <f t="shared" si="475"/>
        <v>Nein</v>
      </c>
      <c r="AE1347" s="52" t="str">
        <f t="shared" si="475"/>
        <v>Nein</v>
      </c>
      <c r="AF1347" s="52" t="str">
        <f t="shared" si="475"/>
        <v>Nein</v>
      </c>
      <c r="AG1347" s="61" t="str">
        <f>IF(Q1347="Ja",VLOOKUP($Q$2,Plausis!A:E,5,0),IF(R1347="Ja",VLOOKUP($R$2,Plausis!A:E,5,0),IF(T1347="Ja",VLOOKUP($T$2,Plausis!A:E,5,0),IF(U1347="Ja",VLOOKUP($U$2,Plausis!A:E,5,0),IF(AA1347="Ja",VLOOKUP($AA$2,Plausis!A:E,5,0),IF(AC1347="Ja",VLOOKUP($AC$2,Plausis!A:E,5,0),IF(AD1347="Ja",VLOOKUP($AD$2,Plausis!A:E,5,0),"")))))))</f>
        <v/>
      </c>
      <c r="AH1347" s="52" t="str">
        <f>IF(Y1347="Ja",VLOOKUP($Y$2,Plausis!A:E,5,0),"")</f>
        <v/>
      </c>
      <c r="AI1347" s="52" t="str">
        <f t="shared" ref="AI1347:AI1410" si="477">IF(OR(T1347="Ja", U1347="Ja", C1347="nein"),"Nein","Ja")</f>
        <v>Ja</v>
      </c>
      <c r="AJ1347" s="52" t="str">
        <f>IF(S1347="Ja",VLOOKUP($S$2,Plausis!A:E,5,0),IF(V1347="Ja",VLOOKUP($V$2,Plausis!A:E,5,0),IF(X1347="Ja",VLOOKUP($X$2,Plausis!A:E,5,0),"")))</f>
        <v/>
      </c>
      <c r="AL1347" s="52" t="s">
        <v>2</v>
      </c>
      <c r="AM1347" s="114">
        <v>45531</v>
      </c>
      <c r="AN1347" s="52" t="s">
        <v>4467</v>
      </c>
      <c r="AO1347" s="52" t="str">
        <f>VLOOKUP(B1347,'BAT Grundtabelle'!B:T,19,0)</f>
        <v>ja</v>
      </c>
      <c r="AP1347" s="105" t="str">
        <f t="shared" ref="AP1347:AP1410" si="478">A1347</f>
        <v>7887</v>
      </c>
      <c r="AQ1347" s="52" t="str">
        <f t="shared" ref="AQ1347:AQ1410" si="479">B1347</f>
        <v>Maschinenbaubetrieb</v>
      </c>
      <c r="AR1347" s="52" t="b">
        <f t="shared" si="476"/>
        <v>0</v>
      </c>
      <c r="AS1347" s="52" t="b">
        <f t="shared" si="476"/>
        <v>0</v>
      </c>
      <c r="AT1347" s="52" t="b">
        <f t="shared" si="476"/>
        <v>0</v>
      </c>
      <c r="AU1347" s="52">
        <f t="shared" ref="AU1347:AU1410" si="480">IF(J1347&lt;&gt;"nein",J1347,AX1347)</f>
        <v>2</v>
      </c>
      <c r="AW1347" s="52" t="b">
        <f t="shared" ref="AW1347:AW1410" si="481">IF(ISERROR(FIND(AW$1,$P1347,1)),FALSE,TRUE)</f>
        <v>0</v>
      </c>
      <c r="AX1347" s="52" t="str">
        <f t="shared" ref="AX1347:AX1410" si="482">IF(I1347="ja","Unternehmen",IF(OR(K1347="ja",L1347="ja",M1347="ja"),"Eigener Tarif",IF(AK1347&lt;&gt;"",AK1347,IF(AO1347="ja","Eigener Tarif",""))))</f>
        <v>Unternehmen</v>
      </c>
      <c r="AY1347" s="52" t="b">
        <f t="shared" ref="AY1347:AY1410" si="483">IF(ISERROR(FIND(AY$1,$P1347,1)),FALSE,TRUE)</f>
        <v>0</v>
      </c>
      <c r="AZ1347" s="52" t="str">
        <f t="shared" ref="AZ1347:AZ1410" si="484">A1347</f>
        <v>7887</v>
      </c>
      <c r="BA1347" s="52" t="str">
        <f>VLOOKUP(A1347,'BAT Grundtabelle'!A:U,21,0)</f>
        <v>ja</v>
      </c>
      <c r="BB1347" s="52" t="str">
        <f t="shared" ref="BB1347:BB1410" si="485">G1347</f>
        <v>nein</v>
      </c>
      <c r="BC1347" s="52" t="str">
        <f t="shared" ref="BC1347:BC1410" si="486">A1347</f>
        <v>7887</v>
      </c>
      <c r="BD1347" s="52" t="str">
        <f t="shared" ref="BD1347:BD1410" si="487">B1347</f>
        <v>Maschinenbaubetrieb</v>
      </c>
      <c r="BE1347" s="52" t="str">
        <f t="shared" ref="BE1347:BE1410" si="488">AX1347</f>
        <v>Unternehmen</v>
      </c>
      <c r="BF1347" s="52">
        <f t="shared" ref="BF1347:BF1410" si="489">AU1347</f>
        <v>2</v>
      </c>
    </row>
    <row r="1348" spans="1:58" hidden="1" x14ac:dyDescent="0.35">
      <c r="A1348" s="107" t="s">
        <v>3627</v>
      </c>
      <c r="B1348" s="75" t="s">
        <v>379</v>
      </c>
      <c r="C1348" s="52" t="s">
        <v>3</v>
      </c>
      <c r="D1348" s="52" t="s">
        <v>3</v>
      </c>
      <c r="E1348" s="52" t="s">
        <v>2</v>
      </c>
      <c r="F1348" s="52" t="s">
        <v>2</v>
      </c>
      <c r="G1348" s="52" t="s">
        <v>2</v>
      </c>
      <c r="H1348" s="52" t="s">
        <v>2</v>
      </c>
      <c r="I1348" s="52" t="s">
        <v>3</v>
      </c>
      <c r="J1348" s="52">
        <v>2</v>
      </c>
      <c r="K1348" s="52" t="s">
        <v>2</v>
      </c>
      <c r="L1348" s="52" t="s">
        <v>2</v>
      </c>
      <c r="M1348" s="52" t="s">
        <v>2</v>
      </c>
      <c r="N1348" s="52" t="s">
        <v>3</v>
      </c>
      <c r="P1348" s="52" t="s">
        <v>4</v>
      </c>
      <c r="Q1348" s="52" t="str">
        <f t="shared" si="475"/>
        <v>Nein</v>
      </c>
      <c r="R1348" s="52" t="str">
        <f t="shared" si="475"/>
        <v>Nein</v>
      </c>
      <c r="S1348" s="52" t="str">
        <f t="shared" si="475"/>
        <v>Nein</v>
      </c>
      <c r="T1348" s="52" t="str">
        <f t="shared" si="475"/>
        <v>Nein</v>
      </c>
      <c r="U1348" s="52" t="str">
        <f t="shared" si="475"/>
        <v>Nein</v>
      </c>
      <c r="V1348" s="52" t="str">
        <f t="shared" si="475"/>
        <v>Nein</v>
      </c>
      <c r="W1348" s="52" t="str">
        <f t="shared" si="475"/>
        <v>Nein</v>
      </c>
      <c r="X1348" s="52" t="str">
        <f t="shared" si="475"/>
        <v>Nein</v>
      </c>
      <c r="Y1348" s="52" t="str">
        <f t="shared" si="475"/>
        <v>Nein</v>
      </c>
      <c r="Z1348" s="52" t="str">
        <f t="shared" si="475"/>
        <v>Nein</v>
      </c>
      <c r="AA1348" s="52" t="str">
        <f t="shared" si="475"/>
        <v>Nein</v>
      </c>
      <c r="AB1348" s="52" t="str">
        <f t="shared" si="475"/>
        <v>Nein</v>
      </c>
      <c r="AC1348" s="52" t="str">
        <f t="shared" si="475"/>
        <v>Nein</v>
      </c>
      <c r="AD1348" s="52" t="str">
        <f t="shared" si="475"/>
        <v>Nein</v>
      </c>
      <c r="AE1348" s="52" t="str">
        <f t="shared" si="475"/>
        <v>Nein</v>
      </c>
      <c r="AF1348" s="52" t="str">
        <f t="shared" si="475"/>
        <v>Nein</v>
      </c>
      <c r="AG1348" s="61" t="str">
        <f>IF(Q1348="Ja",VLOOKUP($Q$2,Plausis!A:E,5,0),IF(R1348="Ja",VLOOKUP($R$2,Plausis!A:E,5,0),IF(T1348="Ja",VLOOKUP($T$2,Plausis!A:E,5,0),IF(U1348="Ja",VLOOKUP($U$2,Plausis!A:E,5,0),IF(AA1348="Ja",VLOOKUP($AA$2,Plausis!A:E,5,0),IF(AC1348="Ja",VLOOKUP($AC$2,Plausis!A:E,5,0),IF(AD1348="Ja",VLOOKUP($AD$2,Plausis!A:E,5,0),"")))))))</f>
        <v/>
      </c>
      <c r="AH1348" s="52" t="str">
        <f>IF(Y1348="Ja",VLOOKUP($Y$2,Plausis!A:E,5,0),"")</f>
        <v/>
      </c>
      <c r="AI1348" s="52" t="str">
        <f t="shared" si="477"/>
        <v>Ja</v>
      </c>
      <c r="AJ1348" s="52" t="str">
        <f>IF(S1348="Ja",VLOOKUP($S$2,Plausis!A:E,5,0),IF(V1348="Ja",VLOOKUP($V$2,Plausis!A:E,5,0),IF(X1348="Ja",VLOOKUP($X$2,Plausis!A:E,5,0),"")))</f>
        <v/>
      </c>
      <c r="AL1348" s="52" t="s">
        <v>2</v>
      </c>
      <c r="AM1348" s="114">
        <v>45531</v>
      </c>
      <c r="AN1348" s="52" t="s">
        <v>4467</v>
      </c>
      <c r="AO1348" s="52" t="str">
        <f>VLOOKUP(B1348,'BAT Grundtabelle'!B:T,19,0)</f>
        <v>ja</v>
      </c>
      <c r="AP1348" s="105" t="str">
        <f t="shared" si="478"/>
        <v>11209</v>
      </c>
      <c r="AQ1348" s="52" t="str">
        <f t="shared" si="479"/>
        <v>Maschinenbauindustrie</v>
      </c>
      <c r="AR1348" s="52" t="b">
        <f t="shared" si="476"/>
        <v>0</v>
      </c>
      <c r="AS1348" s="52" t="b">
        <f t="shared" si="476"/>
        <v>0</v>
      </c>
      <c r="AT1348" s="52" t="b">
        <f t="shared" si="476"/>
        <v>0</v>
      </c>
      <c r="AU1348" s="52">
        <f t="shared" si="480"/>
        <v>2</v>
      </c>
      <c r="AW1348" s="52" t="b">
        <f t="shared" si="481"/>
        <v>0</v>
      </c>
      <c r="AX1348" s="52" t="str">
        <f t="shared" si="482"/>
        <v>Unternehmen</v>
      </c>
      <c r="AY1348" s="52" t="b">
        <f t="shared" si="483"/>
        <v>0</v>
      </c>
      <c r="AZ1348" s="52" t="str">
        <f t="shared" si="484"/>
        <v>11209</v>
      </c>
      <c r="BA1348" s="52" t="str">
        <f>VLOOKUP(A1348,'BAT Grundtabelle'!A:U,21,0)</f>
        <v>ja</v>
      </c>
      <c r="BB1348" s="52" t="str">
        <f t="shared" si="485"/>
        <v>nein</v>
      </c>
      <c r="BC1348" s="52" t="str">
        <f t="shared" si="486"/>
        <v>11209</v>
      </c>
      <c r="BD1348" s="52" t="str">
        <f t="shared" si="487"/>
        <v>Maschinenbauindustrie</v>
      </c>
      <c r="BE1348" s="52" t="str">
        <f t="shared" si="488"/>
        <v>Unternehmen</v>
      </c>
      <c r="BF1348" s="52">
        <f t="shared" si="489"/>
        <v>2</v>
      </c>
    </row>
    <row r="1349" spans="1:58" hidden="1" x14ac:dyDescent="0.35">
      <c r="A1349" s="107" t="s">
        <v>2146</v>
      </c>
      <c r="B1349" s="75" t="s">
        <v>2145</v>
      </c>
      <c r="C1349" s="52" t="s">
        <v>3</v>
      </c>
      <c r="D1349" s="52" t="s">
        <v>3</v>
      </c>
      <c r="E1349" s="52" t="s">
        <v>2</v>
      </c>
      <c r="F1349" s="52" t="s">
        <v>2</v>
      </c>
      <c r="G1349" s="52" t="s">
        <v>2</v>
      </c>
      <c r="H1349" s="52" t="s">
        <v>2</v>
      </c>
      <c r="I1349" s="52" t="s">
        <v>3</v>
      </c>
      <c r="J1349" s="52">
        <v>1</v>
      </c>
      <c r="K1349" s="52" t="s">
        <v>2</v>
      </c>
      <c r="L1349" s="52" t="s">
        <v>2</v>
      </c>
      <c r="M1349" s="52" t="s">
        <v>2</v>
      </c>
      <c r="N1349" s="52" t="s">
        <v>3</v>
      </c>
      <c r="P1349" s="52" t="s">
        <v>4</v>
      </c>
      <c r="Q1349" s="52" t="str">
        <f t="shared" si="475"/>
        <v>Nein</v>
      </c>
      <c r="R1349" s="52" t="str">
        <f t="shared" si="475"/>
        <v>Nein</v>
      </c>
      <c r="S1349" s="52" t="str">
        <f t="shared" si="475"/>
        <v>Nein</v>
      </c>
      <c r="T1349" s="52" t="str">
        <f t="shared" si="475"/>
        <v>Nein</v>
      </c>
      <c r="U1349" s="52" t="str">
        <f t="shared" si="475"/>
        <v>Nein</v>
      </c>
      <c r="V1349" s="52" t="str">
        <f t="shared" si="475"/>
        <v>Nein</v>
      </c>
      <c r="W1349" s="52" t="str">
        <f t="shared" si="475"/>
        <v>Nein</v>
      </c>
      <c r="X1349" s="52" t="str">
        <f t="shared" si="475"/>
        <v>Nein</v>
      </c>
      <c r="Y1349" s="52" t="str">
        <f t="shared" si="475"/>
        <v>Nein</v>
      </c>
      <c r="Z1349" s="52" t="str">
        <f t="shared" si="475"/>
        <v>Nein</v>
      </c>
      <c r="AA1349" s="52" t="str">
        <f t="shared" si="475"/>
        <v>Nein</v>
      </c>
      <c r="AB1349" s="52" t="str">
        <f t="shared" si="475"/>
        <v>Nein</v>
      </c>
      <c r="AC1349" s="52" t="str">
        <f t="shared" si="475"/>
        <v>Nein</v>
      </c>
      <c r="AD1349" s="52" t="str">
        <f t="shared" si="475"/>
        <v>Nein</v>
      </c>
      <c r="AE1349" s="52" t="str">
        <f t="shared" si="475"/>
        <v>Nein</v>
      </c>
      <c r="AF1349" s="52" t="str">
        <f t="shared" si="475"/>
        <v>Nein</v>
      </c>
      <c r="AG1349" s="61" t="str">
        <f>IF(Q1349="Ja",VLOOKUP($Q$2,Plausis!A:E,5,0),IF(R1349="Ja",VLOOKUP($R$2,Plausis!A:E,5,0),IF(T1349="Ja",VLOOKUP($T$2,Plausis!A:E,5,0),IF(U1349="Ja",VLOOKUP($U$2,Plausis!A:E,5,0),IF(AA1349="Ja",VLOOKUP($AA$2,Plausis!A:E,5,0),IF(AC1349="Ja",VLOOKUP($AC$2,Plausis!A:E,5,0),IF(AD1349="Ja",VLOOKUP($AD$2,Plausis!A:E,5,0),"")))))))</f>
        <v/>
      </c>
      <c r="AH1349" s="52" t="str">
        <f>IF(Y1349="Ja",VLOOKUP($Y$2,Plausis!A:E,5,0),"")</f>
        <v/>
      </c>
      <c r="AI1349" s="52" t="str">
        <f t="shared" si="477"/>
        <v>Ja</v>
      </c>
      <c r="AJ1349" s="52" t="str">
        <f>IF(S1349="Ja",VLOOKUP($S$2,Plausis!A:E,5,0),IF(V1349="Ja",VLOOKUP($V$2,Plausis!A:E,5,0),IF(X1349="Ja",VLOOKUP($X$2,Plausis!A:E,5,0),"")))</f>
        <v/>
      </c>
      <c r="AL1349" s="52" t="s">
        <v>3</v>
      </c>
      <c r="AM1349" s="114">
        <v>45531</v>
      </c>
      <c r="AN1349" s="52" t="s">
        <v>4467</v>
      </c>
      <c r="AO1349" s="52" t="str">
        <f>VLOOKUP(B1349,'BAT Grundtabelle'!B:T,19,0)</f>
        <v>ja</v>
      </c>
      <c r="AP1349" s="105" t="str">
        <f t="shared" si="478"/>
        <v>3948</v>
      </c>
      <c r="AQ1349" s="52" t="str">
        <f t="shared" si="479"/>
        <v>Maschinenhandel und -reparatur</v>
      </c>
      <c r="AR1349" s="52" t="b">
        <f t="shared" si="476"/>
        <v>0</v>
      </c>
      <c r="AS1349" s="52" t="b">
        <f t="shared" si="476"/>
        <v>0</v>
      </c>
      <c r="AT1349" s="52" t="b">
        <f t="shared" si="476"/>
        <v>0</v>
      </c>
      <c r="AU1349" s="52">
        <f t="shared" si="480"/>
        <v>1</v>
      </c>
      <c r="AW1349" s="52" t="b">
        <f t="shared" si="481"/>
        <v>0</v>
      </c>
      <c r="AX1349" s="52" t="str">
        <f t="shared" si="482"/>
        <v>Unternehmen</v>
      </c>
      <c r="AY1349" s="52" t="b">
        <f t="shared" si="483"/>
        <v>0</v>
      </c>
      <c r="AZ1349" s="52" t="str">
        <f t="shared" si="484"/>
        <v>3948</v>
      </c>
      <c r="BA1349" s="52" t="str">
        <f>VLOOKUP(A1349,'BAT Grundtabelle'!A:U,21,0)</f>
        <v>ja</v>
      </c>
      <c r="BB1349" s="52" t="str">
        <f t="shared" si="485"/>
        <v>nein</v>
      </c>
      <c r="BC1349" s="52" t="str">
        <f t="shared" si="486"/>
        <v>3948</v>
      </c>
      <c r="BD1349" s="52" t="str">
        <f t="shared" si="487"/>
        <v>Maschinenhandel und -reparatur</v>
      </c>
      <c r="BE1349" s="52" t="str">
        <f t="shared" si="488"/>
        <v>Unternehmen</v>
      </c>
      <c r="BF1349" s="52">
        <f t="shared" si="489"/>
        <v>1</v>
      </c>
    </row>
    <row r="1350" spans="1:58" hidden="1" x14ac:dyDescent="0.35">
      <c r="A1350" s="107" t="s">
        <v>3628</v>
      </c>
      <c r="B1350" s="75" t="s">
        <v>1998</v>
      </c>
      <c r="C1350" s="52" t="s">
        <v>3</v>
      </c>
      <c r="D1350" s="52" t="s">
        <v>3</v>
      </c>
      <c r="E1350" s="52" t="s">
        <v>2</v>
      </c>
      <c r="F1350" s="52" t="s">
        <v>2</v>
      </c>
      <c r="G1350" s="52" t="s">
        <v>2</v>
      </c>
      <c r="H1350" s="52" t="s">
        <v>2</v>
      </c>
      <c r="I1350" s="52" t="s">
        <v>3</v>
      </c>
      <c r="J1350" s="52">
        <v>3</v>
      </c>
      <c r="K1350" s="52" t="s">
        <v>2</v>
      </c>
      <c r="L1350" s="52" t="s">
        <v>2</v>
      </c>
      <c r="M1350" s="52" t="s">
        <v>2</v>
      </c>
      <c r="N1350" s="52" t="s">
        <v>3</v>
      </c>
      <c r="P1350" s="52" t="s">
        <v>4</v>
      </c>
      <c r="Q1350" s="52" t="str">
        <f t="shared" si="475"/>
        <v>Nein</v>
      </c>
      <c r="R1350" s="52" t="str">
        <f t="shared" si="475"/>
        <v>Nein</v>
      </c>
      <c r="S1350" s="52" t="str">
        <f t="shared" si="475"/>
        <v>Nein</v>
      </c>
      <c r="T1350" s="52" t="str">
        <f t="shared" si="475"/>
        <v>Nein</v>
      </c>
      <c r="U1350" s="52" t="str">
        <f t="shared" si="475"/>
        <v>Nein</v>
      </c>
      <c r="V1350" s="52" t="str">
        <f t="shared" si="475"/>
        <v>Nein</v>
      </c>
      <c r="W1350" s="52" t="str">
        <f t="shared" si="475"/>
        <v>Nein</v>
      </c>
      <c r="X1350" s="52" t="str">
        <f t="shared" si="475"/>
        <v>Nein</v>
      </c>
      <c r="Y1350" s="52" t="str">
        <f t="shared" si="475"/>
        <v>Nein</v>
      </c>
      <c r="Z1350" s="52" t="str">
        <f t="shared" si="475"/>
        <v>Nein</v>
      </c>
      <c r="AA1350" s="52" t="str">
        <f t="shared" si="475"/>
        <v>Nein</v>
      </c>
      <c r="AB1350" s="52" t="str">
        <f t="shared" si="475"/>
        <v>Nein</v>
      </c>
      <c r="AC1350" s="52" t="str">
        <f t="shared" si="475"/>
        <v>Nein</v>
      </c>
      <c r="AD1350" s="52" t="str">
        <f t="shared" si="475"/>
        <v>Nein</v>
      </c>
      <c r="AE1350" s="52" t="str">
        <f t="shared" si="475"/>
        <v>Nein</v>
      </c>
      <c r="AF1350" s="52" t="str">
        <f t="shared" si="475"/>
        <v>Nein</v>
      </c>
      <c r="AG1350" s="61" t="str">
        <f>IF(Q1350="Ja",VLOOKUP($Q$2,Plausis!A:E,5,0),IF(R1350="Ja",VLOOKUP($R$2,Plausis!A:E,5,0),IF(T1350="Ja",VLOOKUP($T$2,Plausis!A:E,5,0),IF(U1350="Ja",VLOOKUP($U$2,Plausis!A:E,5,0),IF(AA1350="Ja",VLOOKUP($AA$2,Plausis!A:E,5,0),IF(AC1350="Ja",VLOOKUP($AC$2,Plausis!A:E,5,0),IF(AD1350="Ja",VLOOKUP($AD$2,Plausis!A:E,5,0),"")))))))</f>
        <v/>
      </c>
      <c r="AH1350" s="52" t="str">
        <f>IF(Y1350="Ja",VLOOKUP($Y$2,Plausis!A:E,5,0),"")</f>
        <v/>
      </c>
      <c r="AI1350" s="52" t="str">
        <f t="shared" si="477"/>
        <v>Ja</v>
      </c>
      <c r="AJ1350" s="52" t="str">
        <f>IF(S1350="Ja",VLOOKUP($S$2,Plausis!A:E,5,0),IF(V1350="Ja",VLOOKUP($V$2,Plausis!A:E,5,0),IF(X1350="Ja",VLOOKUP($X$2,Plausis!A:E,5,0),"")))</f>
        <v/>
      </c>
      <c r="AL1350" s="52" t="s">
        <v>2</v>
      </c>
      <c r="AM1350" s="114">
        <v>45531</v>
      </c>
      <c r="AN1350" s="52" t="s">
        <v>4467</v>
      </c>
      <c r="AO1350" s="52" t="str">
        <f>VLOOKUP(B1350,'BAT Grundtabelle'!B:T,19,0)</f>
        <v>ja</v>
      </c>
      <c r="AP1350" s="105" t="str">
        <f t="shared" si="478"/>
        <v>11210</v>
      </c>
      <c r="AQ1350" s="52" t="str">
        <f t="shared" si="479"/>
        <v>Maschinenreinigungsbetrieb</v>
      </c>
      <c r="AR1350" s="52" t="b">
        <f t="shared" si="476"/>
        <v>0</v>
      </c>
      <c r="AS1350" s="52" t="b">
        <f t="shared" si="476"/>
        <v>0</v>
      </c>
      <c r="AT1350" s="52" t="b">
        <f t="shared" si="476"/>
        <v>0</v>
      </c>
      <c r="AU1350" s="52">
        <f t="shared" si="480"/>
        <v>3</v>
      </c>
      <c r="AW1350" s="52" t="b">
        <f t="shared" si="481"/>
        <v>0</v>
      </c>
      <c r="AX1350" s="52" t="str">
        <f t="shared" si="482"/>
        <v>Unternehmen</v>
      </c>
      <c r="AY1350" s="52" t="b">
        <f t="shared" si="483"/>
        <v>0</v>
      </c>
      <c r="AZ1350" s="52" t="str">
        <f t="shared" si="484"/>
        <v>11210</v>
      </c>
      <c r="BA1350" s="52" t="str">
        <f>VLOOKUP(A1350,'BAT Grundtabelle'!A:U,21,0)</f>
        <v>ja</v>
      </c>
      <c r="BB1350" s="52" t="str">
        <f t="shared" si="485"/>
        <v>nein</v>
      </c>
      <c r="BC1350" s="52" t="str">
        <f t="shared" si="486"/>
        <v>11210</v>
      </c>
      <c r="BD1350" s="52" t="str">
        <f t="shared" si="487"/>
        <v>Maschinenreinigungsbetrieb</v>
      </c>
      <c r="BE1350" s="52" t="str">
        <f t="shared" si="488"/>
        <v>Unternehmen</v>
      </c>
      <c r="BF1350" s="52">
        <f t="shared" si="489"/>
        <v>3</v>
      </c>
    </row>
    <row r="1351" spans="1:58" hidden="1" x14ac:dyDescent="0.35">
      <c r="A1351" s="107" t="s">
        <v>3629</v>
      </c>
      <c r="B1351" s="75" t="s">
        <v>891</v>
      </c>
      <c r="C1351" s="52" t="s">
        <v>3</v>
      </c>
      <c r="D1351" s="52" t="s">
        <v>3</v>
      </c>
      <c r="E1351" s="52" t="s">
        <v>2</v>
      </c>
      <c r="F1351" s="52" t="s">
        <v>2</v>
      </c>
      <c r="G1351" s="52" t="s">
        <v>2</v>
      </c>
      <c r="H1351" s="52" t="s">
        <v>2</v>
      </c>
      <c r="I1351" s="52" t="s">
        <v>3</v>
      </c>
      <c r="J1351" s="52">
        <v>1</v>
      </c>
      <c r="K1351" s="52" t="s">
        <v>2</v>
      </c>
      <c r="L1351" s="52" t="s">
        <v>2</v>
      </c>
      <c r="M1351" s="52" t="s">
        <v>2</v>
      </c>
      <c r="N1351" s="52" t="s">
        <v>3</v>
      </c>
      <c r="P1351" s="52" t="s">
        <v>4</v>
      </c>
      <c r="Q1351" s="52" t="str">
        <f t="shared" si="475"/>
        <v>Nein</v>
      </c>
      <c r="R1351" s="52" t="str">
        <f t="shared" si="475"/>
        <v>Nein</v>
      </c>
      <c r="S1351" s="52" t="str">
        <f t="shared" si="475"/>
        <v>Nein</v>
      </c>
      <c r="T1351" s="52" t="str">
        <f t="shared" si="475"/>
        <v>Nein</v>
      </c>
      <c r="U1351" s="52" t="str">
        <f t="shared" si="475"/>
        <v>Nein</v>
      </c>
      <c r="V1351" s="52" t="str">
        <f t="shared" si="475"/>
        <v>Nein</v>
      </c>
      <c r="W1351" s="52" t="str">
        <f t="shared" si="475"/>
        <v>Nein</v>
      </c>
      <c r="X1351" s="52" t="str">
        <f t="shared" si="475"/>
        <v>Nein</v>
      </c>
      <c r="Y1351" s="52" t="str">
        <f t="shared" si="475"/>
        <v>Nein</v>
      </c>
      <c r="Z1351" s="52" t="str">
        <f t="shared" si="475"/>
        <v>Nein</v>
      </c>
      <c r="AA1351" s="52" t="str">
        <f t="shared" si="475"/>
        <v>Nein</v>
      </c>
      <c r="AB1351" s="52" t="str">
        <f t="shared" si="475"/>
        <v>Nein</v>
      </c>
      <c r="AC1351" s="52" t="str">
        <f t="shared" si="475"/>
        <v>Nein</v>
      </c>
      <c r="AD1351" s="52" t="str">
        <f t="shared" si="475"/>
        <v>Nein</v>
      </c>
      <c r="AE1351" s="52" t="str">
        <f t="shared" si="475"/>
        <v>Nein</v>
      </c>
      <c r="AF1351" s="52" t="str">
        <f t="shared" si="475"/>
        <v>Nein</v>
      </c>
      <c r="AG1351" s="61" t="str">
        <f>IF(Q1351="Ja",VLOOKUP($Q$2,Plausis!A:E,5,0),IF(R1351="Ja",VLOOKUP($R$2,Plausis!A:E,5,0),IF(T1351="Ja",VLOOKUP($T$2,Plausis!A:E,5,0),IF(U1351="Ja",VLOOKUP($U$2,Plausis!A:E,5,0),IF(AA1351="Ja",VLOOKUP($AA$2,Plausis!A:E,5,0),IF(AC1351="Ja",VLOOKUP($AC$2,Plausis!A:E,5,0),IF(AD1351="Ja",VLOOKUP($AD$2,Plausis!A:E,5,0),"")))))))</f>
        <v/>
      </c>
      <c r="AH1351" s="52" t="str">
        <f>IF(Y1351="Ja",VLOOKUP($Y$2,Plausis!A:E,5,0),"")</f>
        <v/>
      </c>
      <c r="AI1351" s="52" t="str">
        <f t="shared" si="477"/>
        <v>Ja</v>
      </c>
      <c r="AJ1351" s="52" t="str">
        <f>IF(S1351="Ja",VLOOKUP($S$2,Plausis!A:E,5,0),IF(V1351="Ja",VLOOKUP($V$2,Plausis!A:E,5,0),IF(X1351="Ja",VLOOKUP($X$2,Plausis!A:E,5,0),"")))</f>
        <v/>
      </c>
      <c r="AL1351" s="52" t="s">
        <v>2</v>
      </c>
      <c r="AM1351" s="114">
        <v>45531</v>
      </c>
      <c r="AN1351" s="52" t="s">
        <v>4467</v>
      </c>
      <c r="AO1351" s="52" t="str">
        <f>VLOOKUP(B1351,'BAT Grundtabelle'!B:T,19,0)</f>
        <v>ja</v>
      </c>
      <c r="AP1351" s="105" t="str">
        <f t="shared" si="478"/>
        <v>11211</v>
      </c>
      <c r="AQ1351" s="52" t="str">
        <f t="shared" si="479"/>
        <v>Maschinenschlosserei</v>
      </c>
      <c r="AR1351" s="52" t="b">
        <f t="shared" si="476"/>
        <v>0</v>
      </c>
      <c r="AS1351" s="52" t="b">
        <f t="shared" si="476"/>
        <v>0</v>
      </c>
      <c r="AT1351" s="52" t="b">
        <f t="shared" si="476"/>
        <v>0</v>
      </c>
      <c r="AU1351" s="52">
        <f t="shared" si="480"/>
        <v>1</v>
      </c>
      <c r="AW1351" s="52" t="b">
        <f t="shared" si="481"/>
        <v>0</v>
      </c>
      <c r="AX1351" s="52" t="str">
        <f t="shared" si="482"/>
        <v>Unternehmen</v>
      </c>
      <c r="AY1351" s="52" t="b">
        <f t="shared" si="483"/>
        <v>0</v>
      </c>
      <c r="AZ1351" s="52" t="str">
        <f t="shared" si="484"/>
        <v>11211</v>
      </c>
      <c r="BA1351" s="52" t="str">
        <f>VLOOKUP(A1351,'BAT Grundtabelle'!A:U,21,0)</f>
        <v>ja</v>
      </c>
      <c r="BB1351" s="52" t="str">
        <f t="shared" si="485"/>
        <v>nein</v>
      </c>
      <c r="BC1351" s="52" t="str">
        <f t="shared" si="486"/>
        <v>11211</v>
      </c>
      <c r="BD1351" s="52" t="str">
        <f t="shared" si="487"/>
        <v>Maschinenschlosserei</v>
      </c>
      <c r="BE1351" s="52" t="str">
        <f t="shared" si="488"/>
        <v>Unternehmen</v>
      </c>
      <c r="BF1351" s="52">
        <f t="shared" si="489"/>
        <v>1</v>
      </c>
    </row>
    <row r="1352" spans="1:58" hidden="1" x14ac:dyDescent="0.35">
      <c r="A1352" s="107" t="s">
        <v>3630</v>
      </c>
      <c r="B1352" s="75" t="s">
        <v>4488</v>
      </c>
      <c r="C1352" s="52" t="s">
        <v>3</v>
      </c>
      <c r="D1352" s="52" t="s">
        <v>3</v>
      </c>
      <c r="E1352" s="52" t="s">
        <v>2</v>
      </c>
      <c r="F1352" s="52" t="s">
        <v>2</v>
      </c>
      <c r="G1352" s="52" t="s">
        <v>2</v>
      </c>
      <c r="H1352" s="52" t="s">
        <v>2</v>
      </c>
      <c r="I1352" s="52" t="s">
        <v>3</v>
      </c>
      <c r="J1352" s="52">
        <v>4</v>
      </c>
      <c r="K1352" s="52" t="s">
        <v>2</v>
      </c>
      <c r="L1352" s="52" t="s">
        <v>2</v>
      </c>
      <c r="M1352" s="52" t="s">
        <v>2</v>
      </c>
      <c r="N1352" s="52" t="s">
        <v>3</v>
      </c>
      <c r="O1352" s="52" t="s">
        <v>2412</v>
      </c>
      <c r="P1352" s="61">
        <v>1195</v>
      </c>
      <c r="Q1352" s="52" t="str">
        <f t="shared" si="475"/>
        <v>Nein</v>
      </c>
      <c r="R1352" s="52" t="str">
        <f t="shared" si="475"/>
        <v>Nein</v>
      </c>
      <c r="S1352" s="52" t="str">
        <f t="shared" si="475"/>
        <v>Nein</v>
      </c>
      <c r="T1352" s="52" t="str">
        <f t="shared" si="475"/>
        <v>Nein</v>
      </c>
      <c r="U1352" s="52" t="str">
        <f t="shared" si="475"/>
        <v>Nein</v>
      </c>
      <c r="V1352" s="52" t="str">
        <f t="shared" si="475"/>
        <v>Nein</v>
      </c>
      <c r="W1352" s="52" t="str">
        <f t="shared" si="475"/>
        <v>Nein</v>
      </c>
      <c r="X1352" s="52" t="str">
        <f t="shared" si="475"/>
        <v>Nein</v>
      </c>
      <c r="Y1352" s="52" t="str">
        <f t="shared" si="475"/>
        <v>Nein</v>
      </c>
      <c r="Z1352" s="52" t="str">
        <f t="shared" si="475"/>
        <v>Nein</v>
      </c>
      <c r="AA1352" s="52" t="str">
        <f t="shared" si="475"/>
        <v>Nein</v>
      </c>
      <c r="AB1352" s="52" t="str">
        <f t="shared" si="475"/>
        <v>Ja</v>
      </c>
      <c r="AC1352" s="52" t="str">
        <f t="shared" si="475"/>
        <v>Nein</v>
      </c>
      <c r="AD1352" s="52" t="str">
        <f t="shared" si="475"/>
        <v>Nein</v>
      </c>
      <c r="AE1352" s="52" t="str">
        <f t="shared" si="475"/>
        <v>Nein</v>
      </c>
      <c r="AF1352" s="52" t="str">
        <f t="shared" si="475"/>
        <v>Nein</v>
      </c>
      <c r="AG1352" s="61" t="str">
        <f>IF(Q1352="Ja",VLOOKUP($Q$2,Plausis!A:E,5,0),IF(R1352="Ja",VLOOKUP($R$2,Plausis!A:E,5,0),IF(T1352="Ja",VLOOKUP($T$2,Plausis!A:E,5,0),IF(U1352="Ja",VLOOKUP($U$2,Plausis!A:E,5,0),IF(AA1352="Ja",VLOOKUP($AA$2,Plausis!A:E,5,0),IF(AC1352="Ja",VLOOKUP($AC$2,Plausis!A:E,5,0),IF(AD1352="Ja",VLOOKUP($AD$2,Plausis!A:E,5,0),"")))))))</f>
        <v/>
      </c>
      <c r="AH1352" s="52" t="str">
        <f>IF(Y1352="Ja",VLOOKUP($Y$2,Plausis!A:E,5,0),"")</f>
        <v/>
      </c>
      <c r="AI1352" s="52" t="str">
        <f t="shared" si="477"/>
        <v>Ja</v>
      </c>
      <c r="AJ1352" s="52" t="str">
        <f>IF(S1352="Ja",VLOOKUP($S$2,Plausis!A:E,5,0),IF(V1352="Ja",VLOOKUP($V$2,Plausis!A:E,5,0),IF(X1352="Ja",VLOOKUP($X$2,Plausis!A:E,5,0),"")))</f>
        <v/>
      </c>
      <c r="AL1352" s="52" t="s">
        <v>2</v>
      </c>
      <c r="AM1352" s="114">
        <v>45531</v>
      </c>
      <c r="AN1352" s="52" t="s">
        <v>4467</v>
      </c>
      <c r="AO1352" s="52" t="str">
        <f>VLOOKUP(B1352,'BAT Grundtabelle'!B:T,19,0)</f>
        <v>ja</v>
      </c>
      <c r="AP1352" s="105" t="str">
        <f t="shared" si="478"/>
        <v>11212</v>
      </c>
      <c r="AQ1352" s="52" t="str">
        <f t="shared" si="479"/>
        <v>Massagesalon (Erotikbetrieb)</v>
      </c>
      <c r="AR1352" s="52" t="b">
        <f t="shared" si="476"/>
        <v>0</v>
      </c>
      <c r="AS1352" s="52" t="b">
        <f t="shared" si="476"/>
        <v>0</v>
      </c>
      <c r="AT1352" s="52" t="b">
        <f t="shared" si="476"/>
        <v>0</v>
      </c>
      <c r="AU1352" s="52">
        <f t="shared" si="480"/>
        <v>4</v>
      </c>
      <c r="AW1352" s="52" t="b">
        <f t="shared" si="481"/>
        <v>0</v>
      </c>
      <c r="AX1352" s="52" t="str">
        <f t="shared" si="482"/>
        <v>Unternehmen</v>
      </c>
      <c r="AY1352" s="52" t="b">
        <f t="shared" si="483"/>
        <v>0</v>
      </c>
      <c r="AZ1352" s="52" t="str">
        <f t="shared" si="484"/>
        <v>11212</v>
      </c>
      <c r="BA1352" s="52" t="str">
        <f>VLOOKUP(A1352,'BAT Grundtabelle'!A:U,21,0)</f>
        <v>ja</v>
      </c>
      <c r="BB1352" s="52" t="str">
        <f t="shared" si="485"/>
        <v>nein</v>
      </c>
      <c r="BC1352" s="52" t="str">
        <f t="shared" si="486"/>
        <v>11212</v>
      </c>
      <c r="BD1352" s="52" t="str">
        <f t="shared" si="487"/>
        <v>Massagesalon (Erotikbetrieb)</v>
      </c>
      <c r="BE1352" s="52" t="str">
        <f t="shared" si="488"/>
        <v>Unternehmen</v>
      </c>
      <c r="BF1352" s="52">
        <f t="shared" si="489"/>
        <v>4</v>
      </c>
    </row>
    <row r="1353" spans="1:58" hidden="1" x14ac:dyDescent="0.35">
      <c r="A1353" s="107" t="s">
        <v>3631</v>
      </c>
      <c r="B1353" s="75" t="s">
        <v>1234</v>
      </c>
      <c r="C1353" s="52" t="s">
        <v>3</v>
      </c>
      <c r="D1353" s="52" t="s">
        <v>3</v>
      </c>
      <c r="E1353" s="52" t="s">
        <v>2</v>
      </c>
      <c r="F1353" s="52" t="s">
        <v>2</v>
      </c>
      <c r="G1353" s="52" t="s">
        <v>2</v>
      </c>
      <c r="H1353" s="52" t="s">
        <v>2</v>
      </c>
      <c r="I1353" s="52" t="s">
        <v>3</v>
      </c>
      <c r="J1353" s="52">
        <v>1</v>
      </c>
      <c r="K1353" s="52" t="s">
        <v>2</v>
      </c>
      <c r="L1353" s="52" t="s">
        <v>2</v>
      </c>
      <c r="M1353" s="52" t="s">
        <v>2</v>
      </c>
      <c r="N1353" s="52" t="s">
        <v>3</v>
      </c>
      <c r="P1353" s="61" t="s">
        <v>4</v>
      </c>
      <c r="Q1353" s="52" t="str">
        <f t="shared" ref="Q1353:AF1362" si="490">IF(ISERROR(FIND(Q$2,$P1353,1)),"Nein","Ja")</f>
        <v>Nein</v>
      </c>
      <c r="R1353" s="52" t="str">
        <f t="shared" si="490"/>
        <v>Nein</v>
      </c>
      <c r="S1353" s="52" t="str">
        <f t="shared" si="490"/>
        <v>Nein</v>
      </c>
      <c r="T1353" s="52" t="str">
        <f t="shared" si="490"/>
        <v>Nein</v>
      </c>
      <c r="U1353" s="52" t="str">
        <f t="shared" si="490"/>
        <v>Nein</v>
      </c>
      <c r="V1353" s="52" t="str">
        <f t="shared" si="490"/>
        <v>Nein</v>
      </c>
      <c r="W1353" s="52" t="str">
        <f t="shared" si="490"/>
        <v>Nein</v>
      </c>
      <c r="X1353" s="52" t="str">
        <f t="shared" si="490"/>
        <v>Nein</v>
      </c>
      <c r="Y1353" s="52" t="str">
        <f t="shared" si="490"/>
        <v>Nein</v>
      </c>
      <c r="Z1353" s="52" t="str">
        <f t="shared" si="490"/>
        <v>Nein</v>
      </c>
      <c r="AA1353" s="52" t="str">
        <f t="shared" si="490"/>
        <v>Nein</v>
      </c>
      <c r="AB1353" s="52" t="str">
        <f t="shared" si="490"/>
        <v>Nein</v>
      </c>
      <c r="AC1353" s="52" t="str">
        <f t="shared" si="490"/>
        <v>Nein</v>
      </c>
      <c r="AD1353" s="52" t="str">
        <f t="shared" si="490"/>
        <v>Nein</v>
      </c>
      <c r="AE1353" s="52" t="str">
        <f t="shared" si="490"/>
        <v>Nein</v>
      </c>
      <c r="AF1353" s="52" t="str">
        <f t="shared" si="490"/>
        <v>Nein</v>
      </c>
      <c r="AG1353" s="61" t="str">
        <f>IF(Q1353="Ja",VLOOKUP($Q$2,Plausis!A:E,5,0),IF(R1353="Ja",VLOOKUP($R$2,Plausis!A:E,5,0),IF(T1353="Ja",VLOOKUP($T$2,Plausis!A:E,5,0),IF(U1353="Ja",VLOOKUP($U$2,Plausis!A:E,5,0),IF(AA1353="Ja",VLOOKUP($AA$2,Plausis!A:E,5,0),IF(AC1353="Ja",VLOOKUP($AC$2,Plausis!A:E,5,0),IF(AD1353="Ja",VLOOKUP($AD$2,Plausis!A:E,5,0),"")))))))</f>
        <v/>
      </c>
      <c r="AH1353" s="52" t="str">
        <f>IF(Y1353="Ja",VLOOKUP($Y$2,Plausis!A:E,5,0),"")</f>
        <v/>
      </c>
      <c r="AI1353" s="52" t="str">
        <f t="shared" si="477"/>
        <v>Ja</v>
      </c>
      <c r="AJ1353" s="52" t="str">
        <f>IF(S1353="Ja",VLOOKUP($S$2,Plausis!A:E,5,0),IF(V1353="Ja",VLOOKUP($V$2,Plausis!A:E,5,0),IF(X1353="Ja",VLOOKUP($X$2,Plausis!A:E,5,0),"")))</f>
        <v/>
      </c>
      <c r="AL1353" s="52" t="s">
        <v>2</v>
      </c>
      <c r="AM1353" s="114">
        <v>45531</v>
      </c>
      <c r="AN1353" s="52" t="s">
        <v>4467</v>
      </c>
      <c r="AO1353" s="52" t="str">
        <f>VLOOKUP(B1353,'BAT Grundtabelle'!B:T,19,0)</f>
        <v>ja</v>
      </c>
      <c r="AP1353" s="105" t="str">
        <f t="shared" si="478"/>
        <v>11213</v>
      </c>
      <c r="AQ1353" s="52" t="str">
        <f t="shared" si="479"/>
        <v>Matratzeneinzelhandel</v>
      </c>
      <c r="AR1353" s="52" t="b">
        <f t="shared" si="476"/>
        <v>0</v>
      </c>
      <c r="AS1353" s="52" t="b">
        <f t="shared" si="476"/>
        <v>0</v>
      </c>
      <c r="AT1353" s="52" t="b">
        <f t="shared" si="476"/>
        <v>0</v>
      </c>
      <c r="AU1353" s="52">
        <f t="shared" si="480"/>
        <v>1</v>
      </c>
      <c r="AW1353" s="52" t="b">
        <f t="shared" si="481"/>
        <v>0</v>
      </c>
      <c r="AX1353" s="52" t="str">
        <f t="shared" si="482"/>
        <v>Unternehmen</v>
      </c>
      <c r="AY1353" s="52" t="b">
        <f t="shared" si="483"/>
        <v>0</v>
      </c>
      <c r="AZ1353" s="52" t="str">
        <f t="shared" si="484"/>
        <v>11213</v>
      </c>
      <c r="BA1353" s="52" t="str">
        <f>VLOOKUP(A1353,'BAT Grundtabelle'!A:U,21,0)</f>
        <v>ja</v>
      </c>
      <c r="BB1353" s="52" t="str">
        <f t="shared" si="485"/>
        <v>nein</v>
      </c>
      <c r="BC1353" s="52" t="str">
        <f t="shared" si="486"/>
        <v>11213</v>
      </c>
      <c r="BD1353" s="52" t="str">
        <f t="shared" si="487"/>
        <v>Matratzeneinzelhandel</v>
      </c>
      <c r="BE1353" s="52" t="str">
        <f t="shared" si="488"/>
        <v>Unternehmen</v>
      </c>
      <c r="BF1353" s="52">
        <f t="shared" si="489"/>
        <v>1</v>
      </c>
    </row>
    <row r="1354" spans="1:58" hidden="1" x14ac:dyDescent="0.35">
      <c r="A1354" s="107" t="s">
        <v>3632</v>
      </c>
      <c r="B1354" s="75" t="s">
        <v>1464</v>
      </c>
      <c r="C1354" s="52" t="s">
        <v>3</v>
      </c>
      <c r="D1354" s="52" t="s">
        <v>3</v>
      </c>
      <c r="E1354" s="52" t="s">
        <v>2</v>
      </c>
      <c r="F1354" s="52" t="s">
        <v>2</v>
      </c>
      <c r="G1354" s="52" t="s">
        <v>2</v>
      </c>
      <c r="H1354" s="52" t="s">
        <v>2</v>
      </c>
      <c r="I1354" s="52" t="s">
        <v>3</v>
      </c>
      <c r="J1354" s="52">
        <v>1</v>
      </c>
      <c r="K1354" s="52" t="s">
        <v>2</v>
      </c>
      <c r="L1354" s="52" t="s">
        <v>2</v>
      </c>
      <c r="M1354" s="52" t="s">
        <v>2</v>
      </c>
      <c r="N1354" s="52" t="s">
        <v>3</v>
      </c>
      <c r="P1354" s="52" t="s">
        <v>57</v>
      </c>
      <c r="Q1354" s="52" t="str">
        <f t="shared" si="490"/>
        <v>Nein</v>
      </c>
      <c r="R1354" s="52" t="str">
        <f t="shared" si="490"/>
        <v>Nein</v>
      </c>
      <c r="S1354" s="52" t="str">
        <f t="shared" si="490"/>
        <v>Nein</v>
      </c>
      <c r="T1354" s="52" t="str">
        <f t="shared" si="490"/>
        <v>Ja</v>
      </c>
      <c r="U1354" s="52" t="str">
        <f t="shared" si="490"/>
        <v>Nein</v>
      </c>
      <c r="V1354" s="52" t="str">
        <f t="shared" si="490"/>
        <v>Nein</v>
      </c>
      <c r="W1354" s="52" t="str">
        <f t="shared" si="490"/>
        <v>Nein</v>
      </c>
      <c r="X1354" s="52" t="str">
        <f t="shared" si="490"/>
        <v>Ja</v>
      </c>
      <c r="Y1354" s="52" t="str">
        <f t="shared" si="490"/>
        <v>Nein</v>
      </c>
      <c r="Z1354" s="52" t="str">
        <f t="shared" si="490"/>
        <v>Nein</v>
      </c>
      <c r="AA1354" s="52" t="str">
        <f t="shared" si="490"/>
        <v>Nein</v>
      </c>
      <c r="AB1354" s="52" t="str">
        <f t="shared" si="490"/>
        <v>Nein</v>
      </c>
      <c r="AC1354" s="52" t="str">
        <f t="shared" si="490"/>
        <v>Nein</v>
      </c>
      <c r="AD1354" s="52" t="str">
        <f t="shared" si="490"/>
        <v>Nein</v>
      </c>
      <c r="AE1354" s="52" t="str">
        <f t="shared" si="490"/>
        <v>Nein</v>
      </c>
      <c r="AF1354" s="52" t="str">
        <f t="shared" si="490"/>
        <v>Nein</v>
      </c>
      <c r="AG1354" s="61" t="str">
        <f>IF(Q1354="Ja",VLOOKUP($Q$2,Plausis!A:E,5,0),IF(R1354="Ja",VLOOKUP($R$2,Plausis!A:E,5,0),IF(T1354="Ja",VLOOKUP($T$2,Plausis!A:E,5,0),IF(U1354="Ja",VLOOKUP($U$2,Plausis!A:E,5,0),IF(AA1354="Ja",VLOOKUP($AA$2,Plausis!A:E,5,0),IF(AC1354="Ja",VLOOKUP($AC$2,Plausis!A:E,5,0),IF(AD1354="Ja",VLOOKUP($AD$2,Plausis!A:E,5,0),"")))))))</f>
        <v>Dieser Betrieb ist nur im Komfort-RS ohne ergänzenden Spezial-Straf-RS versicherbar.</v>
      </c>
      <c r="AH1354" s="52" t="str">
        <f>IF(Y1354="Ja",VLOOKUP($Y$2,Plausis!A:E,5,0),"")</f>
        <v/>
      </c>
      <c r="AI1354" s="52" t="str">
        <f t="shared" si="477"/>
        <v>Nein</v>
      </c>
      <c r="AJ1354" s="52" t="str">
        <f>IF(S1354="Ja",VLOOKUP($S$2,Plausis!A:E,5,0),IF(V1354="Ja",VLOOKUP($V$2,Plausis!A:E,5,0),IF(X1354="Ja",VLOOKUP($X$2,Plausis!A:E,5,0),"")))</f>
        <v>Dieser Betrieb kann nur ohne ergänzenden Spezial-Straf-RS versichert werden.</v>
      </c>
      <c r="AL1354" s="52" t="s">
        <v>3</v>
      </c>
      <c r="AM1354" s="114">
        <v>45531</v>
      </c>
      <c r="AN1354" s="52" t="s">
        <v>4467</v>
      </c>
      <c r="AO1354" s="52" t="str">
        <f>VLOOKUP(B1354,'BAT Grundtabelle'!B:T,19,0)</f>
        <v>ja</v>
      </c>
      <c r="AP1354" s="105" t="str">
        <f t="shared" si="478"/>
        <v>11214</v>
      </c>
      <c r="AQ1354" s="52" t="str">
        <f t="shared" si="479"/>
        <v>Matratzenhersteller</v>
      </c>
      <c r="AR1354" s="52" t="b">
        <f t="shared" si="476"/>
        <v>0</v>
      </c>
      <c r="AS1354" s="52" t="b">
        <f t="shared" si="476"/>
        <v>0</v>
      </c>
      <c r="AT1354" s="52" t="b">
        <f t="shared" si="476"/>
        <v>0</v>
      </c>
      <c r="AU1354" s="52">
        <f t="shared" si="480"/>
        <v>1</v>
      </c>
      <c r="AW1354" s="52" t="b">
        <f t="shared" si="481"/>
        <v>0</v>
      </c>
      <c r="AX1354" s="52" t="str">
        <f t="shared" si="482"/>
        <v>Unternehmen</v>
      </c>
      <c r="AY1354" s="52" t="b">
        <f t="shared" si="483"/>
        <v>0</v>
      </c>
      <c r="AZ1354" s="52" t="str">
        <f t="shared" si="484"/>
        <v>11214</v>
      </c>
      <c r="BA1354" s="52" t="str">
        <f>VLOOKUP(A1354,'BAT Grundtabelle'!A:U,21,0)</f>
        <v>ja</v>
      </c>
      <c r="BB1354" s="52" t="str">
        <f t="shared" si="485"/>
        <v>nein</v>
      </c>
      <c r="BC1354" s="52" t="str">
        <f t="shared" si="486"/>
        <v>11214</v>
      </c>
      <c r="BD1354" s="52" t="str">
        <f t="shared" si="487"/>
        <v>Matratzenhersteller</v>
      </c>
      <c r="BE1354" s="52" t="str">
        <f t="shared" si="488"/>
        <v>Unternehmen</v>
      </c>
      <c r="BF1354" s="52">
        <f t="shared" si="489"/>
        <v>1</v>
      </c>
    </row>
    <row r="1355" spans="1:58" hidden="1" x14ac:dyDescent="0.35">
      <c r="A1355" s="107" t="s">
        <v>3633</v>
      </c>
      <c r="B1355" s="75" t="s">
        <v>1235</v>
      </c>
      <c r="C1355" s="52" t="s">
        <v>3</v>
      </c>
      <c r="D1355" s="52" t="s">
        <v>3</v>
      </c>
      <c r="E1355" s="52" t="s">
        <v>2</v>
      </c>
      <c r="F1355" s="52" t="s">
        <v>2</v>
      </c>
      <c r="G1355" s="52" t="s">
        <v>2</v>
      </c>
      <c r="H1355" s="52" t="s">
        <v>2</v>
      </c>
      <c r="I1355" s="52" t="s">
        <v>3</v>
      </c>
      <c r="J1355" s="52">
        <v>1</v>
      </c>
      <c r="K1355" s="52" t="s">
        <v>2</v>
      </c>
      <c r="L1355" s="52" t="s">
        <v>2</v>
      </c>
      <c r="M1355" s="52" t="s">
        <v>2</v>
      </c>
      <c r="N1355" s="52" t="s">
        <v>3</v>
      </c>
      <c r="P1355" s="52" t="s">
        <v>4</v>
      </c>
      <c r="Q1355" s="52" t="str">
        <f t="shared" si="490"/>
        <v>Nein</v>
      </c>
      <c r="R1355" s="52" t="str">
        <f t="shared" si="490"/>
        <v>Nein</v>
      </c>
      <c r="S1355" s="52" t="str">
        <f t="shared" si="490"/>
        <v>Nein</v>
      </c>
      <c r="T1355" s="52" t="str">
        <f t="shared" si="490"/>
        <v>Nein</v>
      </c>
      <c r="U1355" s="52" t="str">
        <f t="shared" si="490"/>
        <v>Nein</v>
      </c>
      <c r="V1355" s="52" t="str">
        <f t="shared" si="490"/>
        <v>Nein</v>
      </c>
      <c r="W1355" s="52" t="str">
        <f t="shared" si="490"/>
        <v>Nein</v>
      </c>
      <c r="X1355" s="52" t="str">
        <f t="shared" si="490"/>
        <v>Nein</v>
      </c>
      <c r="Y1355" s="52" t="str">
        <f t="shared" si="490"/>
        <v>Nein</v>
      </c>
      <c r="Z1355" s="52" t="str">
        <f t="shared" si="490"/>
        <v>Nein</v>
      </c>
      <c r="AA1355" s="52" t="str">
        <f t="shared" si="490"/>
        <v>Nein</v>
      </c>
      <c r="AB1355" s="52" t="str">
        <f t="shared" si="490"/>
        <v>Nein</v>
      </c>
      <c r="AC1355" s="52" t="str">
        <f t="shared" si="490"/>
        <v>Nein</v>
      </c>
      <c r="AD1355" s="52" t="str">
        <f t="shared" si="490"/>
        <v>Nein</v>
      </c>
      <c r="AE1355" s="52" t="str">
        <f t="shared" si="490"/>
        <v>Nein</v>
      </c>
      <c r="AF1355" s="52" t="str">
        <f t="shared" si="490"/>
        <v>Nein</v>
      </c>
      <c r="AG1355" s="61" t="str">
        <f>IF(Q1355="Ja",VLOOKUP($Q$2,Plausis!A:E,5,0),IF(R1355="Ja",VLOOKUP($R$2,Plausis!A:E,5,0),IF(T1355="Ja",VLOOKUP($T$2,Plausis!A:E,5,0),IF(U1355="Ja",VLOOKUP($U$2,Plausis!A:E,5,0),IF(AA1355="Ja",VLOOKUP($AA$2,Plausis!A:E,5,0),IF(AC1355="Ja",VLOOKUP($AC$2,Plausis!A:E,5,0),IF(AD1355="Ja",VLOOKUP($AD$2,Plausis!A:E,5,0),"")))))))</f>
        <v/>
      </c>
      <c r="AH1355" s="52" t="str">
        <f>IF(Y1355="Ja",VLOOKUP($Y$2,Plausis!A:E,5,0),"")</f>
        <v/>
      </c>
      <c r="AI1355" s="52" t="str">
        <f t="shared" si="477"/>
        <v>Ja</v>
      </c>
      <c r="AJ1355" s="52" t="str">
        <f>IF(S1355="Ja",VLOOKUP($S$2,Plausis!A:E,5,0),IF(V1355="Ja",VLOOKUP($V$2,Plausis!A:E,5,0),IF(X1355="Ja",VLOOKUP($X$2,Plausis!A:E,5,0),"")))</f>
        <v/>
      </c>
      <c r="AL1355" s="52" t="s">
        <v>2</v>
      </c>
      <c r="AM1355" s="114">
        <v>45531</v>
      </c>
      <c r="AN1355" s="52" t="s">
        <v>4467</v>
      </c>
      <c r="AO1355" s="52" t="str">
        <f>VLOOKUP(B1355,'BAT Grundtabelle'!B:T,19,0)</f>
        <v>ja</v>
      </c>
      <c r="AP1355" s="105" t="str">
        <f t="shared" si="478"/>
        <v>11215</v>
      </c>
      <c r="AQ1355" s="52" t="str">
        <f t="shared" si="479"/>
        <v>Maurerbetrieb</v>
      </c>
      <c r="AR1355" s="52" t="b">
        <f t="shared" si="476"/>
        <v>0</v>
      </c>
      <c r="AS1355" s="52" t="b">
        <f t="shared" si="476"/>
        <v>0</v>
      </c>
      <c r="AT1355" s="52" t="b">
        <f t="shared" si="476"/>
        <v>0</v>
      </c>
      <c r="AU1355" s="52">
        <f t="shared" si="480"/>
        <v>1</v>
      </c>
      <c r="AW1355" s="52" t="b">
        <f t="shared" si="481"/>
        <v>0</v>
      </c>
      <c r="AX1355" s="52" t="str">
        <f t="shared" si="482"/>
        <v>Unternehmen</v>
      </c>
      <c r="AY1355" s="52" t="b">
        <f t="shared" si="483"/>
        <v>0</v>
      </c>
      <c r="AZ1355" s="52" t="str">
        <f t="shared" si="484"/>
        <v>11215</v>
      </c>
      <c r="BA1355" s="52" t="str">
        <f>VLOOKUP(A1355,'BAT Grundtabelle'!A:U,21,0)</f>
        <v>ja</v>
      </c>
      <c r="BB1355" s="52" t="str">
        <f t="shared" si="485"/>
        <v>nein</v>
      </c>
      <c r="BC1355" s="52" t="str">
        <f t="shared" si="486"/>
        <v>11215</v>
      </c>
      <c r="BD1355" s="52" t="str">
        <f t="shared" si="487"/>
        <v>Maurerbetrieb</v>
      </c>
      <c r="BE1355" s="52" t="str">
        <f t="shared" si="488"/>
        <v>Unternehmen</v>
      </c>
      <c r="BF1355" s="52">
        <f t="shared" si="489"/>
        <v>1</v>
      </c>
    </row>
    <row r="1356" spans="1:58" ht="29" hidden="1" x14ac:dyDescent="0.35">
      <c r="A1356" s="107" t="s">
        <v>3634</v>
      </c>
      <c r="B1356" s="75" t="s">
        <v>1363</v>
      </c>
      <c r="C1356" s="52" t="s">
        <v>3</v>
      </c>
      <c r="D1356" s="52" t="s">
        <v>3</v>
      </c>
      <c r="E1356" s="52" t="s">
        <v>2</v>
      </c>
      <c r="F1356" s="52" t="s">
        <v>2</v>
      </c>
      <c r="G1356" s="52" t="s">
        <v>2</v>
      </c>
      <c r="H1356" s="52" t="s">
        <v>2</v>
      </c>
      <c r="I1356" s="52" t="s">
        <v>3</v>
      </c>
      <c r="J1356" s="52">
        <v>1</v>
      </c>
      <c r="K1356" s="52" t="s">
        <v>2</v>
      </c>
      <c r="L1356" s="52" t="s">
        <v>2</v>
      </c>
      <c r="M1356" s="52" t="s">
        <v>2</v>
      </c>
      <c r="N1356" s="52" t="s">
        <v>3</v>
      </c>
      <c r="P1356" s="61" t="s">
        <v>920</v>
      </c>
      <c r="Q1356" s="52" t="str">
        <f t="shared" si="490"/>
        <v>Nein</v>
      </c>
      <c r="R1356" s="52" t="str">
        <f t="shared" si="490"/>
        <v>Nein</v>
      </c>
      <c r="S1356" s="52" t="str">
        <f t="shared" si="490"/>
        <v>Nein</v>
      </c>
      <c r="T1356" s="52" t="str">
        <f t="shared" si="490"/>
        <v>Ja</v>
      </c>
      <c r="U1356" s="52" t="str">
        <f t="shared" si="490"/>
        <v>Nein</v>
      </c>
      <c r="V1356" s="52" t="str">
        <f t="shared" si="490"/>
        <v>Nein</v>
      </c>
      <c r="W1356" s="52" t="str">
        <f t="shared" si="490"/>
        <v>Nein</v>
      </c>
      <c r="X1356" s="52" t="str">
        <f t="shared" si="490"/>
        <v>Ja</v>
      </c>
      <c r="Y1356" s="52" t="str">
        <f t="shared" si="490"/>
        <v>Ja</v>
      </c>
      <c r="Z1356" s="52" t="str">
        <f t="shared" si="490"/>
        <v>Nein</v>
      </c>
      <c r="AA1356" s="52" t="str">
        <f t="shared" si="490"/>
        <v>Nein</v>
      </c>
      <c r="AB1356" s="52" t="str">
        <f t="shared" si="490"/>
        <v>Nein</v>
      </c>
      <c r="AC1356" s="52" t="str">
        <f t="shared" si="490"/>
        <v>Nein</v>
      </c>
      <c r="AD1356" s="52" t="str">
        <f t="shared" si="490"/>
        <v>Nein</v>
      </c>
      <c r="AE1356" s="52" t="str">
        <f t="shared" si="490"/>
        <v>Nein</v>
      </c>
      <c r="AF1356" s="52" t="str">
        <f t="shared" si="490"/>
        <v>Nein</v>
      </c>
      <c r="AG1356" s="61" t="str">
        <f>IF(Q1356="Ja",VLOOKUP($Q$2,Plausis!A:E,5,0),IF(R1356="Ja",VLOOKUP($R$2,Plausis!A:E,5,0),IF(T1356="Ja",VLOOKUP($T$2,Plausis!A:E,5,0),IF(U1356="Ja",VLOOKUP($U$2,Plausis!A:E,5,0),IF(AA1356="Ja",VLOOKUP($AA$2,Plausis!A:E,5,0),IF(AC1356="Ja",VLOOKUP($AC$2,Plausis!A:E,5,0),IF(AD1356="Ja",VLOOKUP($AD$2,Plausis!A:E,5,0),"")))))))</f>
        <v>Dieser Betrieb ist nur im Komfort-RS ohne ergänzenden Spezial-Straf-RS versicherbar.</v>
      </c>
      <c r="AH1356" s="52" t="str">
        <f>IF(Y1356="Ja",VLOOKUP($Y$2,Plausis!A:E,5,0),"")</f>
        <v>Dieser Betrieb kann nur mit einer Selbstbeteiligung von mindestens 250 € versichert werden.</v>
      </c>
      <c r="AI1356" s="52" t="str">
        <f t="shared" si="477"/>
        <v>Nein</v>
      </c>
      <c r="AJ1356" s="52" t="str">
        <f>IF(S1356="Ja",VLOOKUP($S$2,Plausis!A:E,5,0),IF(V1356="Ja",VLOOKUP($V$2,Plausis!A:E,5,0),IF(X1356="Ja",VLOOKUP($X$2,Plausis!A:E,5,0),"")))</f>
        <v>Dieser Betrieb kann nur ohne ergänzenden Spezial-Straf-RS versichert werden.</v>
      </c>
      <c r="AL1356" s="52" t="s">
        <v>2</v>
      </c>
      <c r="AM1356" s="114">
        <v>45531</v>
      </c>
      <c r="AN1356" s="52" t="s">
        <v>4467</v>
      </c>
      <c r="AO1356" s="52" t="str">
        <f>VLOOKUP(B1356,'BAT Grundtabelle'!B:T,19,0)</f>
        <v>ja</v>
      </c>
      <c r="AP1356" s="105" t="str">
        <f t="shared" si="478"/>
        <v>11216</v>
      </c>
      <c r="AQ1356" s="52" t="str">
        <f t="shared" si="479"/>
        <v>Mediator</v>
      </c>
      <c r="AR1356" s="52" t="b">
        <f t="shared" si="476"/>
        <v>0</v>
      </c>
      <c r="AS1356" s="52" t="b">
        <f t="shared" si="476"/>
        <v>0</v>
      </c>
      <c r="AT1356" s="52" t="b">
        <f t="shared" si="476"/>
        <v>0</v>
      </c>
      <c r="AU1356" s="52">
        <f t="shared" si="480"/>
        <v>1</v>
      </c>
      <c r="AW1356" s="52" t="b">
        <f t="shared" si="481"/>
        <v>0</v>
      </c>
      <c r="AX1356" s="52" t="str">
        <f t="shared" si="482"/>
        <v>Unternehmen</v>
      </c>
      <c r="AY1356" s="52" t="b">
        <f t="shared" si="483"/>
        <v>0</v>
      </c>
      <c r="AZ1356" s="52" t="str">
        <f t="shared" si="484"/>
        <v>11216</v>
      </c>
      <c r="BA1356" s="52" t="str">
        <f>VLOOKUP(A1356,'BAT Grundtabelle'!A:U,21,0)</f>
        <v>ja</v>
      </c>
      <c r="BB1356" s="52" t="str">
        <f t="shared" si="485"/>
        <v>nein</v>
      </c>
      <c r="BC1356" s="52" t="str">
        <f t="shared" si="486"/>
        <v>11216</v>
      </c>
      <c r="BD1356" s="52" t="str">
        <f t="shared" si="487"/>
        <v>Mediator</v>
      </c>
      <c r="BE1356" s="52" t="str">
        <f t="shared" si="488"/>
        <v>Unternehmen</v>
      </c>
      <c r="BF1356" s="52">
        <f t="shared" si="489"/>
        <v>1</v>
      </c>
    </row>
    <row r="1357" spans="1:58" hidden="1" x14ac:dyDescent="0.35">
      <c r="A1357" s="107" t="s">
        <v>3635</v>
      </c>
      <c r="B1357" s="75" t="s">
        <v>327</v>
      </c>
      <c r="C1357" s="52" t="s">
        <v>3</v>
      </c>
      <c r="D1357" s="52" t="s">
        <v>3</v>
      </c>
      <c r="E1357" s="52" t="s">
        <v>2</v>
      </c>
      <c r="F1357" s="52" t="s">
        <v>2</v>
      </c>
      <c r="G1357" s="52" t="s">
        <v>2</v>
      </c>
      <c r="H1357" s="52" t="s">
        <v>2</v>
      </c>
      <c r="I1357" s="52" t="s">
        <v>3</v>
      </c>
      <c r="J1357" s="52">
        <v>1</v>
      </c>
      <c r="K1357" s="52" t="s">
        <v>2</v>
      </c>
      <c r="L1357" s="52" t="s">
        <v>2</v>
      </c>
      <c r="M1357" s="52" t="s">
        <v>2</v>
      </c>
      <c r="N1357" s="52" t="s">
        <v>3</v>
      </c>
      <c r="P1357" s="52" t="s">
        <v>4</v>
      </c>
      <c r="Q1357" s="52" t="str">
        <f t="shared" si="490"/>
        <v>Nein</v>
      </c>
      <c r="R1357" s="52" t="str">
        <f t="shared" si="490"/>
        <v>Nein</v>
      </c>
      <c r="S1357" s="52" t="str">
        <f t="shared" si="490"/>
        <v>Nein</v>
      </c>
      <c r="T1357" s="52" t="str">
        <f t="shared" si="490"/>
        <v>Nein</v>
      </c>
      <c r="U1357" s="52" t="str">
        <f t="shared" si="490"/>
        <v>Nein</v>
      </c>
      <c r="V1357" s="52" t="str">
        <f t="shared" si="490"/>
        <v>Nein</v>
      </c>
      <c r="W1357" s="52" t="str">
        <f t="shared" si="490"/>
        <v>Nein</v>
      </c>
      <c r="X1357" s="52" t="str">
        <f t="shared" si="490"/>
        <v>Nein</v>
      </c>
      <c r="Y1357" s="52" t="str">
        <f t="shared" si="490"/>
        <v>Nein</v>
      </c>
      <c r="Z1357" s="52" t="str">
        <f t="shared" si="490"/>
        <v>Nein</v>
      </c>
      <c r="AA1357" s="52" t="str">
        <f t="shared" si="490"/>
        <v>Nein</v>
      </c>
      <c r="AB1357" s="52" t="str">
        <f t="shared" si="490"/>
        <v>Nein</v>
      </c>
      <c r="AC1357" s="52" t="str">
        <f t="shared" si="490"/>
        <v>Nein</v>
      </c>
      <c r="AD1357" s="52" t="str">
        <f t="shared" si="490"/>
        <v>Nein</v>
      </c>
      <c r="AE1357" s="52" t="str">
        <f t="shared" si="490"/>
        <v>Nein</v>
      </c>
      <c r="AF1357" s="52" t="str">
        <f t="shared" si="490"/>
        <v>Nein</v>
      </c>
      <c r="AG1357" s="61" t="str">
        <f>IF(Q1357="Ja",VLOOKUP($Q$2,Plausis!A:E,5,0),IF(R1357="Ja",VLOOKUP($R$2,Plausis!A:E,5,0),IF(T1357="Ja",VLOOKUP($T$2,Plausis!A:E,5,0),IF(U1357="Ja",VLOOKUP($U$2,Plausis!A:E,5,0),IF(AA1357="Ja",VLOOKUP($AA$2,Plausis!A:E,5,0),IF(AC1357="Ja",VLOOKUP($AC$2,Plausis!A:E,5,0),IF(AD1357="Ja",VLOOKUP($AD$2,Plausis!A:E,5,0),"")))))))</f>
        <v/>
      </c>
      <c r="AH1357" s="52" t="str">
        <f>IF(Y1357="Ja",VLOOKUP($Y$2,Plausis!A:E,5,0),"")</f>
        <v/>
      </c>
      <c r="AI1357" s="52" t="str">
        <f t="shared" si="477"/>
        <v>Ja</v>
      </c>
      <c r="AJ1357" s="52" t="str">
        <f>IF(S1357="Ja",VLOOKUP($S$2,Plausis!A:E,5,0),IF(V1357="Ja",VLOOKUP($V$2,Plausis!A:E,5,0),IF(X1357="Ja",VLOOKUP($X$2,Plausis!A:E,5,0),"")))</f>
        <v/>
      </c>
      <c r="AL1357" s="52" t="s">
        <v>2</v>
      </c>
      <c r="AM1357" s="114">
        <v>45531</v>
      </c>
      <c r="AN1357" s="52" t="s">
        <v>4467</v>
      </c>
      <c r="AO1357" s="52" t="str">
        <f>VLOOKUP(B1357,'BAT Grundtabelle'!B:T,19,0)</f>
        <v>ja</v>
      </c>
      <c r="AP1357" s="105" t="str">
        <f t="shared" si="478"/>
        <v>11217</v>
      </c>
      <c r="AQ1357" s="52" t="str">
        <f t="shared" si="479"/>
        <v>Medienberatungsbüro</v>
      </c>
      <c r="AR1357" s="52" t="b">
        <f t="shared" si="476"/>
        <v>0</v>
      </c>
      <c r="AS1357" s="52" t="b">
        <f t="shared" si="476"/>
        <v>0</v>
      </c>
      <c r="AT1357" s="52" t="b">
        <f t="shared" si="476"/>
        <v>0</v>
      </c>
      <c r="AU1357" s="52">
        <f t="shared" si="480"/>
        <v>1</v>
      </c>
      <c r="AW1357" s="52" t="b">
        <f t="shared" si="481"/>
        <v>0</v>
      </c>
      <c r="AX1357" s="52" t="str">
        <f t="shared" si="482"/>
        <v>Unternehmen</v>
      </c>
      <c r="AY1357" s="52" t="b">
        <f t="shared" si="483"/>
        <v>0</v>
      </c>
      <c r="AZ1357" s="52" t="str">
        <f t="shared" si="484"/>
        <v>11217</v>
      </c>
      <c r="BA1357" s="52" t="str">
        <f>VLOOKUP(A1357,'BAT Grundtabelle'!A:U,21,0)</f>
        <v>ja</v>
      </c>
      <c r="BB1357" s="52" t="str">
        <f t="shared" si="485"/>
        <v>nein</v>
      </c>
      <c r="BC1357" s="52" t="str">
        <f t="shared" si="486"/>
        <v>11217</v>
      </c>
      <c r="BD1357" s="52" t="str">
        <f t="shared" si="487"/>
        <v>Medienberatungsbüro</v>
      </c>
      <c r="BE1357" s="52" t="str">
        <f t="shared" si="488"/>
        <v>Unternehmen</v>
      </c>
      <c r="BF1357" s="52">
        <f t="shared" si="489"/>
        <v>1</v>
      </c>
    </row>
    <row r="1358" spans="1:58" hidden="1" x14ac:dyDescent="0.35">
      <c r="A1358" s="107" t="s">
        <v>3636</v>
      </c>
      <c r="B1358" s="75" t="s">
        <v>640</v>
      </c>
      <c r="C1358" s="52" t="s">
        <v>3</v>
      </c>
      <c r="D1358" s="52" t="s">
        <v>3</v>
      </c>
      <c r="E1358" s="52" t="s">
        <v>2</v>
      </c>
      <c r="F1358" s="52" t="s">
        <v>2</v>
      </c>
      <c r="G1358" s="52" t="s">
        <v>2</v>
      </c>
      <c r="H1358" s="52" t="s">
        <v>2</v>
      </c>
      <c r="I1358" s="52" t="s">
        <v>3</v>
      </c>
      <c r="J1358" s="52">
        <v>1</v>
      </c>
      <c r="K1358" s="52" t="s">
        <v>2</v>
      </c>
      <c r="L1358" s="52" t="s">
        <v>2</v>
      </c>
      <c r="M1358" s="52" t="s">
        <v>2</v>
      </c>
      <c r="N1358" s="52" t="s">
        <v>3</v>
      </c>
      <c r="P1358" s="52" t="s">
        <v>4</v>
      </c>
      <c r="Q1358" s="52" t="str">
        <f t="shared" si="490"/>
        <v>Nein</v>
      </c>
      <c r="R1358" s="52" t="str">
        <f t="shared" si="490"/>
        <v>Nein</v>
      </c>
      <c r="S1358" s="52" t="str">
        <f t="shared" si="490"/>
        <v>Nein</v>
      </c>
      <c r="T1358" s="52" t="str">
        <f t="shared" si="490"/>
        <v>Nein</v>
      </c>
      <c r="U1358" s="52" t="str">
        <f t="shared" si="490"/>
        <v>Nein</v>
      </c>
      <c r="V1358" s="52" t="str">
        <f t="shared" si="490"/>
        <v>Nein</v>
      </c>
      <c r="W1358" s="52" t="str">
        <f t="shared" si="490"/>
        <v>Nein</v>
      </c>
      <c r="X1358" s="52" t="str">
        <f t="shared" si="490"/>
        <v>Nein</v>
      </c>
      <c r="Y1358" s="52" t="str">
        <f t="shared" si="490"/>
        <v>Nein</v>
      </c>
      <c r="Z1358" s="52" t="str">
        <f t="shared" si="490"/>
        <v>Nein</v>
      </c>
      <c r="AA1358" s="52" t="str">
        <f t="shared" si="490"/>
        <v>Nein</v>
      </c>
      <c r="AB1358" s="52" t="str">
        <f t="shared" si="490"/>
        <v>Nein</v>
      </c>
      <c r="AC1358" s="52" t="str">
        <f t="shared" si="490"/>
        <v>Nein</v>
      </c>
      <c r="AD1358" s="52" t="str">
        <f t="shared" si="490"/>
        <v>Nein</v>
      </c>
      <c r="AE1358" s="52" t="str">
        <f t="shared" si="490"/>
        <v>Nein</v>
      </c>
      <c r="AF1358" s="52" t="str">
        <f t="shared" si="490"/>
        <v>Nein</v>
      </c>
      <c r="AG1358" s="61" t="str">
        <f>IF(Q1358="Ja",VLOOKUP($Q$2,Plausis!A:E,5,0),IF(R1358="Ja",VLOOKUP($R$2,Plausis!A:E,5,0),IF(T1358="Ja",VLOOKUP($T$2,Plausis!A:E,5,0),IF(U1358="Ja",VLOOKUP($U$2,Plausis!A:E,5,0),IF(AA1358="Ja",VLOOKUP($AA$2,Plausis!A:E,5,0),IF(AC1358="Ja",VLOOKUP($AC$2,Plausis!A:E,5,0),IF(AD1358="Ja",VLOOKUP($AD$2,Plausis!A:E,5,0),"")))))))</f>
        <v/>
      </c>
      <c r="AH1358" s="52" t="str">
        <f>IF(Y1358="Ja",VLOOKUP($Y$2,Plausis!A:E,5,0),"")</f>
        <v/>
      </c>
      <c r="AI1358" s="52" t="str">
        <f t="shared" si="477"/>
        <v>Ja</v>
      </c>
      <c r="AJ1358" s="52" t="str">
        <f>IF(S1358="Ja",VLOOKUP($S$2,Plausis!A:E,5,0),IF(V1358="Ja",VLOOKUP($V$2,Plausis!A:E,5,0),IF(X1358="Ja",VLOOKUP($X$2,Plausis!A:E,5,0),"")))</f>
        <v/>
      </c>
      <c r="AL1358" s="52" t="s">
        <v>2</v>
      </c>
      <c r="AM1358" s="114">
        <v>45531</v>
      </c>
      <c r="AN1358" s="52" t="s">
        <v>4467</v>
      </c>
      <c r="AO1358" s="52" t="str">
        <f>VLOOKUP(B1358,'BAT Grundtabelle'!B:T,19,0)</f>
        <v>ja</v>
      </c>
      <c r="AP1358" s="105" t="str">
        <f t="shared" si="478"/>
        <v>11218</v>
      </c>
      <c r="AQ1358" s="52" t="str">
        <f t="shared" si="479"/>
        <v>Medikamentengroßhandel</v>
      </c>
      <c r="AR1358" s="52" t="b">
        <f t="shared" si="476"/>
        <v>0</v>
      </c>
      <c r="AS1358" s="52" t="b">
        <f t="shared" si="476"/>
        <v>0</v>
      </c>
      <c r="AT1358" s="52" t="b">
        <f t="shared" si="476"/>
        <v>0</v>
      </c>
      <c r="AU1358" s="52">
        <f t="shared" si="480"/>
        <v>1</v>
      </c>
      <c r="AW1358" s="52" t="b">
        <f t="shared" si="481"/>
        <v>0</v>
      </c>
      <c r="AX1358" s="52" t="str">
        <f t="shared" si="482"/>
        <v>Unternehmen</v>
      </c>
      <c r="AY1358" s="52" t="b">
        <f t="shared" si="483"/>
        <v>0</v>
      </c>
      <c r="AZ1358" s="52" t="str">
        <f t="shared" si="484"/>
        <v>11218</v>
      </c>
      <c r="BA1358" s="52" t="str">
        <f>VLOOKUP(A1358,'BAT Grundtabelle'!A:U,21,0)</f>
        <v>ja</v>
      </c>
      <c r="BB1358" s="52" t="str">
        <f t="shared" si="485"/>
        <v>nein</v>
      </c>
      <c r="BC1358" s="52" t="str">
        <f t="shared" si="486"/>
        <v>11218</v>
      </c>
      <c r="BD1358" s="52" t="str">
        <f t="shared" si="487"/>
        <v>Medikamentengroßhandel</v>
      </c>
      <c r="BE1358" s="52" t="str">
        <f t="shared" si="488"/>
        <v>Unternehmen</v>
      </c>
      <c r="BF1358" s="52">
        <f t="shared" si="489"/>
        <v>1</v>
      </c>
    </row>
    <row r="1359" spans="1:58" x14ac:dyDescent="0.35">
      <c r="A1359" s="107" t="s">
        <v>3637</v>
      </c>
      <c r="B1359" s="75" t="s">
        <v>184</v>
      </c>
      <c r="C1359" s="52" t="s">
        <v>3</v>
      </c>
      <c r="D1359" s="52" t="s">
        <v>3</v>
      </c>
      <c r="E1359" s="52" t="s">
        <v>2</v>
      </c>
      <c r="F1359" s="52" t="s">
        <v>2</v>
      </c>
      <c r="G1359" s="52" t="s">
        <v>3</v>
      </c>
      <c r="H1359" s="52" t="s">
        <v>2</v>
      </c>
      <c r="I1359" s="52" t="s">
        <v>3</v>
      </c>
      <c r="J1359" s="52">
        <v>1</v>
      </c>
      <c r="K1359" s="52" t="s">
        <v>2</v>
      </c>
      <c r="L1359" s="52" t="s">
        <v>2</v>
      </c>
      <c r="M1359" s="52" t="s">
        <v>2</v>
      </c>
      <c r="N1359" s="52" t="s">
        <v>3</v>
      </c>
      <c r="O1359" s="52" t="s">
        <v>4468</v>
      </c>
      <c r="P1359" s="52" t="s">
        <v>4</v>
      </c>
      <c r="Q1359" s="52" t="str">
        <f t="shared" si="490"/>
        <v>Nein</v>
      </c>
      <c r="R1359" s="52" t="str">
        <f t="shared" si="490"/>
        <v>Nein</v>
      </c>
      <c r="S1359" s="52" t="str">
        <f t="shared" si="490"/>
        <v>Nein</v>
      </c>
      <c r="T1359" s="52" t="str">
        <f t="shared" si="490"/>
        <v>Nein</v>
      </c>
      <c r="U1359" s="52" t="str">
        <f t="shared" si="490"/>
        <v>Nein</v>
      </c>
      <c r="V1359" s="52" t="str">
        <f t="shared" si="490"/>
        <v>Nein</v>
      </c>
      <c r="W1359" s="52" t="str">
        <f t="shared" si="490"/>
        <v>Nein</v>
      </c>
      <c r="X1359" s="52" t="str">
        <f t="shared" si="490"/>
        <v>Nein</v>
      </c>
      <c r="Y1359" s="52" t="str">
        <f t="shared" si="490"/>
        <v>Nein</v>
      </c>
      <c r="Z1359" s="52" t="str">
        <f t="shared" si="490"/>
        <v>Nein</v>
      </c>
      <c r="AA1359" s="52" t="str">
        <f t="shared" si="490"/>
        <v>Nein</v>
      </c>
      <c r="AB1359" s="52" t="str">
        <f t="shared" si="490"/>
        <v>Nein</v>
      </c>
      <c r="AC1359" s="52" t="str">
        <f t="shared" si="490"/>
        <v>Nein</v>
      </c>
      <c r="AD1359" s="52" t="str">
        <f t="shared" si="490"/>
        <v>Nein</v>
      </c>
      <c r="AE1359" s="52" t="str">
        <f t="shared" si="490"/>
        <v>Nein</v>
      </c>
      <c r="AF1359" s="52" t="str">
        <f t="shared" si="490"/>
        <v>Nein</v>
      </c>
      <c r="AG1359" s="61" t="str">
        <f>IF(Q1359="Ja",VLOOKUP($Q$2,Plausis!A:E,5,0),IF(R1359="Ja",VLOOKUP($R$2,Plausis!A:E,5,0),IF(T1359="Ja",VLOOKUP($T$2,Plausis!A:E,5,0),IF(U1359="Ja",VLOOKUP($U$2,Plausis!A:E,5,0),IF(AA1359="Ja",VLOOKUP($AA$2,Plausis!A:E,5,0),IF(AC1359="Ja",VLOOKUP($AC$2,Plausis!A:E,5,0),IF(AD1359="Ja",VLOOKUP($AD$2,Plausis!A:E,5,0),"")))))))</f>
        <v/>
      </c>
      <c r="AH1359" s="52" t="str">
        <f>IF(Y1359="Ja",VLOOKUP($Y$2,Plausis!A:E,5,0),"")</f>
        <v/>
      </c>
      <c r="AI1359" s="52" t="str">
        <f t="shared" si="477"/>
        <v>Ja</v>
      </c>
      <c r="AJ1359" s="52" t="str">
        <f>IF(S1359="Ja",VLOOKUP($S$2,Plausis!A:E,5,0),IF(V1359="Ja",VLOOKUP($V$2,Plausis!A:E,5,0),IF(X1359="Ja",VLOOKUP($X$2,Plausis!A:E,5,0),"")))</f>
        <v/>
      </c>
      <c r="AK1359" s="52" t="s">
        <v>4442</v>
      </c>
      <c r="AL1359" s="52" t="s">
        <v>3</v>
      </c>
      <c r="AM1359" s="114">
        <v>45531</v>
      </c>
      <c r="AN1359" s="52" t="s">
        <v>4467</v>
      </c>
      <c r="AO1359" s="52" t="str">
        <f>VLOOKUP(B1359,'BAT Grundtabelle'!B:T,19,0)</f>
        <v>ja</v>
      </c>
      <c r="AP1359" s="105" t="str">
        <f t="shared" si="478"/>
        <v>11219</v>
      </c>
      <c r="AQ1359" s="52" t="str">
        <f t="shared" si="479"/>
        <v>Medizinisch-diagnostischer Laborbetrieb</v>
      </c>
      <c r="AR1359" s="52" t="b">
        <f t="shared" si="476"/>
        <v>0</v>
      </c>
      <c r="AS1359" s="52" t="b">
        <f t="shared" si="476"/>
        <v>0</v>
      </c>
      <c r="AT1359" s="52" t="b">
        <f t="shared" si="476"/>
        <v>0</v>
      </c>
      <c r="AU1359" s="52">
        <f t="shared" si="480"/>
        <v>1</v>
      </c>
      <c r="AW1359" s="52" t="b">
        <f t="shared" si="481"/>
        <v>0</v>
      </c>
      <c r="AX1359" s="52" t="str">
        <f t="shared" si="482"/>
        <v>Unternehmen</v>
      </c>
      <c r="AY1359" s="52" t="b">
        <f t="shared" si="483"/>
        <v>0</v>
      </c>
      <c r="AZ1359" s="52" t="str">
        <f t="shared" si="484"/>
        <v>11219</v>
      </c>
      <c r="BA1359" s="52" t="str">
        <f>VLOOKUP(A1359,'BAT Grundtabelle'!A:U,21,0)</f>
        <v>ja</v>
      </c>
      <c r="BB1359" s="52" t="str">
        <f t="shared" si="485"/>
        <v>ja</v>
      </c>
      <c r="BC1359" s="52" t="str">
        <f t="shared" si="486"/>
        <v>11219</v>
      </c>
      <c r="BD1359" s="52" t="str">
        <f t="shared" si="487"/>
        <v>Medizinisch-diagnostischer Laborbetrieb</v>
      </c>
      <c r="BE1359" s="52" t="str">
        <f t="shared" si="488"/>
        <v>Unternehmen</v>
      </c>
      <c r="BF1359" s="52">
        <f t="shared" si="489"/>
        <v>1</v>
      </c>
    </row>
    <row r="1360" spans="1:58" hidden="1" x14ac:dyDescent="0.35">
      <c r="A1360" s="107" t="s">
        <v>3638</v>
      </c>
      <c r="B1360" s="75" t="s">
        <v>1651</v>
      </c>
      <c r="C1360" s="52" t="s">
        <v>3</v>
      </c>
      <c r="D1360" s="52" t="s">
        <v>3</v>
      </c>
      <c r="E1360" s="52" t="s">
        <v>2</v>
      </c>
      <c r="F1360" s="52" t="s">
        <v>2</v>
      </c>
      <c r="G1360" s="52" t="s">
        <v>2</v>
      </c>
      <c r="H1360" s="52" t="s">
        <v>2</v>
      </c>
      <c r="I1360" s="52" t="s">
        <v>3</v>
      </c>
      <c r="J1360" s="52">
        <v>1</v>
      </c>
      <c r="K1360" s="52" t="s">
        <v>2</v>
      </c>
      <c r="L1360" s="52" t="s">
        <v>2</v>
      </c>
      <c r="M1360" s="52" t="s">
        <v>2</v>
      </c>
      <c r="N1360" s="52" t="s">
        <v>3</v>
      </c>
      <c r="P1360" s="52" t="s">
        <v>4</v>
      </c>
      <c r="Q1360" s="52" t="str">
        <f t="shared" si="490"/>
        <v>Nein</v>
      </c>
      <c r="R1360" s="52" t="str">
        <f t="shared" si="490"/>
        <v>Nein</v>
      </c>
      <c r="S1360" s="52" t="str">
        <f t="shared" si="490"/>
        <v>Nein</v>
      </c>
      <c r="T1360" s="52" t="str">
        <f t="shared" si="490"/>
        <v>Nein</v>
      </c>
      <c r="U1360" s="52" t="str">
        <f t="shared" si="490"/>
        <v>Nein</v>
      </c>
      <c r="V1360" s="52" t="str">
        <f t="shared" si="490"/>
        <v>Nein</v>
      </c>
      <c r="W1360" s="52" t="str">
        <f t="shared" si="490"/>
        <v>Nein</v>
      </c>
      <c r="X1360" s="52" t="str">
        <f t="shared" si="490"/>
        <v>Nein</v>
      </c>
      <c r="Y1360" s="52" t="str">
        <f t="shared" si="490"/>
        <v>Nein</v>
      </c>
      <c r="Z1360" s="52" t="str">
        <f t="shared" si="490"/>
        <v>Nein</v>
      </c>
      <c r="AA1360" s="52" t="str">
        <f t="shared" si="490"/>
        <v>Nein</v>
      </c>
      <c r="AB1360" s="52" t="str">
        <f t="shared" si="490"/>
        <v>Nein</v>
      </c>
      <c r="AC1360" s="52" t="str">
        <f t="shared" si="490"/>
        <v>Nein</v>
      </c>
      <c r="AD1360" s="52" t="str">
        <f t="shared" si="490"/>
        <v>Nein</v>
      </c>
      <c r="AE1360" s="52" t="str">
        <f t="shared" si="490"/>
        <v>Nein</v>
      </c>
      <c r="AF1360" s="52" t="str">
        <f t="shared" si="490"/>
        <v>Nein</v>
      </c>
      <c r="AG1360" s="61" t="str">
        <f>IF(Q1360="Ja",VLOOKUP($Q$2,Plausis!A:E,5,0),IF(R1360="Ja",VLOOKUP($R$2,Plausis!A:E,5,0),IF(T1360="Ja",VLOOKUP($T$2,Plausis!A:E,5,0),IF(U1360="Ja",VLOOKUP($U$2,Plausis!A:E,5,0),IF(AA1360="Ja",VLOOKUP($AA$2,Plausis!A:E,5,0),IF(AC1360="Ja",VLOOKUP($AC$2,Plausis!A:E,5,0),IF(AD1360="Ja",VLOOKUP($AD$2,Plausis!A:E,5,0),"")))))))</f>
        <v/>
      </c>
      <c r="AH1360" s="52" t="str">
        <f>IF(Y1360="Ja",VLOOKUP($Y$2,Plausis!A:E,5,0),"")</f>
        <v/>
      </c>
      <c r="AI1360" s="52" t="str">
        <f t="shared" si="477"/>
        <v>Ja</v>
      </c>
      <c r="AJ1360" s="52" t="str">
        <f>IF(S1360="Ja",VLOOKUP($S$2,Plausis!A:E,5,0),IF(V1360="Ja",VLOOKUP($V$2,Plausis!A:E,5,0),IF(X1360="Ja",VLOOKUP($X$2,Plausis!A:E,5,0),"")))</f>
        <v/>
      </c>
      <c r="AL1360" s="52" t="s">
        <v>3</v>
      </c>
      <c r="AM1360" s="114">
        <v>45531</v>
      </c>
      <c r="AN1360" s="52" t="s">
        <v>4467</v>
      </c>
      <c r="AO1360" s="52" t="str">
        <f>VLOOKUP(B1360,'BAT Grundtabelle'!B:T,19,0)</f>
        <v>ja</v>
      </c>
      <c r="AP1360" s="105" t="str">
        <f t="shared" si="478"/>
        <v>11220</v>
      </c>
      <c r="AQ1360" s="52" t="str">
        <f t="shared" si="479"/>
        <v>Medizinischer Bademeister</v>
      </c>
      <c r="AR1360" s="52" t="b">
        <f t="shared" si="476"/>
        <v>0</v>
      </c>
      <c r="AS1360" s="52" t="b">
        <f t="shared" si="476"/>
        <v>0</v>
      </c>
      <c r="AT1360" s="52" t="b">
        <f t="shared" si="476"/>
        <v>0</v>
      </c>
      <c r="AU1360" s="52">
        <f t="shared" si="480"/>
        <v>1</v>
      </c>
      <c r="AW1360" s="52" t="b">
        <f t="shared" si="481"/>
        <v>0</v>
      </c>
      <c r="AX1360" s="52" t="str">
        <f t="shared" si="482"/>
        <v>Unternehmen</v>
      </c>
      <c r="AY1360" s="52" t="b">
        <f t="shared" si="483"/>
        <v>0</v>
      </c>
      <c r="AZ1360" s="52" t="str">
        <f t="shared" si="484"/>
        <v>11220</v>
      </c>
      <c r="BA1360" s="52" t="str">
        <f>VLOOKUP(A1360,'BAT Grundtabelle'!A:U,21,0)</f>
        <v>ja</v>
      </c>
      <c r="BB1360" s="52" t="str">
        <f t="shared" si="485"/>
        <v>nein</v>
      </c>
      <c r="BC1360" s="52" t="str">
        <f t="shared" si="486"/>
        <v>11220</v>
      </c>
      <c r="BD1360" s="52" t="str">
        <f t="shared" si="487"/>
        <v>Medizinischer Bademeister</v>
      </c>
      <c r="BE1360" s="52" t="str">
        <f t="shared" si="488"/>
        <v>Unternehmen</v>
      </c>
      <c r="BF1360" s="52">
        <f t="shared" si="489"/>
        <v>1</v>
      </c>
    </row>
    <row r="1361" spans="1:58" hidden="1" x14ac:dyDescent="0.35">
      <c r="A1361" s="107" t="s">
        <v>3639</v>
      </c>
      <c r="B1361" s="75" t="s">
        <v>183</v>
      </c>
      <c r="C1361" s="52" t="s">
        <v>3</v>
      </c>
      <c r="D1361" s="52" t="s">
        <v>3</v>
      </c>
      <c r="E1361" s="52" t="s">
        <v>2</v>
      </c>
      <c r="F1361" s="52" t="s">
        <v>2</v>
      </c>
      <c r="G1361" s="52" t="s">
        <v>2</v>
      </c>
      <c r="H1361" s="52" t="s">
        <v>2</v>
      </c>
      <c r="I1361" s="52" t="s">
        <v>3</v>
      </c>
      <c r="J1361" s="52">
        <v>1</v>
      </c>
      <c r="K1361" s="52" t="s">
        <v>2</v>
      </c>
      <c r="L1361" s="52" t="s">
        <v>2</v>
      </c>
      <c r="M1361" s="52" t="s">
        <v>2</v>
      </c>
      <c r="N1361" s="52" t="s">
        <v>3</v>
      </c>
      <c r="P1361" s="52" t="s">
        <v>4</v>
      </c>
      <c r="Q1361" s="52" t="str">
        <f t="shared" si="490"/>
        <v>Nein</v>
      </c>
      <c r="R1361" s="52" t="str">
        <f t="shared" si="490"/>
        <v>Nein</v>
      </c>
      <c r="S1361" s="52" t="str">
        <f t="shared" si="490"/>
        <v>Nein</v>
      </c>
      <c r="T1361" s="52" t="str">
        <f t="shared" si="490"/>
        <v>Nein</v>
      </c>
      <c r="U1361" s="52" t="str">
        <f t="shared" si="490"/>
        <v>Nein</v>
      </c>
      <c r="V1361" s="52" t="str">
        <f t="shared" si="490"/>
        <v>Nein</v>
      </c>
      <c r="W1361" s="52" t="str">
        <f t="shared" si="490"/>
        <v>Nein</v>
      </c>
      <c r="X1361" s="52" t="str">
        <f t="shared" si="490"/>
        <v>Nein</v>
      </c>
      <c r="Y1361" s="52" t="str">
        <f t="shared" si="490"/>
        <v>Nein</v>
      </c>
      <c r="Z1361" s="52" t="str">
        <f t="shared" si="490"/>
        <v>Nein</v>
      </c>
      <c r="AA1361" s="52" t="str">
        <f t="shared" si="490"/>
        <v>Nein</v>
      </c>
      <c r="AB1361" s="52" t="str">
        <f t="shared" si="490"/>
        <v>Nein</v>
      </c>
      <c r="AC1361" s="52" t="str">
        <f t="shared" si="490"/>
        <v>Nein</v>
      </c>
      <c r="AD1361" s="52" t="str">
        <f t="shared" si="490"/>
        <v>Nein</v>
      </c>
      <c r="AE1361" s="52" t="str">
        <f t="shared" si="490"/>
        <v>Nein</v>
      </c>
      <c r="AF1361" s="52" t="str">
        <f t="shared" si="490"/>
        <v>Nein</v>
      </c>
      <c r="AG1361" s="61" t="str">
        <f>IF(Q1361="Ja",VLOOKUP($Q$2,Plausis!A:E,5,0),IF(R1361="Ja",VLOOKUP($R$2,Plausis!A:E,5,0),IF(T1361="Ja",VLOOKUP($T$2,Plausis!A:E,5,0),IF(U1361="Ja",VLOOKUP($U$2,Plausis!A:E,5,0),IF(AA1361="Ja",VLOOKUP($AA$2,Plausis!A:E,5,0),IF(AC1361="Ja",VLOOKUP($AC$2,Plausis!A:E,5,0),IF(AD1361="Ja",VLOOKUP($AD$2,Plausis!A:E,5,0),"")))))))</f>
        <v/>
      </c>
      <c r="AH1361" s="52" t="str">
        <f>IF(Y1361="Ja",VLOOKUP($Y$2,Plausis!A:E,5,0),"")</f>
        <v/>
      </c>
      <c r="AI1361" s="52" t="str">
        <f t="shared" si="477"/>
        <v>Ja</v>
      </c>
      <c r="AJ1361" s="52" t="str">
        <f>IF(S1361="Ja",VLOOKUP($S$2,Plausis!A:E,5,0),IF(V1361="Ja",VLOOKUP($V$2,Plausis!A:E,5,0),IF(X1361="Ja",VLOOKUP($X$2,Plausis!A:E,5,0),"")))</f>
        <v/>
      </c>
      <c r="AL1361" s="52" t="s">
        <v>3</v>
      </c>
      <c r="AM1361" s="114">
        <v>45531</v>
      </c>
      <c r="AN1361" s="52" t="s">
        <v>4467</v>
      </c>
      <c r="AO1361" s="52" t="str">
        <f>VLOOKUP(B1361,'BAT Grundtabelle'!B:T,19,0)</f>
        <v>ja</v>
      </c>
      <c r="AP1361" s="105" t="str">
        <f t="shared" si="478"/>
        <v>11221</v>
      </c>
      <c r="AQ1361" s="52" t="str">
        <f t="shared" si="479"/>
        <v>Medizinischer Forschungslaborbetrieb</v>
      </c>
      <c r="AR1361" s="52" t="b">
        <f t="shared" si="476"/>
        <v>0</v>
      </c>
      <c r="AS1361" s="52" t="b">
        <f t="shared" si="476"/>
        <v>0</v>
      </c>
      <c r="AT1361" s="52" t="b">
        <f t="shared" si="476"/>
        <v>0</v>
      </c>
      <c r="AU1361" s="52">
        <f t="shared" si="480"/>
        <v>1</v>
      </c>
      <c r="AW1361" s="52" t="b">
        <f t="shared" si="481"/>
        <v>0</v>
      </c>
      <c r="AX1361" s="52" t="str">
        <f t="shared" si="482"/>
        <v>Unternehmen</v>
      </c>
      <c r="AY1361" s="52" t="b">
        <f t="shared" si="483"/>
        <v>0</v>
      </c>
      <c r="AZ1361" s="52" t="str">
        <f t="shared" si="484"/>
        <v>11221</v>
      </c>
      <c r="BA1361" s="52" t="str">
        <f>VLOOKUP(A1361,'BAT Grundtabelle'!A:U,21,0)</f>
        <v>ja</v>
      </c>
      <c r="BB1361" s="52" t="str">
        <f t="shared" si="485"/>
        <v>nein</v>
      </c>
      <c r="BC1361" s="52" t="str">
        <f t="shared" si="486"/>
        <v>11221</v>
      </c>
      <c r="BD1361" s="52" t="str">
        <f t="shared" si="487"/>
        <v>Medizinischer Forschungslaborbetrieb</v>
      </c>
      <c r="BE1361" s="52" t="str">
        <f t="shared" si="488"/>
        <v>Unternehmen</v>
      </c>
      <c r="BF1361" s="52">
        <f t="shared" si="489"/>
        <v>1</v>
      </c>
    </row>
    <row r="1362" spans="1:58" x14ac:dyDescent="0.35">
      <c r="A1362" s="107" t="s">
        <v>3640</v>
      </c>
      <c r="B1362" s="75" t="s">
        <v>1394</v>
      </c>
      <c r="C1362" s="52" t="s">
        <v>3</v>
      </c>
      <c r="D1362" s="52" t="s">
        <v>3</v>
      </c>
      <c r="E1362" s="52" t="s">
        <v>2</v>
      </c>
      <c r="F1362" s="52" t="s">
        <v>2</v>
      </c>
      <c r="G1362" s="52" t="s">
        <v>3</v>
      </c>
      <c r="H1362" s="52" t="s">
        <v>2</v>
      </c>
      <c r="I1362" s="52" t="s">
        <v>3</v>
      </c>
      <c r="J1362" s="52">
        <v>1</v>
      </c>
      <c r="K1362" s="52" t="s">
        <v>2</v>
      </c>
      <c r="L1362" s="52" t="s">
        <v>2</v>
      </c>
      <c r="M1362" s="52" t="s">
        <v>2</v>
      </c>
      <c r="N1362" s="52" t="s">
        <v>3</v>
      </c>
      <c r="O1362" s="52" t="s">
        <v>4468</v>
      </c>
      <c r="P1362" s="52" t="s">
        <v>4</v>
      </c>
      <c r="Q1362" s="52" t="str">
        <f t="shared" si="490"/>
        <v>Nein</v>
      </c>
      <c r="R1362" s="52" t="str">
        <f t="shared" si="490"/>
        <v>Nein</v>
      </c>
      <c r="S1362" s="52" t="str">
        <f t="shared" si="490"/>
        <v>Nein</v>
      </c>
      <c r="T1362" s="52" t="str">
        <f t="shared" si="490"/>
        <v>Nein</v>
      </c>
      <c r="U1362" s="52" t="str">
        <f t="shared" si="490"/>
        <v>Nein</v>
      </c>
      <c r="V1362" s="52" t="str">
        <f t="shared" si="490"/>
        <v>Nein</v>
      </c>
      <c r="W1362" s="52" t="str">
        <f t="shared" si="490"/>
        <v>Nein</v>
      </c>
      <c r="X1362" s="52" t="str">
        <f t="shared" si="490"/>
        <v>Nein</v>
      </c>
      <c r="Y1362" s="52" t="str">
        <f t="shared" si="490"/>
        <v>Nein</v>
      </c>
      <c r="Z1362" s="52" t="str">
        <f t="shared" si="490"/>
        <v>Nein</v>
      </c>
      <c r="AA1362" s="52" t="str">
        <f t="shared" si="490"/>
        <v>Nein</v>
      </c>
      <c r="AB1362" s="52" t="str">
        <f t="shared" si="490"/>
        <v>Nein</v>
      </c>
      <c r="AC1362" s="52" t="str">
        <f t="shared" si="490"/>
        <v>Nein</v>
      </c>
      <c r="AD1362" s="52" t="str">
        <f t="shared" si="490"/>
        <v>Nein</v>
      </c>
      <c r="AE1362" s="52" t="str">
        <f t="shared" si="490"/>
        <v>Nein</v>
      </c>
      <c r="AF1362" s="52" t="str">
        <f t="shared" si="490"/>
        <v>Nein</v>
      </c>
      <c r="AG1362" s="61" t="str">
        <f>IF(Q1362="Ja",VLOOKUP($Q$2,Plausis!A:E,5,0),IF(R1362="Ja",VLOOKUP($R$2,Plausis!A:E,5,0),IF(T1362="Ja",VLOOKUP($T$2,Plausis!A:E,5,0),IF(U1362="Ja",VLOOKUP($U$2,Plausis!A:E,5,0),IF(AA1362="Ja",VLOOKUP($AA$2,Plausis!A:E,5,0),IF(AC1362="Ja",VLOOKUP($AC$2,Plausis!A:E,5,0),IF(AD1362="Ja",VLOOKUP($AD$2,Plausis!A:E,5,0),"")))))))</f>
        <v/>
      </c>
      <c r="AH1362" s="52" t="str">
        <f>IF(Y1362="Ja",VLOOKUP($Y$2,Plausis!A:E,5,0),"")</f>
        <v/>
      </c>
      <c r="AI1362" s="52" t="str">
        <f t="shared" si="477"/>
        <v>Ja</v>
      </c>
      <c r="AJ1362" s="52" t="str">
        <f>IF(S1362="Ja",VLOOKUP($S$2,Plausis!A:E,5,0),IF(V1362="Ja",VLOOKUP($V$2,Plausis!A:E,5,0),IF(X1362="Ja",VLOOKUP($X$2,Plausis!A:E,5,0),"")))</f>
        <v/>
      </c>
      <c r="AK1362" s="52" t="s">
        <v>4442</v>
      </c>
      <c r="AL1362" s="52" t="s">
        <v>3</v>
      </c>
      <c r="AM1362" s="114">
        <v>45531</v>
      </c>
      <c r="AN1362" s="52" t="s">
        <v>4467</v>
      </c>
      <c r="AO1362" s="52" t="str">
        <f>VLOOKUP(B1362,'BAT Grundtabelle'!B:T,19,0)</f>
        <v>ja</v>
      </c>
      <c r="AP1362" s="105" t="str">
        <f t="shared" si="478"/>
        <v>11222</v>
      </c>
      <c r="AQ1362" s="52" t="str">
        <f t="shared" si="479"/>
        <v>Medizinisches Massageinstitut</v>
      </c>
      <c r="AR1362" s="52" t="b">
        <f t="shared" si="476"/>
        <v>0</v>
      </c>
      <c r="AS1362" s="52" t="b">
        <f t="shared" si="476"/>
        <v>0</v>
      </c>
      <c r="AT1362" s="52" t="b">
        <f t="shared" si="476"/>
        <v>0</v>
      </c>
      <c r="AU1362" s="52">
        <f t="shared" si="480"/>
        <v>1</v>
      </c>
      <c r="AW1362" s="52" t="b">
        <f t="shared" si="481"/>
        <v>0</v>
      </c>
      <c r="AX1362" s="52" t="str">
        <f t="shared" si="482"/>
        <v>Unternehmen</v>
      </c>
      <c r="AY1362" s="52" t="b">
        <f t="shared" si="483"/>
        <v>0</v>
      </c>
      <c r="AZ1362" s="52" t="str">
        <f t="shared" si="484"/>
        <v>11222</v>
      </c>
      <c r="BA1362" s="52" t="str">
        <f>VLOOKUP(A1362,'BAT Grundtabelle'!A:U,21,0)</f>
        <v>ja</v>
      </c>
      <c r="BB1362" s="52" t="str">
        <f t="shared" si="485"/>
        <v>ja</v>
      </c>
      <c r="BC1362" s="52" t="str">
        <f t="shared" si="486"/>
        <v>11222</v>
      </c>
      <c r="BD1362" s="52" t="str">
        <f t="shared" si="487"/>
        <v>Medizinisches Massageinstitut</v>
      </c>
      <c r="BE1362" s="52" t="str">
        <f t="shared" si="488"/>
        <v>Unternehmen</v>
      </c>
      <c r="BF1362" s="52">
        <f t="shared" si="489"/>
        <v>1</v>
      </c>
    </row>
    <row r="1363" spans="1:58" hidden="1" x14ac:dyDescent="0.35">
      <c r="A1363" s="107" t="s">
        <v>3641</v>
      </c>
      <c r="B1363" s="75" t="s">
        <v>638</v>
      </c>
      <c r="C1363" s="52" t="s">
        <v>3</v>
      </c>
      <c r="D1363" s="52" t="s">
        <v>3</v>
      </c>
      <c r="E1363" s="52" t="s">
        <v>2</v>
      </c>
      <c r="F1363" s="52" t="s">
        <v>2</v>
      </c>
      <c r="G1363" s="52" t="s">
        <v>2</v>
      </c>
      <c r="H1363" s="52" t="s">
        <v>2</v>
      </c>
      <c r="I1363" s="52" t="s">
        <v>3</v>
      </c>
      <c r="J1363" s="52">
        <v>1</v>
      </c>
      <c r="K1363" s="52" t="s">
        <v>2</v>
      </c>
      <c r="L1363" s="52" t="s">
        <v>2</v>
      </c>
      <c r="M1363" s="52" t="s">
        <v>2</v>
      </c>
      <c r="N1363" s="52" t="s">
        <v>3</v>
      </c>
      <c r="P1363" s="52" t="s">
        <v>4</v>
      </c>
      <c r="Q1363" s="52" t="str">
        <f t="shared" ref="Q1363:AF1372" si="491">IF(ISERROR(FIND(Q$2,$P1363,1)),"Nein","Ja")</f>
        <v>Nein</v>
      </c>
      <c r="R1363" s="52" t="str">
        <f t="shared" si="491"/>
        <v>Nein</v>
      </c>
      <c r="S1363" s="52" t="str">
        <f t="shared" si="491"/>
        <v>Nein</v>
      </c>
      <c r="T1363" s="52" t="str">
        <f t="shared" si="491"/>
        <v>Nein</v>
      </c>
      <c r="U1363" s="52" t="str">
        <f t="shared" si="491"/>
        <v>Nein</v>
      </c>
      <c r="V1363" s="52" t="str">
        <f t="shared" si="491"/>
        <v>Nein</v>
      </c>
      <c r="W1363" s="52" t="str">
        <f t="shared" si="491"/>
        <v>Nein</v>
      </c>
      <c r="X1363" s="52" t="str">
        <f t="shared" si="491"/>
        <v>Nein</v>
      </c>
      <c r="Y1363" s="52" t="str">
        <f t="shared" si="491"/>
        <v>Nein</v>
      </c>
      <c r="Z1363" s="52" t="str">
        <f t="shared" si="491"/>
        <v>Nein</v>
      </c>
      <c r="AA1363" s="52" t="str">
        <f t="shared" si="491"/>
        <v>Nein</v>
      </c>
      <c r="AB1363" s="52" t="str">
        <f t="shared" si="491"/>
        <v>Nein</v>
      </c>
      <c r="AC1363" s="52" t="str">
        <f t="shared" si="491"/>
        <v>Nein</v>
      </c>
      <c r="AD1363" s="52" t="str">
        <f t="shared" si="491"/>
        <v>Nein</v>
      </c>
      <c r="AE1363" s="52" t="str">
        <f t="shared" si="491"/>
        <v>Nein</v>
      </c>
      <c r="AF1363" s="52" t="str">
        <f t="shared" si="491"/>
        <v>Nein</v>
      </c>
      <c r="AG1363" s="61" t="str">
        <f>IF(Q1363="Ja",VLOOKUP($Q$2,Plausis!A:E,5,0),IF(R1363="Ja",VLOOKUP($R$2,Plausis!A:E,5,0),IF(T1363="Ja",VLOOKUP($T$2,Plausis!A:E,5,0),IF(U1363="Ja",VLOOKUP($U$2,Plausis!A:E,5,0),IF(AA1363="Ja",VLOOKUP($AA$2,Plausis!A:E,5,0),IF(AC1363="Ja",VLOOKUP($AC$2,Plausis!A:E,5,0),IF(AD1363="Ja",VLOOKUP($AD$2,Plausis!A:E,5,0),"")))))))</f>
        <v/>
      </c>
      <c r="AH1363" s="52" t="str">
        <f>IF(Y1363="Ja",VLOOKUP($Y$2,Plausis!A:E,5,0),"")</f>
        <v/>
      </c>
      <c r="AI1363" s="52" t="str">
        <f t="shared" si="477"/>
        <v>Ja</v>
      </c>
      <c r="AJ1363" s="52" t="str">
        <f>IF(S1363="Ja",VLOOKUP($S$2,Plausis!A:E,5,0),IF(V1363="Ja",VLOOKUP($V$2,Plausis!A:E,5,0),IF(X1363="Ja",VLOOKUP($X$2,Plausis!A:E,5,0),"")))</f>
        <v/>
      </c>
      <c r="AL1363" s="52" t="s">
        <v>2</v>
      </c>
      <c r="AM1363" s="114">
        <v>45531</v>
      </c>
      <c r="AN1363" s="52" t="s">
        <v>4467</v>
      </c>
      <c r="AO1363" s="52" t="str">
        <f>VLOOKUP(B1363,'BAT Grundtabelle'!B:T,19,0)</f>
        <v>ja</v>
      </c>
      <c r="AP1363" s="105" t="str">
        <f t="shared" si="478"/>
        <v>11223</v>
      </c>
      <c r="AQ1363" s="52" t="str">
        <f t="shared" si="479"/>
        <v>Messebau</v>
      </c>
      <c r="AR1363" s="52" t="b">
        <f t="shared" ref="AR1363:AT1382" si="492">IF(ISERROR(FIND(AR$1,$P1363,1)),FALSE,TRUE)</f>
        <v>0</v>
      </c>
      <c r="AS1363" s="52" t="b">
        <f t="shared" si="492"/>
        <v>0</v>
      </c>
      <c r="AT1363" s="52" t="b">
        <f t="shared" si="492"/>
        <v>0</v>
      </c>
      <c r="AU1363" s="52">
        <f t="shared" si="480"/>
        <v>1</v>
      </c>
      <c r="AW1363" s="52" t="b">
        <f t="shared" si="481"/>
        <v>0</v>
      </c>
      <c r="AX1363" s="52" t="str">
        <f t="shared" si="482"/>
        <v>Unternehmen</v>
      </c>
      <c r="AY1363" s="52" t="b">
        <f t="shared" si="483"/>
        <v>0</v>
      </c>
      <c r="AZ1363" s="52" t="str">
        <f t="shared" si="484"/>
        <v>11223</v>
      </c>
      <c r="BA1363" s="52" t="str">
        <f>VLOOKUP(A1363,'BAT Grundtabelle'!A:U,21,0)</f>
        <v>ja</v>
      </c>
      <c r="BB1363" s="52" t="str">
        <f t="shared" si="485"/>
        <v>nein</v>
      </c>
      <c r="BC1363" s="52" t="str">
        <f t="shared" si="486"/>
        <v>11223</v>
      </c>
      <c r="BD1363" s="52" t="str">
        <f t="shared" si="487"/>
        <v>Messebau</v>
      </c>
      <c r="BE1363" s="52" t="str">
        <f t="shared" si="488"/>
        <v>Unternehmen</v>
      </c>
      <c r="BF1363" s="52">
        <f t="shared" si="489"/>
        <v>1</v>
      </c>
    </row>
    <row r="1364" spans="1:58" hidden="1" x14ac:dyDescent="0.35">
      <c r="A1364" s="107" t="s">
        <v>3642</v>
      </c>
      <c r="B1364" s="75" t="s">
        <v>1723</v>
      </c>
      <c r="C1364" s="52" t="s">
        <v>3</v>
      </c>
      <c r="D1364" s="52" t="s">
        <v>3</v>
      </c>
      <c r="E1364" s="52" t="s">
        <v>2</v>
      </c>
      <c r="F1364" s="52" t="s">
        <v>2</v>
      </c>
      <c r="G1364" s="52" t="s">
        <v>2</v>
      </c>
      <c r="H1364" s="52" t="s">
        <v>2</v>
      </c>
      <c r="I1364" s="52" t="s">
        <v>3</v>
      </c>
      <c r="J1364" s="52">
        <v>1</v>
      </c>
      <c r="K1364" s="52" t="s">
        <v>2</v>
      </c>
      <c r="L1364" s="52" t="s">
        <v>2</v>
      </c>
      <c r="M1364" s="52" t="s">
        <v>2</v>
      </c>
      <c r="N1364" s="52" t="s">
        <v>3</v>
      </c>
      <c r="P1364" s="52" t="s">
        <v>4</v>
      </c>
      <c r="Q1364" s="52" t="str">
        <f t="shared" si="491"/>
        <v>Nein</v>
      </c>
      <c r="R1364" s="52" t="str">
        <f t="shared" si="491"/>
        <v>Nein</v>
      </c>
      <c r="S1364" s="52" t="str">
        <f t="shared" si="491"/>
        <v>Nein</v>
      </c>
      <c r="T1364" s="52" t="str">
        <f t="shared" si="491"/>
        <v>Nein</v>
      </c>
      <c r="U1364" s="52" t="str">
        <f t="shared" si="491"/>
        <v>Nein</v>
      </c>
      <c r="V1364" s="52" t="str">
        <f t="shared" si="491"/>
        <v>Nein</v>
      </c>
      <c r="W1364" s="52" t="str">
        <f t="shared" si="491"/>
        <v>Nein</v>
      </c>
      <c r="X1364" s="52" t="str">
        <f t="shared" si="491"/>
        <v>Nein</v>
      </c>
      <c r="Y1364" s="52" t="str">
        <f t="shared" si="491"/>
        <v>Nein</v>
      </c>
      <c r="Z1364" s="52" t="str">
        <f t="shared" si="491"/>
        <v>Nein</v>
      </c>
      <c r="AA1364" s="52" t="str">
        <f t="shared" si="491"/>
        <v>Nein</v>
      </c>
      <c r="AB1364" s="52" t="str">
        <f t="shared" si="491"/>
        <v>Nein</v>
      </c>
      <c r="AC1364" s="52" t="str">
        <f t="shared" si="491"/>
        <v>Nein</v>
      </c>
      <c r="AD1364" s="52" t="str">
        <f t="shared" si="491"/>
        <v>Nein</v>
      </c>
      <c r="AE1364" s="52" t="str">
        <f t="shared" si="491"/>
        <v>Nein</v>
      </c>
      <c r="AF1364" s="52" t="str">
        <f t="shared" si="491"/>
        <v>Nein</v>
      </c>
      <c r="AG1364" s="61" t="str">
        <f>IF(Q1364="Ja",VLOOKUP($Q$2,Plausis!A:E,5,0),IF(R1364="Ja",VLOOKUP($R$2,Plausis!A:E,5,0),IF(T1364="Ja",VLOOKUP($T$2,Plausis!A:E,5,0),IF(U1364="Ja",VLOOKUP($U$2,Plausis!A:E,5,0),IF(AA1364="Ja",VLOOKUP($AA$2,Plausis!A:E,5,0),IF(AC1364="Ja",VLOOKUP($AC$2,Plausis!A:E,5,0),IF(AD1364="Ja",VLOOKUP($AD$2,Plausis!A:E,5,0),"")))))))</f>
        <v/>
      </c>
      <c r="AH1364" s="52" t="str">
        <f>IF(Y1364="Ja",VLOOKUP($Y$2,Plausis!A:E,5,0),"")</f>
        <v/>
      </c>
      <c r="AI1364" s="52" t="str">
        <f t="shared" si="477"/>
        <v>Ja</v>
      </c>
      <c r="AJ1364" s="52" t="str">
        <f>IF(S1364="Ja",VLOOKUP($S$2,Plausis!A:E,5,0),IF(V1364="Ja",VLOOKUP($V$2,Plausis!A:E,5,0),IF(X1364="Ja",VLOOKUP($X$2,Plausis!A:E,5,0),"")))</f>
        <v/>
      </c>
      <c r="AL1364" s="52" t="s">
        <v>2</v>
      </c>
      <c r="AM1364" s="114">
        <v>45531</v>
      </c>
      <c r="AN1364" s="52" t="s">
        <v>4467</v>
      </c>
      <c r="AO1364" s="52" t="str">
        <f>VLOOKUP(B1364,'BAT Grundtabelle'!B:T,19,0)</f>
        <v>ja</v>
      </c>
      <c r="AP1364" s="105" t="str">
        <f t="shared" si="478"/>
        <v>11224</v>
      </c>
      <c r="AQ1364" s="52" t="str">
        <f t="shared" si="479"/>
        <v>Messehostess, freiberuflich</v>
      </c>
      <c r="AR1364" s="52" t="b">
        <f t="shared" si="492"/>
        <v>0</v>
      </c>
      <c r="AS1364" s="52" t="b">
        <f t="shared" si="492"/>
        <v>0</v>
      </c>
      <c r="AT1364" s="52" t="b">
        <f t="shared" si="492"/>
        <v>0</v>
      </c>
      <c r="AU1364" s="52">
        <f t="shared" si="480"/>
        <v>1</v>
      </c>
      <c r="AW1364" s="52" t="b">
        <f t="shared" si="481"/>
        <v>0</v>
      </c>
      <c r="AX1364" s="52" t="str">
        <f t="shared" si="482"/>
        <v>Unternehmen</v>
      </c>
      <c r="AY1364" s="52" t="b">
        <f t="shared" si="483"/>
        <v>0</v>
      </c>
      <c r="AZ1364" s="52" t="str">
        <f t="shared" si="484"/>
        <v>11224</v>
      </c>
      <c r="BA1364" s="52" t="str">
        <f>VLOOKUP(A1364,'BAT Grundtabelle'!A:U,21,0)</f>
        <v>ja</v>
      </c>
      <c r="BB1364" s="52" t="str">
        <f t="shared" si="485"/>
        <v>nein</v>
      </c>
      <c r="BC1364" s="52" t="str">
        <f t="shared" si="486"/>
        <v>11224</v>
      </c>
      <c r="BD1364" s="52" t="str">
        <f t="shared" si="487"/>
        <v>Messehostess, freiberuflich</v>
      </c>
      <c r="BE1364" s="52" t="str">
        <f t="shared" si="488"/>
        <v>Unternehmen</v>
      </c>
      <c r="BF1364" s="52">
        <f t="shared" si="489"/>
        <v>1</v>
      </c>
    </row>
    <row r="1365" spans="1:58" hidden="1" x14ac:dyDescent="0.35">
      <c r="A1365" s="107" t="s">
        <v>3643</v>
      </c>
      <c r="B1365" s="75" t="s">
        <v>805</v>
      </c>
      <c r="C1365" s="52" t="s">
        <v>3</v>
      </c>
      <c r="D1365" s="52" t="s">
        <v>3</v>
      </c>
      <c r="E1365" s="52" t="s">
        <v>2</v>
      </c>
      <c r="F1365" s="52" t="s">
        <v>2</v>
      </c>
      <c r="G1365" s="52" t="s">
        <v>2</v>
      </c>
      <c r="H1365" s="52" t="s">
        <v>2</v>
      </c>
      <c r="I1365" s="52" t="s">
        <v>3</v>
      </c>
      <c r="J1365" s="52">
        <v>1</v>
      </c>
      <c r="K1365" s="52" t="s">
        <v>2</v>
      </c>
      <c r="L1365" s="52" t="s">
        <v>2</v>
      </c>
      <c r="M1365" s="52" t="s">
        <v>2</v>
      </c>
      <c r="N1365" s="52" t="s">
        <v>3</v>
      </c>
      <c r="P1365" s="52" t="s">
        <v>4</v>
      </c>
      <c r="Q1365" s="52" t="str">
        <f t="shared" si="491"/>
        <v>Nein</v>
      </c>
      <c r="R1365" s="52" t="str">
        <f t="shared" si="491"/>
        <v>Nein</v>
      </c>
      <c r="S1365" s="52" t="str">
        <f t="shared" si="491"/>
        <v>Nein</v>
      </c>
      <c r="T1365" s="52" t="str">
        <f t="shared" si="491"/>
        <v>Nein</v>
      </c>
      <c r="U1365" s="52" t="str">
        <f t="shared" si="491"/>
        <v>Nein</v>
      </c>
      <c r="V1365" s="52" t="str">
        <f t="shared" si="491"/>
        <v>Nein</v>
      </c>
      <c r="W1365" s="52" t="str">
        <f t="shared" si="491"/>
        <v>Nein</v>
      </c>
      <c r="X1365" s="52" t="str">
        <f t="shared" si="491"/>
        <v>Nein</v>
      </c>
      <c r="Y1365" s="52" t="str">
        <f t="shared" si="491"/>
        <v>Nein</v>
      </c>
      <c r="Z1365" s="52" t="str">
        <f t="shared" si="491"/>
        <v>Nein</v>
      </c>
      <c r="AA1365" s="52" t="str">
        <f t="shared" si="491"/>
        <v>Nein</v>
      </c>
      <c r="AB1365" s="52" t="str">
        <f t="shared" si="491"/>
        <v>Nein</v>
      </c>
      <c r="AC1365" s="52" t="str">
        <f t="shared" si="491"/>
        <v>Nein</v>
      </c>
      <c r="AD1365" s="52" t="str">
        <f t="shared" si="491"/>
        <v>Nein</v>
      </c>
      <c r="AE1365" s="52" t="str">
        <f t="shared" si="491"/>
        <v>Nein</v>
      </c>
      <c r="AF1365" s="52" t="str">
        <f t="shared" si="491"/>
        <v>Nein</v>
      </c>
      <c r="AG1365" s="61" t="str">
        <f>IF(Q1365="Ja",VLOOKUP($Q$2,Plausis!A:E,5,0),IF(R1365="Ja",VLOOKUP($R$2,Plausis!A:E,5,0),IF(T1365="Ja",VLOOKUP($T$2,Plausis!A:E,5,0),IF(U1365="Ja",VLOOKUP($U$2,Plausis!A:E,5,0),IF(AA1365="Ja",VLOOKUP($AA$2,Plausis!A:E,5,0),IF(AC1365="Ja",VLOOKUP($AC$2,Plausis!A:E,5,0),IF(AD1365="Ja",VLOOKUP($AD$2,Plausis!A:E,5,0),"")))))))</f>
        <v/>
      </c>
      <c r="AH1365" s="52" t="str">
        <f>IF(Y1365="Ja",VLOOKUP($Y$2,Plausis!A:E,5,0),"")</f>
        <v/>
      </c>
      <c r="AI1365" s="52" t="str">
        <f t="shared" si="477"/>
        <v>Ja</v>
      </c>
      <c r="AJ1365" s="52" t="str">
        <f>IF(S1365="Ja",VLOOKUP($S$2,Plausis!A:E,5,0),IF(V1365="Ja",VLOOKUP($V$2,Plausis!A:E,5,0),IF(X1365="Ja",VLOOKUP($X$2,Plausis!A:E,5,0),"")))</f>
        <v/>
      </c>
      <c r="AL1365" s="52" t="s">
        <v>2</v>
      </c>
      <c r="AM1365" s="114">
        <v>45531</v>
      </c>
      <c r="AN1365" s="52" t="s">
        <v>4467</v>
      </c>
      <c r="AO1365" s="52" t="str">
        <f>VLOOKUP(B1365,'BAT Grundtabelle'!B:T,19,0)</f>
        <v>ja</v>
      </c>
      <c r="AP1365" s="105" t="str">
        <f t="shared" si="478"/>
        <v>11225</v>
      </c>
      <c r="AQ1365" s="52" t="str">
        <f t="shared" si="479"/>
        <v>Messerschleiferei</v>
      </c>
      <c r="AR1365" s="52" t="b">
        <f t="shared" si="492"/>
        <v>0</v>
      </c>
      <c r="AS1365" s="52" t="b">
        <f t="shared" si="492"/>
        <v>0</v>
      </c>
      <c r="AT1365" s="52" t="b">
        <f t="shared" si="492"/>
        <v>0</v>
      </c>
      <c r="AU1365" s="52">
        <f t="shared" si="480"/>
        <v>1</v>
      </c>
      <c r="AW1365" s="52" t="b">
        <f t="shared" si="481"/>
        <v>0</v>
      </c>
      <c r="AX1365" s="52" t="str">
        <f t="shared" si="482"/>
        <v>Unternehmen</v>
      </c>
      <c r="AY1365" s="52" t="b">
        <f t="shared" si="483"/>
        <v>0</v>
      </c>
      <c r="AZ1365" s="52" t="str">
        <f t="shared" si="484"/>
        <v>11225</v>
      </c>
      <c r="BA1365" s="52" t="str">
        <f>VLOOKUP(A1365,'BAT Grundtabelle'!A:U,21,0)</f>
        <v>ja</v>
      </c>
      <c r="BB1365" s="52" t="str">
        <f t="shared" si="485"/>
        <v>nein</v>
      </c>
      <c r="BC1365" s="52" t="str">
        <f t="shared" si="486"/>
        <v>11225</v>
      </c>
      <c r="BD1365" s="52" t="str">
        <f t="shared" si="487"/>
        <v>Messerschleiferei</v>
      </c>
      <c r="BE1365" s="52" t="str">
        <f t="shared" si="488"/>
        <v>Unternehmen</v>
      </c>
      <c r="BF1365" s="52">
        <f t="shared" si="489"/>
        <v>1</v>
      </c>
    </row>
    <row r="1366" spans="1:58" hidden="1" x14ac:dyDescent="0.35">
      <c r="A1366" s="107" t="s">
        <v>3644</v>
      </c>
      <c r="B1366" s="75" t="s">
        <v>806</v>
      </c>
      <c r="C1366" s="52" t="s">
        <v>3</v>
      </c>
      <c r="D1366" s="52" t="s">
        <v>3</v>
      </c>
      <c r="E1366" s="52" t="s">
        <v>2</v>
      </c>
      <c r="F1366" s="52" t="s">
        <v>2</v>
      </c>
      <c r="G1366" s="52" t="s">
        <v>2</v>
      </c>
      <c r="H1366" s="52" t="s">
        <v>2</v>
      </c>
      <c r="I1366" s="52" t="s">
        <v>3</v>
      </c>
      <c r="J1366" s="52">
        <v>1</v>
      </c>
      <c r="K1366" s="52" t="s">
        <v>2</v>
      </c>
      <c r="L1366" s="52" t="s">
        <v>2</v>
      </c>
      <c r="M1366" s="52" t="s">
        <v>2</v>
      </c>
      <c r="N1366" s="52" t="s">
        <v>3</v>
      </c>
      <c r="P1366" s="52" t="s">
        <v>4</v>
      </c>
      <c r="Q1366" s="52" t="str">
        <f t="shared" si="491"/>
        <v>Nein</v>
      </c>
      <c r="R1366" s="52" t="str">
        <f t="shared" si="491"/>
        <v>Nein</v>
      </c>
      <c r="S1366" s="52" t="str">
        <f t="shared" si="491"/>
        <v>Nein</v>
      </c>
      <c r="T1366" s="52" t="str">
        <f t="shared" si="491"/>
        <v>Nein</v>
      </c>
      <c r="U1366" s="52" t="str">
        <f t="shared" si="491"/>
        <v>Nein</v>
      </c>
      <c r="V1366" s="52" t="str">
        <f t="shared" si="491"/>
        <v>Nein</v>
      </c>
      <c r="W1366" s="52" t="str">
        <f t="shared" si="491"/>
        <v>Nein</v>
      </c>
      <c r="X1366" s="52" t="str">
        <f t="shared" si="491"/>
        <v>Nein</v>
      </c>
      <c r="Y1366" s="52" t="str">
        <f t="shared" si="491"/>
        <v>Nein</v>
      </c>
      <c r="Z1366" s="52" t="str">
        <f t="shared" si="491"/>
        <v>Nein</v>
      </c>
      <c r="AA1366" s="52" t="str">
        <f t="shared" si="491"/>
        <v>Nein</v>
      </c>
      <c r="AB1366" s="52" t="str">
        <f t="shared" si="491"/>
        <v>Nein</v>
      </c>
      <c r="AC1366" s="52" t="str">
        <f t="shared" si="491"/>
        <v>Nein</v>
      </c>
      <c r="AD1366" s="52" t="str">
        <f t="shared" si="491"/>
        <v>Nein</v>
      </c>
      <c r="AE1366" s="52" t="str">
        <f t="shared" si="491"/>
        <v>Nein</v>
      </c>
      <c r="AF1366" s="52" t="str">
        <f t="shared" si="491"/>
        <v>Nein</v>
      </c>
      <c r="AG1366" s="61" t="str">
        <f>IF(Q1366="Ja",VLOOKUP($Q$2,Plausis!A:E,5,0),IF(R1366="Ja",VLOOKUP($R$2,Plausis!A:E,5,0),IF(T1366="Ja",VLOOKUP($T$2,Plausis!A:E,5,0),IF(U1366="Ja",VLOOKUP($U$2,Plausis!A:E,5,0),IF(AA1366="Ja",VLOOKUP($AA$2,Plausis!A:E,5,0),IF(AC1366="Ja",VLOOKUP($AC$2,Plausis!A:E,5,0),IF(AD1366="Ja",VLOOKUP($AD$2,Plausis!A:E,5,0),"")))))))</f>
        <v/>
      </c>
      <c r="AH1366" s="52" t="str">
        <f>IF(Y1366="Ja",VLOOKUP($Y$2,Plausis!A:E,5,0),"")</f>
        <v/>
      </c>
      <c r="AI1366" s="52" t="str">
        <f t="shared" si="477"/>
        <v>Ja</v>
      </c>
      <c r="AJ1366" s="52" t="str">
        <f>IF(S1366="Ja",VLOOKUP($S$2,Plausis!A:E,5,0),IF(V1366="Ja",VLOOKUP($V$2,Plausis!A:E,5,0),IF(X1366="Ja",VLOOKUP($X$2,Plausis!A:E,5,0),"")))</f>
        <v/>
      </c>
      <c r="AL1366" s="52" t="s">
        <v>2</v>
      </c>
      <c r="AM1366" s="114">
        <v>45531</v>
      </c>
      <c r="AN1366" s="52" t="s">
        <v>4467</v>
      </c>
      <c r="AO1366" s="52" t="str">
        <f>VLOOKUP(B1366,'BAT Grundtabelle'!B:T,19,0)</f>
        <v>ja</v>
      </c>
      <c r="AP1366" s="105" t="str">
        <f t="shared" si="478"/>
        <v>11226</v>
      </c>
      <c r="AQ1366" s="52" t="str">
        <f t="shared" si="479"/>
        <v>Messinstrumentehersteller</v>
      </c>
      <c r="AR1366" s="52" t="b">
        <f t="shared" si="492"/>
        <v>0</v>
      </c>
      <c r="AS1366" s="52" t="b">
        <f t="shared" si="492"/>
        <v>0</v>
      </c>
      <c r="AT1366" s="52" t="b">
        <f t="shared" si="492"/>
        <v>0</v>
      </c>
      <c r="AU1366" s="52">
        <f t="shared" si="480"/>
        <v>1</v>
      </c>
      <c r="AW1366" s="52" t="b">
        <f t="shared" si="481"/>
        <v>0</v>
      </c>
      <c r="AX1366" s="52" t="str">
        <f t="shared" si="482"/>
        <v>Unternehmen</v>
      </c>
      <c r="AY1366" s="52" t="b">
        <f t="shared" si="483"/>
        <v>0</v>
      </c>
      <c r="AZ1366" s="52" t="str">
        <f t="shared" si="484"/>
        <v>11226</v>
      </c>
      <c r="BA1366" s="52" t="str">
        <f>VLOOKUP(A1366,'BAT Grundtabelle'!A:U,21,0)</f>
        <v>ja</v>
      </c>
      <c r="BB1366" s="52" t="str">
        <f t="shared" si="485"/>
        <v>nein</v>
      </c>
      <c r="BC1366" s="52" t="str">
        <f t="shared" si="486"/>
        <v>11226</v>
      </c>
      <c r="BD1366" s="52" t="str">
        <f t="shared" si="487"/>
        <v>Messinstrumentehersteller</v>
      </c>
      <c r="BE1366" s="52" t="str">
        <f t="shared" si="488"/>
        <v>Unternehmen</v>
      </c>
      <c r="BF1366" s="52">
        <f t="shared" si="489"/>
        <v>1</v>
      </c>
    </row>
    <row r="1367" spans="1:58" hidden="1" x14ac:dyDescent="0.35">
      <c r="A1367" s="107" t="s">
        <v>3645</v>
      </c>
      <c r="B1367" s="75" t="s">
        <v>506</v>
      </c>
      <c r="C1367" s="52" t="s">
        <v>3</v>
      </c>
      <c r="D1367" s="52" t="s">
        <v>3</v>
      </c>
      <c r="E1367" s="52" t="s">
        <v>2</v>
      </c>
      <c r="F1367" s="52" t="s">
        <v>2</v>
      </c>
      <c r="G1367" s="52" t="s">
        <v>2</v>
      </c>
      <c r="H1367" s="52" t="s">
        <v>2</v>
      </c>
      <c r="I1367" s="52" t="s">
        <v>3</v>
      </c>
      <c r="J1367" s="52">
        <v>1</v>
      </c>
      <c r="K1367" s="52" t="s">
        <v>2</v>
      </c>
      <c r="L1367" s="52" t="s">
        <v>2</v>
      </c>
      <c r="M1367" s="52" t="s">
        <v>2</v>
      </c>
      <c r="N1367" s="52" t="s">
        <v>3</v>
      </c>
      <c r="P1367" s="52" t="s">
        <v>4</v>
      </c>
      <c r="Q1367" s="52" t="str">
        <f t="shared" si="491"/>
        <v>Nein</v>
      </c>
      <c r="R1367" s="52" t="str">
        <f t="shared" si="491"/>
        <v>Nein</v>
      </c>
      <c r="S1367" s="52" t="str">
        <f t="shared" si="491"/>
        <v>Nein</v>
      </c>
      <c r="T1367" s="52" t="str">
        <f t="shared" si="491"/>
        <v>Nein</v>
      </c>
      <c r="U1367" s="52" t="str">
        <f t="shared" si="491"/>
        <v>Nein</v>
      </c>
      <c r="V1367" s="52" t="str">
        <f t="shared" si="491"/>
        <v>Nein</v>
      </c>
      <c r="W1367" s="52" t="str">
        <f t="shared" si="491"/>
        <v>Nein</v>
      </c>
      <c r="X1367" s="52" t="str">
        <f t="shared" si="491"/>
        <v>Nein</v>
      </c>
      <c r="Y1367" s="52" t="str">
        <f t="shared" si="491"/>
        <v>Nein</v>
      </c>
      <c r="Z1367" s="52" t="str">
        <f t="shared" si="491"/>
        <v>Nein</v>
      </c>
      <c r="AA1367" s="52" t="str">
        <f t="shared" si="491"/>
        <v>Nein</v>
      </c>
      <c r="AB1367" s="52" t="str">
        <f t="shared" si="491"/>
        <v>Nein</v>
      </c>
      <c r="AC1367" s="52" t="str">
        <f t="shared" si="491"/>
        <v>Nein</v>
      </c>
      <c r="AD1367" s="52" t="str">
        <f t="shared" si="491"/>
        <v>Nein</v>
      </c>
      <c r="AE1367" s="52" t="str">
        <f t="shared" si="491"/>
        <v>Nein</v>
      </c>
      <c r="AF1367" s="52" t="str">
        <f t="shared" si="491"/>
        <v>Nein</v>
      </c>
      <c r="AG1367" s="61" t="str">
        <f>IF(Q1367="Ja",VLOOKUP($Q$2,Plausis!A:E,5,0),IF(R1367="Ja",VLOOKUP($R$2,Plausis!A:E,5,0),IF(T1367="Ja",VLOOKUP($T$2,Plausis!A:E,5,0),IF(U1367="Ja",VLOOKUP($U$2,Plausis!A:E,5,0),IF(AA1367="Ja",VLOOKUP($AA$2,Plausis!A:E,5,0),IF(AC1367="Ja",VLOOKUP($AC$2,Plausis!A:E,5,0),IF(AD1367="Ja",VLOOKUP($AD$2,Plausis!A:E,5,0),"")))))))</f>
        <v/>
      </c>
      <c r="AH1367" s="52" t="str">
        <f>IF(Y1367="Ja",VLOOKUP($Y$2,Plausis!A:E,5,0),"")</f>
        <v/>
      </c>
      <c r="AI1367" s="52" t="str">
        <f t="shared" si="477"/>
        <v>Ja</v>
      </c>
      <c r="AJ1367" s="52" t="str">
        <f>IF(S1367="Ja",VLOOKUP($S$2,Plausis!A:E,5,0),IF(V1367="Ja",VLOOKUP($V$2,Plausis!A:E,5,0),IF(X1367="Ja",VLOOKUP($X$2,Plausis!A:E,5,0),"")))</f>
        <v/>
      </c>
      <c r="AL1367" s="52" t="s">
        <v>2</v>
      </c>
      <c r="AM1367" s="114">
        <v>45531</v>
      </c>
      <c r="AN1367" s="52" t="s">
        <v>4467</v>
      </c>
      <c r="AO1367" s="52" t="str">
        <f>VLOOKUP(B1367,'BAT Grundtabelle'!B:T,19,0)</f>
        <v>ja</v>
      </c>
      <c r="AP1367" s="105" t="str">
        <f t="shared" si="478"/>
        <v>11227</v>
      </c>
      <c r="AQ1367" s="52" t="str">
        <f t="shared" si="479"/>
        <v>Metall- und Glockengießer</v>
      </c>
      <c r="AR1367" s="52" t="b">
        <f t="shared" si="492"/>
        <v>0</v>
      </c>
      <c r="AS1367" s="52" t="b">
        <f t="shared" si="492"/>
        <v>0</v>
      </c>
      <c r="AT1367" s="52" t="b">
        <f t="shared" si="492"/>
        <v>0</v>
      </c>
      <c r="AU1367" s="52">
        <f t="shared" si="480"/>
        <v>1</v>
      </c>
      <c r="AW1367" s="52" t="b">
        <f t="shared" si="481"/>
        <v>0</v>
      </c>
      <c r="AX1367" s="52" t="str">
        <f t="shared" si="482"/>
        <v>Unternehmen</v>
      </c>
      <c r="AY1367" s="52" t="b">
        <f t="shared" si="483"/>
        <v>0</v>
      </c>
      <c r="AZ1367" s="52" t="str">
        <f t="shared" si="484"/>
        <v>11227</v>
      </c>
      <c r="BA1367" s="52" t="str">
        <f>VLOOKUP(A1367,'BAT Grundtabelle'!A:U,21,0)</f>
        <v>ja</v>
      </c>
      <c r="BB1367" s="52" t="str">
        <f t="shared" si="485"/>
        <v>nein</v>
      </c>
      <c r="BC1367" s="52" t="str">
        <f t="shared" si="486"/>
        <v>11227</v>
      </c>
      <c r="BD1367" s="52" t="str">
        <f t="shared" si="487"/>
        <v>Metall- und Glockengießer</v>
      </c>
      <c r="BE1367" s="52" t="str">
        <f t="shared" si="488"/>
        <v>Unternehmen</v>
      </c>
      <c r="BF1367" s="52">
        <f t="shared" si="489"/>
        <v>1</v>
      </c>
    </row>
    <row r="1368" spans="1:58" hidden="1" x14ac:dyDescent="0.35">
      <c r="A1368" s="107" t="s">
        <v>3646</v>
      </c>
      <c r="B1368" s="75" t="s">
        <v>2175</v>
      </c>
      <c r="C1368" s="52" t="s">
        <v>3</v>
      </c>
      <c r="D1368" s="52" t="s">
        <v>3</v>
      </c>
      <c r="E1368" s="52" t="s">
        <v>2</v>
      </c>
      <c r="F1368" s="52" t="s">
        <v>2</v>
      </c>
      <c r="G1368" s="52" t="s">
        <v>2</v>
      </c>
      <c r="H1368" s="52" t="s">
        <v>2</v>
      </c>
      <c r="I1368" s="52" t="s">
        <v>3</v>
      </c>
      <c r="J1368" s="52">
        <v>2</v>
      </c>
      <c r="K1368" s="52" t="s">
        <v>2</v>
      </c>
      <c r="L1368" s="52" t="s">
        <v>2</v>
      </c>
      <c r="M1368" s="52" t="s">
        <v>2</v>
      </c>
      <c r="N1368" s="52" t="s">
        <v>3</v>
      </c>
      <c r="P1368" s="52" t="s">
        <v>4</v>
      </c>
      <c r="Q1368" s="52" t="str">
        <f t="shared" si="491"/>
        <v>Nein</v>
      </c>
      <c r="R1368" s="52" t="str">
        <f t="shared" si="491"/>
        <v>Nein</v>
      </c>
      <c r="S1368" s="52" t="str">
        <f t="shared" si="491"/>
        <v>Nein</v>
      </c>
      <c r="T1368" s="52" t="str">
        <f t="shared" si="491"/>
        <v>Nein</v>
      </c>
      <c r="U1368" s="52" t="str">
        <f t="shared" si="491"/>
        <v>Nein</v>
      </c>
      <c r="V1368" s="52" t="str">
        <f t="shared" si="491"/>
        <v>Nein</v>
      </c>
      <c r="W1368" s="52" t="str">
        <f t="shared" si="491"/>
        <v>Nein</v>
      </c>
      <c r="X1368" s="52" t="str">
        <f t="shared" si="491"/>
        <v>Nein</v>
      </c>
      <c r="Y1368" s="52" t="str">
        <f t="shared" si="491"/>
        <v>Nein</v>
      </c>
      <c r="Z1368" s="52" t="str">
        <f t="shared" si="491"/>
        <v>Nein</v>
      </c>
      <c r="AA1368" s="52" t="str">
        <f t="shared" si="491"/>
        <v>Nein</v>
      </c>
      <c r="AB1368" s="52" t="str">
        <f t="shared" si="491"/>
        <v>Nein</v>
      </c>
      <c r="AC1368" s="52" t="str">
        <f t="shared" si="491"/>
        <v>Nein</v>
      </c>
      <c r="AD1368" s="52" t="str">
        <f t="shared" si="491"/>
        <v>Nein</v>
      </c>
      <c r="AE1368" s="52" t="str">
        <f t="shared" si="491"/>
        <v>Nein</v>
      </c>
      <c r="AF1368" s="52" t="str">
        <f t="shared" si="491"/>
        <v>Nein</v>
      </c>
      <c r="AG1368" s="61" t="str">
        <f>IF(Q1368="Ja",VLOOKUP($Q$2,Plausis!A:E,5,0),IF(R1368="Ja",VLOOKUP($R$2,Plausis!A:E,5,0),IF(T1368="Ja",VLOOKUP($T$2,Plausis!A:E,5,0),IF(U1368="Ja",VLOOKUP($U$2,Plausis!A:E,5,0),IF(AA1368="Ja",VLOOKUP($AA$2,Plausis!A:E,5,0),IF(AC1368="Ja",VLOOKUP($AC$2,Plausis!A:E,5,0),IF(AD1368="Ja",VLOOKUP($AD$2,Plausis!A:E,5,0),"")))))))</f>
        <v/>
      </c>
      <c r="AH1368" s="52" t="str">
        <f>IF(Y1368="Ja",VLOOKUP($Y$2,Plausis!A:E,5,0),"")</f>
        <v/>
      </c>
      <c r="AI1368" s="52" t="str">
        <f t="shared" si="477"/>
        <v>Ja</v>
      </c>
      <c r="AJ1368" s="52" t="str">
        <f>IF(S1368="Ja",VLOOKUP($S$2,Plausis!A:E,5,0),IF(V1368="Ja",VLOOKUP($V$2,Plausis!A:E,5,0),IF(X1368="Ja",VLOOKUP($X$2,Plausis!A:E,5,0),"")))</f>
        <v/>
      </c>
      <c r="AL1368" s="52" t="s">
        <v>2</v>
      </c>
      <c r="AM1368" s="114">
        <v>45531</v>
      </c>
      <c r="AN1368" s="52" t="s">
        <v>4467</v>
      </c>
      <c r="AO1368" s="52" t="str">
        <f>VLOOKUP(B1368,'BAT Grundtabelle'!B:T,19,0)</f>
        <v>ja</v>
      </c>
      <c r="AP1368" s="105" t="str">
        <f t="shared" si="478"/>
        <v>7899</v>
      </c>
      <c r="AQ1368" s="52" t="str">
        <f t="shared" si="479"/>
        <v>Metallbaubetrieb</v>
      </c>
      <c r="AR1368" s="52" t="b">
        <f t="shared" si="492"/>
        <v>0</v>
      </c>
      <c r="AS1368" s="52" t="b">
        <f t="shared" si="492"/>
        <v>0</v>
      </c>
      <c r="AT1368" s="52" t="b">
        <f t="shared" si="492"/>
        <v>0</v>
      </c>
      <c r="AU1368" s="52">
        <f t="shared" si="480"/>
        <v>2</v>
      </c>
      <c r="AW1368" s="52" t="b">
        <f t="shared" si="481"/>
        <v>0</v>
      </c>
      <c r="AX1368" s="52" t="str">
        <f t="shared" si="482"/>
        <v>Unternehmen</v>
      </c>
      <c r="AY1368" s="52" t="b">
        <f t="shared" si="483"/>
        <v>0</v>
      </c>
      <c r="AZ1368" s="52" t="str">
        <f t="shared" si="484"/>
        <v>7899</v>
      </c>
      <c r="BA1368" s="52" t="str">
        <f>VLOOKUP(A1368,'BAT Grundtabelle'!A:U,21,0)</f>
        <v>ja</v>
      </c>
      <c r="BB1368" s="52" t="str">
        <f t="shared" si="485"/>
        <v>nein</v>
      </c>
      <c r="BC1368" s="52" t="str">
        <f t="shared" si="486"/>
        <v>7899</v>
      </c>
      <c r="BD1368" s="52" t="str">
        <f t="shared" si="487"/>
        <v>Metallbaubetrieb</v>
      </c>
      <c r="BE1368" s="52" t="str">
        <f t="shared" si="488"/>
        <v>Unternehmen</v>
      </c>
      <c r="BF1368" s="52">
        <f t="shared" si="489"/>
        <v>2</v>
      </c>
    </row>
    <row r="1369" spans="1:58" hidden="1" x14ac:dyDescent="0.35">
      <c r="A1369" s="107" t="s">
        <v>3647</v>
      </c>
      <c r="B1369" s="75" t="s">
        <v>1778</v>
      </c>
      <c r="C1369" s="52" t="s">
        <v>3</v>
      </c>
      <c r="D1369" s="52" t="s">
        <v>3</v>
      </c>
      <c r="E1369" s="52" t="s">
        <v>2</v>
      </c>
      <c r="F1369" s="52" t="s">
        <v>2</v>
      </c>
      <c r="G1369" s="52" t="s">
        <v>2</v>
      </c>
      <c r="H1369" s="52" t="s">
        <v>2</v>
      </c>
      <c r="I1369" s="52" t="s">
        <v>3</v>
      </c>
      <c r="J1369" s="52">
        <v>2</v>
      </c>
      <c r="K1369" s="52" t="s">
        <v>2</v>
      </c>
      <c r="L1369" s="52" t="s">
        <v>2</v>
      </c>
      <c r="M1369" s="52" t="s">
        <v>2</v>
      </c>
      <c r="N1369" s="52" t="s">
        <v>3</v>
      </c>
      <c r="P1369" s="52" t="s">
        <v>4</v>
      </c>
      <c r="Q1369" s="52" t="str">
        <f t="shared" si="491"/>
        <v>Nein</v>
      </c>
      <c r="R1369" s="52" t="str">
        <f t="shared" si="491"/>
        <v>Nein</v>
      </c>
      <c r="S1369" s="52" t="str">
        <f t="shared" si="491"/>
        <v>Nein</v>
      </c>
      <c r="T1369" s="52" t="str">
        <f t="shared" si="491"/>
        <v>Nein</v>
      </c>
      <c r="U1369" s="52" t="str">
        <f t="shared" si="491"/>
        <v>Nein</v>
      </c>
      <c r="V1369" s="52" t="str">
        <f t="shared" si="491"/>
        <v>Nein</v>
      </c>
      <c r="W1369" s="52" t="str">
        <f t="shared" si="491"/>
        <v>Nein</v>
      </c>
      <c r="X1369" s="52" t="str">
        <f t="shared" si="491"/>
        <v>Nein</v>
      </c>
      <c r="Y1369" s="52" t="str">
        <f t="shared" si="491"/>
        <v>Nein</v>
      </c>
      <c r="Z1369" s="52" t="str">
        <f t="shared" si="491"/>
        <v>Nein</v>
      </c>
      <c r="AA1369" s="52" t="str">
        <f t="shared" si="491"/>
        <v>Nein</v>
      </c>
      <c r="AB1369" s="52" t="str">
        <f t="shared" si="491"/>
        <v>Nein</v>
      </c>
      <c r="AC1369" s="52" t="str">
        <f t="shared" si="491"/>
        <v>Nein</v>
      </c>
      <c r="AD1369" s="52" t="str">
        <f t="shared" si="491"/>
        <v>Nein</v>
      </c>
      <c r="AE1369" s="52" t="str">
        <f t="shared" si="491"/>
        <v>Nein</v>
      </c>
      <c r="AF1369" s="52" t="str">
        <f t="shared" si="491"/>
        <v>Nein</v>
      </c>
      <c r="AG1369" s="61" t="str">
        <f>IF(Q1369="Ja",VLOOKUP($Q$2,Plausis!A:E,5,0),IF(R1369="Ja",VLOOKUP($R$2,Plausis!A:E,5,0),IF(T1369="Ja",VLOOKUP($T$2,Plausis!A:E,5,0),IF(U1369="Ja",VLOOKUP($U$2,Plausis!A:E,5,0),IF(AA1369="Ja",VLOOKUP($AA$2,Plausis!A:E,5,0),IF(AC1369="Ja",VLOOKUP($AC$2,Plausis!A:E,5,0),IF(AD1369="Ja",VLOOKUP($AD$2,Plausis!A:E,5,0),"")))))))</f>
        <v/>
      </c>
      <c r="AH1369" s="52" t="str">
        <f>IF(Y1369="Ja",VLOOKUP($Y$2,Plausis!A:E,5,0),"")</f>
        <v/>
      </c>
      <c r="AI1369" s="52" t="str">
        <f t="shared" si="477"/>
        <v>Ja</v>
      </c>
      <c r="AJ1369" s="52" t="str">
        <f>IF(S1369="Ja",VLOOKUP($S$2,Plausis!A:E,5,0),IF(V1369="Ja",VLOOKUP($V$2,Plausis!A:E,5,0),IF(X1369="Ja",VLOOKUP($X$2,Plausis!A:E,5,0),"")))</f>
        <v/>
      </c>
      <c r="AL1369" s="52" t="s">
        <v>2</v>
      </c>
      <c r="AM1369" s="114">
        <v>45531</v>
      </c>
      <c r="AN1369" s="52" t="s">
        <v>4467</v>
      </c>
      <c r="AO1369" s="52" t="str">
        <f>VLOOKUP(B1369,'BAT Grundtabelle'!B:T,19,0)</f>
        <v>ja</v>
      </c>
      <c r="AP1369" s="105" t="str">
        <f t="shared" si="478"/>
        <v>11228</v>
      </c>
      <c r="AQ1369" s="52" t="str">
        <f t="shared" si="479"/>
        <v>Metallbe- und -verarbeitendes Gewerbe</v>
      </c>
      <c r="AR1369" s="52" t="b">
        <f t="shared" si="492"/>
        <v>0</v>
      </c>
      <c r="AS1369" s="52" t="b">
        <f t="shared" si="492"/>
        <v>0</v>
      </c>
      <c r="AT1369" s="52" t="b">
        <f t="shared" si="492"/>
        <v>0</v>
      </c>
      <c r="AU1369" s="52">
        <f t="shared" si="480"/>
        <v>2</v>
      </c>
      <c r="AW1369" s="52" t="b">
        <f t="shared" si="481"/>
        <v>0</v>
      </c>
      <c r="AX1369" s="52" t="str">
        <f t="shared" si="482"/>
        <v>Unternehmen</v>
      </c>
      <c r="AY1369" s="52" t="b">
        <f t="shared" si="483"/>
        <v>0</v>
      </c>
      <c r="AZ1369" s="52" t="str">
        <f t="shared" si="484"/>
        <v>11228</v>
      </c>
      <c r="BA1369" s="52" t="str">
        <f>VLOOKUP(A1369,'BAT Grundtabelle'!A:U,21,0)</f>
        <v>ja</v>
      </c>
      <c r="BB1369" s="52" t="str">
        <f t="shared" si="485"/>
        <v>nein</v>
      </c>
      <c r="BC1369" s="52" t="str">
        <f t="shared" si="486"/>
        <v>11228</v>
      </c>
      <c r="BD1369" s="52" t="str">
        <f t="shared" si="487"/>
        <v>Metallbe- und -verarbeitendes Gewerbe</v>
      </c>
      <c r="BE1369" s="52" t="str">
        <f t="shared" si="488"/>
        <v>Unternehmen</v>
      </c>
      <c r="BF1369" s="52">
        <f t="shared" si="489"/>
        <v>2</v>
      </c>
    </row>
    <row r="1370" spans="1:58" hidden="1" x14ac:dyDescent="0.35">
      <c r="A1370" s="107" t="s">
        <v>3648</v>
      </c>
      <c r="B1370" s="75" t="s">
        <v>1779</v>
      </c>
      <c r="C1370" s="52" t="s">
        <v>3</v>
      </c>
      <c r="D1370" s="52" t="s">
        <v>3</v>
      </c>
      <c r="E1370" s="52" t="s">
        <v>2</v>
      </c>
      <c r="F1370" s="52" t="s">
        <v>2</v>
      </c>
      <c r="G1370" s="52" t="s">
        <v>2</v>
      </c>
      <c r="H1370" s="52" t="s">
        <v>2</v>
      </c>
      <c r="I1370" s="52" t="s">
        <v>3</v>
      </c>
      <c r="J1370" s="52">
        <v>2</v>
      </c>
      <c r="K1370" s="52" t="s">
        <v>2</v>
      </c>
      <c r="L1370" s="52" t="s">
        <v>2</v>
      </c>
      <c r="M1370" s="52" t="s">
        <v>2</v>
      </c>
      <c r="N1370" s="52" t="s">
        <v>3</v>
      </c>
      <c r="P1370" s="52" t="s">
        <v>4</v>
      </c>
      <c r="Q1370" s="52" t="str">
        <f t="shared" si="491"/>
        <v>Nein</v>
      </c>
      <c r="R1370" s="52" t="str">
        <f t="shared" si="491"/>
        <v>Nein</v>
      </c>
      <c r="S1370" s="52" t="str">
        <f t="shared" si="491"/>
        <v>Nein</v>
      </c>
      <c r="T1370" s="52" t="str">
        <f t="shared" si="491"/>
        <v>Nein</v>
      </c>
      <c r="U1370" s="52" t="str">
        <f t="shared" si="491"/>
        <v>Nein</v>
      </c>
      <c r="V1370" s="52" t="str">
        <f t="shared" si="491"/>
        <v>Nein</v>
      </c>
      <c r="W1370" s="52" t="str">
        <f t="shared" si="491"/>
        <v>Nein</v>
      </c>
      <c r="X1370" s="52" t="str">
        <f t="shared" si="491"/>
        <v>Nein</v>
      </c>
      <c r="Y1370" s="52" t="str">
        <f t="shared" si="491"/>
        <v>Nein</v>
      </c>
      <c r="Z1370" s="52" t="str">
        <f t="shared" si="491"/>
        <v>Nein</v>
      </c>
      <c r="AA1370" s="52" t="str">
        <f t="shared" si="491"/>
        <v>Nein</v>
      </c>
      <c r="AB1370" s="52" t="str">
        <f t="shared" si="491"/>
        <v>Nein</v>
      </c>
      <c r="AC1370" s="52" t="str">
        <f t="shared" si="491"/>
        <v>Nein</v>
      </c>
      <c r="AD1370" s="52" t="str">
        <f t="shared" si="491"/>
        <v>Nein</v>
      </c>
      <c r="AE1370" s="52" t="str">
        <f t="shared" si="491"/>
        <v>Nein</v>
      </c>
      <c r="AF1370" s="52" t="str">
        <f t="shared" si="491"/>
        <v>Nein</v>
      </c>
      <c r="AG1370" s="61" t="str">
        <f>IF(Q1370="Ja",VLOOKUP($Q$2,Plausis!A:E,5,0),IF(R1370="Ja",VLOOKUP($R$2,Plausis!A:E,5,0),IF(T1370="Ja",VLOOKUP($T$2,Plausis!A:E,5,0),IF(U1370="Ja",VLOOKUP($U$2,Plausis!A:E,5,0),IF(AA1370="Ja",VLOOKUP($AA$2,Plausis!A:E,5,0),IF(AC1370="Ja",VLOOKUP($AC$2,Plausis!A:E,5,0),IF(AD1370="Ja",VLOOKUP($AD$2,Plausis!A:E,5,0),"")))))))</f>
        <v/>
      </c>
      <c r="AH1370" s="52" t="str">
        <f>IF(Y1370="Ja",VLOOKUP($Y$2,Plausis!A:E,5,0),"")</f>
        <v/>
      </c>
      <c r="AI1370" s="52" t="str">
        <f t="shared" si="477"/>
        <v>Ja</v>
      </c>
      <c r="AJ1370" s="52" t="str">
        <f>IF(S1370="Ja",VLOOKUP($S$2,Plausis!A:E,5,0),IF(V1370="Ja",VLOOKUP($V$2,Plausis!A:E,5,0),IF(X1370="Ja",VLOOKUP($X$2,Plausis!A:E,5,0),"")))</f>
        <v/>
      </c>
      <c r="AL1370" s="52" t="s">
        <v>2</v>
      </c>
      <c r="AM1370" s="114">
        <v>45531</v>
      </c>
      <c r="AN1370" s="52" t="s">
        <v>4467</v>
      </c>
      <c r="AO1370" s="52" t="str">
        <f>VLOOKUP(B1370,'BAT Grundtabelle'!B:T,19,0)</f>
        <v>ja</v>
      </c>
      <c r="AP1370" s="105" t="str">
        <f t="shared" si="478"/>
        <v>11229</v>
      </c>
      <c r="AQ1370" s="52" t="str">
        <f t="shared" si="479"/>
        <v>Metallbe- und -verarbeitendes Handwerk</v>
      </c>
      <c r="AR1370" s="52" t="b">
        <f t="shared" si="492"/>
        <v>0</v>
      </c>
      <c r="AS1370" s="52" t="b">
        <f t="shared" si="492"/>
        <v>0</v>
      </c>
      <c r="AT1370" s="52" t="b">
        <f t="shared" si="492"/>
        <v>0</v>
      </c>
      <c r="AU1370" s="52">
        <f t="shared" si="480"/>
        <v>2</v>
      </c>
      <c r="AW1370" s="52" t="b">
        <f t="shared" si="481"/>
        <v>0</v>
      </c>
      <c r="AX1370" s="52" t="str">
        <f t="shared" si="482"/>
        <v>Unternehmen</v>
      </c>
      <c r="AY1370" s="52" t="b">
        <f t="shared" si="483"/>
        <v>0</v>
      </c>
      <c r="AZ1370" s="52" t="str">
        <f t="shared" si="484"/>
        <v>11229</v>
      </c>
      <c r="BA1370" s="52" t="str">
        <f>VLOOKUP(A1370,'BAT Grundtabelle'!A:U,21,0)</f>
        <v>ja</v>
      </c>
      <c r="BB1370" s="52" t="str">
        <f t="shared" si="485"/>
        <v>nein</v>
      </c>
      <c r="BC1370" s="52" t="str">
        <f t="shared" si="486"/>
        <v>11229</v>
      </c>
      <c r="BD1370" s="52" t="str">
        <f t="shared" si="487"/>
        <v>Metallbe- und -verarbeitendes Handwerk</v>
      </c>
      <c r="BE1370" s="52" t="str">
        <f t="shared" si="488"/>
        <v>Unternehmen</v>
      </c>
      <c r="BF1370" s="52">
        <f t="shared" si="489"/>
        <v>2</v>
      </c>
    </row>
    <row r="1371" spans="1:58" hidden="1" x14ac:dyDescent="0.35">
      <c r="A1371" s="107" t="s">
        <v>3649</v>
      </c>
      <c r="B1371" s="75" t="s">
        <v>841</v>
      </c>
      <c r="C1371" s="52" t="s">
        <v>3</v>
      </c>
      <c r="D1371" s="52" t="s">
        <v>3</v>
      </c>
      <c r="E1371" s="52" t="s">
        <v>2</v>
      </c>
      <c r="F1371" s="52" t="s">
        <v>2</v>
      </c>
      <c r="G1371" s="52" t="s">
        <v>2</v>
      </c>
      <c r="H1371" s="52" t="s">
        <v>2</v>
      </c>
      <c r="I1371" s="52" t="s">
        <v>3</v>
      </c>
      <c r="J1371" s="52">
        <v>2</v>
      </c>
      <c r="K1371" s="52" t="s">
        <v>2</v>
      </c>
      <c r="L1371" s="52" t="s">
        <v>2</v>
      </c>
      <c r="M1371" s="52" t="s">
        <v>2</v>
      </c>
      <c r="N1371" s="52" t="s">
        <v>3</v>
      </c>
      <c r="P1371" s="52" t="s">
        <v>4</v>
      </c>
      <c r="Q1371" s="52" t="str">
        <f t="shared" si="491"/>
        <v>Nein</v>
      </c>
      <c r="R1371" s="52" t="str">
        <f t="shared" si="491"/>
        <v>Nein</v>
      </c>
      <c r="S1371" s="52" t="str">
        <f t="shared" si="491"/>
        <v>Nein</v>
      </c>
      <c r="T1371" s="52" t="str">
        <f t="shared" si="491"/>
        <v>Nein</v>
      </c>
      <c r="U1371" s="52" t="str">
        <f t="shared" si="491"/>
        <v>Nein</v>
      </c>
      <c r="V1371" s="52" t="str">
        <f t="shared" si="491"/>
        <v>Nein</v>
      </c>
      <c r="W1371" s="52" t="str">
        <f t="shared" si="491"/>
        <v>Nein</v>
      </c>
      <c r="X1371" s="52" t="str">
        <f t="shared" si="491"/>
        <v>Nein</v>
      </c>
      <c r="Y1371" s="52" t="str">
        <f t="shared" si="491"/>
        <v>Nein</v>
      </c>
      <c r="Z1371" s="52" t="str">
        <f t="shared" si="491"/>
        <v>Nein</v>
      </c>
      <c r="AA1371" s="52" t="str">
        <f t="shared" si="491"/>
        <v>Nein</v>
      </c>
      <c r="AB1371" s="52" t="str">
        <f t="shared" si="491"/>
        <v>Nein</v>
      </c>
      <c r="AC1371" s="52" t="str">
        <f t="shared" si="491"/>
        <v>Nein</v>
      </c>
      <c r="AD1371" s="52" t="str">
        <f t="shared" si="491"/>
        <v>Nein</v>
      </c>
      <c r="AE1371" s="52" t="str">
        <f t="shared" si="491"/>
        <v>Nein</v>
      </c>
      <c r="AF1371" s="52" t="str">
        <f t="shared" si="491"/>
        <v>Nein</v>
      </c>
      <c r="AG1371" s="61" t="str">
        <f>IF(Q1371="Ja",VLOOKUP($Q$2,Plausis!A:E,5,0),IF(R1371="Ja",VLOOKUP($R$2,Plausis!A:E,5,0),IF(T1371="Ja",VLOOKUP($T$2,Plausis!A:E,5,0),IF(U1371="Ja",VLOOKUP($U$2,Plausis!A:E,5,0),IF(AA1371="Ja",VLOOKUP($AA$2,Plausis!A:E,5,0),IF(AC1371="Ja",VLOOKUP($AC$2,Plausis!A:E,5,0),IF(AD1371="Ja",VLOOKUP($AD$2,Plausis!A:E,5,0),"")))))))</f>
        <v/>
      </c>
      <c r="AH1371" s="52" t="str">
        <f>IF(Y1371="Ja",VLOOKUP($Y$2,Plausis!A:E,5,0),"")</f>
        <v/>
      </c>
      <c r="AI1371" s="52" t="str">
        <f t="shared" si="477"/>
        <v>Ja</v>
      </c>
      <c r="AJ1371" s="52" t="str">
        <f>IF(S1371="Ja",VLOOKUP($S$2,Plausis!A:E,5,0),IF(V1371="Ja",VLOOKUP($V$2,Plausis!A:E,5,0),IF(X1371="Ja",VLOOKUP($X$2,Plausis!A:E,5,0),"")))</f>
        <v/>
      </c>
      <c r="AL1371" s="52" t="s">
        <v>3</v>
      </c>
      <c r="AM1371" s="114">
        <v>45531</v>
      </c>
      <c r="AN1371" s="52" t="s">
        <v>4467</v>
      </c>
      <c r="AO1371" s="52" t="str">
        <f>VLOOKUP(B1371,'BAT Grundtabelle'!B:T,19,0)</f>
        <v>ja</v>
      </c>
      <c r="AP1371" s="105" t="str">
        <f t="shared" si="478"/>
        <v>11230</v>
      </c>
      <c r="AQ1371" s="52" t="str">
        <f t="shared" si="479"/>
        <v>Metallfassadenbaubetrieb</v>
      </c>
      <c r="AR1371" s="52" t="b">
        <f t="shared" si="492"/>
        <v>0</v>
      </c>
      <c r="AS1371" s="52" t="b">
        <f t="shared" si="492"/>
        <v>0</v>
      </c>
      <c r="AT1371" s="52" t="b">
        <f t="shared" si="492"/>
        <v>0</v>
      </c>
      <c r="AU1371" s="52">
        <f t="shared" si="480"/>
        <v>2</v>
      </c>
      <c r="AW1371" s="52" t="b">
        <f t="shared" si="481"/>
        <v>0</v>
      </c>
      <c r="AX1371" s="52" t="str">
        <f t="shared" si="482"/>
        <v>Unternehmen</v>
      </c>
      <c r="AY1371" s="52" t="b">
        <f t="shared" si="483"/>
        <v>0</v>
      </c>
      <c r="AZ1371" s="52" t="str">
        <f t="shared" si="484"/>
        <v>11230</v>
      </c>
      <c r="BA1371" s="52" t="str">
        <f>VLOOKUP(A1371,'BAT Grundtabelle'!A:U,21,0)</f>
        <v>ja</v>
      </c>
      <c r="BB1371" s="52" t="str">
        <f t="shared" si="485"/>
        <v>nein</v>
      </c>
      <c r="BC1371" s="52" t="str">
        <f t="shared" si="486"/>
        <v>11230</v>
      </c>
      <c r="BD1371" s="52" t="str">
        <f t="shared" si="487"/>
        <v>Metallfassadenbaubetrieb</v>
      </c>
      <c r="BE1371" s="52" t="str">
        <f t="shared" si="488"/>
        <v>Unternehmen</v>
      </c>
      <c r="BF1371" s="52">
        <f t="shared" si="489"/>
        <v>2</v>
      </c>
    </row>
    <row r="1372" spans="1:58" hidden="1" x14ac:dyDescent="0.35">
      <c r="A1372" s="107" t="s">
        <v>3650</v>
      </c>
      <c r="B1372" s="75" t="s">
        <v>1742</v>
      </c>
      <c r="C1372" s="52" t="s">
        <v>3</v>
      </c>
      <c r="D1372" s="52" t="s">
        <v>3</v>
      </c>
      <c r="E1372" s="52" t="s">
        <v>2</v>
      </c>
      <c r="F1372" s="52" t="s">
        <v>2</v>
      </c>
      <c r="G1372" s="52" t="s">
        <v>2</v>
      </c>
      <c r="H1372" s="52" t="s">
        <v>2</v>
      </c>
      <c r="I1372" s="52" t="s">
        <v>3</v>
      </c>
      <c r="J1372" s="52">
        <v>1</v>
      </c>
      <c r="K1372" s="52" t="s">
        <v>2</v>
      </c>
      <c r="L1372" s="52" t="s">
        <v>2</v>
      </c>
      <c r="M1372" s="52" t="s">
        <v>2</v>
      </c>
      <c r="N1372" s="52" t="s">
        <v>3</v>
      </c>
      <c r="P1372" s="52" t="s">
        <v>4</v>
      </c>
      <c r="Q1372" s="52" t="str">
        <f t="shared" si="491"/>
        <v>Nein</v>
      </c>
      <c r="R1372" s="52" t="str">
        <f t="shared" si="491"/>
        <v>Nein</v>
      </c>
      <c r="S1372" s="52" t="str">
        <f t="shared" si="491"/>
        <v>Nein</v>
      </c>
      <c r="T1372" s="52" t="str">
        <f t="shared" si="491"/>
        <v>Nein</v>
      </c>
      <c r="U1372" s="52" t="str">
        <f t="shared" si="491"/>
        <v>Nein</v>
      </c>
      <c r="V1372" s="52" t="str">
        <f t="shared" si="491"/>
        <v>Nein</v>
      </c>
      <c r="W1372" s="52" t="str">
        <f t="shared" si="491"/>
        <v>Nein</v>
      </c>
      <c r="X1372" s="52" t="str">
        <f t="shared" si="491"/>
        <v>Nein</v>
      </c>
      <c r="Y1372" s="52" t="str">
        <f t="shared" si="491"/>
        <v>Nein</v>
      </c>
      <c r="Z1372" s="52" t="str">
        <f t="shared" si="491"/>
        <v>Nein</v>
      </c>
      <c r="AA1372" s="52" t="str">
        <f t="shared" si="491"/>
        <v>Nein</v>
      </c>
      <c r="AB1372" s="52" t="str">
        <f t="shared" si="491"/>
        <v>Nein</v>
      </c>
      <c r="AC1372" s="52" t="str">
        <f t="shared" si="491"/>
        <v>Nein</v>
      </c>
      <c r="AD1372" s="52" t="str">
        <f t="shared" si="491"/>
        <v>Nein</v>
      </c>
      <c r="AE1372" s="52" t="str">
        <f t="shared" si="491"/>
        <v>Nein</v>
      </c>
      <c r="AF1372" s="52" t="str">
        <f t="shared" si="491"/>
        <v>Nein</v>
      </c>
      <c r="AG1372" s="61" t="str">
        <f>IF(Q1372="Ja",VLOOKUP($Q$2,Plausis!A:E,5,0),IF(R1372="Ja",VLOOKUP($R$2,Plausis!A:E,5,0),IF(T1372="Ja",VLOOKUP($T$2,Plausis!A:E,5,0),IF(U1372="Ja",VLOOKUP($U$2,Plausis!A:E,5,0),IF(AA1372="Ja",VLOOKUP($AA$2,Plausis!A:E,5,0),IF(AC1372="Ja",VLOOKUP($AC$2,Plausis!A:E,5,0),IF(AD1372="Ja",VLOOKUP($AD$2,Plausis!A:E,5,0),"")))))))</f>
        <v/>
      </c>
      <c r="AH1372" s="52" t="str">
        <f>IF(Y1372="Ja",VLOOKUP($Y$2,Plausis!A:E,5,0),"")</f>
        <v/>
      </c>
      <c r="AI1372" s="52" t="str">
        <f t="shared" si="477"/>
        <v>Ja</v>
      </c>
      <c r="AJ1372" s="52" t="str">
        <f>IF(S1372="Ja",VLOOKUP($S$2,Plausis!A:E,5,0),IF(V1372="Ja",VLOOKUP($V$2,Plausis!A:E,5,0),IF(X1372="Ja",VLOOKUP($X$2,Plausis!A:E,5,0),"")))</f>
        <v/>
      </c>
      <c r="AL1372" s="52" t="s">
        <v>2</v>
      </c>
      <c r="AM1372" s="114">
        <v>45531</v>
      </c>
      <c r="AN1372" s="52" t="s">
        <v>4467</v>
      </c>
      <c r="AO1372" s="52" t="str">
        <f>VLOOKUP(B1372,'BAT Grundtabelle'!B:T,19,0)</f>
        <v>ja</v>
      </c>
      <c r="AP1372" s="105" t="str">
        <f t="shared" si="478"/>
        <v>11231</v>
      </c>
      <c r="AQ1372" s="52" t="str">
        <f t="shared" si="479"/>
        <v>Metallgehäusebaubetrieb</v>
      </c>
      <c r="AR1372" s="52" t="b">
        <f t="shared" si="492"/>
        <v>0</v>
      </c>
      <c r="AS1372" s="52" t="b">
        <f t="shared" si="492"/>
        <v>0</v>
      </c>
      <c r="AT1372" s="52" t="b">
        <f t="shared" si="492"/>
        <v>0</v>
      </c>
      <c r="AU1372" s="52">
        <f t="shared" si="480"/>
        <v>1</v>
      </c>
      <c r="AW1372" s="52" t="b">
        <f t="shared" si="481"/>
        <v>0</v>
      </c>
      <c r="AX1372" s="52" t="str">
        <f t="shared" si="482"/>
        <v>Unternehmen</v>
      </c>
      <c r="AY1372" s="52" t="b">
        <f t="shared" si="483"/>
        <v>0</v>
      </c>
      <c r="AZ1372" s="52" t="str">
        <f t="shared" si="484"/>
        <v>11231</v>
      </c>
      <c r="BA1372" s="52" t="str">
        <f>VLOOKUP(A1372,'BAT Grundtabelle'!A:U,21,0)</f>
        <v>ja</v>
      </c>
      <c r="BB1372" s="52" t="str">
        <f t="shared" si="485"/>
        <v>nein</v>
      </c>
      <c r="BC1372" s="52" t="str">
        <f t="shared" si="486"/>
        <v>11231</v>
      </c>
      <c r="BD1372" s="52" t="str">
        <f t="shared" si="487"/>
        <v>Metallgehäusebaubetrieb</v>
      </c>
      <c r="BE1372" s="52" t="str">
        <f t="shared" si="488"/>
        <v>Unternehmen</v>
      </c>
      <c r="BF1372" s="52">
        <f t="shared" si="489"/>
        <v>1</v>
      </c>
    </row>
    <row r="1373" spans="1:58" hidden="1" x14ac:dyDescent="0.35">
      <c r="A1373" s="107" t="s">
        <v>3651</v>
      </c>
      <c r="B1373" s="75" t="s">
        <v>169</v>
      </c>
      <c r="C1373" s="52" t="s">
        <v>3</v>
      </c>
      <c r="D1373" s="52" t="s">
        <v>3</v>
      </c>
      <c r="E1373" s="52" t="s">
        <v>2</v>
      </c>
      <c r="F1373" s="52" t="s">
        <v>2</v>
      </c>
      <c r="G1373" s="52" t="s">
        <v>2</v>
      </c>
      <c r="H1373" s="52" t="s">
        <v>2</v>
      </c>
      <c r="I1373" s="52" t="s">
        <v>3</v>
      </c>
      <c r="J1373" s="52">
        <v>1</v>
      </c>
      <c r="K1373" s="52" t="s">
        <v>2</v>
      </c>
      <c r="L1373" s="52" t="s">
        <v>2</v>
      </c>
      <c r="M1373" s="52" t="s">
        <v>2</v>
      </c>
      <c r="N1373" s="52" t="s">
        <v>3</v>
      </c>
      <c r="P1373" s="52" t="s">
        <v>4</v>
      </c>
      <c r="Q1373" s="52" t="str">
        <f t="shared" ref="Q1373:AF1382" si="493">IF(ISERROR(FIND(Q$2,$P1373,1)),"Nein","Ja")</f>
        <v>Nein</v>
      </c>
      <c r="R1373" s="52" t="str">
        <f t="shared" si="493"/>
        <v>Nein</v>
      </c>
      <c r="S1373" s="52" t="str">
        <f t="shared" si="493"/>
        <v>Nein</v>
      </c>
      <c r="T1373" s="52" t="str">
        <f t="shared" si="493"/>
        <v>Nein</v>
      </c>
      <c r="U1373" s="52" t="str">
        <f t="shared" si="493"/>
        <v>Nein</v>
      </c>
      <c r="V1373" s="52" t="str">
        <f t="shared" si="493"/>
        <v>Nein</v>
      </c>
      <c r="W1373" s="52" t="str">
        <f t="shared" si="493"/>
        <v>Nein</v>
      </c>
      <c r="X1373" s="52" t="str">
        <f t="shared" si="493"/>
        <v>Nein</v>
      </c>
      <c r="Y1373" s="52" t="str">
        <f t="shared" si="493"/>
        <v>Nein</v>
      </c>
      <c r="Z1373" s="52" t="str">
        <f t="shared" si="493"/>
        <v>Nein</v>
      </c>
      <c r="AA1373" s="52" t="str">
        <f t="shared" si="493"/>
        <v>Nein</v>
      </c>
      <c r="AB1373" s="52" t="str">
        <f t="shared" si="493"/>
        <v>Nein</v>
      </c>
      <c r="AC1373" s="52" t="str">
        <f t="shared" si="493"/>
        <v>Nein</v>
      </c>
      <c r="AD1373" s="52" t="str">
        <f t="shared" si="493"/>
        <v>Nein</v>
      </c>
      <c r="AE1373" s="52" t="str">
        <f t="shared" si="493"/>
        <v>Nein</v>
      </c>
      <c r="AF1373" s="52" t="str">
        <f t="shared" si="493"/>
        <v>Nein</v>
      </c>
      <c r="AG1373" s="61" t="str">
        <f>IF(Q1373="Ja",VLOOKUP($Q$2,Plausis!A:E,5,0),IF(R1373="Ja",VLOOKUP($R$2,Plausis!A:E,5,0),IF(T1373="Ja",VLOOKUP($T$2,Plausis!A:E,5,0),IF(U1373="Ja",VLOOKUP($U$2,Plausis!A:E,5,0),IF(AA1373="Ja",VLOOKUP($AA$2,Plausis!A:E,5,0),IF(AC1373="Ja",VLOOKUP($AC$2,Plausis!A:E,5,0),IF(AD1373="Ja",VLOOKUP($AD$2,Plausis!A:E,5,0),"")))))))</f>
        <v/>
      </c>
      <c r="AH1373" s="52" t="str">
        <f>IF(Y1373="Ja",VLOOKUP($Y$2,Plausis!A:E,5,0),"")</f>
        <v/>
      </c>
      <c r="AI1373" s="52" t="str">
        <f t="shared" si="477"/>
        <v>Ja</v>
      </c>
      <c r="AJ1373" s="52" t="str">
        <f>IF(S1373="Ja",VLOOKUP($S$2,Plausis!A:E,5,0),IF(V1373="Ja",VLOOKUP($V$2,Plausis!A:E,5,0),IF(X1373="Ja",VLOOKUP($X$2,Plausis!A:E,5,0),"")))</f>
        <v/>
      </c>
      <c r="AL1373" s="52" t="s">
        <v>2</v>
      </c>
      <c r="AM1373" s="114">
        <v>45531</v>
      </c>
      <c r="AN1373" s="52" t="s">
        <v>4467</v>
      </c>
      <c r="AO1373" s="52" t="str">
        <f>VLOOKUP(B1373,'BAT Grundtabelle'!B:T,19,0)</f>
        <v>ja</v>
      </c>
      <c r="AP1373" s="105" t="str">
        <f t="shared" si="478"/>
        <v>11232</v>
      </c>
      <c r="AQ1373" s="52" t="str">
        <f t="shared" si="479"/>
        <v>Metallprägeanstalt</v>
      </c>
      <c r="AR1373" s="52" t="b">
        <f t="shared" si="492"/>
        <v>0</v>
      </c>
      <c r="AS1373" s="52" t="b">
        <f t="shared" si="492"/>
        <v>0</v>
      </c>
      <c r="AT1373" s="52" t="b">
        <f t="shared" si="492"/>
        <v>0</v>
      </c>
      <c r="AU1373" s="52">
        <f t="shared" si="480"/>
        <v>1</v>
      </c>
      <c r="AW1373" s="52" t="b">
        <f t="shared" si="481"/>
        <v>0</v>
      </c>
      <c r="AX1373" s="52" t="str">
        <f t="shared" si="482"/>
        <v>Unternehmen</v>
      </c>
      <c r="AY1373" s="52" t="b">
        <f t="shared" si="483"/>
        <v>0</v>
      </c>
      <c r="AZ1373" s="52" t="str">
        <f t="shared" si="484"/>
        <v>11232</v>
      </c>
      <c r="BA1373" s="52" t="str">
        <f>VLOOKUP(A1373,'BAT Grundtabelle'!A:U,21,0)</f>
        <v>ja</v>
      </c>
      <c r="BB1373" s="52" t="str">
        <f t="shared" si="485"/>
        <v>nein</v>
      </c>
      <c r="BC1373" s="52" t="str">
        <f t="shared" si="486"/>
        <v>11232</v>
      </c>
      <c r="BD1373" s="52" t="str">
        <f t="shared" si="487"/>
        <v>Metallprägeanstalt</v>
      </c>
      <c r="BE1373" s="52" t="str">
        <f t="shared" si="488"/>
        <v>Unternehmen</v>
      </c>
      <c r="BF1373" s="52">
        <f t="shared" si="489"/>
        <v>1</v>
      </c>
    </row>
    <row r="1374" spans="1:58" hidden="1" x14ac:dyDescent="0.35">
      <c r="A1374" s="107" t="s">
        <v>3652</v>
      </c>
      <c r="B1374" s="75" t="s">
        <v>1684</v>
      </c>
      <c r="C1374" s="52" t="s">
        <v>3</v>
      </c>
      <c r="D1374" s="52" t="s">
        <v>3</v>
      </c>
      <c r="E1374" s="52" t="s">
        <v>2</v>
      </c>
      <c r="F1374" s="52" t="s">
        <v>2</v>
      </c>
      <c r="G1374" s="52" t="s">
        <v>2</v>
      </c>
      <c r="H1374" s="52" t="s">
        <v>2</v>
      </c>
      <c r="I1374" s="52" t="s">
        <v>3</v>
      </c>
      <c r="J1374" s="52">
        <v>4</v>
      </c>
      <c r="K1374" s="52" t="s">
        <v>2</v>
      </c>
      <c r="L1374" s="52" t="s">
        <v>2</v>
      </c>
      <c r="M1374" s="52" t="s">
        <v>2</v>
      </c>
      <c r="N1374" s="52" t="s">
        <v>3</v>
      </c>
      <c r="O1374" s="52" t="s">
        <v>2412</v>
      </c>
      <c r="P1374" s="52" t="s">
        <v>4438</v>
      </c>
      <c r="Q1374" s="52" t="str">
        <f t="shared" si="493"/>
        <v>Nein</v>
      </c>
      <c r="R1374" s="52" t="str">
        <f t="shared" si="493"/>
        <v>Nein</v>
      </c>
      <c r="S1374" s="52" t="str">
        <f t="shared" si="493"/>
        <v>Nein</v>
      </c>
      <c r="T1374" s="52" t="str">
        <f t="shared" si="493"/>
        <v>Ja</v>
      </c>
      <c r="U1374" s="52" t="str">
        <f t="shared" si="493"/>
        <v>Nein</v>
      </c>
      <c r="V1374" s="52" t="str">
        <f t="shared" si="493"/>
        <v>Nein</v>
      </c>
      <c r="W1374" s="52" t="str">
        <f t="shared" si="493"/>
        <v>Nein</v>
      </c>
      <c r="X1374" s="52" t="str">
        <f t="shared" si="493"/>
        <v>Ja</v>
      </c>
      <c r="Y1374" s="52" t="str">
        <f t="shared" si="493"/>
        <v>Nein</v>
      </c>
      <c r="Z1374" s="52" t="str">
        <f t="shared" si="493"/>
        <v>Nein</v>
      </c>
      <c r="AA1374" s="52" t="str">
        <f t="shared" si="493"/>
        <v>Nein</v>
      </c>
      <c r="AB1374" s="52" t="str">
        <f t="shared" si="493"/>
        <v>Ja</v>
      </c>
      <c r="AC1374" s="52" t="str">
        <f t="shared" si="493"/>
        <v>Nein</v>
      </c>
      <c r="AD1374" s="52" t="str">
        <f t="shared" si="493"/>
        <v>Nein</v>
      </c>
      <c r="AE1374" s="52" t="str">
        <f t="shared" si="493"/>
        <v>Nein</v>
      </c>
      <c r="AF1374" s="52" t="str">
        <f t="shared" si="493"/>
        <v>Nein</v>
      </c>
      <c r="AG1374" s="61" t="str">
        <f>IF(Q1374="Ja",VLOOKUP($Q$2,Plausis!A:E,5,0),IF(R1374="Ja",VLOOKUP($R$2,Plausis!A:E,5,0),IF(T1374="Ja",VLOOKUP($T$2,Plausis!A:E,5,0),IF(U1374="Ja",VLOOKUP($U$2,Plausis!A:E,5,0),IF(AA1374="Ja",VLOOKUP($AA$2,Plausis!A:E,5,0),IF(AC1374="Ja",VLOOKUP($AC$2,Plausis!A:E,5,0),IF(AD1374="Ja",VLOOKUP($AD$2,Plausis!A:E,5,0),"")))))))</f>
        <v>Dieser Betrieb ist nur im Komfort-RS ohne ergänzenden Spezial-Straf-RS versicherbar.</v>
      </c>
      <c r="AH1374" s="52" t="str">
        <f>IF(Y1374="Ja",VLOOKUP($Y$2,Plausis!A:E,5,0),"")</f>
        <v/>
      </c>
      <c r="AI1374" s="52" t="str">
        <f t="shared" si="477"/>
        <v>Nein</v>
      </c>
      <c r="AJ1374" s="52" t="str">
        <f>IF(S1374="Ja",VLOOKUP($S$2,Plausis!A:E,5,0),IF(V1374="Ja",VLOOKUP($V$2,Plausis!A:E,5,0),IF(X1374="Ja",VLOOKUP($X$2,Plausis!A:E,5,0),"")))</f>
        <v>Dieser Betrieb kann nur ohne ergänzenden Spezial-Straf-RS versichert werden.</v>
      </c>
      <c r="AL1374" s="52" t="s">
        <v>2</v>
      </c>
      <c r="AM1374" s="114">
        <v>45531</v>
      </c>
      <c r="AN1374" s="52" t="s">
        <v>4467</v>
      </c>
      <c r="AO1374" s="52" t="str">
        <f>VLOOKUP(B1374,'BAT Grundtabelle'!B:T,19,0)</f>
        <v>ja</v>
      </c>
      <c r="AP1374" s="105" t="str">
        <f t="shared" si="478"/>
        <v>11233</v>
      </c>
      <c r="AQ1374" s="52" t="str">
        <f t="shared" si="479"/>
        <v>Metallrecyclingbetrieb</v>
      </c>
      <c r="AR1374" s="52" t="b">
        <f t="shared" si="492"/>
        <v>0</v>
      </c>
      <c r="AS1374" s="52" t="b">
        <f t="shared" si="492"/>
        <v>0</v>
      </c>
      <c r="AT1374" s="52" t="b">
        <f t="shared" si="492"/>
        <v>0</v>
      </c>
      <c r="AU1374" s="52">
        <f t="shared" si="480"/>
        <v>4</v>
      </c>
      <c r="AW1374" s="52" t="b">
        <f t="shared" si="481"/>
        <v>0</v>
      </c>
      <c r="AX1374" s="52" t="str">
        <f t="shared" si="482"/>
        <v>Unternehmen</v>
      </c>
      <c r="AY1374" s="52" t="b">
        <f t="shared" si="483"/>
        <v>0</v>
      </c>
      <c r="AZ1374" s="52" t="str">
        <f t="shared" si="484"/>
        <v>11233</v>
      </c>
      <c r="BA1374" s="52" t="str">
        <f>VLOOKUP(A1374,'BAT Grundtabelle'!A:U,21,0)</f>
        <v>ja</v>
      </c>
      <c r="BB1374" s="52" t="str">
        <f t="shared" si="485"/>
        <v>nein</v>
      </c>
      <c r="BC1374" s="52" t="str">
        <f t="shared" si="486"/>
        <v>11233</v>
      </c>
      <c r="BD1374" s="52" t="str">
        <f t="shared" si="487"/>
        <v>Metallrecyclingbetrieb</v>
      </c>
      <c r="BE1374" s="52" t="str">
        <f t="shared" si="488"/>
        <v>Unternehmen</v>
      </c>
      <c r="BF1374" s="52">
        <f t="shared" si="489"/>
        <v>4</v>
      </c>
    </row>
    <row r="1375" spans="1:58" hidden="1" x14ac:dyDescent="0.35">
      <c r="A1375" s="107" t="s">
        <v>3653</v>
      </c>
      <c r="B1375" s="75" t="s">
        <v>1411</v>
      </c>
      <c r="C1375" s="52" t="s">
        <v>3</v>
      </c>
      <c r="D1375" s="52" t="s">
        <v>3</v>
      </c>
      <c r="E1375" s="52" t="s">
        <v>2</v>
      </c>
      <c r="F1375" s="52" t="s">
        <v>2</v>
      </c>
      <c r="G1375" s="52" t="s">
        <v>2</v>
      </c>
      <c r="H1375" s="52" t="s">
        <v>2</v>
      </c>
      <c r="I1375" s="52" t="s">
        <v>3</v>
      </c>
      <c r="J1375" s="52">
        <v>1</v>
      </c>
      <c r="K1375" s="52" t="s">
        <v>2</v>
      </c>
      <c r="L1375" s="52" t="s">
        <v>2</v>
      </c>
      <c r="M1375" s="52" t="s">
        <v>2</v>
      </c>
      <c r="N1375" s="52" t="s">
        <v>3</v>
      </c>
      <c r="P1375" s="52" t="s">
        <v>4</v>
      </c>
      <c r="Q1375" s="52" t="str">
        <f t="shared" si="493"/>
        <v>Nein</v>
      </c>
      <c r="R1375" s="52" t="str">
        <f t="shared" si="493"/>
        <v>Nein</v>
      </c>
      <c r="S1375" s="52" t="str">
        <f t="shared" si="493"/>
        <v>Nein</v>
      </c>
      <c r="T1375" s="52" t="str">
        <f t="shared" si="493"/>
        <v>Nein</v>
      </c>
      <c r="U1375" s="52" t="str">
        <f t="shared" si="493"/>
        <v>Nein</v>
      </c>
      <c r="V1375" s="52" t="str">
        <f t="shared" si="493"/>
        <v>Nein</v>
      </c>
      <c r="W1375" s="52" t="str">
        <f t="shared" si="493"/>
        <v>Nein</v>
      </c>
      <c r="X1375" s="52" t="str">
        <f t="shared" si="493"/>
        <v>Nein</v>
      </c>
      <c r="Y1375" s="52" t="str">
        <f t="shared" si="493"/>
        <v>Nein</v>
      </c>
      <c r="Z1375" s="52" t="str">
        <f t="shared" si="493"/>
        <v>Nein</v>
      </c>
      <c r="AA1375" s="52" t="str">
        <f t="shared" si="493"/>
        <v>Nein</v>
      </c>
      <c r="AB1375" s="52" t="str">
        <f t="shared" si="493"/>
        <v>Nein</v>
      </c>
      <c r="AC1375" s="52" t="str">
        <f t="shared" si="493"/>
        <v>Nein</v>
      </c>
      <c r="AD1375" s="52" t="str">
        <f t="shared" si="493"/>
        <v>Nein</v>
      </c>
      <c r="AE1375" s="52" t="str">
        <f t="shared" si="493"/>
        <v>Nein</v>
      </c>
      <c r="AF1375" s="52" t="str">
        <f t="shared" si="493"/>
        <v>Nein</v>
      </c>
      <c r="AG1375" s="61" t="str">
        <f>IF(Q1375="Ja",VLOOKUP($Q$2,Plausis!A:E,5,0),IF(R1375="Ja",VLOOKUP($R$2,Plausis!A:E,5,0),IF(T1375="Ja",VLOOKUP($T$2,Plausis!A:E,5,0),IF(U1375="Ja",VLOOKUP($U$2,Plausis!A:E,5,0),IF(AA1375="Ja",VLOOKUP($AA$2,Plausis!A:E,5,0),IF(AC1375="Ja",VLOOKUP($AC$2,Plausis!A:E,5,0),IF(AD1375="Ja",VLOOKUP($AD$2,Plausis!A:E,5,0),"")))))))</f>
        <v/>
      </c>
      <c r="AH1375" s="52" t="str">
        <f>IF(Y1375="Ja",VLOOKUP($Y$2,Plausis!A:E,5,0),"")</f>
        <v/>
      </c>
      <c r="AI1375" s="52" t="str">
        <f t="shared" si="477"/>
        <v>Ja</v>
      </c>
      <c r="AJ1375" s="52" t="str">
        <f>IF(S1375="Ja",VLOOKUP($S$2,Plausis!A:E,5,0),IF(V1375="Ja",VLOOKUP($V$2,Plausis!A:E,5,0),IF(X1375="Ja",VLOOKUP($X$2,Plausis!A:E,5,0),"")))</f>
        <v/>
      </c>
      <c r="AL1375" s="52" t="s">
        <v>2</v>
      </c>
      <c r="AM1375" s="114">
        <v>45531</v>
      </c>
      <c r="AN1375" s="52" t="s">
        <v>4467</v>
      </c>
      <c r="AO1375" s="52" t="str">
        <f>VLOOKUP(B1375,'BAT Grundtabelle'!B:T,19,0)</f>
        <v>ja</v>
      </c>
      <c r="AP1375" s="105" t="str">
        <f t="shared" si="478"/>
        <v>11234</v>
      </c>
      <c r="AQ1375" s="52" t="str">
        <f t="shared" si="479"/>
        <v>Metallschmiede</v>
      </c>
      <c r="AR1375" s="52" t="b">
        <f t="shared" si="492"/>
        <v>0</v>
      </c>
      <c r="AS1375" s="52" t="b">
        <f t="shared" si="492"/>
        <v>0</v>
      </c>
      <c r="AT1375" s="52" t="b">
        <f t="shared" si="492"/>
        <v>0</v>
      </c>
      <c r="AU1375" s="52">
        <f t="shared" si="480"/>
        <v>1</v>
      </c>
      <c r="AW1375" s="52" t="b">
        <f t="shared" si="481"/>
        <v>0</v>
      </c>
      <c r="AX1375" s="52" t="str">
        <f t="shared" si="482"/>
        <v>Unternehmen</v>
      </c>
      <c r="AY1375" s="52" t="b">
        <f t="shared" si="483"/>
        <v>0</v>
      </c>
      <c r="AZ1375" s="52" t="str">
        <f t="shared" si="484"/>
        <v>11234</v>
      </c>
      <c r="BA1375" s="52" t="str">
        <f>VLOOKUP(A1375,'BAT Grundtabelle'!A:U,21,0)</f>
        <v>ja</v>
      </c>
      <c r="BB1375" s="52" t="str">
        <f t="shared" si="485"/>
        <v>nein</v>
      </c>
      <c r="BC1375" s="52" t="str">
        <f t="shared" si="486"/>
        <v>11234</v>
      </c>
      <c r="BD1375" s="52" t="str">
        <f t="shared" si="487"/>
        <v>Metallschmiede</v>
      </c>
      <c r="BE1375" s="52" t="str">
        <f t="shared" si="488"/>
        <v>Unternehmen</v>
      </c>
      <c r="BF1375" s="52">
        <f t="shared" si="489"/>
        <v>1</v>
      </c>
    </row>
    <row r="1376" spans="1:58" hidden="1" x14ac:dyDescent="0.35">
      <c r="A1376" s="107" t="s">
        <v>3654</v>
      </c>
      <c r="B1376" s="75" t="s">
        <v>1743</v>
      </c>
      <c r="C1376" s="52" t="s">
        <v>3</v>
      </c>
      <c r="D1376" s="52" t="s">
        <v>3</v>
      </c>
      <c r="E1376" s="52" t="s">
        <v>2</v>
      </c>
      <c r="F1376" s="52" t="s">
        <v>2</v>
      </c>
      <c r="G1376" s="52" t="s">
        <v>2</v>
      </c>
      <c r="H1376" s="52" t="s">
        <v>2</v>
      </c>
      <c r="I1376" s="52" t="s">
        <v>3</v>
      </c>
      <c r="J1376" s="52">
        <v>1</v>
      </c>
      <c r="K1376" s="52" t="s">
        <v>2</v>
      </c>
      <c r="L1376" s="52" t="s">
        <v>2</v>
      </c>
      <c r="M1376" s="52" t="s">
        <v>2</v>
      </c>
      <c r="N1376" s="52" t="s">
        <v>3</v>
      </c>
      <c r="P1376" s="52" t="s">
        <v>4</v>
      </c>
      <c r="Q1376" s="52" t="str">
        <f t="shared" si="493"/>
        <v>Nein</v>
      </c>
      <c r="R1376" s="52" t="str">
        <f t="shared" si="493"/>
        <v>Nein</v>
      </c>
      <c r="S1376" s="52" t="str">
        <f t="shared" si="493"/>
        <v>Nein</v>
      </c>
      <c r="T1376" s="52" t="str">
        <f t="shared" si="493"/>
        <v>Nein</v>
      </c>
      <c r="U1376" s="52" t="str">
        <f t="shared" si="493"/>
        <v>Nein</v>
      </c>
      <c r="V1376" s="52" t="str">
        <f t="shared" si="493"/>
        <v>Nein</v>
      </c>
      <c r="W1376" s="52" t="str">
        <f t="shared" si="493"/>
        <v>Nein</v>
      </c>
      <c r="X1376" s="52" t="str">
        <f t="shared" si="493"/>
        <v>Nein</v>
      </c>
      <c r="Y1376" s="52" t="str">
        <f t="shared" si="493"/>
        <v>Nein</v>
      </c>
      <c r="Z1376" s="52" t="str">
        <f t="shared" si="493"/>
        <v>Nein</v>
      </c>
      <c r="AA1376" s="52" t="str">
        <f t="shared" si="493"/>
        <v>Nein</v>
      </c>
      <c r="AB1376" s="52" t="str">
        <f t="shared" si="493"/>
        <v>Nein</v>
      </c>
      <c r="AC1376" s="52" t="str">
        <f t="shared" si="493"/>
        <v>Nein</v>
      </c>
      <c r="AD1376" s="52" t="str">
        <f t="shared" si="493"/>
        <v>Nein</v>
      </c>
      <c r="AE1376" s="52" t="str">
        <f t="shared" si="493"/>
        <v>Nein</v>
      </c>
      <c r="AF1376" s="52" t="str">
        <f t="shared" si="493"/>
        <v>Nein</v>
      </c>
      <c r="AG1376" s="61" t="str">
        <f>IF(Q1376="Ja",VLOOKUP($Q$2,Plausis!A:E,5,0),IF(R1376="Ja",VLOOKUP($R$2,Plausis!A:E,5,0),IF(T1376="Ja",VLOOKUP($T$2,Plausis!A:E,5,0),IF(U1376="Ja",VLOOKUP($U$2,Plausis!A:E,5,0),IF(AA1376="Ja",VLOOKUP($AA$2,Plausis!A:E,5,0),IF(AC1376="Ja",VLOOKUP($AC$2,Plausis!A:E,5,0),IF(AD1376="Ja",VLOOKUP($AD$2,Plausis!A:E,5,0),"")))))))</f>
        <v/>
      </c>
      <c r="AH1376" s="52" t="str">
        <f>IF(Y1376="Ja",VLOOKUP($Y$2,Plausis!A:E,5,0),"")</f>
        <v/>
      </c>
      <c r="AI1376" s="52" t="str">
        <f t="shared" si="477"/>
        <v>Ja</v>
      </c>
      <c r="AJ1376" s="52" t="str">
        <f>IF(S1376="Ja",VLOOKUP($S$2,Plausis!A:E,5,0),IF(V1376="Ja",VLOOKUP($V$2,Plausis!A:E,5,0),IF(X1376="Ja",VLOOKUP($X$2,Plausis!A:E,5,0),"")))</f>
        <v/>
      </c>
      <c r="AL1376" s="52" t="s">
        <v>2</v>
      </c>
      <c r="AM1376" s="114">
        <v>45531</v>
      </c>
      <c r="AN1376" s="52" t="s">
        <v>4467</v>
      </c>
      <c r="AO1376" s="52" t="str">
        <f>VLOOKUP(B1376,'BAT Grundtabelle'!B:T,19,0)</f>
        <v>ja</v>
      </c>
      <c r="AP1376" s="105" t="str">
        <f t="shared" si="478"/>
        <v>11235</v>
      </c>
      <c r="AQ1376" s="52" t="str">
        <f t="shared" si="479"/>
        <v>Metallstanzerei</v>
      </c>
      <c r="AR1376" s="52" t="b">
        <f t="shared" si="492"/>
        <v>0</v>
      </c>
      <c r="AS1376" s="52" t="b">
        <f t="shared" si="492"/>
        <v>0</v>
      </c>
      <c r="AT1376" s="52" t="b">
        <f t="shared" si="492"/>
        <v>0</v>
      </c>
      <c r="AU1376" s="52">
        <f t="shared" si="480"/>
        <v>1</v>
      </c>
      <c r="AW1376" s="52" t="b">
        <f t="shared" si="481"/>
        <v>0</v>
      </c>
      <c r="AX1376" s="52" t="str">
        <f t="shared" si="482"/>
        <v>Unternehmen</v>
      </c>
      <c r="AY1376" s="52" t="b">
        <f t="shared" si="483"/>
        <v>0</v>
      </c>
      <c r="AZ1376" s="52" t="str">
        <f t="shared" si="484"/>
        <v>11235</v>
      </c>
      <c r="BA1376" s="52" t="str">
        <f>VLOOKUP(A1376,'BAT Grundtabelle'!A:U,21,0)</f>
        <v>ja</v>
      </c>
      <c r="BB1376" s="52" t="str">
        <f t="shared" si="485"/>
        <v>nein</v>
      </c>
      <c r="BC1376" s="52" t="str">
        <f t="shared" si="486"/>
        <v>11235</v>
      </c>
      <c r="BD1376" s="52" t="str">
        <f t="shared" si="487"/>
        <v>Metallstanzerei</v>
      </c>
      <c r="BE1376" s="52" t="str">
        <f t="shared" si="488"/>
        <v>Unternehmen</v>
      </c>
      <c r="BF1376" s="52">
        <f t="shared" si="489"/>
        <v>1</v>
      </c>
    </row>
    <row r="1377" spans="1:58" hidden="1" x14ac:dyDescent="0.35">
      <c r="A1377" s="107" t="s">
        <v>3655</v>
      </c>
      <c r="B1377" s="75" t="s">
        <v>1744</v>
      </c>
      <c r="C1377" s="52" t="s">
        <v>3</v>
      </c>
      <c r="D1377" s="52" t="s">
        <v>3</v>
      </c>
      <c r="E1377" s="52" t="s">
        <v>2</v>
      </c>
      <c r="F1377" s="52" t="s">
        <v>2</v>
      </c>
      <c r="G1377" s="52" t="s">
        <v>2</v>
      </c>
      <c r="H1377" s="52" t="s">
        <v>2</v>
      </c>
      <c r="I1377" s="52" t="s">
        <v>3</v>
      </c>
      <c r="J1377" s="52">
        <v>3</v>
      </c>
      <c r="K1377" s="52" t="s">
        <v>2</v>
      </c>
      <c r="L1377" s="52" t="s">
        <v>2</v>
      </c>
      <c r="M1377" s="52" t="s">
        <v>2</v>
      </c>
      <c r="N1377" s="52" t="s">
        <v>3</v>
      </c>
      <c r="P1377" s="52" t="s">
        <v>4</v>
      </c>
      <c r="Q1377" s="52" t="str">
        <f t="shared" si="493"/>
        <v>Nein</v>
      </c>
      <c r="R1377" s="52" t="str">
        <f t="shared" si="493"/>
        <v>Nein</v>
      </c>
      <c r="S1377" s="52" t="str">
        <f t="shared" si="493"/>
        <v>Nein</v>
      </c>
      <c r="T1377" s="52" t="str">
        <f t="shared" si="493"/>
        <v>Nein</v>
      </c>
      <c r="U1377" s="52" t="str">
        <f t="shared" si="493"/>
        <v>Nein</v>
      </c>
      <c r="V1377" s="52" t="str">
        <f t="shared" si="493"/>
        <v>Nein</v>
      </c>
      <c r="W1377" s="52" t="str">
        <f t="shared" si="493"/>
        <v>Nein</v>
      </c>
      <c r="X1377" s="52" t="str">
        <f t="shared" si="493"/>
        <v>Nein</v>
      </c>
      <c r="Y1377" s="52" t="str">
        <f t="shared" si="493"/>
        <v>Nein</v>
      </c>
      <c r="Z1377" s="52" t="str">
        <f t="shared" si="493"/>
        <v>Nein</v>
      </c>
      <c r="AA1377" s="52" t="str">
        <f t="shared" si="493"/>
        <v>Nein</v>
      </c>
      <c r="AB1377" s="52" t="str">
        <f t="shared" si="493"/>
        <v>Nein</v>
      </c>
      <c r="AC1377" s="52" t="str">
        <f t="shared" si="493"/>
        <v>Nein</v>
      </c>
      <c r="AD1377" s="52" t="str">
        <f t="shared" si="493"/>
        <v>Nein</v>
      </c>
      <c r="AE1377" s="52" t="str">
        <f t="shared" si="493"/>
        <v>Nein</v>
      </c>
      <c r="AF1377" s="52" t="str">
        <f t="shared" si="493"/>
        <v>Nein</v>
      </c>
      <c r="AG1377" s="61" t="str">
        <f>IF(Q1377="Ja",VLOOKUP($Q$2,Plausis!A:E,5,0),IF(R1377="Ja",VLOOKUP($R$2,Plausis!A:E,5,0),IF(T1377="Ja",VLOOKUP($T$2,Plausis!A:E,5,0),IF(U1377="Ja",VLOOKUP($U$2,Plausis!A:E,5,0),IF(AA1377="Ja",VLOOKUP($AA$2,Plausis!A:E,5,0),IF(AC1377="Ja",VLOOKUP($AC$2,Plausis!A:E,5,0),IF(AD1377="Ja",VLOOKUP($AD$2,Plausis!A:E,5,0),"")))))))</f>
        <v/>
      </c>
      <c r="AH1377" s="52" t="str">
        <f>IF(Y1377="Ja",VLOOKUP($Y$2,Plausis!A:E,5,0),"")</f>
        <v/>
      </c>
      <c r="AI1377" s="52" t="str">
        <f t="shared" si="477"/>
        <v>Ja</v>
      </c>
      <c r="AJ1377" s="52" t="str">
        <f>IF(S1377="Ja",VLOOKUP($S$2,Plausis!A:E,5,0),IF(V1377="Ja",VLOOKUP($V$2,Plausis!A:E,5,0),IF(X1377="Ja",VLOOKUP($X$2,Plausis!A:E,5,0),"")))</f>
        <v/>
      </c>
      <c r="AL1377" s="52" t="s">
        <v>2</v>
      </c>
      <c r="AM1377" s="114">
        <v>45531</v>
      </c>
      <c r="AN1377" s="52" t="s">
        <v>4467</v>
      </c>
      <c r="AO1377" s="52" t="str">
        <f>VLOOKUP(B1377,'BAT Grundtabelle'!B:T,19,0)</f>
        <v>ja</v>
      </c>
      <c r="AP1377" s="105" t="str">
        <f t="shared" si="478"/>
        <v>11236</v>
      </c>
      <c r="AQ1377" s="52" t="str">
        <f t="shared" si="479"/>
        <v>Metallveredelungsbetrieb</v>
      </c>
      <c r="AR1377" s="52" t="b">
        <f t="shared" si="492"/>
        <v>0</v>
      </c>
      <c r="AS1377" s="52" t="b">
        <f t="shared" si="492"/>
        <v>0</v>
      </c>
      <c r="AT1377" s="52" t="b">
        <f t="shared" si="492"/>
        <v>0</v>
      </c>
      <c r="AU1377" s="52">
        <f t="shared" si="480"/>
        <v>3</v>
      </c>
      <c r="AW1377" s="52" t="b">
        <f t="shared" si="481"/>
        <v>0</v>
      </c>
      <c r="AX1377" s="52" t="str">
        <f t="shared" si="482"/>
        <v>Unternehmen</v>
      </c>
      <c r="AY1377" s="52" t="b">
        <f t="shared" si="483"/>
        <v>0</v>
      </c>
      <c r="AZ1377" s="52" t="str">
        <f t="shared" si="484"/>
        <v>11236</v>
      </c>
      <c r="BA1377" s="52" t="str">
        <f>VLOOKUP(A1377,'BAT Grundtabelle'!A:U,21,0)</f>
        <v>ja</v>
      </c>
      <c r="BB1377" s="52" t="str">
        <f t="shared" si="485"/>
        <v>nein</v>
      </c>
      <c r="BC1377" s="52" t="str">
        <f t="shared" si="486"/>
        <v>11236</v>
      </c>
      <c r="BD1377" s="52" t="str">
        <f t="shared" si="487"/>
        <v>Metallveredelungsbetrieb</v>
      </c>
      <c r="BE1377" s="52" t="str">
        <f t="shared" si="488"/>
        <v>Unternehmen</v>
      </c>
      <c r="BF1377" s="52">
        <f t="shared" si="489"/>
        <v>3</v>
      </c>
    </row>
    <row r="1378" spans="1:58" hidden="1" x14ac:dyDescent="0.35">
      <c r="A1378" s="107" t="s">
        <v>3656</v>
      </c>
      <c r="B1378" s="75" t="s">
        <v>1999</v>
      </c>
      <c r="C1378" s="52" t="s">
        <v>3</v>
      </c>
      <c r="D1378" s="52" t="s">
        <v>3</v>
      </c>
      <c r="E1378" s="52" t="s">
        <v>2</v>
      </c>
      <c r="F1378" s="52" t="s">
        <v>2</v>
      </c>
      <c r="G1378" s="52" t="s">
        <v>2</v>
      </c>
      <c r="H1378" s="52" t="s">
        <v>2</v>
      </c>
      <c r="I1378" s="52" t="s">
        <v>3</v>
      </c>
      <c r="J1378" s="52">
        <v>2</v>
      </c>
      <c r="K1378" s="52" t="s">
        <v>2</v>
      </c>
      <c r="L1378" s="52" t="s">
        <v>2</v>
      </c>
      <c r="M1378" s="52" t="s">
        <v>2</v>
      </c>
      <c r="N1378" s="52" t="s">
        <v>3</v>
      </c>
      <c r="P1378" s="52" t="s">
        <v>4</v>
      </c>
      <c r="Q1378" s="52" t="str">
        <f t="shared" si="493"/>
        <v>Nein</v>
      </c>
      <c r="R1378" s="52" t="str">
        <f t="shared" si="493"/>
        <v>Nein</v>
      </c>
      <c r="S1378" s="52" t="str">
        <f t="shared" si="493"/>
        <v>Nein</v>
      </c>
      <c r="T1378" s="52" t="str">
        <f t="shared" si="493"/>
        <v>Nein</v>
      </c>
      <c r="U1378" s="52" t="str">
        <f t="shared" si="493"/>
        <v>Nein</v>
      </c>
      <c r="V1378" s="52" t="str">
        <f t="shared" si="493"/>
        <v>Nein</v>
      </c>
      <c r="W1378" s="52" t="str">
        <f t="shared" si="493"/>
        <v>Nein</v>
      </c>
      <c r="X1378" s="52" t="str">
        <f t="shared" si="493"/>
        <v>Nein</v>
      </c>
      <c r="Y1378" s="52" t="str">
        <f t="shared" si="493"/>
        <v>Nein</v>
      </c>
      <c r="Z1378" s="52" t="str">
        <f t="shared" si="493"/>
        <v>Nein</v>
      </c>
      <c r="AA1378" s="52" t="str">
        <f t="shared" si="493"/>
        <v>Nein</v>
      </c>
      <c r="AB1378" s="52" t="str">
        <f t="shared" si="493"/>
        <v>Nein</v>
      </c>
      <c r="AC1378" s="52" t="str">
        <f t="shared" si="493"/>
        <v>Nein</v>
      </c>
      <c r="AD1378" s="52" t="str">
        <f t="shared" si="493"/>
        <v>Nein</v>
      </c>
      <c r="AE1378" s="52" t="str">
        <f t="shared" si="493"/>
        <v>Nein</v>
      </c>
      <c r="AF1378" s="52" t="str">
        <f t="shared" si="493"/>
        <v>Nein</v>
      </c>
      <c r="AG1378" s="61" t="str">
        <f>IF(Q1378="Ja",VLOOKUP($Q$2,Plausis!A:E,5,0),IF(R1378="Ja",VLOOKUP($R$2,Plausis!A:E,5,0),IF(T1378="Ja",VLOOKUP($T$2,Plausis!A:E,5,0),IF(U1378="Ja",VLOOKUP($U$2,Plausis!A:E,5,0),IF(AA1378="Ja",VLOOKUP($AA$2,Plausis!A:E,5,0),IF(AC1378="Ja",VLOOKUP($AC$2,Plausis!A:E,5,0),IF(AD1378="Ja",VLOOKUP($AD$2,Plausis!A:E,5,0),"")))))))</f>
        <v/>
      </c>
      <c r="AH1378" s="52" t="str">
        <f>IF(Y1378="Ja",VLOOKUP($Y$2,Plausis!A:E,5,0),"")</f>
        <v/>
      </c>
      <c r="AI1378" s="52" t="str">
        <f t="shared" si="477"/>
        <v>Ja</v>
      </c>
      <c r="AJ1378" s="52" t="str">
        <f>IF(S1378="Ja",VLOOKUP($S$2,Plausis!A:E,5,0),IF(V1378="Ja",VLOOKUP($V$2,Plausis!A:E,5,0),IF(X1378="Ja",VLOOKUP($X$2,Plausis!A:E,5,0),"")))</f>
        <v/>
      </c>
      <c r="AL1378" s="52" t="s">
        <v>2</v>
      </c>
      <c r="AM1378" s="114">
        <v>45531</v>
      </c>
      <c r="AN1378" s="52" t="s">
        <v>4467</v>
      </c>
      <c r="AO1378" s="52" t="str">
        <f>VLOOKUP(B1378,'BAT Grundtabelle'!B:T,19,0)</f>
        <v>ja</v>
      </c>
      <c r="AP1378" s="105" t="str">
        <f t="shared" si="478"/>
        <v>11237</v>
      </c>
      <c r="AQ1378" s="52" t="str">
        <f t="shared" si="479"/>
        <v>Metallverpackungsmittelhersteller</v>
      </c>
      <c r="AR1378" s="52" t="b">
        <f t="shared" si="492"/>
        <v>0</v>
      </c>
      <c r="AS1378" s="52" t="b">
        <f t="shared" si="492"/>
        <v>0</v>
      </c>
      <c r="AT1378" s="52" t="b">
        <f t="shared" si="492"/>
        <v>0</v>
      </c>
      <c r="AU1378" s="52">
        <f t="shared" si="480"/>
        <v>2</v>
      </c>
      <c r="AW1378" s="52" t="b">
        <f t="shared" si="481"/>
        <v>0</v>
      </c>
      <c r="AX1378" s="52" t="str">
        <f t="shared" si="482"/>
        <v>Unternehmen</v>
      </c>
      <c r="AY1378" s="52" t="b">
        <f t="shared" si="483"/>
        <v>0</v>
      </c>
      <c r="AZ1378" s="52" t="str">
        <f t="shared" si="484"/>
        <v>11237</v>
      </c>
      <c r="BA1378" s="52" t="str">
        <f>VLOOKUP(A1378,'BAT Grundtabelle'!A:U,21,0)</f>
        <v>ja</v>
      </c>
      <c r="BB1378" s="52" t="str">
        <f t="shared" si="485"/>
        <v>nein</v>
      </c>
      <c r="BC1378" s="52" t="str">
        <f t="shared" si="486"/>
        <v>11237</v>
      </c>
      <c r="BD1378" s="52" t="str">
        <f t="shared" si="487"/>
        <v>Metallverpackungsmittelhersteller</v>
      </c>
      <c r="BE1378" s="52" t="str">
        <f t="shared" si="488"/>
        <v>Unternehmen</v>
      </c>
      <c r="BF1378" s="52">
        <f t="shared" si="489"/>
        <v>2</v>
      </c>
    </row>
    <row r="1379" spans="1:58" hidden="1" x14ac:dyDescent="0.35">
      <c r="A1379" s="107" t="s">
        <v>3657</v>
      </c>
      <c r="B1379" s="75" t="s">
        <v>1745</v>
      </c>
      <c r="C1379" s="52" t="s">
        <v>3</v>
      </c>
      <c r="D1379" s="52" t="s">
        <v>3</v>
      </c>
      <c r="E1379" s="52" t="s">
        <v>2</v>
      </c>
      <c r="F1379" s="52" t="s">
        <v>2</v>
      </c>
      <c r="G1379" s="52" t="s">
        <v>2</v>
      </c>
      <c r="H1379" s="52" t="s">
        <v>2</v>
      </c>
      <c r="I1379" s="52" t="s">
        <v>3</v>
      </c>
      <c r="J1379" s="52">
        <v>2</v>
      </c>
      <c r="K1379" s="52" t="s">
        <v>2</v>
      </c>
      <c r="L1379" s="52" t="s">
        <v>2</v>
      </c>
      <c r="M1379" s="52" t="s">
        <v>2</v>
      </c>
      <c r="N1379" s="52" t="s">
        <v>3</v>
      </c>
      <c r="P1379" s="52" t="s">
        <v>4</v>
      </c>
      <c r="Q1379" s="52" t="str">
        <f t="shared" si="493"/>
        <v>Nein</v>
      </c>
      <c r="R1379" s="52" t="str">
        <f t="shared" si="493"/>
        <v>Nein</v>
      </c>
      <c r="S1379" s="52" t="str">
        <f t="shared" si="493"/>
        <v>Nein</v>
      </c>
      <c r="T1379" s="52" t="str">
        <f t="shared" si="493"/>
        <v>Nein</v>
      </c>
      <c r="U1379" s="52" t="str">
        <f t="shared" si="493"/>
        <v>Nein</v>
      </c>
      <c r="V1379" s="52" t="str">
        <f t="shared" si="493"/>
        <v>Nein</v>
      </c>
      <c r="W1379" s="52" t="str">
        <f t="shared" si="493"/>
        <v>Nein</v>
      </c>
      <c r="X1379" s="52" t="str">
        <f t="shared" si="493"/>
        <v>Nein</v>
      </c>
      <c r="Y1379" s="52" t="str">
        <f t="shared" si="493"/>
        <v>Nein</v>
      </c>
      <c r="Z1379" s="52" t="str">
        <f t="shared" si="493"/>
        <v>Nein</v>
      </c>
      <c r="AA1379" s="52" t="str">
        <f t="shared" si="493"/>
        <v>Nein</v>
      </c>
      <c r="AB1379" s="52" t="str">
        <f t="shared" si="493"/>
        <v>Nein</v>
      </c>
      <c r="AC1379" s="52" t="str">
        <f t="shared" si="493"/>
        <v>Nein</v>
      </c>
      <c r="AD1379" s="52" t="str">
        <f t="shared" si="493"/>
        <v>Nein</v>
      </c>
      <c r="AE1379" s="52" t="str">
        <f t="shared" si="493"/>
        <v>Nein</v>
      </c>
      <c r="AF1379" s="52" t="str">
        <f t="shared" si="493"/>
        <v>Nein</v>
      </c>
      <c r="AG1379" s="61" t="str">
        <f>IF(Q1379="Ja",VLOOKUP($Q$2,Plausis!A:E,5,0),IF(R1379="Ja",VLOOKUP($R$2,Plausis!A:E,5,0),IF(T1379="Ja",VLOOKUP($T$2,Plausis!A:E,5,0),IF(U1379="Ja",VLOOKUP($U$2,Plausis!A:E,5,0),IF(AA1379="Ja",VLOOKUP($AA$2,Plausis!A:E,5,0),IF(AC1379="Ja",VLOOKUP($AC$2,Plausis!A:E,5,0),IF(AD1379="Ja",VLOOKUP($AD$2,Plausis!A:E,5,0),"")))))))</f>
        <v/>
      </c>
      <c r="AH1379" s="52" t="str">
        <f>IF(Y1379="Ja",VLOOKUP($Y$2,Plausis!A:E,5,0),"")</f>
        <v/>
      </c>
      <c r="AI1379" s="52" t="str">
        <f t="shared" si="477"/>
        <v>Ja</v>
      </c>
      <c r="AJ1379" s="52" t="str">
        <f>IF(S1379="Ja",VLOOKUP($S$2,Plausis!A:E,5,0),IF(V1379="Ja",VLOOKUP($V$2,Plausis!A:E,5,0),IF(X1379="Ja",VLOOKUP($X$2,Plausis!A:E,5,0),"")))</f>
        <v/>
      </c>
      <c r="AL1379" s="52" t="s">
        <v>2</v>
      </c>
      <c r="AM1379" s="114">
        <v>45531</v>
      </c>
      <c r="AN1379" s="52" t="s">
        <v>4467</v>
      </c>
      <c r="AO1379" s="52" t="str">
        <f>VLOOKUP(B1379,'BAT Grundtabelle'!B:T,19,0)</f>
        <v>ja</v>
      </c>
      <c r="AP1379" s="105" t="str">
        <f t="shared" si="478"/>
        <v>11238</v>
      </c>
      <c r="AQ1379" s="52" t="str">
        <f t="shared" si="479"/>
        <v>Metallwarenbearbeitungsbetrieb ohne Veredelung</v>
      </c>
      <c r="AR1379" s="52" t="b">
        <f t="shared" si="492"/>
        <v>0</v>
      </c>
      <c r="AS1379" s="52" t="b">
        <f t="shared" si="492"/>
        <v>0</v>
      </c>
      <c r="AT1379" s="52" t="b">
        <f t="shared" si="492"/>
        <v>0</v>
      </c>
      <c r="AU1379" s="52">
        <f t="shared" si="480"/>
        <v>2</v>
      </c>
      <c r="AW1379" s="52" t="b">
        <f t="shared" si="481"/>
        <v>0</v>
      </c>
      <c r="AX1379" s="52" t="str">
        <f t="shared" si="482"/>
        <v>Unternehmen</v>
      </c>
      <c r="AY1379" s="52" t="b">
        <f t="shared" si="483"/>
        <v>0</v>
      </c>
      <c r="AZ1379" s="52" t="str">
        <f t="shared" si="484"/>
        <v>11238</v>
      </c>
      <c r="BA1379" s="52" t="str">
        <f>VLOOKUP(A1379,'BAT Grundtabelle'!A:U,21,0)</f>
        <v>ja</v>
      </c>
      <c r="BB1379" s="52" t="str">
        <f t="shared" si="485"/>
        <v>nein</v>
      </c>
      <c r="BC1379" s="52" t="str">
        <f t="shared" si="486"/>
        <v>11238</v>
      </c>
      <c r="BD1379" s="52" t="str">
        <f t="shared" si="487"/>
        <v>Metallwarenbearbeitungsbetrieb ohne Veredelung</v>
      </c>
      <c r="BE1379" s="52" t="str">
        <f t="shared" si="488"/>
        <v>Unternehmen</v>
      </c>
      <c r="BF1379" s="52">
        <f t="shared" si="489"/>
        <v>2</v>
      </c>
    </row>
    <row r="1380" spans="1:58" hidden="1" x14ac:dyDescent="0.35">
      <c r="A1380" s="107" t="s">
        <v>3658</v>
      </c>
      <c r="B1380" s="75" t="s">
        <v>1746</v>
      </c>
      <c r="C1380" s="52" t="s">
        <v>3</v>
      </c>
      <c r="D1380" s="52" t="s">
        <v>3</v>
      </c>
      <c r="E1380" s="52" t="s">
        <v>2</v>
      </c>
      <c r="F1380" s="52" t="s">
        <v>2</v>
      </c>
      <c r="G1380" s="52" t="s">
        <v>2</v>
      </c>
      <c r="H1380" s="52" t="s">
        <v>2</v>
      </c>
      <c r="I1380" s="52" t="s">
        <v>3</v>
      </c>
      <c r="J1380" s="52">
        <v>2</v>
      </c>
      <c r="K1380" s="52" t="s">
        <v>2</v>
      </c>
      <c r="L1380" s="52" t="s">
        <v>2</v>
      </c>
      <c r="M1380" s="52" t="s">
        <v>2</v>
      </c>
      <c r="N1380" s="52" t="s">
        <v>3</v>
      </c>
      <c r="P1380" s="52" t="s">
        <v>4</v>
      </c>
      <c r="Q1380" s="52" t="str">
        <f t="shared" si="493"/>
        <v>Nein</v>
      </c>
      <c r="R1380" s="52" t="str">
        <f t="shared" si="493"/>
        <v>Nein</v>
      </c>
      <c r="S1380" s="52" t="str">
        <f t="shared" si="493"/>
        <v>Nein</v>
      </c>
      <c r="T1380" s="52" t="str">
        <f t="shared" si="493"/>
        <v>Nein</v>
      </c>
      <c r="U1380" s="52" t="str">
        <f t="shared" si="493"/>
        <v>Nein</v>
      </c>
      <c r="V1380" s="52" t="str">
        <f t="shared" si="493"/>
        <v>Nein</v>
      </c>
      <c r="W1380" s="52" t="str">
        <f t="shared" si="493"/>
        <v>Nein</v>
      </c>
      <c r="X1380" s="52" t="str">
        <f t="shared" si="493"/>
        <v>Nein</v>
      </c>
      <c r="Y1380" s="52" t="str">
        <f t="shared" si="493"/>
        <v>Nein</v>
      </c>
      <c r="Z1380" s="52" t="str">
        <f t="shared" si="493"/>
        <v>Nein</v>
      </c>
      <c r="AA1380" s="52" t="str">
        <f t="shared" si="493"/>
        <v>Nein</v>
      </c>
      <c r="AB1380" s="52" t="str">
        <f t="shared" si="493"/>
        <v>Nein</v>
      </c>
      <c r="AC1380" s="52" t="str">
        <f t="shared" si="493"/>
        <v>Nein</v>
      </c>
      <c r="AD1380" s="52" t="str">
        <f t="shared" si="493"/>
        <v>Nein</v>
      </c>
      <c r="AE1380" s="52" t="str">
        <f t="shared" si="493"/>
        <v>Nein</v>
      </c>
      <c r="AF1380" s="52" t="str">
        <f t="shared" si="493"/>
        <v>Nein</v>
      </c>
      <c r="AG1380" s="61" t="str">
        <f>IF(Q1380="Ja",VLOOKUP($Q$2,Plausis!A:E,5,0),IF(R1380="Ja",VLOOKUP($R$2,Plausis!A:E,5,0),IF(T1380="Ja",VLOOKUP($T$2,Plausis!A:E,5,0),IF(U1380="Ja",VLOOKUP($U$2,Plausis!A:E,5,0),IF(AA1380="Ja",VLOOKUP($AA$2,Plausis!A:E,5,0),IF(AC1380="Ja",VLOOKUP($AC$2,Plausis!A:E,5,0),IF(AD1380="Ja",VLOOKUP($AD$2,Plausis!A:E,5,0),"")))))))</f>
        <v/>
      </c>
      <c r="AH1380" s="52" t="str">
        <f>IF(Y1380="Ja",VLOOKUP($Y$2,Plausis!A:E,5,0),"")</f>
        <v/>
      </c>
      <c r="AI1380" s="52" t="str">
        <f t="shared" si="477"/>
        <v>Ja</v>
      </c>
      <c r="AJ1380" s="52" t="str">
        <f>IF(S1380="Ja",VLOOKUP($S$2,Plausis!A:E,5,0),IF(V1380="Ja",VLOOKUP($V$2,Plausis!A:E,5,0),IF(X1380="Ja",VLOOKUP($X$2,Plausis!A:E,5,0),"")))</f>
        <v/>
      </c>
      <c r="AL1380" s="52" t="s">
        <v>3</v>
      </c>
      <c r="AM1380" s="114">
        <v>45531</v>
      </c>
      <c r="AN1380" s="52" t="s">
        <v>4467</v>
      </c>
      <c r="AO1380" s="52" t="str">
        <f>VLOOKUP(B1380,'BAT Grundtabelle'!B:T,19,0)</f>
        <v>ja</v>
      </c>
      <c r="AP1380" s="105" t="str">
        <f t="shared" si="478"/>
        <v>11239</v>
      </c>
      <c r="AQ1380" s="52" t="str">
        <f t="shared" si="479"/>
        <v>Metallwarenhersteller</v>
      </c>
      <c r="AR1380" s="52" t="b">
        <f t="shared" si="492"/>
        <v>0</v>
      </c>
      <c r="AS1380" s="52" t="b">
        <f t="shared" si="492"/>
        <v>0</v>
      </c>
      <c r="AT1380" s="52" t="b">
        <f t="shared" si="492"/>
        <v>0</v>
      </c>
      <c r="AU1380" s="52">
        <f t="shared" si="480"/>
        <v>2</v>
      </c>
      <c r="AW1380" s="52" t="b">
        <f t="shared" si="481"/>
        <v>0</v>
      </c>
      <c r="AX1380" s="52" t="str">
        <f t="shared" si="482"/>
        <v>Unternehmen</v>
      </c>
      <c r="AY1380" s="52" t="b">
        <f t="shared" si="483"/>
        <v>0</v>
      </c>
      <c r="AZ1380" s="52" t="str">
        <f t="shared" si="484"/>
        <v>11239</v>
      </c>
      <c r="BA1380" s="52" t="str">
        <f>VLOOKUP(A1380,'BAT Grundtabelle'!A:U,21,0)</f>
        <v>ja</v>
      </c>
      <c r="BB1380" s="52" t="str">
        <f t="shared" si="485"/>
        <v>nein</v>
      </c>
      <c r="BC1380" s="52" t="str">
        <f t="shared" si="486"/>
        <v>11239</v>
      </c>
      <c r="BD1380" s="52" t="str">
        <f t="shared" si="487"/>
        <v>Metallwarenhersteller</v>
      </c>
      <c r="BE1380" s="52" t="str">
        <f t="shared" si="488"/>
        <v>Unternehmen</v>
      </c>
      <c r="BF1380" s="52">
        <f t="shared" si="489"/>
        <v>2</v>
      </c>
    </row>
    <row r="1381" spans="1:58" hidden="1" x14ac:dyDescent="0.35">
      <c r="A1381" s="107" t="s">
        <v>2197</v>
      </c>
      <c r="B1381" s="75" t="s">
        <v>2196</v>
      </c>
      <c r="C1381" s="52" t="s">
        <v>3</v>
      </c>
      <c r="D1381" s="52" t="s">
        <v>3</v>
      </c>
      <c r="E1381" s="52" t="s">
        <v>2</v>
      </c>
      <c r="F1381" s="52" t="s">
        <v>2</v>
      </c>
      <c r="G1381" s="52" t="s">
        <v>2</v>
      </c>
      <c r="H1381" s="52" t="s">
        <v>2</v>
      </c>
      <c r="I1381" s="52" t="s">
        <v>3</v>
      </c>
      <c r="J1381" s="52">
        <v>2</v>
      </c>
      <c r="K1381" s="52" t="s">
        <v>2</v>
      </c>
      <c r="L1381" s="52" t="s">
        <v>2</v>
      </c>
      <c r="M1381" s="52" t="s">
        <v>2</v>
      </c>
      <c r="N1381" s="52" t="s">
        <v>3</v>
      </c>
      <c r="P1381" s="52" t="s">
        <v>4</v>
      </c>
      <c r="Q1381" s="52" t="str">
        <f t="shared" si="493"/>
        <v>Nein</v>
      </c>
      <c r="R1381" s="52" t="str">
        <f t="shared" si="493"/>
        <v>Nein</v>
      </c>
      <c r="S1381" s="52" t="str">
        <f t="shared" si="493"/>
        <v>Nein</v>
      </c>
      <c r="T1381" s="52" t="str">
        <f t="shared" si="493"/>
        <v>Nein</v>
      </c>
      <c r="U1381" s="52" t="str">
        <f t="shared" si="493"/>
        <v>Nein</v>
      </c>
      <c r="V1381" s="52" t="str">
        <f t="shared" si="493"/>
        <v>Nein</v>
      </c>
      <c r="W1381" s="52" t="str">
        <f t="shared" si="493"/>
        <v>Nein</v>
      </c>
      <c r="X1381" s="52" t="str">
        <f t="shared" si="493"/>
        <v>Nein</v>
      </c>
      <c r="Y1381" s="52" t="str">
        <f t="shared" si="493"/>
        <v>Nein</v>
      </c>
      <c r="Z1381" s="52" t="str">
        <f t="shared" si="493"/>
        <v>Nein</v>
      </c>
      <c r="AA1381" s="52" t="str">
        <f t="shared" si="493"/>
        <v>Nein</v>
      </c>
      <c r="AB1381" s="52" t="str">
        <f t="shared" si="493"/>
        <v>Nein</v>
      </c>
      <c r="AC1381" s="52" t="str">
        <f t="shared" si="493"/>
        <v>Nein</v>
      </c>
      <c r="AD1381" s="52" t="str">
        <f t="shared" si="493"/>
        <v>Nein</v>
      </c>
      <c r="AE1381" s="52" t="str">
        <f t="shared" si="493"/>
        <v>Nein</v>
      </c>
      <c r="AF1381" s="52" t="str">
        <f t="shared" si="493"/>
        <v>Nein</v>
      </c>
      <c r="AG1381" s="61" t="str">
        <f>IF(Q1381="Ja",VLOOKUP($Q$2,Plausis!A:E,5,0),IF(R1381="Ja",VLOOKUP($R$2,Plausis!A:E,5,0),IF(T1381="Ja",VLOOKUP($T$2,Plausis!A:E,5,0),IF(U1381="Ja",VLOOKUP($U$2,Plausis!A:E,5,0),IF(AA1381="Ja",VLOOKUP($AA$2,Plausis!A:E,5,0),IF(AC1381="Ja",VLOOKUP($AC$2,Plausis!A:E,5,0),IF(AD1381="Ja",VLOOKUP($AD$2,Plausis!A:E,5,0),"")))))))</f>
        <v/>
      </c>
      <c r="AH1381" s="52" t="str">
        <f>IF(Y1381="Ja",VLOOKUP($Y$2,Plausis!A:E,5,0),"")</f>
        <v/>
      </c>
      <c r="AI1381" s="52" t="str">
        <f t="shared" si="477"/>
        <v>Ja</v>
      </c>
      <c r="AJ1381" s="52" t="str">
        <f>IF(S1381="Ja",VLOOKUP($S$2,Plausis!A:E,5,0),IF(V1381="Ja",VLOOKUP($V$2,Plausis!A:E,5,0),IF(X1381="Ja",VLOOKUP($X$2,Plausis!A:E,5,0),"")))</f>
        <v/>
      </c>
      <c r="AL1381" s="52" t="s">
        <v>3</v>
      </c>
      <c r="AM1381" s="114">
        <v>45531</v>
      </c>
      <c r="AN1381" s="52" t="s">
        <v>4467</v>
      </c>
      <c r="AO1381" s="52" t="str">
        <f>VLOOKUP(B1381,'BAT Grundtabelle'!B:T,19,0)</f>
        <v>ja</v>
      </c>
      <c r="AP1381" s="105" t="str">
        <f t="shared" si="478"/>
        <v>2118</v>
      </c>
      <c r="AQ1381" s="52" t="str">
        <f t="shared" si="479"/>
        <v>Metzgerei/Fleischerei/Schlachterei mit/ohne Imbiss</v>
      </c>
      <c r="AR1381" s="52" t="b">
        <f t="shared" si="492"/>
        <v>0</v>
      </c>
      <c r="AS1381" s="52" t="b">
        <f t="shared" si="492"/>
        <v>0</v>
      </c>
      <c r="AT1381" s="52" t="b">
        <f t="shared" si="492"/>
        <v>0</v>
      </c>
      <c r="AU1381" s="52">
        <f t="shared" si="480"/>
        <v>2</v>
      </c>
      <c r="AW1381" s="52" t="b">
        <f t="shared" si="481"/>
        <v>0</v>
      </c>
      <c r="AX1381" s="52" t="str">
        <f t="shared" si="482"/>
        <v>Unternehmen</v>
      </c>
      <c r="AY1381" s="52" t="b">
        <f t="shared" si="483"/>
        <v>0</v>
      </c>
      <c r="AZ1381" s="52" t="str">
        <f t="shared" si="484"/>
        <v>2118</v>
      </c>
      <c r="BA1381" s="52" t="str">
        <f>VLOOKUP(A1381,'BAT Grundtabelle'!A:U,21,0)</f>
        <v>ja</v>
      </c>
      <c r="BB1381" s="52" t="str">
        <f t="shared" si="485"/>
        <v>nein</v>
      </c>
      <c r="BC1381" s="52" t="str">
        <f t="shared" si="486"/>
        <v>2118</v>
      </c>
      <c r="BD1381" s="52" t="str">
        <f t="shared" si="487"/>
        <v>Metzgerei/Fleischerei/Schlachterei mit/ohne Imbiss</v>
      </c>
      <c r="BE1381" s="52" t="str">
        <f t="shared" si="488"/>
        <v>Unternehmen</v>
      </c>
      <c r="BF1381" s="52">
        <f t="shared" si="489"/>
        <v>2</v>
      </c>
    </row>
    <row r="1382" spans="1:58" hidden="1" x14ac:dyDescent="0.35">
      <c r="A1382" s="107" t="s">
        <v>3659</v>
      </c>
      <c r="B1382" s="75" t="s">
        <v>1131</v>
      </c>
      <c r="C1382" s="52" t="s">
        <v>3</v>
      </c>
      <c r="D1382" s="52" t="s">
        <v>3</v>
      </c>
      <c r="E1382" s="52" t="s">
        <v>2</v>
      </c>
      <c r="F1382" s="52" t="s">
        <v>2</v>
      </c>
      <c r="G1382" s="52" t="s">
        <v>2</v>
      </c>
      <c r="H1382" s="52" t="s">
        <v>2</v>
      </c>
      <c r="I1382" s="52" t="s">
        <v>3</v>
      </c>
      <c r="J1382" s="52">
        <v>1</v>
      </c>
      <c r="K1382" s="52" t="s">
        <v>2</v>
      </c>
      <c r="L1382" s="52" t="s">
        <v>2</v>
      </c>
      <c r="M1382" s="52" t="s">
        <v>2</v>
      </c>
      <c r="N1382" s="52" t="s">
        <v>3</v>
      </c>
      <c r="P1382" s="52" t="s">
        <v>4</v>
      </c>
      <c r="Q1382" s="52" t="str">
        <f t="shared" si="493"/>
        <v>Nein</v>
      </c>
      <c r="R1382" s="52" t="str">
        <f t="shared" si="493"/>
        <v>Nein</v>
      </c>
      <c r="S1382" s="52" t="str">
        <f t="shared" si="493"/>
        <v>Nein</v>
      </c>
      <c r="T1382" s="52" t="str">
        <f t="shared" si="493"/>
        <v>Nein</v>
      </c>
      <c r="U1382" s="52" t="str">
        <f t="shared" si="493"/>
        <v>Nein</v>
      </c>
      <c r="V1382" s="52" t="str">
        <f t="shared" si="493"/>
        <v>Nein</v>
      </c>
      <c r="W1382" s="52" t="str">
        <f t="shared" si="493"/>
        <v>Nein</v>
      </c>
      <c r="X1382" s="52" t="str">
        <f t="shared" si="493"/>
        <v>Nein</v>
      </c>
      <c r="Y1382" s="52" t="str">
        <f t="shared" si="493"/>
        <v>Nein</v>
      </c>
      <c r="Z1382" s="52" t="str">
        <f t="shared" si="493"/>
        <v>Nein</v>
      </c>
      <c r="AA1382" s="52" t="str">
        <f t="shared" si="493"/>
        <v>Nein</v>
      </c>
      <c r="AB1382" s="52" t="str">
        <f t="shared" si="493"/>
        <v>Nein</v>
      </c>
      <c r="AC1382" s="52" t="str">
        <f t="shared" si="493"/>
        <v>Nein</v>
      </c>
      <c r="AD1382" s="52" t="str">
        <f t="shared" si="493"/>
        <v>Nein</v>
      </c>
      <c r="AE1382" s="52" t="str">
        <f t="shared" si="493"/>
        <v>Nein</v>
      </c>
      <c r="AF1382" s="52" t="str">
        <f t="shared" si="493"/>
        <v>Nein</v>
      </c>
      <c r="AG1382" s="61" t="str">
        <f>IF(Q1382="Ja",VLOOKUP($Q$2,Plausis!A:E,5,0),IF(R1382="Ja",VLOOKUP($R$2,Plausis!A:E,5,0),IF(T1382="Ja",VLOOKUP($T$2,Plausis!A:E,5,0),IF(U1382="Ja",VLOOKUP($U$2,Plausis!A:E,5,0),IF(AA1382="Ja",VLOOKUP($AA$2,Plausis!A:E,5,0),IF(AC1382="Ja",VLOOKUP($AC$2,Plausis!A:E,5,0),IF(AD1382="Ja",VLOOKUP($AD$2,Plausis!A:E,5,0),"")))))))</f>
        <v/>
      </c>
      <c r="AH1382" s="52" t="str">
        <f>IF(Y1382="Ja",VLOOKUP($Y$2,Plausis!A:E,5,0),"")</f>
        <v/>
      </c>
      <c r="AI1382" s="52" t="str">
        <f t="shared" si="477"/>
        <v>Ja</v>
      </c>
      <c r="AJ1382" s="52" t="str">
        <f>IF(S1382="Ja",VLOOKUP($S$2,Plausis!A:E,5,0),IF(V1382="Ja",VLOOKUP($V$2,Plausis!A:E,5,0),IF(X1382="Ja",VLOOKUP($X$2,Plausis!A:E,5,0),"")))</f>
        <v/>
      </c>
      <c r="AL1382" s="52" t="s">
        <v>2</v>
      </c>
      <c r="AM1382" s="114">
        <v>45531</v>
      </c>
      <c r="AN1382" s="52" t="s">
        <v>4467</v>
      </c>
      <c r="AO1382" s="52" t="str">
        <f>VLOOKUP(B1382,'BAT Grundtabelle'!B:T,19,0)</f>
        <v>ja</v>
      </c>
      <c r="AP1382" s="105" t="str">
        <f t="shared" si="478"/>
        <v>11240</v>
      </c>
      <c r="AQ1382" s="52" t="str">
        <f t="shared" si="479"/>
        <v>Metzgereibedarfshandel</v>
      </c>
      <c r="AR1382" s="52" t="b">
        <f t="shared" si="492"/>
        <v>0</v>
      </c>
      <c r="AS1382" s="52" t="b">
        <f t="shared" si="492"/>
        <v>0</v>
      </c>
      <c r="AT1382" s="52" t="b">
        <f t="shared" si="492"/>
        <v>0</v>
      </c>
      <c r="AU1382" s="52">
        <f t="shared" si="480"/>
        <v>1</v>
      </c>
      <c r="AW1382" s="52" t="b">
        <f t="shared" si="481"/>
        <v>0</v>
      </c>
      <c r="AX1382" s="52" t="str">
        <f t="shared" si="482"/>
        <v>Unternehmen</v>
      </c>
      <c r="AY1382" s="52" t="b">
        <f t="shared" si="483"/>
        <v>0</v>
      </c>
      <c r="AZ1382" s="52" t="str">
        <f t="shared" si="484"/>
        <v>11240</v>
      </c>
      <c r="BA1382" s="52" t="str">
        <f>VLOOKUP(A1382,'BAT Grundtabelle'!A:U,21,0)</f>
        <v>ja</v>
      </c>
      <c r="BB1382" s="52" t="str">
        <f t="shared" si="485"/>
        <v>nein</v>
      </c>
      <c r="BC1382" s="52" t="str">
        <f t="shared" si="486"/>
        <v>11240</v>
      </c>
      <c r="BD1382" s="52" t="str">
        <f t="shared" si="487"/>
        <v>Metzgereibedarfshandel</v>
      </c>
      <c r="BE1382" s="52" t="str">
        <f t="shared" si="488"/>
        <v>Unternehmen</v>
      </c>
      <c r="BF1382" s="52">
        <f t="shared" si="489"/>
        <v>1</v>
      </c>
    </row>
    <row r="1383" spans="1:58" hidden="1" x14ac:dyDescent="0.35">
      <c r="A1383" s="107" t="s">
        <v>3660</v>
      </c>
      <c r="B1383" s="75" t="s">
        <v>328</v>
      </c>
      <c r="C1383" s="52" t="s">
        <v>2</v>
      </c>
      <c r="D1383" s="52" t="s">
        <v>2</v>
      </c>
      <c r="E1383" s="52" t="s">
        <v>2</v>
      </c>
      <c r="F1383" s="52" t="s">
        <v>2</v>
      </c>
      <c r="G1383" s="52" t="s">
        <v>2</v>
      </c>
      <c r="H1383" s="52" t="s">
        <v>2</v>
      </c>
      <c r="I1383" s="52" t="s">
        <v>2</v>
      </c>
      <c r="J1383" s="52" t="s">
        <v>2</v>
      </c>
      <c r="K1383" s="52" t="s">
        <v>2</v>
      </c>
      <c r="L1383" s="52" t="s">
        <v>2</v>
      </c>
      <c r="M1383" s="52" t="s">
        <v>2</v>
      </c>
      <c r="N1383" s="52" t="s">
        <v>2</v>
      </c>
      <c r="O1383" s="52" t="s">
        <v>2411</v>
      </c>
      <c r="P1383" s="52" t="s">
        <v>59</v>
      </c>
      <c r="Q1383" s="52" t="str">
        <f t="shared" ref="Q1383:AF1392" si="494">IF(ISERROR(FIND(Q$2,$P1383,1)),"Nein","Ja")</f>
        <v>Nein</v>
      </c>
      <c r="R1383" s="52" t="str">
        <f t="shared" si="494"/>
        <v>Nein</v>
      </c>
      <c r="S1383" s="52" t="str">
        <f t="shared" si="494"/>
        <v>Nein</v>
      </c>
      <c r="T1383" s="52" t="str">
        <f t="shared" si="494"/>
        <v>Nein</v>
      </c>
      <c r="U1383" s="52" t="str">
        <f t="shared" si="494"/>
        <v>Nein</v>
      </c>
      <c r="V1383" s="52" t="str">
        <f t="shared" si="494"/>
        <v>Nein</v>
      </c>
      <c r="W1383" s="52" t="str">
        <f t="shared" si="494"/>
        <v>Nein</v>
      </c>
      <c r="X1383" s="52" t="str">
        <f t="shared" si="494"/>
        <v>Nein</v>
      </c>
      <c r="Y1383" s="52" t="str">
        <f t="shared" si="494"/>
        <v>Nein</v>
      </c>
      <c r="Z1383" s="52" t="str">
        <f t="shared" si="494"/>
        <v>Nein</v>
      </c>
      <c r="AA1383" s="52" t="str">
        <f t="shared" si="494"/>
        <v>Nein</v>
      </c>
      <c r="AB1383" s="52" t="str">
        <f t="shared" si="494"/>
        <v>Nein</v>
      </c>
      <c r="AC1383" s="52" t="str">
        <f t="shared" si="494"/>
        <v>Nein</v>
      </c>
      <c r="AD1383" s="52" t="str">
        <f t="shared" si="494"/>
        <v>Nein</v>
      </c>
      <c r="AE1383" s="52" t="str">
        <f t="shared" si="494"/>
        <v>Nein</v>
      </c>
      <c r="AF1383" s="52" t="str">
        <f t="shared" si="494"/>
        <v>Nein</v>
      </c>
      <c r="AG1383" s="61" t="str">
        <f>IF(Q1383="Ja",VLOOKUP($Q$2,Plausis!A:E,5,0),IF(R1383="Ja",VLOOKUP($R$2,Plausis!A:E,5,0),IF(T1383="Ja",VLOOKUP($T$2,Plausis!A:E,5,0),IF(U1383="Ja",VLOOKUP($U$2,Plausis!A:E,5,0),IF(AA1383="Ja",VLOOKUP($AA$2,Plausis!A:E,5,0),IF(AC1383="Ja",VLOOKUP($AC$2,Plausis!A:E,5,0),IF(AD1383="Ja",VLOOKUP($AD$2,Plausis!A:E,5,0),"")))))))</f>
        <v/>
      </c>
      <c r="AH1383" s="52" t="str">
        <f>IF(Y1383="Ja",VLOOKUP($Y$2,Plausis!A:E,5,0),"")</f>
        <v/>
      </c>
      <c r="AI1383" s="52" t="str">
        <f t="shared" si="477"/>
        <v>Nein</v>
      </c>
      <c r="AJ1383" s="52" t="str">
        <f>IF(S1383="Ja",VLOOKUP($S$2,Plausis!A:E,5,0),IF(V1383="Ja",VLOOKUP($V$2,Plausis!A:E,5,0),IF(X1383="Ja",VLOOKUP($X$2,Plausis!A:E,5,0),"")))</f>
        <v/>
      </c>
      <c r="AL1383" s="52" t="s">
        <v>2</v>
      </c>
      <c r="AM1383" s="114">
        <v>45531</v>
      </c>
      <c r="AN1383" s="52" t="s">
        <v>4467</v>
      </c>
      <c r="AO1383" s="52" t="str">
        <f>VLOOKUP(B1383,'BAT Grundtabelle'!B:T,19,0)</f>
        <v>nein</v>
      </c>
      <c r="AP1383" s="105" t="str">
        <f t="shared" si="478"/>
        <v>11241</v>
      </c>
      <c r="AQ1383" s="52" t="str">
        <f t="shared" si="479"/>
        <v>Mieterverein</v>
      </c>
      <c r="AR1383" s="52" t="b">
        <f t="shared" ref="AR1383:AT1402" si="495">IF(ISERROR(FIND(AR$1,$P1383,1)),FALSE,TRUE)</f>
        <v>0</v>
      </c>
      <c r="AS1383" s="52" t="b">
        <f t="shared" si="495"/>
        <v>0</v>
      </c>
      <c r="AT1383" s="52" t="b">
        <f t="shared" si="495"/>
        <v>0</v>
      </c>
      <c r="AU1383" s="52" t="str">
        <f t="shared" si="480"/>
        <v/>
      </c>
      <c r="AW1383" s="52" t="b">
        <f t="shared" si="481"/>
        <v>0</v>
      </c>
      <c r="AX1383" s="52" t="str">
        <f t="shared" si="482"/>
        <v/>
      </c>
      <c r="AY1383" s="52" t="b">
        <f t="shared" si="483"/>
        <v>0</v>
      </c>
      <c r="AZ1383" s="52" t="str">
        <f t="shared" si="484"/>
        <v>11241</v>
      </c>
      <c r="BA1383" s="52" t="str">
        <f>VLOOKUP(A1383,'BAT Grundtabelle'!A:U,21,0)</f>
        <v>nein</v>
      </c>
      <c r="BB1383" s="52" t="str">
        <f t="shared" si="485"/>
        <v>nein</v>
      </c>
      <c r="BC1383" s="52" t="str">
        <f t="shared" si="486"/>
        <v>11241</v>
      </c>
      <c r="BD1383" s="52" t="str">
        <f t="shared" si="487"/>
        <v>Mieterverein</v>
      </c>
      <c r="BE1383" s="52" t="str">
        <f t="shared" si="488"/>
        <v/>
      </c>
      <c r="BF1383" s="52" t="str">
        <f t="shared" si="489"/>
        <v/>
      </c>
    </row>
    <row r="1384" spans="1:58" hidden="1" x14ac:dyDescent="0.35">
      <c r="A1384" s="107" t="s">
        <v>3661</v>
      </c>
      <c r="B1384" s="75" t="s">
        <v>807</v>
      </c>
      <c r="C1384" s="52" t="s">
        <v>3</v>
      </c>
      <c r="D1384" s="52" t="s">
        <v>3</v>
      </c>
      <c r="E1384" s="52" t="s">
        <v>2</v>
      </c>
      <c r="F1384" s="52" t="s">
        <v>2</v>
      </c>
      <c r="G1384" s="52" t="s">
        <v>2</v>
      </c>
      <c r="H1384" s="52" t="s">
        <v>2</v>
      </c>
      <c r="I1384" s="52" t="s">
        <v>3</v>
      </c>
      <c r="J1384" s="52">
        <v>1</v>
      </c>
      <c r="K1384" s="52" t="s">
        <v>2</v>
      </c>
      <c r="L1384" s="52" t="s">
        <v>2</v>
      </c>
      <c r="M1384" s="52" t="s">
        <v>2</v>
      </c>
      <c r="N1384" s="52" t="s">
        <v>3</v>
      </c>
      <c r="P1384" s="52" t="s">
        <v>4</v>
      </c>
      <c r="Q1384" s="52" t="str">
        <f t="shared" si="494"/>
        <v>Nein</v>
      </c>
      <c r="R1384" s="52" t="str">
        <f t="shared" si="494"/>
        <v>Nein</v>
      </c>
      <c r="S1384" s="52" t="str">
        <f t="shared" si="494"/>
        <v>Nein</v>
      </c>
      <c r="T1384" s="52" t="str">
        <f t="shared" si="494"/>
        <v>Nein</v>
      </c>
      <c r="U1384" s="52" t="str">
        <f t="shared" si="494"/>
        <v>Nein</v>
      </c>
      <c r="V1384" s="52" t="str">
        <f t="shared" si="494"/>
        <v>Nein</v>
      </c>
      <c r="W1384" s="52" t="str">
        <f t="shared" si="494"/>
        <v>Nein</v>
      </c>
      <c r="X1384" s="52" t="str">
        <f t="shared" si="494"/>
        <v>Nein</v>
      </c>
      <c r="Y1384" s="52" t="str">
        <f t="shared" si="494"/>
        <v>Nein</v>
      </c>
      <c r="Z1384" s="52" t="str">
        <f t="shared" si="494"/>
        <v>Nein</v>
      </c>
      <c r="AA1384" s="52" t="str">
        <f t="shared" si="494"/>
        <v>Nein</v>
      </c>
      <c r="AB1384" s="52" t="str">
        <f t="shared" si="494"/>
        <v>Nein</v>
      </c>
      <c r="AC1384" s="52" t="str">
        <f t="shared" si="494"/>
        <v>Nein</v>
      </c>
      <c r="AD1384" s="52" t="str">
        <f t="shared" si="494"/>
        <v>Nein</v>
      </c>
      <c r="AE1384" s="52" t="str">
        <f t="shared" si="494"/>
        <v>Nein</v>
      </c>
      <c r="AF1384" s="52" t="str">
        <f t="shared" si="494"/>
        <v>Nein</v>
      </c>
      <c r="AG1384" s="61" t="str">
        <f>IF(Q1384="Ja",VLOOKUP($Q$2,Plausis!A:E,5,0),IF(R1384="Ja",VLOOKUP($R$2,Plausis!A:E,5,0),IF(T1384="Ja",VLOOKUP($T$2,Plausis!A:E,5,0),IF(U1384="Ja",VLOOKUP($U$2,Plausis!A:E,5,0),IF(AA1384="Ja",VLOOKUP($AA$2,Plausis!A:E,5,0),IF(AC1384="Ja",VLOOKUP($AC$2,Plausis!A:E,5,0),IF(AD1384="Ja",VLOOKUP($AD$2,Plausis!A:E,5,0),"")))))))</f>
        <v/>
      </c>
      <c r="AH1384" s="52" t="str">
        <f>IF(Y1384="Ja",VLOOKUP($Y$2,Plausis!A:E,5,0),"")</f>
        <v/>
      </c>
      <c r="AI1384" s="52" t="str">
        <f t="shared" si="477"/>
        <v>Ja</v>
      </c>
      <c r="AJ1384" s="52" t="str">
        <f>IF(S1384="Ja",VLOOKUP($S$2,Plausis!A:E,5,0),IF(V1384="Ja",VLOOKUP($V$2,Plausis!A:E,5,0),IF(X1384="Ja",VLOOKUP($X$2,Plausis!A:E,5,0),"")))</f>
        <v/>
      </c>
      <c r="AL1384" s="52" t="s">
        <v>2</v>
      </c>
      <c r="AM1384" s="114">
        <v>45531</v>
      </c>
      <c r="AN1384" s="52" t="s">
        <v>4467</v>
      </c>
      <c r="AO1384" s="52" t="str">
        <f>VLOOKUP(B1384,'BAT Grundtabelle'!B:T,19,0)</f>
        <v>ja</v>
      </c>
      <c r="AP1384" s="105" t="str">
        <f t="shared" si="478"/>
        <v>11242</v>
      </c>
      <c r="AQ1384" s="52" t="str">
        <f t="shared" si="479"/>
        <v>Mikroskophersteller</v>
      </c>
      <c r="AR1384" s="52" t="b">
        <f t="shared" si="495"/>
        <v>0</v>
      </c>
      <c r="AS1384" s="52" t="b">
        <f t="shared" si="495"/>
        <v>0</v>
      </c>
      <c r="AT1384" s="52" t="b">
        <f t="shared" si="495"/>
        <v>0</v>
      </c>
      <c r="AU1384" s="52">
        <f t="shared" si="480"/>
        <v>1</v>
      </c>
      <c r="AW1384" s="52" t="b">
        <f t="shared" si="481"/>
        <v>0</v>
      </c>
      <c r="AX1384" s="52" t="str">
        <f t="shared" si="482"/>
        <v>Unternehmen</v>
      </c>
      <c r="AY1384" s="52" t="b">
        <f t="shared" si="483"/>
        <v>0</v>
      </c>
      <c r="AZ1384" s="52" t="str">
        <f t="shared" si="484"/>
        <v>11242</v>
      </c>
      <c r="BA1384" s="52" t="str">
        <f>VLOOKUP(A1384,'BAT Grundtabelle'!A:U,21,0)</f>
        <v>ja</v>
      </c>
      <c r="BB1384" s="52" t="str">
        <f t="shared" si="485"/>
        <v>nein</v>
      </c>
      <c r="BC1384" s="52" t="str">
        <f t="shared" si="486"/>
        <v>11242</v>
      </c>
      <c r="BD1384" s="52" t="str">
        <f t="shared" si="487"/>
        <v>Mikroskophersteller</v>
      </c>
      <c r="BE1384" s="52" t="str">
        <f t="shared" si="488"/>
        <v>Unternehmen</v>
      </c>
      <c r="BF1384" s="52">
        <f t="shared" si="489"/>
        <v>1</v>
      </c>
    </row>
    <row r="1385" spans="1:58" hidden="1" x14ac:dyDescent="0.35">
      <c r="A1385" s="107" t="s">
        <v>3662</v>
      </c>
      <c r="B1385" s="75" t="s">
        <v>773</v>
      </c>
      <c r="C1385" s="52" t="s">
        <v>3</v>
      </c>
      <c r="D1385" s="52" t="s">
        <v>3</v>
      </c>
      <c r="E1385" s="52" t="s">
        <v>2</v>
      </c>
      <c r="F1385" s="52" t="s">
        <v>2</v>
      </c>
      <c r="G1385" s="52" t="s">
        <v>2</v>
      </c>
      <c r="H1385" s="52" t="s">
        <v>2</v>
      </c>
      <c r="I1385" s="52" t="s">
        <v>3</v>
      </c>
      <c r="J1385" s="52">
        <v>1</v>
      </c>
      <c r="K1385" s="52" t="s">
        <v>2</v>
      </c>
      <c r="L1385" s="52" t="s">
        <v>2</v>
      </c>
      <c r="M1385" s="52" t="s">
        <v>2</v>
      </c>
      <c r="N1385" s="52" t="s">
        <v>3</v>
      </c>
      <c r="P1385" s="52" t="s">
        <v>4</v>
      </c>
      <c r="Q1385" s="52" t="str">
        <f t="shared" si="494"/>
        <v>Nein</v>
      </c>
      <c r="R1385" s="52" t="str">
        <f t="shared" si="494"/>
        <v>Nein</v>
      </c>
      <c r="S1385" s="52" t="str">
        <f t="shared" si="494"/>
        <v>Nein</v>
      </c>
      <c r="T1385" s="52" t="str">
        <f t="shared" si="494"/>
        <v>Nein</v>
      </c>
      <c r="U1385" s="52" t="str">
        <f t="shared" si="494"/>
        <v>Nein</v>
      </c>
      <c r="V1385" s="52" t="str">
        <f t="shared" si="494"/>
        <v>Nein</v>
      </c>
      <c r="W1385" s="52" t="str">
        <f t="shared" si="494"/>
        <v>Nein</v>
      </c>
      <c r="X1385" s="52" t="str">
        <f t="shared" si="494"/>
        <v>Nein</v>
      </c>
      <c r="Y1385" s="52" t="str">
        <f t="shared" si="494"/>
        <v>Nein</v>
      </c>
      <c r="Z1385" s="52" t="str">
        <f t="shared" si="494"/>
        <v>Nein</v>
      </c>
      <c r="AA1385" s="52" t="str">
        <f t="shared" si="494"/>
        <v>Nein</v>
      </c>
      <c r="AB1385" s="52" t="str">
        <f t="shared" si="494"/>
        <v>Nein</v>
      </c>
      <c r="AC1385" s="52" t="str">
        <f t="shared" si="494"/>
        <v>Nein</v>
      </c>
      <c r="AD1385" s="52" t="str">
        <f t="shared" si="494"/>
        <v>Nein</v>
      </c>
      <c r="AE1385" s="52" t="str">
        <f t="shared" si="494"/>
        <v>Nein</v>
      </c>
      <c r="AF1385" s="52" t="str">
        <f t="shared" si="494"/>
        <v>Nein</v>
      </c>
      <c r="AG1385" s="61" t="str">
        <f>IF(Q1385="Ja",VLOOKUP($Q$2,Plausis!A:E,5,0),IF(R1385="Ja",VLOOKUP($R$2,Plausis!A:E,5,0),IF(T1385="Ja",VLOOKUP($T$2,Plausis!A:E,5,0),IF(U1385="Ja",VLOOKUP($U$2,Plausis!A:E,5,0),IF(AA1385="Ja",VLOOKUP($AA$2,Plausis!A:E,5,0),IF(AC1385="Ja",VLOOKUP($AC$2,Plausis!A:E,5,0),IF(AD1385="Ja",VLOOKUP($AD$2,Plausis!A:E,5,0),"")))))))</f>
        <v/>
      </c>
      <c r="AH1385" s="52" t="str">
        <f>IF(Y1385="Ja",VLOOKUP($Y$2,Plausis!A:E,5,0),"")</f>
        <v/>
      </c>
      <c r="AI1385" s="52" t="str">
        <f t="shared" si="477"/>
        <v>Ja</v>
      </c>
      <c r="AJ1385" s="52" t="str">
        <f>IF(S1385="Ja",VLOOKUP($S$2,Plausis!A:E,5,0),IF(V1385="Ja",VLOOKUP($V$2,Plausis!A:E,5,0),IF(X1385="Ja",VLOOKUP($X$2,Plausis!A:E,5,0),"")))</f>
        <v/>
      </c>
      <c r="AL1385" s="52" t="s">
        <v>3</v>
      </c>
      <c r="AM1385" s="114">
        <v>45531</v>
      </c>
      <c r="AN1385" s="52" t="s">
        <v>4467</v>
      </c>
      <c r="AO1385" s="52" t="str">
        <f>VLOOKUP(B1385,'BAT Grundtabelle'!B:T,19,0)</f>
        <v>ja</v>
      </c>
      <c r="AP1385" s="105" t="str">
        <f t="shared" si="478"/>
        <v>11243</v>
      </c>
      <c r="AQ1385" s="52" t="str">
        <f t="shared" si="479"/>
        <v>Milchbar</v>
      </c>
      <c r="AR1385" s="52" t="b">
        <f t="shared" si="495"/>
        <v>0</v>
      </c>
      <c r="AS1385" s="52" t="b">
        <f t="shared" si="495"/>
        <v>0</v>
      </c>
      <c r="AT1385" s="52" t="b">
        <f t="shared" si="495"/>
        <v>0</v>
      </c>
      <c r="AU1385" s="52">
        <f t="shared" si="480"/>
        <v>1</v>
      </c>
      <c r="AW1385" s="52" t="b">
        <f t="shared" si="481"/>
        <v>0</v>
      </c>
      <c r="AX1385" s="52" t="str">
        <f t="shared" si="482"/>
        <v>Unternehmen</v>
      </c>
      <c r="AY1385" s="52" t="b">
        <f t="shared" si="483"/>
        <v>0</v>
      </c>
      <c r="AZ1385" s="52" t="str">
        <f t="shared" si="484"/>
        <v>11243</v>
      </c>
      <c r="BA1385" s="52" t="str">
        <f>VLOOKUP(A1385,'BAT Grundtabelle'!A:U,21,0)</f>
        <v>ja</v>
      </c>
      <c r="BB1385" s="52" t="str">
        <f t="shared" si="485"/>
        <v>nein</v>
      </c>
      <c r="BC1385" s="52" t="str">
        <f t="shared" si="486"/>
        <v>11243</v>
      </c>
      <c r="BD1385" s="52" t="str">
        <f t="shared" si="487"/>
        <v>Milchbar</v>
      </c>
      <c r="BE1385" s="52" t="str">
        <f t="shared" si="488"/>
        <v>Unternehmen</v>
      </c>
      <c r="BF1385" s="52">
        <f t="shared" si="489"/>
        <v>1</v>
      </c>
    </row>
    <row r="1386" spans="1:58" hidden="1" x14ac:dyDescent="0.35">
      <c r="A1386" s="107" t="s">
        <v>3663</v>
      </c>
      <c r="B1386" s="75" t="s">
        <v>376</v>
      </c>
      <c r="C1386" s="52" t="s">
        <v>3</v>
      </c>
      <c r="D1386" s="52" t="s">
        <v>3</v>
      </c>
      <c r="E1386" s="52" t="s">
        <v>2</v>
      </c>
      <c r="F1386" s="52" t="s">
        <v>2</v>
      </c>
      <c r="G1386" s="52" t="s">
        <v>2</v>
      </c>
      <c r="H1386" s="52" t="s">
        <v>2</v>
      </c>
      <c r="I1386" s="52" t="s">
        <v>3</v>
      </c>
      <c r="J1386" s="52">
        <v>3</v>
      </c>
      <c r="K1386" s="52" t="s">
        <v>2</v>
      </c>
      <c r="L1386" s="52" t="s">
        <v>2</v>
      </c>
      <c r="M1386" s="52" t="s">
        <v>2</v>
      </c>
      <c r="N1386" s="52" t="s">
        <v>3</v>
      </c>
      <c r="P1386" s="52" t="s">
        <v>4</v>
      </c>
      <c r="Q1386" s="52" t="str">
        <f t="shared" si="494"/>
        <v>Nein</v>
      </c>
      <c r="R1386" s="52" t="str">
        <f t="shared" si="494"/>
        <v>Nein</v>
      </c>
      <c r="S1386" s="52" t="str">
        <f t="shared" si="494"/>
        <v>Nein</v>
      </c>
      <c r="T1386" s="52" t="str">
        <f t="shared" si="494"/>
        <v>Nein</v>
      </c>
      <c r="U1386" s="52" t="str">
        <f t="shared" si="494"/>
        <v>Nein</v>
      </c>
      <c r="V1386" s="52" t="str">
        <f t="shared" si="494"/>
        <v>Nein</v>
      </c>
      <c r="W1386" s="52" t="str">
        <f t="shared" si="494"/>
        <v>Nein</v>
      </c>
      <c r="X1386" s="52" t="str">
        <f t="shared" si="494"/>
        <v>Nein</v>
      </c>
      <c r="Y1386" s="52" t="str">
        <f t="shared" si="494"/>
        <v>Nein</v>
      </c>
      <c r="Z1386" s="52" t="str">
        <f t="shared" si="494"/>
        <v>Nein</v>
      </c>
      <c r="AA1386" s="52" t="str">
        <f t="shared" si="494"/>
        <v>Nein</v>
      </c>
      <c r="AB1386" s="52" t="str">
        <f t="shared" si="494"/>
        <v>Nein</v>
      </c>
      <c r="AC1386" s="52" t="str">
        <f t="shared" si="494"/>
        <v>Nein</v>
      </c>
      <c r="AD1386" s="52" t="str">
        <f t="shared" si="494"/>
        <v>Nein</v>
      </c>
      <c r="AE1386" s="52" t="str">
        <f t="shared" si="494"/>
        <v>Nein</v>
      </c>
      <c r="AF1386" s="52" t="str">
        <f t="shared" si="494"/>
        <v>Nein</v>
      </c>
      <c r="AG1386" s="61" t="str">
        <f>IF(Q1386="Ja",VLOOKUP($Q$2,Plausis!A:E,5,0),IF(R1386="Ja",VLOOKUP($R$2,Plausis!A:E,5,0),IF(T1386="Ja",VLOOKUP($T$2,Plausis!A:E,5,0),IF(U1386="Ja",VLOOKUP($U$2,Plausis!A:E,5,0),IF(AA1386="Ja",VLOOKUP($AA$2,Plausis!A:E,5,0),IF(AC1386="Ja",VLOOKUP($AC$2,Plausis!A:E,5,0),IF(AD1386="Ja",VLOOKUP($AD$2,Plausis!A:E,5,0),"")))))))</f>
        <v/>
      </c>
      <c r="AH1386" s="52" t="str">
        <f>IF(Y1386="Ja",VLOOKUP($Y$2,Plausis!A:E,5,0),"")</f>
        <v/>
      </c>
      <c r="AI1386" s="52" t="str">
        <f t="shared" si="477"/>
        <v>Ja</v>
      </c>
      <c r="AJ1386" s="52" t="str">
        <f>IF(S1386="Ja",VLOOKUP($S$2,Plausis!A:E,5,0),IF(V1386="Ja",VLOOKUP($V$2,Plausis!A:E,5,0),IF(X1386="Ja",VLOOKUP($X$2,Plausis!A:E,5,0),"")))</f>
        <v/>
      </c>
      <c r="AL1386" s="52" t="s">
        <v>3</v>
      </c>
      <c r="AM1386" s="114">
        <v>45531</v>
      </c>
      <c r="AN1386" s="52" t="s">
        <v>4467</v>
      </c>
      <c r="AO1386" s="52" t="str">
        <f>VLOOKUP(B1386,'BAT Grundtabelle'!B:T,19,0)</f>
        <v>ja</v>
      </c>
      <c r="AP1386" s="105" t="str">
        <f t="shared" si="478"/>
        <v>11244</v>
      </c>
      <c r="AQ1386" s="52" t="str">
        <f t="shared" si="479"/>
        <v>Milchverarbeitung</v>
      </c>
      <c r="AR1386" s="52" t="b">
        <f t="shared" si="495"/>
        <v>0</v>
      </c>
      <c r="AS1386" s="52" t="b">
        <f t="shared" si="495"/>
        <v>0</v>
      </c>
      <c r="AT1386" s="52" t="b">
        <f t="shared" si="495"/>
        <v>0</v>
      </c>
      <c r="AU1386" s="52">
        <f t="shared" si="480"/>
        <v>3</v>
      </c>
      <c r="AW1386" s="52" t="b">
        <f t="shared" si="481"/>
        <v>0</v>
      </c>
      <c r="AX1386" s="52" t="str">
        <f t="shared" si="482"/>
        <v>Unternehmen</v>
      </c>
      <c r="AY1386" s="52" t="b">
        <f t="shared" si="483"/>
        <v>0</v>
      </c>
      <c r="AZ1386" s="52" t="str">
        <f t="shared" si="484"/>
        <v>11244</v>
      </c>
      <c r="BA1386" s="52" t="str">
        <f>VLOOKUP(A1386,'BAT Grundtabelle'!A:U,21,0)</f>
        <v>ja</v>
      </c>
      <c r="BB1386" s="52" t="str">
        <f t="shared" si="485"/>
        <v>nein</v>
      </c>
      <c r="BC1386" s="52" t="str">
        <f t="shared" si="486"/>
        <v>11244</v>
      </c>
      <c r="BD1386" s="52" t="str">
        <f t="shared" si="487"/>
        <v>Milchverarbeitung</v>
      </c>
      <c r="BE1386" s="52" t="str">
        <f t="shared" si="488"/>
        <v>Unternehmen</v>
      </c>
      <c r="BF1386" s="52">
        <f t="shared" si="489"/>
        <v>3</v>
      </c>
    </row>
    <row r="1387" spans="1:58" hidden="1" x14ac:dyDescent="0.35">
      <c r="A1387" s="107" t="s">
        <v>3664</v>
      </c>
      <c r="B1387" s="75" t="s">
        <v>1000</v>
      </c>
      <c r="C1387" s="52" t="s">
        <v>3</v>
      </c>
      <c r="D1387" s="52" t="s">
        <v>3</v>
      </c>
      <c r="E1387" s="52" t="s">
        <v>2</v>
      </c>
      <c r="F1387" s="52" t="s">
        <v>2</v>
      </c>
      <c r="G1387" s="52" t="s">
        <v>2</v>
      </c>
      <c r="H1387" s="52" t="s">
        <v>2</v>
      </c>
      <c r="I1387" s="52" t="s">
        <v>3</v>
      </c>
      <c r="J1387" s="52">
        <v>1</v>
      </c>
      <c r="K1387" s="52" t="s">
        <v>2</v>
      </c>
      <c r="L1387" s="52" t="s">
        <v>2</v>
      </c>
      <c r="M1387" s="52" t="s">
        <v>2</v>
      </c>
      <c r="N1387" s="52" t="s">
        <v>3</v>
      </c>
      <c r="P1387" s="52" t="s">
        <v>4</v>
      </c>
      <c r="Q1387" s="52" t="str">
        <f t="shared" si="494"/>
        <v>Nein</v>
      </c>
      <c r="R1387" s="52" t="str">
        <f t="shared" si="494"/>
        <v>Nein</v>
      </c>
      <c r="S1387" s="52" t="str">
        <f t="shared" si="494"/>
        <v>Nein</v>
      </c>
      <c r="T1387" s="52" t="str">
        <f t="shared" si="494"/>
        <v>Nein</v>
      </c>
      <c r="U1387" s="52" t="str">
        <f t="shared" si="494"/>
        <v>Nein</v>
      </c>
      <c r="V1387" s="52" t="str">
        <f t="shared" si="494"/>
        <v>Nein</v>
      </c>
      <c r="W1387" s="52" t="str">
        <f t="shared" si="494"/>
        <v>Nein</v>
      </c>
      <c r="X1387" s="52" t="str">
        <f t="shared" si="494"/>
        <v>Nein</v>
      </c>
      <c r="Y1387" s="52" t="str">
        <f t="shared" si="494"/>
        <v>Nein</v>
      </c>
      <c r="Z1387" s="52" t="str">
        <f t="shared" si="494"/>
        <v>Nein</v>
      </c>
      <c r="AA1387" s="52" t="str">
        <f t="shared" si="494"/>
        <v>Nein</v>
      </c>
      <c r="AB1387" s="52" t="str">
        <f t="shared" si="494"/>
        <v>Nein</v>
      </c>
      <c r="AC1387" s="52" t="str">
        <f t="shared" si="494"/>
        <v>Nein</v>
      </c>
      <c r="AD1387" s="52" t="str">
        <f t="shared" si="494"/>
        <v>Nein</v>
      </c>
      <c r="AE1387" s="52" t="str">
        <f t="shared" si="494"/>
        <v>Nein</v>
      </c>
      <c r="AF1387" s="52" t="str">
        <f t="shared" si="494"/>
        <v>Nein</v>
      </c>
      <c r="AG1387" s="61" t="str">
        <f>IF(Q1387="Ja",VLOOKUP($Q$2,Plausis!A:E,5,0),IF(R1387="Ja",VLOOKUP($R$2,Plausis!A:E,5,0),IF(T1387="Ja",VLOOKUP($T$2,Plausis!A:E,5,0),IF(U1387="Ja",VLOOKUP($U$2,Plausis!A:E,5,0),IF(AA1387="Ja",VLOOKUP($AA$2,Plausis!A:E,5,0),IF(AC1387="Ja",VLOOKUP($AC$2,Plausis!A:E,5,0),IF(AD1387="Ja",VLOOKUP($AD$2,Plausis!A:E,5,0),"")))))))</f>
        <v/>
      </c>
      <c r="AH1387" s="52" t="str">
        <f>IF(Y1387="Ja",VLOOKUP($Y$2,Plausis!A:E,5,0),"")</f>
        <v/>
      </c>
      <c r="AI1387" s="52" t="str">
        <f t="shared" si="477"/>
        <v>Ja</v>
      </c>
      <c r="AJ1387" s="52" t="str">
        <f>IF(S1387="Ja",VLOOKUP($S$2,Plausis!A:E,5,0),IF(V1387="Ja",VLOOKUP($V$2,Plausis!A:E,5,0),IF(X1387="Ja",VLOOKUP($X$2,Plausis!A:E,5,0),"")))</f>
        <v/>
      </c>
      <c r="AL1387" s="52" t="s">
        <v>2</v>
      </c>
      <c r="AM1387" s="114">
        <v>45531</v>
      </c>
      <c r="AN1387" s="52" t="s">
        <v>4467</v>
      </c>
      <c r="AO1387" s="52" t="str">
        <f>VLOOKUP(B1387,'BAT Grundtabelle'!B:T,19,0)</f>
        <v>ja</v>
      </c>
      <c r="AP1387" s="105" t="str">
        <f t="shared" si="478"/>
        <v>11245</v>
      </c>
      <c r="AQ1387" s="52" t="str">
        <f t="shared" si="479"/>
        <v>Mineralienbe- und -verarbeitung (keine Edelsteinschleiferei)</v>
      </c>
      <c r="AR1387" s="52" t="b">
        <f t="shared" si="495"/>
        <v>0</v>
      </c>
      <c r="AS1387" s="52" t="b">
        <f t="shared" si="495"/>
        <v>0</v>
      </c>
      <c r="AT1387" s="52" t="b">
        <f t="shared" si="495"/>
        <v>0</v>
      </c>
      <c r="AU1387" s="52">
        <f t="shared" si="480"/>
        <v>1</v>
      </c>
      <c r="AW1387" s="52" t="b">
        <f t="shared" si="481"/>
        <v>0</v>
      </c>
      <c r="AX1387" s="52" t="str">
        <f t="shared" si="482"/>
        <v>Unternehmen</v>
      </c>
      <c r="AY1387" s="52" t="b">
        <f t="shared" si="483"/>
        <v>0</v>
      </c>
      <c r="AZ1387" s="52" t="str">
        <f t="shared" si="484"/>
        <v>11245</v>
      </c>
      <c r="BA1387" s="52" t="str">
        <f>VLOOKUP(A1387,'BAT Grundtabelle'!A:U,21,0)</f>
        <v>ja</v>
      </c>
      <c r="BB1387" s="52" t="str">
        <f t="shared" si="485"/>
        <v>nein</v>
      </c>
      <c r="BC1387" s="52" t="str">
        <f t="shared" si="486"/>
        <v>11245</v>
      </c>
      <c r="BD1387" s="52" t="str">
        <f t="shared" si="487"/>
        <v>Mineralienbe- und -verarbeitung (keine Edelsteinschleiferei)</v>
      </c>
      <c r="BE1387" s="52" t="str">
        <f t="shared" si="488"/>
        <v>Unternehmen</v>
      </c>
      <c r="BF1387" s="52">
        <f t="shared" si="489"/>
        <v>1</v>
      </c>
    </row>
    <row r="1388" spans="1:58" hidden="1" x14ac:dyDescent="0.35">
      <c r="A1388" s="107" t="s">
        <v>3665</v>
      </c>
      <c r="B1388" s="75" t="s">
        <v>1271</v>
      </c>
      <c r="C1388" s="52" t="s">
        <v>3</v>
      </c>
      <c r="D1388" s="52" t="s">
        <v>3</v>
      </c>
      <c r="E1388" s="52" t="s">
        <v>2</v>
      </c>
      <c r="F1388" s="52" t="s">
        <v>2</v>
      </c>
      <c r="G1388" s="52" t="s">
        <v>2</v>
      </c>
      <c r="H1388" s="52" t="s">
        <v>2</v>
      </c>
      <c r="I1388" s="52" t="s">
        <v>3</v>
      </c>
      <c r="J1388" s="52">
        <v>3</v>
      </c>
      <c r="K1388" s="52" t="s">
        <v>2</v>
      </c>
      <c r="L1388" s="52" t="s">
        <v>2</v>
      </c>
      <c r="M1388" s="52" t="s">
        <v>2</v>
      </c>
      <c r="N1388" s="52" t="s">
        <v>3</v>
      </c>
      <c r="P1388" s="52" t="s">
        <v>4</v>
      </c>
      <c r="Q1388" s="52" t="str">
        <f t="shared" si="494"/>
        <v>Nein</v>
      </c>
      <c r="R1388" s="52" t="str">
        <f t="shared" si="494"/>
        <v>Nein</v>
      </c>
      <c r="S1388" s="52" t="str">
        <f t="shared" si="494"/>
        <v>Nein</v>
      </c>
      <c r="T1388" s="52" t="str">
        <f t="shared" si="494"/>
        <v>Nein</v>
      </c>
      <c r="U1388" s="52" t="str">
        <f t="shared" si="494"/>
        <v>Nein</v>
      </c>
      <c r="V1388" s="52" t="str">
        <f t="shared" si="494"/>
        <v>Nein</v>
      </c>
      <c r="W1388" s="52" t="str">
        <f t="shared" si="494"/>
        <v>Nein</v>
      </c>
      <c r="X1388" s="52" t="str">
        <f t="shared" si="494"/>
        <v>Nein</v>
      </c>
      <c r="Y1388" s="52" t="str">
        <f t="shared" si="494"/>
        <v>Nein</v>
      </c>
      <c r="Z1388" s="52" t="str">
        <f t="shared" si="494"/>
        <v>Nein</v>
      </c>
      <c r="AA1388" s="52" t="str">
        <f t="shared" si="494"/>
        <v>Nein</v>
      </c>
      <c r="AB1388" s="52" t="str">
        <f t="shared" si="494"/>
        <v>Nein</v>
      </c>
      <c r="AC1388" s="52" t="str">
        <f t="shared" si="494"/>
        <v>Nein</v>
      </c>
      <c r="AD1388" s="52" t="str">
        <f t="shared" si="494"/>
        <v>Nein</v>
      </c>
      <c r="AE1388" s="52" t="str">
        <f t="shared" si="494"/>
        <v>Nein</v>
      </c>
      <c r="AF1388" s="52" t="str">
        <f t="shared" si="494"/>
        <v>Nein</v>
      </c>
      <c r="AG1388" s="61" t="str">
        <f>IF(Q1388="Ja",VLOOKUP($Q$2,Plausis!A:E,5,0),IF(R1388="Ja",VLOOKUP($R$2,Plausis!A:E,5,0),IF(T1388="Ja",VLOOKUP($T$2,Plausis!A:E,5,0),IF(U1388="Ja",VLOOKUP($U$2,Plausis!A:E,5,0),IF(AA1388="Ja",VLOOKUP($AA$2,Plausis!A:E,5,0),IF(AC1388="Ja",VLOOKUP($AC$2,Plausis!A:E,5,0),IF(AD1388="Ja",VLOOKUP($AD$2,Plausis!A:E,5,0),"")))))))</f>
        <v/>
      </c>
      <c r="AH1388" s="52" t="str">
        <f>IF(Y1388="Ja",VLOOKUP($Y$2,Plausis!A:E,5,0),"")</f>
        <v/>
      </c>
      <c r="AI1388" s="52" t="str">
        <f t="shared" si="477"/>
        <v>Ja</v>
      </c>
      <c r="AJ1388" s="52" t="str">
        <f>IF(S1388="Ja",VLOOKUP($S$2,Plausis!A:E,5,0),IF(V1388="Ja",VLOOKUP($V$2,Plausis!A:E,5,0),IF(X1388="Ja",VLOOKUP($X$2,Plausis!A:E,5,0),"")))</f>
        <v/>
      </c>
      <c r="AL1388" s="52" t="s">
        <v>2</v>
      </c>
      <c r="AM1388" s="114">
        <v>45531</v>
      </c>
      <c r="AN1388" s="52" t="s">
        <v>4467</v>
      </c>
      <c r="AO1388" s="52" t="str">
        <f>VLOOKUP(B1388,'BAT Grundtabelle'!B:T,19,0)</f>
        <v>ja</v>
      </c>
      <c r="AP1388" s="105" t="str">
        <f t="shared" si="478"/>
        <v>11246</v>
      </c>
      <c r="AQ1388" s="52" t="str">
        <f t="shared" si="479"/>
        <v>Mineralölhandel (ohne Tankstelle)</v>
      </c>
      <c r="AR1388" s="52" t="b">
        <f t="shared" si="495"/>
        <v>0</v>
      </c>
      <c r="AS1388" s="52" t="b">
        <f t="shared" si="495"/>
        <v>0</v>
      </c>
      <c r="AT1388" s="52" t="b">
        <f t="shared" si="495"/>
        <v>0</v>
      </c>
      <c r="AU1388" s="52">
        <f t="shared" si="480"/>
        <v>3</v>
      </c>
      <c r="AW1388" s="52" t="b">
        <f t="shared" si="481"/>
        <v>0</v>
      </c>
      <c r="AX1388" s="52" t="str">
        <f t="shared" si="482"/>
        <v>Unternehmen</v>
      </c>
      <c r="AY1388" s="52" t="b">
        <f t="shared" si="483"/>
        <v>0</v>
      </c>
      <c r="AZ1388" s="52" t="str">
        <f t="shared" si="484"/>
        <v>11246</v>
      </c>
      <c r="BA1388" s="52" t="str">
        <f>VLOOKUP(A1388,'BAT Grundtabelle'!A:U,21,0)</f>
        <v>ja</v>
      </c>
      <c r="BB1388" s="52" t="str">
        <f t="shared" si="485"/>
        <v>nein</v>
      </c>
      <c r="BC1388" s="52" t="str">
        <f t="shared" si="486"/>
        <v>11246</v>
      </c>
      <c r="BD1388" s="52" t="str">
        <f t="shared" si="487"/>
        <v>Mineralölhandel (ohne Tankstelle)</v>
      </c>
      <c r="BE1388" s="52" t="str">
        <f t="shared" si="488"/>
        <v>Unternehmen</v>
      </c>
      <c r="BF1388" s="52">
        <f t="shared" si="489"/>
        <v>3</v>
      </c>
    </row>
    <row r="1389" spans="1:58" hidden="1" x14ac:dyDescent="0.35">
      <c r="A1389" s="107" t="s">
        <v>2102</v>
      </c>
      <c r="B1389" s="75" t="s">
        <v>2101</v>
      </c>
      <c r="C1389" s="52" t="s">
        <v>3</v>
      </c>
      <c r="D1389" s="52" t="s">
        <v>3</v>
      </c>
      <c r="E1389" s="52" t="s">
        <v>2</v>
      </c>
      <c r="F1389" s="52" t="s">
        <v>2</v>
      </c>
      <c r="G1389" s="52" t="s">
        <v>2</v>
      </c>
      <c r="H1389" s="52" t="s">
        <v>2</v>
      </c>
      <c r="I1389" s="52" t="s">
        <v>3</v>
      </c>
      <c r="J1389" s="52">
        <v>1</v>
      </c>
      <c r="K1389" s="52" t="s">
        <v>2</v>
      </c>
      <c r="L1389" s="52" t="s">
        <v>2</v>
      </c>
      <c r="M1389" s="52" t="s">
        <v>2</v>
      </c>
      <c r="N1389" s="52" t="s">
        <v>3</v>
      </c>
      <c r="P1389" s="52" t="s">
        <v>4</v>
      </c>
      <c r="Q1389" s="52" t="str">
        <f t="shared" si="494"/>
        <v>Nein</v>
      </c>
      <c r="R1389" s="52" t="str">
        <f t="shared" si="494"/>
        <v>Nein</v>
      </c>
      <c r="S1389" s="52" t="str">
        <f t="shared" si="494"/>
        <v>Nein</v>
      </c>
      <c r="T1389" s="52" t="str">
        <f t="shared" si="494"/>
        <v>Nein</v>
      </c>
      <c r="U1389" s="52" t="str">
        <f t="shared" si="494"/>
        <v>Nein</v>
      </c>
      <c r="V1389" s="52" t="str">
        <f t="shared" si="494"/>
        <v>Nein</v>
      </c>
      <c r="W1389" s="52" t="str">
        <f t="shared" si="494"/>
        <v>Nein</v>
      </c>
      <c r="X1389" s="52" t="str">
        <f t="shared" si="494"/>
        <v>Nein</v>
      </c>
      <c r="Y1389" s="52" t="str">
        <f t="shared" si="494"/>
        <v>Nein</v>
      </c>
      <c r="Z1389" s="52" t="str">
        <f t="shared" si="494"/>
        <v>Nein</v>
      </c>
      <c r="AA1389" s="52" t="str">
        <f t="shared" si="494"/>
        <v>Nein</v>
      </c>
      <c r="AB1389" s="52" t="str">
        <f t="shared" si="494"/>
        <v>Nein</v>
      </c>
      <c r="AC1389" s="52" t="str">
        <f t="shared" si="494"/>
        <v>Nein</v>
      </c>
      <c r="AD1389" s="52" t="str">
        <f t="shared" si="494"/>
        <v>Nein</v>
      </c>
      <c r="AE1389" s="52" t="str">
        <f t="shared" si="494"/>
        <v>Nein</v>
      </c>
      <c r="AF1389" s="52" t="str">
        <f t="shared" si="494"/>
        <v>Nein</v>
      </c>
      <c r="AG1389" s="61" t="str">
        <f>IF(Q1389="Ja",VLOOKUP($Q$2,Plausis!A:E,5,0),IF(R1389="Ja",VLOOKUP($R$2,Plausis!A:E,5,0),IF(T1389="Ja",VLOOKUP($T$2,Plausis!A:E,5,0),IF(U1389="Ja",VLOOKUP($U$2,Plausis!A:E,5,0),IF(AA1389="Ja",VLOOKUP($AA$2,Plausis!A:E,5,0),IF(AC1389="Ja",VLOOKUP($AC$2,Plausis!A:E,5,0),IF(AD1389="Ja",VLOOKUP($AD$2,Plausis!A:E,5,0),"")))))))</f>
        <v/>
      </c>
      <c r="AH1389" s="52" t="str">
        <f>IF(Y1389="Ja",VLOOKUP($Y$2,Plausis!A:E,5,0),"")</f>
        <v/>
      </c>
      <c r="AI1389" s="52" t="str">
        <f t="shared" si="477"/>
        <v>Ja</v>
      </c>
      <c r="AJ1389" s="52" t="str">
        <f>IF(S1389="Ja",VLOOKUP($S$2,Plausis!A:E,5,0),IF(V1389="Ja",VLOOKUP($V$2,Plausis!A:E,5,0),IF(X1389="Ja",VLOOKUP($X$2,Plausis!A:E,5,0),"")))</f>
        <v/>
      </c>
      <c r="AL1389" s="52" t="s">
        <v>2</v>
      </c>
      <c r="AM1389" s="114">
        <v>45531</v>
      </c>
      <c r="AN1389" s="52" t="s">
        <v>4467</v>
      </c>
      <c r="AO1389" s="52" t="str">
        <f>VLOOKUP(B1389,'BAT Grundtabelle'!B:T,19,0)</f>
        <v>ja</v>
      </c>
      <c r="AP1389" s="105" t="str">
        <f t="shared" si="478"/>
        <v>6933</v>
      </c>
      <c r="AQ1389" s="52" t="str">
        <f t="shared" si="479"/>
        <v>Minigolfanlage</v>
      </c>
      <c r="AR1389" s="52" t="b">
        <f t="shared" si="495"/>
        <v>0</v>
      </c>
      <c r="AS1389" s="52" t="b">
        <f t="shared" si="495"/>
        <v>0</v>
      </c>
      <c r="AT1389" s="52" t="b">
        <f t="shared" si="495"/>
        <v>0</v>
      </c>
      <c r="AU1389" s="52">
        <f t="shared" si="480"/>
        <v>1</v>
      </c>
      <c r="AW1389" s="52" t="b">
        <f t="shared" si="481"/>
        <v>0</v>
      </c>
      <c r="AX1389" s="52" t="str">
        <f t="shared" si="482"/>
        <v>Unternehmen</v>
      </c>
      <c r="AY1389" s="52" t="b">
        <f t="shared" si="483"/>
        <v>0</v>
      </c>
      <c r="AZ1389" s="52" t="str">
        <f t="shared" si="484"/>
        <v>6933</v>
      </c>
      <c r="BA1389" s="52" t="str">
        <f>VLOOKUP(A1389,'BAT Grundtabelle'!A:U,21,0)</f>
        <v>ja</v>
      </c>
      <c r="BB1389" s="52" t="str">
        <f t="shared" si="485"/>
        <v>nein</v>
      </c>
      <c r="BC1389" s="52" t="str">
        <f t="shared" si="486"/>
        <v>6933</v>
      </c>
      <c r="BD1389" s="52" t="str">
        <f t="shared" si="487"/>
        <v>Minigolfanlage</v>
      </c>
      <c r="BE1389" s="52" t="str">
        <f t="shared" si="488"/>
        <v>Unternehmen</v>
      </c>
      <c r="BF1389" s="52">
        <f t="shared" si="489"/>
        <v>1</v>
      </c>
    </row>
    <row r="1390" spans="1:58" hidden="1" x14ac:dyDescent="0.35">
      <c r="A1390" s="107" t="s">
        <v>3666</v>
      </c>
      <c r="B1390" s="75" t="s">
        <v>1525</v>
      </c>
      <c r="C1390" s="52" t="s">
        <v>3</v>
      </c>
      <c r="D1390" s="52" t="s">
        <v>3</v>
      </c>
      <c r="E1390" s="52" t="s">
        <v>2</v>
      </c>
      <c r="F1390" s="52" t="s">
        <v>2</v>
      </c>
      <c r="G1390" s="52" t="s">
        <v>2</v>
      </c>
      <c r="H1390" s="52" t="s">
        <v>2</v>
      </c>
      <c r="I1390" s="52" t="s">
        <v>3</v>
      </c>
      <c r="J1390" s="52">
        <v>2</v>
      </c>
      <c r="K1390" s="52" t="s">
        <v>2</v>
      </c>
      <c r="L1390" s="52" t="s">
        <v>2</v>
      </c>
      <c r="M1390" s="52" t="s">
        <v>2</v>
      </c>
      <c r="N1390" s="52" t="s">
        <v>3</v>
      </c>
      <c r="P1390" s="52" t="s">
        <v>4</v>
      </c>
      <c r="Q1390" s="52" t="str">
        <f t="shared" si="494"/>
        <v>Nein</v>
      </c>
      <c r="R1390" s="52" t="str">
        <f t="shared" si="494"/>
        <v>Nein</v>
      </c>
      <c r="S1390" s="52" t="str">
        <f t="shared" si="494"/>
        <v>Nein</v>
      </c>
      <c r="T1390" s="52" t="str">
        <f t="shared" si="494"/>
        <v>Nein</v>
      </c>
      <c r="U1390" s="52" t="str">
        <f t="shared" si="494"/>
        <v>Nein</v>
      </c>
      <c r="V1390" s="52" t="str">
        <f t="shared" si="494"/>
        <v>Nein</v>
      </c>
      <c r="W1390" s="52" t="str">
        <f t="shared" si="494"/>
        <v>Nein</v>
      </c>
      <c r="X1390" s="52" t="str">
        <f t="shared" si="494"/>
        <v>Nein</v>
      </c>
      <c r="Y1390" s="52" t="str">
        <f t="shared" si="494"/>
        <v>Nein</v>
      </c>
      <c r="Z1390" s="52" t="str">
        <f t="shared" si="494"/>
        <v>Nein</v>
      </c>
      <c r="AA1390" s="52" t="str">
        <f t="shared" si="494"/>
        <v>Nein</v>
      </c>
      <c r="AB1390" s="52" t="str">
        <f t="shared" si="494"/>
        <v>Nein</v>
      </c>
      <c r="AC1390" s="52" t="str">
        <f t="shared" si="494"/>
        <v>Nein</v>
      </c>
      <c r="AD1390" s="52" t="str">
        <f t="shared" si="494"/>
        <v>Nein</v>
      </c>
      <c r="AE1390" s="52" t="str">
        <f t="shared" si="494"/>
        <v>Nein</v>
      </c>
      <c r="AF1390" s="52" t="str">
        <f t="shared" si="494"/>
        <v>Nein</v>
      </c>
      <c r="AG1390" s="61" t="str">
        <f>IF(Q1390="Ja",VLOOKUP($Q$2,Plausis!A:E,5,0),IF(R1390="Ja",VLOOKUP($R$2,Plausis!A:E,5,0),IF(T1390="Ja",VLOOKUP($T$2,Plausis!A:E,5,0),IF(U1390="Ja",VLOOKUP($U$2,Plausis!A:E,5,0),IF(AA1390="Ja",VLOOKUP($AA$2,Plausis!A:E,5,0),IF(AC1390="Ja",VLOOKUP($AC$2,Plausis!A:E,5,0),IF(AD1390="Ja",VLOOKUP($AD$2,Plausis!A:E,5,0),"")))))))</f>
        <v/>
      </c>
      <c r="AH1390" s="52" t="str">
        <f>IF(Y1390="Ja",VLOOKUP($Y$2,Plausis!A:E,5,0),"")</f>
        <v/>
      </c>
      <c r="AI1390" s="52" t="str">
        <f t="shared" si="477"/>
        <v>Ja</v>
      </c>
      <c r="AJ1390" s="52" t="str">
        <f>IF(S1390="Ja",VLOOKUP($S$2,Plausis!A:E,5,0),IF(V1390="Ja",VLOOKUP($V$2,Plausis!A:E,5,0),IF(X1390="Ja",VLOOKUP($X$2,Plausis!A:E,5,0),"")))</f>
        <v/>
      </c>
      <c r="AL1390" s="52" t="s">
        <v>3</v>
      </c>
      <c r="AM1390" s="114">
        <v>45531</v>
      </c>
      <c r="AN1390" s="52" t="s">
        <v>4467</v>
      </c>
      <c r="AO1390" s="52" t="str">
        <f>VLOOKUP(B1390,'BAT Grundtabelle'!B:T,19,0)</f>
        <v>ja</v>
      </c>
      <c r="AP1390" s="105" t="str">
        <f t="shared" si="478"/>
        <v>11247</v>
      </c>
      <c r="AQ1390" s="52" t="str">
        <f t="shared" si="479"/>
        <v>Möbelfabrikation (Holz, Kunststoff)</v>
      </c>
      <c r="AR1390" s="52" t="b">
        <f t="shared" si="495"/>
        <v>0</v>
      </c>
      <c r="AS1390" s="52" t="b">
        <f t="shared" si="495"/>
        <v>0</v>
      </c>
      <c r="AT1390" s="52" t="b">
        <f t="shared" si="495"/>
        <v>0</v>
      </c>
      <c r="AU1390" s="52">
        <f t="shared" si="480"/>
        <v>2</v>
      </c>
      <c r="AW1390" s="52" t="b">
        <f t="shared" si="481"/>
        <v>0</v>
      </c>
      <c r="AX1390" s="52" t="str">
        <f t="shared" si="482"/>
        <v>Unternehmen</v>
      </c>
      <c r="AY1390" s="52" t="b">
        <f t="shared" si="483"/>
        <v>0</v>
      </c>
      <c r="AZ1390" s="52" t="str">
        <f t="shared" si="484"/>
        <v>11247</v>
      </c>
      <c r="BA1390" s="52" t="str">
        <f>VLOOKUP(A1390,'BAT Grundtabelle'!A:U,21,0)</f>
        <v>ja</v>
      </c>
      <c r="BB1390" s="52" t="str">
        <f t="shared" si="485"/>
        <v>nein</v>
      </c>
      <c r="BC1390" s="52" t="str">
        <f t="shared" si="486"/>
        <v>11247</v>
      </c>
      <c r="BD1390" s="52" t="str">
        <f t="shared" si="487"/>
        <v>Möbelfabrikation (Holz, Kunststoff)</v>
      </c>
      <c r="BE1390" s="52" t="str">
        <f t="shared" si="488"/>
        <v>Unternehmen</v>
      </c>
      <c r="BF1390" s="52">
        <f t="shared" si="489"/>
        <v>2</v>
      </c>
    </row>
    <row r="1391" spans="1:58" hidden="1" x14ac:dyDescent="0.35">
      <c r="A1391" s="107" t="s">
        <v>3667</v>
      </c>
      <c r="B1391" s="75" t="s">
        <v>1526</v>
      </c>
      <c r="C1391" s="52" t="s">
        <v>3</v>
      </c>
      <c r="D1391" s="52" t="s">
        <v>3</v>
      </c>
      <c r="E1391" s="52" t="s">
        <v>2</v>
      </c>
      <c r="F1391" s="52" t="s">
        <v>2</v>
      </c>
      <c r="G1391" s="52" t="s">
        <v>2</v>
      </c>
      <c r="H1391" s="52" t="s">
        <v>2</v>
      </c>
      <c r="I1391" s="52" t="s">
        <v>3</v>
      </c>
      <c r="J1391" s="52">
        <v>2</v>
      </c>
      <c r="K1391" s="52" t="s">
        <v>2</v>
      </c>
      <c r="L1391" s="52" t="s">
        <v>2</v>
      </c>
      <c r="M1391" s="52" t="s">
        <v>2</v>
      </c>
      <c r="N1391" s="52" t="s">
        <v>3</v>
      </c>
      <c r="P1391" s="52" t="s">
        <v>4</v>
      </c>
      <c r="Q1391" s="52" t="str">
        <f t="shared" si="494"/>
        <v>Nein</v>
      </c>
      <c r="R1391" s="52" t="str">
        <f t="shared" si="494"/>
        <v>Nein</v>
      </c>
      <c r="S1391" s="52" t="str">
        <f t="shared" si="494"/>
        <v>Nein</v>
      </c>
      <c r="T1391" s="52" t="str">
        <f t="shared" si="494"/>
        <v>Nein</v>
      </c>
      <c r="U1391" s="52" t="str">
        <f t="shared" si="494"/>
        <v>Nein</v>
      </c>
      <c r="V1391" s="52" t="str">
        <f t="shared" si="494"/>
        <v>Nein</v>
      </c>
      <c r="W1391" s="52" t="str">
        <f t="shared" si="494"/>
        <v>Nein</v>
      </c>
      <c r="X1391" s="52" t="str">
        <f t="shared" si="494"/>
        <v>Nein</v>
      </c>
      <c r="Y1391" s="52" t="str">
        <f t="shared" si="494"/>
        <v>Nein</v>
      </c>
      <c r="Z1391" s="52" t="str">
        <f t="shared" si="494"/>
        <v>Nein</v>
      </c>
      <c r="AA1391" s="52" t="str">
        <f t="shared" si="494"/>
        <v>Nein</v>
      </c>
      <c r="AB1391" s="52" t="str">
        <f t="shared" si="494"/>
        <v>Nein</v>
      </c>
      <c r="AC1391" s="52" t="str">
        <f t="shared" si="494"/>
        <v>Nein</v>
      </c>
      <c r="AD1391" s="52" t="str">
        <f t="shared" si="494"/>
        <v>Nein</v>
      </c>
      <c r="AE1391" s="52" t="str">
        <f t="shared" si="494"/>
        <v>Nein</v>
      </c>
      <c r="AF1391" s="52" t="str">
        <f t="shared" si="494"/>
        <v>Nein</v>
      </c>
      <c r="AG1391" s="61" t="str">
        <f>IF(Q1391="Ja",VLOOKUP($Q$2,Plausis!A:E,5,0),IF(R1391="Ja",VLOOKUP($R$2,Plausis!A:E,5,0),IF(T1391="Ja",VLOOKUP($T$2,Plausis!A:E,5,0),IF(U1391="Ja",VLOOKUP($U$2,Plausis!A:E,5,0),IF(AA1391="Ja",VLOOKUP($AA$2,Plausis!A:E,5,0),IF(AC1391="Ja",VLOOKUP($AC$2,Plausis!A:E,5,0),IF(AD1391="Ja",VLOOKUP($AD$2,Plausis!A:E,5,0),"")))))))</f>
        <v/>
      </c>
      <c r="AH1391" s="52" t="str">
        <f>IF(Y1391="Ja",VLOOKUP($Y$2,Plausis!A:E,5,0),"")</f>
        <v/>
      </c>
      <c r="AI1391" s="52" t="str">
        <f t="shared" si="477"/>
        <v>Ja</v>
      </c>
      <c r="AJ1391" s="52" t="str">
        <f>IF(S1391="Ja",VLOOKUP($S$2,Plausis!A:E,5,0),IF(V1391="Ja",VLOOKUP($V$2,Plausis!A:E,5,0),IF(X1391="Ja",VLOOKUP($X$2,Plausis!A:E,5,0),"")))</f>
        <v/>
      </c>
      <c r="AL1391" s="52" t="s">
        <v>3</v>
      </c>
      <c r="AM1391" s="114">
        <v>45531</v>
      </c>
      <c r="AN1391" s="52" t="s">
        <v>4467</v>
      </c>
      <c r="AO1391" s="52" t="str">
        <f>VLOOKUP(B1391,'BAT Grundtabelle'!B:T,19,0)</f>
        <v>ja</v>
      </c>
      <c r="AP1391" s="105" t="str">
        <f t="shared" si="478"/>
        <v>11248</v>
      </c>
      <c r="AQ1391" s="52" t="str">
        <f t="shared" si="479"/>
        <v>Möbelfabrikation (Metall)</v>
      </c>
      <c r="AR1391" s="52" t="b">
        <f t="shared" si="495"/>
        <v>0</v>
      </c>
      <c r="AS1391" s="52" t="b">
        <f t="shared" si="495"/>
        <v>0</v>
      </c>
      <c r="AT1391" s="52" t="b">
        <f t="shared" si="495"/>
        <v>0</v>
      </c>
      <c r="AU1391" s="52">
        <f t="shared" si="480"/>
        <v>2</v>
      </c>
      <c r="AW1391" s="52" t="b">
        <f t="shared" si="481"/>
        <v>0</v>
      </c>
      <c r="AX1391" s="52" t="str">
        <f t="shared" si="482"/>
        <v>Unternehmen</v>
      </c>
      <c r="AY1391" s="52" t="b">
        <f t="shared" si="483"/>
        <v>0</v>
      </c>
      <c r="AZ1391" s="52" t="str">
        <f t="shared" si="484"/>
        <v>11248</v>
      </c>
      <c r="BA1391" s="52" t="str">
        <f>VLOOKUP(A1391,'BAT Grundtabelle'!A:U,21,0)</f>
        <v>ja</v>
      </c>
      <c r="BB1391" s="52" t="str">
        <f t="shared" si="485"/>
        <v>nein</v>
      </c>
      <c r="BC1391" s="52" t="str">
        <f t="shared" si="486"/>
        <v>11248</v>
      </c>
      <c r="BD1391" s="52" t="str">
        <f t="shared" si="487"/>
        <v>Möbelfabrikation (Metall)</v>
      </c>
      <c r="BE1391" s="52" t="str">
        <f t="shared" si="488"/>
        <v>Unternehmen</v>
      </c>
      <c r="BF1391" s="52">
        <f t="shared" si="489"/>
        <v>2</v>
      </c>
    </row>
    <row r="1392" spans="1:58" hidden="1" x14ac:dyDescent="0.35">
      <c r="A1392" s="107" t="s">
        <v>2253</v>
      </c>
      <c r="B1392" s="75" t="s">
        <v>2252</v>
      </c>
      <c r="C1392" s="52" t="s">
        <v>3</v>
      </c>
      <c r="D1392" s="52" t="s">
        <v>3</v>
      </c>
      <c r="E1392" s="52" t="s">
        <v>2</v>
      </c>
      <c r="F1392" s="52" t="s">
        <v>2</v>
      </c>
      <c r="G1392" s="52" t="s">
        <v>2</v>
      </c>
      <c r="H1392" s="52" t="s">
        <v>2</v>
      </c>
      <c r="I1392" s="52" t="s">
        <v>3</v>
      </c>
      <c r="J1392" s="52">
        <v>1</v>
      </c>
      <c r="K1392" s="52" t="s">
        <v>2</v>
      </c>
      <c r="L1392" s="52" t="s">
        <v>2</v>
      </c>
      <c r="M1392" s="52" t="s">
        <v>2</v>
      </c>
      <c r="N1392" s="52" t="s">
        <v>3</v>
      </c>
      <c r="P1392" s="52" t="s">
        <v>4</v>
      </c>
      <c r="Q1392" s="52" t="str">
        <f t="shared" si="494"/>
        <v>Nein</v>
      </c>
      <c r="R1392" s="52" t="str">
        <f t="shared" si="494"/>
        <v>Nein</v>
      </c>
      <c r="S1392" s="52" t="str">
        <f t="shared" si="494"/>
        <v>Nein</v>
      </c>
      <c r="T1392" s="52" t="str">
        <f t="shared" si="494"/>
        <v>Nein</v>
      </c>
      <c r="U1392" s="52" t="str">
        <f t="shared" si="494"/>
        <v>Nein</v>
      </c>
      <c r="V1392" s="52" t="str">
        <f t="shared" si="494"/>
        <v>Nein</v>
      </c>
      <c r="W1392" s="52" t="str">
        <f t="shared" si="494"/>
        <v>Nein</v>
      </c>
      <c r="X1392" s="52" t="str">
        <f t="shared" si="494"/>
        <v>Nein</v>
      </c>
      <c r="Y1392" s="52" t="str">
        <f t="shared" si="494"/>
        <v>Nein</v>
      </c>
      <c r="Z1392" s="52" t="str">
        <f t="shared" si="494"/>
        <v>Nein</v>
      </c>
      <c r="AA1392" s="52" t="str">
        <f t="shared" si="494"/>
        <v>Nein</v>
      </c>
      <c r="AB1392" s="52" t="str">
        <f t="shared" si="494"/>
        <v>Nein</v>
      </c>
      <c r="AC1392" s="52" t="str">
        <f t="shared" si="494"/>
        <v>Nein</v>
      </c>
      <c r="AD1392" s="52" t="str">
        <f t="shared" si="494"/>
        <v>Nein</v>
      </c>
      <c r="AE1392" s="52" t="str">
        <f t="shared" si="494"/>
        <v>Nein</v>
      </c>
      <c r="AF1392" s="52" t="str">
        <f t="shared" si="494"/>
        <v>Nein</v>
      </c>
      <c r="AG1392" s="61" t="str">
        <f>IF(Q1392="Ja",VLOOKUP($Q$2,Plausis!A:E,5,0),IF(R1392="Ja",VLOOKUP($R$2,Plausis!A:E,5,0),IF(T1392="Ja",VLOOKUP($T$2,Plausis!A:E,5,0),IF(U1392="Ja",VLOOKUP($U$2,Plausis!A:E,5,0),IF(AA1392="Ja",VLOOKUP($AA$2,Plausis!A:E,5,0),IF(AC1392="Ja",VLOOKUP($AC$2,Plausis!A:E,5,0),IF(AD1392="Ja",VLOOKUP($AD$2,Plausis!A:E,5,0),"")))))))</f>
        <v/>
      </c>
      <c r="AH1392" s="52" t="str">
        <f>IF(Y1392="Ja",VLOOKUP($Y$2,Plausis!A:E,5,0),"")</f>
        <v/>
      </c>
      <c r="AI1392" s="52" t="str">
        <f t="shared" si="477"/>
        <v>Ja</v>
      </c>
      <c r="AJ1392" s="52" t="str">
        <f>IF(S1392="Ja",VLOOKUP($S$2,Plausis!A:E,5,0),IF(V1392="Ja",VLOOKUP($V$2,Plausis!A:E,5,0),IF(X1392="Ja",VLOOKUP($X$2,Plausis!A:E,5,0),"")))</f>
        <v/>
      </c>
      <c r="AL1392" s="52" t="s">
        <v>3</v>
      </c>
      <c r="AM1392" s="114">
        <v>45531</v>
      </c>
      <c r="AN1392" s="52" t="s">
        <v>4467</v>
      </c>
      <c r="AO1392" s="52" t="str">
        <f>VLOOKUP(B1392,'BAT Grundtabelle'!B:T,19,0)</f>
        <v>ja</v>
      </c>
      <c r="AP1392" s="105" t="str">
        <f t="shared" si="478"/>
        <v>3951</v>
      </c>
      <c r="AQ1392" s="52" t="str">
        <f t="shared" si="479"/>
        <v>Möbelhandel</v>
      </c>
      <c r="AR1392" s="52" t="b">
        <f t="shared" si="495"/>
        <v>0</v>
      </c>
      <c r="AS1392" s="52" t="b">
        <f t="shared" si="495"/>
        <v>0</v>
      </c>
      <c r="AT1392" s="52" t="b">
        <f t="shared" si="495"/>
        <v>0</v>
      </c>
      <c r="AU1392" s="52">
        <f t="shared" si="480"/>
        <v>1</v>
      </c>
      <c r="AW1392" s="52" t="b">
        <f t="shared" si="481"/>
        <v>0</v>
      </c>
      <c r="AX1392" s="52" t="str">
        <f t="shared" si="482"/>
        <v>Unternehmen</v>
      </c>
      <c r="AY1392" s="52" t="b">
        <f t="shared" si="483"/>
        <v>0</v>
      </c>
      <c r="AZ1392" s="52" t="str">
        <f t="shared" si="484"/>
        <v>3951</v>
      </c>
      <c r="BA1392" s="52" t="str">
        <f>VLOOKUP(A1392,'BAT Grundtabelle'!A:U,21,0)</f>
        <v>ja</v>
      </c>
      <c r="BB1392" s="52" t="str">
        <f t="shared" si="485"/>
        <v>nein</v>
      </c>
      <c r="BC1392" s="52" t="str">
        <f t="shared" si="486"/>
        <v>3951</v>
      </c>
      <c r="BD1392" s="52" t="str">
        <f t="shared" si="487"/>
        <v>Möbelhandel</v>
      </c>
      <c r="BE1392" s="52" t="str">
        <f t="shared" si="488"/>
        <v>Unternehmen</v>
      </c>
      <c r="BF1392" s="52">
        <f t="shared" si="489"/>
        <v>1</v>
      </c>
    </row>
    <row r="1393" spans="1:58" hidden="1" x14ac:dyDescent="0.35">
      <c r="A1393" s="107" t="s">
        <v>3668</v>
      </c>
      <c r="B1393" s="75" t="s">
        <v>476</v>
      </c>
      <c r="C1393" s="52" t="s">
        <v>3</v>
      </c>
      <c r="D1393" s="52" t="s">
        <v>3</v>
      </c>
      <c r="E1393" s="52" t="s">
        <v>2</v>
      </c>
      <c r="F1393" s="52" t="s">
        <v>2</v>
      </c>
      <c r="G1393" s="52" t="s">
        <v>2</v>
      </c>
      <c r="H1393" s="52" t="s">
        <v>2</v>
      </c>
      <c r="I1393" s="52" t="s">
        <v>3</v>
      </c>
      <c r="J1393" s="52">
        <v>1</v>
      </c>
      <c r="K1393" s="52" t="s">
        <v>2</v>
      </c>
      <c r="L1393" s="52" t="s">
        <v>2</v>
      </c>
      <c r="M1393" s="52" t="s">
        <v>2</v>
      </c>
      <c r="N1393" s="52" t="s">
        <v>3</v>
      </c>
      <c r="P1393" s="52" t="s">
        <v>4</v>
      </c>
      <c r="Q1393" s="52" t="str">
        <f t="shared" ref="Q1393:AF1402" si="496">IF(ISERROR(FIND(Q$2,$P1393,1)),"Nein","Ja")</f>
        <v>Nein</v>
      </c>
      <c r="R1393" s="52" t="str">
        <f t="shared" si="496"/>
        <v>Nein</v>
      </c>
      <c r="S1393" s="52" t="str">
        <f t="shared" si="496"/>
        <v>Nein</v>
      </c>
      <c r="T1393" s="52" t="str">
        <f t="shared" si="496"/>
        <v>Nein</v>
      </c>
      <c r="U1393" s="52" t="str">
        <f t="shared" si="496"/>
        <v>Nein</v>
      </c>
      <c r="V1393" s="52" t="str">
        <f t="shared" si="496"/>
        <v>Nein</v>
      </c>
      <c r="W1393" s="52" t="str">
        <f t="shared" si="496"/>
        <v>Nein</v>
      </c>
      <c r="X1393" s="52" t="str">
        <f t="shared" si="496"/>
        <v>Nein</v>
      </c>
      <c r="Y1393" s="52" t="str">
        <f t="shared" si="496"/>
        <v>Nein</v>
      </c>
      <c r="Z1393" s="52" t="str">
        <f t="shared" si="496"/>
        <v>Nein</v>
      </c>
      <c r="AA1393" s="52" t="str">
        <f t="shared" si="496"/>
        <v>Nein</v>
      </c>
      <c r="AB1393" s="52" t="str">
        <f t="shared" si="496"/>
        <v>Nein</v>
      </c>
      <c r="AC1393" s="52" t="str">
        <f t="shared" si="496"/>
        <v>Nein</v>
      </c>
      <c r="AD1393" s="52" t="str">
        <f t="shared" si="496"/>
        <v>Nein</v>
      </c>
      <c r="AE1393" s="52" t="str">
        <f t="shared" si="496"/>
        <v>Nein</v>
      </c>
      <c r="AF1393" s="52" t="str">
        <f t="shared" si="496"/>
        <v>Nein</v>
      </c>
      <c r="AG1393" s="61" t="str">
        <f>IF(Q1393="Ja",VLOOKUP($Q$2,Plausis!A:E,5,0),IF(R1393="Ja",VLOOKUP($R$2,Plausis!A:E,5,0),IF(T1393="Ja",VLOOKUP($T$2,Plausis!A:E,5,0),IF(U1393="Ja",VLOOKUP($U$2,Plausis!A:E,5,0),IF(AA1393="Ja",VLOOKUP($AA$2,Plausis!A:E,5,0),IF(AC1393="Ja",VLOOKUP($AC$2,Plausis!A:E,5,0),IF(AD1393="Ja",VLOOKUP($AD$2,Plausis!A:E,5,0),"")))))))</f>
        <v/>
      </c>
      <c r="AH1393" s="52" t="str">
        <f>IF(Y1393="Ja",VLOOKUP($Y$2,Plausis!A:E,5,0),"")</f>
        <v/>
      </c>
      <c r="AI1393" s="52" t="str">
        <f t="shared" si="477"/>
        <v>Ja</v>
      </c>
      <c r="AJ1393" s="52" t="str">
        <f>IF(S1393="Ja",VLOOKUP($S$2,Plausis!A:E,5,0),IF(V1393="Ja",VLOOKUP($V$2,Plausis!A:E,5,0),IF(X1393="Ja",VLOOKUP($X$2,Plausis!A:E,5,0),"")))</f>
        <v/>
      </c>
      <c r="AL1393" s="52" t="s">
        <v>3</v>
      </c>
      <c r="AM1393" s="114">
        <v>45531</v>
      </c>
      <c r="AN1393" s="52" t="s">
        <v>4467</v>
      </c>
      <c r="AO1393" s="52" t="str">
        <f>VLOOKUP(B1393,'BAT Grundtabelle'!B:T,19,0)</f>
        <v>ja</v>
      </c>
      <c r="AP1393" s="105" t="str">
        <f t="shared" si="478"/>
        <v>11249</v>
      </c>
      <c r="AQ1393" s="52" t="str">
        <f t="shared" si="479"/>
        <v>Möbelschreinerei</v>
      </c>
      <c r="AR1393" s="52" t="b">
        <f t="shared" si="495"/>
        <v>0</v>
      </c>
      <c r="AS1393" s="52" t="b">
        <f t="shared" si="495"/>
        <v>0</v>
      </c>
      <c r="AT1393" s="52" t="b">
        <f t="shared" si="495"/>
        <v>0</v>
      </c>
      <c r="AU1393" s="52">
        <f t="shared" si="480"/>
        <v>1</v>
      </c>
      <c r="AW1393" s="52" t="b">
        <f t="shared" si="481"/>
        <v>0</v>
      </c>
      <c r="AX1393" s="52" t="str">
        <f t="shared" si="482"/>
        <v>Unternehmen</v>
      </c>
      <c r="AY1393" s="52" t="b">
        <f t="shared" si="483"/>
        <v>0</v>
      </c>
      <c r="AZ1393" s="52" t="str">
        <f t="shared" si="484"/>
        <v>11249</v>
      </c>
      <c r="BA1393" s="52" t="str">
        <f>VLOOKUP(A1393,'BAT Grundtabelle'!A:U,21,0)</f>
        <v>ja</v>
      </c>
      <c r="BB1393" s="52" t="str">
        <f t="shared" si="485"/>
        <v>nein</v>
      </c>
      <c r="BC1393" s="52" t="str">
        <f t="shared" si="486"/>
        <v>11249</v>
      </c>
      <c r="BD1393" s="52" t="str">
        <f t="shared" si="487"/>
        <v>Möbelschreinerei</v>
      </c>
      <c r="BE1393" s="52" t="str">
        <f t="shared" si="488"/>
        <v>Unternehmen</v>
      </c>
      <c r="BF1393" s="52">
        <f t="shared" si="489"/>
        <v>1</v>
      </c>
    </row>
    <row r="1394" spans="1:58" ht="116" hidden="1" x14ac:dyDescent="0.35">
      <c r="A1394" s="107" t="s">
        <v>3669</v>
      </c>
      <c r="B1394" s="75" t="s">
        <v>516</v>
      </c>
      <c r="C1394" s="52" t="s">
        <v>3</v>
      </c>
      <c r="D1394" s="52" t="s">
        <v>3</v>
      </c>
      <c r="E1394" s="52" t="s">
        <v>2</v>
      </c>
      <c r="F1394" s="52" t="s">
        <v>2</v>
      </c>
      <c r="G1394" s="52" t="s">
        <v>2</v>
      </c>
      <c r="H1394" s="52" t="s">
        <v>2</v>
      </c>
      <c r="I1394" s="52" t="s">
        <v>3</v>
      </c>
      <c r="J1394" s="52">
        <v>1</v>
      </c>
      <c r="K1394" s="52" t="s">
        <v>2</v>
      </c>
      <c r="L1394" s="52" t="s">
        <v>2</v>
      </c>
      <c r="M1394" s="52" t="s">
        <v>2</v>
      </c>
      <c r="N1394" s="52" t="s">
        <v>3</v>
      </c>
      <c r="P1394" s="52">
        <v>300</v>
      </c>
      <c r="Q1394" s="52" t="str">
        <f t="shared" si="496"/>
        <v>Nein</v>
      </c>
      <c r="R1394" s="52" t="str">
        <f t="shared" si="496"/>
        <v>Nein</v>
      </c>
      <c r="S1394" s="52" t="str">
        <f t="shared" si="496"/>
        <v>Nein</v>
      </c>
      <c r="T1394" s="52" t="str">
        <f t="shared" si="496"/>
        <v>Nein</v>
      </c>
      <c r="U1394" s="52" t="str">
        <f t="shared" si="496"/>
        <v>Nein</v>
      </c>
      <c r="V1394" s="52" t="str">
        <f t="shared" si="496"/>
        <v>Nein</v>
      </c>
      <c r="W1394" s="52" t="str">
        <f t="shared" si="496"/>
        <v>Nein</v>
      </c>
      <c r="X1394" s="52" t="str">
        <f t="shared" si="496"/>
        <v>Nein</v>
      </c>
      <c r="Y1394" s="52" t="str">
        <f t="shared" si="496"/>
        <v>Nein</v>
      </c>
      <c r="Z1394" s="52" t="str">
        <f t="shared" si="496"/>
        <v>Nein</v>
      </c>
      <c r="AA1394" s="52" t="str">
        <f t="shared" si="496"/>
        <v>Ja</v>
      </c>
      <c r="AB1394" s="52" t="str">
        <f t="shared" si="496"/>
        <v>Nein</v>
      </c>
      <c r="AC1394" s="52" t="str">
        <f t="shared" si="496"/>
        <v>Nein</v>
      </c>
      <c r="AD1394" s="52" t="str">
        <f t="shared" si="496"/>
        <v>Nein</v>
      </c>
      <c r="AE1394" s="52" t="str">
        <f t="shared" si="496"/>
        <v>Nein</v>
      </c>
      <c r="AF1394" s="52" t="str">
        <f t="shared" si="496"/>
        <v>Nein</v>
      </c>
      <c r="AG1394" s="61" t="str">
        <f>IF(Q1394="Ja",VLOOKUP($Q$2,Plausis!A:E,5,0),IF(R1394="Ja",VLOOKUP($R$2,Plausis!A:E,5,0),IF(T1394="Ja",VLOOKUP($T$2,Plausis!A:E,5,0),IF(U1394="Ja",VLOOKUP($U$2,Plausis!A:E,5,0),IF(AA1394="Ja",VLOOKUP($AA$2,Plausis!A:E,5,0),IF(AC1394="Ja",VLOOKUP($AC$2,Plausis!A:E,5,0),IF(AD1394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394" s="52" t="str">
        <f>IF(Y1394="Ja",VLOOKUP($Y$2,Plausis!A:E,5,0),"")</f>
        <v/>
      </c>
      <c r="AI1394" s="52" t="str">
        <f t="shared" si="477"/>
        <v>Ja</v>
      </c>
      <c r="AJ1394" s="52" t="str">
        <f>IF(S1394="Ja",VLOOKUP($S$2,Plausis!A:E,5,0),IF(V1394="Ja",VLOOKUP($V$2,Plausis!A:E,5,0),IF(X1394="Ja",VLOOKUP($X$2,Plausis!A:E,5,0),"")))</f>
        <v/>
      </c>
      <c r="AL1394" s="52" t="s">
        <v>3</v>
      </c>
      <c r="AM1394" s="114">
        <v>45531</v>
      </c>
      <c r="AN1394" s="52" t="s">
        <v>4467</v>
      </c>
      <c r="AO1394" s="52" t="str">
        <f>VLOOKUP(B1394,'BAT Grundtabelle'!B:T,19,0)</f>
        <v>ja</v>
      </c>
      <c r="AP1394" s="105" t="str">
        <f t="shared" si="478"/>
        <v>11250</v>
      </c>
      <c r="AQ1394" s="52" t="str">
        <f t="shared" si="479"/>
        <v>Möbelspedition</v>
      </c>
      <c r="AR1394" s="52" t="b">
        <f t="shared" si="495"/>
        <v>0</v>
      </c>
      <c r="AS1394" s="52" t="b">
        <f t="shared" si="495"/>
        <v>0</v>
      </c>
      <c r="AT1394" s="52" t="b">
        <f t="shared" si="495"/>
        <v>0</v>
      </c>
      <c r="AU1394" s="52">
        <f t="shared" si="480"/>
        <v>1</v>
      </c>
      <c r="AW1394" s="52" t="b">
        <f t="shared" si="481"/>
        <v>0</v>
      </c>
      <c r="AX1394" s="52" t="str">
        <f t="shared" si="482"/>
        <v>Unternehmen</v>
      </c>
      <c r="AY1394" s="52" t="b">
        <f t="shared" si="483"/>
        <v>0</v>
      </c>
      <c r="AZ1394" s="52" t="str">
        <f t="shared" si="484"/>
        <v>11250</v>
      </c>
      <c r="BA1394" s="52" t="str">
        <f>VLOOKUP(A1394,'BAT Grundtabelle'!A:U,21,0)</f>
        <v>ja</v>
      </c>
      <c r="BB1394" s="52" t="str">
        <f t="shared" si="485"/>
        <v>nein</v>
      </c>
      <c r="BC1394" s="52" t="str">
        <f t="shared" si="486"/>
        <v>11250</v>
      </c>
      <c r="BD1394" s="52" t="str">
        <f t="shared" si="487"/>
        <v>Möbelspedition</v>
      </c>
      <c r="BE1394" s="52" t="str">
        <f t="shared" si="488"/>
        <v>Unternehmen</v>
      </c>
      <c r="BF1394" s="52">
        <f t="shared" si="489"/>
        <v>1</v>
      </c>
    </row>
    <row r="1395" spans="1:58" hidden="1" x14ac:dyDescent="0.35">
      <c r="A1395" s="107" t="s">
        <v>3670</v>
      </c>
      <c r="B1395" s="75" t="s">
        <v>477</v>
      </c>
      <c r="C1395" s="52" t="s">
        <v>3</v>
      </c>
      <c r="D1395" s="52" t="s">
        <v>3</v>
      </c>
      <c r="E1395" s="52" t="s">
        <v>2</v>
      </c>
      <c r="F1395" s="52" t="s">
        <v>2</v>
      </c>
      <c r="G1395" s="52" t="s">
        <v>2</v>
      </c>
      <c r="H1395" s="52" t="s">
        <v>2</v>
      </c>
      <c r="I1395" s="52" t="s">
        <v>3</v>
      </c>
      <c r="J1395" s="52">
        <v>1</v>
      </c>
      <c r="K1395" s="52" t="s">
        <v>2</v>
      </c>
      <c r="L1395" s="52" t="s">
        <v>2</v>
      </c>
      <c r="M1395" s="52" t="s">
        <v>2</v>
      </c>
      <c r="N1395" s="52" t="s">
        <v>3</v>
      </c>
      <c r="P1395" s="52" t="s">
        <v>4</v>
      </c>
      <c r="Q1395" s="52" t="str">
        <f t="shared" si="496"/>
        <v>Nein</v>
      </c>
      <c r="R1395" s="52" t="str">
        <f t="shared" si="496"/>
        <v>Nein</v>
      </c>
      <c r="S1395" s="52" t="str">
        <f t="shared" si="496"/>
        <v>Nein</v>
      </c>
      <c r="T1395" s="52" t="str">
        <f t="shared" si="496"/>
        <v>Nein</v>
      </c>
      <c r="U1395" s="52" t="str">
        <f t="shared" si="496"/>
        <v>Nein</v>
      </c>
      <c r="V1395" s="52" t="str">
        <f t="shared" si="496"/>
        <v>Nein</v>
      </c>
      <c r="W1395" s="52" t="str">
        <f t="shared" si="496"/>
        <v>Nein</v>
      </c>
      <c r="X1395" s="52" t="str">
        <f t="shared" si="496"/>
        <v>Nein</v>
      </c>
      <c r="Y1395" s="52" t="str">
        <f t="shared" si="496"/>
        <v>Nein</v>
      </c>
      <c r="Z1395" s="52" t="str">
        <f t="shared" si="496"/>
        <v>Nein</v>
      </c>
      <c r="AA1395" s="52" t="str">
        <f t="shared" si="496"/>
        <v>Nein</v>
      </c>
      <c r="AB1395" s="52" t="str">
        <f t="shared" si="496"/>
        <v>Nein</v>
      </c>
      <c r="AC1395" s="52" t="str">
        <f t="shared" si="496"/>
        <v>Nein</v>
      </c>
      <c r="AD1395" s="52" t="str">
        <f t="shared" si="496"/>
        <v>Nein</v>
      </c>
      <c r="AE1395" s="52" t="str">
        <f t="shared" si="496"/>
        <v>Nein</v>
      </c>
      <c r="AF1395" s="52" t="str">
        <f t="shared" si="496"/>
        <v>Nein</v>
      </c>
      <c r="AG1395" s="61" t="str">
        <f>IF(Q1395="Ja",VLOOKUP($Q$2,Plausis!A:E,5,0),IF(R1395="Ja",VLOOKUP($R$2,Plausis!A:E,5,0),IF(T1395="Ja",VLOOKUP($T$2,Plausis!A:E,5,0),IF(U1395="Ja",VLOOKUP($U$2,Plausis!A:E,5,0),IF(AA1395="Ja",VLOOKUP($AA$2,Plausis!A:E,5,0),IF(AC1395="Ja",VLOOKUP($AC$2,Plausis!A:E,5,0),IF(AD1395="Ja",VLOOKUP($AD$2,Plausis!A:E,5,0),"")))))))</f>
        <v/>
      </c>
      <c r="AH1395" s="52" t="str">
        <f>IF(Y1395="Ja",VLOOKUP($Y$2,Plausis!A:E,5,0),"")</f>
        <v/>
      </c>
      <c r="AI1395" s="52" t="str">
        <f t="shared" si="477"/>
        <v>Ja</v>
      </c>
      <c r="AJ1395" s="52" t="str">
        <f>IF(S1395="Ja",VLOOKUP($S$2,Plausis!A:E,5,0),IF(V1395="Ja",VLOOKUP($V$2,Plausis!A:E,5,0),IF(X1395="Ja",VLOOKUP($X$2,Plausis!A:E,5,0),"")))</f>
        <v/>
      </c>
      <c r="AL1395" s="52" t="s">
        <v>3</v>
      </c>
      <c r="AM1395" s="114">
        <v>45531</v>
      </c>
      <c r="AN1395" s="52" t="s">
        <v>4467</v>
      </c>
      <c r="AO1395" s="52" t="str">
        <f>VLOOKUP(B1395,'BAT Grundtabelle'!B:T,19,0)</f>
        <v>ja</v>
      </c>
      <c r="AP1395" s="105" t="str">
        <f t="shared" si="478"/>
        <v>11251</v>
      </c>
      <c r="AQ1395" s="52" t="str">
        <f t="shared" si="479"/>
        <v>Möbeltischlerei</v>
      </c>
      <c r="AR1395" s="52" t="b">
        <f t="shared" si="495"/>
        <v>0</v>
      </c>
      <c r="AS1395" s="52" t="b">
        <f t="shared" si="495"/>
        <v>0</v>
      </c>
      <c r="AT1395" s="52" t="b">
        <f t="shared" si="495"/>
        <v>0</v>
      </c>
      <c r="AU1395" s="52">
        <f t="shared" si="480"/>
        <v>1</v>
      </c>
      <c r="AW1395" s="52" t="b">
        <f t="shared" si="481"/>
        <v>0</v>
      </c>
      <c r="AX1395" s="52" t="str">
        <f t="shared" si="482"/>
        <v>Unternehmen</v>
      </c>
      <c r="AY1395" s="52" t="b">
        <f t="shared" si="483"/>
        <v>0</v>
      </c>
      <c r="AZ1395" s="52" t="str">
        <f t="shared" si="484"/>
        <v>11251</v>
      </c>
      <c r="BA1395" s="52" t="str">
        <f>VLOOKUP(A1395,'BAT Grundtabelle'!A:U,21,0)</f>
        <v>ja</v>
      </c>
      <c r="BB1395" s="52" t="str">
        <f t="shared" si="485"/>
        <v>nein</v>
      </c>
      <c r="BC1395" s="52" t="str">
        <f t="shared" si="486"/>
        <v>11251</v>
      </c>
      <c r="BD1395" s="52" t="str">
        <f t="shared" si="487"/>
        <v>Möbeltischlerei</v>
      </c>
      <c r="BE1395" s="52" t="str">
        <f t="shared" si="488"/>
        <v>Unternehmen</v>
      </c>
      <c r="BF1395" s="52">
        <f t="shared" si="489"/>
        <v>1</v>
      </c>
    </row>
    <row r="1396" spans="1:58" ht="116" hidden="1" x14ac:dyDescent="0.35">
      <c r="A1396" s="107" t="s">
        <v>3671</v>
      </c>
      <c r="B1396" s="75" t="s">
        <v>517</v>
      </c>
      <c r="C1396" s="52" t="s">
        <v>3</v>
      </c>
      <c r="D1396" s="52" t="s">
        <v>3</v>
      </c>
      <c r="E1396" s="52" t="s">
        <v>2</v>
      </c>
      <c r="F1396" s="52" t="s">
        <v>2</v>
      </c>
      <c r="G1396" s="52" t="s">
        <v>2</v>
      </c>
      <c r="H1396" s="52" t="s">
        <v>2</v>
      </c>
      <c r="I1396" s="52" t="s">
        <v>3</v>
      </c>
      <c r="J1396" s="52">
        <v>1</v>
      </c>
      <c r="K1396" s="52" t="s">
        <v>2</v>
      </c>
      <c r="L1396" s="52" t="s">
        <v>2</v>
      </c>
      <c r="M1396" s="52" t="s">
        <v>2</v>
      </c>
      <c r="N1396" s="52" t="s">
        <v>3</v>
      </c>
      <c r="P1396" s="52">
        <v>300</v>
      </c>
      <c r="Q1396" s="52" t="str">
        <f t="shared" si="496"/>
        <v>Nein</v>
      </c>
      <c r="R1396" s="52" t="str">
        <f t="shared" si="496"/>
        <v>Nein</v>
      </c>
      <c r="S1396" s="52" t="str">
        <f t="shared" si="496"/>
        <v>Nein</v>
      </c>
      <c r="T1396" s="52" t="str">
        <f t="shared" si="496"/>
        <v>Nein</v>
      </c>
      <c r="U1396" s="52" t="str">
        <f t="shared" si="496"/>
        <v>Nein</v>
      </c>
      <c r="V1396" s="52" t="str">
        <f t="shared" si="496"/>
        <v>Nein</v>
      </c>
      <c r="W1396" s="52" t="str">
        <f t="shared" si="496"/>
        <v>Nein</v>
      </c>
      <c r="X1396" s="52" t="str">
        <f t="shared" si="496"/>
        <v>Nein</v>
      </c>
      <c r="Y1396" s="52" t="str">
        <f t="shared" si="496"/>
        <v>Nein</v>
      </c>
      <c r="Z1396" s="52" t="str">
        <f t="shared" si="496"/>
        <v>Nein</v>
      </c>
      <c r="AA1396" s="52" t="str">
        <f t="shared" si="496"/>
        <v>Ja</v>
      </c>
      <c r="AB1396" s="52" t="str">
        <f t="shared" si="496"/>
        <v>Nein</v>
      </c>
      <c r="AC1396" s="52" t="str">
        <f t="shared" si="496"/>
        <v>Nein</v>
      </c>
      <c r="AD1396" s="52" t="str">
        <f t="shared" si="496"/>
        <v>Nein</v>
      </c>
      <c r="AE1396" s="52" t="str">
        <f t="shared" si="496"/>
        <v>Nein</v>
      </c>
      <c r="AF1396" s="52" t="str">
        <f t="shared" si="496"/>
        <v>Nein</v>
      </c>
      <c r="AG1396" s="61" t="str">
        <f>IF(Q1396="Ja",VLOOKUP($Q$2,Plausis!A:E,5,0),IF(R1396="Ja",VLOOKUP($R$2,Plausis!A:E,5,0),IF(T1396="Ja",VLOOKUP($T$2,Plausis!A:E,5,0),IF(U1396="Ja",VLOOKUP($U$2,Plausis!A:E,5,0),IF(AA1396="Ja",VLOOKUP($AA$2,Plausis!A:E,5,0),IF(AC1396="Ja",VLOOKUP($AC$2,Plausis!A:E,5,0),IF(AD1396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396" s="52" t="str">
        <f>IF(Y1396="Ja",VLOOKUP($Y$2,Plausis!A:E,5,0),"")</f>
        <v/>
      </c>
      <c r="AI1396" s="52" t="str">
        <f t="shared" si="477"/>
        <v>Ja</v>
      </c>
      <c r="AJ1396" s="52" t="str">
        <f>IF(S1396="Ja",VLOOKUP($S$2,Plausis!A:E,5,0),IF(V1396="Ja",VLOOKUP($V$2,Plausis!A:E,5,0),IF(X1396="Ja",VLOOKUP($X$2,Plausis!A:E,5,0),"")))</f>
        <v/>
      </c>
      <c r="AL1396" s="52" t="s">
        <v>3</v>
      </c>
      <c r="AM1396" s="114">
        <v>45531</v>
      </c>
      <c r="AN1396" s="52" t="s">
        <v>4467</v>
      </c>
      <c r="AO1396" s="52" t="str">
        <f>VLOOKUP(B1396,'BAT Grundtabelle'!B:T,19,0)</f>
        <v>ja</v>
      </c>
      <c r="AP1396" s="105" t="str">
        <f t="shared" si="478"/>
        <v>11252</v>
      </c>
      <c r="AQ1396" s="52" t="str">
        <f t="shared" si="479"/>
        <v>Möbeltransporte</v>
      </c>
      <c r="AR1396" s="52" t="b">
        <f t="shared" si="495"/>
        <v>0</v>
      </c>
      <c r="AS1396" s="52" t="b">
        <f t="shared" si="495"/>
        <v>0</v>
      </c>
      <c r="AT1396" s="52" t="b">
        <f t="shared" si="495"/>
        <v>0</v>
      </c>
      <c r="AU1396" s="52">
        <f t="shared" si="480"/>
        <v>1</v>
      </c>
      <c r="AW1396" s="52" t="b">
        <f t="shared" si="481"/>
        <v>0</v>
      </c>
      <c r="AX1396" s="52" t="str">
        <f t="shared" si="482"/>
        <v>Unternehmen</v>
      </c>
      <c r="AY1396" s="52" t="b">
        <f t="shared" si="483"/>
        <v>0</v>
      </c>
      <c r="AZ1396" s="52" t="str">
        <f t="shared" si="484"/>
        <v>11252</v>
      </c>
      <c r="BA1396" s="52" t="str">
        <f>VLOOKUP(A1396,'BAT Grundtabelle'!A:U,21,0)</f>
        <v>ja</v>
      </c>
      <c r="BB1396" s="52" t="str">
        <f t="shared" si="485"/>
        <v>nein</v>
      </c>
      <c r="BC1396" s="52" t="str">
        <f t="shared" si="486"/>
        <v>11252</v>
      </c>
      <c r="BD1396" s="52" t="str">
        <f t="shared" si="487"/>
        <v>Möbeltransporte</v>
      </c>
      <c r="BE1396" s="52" t="str">
        <f t="shared" si="488"/>
        <v>Unternehmen</v>
      </c>
      <c r="BF1396" s="52">
        <f t="shared" si="489"/>
        <v>1</v>
      </c>
    </row>
    <row r="1397" spans="1:58" hidden="1" x14ac:dyDescent="0.35">
      <c r="A1397" s="107" t="s">
        <v>3672</v>
      </c>
      <c r="B1397" s="75" t="s">
        <v>1137</v>
      </c>
      <c r="C1397" s="52" t="s">
        <v>3</v>
      </c>
      <c r="D1397" s="52" t="s">
        <v>3</v>
      </c>
      <c r="E1397" s="52" t="s">
        <v>2</v>
      </c>
      <c r="F1397" s="52" t="s">
        <v>2</v>
      </c>
      <c r="G1397" s="52" t="s">
        <v>2</v>
      </c>
      <c r="H1397" s="52" t="s">
        <v>2</v>
      </c>
      <c r="I1397" s="52" t="s">
        <v>3</v>
      </c>
      <c r="J1397" s="52">
        <v>1</v>
      </c>
      <c r="K1397" s="52" t="s">
        <v>2</v>
      </c>
      <c r="L1397" s="52" t="s">
        <v>2</v>
      </c>
      <c r="M1397" s="52" t="s">
        <v>2</v>
      </c>
      <c r="N1397" s="52" t="s">
        <v>3</v>
      </c>
      <c r="P1397" s="52" t="s">
        <v>4</v>
      </c>
      <c r="Q1397" s="52" t="str">
        <f t="shared" si="496"/>
        <v>Nein</v>
      </c>
      <c r="R1397" s="52" t="str">
        <f t="shared" si="496"/>
        <v>Nein</v>
      </c>
      <c r="S1397" s="52" t="str">
        <f t="shared" si="496"/>
        <v>Nein</v>
      </c>
      <c r="T1397" s="52" t="str">
        <f t="shared" si="496"/>
        <v>Nein</v>
      </c>
      <c r="U1397" s="52" t="str">
        <f t="shared" si="496"/>
        <v>Nein</v>
      </c>
      <c r="V1397" s="52" t="str">
        <f t="shared" si="496"/>
        <v>Nein</v>
      </c>
      <c r="W1397" s="52" t="str">
        <f t="shared" si="496"/>
        <v>Nein</v>
      </c>
      <c r="X1397" s="52" t="str">
        <f t="shared" si="496"/>
        <v>Nein</v>
      </c>
      <c r="Y1397" s="52" t="str">
        <f t="shared" si="496"/>
        <v>Nein</v>
      </c>
      <c r="Z1397" s="52" t="str">
        <f t="shared" si="496"/>
        <v>Nein</v>
      </c>
      <c r="AA1397" s="52" t="str">
        <f t="shared" si="496"/>
        <v>Nein</v>
      </c>
      <c r="AB1397" s="52" t="str">
        <f t="shared" si="496"/>
        <v>Nein</v>
      </c>
      <c r="AC1397" s="52" t="str">
        <f t="shared" si="496"/>
        <v>Nein</v>
      </c>
      <c r="AD1397" s="52" t="str">
        <f t="shared" si="496"/>
        <v>Nein</v>
      </c>
      <c r="AE1397" s="52" t="str">
        <f t="shared" si="496"/>
        <v>Nein</v>
      </c>
      <c r="AF1397" s="52" t="str">
        <f t="shared" si="496"/>
        <v>Nein</v>
      </c>
      <c r="AG1397" s="61" t="str">
        <f>IF(Q1397="Ja",VLOOKUP($Q$2,Plausis!A:E,5,0),IF(R1397="Ja",VLOOKUP($R$2,Plausis!A:E,5,0),IF(T1397="Ja",VLOOKUP($T$2,Plausis!A:E,5,0),IF(U1397="Ja",VLOOKUP($U$2,Plausis!A:E,5,0),IF(AA1397="Ja",VLOOKUP($AA$2,Plausis!A:E,5,0),IF(AC1397="Ja",VLOOKUP($AC$2,Plausis!A:E,5,0),IF(AD1397="Ja",VLOOKUP($AD$2,Plausis!A:E,5,0),"")))))))</f>
        <v/>
      </c>
      <c r="AH1397" s="52" t="str">
        <f>IF(Y1397="Ja",VLOOKUP($Y$2,Plausis!A:E,5,0),"")</f>
        <v/>
      </c>
      <c r="AI1397" s="52" t="str">
        <f t="shared" si="477"/>
        <v>Ja</v>
      </c>
      <c r="AJ1397" s="52" t="str">
        <f>IF(S1397="Ja",VLOOKUP($S$2,Plausis!A:E,5,0),IF(V1397="Ja",VLOOKUP($V$2,Plausis!A:E,5,0),IF(X1397="Ja",VLOOKUP($X$2,Plausis!A:E,5,0),"")))</f>
        <v/>
      </c>
      <c r="AL1397" s="52" t="s">
        <v>2</v>
      </c>
      <c r="AM1397" s="114">
        <v>45531</v>
      </c>
      <c r="AN1397" s="52" t="s">
        <v>4467</v>
      </c>
      <c r="AO1397" s="52" t="str">
        <f>VLOOKUP(B1397,'BAT Grundtabelle'!B:T,19,0)</f>
        <v>ja</v>
      </c>
      <c r="AP1397" s="105" t="str">
        <f t="shared" si="478"/>
        <v>11253</v>
      </c>
      <c r="AQ1397" s="52" t="str">
        <f t="shared" si="479"/>
        <v>Modeaccessoires</v>
      </c>
      <c r="AR1397" s="52" t="b">
        <f t="shared" si="495"/>
        <v>0</v>
      </c>
      <c r="AS1397" s="52" t="b">
        <f t="shared" si="495"/>
        <v>0</v>
      </c>
      <c r="AT1397" s="52" t="b">
        <f t="shared" si="495"/>
        <v>0</v>
      </c>
      <c r="AU1397" s="52">
        <f t="shared" si="480"/>
        <v>1</v>
      </c>
      <c r="AW1397" s="52" t="b">
        <f t="shared" si="481"/>
        <v>0</v>
      </c>
      <c r="AX1397" s="52" t="str">
        <f t="shared" si="482"/>
        <v>Unternehmen</v>
      </c>
      <c r="AY1397" s="52" t="b">
        <f t="shared" si="483"/>
        <v>0</v>
      </c>
      <c r="AZ1397" s="52" t="str">
        <f t="shared" si="484"/>
        <v>11253</v>
      </c>
      <c r="BA1397" s="52" t="str">
        <f>VLOOKUP(A1397,'BAT Grundtabelle'!A:U,21,0)</f>
        <v>ja</v>
      </c>
      <c r="BB1397" s="52" t="str">
        <f t="shared" si="485"/>
        <v>nein</v>
      </c>
      <c r="BC1397" s="52" t="str">
        <f t="shared" si="486"/>
        <v>11253</v>
      </c>
      <c r="BD1397" s="52" t="str">
        <f t="shared" si="487"/>
        <v>Modeaccessoires</v>
      </c>
      <c r="BE1397" s="52" t="str">
        <f t="shared" si="488"/>
        <v>Unternehmen</v>
      </c>
      <c r="BF1397" s="52">
        <f t="shared" si="489"/>
        <v>1</v>
      </c>
    </row>
    <row r="1398" spans="1:58" hidden="1" x14ac:dyDescent="0.35">
      <c r="A1398" s="107" t="s">
        <v>51</v>
      </c>
      <c r="B1398" s="75" t="s">
        <v>50</v>
      </c>
      <c r="C1398" s="52" t="s">
        <v>3</v>
      </c>
      <c r="D1398" s="52" t="s">
        <v>3</v>
      </c>
      <c r="E1398" s="52" t="s">
        <v>2</v>
      </c>
      <c r="F1398" s="52" t="s">
        <v>2</v>
      </c>
      <c r="G1398" s="52" t="s">
        <v>2</v>
      </c>
      <c r="H1398" s="52" t="s">
        <v>2</v>
      </c>
      <c r="I1398" s="52" t="s">
        <v>3</v>
      </c>
      <c r="J1398" s="52">
        <v>1</v>
      </c>
      <c r="K1398" s="52" t="s">
        <v>2</v>
      </c>
      <c r="L1398" s="52" t="s">
        <v>2</v>
      </c>
      <c r="M1398" s="52" t="s">
        <v>2</v>
      </c>
      <c r="N1398" s="52" t="s">
        <v>3</v>
      </c>
      <c r="P1398" s="52" t="s">
        <v>4</v>
      </c>
      <c r="Q1398" s="52" t="str">
        <f t="shared" si="496"/>
        <v>Nein</v>
      </c>
      <c r="R1398" s="52" t="str">
        <f t="shared" si="496"/>
        <v>Nein</v>
      </c>
      <c r="S1398" s="52" t="str">
        <f t="shared" si="496"/>
        <v>Nein</v>
      </c>
      <c r="T1398" s="52" t="str">
        <f t="shared" si="496"/>
        <v>Nein</v>
      </c>
      <c r="U1398" s="52" t="str">
        <f t="shared" si="496"/>
        <v>Nein</v>
      </c>
      <c r="V1398" s="52" t="str">
        <f t="shared" si="496"/>
        <v>Nein</v>
      </c>
      <c r="W1398" s="52" t="str">
        <f t="shared" si="496"/>
        <v>Nein</v>
      </c>
      <c r="X1398" s="52" t="str">
        <f t="shared" si="496"/>
        <v>Nein</v>
      </c>
      <c r="Y1398" s="52" t="str">
        <f t="shared" si="496"/>
        <v>Nein</v>
      </c>
      <c r="Z1398" s="52" t="str">
        <f t="shared" si="496"/>
        <v>Nein</v>
      </c>
      <c r="AA1398" s="52" t="str">
        <f t="shared" si="496"/>
        <v>Nein</v>
      </c>
      <c r="AB1398" s="52" t="str">
        <f t="shared" si="496"/>
        <v>Nein</v>
      </c>
      <c r="AC1398" s="52" t="str">
        <f t="shared" si="496"/>
        <v>Nein</v>
      </c>
      <c r="AD1398" s="52" t="str">
        <f t="shared" si="496"/>
        <v>Nein</v>
      </c>
      <c r="AE1398" s="52" t="str">
        <f t="shared" si="496"/>
        <v>Nein</v>
      </c>
      <c r="AF1398" s="52" t="str">
        <f t="shared" si="496"/>
        <v>Nein</v>
      </c>
      <c r="AG1398" s="61" t="str">
        <f>IF(Q1398="Ja",VLOOKUP($Q$2,Plausis!A:E,5,0),IF(R1398="Ja",VLOOKUP($R$2,Plausis!A:E,5,0),IF(T1398="Ja",VLOOKUP($T$2,Plausis!A:E,5,0),IF(U1398="Ja",VLOOKUP($U$2,Plausis!A:E,5,0),IF(AA1398="Ja",VLOOKUP($AA$2,Plausis!A:E,5,0),IF(AC1398="Ja",VLOOKUP($AC$2,Plausis!A:E,5,0),IF(AD1398="Ja",VLOOKUP($AD$2,Plausis!A:E,5,0),"")))))))</f>
        <v/>
      </c>
      <c r="AH1398" s="52" t="str">
        <f>IF(Y1398="Ja",VLOOKUP($Y$2,Plausis!A:E,5,0),"")</f>
        <v/>
      </c>
      <c r="AI1398" s="52" t="str">
        <f t="shared" si="477"/>
        <v>Ja</v>
      </c>
      <c r="AJ1398" s="52" t="str">
        <f>IF(S1398="Ja",VLOOKUP($S$2,Plausis!A:E,5,0),IF(V1398="Ja",VLOOKUP($V$2,Plausis!A:E,5,0),IF(X1398="Ja",VLOOKUP($X$2,Plausis!A:E,5,0),"")))</f>
        <v/>
      </c>
      <c r="AL1398" s="52" t="s">
        <v>2</v>
      </c>
      <c r="AM1398" s="114">
        <v>45531</v>
      </c>
      <c r="AN1398" s="52" t="s">
        <v>4467</v>
      </c>
      <c r="AO1398" s="52" t="str">
        <f>VLOOKUP(B1398,'BAT Grundtabelle'!B:T,19,0)</f>
        <v>ja</v>
      </c>
      <c r="AP1398" s="105" t="str">
        <f t="shared" si="478"/>
        <v>3339</v>
      </c>
      <c r="AQ1398" s="52" t="str">
        <f t="shared" si="479"/>
        <v>Modeatelier</v>
      </c>
      <c r="AR1398" s="52" t="b">
        <f t="shared" si="495"/>
        <v>0</v>
      </c>
      <c r="AS1398" s="52" t="b">
        <f t="shared" si="495"/>
        <v>0</v>
      </c>
      <c r="AT1398" s="52" t="b">
        <f t="shared" si="495"/>
        <v>0</v>
      </c>
      <c r="AU1398" s="52">
        <f t="shared" si="480"/>
        <v>1</v>
      </c>
      <c r="AW1398" s="52" t="b">
        <f t="shared" si="481"/>
        <v>0</v>
      </c>
      <c r="AX1398" s="52" t="str">
        <f t="shared" si="482"/>
        <v>Unternehmen</v>
      </c>
      <c r="AY1398" s="52" t="b">
        <f t="shared" si="483"/>
        <v>0</v>
      </c>
      <c r="AZ1398" s="52" t="str">
        <f t="shared" si="484"/>
        <v>3339</v>
      </c>
      <c r="BA1398" s="52" t="str">
        <f>VLOOKUP(A1398,'BAT Grundtabelle'!A:U,21,0)</f>
        <v>ja</v>
      </c>
      <c r="BB1398" s="52" t="str">
        <f t="shared" si="485"/>
        <v>nein</v>
      </c>
      <c r="BC1398" s="52" t="str">
        <f t="shared" si="486"/>
        <v>3339</v>
      </c>
      <c r="BD1398" s="52" t="str">
        <f t="shared" si="487"/>
        <v>Modeatelier</v>
      </c>
      <c r="BE1398" s="52" t="str">
        <f t="shared" si="488"/>
        <v>Unternehmen</v>
      </c>
      <c r="BF1398" s="52">
        <f t="shared" si="489"/>
        <v>1</v>
      </c>
    </row>
    <row r="1399" spans="1:58" hidden="1" x14ac:dyDescent="0.35">
      <c r="A1399" s="107" t="s">
        <v>3673</v>
      </c>
      <c r="B1399" s="75" t="s">
        <v>1708</v>
      </c>
      <c r="C1399" s="52" t="s">
        <v>3</v>
      </c>
      <c r="D1399" s="52" t="s">
        <v>3</v>
      </c>
      <c r="E1399" s="52" t="s">
        <v>2</v>
      </c>
      <c r="F1399" s="52" t="s">
        <v>2</v>
      </c>
      <c r="G1399" s="52" t="s">
        <v>2</v>
      </c>
      <c r="H1399" s="52" t="s">
        <v>2</v>
      </c>
      <c r="I1399" s="52" t="s">
        <v>3</v>
      </c>
      <c r="J1399" s="52">
        <v>1</v>
      </c>
      <c r="K1399" s="52" t="s">
        <v>2</v>
      </c>
      <c r="L1399" s="52" t="s">
        <v>2</v>
      </c>
      <c r="M1399" s="52" t="s">
        <v>2</v>
      </c>
      <c r="N1399" s="52" t="s">
        <v>3</v>
      </c>
      <c r="P1399" s="52" t="s">
        <v>4</v>
      </c>
      <c r="Q1399" s="52" t="str">
        <f t="shared" si="496"/>
        <v>Nein</v>
      </c>
      <c r="R1399" s="52" t="str">
        <f t="shared" si="496"/>
        <v>Nein</v>
      </c>
      <c r="S1399" s="52" t="str">
        <f t="shared" si="496"/>
        <v>Nein</v>
      </c>
      <c r="T1399" s="52" t="str">
        <f t="shared" si="496"/>
        <v>Nein</v>
      </c>
      <c r="U1399" s="52" t="str">
        <f t="shared" si="496"/>
        <v>Nein</v>
      </c>
      <c r="V1399" s="52" t="str">
        <f t="shared" si="496"/>
        <v>Nein</v>
      </c>
      <c r="W1399" s="52" t="str">
        <f t="shared" si="496"/>
        <v>Nein</v>
      </c>
      <c r="X1399" s="52" t="str">
        <f t="shared" si="496"/>
        <v>Nein</v>
      </c>
      <c r="Y1399" s="52" t="str">
        <f t="shared" si="496"/>
        <v>Nein</v>
      </c>
      <c r="Z1399" s="52" t="str">
        <f t="shared" si="496"/>
        <v>Nein</v>
      </c>
      <c r="AA1399" s="52" t="str">
        <f t="shared" si="496"/>
        <v>Nein</v>
      </c>
      <c r="AB1399" s="52" t="str">
        <f t="shared" si="496"/>
        <v>Nein</v>
      </c>
      <c r="AC1399" s="52" t="str">
        <f t="shared" si="496"/>
        <v>Nein</v>
      </c>
      <c r="AD1399" s="52" t="str">
        <f t="shared" si="496"/>
        <v>Nein</v>
      </c>
      <c r="AE1399" s="52" t="str">
        <f t="shared" si="496"/>
        <v>Nein</v>
      </c>
      <c r="AF1399" s="52" t="str">
        <f t="shared" si="496"/>
        <v>Nein</v>
      </c>
      <c r="AG1399" s="61" t="str">
        <f>IF(Q1399="Ja",VLOOKUP($Q$2,Plausis!A:E,5,0),IF(R1399="Ja",VLOOKUP($R$2,Plausis!A:E,5,0),IF(T1399="Ja",VLOOKUP($T$2,Plausis!A:E,5,0),IF(U1399="Ja",VLOOKUP($U$2,Plausis!A:E,5,0),IF(AA1399="Ja",VLOOKUP($AA$2,Plausis!A:E,5,0),IF(AC1399="Ja",VLOOKUP($AC$2,Plausis!A:E,5,0),IF(AD1399="Ja",VLOOKUP($AD$2,Plausis!A:E,5,0),"")))))))</f>
        <v/>
      </c>
      <c r="AH1399" s="52" t="str">
        <f>IF(Y1399="Ja",VLOOKUP($Y$2,Plausis!A:E,5,0),"")</f>
        <v/>
      </c>
      <c r="AI1399" s="52" t="str">
        <f t="shared" si="477"/>
        <v>Ja</v>
      </c>
      <c r="AJ1399" s="52" t="str">
        <f>IF(S1399="Ja",VLOOKUP($S$2,Plausis!A:E,5,0),IF(V1399="Ja",VLOOKUP($V$2,Plausis!A:E,5,0),IF(X1399="Ja",VLOOKUP($X$2,Plausis!A:E,5,0),"")))</f>
        <v/>
      </c>
      <c r="AL1399" s="52" t="s">
        <v>2</v>
      </c>
      <c r="AM1399" s="114">
        <v>45531</v>
      </c>
      <c r="AN1399" s="52" t="s">
        <v>4467</v>
      </c>
      <c r="AO1399" s="52" t="str">
        <f>VLOOKUP(B1399,'BAT Grundtabelle'!B:T,19,0)</f>
        <v>ja</v>
      </c>
      <c r="AP1399" s="105" t="str">
        <f t="shared" si="478"/>
        <v>11254</v>
      </c>
      <c r="AQ1399" s="52" t="str">
        <f t="shared" si="479"/>
        <v>Modellbahn-, Modellbaubedarfshandel</v>
      </c>
      <c r="AR1399" s="52" t="b">
        <f t="shared" si="495"/>
        <v>0</v>
      </c>
      <c r="AS1399" s="52" t="b">
        <f t="shared" si="495"/>
        <v>0</v>
      </c>
      <c r="AT1399" s="52" t="b">
        <f t="shared" si="495"/>
        <v>0</v>
      </c>
      <c r="AU1399" s="52">
        <f t="shared" si="480"/>
        <v>1</v>
      </c>
      <c r="AW1399" s="52" t="b">
        <f t="shared" si="481"/>
        <v>0</v>
      </c>
      <c r="AX1399" s="52" t="str">
        <f t="shared" si="482"/>
        <v>Unternehmen</v>
      </c>
      <c r="AY1399" s="52" t="b">
        <f t="shared" si="483"/>
        <v>0</v>
      </c>
      <c r="AZ1399" s="52" t="str">
        <f t="shared" si="484"/>
        <v>11254</v>
      </c>
      <c r="BA1399" s="52" t="str">
        <f>VLOOKUP(A1399,'BAT Grundtabelle'!A:U,21,0)</f>
        <v>ja</v>
      </c>
      <c r="BB1399" s="52" t="str">
        <f t="shared" si="485"/>
        <v>nein</v>
      </c>
      <c r="BC1399" s="52" t="str">
        <f t="shared" si="486"/>
        <v>11254</v>
      </c>
      <c r="BD1399" s="52" t="str">
        <f t="shared" si="487"/>
        <v>Modellbahn-, Modellbaubedarfshandel</v>
      </c>
      <c r="BE1399" s="52" t="str">
        <f t="shared" si="488"/>
        <v>Unternehmen</v>
      </c>
      <c r="BF1399" s="52">
        <f t="shared" si="489"/>
        <v>1</v>
      </c>
    </row>
    <row r="1400" spans="1:58" hidden="1" x14ac:dyDescent="0.35">
      <c r="A1400" s="107" t="s">
        <v>2303</v>
      </c>
      <c r="B1400" s="75" t="s">
        <v>2302</v>
      </c>
      <c r="C1400" s="52" t="s">
        <v>3</v>
      </c>
      <c r="D1400" s="52" t="s">
        <v>3</v>
      </c>
      <c r="E1400" s="52" t="s">
        <v>2</v>
      </c>
      <c r="F1400" s="52" t="s">
        <v>2</v>
      </c>
      <c r="G1400" s="52" t="s">
        <v>2</v>
      </c>
      <c r="H1400" s="52" t="s">
        <v>2</v>
      </c>
      <c r="I1400" s="52" t="s">
        <v>3</v>
      </c>
      <c r="J1400" s="52">
        <v>1</v>
      </c>
      <c r="K1400" s="52" t="s">
        <v>2</v>
      </c>
      <c r="L1400" s="52" t="s">
        <v>2</v>
      </c>
      <c r="M1400" s="52" t="s">
        <v>2</v>
      </c>
      <c r="N1400" s="52" t="s">
        <v>3</v>
      </c>
      <c r="P1400" s="52" t="s">
        <v>4</v>
      </c>
      <c r="Q1400" s="52" t="str">
        <f t="shared" si="496"/>
        <v>Nein</v>
      </c>
      <c r="R1400" s="52" t="str">
        <f t="shared" si="496"/>
        <v>Nein</v>
      </c>
      <c r="S1400" s="52" t="str">
        <f t="shared" si="496"/>
        <v>Nein</v>
      </c>
      <c r="T1400" s="52" t="str">
        <f t="shared" si="496"/>
        <v>Nein</v>
      </c>
      <c r="U1400" s="52" t="str">
        <f t="shared" si="496"/>
        <v>Nein</v>
      </c>
      <c r="V1400" s="52" t="str">
        <f t="shared" si="496"/>
        <v>Nein</v>
      </c>
      <c r="W1400" s="52" t="str">
        <f t="shared" si="496"/>
        <v>Nein</v>
      </c>
      <c r="X1400" s="52" t="str">
        <f t="shared" si="496"/>
        <v>Nein</v>
      </c>
      <c r="Y1400" s="52" t="str">
        <f t="shared" si="496"/>
        <v>Nein</v>
      </c>
      <c r="Z1400" s="52" t="str">
        <f t="shared" si="496"/>
        <v>Nein</v>
      </c>
      <c r="AA1400" s="52" t="str">
        <f t="shared" si="496"/>
        <v>Nein</v>
      </c>
      <c r="AB1400" s="52" t="str">
        <f t="shared" si="496"/>
        <v>Nein</v>
      </c>
      <c r="AC1400" s="52" t="str">
        <f t="shared" si="496"/>
        <v>Nein</v>
      </c>
      <c r="AD1400" s="52" t="str">
        <f t="shared" si="496"/>
        <v>Nein</v>
      </c>
      <c r="AE1400" s="52" t="str">
        <f t="shared" si="496"/>
        <v>Nein</v>
      </c>
      <c r="AF1400" s="52" t="str">
        <f t="shared" si="496"/>
        <v>Nein</v>
      </c>
      <c r="AG1400" s="61" t="str">
        <f>IF(Q1400="Ja",VLOOKUP($Q$2,Plausis!A:E,5,0),IF(R1400="Ja",VLOOKUP($R$2,Plausis!A:E,5,0),IF(T1400="Ja",VLOOKUP($T$2,Plausis!A:E,5,0),IF(U1400="Ja",VLOOKUP($U$2,Plausis!A:E,5,0),IF(AA1400="Ja",VLOOKUP($AA$2,Plausis!A:E,5,0),IF(AC1400="Ja",VLOOKUP($AC$2,Plausis!A:E,5,0),IF(AD1400="Ja",VLOOKUP($AD$2,Plausis!A:E,5,0),"")))))))</f>
        <v/>
      </c>
      <c r="AH1400" s="52" t="str">
        <f>IF(Y1400="Ja",VLOOKUP($Y$2,Plausis!A:E,5,0),"")</f>
        <v/>
      </c>
      <c r="AI1400" s="52" t="str">
        <f t="shared" si="477"/>
        <v>Ja</v>
      </c>
      <c r="AJ1400" s="52" t="str">
        <f>IF(S1400="Ja",VLOOKUP($S$2,Plausis!A:E,5,0),IF(V1400="Ja",VLOOKUP($V$2,Plausis!A:E,5,0),IF(X1400="Ja",VLOOKUP($X$2,Plausis!A:E,5,0),"")))</f>
        <v/>
      </c>
      <c r="AL1400" s="52" t="s">
        <v>2</v>
      </c>
      <c r="AM1400" s="114">
        <v>45531</v>
      </c>
      <c r="AN1400" s="52" t="s">
        <v>4467</v>
      </c>
      <c r="AO1400" s="52" t="str">
        <f>VLOOKUP(B1400,'BAT Grundtabelle'!B:T,19,0)</f>
        <v>ja</v>
      </c>
      <c r="AP1400" s="105" t="str">
        <f t="shared" si="478"/>
        <v>2733</v>
      </c>
      <c r="AQ1400" s="52" t="str">
        <f t="shared" si="479"/>
        <v>Modellbauer</v>
      </c>
      <c r="AR1400" s="52" t="b">
        <f t="shared" si="495"/>
        <v>0</v>
      </c>
      <c r="AS1400" s="52" t="b">
        <f t="shared" si="495"/>
        <v>0</v>
      </c>
      <c r="AT1400" s="52" t="b">
        <f t="shared" si="495"/>
        <v>0</v>
      </c>
      <c r="AU1400" s="52">
        <f t="shared" si="480"/>
        <v>1</v>
      </c>
      <c r="AW1400" s="52" t="b">
        <f t="shared" si="481"/>
        <v>0</v>
      </c>
      <c r="AX1400" s="52" t="str">
        <f t="shared" si="482"/>
        <v>Unternehmen</v>
      </c>
      <c r="AY1400" s="52" t="b">
        <f t="shared" si="483"/>
        <v>0</v>
      </c>
      <c r="AZ1400" s="52" t="str">
        <f t="shared" si="484"/>
        <v>2733</v>
      </c>
      <c r="BA1400" s="52" t="str">
        <f>VLOOKUP(A1400,'BAT Grundtabelle'!A:U,21,0)</f>
        <v>ja</v>
      </c>
      <c r="BB1400" s="52" t="str">
        <f t="shared" si="485"/>
        <v>nein</v>
      </c>
      <c r="BC1400" s="52" t="str">
        <f t="shared" si="486"/>
        <v>2733</v>
      </c>
      <c r="BD1400" s="52" t="str">
        <f t="shared" si="487"/>
        <v>Modellbauer</v>
      </c>
      <c r="BE1400" s="52" t="str">
        <f t="shared" si="488"/>
        <v>Unternehmen</v>
      </c>
      <c r="BF1400" s="52">
        <f t="shared" si="489"/>
        <v>1</v>
      </c>
    </row>
    <row r="1401" spans="1:58" hidden="1" x14ac:dyDescent="0.35">
      <c r="A1401" s="107" t="s">
        <v>3674</v>
      </c>
      <c r="B1401" s="75" t="s">
        <v>1138</v>
      </c>
      <c r="C1401" s="52" t="s">
        <v>3</v>
      </c>
      <c r="D1401" s="52" t="s">
        <v>3</v>
      </c>
      <c r="E1401" s="52" t="s">
        <v>2</v>
      </c>
      <c r="F1401" s="52" t="s">
        <v>2</v>
      </c>
      <c r="G1401" s="52" t="s">
        <v>2</v>
      </c>
      <c r="H1401" s="52" t="s">
        <v>2</v>
      </c>
      <c r="I1401" s="52" t="s">
        <v>3</v>
      </c>
      <c r="J1401" s="52">
        <v>1</v>
      </c>
      <c r="K1401" s="52" t="s">
        <v>2</v>
      </c>
      <c r="L1401" s="52" t="s">
        <v>2</v>
      </c>
      <c r="M1401" s="52" t="s">
        <v>2</v>
      </c>
      <c r="N1401" s="52" t="s">
        <v>3</v>
      </c>
      <c r="P1401" s="52" t="s">
        <v>4</v>
      </c>
      <c r="Q1401" s="52" t="str">
        <f t="shared" si="496"/>
        <v>Nein</v>
      </c>
      <c r="R1401" s="52" t="str">
        <f t="shared" si="496"/>
        <v>Nein</v>
      </c>
      <c r="S1401" s="52" t="str">
        <f t="shared" si="496"/>
        <v>Nein</v>
      </c>
      <c r="T1401" s="52" t="str">
        <f t="shared" si="496"/>
        <v>Nein</v>
      </c>
      <c r="U1401" s="52" t="str">
        <f t="shared" si="496"/>
        <v>Nein</v>
      </c>
      <c r="V1401" s="52" t="str">
        <f t="shared" si="496"/>
        <v>Nein</v>
      </c>
      <c r="W1401" s="52" t="str">
        <f t="shared" si="496"/>
        <v>Nein</v>
      </c>
      <c r="X1401" s="52" t="str">
        <f t="shared" si="496"/>
        <v>Nein</v>
      </c>
      <c r="Y1401" s="52" t="str">
        <f t="shared" si="496"/>
        <v>Nein</v>
      </c>
      <c r="Z1401" s="52" t="str">
        <f t="shared" si="496"/>
        <v>Nein</v>
      </c>
      <c r="AA1401" s="52" t="str">
        <f t="shared" si="496"/>
        <v>Nein</v>
      </c>
      <c r="AB1401" s="52" t="str">
        <f t="shared" si="496"/>
        <v>Nein</v>
      </c>
      <c r="AC1401" s="52" t="str">
        <f t="shared" si="496"/>
        <v>Nein</v>
      </c>
      <c r="AD1401" s="52" t="str">
        <f t="shared" si="496"/>
        <v>Nein</v>
      </c>
      <c r="AE1401" s="52" t="str">
        <f t="shared" si="496"/>
        <v>Nein</v>
      </c>
      <c r="AF1401" s="52" t="str">
        <f t="shared" si="496"/>
        <v>Nein</v>
      </c>
      <c r="AG1401" s="61" t="str">
        <f>IF(Q1401="Ja",VLOOKUP($Q$2,Plausis!A:E,5,0),IF(R1401="Ja",VLOOKUP($R$2,Plausis!A:E,5,0),IF(T1401="Ja",VLOOKUP($T$2,Plausis!A:E,5,0),IF(U1401="Ja",VLOOKUP($U$2,Plausis!A:E,5,0),IF(AA1401="Ja",VLOOKUP($AA$2,Plausis!A:E,5,0),IF(AC1401="Ja",VLOOKUP($AC$2,Plausis!A:E,5,0),IF(AD1401="Ja",VLOOKUP($AD$2,Plausis!A:E,5,0),"")))))))</f>
        <v/>
      </c>
      <c r="AH1401" s="52" t="str">
        <f>IF(Y1401="Ja",VLOOKUP($Y$2,Plausis!A:E,5,0),"")</f>
        <v/>
      </c>
      <c r="AI1401" s="52" t="str">
        <f t="shared" si="477"/>
        <v>Ja</v>
      </c>
      <c r="AJ1401" s="52" t="str">
        <f>IF(S1401="Ja",VLOOKUP($S$2,Plausis!A:E,5,0),IF(V1401="Ja",VLOOKUP($V$2,Plausis!A:E,5,0),IF(X1401="Ja",VLOOKUP($X$2,Plausis!A:E,5,0),"")))</f>
        <v/>
      </c>
      <c r="AL1401" s="52" t="s">
        <v>3</v>
      </c>
      <c r="AM1401" s="114">
        <v>45531</v>
      </c>
      <c r="AN1401" s="52" t="s">
        <v>4467</v>
      </c>
      <c r="AO1401" s="52" t="str">
        <f>VLOOKUP(B1401,'BAT Grundtabelle'!B:T,19,0)</f>
        <v>ja</v>
      </c>
      <c r="AP1401" s="105" t="str">
        <f t="shared" si="478"/>
        <v>11255</v>
      </c>
      <c r="AQ1401" s="52" t="str">
        <f t="shared" si="479"/>
        <v>Modeschmuckhandel (ohne Juwelierwaren)</v>
      </c>
      <c r="AR1401" s="52" t="b">
        <f t="shared" si="495"/>
        <v>0</v>
      </c>
      <c r="AS1401" s="52" t="b">
        <f t="shared" si="495"/>
        <v>0</v>
      </c>
      <c r="AT1401" s="52" t="b">
        <f t="shared" si="495"/>
        <v>0</v>
      </c>
      <c r="AU1401" s="52">
        <f t="shared" si="480"/>
        <v>1</v>
      </c>
      <c r="AW1401" s="52" t="b">
        <f t="shared" si="481"/>
        <v>0</v>
      </c>
      <c r="AX1401" s="52" t="str">
        <f t="shared" si="482"/>
        <v>Unternehmen</v>
      </c>
      <c r="AY1401" s="52" t="b">
        <f t="shared" si="483"/>
        <v>0</v>
      </c>
      <c r="AZ1401" s="52" t="str">
        <f t="shared" si="484"/>
        <v>11255</v>
      </c>
      <c r="BA1401" s="52" t="str">
        <f>VLOOKUP(A1401,'BAT Grundtabelle'!A:U,21,0)</f>
        <v>ja</v>
      </c>
      <c r="BB1401" s="52" t="str">
        <f t="shared" si="485"/>
        <v>nein</v>
      </c>
      <c r="BC1401" s="52" t="str">
        <f t="shared" si="486"/>
        <v>11255</v>
      </c>
      <c r="BD1401" s="52" t="str">
        <f t="shared" si="487"/>
        <v>Modeschmuckhandel (ohne Juwelierwaren)</v>
      </c>
      <c r="BE1401" s="52" t="str">
        <f t="shared" si="488"/>
        <v>Unternehmen</v>
      </c>
      <c r="BF1401" s="52">
        <f t="shared" si="489"/>
        <v>1</v>
      </c>
    </row>
    <row r="1402" spans="1:58" hidden="1" x14ac:dyDescent="0.35">
      <c r="A1402" s="107" t="s">
        <v>3675</v>
      </c>
      <c r="B1402" s="75" t="s">
        <v>252</v>
      </c>
      <c r="C1402" s="52" t="s">
        <v>3</v>
      </c>
      <c r="D1402" s="52" t="s">
        <v>3</v>
      </c>
      <c r="E1402" s="52" t="s">
        <v>2</v>
      </c>
      <c r="F1402" s="52" t="s">
        <v>2</v>
      </c>
      <c r="G1402" s="52" t="s">
        <v>2</v>
      </c>
      <c r="H1402" s="52" t="s">
        <v>2</v>
      </c>
      <c r="I1402" s="52" t="s">
        <v>3</v>
      </c>
      <c r="J1402" s="52">
        <v>1</v>
      </c>
      <c r="K1402" s="52" t="s">
        <v>2</v>
      </c>
      <c r="L1402" s="52" t="s">
        <v>2</v>
      </c>
      <c r="M1402" s="52" t="s">
        <v>2</v>
      </c>
      <c r="N1402" s="52" t="s">
        <v>3</v>
      </c>
      <c r="P1402" s="52" t="s">
        <v>4</v>
      </c>
      <c r="Q1402" s="52" t="str">
        <f t="shared" si="496"/>
        <v>Nein</v>
      </c>
      <c r="R1402" s="52" t="str">
        <f t="shared" si="496"/>
        <v>Nein</v>
      </c>
      <c r="S1402" s="52" t="str">
        <f t="shared" si="496"/>
        <v>Nein</v>
      </c>
      <c r="T1402" s="52" t="str">
        <f t="shared" si="496"/>
        <v>Nein</v>
      </c>
      <c r="U1402" s="52" t="str">
        <f t="shared" si="496"/>
        <v>Nein</v>
      </c>
      <c r="V1402" s="52" t="str">
        <f t="shared" si="496"/>
        <v>Nein</v>
      </c>
      <c r="W1402" s="52" t="str">
        <f t="shared" si="496"/>
        <v>Nein</v>
      </c>
      <c r="X1402" s="52" t="str">
        <f t="shared" si="496"/>
        <v>Nein</v>
      </c>
      <c r="Y1402" s="52" t="str">
        <f t="shared" si="496"/>
        <v>Nein</v>
      </c>
      <c r="Z1402" s="52" t="str">
        <f t="shared" si="496"/>
        <v>Nein</v>
      </c>
      <c r="AA1402" s="52" t="str">
        <f t="shared" si="496"/>
        <v>Nein</v>
      </c>
      <c r="AB1402" s="52" t="str">
        <f t="shared" si="496"/>
        <v>Nein</v>
      </c>
      <c r="AC1402" s="52" t="str">
        <f t="shared" si="496"/>
        <v>Nein</v>
      </c>
      <c r="AD1402" s="52" t="str">
        <f t="shared" si="496"/>
        <v>Nein</v>
      </c>
      <c r="AE1402" s="52" t="str">
        <f t="shared" si="496"/>
        <v>Nein</v>
      </c>
      <c r="AF1402" s="52" t="str">
        <f t="shared" si="496"/>
        <v>Nein</v>
      </c>
      <c r="AG1402" s="61" t="str">
        <f>IF(Q1402="Ja",VLOOKUP($Q$2,Plausis!A:E,5,0),IF(R1402="Ja",VLOOKUP($R$2,Plausis!A:E,5,0),IF(T1402="Ja",VLOOKUP($T$2,Plausis!A:E,5,0),IF(U1402="Ja",VLOOKUP($U$2,Plausis!A:E,5,0),IF(AA1402="Ja",VLOOKUP($AA$2,Plausis!A:E,5,0),IF(AC1402="Ja",VLOOKUP($AC$2,Plausis!A:E,5,0),IF(AD1402="Ja",VLOOKUP($AD$2,Plausis!A:E,5,0),"")))))))</f>
        <v/>
      </c>
      <c r="AH1402" s="52" t="str">
        <f>IF(Y1402="Ja",VLOOKUP($Y$2,Plausis!A:E,5,0),"")</f>
        <v/>
      </c>
      <c r="AI1402" s="52" t="str">
        <f t="shared" si="477"/>
        <v>Ja</v>
      </c>
      <c r="AJ1402" s="52" t="str">
        <f>IF(S1402="Ja",VLOOKUP($S$2,Plausis!A:E,5,0),IF(V1402="Ja",VLOOKUP($V$2,Plausis!A:E,5,0),IF(X1402="Ja",VLOOKUP($X$2,Plausis!A:E,5,0),"")))</f>
        <v/>
      </c>
      <c r="AL1402" s="52" t="s">
        <v>3</v>
      </c>
      <c r="AM1402" s="114">
        <v>45531</v>
      </c>
      <c r="AN1402" s="52" t="s">
        <v>4467</v>
      </c>
      <c r="AO1402" s="52" t="str">
        <f>VLOOKUP(B1402,'BAT Grundtabelle'!B:T,19,0)</f>
        <v>ja</v>
      </c>
      <c r="AP1402" s="105" t="str">
        <f t="shared" si="478"/>
        <v>11256</v>
      </c>
      <c r="AQ1402" s="52" t="str">
        <f t="shared" si="479"/>
        <v>Modeschmuckhandel mit Juwelierwaren</v>
      </c>
      <c r="AR1402" s="52" t="b">
        <f t="shared" si="495"/>
        <v>0</v>
      </c>
      <c r="AS1402" s="52" t="b">
        <f t="shared" si="495"/>
        <v>0</v>
      </c>
      <c r="AT1402" s="52" t="b">
        <f t="shared" si="495"/>
        <v>0</v>
      </c>
      <c r="AU1402" s="52">
        <f t="shared" si="480"/>
        <v>1</v>
      </c>
      <c r="AW1402" s="52" t="b">
        <f t="shared" si="481"/>
        <v>0</v>
      </c>
      <c r="AX1402" s="52" t="str">
        <f t="shared" si="482"/>
        <v>Unternehmen</v>
      </c>
      <c r="AY1402" s="52" t="b">
        <f t="shared" si="483"/>
        <v>0</v>
      </c>
      <c r="AZ1402" s="52" t="str">
        <f t="shared" si="484"/>
        <v>11256</v>
      </c>
      <c r="BA1402" s="52" t="str">
        <f>VLOOKUP(A1402,'BAT Grundtabelle'!A:U,21,0)</f>
        <v>ja</v>
      </c>
      <c r="BB1402" s="52" t="str">
        <f t="shared" si="485"/>
        <v>nein</v>
      </c>
      <c r="BC1402" s="52" t="str">
        <f t="shared" si="486"/>
        <v>11256</v>
      </c>
      <c r="BD1402" s="52" t="str">
        <f t="shared" si="487"/>
        <v>Modeschmuckhandel mit Juwelierwaren</v>
      </c>
      <c r="BE1402" s="52" t="str">
        <f t="shared" si="488"/>
        <v>Unternehmen</v>
      </c>
      <c r="BF1402" s="52">
        <f t="shared" si="489"/>
        <v>1</v>
      </c>
    </row>
    <row r="1403" spans="1:58" hidden="1" x14ac:dyDescent="0.35">
      <c r="A1403" s="107" t="s">
        <v>3676</v>
      </c>
      <c r="B1403" s="75" t="s">
        <v>1623</v>
      </c>
      <c r="C1403" s="52" t="s">
        <v>3</v>
      </c>
      <c r="D1403" s="52" t="s">
        <v>3</v>
      </c>
      <c r="E1403" s="52" t="s">
        <v>2</v>
      </c>
      <c r="F1403" s="52" t="s">
        <v>2</v>
      </c>
      <c r="G1403" s="52" t="s">
        <v>2</v>
      </c>
      <c r="H1403" s="52" t="s">
        <v>2</v>
      </c>
      <c r="I1403" s="52" t="s">
        <v>3</v>
      </c>
      <c r="J1403" s="52">
        <v>1</v>
      </c>
      <c r="K1403" s="52" t="s">
        <v>2</v>
      </c>
      <c r="L1403" s="52" t="s">
        <v>2</v>
      </c>
      <c r="M1403" s="52" t="s">
        <v>2</v>
      </c>
      <c r="N1403" s="52" t="s">
        <v>3</v>
      </c>
      <c r="P1403" s="52" t="s">
        <v>4</v>
      </c>
      <c r="Q1403" s="52" t="str">
        <f t="shared" ref="Q1403:AF1412" si="497">IF(ISERROR(FIND(Q$2,$P1403,1)),"Nein","Ja")</f>
        <v>Nein</v>
      </c>
      <c r="R1403" s="52" t="str">
        <f t="shared" si="497"/>
        <v>Nein</v>
      </c>
      <c r="S1403" s="52" t="str">
        <f t="shared" si="497"/>
        <v>Nein</v>
      </c>
      <c r="T1403" s="52" t="str">
        <f t="shared" si="497"/>
        <v>Nein</v>
      </c>
      <c r="U1403" s="52" t="str">
        <f t="shared" si="497"/>
        <v>Nein</v>
      </c>
      <c r="V1403" s="52" t="str">
        <f t="shared" si="497"/>
        <v>Nein</v>
      </c>
      <c r="W1403" s="52" t="str">
        <f t="shared" si="497"/>
        <v>Nein</v>
      </c>
      <c r="X1403" s="52" t="str">
        <f t="shared" si="497"/>
        <v>Nein</v>
      </c>
      <c r="Y1403" s="52" t="str">
        <f t="shared" si="497"/>
        <v>Nein</v>
      </c>
      <c r="Z1403" s="52" t="str">
        <f t="shared" si="497"/>
        <v>Nein</v>
      </c>
      <c r="AA1403" s="52" t="str">
        <f t="shared" si="497"/>
        <v>Nein</v>
      </c>
      <c r="AB1403" s="52" t="str">
        <f t="shared" si="497"/>
        <v>Nein</v>
      </c>
      <c r="AC1403" s="52" t="str">
        <f t="shared" si="497"/>
        <v>Nein</v>
      </c>
      <c r="AD1403" s="52" t="str">
        <f t="shared" si="497"/>
        <v>Nein</v>
      </c>
      <c r="AE1403" s="52" t="str">
        <f t="shared" si="497"/>
        <v>Nein</v>
      </c>
      <c r="AF1403" s="52" t="str">
        <f t="shared" si="497"/>
        <v>Nein</v>
      </c>
      <c r="AG1403" s="61" t="str">
        <f>IF(Q1403="Ja",VLOOKUP($Q$2,Plausis!A:E,5,0),IF(R1403="Ja",VLOOKUP($R$2,Plausis!A:E,5,0),IF(T1403="Ja",VLOOKUP($T$2,Plausis!A:E,5,0),IF(U1403="Ja",VLOOKUP($U$2,Plausis!A:E,5,0),IF(AA1403="Ja",VLOOKUP($AA$2,Plausis!A:E,5,0),IF(AC1403="Ja",VLOOKUP($AC$2,Plausis!A:E,5,0),IF(AD1403="Ja",VLOOKUP($AD$2,Plausis!A:E,5,0),"")))))))</f>
        <v/>
      </c>
      <c r="AH1403" s="52" t="str">
        <f>IF(Y1403="Ja",VLOOKUP($Y$2,Plausis!A:E,5,0),"")</f>
        <v/>
      </c>
      <c r="AI1403" s="52" t="str">
        <f t="shared" si="477"/>
        <v>Ja</v>
      </c>
      <c r="AJ1403" s="52" t="str">
        <f>IF(S1403="Ja",VLOOKUP($S$2,Plausis!A:E,5,0),IF(V1403="Ja",VLOOKUP($V$2,Plausis!A:E,5,0),IF(X1403="Ja",VLOOKUP($X$2,Plausis!A:E,5,0),"")))</f>
        <v/>
      </c>
      <c r="AL1403" s="52" t="s">
        <v>3</v>
      </c>
      <c r="AM1403" s="114">
        <v>45531</v>
      </c>
      <c r="AN1403" s="52" t="s">
        <v>4467</v>
      </c>
      <c r="AO1403" s="52" t="str">
        <f>VLOOKUP(B1403,'BAT Grundtabelle'!B:T,19,0)</f>
        <v>ja</v>
      </c>
      <c r="AP1403" s="105" t="str">
        <f t="shared" si="478"/>
        <v>11257</v>
      </c>
      <c r="AQ1403" s="52" t="str">
        <f t="shared" si="479"/>
        <v>Modeschmuckhersteller (ohne Juwelierwaren)</v>
      </c>
      <c r="AR1403" s="52" t="b">
        <f t="shared" ref="AR1403:AT1422" si="498">IF(ISERROR(FIND(AR$1,$P1403,1)),FALSE,TRUE)</f>
        <v>0</v>
      </c>
      <c r="AS1403" s="52" t="b">
        <f t="shared" si="498"/>
        <v>0</v>
      </c>
      <c r="AT1403" s="52" t="b">
        <f t="shared" si="498"/>
        <v>0</v>
      </c>
      <c r="AU1403" s="52">
        <f t="shared" si="480"/>
        <v>1</v>
      </c>
      <c r="AW1403" s="52" t="b">
        <f t="shared" si="481"/>
        <v>0</v>
      </c>
      <c r="AX1403" s="52" t="str">
        <f t="shared" si="482"/>
        <v>Unternehmen</v>
      </c>
      <c r="AY1403" s="52" t="b">
        <f t="shared" si="483"/>
        <v>0</v>
      </c>
      <c r="AZ1403" s="52" t="str">
        <f t="shared" si="484"/>
        <v>11257</v>
      </c>
      <c r="BA1403" s="52" t="str">
        <f>VLOOKUP(A1403,'BAT Grundtabelle'!A:U,21,0)</f>
        <v>ja</v>
      </c>
      <c r="BB1403" s="52" t="str">
        <f t="shared" si="485"/>
        <v>nein</v>
      </c>
      <c r="BC1403" s="52" t="str">
        <f t="shared" si="486"/>
        <v>11257</v>
      </c>
      <c r="BD1403" s="52" t="str">
        <f t="shared" si="487"/>
        <v>Modeschmuckhersteller (ohne Juwelierwaren)</v>
      </c>
      <c r="BE1403" s="52" t="str">
        <f t="shared" si="488"/>
        <v>Unternehmen</v>
      </c>
      <c r="BF1403" s="52">
        <f t="shared" si="489"/>
        <v>1</v>
      </c>
    </row>
    <row r="1404" spans="1:58" hidden="1" x14ac:dyDescent="0.35">
      <c r="A1404" s="107" t="s">
        <v>3677</v>
      </c>
      <c r="B1404" s="75" t="s">
        <v>1617</v>
      </c>
      <c r="C1404" s="52" t="s">
        <v>3</v>
      </c>
      <c r="D1404" s="52" t="s">
        <v>3</v>
      </c>
      <c r="E1404" s="52" t="s">
        <v>2</v>
      </c>
      <c r="F1404" s="52" t="s">
        <v>2</v>
      </c>
      <c r="G1404" s="52" t="s">
        <v>2</v>
      </c>
      <c r="H1404" s="52" t="s">
        <v>2</v>
      </c>
      <c r="I1404" s="52" t="s">
        <v>3</v>
      </c>
      <c r="J1404" s="52">
        <v>1</v>
      </c>
      <c r="K1404" s="52" t="s">
        <v>2</v>
      </c>
      <c r="L1404" s="52" t="s">
        <v>2</v>
      </c>
      <c r="M1404" s="52" t="s">
        <v>2</v>
      </c>
      <c r="N1404" s="52" t="s">
        <v>3</v>
      </c>
      <c r="P1404" s="52" t="s">
        <v>4</v>
      </c>
      <c r="Q1404" s="52" t="str">
        <f t="shared" si="497"/>
        <v>Nein</v>
      </c>
      <c r="R1404" s="52" t="str">
        <f t="shared" si="497"/>
        <v>Nein</v>
      </c>
      <c r="S1404" s="52" t="str">
        <f t="shared" si="497"/>
        <v>Nein</v>
      </c>
      <c r="T1404" s="52" t="str">
        <f t="shared" si="497"/>
        <v>Nein</v>
      </c>
      <c r="U1404" s="52" t="str">
        <f t="shared" si="497"/>
        <v>Nein</v>
      </c>
      <c r="V1404" s="52" t="str">
        <f t="shared" si="497"/>
        <v>Nein</v>
      </c>
      <c r="W1404" s="52" t="str">
        <f t="shared" si="497"/>
        <v>Nein</v>
      </c>
      <c r="X1404" s="52" t="str">
        <f t="shared" si="497"/>
        <v>Nein</v>
      </c>
      <c r="Y1404" s="52" t="str">
        <f t="shared" si="497"/>
        <v>Nein</v>
      </c>
      <c r="Z1404" s="52" t="str">
        <f t="shared" si="497"/>
        <v>Nein</v>
      </c>
      <c r="AA1404" s="52" t="str">
        <f t="shared" si="497"/>
        <v>Nein</v>
      </c>
      <c r="AB1404" s="52" t="str">
        <f t="shared" si="497"/>
        <v>Nein</v>
      </c>
      <c r="AC1404" s="52" t="str">
        <f t="shared" si="497"/>
        <v>Nein</v>
      </c>
      <c r="AD1404" s="52" t="str">
        <f t="shared" si="497"/>
        <v>Nein</v>
      </c>
      <c r="AE1404" s="52" t="str">
        <f t="shared" si="497"/>
        <v>Nein</v>
      </c>
      <c r="AF1404" s="52" t="str">
        <f t="shared" si="497"/>
        <v>Nein</v>
      </c>
      <c r="AG1404" s="61" t="str">
        <f>IF(Q1404="Ja",VLOOKUP($Q$2,Plausis!A:E,5,0),IF(R1404="Ja",VLOOKUP($R$2,Plausis!A:E,5,0),IF(T1404="Ja",VLOOKUP($T$2,Plausis!A:E,5,0),IF(U1404="Ja",VLOOKUP($U$2,Plausis!A:E,5,0),IF(AA1404="Ja",VLOOKUP($AA$2,Plausis!A:E,5,0),IF(AC1404="Ja",VLOOKUP($AC$2,Plausis!A:E,5,0),IF(AD1404="Ja",VLOOKUP($AD$2,Plausis!A:E,5,0),"")))))))</f>
        <v/>
      </c>
      <c r="AH1404" s="52" t="str">
        <f>IF(Y1404="Ja",VLOOKUP($Y$2,Plausis!A:E,5,0),"")</f>
        <v/>
      </c>
      <c r="AI1404" s="52" t="str">
        <f t="shared" si="477"/>
        <v>Ja</v>
      </c>
      <c r="AJ1404" s="52" t="str">
        <f>IF(S1404="Ja",VLOOKUP($S$2,Plausis!A:E,5,0),IF(V1404="Ja",VLOOKUP($V$2,Plausis!A:E,5,0),IF(X1404="Ja",VLOOKUP($X$2,Plausis!A:E,5,0),"")))</f>
        <v/>
      </c>
      <c r="AL1404" s="52" t="s">
        <v>3</v>
      </c>
      <c r="AM1404" s="114">
        <v>45531</v>
      </c>
      <c r="AN1404" s="52" t="s">
        <v>4467</v>
      </c>
      <c r="AO1404" s="52" t="str">
        <f>VLOOKUP(B1404,'BAT Grundtabelle'!B:T,19,0)</f>
        <v>ja</v>
      </c>
      <c r="AP1404" s="105" t="str">
        <f t="shared" si="478"/>
        <v>11258</v>
      </c>
      <c r="AQ1404" s="52" t="str">
        <f t="shared" si="479"/>
        <v>Modeschmuckhersteller mit Juwelierwaren</v>
      </c>
      <c r="AR1404" s="52" t="b">
        <f t="shared" si="498"/>
        <v>0</v>
      </c>
      <c r="AS1404" s="52" t="b">
        <f t="shared" si="498"/>
        <v>0</v>
      </c>
      <c r="AT1404" s="52" t="b">
        <f t="shared" si="498"/>
        <v>0</v>
      </c>
      <c r="AU1404" s="52">
        <f t="shared" si="480"/>
        <v>1</v>
      </c>
      <c r="AW1404" s="52" t="b">
        <f t="shared" si="481"/>
        <v>0</v>
      </c>
      <c r="AX1404" s="52" t="str">
        <f t="shared" si="482"/>
        <v>Unternehmen</v>
      </c>
      <c r="AY1404" s="52" t="b">
        <f t="shared" si="483"/>
        <v>0</v>
      </c>
      <c r="AZ1404" s="52" t="str">
        <f t="shared" si="484"/>
        <v>11258</v>
      </c>
      <c r="BA1404" s="52" t="str">
        <f>VLOOKUP(A1404,'BAT Grundtabelle'!A:U,21,0)</f>
        <v>ja</v>
      </c>
      <c r="BB1404" s="52" t="str">
        <f t="shared" si="485"/>
        <v>nein</v>
      </c>
      <c r="BC1404" s="52" t="str">
        <f t="shared" si="486"/>
        <v>11258</v>
      </c>
      <c r="BD1404" s="52" t="str">
        <f t="shared" si="487"/>
        <v>Modeschmuckhersteller mit Juwelierwaren</v>
      </c>
      <c r="BE1404" s="52" t="str">
        <f t="shared" si="488"/>
        <v>Unternehmen</v>
      </c>
      <c r="BF1404" s="52">
        <f t="shared" si="489"/>
        <v>1</v>
      </c>
    </row>
    <row r="1405" spans="1:58" hidden="1" x14ac:dyDescent="0.35">
      <c r="A1405" s="107" t="s">
        <v>3678</v>
      </c>
      <c r="B1405" s="75" t="s">
        <v>375</v>
      </c>
      <c r="C1405" s="52" t="s">
        <v>3</v>
      </c>
      <c r="D1405" s="52" t="s">
        <v>3</v>
      </c>
      <c r="E1405" s="52" t="s">
        <v>2</v>
      </c>
      <c r="F1405" s="52" t="s">
        <v>2</v>
      </c>
      <c r="G1405" s="52" t="s">
        <v>2</v>
      </c>
      <c r="H1405" s="52" t="s">
        <v>2</v>
      </c>
      <c r="I1405" s="52" t="s">
        <v>3</v>
      </c>
      <c r="J1405" s="52">
        <v>3</v>
      </c>
      <c r="K1405" s="52" t="s">
        <v>2</v>
      </c>
      <c r="L1405" s="52" t="s">
        <v>2</v>
      </c>
      <c r="M1405" s="52" t="s">
        <v>2</v>
      </c>
      <c r="N1405" s="52" t="s">
        <v>3</v>
      </c>
      <c r="P1405" s="52" t="s">
        <v>4</v>
      </c>
      <c r="Q1405" s="52" t="str">
        <f t="shared" si="497"/>
        <v>Nein</v>
      </c>
      <c r="R1405" s="52" t="str">
        <f t="shared" si="497"/>
        <v>Nein</v>
      </c>
      <c r="S1405" s="52" t="str">
        <f t="shared" si="497"/>
        <v>Nein</v>
      </c>
      <c r="T1405" s="52" t="str">
        <f t="shared" si="497"/>
        <v>Nein</v>
      </c>
      <c r="U1405" s="52" t="str">
        <f t="shared" si="497"/>
        <v>Nein</v>
      </c>
      <c r="V1405" s="52" t="str">
        <f t="shared" si="497"/>
        <v>Nein</v>
      </c>
      <c r="W1405" s="52" t="str">
        <f t="shared" si="497"/>
        <v>Nein</v>
      </c>
      <c r="X1405" s="52" t="str">
        <f t="shared" si="497"/>
        <v>Nein</v>
      </c>
      <c r="Y1405" s="52" t="str">
        <f t="shared" si="497"/>
        <v>Nein</v>
      </c>
      <c r="Z1405" s="52" t="str">
        <f t="shared" si="497"/>
        <v>Nein</v>
      </c>
      <c r="AA1405" s="52" t="str">
        <f t="shared" si="497"/>
        <v>Nein</v>
      </c>
      <c r="AB1405" s="52" t="str">
        <f t="shared" si="497"/>
        <v>Nein</v>
      </c>
      <c r="AC1405" s="52" t="str">
        <f t="shared" si="497"/>
        <v>Nein</v>
      </c>
      <c r="AD1405" s="52" t="str">
        <f t="shared" si="497"/>
        <v>Nein</v>
      </c>
      <c r="AE1405" s="52" t="str">
        <f t="shared" si="497"/>
        <v>Nein</v>
      </c>
      <c r="AF1405" s="52" t="str">
        <f t="shared" si="497"/>
        <v>Nein</v>
      </c>
      <c r="AG1405" s="61" t="str">
        <f>IF(Q1405="Ja",VLOOKUP($Q$2,Plausis!A:E,5,0),IF(R1405="Ja",VLOOKUP($R$2,Plausis!A:E,5,0),IF(T1405="Ja",VLOOKUP($T$2,Plausis!A:E,5,0),IF(U1405="Ja",VLOOKUP($U$2,Plausis!A:E,5,0),IF(AA1405="Ja",VLOOKUP($AA$2,Plausis!A:E,5,0),IF(AC1405="Ja",VLOOKUP($AC$2,Plausis!A:E,5,0),IF(AD1405="Ja",VLOOKUP($AD$2,Plausis!A:E,5,0),"")))))))</f>
        <v/>
      </c>
      <c r="AH1405" s="52" t="str">
        <f>IF(Y1405="Ja",VLOOKUP($Y$2,Plausis!A:E,5,0),"")</f>
        <v/>
      </c>
      <c r="AI1405" s="52" t="str">
        <f t="shared" si="477"/>
        <v>Ja</v>
      </c>
      <c r="AJ1405" s="52" t="str">
        <f>IF(S1405="Ja",VLOOKUP($S$2,Plausis!A:E,5,0),IF(V1405="Ja",VLOOKUP($V$2,Plausis!A:E,5,0),IF(X1405="Ja",VLOOKUP($X$2,Plausis!A:E,5,0),"")))</f>
        <v/>
      </c>
      <c r="AL1405" s="52" t="s">
        <v>3</v>
      </c>
      <c r="AM1405" s="114">
        <v>45531</v>
      </c>
      <c r="AN1405" s="52" t="s">
        <v>4467</v>
      </c>
      <c r="AO1405" s="52" t="str">
        <f>VLOOKUP(B1405,'BAT Grundtabelle'!B:T,19,0)</f>
        <v>ja</v>
      </c>
      <c r="AP1405" s="105" t="str">
        <f t="shared" si="478"/>
        <v>11259</v>
      </c>
      <c r="AQ1405" s="52" t="str">
        <f t="shared" si="479"/>
        <v>Molkerei, Käserei</v>
      </c>
      <c r="AR1405" s="52" t="b">
        <f t="shared" si="498"/>
        <v>0</v>
      </c>
      <c r="AS1405" s="52" t="b">
        <f t="shared" si="498"/>
        <v>0</v>
      </c>
      <c r="AT1405" s="52" t="b">
        <f t="shared" si="498"/>
        <v>0</v>
      </c>
      <c r="AU1405" s="52">
        <f t="shared" si="480"/>
        <v>3</v>
      </c>
      <c r="AW1405" s="52" t="b">
        <f t="shared" si="481"/>
        <v>0</v>
      </c>
      <c r="AX1405" s="52" t="str">
        <f t="shared" si="482"/>
        <v>Unternehmen</v>
      </c>
      <c r="AY1405" s="52" t="b">
        <f t="shared" si="483"/>
        <v>0</v>
      </c>
      <c r="AZ1405" s="52" t="str">
        <f t="shared" si="484"/>
        <v>11259</v>
      </c>
      <c r="BA1405" s="52" t="str">
        <f>VLOOKUP(A1405,'BAT Grundtabelle'!A:U,21,0)</f>
        <v>ja</v>
      </c>
      <c r="BB1405" s="52" t="str">
        <f t="shared" si="485"/>
        <v>nein</v>
      </c>
      <c r="BC1405" s="52" t="str">
        <f t="shared" si="486"/>
        <v>11259</v>
      </c>
      <c r="BD1405" s="52" t="str">
        <f t="shared" si="487"/>
        <v>Molkerei, Käserei</v>
      </c>
      <c r="BE1405" s="52" t="str">
        <f t="shared" si="488"/>
        <v>Unternehmen</v>
      </c>
      <c r="BF1405" s="52">
        <f t="shared" si="489"/>
        <v>3</v>
      </c>
    </row>
    <row r="1406" spans="1:58" hidden="1" x14ac:dyDescent="0.35">
      <c r="A1406" s="107" t="s">
        <v>3679</v>
      </c>
      <c r="B1406" s="75" t="s">
        <v>265</v>
      </c>
      <c r="C1406" s="52" t="s">
        <v>3</v>
      </c>
      <c r="D1406" s="52" t="s">
        <v>3</v>
      </c>
      <c r="E1406" s="52" t="s">
        <v>2</v>
      </c>
      <c r="F1406" s="52" t="s">
        <v>2</v>
      </c>
      <c r="G1406" s="52" t="s">
        <v>2</v>
      </c>
      <c r="H1406" s="52" t="s">
        <v>2</v>
      </c>
      <c r="I1406" s="52" t="s">
        <v>3</v>
      </c>
      <c r="J1406" s="52">
        <v>1</v>
      </c>
      <c r="K1406" s="52" t="s">
        <v>2</v>
      </c>
      <c r="L1406" s="52" t="s">
        <v>2</v>
      </c>
      <c r="M1406" s="52" t="s">
        <v>2</v>
      </c>
      <c r="N1406" s="52" t="s">
        <v>3</v>
      </c>
      <c r="P1406" s="52" t="s">
        <v>4</v>
      </c>
      <c r="Q1406" s="52" t="str">
        <f t="shared" si="497"/>
        <v>Nein</v>
      </c>
      <c r="R1406" s="52" t="str">
        <f t="shared" si="497"/>
        <v>Nein</v>
      </c>
      <c r="S1406" s="52" t="str">
        <f t="shared" si="497"/>
        <v>Nein</v>
      </c>
      <c r="T1406" s="52" t="str">
        <f t="shared" si="497"/>
        <v>Nein</v>
      </c>
      <c r="U1406" s="52" t="str">
        <f t="shared" si="497"/>
        <v>Nein</v>
      </c>
      <c r="V1406" s="52" t="str">
        <f t="shared" si="497"/>
        <v>Nein</v>
      </c>
      <c r="W1406" s="52" t="str">
        <f t="shared" si="497"/>
        <v>Nein</v>
      </c>
      <c r="X1406" s="52" t="str">
        <f t="shared" si="497"/>
        <v>Nein</v>
      </c>
      <c r="Y1406" s="52" t="str">
        <f t="shared" si="497"/>
        <v>Nein</v>
      </c>
      <c r="Z1406" s="52" t="str">
        <f t="shared" si="497"/>
        <v>Nein</v>
      </c>
      <c r="AA1406" s="52" t="str">
        <f t="shared" si="497"/>
        <v>Nein</v>
      </c>
      <c r="AB1406" s="52" t="str">
        <f t="shared" si="497"/>
        <v>Nein</v>
      </c>
      <c r="AC1406" s="52" t="str">
        <f t="shared" si="497"/>
        <v>Nein</v>
      </c>
      <c r="AD1406" s="52" t="str">
        <f t="shared" si="497"/>
        <v>Nein</v>
      </c>
      <c r="AE1406" s="52" t="str">
        <f t="shared" si="497"/>
        <v>Nein</v>
      </c>
      <c r="AF1406" s="52" t="str">
        <f t="shared" si="497"/>
        <v>Nein</v>
      </c>
      <c r="AG1406" s="61" t="str">
        <f>IF(Q1406="Ja",VLOOKUP($Q$2,Plausis!A:E,5,0),IF(R1406="Ja",VLOOKUP($R$2,Plausis!A:E,5,0),IF(T1406="Ja",VLOOKUP($T$2,Plausis!A:E,5,0),IF(U1406="Ja",VLOOKUP($U$2,Plausis!A:E,5,0),IF(AA1406="Ja",VLOOKUP($AA$2,Plausis!A:E,5,0),IF(AC1406="Ja",VLOOKUP($AC$2,Plausis!A:E,5,0),IF(AD1406="Ja",VLOOKUP($AD$2,Plausis!A:E,5,0),"")))))))</f>
        <v/>
      </c>
      <c r="AH1406" s="52" t="str">
        <f>IF(Y1406="Ja",VLOOKUP($Y$2,Plausis!A:E,5,0),"")</f>
        <v/>
      </c>
      <c r="AI1406" s="52" t="str">
        <f t="shared" si="477"/>
        <v>Ja</v>
      </c>
      <c r="AJ1406" s="52" t="str">
        <f>IF(S1406="Ja",VLOOKUP($S$2,Plausis!A:E,5,0),IF(V1406="Ja",VLOOKUP($V$2,Plausis!A:E,5,0),IF(X1406="Ja",VLOOKUP($X$2,Plausis!A:E,5,0),"")))</f>
        <v/>
      </c>
      <c r="AL1406" s="52" t="s">
        <v>3</v>
      </c>
      <c r="AM1406" s="114">
        <v>45531</v>
      </c>
      <c r="AN1406" s="52" t="s">
        <v>4467</v>
      </c>
      <c r="AO1406" s="52" t="str">
        <f>VLOOKUP(B1406,'BAT Grundtabelle'!B:T,19,0)</f>
        <v>ja</v>
      </c>
      <c r="AP1406" s="105" t="str">
        <f t="shared" si="478"/>
        <v>11260</v>
      </c>
      <c r="AQ1406" s="52" t="str">
        <f t="shared" si="479"/>
        <v>Molkereiprodukte-/Käseeinzelhandel</v>
      </c>
      <c r="AR1406" s="52" t="b">
        <f t="shared" si="498"/>
        <v>0</v>
      </c>
      <c r="AS1406" s="52" t="b">
        <f t="shared" si="498"/>
        <v>0</v>
      </c>
      <c r="AT1406" s="52" t="b">
        <f t="shared" si="498"/>
        <v>0</v>
      </c>
      <c r="AU1406" s="52">
        <f t="shared" si="480"/>
        <v>1</v>
      </c>
      <c r="AW1406" s="52" t="b">
        <f t="shared" si="481"/>
        <v>0</v>
      </c>
      <c r="AX1406" s="52" t="str">
        <f t="shared" si="482"/>
        <v>Unternehmen</v>
      </c>
      <c r="AY1406" s="52" t="b">
        <f t="shared" si="483"/>
        <v>0</v>
      </c>
      <c r="AZ1406" s="52" t="str">
        <f t="shared" si="484"/>
        <v>11260</v>
      </c>
      <c r="BA1406" s="52" t="str">
        <f>VLOOKUP(A1406,'BAT Grundtabelle'!A:U,21,0)</f>
        <v>ja</v>
      </c>
      <c r="BB1406" s="52" t="str">
        <f t="shared" si="485"/>
        <v>nein</v>
      </c>
      <c r="BC1406" s="52" t="str">
        <f t="shared" si="486"/>
        <v>11260</v>
      </c>
      <c r="BD1406" s="52" t="str">
        <f t="shared" si="487"/>
        <v>Molkereiprodukte-/Käseeinzelhandel</v>
      </c>
      <c r="BE1406" s="52" t="str">
        <f t="shared" si="488"/>
        <v>Unternehmen</v>
      </c>
      <c r="BF1406" s="52">
        <f t="shared" si="489"/>
        <v>1</v>
      </c>
    </row>
    <row r="1407" spans="1:58" hidden="1" x14ac:dyDescent="0.35">
      <c r="A1407" s="107" t="s">
        <v>3680</v>
      </c>
      <c r="B1407" s="75" t="s">
        <v>468</v>
      </c>
      <c r="C1407" s="52" t="s">
        <v>3</v>
      </c>
      <c r="D1407" s="52" t="s">
        <v>3</v>
      </c>
      <c r="E1407" s="52" t="s">
        <v>2</v>
      </c>
      <c r="F1407" s="52" t="s">
        <v>2</v>
      </c>
      <c r="G1407" s="52" t="s">
        <v>2</v>
      </c>
      <c r="H1407" s="52" t="s">
        <v>2</v>
      </c>
      <c r="I1407" s="52" t="s">
        <v>3</v>
      </c>
      <c r="J1407" s="52">
        <v>1</v>
      </c>
      <c r="K1407" s="52" t="s">
        <v>2</v>
      </c>
      <c r="L1407" s="52" t="s">
        <v>2</v>
      </c>
      <c r="M1407" s="52" t="s">
        <v>2</v>
      </c>
      <c r="N1407" s="52" t="s">
        <v>3</v>
      </c>
      <c r="P1407" s="52" t="s">
        <v>4</v>
      </c>
      <c r="Q1407" s="52" t="str">
        <f t="shared" si="497"/>
        <v>Nein</v>
      </c>
      <c r="R1407" s="52" t="str">
        <f t="shared" si="497"/>
        <v>Nein</v>
      </c>
      <c r="S1407" s="52" t="str">
        <f t="shared" si="497"/>
        <v>Nein</v>
      </c>
      <c r="T1407" s="52" t="str">
        <f t="shared" si="497"/>
        <v>Nein</v>
      </c>
      <c r="U1407" s="52" t="str">
        <f t="shared" si="497"/>
        <v>Nein</v>
      </c>
      <c r="V1407" s="52" t="str">
        <f t="shared" si="497"/>
        <v>Nein</v>
      </c>
      <c r="W1407" s="52" t="str">
        <f t="shared" si="497"/>
        <v>Nein</v>
      </c>
      <c r="X1407" s="52" t="str">
        <f t="shared" si="497"/>
        <v>Nein</v>
      </c>
      <c r="Y1407" s="52" t="str">
        <f t="shared" si="497"/>
        <v>Nein</v>
      </c>
      <c r="Z1407" s="52" t="str">
        <f t="shared" si="497"/>
        <v>Nein</v>
      </c>
      <c r="AA1407" s="52" t="str">
        <f t="shared" si="497"/>
        <v>Nein</v>
      </c>
      <c r="AB1407" s="52" t="str">
        <f t="shared" si="497"/>
        <v>Nein</v>
      </c>
      <c r="AC1407" s="52" t="str">
        <f t="shared" si="497"/>
        <v>Nein</v>
      </c>
      <c r="AD1407" s="52" t="str">
        <f t="shared" si="497"/>
        <v>Nein</v>
      </c>
      <c r="AE1407" s="52" t="str">
        <f t="shared" si="497"/>
        <v>Nein</v>
      </c>
      <c r="AF1407" s="52" t="str">
        <f t="shared" si="497"/>
        <v>Nein</v>
      </c>
      <c r="AG1407" s="61" t="str">
        <f>IF(Q1407="Ja",VLOOKUP($Q$2,Plausis!A:E,5,0),IF(R1407="Ja",VLOOKUP($R$2,Plausis!A:E,5,0),IF(T1407="Ja",VLOOKUP($T$2,Plausis!A:E,5,0),IF(U1407="Ja",VLOOKUP($U$2,Plausis!A:E,5,0),IF(AA1407="Ja",VLOOKUP($AA$2,Plausis!A:E,5,0),IF(AC1407="Ja",VLOOKUP($AC$2,Plausis!A:E,5,0),IF(AD1407="Ja",VLOOKUP($AD$2,Plausis!A:E,5,0),"")))))))</f>
        <v/>
      </c>
      <c r="AH1407" s="52" t="str">
        <f>IF(Y1407="Ja",VLOOKUP($Y$2,Plausis!A:E,5,0),"")</f>
        <v/>
      </c>
      <c r="AI1407" s="52" t="str">
        <f t="shared" si="477"/>
        <v>Ja</v>
      </c>
      <c r="AJ1407" s="52" t="str">
        <f>IF(S1407="Ja",VLOOKUP($S$2,Plausis!A:E,5,0),IF(V1407="Ja",VLOOKUP($V$2,Plausis!A:E,5,0),IF(X1407="Ja",VLOOKUP($X$2,Plausis!A:E,5,0),"")))</f>
        <v/>
      </c>
      <c r="AL1407" s="52" t="s">
        <v>2</v>
      </c>
      <c r="AM1407" s="114">
        <v>45531</v>
      </c>
      <c r="AN1407" s="52" t="s">
        <v>4467</v>
      </c>
      <c r="AO1407" s="52" t="str">
        <f>VLOOKUP(B1407,'BAT Grundtabelle'!B:T,19,0)</f>
        <v>ja</v>
      </c>
      <c r="AP1407" s="105" t="str">
        <f t="shared" si="478"/>
        <v>11261</v>
      </c>
      <c r="AQ1407" s="52" t="str">
        <f t="shared" si="479"/>
        <v>Montage von Küchen, Möbeln, Fenstern, Türen u.ä.</v>
      </c>
      <c r="AR1407" s="52" t="b">
        <f t="shared" si="498"/>
        <v>0</v>
      </c>
      <c r="AS1407" s="52" t="b">
        <f t="shared" si="498"/>
        <v>0</v>
      </c>
      <c r="AT1407" s="52" t="b">
        <f t="shared" si="498"/>
        <v>0</v>
      </c>
      <c r="AU1407" s="52">
        <f t="shared" si="480"/>
        <v>1</v>
      </c>
      <c r="AW1407" s="52" t="b">
        <f t="shared" si="481"/>
        <v>0</v>
      </c>
      <c r="AX1407" s="52" t="str">
        <f t="shared" si="482"/>
        <v>Unternehmen</v>
      </c>
      <c r="AY1407" s="52" t="b">
        <f t="shared" si="483"/>
        <v>0</v>
      </c>
      <c r="AZ1407" s="52" t="str">
        <f t="shared" si="484"/>
        <v>11261</v>
      </c>
      <c r="BA1407" s="52" t="str">
        <f>VLOOKUP(A1407,'BAT Grundtabelle'!A:U,21,0)</f>
        <v>ja</v>
      </c>
      <c r="BB1407" s="52" t="str">
        <f t="shared" si="485"/>
        <v>nein</v>
      </c>
      <c r="BC1407" s="52" t="str">
        <f t="shared" si="486"/>
        <v>11261</v>
      </c>
      <c r="BD1407" s="52" t="str">
        <f t="shared" si="487"/>
        <v>Montage von Küchen, Möbeln, Fenstern, Türen u.ä.</v>
      </c>
      <c r="BE1407" s="52" t="str">
        <f t="shared" si="488"/>
        <v>Unternehmen</v>
      </c>
      <c r="BF1407" s="52">
        <f t="shared" si="489"/>
        <v>1</v>
      </c>
    </row>
    <row r="1408" spans="1:58" hidden="1" x14ac:dyDescent="0.35">
      <c r="A1408" s="107" t="s">
        <v>3681</v>
      </c>
      <c r="B1408" s="75" t="s">
        <v>2000</v>
      </c>
      <c r="C1408" s="52" t="s">
        <v>2</v>
      </c>
      <c r="D1408" s="52" t="s">
        <v>2</v>
      </c>
      <c r="E1408" s="52" t="s">
        <v>2</v>
      </c>
      <c r="F1408" s="52" t="s">
        <v>2</v>
      </c>
      <c r="G1408" s="52" t="s">
        <v>2</v>
      </c>
      <c r="H1408" s="52" t="s">
        <v>2</v>
      </c>
      <c r="I1408" s="52" t="s">
        <v>2</v>
      </c>
      <c r="J1408" s="52" t="s">
        <v>2</v>
      </c>
      <c r="K1408" s="52" t="s">
        <v>2</v>
      </c>
      <c r="L1408" s="52" t="s">
        <v>2</v>
      </c>
      <c r="M1408" s="52" t="s">
        <v>2</v>
      </c>
      <c r="N1408" s="52" t="s">
        <v>2</v>
      </c>
      <c r="O1408" s="52" t="s">
        <v>2412</v>
      </c>
      <c r="Q1408" s="52" t="str">
        <f t="shared" si="497"/>
        <v>Nein</v>
      </c>
      <c r="R1408" s="52" t="str">
        <f t="shared" si="497"/>
        <v>Nein</v>
      </c>
      <c r="S1408" s="52" t="str">
        <f t="shared" si="497"/>
        <v>Nein</v>
      </c>
      <c r="T1408" s="52" t="str">
        <f t="shared" si="497"/>
        <v>Nein</v>
      </c>
      <c r="U1408" s="52" t="str">
        <f t="shared" si="497"/>
        <v>Nein</v>
      </c>
      <c r="V1408" s="52" t="str">
        <f t="shared" si="497"/>
        <v>Nein</v>
      </c>
      <c r="W1408" s="52" t="str">
        <f t="shared" si="497"/>
        <v>Nein</v>
      </c>
      <c r="X1408" s="52" t="str">
        <f t="shared" si="497"/>
        <v>Nein</v>
      </c>
      <c r="Y1408" s="52" t="str">
        <f t="shared" si="497"/>
        <v>Nein</v>
      </c>
      <c r="Z1408" s="52" t="str">
        <f t="shared" si="497"/>
        <v>Nein</v>
      </c>
      <c r="AA1408" s="52" t="str">
        <f t="shared" si="497"/>
        <v>Nein</v>
      </c>
      <c r="AB1408" s="52" t="str">
        <f t="shared" si="497"/>
        <v>Nein</v>
      </c>
      <c r="AC1408" s="52" t="str">
        <f t="shared" si="497"/>
        <v>Nein</v>
      </c>
      <c r="AD1408" s="52" t="str">
        <f t="shared" si="497"/>
        <v>Nein</v>
      </c>
      <c r="AE1408" s="52" t="str">
        <f t="shared" si="497"/>
        <v>Nein</v>
      </c>
      <c r="AF1408" s="52" t="str">
        <f t="shared" si="497"/>
        <v>Nein</v>
      </c>
      <c r="AG1408" s="61" t="str">
        <f>IF(Q1408="Ja",VLOOKUP($Q$2,Plausis!A:E,5,0),IF(R1408="Ja",VLOOKUP($R$2,Plausis!A:E,5,0),IF(T1408="Ja",VLOOKUP($T$2,Plausis!A:E,5,0),IF(U1408="Ja",VLOOKUP($U$2,Plausis!A:E,5,0),IF(AA1408="Ja",VLOOKUP($AA$2,Plausis!A:E,5,0),IF(AC1408="Ja",VLOOKUP($AC$2,Plausis!A:E,5,0),IF(AD1408="Ja",VLOOKUP($AD$2,Plausis!A:E,5,0),"")))))))</f>
        <v/>
      </c>
      <c r="AH1408" s="52" t="str">
        <f>IF(Y1408="Ja",VLOOKUP($Y$2,Plausis!A:E,5,0),"")</f>
        <v/>
      </c>
      <c r="AI1408" s="52" t="str">
        <f t="shared" si="477"/>
        <v>Nein</v>
      </c>
      <c r="AJ1408" s="52" t="str">
        <f>IF(S1408="Ja",VLOOKUP($S$2,Plausis!A:E,5,0),IF(V1408="Ja",VLOOKUP($V$2,Plausis!A:E,5,0),IF(X1408="Ja",VLOOKUP($X$2,Plausis!A:E,5,0),"")))</f>
        <v/>
      </c>
      <c r="AL1408" s="52" t="s">
        <v>2</v>
      </c>
      <c r="AM1408" s="114">
        <v>45531</v>
      </c>
      <c r="AN1408" s="52" t="s">
        <v>4467</v>
      </c>
      <c r="AO1408" s="52" t="str">
        <f>VLOOKUP(B1408,'BAT Grundtabelle'!B:T,19,0)</f>
        <v>nein</v>
      </c>
      <c r="AP1408" s="105" t="str">
        <f t="shared" si="478"/>
        <v>11262</v>
      </c>
      <c r="AQ1408" s="52" t="str">
        <f t="shared" si="479"/>
        <v>Montagebetrieb</v>
      </c>
      <c r="AR1408" s="52" t="b">
        <f t="shared" si="498"/>
        <v>0</v>
      </c>
      <c r="AS1408" s="52" t="b">
        <f t="shared" si="498"/>
        <v>0</v>
      </c>
      <c r="AT1408" s="52" t="b">
        <f t="shared" si="498"/>
        <v>0</v>
      </c>
      <c r="AU1408" s="52" t="str">
        <f t="shared" si="480"/>
        <v/>
      </c>
      <c r="AW1408" s="52" t="b">
        <f t="shared" si="481"/>
        <v>0</v>
      </c>
      <c r="AX1408" s="52" t="str">
        <f t="shared" si="482"/>
        <v/>
      </c>
      <c r="AY1408" s="52" t="b">
        <f t="shared" si="483"/>
        <v>0</v>
      </c>
      <c r="AZ1408" s="52" t="str">
        <f t="shared" si="484"/>
        <v>11262</v>
      </c>
      <c r="BA1408" s="52" t="str">
        <f>VLOOKUP(A1408,'BAT Grundtabelle'!A:U,21,0)</f>
        <v>nein</v>
      </c>
      <c r="BB1408" s="52" t="str">
        <f t="shared" si="485"/>
        <v>nein</v>
      </c>
      <c r="BC1408" s="52" t="str">
        <f t="shared" si="486"/>
        <v>11262</v>
      </c>
      <c r="BD1408" s="52" t="str">
        <f t="shared" si="487"/>
        <v>Montagebetrieb</v>
      </c>
      <c r="BE1408" s="52" t="str">
        <f t="shared" si="488"/>
        <v/>
      </c>
      <c r="BF1408" s="52" t="str">
        <f t="shared" si="489"/>
        <v/>
      </c>
    </row>
    <row r="1409" spans="1:58" hidden="1" x14ac:dyDescent="0.35">
      <c r="A1409" s="107" t="s">
        <v>2117</v>
      </c>
      <c r="B1409" s="75" t="s">
        <v>2116</v>
      </c>
      <c r="C1409" s="52" t="s">
        <v>3</v>
      </c>
      <c r="D1409" s="52" t="s">
        <v>3</v>
      </c>
      <c r="E1409" s="52" t="s">
        <v>2</v>
      </c>
      <c r="F1409" s="52" t="s">
        <v>2</v>
      </c>
      <c r="G1409" s="52" t="s">
        <v>2</v>
      </c>
      <c r="H1409" s="52" t="s">
        <v>2</v>
      </c>
      <c r="I1409" s="52" t="s">
        <v>3</v>
      </c>
      <c r="J1409" s="52">
        <v>1</v>
      </c>
      <c r="K1409" s="52" t="s">
        <v>2</v>
      </c>
      <c r="L1409" s="52" t="s">
        <v>2</v>
      </c>
      <c r="M1409" s="52" t="s">
        <v>2</v>
      </c>
      <c r="N1409" s="52" t="s">
        <v>3</v>
      </c>
      <c r="P1409" s="52" t="s">
        <v>4</v>
      </c>
      <c r="Q1409" s="52" t="str">
        <f t="shared" si="497"/>
        <v>Nein</v>
      </c>
      <c r="R1409" s="52" t="str">
        <f t="shared" si="497"/>
        <v>Nein</v>
      </c>
      <c r="S1409" s="52" t="str">
        <f t="shared" si="497"/>
        <v>Nein</v>
      </c>
      <c r="T1409" s="52" t="str">
        <f t="shared" si="497"/>
        <v>Nein</v>
      </c>
      <c r="U1409" s="52" t="str">
        <f t="shared" si="497"/>
        <v>Nein</v>
      </c>
      <c r="V1409" s="52" t="str">
        <f t="shared" si="497"/>
        <v>Nein</v>
      </c>
      <c r="W1409" s="52" t="str">
        <f t="shared" si="497"/>
        <v>Nein</v>
      </c>
      <c r="X1409" s="52" t="str">
        <f t="shared" si="497"/>
        <v>Nein</v>
      </c>
      <c r="Y1409" s="52" t="str">
        <f t="shared" si="497"/>
        <v>Nein</v>
      </c>
      <c r="Z1409" s="52" t="str">
        <f t="shared" si="497"/>
        <v>Nein</v>
      </c>
      <c r="AA1409" s="52" t="str">
        <f t="shared" si="497"/>
        <v>Nein</v>
      </c>
      <c r="AB1409" s="52" t="str">
        <f t="shared" si="497"/>
        <v>Nein</v>
      </c>
      <c r="AC1409" s="52" t="str">
        <f t="shared" si="497"/>
        <v>Nein</v>
      </c>
      <c r="AD1409" s="52" t="str">
        <f t="shared" si="497"/>
        <v>Nein</v>
      </c>
      <c r="AE1409" s="52" t="str">
        <f t="shared" si="497"/>
        <v>Nein</v>
      </c>
      <c r="AF1409" s="52" t="str">
        <f t="shared" si="497"/>
        <v>Nein</v>
      </c>
      <c r="AG1409" s="61" t="str">
        <f>IF(Q1409="Ja",VLOOKUP($Q$2,Plausis!A:E,5,0),IF(R1409="Ja",VLOOKUP($R$2,Plausis!A:E,5,0),IF(T1409="Ja",VLOOKUP($T$2,Plausis!A:E,5,0),IF(U1409="Ja",VLOOKUP($U$2,Plausis!A:E,5,0),IF(AA1409="Ja",VLOOKUP($AA$2,Plausis!A:E,5,0),IF(AC1409="Ja",VLOOKUP($AC$2,Plausis!A:E,5,0),IF(AD1409="Ja",VLOOKUP($AD$2,Plausis!A:E,5,0),"")))))))</f>
        <v/>
      </c>
      <c r="AH1409" s="52" t="str">
        <f>IF(Y1409="Ja",VLOOKUP($Y$2,Plausis!A:E,5,0),"")</f>
        <v/>
      </c>
      <c r="AI1409" s="52" t="str">
        <f t="shared" si="477"/>
        <v>Ja</v>
      </c>
      <c r="AJ1409" s="52" t="str">
        <f>IF(S1409="Ja",VLOOKUP($S$2,Plausis!A:E,5,0),IF(V1409="Ja",VLOOKUP($V$2,Plausis!A:E,5,0),IF(X1409="Ja",VLOOKUP($X$2,Plausis!A:E,5,0),"")))</f>
        <v/>
      </c>
      <c r="AL1409" s="52" t="s">
        <v>2</v>
      </c>
      <c r="AM1409" s="114">
        <v>45531</v>
      </c>
      <c r="AN1409" s="52" t="s">
        <v>4467</v>
      </c>
      <c r="AO1409" s="52" t="str">
        <f>VLOOKUP(B1409,'BAT Grundtabelle'!B:T,19,0)</f>
        <v>ja</v>
      </c>
      <c r="AP1409" s="105" t="str">
        <f t="shared" si="478"/>
        <v>1251</v>
      </c>
      <c r="AQ1409" s="52" t="str">
        <f t="shared" si="479"/>
        <v>Mosaiklegebetrieb</v>
      </c>
      <c r="AR1409" s="52" t="b">
        <f t="shared" si="498"/>
        <v>0</v>
      </c>
      <c r="AS1409" s="52" t="b">
        <f t="shared" si="498"/>
        <v>0</v>
      </c>
      <c r="AT1409" s="52" t="b">
        <f t="shared" si="498"/>
        <v>0</v>
      </c>
      <c r="AU1409" s="52">
        <f t="shared" si="480"/>
        <v>1</v>
      </c>
      <c r="AW1409" s="52" t="b">
        <f t="shared" si="481"/>
        <v>0</v>
      </c>
      <c r="AX1409" s="52" t="str">
        <f t="shared" si="482"/>
        <v>Unternehmen</v>
      </c>
      <c r="AY1409" s="52" t="b">
        <f t="shared" si="483"/>
        <v>0</v>
      </c>
      <c r="AZ1409" s="52" t="str">
        <f t="shared" si="484"/>
        <v>1251</v>
      </c>
      <c r="BA1409" s="52" t="str">
        <f>VLOOKUP(A1409,'BAT Grundtabelle'!A:U,21,0)</f>
        <v>ja</v>
      </c>
      <c r="BB1409" s="52" t="str">
        <f t="shared" si="485"/>
        <v>nein</v>
      </c>
      <c r="BC1409" s="52" t="str">
        <f t="shared" si="486"/>
        <v>1251</v>
      </c>
      <c r="BD1409" s="52" t="str">
        <f t="shared" si="487"/>
        <v>Mosaiklegebetrieb</v>
      </c>
      <c r="BE1409" s="52" t="str">
        <f t="shared" si="488"/>
        <v>Unternehmen</v>
      </c>
      <c r="BF1409" s="52">
        <f t="shared" si="489"/>
        <v>1</v>
      </c>
    </row>
    <row r="1410" spans="1:58" hidden="1" x14ac:dyDescent="0.35">
      <c r="A1410" s="107" t="s">
        <v>3682</v>
      </c>
      <c r="B1410" s="75" t="s">
        <v>1869</v>
      </c>
      <c r="C1410" s="52" t="s">
        <v>2</v>
      </c>
      <c r="D1410" s="52" t="s">
        <v>2</v>
      </c>
      <c r="E1410" s="52" t="s">
        <v>2</v>
      </c>
      <c r="F1410" s="52" t="s">
        <v>2</v>
      </c>
      <c r="G1410" s="52" t="s">
        <v>2</v>
      </c>
      <c r="H1410" s="52" t="s">
        <v>2</v>
      </c>
      <c r="I1410" s="52" t="s">
        <v>2</v>
      </c>
      <c r="J1410" s="52" t="s">
        <v>2</v>
      </c>
      <c r="K1410" s="52" t="s">
        <v>2</v>
      </c>
      <c r="L1410" s="52" t="s">
        <v>2</v>
      </c>
      <c r="M1410" s="52" t="s">
        <v>2</v>
      </c>
      <c r="N1410" s="52" t="s">
        <v>2</v>
      </c>
      <c r="O1410" s="52" t="s">
        <v>2411</v>
      </c>
      <c r="P1410" s="52" t="s">
        <v>59</v>
      </c>
      <c r="Q1410" s="52" t="str">
        <f t="shared" si="497"/>
        <v>Nein</v>
      </c>
      <c r="R1410" s="52" t="str">
        <f t="shared" si="497"/>
        <v>Nein</v>
      </c>
      <c r="S1410" s="52" t="str">
        <f t="shared" si="497"/>
        <v>Nein</v>
      </c>
      <c r="T1410" s="52" t="str">
        <f t="shared" si="497"/>
        <v>Nein</v>
      </c>
      <c r="U1410" s="52" t="str">
        <f t="shared" si="497"/>
        <v>Nein</v>
      </c>
      <c r="V1410" s="52" t="str">
        <f t="shared" si="497"/>
        <v>Nein</v>
      </c>
      <c r="W1410" s="52" t="str">
        <f t="shared" si="497"/>
        <v>Nein</v>
      </c>
      <c r="X1410" s="52" t="str">
        <f t="shared" si="497"/>
        <v>Nein</v>
      </c>
      <c r="Y1410" s="52" t="str">
        <f t="shared" si="497"/>
        <v>Nein</v>
      </c>
      <c r="Z1410" s="52" t="str">
        <f t="shared" si="497"/>
        <v>Nein</v>
      </c>
      <c r="AA1410" s="52" t="str">
        <f t="shared" si="497"/>
        <v>Nein</v>
      </c>
      <c r="AB1410" s="52" t="str">
        <f t="shared" si="497"/>
        <v>Nein</v>
      </c>
      <c r="AC1410" s="52" t="str">
        <f t="shared" si="497"/>
        <v>Nein</v>
      </c>
      <c r="AD1410" s="52" t="str">
        <f t="shared" si="497"/>
        <v>Nein</v>
      </c>
      <c r="AE1410" s="52" t="str">
        <f t="shared" si="497"/>
        <v>Nein</v>
      </c>
      <c r="AF1410" s="52" t="str">
        <f t="shared" si="497"/>
        <v>Nein</v>
      </c>
      <c r="AG1410" s="61" t="str">
        <f>IF(Q1410="Ja",VLOOKUP($Q$2,Plausis!A:E,5,0),IF(R1410="Ja",VLOOKUP($R$2,Plausis!A:E,5,0),IF(T1410="Ja",VLOOKUP($T$2,Plausis!A:E,5,0),IF(U1410="Ja",VLOOKUP($U$2,Plausis!A:E,5,0),IF(AA1410="Ja",VLOOKUP($AA$2,Plausis!A:E,5,0),IF(AC1410="Ja",VLOOKUP($AC$2,Plausis!A:E,5,0),IF(AD1410="Ja",VLOOKUP($AD$2,Plausis!A:E,5,0),"")))))))</f>
        <v/>
      </c>
      <c r="AH1410" s="52" t="str">
        <f>IF(Y1410="Ja",VLOOKUP($Y$2,Plausis!A:E,5,0),"")</f>
        <v/>
      </c>
      <c r="AI1410" s="52" t="str">
        <f t="shared" si="477"/>
        <v>Nein</v>
      </c>
      <c r="AJ1410" s="52" t="str">
        <f>IF(S1410="Ja",VLOOKUP($S$2,Plausis!A:E,5,0),IF(V1410="Ja",VLOOKUP($V$2,Plausis!A:E,5,0),IF(X1410="Ja",VLOOKUP($X$2,Plausis!A:E,5,0),"")))</f>
        <v/>
      </c>
      <c r="AL1410" s="52" t="s">
        <v>2</v>
      </c>
      <c r="AM1410" s="114">
        <v>45531</v>
      </c>
      <c r="AN1410" s="52" t="s">
        <v>4467</v>
      </c>
      <c r="AO1410" s="52" t="str">
        <f>VLOOKUP(B1410,'BAT Grundtabelle'!B:T,19,0)</f>
        <v>nein</v>
      </c>
      <c r="AP1410" s="105" t="str">
        <f t="shared" si="478"/>
        <v>11263</v>
      </c>
      <c r="AQ1410" s="52" t="str">
        <f t="shared" si="479"/>
        <v>Moschee</v>
      </c>
      <c r="AR1410" s="52" t="b">
        <f t="shared" si="498"/>
        <v>0</v>
      </c>
      <c r="AS1410" s="52" t="b">
        <f t="shared" si="498"/>
        <v>0</v>
      </c>
      <c r="AT1410" s="52" t="b">
        <f t="shared" si="498"/>
        <v>0</v>
      </c>
      <c r="AU1410" s="52" t="str">
        <f t="shared" si="480"/>
        <v/>
      </c>
      <c r="AW1410" s="52" t="b">
        <f t="shared" si="481"/>
        <v>0</v>
      </c>
      <c r="AX1410" s="52" t="str">
        <f t="shared" si="482"/>
        <v/>
      </c>
      <c r="AY1410" s="52" t="b">
        <f t="shared" si="483"/>
        <v>0</v>
      </c>
      <c r="AZ1410" s="52" t="str">
        <f t="shared" si="484"/>
        <v>11263</v>
      </c>
      <c r="BA1410" s="52" t="str">
        <f>VLOOKUP(A1410,'BAT Grundtabelle'!A:U,21,0)</f>
        <v>nein</v>
      </c>
      <c r="BB1410" s="52" t="str">
        <f t="shared" si="485"/>
        <v>nein</v>
      </c>
      <c r="BC1410" s="52" t="str">
        <f t="shared" si="486"/>
        <v>11263</v>
      </c>
      <c r="BD1410" s="52" t="str">
        <f t="shared" si="487"/>
        <v>Moschee</v>
      </c>
      <c r="BE1410" s="52" t="str">
        <f t="shared" si="488"/>
        <v/>
      </c>
      <c r="BF1410" s="52" t="str">
        <f t="shared" si="489"/>
        <v/>
      </c>
    </row>
    <row r="1411" spans="1:58" hidden="1" x14ac:dyDescent="0.35">
      <c r="A1411" s="107" t="s">
        <v>3683</v>
      </c>
      <c r="B1411" s="75" t="s">
        <v>1604</v>
      </c>
      <c r="C1411" s="52" t="s">
        <v>3</v>
      </c>
      <c r="D1411" s="52" t="s">
        <v>3</v>
      </c>
      <c r="E1411" s="52" t="s">
        <v>2</v>
      </c>
      <c r="F1411" s="52" t="s">
        <v>2</v>
      </c>
      <c r="G1411" s="52" t="s">
        <v>2</v>
      </c>
      <c r="H1411" s="52" t="s">
        <v>2</v>
      </c>
      <c r="I1411" s="52" t="s">
        <v>3</v>
      </c>
      <c r="J1411" s="52">
        <v>3</v>
      </c>
      <c r="K1411" s="52" t="s">
        <v>2</v>
      </c>
      <c r="L1411" s="52" t="s">
        <v>2</v>
      </c>
      <c r="M1411" s="52" t="s">
        <v>2</v>
      </c>
      <c r="N1411" s="52" t="s">
        <v>3</v>
      </c>
      <c r="P1411" s="61" t="s">
        <v>4</v>
      </c>
      <c r="Q1411" s="52" t="str">
        <f t="shared" si="497"/>
        <v>Nein</v>
      </c>
      <c r="R1411" s="52" t="str">
        <f t="shared" si="497"/>
        <v>Nein</v>
      </c>
      <c r="S1411" s="52" t="str">
        <f t="shared" si="497"/>
        <v>Nein</v>
      </c>
      <c r="T1411" s="52" t="str">
        <f t="shared" si="497"/>
        <v>Nein</v>
      </c>
      <c r="U1411" s="52" t="str">
        <f t="shared" si="497"/>
        <v>Nein</v>
      </c>
      <c r="V1411" s="52" t="str">
        <f t="shared" si="497"/>
        <v>Nein</v>
      </c>
      <c r="W1411" s="52" t="str">
        <f t="shared" si="497"/>
        <v>Nein</v>
      </c>
      <c r="X1411" s="52" t="str">
        <f t="shared" si="497"/>
        <v>Nein</v>
      </c>
      <c r="Y1411" s="52" t="str">
        <f t="shared" si="497"/>
        <v>Nein</v>
      </c>
      <c r="Z1411" s="52" t="str">
        <f t="shared" si="497"/>
        <v>Nein</v>
      </c>
      <c r="AA1411" s="52" t="str">
        <f t="shared" si="497"/>
        <v>Nein</v>
      </c>
      <c r="AB1411" s="52" t="str">
        <f t="shared" si="497"/>
        <v>Nein</v>
      </c>
      <c r="AC1411" s="52" t="str">
        <f t="shared" si="497"/>
        <v>Nein</v>
      </c>
      <c r="AD1411" s="52" t="str">
        <f t="shared" si="497"/>
        <v>Nein</v>
      </c>
      <c r="AE1411" s="52" t="str">
        <f t="shared" si="497"/>
        <v>Nein</v>
      </c>
      <c r="AF1411" s="52" t="str">
        <f t="shared" si="497"/>
        <v>Nein</v>
      </c>
      <c r="AG1411" s="61" t="str">
        <f>IF(Q1411="Ja",VLOOKUP($Q$2,Plausis!A:E,5,0),IF(R1411="Ja",VLOOKUP($R$2,Plausis!A:E,5,0),IF(T1411="Ja",VLOOKUP($T$2,Plausis!A:E,5,0),IF(U1411="Ja",VLOOKUP($U$2,Plausis!A:E,5,0),IF(AA1411="Ja",VLOOKUP($AA$2,Plausis!A:E,5,0),IF(AC1411="Ja",VLOOKUP($AC$2,Plausis!A:E,5,0),IF(AD1411="Ja",VLOOKUP($AD$2,Plausis!A:E,5,0),"")))))))</f>
        <v/>
      </c>
      <c r="AH1411" s="52" t="str">
        <f>IF(Y1411="Ja",VLOOKUP($Y$2,Plausis!A:E,5,0),"")</f>
        <v/>
      </c>
      <c r="AI1411" s="52" t="str">
        <f t="shared" ref="AI1411:AI1474" si="499">IF(OR(T1411="Ja", U1411="Ja", C1411="nein"),"Nein","Ja")</f>
        <v>Ja</v>
      </c>
      <c r="AJ1411" s="52" t="str">
        <f>IF(S1411="Ja",VLOOKUP($S$2,Plausis!A:E,5,0),IF(V1411="Ja",VLOOKUP($V$2,Plausis!A:E,5,0),IF(X1411="Ja",VLOOKUP($X$2,Plausis!A:E,5,0),"")))</f>
        <v/>
      </c>
      <c r="AL1411" s="52" t="s">
        <v>3</v>
      </c>
      <c r="AM1411" s="114">
        <v>45531</v>
      </c>
      <c r="AN1411" s="52" t="s">
        <v>4467</v>
      </c>
      <c r="AO1411" s="52" t="str">
        <f>VLOOKUP(B1411,'BAT Grundtabelle'!B:T,19,0)</f>
        <v>ja</v>
      </c>
      <c r="AP1411" s="105" t="str">
        <f t="shared" ref="AP1411:AP1474" si="500">A1411</f>
        <v>11264</v>
      </c>
      <c r="AQ1411" s="52" t="str">
        <f t="shared" ref="AQ1411:AQ1474" si="501">B1411</f>
        <v>Mosterei</v>
      </c>
      <c r="AR1411" s="52" t="b">
        <f t="shared" si="498"/>
        <v>0</v>
      </c>
      <c r="AS1411" s="52" t="b">
        <f t="shared" si="498"/>
        <v>0</v>
      </c>
      <c r="AT1411" s="52" t="b">
        <f t="shared" si="498"/>
        <v>0</v>
      </c>
      <c r="AU1411" s="52">
        <f t="shared" ref="AU1411:AU1474" si="502">IF(J1411&lt;&gt;"nein",J1411,AX1411)</f>
        <v>3</v>
      </c>
      <c r="AW1411" s="52" t="b">
        <f t="shared" ref="AW1411:AW1474" si="503">IF(ISERROR(FIND(AW$1,$P1411,1)),FALSE,TRUE)</f>
        <v>0</v>
      </c>
      <c r="AX1411" s="52" t="str">
        <f t="shared" ref="AX1411:AX1474" si="504">IF(I1411="ja","Unternehmen",IF(OR(K1411="ja",L1411="ja",M1411="ja"),"Eigener Tarif",IF(AK1411&lt;&gt;"",AK1411,IF(AO1411="ja","Eigener Tarif",""))))</f>
        <v>Unternehmen</v>
      </c>
      <c r="AY1411" s="52" t="b">
        <f t="shared" ref="AY1411:AY1474" si="505">IF(ISERROR(FIND(AY$1,$P1411,1)),FALSE,TRUE)</f>
        <v>0</v>
      </c>
      <c r="AZ1411" s="52" t="str">
        <f t="shared" ref="AZ1411:AZ1474" si="506">A1411</f>
        <v>11264</v>
      </c>
      <c r="BA1411" s="52" t="str">
        <f>VLOOKUP(A1411,'BAT Grundtabelle'!A:U,21,0)</f>
        <v>ja</v>
      </c>
      <c r="BB1411" s="52" t="str">
        <f t="shared" ref="BB1411:BB1474" si="507">G1411</f>
        <v>nein</v>
      </c>
      <c r="BC1411" s="52" t="str">
        <f t="shared" ref="BC1411:BC1474" si="508">A1411</f>
        <v>11264</v>
      </c>
      <c r="BD1411" s="52" t="str">
        <f t="shared" ref="BD1411:BD1474" si="509">B1411</f>
        <v>Mosterei</v>
      </c>
      <c r="BE1411" s="52" t="str">
        <f t="shared" ref="BE1411:BE1474" si="510">AX1411</f>
        <v>Unternehmen</v>
      </c>
      <c r="BF1411" s="52">
        <f t="shared" ref="BF1411:BF1474" si="511">AU1411</f>
        <v>3</v>
      </c>
    </row>
    <row r="1412" spans="1:58" ht="43.5" hidden="1" x14ac:dyDescent="0.35">
      <c r="A1412" s="107" t="s">
        <v>3684</v>
      </c>
      <c r="B1412" s="75" t="s">
        <v>745</v>
      </c>
      <c r="C1412" s="52" t="s">
        <v>3</v>
      </c>
      <c r="D1412" s="52" t="s">
        <v>3</v>
      </c>
      <c r="E1412" s="52" t="s">
        <v>2</v>
      </c>
      <c r="F1412" s="52" t="s">
        <v>2</v>
      </c>
      <c r="G1412" s="52" t="s">
        <v>2</v>
      </c>
      <c r="H1412" s="52" t="s">
        <v>2</v>
      </c>
      <c r="I1412" s="52" t="s">
        <v>3</v>
      </c>
      <c r="J1412" s="52">
        <v>1</v>
      </c>
      <c r="K1412" s="52" t="s">
        <v>2</v>
      </c>
      <c r="L1412" s="52" t="s">
        <v>2</v>
      </c>
      <c r="M1412" s="52" t="s">
        <v>2</v>
      </c>
      <c r="N1412" s="52" t="s">
        <v>3</v>
      </c>
      <c r="P1412" s="52">
        <v>1198</v>
      </c>
      <c r="Q1412" s="52" t="str">
        <f t="shared" si="497"/>
        <v>Nein</v>
      </c>
      <c r="R1412" s="52" t="str">
        <f t="shared" si="497"/>
        <v>Nein</v>
      </c>
      <c r="S1412" s="52" t="str">
        <f t="shared" si="497"/>
        <v>Nein</v>
      </c>
      <c r="T1412" s="52" t="str">
        <f t="shared" si="497"/>
        <v>Nein</v>
      </c>
      <c r="U1412" s="52" t="str">
        <f t="shared" si="497"/>
        <v>Nein</v>
      </c>
      <c r="V1412" s="52" t="str">
        <f t="shared" si="497"/>
        <v>Nein</v>
      </c>
      <c r="W1412" s="52" t="str">
        <f t="shared" si="497"/>
        <v>Nein</v>
      </c>
      <c r="X1412" s="52" t="str">
        <f t="shared" si="497"/>
        <v>Nein</v>
      </c>
      <c r="Y1412" s="52" t="str">
        <f t="shared" si="497"/>
        <v>Nein</v>
      </c>
      <c r="Z1412" s="52" t="str">
        <f t="shared" si="497"/>
        <v>Nein</v>
      </c>
      <c r="AA1412" s="52" t="str">
        <f t="shared" si="497"/>
        <v>Nein</v>
      </c>
      <c r="AB1412" s="52" t="str">
        <f t="shared" si="497"/>
        <v>Nein</v>
      </c>
      <c r="AC1412" s="52" t="str">
        <f t="shared" si="497"/>
        <v>Nein</v>
      </c>
      <c r="AD1412" s="52" t="str">
        <f t="shared" si="497"/>
        <v>Ja</v>
      </c>
      <c r="AE1412" s="52" t="str">
        <f t="shared" si="497"/>
        <v>Nein</v>
      </c>
      <c r="AF1412" s="52" t="str">
        <f t="shared" si="497"/>
        <v>Nein</v>
      </c>
      <c r="AG1412" s="61" t="str">
        <f>IF(Q1412="Ja",VLOOKUP($Q$2,Plausis!A:E,5,0),IF(R1412="Ja",VLOOKUP($R$2,Plausis!A:E,5,0),IF(T1412="Ja",VLOOKUP($T$2,Plausis!A:E,5,0),IF(U1412="Ja",VLOOKUP($U$2,Plausis!A:E,5,0),IF(AA1412="Ja",VLOOKUP($AA$2,Plausis!A:E,5,0),IF(AC1412="Ja",VLOOKUP($AC$2,Plausis!A:E,5,0),IF(AD1412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412" s="52" t="str">
        <f>IF(Y1412="Ja",VLOOKUP($Y$2,Plausis!A:E,5,0),"")</f>
        <v/>
      </c>
      <c r="AI1412" s="52" t="str">
        <f t="shared" si="499"/>
        <v>Ja</v>
      </c>
      <c r="AJ1412" s="52" t="str">
        <f>IF(S1412="Ja",VLOOKUP($S$2,Plausis!A:E,5,0),IF(V1412="Ja",VLOOKUP($V$2,Plausis!A:E,5,0),IF(X1412="Ja",VLOOKUP($X$2,Plausis!A:E,5,0),"")))</f>
        <v/>
      </c>
      <c r="AL1412" s="52" t="s">
        <v>3</v>
      </c>
      <c r="AM1412" s="114">
        <v>45531</v>
      </c>
      <c r="AN1412" s="52" t="s">
        <v>4467</v>
      </c>
      <c r="AO1412" s="52" t="str">
        <f>VLOOKUP(B1412,'BAT Grundtabelle'!B:T,19,0)</f>
        <v>ja</v>
      </c>
      <c r="AP1412" s="105" t="str">
        <f t="shared" si="500"/>
        <v>11265</v>
      </c>
      <c r="AQ1412" s="52" t="str">
        <f t="shared" si="501"/>
        <v>Motel</v>
      </c>
      <c r="AR1412" s="52" t="b">
        <f t="shared" si="498"/>
        <v>0</v>
      </c>
      <c r="AS1412" s="52" t="b">
        <f t="shared" si="498"/>
        <v>0</v>
      </c>
      <c r="AT1412" s="52" t="b">
        <f t="shared" si="498"/>
        <v>0</v>
      </c>
      <c r="AU1412" s="52">
        <f t="shared" si="502"/>
        <v>1</v>
      </c>
      <c r="AW1412" s="52" t="b">
        <f t="shared" si="503"/>
        <v>0</v>
      </c>
      <c r="AX1412" s="52" t="str">
        <f t="shared" si="504"/>
        <v>Unternehmen</v>
      </c>
      <c r="AY1412" s="52" t="b">
        <f t="shared" si="505"/>
        <v>0</v>
      </c>
      <c r="AZ1412" s="52" t="str">
        <f t="shared" si="506"/>
        <v>11265</v>
      </c>
      <c r="BA1412" s="52" t="str">
        <f>VLOOKUP(A1412,'BAT Grundtabelle'!A:U,21,0)</f>
        <v>ja</v>
      </c>
      <c r="BB1412" s="52" t="str">
        <f t="shared" si="507"/>
        <v>nein</v>
      </c>
      <c r="BC1412" s="52" t="str">
        <f t="shared" si="508"/>
        <v>11265</v>
      </c>
      <c r="BD1412" s="52" t="str">
        <f t="shared" si="509"/>
        <v>Motel</v>
      </c>
      <c r="BE1412" s="52" t="str">
        <f t="shared" si="510"/>
        <v>Unternehmen</v>
      </c>
      <c r="BF1412" s="52">
        <f t="shared" si="511"/>
        <v>1</v>
      </c>
    </row>
    <row r="1413" spans="1:58" hidden="1" x14ac:dyDescent="0.35">
      <c r="A1413" s="107" t="s">
        <v>3685</v>
      </c>
      <c r="B1413" s="75" t="s">
        <v>1364</v>
      </c>
      <c r="C1413" s="52" t="s">
        <v>3</v>
      </c>
      <c r="D1413" s="52" t="s">
        <v>3</v>
      </c>
      <c r="E1413" s="52" t="s">
        <v>2</v>
      </c>
      <c r="F1413" s="52" t="s">
        <v>2</v>
      </c>
      <c r="G1413" s="52" t="s">
        <v>2</v>
      </c>
      <c r="H1413" s="52" t="s">
        <v>2</v>
      </c>
      <c r="I1413" s="52" t="s">
        <v>3</v>
      </c>
      <c r="J1413" s="52">
        <v>1</v>
      </c>
      <c r="K1413" s="52" t="s">
        <v>2</v>
      </c>
      <c r="L1413" s="52" t="s">
        <v>2</v>
      </c>
      <c r="M1413" s="52" t="s">
        <v>2</v>
      </c>
      <c r="N1413" s="52" t="s">
        <v>3</v>
      </c>
      <c r="P1413" s="52" t="s">
        <v>4</v>
      </c>
      <c r="Q1413" s="52" t="str">
        <f t="shared" ref="Q1413:AF1422" si="512">IF(ISERROR(FIND(Q$2,$P1413,1)),"Nein","Ja")</f>
        <v>Nein</v>
      </c>
      <c r="R1413" s="52" t="str">
        <f t="shared" si="512"/>
        <v>Nein</v>
      </c>
      <c r="S1413" s="52" t="str">
        <f t="shared" si="512"/>
        <v>Nein</v>
      </c>
      <c r="T1413" s="52" t="str">
        <f t="shared" si="512"/>
        <v>Nein</v>
      </c>
      <c r="U1413" s="52" t="str">
        <f t="shared" si="512"/>
        <v>Nein</v>
      </c>
      <c r="V1413" s="52" t="str">
        <f t="shared" si="512"/>
        <v>Nein</v>
      </c>
      <c r="W1413" s="52" t="str">
        <f t="shared" si="512"/>
        <v>Nein</v>
      </c>
      <c r="X1413" s="52" t="str">
        <f t="shared" si="512"/>
        <v>Nein</v>
      </c>
      <c r="Y1413" s="52" t="str">
        <f t="shared" si="512"/>
        <v>Nein</v>
      </c>
      <c r="Z1413" s="52" t="str">
        <f t="shared" si="512"/>
        <v>Nein</v>
      </c>
      <c r="AA1413" s="52" t="str">
        <f t="shared" si="512"/>
        <v>Nein</v>
      </c>
      <c r="AB1413" s="52" t="str">
        <f t="shared" si="512"/>
        <v>Nein</v>
      </c>
      <c r="AC1413" s="52" t="str">
        <f t="shared" si="512"/>
        <v>Nein</v>
      </c>
      <c r="AD1413" s="52" t="str">
        <f t="shared" si="512"/>
        <v>Nein</v>
      </c>
      <c r="AE1413" s="52" t="str">
        <f t="shared" si="512"/>
        <v>Nein</v>
      </c>
      <c r="AF1413" s="52" t="str">
        <f t="shared" si="512"/>
        <v>Nein</v>
      </c>
      <c r="AG1413" s="61" t="str">
        <f>IF(Q1413="Ja",VLOOKUP($Q$2,Plausis!A:E,5,0),IF(R1413="Ja",VLOOKUP($R$2,Plausis!A:E,5,0),IF(T1413="Ja",VLOOKUP($T$2,Plausis!A:E,5,0),IF(U1413="Ja",VLOOKUP($U$2,Plausis!A:E,5,0),IF(AA1413="Ja",VLOOKUP($AA$2,Plausis!A:E,5,0),IF(AC1413="Ja",VLOOKUP($AC$2,Plausis!A:E,5,0),IF(AD1413="Ja",VLOOKUP($AD$2,Plausis!A:E,5,0),"")))))))</f>
        <v/>
      </c>
      <c r="AH1413" s="52" t="str">
        <f>IF(Y1413="Ja",VLOOKUP($Y$2,Plausis!A:E,5,0),"")</f>
        <v/>
      </c>
      <c r="AI1413" s="52" t="str">
        <f t="shared" si="499"/>
        <v>Ja</v>
      </c>
      <c r="AJ1413" s="52" t="str">
        <f>IF(S1413="Ja",VLOOKUP($S$2,Plausis!A:E,5,0),IF(V1413="Ja",VLOOKUP($V$2,Plausis!A:E,5,0),IF(X1413="Ja",VLOOKUP($X$2,Plausis!A:E,5,0),"")))</f>
        <v/>
      </c>
      <c r="AL1413" s="52" t="s">
        <v>3</v>
      </c>
      <c r="AM1413" s="114">
        <v>45531</v>
      </c>
      <c r="AN1413" s="52" t="s">
        <v>4467</v>
      </c>
      <c r="AO1413" s="52" t="str">
        <f>VLOOKUP(B1413,'BAT Grundtabelle'!B:T,19,0)</f>
        <v>ja</v>
      </c>
      <c r="AP1413" s="105" t="str">
        <f t="shared" si="500"/>
        <v>11266</v>
      </c>
      <c r="AQ1413" s="52" t="str">
        <f t="shared" si="501"/>
        <v>Motivationstrainer</v>
      </c>
      <c r="AR1413" s="52" t="b">
        <f t="shared" si="498"/>
        <v>0</v>
      </c>
      <c r="AS1413" s="52" t="b">
        <f t="shared" si="498"/>
        <v>0</v>
      </c>
      <c r="AT1413" s="52" t="b">
        <f t="shared" si="498"/>
        <v>0</v>
      </c>
      <c r="AU1413" s="52">
        <f t="shared" si="502"/>
        <v>1</v>
      </c>
      <c r="AW1413" s="52" t="b">
        <f t="shared" si="503"/>
        <v>0</v>
      </c>
      <c r="AX1413" s="52" t="str">
        <f t="shared" si="504"/>
        <v>Unternehmen</v>
      </c>
      <c r="AY1413" s="52" t="b">
        <f t="shared" si="505"/>
        <v>0</v>
      </c>
      <c r="AZ1413" s="52" t="str">
        <f t="shared" si="506"/>
        <v>11266</v>
      </c>
      <c r="BA1413" s="52" t="str">
        <f>VLOOKUP(A1413,'BAT Grundtabelle'!A:U,21,0)</f>
        <v>ja</v>
      </c>
      <c r="BB1413" s="52" t="str">
        <f t="shared" si="507"/>
        <v>nein</v>
      </c>
      <c r="BC1413" s="52" t="str">
        <f t="shared" si="508"/>
        <v>11266</v>
      </c>
      <c r="BD1413" s="52" t="str">
        <f t="shared" si="509"/>
        <v>Motivationstrainer</v>
      </c>
      <c r="BE1413" s="52" t="str">
        <f t="shared" si="510"/>
        <v>Unternehmen</v>
      </c>
      <c r="BF1413" s="52">
        <f t="shared" si="511"/>
        <v>1</v>
      </c>
    </row>
    <row r="1414" spans="1:58" x14ac:dyDescent="0.35">
      <c r="A1414" s="107" t="s">
        <v>3686</v>
      </c>
      <c r="B1414" s="75" t="s">
        <v>1561</v>
      </c>
      <c r="C1414" s="52" t="s">
        <v>3</v>
      </c>
      <c r="D1414" s="52" t="s">
        <v>3</v>
      </c>
      <c r="E1414" s="52" t="s">
        <v>2</v>
      </c>
      <c r="F1414" s="52" t="s">
        <v>2</v>
      </c>
      <c r="G1414" s="52" t="s">
        <v>3</v>
      </c>
      <c r="H1414" s="52" t="s">
        <v>2</v>
      </c>
      <c r="I1414" s="52" t="s">
        <v>3</v>
      </c>
      <c r="J1414" s="52">
        <v>1</v>
      </c>
      <c r="K1414" s="52" t="s">
        <v>2</v>
      </c>
      <c r="L1414" s="52" t="s">
        <v>2</v>
      </c>
      <c r="M1414" s="52" t="s">
        <v>2</v>
      </c>
      <c r="N1414" s="52" t="s">
        <v>3</v>
      </c>
      <c r="O1414" s="52" t="s">
        <v>4468</v>
      </c>
      <c r="P1414" s="61" t="s">
        <v>4</v>
      </c>
      <c r="Q1414" s="52" t="str">
        <f t="shared" si="512"/>
        <v>Nein</v>
      </c>
      <c r="R1414" s="52" t="str">
        <f t="shared" si="512"/>
        <v>Nein</v>
      </c>
      <c r="S1414" s="52" t="str">
        <f t="shared" si="512"/>
        <v>Nein</v>
      </c>
      <c r="T1414" s="52" t="str">
        <f t="shared" si="512"/>
        <v>Nein</v>
      </c>
      <c r="U1414" s="52" t="str">
        <f t="shared" si="512"/>
        <v>Nein</v>
      </c>
      <c r="V1414" s="52" t="str">
        <f t="shared" si="512"/>
        <v>Nein</v>
      </c>
      <c r="W1414" s="52" t="str">
        <f t="shared" si="512"/>
        <v>Nein</v>
      </c>
      <c r="X1414" s="52" t="str">
        <f t="shared" si="512"/>
        <v>Nein</v>
      </c>
      <c r="Y1414" s="52" t="str">
        <f t="shared" si="512"/>
        <v>Nein</v>
      </c>
      <c r="Z1414" s="52" t="str">
        <f t="shared" si="512"/>
        <v>Nein</v>
      </c>
      <c r="AA1414" s="52" t="str">
        <f t="shared" si="512"/>
        <v>Nein</v>
      </c>
      <c r="AB1414" s="52" t="str">
        <f t="shared" si="512"/>
        <v>Nein</v>
      </c>
      <c r="AC1414" s="52" t="str">
        <f t="shared" si="512"/>
        <v>Nein</v>
      </c>
      <c r="AD1414" s="52" t="str">
        <f t="shared" si="512"/>
        <v>Nein</v>
      </c>
      <c r="AE1414" s="52" t="str">
        <f t="shared" si="512"/>
        <v>Nein</v>
      </c>
      <c r="AF1414" s="52" t="str">
        <f t="shared" si="512"/>
        <v>Nein</v>
      </c>
      <c r="AG1414" s="61" t="str">
        <f>IF(Q1414="Ja",VLOOKUP($Q$2,Plausis!A:E,5,0),IF(R1414="Ja",VLOOKUP($R$2,Plausis!A:E,5,0),IF(T1414="Ja",VLOOKUP($T$2,Plausis!A:E,5,0),IF(U1414="Ja",VLOOKUP($U$2,Plausis!A:E,5,0),IF(AA1414="Ja",VLOOKUP($AA$2,Plausis!A:E,5,0),IF(AC1414="Ja",VLOOKUP($AC$2,Plausis!A:E,5,0),IF(AD1414="Ja",VLOOKUP($AD$2,Plausis!A:E,5,0),"")))))))</f>
        <v/>
      </c>
      <c r="AH1414" s="52" t="str">
        <f>IF(Y1414="Ja",VLOOKUP($Y$2,Plausis!A:E,5,0),"")</f>
        <v/>
      </c>
      <c r="AI1414" s="52" t="str">
        <f t="shared" si="499"/>
        <v>Ja</v>
      </c>
      <c r="AJ1414" s="52" t="str">
        <f>IF(S1414="Ja",VLOOKUP($S$2,Plausis!A:E,5,0),IF(V1414="Ja",VLOOKUP($V$2,Plausis!A:E,5,0),IF(X1414="Ja",VLOOKUP($X$2,Plausis!A:E,5,0),"")))</f>
        <v/>
      </c>
      <c r="AK1414" s="52" t="s">
        <v>4442</v>
      </c>
      <c r="AL1414" s="52" t="s">
        <v>3</v>
      </c>
      <c r="AM1414" s="114">
        <v>45531</v>
      </c>
      <c r="AN1414" s="52" t="s">
        <v>4467</v>
      </c>
      <c r="AO1414" s="52" t="str">
        <f>VLOOKUP(B1414,'BAT Grundtabelle'!B:T,19,0)</f>
        <v>ja</v>
      </c>
      <c r="AP1414" s="105" t="str">
        <f t="shared" si="500"/>
        <v>11267</v>
      </c>
      <c r="AQ1414" s="52" t="str">
        <f t="shared" si="501"/>
        <v>Motopäde</v>
      </c>
      <c r="AR1414" s="52" t="b">
        <f t="shared" si="498"/>
        <v>0</v>
      </c>
      <c r="AS1414" s="52" t="b">
        <f t="shared" si="498"/>
        <v>0</v>
      </c>
      <c r="AT1414" s="52" t="b">
        <f t="shared" si="498"/>
        <v>0</v>
      </c>
      <c r="AU1414" s="52">
        <f t="shared" si="502"/>
        <v>1</v>
      </c>
      <c r="AW1414" s="52" t="b">
        <f t="shared" si="503"/>
        <v>0</v>
      </c>
      <c r="AX1414" s="52" t="str">
        <f t="shared" si="504"/>
        <v>Unternehmen</v>
      </c>
      <c r="AY1414" s="52" t="b">
        <f t="shared" si="505"/>
        <v>0</v>
      </c>
      <c r="AZ1414" s="52" t="str">
        <f t="shared" si="506"/>
        <v>11267</v>
      </c>
      <c r="BA1414" s="52" t="str">
        <f>VLOOKUP(A1414,'BAT Grundtabelle'!A:U,21,0)</f>
        <v>ja</v>
      </c>
      <c r="BB1414" s="52" t="str">
        <f t="shared" si="507"/>
        <v>ja</v>
      </c>
      <c r="BC1414" s="52" t="str">
        <f t="shared" si="508"/>
        <v>11267</v>
      </c>
      <c r="BD1414" s="52" t="str">
        <f t="shared" si="509"/>
        <v>Motopäde</v>
      </c>
      <c r="BE1414" s="52" t="str">
        <f t="shared" si="510"/>
        <v>Unternehmen</v>
      </c>
      <c r="BF1414" s="52">
        <f t="shared" si="511"/>
        <v>1</v>
      </c>
    </row>
    <row r="1415" spans="1:58" hidden="1" x14ac:dyDescent="0.35">
      <c r="A1415" s="107" t="s">
        <v>3687</v>
      </c>
      <c r="B1415" s="75" t="s">
        <v>711</v>
      </c>
      <c r="C1415" s="52" t="s">
        <v>3</v>
      </c>
      <c r="D1415" s="52" t="s">
        <v>3</v>
      </c>
      <c r="E1415" s="52" t="s">
        <v>2</v>
      </c>
      <c r="F1415" s="52" t="s">
        <v>2</v>
      </c>
      <c r="G1415" s="52" t="s">
        <v>2</v>
      </c>
      <c r="H1415" s="52" t="s">
        <v>2</v>
      </c>
      <c r="I1415" s="52" t="s">
        <v>3</v>
      </c>
      <c r="J1415" s="52">
        <v>2</v>
      </c>
      <c r="K1415" s="52" t="s">
        <v>2</v>
      </c>
      <c r="L1415" s="52" t="s">
        <v>2</v>
      </c>
      <c r="M1415" s="52" t="s">
        <v>2</v>
      </c>
      <c r="N1415" s="52" t="s">
        <v>3</v>
      </c>
      <c r="P1415" s="52" t="s">
        <v>4</v>
      </c>
      <c r="Q1415" s="52" t="str">
        <f t="shared" si="512"/>
        <v>Nein</v>
      </c>
      <c r="R1415" s="52" t="str">
        <f t="shared" si="512"/>
        <v>Nein</v>
      </c>
      <c r="S1415" s="52" t="str">
        <f t="shared" si="512"/>
        <v>Nein</v>
      </c>
      <c r="T1415" s="52" t="str">
        <f t="shared" si="512"/>
        <v>Nein</v>
      </c>
      <c r="U1415" s="52" t="str">
        <f t="shared" si="512"/>
        <v>Nein</v>
      </c>
      <c r="V1415" s="52" t="str">
        <f t="shared" si="512"/>
        <v>Nein</v>
      </c>
      <c r="W1415" s="52" t="str">
        <f t="shared" si="512"/>
        <v>Nein</v>
      </c>
      <c r="X1415" s="52" t="str">
        <f t="shared" si="512"/>
        <v>Nein</v>
      </c>
      <c r="Y1415" s="52" t="str">
        <f t="shared" si="512"/>
        <v>Nein</v>
      </c>
      <c r="Z1415" s="52" t="str">
        <f t="shared" si="512"/>
        <v>Nein</v>
      </c>
      <c r="AA1415" s="52" t="str">
        <f t="shared" si="512"/>
        <v>Nein</v>
      </c>
      <c r="AB1415" s="52" t="str">
        <f t="shared" si="512"/>
        <v>Nein</v>
      </c>
      <c r="AC1415" s="52" t="str">
        <f t="shared" si="512"/>
        <v>Nein</v>
      </c>
      <c r="AD1415" s="52" t="str">
        <f t="shared" si="512"/>
        <v>Nein</v>
      </c>
      <c r="AE1415" s="52" t="str">
        <f t="shared" si="512"/>
        <v>Nein</v>
      </c>
      <c r="AF1415" s="52" t="str">
        <f t="shared" si="512"/>
        <v>Nein</v>
      </c>
      <c r="AG1415" s="61" t="str">
        <f>IF(Q1415="Ja",VLOOKUP($Q$2,Plausis!A:E,5,0),IF(R1415="Ja",VLOOKUP($R$2,Plausis!A:E,5,0),IF(T1415="Ja",VLOOKUP($T$2,Plausis!A:E,5,0),IF(U1415="Ja",VLOOKUP($U$2,Plausis!A:E,5,0),IF(AA1415="Ja",VLOOKUP($AA$2,Plausis!A:E,5,0),IF(AC1415="Ja",VLOOKUP($AC$2,Plausis!A:E,5,0),IF(AD1415="Ja",VLOOKUP($AD$2,Plausis!A:E,5,0),"")))))))</f>
        <v/>
      </c>
      <c r="AH1415" s="52" t="str">
        <f>IF(Y1415="Ja",VLOOKUP($Y$2,Plausis!A:E,5,0),"")</f>
        <v/>
      </c>
      <c r="AI1415" s="52" t="str">
        <f t="shared" si="499"/>
        <v>Ja</v>
      </c>
      <c r="AJ1415" s="52" t="str">
        <f>IF(S1415="Ja",VLOOKUP($S$2,Plausis!A:E,5,0),IF(V1415="Ja",VLOOKUP($V$2,Plausis!A:E,5,0),IF(X1415="Ja",VLOOKUP($X$2,Plausis!A:E,5,0),"")))</f>
        <v/>
      </c>
      <c r="AL1415" s="52" t="s">
        <v>2</v>
      </c>
      <c r="AM1415" s="114">
        <v>45531</v>
      </c>
      <c r="AN1415" s="52" t="s">
        <v>4467</v>
      </c>
      <c r="AO1415" s="52" t="str">
        <f>VLOOKUP(B1415,'BAT Grundtabelle'!B:T,19,0)</f>
        <v>ja</v>
      </c>
      <c r="AP1415" s="105" t="str">
        <f t="shared" si="500"/>
        <v>11268</v>
      </c>
      <c r="AQ1415" s="52" t="str">
        <f t="shared" si="501"/>
        <v>Motorboot, Barkasse mit gewerblicher Personenbeförderung</v>
      </c>
      <c r="AR1415" s="52" t="b">
        <f t="shared" si="498"/>
        <v>0</v>
      </c>
      <c r="AS1415" s="52" t="b">
        <f t="shared" si="498"/>
        <v>0</v>
      </c>
      <c r="AT1415" s="52" t="b">
        <f t="shared" si="498"/>
        <v>0</v>
      </c>
      <c r="AU1415" s="52">
        <f t="shared" si="502"/>
        <v>2</v>
      </c>
      <c r="AW1415" s="52" t="b">
        <f t="shared" si="503"/>
        <v>0</v>
      </c>
      <c r="AX1415" s="52" t="str">
        <f t="shared" si="504"/>
        <v>Unternehmen</v>
      </c>
      <c r="AY1415" s="52" t="b">
        <f t="shared" si="505"/>
        <v>0</v>
      </c>
      <c r="AZ1415" s="52" t="str">
        <f t="shared" si="506"/>
        <v>11268</v>
      </c>
      <c r="BA1415" s="52" t="str">
        <f>VLOOKUP(A1415,'BAT Grundtabelle'!A:U,21,0)</f>
        <v>ja</v>
      </c>
      <c r="BB1415" s="52" t="str">
        <f t="shared" si="507"/>
        <v>nein</v>
      </c>
      <c r="BC1415" s="52" t="str">
        <f t="shared" si="508"/>
        <v>11268</v>
      </c>
      <c r="BD1415" s="52" t="str">
        <f t="shared" si="509"/>
        <v>Motorboot, Barkasse mit gewerblicher Personenbeförderung</v>
      </c>
      <c r="BE1415" s="52" t="str">
        <f t="shared" si="510"/>
        <v>Unternehmen</v>
      </c>
      <c r="BF1415" s="52">
        <f t="shared" si="511"/>
        <v>2</v>
      </c>
    </row>
    <row r="1416" spans="1:58" hidden="1" x14ac:dyDescent="0.35">
      <c r="A1416" s="107" t="s">
        <v>3688</v>
      </c>
      <c r="B1416" s="75" t="s">
        <v>712</v>
      </c>
      <c r="C1416" s="52" t="s">
        <v>3</v>
      </c>
      <c r="D1416" s="52" t="s">
        <v>3</v>
      </c>
      <c r="E1416" s="52" t="s">
        <v>2</v>
      </c>
      <c r="F1416" s="52" t="s">
        <v>2</v>
      </c>
      <c r="G1416" s="52" t="s">
        <v>2</v>
      </c>
      <c r="H1416" s="52" t="s">
        <v>2</v>
      </c>
      <c r="I1416" s="52" t="s">
        <v>3</v>
      </c>
      <c r="J1416" s="52">
        <v>1</v>
      </c>
      <c r="K1416" s="52" t="s">
        <v>2</v>
      </c>
      <c r="L1416" s="52" t="s">
        <v>2</v>
      </c>
      <c r="M1416" s="52" t="s">
        <v>2</v>
      </c>
      <c r="N1416" s="52" t="s">
        <v>3</v>
      </c>
      <c r="P1416" s="52" t="s">
        <v>4</v>
      </c>
      <c r="Q1416" s="52" t="str">
        <f t="shared" si="512"/>
        <v>Nein</v>
      </c>
      <c r="R1416" s="52" t="str">
        <f t="shared" si="512"/>
        <v>Nein</v>
      </c>
      <c r="S1416" s="52" t="str">
        <f t="shared" si="512"/>
        <v>Nein</v>
      </c>
      <c r="T1416" s="52" t="str">
        <f t="shared" si="512"/>
        <v>Nein</v>
      </c>
      <c r="U1416" s="52" t="str">
        <f t="shared" si="512"/>
        <v>Nein</v>
      </c>
      <c r="V1416" s="52" t="str">
        <f t="shared" si="512"/>
        <v>Nein</v>
      </c>
      <c r="W1416" s="52" t="str">
        <f t="shared" si="512"/>
        <v>Nein</v>
      </c>
      <c r="X1416" s="52" t="str">
        <f t="shared" si="512"/>
        <v>Nein</v>
      </c>
      <c r="Y1416" s="52" t="str">
        <f t="shared" si="512"/>
        <v>Nein</v>
      </c>
      <c r="Z1416" s="52" t="str">
        <f t="shared" si="512"/>
        <v>Nein</v>
      </c>
      <c r="AA1416" s="52" t="str">
        <f t="shared" si="512"/>
        <v>Nein</v>
      </c>
      <c r="AB1416" s="52" t="str">
        <f t="shared" si="512"/>
        <v>Nein</v>
      </c>
      <c r="AC1416" s="52" t="str">
        <f t="shared" si="512"/>
        <v>Nein</v>
      </c>
      <c r="AD1416" s="52" t="str">
        <f t="shared" si="512"/>
        <v>Nein</v>
      </c>
      <c r="AE1416" s="52" t="str">
        <f t="shared" si="512"/>
        <v>Nein</v>
      </c>
      <c r="AF1416" s="52" t="str">
        <f t="shared" si="512"/>
        <v>Nein</v>
      </c>
      <c r="AG1416" s="61" t="str">
        <f>IF(Q1416="Ja",VLOOKUP($Q$2,Plausis!A:E,5,0),IF(R1416="Ja",VLOOKUP($R$2,Plausis!A:E,5,0),IF(T1416="Ja",VLOOKUP($T$2,Plausis!A:E,5,0),IF(U1416="Ja",VLOOKUP($U$2,Plausis!A:E,5,0),IF(AA1416="Ja",VLOOKUP($AA$2,Plausis!A:E,5,0),IF(AC1416="Ja",VLOOKUP($AC$2,Plausis!A:E,5,0),IF(AD1416="Ja",VLOOKUP($AD$2,Plausis!A:E,5,0),"")))))))</f>
        <v/>
      </c>
      <c r="AH1416" s="52" t="str">
        <f>IF(Y1416="Ja",VLOOKUP($Y$2,Plausis!A:E,5,0),"")</f>
        <v/>
      </c>
      <c r="AI1416" s="52" t="str">
        <f t="shared" si="499"/>
        <v>Ja</v>
      </c>
      <c r="AJ1416" s="52" t="str">
        <f>IF(S1416="Ja",VLOOKUP($S$2,Plausis!A:E,5,0),IF(V1416="Ja",VLOOKUP($V$2,Plausis!A:E,5,0),IF(X1416="Ja",VLOOKUP($X$2,Plausis!A:E,5,0),"")))</f>
        <v/>
      </c>
      <c r="AL1416" s="52" t="s">
        <v>2</v>
      </c>
      <c r="AM1416" s="114">
        <v>45531</v>
      </c>
      <c r="AN1416" s="52" t="s">
        <v>4467</v>
      </c>
      <c r="AO1416" s="52" t="str">
        <f>VLOOKUP(B1416,'BAT Grundtabelle'!B:T,19,0)</f>
        <v>ja</v>
      </c>
      <c r="AP1416" s="105" t="str">
        <f t="shared" si="500"/>
        <v>11269</v>
      </c>
      <c r="AQ1416" s="52" t="str">
        <f t="shared" si="501"/>
        <v>Motorboot, Barkasse ohne gewerbliche Personenbeförderung</v>
      </c>
      <c r="AR1416" s="52" t="b">
        <f t="shared" si="498"/>
        <v>0</v>
      </c>
      <c r="AS1416" s="52" t="b">
        <f t="shared" si="498"/>
        <v>0</v>
      </c>
      <c r="AT1416" s="52" t="b">
        <f t="shared" si="498"/>
        <v>0</v>
      </c>
      <c r="AU1416" s="52">
        <f t="shared" si="502"/>
        <v>1</v>
      </c>
      <c r="AW1416" s="52" t="b">
        <f t="shared" si="503"/>
        <v>0</v>
      </c>
      <c r="AX1416" s="52" t="str">
        <f t="shared" si="504"/>
        <v>Unternehmen</v>
      </c>
      <c r="AY1416" s="52" t="b">
        <f t="shared" si="505"/>
        <v>0</v>
      </c>
      <c r="AZ1416" s="52" t="str">
        <f t="shared" si="506"/>
        <v>11269</v>
      </c>
      <c r="BA1416" s="52" t="str">
        <f>VLOOKUP(A1416,'BAT Grundtabelle'!A:U,21,0)</f>
        <v>ja</v>
      </c>
      <c r="BB1416" s="52" t="str">
        <f t="shared" si="507"/>
        <v>nein</v>
      </c>
      <c r="BC1416" s="52" t="str">
        <f t="shared" si="508"/>
        <v>11269</v>
      </c>
      <c r="BD1416" s="52" t="str">
        <f t="shared" si="509"/>
        <v>Motorboot, Barkasse ohne gewerbliche Personenbeförderung</v>
      </c>
      <c r="BE1416" s="52" t="str">
        <f t="shared" si="510"/>
        <v>Unternehmen</v>
      </c>
      <c r="BF1416" s="52">
        <f t="shared" si="511"/>
        <v>1</v>
      </c>
    </row>
    <row r="1417" spans="1:58" hidden="1" x14ac:dyDescent="0.35">
      <c r="A1417" s="107" t="s">
        <v>3689</v>
      </c>
      <c r="B1417" s="75" t="s">
        <v>1057</v>
      </c>
      <c r="C1417" s="52" t="s">
        <v>3</v>
      </c>
      <c r="D1417" s="52" t="s">
        <v>3</v>
      </c>
      <c r="E1417" s="52" t="s">
        <v>2</v>
      </c>
      <c r="F1417" s="52" t="s">
        <v>2</v>
      </c>
      <c r="G1417" s="52" t="s">
        <v>2</v>
      </c>
      <c r="H1417" s="52" t="s">
        <v>2</v>
      </c>
      <c r="I1417" s="52" t="s">
        <v>3</v>
      </c>
      <c r="J1417" s="52">
        <v>1</v>
      </c>
      <c r="K1417" s="52" t="s">
        <v>2</v>
      </c>
      <c r="L1417" s="52" t="s">
        <v>2</v>
      </c>
      <c r="M1417" s="52" t="s">
        <v>2</v>
      </c>
      <c r="N1417" s="52" t="s">
        <v>3</v>
      </c>
      <c r="P1417" s="52" t="s">
        <v>4</v>
      </c>
      <c r="Q1417" s="52" t="str">
        <f t="shared" si="512"/>
        <v>Nein</v>
      </c>
      <c r="R1417" s="52" t="str">
        <f t="shared" si="512"/>
        <v>Nein</v>
      </c>
      <c r="S1417" s="52" t="str">
        <f t="shared" si="512"/>
        <v>Nein</v>
      </c>
      <c r="T1417" s="52" t="str">
        <f t="shared" si="512"/>
        <v>Nein</v>
      </c>
      <c r="U1417" s="52" t="str">
        <f t="shared" si="512"/>
        <v>Nein</v>
      </c>
      <c r="V1417" s="52" t="str">
        <f t="shared" si="512"/>
        <v>Nein</v>
      </c>
      <c r="W1417" s="52" t="str">
        <f t="shared" si="512"/>
        <v>Nein</v>
      </c>
      <c r="X1417" s="52" t="str">
        <f t="shared" si="512"/>
        <v>Nein</v>
      </c>
      <c r="Y1417" s="52" t="str">
        <f t="shared" si="512"/>
        <v>Nein</v>
      </c>
      <c r="Z1417" s="52" t="str">
        <f t="shared" si="512"/>
        <v>Nein</v>
      </c>
      <c r="AA1417" s="52" t="str">
        <f t="shared" si="512"/>
        <v>Nein</v>
      </c>
      <c r="AB1417" s="52" t="str">
        <f t="shared" si="512"/>
        <v>Nein</v>
      </c>
      <c r="AC1417" s="52" t="str">
        <f t="shared" si="512"/>
        <v>Nein</v>
      </c>
      <c r="AD1417" s="52" t="str">
        <f t="shared" si="512"/>
        <v>Nein</v>
      </c>
      <c r="AE1417" s="52" t="str">
        <f t="shared" si="512"/>
        <v>Nein</v>
      </c>
      <c r="AF1417" s="52" t="str">
        <f t="shared" si="512"/>
        <v>Nein</v>
      </c>
      <c r="AG1417" s="61" t="str">
        <f>IF(Q1417="Ja",VLOOKUP($Q$2,Plausis!A:E,5,0),IF(R1417="Ja",VLOOKUP($R$2,Plausis!A:E,5,0),IF(T1417="Ja",VLOOKUP($T$2,Plausis!A:E,5,0),IF(U1417="Ja",VLOOKUP($U$2,Plausis!A:E,5,0),IF(AA1417="Ja",VLOOKUP($AA$2,Plausis!A:E,5,0),IF(AC1417="Ja",VLOOKUP($AC$2,Plausis!A:E,5,0),IF(AD1417="Ja",VLOOKUP($AD$2,Plausis!A:E,5,0),"")))))))</f>
        <v/>
      </c>
      <c r="AH1417" s="52" t="str">
        <f>IF(Y1417="Ja",VLOOKUP($Y$2,Plausis!A:E,5,0),"")</f>
        <v/>
      </c>
      <c r="AI1417" s="52" t="str">
        <f t="shared" si="499"/>
        <v>Ja</v>
      </c>
      <c r="AJ1417" s="52" t="str">
        <f>IF(S1417="Ja",VLOOKUP($S$2,Plausis!A:E,5,0),IF(V1417="Ja",VLOOKUP($V$2,Plausis!A:E,5,0),IF(X1417="Ja",VLOOKUP($X$2,Plausis!A:E,5,0),"")))</f>
        <v/>
      </c>
      <c r="AL1417" s="52" t="s">
        <v>2</v>
      </c>
      <c r="AM1417" s="114">
        <v>45531</v>
      </c>
      <c r="AN1417" s="52" t="s">
        <v>4467</v>
      </c>
      <c r="AO1417" s="52" t="str">
        <f>VLOOKUP(B1417,'BAT Grundtabelle'!B:T,19,0)</f>
        <v>ja</v>
      </c>
      <c r="AP1417" s="105" t="str">
        <f t="shared" si="500"/>
        <v>11270</v>
      </c>
      <c r="AQ1417" s="52" t="str">
        <f t="shared" si="501"/>
        <v>Motorradhandel und -reparatur</v>
      </c>
      <c r="AR1417" s="52" t="b">
        <f t="shared" si="498"/>
        <v>0</v>
      </c>
      <c r="AS1417" s="52" t="b">
        <f t="shared" si="498"/>
        <v>0</v>
      </c>
      <c r="AT1417" s="52" t="b">
        <f t="shared" si="498"/>
        <v>0</v>
      </c>
      <c r="AU1417" s="52">
        <f t="shared" si="502"/>
        <v>1</v>
      </c>
      <c r="AW1417" s="52" t="b">
        <f t="shared" si="503"/>
        <v>0</v>
      </c>
      <c r="AX1417" s="52" t="str">
        <f t="shared" si="504"/>
        <v>Unternehmen</v>
      </c>
      <c r="AY1417" s="52" t="b">
        <f t="shared" si="505"/>
        <v>0</v>
      </c>
      <c r="AZ1417" s="52" t="str">
        <f t="shared" si="506"/>
        <v>11270</v>
      </c>
      <c r="BA1417" s="52" t="str">
        <f>VLOOKUP(A1417,'BAT Grundtabelle'!A:U,21,0)</f>
        <v>ja</v>
      </c>
      <c r="BB1417" s="52" t="str">
        <f t="shared" si="507"/>
        <v>nein</v>
      </c>
      <c r="BC1417" s="52" t="str">
        <f t="shared" si="508"/>
        <v>11270</v>
      </c>
      <c r="BD1417" s="52" t="str">
        <f t="shared" si="509"/>
        <v>Motorradhandel und -reparatur</v>
      </c>
      <c r="BE1417" s="52" t="str">
        <f t="shared" si="510"/>
        <v>Unternehmen</v>
      </c>
      <c r="BF1417" s="52">
        <f t="shared" si="511"/>
        <v>1</v>
      </c>
    </row>
    <row r="1418" spans="1:58" hidden="1" x14ac:dyDescent="0.35">
      <c r="A1418" s="107" t="s">
        <v>3690</v>
      </c>
      <c r="B1418" s="75" t="s">
        <v>1145</v>
      </c>
      <c r="C1418" s="52" t="s">
        <v>3</v>
      </c>
      <c r="D1418" s="52" t="s">
        <v>3</v>
      </c>
      <c r="E1418" s="52" t="s">
        <v>2</v>
      </c>
      <c r="F1418" s="52" t="s">
        <v>2</v>
      </c>
      <c r="G1418" s="52" t="s">
        <v>2</v>
      </c>
      <c r="H1418" s="52" t="s">
        <v>2</v>
      </c>
      <c r="I1418" s="52" t="s">
        <v>3</v>
      </c>
      <c r="J1418" s="52">
        <v>1</v>
      </c>
      <c r="K1418" s="52" t="s">
        <v>2</v>
      </c>
      <c r="L1418" s="52" t="s">
        <v>2</v>
      </c>
      <c r="M1418" s="52" t="s">
        <v>2</v>
      </c>
      <c r="N1418" s="52" t="s">
        <v>3</v>
      </c>
      <c r="P1418" s="52" t="s">
        <v>4</v>
      </c>
      <c r="Q1418" s="52" t="str">
        <f t="shared" si="512"/>
        <v>Nein</v>
      </c>
      <c r="R1418" s="52" t="str">
        <f t="shared" si="512"/>
        <v>Nein</v>
      </c>
      <c r="S1418" s="52" t="str">
        <f t="shared" si="512"/>
        <v>Nein</v>
      </c>
      <c r="T1418" s="52" t="str">
        <f t="shared" si="512"/>
        <v>Nein</v>
      </c>
      <c r="U1418" s="52" t="str">
        <f t="shared" si="512"/>
        <v>Nein</v>
      </c>
      <c r="V1418" s="52" t="str">
        <f t="shared" si="512"/>
        <v>Nein</v>
      </c>
      <c r="W1418" s="52" t="str">
        <f t="shared" si="512"/>
        <v>Nein</v>
      </c>
      <c r="X1418" s="52" t="str">
        <f t="shared" si="512"/>
        <v>Nein</v>
      </c>
      <c r="Y1418" s="52" t="str">
        <f t="shared" si="512"/>
        <v>Nein</v>
      </c>
      <c r="Z1418" s="52" t="str">
        <f t="shared" si="512"/>
        <v>Nein</v>
      </c>
      <c r="AA1418" s="52" t="str">
        <f t="shared" si="512"/>
        <v>Nein</v>
      </c>
      <c r="AB1418" s="52" t="str">
        <f t="shared" si="512"/>
        <v>Nein</v>
      </c>
      <c r="AC1418" s="52" t="str">
        <f t="shared" si="512"/>
        <v>Nein</v>
      </c>
      <c r="AD1418" s="52" t="str">
        <f t="shared" si="512"/>
        <v>Nein</v>
      </c>
      <c r="AE1418" s="52" t="str">
        <f t="shared" si="512"/>
        <v>Nein</v>
      </c>
      <c r="AF1418" s="52" t="str">
        <f t="shared" si="512"/>
        <v>Nein</v>
      </c>
      <c r="AG1418" s="61" t="str">
        <f>IF(Q1418="Ja",VLOOKUP($Q$2,Plausis!A:E,5,0),IF(R1418="Ja",VLOOKUP($R$2,Plausis!A:E,5,0),IF(T1418="Ja",VLOOKUP($T$2,Plausis!A:E,5,0),IF(U1418="Ja",VLOOKUP($U$2,Plausis!A:E,5,0),IF(AA1418="Ja",VLOOKUP($AA$2,Plausis!A:E,5,0),IF(AC1418="Ja",VLOOKUP($AC$2,Plausis!A:E,5,0),IF(AD1418="Ja",VLOOKUP($AD$2,Plausis!A:E,5,0),"")))))))</f>
        <v/>
      </c>
      <c r="AH1418" s="52" t="str">
        <f>IF(Y1418="Ja",VLOOKUP($Y$2,Plausis!A:E,5,0),"")</f>
        <v/>
      </c>
      <c r="AI1418" s="52" t="str">
        <f t="shared" si="499"/>
        <v>Ja</v>
      </c>
      <c r="AJ1418" s="52" t="str">
        <f>IF(S1418="Ja",VLOOKUP($S$2,Plausis!A:E,5,0),IF(V1418="Ja",VLOOKUP($V$2,Plausis!A:E,5,0),IF(X1418="Ja",VLOOKUP($X$2,Plausis!A:E,5,0),"")))</f>
        <v/>
      </c>
      <c r="AL1418" s="52" t="s">
        <v>3</v>
      </c>
      <c r="AM1418" s="114">
        <v>45531</v>
      </c>
      <c r="AN1418" s="52" t="s">
        <v>4467</v>
      </c>
      <c r="AO1418" s="52" t="str">
        <f>VLOOKUP(B1418,'BAT Grundtabelle'!B:T,19,0)</f>
        <v>ja</v>
      </c>
      <c r="AP1418" s="105" t="str">
        <f t="shared" si="500"/>
        <v>11271</v>
      </c>
      <c r="AQ1418" s="52" t="str">
        <f t="shared" si="501"/>
        <v>Motorradreparaturwerkstatt</v>
      </c>
      <c r="AR1418" s="52" t="b">
        <f t="shared" si="498"/>
        <v>0</v>
      </c>
      <c r="AS1418" s="52" t="b">
        <f t="shared" si="498"/>
        <v>0</v>
      </c>
      <c r="AT1418" s="52" t="b">
        <f t="shared" si="498"/>
        <v>0</v>
      </c>
      <c r="AU1418" s="52">
        <f t="shared" si="502"/>
        <v>1</v>
      </c>
      <c r="AW1418" s="52" t="b">
        <f t="shared" si="503"/>
        <v>0</v>
      </c>
      <c r="AX1418" s="52" t="str">
        <f t="shared" si="504"/>
        <v>Unternehmen</v>
      </c>
      <c r="AY1418" s="52" t="b">
        <f t="shared" si="505"/>
        <v>0</v>
      </c>
      <c r="AZ1418" s="52" t="str">
        <f t="shared" si="506"/>
        <v>11271</v>
      </c>
      <c r="BA1418" s="52" t="str">
        <f>VLOOKUP(A1418,'BAT Grundtabelle'!A:U,21,0)</f>
        <v>ja</v>
      </c>
      <c r="BB1418" s="52" t="str">
        <f t="shared" si="507"/>
        <v>nein</v>
      </c>
      <c r="BC1418" s="52" t="str">
        <f t="shared" si="508"/>
        <v>11271</v>
      </c>
      <c r="BD1418" s="52" t="str">
        <f t="shared" si="509"/>
        <v>Motorradreparaturwerkstatt</v>
      </c>
      <c r="BE1418" s="52" t="str">
        <f t="shared" si="510"/>
        <v>Unternehmen</v>
      </c>
      <c r="BF1418" s="52">
        <f t="shared" si="511"/>
        <v>1</v>
      </c>
    </row>
    <row r="1419" spans="1:58" hidden="1" x14ac:dyDescent="0.35">
      <c r="A1419" s="107" t="s">
        <v>3691</v>
      </c>
      <c r="B1419" s="75" t="s">
        <v>1136</v>
      </c>
      <c r="C1419" s="52" t="s">
        <v>3</v>
      </c>
      <c r="D1419" s="52" t="s">
        <v>3</v>
      </c>
      <c r="E1419" s="52" t="s">
        <v>2</v>
      </c>
      <c r="F1419" s="52" t="s">
        <v>2</v>
      </c>
      <c r="G1419" s="52" t="s">
        <v>2</v>
      </c>
      <c r="H1419" s="52" t="s">
        <v>2</v>
      </c>
      <c r="I1419" s="52" t="s">
        <v>3</v>
      </c>
      <c r="J1419" s="52">
        <v>1</v>
      </c>
      <c r="K1419" s="52" t="s">
        <v>2</v>
      </c>
      <c r="L1419" s="52" t="s">
        <v>2</v>
      </c>
      <c r="M1419" s="52" t="s">
        <v>2</v>
      </c>
      <c r="N1419" s="52" t="s">
        <v>3</v>
      </c>
      <c r="P1419" s="52" t="s">
        <v>4</v>
      </c>
      <c r="Q1419" s="52" t="str">
        <f t="shared" si="512"/>
        <v>Nein</v>
      </c>
      <c r="R1419" s="52" t="str">
        <f t="shared" si="512"/>
        <v>Nein</v>
      </c>
      <c r="S1419" s="52" t="str">
        <f t="shared" si="512"/>
        <v>Nein</v>
      </c>
      <c r="T1419" s="52" t="str">
        <f t="shared" si="512"/>
        <v>Nein</v>
      </c>
      <c r="U1419" s="52" t="str">
        <f t="shared" si="512"/>
        <v>Nein</v>
      </c>
      <c r="V1419" s="52" t="str">
        <f t="shared" si="512"/>
        <v>Nein</v>
      </c>
      <c r="W1419" s="52" t="str">
        <f t="shared" si="512"/>
        <v>Nein</v>
      </c>
      <c r="X1419" s="52" t="str">
        <f t="shared" si="512"/>
        <v>Nein</v>
      </c>
      <c r="Y1419" s="52" t="str">
        <f t="shared" si="512"/>
        <v>Nein</v>
      </c>
      <c r="Z1419" s="52" t="str">
        <f t="shared" si="512"/>
        <v>Nein</v>
      </c>
      <c r="AA1419" s="52" t="str">
        <f t="shared" si="512"/>
        <v>Nein</v>
      </c>
      <c r="AB1419" s="52" t="str">
        <f t="shared" si="512"/>
        <v>Nein</v>
      </c>
      <c r="AC1419" s="52" t="str">
        <f t="shared" si="512"/>
        <v>Nein</v>
      </c>
      <c r="AD1419" s="52" t="str">
        <f t="shared" si="512"/>
        <v>Nein</v>
      </c>
      <c r="AE1419" s="52" t="str">
        <f t="shared" si="512"/>
        <v>Nein</v>
      </c>
      <c r="AF1419" s="52" t="str">
        <f t="shared" si="512"/>
        <v>Nein</v>
      </c>
      <c r="AG1419" s="61" t="str">
        <f>IF(Q1419="Ja",VLOOKUP($Q$2,Plausis!A:E,5,0),IF(R1419="Ja",VLOOKUP($R$2,Plausis!A:E,5,0),IF(T1419="Ja",VLOOKUP($T$2,Plausis!A:E,5,0),IF(U1419="Ja",VLOOKUP($U$2,Plausis!A:E,5,0),IF(AA1419="Ja",VLOOKUP($AA$2,Plausis!A:E,5,0),IF(AC1419="Ja",VLOOKUP($AC$2,Plausis!A:E,5,0),IF(AD1419="Ja",VLOOKUP($AD$2,Plausis!A:E,5,0),"")))))))</f>
        <v/>
      </c>
      <c r="AH1419" s="52" t="str">
        <f>IF(Y1419="Ja",VLOOKUP($Y$2,Plausis!A:E,5,0),"")</f>
        <v/>
      </c>
      <c r="AI1419" s="52" t="str">
        <f t="shared" si="499"/>
        <v>Ja</v>
      </c>
      <c r="AJ1419" s="52" t="str">
        <f>IF(S1419="Ja",VLOOKUP($S$2,Plausis!A:E,5,0),IF(V1419="Ja",VLOOKUP($V$2,Plausis!A:E,5,0),IF(X1419="Ja",VLOOKUP($X$2,Plausis!A:E,5,0),"")))</f>
        <v/>
      </c>
      <c r="AL1419" s="52" t="s">
        <v>3</v>
      </c>
      <c r="AM1419" s="114">
        <v>45531</v>
      </c>
      <c r="AN1419" s="52" t="s">
        <v>4467</v>
      </c>
      <c r="AO1419" s="52" t="str">
        <f>VLOOKUP(B1419,'BAT Grundtabelle'!B:T,19,0)</f>
        <v>ja</v>
      </c>
      <c r="AP1419" s="105" t="str">
        <f t="shared" si="500"/>
        <v>11272</v>
      </c>
      <c r="AQ1419" s="52" t="str">
        <f t="shared" si="501"/>
        <v>Motorradzubehörhandel</v>
      </c>
      <c r="AR1419" s="52" t="b">
        <f t="shared" si="498"/>
        <v>0</v>
      </c>
      <c r="AS1419" s="52" t="b">
        <f t="shared" si="498"/>
        <v>0</v>
      </c>
      <c r="AT1419" s="52" t="b">
        <f t="shared" si="498"/>
        <v>0</v>
      </c>
      <c r="AU1419" s="52">
        <f t="shared" si="502"/>
        <v>1</v>
      </c>
      <c r="AW1419" s="52" t="b">
        <f t="shared" si="503"/>
        <v>0</v>
      </c>
      <c r="AX1419" s="52" t="str">
        <f t="shared" si="504"/>
        <v>Unternehmen</v>
      </c>
      <c r="AY1419" s="52" t="b">
        <f t="shared" si="505"/>
        <v>0</v>
      </c>
      <c r="AZ1419" s="52" t="str">
        <f t="shared" si="506"/>
        <v>11272</v>
      </c>
      <c r="BA1419" s="52" t="str">
        <f>VLOOKUP(A1419,'BAT Grundtabelle'!A:U,21,0)</f>
        <v>ja</v>
      </c>
      <c r="BB1419" s="52" t="str">
        <f t="shared" si="507"/>
        <v>nein</v>
      </c>
      <c r="BC1419" s="52" t="str">
        <f t="shared" si="508"/>
        <v>11272</v>
      </c>
      <c r="BD1419" s="52" t="str">
        <f t="shared" si="509"/>
        <v>Motorradzubehörhandel</v>
      </c>
      <c r="BE1419" s="52" t="str">
        <f t="shared" si="510"/>
        <v>Unternehmen</v>
      </c>
      <c r="BF1419" s="52">
        <f t="shared" si="511"/>
        <v>1</v>
      </c>
    </row>
    <row r="1420" spans="1:58" hidden="1" x14ac:dyDescent="0.35">
      <c r="A1420" s="107" t="s">
        <v>3692</v>
      </c>
      <c r="B1420" s="75" t="s">
        <v>1823</v>
      </c>
      <c r="C1420" s="52" t="s">
        <v>2</v>
      </c>
      <c r="D1420" s="52" t="s">
        <v>2</v>
      </c>
      <c r="E1420" s="52" t="s">
        <v>2</v>
      </c>
      <c r="F1420" s="52" t="s">
        <v>2</v>
      </c>
      <c r="G1420" s="52" t="s">
        <v>2</v>
      </c>
      <c r="H1420" s="52" t="s">
        <v>3</v>
      </c>
      <c r="I1420" s="52" t="s">
        <v>2</v>
      </c>
      <c r="J1420" s="52" t="s">
        <v>2</v>
      </c>
      <c r="K1420" s="52" t="s">
        <v>2</v>
      </c>
      <c r="L1420" s="52" t="s">
        <v>2</v>
      </c>
      <c r="M1420" s="52" t="s">
        <v>2</v>
      </c>
      <c r="N1420" s="52" t="s">
        <v>2</v>
      </c>
      <c r="O1420" s="52" t="s">
        <v>2411</v>
      </c>
      <c r="P1420" s="52" t="s">
        <v>59</v>
      </c>
      <c r="Q1420" s="52" t="str">
        <f t="shared" si="512"/>
        <v>Nein</v>
      </c>
      <c r="R1420" s="52" t="str">
        <f t="shared" si="512"/>
        <v>Nein</v>
      </c>
      <c r="S1420" s="52" t="str">
        <f t="shared" si="512"/>
        <v>Nein</v>
      </c>
      <c r="T1420" s="52" t="str">
        <f t="shared" si="512"/>
        <v>Nein</v>
      </c>
      <c r="U1420" s="52" t="str">
        <f t="shared" si="512"/>
        <v>Nein</v>
      </c>
      <c r="V1420" s="52" t="str">
        <f t="shared" si="512"/>
        <v>Nein</v>
      </c>
      <c r="W1420" s="52" t="str">
        <f t="shared" si="512"/>
        <v>Nein</v>
      </c>
      <c r="X1420" s="52" t="str">
        <f t="shared" si="512"/>
        <v>Nein</v>
      </c>
      <c r="Y1420" s="52" t="str">
        <f t="shared" si="512"/>
        <v>Nein</v>
      </c>
      <c r="Z1420" s="52" t="str">
        <f t="shared" si="512"/>
        <v>Nein</v>
      </c>
      <c r="AA1420" s="52" t="str">
        <f t="shared" si="512"/>
        <v>Nein</v>
      </c>
      <c r="AB1420" s="52" t="str">
        <f t="shared" si="512"/>
        <v>Nein</v>
      </c>
      <c r="AC1420" s="52" t="str">
        <f t="shared" si="512"/>
        <v>Nein</v>
      </c>
      <c r="AD1420" s="52" t="str">
        <f t="shared" si="512"/>
        <v>Nein</v>
      </c>
      <c r="AE1420" s="52" t="str">
        <f t="shared" si="512"/>
        <v>Nein</v>
      </c>
      <c r="AF1420" s="52" t="str">
        <f t="shared" si="512"/>
        <v>Nein</v>
      </c>
      <c r="AG1420" s="61" t="str">
        <f>IF(Q1420="Ja",VLOOKUP($Q$2,Plausis!A:E,5,0),IF(R1420="Ja",VLOOKUP($R$2,Plausis!A:E,5,0),IF(T1420="Ja",VLOOKUP($T$2,Plausis!A:E,5,0),IF(U1420="Ja",VLOOKUP($U$2,Plausis!A:E,5,0),IF(AA1420="Ja",VLOOKUP($AA$2,Plausis!A:E,5,0),IF(AC1420="Ja",VLOOKUP($AC$2,Plausis!A:E,5,0),IF(AD1420="Ja",VLOOKUP($AD$2,Plausis!A:E,5,0),"")))))))</f>
        <v/>
      </c>
      <c r="AH1420" s="52" t="str">
        <f>IF(Y1420="Ja",VLOOKUP($Y$2,Plausis!A:E,5,0),"")</f>
        <v/>
      </c>
      <c r="AI1420" s="52" t="str">
        <f t="shared" si="499"/>
        <v>Nein</v>
      </c>
      <c r="AJ1420" s="52" t="str">
        <f>IF(S1420="Ja",VLOOKUP($S$2,Plausis!A:E,5,0),IF(V1420="Ja",VLOOKUP($V$2,Plausis!A:E,5,0),IF(X1420="Ja",VLOOKUP($X$2,Plausis!A:E,5,0),"")))</f>
        <v/>
      </c>
      <c r="AL1420" s="52" t="s">
        <v>2</v>
      </c>
      <c r="AM1420" s="114">
        <v>45531</v>
      </c>
      <c r="AN1420" s="52" t="s">
        <v>4467</v>
      </c>
      <c r="AO1420" s="52" t="str">
        <f>VLOOKUP(B1420,'BAT Grundtabelle'!B:T,19,0)</f>
        <v>ja</v>
      </c>
      <c r="AP1420" s="105" t="str">
        <f t="shared" si="500"/>
        <v>11273</v>
      </c>
      <c r="AQ1420" s="52" t="str">
        <f t="shared" si="501"/>
        <v>Motorsportverein</v>
      </c>
      <c r="AR1420" s="52" t="b">
        <f t="shared" si="498"/>
        <v>0</v>
      </c>
      <c r="AS1420" s="52" t="b">
        <f t="shared" si="498"/>
        <v>0</v>
      </c>
      <c r="AT1420" s="52" t="b">
        <f t="shared" si="498"/>
        <v>0</v>
      </c>
      <c r="AU1420" s="52" t="str">
        <f t="shared" si="502"/>
        <v>Eigener Tarif</v>
      </c>
      <c r="AW1420" s="52" t="b">
        <f t="shared" si="503"/>
        <v>0</v>
      </c>
      <c r="AX1420" s="52" t="str">
        <f t="shared" si="504"/>
        <v>Eigener Tarif</v>
      </c>
      <c r="AY1420" s="52" t="b">
        <f t="shared" si="505"/>
        <v>0</v>
      </c>
      <c r="AZ1420" s="52" t="str">
        <f t="shared" si="506"/>
        <v>11273</v>
      </c>
      <c r="BA1420" s="52" t="str">
        <f>VLOOKUP(A1420,'BAT Grundtabelle'!A:U,21,0)</f>
        <v>nein</v>
      </c>
      <c r="BB1420" s="52" t="str">
        <f t="shared" si="507"/>
        <v>nein</v>
      </c>
      <c r="BC1420" s="52" t="str">
        <f t="shared" si="508"/>
        <v>11273</v>
      </c>
      <c r="BD1420" s="52" t="str">
        <f t="shared" si="509"/>
        <v>Motorsportverein</v>
      </c>
      <c r="BE1420" s="52" t="str">
        <f t="shared" si="510"/>
        <v>Eigener Tarif</v>
      </c>
      <c r="BF1420" s="52" t="str">
        <f t="shared" si="511"/>
        <v>Eigener Tarif</v>
      </c>
    </row>
    <row r="1421" spans="1:58" hidden="1" x14ac:dyDescent="0.35">
      <c r="A1421" s="107" t="s">
        <v>3693</v>
      </c>
      <c r="B1421" s="75" t="s">
        <v>386</v>
      </c>
      <c r="C1421" s="52" t="s">
        <v>3</v>
      </c>
      <c r="D1421" s="52" t="s">
        <v>3</v>
      </c>
      <c r="E1421" s="52" t="s">
        <v>2</v>
      </c>
      <c r="F1421" s="52" t="s">
        <v>2</v>
      </c>
      <c r="G1421" s="52" t="s">
        <v>2</v>
      </c>
      <c r="H1421" s="52" t="s">
        <v>2</v>
      </c>
      <c r="I1421" s="52" t="s">
        <v>3</v>
      </c>
      <c r="J1421" s="52">
        <v>1</v>
      </c>
      <c r="K1421" s="52" t="s">
        <v>2</v>
      </c>
      <c r="L1421" s="52" t="s">
        <v>2</v>
      </c>
      <c r="M1421" s="52" t="s">
        <v>2</v>
      </c>
      <c r="N1421" s="52" t="s">
        <v>3</v>
      </c>
      <c r="P1421" s="61" t="s">
        <v>4</v>
      </c>
      <c r="Q1421" s="52" t="str">
        <f t="shared" si="512"/>
        <v>Nein</v>
      </c>
      <c r="R1421" s="52" t="str">
        <f t="shared" si="512"/>
        <v>Nein</v>
      </c>
      <c r="S1421" s="52" t="str">
        <f t="shared" si="512"/>
        <v>Nein</v>
      </c>
      <c r="T1421" s="52" t="str">
        <f t="shared" si="512"/>
        <v>Nein</v>
      </c>
      <c r="U1421" s="52" t="str">
        <f t="shared" si="512"/>
        <v>Nein</v>
      </c>
      <c r="V1421" s="52" t="str">
        <f t="shared" si="512"/>
        <v>Nein</v>
      </c>
      <c r="W1421" s="52" t="str">
        <f t="shared" si="512"/>
        <v>Nein</v>
      </c>
      <c r="X1421" s="52" t="str">
        <f t="shared" si="512"/>
        <v>Nein</v>
      </c>
      <c r="Y1421" s="52" t="str">
        <f t="shared" si="512"/>
        <v>Nein</v>
      </c>
      <c r="Z1421" s="52" t="str">
        <f t="shared" si="512"/>
        <v>Nein</v>
      </c>
      <c r="AA1421" s="52" t="str">
        <f t="shared" si="512"/>
        <v>Nein</v>
      </c>
      <c r="AB1421" s="52" t="str">
        <f t="shared" si="512"/>
        <v>Nein</v>
      </c>
      <c r="AC1421" s="52" t="str">
        <f t="shared" si="512"/>
        <v>Nein</v>
      </c>
      <c r="AD1421" s="52" t="str">
        <f t="shared" si="512"/>
        <v>Nein</v>
      </c>
      <c r="AE1421" s="52" t="str">
        <f t="shared" si="512"/>
        <v>Nein</v>
      </c>
      <c r="AF1421" s="52" t="str">
        <f t="shared" si="512"/>
        <v>Nein</v>
      </c>
      <c r="AG1421" s="61" t="str">
        <f>IF(Q1421="Ja",VLOOKUP($Q$2,Plausis!A:E,5,0),IF(R1421="Ja",VLOOKUP($R$2,Plausis!A:E,5,0),IF(T1421="Ja",VLOOKUP($T$2,Plausis!A:E,5,0),IF(U1421="Ja",VLOOKUP($U$2,Plausis!A:E,5,0),IF(AA1421="Ja",VLOOKUP($AA$2,Plausis!A:E,5,0),IF(AC1421="Ja",VLOOKUP($AC$2,Plausis!A:E,5,0),IF(AD1421="Ja",VLOOKUP($AD$2,Plausis!A:E,5,0),"")))))))</f>
        <v/>
      </c>
      <c r="AH1421" s="52" t="str">
        <f>IF(Y1421="Ja",VLOOKUP($Y$2,Plausis!A:E,5,0),"")</f>
        <v/>
      </c>
      <c r="AI1421" s="52" t="str">
        <f t="shared" si="499"/>
        <v>Ja</v>
      </c>
      <c r="AJ1421" s="52" t="str">
        <f>IF(S1421="Ja",VLOOKUP($S$2,Plausis!A:E,5,0),IF(V1421="Ja",VLOOKUP($V$2,Plausis!A:E,5,0),IF(X1421="Ja",VLOOKUP($X$2,Plausis!A:E,5,0),"")))</f>
        <v/>
      </c>
      <c r="AL1421" s="52" t="s">
        <v>3</v>
      </c>
      <c r="AM1421" s="114">
        <v>45531</v>
      </c>
      <c r="AN1421" s="52" t="s">
        <v>4467</v>
      </c>
      <c r="AO1421" s="52" t="str">
        <f>VLOOKUP(B1421,'BAT Grundtabelle'!B:T,19,0)</f>
        <v>ja</v>
      </c>
      <c r="AP1421" s="105" t="str">
        <f t="shared" si="500"/>
        <v>11274</v>
      </c>
      <c r="AQ1421" s="52" t="str">
        <f t="shared" si="501"/>
        <v>Mühlenbetrieb</v>
      </c>
      <c r="AR1421" s="52" t="b">
        <f t="shared" si="498"/>
        <v>0</v>
      </c>
      <c r="AS1421" s="52" t="b">
        <f t="shared" si="498"/>
        <v>0</v>
      </c>
      <c r="AT1421" s="52" t="b">
        <f t="shared" si="498"/>
        <v>0</v>
      </c>
      <c r="AU1421" s="52">
        <f t="shared" si="502"/>
        <v>1</v>
      </c>
      <c r="AW1421" s="52" t="b">
        <f t="shared" si="503"/>
        <v>0</v>
      </c>
      <c r="AX1421" s="52" t="str">
        <f t="shared" si="504"/>
        <v>Unternehmen</v>
      </c>
      <c r="AY1421" s="52" t="b">
        <f t="shared" si="505"/>
        <v>0</v>
      </c>
      <c r="AZ1421" s="52" t="str">
        <f t="shared" si="506"/>
        <v>11274</v>
      </c>
      <c r="BA1421" s="52" t="str">
        <f>VLOOKUP(A1421,'BAT Grundtabelle'!A:U,21,0)</f>
        <v>ja</v>
      </c>
      <c r="BB1421" s="52" t="str">
        <f t="shared" si="507"/>
        <v>nein</v>
      </c>
      <c r="BC1421" s="52" t="str">
        <f t="shared" si="508"/>
        <v>11274</v>
      </c>
      <c r="BD1421" s="52" t="str">
        <f t="shared" si="509"/>
        <v>Mühlenbetrieb</v>
      </c>
      <c r="BE1421" s="52" t="str">
        <f t="shared" si="510"/>
        <v>Unternehmen</v>
      </c>
      <c r="BF1421" s="52">
        <f t="shared" si="511"/>
        <v>1</v>
      </c>
    </row>
    <row r="1422" spans="1:58" hidden="1" x14ac:dyDescent="0.35">
      <c r="A1422" s="107" t="s">
        <v>3694</v>
      </c>
      <c r="B1422" s="75" t="s">
        <v>72</v>
      </c>
      <c r="C1422" s="52" t="s">
        <v>3</v>
      </c>
      <c r="D1422" s="52" t="s">
        <v>3</v>
      </c>
      <c r="E1422" s="52" t="s">
        <v>2</v>
      </c>
      <c r="F1422" s="52" t="s">
        <v>2</v>
      </c>
      <c r="G1422" s="52" t="s">
        <v>2</v>
      </c>
      <c r="H1422" s="52" t="s">
        <v>2</v>
      </c>
      <c r="I1422" s="52" t="s">
        <v>3</v>
      </c>
      <c r="J1422" s="52">
        <v>4</v>
      </c>
      <c r="K1422" s="52" t="s">
        <v>2</v>
      </c>
      <c r="L1422" s="52" t="s">
        <v>2</v>
      </c>
      <c r="M1422" s="52" t="s">
        <v>2</v>
      </c>
      <c r="N1422" s="52" t="s">
        <v>3</v>
      </c>
      <c r="O1422" s="52" t="s">
        <v>2412</v>
      </c>
      <c r="P1422" s="52" t="s">
        <v>4438</v>
      </c>
      <c r="Q1422" s="52" t="str">
        <f t="shared" si="512"/>
        <v>Nein</v>
      </c>
      <c r="R1422" s="52" t="str">
        <f t="shared" si="512"/>
        <v>Nein</v>
      </c>
      <c r="S1422" s="52" t="str">
        <f t="shared" si="512"/>
        <v>Nein</v>
      </c>
      <c r="T1422" s="52" t="str">
        <f t="shared" si="512"/>
        <v>Ja</v>
      </c>
      <c r="U1422" s="52" t="str">
        <f t="shared" si="512"/>
        <v>Nein</v>
      </c>
      <c r="V1422" s="52" t="str">
        <f t="shared" si="512"/>
        <v>Nein</v>
      </c>
      <c r="W1422" s="52" t="str">
        <f t="shared" si="512"/>
        <v>Nein</v>
      </c>
      <c r="X1422" s="52" t="str">
        <f t="shared" si="512"/>
        <v>Ja</v>
      </c>
      <c r="Y1422" s="52" t="str">
        <f t="shared" si="512"/>
        <v>Nein</v>
      </c>
      <c r="Z1422" s="52" t="str">
        <f t="shared" si="512"/>
        <v>Nein</v>
      </c>
      <c r="AA1422" s="52" t="str">
        <f t="shared" si="512"/>
        <v>Nein</v>
      </c>
      <c r="AB1422" s="52" t="str">
        <f t="shared" si="512"/>
        <v>Ja</v>
      </c>
      <c r="AC1422" s="52" t="str">
        <f t="shared" si="512"/>
        <v>Nein</v>
      </c>
      <c r="AD1422" s="52" t="str">
        <f t="shared" si="512"/>
        <v>Nein</v>
      </c>
      <c r="AE1422" s="52" t="str">
        <f t="shared" si="512"/>
        <v>Nein</v>
      </c>
      <c r="AF1422" s="52" t="str">
        <f t="shared" si="512"/>
        <v>Nein</v>
      </c>
      <c r="AG1422" s="61" t="str">
        <f>IF(Q1422="Ja",VLOOKUP($Q$2,Plausis!A:E,5,0),IF(R1422="Ja",VLOOKUP($R$2,Plausis!A:E,5,0),IF(T1422="Ja",VLOOKUP($T$2,Plausis!A:E,5,0),IF(U1422="Ja",VLOOKUP($U$2,Plausis!A:E,5,0),IF(AA1422="Ja",VLOOKUP($AA$2,Plausis!A:E,5,0),IF(AC1422="Ja",VLOOKUP($AC$2,Plausis!A:E,5,0),IF(AD1422="Ja",VLOOKUP($AD$2,Plausis!A:E,5,0),"")))))))</f>
        <v>Dieser Betrieb ist nur im Komfort-RS ohne ergänzenden Spezial-Straf-RS versicherbar.</v>
      </c>
      <c r="AH1422" s="52" t="str">
        <f>IF(Y1422="Ja",VLOOKUP($Y$2,Plausis!A:E,5,0),"")</f>
        <v/>
      </c>
      <c r="AI1422" s="52" t="str">
        <f t="shared" si="499"/>
        <v>Nein</v>
      </c>
      <c r="AJ1422" s="52" t="str">
        <f>IF(S1422="Ja",VLOOKUP($S$2,Plausis!A:E,5,0),IF(V1422="Ja",VLOOKUP($V$2,Plausis!A:E,5,0),IF(X1422="Ja",VLOOKUP($X$2,Plausis!A:E,5,0),"")))</f>
        <v>Dieser Betrieb kann nur ohne ergänzenden Spezial-Straf-RS versichert werden.</v>
      </c>
      <c r="AL1422" s="52" t="s">
        <v>2</v>
      </c>
      <c r="AM1422" s="114">
        <v>45531</v>
      </c>
      <c r="AN1422" s="52" t="s">
        <v>4467</v>
      </c>
      <c r="AO1422" s="52" t="str">
        <f>VLOOKUP(B1422,'BAT Grundtabelle'!B:T,19,0)</f>
        <v>ja</v>
      </c>
      <c r="AP1422" s="105" t="str">
        <f t="shared" si="500"/>
        <v>11275</v>
      </c>
      <c r="AQ1422" s="52" t="str">
        <f t="shared" si="501"/>
        <v>Mülldeponie</v>
      </c>
      <c r="AR1422" s="52" t="b">
        <f t="shared" si="498"/>
        <v>0</v>
      </c>
      <c r="AS1422" s="52" t="b">
        <f t="shared" si="498"/>
        <v>0</v>
      </c>
      <c r="AT1422" s="52" t="b">
        <f t="shared" si="498"/>
        <v>0</v>
      </c>
      <c r="AU1422" s="52">
        <f t="shared" si="502"/>
        <v>4</v>
      </c>
      <c r="AW1422" s="52" t="b">
        <f t="shared" si="503"/>
        <v>0</v>
      </c>
      <c r="AX1422" s="52" t="str">
        <f t="shared" si="504"/>
        <v>Unternehmen</v>
      </c>
      <c r="AY1422" s="52" t="b">
        <f t="shared" si="505"/>
        <v>0</v>
      </c>
      <c r="AZ1422" s="52" t="str">
        <f t="shared" si="506"/>
        <v>11275</v>
      </c>
      <c r="BA1422" s="52" t="str">
        <f>VLOOKUP(A1422,'BAT Grundtabelle'!A:U,21,0)</f>
        <v>ja</v>
      </c>
      <c r="BB1422" s="52" t="str">
        <f t="shared" si="507"/>
        <v>nein</v>
      </c>
      <c r="BC1422" s="52" t="str">
        <f t="shared" si="508"/>
        <v>11275</v>
      </c>
      <c r="BD1422" s="52" t="str">
        <f t="shared" si="509"/>
        <v>Mülldeponie</v>
      </c>
      <c r="BE1422" s="52" t="str">
        <f t="shared" si="510"/>
        <v>Unternehmen</v>
      </c>
      <c r="BF1422" s="52">
        <f t="shared" si="511"/>
        <v>4</v>
      </c>
    </row>
    <row r="1423" spans="1:58" hidden="1" x14ac:dyDescent="0.35">
      <c r="A1423" s="107" t="s">
        <v>3695</v>
      </c>
      <c r="B1423" s="75" t="s">
        <v>73</v>
      </c>
      <c r="C1423" s="52" t="s">
        <v>3</v>
      </c>
      <c r="D1423" s="52" t="s">
        <v>3</v>
      </c>
      <c r="E1423" s="52" t="s">
        <v>2</v>
      </c>
      <c r="F1423" s="52" t="s">
        <v>2</v>
      </c>
      <c r="G1423" s="52" t="s">
        <v>2</v>
      </c>
      <c r="H1423" s="52" t="s">
        <v>2</v>
      </c>
      <c r="I1423" s="52" t="s">
        <v>3</v>
      </c>
      <c r="J1423" s="52">
        <v>4</v>
      </c>
      <c r="K1423" s="52" t="s">
        <v>2</v>
      </c>
      <c r="L1423" s="52" t="s">
        <v>2</v>
      </c>
      <c r="M1423" s="52" t="s">
        <v>2</v>
      </c>
      <c r="N1423" s="52" t="s">
        <v>3</v>
      </c>
      <c r="O1423" s="52" t="s">
        <v>2412</v>
      </c>
      <c r="P1423" s="52" t="s">
        <v>4438</v>
      </c>
      <c r="Q1423" s="52" t="str">
        <f t="shared" ref="Q1423:AF1432" si="513">IF(ISERROR(FIND(Q$2,$P1423,1)),"Nein","Ja")</f>
        <v>Nein</v>
      </c>
      <c r="R1423" s="52" t="str">
        <f t="shared" si="513"/>
        <v>Nein</v>
      </c>
      <c r="S1423" s="52" t="str">
        <f t="shared" si="513"/>
        <v>Nein</v>
      </c>
      <c r="T1423" s="52" t="str">
        <f t="shared" si="513"/>
        <v>Ja</v>
      </c>
      <c r="U1423" s="52" t="str">
        <f t="shared" si="513"/>
        <v>Nein</v>
      </c>
      <c r="V1423" s="52" t="str">
        <f t="shared" si="513"/>
        <v>Nein</v>
      </c>
      <c r="W1423" s="52" t="str">
        <f t="shared" si="513"/>
        <v>Nein</v>
      </c>
      <c r="X1423" s="52" t="str">
        <f t="shared" si="513"/>
        <v>Ja</v>
      </c>
      <c r="Y1423" s="52" t="str">
        <f t="shared" si="513"/>
        <v>Nein</v>
      </c>
      <c r="Z1423" s="52" t="str">
        <f t="shared" si="513"/>
        <v>Nein</v>
      </c>
      <c r="AA1423" s="52" t="str">
        <f t="shared" si="513"/>
        <v>Nein</v>
      </c>
      <c r="AB1423" s="52" t="str">
        <f t="shared" si="513"/>
        <v>Ja</v>
      </c>
      <c r="AC1423" s="52" t="str">
        <f t="shared" si="513"/>
        <v>Nein</v>
      </c>
      <c r="AD1423" s="52" t="str">
        <f t="shared" si="513"/>
        <v>Nein</v>
      </c>
      <c r="AE1423" s="52" t="str">
        <f t="shared" si="513"/>
        <v>Nein</v>
      </c>
      <c r="AF1423" s="52" t="str">
        <f t="shared" si="513"/>
        <v>Nein</v>
      </c>
      <c r="AG1423" s="61" t="str">
        <f>IF(Q1423="Ja",VLOOKUP($Q$2,Plausis!A:E,5,0),IF(R1423="Ja",VLOOKUP($R$2,Plausis!A:E,5,0),IF(T1423="Ja",VLOOKUP($T$2,Plausis!A:E,5,0),IF(U1423="Ja",VLOOKUP($U$2,Plausis!A:E,5,0),IF(AA1423="Ja",VLOOKUP($AA$2,Plausis!A:E,5,0),IF(AC1423="Ja",VLOOKUP($AC$2,Plausis!A:E,5,0),IF(AD1423="Ja",VLOOKUP($AD$2,Plausis!A:E,5,0),"")))))))</f>
        <v>Dieser Betrieb ist nur im Komfort-RS ohne ergänzenden Spezial-Straf-RS versicherbar.</v>
      </c>
      <c r="AH1423" s="52" t="str">
        <f>IF(Y1423="Ja",VLOOKUP($Y$2,Plausis!A:E,5,0),"")</f>
        <v/>
      </c>
      <c r="AI1423" s="52" t="str">
        <f t="shared" si="499"/>
        <v>Nein</v>
      </c>
      <c r="AJ1423" s="52" t="str">
        <f>IF(S1423="Ja",VLOOKUP($S$2,Plausis!A:E,5,0),IF(V1423="Ja",VLOOKUP($V$2,Plausis!A:E,5,0),IF(X1423="Ja",VLOOKUP($X$2,Plausis!A:E,5,0),"")))</f>
        <v>Dieser Betrieb kann nur ohne ergänzenden Spezial-Straf-RS versichert werden.</v>
      </c>
      <c r="AL1423" s="52" t="s">
        <v>2</v>
      </c>
      <c r="AM1423" s="114">
        <v>45531</v>
      </c>
      <c r="AN1423" s="52" t="s">
        <v>4467</v>
      </c>
      <c r="AO1423" s="52" t="str">
        <f>VLOOKUP(B1423,'BAT Grundtabelle'!B:T,19,0)</f>
        <v>ja</v>
      </c>
      <c r="AP1423" s="105" t="str">
        <f t="shared" si="500"/>
        <v>11276</v>
      </c>
      <c r="AQ1423" s="52" t="str">
        <f t="shared" si="501"/>
        <v>Müllverbrennungsanlage</v>
      </c>
      <c r="AR1423" s="52" t="b">
        <f t="shared" ref="AR1423:AT1442" si="514">IF(ISERROR(FIND(AR$1,$P1423,1)),FALSE,TRUE)</f>
        <v>0</v>
      </c>
      <c r="AS1423" s="52" t="b">
        <f t="shared" si="514"/>
        <v>0</v>
      </c>
      <c r="AT1423" s="52" t="b">
        <f t="shared" si="514"/>
        <v>0</v>
      </c>
      <c r="AU1423" s="52">
        <f t="shared" si="502"/>
        <v>4</v>
      </c>
      <c r="AW1423" s="52" t="b">
        <f t="shared" si="503"/>
        <v>0</v>
      </c>
      <c r="AX1423" s="52" t="str">
        <f t="shared" si="504"/>
        <v>Unternehmen</v>
      </c>
      <c r="AY1423" s="52" t="b">
        <f t="shared" si="505"/>
        <v>0</v>
      </c>
      <c r="AZ1423" s="52" t="str">
        <f t="shared" si="506"/>
        <v>11276</v>
      </c>
      <c r="BA1423" s="52" t="str">
        <f>VLOOKUP(A1423,'BAT Grundtabelle'!A:U,21,0)</f>
        <v>ja</v>
      </c>
      <c r="BB1423" s="52" t="str">
        <f t="shared" si="507"/>
        <v>nein</v>
      </c>
      <c r="BC1423" s="52" t="str">
        <f t="shared" si="508"/>
        <v>11276</v>
      </c>
      <c r="BD1423" s="52" t="str">
        <f t="shared" si="509"/>
        <v>Müllverbrennungsanlage</v>
      </c>
      <c r="BE1423" s="52" t="str">
        <f t="shared" si="510"/>
        <v>Unternehmen</v>
      </c>
      <c r="BF1423" s="52">
        <f t="shared" si="511"/>
        <v>4</v>
      </c>
    </row>
    <row r="1424" spans="1:58" hidden="1" x14ac:dyDescent="0.35">
      <c r="A1424" s="107" t="s">
        <v>3696</v>
      </c>
      <c r="B1424" s="75" t="s">
        <v>2001</v>
      </c>
      <c r="C1424" s="52" t="s">
        <v>3</v>
      </c>
      <c r="D1424" s="52" t="s">
        <v>3</v>
      </c>
      <c r="E1424" s="52" t="s">
        <v>2</v>
      </c>
      <c r="F1424" s="52" t="s">
        <v>2</v>
      </c>
      <c r="G1424" s="52" t="s">
        <v>2</v>
      </c>
      <c r="H1424" s="52" t="s">
        <v>2</v>
      </c>
      <c r="I1424" s="52" t="s">
        <v>3</v>
      </c>
      <c r="J1424" s="52">
        <v>1</v>
      </c>
      <c r="K1424" s="52" t="s">
        <v>2</v>
      </c>
      <c r="L1424" s="52" t="s">
        <v>2</v>
      </c>
      <c r="M1424" s="52" t="s">
        <v>2</v>
      </c>
      <c r="N1424" s="52" t="s">
        <v>3</v>
      </c>
      <c r="P1424" s="52" t="s">
        <v>4</v>
      </c>
      <c r="Q1424" s="52" t="str">
        <f t="shared" si="513"/>
        <v>Nein</v>
      </c>
      <c r="R1424" s="52" t="str">
        <f t="shared" si="513"/>
        <v>Nein</v>
      </c>
      <c r="S1424" s="52" t="str">
        <f t="shared" si="513"/>
        <v>Nein</v>
      </c>
      <c r="T1424" s="52" t="str">
        <f t="shared" si="513"/>
        <v>Nein</v>
      </c>
      <c r="U1424" s="52" t="str">
        <f t="shared" si="513"/>
        <v>Nein</v>
      </c>
      <c r="V1424" s="52" t="str">
        <f t="shared" si="513"/>
        <v>Nein</v>
      </c>
      <c r="W1424" s="52" t="str">
        <f t="shared" si="513"/>
        <v>Nein</v>
      </c>
      <c r="X1424" s="52" t="str">
        <f t="shared" si="513"/>
        <v>Nein</v>
      </c>
      <c r="Y1424" s="52" t="str">
        <f t="shared" si="513"/>
        <v>Nein</v>
      </c>
      <c r="Z1424" s="52" t="str">
        <f t="shared" si="513"/>
        <v>Nein</v>
      </c>
      <c r="AA1424" s="52" t="str">
        <f t="shared" si="513"/>
        <v>Nein</v>
      </c>
      <c r="AB1424" s="52" t="str">
        <f t="shared" si="513"/>
        <v>Nein</v>
      </c>
      <c r="AC1424" s="52" t="str">
        <f t="shared" si="513"/>
        <v>Nein</v>
      </c>
      <c r="AD1424" s="52" t="str">
        <f t="shared" si="513"/>
        <v>Nein</v>
      </c>
      <c r="AE1424" s="52" t="str">
        <f t="shared" si="513"/>
        <v>Nein</v>
      </c>
      <c r="AF1424" s="52" t="str">
        <f t="shared" si="513"/>
        <v>Nein</v>
      </c>
      <c r="AG1424" s="61" t="str">
        <f>IF(Q1424="Ja",VLOOKUP($Q$2,Plausis!A:E,5,0),IF(R1424="Ja",VLOOKUP($R$2,Plausis!A:E,5,0),IF(T1424="Ja",VLOOKUP($T$2,Plausis!A:E,5,0),IF(U1424="Ja",VLOOKUP($U$2,Plausis!A:E,5,0),IF(AA1424="Ja",VLOOKUP($AA$2,Plausis!A:E,5,0),IF(AC1424="Ja",VLOOKUP($AC$2,Plausis!A:E,5,0),IF(AD1424="Ja",VLOOKUP($AD$2,Plausis!A:E,5,0),"")))))))</f>
        <v/>
      </c>
      <c r="AH1424" s="52" t="str">
        <f>IF(Y1424="Ja",VLOOKUP($Y$2,Plausis!A:E,5,0),"")</f>
        <v/>
      </c>
      <c r="AI1424" s="52" t="str">
        <f t="shared" si="499"/>
        <v>Ja</v>
      </c>
      <c r="AJ1424" s="52" t="str">
        <f>IF(S1424="Ja",VLOOKUP($S$2,Plausis!A:E,5,0),IF(V1424="Ja",VLOOKUP($V$2,Plausis!A:E,5,0),IF(X1424="Ja",VLOOKUP($X$2,Plausis!A:E,5,0),"")))</f>
        <v/>
      </c>
      <c r="AL1424" s="52" t="s">
        <v>3</v>
      </c>
      <c r="AM1424" s="114">
        <v>45531</v>
      </c>
      <c r="AN1424" s="52" t="s">
        <v>4467</v>
      </c>
      <c r="AO1424" s="52" t="str">
        <f>VLOOKUP(B1424,'BAT Grundtabelle'!B:T,19,0)</f>
        <v>ja</v>
      </c>
      <c r="AP1424" s="105" t="str">
        <f t="shared" si="500"/>
        <v>11277</v>
      </c>
      <c r="AQ1424" s="52" t="str">
        <f t="shared" si="501"/>
        <v>Münzenhandel</v>
      </c>
      <c r="AR1424" s="52" t="b">
        <f t="shared" si="514"/>
        <v>0</v>
      </c>
      <c r="AS1424" s="52" t="b">
        <f t="shared" si="514"/>
        <v>0</v>
      </c>
      <c r="AT1424" s="52" t="b">
        <f t="shared" si="514"/>
        <v>0</v>
      </c>
      <c r="AU1424" s="52">
        <f t="shared" si="502"/>
        <v>1</v>
      </c>
      <c r="AW1424" s="52" t="b">
        <f t="shared" si="503"/>
        <v>0</v>
      </c>
      <c r="AX1424" s="52" t="str">
        <f t="shared" si="504"/>
        <v>Unternehmen</v>
      </c>
      <c r="AY1424" s="52" t="b">
        <f t="shared" si="505"/>
        <v>0</v>
      </c>
      <c r="AZ1424" s="52" t="str">
        <f t="shared" si="506"/>
        <v>11277</v>
      </c>
      <c r="BA1424" s="52" t="str">
        <f>VLOOKUP(A1424,'BAT Grundtabelle'!A:U,21,0)</f>
        <v>ja</v>
      </c>
      <c r="BB1424" s="52" t="str">
        <f t="shared" si="507"/>
        <v>nein</v>
      </c>
      <c r="BC1424" s="52" t="str">
        <f t="shared" si="508"/>
        <v>11277</v>
      </c>
      <c r="BD1424" s="52" t="str">
        <f t="shared" si="509"/>
        <v>Münzenhandel</v>
      </c>
      <c r="BE1424" s="52" t="str">
        <f t="shared" si="510"/>
        <v>Unternehmen</v>
      </c>
      <c r="BF1424" s="52">
        <f t="shared" si="511"/>
        <v>1</v>
      </c>
    </row>
    <row r="1425" spans="1:58" hidden="1" x14ac:dyDescent="0.35">
      <c r="A1425" s="107" t="s">
        <v>3697</v>
      </c>
      <c r="B1425" s="75" t="s">
        <v>2002</v>
      </c>
      <c r="C1425" s="52" t="s">
        <v>3</v>
      </c>
      <c r="D1425" s="52" t="s">
        <v>3</v>
      </c>
      <c r="E1425" s="52" t="s">
        <v>2</v>
      </c>
      <c r="F1425" s="52" t="s">
        <v>2</v>
      </c>
      <c r="G1425" s="52" t="s">
        <v>2</v>
      </c>
      <c r="H1425" s="52" t="s">
        <v>2</v>
      </c>
      <c r="I1425" s="52" t="s">
        <v>3</v>
      </c>
      <c r="J1425" s="52">
        <v>1</v>
      </c>
      <c r="K1425" s="52" t="s">
        <v>2</v>
      </c>
      <c r="L1425" s="52" t="s">
        <v>2</v>
      </c>
      <c r="M1425" s="52" t="s">
        <v>2</v>
      </c>
      <c r="N1425" s="52" t="s">
        <v>3</v>
      </c>
      <c r="P1425" s="61" t="s">
        <v>4</v>
      </c>
      <c r="Q1425" s="52" t="str">
        <f t="shared" si="513"/>
        <v>Nein</v>
      </c>
      <c r="R1425" s="52" t="str">
        <f t="shared" si="513"/>
        <v>Nein</v>
      </c>
      <c r="S1425" s="52" t="str">
        <f t="shared" si="513"/>
        <v>Nein</v>
      </c>
      <c r="T1425" s="52" t="str">
        <f t="shared" si="513"/>
        <v>Nein</v>
      </c>
      <c r="U1425" s="52" t="str">
        <f t="shared" si="513"/>
        <v>Nein</v>
      </c>
      <c r="V1425" s="52" t="str">
        <f t="shared" si="513"/>
        <v>Nein</v>
      </c>
      <c r="W1425" s="52" t="str">
        <f t="shared" si="513"/>
        <v>Nein</v>
      </c>
      <c r="X1425" s="52" t="str">
        <f t="shared" si="513"/>
        <v>Nein</v>
      </c>
      <c r="Y1425" s="52" t="str">
        <f t="shared" si="513"/>
        <v>Nein</v>
      </c>
      <c r="Z1425" s="52" t="str">
        <f t="shared" si="513"/>
        <v>Nein</v>
      </c>
      <c r="AA1425" s="52" t="str">
        <f t="shared" si="513"/>
        <v>Nein</v>
      </c>
      <c r="AB1425" s="52" t="str">
        <f t="shared" si="513"/>
        <v>Nein</v>
      </c>
      <c r="AC1425" s="52" t="str">
        <f t="shared" si="513"/>
        <v>Nein</v>
      </c>
      <c r="AD1425" s="52" t="str">
        <f t="shared" si="513"/>
        <v>Nein</v>
      </c>
      <c r="AE1425" s="52" t="str">
        <f t="shared" si="513"/>
        <v>Nein</v>
      </c>
      <c r="AF1425" s="52" t="str">
        <f t="shared" si="513"/>
        <v>Nein</v>
      </c>
      <c r="AG1425" s="61" t="str">
        <f>IF(Q1425="Ja",VLOOKUP($Q$2,Plausis!A:E,5,0),IF(R1425="Ja",VLOOKUP($R$2,Plausis!A:E,5,0),IF(T1425="Ja",VLOOKUP($T$2,Plausis!A:E,5,0),IF(U1425="Ja",VLOOKUP($U$2,Plausis!A:E,5,0),IF(AA1425="Ja",VLOOKUP($AA$2,Plausis!A:E,5,0),IF(AC1425="Ja",VLOOKUP($AC$2,Plausis!A:E,5,0),IF(AD1425="Ja",VLOOKUP($AD$2,Plausis!A:E,5,0),"")))))))</f>
        <v/>
      </c>
      <c r="AH1425" s="52" t="str">
        <f>IF(Y1425="Ja",VLOOKUP($Y$2,Plausis!A:E,5,0),"")</f>
        <v/>
      </c>
      <c r="AI1425" s="52" t="str">
        <f t="shared" si="499"/>
        <v>Ja</v>
      </c>
      <c r="AJ1425" s="52" t="str">
        <f>IF(S1425="Ja",VLOOKUP($S$2,Plausis!A:E,5,0),IF(V1425="Ja",VLOOKUP($V$2,Plausis!A:E,5,0),IF(X1425="Ja",VLOOKUP($X$2,Plausis!A:E,5,0),"")))</f>
        <v/>
      </c>
      <c r="AL1425" s="52" t="s">
        <v>2</v>
      </c>
      <c r="AM1425" s="114">
        <v>45531</v>
      </c>
      <c r="AN1425" s="52" t="s">
        <v>4467</v>
      </c>
      <c r="AO1425" s="52" t="str">
        <f>VLOOKUP(B1425,'BAT Grundtabelle'!B:T,19,0)</f>
        <v>ja</v>
      </c>
      <c r="AP1425" s="105" t="str">
        <f t="shared" si="500"/>
        <v>11278</v>
      </c>
      <c r="AQ1425" s="52" t="str">
        <f t="shared" si="501"/>
        <v>Münzwaschsalon</v>
      </c>
      <c r="AR1425" s="52" t="b">
        <f t="shared" si="514"/>
        <v>0</v>
      </c>
      <c r="AS1425" s="52" t="b">
        <f t="shared" si="514"/>
        <v>0</v>
      </c>
      <c r="AT1425" s="52" t="b">
        <f t="shared" si="514"/>
        <v>0</v>
      </c>
      <c r="AU1425" s="52">
        <f t="shared" si="502"/>
        <v>1</v>
      </c>
      <c r="AW1425" s="52" t="b">
        <f t="shared" si="503"/>
        <v>0</v>
      </c>
      <c r="AX1425" s="52" t="str">
        <f t="shared" si="504"/>
        <v>Unternehmen</v>
      </c>
      <c r="AY1425" s="52" t="b">
        <f t="shared" si="505"/>
        <v>0</v>
      </c>
      <c r="AZ1425" s="52" t="str">
        <f t="shared" si="506"/>
        <v>11278</v>
      </c>
      <c r="BA1425" s="52" t="str">
        <f>VLOOKUP(A1425,'BAT Grundtabelle'!A:U,21,0)</f>
        <v>ja</v>
      </c>
      <c r="BB1425" s="52" t="str">
        <f t="shared" si="507"/>
        <v>nein</v>
      </c>
      <c r="BC1425" s="52" t="str">
        <f t="shared" si="508"/>
        <v>11278</v>
      </c>
      <c r="BD1425" s="52" t="str">
        <f t="shared" si="509"/>
        <v>Münzwaschsalon</v>
      </c>
      <c r="BE1425" s="52" t="str">
        <f t="shared" si="510"/>
        <v>Unternehmen</v>
      </c>
      <c r="BF1425" s="52">
        <f t="shared" si="511"/>
        <v>1</v>
      </c>
    </row>
    <row r="1426" spans="1:58" hidden="1" x14ac:dyDescent="0.35">
      <c r="A1426" s="107" t="s">
        <v>3698</v>
      </c>
      <c r="B1426" s="75" t="s">
        <v>1724</v>
      </c>
      <c r="C1426" s="52" t="s">
        <v>3</v>
      </c>
      <c r="D1426" s="52" t="s">
        <v>3</v>
      </c>
      <c r="E1426" s="52" t="s">
        <v>2</v>
      </c>
      <c r="F1426" s="52" t="s">
        <v>2</v>
      </c>
      <c r="G1426" s="52" t="s">
        <v>2</v>
      </c>
      <c r="H1426" s="52" t="s">
        <v>2</v>
      </c>
      <c r="I1426" s="52" t="s">
        <v>3</v>
      </c>
      <c r="J1426" s="52">
        <v>1</v>
      </c>
      <c r="K1426" s="52" t="s">
        <v>2</v>
      </c>
      <c r="L1426" s="52" t="s">
        <v>2</v>
      </c>
      <c r="M1426" s="52" t="s">
        <v>2</v>
      </c>
      <c r="N1426" s="52" t="s">
        <v>3</v>
      </c>
      <c r="P1426" s="52" t="s">
        <v>4</v>
      </c>
      <c r="Q1426" s="52" t="str">
        <f t="shared" si="513"/>
        <v>Nein</v>
      </c>
      <c r="R1426" s="52" t="str">
        <f t="shared" si="513"/>
        <v>Nein</v>
      </c>
      <c r="S1426" s="52" t="str">
        <f t="shared" si="513"/>
        <v>Nein</v>
      </c>
      <c r="T1426" s="52" t="str">
        <f t="shared" si="513"/>
        <v>Nein</v>
      </c>
      <c r="U1426" s="52" t="str">
        <f t="shared" si="513"/>
        <v>Nein</v>
      </c>
      <c r="V1426" s="52" t="str">
        <f t="shared" si="513"/>
        <v>Nein</v>
      </c>
      <c r="W1426" s="52" t="str">
        <f t="shared" si="513"/>
        <v>Nein</v>
      </c>
      <c r="X1426" s="52" t="str">
        <f t="shared" si="513"/>
        <v>Nein</v>
      </c>
      <c r="Y1426" s="52" t="str">
        <f t="shared" si="513"/>
        <v>Nein</v>
      </c>
      <c r="Z1426" s="52" t="str">
        <f t="shared" si="513"/>
        <v>Nein</v>
      </c>
      <c r="AA1426" s="52" t="str">
        <f t="shared" si="513"/>
        <v>Nein</v>
      </c>
      <c r="AB1426" s="52" t="str">
        <f t="shared" si="513"/>
        <v>Nein</v>
      </c>
      <c r="AC1426" s="52" t="str">
        <f t="shared" si="513"/>
        <v>Nein</v>
      </c>
      <c r="AD1426" s="52" t="str">
        <f t="shared" si="513"/>
        <v>Nein</v>
      </c>
      <c r="AE1426" s="52" t="str">
        <f t="shared" si="513"/>
        <v>Nein</v>
      </c>
      <c r="AF1426" s="52" t="str">
        <f t="shared" si="513"/>
        <v>Nein</v>
      </c>
      <c r="AG1426" s="61" t="str">
        <f>IF(Q1426="Ja",VLOOKUP($Q$2,Plausis!A:E,5,0),IF(R1426="Ja",VLOOKUP($R$2,Plausis!A:E,5,0),IF(T1426="Ja",VLOOKUP($T$2,Plausis!A:E,5,0),IF(U1426="Ja",VLOOKUP($U$2,Plausis!A:E,5,0),IF(AA1426="Ja",VLOOKUP($AA$2,Plausis!A:E,5,0),IF(AC1426="Ja",VLOOKUP($AC$2,Plausis!A:E,5,0),IF(AD1426="Ja",VLOOKUP($AD$2,Plausis!A:E,5,0),"")))))))</f>
        <v/>
      </c>
      <c r="AH1426" s="52" t="str">
        <f>IF(Y1426="Ja",VLOOKUP($Y$2,Plausis!A:E,5,0),"")</f>
        <v/>
      </c>
      <c r="AI1426" s="52" t="str">
        <f t="shared" si="499"/>
        <v>Ja</v>
      </c>
      <c r="AJ1426" s="52" t="str">
        <f>IF(S1426="Ja",VLOOKUP($S$2,Plausis!A:E,5,0),IF(V1426="Ja",VLOOKUP($V$2,Plausis!A:E,5,0),IF(X1426="Ja",VLOOKUP($X$2,Plausis!A:E,5,0),"")))</f>
        <v/>
      </c>
      <c r="AL1426" s="52" t="s">
        <v>2</v>
      </c>
      <c r="AM1426" s="114">
        <v>45531</v>
      </c>
      <c r="AN1426" s="52" t="s">
        <v>4467</v>
      </c>
      <c r="AO1426" s="52" t="str">
        <f>VLOOKUP(B1426,'BAT Grundtabelle'!B:T,19,0)</f>
        <v>ja</v>
      </c>
      <c r="AP1426" s="105" t="str">
        <f t="shared" si="500"/>
        <v>11279</v>
      </c>
      <c r="AQ1426" s="52" t="str">
        <f t="shared" si="501"/>
        <v>Museum</v>
      </c>
      <c r="AR1426" s="52" t="b">
        <f t="shared" si="514"/>
        <v>0</v>
      </c>
      <c r="AS1426" s="52" t="b">
        <f t="shared" si="514"/>
        <v>0</v>
      </c>
      <c r="AT1426" s="52" t="b">
        <f t="shared" si="514"/>
        <v>0</v>
      </c>
      <c r="AU1426" s="52">
        <f t="shared" si="502"/>
        <v>1</v>
      </c>
      <c r="AW1426" s="52" t="b">
        <f t="shared" si="503"/>
        <v>0</v>
      </c>
      <c r="AX1426" s="52" t="str">
        <f t="shared" si="504"/>
        <v>Unternehmen</v>
      </c>
      <c r="AY1426" s="52" t="b">
        <f t="shared" si="505"/>
        <v>0</v>
      </c>
      <c r="AZ1426" s="52" t="str">
        <f t="shared" si="506"/>
        <v>11279</v>
      </c>
      <c r="BA1426" s="52" t="str">
        <f>VLOOKUP(A1426,'BAT Grundtabelle'!A:U,21,0)</f>
        <v>ja</v>
      </c>
      <c r="BB1426" s="52" t="str">
        <f t="shared" si="507"/>
        <v>nein</v>
      </c>
      <c r="BC1426" s="52" t="str">
        <f t="shared" si="508"/>
        <v>11279</v>
      </c>
      <c r="BD1426" s="52" t="str">
        <f t="shared" si="509"/>
        <v>Museum</v>
      </c>
      <c r="BE1426" s="52" t="str">
        <f t="shared" si="510"/>
        <v>Unternehmen</v>
      </c>
      <c r="BF1426" s="52">
        <f t="shared" si="511"/>
        <v>1</v>
      </c>
    </row>
    <row r="1427" spans="1:58" hidden="1" x14ac:dyDescent="0.35">
      <c r="A1427" s="107" t="s">
        <v>3699</v>
      </c>
      <c r="B1427" s="75" t="s">
        <v>1725</v>
      </c>
      <c r="C1427" s="52" t="s">
        <v>3</v>
      </c>
      <c r="D1427" s="52" t="s">
        <v>3</v>
      </c>
      <c r="E1427" s="52" t="s">
        <v>2</v>
      </c>
      <c r="F1427" s="52" t="s">
        <v>2</v>
      </c>
      <c r="G1427" s="52" t="s">
        <v>2</v>
      </c>
      <c r="H1427" s="52" t="s">
        <v>2</v>
      </c>
      <c r="I1427" s="52" t="s">
        <v>3</v>
      </c>
      <c r="J1427" s="52">
        <v>2</v>
      </c>
      <c r="K1427" s="52" t="s">
        <v>2</v>
      </c>
      <c r="L1427" s="52" t="s">
        <v>2</v>
      </c>
      <c r="M1427" s="52" t="s">
        <v>2</v>
      </c>
      <c r="N1427" s="52" t="s">
        <v>3</v>
      </c>
      <c r="P1427" s="52" t="s">
        <v>4</v>
      </c>
      <c r="Q1427" s="52" t="str">
        <f t="shared" si="513"/>
        <v>Nein</v>
      </c>
      <c r="R1427" s="52" t="str">
        <f t="shared" si="513"/>
        <v>Nein</v>
      </c>
      <c r="S1427" s="52" t="str">
        <f t="shared" si="513"/>
        <v>Nein</v>
      </c>
      <c r="T1427" s="52" t="str">
        <f t="shared" si="513"/>
        <v>Nein</v>
      </c>
      <c r="U1427" s="52" t="str">
        <f t="shared" si="513"/>
        <v>Nein</v>
      </c>
      <c r="V1427" s="52" t="str">
        <f t="shared" si="513"/>
        <v>Nein</v>
      </c>
      <c r="W1427" s="52" t="str">
        <f t="shared" si="513"/>
        <v>Nein</v>
      </c>
      <c r="X1427" s="52" t="str">
        <f t="shared" si="513"/>
        <v>Nein</v>
      </c>
      <c r="Y1427" s="52" t="str">
        <f t="shared" si="513"/>
        <v>Nein</v>
      </c>
      <c r="Z1427" s="52" t="str">
        <f t="shared" si="513"/>
        <v>Nein</v>
      </c>
      <c r="AA1427" s="52" t="str">
        <f t="shared" si="513"/>
        <v>Nein</v>
      </c>
      <c r="AB1427" s="52" t="str">
        <f t="shared" si="513"/>
        <v>Nein</v>
      </c>
      <c r="AC1427" s="52" t="str">
        <f t="shared" si="513"/>
        <v>Nein</v>
      </c>
      <c r="AD1427" s="52" t="str">
        <f t="shared" si="513"/>
        <v>Nein</v>
      </c>
      <c r="AE1427" s="52" t="str">
        <f t="shared" si="513"/>
        <v>Nein</v>
      </c>
      <c r="AF1427" s="52" t="str">
        <f t="shared" si="513"/>
        <v>Nein</v>
      </c>
      <c r="AG1427" s="61" t="str">
        <f>IF(Q1427="Ja",VLOOKUP($Q$2,Plausis!A:E,5,0),IF(R1427="Ja",VLOOKUP($R$2,Plausis!A:E,5,0),IF(T1427="Ja",VLOOKUP($T$2,Plausis!A:E,5,0),IF(U1427="Ja",VLOOKUP($U$2,Plausis!A:E,5,0),IF(AA1427="Ja",VLOOKUP($AA$2,Plausis!A:E,5,0),IF(AC1427="Ja",VLOOKUP($AC$2,Plausis!A:E,5,0),IF(AD1427="Ja",VLOOKUP($AD$2,Plausis!A:E,5,0),"")))))))</f>
        <v/>
      </c>
      <c r="AH1427" s="52" t="str">
        <f>IF(Y1427="Ja",VLOOKUP($Y$2,Plausis!A:E,5,0),"")</f>
        <v/>
      </c>
      <c r="AI1427" s="52" t="str">
        <f t="shared" si="499"/>
        <v>Ja</v>
      </c>
      <c r="AJ1427" s="52" t="str">
        <f>IF(S1427="Ja",VLOOKUP($S$2,Plausis!A:E,5,0),IF(V1427="Ja",VLOOKUP($V$2,Plausis!A:E,5,0),IF(X1427="Ja",VLOOKUP($X$2,Plausis!A:E,5,0),"")))</f>
        <v/>
      </c>
      <c r="AL1427" s="52" t="s">
        <v>2</v>
      </c>
      <c r="AM1427" s="114">
        <v>45531</v>
      </c>
      <c r="AN1427" s="52" t="s">
        <v>4467</v>
      </c>
      <c r="AO1427" s="52" t="str">
        <f>VLOOKUP(B1427,'BAT Grundtabelle'!B:T,19,0)</f>
        <v>ja</v>
      </c>
      <c r="AP1427" s="105" t="str">
        <f t="shared" si="500"/>
        <v>11280</v>
      </c>
      <c r="AQ1427" s="52" t="str">
        <f t="shared" si="501"/>
        <v>Museumsbahn</v>
      </c>
      <c r="AR1427" s="52" t="b">
        <f t="shared" si="514"/>
        <v>0</v>
      </c>
      <c r="AS1427" s="52" t="b">
        <f t="shared" si="514"/>
        <v>0</v>
      </c>
      <c r="AT1427" s="52" t="b">
        <f t="shared" si="514"/>
        <v>0</v>
      </c>
      <c r="AU1427" s="52">
        <f t="shared" si="502"/>
        <v>2</v>
      </c>
      <c r="AW1427" s="52" t="b">
        <f t="shared" si="503"/>
        <v>0</v>
      </c>
      <c r="AX1427" s="52" t="str">
        <f t="shared" si="504"/>
        <v>Unternehmen</v>
      </c>
      <c r="AY1427" s="52" t="b">
        <f t="shared" si="505"/>
        <v>0</v>
      </c>
      <c r="AZ1427" s="52" t="str">
        <f t="shared" si="506"/>
        <v>11280</v>
      </c>
      <c r="BA1427" s="52" t="str">
        <f>VLOOKUP(A1427,'BAT Grundtabelle'!A:U,21,0)</f>
        <v>ja</v>
      </c>
      <c r="BB1427" s="52" t="str">
        <f t="shared" si="507"/>
        <v>nein</v>
      </c>
      <c r="BC1427" s="52" t="str">
        <f t="shared" si="508"/>
        <v>11280</v>
      </c>
      <c r="BD1427" s="52" t="str">
        <f t="shared" si="509"/>
        <v>Museumsbahn</v>
      </c>
      <c r="BE1427" s="52" t="str">
        <f t="shared" si="510"/>
        <v>Unternehmen</v>
      </c>
      <c r="BF1427" s="52">
        <f t="shared" si="511"/>
        <v>2</v>
      </c>
    </row>
    <row r="1428" spans="1:58" hidden="1" x14ac:dyDescent="0.35">
      <c r="A1428" s="107" t="s">
        <v>3700</v>
      </c>
      <c r="B1428" s="75" t="s">
        <v>896</v>
      </c>
      <c r="C1428" s="52" t="s">
        <v>3</v>
      </c>
      <c r="D1428" s="52" t="s">
        <v>3</v>
      </c>
      <c r="E1428" s="52" t="s">
        <v>2</v>
      </c>
      <c r="F1428" s="52" t="s">
        <v>2</v>
      </c>
      <c r="G1428" s="52" t="s">
        <v>2</v>
      </c>
      <c r="H1428" s="52" t="s">
        <v>2</v>
      </c>
      <c r="I1428" s="52" t="s">
        <v>3</v>
      </c>
      <c r="J1428" s="52">
        <v>1</v>
      </c>
      <c r="K1428" s="52" t="s">
        <v>2</v>
      </c>
      <c r="L1428" s="52" t="s">
        <v>2</v>
      </c>
      <c r="M1428" s="52" t="s">
        <v>2</v>
      </c>
      <c r="N1428" s="52" t="s">
        <v>3</v>
      </c>
      <c r="P1428" s="52" t="s">
        <v>4</v>
      </c>
      <c r="Q1428" s="52" t="str">
        <f t="shared" si="513"/>
        <v>Nein</v>
      </c>
      <c r="R1428" s="52" t="str">
        <f t="shared" si="513"/>
        <v>Nein</v>
      </c>
      <c r="S1428" s="52" t="str">
        <f t="shared" si="513"/>
        <v>Nein</v>
      </c>
      <c r="T1428" s="52" t="str">
        <f t="shared" si="513"/>
        <v>Nein</v>
      </c>
      <c r="U1428" s="52" t="str">
        <f t="shared" si="513"/>
        <v>Nein</v>
      </c>
      <c r="V1428" s="52" t="str">
        <f t="shared" si="513"/>
        <v>Nein</v>
      </c>
      <c r="W1428" s="52" t="str">
        <f t="shared" si="513"/>
        <v>Nein</v>
      </c>
      <c r="X1428" s="52" t="str">
        <f t="shared" si="513"/>
        <v>Nein</v>
      </c>
      <c r="Y1428" s="52" t="str">
        <f t="shared" si="513"/>
        <v>Nein</v>
      </c>
      <c r="Z1428" s="52" t="str">
        <f t="shared" si="513"/>
        <v>Nein</v>
      </c>
      <c r="AA1428" s="52" t="str">
        <f t="shared" si="513"/>
        <v>Nein</v>
      </c>
      <c r="AB1428" s="52" t="str">
        <f t="shared" si="513"/>
        <v>Nein</v>
      </c>
      <c r="AC1428" s="52" t="str">
        <f t="shared" si="513"/>
        <v>Nein</v>
      </c>
      <c r="AD1428" s="52" t="str">
        <f t="shared" si="513"/>
        <v>Nein</v>
      </c>
      <c r="AE1428" s="52" t="str">
        <f t="shared" si="513"/>
        <v>Nein</v>
      </c>
      <c r="AF1428" s="52" t="str">
        <f t="shared" si="513"/>
        <v>Nein</v>
      </c>
      <c r="AG1428" s="61" t="str">
        <f>IF(Q1428="Ja",VLOOKUP($Q$2,Plausis!A:E,5,0),IF(R1428="Ja",VLOOKUP($R$2,Plausis!A:E,5,0),IF(T1428="Ja",VLOOKUP($T$2,Plausis!A:E,5,0),IF(U1428="Ja",VLOOKUP($U$2,Plausis!A:E,5,0),IF(AA1428="Ja",VLOOKUP($AA$2,Plausis!A:E,5,0),IF(AC1428="Ja",VLOOKUP($AC$2,Plausis!A:E,5,0),IF(AD1428="Ja",VLOOKUP($AD$2,Plausis!A:E,5,0),"")))))))</f>
        <v/>
      </c>
      <c r="AH1428" s="52" t="str">
        <f>IF(Y1428="Ja",VLOOKUP($Y$2,Plausis!A:E,5,0),"")</f>
        <v/>
      </c>
      <c r="AI1428" s="52" t="str">
        <f t="shared" si="499"/>
        <v>Ja</v>
      </c>
      <c r="AJ1428" s="52" t="str">
        <f>IF(S1428="Ja",VLOOKUP($S$2,Plausis!A:E,5,0),IF(V1428="Ja",VLOOKUP($V$2,Plausis!A:E,5,0),IF(X1428="Ja",VLOOKUP($X$2,Plausis!A:E,5,0),"")))</f>
        <v/>
      </c>
      <c r="AL1428" s="52" t="s">
        <v>3</v>
      </c>
      <c r="AM1428" s="114">
        <v>45531</v>
      </c>
      <c r="AN1428" s="52" t="s">
        <v>4467</v>
      </c>
      <c r="AO1428" s="52" t="str">
        <f>VLOOKUP(B1428,'BAT Grundtabelle'!B:T,19,0)</f>
        <v>ja</v>
      </c>
      <c r="AP1428" s="105" t="str">
        <f t="shared" si="500"/>
        <v>11281</v>
      </c>
      <c r="AQ1428" s="52" t="str">
        <f t="shared" si="501"/>
        <v>Musikalienhandel</v>
      </c>
      <c r="AR1428" s="52" t="b">
        <f t="shared" si="514"/>
        <v>0</v>
      </c>
      <c r="AS1428" s="52" t="b">
        <f t="shared" si="514"/>
        <v>0</v>
      </c>
      <c r="AT1428" s="52" t="b">
        <f t="shared" si="514"/>
        <v>0</v>
      </c>
      <c r="AU1428" s="52">
        <f t="shared" si="502"/>
        <v>1</v>
      </c>
      <c r="AW1428" s="52" t="b">
        <f t="shared" si="503"/>
        <v>0</v>
      </c>
      <c r="AX1428" s="52" t="str">
        <f t="shared" si="504"/>
        <v>Unternehmen</v>
      </c>
      <c r="AY1428" s="52" t="b">
        <f t="shared" si="505"/>
        <v>0</v>
      </c>
      <c r="AZ1428" s="52" t="str">
        <f t="shared" si="506"/>
        <v>11281</v>
      </c>
      <c r="BA1428" s="52" t="str">
        <f>VLOOKUP(A1428,'BAT Grundtabelle'!A:U,21,0)</f>
        <v>ja</v>
      </c>
      <c r="BB1428" s="52" t="str">
        <f t="shared" si="507"/>
        <v>nein</v>
      </c>
      <c r="BC1428" s="52" t="str">
        <f t="shared" si="508"/>
        <v>11281</v>
      </c>
      <c r="BD1428" s="52" t="str">
        <f t="shared" si="509"/>
        <v>Musikalienhandel</v>
      </c>
      <c r="BE1428" s="52" t="str">
        <f t="shared" si="510"/>
        <v>Unternehmen</v>
      </c>
      <c r="BF1428" s="52">
        <f t="shared" si="511"/>
        <v>1</v>
      </c>
    </row>
    <row r="1429" spans="1:58" hidden="1" x14ac:dyDescent="0.35">
      <c r="A1429" s="107" t="s">
        <v>3701</v>
      </c>
      <c r="B1429" s="75" t="s">
        <v>725</v>
      </c>
      <c r="C1429" s="52" t="s">
        <v>3</v>
      </c>
      <c r="D1429" s="52" t="s">
        <v>3</v>
      </c>
      <c r="E1429" s="52" t="s">
        <v>2</v>
      </c>
      <c r="F1429" s="52" t="s">
        <v>2</v>
      </c>
      <c r="G1429" s="52" t="s">
        <v>2</v>
      </c>
      <c r="H1429" s="52" t="s">
        <v>2</v>
      </c>
      <c r="I1429" s="52" t="s">
        <v>3</v>
      </c>
      <c r="J1429" s="52">
        <v>1</v>
      </c>
      <c r="K1429" s="52" t="s">
        <v>2</v>
      </c>
      <c r="L1429" s="52" t="s">
        <v>2</v>
      </c>
      <c r="M1429" s="52" t="s">
        <v>2</v>
      </c>
      <c r="N1429" s="52" t="s">
        <v>3</v>
      </c>
      <c r="P1429" s="52" t="s">
        <v>4</v>
      </c>
      <c r="Q1429" s="52" t="str">
        <f t="shared" si="513"/>
        <v>Nein</v>
      </c>
      <c r="R1429" s="52" t="str">
        <f t="shared" si="513"/>
        <v>Nein</v>
      </c>
      <c r="S1429" s="52" t="str">
        <f t="shared" si="513"/>
        <v>Nein</v>
      </c>
      <c r="T1429" s="52" t="str">
        <f t="shared" si="513"/>
        <v>Nein</v>
      </c>
      <c r="U1429" s="52" t="str">
        <f t="shared" si="513"/>
        <v>Nein</v>
      </c>
      <c r="V1429" s="52" t="str">
        <f t="shared" si="513"/>
        <v>Nein</v>
      </c>
      <c r="W1429" s="52" t="str">
        <f t="shared" si="513"/>
        <v>Nein</v>
      </c>
      <c r="X1429" s="52" t="str">
        <f t="shared" si="513"/>
        <v>Nein</v>
      </c>
      <c r="Y1429" s="52" t="str">
        <f t="shared" si="513"/>
        <v>Nein</v>
      </c>
      <c r="Z1429" s="52" t="str">
        <f t="shared" si="513"/>
        <v>Nein</v>
      </c>
      <c r="AA1429" s="52" t="str">
        <f t="shared" si="513"/>
        <v>Nein</v>
      </c>
      <c r="AB1429" s="52" t="str">
        <f t="shared" si="513"/>
        <v>Nein</v>
      </c>
      <c r="AC1429" s="52" t="str">
        <f t="shared" si="513"/>
        <v>Nein</v>
      </c>
      <c r="AD1429" s="52" t="str">
        <f t="shared" si="513"/>
        <v>Nein</v>
      </c>
      <c r="AE1429" s="52" t="str">
        <f t="shared" si="513"/>
        <v>Nein</v>
      </c>
      <c r="AF1429" s="52" t="str">
        <f t="shared" si="513"/>
        <v>Nein</v>
      </c>
      <c r="AG1429" s="61" t="str">
        <f>IF(Q1429="Ja",VLOOKUP($Q$2,Plausis!A:E,5,0),IF(R1429="Ja",VLOOKUP($R$2,Plausis!A:E,5,0),IF(T1429="Ja",VLOOKUP($T$2,Plausis!A:E,5,0),IF(U1429="Ja",VLOOKUP($U$2,Plausis!A:E,5,0),IF(AA1429="Ja",VLOOKUP($AA$2,Plausis!A:E,5,0),IF(AC1429="Ja",VLOOKUP($AC$2,Plausis!A:E,5,0),IF(AD1429="Ja",VLOOKUP($AD$2,Plausis!A:E,5,0),"")))))))</f>
        <v/>
      </c>
      <c r="AH1429" s="52" t="str">
        <f>IF(Y1429="Ja",VLOOKUP($Y$2,Plausis!A:E,5,0),"")</f>
        <v/>
      </c>
      <c r="AI1429" s="52" t="str">
        <f t="shared" si="499"/>
        <v>Ja</v>
      </c>
      <c r="AJ1429" s="52" t="str">
        <f>IF(S1429="Ja",VLOOKUP($S$2,Plausis!A:E,5,0),IF(V1429="Ja",VLOOKUP($V$2,Plausis!A:E,5,0),IF(X1429="Ja",VLOOKUP($X$2,Plausis!A:E,5,0),"")))</f>
        <v/>
      </c>
      <c r="AL1429" s="52" t="s">
        <v>2</v>
      </c>
      <c r="AM1429" s="114">
        <v>45531</v>
      </c>
      <c r="AN1429" s="52" t="s">
        <v>4467</v>
      </c>
      <c r="AO1429" s="52" t="str">
        <f>VLOOKUP(B1429,'BAT Grundtabelle'!B:T,19,0)</f>
        <v>ja</v>
      </c>
      <c r="AP1429" s="105" t="str">
        <f t="shared" si="500"/>
        <v>11282</v>
      </c>
      <c r="AQ1429" s="52" t="str">
        <f t="shared" si="501"/>
        <v>Musiker, freiberuflich</v>
      </c>
      <c r="AR1429" s="52" t="b">
        <f t="shared" si="514"/>
        <v>0</v>
      </c>
      <c r="AS1429" s="52" t="b">
        <f t="shared" si="514"/>
        <v>0</v>
      </c>
      <c r="AT1429" s="52" t="b">
        <f t="shared" si="514"/>
        <v>0</v>
      </c>
      <c r="AU1429" s="52">
        <f t="shared" si="502"/>
        <v>1</v>
      </c>
      <c r="AW1429" s="52" t="b">
        <f t="shared" si="503"/>
        <v>0</v>
      </c>
      <c r="AX1429" s="52" t="str">
        <f t="shared" si="504"/>
        <v>Unternehmen</v>
      </c>
      <c r="AY1429" s="52" t="b">
        <f t="shared" si="505"/>
        <v>0</v>
      </c>
      <c r="AZ1429" s="52" t="str">
        <f t="shared" si="506"/>
        <v>11282</v>
      </c>
      <c r="BA1429" s="52" t="str">
        <f>VLOOKUP(A1429,'BAT Grundtabelle'!A:U,21,0)</f>
        <v>ja</v>
      </c>
      <c r="BB1429" s="52" t="str">
        <f t="shared" si="507"/>
        <v>nein</v>
      </c>
      <c r="BC1429" s="52" t="str">
        <f t="shared" si="508"/>
        <v>11282</v>
      </c>
      <c r="BD1429" s="52" t="str">
        <f t="shared" si="509"/>
        <v>Musiker, freiberuflich</v>
      </c>
      <c r="BE1429" s="52" t="str">
        <f t="shared" si="510"/>
        <v>Unternehmen</v>
      </c>
      <c r="BF1429" s="52">
        <f t="shared" si="511"/>
        <v>1</v>
      </c>
    </row>
    <row r="1430" spans="1:58" hidden="1" x14ac:dyDescent="0.35">
      <c r="A1430" s="107" t="s">
        <v>3702</v>
      </c>
      <c r="B1430" s="75" t="s">
        <v>1300</v>
      </c>
      <c r="C1430" s="52" t="s">
        <v>3</v>
      </c>
      <c r="D1430" s="52" t="s">
        <v>3</v>
      </c>
      <c r="E1430" s="52" t="s">
        <v>2</v>
      </c>
      <c r="F1430" s="52" t="s">
        <v>2</v>
      </c>
      <c r="G1430" s="52" t="s">
        <v>2</v>
      </c>
      <c r="H1430" s="52" t="s">
        <v>2</v>
      </c>
      <c r="I1430" s="52" t="s">
        <v>3</v>
      </c>
      <c r="J1430" s="52">
        <v>1</v>
      </c>
      <c r="K1430" s="52" t="s">
        <v>2</v>
      </c>
      <c r="L1430" s="52" t="s">
        <v>2</v>
      </c>
      <c r="M1430" s="52" t="s">
        <v>2</v>
      </c>
      <c r="N1430" s="52" t="s">
        <v>3</v>
      </c>
      <c r="P1430" s="52" t="s">
        <v>4</v>
      </c>
      <c r="Q1430" s="52" t="str">
        <f t="shared" si="513"/>
        <v>Nein</v>
      </c>
      <c r="R1430" s="52" t="str">
        <f t="shared" si="513"/>
        <v>Nein</v>
      </c>
      <c r="S1430" s="52" t="str">
        <f t="shared" si="513"/>
        <v>Nein</v>
      </c>
      <c r="T1430" s="52" t="str">
        <f t="shared" si="513"/>
        <v>Nein</v>
      </c>
      <c r="U1430" s="52" t="str">
        <f t="shared" si="513"/>
        <v>Nein</v>
      </c>
      <c r="V1430" s="52" t="str">
        <f t="shared" si="513"/>
        <v>Nein</v>
      </c>
      <c r="W1430" s="52" t="str">
        <f t="shared" si="513"/>
        <v>Nein</v>
      </c>
      <c r="X1430" s="52" t="str">
        <f t="shared" si="513"/>
        <v>Nein</v>
      </c>
      <c r="Y1430" s="52" t="str">
        <f t="shared" si="513"/>
        <v>Nein</v>
      </c>
      <c r="Z1430" s="52" t="str">
        <f t="shared" si="513"/>
        <v>Nein</v>
      </c>
      <c r="AA1430" s="52" t="str">
        <f t="shared" si="513"/>
        <v>Nein</v>
      </c>
      <c r="AB1430" s="52" t="str">
        <f t="shared" si="513"/>
        <v>Nein</v>
      </c>
      <c r="AC1430" s="52" t="str">
        <f t="shared" si="513"/>
        <v>Nein</v>
      </c>
      <c r="AD1430" s="52" t="str">
        <f t="shared" si="513"/>
        <v>Nein</v>
      </c>
      <c r="AE1430" s="52" t="str">
        <f t="shared" si="513"/>
        <v>Nein</v>
      </c>
      <c r="AF1430" s="52" t="str">
        <f t="shared" si="513"/>
        <v>Nein</v>
      </c>
      <c r="AG1430" s="61" t="str">
        <f>IF(Q1430="Ja",VLOOKUP($Q$2,Plausis!A:E,5,0),IF(R1430="Ja",VLOOKUP($R$2,Plausis!A:E,5,0),IF(T1430="Ja",VLOOKUP($T$2,Plausis!A:E,5,0),IF(U1430="Ja",VLOOKUP($U$2,Plausis!A:E,5,0),IF(AA1430="Ja",VLOOKUP($AA$2,Plausis!A:E,5,0),IF(AC1430="Ja",VLOOKUP($AC$2,Plausis!A:E,5,0),IF(AD1430="Ja",VLOOKUP($AD$2,Plausis!A:E,5,0),"")))))))</f>
        <v/>
      </c>
      <c r="AH1430" s="52" t="str">
        <f>IF(Y1430="Ja",VLOOKUP($Y$2,Plausis!A:E,5,0),"")</f>
        <v/>
      </c>
      <c r="AI1430" s="52" t="str">
        <f t="shared" si="499"/>
        <v>Ja</v>
      </c>
      <c r="AJ1430" s="52" t="str">
        <f>IF(S1430="Ja",VLOOKUP($S$2,Plausis!A:E,5,0),IF(V1430="Ja",VLOOKUP($V$2,Plausis!A:E,5,0),IF(X1430="Ja",VLOOKUP($X$2,Plausis!A:E,5,0),"")))</f>
        <v/>
      </c>
      <c r="AL1430" s="52" t="s">
        <v>2</v>
      </c>
      <c r="AM1430" s="114">
        <v>45531</v>
      </c>
      <c r="AN1430" s="52" t="s">
        <v>4467</v>
      </c>
      <c r="AO1430" s="52" t="str">
        <f>VLOOKUP(B1430,'BAT Grundtabelle'!B:T,19,0)</f>
        <v>ja</v>
      </c>
      <c r="AP1430" s="105" t="str">
        <f t="shared" si="500"/>
        <v>11283</v>
      </c>
      <c r="AQ1430" s="52" t="str">
        <f t="shared" si="501"/>
        <v>Musikinstrumentenbau (Handwerk)</v>
      </c>
      <c r="AR1430" s="52" t="b">
        <f t="shared" si="514"/>
        <v>0</v>
      </c>
      <c r="AS1430" s="52" t="b">
        <f t="shared" si="514"/>
        <v>0</v>
      </c>
      <c r="AT1430" s="52" t="b">
        <f t="shared" si="514"/>
        <v>0</v>
      </c>
      <c r="AU1430" s="52">
        <f t="shared" si="502"/>
        <v>1</v>
      </c>
      <c r="AW1430" s="52" t="b">
        <f t="shared" si="503"/>
        <v>0</v>
      </c>
      <c r="AX1430" s="52" t="str">
        <f t="shared" si="504"/>
        <v>Unternehmen</v>
      </c>
      <c r="AY1430" s="52" t="b">
        <f t="shared" si="505"/>
        <v>0</v>
      </c>
      <c r="AZ1430" s="52" t="str">
        <f t="shared" si="506"/>
        <v>11283</v>
      </c>
      <c r="BA1430" s="52" t="str">
        <f>VLOOKUP(A1430,'BAT Grundtabelle'!A:U,21,0)</f>
        <v>ja</v>
      </c>
      <c r="BB1430" s="52" t="str">
        <f t="shared" si="507"/>
        <v>nein</v>
      </c>
      <c r="BC1430" s="52" t="str">
        <f t="shared" si="508"/>
        <v>11283</v>
      </c>
      <c r="BD1430" s="52" t="str">
        <f t="shared" si="509"/>
        <v>Musikinstrumentenbau (Handwerk)</v>
      </c>
      <c r="BE1430" s="52" t="str">
        <f t="shared" si="510"/>
        <v>Unternehmen</v>
      </c>
      <c r="BF1430" s="52">
        <f t="shared" si="511"/>
        <v>1</v>
      </c>
    </row>
    <row r="1431" spans="1:58" hidden="1" x14ac:dyDescent="0.35">
      <c r="A1431" s="107" t="s">
        <v>3703</v>
      </c>
      <c r="B1431" s="75" t="s">
        <v>897</v>
      </c>
      <c r="C1431" s="52" t="s">
        <v>3</v>
      </c>
      <c r="D1431" s="52" t="s">
        <v>3</v>
      </c>
      <c r="E1431" s="52" t="s">
        <v>2</v>
      </c>
      <c r="F1431" s="52" t="s">
        <v>2</v>
      </c>
      <c r="G1431" s="52" t="s">
        <v>2</v>
      </c>
      <c r="H1431" s="52" t="s">
        <v>2</v>
      </c>
      <c r="I1431" s="52" t="s">
        <v>3</v>
      </c>
      <c r="J1431" s="52">
        <v>1</v>
      </c>
      <c r="K1431" s="52" t="s">
        <v>2</v>
      </c>
      <c r="L1431" s="52" t="s">
        <v>2</v>
      </c>
      <c r="M1431" s="52" t="s">
        <v>2</v>
      </c>
      <c r="N1431" s="52" t="s">
        <v>3</v>
      </c>
      <c r="P1431" s="52" t="s">
        <v>4</v>
      </c>
      <c r="Q1431" s="52" t="str">
        <f t="shared" si="513"/>
        <v>Nein</v>
      </c>
      <c r="R1431" s="52" t="str">
        <f t="shared" si="513"/>
        <v>Nein</v>
      </c>
      <c r="S1431" s="52" t="str">
        <f t="shared" si="513"/>
        <v>Nein</v>
      </c>
      <c r="T1431" s="52" t="str">
        <f t="shared" si="513"/>
        <v>Nein</v>
      </c>
      <c r="U1431" s="52" t="str">
        <f t="shared" si="513"/>
        <v>Nein</v>
      </c>
      <c r="V1431" s="52" t="str">
        <f t="shared" si="513"/>
        <v>Nein</v>
      </c>
      <c r="W1431" s="52" t="str">
        <f t="shared" si="513"/>
        <v>Nein</v>
      </c>
      <c r="X1431" s="52" t="str">
        <f t="shared" si="513"/>
        <v>Nein</v>
      </c>
      <c r="Y1431" s="52" t="str">
        <f t="shared" si="513"/>
        <v>Nein</v>
      </c>
      <c r="Z1431" s="52" t="str">
        <f t="shared" si="513"/>
        <v>Nein</v>
      </c>
      <c r="AA1431" s="52" t="str">
        <f t="shared" si="513"/>
        <v>Nein</v>
      </c>
      <c r="AB1431" s="52" t="str">
        <f t="shared" si="513"/>
        <v>Nein</v>
      </c>
      <c r="AC1431" s="52" t="str">
        <f t="shared" si="513"/>
        <v>Nein</v>
      </c>
      <c r="AD1431" s="52" t="str">
        <f t="shared" si="513"/>
        <v>Nein</v>
      </c>
      <c r="AE1431" s="52" t="str">
        <f t="shared" si="513"/>
        <v>Nein</v>
      </c>
      <c r="AF1431" s="52" t="str">
        <f t="shared" si="513"/>
        <v>Nein</v>
      </c>
      <c r="AG1431" s="61" t="str">
        <f>IF(Q1431="Ja",VLOOKUP($Q$2,Plausis!A:E,5,0),IF(R1431="Ja",VLOOKUP($R$2,Plausis!A:E,5,0),IF(T1431="Ja",VLOOKUP($T$2,Plausis!A:E,5,0),IF(U1431="Ja",VLOOKUP($U$2,Plausis!A:E,5,0),IF(AA1431="Ja",VLOOKUP($AA$2,Plausis!A:E,5,0),IF(AC1431="Ja",VLOOKUP($AC$2,Plausis!A:E,5,0),IF(AD1431="Ja",VLOOKUP($AD$2,Plausis!A:E,5,0),"")))))))</f>
        <v/>
      </c>
      <c r="AH1431" s="52" t="str">
        <f>IF(Y1431="Ja",VLOOKUP($Y$2,Plausis!A:E,5,0),"")</f>
        <v/>
      </c>
      <c r="AI1431" s="52" t="str">
        <f t="shared" si="499"/>
        <v>Ja</v>
      </c>
      <c r="AJ1431" s="52" t="str">
        <f>IF(S1431="Ja",VLOOKUP($S$2,Plausis!A:E,5,0),IF(V1431="Ja",VLOOKUP($V$2,Plausis!A:E,5,0),IF(X1431="Ja",VLOOKUP($X$2,Plausis!A:E,5,0),"")))</f>
        <v/>
      </c>
      <c r="AL1431" s="52" t="s">
        <v>2</v>
      </c>
      <c r="AM1431" s="114">
        <v>45531</v>
      </c>
      <c r="AN1431" s="52" t="s">
        <v>4467</v>
      </c>
      <c r="AO1431" s="52" t="str">
        <f>VLOOKUP(B1431,'BAT Grundtabelle'!B:T,19,0)</f>
        <v>ja</v>
      </c>
      <c r="AP1431" s="105" t="str">
        <f t="shared" si="500"/>
        <v>11284</v>
      </c>
      <c r="AQ1431" s="52" t="str">
        <f t="shared" si="501"/>
        <v>Musikinstrumentenhandel</v>
      </c>
      <c r="AR1431" s="52" t="b">
        <f t="shared" si="514"/>
        <v>0</v>
      </c>
      <c r="AS1431" s="52" t="b">
        <f t="shared" si="514"/>
        <v>0</v>
      </c>
      <c r="AT1431" s="52" t="b">
        <f t="shared" si="514"/>
        <v>0</v>
      </c>
      <c r="AU1431" s="52">
        <f t="shared" si="502"/>
        <v>1</v>
      </c>
      <c r="AW1431" s="52" t="b">
        <f t="shared" si="503"/>
        <v>0</v>
      </c>
      <c r="AX1431" s="52" t="str">
        <f t="shared" si="504"/>
        <v>Unternehmen</v>
      </c>
      <c r="AY1431" s="52" t="b">
        <f t="shared" si="505"/>
        <v>0</v>
      </c>
      <c r="AZ1431" s="52" t="str">
        <f t="shared" si="506"/>
        <v>11284</v>
      </c>
      <c r="BA1431" s="52" t="str">
        <f>VLOOKUP(A1431,'BAT Grundtabelle'!A:U,21,0)</f>
        <v>ja</v>
      </c>
      <c r="BB1431" s="52" t="str">
        <f t="shared" si="507"/>
        <v>nein</v>
      </c>
      <c r="BC1431" s="52" t="str">
        <f t="shared" si="508"/>
        <v>11284</v>
      </c>
      <c r="BD1431" s="52" t="str">
        <f t="shared" si="509"/>
        <v>Musikinstrumentenhandel</v>
      </c>
      <c r="BE1431" s="52" t="str">
        <f t="shared" si="510"/>
        <v>Unternehmen</v>
      </c>
      <c r="BF1431" s="52">
        <f t="shared" si="511"/>
        <v>1</v>
      </c>
    </row>
    <row r="1432" spans="1:58" hidden="1" x14ac:dyDescent="0.35">
      <c r="A1432" s="107" t="s">
        <v>2221</v>
      </c>
      <c r="B1432" s="75" t="s">
        <v>1298</v>
      </c>
      <c r="C1432" s="52" t="s">
        <v>3</v>
      </c>
      <c r="D1432" s="52" t="s">
        <v>3</v>
      </c>
      <c r="E1432" s="52" t="s">
        <v>2</v>
      </c>
      <c r="F1432" s="52" t="s">
        <v>2</v>
      </c>
      <c r="G1432" s="52" t="s">
        <v>2</v>
      </c>
      <c r="H1432" s="52" t="s">
        <v>2</v>
      </c>
      <c r="I1432" s="52" t="s">
        <v>3</v>
      </c>
      <c r="J1432" s="52">
        <v>1</v>
      </c>
      <c r="K1432" s="52" t="s">
        <v>2</v>
      </c>
      <c r="L1432" s="52" t="s">
        <v>2</v>
      </c>
      <c r="M1432" s="52" t="s">
        <v>2</v>
      </c>
      <c r="N1432" s="52" t="s">
        <v>3</v>
      </c>
      <c r="P1432" s="61" t="s">
        <v>4</v>
      </c>
      <c r="Q1432" s="52" t="str">
        <f t="shared" si="513"/>
        <v>Nein</v>
      </c>
      <c r="R1432" s="52" t="str">
        <f t="shared" si="513"/>
        <v>Nein</v>
      </c>
      <c r="S1432" s="52" t="str">
        <f t="shared" si="513"/>
        <v>Nein</v>
      </c>
      <c r="T1432" s="52" t="str">
        <f t="shared" si="513"/>
        <v>Nein</v>
      </c>
      <c r="U1432" s="52" t="str">
        <f t="shared" si="513"/>
        <v>Nein</v>
      </c>
      <c r="V1432" s="52" t="str">
        <f t="shared" si="513"/>
        <v>Nein</v>
      </c>
      <c r="W1432" s="52" t="str">
        <f t="shared" si="513"/>
        <v>Nein</v>
      </c>
      <c r="X1432" s="52" t="str">
        <f t="shared" si="513"/>
        <v>Nein</v>
      </c>
      <c r="Y1432" s="52" t="str">
        <f t="shared" si="513"/>
        <v>Nein</v>
      </c>
      <c r="Z1432" s="52" t="str">
        <f t="shared" si="513"/>
        <v>Nein</v>
      </c>
      <c r="AA1432" s="52" t="str">
        <f t="shared" si="513"/>
        <v>Nein</v>
      </c>
      <c r="AB1432" s="52" t="str">
        <f t="shared" si="513"/>
        <v>Nein</v>
      </c>
      <c r="AC1432" s="52" t="str">
        <f t="shared" si="513"/>
        <v>Nein</v>
      </c>
      <c r="AD1432" s="52" t="str">
        <f t="shared" si="513"/>
        <v>Nein</v>
      </c>
      <c r="AE1432" s="52" t="str">
        <f t="shared" si="513"/>
        <v>Nein</v>
      </c>
      <c r="AF1432" s="52" t="str">
        <f t="shared" si="513"/>
        <v>Nein</v>
      </c>
      <c r="AG1432" s="61" t="str">
        <f>IF(Q1432="Ja",VLOOKUP($Q$2,Plausis!A:E,5,0),IF(R1432="Ja",VLOOKUP($R$2,Plausis!A:E,5,0),IF(T1432="Ja",VLOOKUP($T$2,Plausis!A:E,5,0),IF(U1432="Ja",VLOOKUP($U$2,Plausis!A:E,5,0),IF(AA1432="Ja",VLOOKUP($AA$2,Plausis!A:E,5,0),IF(AC1432="Ja",VLOOKUP($AC$2,Plausis!A:E,5,0),IF(AD1432="Ja",VLOOKUP($AD$2,Plausis!A:E,5,0),"")))))))</f>
        <v/>
      </c>
      <c r="AH1432" s="52" t="str">
        <f>IF(Y1432="Ja",VLOOKUP($Y$2,Plausis!A:E,5,0),"")</f>
        <v/>
      </c>
      <c r="AI1432" s="52" t="str">
        <f t="shared" si="499"/>
        <v>Ja</v>
      </c>
      <c r="AJ1432" s="52" t="str">
        <f>IF(S1432="Ja",VLOOKUP($S$2,Plausis!A:E,5,0),IF(V1432="Ja",VLOOKUP($V$2,Plausis!A:E,5,0),IF(X1432="Ja",VLOOKUP($X$2,Plausis!A:E,5,0),"")))</f>
        <v/>
      </c>
      <c r="AL1432" s="52" t="s">
        <v>2</v>
      </c>
      <c r="AM1432" s="114">
        <v>45531</v>
      </c>
      <c r="AN1432" s="52" t="s">
        <v>4467</v>
      </c>
      <c r="AO1432" s="52" t="str">
        <f>VLOOKUP(B1432,'BAT Grundtabelle'!B:T,19,0)</f>
        <v>ja</v>
      </c>
      <c r="AP1432" s="105" t="str">
        <f t="shared" si="500"/>
        <v>1572</v>
      </c>
      <c r="AQ1432" s="52" t="str">
        <f t="shared" si="501"/>
        <v>Musikinstrumentenhersteller</v>
      </c>
      <c r="AR1432" s="52" t="b">
        <f t="shared" si="514"/>
        <v>0</v>
      </c>
      <c r="AS1432" s="52" t="b">
        <f t="shared" si="514"/>
        <v>0</v>
      </c>
      <c r="AT1432" s="52" t="b">
        <f t="shared" si="514"/>
        <v>0</v>
      </c>
      <c r="AU1432" s="52">
        <f t="shared" si="502"/>
        <v>1</v>
      </c>
      <c r="AW1432" s="52" t="b">
        <f t="shared" si="503"/>
        <v>0</v>
      </c>
      <c r="AX1432" s="52" t="str">
        <f t="shared" si="504"/>
        <v>Unternehmen</v>
      </c>
      <c r="AY1432" s="52" t="b">
        <f t="shared" si="505"/>
        <v>0</v>
      </c>
      <c r="AZ1432" s="52" t="str">
        <f t="shared" si="506"/>
        <v>1572</v>
      </c>
      <c r="BA1432" s="52" t="str">
        <f>VLOOKUP(A1432,'BAT Grundtabelle'!A:U,21,0)</f>
        <v>ja</v>
      </c>
      <c r="BB1432" s="52" t="str">
        <f t="shared" si="507"/>
        <v>nein</v>
      </c>
      <c r="BC1432" s="52" t="str">
        <f t="shared" si="508"/>
        <v>1572</v>
      </c>
      <c r="BD1432" s="52" t="str">
        <f t="shared" si="509"/>
        <v>Musikinstrumentenhersteller</v>
      </c>
      <c r="BE1432" s="52" t="str">
        <f t="shared" si="510"/>
        <v>Unternehmen</v>
      </c>
      <c r="BF1432" s="52">
        <f t="shared" si="511"/>
        <v>1</v>
      </c>
    </row>
    <row r="1433" spans="1:58" hidden="1" x14ac:dyDescent="0.35">
      <c r="A1433" s="107" t="s">
        <v>45</v>
      </c>
      <c r="B1433" s="75" t="s">
        <v>44</v>
      </c>
      <c r="C1433" s="52" t="s">
        <v>3</v>
      </c>
      <c r="D1433" s="52" t="s">
        <v>3</v>
      </c>
      <c r="E1433" s="52" t="s">
        <v>2</v>
      </c>
      <c r="F1433" s="52" t="s">
        <v>2</v>
      </c>
      <c r="G1433" s="52" t="s">
        <v>2</v>
      </c>
      <c r="H1433" s="52" t="s">
        <v>2</v>
      </c>
      <c r="I1433" s="52" t="s">
        <v>3</v>
      </c>
      <c r="J1433" s="52">
        <v>1</v>
      </c>
      <c r="K1433" s="52" t="s">
        <v>2</v>
      </c>
      <c r="L1433" s="52" t="s">
        <v>2</v>
      </c>
      <c r="M1433" s="52" t="s">
        <v>2</v>
      </c>
      <c r="N1433" s="52" t="s">
        <v>3</v>
      </c>
      <c r="P1433" s="52" t="s">
        <v>4</v>
      </c>
      <c r="Q1433" s="52" t="str">
        <f t="shared" ref="Q1433:AF1442" si="515">IF(ISERROR(FIND(Q$2,$P1433,1)),"Nein","Ja")</f>
        <v>Nein</v>
      </c>
      <c r="R1433" s="52" t="str">
        <f t="shared" si="515"/>
        <v>Nein</v>
      </c>
      <c r="S1433" s="52" t="str">
        <f t="shared" si="515"/>
        <v>Nein</v>
      </c>
      <c r="T1433" s="52" t="str">
        <f t="shared" si="515"/>
        <v>Nein</v>
      </c>
      <c r="U1433" s="52" t="str">
        <f t="shared" si="515"/>
        <v>Nein</v>
      </c>
      <c r="V1433" s="52" t="str">
        <f t="shared" si="515"/>
        <v>Nein</v>
      </c>
      <c r="W1433" s="52" t="str">
        <f t="shared" si="515"/>
        <v>Nein</v>
      </c>
      <c r="X1433" s="52" t="str">
        <f t="shared" si="515"/>
        <v>Nein</v>
      </c>
      <c r="Y1433" s="52" t="str">
        <f t="shared" si="515"/>
        <v>Nein</v>
      </c>
      <c r="Z1433" s="52" t="str">
        <f t="shared" si="515"/>
        <v>Nein</v>
      </c>
      <c r="AA1433" s="52" t="str">
        <f t="shared" si="515"/>
        <v>Nein</v>
      </c>
      <c r="AB1433" s="52" t="str">
        <f t="shared" si="515"/>
        <v>Nein</v>
      </c>
      <c r="AC1433" s="52" t="str">
        <f t="shared" si="515"/>
        <v>Nein</v>
      </c>
      <c r="AD1433" s="52" t="str">
        <f t="shared" si="515"/>
        <v>Nein</v>
      </c>
      <c r="AE1433" s="52" t="str">
        <f t="shared" si="515"/>
        <v>Nein</v>
      </c>
      <c r="AF1433" s="52" t="str">
        <f t="shared" si="515"/>
        <v>Nein</v>
      </c>
      <c r="AG1433" s="61" t="str">
        <f>IF(Q1433="Ja",VLOOKUP($Q$2,Plausis!A:E,5,0),IF(R1433="Ja",VLOOKUP($R$2,Plausis!A:E,5,0),IF(T1433="Ja",VLOOKUP($T$2,Plausis!A:E,5,0),IF(U1433="Ja",VLOOKUP($U$2,Plausis!A:E,5,0),IF(AA1433="Ja",VLOOKUP($AA$2,Plausis!A:E,5,0),IF(AC1433="Ja",VLOOKUP($AC$2,Plausis!A:E,5,0),IF(AD1433="Ja",VLOOKUP($AD$2,Plausis!A:E,5,0),"")))))))</f>
        <v/>
      </c>
      <c r="AH1433" s="52" t="str">
        <f>IF(Y1433="Ja",VLOOKUP($Y$2,Plausis!A:E,5,0),"")</f>
        <v/>
      </c>
      <c r="AI1433" s="52" t="str">
        <f t="shared" si="499"/>
        <v>Ja</v>
      </c>
      <c r="AJ1433" s="52" t="str">
        <f>IF(S1433="Ja",VLOOKUP($S$2,Plausis!A:E,5,0),IF(V1433="Ja",VLOOKUP($V$2,Plausis!A:E,5,0),IF(X1433="Ja",VLOOKUP($X$2,Plausis!A:E,5,0),"")))</f>
        <v/>
      </c>
      <c r="AL1433" s="52" t="s">
        <v>2</v>
      </c>
      <c r="AM1433" s="114">
        <v>45531</v>
      </c>
      <c r="AN1433" s="52" t="s">
        <v>4467</v>
      </c>
      <c r="AO1433" s="52" t="str">
        <f>VLOOKUP(B1433,'BAT Grundtabelle'!B:T,19,0)</f>
        <v>ja</v>
      </c>
      <c r="AP1433" s="105" t="str">
        <f t="shared" si="500"/>
        <v>3058</v>
      </c>
      <c r="AQ1433" s="52" t="str">
        <f t="shared" si="501"/>
        <v>Musikproduzent</v>
      </c>
      <c r="AR1433" s="52" t="b">
        <f t="shared" si="514"/>
        <v>0</v>
      </c>
      <c r="AS1433" s="52" t="b">
        <f t="shared" si="514"/>
        <v>0</v>
      </c>
      <c r="AT1433" s="52" t="b">
        <f t="shared" si="514"/>
        <v>0</v>
      </c>
      <c r="AU1433" s="52">
        <f t="shared" si="502"/>
        <v>1</v>
      </c>
      <c r="AW1433" s="52" t="b">
        <f t="shared" si="503"/>
        <v>0</v>
      </c>
      <c r="AX1433" s="52" t="str">
        <f t="shared" si="504"/>
        <v>Unternehmen</v>
      </c>
      <c r="AY1433" s="52" t="b">
        <f t="shared" si="505"/>
        <v>0</v>
      </c>
      <c r="AZ1433" s="52" t="str">
        <f t="shared" si="506"/>
        <v>3058</v>
      </c>
      <c r="BA1433" s="52" t="str">
        <f>VLOOKUP(A1433,'BAT Grundtabelle'!A:U,21,0)</f>
        <v>ja</v>
      </c>
      <c r="BB1433" s="52" t="str">
        <f t="shared" si="507"/>
        <v>nein</v>
      </c>
      <c r="BC1433" s="52" t="str">
        <f t="shared" si="508"/>
        <v>3058</v>
      </c>
      <c r="BD1433" s="52" t="str">
        <f t="shared" si="509"/>
        <v>Musikproduzent</v>
      </c>
      <c r="BE1433" s="52" t="str">
        <f t="shared" si="510"/>
        <v>Unternehmen</v>
      </c>
      <c r="BF1433" s="52">
        <f t="shared" si="511"/>
        <v>1</v>
      </c>
    </row>
    <row r="1434" spans="1:58" hidden="1" x14ac:dyDescent="0.35">
      <c r="A1434" s="107" t="s">
        <v>3704</v>
      </c>
      <c r="B1434" s="75" t="s">
        <v>1102</v>
      </c>
      <c r="C1434" s="52" t="s">
        <v>3</v>
      </c>
      <c r="D1434" s="52" t="s">
        <v>3</v>
      </c>
      <c r="E1434" s="52" t="s">
        <v>2</v>
      </c>
      <c r="F1434" s="52" t="s">
        <v>2</v>
      </c>
      <c r="G1434" s="52" t="s">
        <v>2</v>
      </c>
      <c r="H1434" s="52" t="s">
        <v>2</v>
      </c>
      <c r="I1434" s="52" t="s">
        <v>3</v>
      </c>
      <c r="J1434" s="52">
        <v>1</v>
      </c>
      <c r="K1434" s="52" t="s">
        <v>2</v>
      </c>
      <c r="L1434" s="52" t="s">
        <v>2</v>
      </c>
      <c r="M1434" s="52" t="s">
        <v>2</v>
      </c>
      <c r="N1434" s="52" t="s">
        <v>3</v>
      </c>
      <c r="P1434" s="52" t="s">
        <v>4</v>
      </c>
      <c r="Q1434" s="52" t="str">
        <f t="shared" si="515"/>
        <v>Nein</v>
      </c>
      <c r="R1434" s="52" t="str">
        <f t="shared" si="515"/>
        <v>Nein</v>
      </c>
      <c r="S1434" s="52" t="str">
        <f t="shared" si="515"/>
        <v>Nein</v>
      </c>
      <c r="T1434" s="52" t="str">
        <f t="shared" si="515"/>
        <v>Nein</v>
      </c>
      <c r="U1434" s="52" t="str">
        <f t="shared" si="515"/>
        <v>Nein</v>
      </c>
      <c r="V1434" s="52" t="str">
        <f t="shared" si="515"/>
        <v>Nein</v>
      </c>
      <c r="W1434" s="52" t="str">
        <f t="shared" si="515"/>
        <v>Nein</v>
      </c>
      <c r="X1434" s="52" t="str">
        <f t="shared" si="515"/>
        <v>Nein</v>
      </c>
      <c r="Y1434" s="52" t="str">
        <f t="shared" si="515"/>
        <v>Nein</v>
      </c>
      <c r="Z1434" s="52" t="str">
        <f t="shared" si="515"/>
        <v>Nein</v>
      </c>
      <c r="AA1434" s="52" t="str">
        <f t="shared" si="515"/>
        <v>Nein</v>
      </c>
      <c r="AB1434" s="52" t="str">
        <f t="shared" si="515"/>
        <v>Nein</v>
      </c>
      <c r="AC1434" s="52" t="str">
        <f t="shared" si="515"/>
        <v>Nein</v>
      </c>
      <c r="AD1434" s="52" t="str">
        <f t="shared" si="515"/>
        <v>Nein</v>
      </c>
      <c r="AE1434" s="52" t="str">
        <f t="shared" si="515"/>
        <v>Nein</v>
      </c>
      <c r="AF1434" s="52" t="str">
        <f t="shared" si="515"/>
        <v>Nein</v>
      </c>
      <c r="AG1434" s="61" t="str">
        <f>IF(Q1434="Ja",VLOOKUP($Q$2,Plausis!A:E,5,0),IF(R1434="Ja",VLOOKUP($R$2,Plausis!A:E,5,0),IF(T1434="Ja",VLOOKUP($T$2,Plausis!A:E,5,0),IF(U1434="Ja",VLOOKUP($U$2,Plausis!A:E,5,0),IF(AA1434="Ja",VLOOKUP($AA$2,Plausis!A:E,5,0),IF(AC1434="Ja",VLOOKUP($AC$2,Plausis!A:E,5,0),IF(AD1434="Ja",VLOOKUP($AD$2,Plausis!A:E,5,0),"")))))))</f>
        <v/>
      </c>
      <c r="AH1434" s="52" t="str">
        <f>IF(Y1434="Ja",VLOOKUP($Y$2,Plausis!A:E,5,0),"")</f>
        <v/>
      </c>
      <c r="AI1434" s="52" t="str">
        <f t="shared" si="499"/>
        <v>Ja</v>
      </c>
      <c r="AJ1434" s="52" t="str">
        <f>IF(S1434="Ja",VLOOKUP($S$2,Plausis!A:E,5,0),IF(V1434="Ja",VLOOKUP($V$2,Plausis!A:E,5,0),IF(X1434="Ja",VLOOKUP($X$2,Plausis!A:E,5,0),"")))</f>
        <v/>
      </c>
      <c r="AL1434" s="52" t="s">
        <v>2</v>
      </c>
      <c r="AM1434" s="114">
        <v>45531</v>
      </c>
      <c r="AN1434" s="52" t="s">
        <v>4467</v>
      </c>
      <c r="AO1434" s="52" t="str">
        <f>VLOOKUP(B1434,'BAT Grundtabelle'!B:T,19,0)</f>
        <v>ja</v>
      </c>
      <c r="AP1434" s="105" t="str">
        <f t="shared" si="500"/>
        <v>11285</v>
      </c>
      <c r="AQ1434" s="52" t="str">
        <f t="shared" si="501"/>
        <v>Musikschule</v>
      </c>
      <c r="AR1434" s="52" t="b">
        <f t="shared" si="514"/>
        <v>0</v>
      </c>
      <c r="AS1434" s="52" t="b">
        <f t="shared" si="514"/>
        <v>0</v>
      </c>
      <c r="AT1434" s="52" t="b">
        <f t="shared" si="514"/>
        <v>0</v>
      </c>
      <c r="AU1434" s="52">
        <f t="shared" si="502"/>
        <v>1</v>
      </c>
      <c r="AW1434" s="52" t="b">
        <f t="shared" si="503"/>
        <v>0</v>
      </c>
      <c r="AX1434" s="52" t="str">
        <f t="shared" si="504"/>
        <v>Unternehmen</v>
      </c>
      <c r="AY1434" s="52" t="b">
        <f t="shared" si="505"/>
        <v>0</v>
      </c>
      <c r="AZ1434" s="52" t="str">
        <f t="shared" si="506"/>
        <v>11285</v>
      </c>
      <c r="BA1434" s="52" t="str">
        <f>VLOOKUP(A1434,'BAT Grundtabelle'!A:U,21,0)</f>
        <v>ja</v>
      </c>
      <c r="BB1434" s="52" t="str">
        <f t="shared" si="507"/>
        <v>nein</v>
      </c>
      <c r="BC1434" s="52" t="str">
        <f t="shared" si="508"/>
        <v>11285</v>
      </c>
      <c r="BD1434" s="52" t="str">
        <f t="shared" si="509"/>
        <v>Musikschule</v>
      </c>
      <c r="BE1434" s="52" t="str">
        <f t="shared" si="510"/>
        <v>Unternehmen</v>
      </c>
      <c r="BF1434" s="52">
        <f t="shared" si="511"/>
        <v>1</v>
      </c>
    </row>
    <row r="1435" spans="1:58" hidden="1" x14ac:dyDescent="0.35">
      <c r="A1435" s="107" t="s">
        <v>3705</v>
      </c>
      <c r="B1435" s="75" t="s">
        <v>1824</v>
      </c>
      <c r="C1435" s="52" t="s">
        <v>2</v>
      </c>
      <c r="D1435" s="52" t="s">
        <v>2</v>
      </c>
      <c r="E1435" s="52" t="s">
        <v>2</v>
      </c>
      <c r="F1435" s="52" t="s">
        <v>2</v>
      </c>
      <c r="G1435" s="52" t="s">
        <v>2</v>
      </c>
      <c r="H1435" s="52" t="s">
        <v>3</v>
      </c>
      <c r="I1435" s="52" t="s">
        <v>2</v>
      </c>
      <c r="J1435" s="52" t="s">
        <v>2</v>
      </c>
      <c r="K1435" s="52" t="s">
        <v>2</v>
      </c>
      <c r="L1435" s="52" t="s">
        <v>2</v>
      </c>
      <c r="M1435" s="52" t="s">
        <v>2</v>
      </c>
      <c r="N1435" s="52" t="s">
        <v>2</v>
      </c>
      <c r="O1435" s="52" t="s">
        <v>2411</v>
      </c>
      <c r="P1435" s="52" t="s">
        <v>59</v>
      </c>
      <c r="Q1435" s="52" t="str">
        <f t="shared" si="515"/>
        <v>Nein</v>
      </c>
      <c r="R1435" s="52" t="str">
        <f t="shared" si="515"/>
        <v>Nein</v>
      </c>
      <c r="S1435" s="52" t="str">
        <f t="shared" si="515"/>
        <v>Nein</v>
      </c>
      <c r="T1435" s="52" t="str">
        <f t="shared" si="515"/>
        <v>Nein</v>
      </c>
      <c r="U1435" s="52" t="str">
        <f t="shared" si="515"/>
        <v>Nein</v>
      </c>
      <c r="V1435" s="52" t="str">
        <f t="shared" si="515"/>
        <v>Nein</v>
      </c>
      <c r="W1435" s="52" t="str">
        <f t="shared" si="515"/>
        <v>Nein</v>
      </c>
      <c r="X1435" s="52" t="str">
        <f t="shared" si="515"/>
        <v>Nein</v>
      </c>
      <c r="Y1435" s="52" t="str">
        <f t="shared" si="515"/>
        <v>Nein</v>
      </c>
      <c r="Z1435" s="52" t="str">
        <f t="shared" si="515"/>
        <v>Nein</v>
      </c>
      <c r="AA1435" s="52" t="str">
        <f t="shared" si="515"/>
        <v>Nein</v>
      </c>
      <c r="AB1435" s="52" t="str">
        <f t="shared" si="515"/>
        <v>Nein</v>
      </c>
      <c r="AC1435" s="52" t="str">
        <f t="shared" si="515"/>
        <v>Nein</v>
      </c>
      <c r="AD1435" s="52" t="str">
        <f t="shared" si="515"/>
        <v>Nein</v>
      </c>
      <c r="AE1435" s="52" t="str">
        <f t="shared" si="515"/>
        <v>Nein</v>
      </c>
      <c r="AF1435" s="52" t="str">
        <f t="shared" si="515"/>
        <v>Nein</v>
      </c>
      <c r="AG1435" s="61" t="str">
        <f>IF(Q1435="Ja",VLOOKUP($Q$2,Plausis!A:E,5,0),IF(R1435="Ja",VLOOKUP($R$2,Plausis!A:E,5,0),IF(T1435="Ja",VLOOKUP($T$2,Plausis!A:E,5,0),IF(U1435="Ja",VLOOKUP($U$2,Plausis!A:E,5,0),IF(AA1435="Ja",VLOOKUP($AA$2,Plausis!A:E,5,0),IF(AC1435="Ja",VLOOKUP($AC$2,Plausis!A:E,5,0),IF(AD1435="Ja",VLOOKUP($AD$2,Plausis!A:E,5,0),"")))))))</f>
        <v/>
      </c>
      <c r="AH1435" s="52" t="str">
        <f>IF(Y1435="Ja",VLOOKUP($Y$2,Plausis!A:E,5,0),"")</f>
        <v/>
      </c>
      <c r="AI1435" s="52" t="str">
        <f t="shared" si="499"/>
        <v>Nein</v>
      </c>
      <c r="AJ1435" s="52" t="str">
        <f>IF(S1435="Ja",VLOOKUP($S$2,Plausis!A:E,5,0),IF(V1435="Ja",VLOOKUP($V$2,Plausis!A:E,5,0),IF(X1435="Ja",VLOOKUP($X$2,Plausis!A:E,5,0),"")))</f>
        <v/>
      </c>
      <c r="AL1435" s="52" t="s">
        <v>2</v>
      </c>
      <c r="AM1435" s="114">
        <v>45531</v>
      </c>
      <c r="AN1435" s="52" t="s">
        <v>4467</v>
      </c>
      <c r="AO1435" s="52" t="str">
        <f>VLOOKUP(B1435,'BAT Grundtabelle'!B:T,19,0)</f>
        <v>ja</v>
      </c>
      <c r="AP1435" s="105" t="str">
        <f t="shared" si="500"/>
        <v>11286</v>
      </c>
      <c r="AQ1435" s="52" t="str">
        <f t="shared" si="501"/>
        <v>Musikverein</v>
      </c>
      <c r="AR1435" s="52" t="b">
        <f t="shared" si="514"/>
        <v>0</v>
      </c>
      <c r="AS1435" s="52" t="b">
        <f t="shared" si="514"/>
        <v>0</v>
      </c>
      <c r="AT1435" s="52" t="b">
        <f t="shared" si="514"/>
        <v>0</v>
      </c>
      <c r="AU1435" s="52" t="str">
        <f t="shared" si="502"/>
        <v>Eigener Tarif</v>
      </c>
      <c r="AW1435" s="52" t="b">
        <f t="shared" si="503"/>
        <v>0</v>
      </c>
      <c r="AX1435" s="52" t="str">
        <f t="shared" si="504"/>
        <v>Eigener Tarif</v>
      </c>
      <c r="AY1435" s="52" t="b">
        <f t="shared" si="505"/>
        <v>0</v>
      </c>
      <c r="AZ1435" s="52" t="str">
        <f t="shared" si="506"/>
        <v>11286</v>
      </c>
      <c r="BA1435" s="52" t="str">
        <f>VLOOKUP(A1435,'BAT Grundtabelle'!A:U,21,0)</f>
        <v>nein</v>
      </c>
      <c r="BB1435" s="52" t="str">
        <f t="shared" si="507"/>
        <v>nein</v>
      </c>
      <c r="BC1435" s="52" t="str">
        <f t="shared" si="508"/>
        <v>11286</v>
      </c>
      <c r="BD1435" s="52" t="str">
        <f t="shared" si="509"/>
        <v>Musikverein</v>
      </c>
      <c r="BE1435" s="52" t="str">
        <f t="shared" si="510"/>
        <v>Eigener Tarif</v>
      </c>
      <c r="BF1435" s="52" t="str">
        <f t="shared" si="511"/>
        <v>Eigener Tarif</v>
      </c>
    </row>
    <row r="1436" spans="1:58" ht="29" hidden="1" x14ac:dyDescent="0.35">
      <c r="A1436" s="107" t="s">
        <v>3706</v>
      </c>
      <c r="B1436" s="75" t="s">
        <v>627</v>
      </c>
      <c r="C1436" s="52" t="s">
        <v>3</v>
      </c>
      <c r="D1436" s="52" t="s">
        <v>3</v>
      </c>
      <c r="E1436" s="52" t="s">
        <v>2</v>
      </c>
      <c r="F1436" s="52" t="s">
        <v>2</v>
      </c>
      <c r="G1436" s="52" t="s">
        <v>2</v>
      </c>
      <c r="H1436" s="52" t="s">
        <v>2</v>
      </c>
      <c r="I1436" s="52" t="s">
        <v>2</v>
      </c>
      <c r="J1436" s="52" t="s">
        <v>2</v>
      </c>
      <c r="K1436" s="52" t="s">
        <v>2</v>
      </c>
      <c r="L1436" s="52" t="s">
        <v>3</v>
      </c>
      <c r="M1436" s="52" t="s">
        <v>2</v>
      </c>
      <c r="N1436" s="52" t="s">
        <v>3</v>
      </c>
      <c r="O1436" s="52" t="s">
        <v>2409</v>
      </c>
      <c r="P1436" s="52" t="s">
        <v>58</v>
      </c>
      <c r="Q1436" s="52" t="str">
        <f t="shared" si="515"/>
        <v>Nein</v>
      </c>
      <c r="R1436" s="52" t="str">
        <f t="shared" si="515"/>
        <v>Nein</v>
      </c>
      <c r="S1436" s="52" t="str">
        <f t="shared" si="515"/>
        <v>Nein</v>
      </c>
      <c r="T1436" s="52" t="str">
        <f t="shared" si="515"/>
        <v>Nein</v>
      </c>
      <c r="U1436" s="52" t="str">
        <f t="shared" si="515"/>
        <v>Ja</v>
      </c>
      <c r="V1436" s="52" t="str">
        <f t="shared" si="515"/>
        <v>Ja</v>
      </c>
      <c r="W1436" s="52" t="str">
        <f t="shared" si="515"/>
        <v>Nein</v>
      </c>
      <c r="X1436" s="52" t="str">
        <f t="shared" si="515"/>
        <v>Nein</v>
      </c>
      <c r="Y1436" s="52" t="str">
        <f t="shared" si="515"/>
        <v>Nein</v>
      </c>
      <c r="Z1436" s="52" t="str">
        <f t="shared" si="515"/>
        <v>Nein</v>
      </c>
      <c r="AA1436" s="52" t="str">
        <f t="shared" si="515"/>
        <v>Nein</v>
      </c>
      <c r="AB1436" s="52" t="str">
        <f t="shared" si="515"/>
        <v>Nein</v>
      </c>
      <c r="AC1436" s="52" t="str">
        <f t="shared" si="515"/>
        <v>Nein</v>
      </c>
      <c r="AD1436" s="52" t="str">
        <f t="shared" si="515"/>
        <v>Nein</v>
      </c>
      <c r="AE1436" s="52" t="str">
        <f t="shared" si="515"/>
        <v>Nein</v>
      </c>
      <c r="AF1436" s="52" t="str">
        <f t="shared" si="515"/>
        <v>Nein</v>
      </c>
      <c r="AG1436" s="61" t="str">
        <f>IF(Q1436="Ja",VLOOKUP($Q$2,Plausis!A:E,5,0),IF(R1436="Ja",VLOOKUP($R$2,Plausis!A:E,5,0),IF(T1436="Ja",VLOOKUP($T$2,Plausis!A:E,5,0),IF(U1436="Ja",VLOOKUP($U$2,Plausis!A:E,5,0),IF(AA1436="Ja",VLOOKUP($AA$2,Plausis!A:E,5,0),IF(AC1436="Ja",VLOOKUP($AC$2,Plausis!A:E,5,0),IF(AD1436="Ja",VLOOKUP($AD$2,Plausis!A:E,5,0),"")))))))</f>
        <v>Dieser Betrieb kann nur im Komfort-RS ohne ergänzenden Spezial-Straf-RS oder über einen Sondertarif zum SSR versichert werden.</v>
      </c>
      <c r="AH1436" s="52" t="str">
        <f>IF(Y1436="Ja",VLOOKUP($Y$2,Plausis!A:E,5,0),"")</f>
        <v/>
      </c>
      <c r="AI1436" s="52" t="str">
        <f t="shared" si="499"/>
        <v>Nein</v>
      </c>
      <c r="AJ1436" s="52" t="str">
        <f>IF(S1436="Ja",VLOOKUP($S$2,Plausis!A:E,5,0),IF(V1436="Ja",VLOOKUP($V$2,Plausis!A:E,5,0),IF(X1436="Ja",VLOOKUP($X$2,Plausis!A:E,5,0),"")))</f>
        <v>Dieser Betrieb kann nur über einen Sondertarif zum SSR versichert werden.</v>
      </c>
      <c r="AL1436" s="52" t="s">
        <v>2</v>
      </c>
      <c r="AM1436" s="114">
        <v>45531</v>
      </c>
      <c r="AN1436" s="52" t="s">
        <v>4467</v>
      </c>
      <c r="AO1436" s="52" t="str">
        <f>VLOOKUP(B1436,'BAT Grundtabelle'!B:T,19,0)</f>
        <v>ja</v>
      </c>
      <c r="AP1436" s="105" t="str">
        <f t="shared" si="500"/>
        <v>11287</v>
      </c>
      <c r="AQ1436" s="52" t="str">
        <f t="shared" si="501"/>
        <v>Mutter- und Kindheim</v>
      </c>
      <c r="AR1436" s="52" t="b">
        <f t="shared" si="514"/>
        <v>0</v>
      </c>
      <c r="AS1436" s="52" t="b">
        <f t="shared" si="514"/>
        <v>0</v>
      </c>
      <c r="AT1436" s="52" t="b">
        <f t="shared" si="514"/>
        <v>0</v>
      </c>
      <c r="AU1436" s="52" t="str">
        <f t="shared" si="502"/>
        <v>Eigener Tarif</v>
      </c>
      <c r="AW1436" s="52" t="b">
        <f t="shared" si="503"/>
        <v>0</v>
      </c>
      <c r="AX1436" s="52" t="str">
        <f t="shared" si="504"/>
        <v>Eigener Tarif</v>
      </c>
      <c r="AY1436" s="52" t="b">
        <f t="shared" si="505"/>
        <v>0</v>
      </c>
      <c r="AZ1436" s="52" t="str">
        <f t="shared" si="506"/>
        <v>11287</v>
      </c>
      <c r="BA1436" s="52" t="str">
        <f>VLOOKUP(A1436,'BAT Grundtabelle'!A:U,21,0)</f>
        <v>ja</v>
      </c>
      <c r="BB1436" s="52" t="str">
        <f t="shared" si="507"/>
        <v>nein</v>
      </c>
      <c r="BC1436" s="52" t="str">
        <f t="shared" si="508"/>
        <v>11287</v>
      </c>
      <c r="BD1436" s="52" t="str">
        <f t="shared" si="509"/>
        <v>Mutter- und Kindheim</v>
      </c>
      <c r="BE1436" s="52" t="str">
        <f t="shared" si="510"/>
        <v>Eigener Tarif</v>
      </c>
      <c r="BF1436" s="52" t="str">
        <f t="shared" si="511"/>
        <v>Eigener Tarif</v>
      </c>
    </row>
    <row r="1437" spans="1:58" hidden="1" x14ac:dyDescent="0.35">
      <c r="A1437" s="107" t="s">
        <v>3707</v>
      </c>
      <c r="B1437" s="75" t="s">
        <v>329</v>
      </c>
      <c r="C1437" s="52" t="s">
        <v>3</v>
      </c>
      <c r="D1437" s="52" t="s">
        <v>3</v>
      </c>
      <c r="E1437" s="52" t="s">
        <v>2</v>
      </c>
      <c r="F1437" s="52" t="s">
        <v>2</v>
      </c>
      <c r="G1437" s="52" t="s">
        <v>2</v>
      </c>
      <c r="H1437" s="52" t="s">
        <v>2</v>
      </c>
      <c r="I1437" s="52" t="s">
        <v>3</v>
      </c>
      <c r="J1437" s="52">
        <v>1</v>
      </c>
      <c r="K1437" s="52" t="s">
        <v>2</v>
      </c>
      <c r="L1437" s="52" t="s">
        <v>2</v>
      </c>
      <c r="M1437" s="52" t="s">
        <v>2</v>
      </c>
      <c r="N1437" s="52" t="s">
        <v>3</v>
      </c>
      <c r="P1437" s="52" t="s">
        <v>4</v>
      </c>
      <c r="Q1437" s="52" t="str">
        <f t="shared" si="515"/>
        <v>Nein</v>
      </c>
      <c r="R1437" s="52" t="str">
        <f t="shared" si="515"/>
        <v>Nein</v>
      </c>
      <c r="S1437" s="52" t="str">
        <f t="shared" si="515"/>
        <v>Nein</v>
      </c>
      <c r="T1437" s="52" t="str">
        <f t="shared" si="515"/>
        <v>Nein</v>
      </c>
      <c r="U1437" s="52" t="str">
        <f t="shared" si="515"/>
        <v>Nein</v>
      </c>
      <c r="V1437" s="52" t="str">
        <f t="shared" si="515"/>
        <v>Nein</v>
      </c>
      <c r="W1437" s="52" t="str">
        <f t="shared" si="515"/>
        <v>Nein</v>
      </c>
      <c r="X1437" s="52" t="str">
        <f t="shared" si="515"/>
        <v>Nein</v>
      </c>
      <c r="Y1437" s="52" t="str">
        <f t="shared" si="515"/>
        <v>Nein</v>
      </c>
      <c r="Z1437" s="52" t="str">
        <f t="shared" si="515"/>
        <v>Nein</v>
      </c>
      <c r="AA1437" s="52" t="str">
        <f t="shared" si="515"/>
        <v>Nein</v>
      </c>
      <c r="AB1437" s="52" t="str">
        <f t="shared" si="515"/>
        <v>Nein</v>
      </c>
      <c r="AC1437" s="52" t="str">
        <f t="shared" si="515"/>
        <v>Nein</v>
      </c>
      <c r="AD1437" s="52" t="str">
        <f t="shared" si="515"/>
        <v>Nein</v>
      </c>
      <c r="AE1437" s="52" t="str">
        <f t="shared" si="515"/>
        <v>Nein</v>
      </c>
      <c r="AF1437" s="52" t="str">
        <f t="shared" si="515"/>
        <v>Nein</v>
      </c>
      <c r="AG1437" s="61" t="str">
        <f>IF(Q1437="Ja",VLOOKUP($Q$2,Plausis!A:E,5,0),IF(R1437="Ja",VLOOKUP($R$2,Plausis!A:E,5,0),IF(T1437="Ja",VLOOKUP($T$2,Plausis!A:E,5,0),IF(U1437="Ja",VLOOKUP($U$2,Plausis!A:E,5,0),IF(AA1437="Ja",VLOOKUP($AA$2,Plausis!A:E,5,0),IF(AC1437="Ja",VLOOKUP($AC$2,Plausis!A:E,5,0),IF(AD1437="Ja",VLOOKUP($AD$2,Plausis!A:E,5,0),"")))))))</f>
        <v/>
      </c>
      <c r="AH1437" s="52" t="str">
        <f>IF(Y1437="Ja",VLOOKUP($Y$2,Plausis!A:E,5,0),"")</f>
        <v/>
      </c>
      <c r="AI1437" s="52" t="str">
        <f t="shared" si="499"/>
        <v>Ja</v>
      </c>
      <c r="AJ1437" s="52" t="str">
        <f>IF(S1437="Ja",VLOOKUP($S$2,Plausis!A:E,5,0),IF(V1437="Ja",VLOOKUP($V$2,Plausis!A:E,5,0),IF(X1437="Ja",VLOOKUP($X$2,Plausis!A:E,5,0),"")))</f>
        <v/>
      </c>
      <c r="AL1437" s="52" t="s">
        <v>2</v>
      </c>
      <c r="AM1437" s="114">
        <v>45531</v>
      </c>
      <c r="AN1437" s="52" t="s">
        <v>4467</v>
      </c>
      <c r="AO1437" s="52" t="str">
        <f>VLOOKUP(B1437,'BAT Grundtabelle'!B:T,19,0)</f>
        <v>ja</v>
      </c>
      <c r="AP1437" s="105" t="str">
        <f t="shared" si="500"/>
        <v>11288</v>
      </c>
      <c r="AQ1437" s="52" t="str">
        <f t="shared" si="501"/>
        <v>Nachhilfeinstitut</v>
      </c>
      <c r="AR1437" s="52" t="b">
        <f t="shared" si="514"/>
        <v>0</v>
      </c>
      <c r="AS1437" s="52" t="b">
        <f t="shared" si="514"/>
        <v>0</v>
      </c>
      <c r="AT1437" s="52" t="b">
        <f t="shared" si="514"/>
        <v>0</v>
      </c>
      <c r="AU1437" s="52">
        <f t="shared" si="502"/>
        <v>1</v>
      </c>
      <c r="AW1437" s="52" t="b">
        <f t="shared" si="503"/>
        <v>0</v>
      </c>
      <c r="AX1437" s="52" t="str">
        <f t="shared" si="504"/>
        <v>Unternehmen</v>
      </c>
      <c r="AY1437" s="52" t="b">
        <f t="shared" si="505"/>
        <v>0</v>
      </c>
      <c r="AZ1437" s="52" t="str">
        <f t="shared" si="506"/>
        <v>11288</v>
      </c>
      <c r="BA1437" s="52" t="str">
        <f>VLOOKUP(A1437,'BAT Grundtabelle'!A:U,21,0)</f>
        <v>ja</v>
      </c>
      <c r="BB1437" s="52" t="str">
        <f t="shared" si="507"/>
        <v>nein</v>
      </c>
      <c r="BC1437" s="52" t="str">
        <f t="shared" si="508"/>
        <v>11288</v>
      </c>
      <c r="BD1437" s="52" t="str">
        <f t="shared" si="509"/>
        <v>Nachhilfeinstitut</v>
      </c>
      <c r="BE1437" s="52" t="str">
        <f t="shared" si="510"/>
        <v>Unternehmen</v>
      </c>
      <c r="BF1437" s="52">
        <f t="shared" si="511"/>
        <v>1</v>
      </c>
    </row>
    <row r="1438" spans="1:58" hidden="1" x14ac:dyDescent="0.35">
      <c r="A1438" s="107" t="s">
        <v>3708</v>
      </c>
      <c r="B1438" s="75" t="s">
        <v>917</v>
      </c>
      <c r="C1438" s="52" t="s">
        <v>3</v>
      </c>
      <c r="D1438" s="52" t="s">
        <v>3</v>
      </c>
      <c r="E1438" s="52" t="s">
        <v>2</v>
      </c>
      <c r="F1438" s="52" t="s">
        <v>2</v>
      </c>
      <c r="G1438" s="52" t="s">
        <v>2</v>
      </c>
      <c r="H1438" s="52" t="s">
        <v>2</v>
      </c>
      <c r="I1438" s="52" t="s">
        <v>3</v>
      </c>
      <c r="J1438" s="52">
        <v>3</v>
      </c>
      <c r="K1438" s="52" t="s">
        <v>2</v>
      </c>
      <c r="L1438" s="52" t="s">
        <v>2</v>
      </c>
      <c r="M1438" s="52" t="s">
        <v>2</v>
      </c>
      <c r="N1438" s="52" t="s">
        <v>3</v>
      </c>
      <c r="P1438" s="52" t="s">
        <v>4</v>
      </c>
      <c r="Q1438" s="52" t="str">
        <f t="shared" si="515"/>
        <v>Nein</v>
      </c>
      <c r="R1438" s="52" t="str">
        <f t="shared" si="515"/>
        <v>Nein</v>
      </c>
      <c r="S1438" s="52" t="str">
        <f t="shared" si="515"/>
        <v>Nein</v>
      </c>
      <c r="T1438" s="52" t="str">
        <f t="shared" si="515"/>
        <v>Nein</v>
      </c>
      <c r="U1438" s="52" t="str">
        <f t="shared" si="515"/>
        <v>Nein</v>
      </c>
      <c r="V1438" s="52" t="str">
        <f t="shared" si="515"/>
        <v>Nein</v>
      </c>
      <c r="W1438" s="52" t="str">
        <f t="shared" si="515"/>
        <v>Nein</v>
      </c>
      <c r="X1438" s="52" t="str">
        <f t="shared" si="515"/>
        <v>Nein</v>
      </c>
      <c r="Y1438" s="52" t="str">
        <f t="shared" si="515"/>
        <v>Nein</v>
      </c>
      <c r="Z1438" s="52" t="str">
        <f t="shared" si="515"/>
        <v>Nein</v>
      </c>
      <c r="AA1438" s="52" t="str">
        <f t="shared" si="515"/>
        <v>Nein</v>
      </c>
      <c r="AB1438" s="52" t="str">
        <f t="shared" si="515"/>
        <v>Nein</v>
      </c>
      <c r="AC1438" s="52" t="str">
        <f t="shared" si="515"/>
        <v>Nein</v>
      </c>
      <c r="AD1438" s="52" t="str">
        <f t="shared" si="515"/>
        <v>Nein</v>
      </c>
      <c r="AE1438" s="52" t="str">
        <f t="shared" si="515"/>
        <v>Nein</v>
      </c>
      <c r="AF1438" s="52" t="str">
        <f t="shared" si="515"/>
        <v>Nein</v>
      </c>
      <c r="AG1438" s="61" t="str">
        <f>IF(Q1438="Ja",VLOOKUP($Q$2,Plausis!A:E,5,0),IF(R1438="Ja",VLOOKUP($R$2,Plausis!A:E,5,0),IF(T1438="Ja",VLOOKUP($T$2,Plausis!A:E,5,0),IF(U1438="Ja",VLOOKUP($U$2,Plausis!A:E,5,0),IF(AA1438="Ja",VLOOKUP($AA$2,Plausis!A:E,5,0),IF(AC1438="Ja",VLOOKUP($AC$2,Plausis!A:E,5,0),IF(AD1438="Ja",VLOOKUP($AD$2,Plausis!A:E,5,0),"")))))))</f>
        <v/>
      </c>
      <c r="AH1438" s="52" t="str">
        <f>IF(Y1438="Ja",VLOOKUP($Y$2,Plausis!A:E,5,0),"")</f>
        <v/>
      </c>
      <c r="AI1438" s="52" t="str">
        <f t="shared" si="499"/>
        <v>Ja</v>
      </c>
      <c r="AJ1438" s="52" t="str">
        <f>IF(S1438="Ja",VLOOKUP($S$2,Plausis!A:E,5,0),IF(V1438="Ja",VLOOKUP($V$2,Plausis!A:E,5,0),IF(X1438="Ja",VLOOKUP($X$2,Plausis!A:E,5,0),"")))</f>
        <v/>
      </c>
      <c r="AL1438" s="52" t="s">
        <v>2</v>
      </c>
      <c r="AM1438" s="114">
        <v>45531</v>
      </c>
      <c r="AN1438" s="52" t="s">
        <v>4467</v>
      </c>
      <c r="AO1438" s="52" t="str">
        <f>VLOOKUP(B1438,'BAT Grundtabelle'!B:T,19,0)</f>
        <v>ja</v>
      </c>
      <c r="AP1438" s="105" t="str">
        <f t="shared" si="500"/>
        <v>11289</v>
      </c>
      <c r="AQ1438" s="52" t="str">
        <f t="shared" si="501"/>
        <v>Nachlasspflegerbüro</v>
      </c>
      <c r="AR1438" s="52" t="b">
        <f t="shared" si="514"/>
        <v>0</v>
      </c>
      <c r="AS1438" s="52" t="b">
        <f t="shared" si="514"/>
        <v>0</v>
      </c>
      <c r="AT1438" s="52" t="b">
        <f t="shared" si="514"/>
        <v>0</v>
      </c>
      <c r="AU1438" s="52">
        <f t="shared" si="502"/>
        <v>3</v>
      </c>
      <c r="AW1438" s="52" t="b">
        <f t="shared" si="503"/>
        <v>0</v>
      </c>
      <c r="AX1438" s="52" t="str">
        <f t="shared" si="504"/>
        <v>Unternehmen</v>
      </c>
      <c r="AY1438" s="52" t="b">
        <f t="shared" si="505"/>
        <v>0</v>
      </c>
      <c r="AZ1438" s="52" t="str">
        <f t="shared" si="506"/>
        <v>11289</v>
      </c>
      <c r="BA1438" s="52" t="str">
        <f>VLOOKUP(A1438,'BAT Grundtabelle'!A:U,21,0)</f>
        <v>ja</v>
      </c>
      <c r="BB1438" s="52" t="str">
        <f t="shared" si="507"/>
        <v>nein</v>
      </c>
      <c r="BC1438" s="52" t="str">
        <f t="shared" si="508"/>
        <v>11289</v>
      </c>
      <c r="BD1438" s="52" t="str">
        <f t="shared" si="509"/>
        <v>Nachlasspflegerbüro</v>
      </c>
      <c r="BE1438" s="52" t="str">
        <f t="shared" si="510"/>
        <v>Unternehmen</v>
      </c>
      <c r="BF1438" s="52">
        <f t="shared" si="511"/>
        <v>3</v>
      </c>
    </row>
    <row r="1439" spans="1:58" hidden="1" x14ac:dyDescent="0.35">
      <c r="A1439" s="107" t="s">
        <v>3709</v>
      </c>
      <c r="B1439" s="75" t="s">
        <v>918</v>
      </c>
      <c r="C1439" s="52" t="s">
        <v>3</v>
      </c>
      <c r="D1439" s="52" t="s">
        <v>3</v>
      </c>
      <c r="E1439" s="52" t="s">
        <v>2</v>
      </c>
      <c r="F1439" s="52" t="s">
        <v>2</v>
      </c>
      <c r="G1439" s="52" t="s">
        <v>2</v>
      </c>
      <c r="H1439" s="52" t="s">
        <v>2</v>
      </c>
      <c r="I1439" s="52" t="s">
        <v>3</v>
      </c>
      <c r="J1439" s="52">
        <v>3</v>
      </c>
      <c r="K1439" s="52" t="s">
        <v>2</v>
      </c>
      <c r="L1439" s="52" t="s">
        <v>2</v>
      </c>
      <c r="M1439" s="52" t="s">
        <v>2</v>
      </c>
      <c r="N1439" s="52" t="s">
        <v>3</v>
      </c>
      <c r="P1439" s="52" t="s">
        <v>4</v>
      </c>
      <c r="Q1439" s="52" t="str">
        <f t="shared" si="515"/>
        <v>Nein</v>
      </c>
      <c r="R1439" s="52" t="str">
        <f t="shared" si="515"/>
        <v>Nein</v>
      </c>
      <c r="S1439" s="52" t="str">
        <f t="shared" si="515"/>
        <v>Nein</v>
      </c>
      <c r="T1439" s="52" t="str">
        <f t="shared" si="515"/>
        <v>Nein</v>
      </c>
      <c r="U1439" s="52" t="str">
        <f t="shared" si="515"/>
        <v>Nein</v>
      </c>
      <c r="V1439" s="52" t="str">
        <f t="shared" si="515"/>
        <v>Nein</v>
      </c>
      <c r="W1439" s="52" t="str">
        <f t="shared" si="515"/>
        <v>Nein</v>
      </c>
      <c r="X1439" s="52" t="str">
        <f t="shared" si="515"/>
        <v>Nein</v>
      </c>
      <c r="Y1439" s="52" t="str">
        <f t="shared" si="515"/>
        <v>Nein</v>
      </c>
      <c r="Z1439" s="52" t="str">
        <f t="shared" si="515"/>
        <v>Nein</v>
      </c>
      <c r="AA1439" s="52" t="str">
        <f t="shared" si="515"/>
        <v>Nein</v>
      </c>
      <c r="AB1439" s="52" t="str">
        <f t="shared" si="515"/>
        <v>Nein</v>
      </c>
      <c r="AC1439" s="52" t="str">
        <f t="shared" si="515"/>
        <v>Nein</v>
      </c>
      <c r="AD1439" s="52" t="str">
        <f t="shared" si="515"/>
        <v>Nein</v>
      </c>
      <c r="AE1439" s="52" t="str">
        <f t="shared" si="515"/>
        <v>Nein</v>
      </c>
      <c r="AF1439" s="52" t="str">
        <f t="shared" si="515"/>
        <v>Nein</v>
      </c>
      <c r="AG1439" s="61" t="str">
        <f>IF(Q1439="Ja",VLOOKUP($Q$2,Plausis!A:E,5,0),IF(R1439="Ja",VLOOKUP($R$2,Plausis!A:E,5,0),IF(T1439="Ja",VLOOKUP($T$2,Plausis!A:E,5,0),IF(U1439="Ja",VLOOKUP($U$2,Plausis!A:E,5,0),IF(AA1439="Ja",VLOOKUP($AA$2,Plausis!A:E,5,0),IF(AC1439="Ja",VLOOKUP($AC$2,Plausis!A:E,5,0),IF(AD1439="Ja",VLOOKUP($AD$2,Plausis!A:E,5,0),"")))))))</f>
        <v/>
      </c>
      <c r="AH1439" s="52" t="str">
        <f>IF(Y1439="Ja",VLOOKUP($Y$2,Plausis!A:E,5,0),"")</f>
        <v/>
      </c>
      <c r="AI1439" s="52" t="str">
        <f t="shared" si="499"/>
        <v>Ja</v>
      </c>
      <c r="AJ1439" s="52" t="str">
        <f>IF(S1439="Ja",VLOOKUP($S$2,Plausis!A:E,5,0),IF(V1439="Ja",VLOOKUP($V$2,Plausis!A:E,5,0),IF(X1439="Ja",VLOOKUP($X$2,Plausis!A:E,5,0),"")))</f>
        <v/>
      </c>
      <c r="AL1439" s="52" t="s">
        <v>2</v>
      </c>
      <c r="AM1439" s="114">
        <v>45531</v>
      </c>
      <c r="AN1439" s="52" t="s">
        <v>4467</v>
      </c>
      <c r="AO1439" s="52" t="str">
        <f>VLOOKUP(B1439,'BAT Grundtabelle'!B:T,19,0)</f>
        <v>ja</v>
      </c>
      <c r="AP1439" s="105" t="str">
        <f t="shared" si="500"/>
        <v>11290</v>
      </c>
      <c r="AQ1439" s="52" t="str">
        <f t="shared" si="501"/>
        <v>Nachlassverwalterbüro</v>
      </c>
      <c r="AR1439" s="52" t="b">
        <f t="shared" si="514"/>
        <v>0</v>
      </c>
      <c r="AS1439" s="52" t="b">
        <f t="shared" si="514"/>
        <v>0</v>
      </c>
      <c r="AT1439" s="52" t="b">
        <f t="shared" si="514"/>
        <v>0</v>
      </c>
      <c r="AU1439" s="52">
        <f t="shared" si="502"/>
        <v>3</v>
      </c>
      <c r="AW1439" s="52" t="b">
        <f t="shared" si="503"/>
        <v>0</v>
      </c>
      <c r="AX1439" s="52" t="str">
        <f t="shared" si="504"/>
        <v>Unternehmen</v>
      </c>
      <c r="AY1439" s="52" t="b">
        <f t="shared" si="505"/>
        <v>0</v>
      </c>
      <c r="AZ1439" s="52" t="str">
        <f t="shared" si="506"/>
        <v>11290</v>
      </c>
      <c r="BA1439" s="52" t="str">
        <f>VLOOKUP(A1439,'BAT Grundtabelle'!A:U,21,0)</f>
        <v>ja</v>
      </c>
      <c r="BB1439" s="52" t="str">
        <f t="shared" si="507"/>
        <v>nein</v>
      </c>
      <c r="BC1439" s="52" t="str">
        <f t="shared" si="508"/>
        <v>11290</v>
      </c>
      <c r="BD1439" s="52" t="str">
        <f t="shared" si="509"/>
        <v>Nachlassverwalterbüro</v>
      </c>
      <c r="BE1439" s="52" t="str">
        <f t="shared" si="510"/>
        <v>Unternehmen</v>
      </c>
      <c r="BF1439" s="52">
        <f t="shared" si="511"/>
        <v>3</v>
      </c>
    </row>
    <row r="1440" spans="1:58" hidden="1" x14ac:dyDescent="0.35">
      <c r="A1440" s="107">
        <v>11988</v>
      </c>
      <c r="B1440" s="75" t="s">
        <v>4489</v>
      </c>
      <c r="C1440" s="52" t="s">
        <v>3</v>
      </c>
      <c r="D1440" s="52" t="s">
        <v>3</v>
      </c>
      <c r="E1440" s="52" t="s">
        <v>2</v>
      </c>
      <c r="F1440" s="52" t="s">
        <v>2</v>
      </c>
      <c r="G1440" s="52" t="s">
        <v>2</v>
      </c>
      <c r="H1440" s="52" t="s">
        <v>2</v>
      </c>
      <c r="I1440" s="52" t="s">
        <v>3</v>
      </c>
      <c r="J1440" s="52">
        <v>4</v>
      </c>
      <c r="K1440" s="52" t="s">
        <v>2</v>
      </c>
      <c r="L1440" s="52" t="s">
        <v>2</v>
      </c>
      <c r="M1440" s="52" t="s">
        <v>2</v>
      </c>
      <c r="N1440" s="52" t="s">
        <v>3</v>
      </c>
      <c r="O1440" s="52" t="s">
        <v>2412</v>
      </c>
      <c r="P1440" s="52" t="s">
        <v>4439</v>
      </c>
      <c r="Q1440" s="52" t="str">
        <f t="shared" si="515"/>
        <v>Nein</v>
      </c>
      <c r="R1440" s="52" t="str">
        <f t="shared" si="515"/>
        <v>Ja</v>
      </c>
      <c r="S1440" s="52" t="str">
        <f t="shared" si="515"/>
        <v>Nein</v>
      </c>
      <c r="T1440" s="52" t="str">
        <f t="shared" si="515"/>
        <v>Nein</v>
      </c>
      <c r="U1440" s="52" t="str">
        <f t="shared" si="515"/>
        <v>Nein</v>
      </c>
      <c r="V1440" s="52" t="str">
        <f t="shared" si="515"/>
        <v>Nein</v>
      </c>
      <c r="W1440" s="52" t="str">
        <f t="shared" si="515"/>
        <v>Nein</v>
      </c>
      <c r="X1440" s="52" t="str">
        <f t="shared" si="515"/>
        <v>Nein</v>
      </c>
      <c r="Y1440" s="52" t="str">
        <f t="shared" si="515"/>
        <v>Nein</v>
      </c>
      <c r="Z1440" s="52" t="str">
        <f t="shared" si="515"/>
        <v>Nein</v>
      </c>
      <c r="AA1440" s="52" t="str">
        <f t="shared" si="515"/>
        <v>Nein</v>
      </c>
      <c r="AB1440" s="52" t="str">
        <f t="shared" si="515"/>
        <v>Ja</v>
      </c>
      <c r="AC1440" s="52" t="str">
        <f t="shared" si="515"/>
        <v>Nein</v>
      </c>
      <c r="AD1440" s="52" t="str">
        <f t="shared" si="515"/>
        <v>Nein</v>
      </c>
      <c r="AE1440" s="52" t="str">
        <f t="shared" si="515"/>
        <v>Nein</v>
      </c>
      <c r="AF1440" s="52" t="str">
        <f t="shared" si="515"/>
        <v>Nein</v>
      </c>
      <c r="AG1440" s="61" t="str">
        <f>IF(Q1440="Ja",VLOOKUP($Q$2,Plausis!A:E,5,0),IF(R1440="Ja",VLOOKUP($R$2,Plausis!A:E,5,0),IF(T1440="Ja",VLOOKUP($T$2,Plausis!A:E,5,0),IF(U1440="Ja",VLOOKUP($U$2,Plausis!A:E,5,0),IF(AA1440="Ja",VLOOKUP($AA$2,Plausis!A:E,5,0),IF(AC1440="Ja",VLOOKUP($AC$2,Plausis!A:E,5,0),IF(AD1440="Ja",VLOOKUP($AD$2,Plausis!A:E,5,0),"")))))))</f>
        <v>Dieser Betrieb ist im Komfort- oder Premium-RS nur ohne Immobilien-RS versicherbar.</v>
      </c>
      <c r="AH1440" s="52" t="str">
        <f>IF(Y1440="Ja",VLOOKUP($Y$2,Plausis!A:E,5,0),"")</f>
        <v/>
      </c>
      <c r="AI1440" s="52" t="str">
        <f t="shared" si="499"/>
        <v>Ja</v>
      </c>
      <c r="AJ1440" s="52" t="str">
        <f>IF(S1440="Ja",VLOOKUP($S$2,Plausis!A:E,5,0),IF(V1440="Ja",VLOOKUP($V$2,Plausis!A:E,5,0),IF(X1440="Ja",VLOOKUP($X$2,Plausis!A:E,5,0),"")))</f>
        <v/>
      </c>
      <c r="AL1440" s="52" t="s">
        <v>2</v>
      </c>
      <c r="AM1440" s="114">
        <v>45531</v>
      </c>
      <c r="AN1440" s="52" t="s">
        <v>4467</v>
      </c>
      <c r="AO1440" s="52" t="str">
        <f>VLOOKUP(B1440,'BAT Grundtabelle'!B:T,19,0)</f>
        <v>ja</v>
      </c>
      <c r="AP1440" s="105">
        <f t="shared" si="500"/>
        <v>11988</v>
      </c>
      <c r="AQ1440" s="52" t="str">
        <f t="shared" si="501"/>
        <v>Nachtclub (Erotikbetrieb)</v>
      </c>
      <c r="AR1440" s="52" t="b">
        <f t="shared" si="514"/>
        <v>0</v>
      </c>
      <c r="AS1440" s="52" t="b">
        <f t="shared" si="514"/>
        <v>0</v>
      </c>
      <c r="AT1440" s="52" t="b">
        <f t="shared" si="514"/>
        <v>0</v>
      </c>
      <c r="AU1440" s="52">
        <f t="shared" si="502"/>
        <v>4</v>
      </c>
      <c r="AW1440" s="52" t="b">
        <f t="shared" si="503"/>
        <v>0</v>
      </c>
      <c r="AX1440" s="52" t="str">
        <f t="shared" si="504"/>
        <v>Unternehmen</v>
      </c>
      <c r="AY1440" s="52" t="b">
        <f t="shared" si="505"/>
        <v>0</v>
      </c>
      <c r="AZ1440" s="52">
        <f t="shared" si="506"/>
        <v>11988</v>
      </c>
      <c r="BA1440" s="52" t="str">
        <f>VLOOKUP(A1440,'BAT Grundtabelle'!A:U,21,0)</f>
        <v>ja</v>
      </c>
      <c r="BB1440" s="52" t="str">
        <f t="shared" si="507"/>
        <v>nein</v>
      </c>
      <c r="BC1440" s="52">
        <f t="shared" si="508"/>
        <v>11988</v>
      </c>
      <c r="BD1440" s="52" t="str">
        <f t="shared" si="509"/>
        <v>Nachtclub (Erotikbetrieb)</v>
      </c>
      <c r="BE1440" s="52" t="str">
        <f t="shared" si="510"/>
        <v>Unternehmen</v>
      </c>
      <c r="BF1440" s="52">
        <f t="shared" si="511"/>
        <v>4</v>
      </c>
    </row>
    <row r="1441" spans="1:58" hidden="1" x14ac:dyDescent="0.35">
      <c r="A1441" s="107" t="s">
        <v>3710</v>
      </c>
      <c r="B1441" s="75" t="s">
        <v>4490</v>
      </c>
      <c r="C1441" s="52" t="s">
        <v>3</v>
      </c>
      <c r="D1441" s="52" t="s">
        <v>3</v>
      </c>
      <c r="E1441" s="52" t="s">
        <v>2</v>
      </c>
      <c r="F1441" s="52" t="s">
        <v>2</v>
      </c>
      <c r="G1441" s="52" t="s">
        <v>2</v>
      </c>
      <c r="H1441" s="52" t="s">
        <v>2</v>
      </c>
      <c r="I1441" s="52" t="s">
        <v>3</v>
      </c>
      <c r="J1441" s="52">
        <v>3</v>
      </c>
      <c r="K1441" s="52" t="s">
        <v>2</v>
      </c>
      <c r="L1441" s="52" t="s">
        <v>2</v>
      </c>
      <c r="M1441" s="52" t="s">
        <v>2</v>
      </c>
      <c r="N1441" s="52" t="s">
        <v>3</v>
      </c>
      <c r="P1441" s="52">
        <v>1192</v>
      </c>
      <c r="Q1441" s="52" t="str">
        <f t="shared" si="515"/>
        <v>Nein</v>
      </c>
      <c r="R1441" s="52" t="str">
        <f t="shared" si="515"/>
        <v>Ja</v>
      </c>
      <c r="S1441" s="52" t="str">
        <f t="shared" si="515"/>
        <v>Nein</v>
      </c>
      <c r="T1441" s="52" t="str">
        <f t="shared" si="515"/>
        <v>Nein</v>
      </c>
      <c r="U1441" s="52" t="str">
        <f t="shared" si="515"/>
        <v>Nein</v>
      </c>
      <c r="V1441" s="52" t="str">
        <f t="shared" si="515"/>
        <v>Nein</v>
      </c>
      <c r="W1441" s="52" t="str">
        <f t="shared" si="515"/>
        <v>Nein</v>
      </c>
      <c r="X1441" s="52" t="str">
        <f t="shared" si="515"/>
        <v>Nein</v>
      </c>
      <c r="Y1441" s="52" t="str">
        <f t="shared" si="515"/>
        <v>Nein</v>
      </c>
      <c r="Z1441" s="52" t="str">
        <f t="shared" si="515"/>
        <v>Nein</v>
      </c>
      <c r="AA1441" s="52" t="str">
        <f t="shared" si="515"/>
        <v>Nein</v>
      </c>
      <c r="AB1441" s="52" t="str">
        <f t="shared" si="515"/>
        <v>Nein</v>
      </c>
      <c r="AC1441" s="52" t="str">
        <f t="shared" si="515"/>
        <v>Nein</v>
      </c>
      <c r="AD1441" s="52" t="str">
        <f t="shared" si="515"/>
        <v>Nein</v>
      </c>
      <c r="AE1441" s="52" t="str">
        <f t="shared" si="515"/>
        <v>Nein</v>
      </c>
      <c r="AF1441" s="52" t="str">
        <f t="shared" si="515"/>
        <v>Nein</v>
      </c>
      <c r="AG1441" s="61" t="str">
        <f>IF(Q1441="Ja",VLOOKUP($Q$2,Plausis!A:E,5,0),IF(R1441="Ja",VLOOKUP($R$2,Plausis!A:E,5,0),IF(T1441="Ja",VLOOKUP($T$2,Plausis!A:E,5,0),IF(U1441="Ja",VLOOKUP($U$2,Plausis!A:E,5,0),IF(AA1441="Ja",VLOOKUP($AA$2,Plausis!A:E,5,0),IF(AC1441="Ja",VLOOKUP($AC$2,Plausis!A:E,5,0),IF(AD1441="Ja",VLOOKUP($AD$2,Plausis!A:E,5,0),"")))))))</f>
        <v>Dieser Betrieb ist im Komfort- oder Premium-RS nur ohne Immobilien-RS versicherbar.</v>
      </c>
      <c r="AH1441" s="52" t="str">
        <f>IF(Y1441="Ja",VLOOKUP($Y$2,Plausis!A:E,5,0),"")</f>
        <v/>
      </c>
      <c r="AI1441" s="52" t="str">
        <f t="shared" si="499"/>
        <v>Ja</v>
      </c>
      <c r="AJ1441" s="52" t="str">
        <f>IF(S1441="Ja",VLOOKUP($S$2,Plausis!A:E,5,0),IF(V1441="Ja",VLOOKUP($V$2,Plausis!A:E,5,0),IF(X1441="Ja",VLOOKUP($X$2,Plausis!A:E,5,0),"")))</f>
        <v/>
      </c>
      <c r="AL1441" s="52" t="s">
        <v>3</v>
      </c>
      <c r="AM1441" s="114">
        <v>45531</v>
      </c>
      <c r="AN1441" s="52" t="s">
        <v>4467</v>
      </c>
      <c r="AO1441" s="52" t="str">
        <f>VLOOKUP(B1441,'BAT Grundtabelle'!B:T,19,0)</f>
        <v>ja</v>
      </c>
      <c r="AP1441" s="105" t="str">
        <f t="shared" si="500"/>
        <v>11291</v>
      </c>
      <c r="AQ1441" s="52" t="str">
        <f t="shared" si="501"/>
        <v>Nachtclub (Kein Erotikbetrieb)</v>
      </c>
      <c r="AR1441" s="52" t="b">
        <f t="shared" si="514"/>
        <v>0</v>
      </c>
      <c r="AS1441" s="52" t="b">
        <f t="shared" si="514"/>
        <v>0</v>
      </c>
      <c r="AT1441" s="52" t="b">
        <f t="shared" si="514"/>
        <v>0</v>
      </c>
      <c r="AU1441" s="52">
        <f t="shared" si="502"/>
        <v>3</v>
      </c>
      <c r="AW1441" s="52" t="b">
        <f t="shared" si="503"/>
        <v>0</v>
      </c>
      <c r="AX1441" s="52" t="str">
        <f t="shared" si="504"/>
        <v>Unternehmen</v>
      </c>
      <c r="AY1441" s="52" t="b">
        <f t="shared" si="505"/>
        <v>0</v>
      </c>
      <c r="AZ1441" s="52" t="str">
        <f t="shared" si="506"/>
        <v>11291</v>
      </c>
      <c r="BA1441" s="52" t="str">
        <f>VLOOKUP(A1441,'BAT Grundtabelle'!A:U,21,0)</f>
        <v>ja</v>
      </c>
      <c r="BB1441" s="52" t="str">
        <f t="shared" si="507"/>
        <v>nein</v>
      </c>
      <c r="BC1441" s="52" t="str">
        <f t="shared" si="508"/>
        <v>11291</v>
      </c>
      <c r="BD1441" s="52" t="str">
        <f t="shared" si="509"/>
        <v>Nachtclub (Kein Erotikbetrieb)</v>
      </c>
      <c r="BE1441" s="52" t="str">
        <f t="shared" si="510"/>
        <v>Unternehmen</v>
      </c>
      <c r="BF1441" s="52">
        <f t="shared" si="511"/>
        <v>3</v>
      </c>
    </row>
    <row r="1442" spans="1:58" hidden="1" x14ac:dyDescent="0.35">
      <c r="A1442" s="107">
        <v>11986</v>
      </c>
      <c r="B1442" s="75" t="s">
        <v>4491</v>
      </c>
      <c r="C1442" s="52" t="s">
        <v>3</v>
      </c>
      <c r="D1442" s="52" t="s">
        <v>3</v>
      </c>
      <c r="E1442" s="52" t="s">
        <v>2</v>
      </c>
      <c r="F1442" s="52" t="s">
        <v>2</v>
      </c>
      <c r="G1442" s="52" t="s">
        <v>2</v>
      </c>
      <c r="H1442" s="52" t="s">
        <v>2</v>
      </c>
      <c r="I1442" s="52" t="s">
        <v>3</v>
      </c>
      <c r="J1442" s="52">
        <v>4</v>
      </c>
      <c r="K1442" s="52" t="s">
        <v>2</v>
      </c>
      <c r="L1442" s="52" t="s">
        <v>2</v>
      </c>
      <c r="M1442" s="52" t="s">
        <v>2</v>
      </c>
      <c r="N1442" s="52" t="s">
        <v>3</v>
      </c>
      <c r="O1442" s="52" t="s">
        <v>2412</v>
      </c>
      <c r="P1442" s="52" t="s">
        <v>4439</v>
      </c>
      <c r="Q1442" s="52" t="str">
        <f t="shared" si="515"/>
        <v>Nein</v>
      </c>
      <c r="R1442" s="52" t="str">
        <f t="shared" si="515"/>
        <v>Ja</v>
      </c>
      <c r="S1442" s="52" t="str">
        <f t="shared" si="515"/>
        <v>Nein</v>
      </c>
      <c r="T1442" s="52" t="str">
        <f t="shared" si="515"/>
        <v>Nein</v>
      </c>
      <c r="U1442" s="52" t="str">
        <f t="shared" si="515"/>
        <v>Nein</v>
      </c>
      <c r="V1442" s="52" t="str">
        <f t="shared" si="515"/>
        <v>Nein</v>
      </c>
      <c r="W1442" s="52" t="str">
        <f t="shared" si="515"/>
        <v>Nein</v>
      </c>
      <c r="X1442" s="52" t="str">
        <f t="shared" si="515"/>
        <v>Nein</v>
      </c>
      <c r="Y1442" s="52" t="str">
        <f t="shared" si="515"/>
        <v>Nein</v>
      </c>
      <c r="Z1442" s="52" t="str">
        <f t="shared" si="515"/>
        <v>Nein</v>
      </c>
      <c r="AA1442" s="52" t="str">
        <f t="shared" si="515"/>
        <v>Nein</v>
      </c>
      <c r="AB1442" s="52" t="str">
        <f t="shared" si="515"/>
        <v>Ja</v>
      </c>
      <c r="AC1442" s="52" t="str">
        <f t="shared" si="515"/>
        <v>Nein</v>
      </c>
      <c r="AD1442" s="52" t="str">
        <f t="shared" si="515"/>
        <v>Nein</v>
      </c>
      <c r="AE1442" s="52" t="str">
        <f t="shared" si="515"/>
        <v>Nein</v>
      </c>
      <c r="AF1442" s="52" t="str">
        <f t="shared" si="515"/>
        <v>Nein</v>
      </c>
      <c r="AG1442" s="61" t="str">
        <f>IF(Q1442="Ja",VLOOKUP($Q$2,Plausis!A:E,5,0),IF(R1442="Ja",VLOOKUP($R$2,Plausis!A:E,5,0),IF(T1442="Ja",VLOOKUP($T$2,Plausis!A:E,5,0),IF(U1442="Ja",VLOOKUP($U$2,Plausis!A:E,5,0),IF(AA1442="Ja",VLOOKUP($AA$2,Plausis!A:E,5,0),IF(AC1442="Ja",VLOOKUP($AC$2,Plausis!A:E,5,0),IF(AD1442="Ja",VLOOKUP($AD$2,Plausis!A:E,5,0),"")))))))</f>
        <v>Dieser Betrieb ist im Komfort- oder Premium-RS nur ohne Immobilien-RS versicherbar.</v>
      </c>
      <c r="AH1442" s="52" t="str">
        <f>IF(Y1442="Ja",VLOOKUP($Y$2,Plausis!A:E,5,0),"")</f>
        <v/>
      </c>
      <c r="AI1442" s="52" t="str">
        <f t="shared" si="499"/>
        <v>Ja</v>
      </c>
      <c r="AJ1442" s="52" t="str">
        <f>IF(S1442="Ja",VLOOKUP($S$2,Plausis!A:E,5,0),IF(V1442="Ja",VLOOKUP($V$2,Plausis!A:E,5,0),IF(X1442="Ja",VLOOKUP($X$2,Plausis!A:E,5,0),"")))</f>
        <v/>
      </c>
      <c r="AL1442" s="52" t="s">
        <v>2</v>
      </c>
      <c r="AM1442" s="114">
        <v>45531</v>
      </c>
      <c r="AN1442" s="52" t="s">
        <v>4467</v>
      </c>
      <c r="AO1442" s="52" t="str">
        <f>VLOOKUP(B1442,'BAT Grundtabelle'!B:T,19,0)</f>
        <v>ja</v>
      </c>
      <c r="AP1442" s="105">
        <f t="shared" si="500"/>
        <v>11986</v>
      </c>
      <c r="AQ1442" s="52" t="str">
        <f t="shared" si="501"/>
        <v>Nachtlokal (Erotikbetrieb)</v>
      </c>
      <c r="AR1442" s="52" t="b">
        <f t="shared" si="514"/>
        <v>0</v>
      </c>
      <c r="AS1442" s="52" t="b">
        <f t="shared" si="514"/>
        <v>0</v>
      </c>
      <c r="AT1442" s="52" t="b">
        <f t="shared" si="514"/>
        <v>0</v>
      </c>
      <c r="AU1442" s="52">
        <f t="shared" si="502"/>
        <v>4</v>
      </c>
      <c r="AW1442" s="52" t="b">
        <f t="shared" si="503"/>
        <v>0</v>
      </c>
      <c r="AX1442" s="52" t="str">
        <f t="shared" si="504"/>
        <v>Unternehmen</v>
      </c>
      <c r="AY1442" s="52" t="b">
        <f t="shared" si="505"/>
        <v>0</v>
      </c>
      <c r="AZ1442" s="52">
        <f t="shared" si="506"/>
        <v>11986</v>
      </c>
      <c r="BA1442" s="52" t="str">
        <f>VLOOKUP(A1442,'BAT Grundtabelle'!A:U,21,0)</f>
        <v>ja</v>
      </c>
      <c r="BB1442" s="52" t="str">
        <f t="shared" si="507"/>
        <v>nein</v>
      </c>
      <c r="BC1442" s="52">
        <f t="shared" si="508"/>
        <v>11986</v>
      </c>
      <c r="BD1442" s="52" t="str">
        <f t="shared" si="509"/>
        <v>Nachtlokal (Erotikbetrieb)</v>
      </c>
      <c r="BE1442" s="52" t="str">
        <f t="shared" si="510"/>
        <v>Unternehmen</v>
      </c>
      <c r="BF1442" s="52">
        <f t="shared" si="511"/>
        <v>4</v>
      </c>
    </row>
    <row r="1443" spans="1:58" hidden="1" x14ac:dyDescent="0.35">
      <c r="A1443" s="107" t="s">
        <v>3711</v>
      </c>
      <c r="B1443" s="75" t="s">
        <v>4492</v>
      </c>
      <c r="C1443" s="52" t="s">
        <v>3</v>
      </c>
      <c r="D1443" s="52" t="s">
        <v>3</v>
      </c>
      <c r="E1443" s="52" t="s">
        <v>2</v>
      </c>
      <c r="F1443" s="52" t="s">
        <v>2</v>
      </c>
      <c r="G1443" s="52" t="s">
        <v>2</v>
      </c>
      <c r="H1443" s="52" t="s">
        <v>2</v>
      </c>
      <c r="I1443" s="52" t="s">
        <v>3</v>
      </c>
      <c r="J1443" s="52">
        <v>3</v>
      </c>
      <c r="K1443" s="52" t="s">
        <v>2</v>
      </c>
      <c r="L1443" s="52" t="s">
        <v>2</v>
      </c>
      <c r="M1443" s="52" t="s">
        <v>2</v>
      </c>
      <c r="N1443" s="52" t="s">
        <v>3</v>
      </c>
      <c r="P1443" s="52">
        <v>1192</v>
      </c>
      <c r="Q1443" s="52" t="str">
        <f t="shared" ref="Q1443:AF1452" si="516">IF(ISERROR(FIND(Q$2,$P1443,1)),"Nein","Ja")</f>
        <v>Nein</v>
      </c>
      <c r="R1443" s="52" t="str">
        <f t="shared" si="516"/>
        <v>Ja</v>
      </c>
      <c r="S1443" s="52" t="str">
        <f t="shared" si="516"/>
        <v>Nein</v>
      </c>
      <c r="T1443" s="52" t="str">
        <f t="shared" si="516"/>
        <v>Nein</v>
      </c>
      <c r="U1443" s="52" t="str">
        <f t="shared" si="516"/>
        <v>Nein</v>
      </c>
      <c r="V1443" s="52" t="str">
        <f t="shared" si="516"/>
        <v>Nein</v>
      </c>
      <c r="W1443" s="52" t="str">
        <f t="shared" si="516"/>
        <v>Nein</v>
      </c>
      <c r="X1443" s="52" t="str">
        <f t="shared" si="516"/>
        <v>Nein</v>
      </c>
      <c r="Y1443" s="52" t="str">
        <f t="shared" si="516"/>
        <v>Nein</v>
      </c>
      <c r="Z1443" s="52" t="str">
        <f t="shared" si="516"/>
        <v>Nein</v>
      </c>
      <c r="AA1443" s="52" t="str">
        <f t="shared" si="516"/>
        <v>Nein</v>
      </c>
      <c r="AB1443" s="52" t="str">
        <f t="shared" si="516"/>
        <v>Nein</v>
      </c>
      <c r="AC1443" s="52" t="str">
        <f t="shared" si="516"/>
        <v>Nein</v>
      </c>
      <c r="AD1443" s="52" t="str">
        <f t="shared" si="516"/>
        <v>Nein</v>
      </c>
      <c r="AE1443" s="52" t="str">
        <f t="shared" si="516"/>
        <v>Nein</v>
      </c>
      <c r="AF1443" s="52" t="str">
        <f t="shared" si="516"/>
        <v>Nein</v>
      </c>
      <c r="AG1443" s="61" t="str">
        <f>IF(Q1443="Ja",VLOOKUP($Q$2,Plausis!A:E,5,0),IF(R1443="Ja",VLOOKUP($R$2,Plausis!A:E,5,0),IF(T1443="Ja",VLOOKUP($T$2,Plausis!A:E,5,0),IF(U1443="Ja",VLOOKUP($U$2,Plausis!A:E,5,0),IF(AA1443="Ja",VLOOKUP($AA$2,Plausis!A:E,5,0),IF(AC1443="Ja",VLOOKUP($AC$2,Plausis!A:E,5,0),IF(AD1443="Ja",VLOOKUP($AD$2,Plausis!A:E,5,0),"")))))))</f>
        <v>Dieser Betrieb ist im Komfort- oder Premium-RS nur ohne Immobilien-RS versicherbar.</v>
      </c>
      <c r="AH1443" s="52" t="str">
        <f>IF(Y1443="Ja",VLOOKUP($Y$2,Plausis!A:E,5,0),"")</f>
        <v/>
      </c>
      <c r="AI1443" s="52" t="str">
        <f t="shared" si="499"/>
        <v>Ja</v>
      </c>
      <c r="AJ1443" s="52" t="str">
        <f>IF(S1443="Ja",VLOOKUP($S$2,Plausis!A:E,5,0),IF(V1443="Ja",VLOOKUP($V$2,Plausis!A:E,5,0),IF(X1443="Ja",VLOOKUP($X$2,Plausis!A:E,5,0),"")))</f>
        <v/>
      </c>
      <c r="AL1443" s="52" t="s">
        <v>3</v>
      </c>
      <c r="AM1443" s="114">
        <v>45531</v>
      </c>
      <c r="AN1443" s="52" t="s">
        <v>4467</v>
      </c>
      <c r="AO1443" s="52" t="str">
        <f>VLOOKUP(B1443,'BAT Grundtabelle'!B:T,19,0)</f>
        <v>ja</v>
      </c>
      <c r="AP1443" s="105" t="str">
        <f t="shared" si="500"/>
        <v>11292</v>
      </c>
      <c r="AQ1443" s="52" t="str">
        <f t="shared" si="501"/>
        <v>Nachtlokal (kein Erotikbetrieb)</v>
      </c>
      <c r="AR1443" s="52" t="b">
        <f t="shared" ref="AR1443:AT1462" si="517">IF(ISERROR(FIND(AR$1,$P1443,1)),FALSE,TRUE)</f>
        <v>0</v>
      </c>
      <c r="AS1443" s="52" t="b">
        <f t="shared" si="517"/>
        <v>0</v>
      </c>
      <c r="AT1443" s="52" t="b">
        <f t="shared" si="517"/>
        <v>0</v>
      </c>
      <c r="AU1443" s="52">
        <f t="shared" si="502"/>
        <v>3</v>
      </c>
      <c r="AW1443" s="52" t="b">
        <f t="shared" si="503"/>
        <v>0</v>
      </c>
      <c r="AX1443" s="52" t="str">
        <f t="shared" si="504"/>
        <v>Unternehmen</v>
      </c>
      <c r="AY1443" s="52" t="b">
        <f t="shared" si="505"/>
        <v>0</v>
      </c>
      <c r="AZ1443" s="52" t="str">
        <f t="shared" si="506"/>
        <v>11292</v>
      </c>
      <c r="BA1443" s="52" t="str">
        <f>VLOOKUP(A1443,'BAT Grundtabelle'!A:U,21,0)</f>
        <v>ja</v>
      </c>
      <c r="BB1443" s="52" t="str">
        <f t="shared" si="507"/>
        <v>nein</v>
      </c>
      <c r="BC1443" s="52" t="str">
        <f t="shared" si="508"/>
        <v>11292</v>
      </c>
      <c r="BD1443" s="52" t="str">
        <f t="shared" si="509"/>
        <v>Nachtlokal (kein Erotikbetrieb)</v>
      </c>
      <c r="BE1443" s="52" t="str">
        <f t="shared" si="510"/>
        <v>Unternehmen</v>
      </c>
      <c r="BF1443" s="52">
        <f t="shared" si="511"/>
        <v>3</v>
      </c>
    </row>
    <row r="1444" spans="1:58" hidden="1" x14ac:dyDescent="0.35">
      <c r="A1444" s="107" t="s">
        <v>3712</v>
      </c>
      <c r="B1444" s="75" t="s">
        <v>217</v>
      </c>
      <c r="C1444" s="52" t="s">
        <v>3</v>
      </c>
      <c r="D1444" s="52" t="s">
        <v>3</v>
      </c>
      <c r="E1444" s="52" t="s">
        <v>2</v>
      </c>
      <c r="F1444" s="52" t="s">
        <v>2</v>
      </c>
      <c r="G1444" s="52" t="s">
        <v>2</v>
      </c>
      <c r="H1444" s="52" t="s">
        <v>2</v>
      </c>
      <c r="I1444" s="52" t="s">
        <v>3</v>
      </c>
      <c r="J1444" s="52">
        <v>1</v>
      </c>
      <c r="K1444" s="52" t="s">
        <v>2</v>
      </c>
      <c r="L1444" s="52" t="s">
        <v>2</v>
      </c>
      <c r="M1444" s="52" t="s">
        <v>2</v>
      </c>
      <c r="N1444" s="52" t="s">
        <v>3</v>
      </c>
      <c r="P1444" s="52" t="s">
        <v>4</v>
      </c>
      <c r="Q1444" s="52" t="str">
        <f t="shared" si="516"/>
        <v>Nein</v>
      </c>
      <c r="R1444" s="52" t="str">
        <f t="shared" si="516"/>
        <v>Nein</v>
      </c>
      <c r="S1444" s="52" t="str">
        <f t="shared" si="516"/>
        <v>Nein</v>
      </c>
      <c r="T1444" s="52" t="str">
        <f t="shared" si="516"/>
        <v>Nein</v>
      </c>
      <c r="U1444" s="52" t="str">
        <f t="shared" si="516"/>
        <v>Nein</v>
      </c>
      <c r="V1444" s="52" t="str">
        <f t="shared" si="516"/>
        <v>Nein</v>
      </c>
      <c r="W1444" s="52" t="str">
        <f t="shared" si="516"/>
        <v>Nein</v>
      </c>
      <c r="X1444" s="52" t="str">
        <f t="shared" si="516"/>
        <v>Nein</v>
      </c>
      <c r="Y1444" s="52" t="str">
        <f t="shared" si="516"/>
        <v>Nein</v>
      </c>
      <c r="Z1444" s="52" t="str">
        <f t="shared" si="516"/>
        <v>Nein</v>
      </c>
      <c r="AA1444" s="52" t="str">
        <f t="shared" si="516"/>
        <v>Nein</v>
      </c>
      <c r="AB1444" s="52" t="str">
        <f t="shared" si="516"/>
        <v>Nein</v>
      </c>
      <c r="AC1444" s="52" t="str">
        <f t="shared" si="516"/>
        <v>Nein</v>
      </c>
      <c r="AD1444" s="52" t="str">
        <f t="shared" si="516"/>
        <v>Nein</v>
      </c>
      <c r="AE1444" s="52" t="str">
        <f t="shared" si="516"/>
        <v>Nein</v>
      </c>
      <c r="AF1444" s="52" t="str">
        <f t="shared" si="516"/>
        <v>Nein</v>
      </c>
      <c r="AG1444" s="61" t="str">
        <f>IF(Q1444="Ja",VLOOKUP($Q$2,Plausis!A:E,5,0),IF(R1444="Ja",VLOOKUP($R$2,Plausis!A:E,5,0),IF(T1444="Ja",VLOOKUP($T$2,Plausis!A:E,5,0),IF(U1444="Ja",VLOOKUP($U$2,Plausis!A:E,5,0),IF(AA1444="Ja",VLOOKUP($AA$2,Plausis!A:E,5,0),IF(AC1444="Ja",VLOOKUP($AC$2,Plausis!A:E,5,0),IF(AD1444="Ja",VLOOKUP($AD$2,Plausis!A:E,5,0),"")))))))</f>
        <v/>
      </c>
      <c r="AH1444" s="52" t="str">
        <f>IF(Y1444="Ja",VLOOKUP($Y$2,Plausis!A:E,5,0),"")</f>
        <v/>
      </c>
      <c r="AI1444" s="52" t="str">
        <f t="shared" si="499"/>
        <v>Ja</v>
      </c>
      <c r="AJ1444" s="52" t="str">
        <f>IF(S1444="Ja",VLOOKUP($S$2,Plausis!A:E,5,0),IF(V1444="Ja",VLOOKUP($V$2,Plausis!A:E,5,0),IF(X1444="Ja",VLOOKUP($X$2,Plausis!A:E,5,0),"")))</f>
        <v/>
      </c>
      <c r="AL1444" s="52" t="s">
        <v>3</v>
      </c>
      <c r="AM1444" s="114">
        <v>45531</v>
      </c>
      <c r="AN1444" s="52" t="s">
        <v>4467</v>
      </c>
      <c r="AO1444" s="52" t="str">
        <f>VLOOKUP(B1444,'BAT Grundtabelle'!B:T,19,0)</f>
        <v>ja</v>
      </c>
      <c r="AP1444" s="105" t="str">
        <f t="shared" si="500"/>
        <v>11293</v>
      </c>
      <c r="AQ1444" s="52" t="str">
        <f t="shared" si="501"/>
        <v>Nagelstudio</v>
      </c>
      <c r="AR1444" s="52" t="b">
        <f t="shared" si="517"/>
        <v>0</v>
      </c>
      <c r="AS1444" s="52" t="b">
        <f t="shared" si="517"/>
        <v>0</v>
      </c>
      <c r="AT1444" s="52" t="b">
        <f t="shared" si="517"/>
        <v>0</v>
      </c>
      <c r="AU1444" s="52">
        <f t="shared" si="502"/>
        <v>1</v>
      </c>
      <c r="AW1444" s="52" t="b">
        <f t="shared" si="503"/>
        <v>0</v>
      </c>
      <c r="AX1444" s="52" t="str">
        <f t="shared" si="504"/>
        <v>Unternehmen</v>
      </c>
      <c r="AY1444" s="52" t="b">
        <f t="shared" si="505"/>
        <v>0</v>
      </c>
      <c r="AZ1444" s="52" t="str">
        <f t="shared" si="506"/>
        <v>11293</v>
      </c>
      <c r="BA1444" s="52" t="str">
        <f>VLOOKUP(A1444,'BAT Grundtabelle'!A:U,21,0)</f>
        <v>ja</v>
      </c>
      <c r="BB1444" s="52" t="str">
        <f t="shared" si="507"/>
        <v>nein</v>
      </c>
      <c r="BC1444" s="52" t="str">
        <f t="shared" si="508"/>
        <v>11293</v>
      </c>
      <c r="BD1444" s="52" t="str">
        <f t="shared" si="509"/>
        <v>Nagelstudio</v>
      </c>
      <c r="BE1444" s="52" t="str">
        <f t="shared" si="510"/>
        <v>Unternehmen</v>
      </c>
      <c r="BF1444" s="52">
        <f t="shared" si="511"/>
        <v>1</v>
      </c>
    </row>
    <row r="1445" spans="1:58" hidden="1" x14ac:dyDescent="0.35">
      <c r="A1445" s="107" t="s">
        <v>3713</v>
      </c>
      <c r="B1445" s="75" t="s">
        <v>496</v>
      </c>
      <c r="C1445" s="52" t="s">
        <v>3</v>
      </c>
      <c r="D1445" s="52" t="s">
        <v>3</v>
      </c>
      <c r="E1445" s="52" t="s">
        <v>2</v>
      </c>
      <c r="F1445" s="52" t="s">
        <v>2</v>
      </c>
      <c r="G1445" s="52" t="s">
        <v>2</v>
      </c>
      <c r="H1445" s="52" t="s">
        <v>2</v>
      </c>
      <c r="I1445" s="52" t="s">
        <v>3</v>
      </c>
      <c r="J1445" s="52">
        <v>1</v>
      </c>
      <c r="K1445" s="52" t="s">
        <v>2</v>
      </c>
      <c r="L1445" s="52" t="s">
        <v>2</v>
      </c>
      <c r="M1445" s="52" t="s">
        <v>2</v>
      </c>
      <c r="N1445" s="52" t="s">
        <v>3</v>
      </c>
      <c r="P1445" s="52" t="s">
        <v>4</v>
      </c>
      <c r="Q1445" s="52" t="str">
        <f t="shared" si="516"/>
        <v>Nein</v>
      </c>
      <c r="R1445" s="52" t="str">
        <f t="shared" si="516"/>
        <v>Nein</v>
      </c>
      <c r="S1445" s="52" t="str">
        <f t="shared" si="516"/>
        <v>Nein</v>
      </c>
      <c r="T1445" s="52" t="str">
        <f t="shared" si="516"/>
        <v>Nein</v>
      </c>
      <c r="U1445" s="52" t="str">
        <f t="shared" si="516"/>
        <v>Nein</v>
      </c>
      <c r="V1445" s="52" t="str">
        <f t="shared" si="516"/>
        <v>Nein</v>
      </c>
      <c r="W1445" s="52" t="str">
        <f t="shared" si="516"/>
        <v>Nein</v>
      </c>
      <c r="X1445" s="52" t="str">
        <f t="shared" si="516"/>
        <v>Nein</v>
      </c>
      <c r="Y1445" s="52" t="str">
        <f t="shared" si="516"/>
        <v>Nein</v>
      </c>
      <c r="Z1445" s="52" t="str">
        <f t="shared" si="516"/>
        <v>Nein</v>
      </c>
      <c r="AA1445" s="52" t="str">
        <f t="shared" si="516"/>
        <v>Nein</v>
      </c>
      <c r="AB1445" s="52" t="str">
        <f t="shared" si="516"/>
        <v>Nein</v>
      </c>
      <c r="AC1445" s="52" t="str">
        <f t="shared" si="516"/>
        <v>Nein</v>
      </c>
      <c r="AD1445" s="52" t="str">
        <f t="shared" si="516"/>
        <v>Nein</v>
      </c>
      <c r="AE1445" s="52" t="str">
        <f t="shared" si="516"/>
        <v>Nein</v>
      </c>
      <c r="AF1445" s="52" t="str">
        <f t="shared" si="516"/>
        <v>Nein</v>
      </c>
      <c r="AG1445" s="61" t="str">
        <f>IF(Q1445="Ja",VLOOKUP($Q$2,Plausis!A:E,5,0),IF(R1445="Ja",VLOOKUP($R$2,Plausis!A:E,5,0),IF(T1445="Ja",VLOOKUP($T$2,Plausis!A:E,5,0),IF(U1445="Ja",VLOOKUP($U$2,Plausis!A:E,5,0),IF(AA1445="Ja",VLOOKUP($AA$2,Plausis!A:E,5,0),IF(AC1445="Ja",VLOOKUP($AC$2,Plausis!A:E,5,0),IF(AD1445="Ja",VLOOKUP($AD$2,Plausis!A:E,5,0),"")))))))</f>
        <v/>
      </c>
      <c r="AH1445" s="52" t="str">
        <f>IF(Y1445="Ja",VLOOKUP($Y$2,Plausis!A:E,5,0),"")</f>
        <v/>
      </c>
      <c r="AI1445" s="52" t="str">
        <f t="shared" si="499"/>
        <v>Ja</v>
      </c>
      <c r="AJ1445" s="52" t="str">
        <f>IF(S1445="Ja",VLOOKUP($S$2,Plausis!A:E,5,0),IF(V1445="Ja",VLOOKUP($V$2,Plausis!A:E,5,0),IF(X1445="Ja",VLOOKUP($X$2,Plausis!A:E,5,0),"")))</f>
        <v/>
      </c>
      <c r="AL1445" s="52" t="s">
        <v>2</v>
      </c>
      <c r="AM1445" s="114">
        <v>45531</v>
      </c>
      <c r="AN1445" s="52" t="s">
        <v>4467</v>
      </c>
      <c r="AO1445" s="52" t="str">
        <f>VLOOKUP(B1445,'BAT Grundtabelle'!B:T,19,0)</f>
        <v>ja</v>
      </c>
      <c r="AP1445" s="105" t="str">
        <f t="shared" si="500"/>
        <v>11294</v>
      </c>
      <c r="AQ1445" s="52" t="str">
        <f t="shared" si="501"/>
        <v>Näherei (ohne Bekleidungsnäherei, keine Änderungsnäherei)</v>
      </c>
      <c r="AR1445" s="52" t="b">
        <f t="shared" si="517"/>
        <v>0</v>
      </c>
      <c r="AS1445" s="52" t="b">
        <f t="shared" si="517"/>
        <v>0</v>
      </c>
      <c r="AT1445" s="52" t="b">
        <f t="shared" si="517"/>
        <v>0</v>
      </c>
      <c r="AU1445" s="52">
        <f t="shared" si="502"/>
        <v>1</v>
      </c>
      <c r="AW1445" s="52" t="b">
        <f t="shared" si="503"/>
        <v>0</v>
      </c>
      <c r="AX1445" s="52" t="str">
        <f t="shared" si="504"/>
        <v>Unternehmen</v>
      </c>
      <c r="AY1445" s="52" t="b">
        <f t="shared" si="505"/>
        <v>0</v>
      </c>
      <c r="AZ1445" s="52" t="str">
        <f t="shared" si="506"/>
        <v>11294</v>
      </c>
      <c r="BA1445" s="52" t="str">
        <f>VLOOKUP(A1445,'BAT Grundtabelle'!A:U,21,0)</f>
        <v>ja</v>
      </c>
      <c r="BB1445" s="52" t="str">
        <f t="shared" si="507"/>
        <v>nein</v>
      </c>
      <c r="BC1445" s="52" t="str">
        <f t="shared" si="508"/>
        <v>11294</v>
      </c>
      <c r="BD1445" s="52" t="str">
        <f t="shared" si="509"/>
        <v>Näherei (ohne Bekleidungsnäherei, keine Änderungsnäherei)</v>
      </c>
      <c r="BE1445" s="52" t="str">
        <f t="shared" si="510"/>
        <v>Unternehmen</v>
      </c>
      <c r="BF1445" s="52">
        <f t="shared" si="511"/>
        <v>1</v>
      </c>
    </row>
    <row r="1446" spans="1:58" hidden="1" x14ac:dyDescent="0.35">
      <c r="A1446" s="107" t="s">
        <v>3714</v>
      </c>
      <c r="B1446" s="75" t="s">
        <v>487</v>
      </c>
      <c r="C1446" s="52" t="s">
        <v>3</v>
      </c>
      <c r="D1446" s="52" t="s">
        <v>3</v>
      </c>
      <c r="E1446" s="52" t="s">
        <v>2</v>
      </c>
      <c r="F1446" s="52" t="s">
        <v>2</v>
      </c>
      <c r="G1446" s="52" t="s">
        <v>2</v>
      </c>
      <c r="H1446" s="52" t="s">
        <v>2</v>
      </c>
      <c r="I1446" s="52" t="s">
        <v>3</v>
      </c>
      <c r="J1446" s="52">
        <v>1</v>
      </c>
      <c r="K1446" s="52" t="s">
        <v>2</v>
      </c>
      <c r="L1446" s="52" t="s">
        <v>2</v>
      </c>
      <c r="M1446" s="52" t="s">
        <v>2</v>
      </c>
      <c r="N1446" s="52" t="s">
        <v>3</v>
      </c>
      <c r="P1446" s="52" t="s">
        <v>4</v>
      </c>
      <c r="Q1446" s="52" t="str">
        <f t="shared" si="516"/>
        <v>Nein</v>
      </c>
      <c r="R1446" s="52" t="str">
        <f t="shared" si="516"/>
        <v>Nein</v>
      </c>
      <c r="S1446" s="52" t="str">
        <f t="shared" si="516"/>
        <v>Nein</v>
      </c>
      <c r="T1446" s="52" t="str">
        <f t="shared" si="516"/>
        <v>Nein</v>
      </c>
      <c r="U1446" s="52" t="str">
        <f t="shared" si="516"/>
        <v>Nein</v>
      </c>
      <c r="V1446" s="52" t="str">
        <f t="shared" si="516"/>
        <v>Nein</v>
      </c>
      <c r="W1446" s="52" t="str">
        <f t="shared" si="516"/>
        <v>Nein</v>
      </c>
      <c r="X1446" s="52" t="str">
        <f t="shared" si="516"/>
        <v>Nein</v>
      </c>
      <c r="Y1446" s="52" t="str">
        <f t="shared" si="516"/>
        <v>Nein</v>
      </c>
      <c r="Z1446" s="52" t="str">
        <f t="shared" si="516"/>
        <v>Nein</v>
      </c>
      <c r="AA1446" s="52" t="str">
        <f t="shared" si="516"/>
        <v>Nein</v>
      </c>
      <c r="AB1446" s="52" t="str">
        <f t="shared" si="516"/>
        <v>Nein</v>
      </c>
      <c r="AC1446" s="52" t="str">
        <f t="shared" si="516"/>
        <v>Nein</v>
      </c>
      <c r="AD1446" s="52" t="str">
        <f t="shared" si="516"/>
        <v>Nein</v>
      </c>
      <c r="AE1446" s="52" t="str">
        <f t="shared" si="516"/>
        <v>Nein</v>
      </c>
      <c r="AF1446" s="52" t="str">
        <f t="shared" si="516"/>
        <v>Nein</v>
      </c>
      <c r="AG1446" s="61" t="str">
        <f>IF(Q1446="Ja",VLOOKUP($Q$2,Plausis!A:E,5,0),IF(R1446="Ja",VLOOKUP($R$2,Plausis!A:E,5,0),IF(T1446="Ja",VLOOKUP($T$2,Plausis!A:E,5,0),IF(U1446="Ja",VLOOKUP($U$2,Plausis!A:E,5,0),IF(AA1446="Ja",VLOOKUP($AA$2,Plausis!A:E,5,0),IF(AC1446="Ja",VLOOKUP($AC$2,Plausis!A:E,5,0),IF(AD1446="Ja",VLOOKUP($AD$2,Plausis!A:E,5,0),"")))))))</f>
        <v/>
      </c>
      <c r="AH1446" s="52" t="str">
        <f>IF(Y1446="Ja",VLOOKUP($Y$2,Plausis!A:E,5,0),"")</f>
        <v/>
      </c>
      <c r="AI1446" s="52" t="str">
        <f t="shared" si="499"/>
        <v>Ja</v>
      </c>
      <c r="AJ1446" s="52" t="str">
        <f>IF(S1446="Ja",VLOOKUP($S$2,Plausis!A:E,5,0),IF(V1446="Ja",VLOOKUP($V$2,Plausis!A:E,5,0),IF(X1446="Ja",VLOOKUP($X$2,Plausis!A:E,5,0),"")))</f>
        <v/>
      </c>
      <c r="AL1446" s="52" t="s">
        <v>2</v>
      </c>
      <c r="AM1446" s="114">
        <v>45531</v>
      </c>
      <c r="AN1446" s="52" t="s">
        <v>4467</v>
      </c>
      <c r="AO1446" s="52" t="str">
        <f>VLOOKUP(B1446,'BAT Grundtabelle'!B:T,19,0)</f>
        <v>ja</v>
      </c>
      <c r="AP1446" s="105" t="str">
        <f t="shared" si="500"/>
        <v>11295</v>
      </c>
      <c r="AQ1446" s="52" t="str">
        <f t="shared" si="501"/>
        <v>Näherei von Bekleidung (keine Änderungsnäherei, ohne Pelz-, Leder-, Alcantarawaren)</v>
      </c>
      <c r="AR1446" s="52" t="b">
        <f t="shared" si="517"/>
        <v>0</v>
      </c>
      <c r="AS1446" s="52" t="b">
        <f t="shared" si="517"/>
        <v>0</v>
      </c>
      <c r="AT1446" s="52" t="b">
        <f t="shared" si="517"/>
        <v>0</v>
      </c>
      <c r="AU1446" s="52">
        <f t="shared" si="502"/>
        <v>1</v>
      </c>
      <c r="AW1446" s="52" t="b">
        <f t="shared" si="503"/>
        <v>0</v>
      </c>
      <c r="AX1446" s="52" t="str">
        <f t="shared" si="504"/>
        <v>Unternehmen</v>
      </c>
      <c r="AY1446" s="52" t="b">
        <f t="shared" si="505"/>
        <v>0</v>
      </c>
      <c r="AZ1446" s="52" t="str">
        <f t="shared" si="506"/>
        <v>11295</v>
      </c>
      <c r="BA1446" s="52" t="str">
        <f>VLOOKUP(A1446,'BAT Grundtabelle'!A:U,21,0)</f>
        <v>ja</v>
      </c>
      <c r="BB1446" s="52" t="str">
        <f t="shared" si="507"/>
        <v>nein</v>
      </c>
      <c r="BC1446" s="52" t="str">
        <f t="shared" si="508"/>
        <v>11295</v>
      </c>
      <c r="BD1446" s="52" t="str">
        <f t="shared" si="509"/>
        <v>Näherei von Bekleidung (keine Änderungsnäherei, ohne Pelz-, Leder-, Alcantarawaren)</v>
      </c>
      <c r="BE1446" s="52" t="str">
        <f t="shared" si="510"/>
        <v>Unternehmen</v>
      </c>
      <c r="BF1446" s="52">
        <f t="shared" si="511"/>
        <v>1</v>
      </c>
    </row>
    <row r="1447" spans="1:58" hidden="1" x14ac:dyDescent="0.35">
      <c r="A1447" s="107" t="s">
        <v>3715</v>
      </c>
      <c r="B1447" s="75" t="s">
        <v>2003</v>
      </c>
      <c r="C1447" s="52" t="s">
        <v>3</v>
      </c>
      <c r="D1447" s="52" t="s">
        <v>3</v>
      </c>
      <c r="E1447" s="52" t="s">
        <v>2</v>
      </c>
      <c r="F1447" s="52" t="s">
        <v>2</v>
      </c>
      <c r="G1447" s="52" t="s">
        <v>2</v>
      </c>
      <c r="H1447" s="52" t="s">
        <v>2</v>
      </c>
      <c r="I1447" s="52" t="s">
        <v>3</v>
      </c>
      <c r="J1447" s="52">
        <v>1</v>
      </c>
      <c r="K1447" s="52" t="s">
        <v>2</v>
      </c>
      <c r="L1447" s="52" t="s">
        <v>2</v>
      </c>
      <c r="M1447" s="52" t="s">
        <v>2</v>
      </c>
      <c r="N1447" s="52" t="s">
        <v>3</v>
      </c>
      <c r="P1447" s="52" t="s">
        <v>4</v>
      </c>
      <c r="Q1447" s="52" t="str">
        <f t="shared" si="516"/>
        <v>Nein</v>
      </c>
      <c r="R1447" s="52" t="str">
        <f t="shared" si="516"/>
        <v>Nein</v>
      </c>
      <c r="S1447" s="52" t="str">
        <f t="shared" si="516"/>
        <v>Nein</v>
      </c>
      <c r="T1447" s="52" t="str">
        <f t="shared" si="516"/>
        <v>Nein</v>
      </c>
      <c r="U1447" s="52" t="str">
        <f t="shared" si="516"/>
        <v>Nein</v>
      </c>
      <c r="V1447" s="52" t="str">
        <f t="shared" si="516"/>
        <v>Nein</v>
      </c>
      <c r="W1447" s="52" t="str">
        <f t="shared" si="516"/>
        <v>Nein</v>
      </c>
      <c r="X1447" s="52" t="str">
        <f t="shared" si="516"/>
        <v>Nein</v>
      </c>
      <c r="Y1447" s="52" t="str">
        <f t="shared" si="516"/>
        <v>Nein</v>
      </c>
      <c r="Z1447" s="52" t="str">
        <f t="shared" si="516"/>
        <v>Nein</v>
      </c>
      <c r="AA1447" s="52" t="str">
        <f t="shared" si="516"/>
        <v>Nein</v>
      </c>
      <c r="AB1447" s="52" t="str">
        <f t="shared" si="516"/>
        <v>Nein</v>
      </c>
      <c r="AC1447" s="52" t="str">
        <f t="shared" si="516"/>
        <v>Nein</v>
      </c>
      <c r="AD1447" s="52" t="str">
        <f t="shared" si="516"/>
        <v>Nein</v>
      </c>
      <c r="AE1447" s="52" t="str">
        <f t="shared" si="516"/>
        <v>Nein</v>
      </c>
      <c r="AF1447" s="52" t="str">
        <f t="shared" si="516"/>
        <v>Nein</v>
      </c>
      <c r="AG1447" s="61" t="str">
        <f>IF(Q1447="Ja",VLOOKUP($Q$2,Plausis!A:E,5,0),IF(R1447="Ja",VLOOKUP($R$2,Plausis!A:E,5,0),IF(T1447="Ja",VLOOKUP($T$2,Plausis!A:E,5,0),IF(U1447="Ja",VLOOKUP($U$2,Plausis!A:E,5,0),IF(AA1447="Ja",VLOOKUP($AA$2,Plausis!A:E,5,0),IF(AC1447="Ja",VLOOKUP($AC$2,Plausis!A:E,5,0),IF(AD1447="Ja",VLOOKUP($AD$2,Plausis!A:E,5,0),"")))))))</f>
        <v/>
      </c>
      <c r="AH1447" s="52" t="str">
        <f>IF(Y1447="Ja",VLOOKUP($Y$2,Plausis!A:E,5,0),"")</f>
        <v/>
      </c>
      <c r="AI1447" s="52" t="str">
        <f t="shared" si="499"/>
        <v>Ja</v>
      </c>
      <c r="AJ1447" s="52" t="str">
        <f>IF(S1447="Ja",VLOOKUP($S$2,Plausis!A:E,5,0),IF(V1447="Ja",VLOOKUP($V$2,Plausis!A:E,5,0),IF(X1447="Ja",VLOOKUP($X$2,Plausis!A:E,5,0),"")))</f>
        <v/>
      </c>
      <c r="AL1447" s="52" t="s">
        <v>3</v>
      </c>
      <c r="AM1447" s="114">
        <v>45531</v>
      </c>
      <c r="AN1447" s="52" t="s">
        <v>4467</v>
      </c>
      <c r="AO1447" s="52" t="str">
        <f>VLOOKUP(B1447,'BAT Grundtabelle'!B:T,19,0)</f>
        <v>ja</v>
      </c>
      <c r="AP1447" s="105" t="str">
        <f t="shared" si="500"/>
        <v>11296</v>
      </c>
      <c r="AQ1447" s="52" t="str">
        <f t="shared" si="501"/>
        <v>Nähmaschinenhandel</v>
      </c>
      <c r="AR1447" s="52" t="b">
        <f t="shared" si="517"/>
        <v>0</v>
      </c>
      <c r="AS1447" s="52" t="b">
        <f t="shared" si="517"/>
        <v>0</v>
      </c>
      <c r="AT1447" s="52" t="b">
        <f t="shared" si="517"/>
        <v>0</v>
      </c>
      <c r="AU1447" s="52">
        <f t="shared" si="502"/>
        <v>1</v>
      </c>
      <c r="AW1447" s="52" t="b">
        <f t="shared" si="503"/>
        <v>0</v>
      </c>
      <c r="AX1447" s="52" t="str">
        <f t="shared" si="504"/>
        <v>Unternehmen</v>
      </c>
      <c r="AY1447" s="52" t="b">
        <f t="shared" si="505"/>
        <v>0</v>
      </c>
      <c r="AZ1447" s="52" t="str">
        <f t="shared" si="506"/>
        <v>11296</v>
      </c>
      <c r="BA1447" s="52" t="str">
        <f>VLOOKUP(A1447,'BAT Grundtabelle'!A:U,21,0)</f>
        <v>ja</v>
      </c>
      <c r="BB1447" s="52" t="str">
        <f t="shared" si="507"/>
        <v>nein</v>
      </c>
      <c r="BC1447" s="52" t="str">
        <f t="shared" si="508"/>
        <v>11296</v>
      </c>
      <c r="BD1447" s="52" t="str">
        <f t="shared" si="509"/>
        <v>Nähmaschinenhandel</v>
      </c>
      <c r="BE1447" s="52" t="str">
        <f t="shared" si="510"/>
        <v>Unternehmen</v>
      </c>
      <c r="BF1447" s="52">
        <f t="shared" si="511"/>
        <v>1</v>
      </c>
    </row>
    <row r="1448" spans="1:58" hidden="1" x14ac:dyDescent="0.35">
      <c r="A1448" s="107" t="s">
        <v>3716</v>
      </c>
      <c r="B1448" s="75" t="s">
        <v>28</v>
      </c>
      <c r="C1448" s="52" t="s">
        <v>3</v>
      </c>
      <c r="D1448" s="52" t="s">
        <v>3</v>
      </c>
      <c r="E1448" s="52" t="s">
        <v>2</v>
      </c>
      <c r="F1448" s="52" t="s">
        <v>2</v>
      </c>
      <c r="G1448" s="52" t="s">
        <v>2</v>
      </c>
      <c r="H1448" s="52" t="s">
        <v>2</v>
      </c>
      <c r="I1448" s="52" t="s">
        <v>3</v>
      </c>
      <c r="J1448" s="52">
        <v>1</v>
      </c>
      <c r="K1448" s="52" t="s">
        <v>2</v>
      </c>
      <c r="L1448" s="52" t="s">
        <v>2</v>
      </c>
      <c r="M1448" s="52" t="s">
        <v>2</v>
      </c>
      <c r="N1448" s="52" t="s">
        <v>3</v>
      </c>
      <c r="P1448" s="52" t="s">
        <v>4</v>
      </c>
      <c r="Q1448" s="52" t="str">
        <f t="shared" si="516"/>
        <v>Nein</v>
      </c>
      <c r="R1448" s="52" t="str">
        <f t="shared" si="516"/>
        <v>Nein</v>
      </c>
      <c r="S1448" s="52" t="str">
        <f t="shared" si="516"/>
        <v>Nein</v>
      </c>
      <c r="T1448" s="52" t="str">
        <f t="shared" si="516"/>
        <v>Nein</v>
      </c>
      <c r="U1448" s="52" t="str">
        <f t="shared" si="516"/>
        <v>Nein</v>
      </c>
      <c r="V1448" s="52" t="str">
        <f t="shared" si="516"/>
        <v>Nein</v>
      </c>
      <c r="W1448" s="52" t="str">
        <f t="shared" si="516"/>
        <v>Nein</v>
      </c>
      <c r="X1448" s="52" t="str">
        <f t="shared" si="516"/>
        <v>Nein</v>
      </c>
      <c r="Y1448" s="52" t="str">
        <f t="shared" si="516"/>
        <v>Nein</v>
      </c>
      <c r="Z1448" s="52" t="str">
        <f t="shared" si="516"/>
        <v>Nein</v>
      </c>
      <c r="AA1448" s="52" t="str">
        <f t="shared" si="516"/>
        <v>Nein</v>
      </c>
      <c r="AB1448" s="52" t="str">
        <f t="shared" si="516"/>
        <v>Nein</v>
      </c>
      <c r="AC1448" s="52" t="str">
        <f t="shared" si="516"/>
        <v>Nein</v>
      </c>
      <c r="AD1448" s="52" t="str">
        <f t="shared" si="516"/>
        <v>Nein</v>
      </c>
      <c r="AE1448" s="52" t="str">
        <f t="shared" si="516"/>
        <v>Nein</v>
      </c>
      <c r="AF1448" s="52" t="str">
        <f t="shared" si="516"/>
        <v>Nein</v>
      </c>
      <c r="AG1448" s="61" t="str">
        <f>IF(Q1448="Ja",VLOOKUP($Q$2,Plausis!A:E,5,0),IF(R1448="Ja",VLOOKUP($R$2,Plausis!A:E,5,0),IF(T1448="Ja",VLOOKUP($T$2,Plausis!A:E,5,0),IF(U1448="Ja",VLOOKUP($U$2,Plausis!A:E,5,0),IF(AA1448="Ja",VLOOKUP($AA$2,Plausis!A:E,5,0),IF(AC1448="Ja",VLOOKUP($AC$2,Plausis!A:E,5,0),IF(AD1448="Ja",VLOOKUP($AD$2,Plausis!A:E,5,0),"")))))))</f>
        <v/>
      </c>
      <c r="AH1448" s="52" t="str">
        <f>IF(Y1448="Ja",VLOOKUP($Y$2,Plausis!A:E,5,0),"")</f>
        <v/>
      </c>
      <c r="AI1448" s="52" t="str">
        <f t="shared" si="499"/>
        <v>Ja</v>
      </c>
      <c r="AJ1448" s="52" t="str">
        <f>IF(S1448="Ja",VLOOKUP($S$2,Plausis!A:E,5,0),IF(V1448="Ja",VLOOKUP($V$2,Plausis!A:E,5,0),IF(X1448="Ja",VLOOKUP($X$2,Plausis!A:E,5,0),"")))</f>
        <v/>
      </c>
      <c r="AL1448" s="52" t="s">
        <v>3</v>
      </c>
      <c r="AM1448" s="114">
        <v>45531</v>
      </c>
      <c r="AN1448" s="52" t="s">
        <v>4467</v>
      </c>
      <c r="AO1448" s="52" t="str">
        <f>VLOOKUP(B1448,'BAT Grundtabelle'!B:T,19,0)</f>
        <v>ja</v>
      </c>
      <c r="AP1448" s="105" t="str">
        <f t="shared" si="500"/>
        <v>7928</v>
      </c>
      <c r="AQ1448" s="52" t="str">
        <f t="shared" si="501"/>
        <v>Nähmaschinenreparatur</v>
      </c>
      <c r="AR1448" s="52" t="b">
        <f t="shared" si="517"/>
        <v>0</v>
      </c>
      <c r="AS1448" s="52" t="b">
        <f t="shared" si="517"/>
        <v>0</v>
      </c>
      <c r="AT1448" s="52" t="b">
        <f t="shared" si="517"/>
        <v>0</v>
      </c>
      <c r="AU1448" s="52">
        <f t="shared" si="502"/>
        <v>1</v>
      </c>
      <c r="AW1448" s="52" t="b">
        <f t="shared" si="503"/>
        <v>0</v>
      </c>
      <c r="AX1448" s="52" t="str">
        <f t="shared" si="504"/>
        <v>Unternehmen</v>
      </c>
      <c r="AY1448" s="52" t="b">
        <f t="shared" si="505"/>
        <v>0</v>
      </c>
      <c r="AZ1448" s="52" t="str">
        <f t="shared" si="506"/>
        <v>7928</v>
      </c>
      <c r="BA1448" s="52" t="str">
        <f>VLOOKUP(A1448,'BAT Grundtabelle'!A:U,21,0)</f>
        <v>ja</v>
      </c>
      <c r="BB1448" s="52" t="str">
        <f t="shared" si="507"/>
        <v>nein</v>
      </c>
      <c r="BC1448" s="52" t="str">
        <f t="shared" si="508"/>
        <v>7928</v>
      </c>
      <c r="BD1448" s="52" t="str">
        <f t="shared" si="509"/>
        <v>Nähmaschinenreparatur</v>
      </c>
      <c r="BE1448" s="52" t="str">
        <f t="shared" si="510"/>
        <v>Unternehmen</v>
      </c>
      <c r="BF1448" s="52">
        <f t="shared" si="511"/>
        <v>1</v>
      </c>
    </row>
    <row r="1449" spans="1:58" hidden="1" x14ac:dyDescent="0.35">
      <c r="A1449" s="107" t="s">
        <v>3717</v>
      </c>
      <c r="B1449" s="75" t="s">
        <v>377</v>
      </c>
      <c r="C1449" s="52" t="s">
        <v>3</v>
      </c>
      <c r="D1449" s="52" t="s">
        <v>3</v>
      </c>
      <c r="E1449" s="52" t="s">
        <v>2</v>
      </c>
      <c r="F1449" s="52" t="s">
        <v>2</v>
      </c>
      <c r="G1449" s="52" t="s">
        <v>2</v>
      </c>
      <c r="H1449" s="52" t="s">
        <v>2</v>
      </c>
      <c r="I1449" s="52" t="s">
        <v>3</v>
      </c>
      <c r="J1449" s="52">
        <v>2</v>
      </c>
      <c r="K1449" s="52" t="s">
        <v>2</v>
      </c>
      <c r="L1449" s="52" t="s">
        <v>2</v>
      </c>
      <c r="M1449" s="52" t="s">
        <v>2</v>
      </c>
      <c r="N1449" s="52" t="s">
        <v>3</v>
      </c>
      <c r="P1449" s="61" t="s">
        <v>4</v>
      </c>
      <c r="Q1449" s="52" t="str">
        <f t="shared" si="516"/>
        <v>Nein</v>
      </c>
      <c r="R1449" s="52" t="str">
        <f t="shared" si="516"/>
        <v>Nein</v>
      </c>
      <c r="S1449" s="52" t="str">
        <f t="shared" si="516"/>
        <v>Nein</v>
      </c>
      <c r="T1449" s="52" t="str">
        <f t="shared" si="516"/>
        <v>Nein</v>
      </c>
      <c r="U1449" s="52" t="str">
        <f t="shared" si="516"/>
        <v>Nein</v>
      </c>
      <c r="V1449" s="52" t="str">
        <f t="shared" si="516"/>
        <v>Nein</v>
      </c>
      <c r="W1449" s="52" t="str">
        <f t="shared" si="516"/>
        <v>Nein</v>
      </c>
      <c r="X1449" s="52" t="str">
        <f t="shared" si="516"/>
        <v>Nein</v>
      </c>
      <c r="Y1449" s="52" t="str">
        <f t="shared" si="516"/>
        <v>Nein</v>
      </c>
      <c r="Z1449" s="52" t="str">
        <f t="shared" si="516"/>
        <v>Nein</v>
      </c>
      <c r="AA1449" s="52" t="str">
        <f t="shared" si="516"/>
        <v>Nein</v>
      </c>
      <c r="AB1449" s="52" t="str">
        <f t="shared" si="516"/>
        <v>Nein</v>
      </c>
      <c r="AC1449" s="52" t="str">
        <f t="shared" si="516"/>
        <v>Nein</v>
      </c>
      <c r="AD1449" s="52" t="str">
        <f t="shared" si="516"/>
        <v>Nein</v>
      </c>
      <c r="AE1449" s="52" t="str">
        <f t="shared" si="516"/>
        <v>Nein</v>
      </c>
      <c r="AF1449" s="52" t="str">
        <f t="shared" si="516"/>
        <v>Nein</v>
      </c>
      <c r="AG1449" s="61" t="str">
        <f>IF(Q1449="Ja",VLOOKUP($Q$2,Plausis!A:E,5,0),IF(R1449="Ja",VLOOKUP($R$2,Plausis!A:E,5,0),IF(T1449="Ja",VLOOKUP($T$2,Plausis!A:E,5,0),IF(U1449="Ja",VLOOKUP($U$2,Plausis!A:E,5,0),IF(AA1449="Ja",VLOOKUP($AA$2,Plausis!A:E,5,0),IF(AC1449="Ja",VLOOKUP($AC$2,Plausis!A:E,5,0),IF(AD1449="Ja",VLOOKUP($AD$2,Plausis!A:E,5,0),"")))))))</f>
        <v/>
      </c>
      <c r="AH1449" s="52" t="str">
        <f>IF(Y1449="Ja",VLOOKUP($Y$2,Plausis!A:E,5,0),"")</f>
        <v/>
      </c>
      <c r="AI1449" s="52" t="str">
        <f t="shared" si="499"/>
        <v>Ja</v>
      </c>
      <c r="AJ1449" s="52" t="str">
        <f>IF(S1449="Ja",VLOOKUP($S$2,Plausis!A:E,5,0),IF(V1449="Ja",VLOOKUP($V$2,Plausis!A:E,5,0),IF(X1449="Ja",VLOOKUP($X$2,Plausis!A:E,5,0),"")))</f>
        <v/>
      </c>
      <c r="AL1449" s="52" t="s">
        <v>2</v>
      </c>
      <c r="AM1449" s="114">
        <v>45531</v>
      </c>
      <c r="AN1449" s="52" t="s">
        <v>4467</v>
      </c>
      <c r="AO1449" s="52" t="str">
        <f>VLOOKUP(B1449,'BAT Grundtabelle'!B:T,19,0)</f>
        <v>ja</v>
      </c>
      <c r="AP1449" s="105" t="str">
        <f t="shared" si="500"/>
        <v>11297</v>
      </c>
      <c r="AQ1449" s="52" t="str">
        <f t="shared" si="501"/>
        <v>Nährmittelhersteller</v>
      </c>
      <c r="AR1449" s="52" t="b">
        <f t="shared" si="517"/>
        <v>0</v>
      </c>
      <c r="AS1449" s="52" t="b">
        <f t="shared" si="517"/>
        <v>0</v>
      </c>
      <c r="AT1449" s="52" t="b">
        <f t="shared" si="517"/>
        <v>0</v>
      </c>
      <c r="AU1449" s="52">
        <f t="shared" si="502"/>
        <v>2</v>
      </c>
      <c r="AW1449" s="52" t="b">
        <f t="shared" si="503"/>
        <v>0</v>
      </c>
      <c r="AX1449" s="52" t="str">
        <f t="shared" si="504"/>
        <v>Unternehmen</v>
      </c>
      <c r="AY1449" s="52" t="b">
        <f t="shared" si="505"/>
        <v>0</v>
      </c>
      <c r="AZ1449" s="52" t="str">
        <f t="shared" si="506"/>
        <v>11297</v>
      </c>
      <c r="BA1449" s="52" t="str">
        <f>VLOOKUP(A1449,'BAT Grundtabelle'!A:U,21,0)</f>
        <v>ja</v>
      </c>
      <c r="BB1449" s="52" t="str">
        <f t="shared" si="507"/>
        <v>nein</v>
      </c>
      <c r="BC1449" s="52" t="str">
        <f t="shared" si="508"/>
        <v>11297</v>
      </c>
      <c r="BD1449" s="52" t="str">
        <f t="shared" si="509"/>
        <v>Nährmittelhersteller</v>
      </c>
      <c r="BE1449" s="52" t="str">
        <f t="shared" si="510"/>
        <v>Unternehmen</v>
      </c>
      <c r="BF1449" s="52">
        <f t="shared" si="511"/>
        <v>2</v>
      </c>
    </row>
    <row r="1450" spans="1:58" hidden="1" x14ac:dyDescent="0.35">
      <c r="A1450" s="107" t="s">
        <v>3718</v>
      </c>
      <c r="B1450" s="75" t="s">
        <v>879</v>
      </c>
      <c r="C1450" s="52" t="s">
        <v>3</v>
      </c>
      <c r="D1450" s="52" t="s">
        <v>3</v>
      </c>
      <c r="E1450" s="52" t="s">
        <v>2</v>
      </c>
      <c r="F1450" s="52" t="s">
        <v>2</v>
      </c>
      <c r="G1450" s="52" t="s">
        <v>2</v>
      </c>
      <c r="H1450" s="52" t="s">
        <v>2</v>
      </c>
      <c r="I1450" s="52" t="s">
        <v>3</v>
      </c>
      <c r="J1450" s="52">
        <v>1</v>
      </c>
      <c r="K1450" s="52" t="s">
        <v>2</v>
      </c>
      <c r="L1450" s="52" t="s">
        <v>2</v>
      </c>
      <c r="M1450" s="52" t="s">
        <v>2</v>
      </c>
      <c r="N1450" s="52" t="s">
        <v>3</v>
      </c>
      <c r="P1450" s="61" t="s">
        <v>4</v>
      </c>
      <c r="Q1450" s="52" t="str">
        <f t="shared" si="516"/>
        <v>Nein</v>
      </c>
      <c r="R1450" s="52" t="str">
        <f t="shared" si="516"/>
        <v>Nein</v>
      </c>
      <c r="S1450" s="52" t="str">
        <f t="shared" si="516"/>
        <v>Nein</v>
      </c>
      <c r="T1450" s="52" t="str">
        <f t="shared" si="516"/>
        <v>Nein</v>
      </c>
      <c r="U1450" s="52" t="str">
        <f t="shared" si="516"/>
        <v>Nein</v>
      </c>
      <c r="V1450" s="52" t="str">
        <f t="shared" si="516"/>
        <v>Nein</v>
      </c>
      <c r="W1450" s="52" t="str">
        <f t="shared" si="516"/>
        <v>Nein</v>
      </c>
      <c r="X1450" s="52" t="str">
        <f t="shared" si="516"/>
        <v>Nein</v>
      </c>
      <c r="Y1450" s="52" t="str">
        <f t="shared" si="516"/>
        <v>Nein</v>
      </c>
      <c r="Z1450" s="52" t="str">
        <f t="shared" si="516"/>
        <v>Nein</v>
      </c>
      <c r="AA1450" s="52" t="str">
        <f t="shared" si="516"/>
        <v>Nein</v>
      </c>
      <c r="AB1450" s="52" t="str">
        <f t="shared" si="516"/>
        <v>Nein</v>
      </c>
      <c r="AC1450" s="52" t="str">
        <f t="shared" si="516"/>
        <v>Nein</v>
      </c>
      <c r="AD1450" s="52" t="str">
        <f t="shared" si="516"/>
        <v>Nein</v>
      </c>
      <c r="AE1450" s="52" t="str">
        <f t="shared" si="516"/>
        <v>Nein</v>
      </c>
      <c r="AF1450" s="52" t="str">
        <f t="shared" si="516"/>
        <v>Nein</v>
      </c>
      <c r="AG1450" s="61" t="str">
        <f>IF(Q1450="Ja",VLOOKUP($Q$2,Plausis!A:E,5,0),IF(R1450="Ja",VLOOKUP($R$2,Plausis!A:E,5,0),IF(T1450="Ja",VLOOKUP($T$2,Plausis!A:E,5,0),IF(U1450="Ja",VLOOKUP($U$2,Plausis!A:E,5,0),IF(AA1450="Ja",VLOOKUP($AA$2,Plausis!A:E,5,0),IF(AC1450="Ja",VLOOKUP($AC$2,Plausis!A:E,5,0),IF(AD1450="Ja",VLOOKUP($AD$2,Plausis!A:E,5,0),"")))))))</f>
        <v/>
      </c>
      <c r="AH1450" s="52" t="str">
        <f>IF(Y1450="Ja",VLOOKUP($Y$2,Plausis!A:E,5,0),"")</f>
        <v/>
      </c>
      <c r="AI1450" s="52" t="str">
        <f t="shared" si="499"/>
        <v>Ja</v>
      </c>
      <c r="AJ1450" s="52" t="str">
        <f>IF(S1450="Ja",VLOOKUP($S$2,Plausis!A:E,5,0),IF(V1450="Ja",VLOOKUP($V$2,Plausis!A:E,5,0),IF(X1450="Ja",VLOOKUP($X$2,Plausis!A:E,5,0),"")))</f>
        <v/>
      </c>
      <c r="AL1450" s="52" t="s">
        <v>3</v>
      </c>
      <c r="AM1450" s="114">
        <v>45531</v>
      </c>
      <c r="AN1450" s="52" t="s">
        <v>4467</v>
      </c>
      <c r="AO1450" s="52" t="str">
        <f>VLOOKUP(B1450,'BAT Grundtabelle'!B:T,19,0)</f>
        <v>ja</v>
      </c>
      <c r="AP1450" s="105" t="str">
        <f t="shared" si="500"/>
        <v>11298</v>
      </c>
      <c r="AQ1450" s="52" t="str">
        <f t="shared" si="501"/>
        <v>Nahrungsmitteleinzelhandel (kein Kiosk)</v>
      </c>
      <c r="AR1450" s="52" t="b">
        <f t="shared" si="517"/>
        <v>0</v>
      </c>
      <c r="AS1450" s="52" t="b">
        <f t="shared" si="517"/>
        <v>0</v>
      </c>
      <c r="AT1450" s="52" t="b">
        <f t="shared" si="517"/>
        <v>0</v>
      </c>
      <c r="AU1450" s="52">
        <f t="shared" si="502"/>
        <v>1</v>
      </c>
      <c r="AW1450" s="52" t="b">
        <f t="shared" si="503"/>
        <v>0</v>
      </c>
      <c r="AX1450" s="52" t="str">
        <f t="shared" si="504"/>
        <v>Unternehmen</v>
      </c>
      <c r="AY1450" s="52" t="b">
        <f t="shared" si="505"/>
        <v>0</v>
      </c>
      <c r="AZ1450" s="52" t="str">
        <f t="shared" si="506"/>
        <v>11298</v>
      </c>
      <c r="BA1450" s="52" t="str">
        <f>VLOOKUP(A1450,'BAT Grundtabelle'!A:U,21,0)</f>
        <v>ja</v>
      </c>
      <c r="BB1450" s="52" t="str">
        <f t="shared" si="507"/>
        <v>nein</v>
      </c>
      <c r="BC1450" s="52" t="str">
        <f t="shared" si="508"/>
        <v>11298</v>
      </c>
      <c r="BD1450" s="52" t="str">
        <f t="shared" si="509"/>
        <v>Nahrungsmitteleinzelhandel (kein Kiosk)</v>
      </c>
      <c r="BE1450" s="52" t="str">
        <f t="shared" si="510"/>
        <v>Unternehmen</v>
      </c>
      <c r="BF1450" s="52">
        <f t="shared" si="511"/>
        <v>1</v>
      </c>
    </row>
    <row r="1451" spans="1:58" hidden="1" x14ac:dyDescent="0.35">
      <c r="A1451" s="107" t="s">
        <v>3719</v>
      </c>
      <c r="B1451" s="75" t="s">
        <v>163</v>
      </c>
      <c r="C1451" s="52" t="s">
        <v>3</v>
      </c>
      <c r="D1451" s="52" t="s">
        <v>3</v>
      </c>
      <c r="E1451" s="52" t="s">
        <v>2</v>
      </c>
      <c r="F1451" s="52" t="s">
        <v>2</v>
      </c>
      <c r="G1451" s="52" t="s">
        <v>2</v>
      </c>
      <c r="H1451" s="52" t="s">
        <v>2</v>
      </c>
      <c r="I1451" s="52" t="s">
        <v>3</v>
      </c>
      <c r="J1451" s="52">
        <v>1</v>
      </c>
      <c r="K1451" s="52" t="s">
        <v>2</v>
      </c>
      <c r="L1451" s="52" t="s">
        <v>2</v>
      </c>
      <c r="M1451" s="52" t="s">
        <v>2</v>
      </c>
      <c r="N1451" s="52" t="s">
        <v>3</v>
      </c>
      <c r="P1451" s="52" t="s">
        <v>4</v>
      </c>
      <c r="Q1451" s="52" t="str">
        <f t="shared" si="516"/>
        <v>Nein</v>
      </c>
      <c r="R1451" s="52" t="str">
        <f t="shared" si="516"/>
        <v>Nein</v>
      </c>
      <c r="S1451" s="52" t="str">
        <f t="shared" si="516"/>
        <v>Nein</v>
      </c>
      <c r="T1451" s="52" t="str">
        <f t="shared" si="516"/>
        <v>Nein</v>
      </c>
      <c r="U1451" s="52" t="str">
        <f t="shared" si="516"/>
        <v>Nein</v>
      </c>
      <c r="V1451" s="52" t="str">
        <f t="shared" si="516"/>
        <v>Nein</v>
      </c>
      <c r="W1451" s="52" t="str">
        <f t="shared" si="516"/>
        <v>Nein</v>
      </c>
      <c r="X1451" s="52" t="str">
        <f t="shared" si="516"/>
        <v>Nein</v>
      </c>
      <c r="Y1451" s="52" t="str">
        <f t="shared" si="516"/>
        <v>Nein</v>
      </c>
      <c r="Z1451" s="52" t="str">
        <f t="shared" si="516"/>
        <v>Nein</v>
      </c>
      <c r="AA1451" s="52" t="str">
        <f t="shared" si="516"/>
        <v>Nein</v>
      </c>
      <c r="AB1451" s="52" t="str">
        <f t="shared" si="516"/>
        <v>Nein</v>
      </c>
      <c r="AC1451" s="52" t="str">
        <f t="shared" si="516"/>
        <v>Nein</v>
      </c>
      <c r="AD1451" s="52" t="str">
        <f t="shared" si="516"/>
        <v>Nein</v>
      </c>
      <c r="AE1451" s="52" t="str">
        <f t="shared" si="516"/>
        <v>Nein</v>
      </c>
      <c r="AF1451" s="52" t="str">
        <f t="shared" si="516"/>
        <v>Nein</v>
      </c>
      <c r="AG1451" s="61" t="str">
        <f>IF(Q1451="Ja",VLOOKUP($Q$2,Plausis!A:E,5,0),IF(R1451="Ja",VLOOKUP($R$2,Plausis!A:E,5,0),IF(T1451="Ja",VLOOKUP($T$2,Plausis!A:E,5,0),IF(U1451="Ja",VLOOKUP($U$2,Plausis!A:E,5,0),IF(AA1451="Ja",VLOOKUP($AA$2,Plausis!A:E,5,0),IF(AC1451="Ja",VLOOKUP($AC$2,Plausis!A:E,5,0),IF(AD1451="Ja",VLOOKUP($AD$2,Plausis!A:E,5,0),"")))))))</f>
        <v/>
      </c>
      <c r="AH1451" s="52" t="str">
        <f>IF(Y1451="Ja",VLOOKUP($Y$2,Plausis!A:E,5,0),"")</f>
        <v/>
      </c>
      <c r="AI1451" s="52" t="str">
        <f t="shared" si="499"/>
        <v>Ja</v>
      </c>
      <c r="AJ1451" s="52" t="str">
        <f>IF(S1451="Ja",VLOOKUP($S$2,Plausis!A:E,5,0),IF(V1451="Ja",VLOOKUP($V$2,Plausis!A:E,5,0),IF(X1451="Ja",VLOOKUP($X$2,Plausis!A:E,5,0),"")))</f>
        <v/>
      </c>
      <c r="AL1451" s="52" t="s">
        <v>3</v>
      </c>
      <c r="AM1451" s="114">
        <v>45531</v>
      </c>
      <c r="AN1451" s="52" t="s">
        <v>4467</v>
      </c>
      <c r="AO1451" s="52" t="str">
        <f>VLOOKUP(B1451,'BAT Grundtabelle'!B:T,19,0)</f>
        <v>ja</v>
      </c>
      <c r="AP1451" s="105" t="str">
        <f t="shared" si="500"/>
        <v>11299</v>
      </c>
      <c r="AQ1451" s="52" t="str">
        <f t="shared" si="501"/>
        <v>Naturkosthandel</v>
      </c>
      <c r="AR1451" s="52" t="b">
        <f t="shared" si="517"/>
        <v>0</v>
      </c>
      <c r="AS1451" s="52" t="b">
        <f t="shared" si="517"/>
        <v>0</v>
      </c>
      <c r="AT1451" s="52" t="b">
        <f t="shared" si="517"/>
        <v>0</v>
      </c>
      <c r="AU1451" s="52">
        <f t="shared" si="502"/>
        <v>1</v>
      </c>
      <c r="AW1451" s="52" t="b">
        <f t="shared" si="503"/>
        <v>0</v>
      </c>
      <c r="AX1451" s="52" t="str">
        <f t="shared" si="504"/>
        <v>Unternehmen</v>
      </c>
      <c r="AY1451" s="52" t="b">
        <f t="shared" si="505"/>
        <v>0</v>
      </c>
      <c r="AZ1451" s="52" t="str">
        <f t="shared" si="506"/>
        <v>11299</v>
      </c>
      <c r="BA1451" s="52" t="str">
        <f>VLOOKUP(A1451,'BAT Grundtabelle'!A:U,21,0)</f>
        <v>ja</v>
      </c>
      <c r="BB1451" s="52" t="str">
        <f t="shared" si="507"/>
        <v>nein</v>
      </c>
      <c r="BC1451" s="52" t="str">
        <f t="shared" si="508"/>
        <v>11299</v>
      </c>
      <c r="BD1451" s="52" t="str">
        <f t="shared" si="509"/>
        <v>Naturkosthandel</v>
      </c>
      <c r="BE1451" s="52" t="str">
        <f t="shared" si="510"/>
        <v>Unternehmen</v>
      </c>
      <c r="BF1451" s="52">
        <f t="shared" si="511"/>
        <v>1</v>
      </c>
    </row>
    <row r="1452" spans="1:58" hidden="1" x14ac:dyDescent="0.35">
      <c r="A1452" s="107" t="s">
        <v>3720</v>
      </c>
      <c r="B1452" s="75" t="s">
        <v>1001</v>
      </c>
      <c r="C1452" s="52" t="s">
        <v>3</v>
      </c>
      <c r="D1452" s="52" t="s">
        <v>3</v>
      </c>
      <c r="E1452" s="52" t="s">
        <v>2</v>
      </c>
      <c r="F1452" s="52" t="s">
        <v>2</v>
      </c>
      <c r="G1452" s="52" t="s">
        <v>2</v>
      </c>
      <c r="H1452" s="52" t="s">
        <v>2</v>
      </c>
      <c r="I1452" s="52" t="s">
        <v>3</v>
      </c>
      <c r="J1452" s="52">
        <v>2</v>
      </c>
      <c r="K1452" s="52" t="s">
        <v>2</v>
      </c>
      <c r="L1452" s="52" t="s">
        <v>2</v>
      </c>
      <c r="M1452" s="52" t="s">
        <v>2</v>
      </c>
      <c r="N1452" s="52" t="s">
        <v>3</v>
      </c>
      <c r="P1452" s="52" t="s">
        <v>4</v>
      </c>
      <c r="Q1452" s="52" t="str">
        <f t="shared" si="516"/>
        <v>Nein</v>
      </c>
      <c r="R1452" s="52" t="str">
        <f t="shared" si="516"/>
        <v>Nein</v>
      </c>
      <c r="S1452" s="52" t="str">
        <f t="shared" si="516"/>
        <v>Nein</v>
      </c>
      <c r="T1452" s="52" t="str">
        <f t="shared" si="516"/>
        <v>Nein</v>
      </c>
      <c r="U1452" s="52" t="str">
        <f t="shared" si="516"/>
        <v>Nein</v>
      </c>
      <c r="V1452" s="52" t="str">
        <f t="shared" si="516"/>
        <v>Nein</v>
      </c>
      <c r="W1452" s="52" t="str">
        <f t="shared" si="516"/>
        <v>Nein</v>
      </c>
      <c r="X1452" s="52" t="str">
        <f t="shared" si="516"/>
        <v>Nein</v>
      </c>
      <c r="Y1452" s="52" t="str">
        <f t="shared" si="516"/>
        <v>Nein</v>
      </c>
      <c r="Z1452" s="52" t="str">
        <f t="shared" si="516"/>
        <v>Nein</v>
      </c>
      <c r="AA1452" s="52" t="str">
        <f t="shared" si="516"/>
        <v>Nein</v>
      </c>
      <c r="AB1452" s="52" t="str">
        <f t="shared" si="516"/>
        <v>Nein</v>
      </c>
      <c r="AC1452" s="52" t="str">
        <f t="shared" si="516"/>
        <v>Nein</v>
      </c>
      <c r="AD1452" s="52" t="str">
        <f t="shared" si="516"/>
        <v>Nein</v>
      </c>
      <c r="AE1452" s="52" t="str">
        <f t="shared" si="516"/>
        <v>Nein</v>
      </c>
      <c r="AF1452" s="52" t="str">
        <f t="shared" si="516"/>
        <v>Nein</v>
      </c>
      <c r="AG1452" s="61" t="str">
        <f>IF(Q1452="Ja",VLOOKUP($Q$2,Plausis!A:E,5,0),IF(R1452="Ja",VLOOKUP($R$2,Plausis!A:E,5,0),IF(T1452="Ja",VLOOKUP($T$2,Plausis!A:E,5,0),IF(U1452="Ja",VLOOKUP($U$2,Plausis!A:E,5,0),IF(AA1452="Ja",VLOOKUP($AA$2,Plausis!A:E,5,0),IF(AC1452="Ja",VLOOKUP($AC$2,Plausis!A:E,5,0),IF(AD1452="Ja",VLOOKUP($AD$2,Plausis!A:E,5,0),"")))))))</f>
        <v/>
      </c>
      <c r="AH1452" s="52" t="str">
        <f>IF(Y1452="Ja",VLOOKUP($Y$2,Plausis!A:E,5,0),"")</f>
        <v/>
      </c>
      <c r="AI1452" s="52" t="str">
        <f t="shared" si="499"/>
        <v>Ja</v>
      </c>
      <c r="AJ1452" s="52" t="str">
        <f>IF(S1452="Ja",VLOOKUP($S$2,Plausis!A:E,5,0),IF(V1452="Ja",VLOOKUP($V$2,Plausis!A:E,5,0),IF(X1452="Ja",VLOOKUP($X$2,Plausis!A:E,5,0),"")))</f>
        <v/>
      </c>
      <c r="AL1452" s="52" t="s">
        <v>2</v>
      </c>
      <c r="AM1452" s="114">
        <v>45531</v>
      </c>
      <c r="AN1452" s="52" t="s">
        <v>4467</v>
      </c>
      <c r="AO1452" s="52" t="str">
        <f>VLOOKUP(B1452,'BAT Grundtabelle'!B:T,19,0)</f>
        <v>ja</v>
      </c>
      <c r="AP1452" s="105" t="str">
        <f t="shared" si="500"/>
        <v>11300</v>
      </c>
      <c r="AQ1452" s="52" t="str">
        <f t="shared" si="501"/>
        <v>Natursteinbearbeitungsbetrieb</v>
      </c>
      <c r="AR1452" s="52" t="b">
        <f t="shared" si="517"/>
        <v>0</v>
      </c>
      <c r="AS1452" s="52" t="b">
        <f t="shared" si="517"/>
        <v>0</v>
      </c>
      <c r="AT1452" s="52" t="b">
        <f t="shared" si="517"/>
        <v>0</v>
      </c>
      <c r="AU1452" s="52">
        <f t="shared" si="502"/>
        <v>2</v>
      </c>
      <c r="AW1452" s="52" t="b">
        <f t="shared" si="503"/>
        <v>0</v>
      </c>
      <c r="AX1452" s="52" t="str">
        <f t="shared" si="504"/>
        <v>Unternehmen</v>
      </c>
      <c r="AY1452" s="52" t="b">
        <f t="shared" si="505"/>
        <v>0</v>
      </c>
      <c r="AZ1452" s="52" t="str">
        <f t="shared" si="506"/>
        <v>11300</v>
      </c>
      <c r="BA1452" s="52" t="str">
        <f>VLOOKUP(A1452,'BAT Grundtabelle'!A:U,21,0)</f>
        <v>ja</v>
      </c>
      <c r="BB1452" s="52" t="str">
        <f t="shared" si="507"/>
        <v>nein</v>
      </c>
      <c r="BC1452" s="52" t="str">
        <f t="shared" si="508"/>
        <v>11300</v>
      </c>
      <c r="BD1452" s="52" t="str">
        <f t="shared" si="509"/>
        <v>Natursteinbearbeitungsbetrieb</v>
      </c>
      <c r="BE1452" s="52" t="str">
        <f t="shared" si="510"/>
        <v>Unternehmen</v>
      </c>
      <c r="BF1452" s="52">
        <f t="shared" si="511"/>
        <v>2</v>
      </c>
    </row>
    <row r="1453" spans="1:58" ht="29" hidden="1" x14ac:dyDescent="0.35">
      <c r="A1453" s="107" t="s">
        <v>3721</v>
      </c>
      <c r="B1453" s="75" t="s">
        <v>919</v>
      </c>
      <c r="C1453" s="52" t="s">
        <v>3</v>
      </c>
      <c r="D1453" s="52" t="s">
        <v>3</v>
      </c>
      <c r="E1453" s="52" t="s">
        <v>2</v>
      </c>
      <c r="F1453" s="52" t="s">
        <v>2</v>
      </c>
      <c r="G1453" s="52" t="s">
        <v>2</v>
      </c>
      <c r="H1453" s="52" t="s">
        <v>2</v>
      </c>
      <c r="I1453" s="52" t="s">
        <v>3</v>
      </c>
      <c r="J1453" s="52">
        <v>3</v>
      </c>
      <c r="K1453" s="52" t="s">
        <v>2</v>
      </c>
      <c r="L1453" s="52" t="s">
        <v>2</v>
      </c>
      <c r="M1453" s="52" t="s">
        <v>2</v>
      </c>
      <c r="N1453" s="52" t="s">
        <v>3</v>
      </c>
      <c r="P1453" s="61" t="s">
        <v>920</v>
      </c>
      <c r="Q1453" s="52" t="str">
        <f t="shared" ref="Q1453:AF1462" si="518">IF(ISERROR(FIND(Q$2,$P1453,1)),"Nein","Ja")</f>
        <v>Nein</v>
      </c>
      <c r="R1453" s="52" t="str">
        <f t="shared" si="518"/>
        <v>Nein</v>
      </c>
      <c r="S1453" s="52" t="str">
        <f t="shared" si="518"/>
        <v>Nein</v>
      </c>
      <c r="T1453" s="52" t="str">
        <f t="shared" si="518"/>
        <v>Ja</v>
      </c>
      <c r="U1453" s="52" t="str">
        <f t="shared" si="518"/>
        <v>Nein</v>
      </c>
      <c r="V1453" s="52" t="str">
        <f t="shared" si="518"/>
        <v>Nein</v>
      </c>
      <c r="W1453" s="52" t="str">
        <f t="shared" si="518"/>
        <v>Nein</v>
      </c>
      <c r="X1453" s="52" t="str">
        <f t="shared" si="518"/>
        <v>Ja</v>
      </c>
      <c r="Y1453" s="52" t="str">
        <f t="shared" si="518"/>
        <v>Ja</v>
      </c>
      <c r="Z1453" s="52" t="str">
        <f t="shared" si="518"/>
        <v>Nein</v>
      </c>
      <c r="AA1453" s="52" t="str">
        <f t="shared" si="518"/>
        <v>Nein</v>
      </c>
      <c r="AB1453" s="52" t="str">
        <f t="shared" si="518"/>
        <v>Nein</v>
      </c>
      <c r="AC1453" s="52" t="str">
        <f t="shared" si="518"/>
        <v>Nein</v>
      </c>
      <c r="AD1453" s="52" t="str">
        <f t="shared" si="518"/>
        <v>Nein</v>
      </c>
      <c r="AE1453" s="52" t="str">
        <f t="shared" si="518"/>
        <v>Nein</v>
      </c>
      <c r="AF1453" s="52" t="str">
        <f t="shared" si="518"/>
        <v>Nein</v>
      </c>
      <c r="AG1453" s="61" t="str">
        <f>IF(Q1453="Ja",VLOOKUP($Q$2,Plausis!A:E,5,0),IF(R1453="Ja",VLOOKUP($R$2,Plausis!A:E,5,0),IF(T1453="Ja",VLOOKUP($T$2,Plausis!A:E,5,0),IF(U1453="Ja",VLOOKUP($U$2,Plausis!A:E,5,0),IF(AA1453="Ja",VLOOKUP($AA$2,Plausis!A:E,5,0),IF(AC1453="Ja",VLOOKUP($AC$2,Plausis!A:E,5,0),IF(AD1453="Ja",VLOOKUP($AD$2,Plausis!A:E,5,0),"")))))))</f>
        <v>Dieser Betrieb ist nur im Komfort-RS ohne ergänzenden Spezial-Straf-RS versicherbar.</v>
      </c>
      <c r="AH1453" s="52" t="str">
        <f>IF(Y1453="Ja",VLOOKUP($Y$2,Plausis!A:E,5,0),"")</f>
        <v>Dieser Betrieb kann nur mit einer Selbstbeteiligung von mindestens 250 € versichert werden.</v>
      </c>
      <c r="AI1453" s="52" t="str">
        <f t="shared" si="499"/>
        <v>Nein</v>
      </c>
      <c r="AJ1453" s="52" t="str">
        <f>IF(S1453="Ja",VLOOKUP($S$2,Plausis!A:E,5,0),IF(V1453="Ja",VLOOKUP($V$2,Plausis!A:E,5,0),IF(X1453="Ja",VLOOKUP($X$2,Plausis!A:E,5,0),"")))</f>
        <v>Dieser Betrieb kann nur ohne ergänzenden Spezial-Straf-RS versichert werden.</v>
      </c>
      <c r="AL1453" s="52" t="s">
        <v>2</v>
      </c>
      <c r="AM1453" s="114">
        <v>45531</v>
      </c>
      <c r="AN1453" s="52" t="s">
        <v>4467</v>
      </c>
      <c r="AO1453" s="52" t="str">
        <f>VLOOKUP(B1453,'BAT Grundtabelle'!B:T,19,0)</f>
        <v>ja</v>
      </c>
      <c r="AP1453" s="105" t="str">
        <f t="shared" si="500"/>
        <v>11301</v>
      </c>
      <c r="AQ1453" s="52" t="str">
        <f t="shared" si="501"/>
        <v>Notar</v>
      </c>
      <c r="AR1453" s="52" t="b">
        <f t="shared" si="517"/>
        <v>0</v>
      </c>
      <c r="AS1453" s="52" t="b">
        <f t="shared" si="517"/>
        <v>0</v>
      </c>
      <c r="AT1453" s="52" t="b">
        <f t="shared" si="517"/>
        <v>0</v>
      </c>
      <c r="AU1453" s="52">
        <f t="shared" si="502"/>
        <v>3</v>
      </c>
      <c r="AW1453" s="52" t="b">
        <f t="shared" si="503"/>
        <v>0</v>
      </c>
      <c r="AX1453" s="52" t="str">
        <f t="shared" si="504"/>
        <v>Unternehmen</v>
      </c>
      <c r="AY1453" s="52" t="b">
        <f t="shared" si="505"/>
        <v>0</v>
      </c>
      <c r="AZ1453" s="52" t="str">
        <f t="shared" si="506"/>
        <v>11301</v>
      </c>
      <c r="BA1453" s="52" t="str">
        <f>VLOOKUP(A1453,'BAT Grundtabelle'!A:U,21,0)</f>
        <v>ja</v>
      </c>
      <c r="BB1453" s="52" t="str">
        <f t="shared" si="507"/>
        <v>nein</v>
      </c>
      <c r="BC1453" s="52" t="str">
        <f t="shared" si="508"/>
        <v>11301</v>
      </c>
      <c r="BD1453" s="52" t="str">
        <f t="shared" si="509"/>
        <v>Notar</v>
      </c>
      <c r="BE1453" s="52" t="str">
        <f t="shared" si="510"/>
        <v>Unternehmen</v>
      </c>
      <c r="BF1453" s="52">
        <f t="shared" si="511"/>
        <v>3</v>
      </c>
    </row>
    <row r="1454" spans="1:58" hidden="1" x14ac:dyDescent="0.35">
      <c r="A1454" s="107" t="s">
        <v>3722</v>
      </c>
      <c r="B1454" s="75" t="s">
        <v>1086</v>
      </c>
      <c r="C1454" s="52" t="s">
        <v>3</v>
      </c>
      <c r="D1454" s="52" t="s">
        <v>3</v>
      </c>
      <c r="E1454" s="52" t="s">
        <v>2</v>
      </c>
      <c r="F1454" s="52" t="s">
        <v>2</v>
      </c>
      <c r="G1454" s="52" t="s">
        <v>2</v>
      </c>
      <c r="H1454" s="52" t="s">
        <v>2</v>
      </c>
      <c r="I1454" s="52" t="s">
        <v>3</v>
      </c>
      <c r="J1454" s="52">
        <v>3</v>
      </c>
      <c r="K1454" s="52" t="s">
        <v>2</v>
      </c>
      <c r="L1454" s="52" t="s">
        <v>2</v>
      </c>
      <c r="M1454" s="52" t="s">
        <v>2</v>
      </c>
      <c r="N1454" s="52" t="s">
        <v>3</v>
      </c>
      <c r="P1454" s="52" t="s">
        <v>57</v>
      </c>
      <c r="Q1454" s="52" t="str">
        <f t="shared" si="518"/>
        <v>Nein</v>
      </c>
      <c r="R1454" s="52" t="str">
        <f t="shared" si="518"/>
        <v>Nein</v>
      </c>
      <c r="S1454" s="52" t="str">
        <f t="shared" si="518"/>
        <v>Nein</v>
      </c>
      <c r="T1454" s="52" t="str">
        <f t="shared" si="518"/>
        <v>Ja</v>
      </c>
      <c r="U1454" s="52" t="str">
        <f t="shared" si="518"/>
        <v>Nein</v>
      </c>
      <c r="V1454" s="52" t="str">
        <f t="shared" si="518"/>
        <v>Nein</v>
      </c>
      <c r="W1454" s="52" t="str">
        <f t="shared" si="518"/>
        <v>Nein</v>
      </c>
      <c r="X1454" s="52" t="str">
        <f t="shared" si="518"/>
        <v>Ja</v>
      </c>
      <c r="Y1454" s="52" t="str">
        <f t="shared" si="518"/>
        <v>Nein</v>
      </c>
      <c r="Z1454" s="52" t="str">
        <f t="shared" si="518"/>
        <v>Nein</v>
      </c>
      <c r="AA1454" s="52" t="str">
        <f t="shared" si="518"/>
        <v>Nein</v>
      </c>
      <c r="AB1454" s="52" t="str">
        <f t="shared" si="518"/>
        <v>Nein</v>
      </c>
      <c r="AC1454" s="52" t="str">
        <f t="shared" si="518"/>
        <v>Nein</v>
      </c>
      <c r="AD1454" s="52" t="str">
        <f t="shared" si="518"/>
        <v>Nein</v>
      </c>
      <c r="AE1454" s="52" t="str">
        <f t="shared" si="518"/>
        <v>Nein</v>
      </c>
      <c r="AF1454" s="52" t="str">
        <f t="shared" si="518"/>
        <v>Nein</v>
      </c>
      <c r="AG1454" s="61" t="str">
        <f>IF(Q1454="Ja",VLOOKUP($Q$2,Plausis!A:E,5,0),IF(R1454="Ja",VLOOKUP($R$2,Plausis!A:E,5,0),IF(T1454="Ja",VLOOKUP($T$2,Plausis!A:E,5,0),IF(U1454="Ja",VLOOKUP($U$2,Plausis!A:E,5,0),IF(AA1454="Ja",VLOOKUP($AA$2,Plausis!A:E,5,0),IF(AC1454="Ja",VLOOKUP($AC$2,Plausis!A:E,5,0),IF(AD1454="Ja",VLOOKUP($AD$2,Plausis!A:E,5,0),"")))))))</f>
        <v>Dieser Betrieb ist nur im Komfort-RS ohne ergänzenden Spezial-Straf-RS versicherbar.</v>
      </c>
      <c r="AH1454" s="52" t="str">
        <f>IF(Y1454="Ja",VLOOKUP($Y$2,Plausis!A:E,5,0),"")</f>
        <v/>
      </c>
      <c r="AI1454" s="52" t="str">
        <f t="shared" si="499"/>
        <v>Nein</v>
      </c>
      <c r="AJ1454" s="52" t="str">
        <f>IF(S1454="Ja",VLOOKUP($S$2,Plausis!A:E,5,0),IF(V1454="Ja",VLOOKUP($V$2,Plausis!A:E,5,0),IF(X1454="Ja",VLOOKUP($X$2,Plausis!A:E,5,0),"")))</f>
        <v>Dieser Betrieb kann nur ohne ergänzenden Spezial-Straf-RS versichert werden.</v>
      </c>
      <c r="AL1454" s="52" t="s">
        <v>3</v>
      </c>
      <c r="AM1454" s="114">
        <v>45531</v>
      </c>
      <c r="AN1454" s="52" t="s">
        <v>4467</v>
      </c>
      <c r="AO1454" s="52" t="str">
        <f>VLOOKUP(B1454,'BAT Grundtabelle'!B:T,19,0)</f>
        <v>ja</v>
      </c>
      <c r="AP1454" s="105" t="str">
        <f t="shared" si="500"/>
        <v>11302</v>
      </c>
      <c r="AQ1454" s="52" t="str">
        <f t="shared" si="501"/>
        <v>Notschlachtungsbetrieb</v>
      </c>
      <c r="AR1454" s="52" t="b">
        <f t="shared" si="517"/>
        <v>0</v>
      </c>
      <c r="AS1454" s="52" t="b">
        <f t="shared" si="517"/>
        <v>0</v>
      </c>
      <c r="AT1454" s="52" t="b">
        <f t="shared" si="517"/>
        <v>0</v>
      </c>
      <c r="AU1454" s="52">
        <f t="shared" si="502"/>
        <v>3</v>
      </c>
      <c r="AW1454" s="52" t="b">
        <f t="shared" si="503"/>
        <v>0</v>
      </c>
      <c r="AX1454" s="52" t="str">
        <f t="shared" si="504"/>
        <v>Unternehmen</v>
      </c>
      <c r="AY1454" s="52" t="b">
        <f t="shared" si="505"/>
        <v>0</v>
      </c>
      <c r="AZ1454" s="52" t="str">
        <f t="shared" si="506"/>
        <v>11302</v>
      </c>
      <c r="BA1454" s="52" t="str">
        <f>VLOOKUP(A1454,'BAT Grundtabelle'!A:U,21,0)</f>
        <v>ja</v>
      </c>
      <c r="BB1454" s="52" t="str">
        <f t="shared" si="507"/>
        <v>nein</v>
      </c>
      <c r="BC1454" s="52" t="str">
        <f t="shared" si="508"/>
        <v>11302</v>
      </c>
      <c r="BD1454" s="52" t="str">
        <f t="shared" si="509"/>
        <v>Notschlachtungsbetrieb</v>
      </c>
      <c r="BE1454" s="52" t="str">
        <f t="shared" si="510"/>
        <v>Unternehmen</v>
      </c>
      <c r="BF1454" s="52">
        <f t="shared" si="511"/>
        <v>3</v>
      </c>
    </row>
    <row r="1455" spans="1:58" hidden="1" x14ac:dyDescent="0.35">
      <c r="A1455" s="107" t="s">
        <v>3723</v>
      </c>
      <c r="B1455" s="75" t="s">
        <v>1310</v>
      </c>
      <c r="C1455" s="52" t="s">
        <v>3</v>
      </c>
      <c r="D1455" s="52" t="s">
        <v>3</v>
      </c>
      <c r="E1455" s="52" t="s">
        <v>2</v>
      </c>
      <c r="F1455" s="52" t="s">
        <v>2</v>
      </c>
      <c r="G1455" s="52" t="s">
        <v>2</v>
      </c>
      <c r="H1455" s="52" t="s">
        <v>2</v>
      </c>
      <c r="I1455" s="52" t="s">
        <v>3</v>
      </c>
      <c r="J1455" s="52">
        <v>1</v>
      </c>
      <c r="K1455" s="52" t="s">
        <v>2</v>
      </c>
      <c r="L1455" s="52" t="s">
        <v>2</v>
      </c>
      <c r="M1455" s="52" t="s">
        <v>2</v>
      </c>
      <c r="N1455" s="52" t="s">
        <v>3</v>
      </c>
      <c r="P1455" s="52" t="s">
        <v>4</v>
      </c>
      <c r="Q1455" s="52" t="str">
        <f t="shared" si="518"/>
        <v>Nein</v>
      </c>
      <c r="R1455" s="52" t="str">
        <f t="shared" si="518"/>
        <v>Nein</v>
      </c>
      <c r="S1455" s="52" t="str">
        <f t="shared" si="518"/>
        <v>Nein</v>
      </c>
      <c r="T1455" s="52" t="str">
        <f t="shared" si="518"/>
        <v>Nein</v>
      </c>
      <c r="U1455" s="52" t="str">
        <f t="shared" si="518"/>
        <v>Nein</v>
      </c>
      <c r="V1455" s="52" t="str">
        <f t="shared" si="518"/>
        <v>Nein</v>
      </c>
      <c r="W1455" s="52" t="str">
        <f t="shared" si="518"/>
        <v>Nein</v>
      </c>
      <c r="X1455" s="52" t="str">
        <f t="shared" si="518"/>
        <v>Nein</v>
      </c>
      <c r="Y1455" s="52" t="str">
        <f t="shared" si="518"/>
        <v>Nein</v>
      </c>
      <c r="Z1455" s="52" t="str">
        <f t="shared" si="518"/>
        <v>Nein</v>
      </c>
      <c r="AA1455" s="52" t="str">
        <f t="shared" si="518"/>
        <v>Nein</v>
      </c>
      <c r="AB1455" s="52" t="str">
        <f t="shared" si="518"/>
        <v>Nein</v>
      </c>
      <c r="AC1455" s="52" t="str">
        <f t="shared" si="518"/>
        <v>Nein</v>
      </c>
      <c r="AD1455" s="52" t="str">
        <f t="shared" si="518"/>
        <v>Nein</v>
      </c>
      <c r="AE1455" s="52" t="str">
        <f t="shared" si="518"/>
        <v>Nein</v>
      </c>
      <c r="AF1455" s="52" t="str">
        <f t="shared" si="518"/>
        <v>Nein</v>
      </c>
      <c r="AG1455" s="61" t="str">
        <f>IF(Q1455="Ja",VLOOKUP($Q$2,Plausis!A:E,5,0),IF(R1455="Ja",VLOOKUP($R$2,Plausis!A:E,5,0),IF(T1455="Ja",VLOOKUP($T$2,Plausis!A:E,5,0),IF(U1455="Ja",VLOOKUP($U$2,Plausis!A:E,5,0),IF(AA1455="Ja",VLOOKUP($AA$2,Plausis!A:E,5,0),IF(AC1455="Ja",VLOOKUP($AC$2,Plausis!A:E,5,0),IF(AD1455="Ja",VLOOKUP($AD$2,Plausis!A:E,5,0),"")))))))</f>
        <v/>
      </c>
      <c r="AH1455" s="52" t="str">
        <f>IF(Y1455="Ja",VLOOKUP($Y$2,Plausis!A:E,5,0),"")</f>
        <v/>
      </c>
      <c r="AI1455" s="52" t="str">
        <f t="shared" si="499"/>
        <v>Ja</v>
      </c>
      <c r="AJ1455" s="52" t="str">
        <f>IF(S1455="Ja",VLOOKUP($S$2,Plausis!A:E,5,0),IF(V1455="Ja",VLOOKUP($V$2,Plausis!A:E,5,0),IF(X1455="Ja",VLOOKUP($X$2,Plausis!A:E,5,0),"")))</f>
        <v/>
      </c>
      <c r="AL1455" s="52" t="s">
        <v>2</v>
      </c>
      <c r="AM1455" s="114">
        <v>45531</v>
      </c>
      <c r="AN1455" s="52" t="s">
        <v>4467</v>
      </c>
      <c r="AO1455" s="52" t="str">
        <f>VLOOKUP(B1455,'BAT Grundtabelle'!B:T,19,0)</f>
        <v>ja</v>
      </c>
      <c r="AP1455" s="105" t="str">
        <f t="shared" si="500"/>
        <v>11303</v>
      </c>
      <c r="AQ1455" s="52" t="str">
        <f t="shared" si="501"/>
        <v>Notstromanlagenbau</v>
      </c>
      <c r="AR1455" s="52" t="b">
        <f t="shared" si="517"/>
        <v>0</v>
      </c>
      <c r="AS1455" s="52" t="b">
        <f t="shared" si="517"/>
        <v>0</v>
      </c>
      <c r="AT1455" s="52" t="b">
        <f t="shared" si="517"/>
        <v>0</v>
      </c>
      <c r="AU1455" s="52">
        <f t="shared" si="502"/>
        <v>1</v>
      </c>
      <c r="AW1455" s="52" t="b">
        <f t="shared" si="503"/>
        <v>0</v>
      </c>
      <c r="AX1455" s="52" t="str">
        <f t="shared" si="504"/>
        <v>Unternehmen</v>
      </c>
      <c r="AY1455" s="52" t="b">
        <f t="shared" si="505"/>
        <v>0</v>
      </c>
      <c r="AZ1455" s="52" t="str">
        <f t="shared" si="506"/>
        <v>11303</v>
      </c>
      <c r="BA1455" s="52" t="str">
        <f>VLOOKUP(A1455,'BAT Grundtabelle'!A:U,21,0)</f>
        <v>ja</v>
      </c>
      <c r="BB1455" s="52" t="str">
        <f t="shared" si="507"/>
        <v>nein</v>
      </c>
      <c r="BC1455" s="52" t="str">
        <f t="shared" si="508"/>
        <v>11303</v>
      </c>
      <c r="BD1455" s="52" t="str">
        <f t="shared" si="509"/>
        <v>Notstromanlagenbau</v>
      </c>
      <c r="BE1455" s="52" t="str">
        <f t="shared" si="510"/>
        <v>Unternehmen</v>
      </c>
      <c r="BF1455" s="52">
        <f t="shared" si="511"/>
        <v>1</v>
      </c>
    </row>
    <row r="1456" spans="1:58" hidden="1" x14ac:dyDescent="0.35">
      <c r="A1456" s="107" t="s">
        <v>3724</v>
      </c>
      <c r="B1456" s="75" t="s">
        <v>788</v>
      </c>
      <c r="C1456" s="52" t="s">
        <v>3</v>
      </c>
      <c r="D1456" s="52" t="s">
        <v>3</v>
      </c>
      <c r="E1456" s="52" t="s">
        <v>2</v>
      </c>
      <c r="F1456" s="52" t="s">
        <v>2</v>
      </c>
      <c r="G1456" s="52" t="s">
        <v>2</v>
      </c>
      <c r="H1456" s="52" t="s">
        <v>2</v>
      </c>
      <c r="I1456" s="52" t="s">
        <v>3</v>
      </c>
      <c r="J1456" s="52">
        <v>2</v>
      </c>
      <c r="K1456" s="52" t="s">
        <v>2</v>
      </c>
      <c r="L1456" s="52" t="s">
        <v>2</v>
      </c>
      <c r="M1456" s="52" t="s">
        <v>2</v>
      </c>
      <c r="N1456" s="52" t="s">
        <v>3</v>
      </c>
      <c r="P1456" s="52" t="s">
        <v>4</v>
      </c>
      <c r="Q1456" s="52" t="str">
        <f t="shared" si="518"/>
        <v>Nein</v>
      </c>
      <c r="R1456" s="52" t="str">
        <f t="shared" si="518"/>
        <v>Nein</v>
      </c>
      <c r="S1456" s="52" t="str">
        <f t="shared" si="518"/>
        <v>Nein</v>
      </c>
      <c r="T1456" s="52" t="str">
        <f t="shared" si="518"/>
        <v>Nein</v>
      </c>
      <c r="U1456" s="52" t="str">
        <f t="shared" si="518"/>
        <v>Nein</v>
      </c>
      <c r="V1456" s="52" t="str">
        <f t="shared" si="518"/>
        <v>Nein</v>
      </c>
      <c r="W1456" s="52" t="str">
        <f t="shared" si="518"/>
        <v>Nein</v>
      </c>
      <c r="X1456" s="52" t="str">
        <f t="shared" si="518"/>
        <v>Nein</v>
      </c>
      <c r="Y1456" s="52" t="str">
        <f t="shared" si="518"/>
        <v>Nein</v>
      </c>
      <c r="Z1456" s="52" t="str">
        <f t="shared" si="518"/>
        <v>Nein</v>
      </c>
      <c r="AA1456" s="52" t="str">
        <f t="shared" si="518"/>
        <v>Nein</v>
      </c>
      <c r="AB1456" s="52" t="str">
        <f t="shared" si="518"/>
        <v>Nein</v>
      </c>
      <c r="AC1456" s="52" t="str">
        <f t="shared" si="518"/>
        <v>Nein</v>
      </c>
      <c r="AD1456" s="52" t="str">
        <f t="shared" si="518"/>
        <v>Nein</v>
      </c>
      <c r="AE1456" s="52" t="str">
        <f t="shared" si="518"/>
        <v>Nein</v>
      </c>
      <c r="AF1456" s="52" t="str">
        <f t="shared" si="518"/>
        <v>Nein</v>
      </c>
      <c r="AG1456" s="61" t="str">
        <f>IF(Q1456="Ja",VLOOKUP($Q$2,Plausis!A:E,5,0),IF(R1456="Ja",VLOOKUP($R$2,Plausis!A:E,5,0),IF(T1456="Ja",VLOOKUP($T$2,Plausis!A:E,5,0),IF(U1456="Ja",VLOOKUP($U$2,Plausis!A:E,5,0),IF(AA1456="Ja",VLOOKUP($AA$2,Plausis!A:E,5,0),IF(AC1456="Ja",VLOOKUP($AC$2,Plausis!A:E,5,0),IF(AD1456="Ja",VLOOKUP($AD$2,Plausis!A:E,5,0),"")))))))</f>
        <v/>
      </c>
      <c r="AH1456" s="52" t="str">
        <f>IF(Y1456="Ja",VLOOKUP($Y$2,Plausis!A:E,5,0),"")</f>
        <v/>
      </c>
      <c r="AI1456" s="52" t="str">
        <f t="shared" si="499"/>
        <v>Ja</v>
      </c>
      <c r="AJ1456" s="52" t="str">
        <f>IF(S1456="Ja",VLOOKUP($S$2,Plausis!A:E,5,0),IF(V1456="Ja",VLOOKUP($V$2,Plausis!A:E,5,0),IF(X1456="Ja",VLOOKUP($X$2,Plausis!A:E,5,0),"")))</f>
        <v/>
      </c>
      <c r="AL1456" s="52" t="s">
        <v>3</v>
      </c>
      <c r="AM1456" s="114">
        <v>45531</v>
      </c>
      <c r="AN1456" s="52" t="s">
        <v>4467</v>
      </c>
      <c r="AO1456" s="52" t="str">
        <f>VLOOKUP(B1456,'BAT Grundtabelle'!B:T,19,0)</f>
        <v>ja</v>
      </c>
      <c r="AP1456" s="105" t="str">
        <f t="shared" si="500"/>
        <v>11304</v>
      </c>
      <c r="AQ1456" s="52" t="str">
        <f t="shared" si="501"/>
        <v>Nudelhersteller</v>
      </c>
      <c r="AR1456" s="52" t="b">
        <f t="shared" si="517"/>
        <v>0</v>
      </c>
      <c r="AS1456" s="52" t="b">
        <f t="shared" si="517"/>
        <v>0</v>
      </c>
      <c r="AT1456" s="52" t="b">
        <f t="shared" si="517"/>
        <v>0</v>
      </c>
      <c r="AU1456" s="52">
        <f t="shared" si="502"/>
        <v>2</v>
      </c>
      <c r="AW1456" s="52" t="b">
        <f t="shared" si="503"/>
        <v>0</v>
      </c>
      <c r="AX1456" s="52" t="str">
        <f t="shared" si="504"/>
        <v>Unternehmen</v>
      </c>
      <c r="AY1456" s="52" t="b">
        <f t="shared" si="505"/>
        <v>0</v>
      </c>
      <c r="AZ1456" s="52" t="str">
        <f t="shared" si="506"/>
        <v>11304</v>
      </c>
      <c r="BA1456" s="52" t="str">
        <f>VLOOKUP(A1456,'BAT Grundtabelle'!A:U,21,0)</f>
        <v>ja</v>
      </c>
      <c r="BB1456" s="52" t="str">
        <f t="shared" si="507"/>
        <v>nein</v>
      </c>
      <c r="BC1456" s="52" t="str">
        <f t="shared" si="508"/>
        <v>11304</v>
      </c>
      <c r="BD1456" s="52" t="str">
        <f t="shared" si="509"/>
        <v>Nudelhersteller</v>
      </c>
      <c r="BE1456" s="52" t="str">
        <f t="shared" si="510"/>
        <v>Unternehmen</v>
      </c>
      <c r="BF1456" s="52">
        <f t="shared" si="511"/>
        <v>2</v>
      </c>
    </row>
    <row r="1457" spans="1:58" ht="29" hidden="1" x14ac:dyDescent="0.35">
      <c r="A1457" s="107" t="s">
        <v>3725</v>
      </c>
      <c r="B1457" s="75" t="s">
        <v>1882</v>
      </c>
      <c r="C1457" s="52" t="s">
        <v>3</v>
      </c>
      <c r="D1457" s="52" t="s">
        <v>3</v>
      </c>
      <c r="E1457" s="52" t="s">
        <v>2</v>
      </c>
      <c r="F1457" s="52" t="s">
        <v>2</v>
      </c>
      <c r="G1457" s="52" t="s">
        <v>2</v>
      </c>
      <c r="H1457" s="52" t="s">
        <v>2</v>
      </c>
      <c r="I1457" s="52" t="s">
        <v>2</v>
      </c>
      <c r="J1457" s="52" t="s">
        <v>2</v>
      </c>
      <c r="K1457" s="52" t="s">
        <v>2</v>
      </c>
      <c r="L1457" s="52" t="s">
        <v>3</v>
      </c>
      <c r="M1457" s="52" t="s">
        <v>2</v>
      </c>
      <c r="N1457" s="52" t="s">
        <v>3</v>
      </c>
      <c r="O1457" s="52" t="s">
        <v>2409</v>
      </c>
      <c r="P1457" s="52" t="s">
        <v>58</v>
      </c>
      <c r="Q1457" s="52" t="str">
        <f t="shared" si="518"/>
        <v>Nein</v>
      </c>
      <c r="R1457" s="52" t="str">
        <f t="shared" si="518"/>
        <v>Nein</v>
      </c>
      <c r="S1457" s="52" t="str">
        <f t="shared" si="518"/>
        <v>Nein</v>
      </c>
      <c r="T1457" s="52" t="str">
        <f t="shared" si="518"/>
        <v>Nein</v>
      </c>
      <c r="U1457" s="52" t="str">
        <f t="shared" si="518"/>
        <v>Ja</v>
      </c>
      <c r="V1457" s="52" t="str">
        <f t="shared" si="518"/>
        <v>Ja</v>
      </c>
      <c r="W1457" s="52" t="str">
        <f t="shared" si="518"/>
        <v>Nein</v>
      </c>
      <c r="X1457" s="52" t="str">
        <f t="shared" si="518"/>
        <v>Nein</v>
      </c>
      <c r="Y1457" s="52" t="str">
        <f t="shared" si="518"/>
        <v>Nein</v>
      </c>
      <c r="Z1457" s="52" t="str">
        <f t="shared" si="518"/>
        <v>Nein</v>
      </c>
      <c r="AA1457" s="52" t="str">
        <f t="shared" si="518"/>
        <v>Nein</v>
      </c>
      <c r="AB1457" s="52" t="str">
        <f t="shared" si="518"/>
        <v>Nein</v>
      </c>
      <c r="AC1457" s="52" t="str">
        <f t="shared" si="518"/>
        <v>Nein</v>
      </c>
      <c r="AD1457" s="52" t="str">
        <f t="shared" si="518"/>
        <v>Nein</v>
      </c>
      <c r="AE1457" s="52" t="str">
        <f t="shared" si="518"/>
        <v>Nein</v>
      </c>
      <c r="AF1457" s="52" t="str">
        <f t="shared" si="518"/>
        <v>Nein</v>
      </c>
      <c r="AG1457" s="61" t="str">
        <f>IF(Q1457="Ja",VLOOKUP($Q$2,Plausis!A:E,5,0),IF(R1457="Ja",VLOOKUP($R$2,Plausis!A:E,5,0),IF(T1457="Ja",VLOOKUP($T$2,Plausis!A:E,5,0),IF(U1457="Ja",VLOOKUP($U$2,Plausis!A:E,5,0),IF(AA1457="Ja",VLOOKUP($AA$2,Plausis!A:E,5,0),IF(AC1457="Ja",VLOOKUP($AC$2,Plausis!A:E,5,0),IF(AD1457="Ja",VLOOKUP($AD$2,Plausis!A:E,5,0),"")))))))</f>
        <v>Dieser Betrieb kann nur im Komfort-RS ohne ergänzenden Spezial-Straf-RS oder über einen Sondertarif zum SSR versichert werden.</v>
      </c>
      <c r="AH1457" s="52" t="str">
        <f>IF(Y1457="Ja",VLOOKUP($Y$2,Plausis!A:E,5,0),"")</f>
        <v/>
      </c>
      <c r="AI1457" s="52" t="str">
        <f t="shared" si="499"/>
        <v>Nein</v>
      </c>
      <c r="AJ1457" s="52" t="str">
        <f>IF(S1457="Ja",VLOOKUP($S$2,Plausis!A:E,5,0),IF(V1457="Ja",VLOOKUP($V$2,Plausis!A:E,5,0),IF(X1457="Ja",VLOOKUP($X$2,Plausis!A:E,5,0),"")))</f>
        <v>Dieser Betrieb kann nur über einen Sondertarif zum SSR versichert werden.</v>
      </c>
      <c r="AL1457" s="52" t="s">
        <v>2</v>
      </c>
      <c r="AM1457" s="114">
        <v>45531</v>
      </c>
      <c r="AN1457" s="52" t="s">
        <v>4467</v>
      </c>
      <c r="AO1457" s="52" t="str">
        <f>VLOOKUP(B1457,'BAT Grundtabelle'!B:T,19,0)</f>
        <v>ja</v>
      </c>
      <c r="AP1457" s="105" t="str">
        <f t="shared" si="500"/>
        <v>11305</v>
      </c>
      <c r="AQ1457" s="52" t="str">
        <f t="shared" si="501"/>
        <v>Obdachlosenheim</v>
      </c>
      <c r="AR1457" s="52" t="b">
        <f t="shared" si="517"/>
        <v>0</v>
      </c>
      <c r="AS1457" s="52" t="b">
        <f t="shared" si="517"/>
        <v>0</v>
      </c>
      <c r="AT1457" s="52" t="b">
        <f t="shared" si="517"/>
        <v>0</v>
      </c>
      <c r="AU1457" s="52" t="str">
        <f t="shared" si="502"/>
        <v>Eigener Tarif</v>
      </c>
      <c r="AW1457" s="52" t="b">
        <f t="shared" si="503"/>
        <v>0</v>
      </c>
      <c r="AX1457" s="52" t="str">
        <f t="shared" si="504"/>
        <v>Eigener Tarif</v>
      </c>
      <c r="AY1457" s="52" t="b">
        <f t="shared" si="505"/>
        <v>0</v>
      </c>
      <c r="AZ1457" s="52" t="str">
        <f t="shared" si="506"/>
        <v>11305</v>
      </c>
      <c r="BA1457" s="52" t="str">
        <f>VLOOKUP(A1457,'BAT Grundtabelle'!A:U,21,0)</f>
        <v>ja</v>
      </c>
      <c r="BB1457" s="52" t="str">
        <f t="shared" si="507"/>
        <v>nein</v>
      </c>
      <c r="BC1457" s="52" t="str">
        <f t="shared" si="508"/>
        <v>11305</v>
      </c>
      <c r="BD1457" s="52" t="str">
        <f t="shared" si="509"/>
        <v>Obdachlosenheim</v>
      </c>
      <c r="BE1457" s="52" t="str">
        <f t="shared" si="510"/>
        <v>Eigener Tarif</v>
      </c>
      <c r="BF1457" s="52" t="str">
        <f t="shared" si="511"/>
        <v>Eigener Tarif</v>
      </c>
    </row>
    <row r="1458" spans="1:58" hidden="1" x14ac:dyDescent="0.35">
      <c r="A1458" s="107" t="s">
        <v>3726</v>
      </c>
      <c r="B1458" s="75" t="s">
        <v>956</v>
      </c>
      <c r="C1458" s="52" t="s">
        <v>2</v>
      </c>
      <c r="D1458" s="52" t="s">
        <v>2</v>
      </c>
      <c r="E1458" s="52" t="s">
        <v>2</v>
      </c>
      <c r="F1458" s="52" t="s">
        <v>2</v>
      </c>
      <c r="G1458" s="52" t="s">
        <v>2</v>
      </c>
      <c r="H1458" s="52" t="s">
        <v>2</v>
      </c>
      <c r="I1458" s="52" t="s">
        <v>2</v>
      </c>
      <c r="J1458" s="52" t="s">
        <v>2</v>
      </c>
      <c r="K1458" s="52" t="s">
        <v>2</v>
      </c>
      <c r="L1458" s="52" t="s">
        <v>2</v>
      </c>
      <c r="M1458" s="52" t="s">
        <v>2</v>
      </c>
      <c r="N1458" s="52" t="s">
        <v>2</v>
      </c>
      <c r="O1458" s="52" t="s">
        <v>2410</v>
      </c>
      <c r="P1458" s="52" t="s">
        <v>4</v>
      </c>
      <c r="Q1458" s="52" t="str">
        <f t="shared" si="518"/>
        <v>Nein</v>
      </c>
      <c r="R1458" s="52" t="str">
        <f t="shared" si="518"/>
        <v>Nein</v>
      </c>
      <c r="S1458" s="52" t="str">
        <f t="shared" si="518"/>
        <v>Nein</v>
      </c>
      <c r="T1458" s="52" t="str">
        <f t="shared" si="518"/>
        <v>Nein</v>
      </c>
      <c r="U1458" s="52" t="str">
        <f t="shared" si="518"/>
        <v>Nein</v>
      </c>
      <c r="V1458" s="52" t="str">
        <f t="shared" si="518"/>
        <v>Nein</v>
      </c>
      <c r="W1458" s="52" t="str">
        <f t="shared" si="518"/>
        <v>Nein</v>
      </c>
      <c r="X1458" s="52" t="str">
        <f t="shared" si="518"/>
        <v>Nein</v>
      </c>
      <c r="Y1458" s="52" t="str">
        <f t="shared" si="518"/>
        <v>Nein</v>
      </c>
      <c r="Z1458" s="52" t="str">
        <f t="shared" si="518"/>
        <v>Nein</v>
      </c>
      <c r="AA1458" s="52" t="str">
        <f t="shared" si="518"/>
        <v>Nein</v>
      </c>
      <c r="AB1458" s="52" t="str">
        <f t="shared" si="518"/>
        <v>Nein</v>
      </c>
      <c r="AC1458" s="52" t="str">
        <f t="shared" si="518"/>
        <v>Nein</v>
      </c>
      <c r="AD1458" s="52" t="str">
        <f t="shared" si="518"/>
        <v>Nein</v>
      </c>
      <c r="AE1458" s="52" t="str">
        <f t="shared" si="518"/>
        <v>Nein</v>
      </c>
      <c r="AF1458" s="52" t="str">
        <f t="shared" si="518"/>
        <v>Nein</v>
      </c>
      <c r="AG1458" s="61" t="str">
        <f>IF(Q1458="Ja",VLOOKUP($Q$2,Plausis!A:E,5,0),IF(R1458="Ja",VLOOKUP($R$2,Plausis!A:E,5,0),IF(T1458="Ja",VLOOKUP($T$2,Plausis!A:E,5,0),IF(U1458="Ja",VLOOKUP($U$2,Plausis!A:E,5,0),IF(AA1458="Ja",VLOOKUP($AA$2,Plausis!A:E,5,0),IF(AC1458="Ja",VLOOKUP($AC$2,Plausis!A:E,5,0),IF(AD1458="Ja",VLOOKUP($AD$2,Plausis!A:E,5,0),"")))))))</f>
        <v/>
      </c>
      <c r="AH1458" s="52" t="str">
        <f>IF(Y1458="Ja",VLOOKUP($Y$2,Plausis!A:E,5,0),"")</f>
        <v/>
      </c>
      <c r="AI1458" s="52" t="str">
        <f t="shared" si="499"/>
        <v>Nein</v>
      </c>
      <c r="AJ1458" s="52" t="str">
        <f>IF(S1458="Ja",VLOOKUP($S$2,Plausis!A:E,5,0),IF(V1458="Ja",VLOOKUP($V$2,Plausis!A:E,5,0),IF(X1458="Ja",VLOOKUP($X$2,Plausis!A:E,5,0),"")))</f>
        <v/>
      </c>
      <c r="AL1458" s="52" t="s">
        <v>2</v>
      </c>
      <c r="AM1458" s="114">
        <v>45531</v>
      </c>
      <c r="AN1458" s="52" t="s">
        <v>4467</v>
      </c>
      <c r="AO1458" s="52" t="str">
        <f>VLOOKUP(B1458,'BAT Grundtabelle'!B:T,19,0)</f>
        <v>nein</v>
      </c>
      <c r="AP1458" s="105" t="str">
        <f t="shared" si="500"/>
        <v>11306</v>
      </c>
      <c r="AQ1458" s="52" t="str">
        <f t="shared" si="501"/>
        <v>Oberarzt (sonstige Gebietsbezeichnung)</v>
      </c>
      <c r="AR1458" s="52" t="b">
        <f t="shared" si="517"/>
        <v>0</v>
      </c>
      <c r="AS1458" s="52" t="b">
        <f t="shared" si="517"/>
        <v>0</v>
      </c>
      <c r="AT1458" s="52" t="b">
        <f t="shared" si="517"/>
        <v>0</v>
      </c>
      <c r="AU1458" s="52" t="str">
        <f t="shared" si="502"/>
        <v/>
      </c>
      <c r="AW1458" s="52" t="b">
        <f t="shared" si="503"/>
        <v>0</v>
      </c>
      <c r="AX1458" s="52" t="str">
        <f t="shared" si="504"/>
        <v/>
      </c>
      <c r="AY1458" s="52" t="b">
        <f t="shared" si="505"/>
        <v>0</v>
      </c>
      <c r="AZ1458" s="52" t="str">
        <f t="shared" si="506"/>
        <v>11306</v>
      </c>
      <c r="BA1458" s="52" t="str">
        <f>VLOOKUP(A1458,'BAT Grundtabelle'!A:U,21,0)</f>
        <v>nein</v>
      </c>
      <c r="BB1458" s="52" t="str">
        <f t="shared" si="507"/>
        <v>nein</v>
      </c>
      <c r="BC1458" s="52" t="str">
        <f t="shared" si="508"/>
        <v>11306</v>
      </c>
      <c r="BD1458" s="52" t="str">
        <f t="shared" si="509"/>
        <v>Oberarzt (sonstige Gebietsbezeichnung)</v>
      </c>
      <c r="BE1458" s="52" t="str">
        <f t="shared" si="510"/>
        <v/>
      </c>
      <c r="BF1458" s="52" t="str">
        <f t="shared" si="511"/>
        <v/>
      </c>
    </row>
    <row r="1459" spans="1:58" hidden="1" x14ac:dyDescent="0.35">
      <c r="A1459" s="107" t="s">
        <v>3727</v>
      </c>
      <c r="B1459" s="75" t="s">
        <v>950</v>
      </c>
      <c r="C1459" s="52" t="s">
        <v>2</v>
      </c>
      <c r="D1459" s="52" t="s">
        <v>2</v>
      </c>
      <c r="E1459" s="52" t="s">
        <v>2</v>
      </c>
      <c r="F1459" s="52" t="s">
        <v>2</v>
      </c>
      <c r="G1459" s="52" t="s">
        <v>2</v>
      </c>
      <c r="H1459" s="52" t="s">
        <v>2</v>
      </c>
      <c r="I1459" s="52" t="s">
        <v>2</v>
      </c>
      <c r="J1459" s="52" t="s">
        <v>2</v>
      </c>
      <c r="K1459" s="52" t="s">
        <v>2</v>
      </c>
      <c r="L1459" s="52" t="s">
        <v>2</v>
      </c>
      <c r="M1459" s="52" t="s">
        <v>2</v>
      </c>
      <c r="N1459" s="52" t="s">
        <v>2</v>
      </c>
      <c r="O1459" s="52" t="s">
        <v>2410</v>
      </c>
      <c r="P1459" s="52" t="s">
        <v>4</v>
      </c>
      <c r="Q1459" s="52" t="str">
        <f t="shared" si="518"/>
        <v>Nein</v>
      </c>
      <c r="R1459" s="52" t="str">
        <f t="shared" si="518"/>
        <v>Nein</v>
      </c>
      <c r="S1459" s="52" t="str">
        <f t="shared" si="518"/>
        <v>Nein</v>
      </c>
      <c r="T1459" s="52" t="str">
        <f t="shared" si="518"/>
        <v>Nein</v>
      </c>
      <c r="U1459" s="52" t="str">
        <f t="shared" si="518"/>
        <v>Nein</v>
      </c>
      <c r="V1459" s="52" t="str">
        <f t="shared" si="518"/>
        <v>Nein</v>
      </c>
      <c r="W1459" s="52" t="str">
        <f t="shared" si="518"/>
        <v>Nein</v>
      </c>
      <c r="X1459" s="52" t="str">
        <f t="shared" si="518"/>
        <v>Nein</v>
      </c>
      <c r="Y1459" s="52" t="str">
        <f t="shared" si="518"/>
        <v>Nein</v>
      </c>
      <c r="Z1459" s="52" t="str">
        <f t="shared" si="518"/>
        <v>Nein</v>
      </c>
      <c r="AA1459" s="52" t="str">
        <f t="shared" si="518"/>
        <v>Nein</v>
      </c>
      <c r="AB1459" s="52" t="str">
        <f t="shared" si="518"/>
        <v>Nein</v>
      </c>
      <c r="AC1459" s="52" t="str">
        <f t="shared" si="518"/>
        <v>Nein</v>
      </c>
      <c r="AD1459" s="52" t="str">
        <f t="shared" si="518"/>
        <v>Nein</v>
      </c>
      <c r="AE1459" s="52" t="str">
        <f t="shared" si="518"/>
        <v>Nein</v>
      </c>
      <c r="AF1459" s="52" t="str">
        <f t="shared" si="518"/>
        <v>Nein</v>
      </c>
      <c r="AG1459" s="61" t="str">
        <f>IF(Q1459="Ja",VLOOKUP($Q$2,Plausis!A:E,5,0),IF(R1459="Ja",VLOOKUP($R$2,Plausis!A:E,5,0),IF(T1459="Ja",VLOOKUP($T$2,Plausis!A:E,5,0),IF(U1459="Ja",VLOOKUP($U$2,Plausis!A:E,5,0),IF(AA1459="Ja",VLOOKUP($AA$2,Plausis!A:E,5,0),IF(AC1459="Ja",VLOOKUP($AC$2,Plausis!A:E,5,0),IF(AD1459="Ja",VLOOKUP($AD$2,Plausis!A:E,5,0),"")))))))</f>
        <v/>
      </c>
      <c r="AH1459" s="52" t="str">
        <f>IF(Y1459="Ja",VLOOKUP($Y$2,Plausis!A:E,5,0),"")</f>
        <v/>
      </c>
      <c r="AI1459" s="52" t="str">
        <f t="shared" si="499"/>
        <v>Nein</v>
      </c>
      <c r="AJ1459" s="52" t="str">
        <f>IF(S1459="Ja",VLOOKUP($S$2,Plausis!A:E,5,0),IF(V1459="Ja",VLOOKUP($V$2,Plausis!A:E,5,0),IF(X1459="Ja",VLOOKUP($X$2,Plausis!A:E,5,0),"")))</f>
        <v/>
      </c>
      <c r="AL1459" s="52" t="s">
        <v>2</v>
      </c>
      <c r="AM1459" s="114">
        <v>45531</v>
      </c>
      <c r="AN1459" s="52" t="s">
        <v>4467</v>
      </c>
      <c r="AO1459" s="52" t="str">
        <f>VLOOKUP(B1459,'BAT Grundtabelle'!B:T,19,0)</f>
        <v>nein</v>
      </c>
      <c r="AP1459" s="105" t="str">
        <f t="shared" si="500"/>
        <v>11307</v>
      </c>
      <c r="AQ1459" s="52" t="str">
        <f t="shared" si="501"/>
        <v>Oberarzt für Anästhesiologie</v>
      </c>
      <c r="AR1459" s="52" t="b">
        <f t="shared" si="517"/>
        <v>0</v>
      </c>
      <c r="AS1459" s="52" t="b">
        <f t="shared" si="517"/>
        <v>0</v>
      </c>
      <c r="AT1459" s="52" t="b">
        <f t="shared" si="517"/>
        <v>0</v>
      </c>
      <c r="AU1459" s="52" t="str">
        <f t="shared" si="502"/>
        <v/>
      </c>
      <c r="AW1459" s="52" t="b">
        <f t="shared" si="503"/>
        <v>0</v>
      </c>
      <c r="AX1459" s="52" t="str">
        <f t="shared" si="504"/>
        <v/>
      </c>
      <c r="AY1459" s="52" t="b">
        <f t="shared" si="505"/>
        <v>0</v>
      </c>
      <c r="AZ1459" s="52" t="str">
        <f t="shared" si="506"/>
        <v>11307</v>
      </c>
      <c r="BA1459" s="52" t="str">
        <f>VLOOKUP(A1459,'BAT Grundtabelle'!A:U,21,0)</f>
        <v>nein</v>
      </c>
      <c r="BB1459" s="52" t="str">
        <f t="shared" si="507"/>
        <v>nein</v>
      </c>
      <c r="BC1459" s="52" t="str">
        <f t="shared" si="508"/>
        <v>11307</v>
      </c>
      <c r="BD1459" s="52" t="str">
        <f t="shared" si="509"/>
        <v>Oberarzt für Anästhesiologie</v>
      </c>
      <c r="BE1459" s="52" t="str">
        <f t="shared" si="510"/>
        <v/>
      </c>
      <c r="BF1459" s="52" t="str">
        <f t="shared" si="511"/>
        <v/>
      </c>
    </row>
    <row r="1460" spans="1:58" hidden="1" x14ac:dyDescent="0.35">
      <c r="A1460" s="107" t="s">
        <v>3728</v>
      </c>
      <c r="B1460" s="75" t="s">
        <v>951</v>
      </c>
      <c r="C1460" s="52" t="s">
        <v>2</v>
      </c>
      <c r="D1460" s="52" t="s">
        <v>2</v>
      </c>
      <c r="E1460" s="52" t="s">
        <v>2</v>
      </c>
      <c r="F1460" s="52" t="s">
        <v>2</v>
      </c>
      <c r="G1460" s="52" t="s">
        <v>2</v>
      </c>
      <c r="H1460" s="52" t="s">
        <v>2</v>
      </c>
      <c r="I1460" s="52" t="s">
        <v>2</v>
      </c>
      <c r="J1460" s="52" t="s">
        <v>2</v>
      </c>
      <c r="K1460" s="52" t="s">
        <v>2</v>
      </c>
      <c r="L1460" s="52" t="s">
        <v>2</v>
      </c>
      <c r="M1460" s="52" t="s">
        <v>2</v>
      </c>
      <c r="N1460" s="52" t="s">
        <v>2</v>
      </c>
      <c r="O1460" s="52" t="s">
        <v>2410</v>
      </c>
      <c r="P1460" s="52" t="s">
        <v>4</v>
      </c>
      <c r="Q1460" s="52" t="str">
        <f t="shared" si="518"/>
        <v>Nein</v>
      </c>
      <c r="R1460" s="52" t="str">
        <f t="shared" si="518"/>
        <v>Nein</v>
      </c>
      <c r="S1460" s="52" t="str">
        <f t="shared" si="518"/>
        <v>Nein</v>
      </c>
      <c r="T1460" s="52" t="str">
        <f t="shared" si="518"/>
        <v>Nein</v>
      </c>
      <c r="U1460" s="52" t="str">
        <f t="shared" si="518"/>
        <v>Nein</v>
      </c>
      <c r="V1460" s="52" t="str">
        <f t="shared" si="518"/>
        <v>Nein</v>
      </c>
      <c r="W1460" s="52" t="str">
        <f t="shared" si="518"/>
        <v>Nein</v>
      </c>
      <c r="X1460" s="52" t="str">
        <f t="shared" si="518"/>
        <v>Nein</v>
      </c>
      <c r="Y1460" s="52" t="str">
        <f t="shared" si="518"/>
        <v>Nein</v>
      </c>
      <c r="Z1460" s="52" t="str">
        <f t="shared" si="518"/>
        <v>Nein</v>
      </c>
      <c r="AA1460" s="52" t="str">
        <f t="shared" si="518"/>
        <v>Nein</v>
      </c>
      <c r="AB1460" s="52" t="str">
        <f t="shared" si="518"/>
        <v>Nein</v>
      </c>
      <c r="AC1460" s="52" t="str">
        <f t="shared" si="518"/>
        <v>Nein</v>
      </c>
      <c r="AD1460" s="52" t="str">
        <f t="shared" si="518"/>
        <v>Nein</v>
      </c>
      <c r="AE1460" s="52" t="str">
        <f t="shared" si="518"/>
        <v>Nein</v>
      </c>
      <c r="AF1460" s="52" t="str">
        <f t="shared" si="518"/>
        <v>Nein</v>
      </c>
      <c r="AG1460" s="61" t="str">
        <f>IF(Q1460="Ja",VLOOKUP($Q$2,Plausis!A:E,5,0),IF(R1460="Ja",VLOOKUP($R$2,Plausis!A:E,5,0),IF(T1460="Ja",VLOOKUP($T$2,Plausis!A:E,5,0),IF(U1460="Ja",VLOOKUP($U$2,Plausis!A:E,5,0),IF(AA1460="Ja",VLOOKUP($AA$2,Plausis!A:E,5,0),IF(AC1460="Ja",VLOOKUP($AC$2,Plausis!A:E,5,0),IF(AD1460="Ja",VLOOKUP($AD$2,Plausis!A:E,5,0),"")))))))</f>
        <v/>
      </c>
      <c r="AH1460" s="52" t="str">
        <f>IF(Y1460="Ja",VLOOKUP($Y$2,Plausis!A:E,5,0),"")</f>
        <v/>
      </c>
      <c r="AI1460" s="52" t="str">
        <f t="shared" si="499"/>
        <v>Nein</v>
      </c>
      <c r="AJ1460" s="52" t="str">
        <f>IF(S1460="Ja",VLOOKUP($S$2,Plausis!A:E,5,0),IF(V1460="Ja",VLOOKUP($V$2,Plausis!A:E,5,0),IF(X1460="Ja",VLOOKUP($X$2,Plausis!A:E,5,0),"")))</f>
        <v/>
      </c>
      <c r="AL1460" s="52" t="s">
        <v>2</v>
      </c>
      <c r="AM1460" s="114">
        <v>45531</v>
      </c>
      <c r="AN1460" s="52" t="s">
        <v>4467</v>
      </c>
      <c r="AO1460" s="52" t="str">
        <f>VLOOKUP(B1460,'BAT Grundtabelle'!B:T,19,0)</f>
        <v>nein</v>
      </c>
      <c r="AP1460" s="105" t="str">
        <f t="shared" si="500"/>
        <v>11308</v>
      </c>
      <c r="AQ1460" s="52" t="str">
        <f t="shared" si="501"/>
        <v>Oberarzt für Chirurgie</v>
      </c>
      <c r="AR1460" s="52" t="b">
        <f t="shared" si="517"/>
        <v>0</v>
      </c>
      <c r="AS1460" s="52" t="b">
        <f t="shared" si="517"/>
        <v>0</v>
      </c>
      <c r="AT1460" s="52" t="b">
        <f t="shared" si="517"/>
        <v>0</v>
      </c>
      <c r="AU1460" s="52" t="str">
        <f t="shared" si="502"/>
        <v/>
      </c>
      <c r="AW1460" s="52" t="b">
        <f t="shared" si="503"/>
        <v>0</v>
      </c>
      <c r="AX1460" s="52" t="str">
        <f t="shared" si="504"/>
        <v/>
      </c>
      <c r="AY1460" s="52" t="b">
        <f t="shared" si="505"/>
        <v>0</v>
      </c>
      <c r="AZ1460" s="52" t="str">
        <f t="shared" si="506"/>
        <v>11308</v>
      </c>
      <c r="BA1460" s="52" t="str">
        <f>VLOOKUP(A1460,'BAT Grundtabelle'!A:U,21,0)</f>
        <v>nein</v>
      </c>
      <c r="BB1460" s="52" t="str">
        <f t="shared" si="507"/>
        <v>nein</v>
      </c>
      <c r="BC1460" s="52" t="str">
        <f t="shared" si="508"/>
        <v>11308</v>
      </c>
      <c r="BD1460" s="52" t="str">
        <f t="shared" si="509"/>
        <v>Oberarzt für Chirurgie</v>
      </c>
      <c r="BE1460" s="52" t="str">
        <f t="shared" si="510"/>
        <v/>
      </c>
      <c r="BF1460" s="52" t="str">
        <f t="shared" si="511"/>
        <v/>
      </c>
    </row>
    <row r="1461" spans="1:58" hidden="1" x14ac:dyDescent="0.35">
      <c r="A1461" s="107" t="s">
        <v>3729</v>
      </c>
      <c r="B1461" s="75" t="s">
        <v>952</v>
      </c>
      <c r="C1461" s="52" t="s">
        <v>2</v>
      </c>
      <c r="D1461" s="52" t="s">
        <v>2</v>
      </c>
      <c r="E1461" s="52" t="s">
        <v>2</v>
      </c>
      <c r="F1461" s="52" t="s">
        <v>2</v>
      </c>
      <c r="G1461" s="52" t="s">
        <v>2</v>
      </c>
      <c r="H1461" s="52" t="s">
        <v>2</v>
      </c>
      <c r="I1461" s="52" t="s">
        <v>2</v>
      </c>
      <c r="J1461" s="52" t="s">
        <v>2</v>
      </c>
      <c r="K1461" s="52" t="s">
        <v>2</v>
      </c>
      <c r="L1461" s="52" t="s">
        <v>2</v>
      </c>
      <c r="M1461" s="52" t="s">
        <v>2</v>
      </c>
      <c r="N1461" s="52" t="s">
        <v>2</v>
      </c>
      <c r="O1461" s="52" t="s">
        <v>2410</v>
      </c>
      <c r="P1461" s="52" t="s">
        <v>4</v>
      </c>
      <c r="Q1461" s="52" t="str">
        <f t="shared" si="518"/>
        <v>Nein</v>
      </c>
      <c r="R1461" s="52" t="str">
        <f t="shared" si="518"/>
        <v>Nein</v>
      </c>
      <c r="S1461" s="52" t="str">
        <f t="shared" si="518"/>
        <v>Nein</v>
      </c>
      <c r="T1461" s="52" t="str">
        <f t="shared" si="518"/>
        <v>Nein</v>
      </c>
      <c r="U1461" s="52" t="str">
        <f t="shared" si="518"/>
        <v>Nein</v>
      </c>
      <c r="V1461" s="52" t="str">
        <f t="shared" si="518"/>
        <v>Nein</v>
      </c>
      <c r="W1461" s="52" t="str">
        <f t="shared" si="518"/>
        <v>Nein</v>
      </c>
      <c r="X1461" s="52" t="str">
        <f t="shared" si="518"/>
        <v>Nein</v>
      </c>
      <c r="Y1461" s="52" t="str">
        <f t="shared" si="518"/>
        <v>Nein</v>
      </c>
      <c r="Z1461" s="52" t="str">
        <f t="shared" si="518"/>
        <v>Nein</v>
      </c>
      <c r="AA1461" s="52" t="str">
        <f t="shared" si="518"/>
        <v>Nein</v>
      </c>
      <c r="AB1461" s="52" t="str">
        <f t="shared" si="518"/>
        <v>Nein</v>
      </c>
      <c r="AC1461" s="52" t="str">
        <f t="shared" si="518"/>
        <v>Nein</v>
      </c>
      <c r="AD1461" s="52" t="str">
        <f t="shared" si="518"/>
        <v>Nein</v>
      </c>
      <c r="AE1461" s="52" t="str">
        <f t="shared" si="518"/>
        <v>Nein</v>
      </c>
      <c r="AF1461" s="52" t="str">
        <f t="shared" si="518"/>
        <v>Nein</v>
      </c>
      <c r="AG1461" s="61" t="str">
        <f>IF(Q1461="Ja",VLOOKUP($Q$2,Plausis!A:E,5,0),IF(R1461="Ja",VLOOKUP($R$2,Plausis!A:E,5,0),IF(T1461="Ja",VLOOKUP($T$2,Plausis!A:E,5,0),IF(U1461="Ja",VLOOKUP($U$2,Plausis!A:E,5,0),IF(AA1461="Ja",VLOOKUP($AA$2,Plausis!A:E,5,0),IF(AC1461="Ja",VLOOKUP($AC$2,Plausis!A:E,5,0),IF(AD1461="Ja",VLOOKUP($AD$2,Plausis!A:E,5,0),"")))))))</f>
        <v/>
      </c>
      <c r="AH1461" s="52" t="str">
        <f>IF(Y1461="Ja",VLOOKUP($Y$2,Plausis!A:E,5,0),"")</f>
        <v/>
      </c>
      <c r="AI1461" s="52" t="str">
        <f t="shared" si="499"/>
        <v>Nein</v>
      </c>
      <c r="AJ1461" s="52" t="str">
        <f>IF(S1461="Ja",VLOOKUP($S$2,Plausis!A:E,5,0),IF(V1461="Ja",VLOOKUP($V$2,Plausis!A:E,5,0),IF(X1461="Ja",VLOOKUP($X$2,Plausis!A:E,5,0),"")))</f>
        <v/>
      </c>
      <c r="AL1461" s="52" t="s">
        <v>2</v>
      </c>
      <c r="AM1461" s="114">
        <v>45531</v>
      </c>
      <c r="AN1461" s="52" t="s">
        <v>4467</v>
      </c>
      <c r="AO1461" s="52" t="str">
        <f>VLOOKUP(B1461,'BAT Grundtabelle'!B:T,19,0)</f>
        <v>nein</v>
      </c>
      <c r="AP1461" s="105" t="str">
        <f t="shared" si="500"/>
        <v>11309</v>
      </c>
      <c r="AQ1461" s="52" t="str">
        <f t="shared" si="501"/>
        <v>Oberarzt für Gynäkologie</v>
      </c>
      <c r="AR1461" s="52" t="b">
        <f t="shared" si="517"/>
        <v>0</v>
      </c>
      <c r="AS1461" s="52" t="b">
        <f t="shared" si="517"/>
        <v>0</v>
      </c>
      <c r="AT1461" s="52" t="b">
        <f t="shared" si="517"/>
        <v>0</v>
      </c>
      <c r="AU1461" s="52" t="str">
        <f t="shared" si="502"/>
        <v/>
      </c>
      <c r="AW1461" s="52" t="b">
        <f t="shared" si="503"/>
        <v>0</v>
      </c>
      <c r="AX1461" s="52" t="str">
        <f t="shared" si="504"/>
        <v/>
      </c>
      <c r="AY1461" s="52" t="b">
        <f t="shared" si="505"/>
        <v>0</v>
      </c>
      <c r="AZ1461" s="52" t="str">
        <f t="shared" si="506"/>
        <v>11309</v>
      </c>
      <c r="BA1461" s="52" t="str">
        <f>VLOOKUP(A1461,'BAT Grundtabelle'!A:U,21,0)</f>
        <v>nein</v>
      </c>
      <c r="BB1461" s="52" t="str">
        <f t="shared" si="507"/>
        <v>nein</v>
      </c>
      <c r="BC1461" s="52" t="str">
        <f t="shared" si="508"/>
        <v>11309</v>
      </c>
      <c r="BD1461" s="52" t="str">
        <f t="shared" si="509"/>
        <v>Oberarzt für Gynäkologie</v>
      </c>
      <c r="BE1461" s="52" t="str">
        <f t="shared" si="510"/>
        <v/>
      </c>
      <c r="BF1461" s="52" t="str">
        <f t="shared" si="511"/>
        <v/>
      </c>
    </row>
    <row r="1462" spans="1:58" hidden="1" x14ac:dyDescent="0.35">
      <c r="A1462" s="107" t="s">
        <v>3730</v>
      </c>
      <c r="B1462" s="75" t="s">
        <v>949</v>
      </c>
      <c r="C1462" s="52" t="s">
        <v>2</v>
      </c>
      <c r="D1462" s="52" t="s">
        <v>2</v>
      </c>
      <c r="E1462" s="52" t="s">
        <v>2</v>
      </c>
      <c r="F1462" s="52" t="s">
        <v>2</v>
      </c>
      <c r="G1462" s="52" t="s">
        <v>2</v>
      </c>
      <c r="H1462" s="52" t="s">
        <v>2</v>
      </c>
      <c r="I1462" s="52" t="s">
        <v>2</v>
      </c>
      <c r="J1462" s="52" t="s">
        <v>2</v>
      </c>
      <c r="K1462" s="52" t="s">
        <v>2</v>
      </c>
      <c r="L1462" s="52" t="s">
        <v>2</v>
      </c>
      <c r="M1462" s="52" t="s">
        <v>2</v>
      </c>
      <c r="N1462" s="52" t="s">
        <v>2</v>
      </c>
      <c r="O1462" s="52" t="s">
        <v>2410</v>
      </c>
      <c r="P1462" s="52" t="s">
        <v>4</v>
      </c>
      <c r="Q1462" s="52" t="str">
        <f t="shared" si="518"/>
        <v>Nein</v>
      </c>
      <c r="R1462" s="52" t="str">
        <f t="shared" si="518"/>
        <v>Nein</v>
      </c>
      <c r="S1462" s="52" t="str">
        <f t="shared" si="518"/>
        <v>Nein</v>
      </c>
      <c r="T1462" s="52" t="str">
        <f t="shared" si="518"/>
        <v>Nein</v>
      </c>
      <c r="U1462" s="52" t="str">
        <f t="shared" si="518"/>
        <v>Nein</v>
      </c>
      <c r="V1462" s="52" t="str">
        <f t="shared" si="518"/>
        <v>Nein</v>
      </c>
      <c r="W1462" s="52" t="str">
        <f t="shared" si="518"/>
        <v>Nein</v>
      </c>
      <c r="X1462" s="52" t="str">
        <f t="shared" si="518"/>
        <v>Nein</v>
      </c>
      <c r="Y1462" s="52" t="str">
        <f t="shared" si="518"/>
        <v>Nein</v>
      </c>
      <c r="Z1462" s="52" t="str">
        <f t="shared" si="518"/>
        <v>Nein</v>
      </c>
      <c r="AA1462" s="52" t="str">
        <f t="shared" si="518"/>
        <v>Nein</v>
      </c>
      <c r="AB1462" s="52" t="str">
        <f t="shared" si="518"/>
        <v>Nein</v>
      </c>
      <c r="AC1462" s="52" t="str">
        <f t="shared" si="518"/>
        <v>Nein</v>
      </c>
      <c r="AD1462" s="52" t="str">
        <f t="shared" si="518"/>
        <v>Nein</v>
      </c>
      <c r="AE1462" s="52" t="str">
        <f t="shared" si="518"/>
        <v>Nein</v>
      </c>
      <c r="AF1462" s="52" t="str">
        <f t="shared" si="518"/>
        <v>Nein</v>
      </c>
      <c r="AG1462" s="61" t="str">
        <f>IF(Q1462="Ja",VLOOKUP($Q$2,Plausis!A:E,5,0),IF(R1462="Ja",VLOOKUP($R$2,Plausis!A:E,5,0),IF(T1462="Ja",VLOOKUP($T$2,Plausis!A:E,5,0),IF(U1462="Ja",VLOOKUP($U$2,Plausis!A:E,5,0),IF(AA1462="Ja",VLOOKUP($AA$2,Plausis!A:E,5,0),IF(AC1462="Ja",VLOOKUP($AC$2,Plausis!A:E,5,0),IF(AD1462="Ja",VLOOKUP($AD$2,Plausis!A:E,5,0),"")))))))</f>
        <v/>
      </c>
      <c r="AH1462" s="52" t="str">
        <f>IF(Y1462="Ja",VLOOKUP($Y$2,Plausis!A:E,5,0),"")</f>
        <v/>
      </c>
      <c r="AI1462" s="52" t="str">
        <f t="shared" si="499"/>
        <v>Nein</v>
      </c>
      <c r="AJ1462" s="52" t="str">
        <f>IF(S1462="Ja",VLOOKUP($S$2,Plausis!A:E,5,0),IF(V1462="Ja",VLOOKUP($V$2,Plausis!A:E,5,0),IF(X1462="Ja",VLOOKUP($X$2,Plausis!A:E,5,0),"")))</f>
        <v/>
      </c>
      <c r="AL1462" s="52" t="s">
        <v>2</v>
      </c>
      <c r="AM1462" s="114">
        <v>45531</v>
      </c>
      <c r="AN1462" s="52" t="s">
        <v>4467</v>
      </c>
      <c r="AO1462" s="52" t="str">
        <f>VLOOKUP(B1462,'BAT Grundtabelle'!B:T,19,0)</f>
        <v>nein</v>
      </c>
      <c r="AP1462" s="105" t="str">
        <f t="shared" si="500"/>
        <v>11310</v>
      </c>
      <c r="AQ1462" s="52" t="str">
        <f t="shared" si="501"/>
        <v>Oberarzt für Mund/Kiefer/Gesicht</v>
      </c>
      <c r="AR1462" s="52" t="b">
        <f t="shared" si="517"/>
        <v>0</v>
      </c>
      <c r="AS1462" s="52" t="b">
        <f t="shared" si="517"/>
        <v>0</v>
      </c>
      <c r="AT1462" s="52" t="b">
        <f t="shared" si="517"/>
        <v>0</v>
      </c>
      <c r="AU1462" s="52" t="str">
        <f t="shared" si="502"/>
        <v/>
      </c>
      <c r="AW1462" s="52" t="b">
        <f t="shared" si="503"/>
        <v>0</v>
      </c>
      <c r="AX1462" s="52" t="str">
        <f t="shared" si="504"/>
        <v/>
      </c>
      <c r="AY1462" s="52" t="b">
        <f t="shared" si="505"/>
        <v>0</v>
      </c>
      <c r="AZ1462" s="52" t="str">
        <f t="shared" si="506"/>
        <v>11310</v>
      </c>
      <c r="BA1462" s="52" t="str">
        <f>VLOOKUP(A1462,'BAT Grundtabelle'!A:U,21,0)</f>
        <v>nein</v>
      </c>
      <c r="BB1462" s="52" t="str">
        <f t="shared" si="507"/>
        <v>nein</v>
      </c>
      <c r="BC1462" s="52" t="str">
        <f t="shared" si="508"/>
        <v>11310</v>
      </c>
      <c r="BD1462" s="52" t="str">
        <f t="shared" si="509"/>
        <v>Oberarzt für Mund/Kiefer/Gesicht</v>
      </c>
      <c r="BE1462" s="52" t="str">
        <f t="shared" si="510"/>
        <v/>
      </c>
      <c r="BF1462" s="52" t="str">
        <f t="shared" si="511"/>
        <v/>
      </c>
    </row>
    <row r="1463" spans="1:58" hidden="1" x14ac:dyDescent="0.35">
      <c r="A1463" s="107" t="s">
        <v>3731</v>
      </c>
      <c r="B1463" s="75" t="s">
        <v>953</v>
      </c>
      <c r="C1463" s="52" t="s">
        <v>2</v>
      </c>
      <c r="D1463" s="52" t="s">
        <v>2</v>
      </c>
      <c r="E1463" s="52" t="s">
        <v>2</v>
      </c>
      <c r="F1463" s="52" t="s">
        <v>2</v>
      </c>
      <c r="G1463" s="52" t="s">
        <v>2</v>
      </c>
      <c r="H1463" s="52" t="s">
        <v>2</v>
      </c>
      <c r="I1463" s="52" t="s">
        <v>2</v>
      </c>
      <c r="J1463" s="52" t="s">
        <v>2</v>
      </c>
      <c r="K1463" s="52" t="s">
        <v>2</v>
      </c>
      <c r="L1463" s="52" t="s">
        <v>2</v>
      </c>
      <c r="M1463" s="52" t="s">
        <v>2</v>
      </c>
      <c r="N1463" s="52" t="s">
        <v>2</v>
      </c>
      <c r="O1463" s="52" t="s">
        <v>2410</v>
      </c>
      <c r="P1463" s="52" t="s">
        <v>4</v>
      </c>
      <c r="Q1463" s="52" t="str">
        <f t="shared" ref="Q1463:AF1472" si="519">IF(ISERROR(FIND(Q$2,$P1463,1)),"Nein","Ja")</f>
        <v>Nein</v>
      </c>
      <c r="R1463" s="52" t="str">
        <f t="shared" si="519"/>
        <v>Nein</v>
      </c>
      <c r="S1463" s="52" t="str">
        <f t="shared" si="519"/>
        <v>Nein</v>
      </c>
      <c r="T1463" s="52" t="str">
        <f t="shared" si="519"/>
        <v>Nein</v>
      </c>
      <c r="U1463" s="52" t="str">
        <f t="shared" si="519"/>
        <v>Nein</v>
      </c>
      <c r="V1463" s="52" t="str">
        <f t="shared" si="519"/>
        <v>Nein</v>
      </c>
      <c r="W1463" s="52" t="str">
        <f t="shared" si="519"/>
        <v>Nein</v>
      </c>
      <c r="X1463" s="52" t="str">
        <f t="shared" si="519"/>
        <v>Nein</v>
      </c>
      <c r="Y1463" s="52" t="str">
        <f t="shared" si="519"/>
        <v>Nein</v>
      </c>
      <c r="Z1463" s="52" t="str">
        <f t="shared" si="519"/>
        <v>Nein</v>
      </c>
      <c r="AA1463" s="52" t="str">
        <f t="shared" si="519"/>
        <v>Nein</v>
      </c>
      <c r="AB1463" s="52" t="str">
        <f t="shared" si="519"/>
        <v>Nein</v>
      </c>
      <c r="AC1463" s="52" t="str">
        <f t="shared" si="519"/>
        <v>Nein</v>
      </c>
      <c r="AD1463" s="52" t="str">
        <f t="shared" si="519"/>
        <v>Nein</v>
      </c>
      <c r="AE1463" s="52" t="str">
        <f t="shared" si="519"/>
        <v>Nein</v>
      </c>
      <c r="AF1463" s="52" t="str">
        <f t="shared" si="519"/>
        <v>Nein</v>
      </c>
      <c r="AG1463" s="61" t="str">
        <f>IF(Q1463="Ja",VLOOKUP($Q$2,Plausis!A:E,5,0),IF(R1463="Ja",VLOOKUP($R$2,Plausis!A:E,5,0),IF(T1463="Ja",VLOOKUP($T$2,Plausis!A:E,5,0),IF(U1463="Ja",VLOOKUP($U$2,Plausis!A:E,5,0),IF(AA1463="Ja",VLOOKUP($AA$2,Plausis!A:E,5,0),IF(AC1463="Ja",VLOOKUP($AC$2,Plausis!A:E,5,0),IF(AD1463="Ja",VLOOKUP($AD$2,Plausis!A:E,5,0),"")))))))</f>
        <v/>
      </c>
      <c r="AH1463" s="52" t="str">
        <f>IF(Y1463="Ja",VLOOKUP($Y$2,Plausis!A:E,5,0),"")</f>
        <v/>
      </c>
      <c r="AI1463" s="52" t="str">
        <f t="shared" si="499"/>
        <v>Nein</v>
      </c>
      <c r="AJ1463" s="52" t="str">
        <f>IF(S1463="Ja",VLOOKUP($S$2,Plausis!A:E,5,0),IF(V1463="Ja",VLOOKUP($V$2,Plausis!A:E,5,0),IF(X1463="Ja",VLOOKUP($X$2,Plausis!A:E,5,0),"")))</f>
        <v/>
      </c>
      <c r="AL1463" s="52" t="s">
        <v>2</v>
      </c>
      <c r="AM1463" s="114">
        <v>45531</v>
      </c>
      <c r="AN1463" s="52" t="s">
        <v>4467</v>
      </c>
      <c r="AO1463" s="52" t="str">
        <f>VLOOKUP(B1463,'BAT Grundtabelle'!B:T,19,0)</f>
        <v>nein</v>
      </c>
      <c r="AP1463" s="105" t="str">
        <f t="shared" si="500"/>
        <v>11311</v>
      </c>
      <c r="AQ1463" s="52" t="str">
        <f t="shared" si="501"/>
        <v>Oberarzt für Orthopädie</v>
      </c>
      <c r="AR1463" s="52" t="b">
        <f t="shared" ref="AR1463:AT1482" si="520">IF(ISERROR(FIND(AR$1,$P1463,1)),FALSE,TRUE)</f>
        <v>0</v>
      </c>
      <c r="AS1463" s="52" t="b">
        <f t="shared" si="520"/>
        <v>0</v>
      </c>
      <c r="AT1463" s="52" t="b">
        <f t="shared" si="520"/>
        <v>0</v>
      </c>
      <c r="AU1463" s="52" t="str">
        <f t="shared" si="502"/>
        <v/>
      </c>
      <c r="AW1463" s="52" t="b">
        <f t="shared" si="503"/>
        <v>0</v>
      </c>
      <c r="AX1463" s="52" t="str">
        <f t="shared" si="504"/>
        <v/>
      </c>
      <c r="AY1463" s="52" t="b">
        <f t="shared" si="505"/>
        <v>0</v>
      </c>
      <c r="AZ1463" s="52" t="str">
        <f t="shared" si="506"/>
        <v>11311</v>
      </c>
      <c r="BA1463" s="52" t="str">
        <f>VLOOKUP(A1463,'BAT Grundtabelle'!A:U,21,0)</f>
        <v>nein</v>
      </c>
      <c r="BB1463" s="52" t="str">
        <f t="shared" si="507"/>
        <v>nein</v>
      </c>
      <c r="BC1463" s="52" t="str">
        <f t="shared" si="508"/>
        <v>11311</v>
      </c>
      <c r="BD1463" s="52" t="str">
        <f t="shared" si="509"/>
        <v>Oberarzt für Orthopädie</v>
      </c>
      <c r="BE1463" s="52" t="str">
        <f t="shared" si="510"/>
        <v/>
      </c>
      <c r="BF1463" s="52" t="str">
        <f t="shared" si="511"/>
        <v/>
      </c>
    </row>
    <row r="1464" spans="1:58" hidden="1" x14ac:dyDescent="0.35">
      <c r="A1464" s="107" t="s">
        <v>3732</v>
      </c>
      <c r="B1464" s="75" t="s">
        <v>954</v>
      </c>
      <c r="C1464" s="52" t="s">
        <v>2</v>
      </c>
      <c r="D1464" s="52" t="s">
        <v>2</v>
      </c>
      <c r="E1464" s="52" t="s">
        <v>2</v>
      </c>
      <c r="F1464" s="52" t="s">
        <v>2</v>
      </c>
      <c r="G1464" s="52" t="s">
        <v>2</v>
      </c>
      <c r="H1464" s="52" t="s">
        <v>2</v>
      </c>
      <c r="I1464" s="52" t="s">
        <v>2</v>
      </c>
      <c r="J1464" s="52" t="s">
        <v>2</v>
      </c>
      <c r="K1464" s="52" t="s">
        <v>2</v>
      </c>
      <c r="L1464" s="52" t="s">
        <v>2</v>
      </c>
      <c r="M1464" s="52" t="s">
        <v>2</v>
      </c>
      <c r="N1464" s="52" t="s">
        <v>2</v>
      </c>
      <c r="O1464" s="52" t="s">
        <v>2410</v>
      </c>
      <c r="P1464" s="52" t="s">
        <v>4</v>
      </c>
      <c r="Q1464" s="52" t="str">
        <f t="shared" si="519"/>
        <v>Nein</v>
      </c>
      <c r="R1464" s="52" t="str">
        <f t="shared" si="519"/>
        <v>Nein</v>
      </c>
      <c r="S1464" s="52" t="str">
        <f t="shared" si="519"/>
        <v>Nein</v>
      </c>
      <c r="T1464" s="52" t="str">
        <f t="shared" si="519"/>
        <v>Nein</v>
      </c>
      <c r="U1464" s="52" t="str">
        <f t="shared" si="519"/>
        <v>Nein</v>
      </c>
      <c r="V1464" s="52" t="str">
        <f t="shared" si="519"/>
        <v>Nein</v>
      </c>
      <c r="W1464" s="52" t="str">
        <f t="shared" si="519"/>
        <v>Nein</v>
      </c>
      <c r="X1464" s="52" t="str">
        <f t="shared" si="519"/>
        <v>Nein</v>
      </c>
      <c r="Y1464" s="52" t="str">
        <f t="shared" si="519"/>
        <v>Nein</v>
      </c>
      <c r="Z1464" s="52" t="str">
        <f t="shared" si="519"/>
        <v>Nein</v>
      </c>
      <c r="AA1464" s="52" t="str">
        <f t="shared" si="519"/>
        <v>Nein</v>
      </c>
      <c r="AB1464" s="52" t="str">
        <f t="shared" si="519"/>
        <v>Nein</v>
      </c>
      <c r="AC1464" s="52" t="str">
        <f t="shared" si="519"/>
        <v>Nein</v>
      </c>
      <c r="AD1464" s="52" t="str">
        <f t="shared" si="519"/>
        <v>Nein</v>
      </c>
      <c r="AE1464" s="52" t="str">
        <f t="shared" si="519"/>
        <v>Nein</v>
      </c>
      <c r="AF1464" s="52" t="str">
        <f t="shared" si="519"/>
        <v>Nein</v>
      </c>
      <c r="AG1464" s="61" t="str">
        <f>IF(Q1464="Ja",VLOOKUP($Q$2,Plausis!A:E,5,0),IF(R1464="Ja",VLOOKUP($R$2,Plausis!A:E,5,0),IF(T1464="Ja",VLOOKUP($T$2,Plausis!A:E,5,0),IF(U1464="Ja",VLOOKUP($U$2,Plausis!A:E,5,0),IF(AA1464="Ja",VLOOKUP($AA$2,Plausis!A:E,5,0),IF(AC1464="Ja",VLOOKUP($AC$2,Plausis!A:E,5,0),IF(AD1464="Ja",VLOOKUP($AD$2,Plausis!A:E,5,0),"")))))))</f>
        <v/>
      </c>
      <c r="AH1464" s="52" t="str">
        <f>IF(Y1464="Ja",VLOOKUP($Y$2,Plausis!A:E,5,0),"")</f>
        <v/>
      </c>
      <c r="AI1464" s="52" t="str">
        <f t="shared" si="499"/>
        <v>Nein</v>
      </c>
      <c r="AJ1464" s="52" t="str">
        <f>IF(S1464="Ja",VLOOKUP($S$2,Plausis!A:E,5,0),IF(V1464="Ja",VLOOKUP($V$2,Plausis!A:E,5,0),IF(X1464="Ja",VLOOKUP($X$2,Plausis!A:E,5,0),"")))</f>
        <v/>
      </c>
      <c r="AL1464" s="52" t="s">
        <v>2</v>
      </c>
      <c r="AM1464" s="114">
        <v>45531</v>
      </c>
      <c r="AN1464" s="52" t="s">
        <v>4467</v>
      </c>
      <c r="AO1464" s="52" t="str">
        <f>VLOOKUP(B1464,'BAT Grundtabelle'!B:T,19,0)</f>
        <v>nein</v>
      </c>
      <c r="AP1464" s="105" t="str">
        <f t="shared" si="500"/>
        <v>11312</v>
      </c>
      <c r="AQ1464" s="52" t="str">
        <f t="shared" si="501"/>
        <v>Oberarzt für Urologie</v>
      </c>
      <c r="AR1464" s="52" t="b">
        <f t="shared" si="520"/>
        <v>0</v>
      </c>
      <c r="AS1464" s="52" t="b">
        <f t="shared" si="520"/>
        <v>0</v>
      </c>
      <c r="AT1464" s="52" t="b">
        <f t="shared" si="520"/>
        <v>0</v>
      </c>
      <c r="AU1464" s="52" t="str">
        <f t="shared" si="502"/>
        <v/>
      </c>
      <c r="AW1464" s="52" t="b">
        <f t="shared" si="503"/>
        <v>0</v>
      </c>
      <c r="AX1464" s="52" t="str">
        <f t="shared" si="504"/>
        <v/>
      </c>
      <c r="AY1464" s="52" t="b">
        <f t="shared" si="505"/>
        <v>0</v>
      </c>
      <c r="AZ1464" s="52" t="str">
        <f t="shared" si="506"/>
        <v>11312</v>
      </c>
      <c r="BA1464" s="52" t="str">
        <f>VLOOKUP(A1464,'BAT Grundtabelle'!A:U,21,0)</f>
        <v>nein</v>
      </c>
      <c r="BB1464" s="52" t="str">
        <f t="shared" si="507"/>
        <v>nein</v>
      </c>
      <c r="BC1464" s="52" t="str">
        <f t="shared" si="508"/>
        <v>11312</v>
      </c>
      <c r="BD1464" s="52" t="str">
        <f t="shared" si="509"/>
        <v>Oberarzt für Urologie</v>
      </c>
      <c r="BE1464" s="52" t="str">
        <f t="shared" si="510"/>
        <v/>
      </c>
      <c r="BF1464" s="52" t="str">
        <f t="shared" si="511"/>
        <v/>
      </c>
    </row>
    <row r="1465" spans="1:58" hidden="1" x14ac:dyDescent="0.35">
      <c r="A1465" s="107" t="s">
        <v>3733</v>
      </c>
      <c r="B1465" s="75" t="s">
        <v>955</v>
      </c>
      <c r="C1465" s="52" t="s">
        <v>2</v>
      </c>
      <c r="D1465" s="52" t="s">
        <v>2</v>
      </c>
      <c r="E1465" s="52" t="s">
        <v>2</v>
      </c>
      <c r="F1465" s="52" t="s">
        <v>2</v>
      </c>
      <c r="G1465" s="52" t="s">
        <v>2</v>
      </c>
      <c r="H1465" s="52" t="s">
        <v>2</v>
      </c>
      <c r="I1465" s="52" t="s">
        <v>2</v>
      </c>
      <c r="J1465" s="52" t="s">
        <v>2</v>
      </c>
      <c r="K1465" s="52" t="s">
        <v>2</v>
      </c>
      <c r="L1465" s="52" t="s">
        <v>2</v>
      </c>
      <c r="M1465" s="52" t="s">
        <v>2</v>
      </c>
      <c r="N1465" s="52" t="s">
        <v>2</v>
      </c>
      <c r="O1465" s="52" t="s">
        <v>2410</v>
      </c>
      <c r="P1465" s="52" t="s">
        <v>4</v>
      </c>
      <c r="Q1465" s="52" t="str">
        <f t="shared" si="519"/>
        <v>Nein</v>
      </c>
      <c r="R1465" s="52" t="str">
        <f t="shared" si="519"/>
        <v>Nein</v>
      </c>
      <c r="S1465" s="52" t="str">
        <f t="shared" si="519"/>
        <v>Nein</v>
      </c>
      <c r="T1465" s="52" t="str">
        <f t="shared" si="519"/>
        <v>Nein</v>
      </c>
      <c r="U1465" s="52" t="str">
        <f t="shared" si="519"/>
        <v>Nein</v>
      </c>
      <c r="V1465" s="52" t="str">
        <f t="shared" si="519"/>
        <v>Nein</v>
      </c>
      <c r="W1465" s="52" t="str">
        <f t="shared" si="519"/>
        <v>Nein</v>
      </c>
      <c r="X1465" s="52" t="str">
        <f t="shared" si="519"/>
        <v>Nein</v>
      </c>
      <c r="Y1465" s="52" t="str">
        <f t="shared" si="519"/>
        <v>Nein</v>
      </c>
      <c r="Z1465" s="52" t="str">
        <f t="shared" si="519"/>
        <v>Nein</v>
      </c>
      <c r="AA1465" s="52" t="str">
        <f t="shared" si="519"/>
        <v>Nein</v>
      </c>
      <c r="AB1465" s="52" t="str">
        <f t="shared" si="519"/>
        <v>Nein</v>
      </c>
      <c r="AC1465" s="52" t="str">
        <f t="shared" si="519"/>
        <v>Nein</v>
      </c>
      <c r="AD1465" s="52" t="str">
        <f t="shared" si="519"/>
        <v>Nein</v>
      </c>
      <c r="AE1465" s="52" t="str">
        <f t="shared" si="519"/>
        <v>Nein</v>
      </c>
      <c r="AF1465" s="52" t="str">
        <f t="shared" si="519"/>
        <v>Nein</v>
      </c>
      <c r="AG1465" s="61" t="str">
        <f>IF(Q1465="Ja",VLOOKUP($Q$2,Plausis!A:E,5,0),IF(R1465="Ja",VLOOKUP($R$2,Plausis!A:E,5,0),IF(T1465="Ja",VLOOKUP($T$2,Plausis!A:E,5,0),IF(U1465="Ja",VLOOKUP($U$2,Plausis!A:E,5,0),IF(AA1465="Ja",VLOOKUP($AA$2,Plausis!A:E,5,0),IF(AC1465="Ja",VLOOKUP($AC$2,Plausis!A:E,5,0),IF(AD1465="Ja",VLOOKUP($AD$2,Plausis!A:E,5,0),"")))))))</f>
        <v/>
      </c>
      <c r="AH1465" s="52" t="str">
        <f>IF(Y1465="Ja",VLOOKUP($Y$2,Plausis!A:E,5,0),"")</f>
        <v/>
      </c>
      <c r="AI1465" s="52" t="str">
        <f t="shared" si="499"/>
        <v>Nein</v>
      </c>
      <c r="AJ1465" s="52" t="str">
        <f>IF(S1465="Ja",VLOOKUP($S$2,Plausis!A:E,5,0),IF(V1465="Ja",VLOOKUP($V$2,Plausis!A:E,5,0),IF(X1465="Ja",VLOOKUP($X$2,Plausis!A:E,5,0),"")))</f>
        <v/>
      </c>
      <c r="AL1465" s="52" t="s">
        <v>2</v>
      </c>
      <c r="AM1465" s="114">
        <v>45531</v>
      </c>
      <c r="AN1465" s="52" t="s">
        <v>4467</v>
      </c>
      <c r="AO1465" s="52" t="str">
        <f>VLOOKUP(B1465,'BAT Grundtabelle'!B:T,19,0)</f>
        <v>nein</v>
      </c>
      <c r="AP1465" s="105" t="str">
        <f t="shared" si="500"/>
        <v>11313</v>
      </c>
      <c r="AQ1465" s="52" t="str">
        <f t="shared" si="501"/>
        <v>Oberarzt mit Nebentätigkeit</v>
      </c>
      <c r="AR1465" s="52" t="b">
        <f t="shared" si="520"/>
        <v>0</v>
      </c>
      <c r="AS1465" s="52" t="b">
        <f t="shared" si="520"/>
        <v>0</v>
      </c>
      <c r="AT1465" s="52" t="b">
        <f t="shared" si="520"/>
        <v>0</v>
      </c>
      <c r="AU1465" s="52" t="str">
        <f t="shared" si="502"/>
        <v/>
      </c>
      <c r="AW1465" s="52" t="b">
        <f t="shared" si="503"/>
        <v>0</v>
      </c>
      <c r="AX1465" s="52" t="str">
        <f t="shared" si="504"/>
        <v/>
      </c>
      <c r="AY1465" s="52" t="b">
        <f t="shared" si="505"/>
        <v>0</v>
      </c>
      <c r="AZ1465" s="52" t="str">
        <f t="shared" si="506"/>
        <v>11313</v>
      </c>
      <c r="BA1465" s="52" t="str">
        <f>VLOOKUP(A1465,'BAT Grundtabelle'!A:U,21,0)</f>
        <v>nein</v>
      </c>
      <c r="BB1465" s="52" t="str">
        <f t="shared" si="507"/>
        <v>nein</v>
      </c>
      <c r="BC1465" s="52" t="str">
        <f t="shared" si="508"/>
        <v>11313</v>
      </c>
      <c r="BD1465" s="52" t="str">
        <f t="shared" si="509"/>
        <v>Oberarzt mit Nebentätigkeit</v>
      </c>
      <c r="BE1465" s="52" t="str">
        <f t="shared" si="510"/>
        <v/>
      </c>
      <c r="BF1465" s="52" t="str">
        <f t="shared" si="511"/>
        <v/>
      </c>
    </row>
    <row r="1466" spans="1:58" hidden="1" x14ac:dyDescent="0.35">
      <c r="A1466" s="107" t="s">
        <v>2311</v>
      </c>
      <c r="B1466" s="75" t="s">
        <v>2310</v>
      </c>
      <c r="C1466" s="52" t="s">
        <v>3</v>
      </c>
      <c r="D1466" s="52" t="s">
        <v>3</v>
      </c>
      <c r="E1466" s="52" t="s">
        <v>2</v>
      </c>
      <c r="F1466" s="52" t="s">
        <v>2</v>
      </c>
      <c r="G1466" s="52" t="s">
        <v>2</v>
      </c>
      <c r="H1466" s="52" t="s">
        <v>2</v>
      </c>
      <c r="I1466" s="52" t="s">
        <v>3</v>
      </c>
      <c r="J1466" s="52">
        <v>3</v>
      </c>
      <c r="K1466" s="52" t="s">
        <v>2</v>
      </c>
      <c r="L1466" s="52" t="s">
        <v>2</v>
      </c>
      <c r="M1466" s="52" t="s">
        <v>2</v>
      </c>
      <c r="N1466" s="52" t="s">
        <v>3</v>
      </c>
      <c r="O1466" s="52" t="s">
        <v>2412</v>
      </c>
      <c r="Q1466" s="52" t="str">
        <f t="shared" si="519"/>
        <v>Nein</v>
      </c>
      <c r="R1466" s="52" t="str">
        <f t="shared" si="519"/>
        <v>Nein</v>
      </c>
      <c r="S1466" s="52" t="str">
        <f t="shared" si="519"/>
        <v>Nein</v>
      </c>
      <c r="T1466" s="52" t="str">
        <f t="shared" si="519"/>
        <v>Nein</v>
      </c>
      <c r="U1466" s="52" t="str">
        <f t="shared" si="519"/>
        <v>Nein</v>
      </c>
      <c r="V1466" s="52" t="str">
        <f t="shared" si="519"/>
        <v>Nein</v>
      </c>
      <c r="W1466" s="52" t="str">
        <f t="shared" si="519"/>
        <v>Nein</v>
      </c>
      <c r="X1466" s="52" t="str">
        <f t="shared" si="519"/>
        <v>Nein</v>
      </c>
      <c r="Y1466" s="52" t="str">
        <f t="shared" si="519"/>
        <v>Nein</v>
      </c>
      <c r="Z1466" s="52" t="str">
        <f t="shared" si="519"/>
        <v>Nein</v>
      </c>
      <c r="AA1466" s="52" t="str">
        <f t="shared" si="519"/>
        <v>Nein</v>
      </c>
      <c r="AB1466" s="52" t="str">
        <f t="shared" si="519"/>
        <v>Nein</v>
      </c>
      <c r="AC1466" s="52" t="str">
        <f t="shared" si="519"/>
        <v>Nein</v>
      </c>
      <c r="AD1466" s="52" t="str">
        <f t="shared" si="519"/>
        <v>Nein</v>
      </c>
      <c r="AE1466" s="52" t="str">
        <f t="shared" si="519"/>
        <v>Nein</v>
      </c>
      <c r="AF1466" s="52" t="str">
        <f t="shared" si="519"/>
        <v>Nein</v>
      </c>
      <c r="AG1466" s="61" t="str">
        <f>IF(Q1466="Ja",VLOOKUP($Q$2,Plausis!A:E,5,0),IF(R1466="Ja",VLOOKUP($R$2,Plausis!A:E,5,0),IF(T1466="Ja",VLOOKUP($T$2,Plausis!A:E,5,0),IF(U1466="Ja",VLOOKUP($U$2,Plausis!A:E,5,0),IF(AA1466="Ja",VLOOKUP($AA$2,Plausis!A:E,5,0),IF(AC1466="Ja",VLOOKUP($AC$2,Plausis!A:E,5,0),IF(AD1466="Ja",VLOOKUP($AD$2,Plausis!A:E,5,0),"")))))))</f>
        <v/>
      </c>
      <c r="AH1466" s="52" t="str">
        <f>IF(Y1466="Ja",VLOOKUP($Y$2,Plausis!A:E,5,0),"")</f>
        <v/>
      </c>
      <c r="AI1466" s="52" t="str">
        <f t="shared" si="499"/>
        <v>Ja</v>
      </c>
      <c r="AJ1466" s="52" t="str">
        <f>IF(S1466="Ja",VLOOKUP($S$2,Plausis!A:E,5,0),IF(V1466="Ja",VLOOKUP($V$2,Plausis!A:E,5,0),IF(X1466="Ja",VLOOKUP($X$2,Plausis!A:E,5,0),"")))</f>
        <v/>
      </c>
      <c r="AL1466" s="52" t="s">
        <v>2</v>
      </c>
      <c r="AM1466" s="114">
        <v>45531</v>
      </c>
      <c r="AN1466" s="52" t="s">
        <v>4467</v>
      </c>
      <c r="AO1466" s="52" t="str">
        <f>VLOOKUP(B1466,'BAT Grundtabelle'!B:T,19,0)</f>
        <v>ja</v>
      </c>
      <c r="AP1466" s="105" t="str">
        <f t="shared" si="500"/>
        <v>1588</v>
      </c>
      <c r="AQ1466" s="52" t="str">
        <f t="shared" si="501"/>
        <v>Oberflächenveredelungsbetrieb</v>
      </c>
      <c r="AR1466" s="52" t="b">
        <f t="shared" si="520"/>
        <v>0</v>
      </c>
      <c r="AS1466" s="52" t="b">
        <f t="shared" si="520"/>
        <v>0</v>
      </c>
      <c r="AT1466" s="52" t="b">
        <f t="shared" si="520"/>
        <v>0</v>
      </c>
      <c r="AU1466" s="52">
        <f t="shared" si="502"/>
        <v>3</v>
      </c>
      <c r="AW1466" s="52" t="b">
        <f t="shared" si="503"/>
        <v>0</v>
      </c>
      <c r="AX1466" s="52" t="str">
        <f t="shared" si="504"/>
        <v>Unternehmen</v>
      </c>
      <c r="AY1466" s="52" t="b">
        <f t="shared" si="505"/>
        <v>0</v>
      </c>
      <c r="AZ1466" s="52" t="str">
        <f t="shared" si="506"/>
        <v>1588</v>
      </c>
      <c r="BA1466" s="52" t="str">
        <f>VLOOKUP(A1466,'BAT Grundtabelle'!A:U,21,0)</f>
        <v>ja</v>
      </c>
      <c r="BB1466" s="52" t="str">
        <f t="shared" si="507"/>
        <v>nein</v>
      </c>
      <c r="BC1466" s="52" t="str">
        <f t="shared" si="508"/>
        <v>1588</v>
      </c>
      <c r="BD1466" s="52" t="str">
        <f t="shared" si="509"/>
        <v>Oberflächenveredelungsbetrieb</v>
      </c>
      <c r="BE1466" s="52" t="str">
        <f t="shared" si="510"/>
        <v>Unternehmen</v>
      </c>
      <c r="BF1466" s="52">
        <f t="shared" si="511"/>
        <v>3</v>
      </c>
    </row>
    <row r="1467" spans="1:58" hidden="1" x14ac:dyDescent="0.35">
      <c r="A1467" s="107" t="s">
        <v>3734</v>
      </c>
      <c r="B1467" s="75" t="s">
        <v>962</v>
      </c>
      <c r="C1467" s="52" t="s">
        <v>3</v>
      </c>
      <c r="D1467" s="52" t="s">
        <v>3</v>
      </c>
      <c r="E1467" s="52" t="s">
        <v>2</v>
      </c>
      <c r="F1467" s="52" t="s">
        <v>2</v>
      </c>
      <c r="G1467" s="52" t="s">
        <v>2</v>
      </c>
      <c r="H1467" s="52" t="s">
        <v>2</v>
      </c>
      <c r="I1467" s="52" t="s">
        <v>3</v>
      </c>
      <c r="J1467" s="52">
        <v>1</v>
      </c>
      <c r="K1467" s="52" t="s">
        <v>2</v>
      </c>
      <c r="L1467" s="52" t="s">
        <v>2</v>
      </c>
      <c r="M1467" s="52" t="s">
        <v>2</v>
      </c>
      <c r="N1467" s="52" t="s">
        <v>3</v>
      </c>
      <c r="P1467" s="52" t="s">
        <v>4</v>
      </c>
      <c r="Q1467" s="52" t="str">
        <f t="shared" si="519"/>
        <v>Nein</v>
      </c>
      <c r="R1467" s="52" t="str">
        <f t="shared" si="519"/>
        <v>Nein</v>
      </c>
      <c r="S1467" s="52" t="str">
        <f t="shared" si="519"/>
        <v>Nein</v>
      </c>
      <c r="T1467" s="52" t="str">
        <f t="shared" si="519"/>
        <v>Nein</v>
      </c>
      <c r="U1467" s="52" t="str">
        <f t="shared" si="519"/>
        <v>Nein</v>
      </c>
      <c r="V1467" s="52" t="str">
        <f t="shared" si="519"/>
        <v>Nein</v>
      </c>
      <c r="W1467" s="52" t="str">
        <f t="shared" si="519"/>
        <v>Nein</v>
      </c>
      <c r="X1467" s="52" t="str">
        <f t="shared" si="519"/>
        <v>Nein</v>
      </c>
      <c r="Y1467" s="52" t="str">
        <f t="shared" si="519"/>
        <v>Nein</v>
      </c>
      <c r="Z1467" s="52" t="str">
        <f t="shared" si="519"/>
        <v>Nein</v>
      </c>
      <c r="AA1467" s="52" t="str">
        <f t="shared" si="519"/>
        <v>Nein</v>
      </c>
      <c r="AB1467" s="52" t="str">
        <f t="shared" si="519"/>
        <v>Nein</v>
      </c>
      <c r="AC1467" s="52" t="str">
        <f t="shared" si="519"/>
        <v>Nein</v>
      </c>
      <c r="AD1467" s="52" t="str">
        <f t="shared" si="519"/>
        <v>Nein</v>
      </c>
      <c r="AE1467" s="52" t="str">
        <f t="shared" si="519"/>
        <v>Nein</v>
      </c>
      <c r="AF1467" s="52" t="str">
        <f t="shared" si="519"/>
        <v>Nein</v>
      </c>
      <c r="AG1467" s="61" t="str">
        <f>IF(Q1467="Ja",VLOOKUP($Q$2,Plausis!A:E,5,0),IF(R1467="Ja",VLOOKUP($R$2,Plausis!A:E,5,0),IF(T1467="Ja",VLOOKUP($T$2,Plausis!A:E,5,0),IF(U1467="Ja",VLOOKUP($U$2,Plausis!A:E,5,0),IF(AA1467="Ja",VLOOKUP($AA$2,Plausis!A:E,5,0),IF(AC1467="Ja",VLOOKUP($AC$2,Plausis!A:E,5,0),IF(AD1467="Ja",VLOOKUP($AD$2,Plausis!A:E,5,0),"")))))))</f>
        <v/>
      </c>
      <c r="AH1467" s="52" t="str">
        <f>IF(Y1467="Ja",VLOOKUP($Y$2,Plausis!A:E,5,0),"")</f>
        <v/>
      </c>
      <c r="AI1467" s="52" t="str">
        <f t="shared" si="499"/>
        <v>Ja</v>
      </c>
      <c r="AJ1467" s="52" t="str">
        <f>IF(S1467="Ja",VLOOKUP($S$2,Plausis!A:E,5,0),IF(V1467="Ja",VLOOKUP($V$2,Plausis!A:E,5,0),IF(X1467="Ja",VLOOKUP($X$2,Plausis!A:E,5,0),"")))</f>
        <v/>
      </c>
      <c r="AL1467" s="52" t="s">
        <v>3</v>
      </c>
      <c r="AM1467" s="114">
        <v>45531</v>
      </c>
      <c r="AN1467" s="52" t="s">
        <v>4467</v>
      </c>
      <c r="AO1467" s="52" t="str">
        <f>VLOOKUP(B1467,'BAT Grundtabelle'!B:T,19,0)</f>
        <v>ja</v>
      </c>
      <c r="AP1467" s="105" t="str">
        <f t="shared" si="500"/>
        <v>11314</v>
      </c>
      <c r="AQ1467" s="52" t="str">
        <f t="shared" si="501"/>
        <v>Obst- und Gemüseeinzelhandel</v>
      </c>
      <c r="AR1467" s="52" t="b">
        <f t="shared" si="520"/>
        <v>0</v>
      </c>
      <c r="AS1467" s="52" t="b">
        <f t="shared" si="520"/>
        <v>0</v>
      </c>
      <c r="AT1467" s="52" t="b">
        <f t="shared" si="520"/>
        <v>0</v>
      </c>
      <c r="AU1467" s="52">
        <f t="shared" si="502"/>
        <v>1</v>
      </c>
      <c r="AW1467" s="52" t="b">
        <f t="shared" si="503"/>
        <v>0</v>
      </c>
      <c r="AX1467" s="52" t="str">
        <f t="shared" si="504"/>
        <v>Unternehmen</v>
      </c>
      <c r="AY1467" s="52" t="b">
        <f t="shared" si="505"/>
        <v>0</v>
      </c>
      <c r="AZ1467" s="52" t="str">
        <f t="shared" si="506"/>
        <v>11314</v>
      </c>
      <c r="BA1467" s="52" t="str">
        <f>VLOOKUP(A1467,'BAT Grundtabelle'!A:U,21,0)</f>
        <v>ja</v>
      </c>
      <c r="BB1467" s="52" t="str">
        <f t="shared" si="507"/>
        <v>nein</v>
      </c>
      <c r="BC1467" s="52" t="str">
        <f t="shared" si="508"/>
        <v>11314</v>
      </c>
      <c r="BD1467" s="52" t="str">
        <f t="shared" si="509"/>
        <v>Obst- und Gemüseeinzelhandel</v>
      </c>
      <c r="BE1467" s="52" t="str">
        <f t="shared" si="510"/>
        <v>Unternehmen</v>
      </c>
      <c r="BF1467" s="52">
        <f t="shared" si="511"/>
        <v>1</v>
      </c>
    </row>
    <row r="1468" spans="1:58" hidden="1" x14ac:dyDescent="0.35">
      <c r="A1468" s="107" t="s">
        <v>3735</v>
      </c>
      <c r="B1468" s="75" t="s">
        <v>959</v>
      </c>
      <c r="C1468" s="52" t="s">
        <v>3</v>
      </c>
      <c r="D1468" s="52" t="s">
        <v>3</v>
      </c>
      <c r="E1468" s="52" t="s">
        <v>2</v>
      </c>
      <c r="F1468" s="52" t="s">
        <v>2</v>
      </c>
      <c r="G1468" s="52" t="s">
        <v>2</v>
      </c>
      <c r="H1468" s="52" t="s">
        <v>2</v>
      </c>
      <c r="I1468" s="52" t="s">
        <v>3</v>
      </c>
      <c r="J1468" s="52">
        <v>1</v>
      </c>
      <c r="K1468" s="52" t="s">
        <v>2</v>
      </c>
      <c r="L1468" s="52" t="s">
        <v>2</v>
      </c>
      <c r="M1468" s="52" t="s">
        <v>2</v>
      </c>
      <c r="N1468" s="52" t="s">
        <v>3</v>
      </c>
      <c r="P1468" s="52" t="s">
        <v>4</v>
      </c>
      <c r="Q1468" s="52" t="str">
        <f t="shared" si="519"/>
        <v>Nein</v>
      </c>
      <c r="R1468" s="52" t="str">
        <f t="shared" si="519"/>
        <v>Nein</v>
      </c>
      <c r="S1468" s="52" t="str">
        <f t="shared" si="519"/>
        <v>Nein</v>
      </c>
      <c r="T1468" s="52" t="str">
        <f t="shared" si="519"/>
        <v>Nein</v>
      </c>
      <c r="U1468" s="52" t="str">
        <f t="shared" si="519"/>
        <v>Nein</v>
      </c>
      <c r="V1468" s="52" t="str">
        <f t="shared" si="519"/>
        <v>Nein</v>
      </c>
      <c r="W1468" s="52" t="str">
        <f t="shared" si="519"/>
        <v>Nein</v>
      </c>
      <c r="X1468" s="52" t="str">
        <f t="shared" si="519"/>
        <v>Nein</v>
      </c>
      <c r="Y1468" s="52" t="str">
        <f t="shared" si="519"/>
        <v>Nein</v>
      </c>
      <c r="Z1468" s="52" t="str">
        <f t="shared" si="519"/>
        <v>Nein</v>
      </c>
      <c r="AA1468" s="52" t="str">
        <f t="shared" si="519"/>
        <v>Nein</v>
      </c>
      <c r="AB1468" s="52" t="str">
        <f t="shared" si="519"/>
        <v>Nein</v>
      </c>
      <c r="AC1468" s="52" t="str">
        <f t="shared" si="519"/>
        <v>Nein</v>
      </c>
      <c r="AD1468" s="52" t="str">
        <f t="shared" si="519"/>
        <v>Nein</v>
      </c>
      <c r="AE1468" s="52" t="str">
        <f t="shared" si="519"/>
        <v>Nein</v>
      </c>
      <c r="AF1468" s="52" t="str">
        <f t="shared" si="519"/>
        <v>Nein</v>
      </c>
      <c r="AG1468" s="61" t="str">
        <f>IF(Q1468="Ja",VLOOKUP($Q$2,Plausis!A:E,5,0),IF(R1468="Ja",VLOOKUP($R$2,Plausis!A:E,5,0),IF(T1468="Ja",VLOOKUP($T$2,Plausis!A:E,5,0),IF(U1468="Ja",VLOOKUP($U$2,Plausis!A:E,5,0),IF(AA1468="Ja",VLOOKUP($AA$2,Plausis!A:E,5,0),IF(AC1468="Ja",VLOOKUP($AC$2,Plausis!A:E,5,0),IF(AD1468="Ja",VLOOKUP($AD$2,Plausis!A:E,5,0),"")))))))</f>
        <v/>
      </c>
      <c r="AH1468" s="52" t="str">
        <f>IF(Y1468="Ja",VLOOKUP($Y$2,Plausis!A:E,5,0),"")</f>
        <v/>
      </c>
      <c r="AI1468" s="52" t="str">
        <f t="shared" si="499"/>
        <v>Ja</v>
      </c>
      <c r="AJ1468" s="52" t="str">
        <f>IF(S1468="Ja",VLOOKUP($S$2,Plausis!A:E,5,0),IF(V1468="Ja",VLOOKUP($V$2,Plausis!A:E,5,0),IF(X1468="Ja",VLOOKUP($X$2,Plausis!A:E,5,0),"")))</f>
        <v/>
      </c>
      <c r="AL1468" s="52" t="s">
        <v>2</v>
      </c>
      <c r="AM1468" s="114">
        <v>45531</v>
      </c>
      <c r="AN1468" s="52" t="s">
        <v>4467</v>
      </c>
      <c r="AO1468" s="52" t="str">
        <f>VLOOKUP(B1468,'BAT Grundtabelle'!B:T,19,0)</f>
        <v>ja</v>
      </c>
      <c r="AP1468" s="105" t="str">
        <f t="shared" si="500"/>
        <v>11315</v>
      </c>
      <c r="AQ1468" s="52" t="str">
        <f t="shared" si="501"/>
        <v>Obst- und Gemüsegroßhandel</v>
      </c>
      <c r="AR1468" s="52" t="b">
        <f t="shared" si="520"/>
        <v>0</v>
      </c>
      <c r="AS1468" s="52" t="b">
        <f t="shared" si="520"/>
        <v>0</v>
      </c>
      <c r="AT1468" s="52" t="b">
        <f t="shared" si="520"/>
        <v>0</v>
      </c>
      <c r="AU1468" s="52">
        <f t="shared" si="502"/>
        <v>1</v>
      </c>
      <c r="AW1468" s="52" t="b">
        <f t="shared" si="503"/>
        <v>0</v>
      </c>
      <c r="AX1468" s="52" t="str">
        <f t="shared" si="504"/>
        <v>Unternehmen</v>
      </c>
      <c r="AY1468" s="52" t="b">
        <f t="shared" si="505"/>
        <v>0</v>
      </c>
      <c r="AZ1468" s="52" t="str">
        <f t="shared" si="506"/>
        <v>11315</v>
      </c>
      <c r="BA1468" s="52" t="str">
        <f>VLOOKUP(A1468,'BAT Grundtabelle'!A:U,21,0)</f>
        <v>ja</v>
      </c>
      <c r="BB1468" s="52" t="str">
        <f t="shared" si="507"/>
        <v>nein</v>
      </c>
      <c r="BC1468" s="52" t="str">
        <f t="shared" si="508"/>
        <v>11315</v>
      </c>
      <c r="BD1468" s="52" t="str">
        <f t="shared" si="509"/>
        <v>Obst- und Gemüsegroßhandel</v>
      </c>
      <c r="BE1468" s="52" t="str">
        <f t="shared" si="510"/>
        <v>Unternehmen</v>
      </c>
      <c r="BF1468" s="52">
        <f t="shared" si="511"/>
        <v>1</v>
      </c>
    </row>
    <row r="1469" spans="1:58" hidden="1" x14ac:dyDescent="0.35">
      <c r="A1469" s="107" t="s">
        <v>56</v>
      </c>
      <c r="B1469" s="75" t="s">
        <v>55</v>
      </c>
      <c r="C1469" s="52" t="s">
        <v>3</v>
      </c>
      <c r="D1469" s="52" t="s">
        <v>3</v>
      </c>
      <c r="E1469" s="52" t="s">
        <v>2</v>
      </c>
      <c r="F1469" s="52" t="s">
        <v>2</v>
      </c>
      <c r="G1469" s="52" t="s">
        <v>2</v>
      </c>
      <c r="H1469" s="52" t="s">
        <v>2</v>
      </c>
      <c r="I1469" s="52" t="s">
        <v>3</v>
      </c>
      <c r="J1469" s="52">
        <v>1</v>
      </c>
      <c r="K1469" s="52" t="s">
        <v>2</v>
      </c>
      <c r="L1469" s="52" t="s">
        <v>2</v>
      </c>
      <c r="M1469" s="52" t="s">
        <v>2</v>
      </c>
      <c r="N1469" s="52" t="s">
        <v>3</v>
      </c>
      <c r="P1469" s="52" t="s">
        <v>4</v>
      </c>
      <c r="Q1469" s="52" t="str">
        <f t="shared" si="519"/>
        <v>Nein</v>
      </c>
      <c r="R1469" s="52" t="str">
        <f t="shared" si="519"/>
        <v>Nein</v>
      </c>
      <c r="S1469" s="52" t="str">
        <f t="shared" si="519"/>
        <v>Nein</v>
      </c>
      <c r="T1469" s="52" t="str">
        <f t="shared" si="519"/>
        <v>Nein</v>
      </c>
      <c r="U1469" s="52" t="str">
        <f t="shared" si="519"/>
        <v>Nein</v>
      </c>
      <c r="V1469" s="52" t="str">
        <f t="shared" si="519"/>
        <v>Nein</v>
      </c>
      <c r="W1469" s="52" t="str">
        <f t="shared" si="519"/>
        <v>Nein</v>
      </c>
      <c r="X1469" s="52" t="str">
        <f t="shared" si="519"/>
        <v>Nein</v>
      </c>
      <c r="Y1469" s="52" t="str">
        <f t="shared" si="519"/>
        <v>Nein</v>
      </c>
      <c r="Z1469" s="52" t="str">
        <f t="shared" si="519"/>
        <v>Nein</v>
      </c>
      <c r="AA1469" s="52" t="str">
        <f t="shared" si="519"/>
        <v>Nein</v>
      </c>
      <c r="AB1469" s="52" t="str">
        <f t="shared" si="519"/>
        <v>Nein</v>
      </c>
      <c r="AC1469" s="52" t="str">
        <f t="shared" si="519"/>
        <v>Nein</v>
      </c>
      <c r="AD1469" s="52" t="str">
        <f t="shared" si="519"/>
        <v>Nein</v>
      </c>
      <c r="AE1469" s="52" t="str">
        <f t="shared" si="519"/>
        <v>Nein</v>
      </c>
      <c r="AF1469" s="52" t="str">
        <f t="shared" si="519"/>
        <v>Nein</v>
      </c>
      <c r="AG1469" s="61" t="str">
        <f>IF(Q1469="Ja",VLOOKUP($Q$2,Plausis!A:E,5,0),IF(R1469="Ja",VLOOKUP($R$2,Plausis!A:E,5,0),IF(T1469="Ja",VLOOKUP($T$2,Plausis!A:E,5,0),IF(U1469="Ja",VLOOKUP($U$2,Plausis!A:E,5,0),IF(AA1469="Ja",VLOOKUP($AA$2,Plausis!A:E,5,0),IF(AC1469="Ja",VLOOKUP($AC$2,Plausis!A:E,5,0),IF(AD1469="Ja",VLOOKUP($AD$2,Plausis!A:E,5,0),"")))))))</f>
        <v/>
      </c>
      <c r="AH1469" s="52" t="str">
        <f>IF(Y1469="Ja",VLOOKUP($Y$2,Plausis!A:E,5,0),"")</f>
        <v/>
      </c>
      <c r="AI1469" s="52" t="str">
        <f t="shared" si="499"/>
        <v>Ja</v>
      </c>
      <c r="AJ1469" s="52" t="str">
        <f>IF(S1469="Ja",VLOOKUP($S$2,Plausis!A:E,5,0),IF(V1469="Ja",VLOOKUP($V$2,Plausis!A:E,5,0),IF(X1469="Ja",VLOOKUP($X$2,Plausis!A:E,5,0),"")))</f>
        <v/>
      </c>
      <c r="AL1469" s="52" t="s">
        <v>3</v>
      </c>
      <c r="AM1469" s="114">
        <v>45531</v>
      </c>
      <c r="AN1469" s="52" t="s">
        <v>4467</v>
      </c>
      <c r="AO1469" s="52" t="str">
        <f>VLOOKUP(B1469,'BAT Grundtabelle'!B:T,19,0)</f>
        <v>ja</v>
      </c>
      <c r="AP1469" s="105" t="str">
        <f t="shared" si="500"/>
        <v>0363</v>
      </c>
      <c r="AQ1469" s="52" t="str">
        <f t="shared" si="501"/>
        <v>Obst- und Gemüseverwertung</v>
      </c>
      <c r="AR1469" s="52" t="b">
        <f t="shared" si="520"/>
        <v>0</v>
      </c>
      <c r="AS1469" s="52" t="b">
        <f t="shared" si="520"/>
        <v>0</v>
      </c>
      <c r="AT1469" s="52" t="b">
        <f t="shared" si="520"/>
        <v>0</v>
      </c>
      <c r="AU1469" s="52">
        <f t="shared" si="502"/>
        <v>1</v>
      </c>
      <c r="AW1469" s="52" t="b">
        <f t="shared" si="503"/>
        <v>0</v>
      </c>
      <c r="AX1469" s="52" t="str">
        <f t="shared" si="504"/>
        <v>Unternehmen</v>
      </c>
      <c r="AY1469" s="52" t="b">
        <f t="shared" si="505"/>
        <v>0</v>
      </c>
      <c r="AZ1469" s="52" t="str">
        <f t="shared" si="506"/>
        <v>0363</v>
      </c>
      <c r="BA1469" s="52" t="str">
        <f>VLOOKUP(A1469,'BAT Grundtabelle'!A:U,21,0)</f>
        <v>ja</v>
      </c>
      <c r="BB1469" s="52" t="str">
        <f t="shared" si="507"/>
        <v>nein</v>
      </c>
      <c r="BC1469" s="52" t="str">
        <f t="shared" si="508"/>
        <v>0363</v>
      </c>
      <c r="BD1469" s="52" t="str">
        <f t="shared" si="509"/>
        <v>Obst- und Gemüseverwertung</v>
      </c>
      <c r="BE1469" s="52" t="str">
        <f t="shared" si="510"/>
        <v>Unternehmen</v>
      </c>
      <c r="BF1469" s="52">
        <f t="shared" si="511"/>
        <v>1</v>
      </c>
    </row>
    <row r="1470" spans="1:58" hidden="1" x14ac:dyDescent="0.35">
      <c r="A1470" s="107" t="s">
        <v>3736</v>
      </c>
      <c r="B1470" s="75" t="s">
        <v>151</v>
      </c>
      <c r="C1470" s="52" t="s">
        <v>3</v>
      </c>
      <c r="D1470" s="52" t="s">
        <v>3</v>
      </c>
      <c r="E1470" s="52" t="s">
        <v>2</v>
      </c>
      <c r="F1470" s="52" t="s">
        <v>2</v>
      </c>
      <c r="G1470" s="52" t="s">
        <v>2</v>
      </c>
      <c r="H1470" s="52" t="s">
        <v>2</v>
      </c>
      <c r="I1470" s="52" t="s">
        <v>3</v>
      </c>
      <c r="J1470" s="52">
        <v>1</v>
      </c>
      <c r="K1470" s="52" t="s">
        <v>2</v>
      </c>
      <c r="L1470" s="52" t="s">
        <v>2</v>
      </c>
      <c r="M1470" s="52" t="s">
        <v>2</v>
      </c>
      <c r="N1470" s="52" t="s">
        <v>3</v>
      </c>
      <c r="P1470" s="52" t="s">
        <v>4</v>
      </c>
      <c r="Q1470" s="52" t="str">
        <f t="shared" si="519"/>
        <v>Nein</v>
      </c>
      <c r="R1470" s="52" t="str">
        <f t="shared" si="519"/>
        <v>Nein</v>
      </c>
      <c r="S1470" s="52" t="str">
        <f t="shared" si="519"/>
        <v>Nein</v>
      </c>
      <c r="T1470" s="52" t="str">
        <f t="shared" si="519"/>
        <v>Nein</v>
      </c>
      <c r="U1470" s="52" t="str">
        <f t="shared" si="519"/>
        <v>Nein</v>
      </c>
      <c r="V1470" s="52" t="str">
        <f t="shared" si="519"/>
        <v>Nein</v>
      </c>
      <c r="W1470" s="52" t="str">
        <f t="shared" si="519"/>
        <v>Nein</v>
      </c>
      <c r="X1470" s="52" t="str">
        <f t="shared" si="519"/>
        <v>Nein</v>
      </c>
      <c r="Y1470" s="52" t="str">
        <f t="shared" si="519"/>
        <v>Nein</v>
      </c>
      <c r="Z1470" s="52" t="str">
        <f t="shared" si="519"/>
        <v>Nein</v>
      </c>
      <c r="AA1470" s="52" t="str">
        <f t="shared" si="519"/>
        <v>Nein</v>
      </c>
      <c r="AB1470" s="52" t="str">
        <f t="shared" si="519"/>
        <v>Nein</v>
      </c>
      <c r="AC1470" s="52" t="str">
        <f t="shared" si="519"/>
        <v>Nein</v>
      </c>
      <c r="AD1470" s="52" t="str">
        <f t="shared" si="519"/>
        <v>Nein</v>
      </c>
      <c r="AE1470" s="52" t="str">
        <f t="shared" si="519"/>
        <v>Nein</v>
      </c>
      <c r="AF1470" s="52" t="str">
        <f t="shared" si="519"/>
        <v>Nein</v>
      </c>
      <c r="AG1470" s="61" t="str">
        <f>IF(Q1470="Ja",VLOOKUP($Q$2,Plausis!A:E,5,0),IF(R1470="Ja",VLOOKUP($R$2,Plausis!A:E,5,0),IF(T1470="Ja",VLOOKUP($T$2,Plausis!A:E,5,0),IF(U1470="Ja",VLOOKUP($U$2,Plausis!A:E,5,0),IF(AA1470="Ja",VLOOKUP($AA$2,Plausis!A:E,5,0),IF(AC1470="Ja",VLOOKUP($AC$2,Plausis!A:E,5,0),IF(AD1470="Ja",VLOOKUP($AD$2,Plausis!A:E,5,0),"")))))))</f>
        <v/>
      </c>
      <c r="AH1470" s="52" t="str">
        <f>IF(Y1470="Ja",VLOOKUP($Y$2,Plausis!A:E,5,0),"")</f>
        <v/>
      </c>
      <c r="AI1470" s="52" t="str">
        <f t="shared" si="499"/>
        <v>Ja</v>
      </c>
      <c r="AJ1470" s="52" t="str">
        <f>IF(S1470="Ja",VLOOKUP($S$2,Plausis!A:E,5,0),IF(V1470="Ja",VLOOKUP($V$2,Plausis!A:E,5,0),IF(X1470="Ja",VLOOKUP($X$2,Plausis!A:E,5,0),"")))</f>
        <v/>
      </c>
      <c r="AL1470" s="52" t="s">
        <v>2</v>
      </c>
      <c r="AM1470" s="114">
        <v>45531</v>
      </c>
      <c r="AN1470" s="52" t="s">
        <v>4467</v>
      </c>
      <c r="AO1470" s="52" t="str">
        <f>VLOOKUP(B1470,'BAT Grundtabelle'!B:T,19,0)</f>
        <v>ja</v>
      </c>
      <c r="AP1470" s="105" t="str">
        <f t="shared" si="500"/>
        <v>11316</v>
      </c>
      <c r="AQ1470" s="52" t="str">
        <f t="shared" si="501"/>
        <v>Obstanbaubetrieb</v>
      </c>
      <c r="AR1470" s="52" t="b">
        <f t="shared" si="520"/>
        <v>0</v>
      </c>
      <c r="AS1470" s="52" t="b">
        <f t="shared" si="520"/>
        <v>0</v>
      </c>
      <c r="AT1470" s="52" t="b">
        <f t="shared" si="520"/>
        <v>0</v>
      </c>
      <c r="AU1470" s="52">
        <f t="shared" si="502"/>
        <v>1</v>
      </c>
      <c r="AW1470" s="52" t="b">
        <f t="shared" si="503"/>
        <v>0</v>
      </c>
      <c r="AX1470" s="52" t="str">
        <f t="shared" si="504"/>
        <v>Unternehmen</v>
      </c>
      <c r="AY1470" s="52" t="b">
        <f t="shared" si="505"/>
        <v>0</v>
      </c>
      <c r="AZ1470" s="52" t="str">
        <f t="shared" si="506"/>
        <v>11316</v>
      </c>
      <c r="BA1470" s="52" t="str">
        <f>VLOOKUP(A1470,'BAT Grundtabelle'!A:U,21,0)</f>
        <v>ja</v>
      </c>
      <c r="BB1470" s="52" t="str">
        <f t="shared" si="507"/>
        <v>nein</v>
      </c>
      <c r="BC1470" s="52" t="str">
        <f t="shared" si="508"/>
        <v>11316</v>
      </c>
      <c r="BD1470" s="52" t="str">
        <f t="shared" si="509"/>
        <v>Obstanbaubetrieb</v>
      </c>
      <c r="BE1470" s="52" t="str">
        <f t="shared" si="510"/>
        <v>Unternehmen</v>
      </c>
      <c r="BF1470" s="52">
        <f t="shared" si="511"/>
        <v>1</v>
      </c>
    </row>
    <row r="1471" spans="1:58" hidden="1" x14ac:dyDescent="0.35">
      <c r="A1471" s="107" t="s">
        <v>3737</v>
      </c>
      <c r="B1471" s="75" t="s">
        <v>1605</v>
      </c>
      <c r="C1471" s="52" t="s">
        <v>3</v>
      </c>
      <c r="D1471" s="52" t="s">
        <v>3</v>
      </c>
      <c r="E1471" s="52" t="s">
        <v>2</v>
      </c>
      <c r="F1471" s="52" t="s">
        <v>2</v>
      </c>
      <c r="G1471" s="52" t="s">
        <v>2</v>
      </c>
      <c r="H1471" s="52" t="s">
        <v>2</v>
      </c>
      <c r="I1471" s="52" t="s">
        <v>3</v>
      </c>
      <c r="J1471" s="52">
        <v>2</v>
      </c>
      <c r="K1471" s="52" t="s">
        <v>2</v>
      </c>
      <c r="L1471" s="52" t="s">
        <v>2</v>
      </c>
      <c r="M1471" s="52" t="s">
        <v>2</v>
      </c>
      <c r="N1471" s="52" t="s">
        <v>3</v>
      </c>
      <c r="P1471" s="52" t="s">
        <v>4</v>
      </c>
      <c r="Q1471" s="52" t="str">
        <f t="shared" si="519"/>
        <v>Nein</v>
      </c>
      <c r="R1471" s="52" t="str">
        <f t="shared" si="519"/>
        <v>Nein</v>
      </c>
      <c r="S1471" s="52" t="str">
        <f t="shared" si="519"/>
        <v>Nein</v>
      </c>
      <c r="T1471" s="52" t="str">
        <f t="shared" si="519"/>
        <v>Nein</v>
      </c>
      <c r="U1471" s="52" t="str">
        <f t="shared" si="519"/>
        <v>Nein</v>
      </c>
      <c r="V1471" s="52" t="str">
        <f t="shared" si="519"/>
        <v>Nein</v>
      </c>
      <c r="W1471" s="52" t="str">
        <f t="shared" si="519"/>
        <v>Nein</v>
      </c>
      <c r="X1471" s="52" t="str">
        <f t="shared" si="519"/>
        <v>Nein</v>
      </c>
      <c r="Y1471" s="52" t="str">
        <f t="shared" si="519"/>
        <v>Nein</v>
      </c>
      <c r="Z1471" s="52" t="str">
        <f t="shared" si="519"/>
        <v>Nein</v>
      </c>
      <c r="AA1471" s="52" t="str">
        <f t="shared" si="519"/>
        <v>Nein</v>
      </c>
      <c r="AB1471" s="52" t="str">
        <f t="shared" si="519"/>
        <v>Nein</v>
      </c>
      <c r="AC1471" s="52" t="str">
        <f t="shared" si="519"/>
        <v>Nein</v>
      </c>
      <c r="AD1471" s="52" t="str">
        <f t="shared" si="519"/>
        <v>Nein</v>
      </c>
      <c r="AE1471" s="52" t="str">
        <f t="shared" si="519"/>
        <v>Nein</v>
      </c>
      <c r="AF1471" s="52" t="str">
        <f t="shared" si="519"/>
        <v>Nein</v>
      </c>
      <c r="AG1471" s="61" t="str">
        <f>IF(Q1471="Ja",VLOOKUP($Q$2,Plausis!A:E,5,0),IF(R1471="Ja",VLOOKUP($R$2,Plausis!A:E,5,0),IF(T1471="Ja",VLOOKUP($T$2,Plausis!A:E,5,0),IF(U1471="Ja",VLOOKUP($U$2,Plausis!A:E,5,0),IF(AA1471="Ja",VLOOKUP($AA$2,Plausis!A:E,5,0),IF(AC1471="Ja",VLOOKUP($AC$2,Plausis!A:E,5,0),IF(AD1471="Ja",VLOOKUP($AD$2,Plausis!A:E,5,0),"")))))))</f>
        <v/>
      </c>
      <c r="AH1471" s="52" t="str">
        <f>IF(Y1471="Ja",VLOOKUP($Y$2,Plausis!A:E,5,0),"")</f>
        <v/>
      </c>
      <c r="AI1471" s="52" t="str">
        <f t="shared" si="499"/>
        <v>Ja</v>
      </c>
      <c r="AJ1471" s="52" t="str">
        <f>IF(S1471="Ja",VLOOKUP($S$2,Plausis!A:E,5,0),IF(V1471="Ja",VLOOKUP($V$2,Plausis!A:E,5,0),IF(X1471="Ja",VLOOKUP($X$2,Plausis!A:E,5,0),"")))</f>
        <v/>
      </c>
      <c r="AL1471" s="52" t="s">
        <v>3</v>
      </c>
      <c r="AM1471" s="114">
        <v>45531</v>
      </c>
      <c r="AN1471" s="52" t="s">
        <v>4467</v>
      </c>
      <c r="AO1471" s="52" t="str">
        <f>VLOOKUP(B1471,'BAT Grundtabelle'!B:T,19,0)</f>
        <v>ja</v>
      </c>
      <c r="AP1471" s="105" t="str">
        <f t="shared" si="500"/>
        <v>11317</v>
      </c>
      <c r="AQ1471" s="52" t="str">
        <f t="shared" si="501"/>
        <v>Obstbrennerei</v>
      </c>
      <c r="AR1471" s="52" t="b">
        <f t="shared" si="520"/>
        <v>0</v>
      </c>
      <c r="AS1471" s="52" t="b">
        <f t="shared" si="520"/>
        <v>0</v>
      </c>
      <c r="AT1471" s="52" t="b">
        <f t="shared" si="520"/>
        <v>0</v>
      </c>
      <c r="AU1471" s="52">
        <f t="shared" si="502"/>
        <v>2</v>
      </c>
      <c r="AW1471" s="52" t="b">
        <f t="shared" si="503"/>
        <v>0</v>
      </c>
      <c r="AX1471" s="52" t="str">
        <f t="shared" si="504"/>
        <v>Unternehmen</v>
      </c>
      <c r="AY1471" s="52" t="b">
        <f t="shared" si="505"/>
        <v>0</v>
      </c>
      <c r="AZ1471" s="52" t="str">
        <f t="shared" si="506"/>
        <v>11317</v>
      </c>
      <c r="BA1471" s="52" t="str">
        <f>VLOOKUP(A1471,'BAT Grundtabelle'!A:U,21,0)</f>
        <v>ja</v>
      </c>
      <c r="BB1471" s="52" t="str">
        <f t="shared" si="507"/>
        <v>nein</v>
      </c>
      <c r="BC1471" s="52" t="str">
        <f t="shared" si="508"/>
        <v>11317</v>
      </c>
      <c r="BD1471" s="52" t="str">
        <f t="shared" si="509"/>
        <v>Obstbrennerei</v>
      </c>
      <c r="BE1471" s="52" t="str">
        <f t="shared" si="510"/>
        <v>Unternehmen</v>
      </c>
      <c r="BF1471" s="52">
        <f t="shared" si="511"/>
        <v>2</v>
      </c>
    </row>
    <row r="1472" spans="1:58" hidden="1" x14ac:dyDescent="0.35">
      <c r="A1472" s="107" t="s">
        <v>3738</v>
      </c>
      <c r="B1472" s="75" t="s">
        <v>1606</v>
      </c>
      <c r="C1472" s="52" t="s">
        <v>3</v>
      </c>
      <c r="D1472" s="52" t="s">
        <v>3</v>
      </c>
      <c r="E1472" s="52" t="s">
        <v>2</v>
      </c>
      <c r="F1472" s="52" t="s">
        <v>2</v>
      </c>
      <c r="G1472" s="52" t="s">
        <v>2</v>
      </c>
      <c r="H1472" s="52" t="s">
        <v>2</v>
      </c>
      <c r="I1472" s="52" t="s">
        <v>3</v>
      </c>
      <c r="J1472" s="52">
        <v>2</v>
      </c>
      <c r="K1472" s="52" t="s">
        <v>2</v>
      </c>
      <c r="L1472" s="52" t="s">
        <v>2</v>
      </c>
      <c r="M1472" s="52" t="s">
        <v>2</v>
      </c>
      <c r="N1472" s="52" t="s">
        <v>3</v>
      </c>
      <c r="P1472" s="52" t="s">
        <v>4</v>
      </c>
      <c r="Q1472" s="52" t="str">
        <f t="shared" si="519"/>
        <v>Nein</v>
      </c>
      <c r="R1472" s="52" t="str">
        <f t="shared" si="519"/>
        <v>Nein</v>
      </c>
      <c r="S1472" s="52" t="str">
        <f t="shared" si="519"/>
        <v>Nein</v>
      </c>
      <c r="T1472" s="52" t="str">
        <f t="shared" si="519"/>
        <v>Nein</v>
      </c>
      <c r="U1472" s="52" t="str">
        <f t="shared" si="519"/>
        <v>Nein</v>
      </c>
      <c r="V1472" s="52" t="str">
        <f t="shared" si="519"/>
        <v>Nein</v>
      </c>
      <c r="W1472" s="52" t="str">
        <f t="shared" si="519"/>
        <v>Nein</v>
      </c>
      <c r="X1472" s="52" t="str">
        <f t="shared" si="519"/>
        <v>Nein</v>
      </c>
      <c r="Y1472" s="52" t="str">
        <f t="shared" si="519"/>
        <v>Nein</v>
      </c>
      <c r="Z1472" s="52" t="str">
        <f t="shared" si="519"/>
        <v>Nein</v>
      </c>
      <c r="AA1472" s="52" t="str">
        <f t="shared" si="519"/>
        <v>Nein</v>
      </c>
      <c r="AB1472" s="52" t="str">
        <f t="shared" si="519"/>
        <v>Nein</v>
      </c>
      <c r="AC1472" s="52" t="str">
        <f t="shared" si="519"/>
        <v>Nein</v>
      </c>
      <c r="AD1472" s="52" t="str">
        <f t="shared" si="519"/>
        <v>Nein</v>
      </c>
      <c r="AE1472" s="52" t="str">
        <f t="shared" si="519"/>
        <v>Nein</v>
      </c>
      <c r="AF1472" s="52" t="str">
        <f t="shared" si="519"/>
        <v>Nein</v>
      </c>
      <c r="AG1472" s="61" t="str">
        <f>IF(Q1472="Ja",VLOOKUP($Q$2,Plausis!A:E,5,0),IF(R1472="Ja",VLOOKUP($R$2,Plausis!A:E,5,0),IF(T1472="Ja",VLOOKUP($T$2,Plausis!A:E,5,0),IF(U1472="Ja",VLOOKUP($U$2,Plausis!A:E,5,0),IF(AA1472="Ja",VLOOKUP($AA$2,Plausis!A:E,5,0),IF(AC1472="Ja",VLOOKUP($AC$2,Plausis!A:E,5,0),IF(AD1472="Ja",VLOOKUP($AD$2,Plausis!A:E,5,0),"")))))))</f>
        <v/>
      </c>
      <c r="AH1472" s="52" t="str">
        <f>IF(Y1472="Ja",VLOOKUP($Y$2,Plausis!A:E,5,0),"")</f>
        <v/>
      </c>
      <c r="AI1472" s="52" t="str">
        <f t="shared" si="499"/>
        <v>Ja</v>
      </c>
      <c r="AJ1472" s="52" t="str">
        <f>IF(S1472="Ja",VLOOKUP($S$2,Plausis!A:E,5,0),IF(V1472="Ja",VLOOKUP($V$2,Plausis!A:E,5,0),IF(X1472="Ja",VLOOKUP($X$2,Plausis!A:E,5,0),"")))</f>
        <v/>
      </c>
      <c r="AL1472" s="52" t="s">
        <v>3</v>
      </c>
      <c r="AM1472" s="114">
        <v>45531</v>
      </c>
      <c r="AN1472" s="52" t="s">
        <v>4467</v>
      </c>
      <c r="AO1472" s="52" t="str">
        <f>VLOOKUP(B1472,'BAT Grundtabelle'!B:T,19,0)</f>
        <v>ja</v>
      </c>
      <c r="AP1472" s="105" t="str">
        <f t="shared" si="500"/>
        <v>11318</v>
      </c>
      <c r="AQ1472" s="52" t="str">
        <f t="shared" si="501"/>
        <v>Obstkelterei</v>
      </c>
      <c r="AR1472" s="52" t="b">
        <f t="shared" si="520"/>
        <v>0</v>
      </c>
      <c r="AS1472" s="52" t="b">
        <f t="shared" si="520"/>
        <v>0</v>
      </c>
      <c r="AT1472" s="52" t="b">
        <f t="shared" si="520"/>
        <v>0</v>
      </c>
      <c r="AU1472" s="52">
        <f t="shared" si="502"/>
        <v>2</v>
      </c>
      <c r="AW1472" s="52" t="b">
        <f t="shared" si="503"/>
        <v>0</v>
      </c>
      <c r="AX1472" s="52" t="str">
        <f t="shared" si="504"/>
        <v>Unternehmen</v>
      </c>
      <c r="AY1472" s="52" t="b">
        <f t="shared" si="505"/>
        <v>0</v>
      </c>
      <c r="AZ1472" s="52" t="str">
        <f t="shared" si="506"/>
        <v>11318</v>
      </c>
      <c r="BA1472" s="52" t="str">
        <f>VLOOKUP(A1472,'BAT Grundtabelle'!A:U,21,0)</f>
        <v>ja</v>
      </c>
      <c r="BB1472" s="52" t="str">
        <f t="shared" si="507"/>
        <v>nein</v>
      </c>
      <c r="BC1472" s="52" t="str">
        <f t="shared" si="508"/>
        <v>11318</v>
      </c>
      <c r="BD1472" s="52" t="str">
        <f t="shared" si="509"/>
        <v>Obstkelterei</v>
      </c>
      <c r="BE1472" s="52" t="str">
        <f t="shared" si="510"/>
        <v>Unternehmen</v>
      </c>
      <c r="BF1472" s="52">
        <f t="shared" si="511"/>
        <v>2</v>
      </c>
    </row>
    <row r="1473" spans="1:58" hidden="1" x14ac:dyDescent="0.35">
      <c r="A1473" s="107" t="s">
        <v>3739</v>
      </c>
      <c r="B1473" s="75" t="s">
        <v>260</v>
      </c>
      <c r="C1473" s="52" t="s">
        <v>3</v>
      </c>
      <c r="D1473" s="52" t="s">
        <v>3</v>
      </c>
      <c r="E1473" s="52" t="s">
        <v>2</v>
      </c>
      <c r="F1473" s="52" t="s">
        <v>2</v>
      </c>
      <c r="G1473" s="52" t="s">
        <v>2</v>
      </c>
      <c r="H1473" s="52" t="s">
        <v>2</v>
      </c>
      <c r="I1473" s="52" t="s">
        <v>3</v>
      </c>
      <c r="J1473" s="52">
        <v>1</v>
      </c>
      <c r="K1473" s="52" t="s">
        <v>2</v>
      </c>
      <c r="L1473" s="52" t="s">
        <v>2</v>
      </c>
      <c r="M1473" s="52" t="s">
        <v>2</v>
      </c>
      <c r="N1473" s="52" t="s">
        <v>3</v>
      </c>
      <c r="P1473" s="52" t="s">
        <v>4</v>
      </c>
      <c r="Q1473" s="52" t="str">
        <f t="shared" ref="Q1473:AF1482" si="521">IF(ISERROR(FIND(Q$2,$P1473,1)),"Nein","Ja")</f>
        <v>Nein</v>
      </c>
      <c r="R1473" s="52" t="str">
        <f t="shared" si="521"/>
        <v>Nein</v>
      </c>
      <c r="S1473" s="52" t="str">
        <f t="shared" si="521"/>
        <v>Nein</v>
      </c>
      <c r="T1473" s="52" t="str">
        <f t="shared" si="521"/>
        <v>Nein</v>
      </c>
      <c r="U1473" s="52" t="str">
        <f t="shared" si="521"/>
        <v>Nein</v>
      </c>
      <c r="V1473" s="52" t="str">
        <f t="shared" si="521"/>
        <v>Nein</v>
      </c>
      <c r="W1473" s="52" t="str">
        <f t="shared" si="521"/>
        <v>Nein</v>
      </c>
      <c r="X1473" s="52" t="str">
        <f t="shared" si="521"/>
        <v>Nein</v>
      </c>
      <c r="Y1473" s="52" t="str">
        <f t="shared" si="521"/>
        <v>Nein</v>
      </c>
      <c r="Z1473" s="52" t="str">
        <f t="shared" si="521"/>
        <v>Nein</v>
      </c>
      <c r="AA1473" s="52" t="str">
        <f t="shared" si="521"/>
        <v>Nein</v>
      </c>
      <c r="AB1473" s="52" t="str">
        <f t="shared" si="521"/>
        <v>Nein</v>
      </c>
      <c r="AC1473" s="52" t="str">
        <f t="shared" si="521"/>
        <v>Nein</v>
      </c>
      <c r="AD1473" s="52" t="str">
        <f t="shared" si="521"/>
        <v>Nein</v>
      </c>
      <c r="AE1473" s="52" t="str">
        <f t="shared" si="521"/>
        <v>Nein</v>
      </c>
      <c r="AF1473" s="52" t="str">
        <f t="shared" si="521"/>
        <v>Nein</v>
      </c>
      <c r="AG1473" s="61" t="str">
        <f>IF(Q1473="Ja",VLOOKUP($Q$2,Plausis!A:E,5,0),IF(R1473="Ja",VLOOKUP($R$2,Plausis!A:E,5,0),IF(T1473="Ja",VLOOKUP($T$2,Plausis!A:E,5,0),IF(U1473="Ja",VLOOKUP($U$2,Plausis!A:E,5,0),IF(AA1473="Ja",VLOOKUP($AA$2,Plausis!A:E,5,0),IF(AC1473="Ja",VLOOKUP($AC$2,Plausis!A:E,5,0),IF(AD1473="Ja",VLOOKUP($AD$2,Plausis!A:E,5,0),"")))))))</f>
        <v/>
      </c>
      <c r="AH1473" s="52" t="str">
        <f>IF(Y1473="Ja",VLOOKUP($Y$2,Plausis!A:E,5,0),"")</f>
        <v/>
      </c>
      <c r="AI1473" s="52" t="str">
        <f t="shared" si="499"/>
        <v>Ja</v>
      </c>
      <c r="AJ1473" s="52" t="str">
        <f>IF(S1473="Ja",VLOOKUP($S$2,Plausis!A:E,5,0),IF(V1473="Ja",VLOOKUP($V$2,Plausis!A:E,5,0),IF(X1473="Ja",VLOOKUP($X$2,Plausis!A:E,5,0),"")))</f>
        <v/>
      </c>
      <c r="AL1473" s="52" t="s">
        <v>2</v>
      </c>
      <c r="AM1473" s="114">
        <v>45531</v>
      </c>
      <c r="AN1473" s="52" t="s">
        <v>4467</v>
      </c>
      <c r="AO1473" s="52" t="str">
        <f>VLOOKUP(B1473,'BAT Grundtabelle'!B:T,19,0)</f>
        <v>ja</v>
      </c>
      <c r="AP1473" s="105" t="str">
        <f t="shared" si="500"/>
        <v>11319</v>
      </c>
      <c r="AQ1473" s="52" t="str">
        <f t="shared" si="501"/>
        <v>Ofenbau</v>
      </c>
      <c r="AR1473" s="52" t="b">
        <f t="shared" si="520"/>
        <v>0</v>
      </c>
      <c r="AS1473" s="52" t="b">
        <f t="shared" si="520"/>
        <v>0</v>
      </c>
      <c r="AT1473" s="52" t="b">
        <f t="shared" si="520"/>
        <v>0</v>
      </c>
      <c r="AU1473" s="52">
        <f t="shared" si="502"/>
        <v>1</v>
      </c>
      <c r="AW1473" s="52" t="b">
        <f t="shared" si="503"/>
        <v>0</v>
      </c>
      <c r="AX1473" s="52" t="str">
        <f t="shared" si="504"/>
        <v>Unternehmen</v>
      </c>
      <c r="AY1473" s="52" t="b">
        <f t="shared" si="505"/>
        <v>0</v>
      </c>
      <c r="AZ1473" s="52" t="str">
        <f t="shared" si="506"/>
        <v>11319</v>
      </c>
      <c r="BA1473" s="52" t="str">
        <f>VLOOKUP(A1473,'BAT Grundtabelle'!A:U,21,0)</f>
        <v>ja</v>
      </c>
      <c r="BB1473" s="52" t="str">
        <f t="shared" si="507"/>
        <v>nein</v>
      </c>
      <c r="BC1473" s="52" t="str">
        <f t="shared" si="508"/>
        <v>11319</v>
      </c>
      <c r="BD1473" s="52" t="str">
        <f t="shared" si="509"/>
        <v>Ofenbau</v>
      </c>
      <c r="BE1473" s="52" t="str">
        <f t="shared" si="510"/>
        <v>Unternehmen</v>
      </c>
      <c r="BF1473" s="52">
        <f t="shared" si="511"/>
        <v>1</v>
      </c>
    </row>
    <row r="1474" spans="1:58" hidden="1" x14ac:dyDescent="0.35">
      <c r="A1474" s="107" t="s">
        <v>3740</v>
      </c>
      <c r="B1474" s="75" t="s">
        <v>261</v>
      </c>
      <c r="C1474" s="52" t="s">
        <v>3</v>
      </c>
      <c r="D1474" s="52" t="s">
        <v>3</v>
      </c>
      <c r="E1474" s="52" t="s">
        <v>2</v>
      </c>
      <c r="F1474" s="52" t="s">
        <v>2</v>
      </c>
      <c r="G1474" s="52" t="s">
        <v>2</v>
      </c>
      <c r="H1474" s="52" t="s">
        <v>2</v>
      </c>
      <c r="I1474" s="52" t="s">
        <v>3</v>
      </c>
      <c r="J1474" s="52">
        <v>1</v>
      </c>
      <c r="K1474" s="52" t="s">
        <v>2</v>
      </c>
      <c r="L1474" s="52" t="s">
        <v>2</v>
      </c>
      <c r="M1474" s="52" t="s">
        <v>2</v>
      </c>
      <c r="N1474" s="52" t="s">
        <v>3</v>
      </c>
      <c r="P1474" s="52" t="s">
        <v>4</v>
      </c>
      <c r="Q1474" s="52" t="str">
        <f t="shared" si="521"/>
        <v>Nein</v>
      </c>
      <c r="R1474" s="52" t="str">
        <f t="shared" si="521"/>
        <v>Nein</v>
      </c>
      <c r="S1474" s="52" t="str">
        <f t="shared" si="521"/>
        <v>Nein</v>
      </c>
      <c r="T1474" s="52" t="str">
        <f t="shared" si="521"/>
        <v>Nein</v>
      </c>
      <c r="U1474" s="52" t="str">
        <f t="shared" si="521"/>
        <v>Nein</v>
      </c>
      <c r="V1474" s="52" t="str">
        <f t="shared" si="521"/>
        <v>Nein</v>
      </c>
      <c r="W1474" s="52" t="str">
        <f t="shared" si="521"/>
        <v>Nein</v>
      </c>
      <c r="X1474" s="52" t="str">
        <f t="shared" si="521"/>
        <v>Nein</v>
      </c>
      <c r="Y1474" s="52" t="str">
        <f t="shared" si="521"/>
        <v>Nein</v>
      </c>
      <c r="Z1474" s="52" t="str">
        <f t="shared" si="521"/>
        <v>Nein</v>
      </c>
      <c r="AA1474" s="52" t="str">
        <f t="shared" si="521"/>
        <v>Nein</v>
      </c>
      <c r="AB1474" s="52" t="str">
        <f t="shared" si="521"/>
        <v>Nein</v>
      </c>
      <c r="AC1474" s="52" t="str">
        <f t="shared" si="521"/>
        <v>Nein</v>
      </c>
      <c r="AD1474" s="52" t="str">
        <f t="shared" si="521"/>
        <v>Nein</v>
      </c>
      <c r="AE1474" s="52" t="str">
        <f t="shared" si="521"/>
        <v>Nein</v>
      </c>
      <c r="AF1474" s="52" t="str">
        <f t="shared" si="521"/>
        <v>Nein</v>
      </c>
      <c r="AG1474" s="61" t="str">
        <f>IF(Q1474="Ja",VLOOKUP($Q$2,Plausis!A:E,5,0),IF(R1474="Ja",VLOOKUP($R$2,Plausis!A:E,5,0),IF(T1474="Ja",VLOOKUP($T$2,Plausis!A:E,5,0),IF(U1474="Ja",VLOOKUP($U$2,Plausis!A:E,5,0),IF(AA1474="Ja",VLOOKUP($AA$2,Plausis!A:E,5,0),IF(AC1474="Ja",VLOOKUP($AC$2,Plausis!A:E,5,0),IF(AD1474="Ja",VLOOKUP($AD$2,Plausis!A:E,5,0),"")))))))</f>
        <v/>
      </c>
      <c r="AH1474" s="52" t="str">
        <f>IF(Y1474="Ja",VLOOKUP($Y$2,Plausis!A:E,5,0),"")</f>
        <v/>
      </c>
      <c r="AI1474" s="52" t="str">
        <f t="shared" si="499"/>
        <v>Ja</v>
      </c>
      <c r="AJ1474" s="52" t="str">
        <f>IF(S1474="Ja",VLOOKUP($S$2,Plausis!A:E,5,0),IF(V1474="Ja",VLOOKUP($V$2,Plausis!A:E,5,0),IF(X1474="Ja",VLOOKUP($X$2,Plausis!A:E,5,0),"")))</f>
        <v/>
      </c>
      <c r="AL1474" s="52" t="s">
        <v>2</v>
      </c>
      <c r="AM1474" s="114">
        <v>45531</v>
      </c>
      <c r="AN1474" s="52" t="s">
        <v>4467</v>
      </c>
      <c r="AO1474" s="52" t="str">
        <f>VLOOKUP(B1474,'BAT Grundtabelle'!B:T,19,0)</f>
        <v>ja</v>
      </c>
      <c r="AP1474" s="105" t="str">
        <f t="shared" si="500"/>
        <v>11320</v>
      </c>
      <c r="AQ1474" s="52" t="str">
        <f t="shared" si="501"/>
        <v>Ofensetzerbetrieb</v>
      </c>
      <c r="AR1474" s="52" t="b">
        <f t="shared" si="520"/>
        <v>0</v>
      </c>
      <c r="AS1474" s="52" t="b">
        <f t="shared" si="520"/>
        <v>0</v>
      </c>
      <c r="AT1474" s="52" t="b">
        <f t="shared" si="520"/>
        <v>0</v>
      </c>
      <c r="AU1474" s="52">
        <f t="shared" si="502"/>
        <v>1</v>
      </c>
      <c r="AW1474" s="52" t="b">
        <f t="shared" si="503"/>
        <v>0</v>
      </c>
      <c r="AX1474" s="52" t="str">
        <f t="shared" si="504"/>
        <v>Unternehmen</v>
      </c>
      <c r="AY1474" s="52" t="b">
        <f t="shared" si="505"/>
        <v>0</v>
      </c>
      <c r="AZ1474" s="52" t="str">
        <f t="shared" si="506"/>
        <v>11320</v>
      </c>
      <c r="BA1474" s="52" t="str">
        <f>VLOOKUP(A1474,'BAT Grundtabelle'!A:U,21,0)</f>
        <v>ja</v>
      </c>
      <c r="BB1474" s="52" t="str">
        <f t="shared" si="507"/>
        <v>nein</v>
      </c>
      <c r="BC1474" s="52" t="str">
        <f t="shared" si="508"/>
        <v>11320</v>
      </c>
      <c r="BD1474" s="52" t="str">
        <f t="shared" si="509"/>
        <v>Ofensetzerbetrieb</v>
      </c>
      <c r="BE1474" s="52" t="str">
        <f t="shared" si="510"/>
        <v>Unternehmen</v>
      </c>
      <c r="BF1474" s="52">
        <f t="shared" si="511"/>
        <v>1</v>
      </c>
    </row>
    <row r="1475" spans="1:58" ht="29" hidden="1" x14ac:dyDescent="0.35">
      <c r="A1475" s="107" t="s">
        <v>3741</v>
      </c>
      <c r="B1475" s="75" t="s">
        <v>1240</v>
      </c>
      <c r="C1475" s="52" t="s">
        <v>3</v>
      </c>
      <c r="D1475" s="52" t="s">
        <v>3</v>
      </c>
      <c r="E1475" s="52" t="s">
        <v>2</v>
      </c>
      <c r="F1475" s="52" t="s">
        <v>2</v>
      </c>
      <c r="G1475" s="52" t="s">
        <v>2</v>
      </c>
      <c r="H1475" s="52" t="s">
        <v>2</v>
      </c>
      <c r="I1475" s="52" t="s">
        <v>2</v>
      </c>
      <c r="J1475" s="52" t="s">
        <v>2</v>
      </c>
      <c r="K1475" s="52" t="s">
        <v>2</v>
      </c>
      <c r="L1475" s="52" t="s">
        <v>2</v>
      </c>
      <c r="M1475" s="52" t="s">
        <v>3</v>
      </c>
      <c r="N1475" s="52" t="s">
        <v>3</v>
      </c>
      <c r="O1475" s="52" t="s">
        <v>2409</v>
      </c>
      <c r="P1475" s="52" t="s">
        <v>58</v>
      </c>
      <c r="Q1475" s="52" t="str">
        <f t="shared" si="521"/>
        <v>Nein</v>
      </c>
      <c r="R1475" s="52" t="str">
        <f t="shared" si="521"/>
        <v>Nein</v>
      </c>
      <c r="S1475" s="52" t="str">
        <f t="shared" si="521"/>
        <v>Nein</v>
      </c>
      <c r="T1475" s="52" t="str">
        <f t="shared" si="521"/>
        <v>Nein</v>
      </c>
      <c r="U1475" s="52" t="str">
        <f t="shared" si="521"/>
        <v>Ja</v>
      </c>
      <c r="V1475" s="52" t="str">
        <f t="shared" si="521"/>
        <v>Ja</v>
      </c>
      <c r="W1475" s="52" t="str">
        <f t="shared" si="521"/>
        <v>Nein</v>
      </c>
      <c r="X1475" s="52" t="str">
        <f t="shared" si="521"/>
        <v>Nein</v>
      </c>
      <c r="Y1475" s="52" t="str">
        <f t="shared" si="521"/>
        <v>Nein</v>
      </c>
      <c r="Z1475" s="52" t="str">
        <f t="shared" si="521"/>
        <v>Nein</v>
      </c>
      <c r="AA1475" s="52" t="str">
        <f t="shared" si="521"/>
        <v>Nein</v>
      </c>
      <c r="AB1475" s="52" t="str">
        <f t="shared" si="521"/>
        <v>Nein</v>
      </c>
      <c r="AC1475" s="52" t="str">
        <f t="shared" si="521"/>
        <v>Nein</v>
      </c>
      <c r="AD1475" s="52" t="str">
        <f t="shared" si="521"/>
        <v>Nein</v>
      </c>
      <c r="AE1475" s="52" t="str">
        <f t="shared" si="521"/>
        <v>Nein</v>
      </c>
      <c r="AF1475" s="52" t="str">
        <f t="shared" si="521"/>
        <v>Nein</v>
      </c>
      <c r="AG1475" s="61" t="str">
        <f>IF(Q1475="Ja",VLOOKUP($Q$2,Plausis!A:E,5,0),IF(R1475="Ja",VLOOKUP($R$2,Plausis!A:E,5,0),IF(T1475="Ja",VLOOKUP($T$2,Plausis!A:E,5,0),IF(U1475="Ja",VLOOKUP($U$2,Plausis!A:E,5,0),IF(AA1475="Ja",VLOOKUP($AA$2,Plausis!A:E,5,0),IF(AC1475="Ja",VLOOKUP($AC$2,Plausis!A:E,5,0),IF(AD1475="Ja",VLOOKUP($AD$2,Plausis!A:E,5,0),"")))))))</f>
        <v>Dieser Betrieb kann nur im Komfort-RS ohne ergänzenden Spezial-Straf-RS oder über einen Sondertarif zum SSR versichert werden.</v>
      </c>
      <c r="AH1475" s="52" t="str">
        <f>IF(Y1475="Ja",VLOOKUP($Y$2,Plausis!A:E,5,0),"")</f>
        <v/>
      </c>
      <c r="AI1475" s="52" t="str">
        <f t="shared" ref="AI1475:AI1538" si="522">IF(OR(T1475="Ja", U1475="Ja", C1475="nein"),"Nein","Ja")</f>
        <v>Nein</v>
      </c>
      <c r="AJ1475" s="52" t="str">
        <f>IF(S1475="Ja",VLOOKUP($S$2,Plausis!A:E,5,0),IF(V1475="Ja",VLOOKUP($V$2,Plausis!A:E,5,0),IF(X1475="Ja",VLOOKUP($X$2,Plausis!A:E,5,0),"")))</f>
        <v>Dieser Betrieb kann nur über einen Sondertarif zum SSR versichert werden.</v>
      </c>
      <c r="AL1475" s="52" t="s">
        <v>2</v>
      </c>
      <c r="AM1475" s="114">
        <v>45531</v>
      </c>
      <c r="AN1475" s="52" t="s">
        <v>4467</v>
      </c>
      <c r="AO1475" s="52" t="str">
        <f>VLOOKUP(B1475,'BAT Grundtabelle'!B:T,19,0)</f>
        <v>ja</v>
      </c>
      <c r="AP1475" s="105" t="str">
        <f t="shared" ref="AP1475:AP1538" si="523">A1475</f>
        <v>11321</v>
      </c>
      <c r="AQ1475" s="52" t="str">
        <f t="shared" ref="AQ1475:AQ1538" si="524">B1475</f>
        <v>Öffentliche Verwaltung</v>
      </c>
      <c r="AR1475" s="52" t="b">
        <f t="shared" si="520"/>
        <v>0</v>
      </c>
      <c r="AS1475" s="52" t="b">
        <f t="shared" si="520"/>
        <v>0</v>
      </c>
      <c r="AT1475" s="52" t="b">
        <f t="shared" si="520"/>
        <v>0</v>
      </c>
      <c r="AU1475" s="52" t="str">
        <f t="shared" ref="AU1475:AU1538" si="525">IF(J1475&lt;&gt;"nein",J1475,AX1475)</f>
        <v>Eigener Tarif</v>
      </c>
      <c r="AW1475" s="52" t="b">
        <f t="shared" ref="AW1475:AW1538" si="526">IF(ISERROR(FIND(AW$1,$P1475,1)),FALSE,TRUE)</f>
        <v>0</v>
      </c>
      <c r="AX1475" s="52" t="str">
        <f t="shared" ref="AX1475:AX1538" si="527">IF(I1475="ja","Unternehmen",IF(OR(K1475="ja",L1475="ja",M1475="ja"),"Eigener Tarif",IF(AK1475&lt;&gt;"",AK1475,IF(AO1475="ja","Eigener Tarif",""))))</f>
        <v>Eigener Tarif</v>
      </c>
      <c r="AY1475" s="52" t="b">
        <f t="shared" ref="AY1475:AY1538" si="528">IF(ISERROR(FIND(AY$1,$P1475,1)),FALSE,TRUE)</f>
        <v>0</v>
      </c>
      <c r="AZ1475" s="52" t="str">
        <f t="shared" ref="AZ1475:AZ1538" si="529">A1475</f>
        <v>11321</v>
      </c>
      <c r="BA1475" s="52" t="str">
        <f>VLOOKUP(A1475,'BAT Grundtabelle'!A:U,21,0)</f>
        <v>ja</v>
      </c>
      <c r="BB1475" s="52" t="str">
        <f t="shared" ref="BB1475:BB1538" si="530">G1475</f>
        <v>nein</v>
      </c>
      <c r="BC1475" s="52" t="str">
        <f t="shared" ref="BC1475:BC1538" si="531">A1475</f>
        <v>11321</v>
      </c>
      <c r="BD1475" s="52" t="str">
        <f t="shared" ref="BD1475:BD1538" si="532">B1475</f>
        <v>Öffentliche Verwaltung</v>
      </c>
      <c r="BE1475" s="52" t="str">
        <f t="shared" ref="BE1475:BE1538" si="533">AX1475</f>
        <v>Eigener Tarif</v>
      </c>
      <c r="BF1475" s="52" t="str">
        <f t="shared" ref="BF1475:BF1538" si="534">AU1475</f>
        <v>Eigener Tarif</v>
      </c>
    </row>
    <row r="1476" spans="1:58" hidden="1" x14ac:dyDescent="0.35">
      <c r="A1476" s="107" t="s">
        <v>3742</v>
      </c>
      <c r="B1476" s="75" t="s">
        <v>601</v>
      </c>
      <c r="C1476" s="52" t="s">
        <v>3</v>
      </c>
      <c r="D1476" s="52" t="s">
        <v>3</v>
      </c>
      <c r="E1476" s="52" t="s">
        <v>2</v>
      </c>
      <c r="F1476" s="52" t="s">
        <v>2</v>
      </c>
      <c r="G1476" s="52" t="s">
        <v>2</v>
      </c>
      <c r="H1476" s="52" t="s">
        <v>2</v>
      </c>
      <c r="I1476" s="52" t="s">
        <v>3</v>
      </c>
      <c r="J1476" s="52">
        <v>1</v>
      </c>
      <c r="K1476" s="52" t="s">
        <v>2</v>
      </c>
      <c r="L1476" s="52" t="s">
        <v>2</v>
      </c>
      <c r="M1476" s="52" t="s">
        <v>2</v>
      </c>
      <c r="N1476" s="52" t="s">
        <v>3</v>
      </c>
      <c r="P1476" s="52" t="s">
        <v>4</v>
      </c>
      <c r="Q1476" s="52" t="str">
        <f t="shared" si="521"/>
        <v>Nein</v>
      </c>
      <c r="R1476" s="52" t="str">
        <f t="shared" si="521"/>
        <v>Nein</v>
      </c>
      <c r="S1476" s="52" t="str">
        <f t="shared" si="521"/>
        <v>Nein</v>
      </c>
      <c r="T1476" s="52" t="str">
        <f t="shared" si="521"/>
        <v>Nein</v>
      </c>
      <c r="U1476" s="52" t="str">
        <f t="shared" si="521"/>
        <v>Nein</v>
      </c>
      <c r="V1476" s="52" t="str">
        <f t="shared" si="521"/>
        <v>Nein</v>
      </c>
      <c r="W1476" s="52" t="str">
        <f t="shared" si="521"/>
        <v>Nein</v>
      </c>
      <c r="X1476" s="52" t="str">
        <f t="shared" si="521"/>
        <v>Nein</v>
      </c>
      <c r="Y1476" s="52" t="str">
        <f t="shared" si="521"/>
        <v>Nein</v>
      </c>
      <c r="Z1476" s="52" t="str">
        <f t="shared" si="521"/>
        <v>Nein</v>
      </c>
      <c r="AA1476" s="52" t="str">
        <f t="shared" si="521"/>
        <v>Nein</v>
      </c>
      <c r="AB1476" s="52" t="str">
        <f t="shared" si="521"/>
        <v>Nein</v>
      </c>
      <c r="AC1476" s="52" t="str">
        <f t="shared" si="521"/>
        <v>Nein</v>
      </c>
      <c r="AD1476" s="52" t="str">
        <f t="shared" si="521"/>
        <v>Nein</v>
      </c>
      <c r="AE1476" s="52" t="str">
        <f t="shared" si="521"/>
        <v>Nein</v>
      </c>
      <c r="AF1476" s="52" t="str">
        <f t="shared" si="521"/>
        <v>Nein</v>
      </c>
      <c r="AG1476" s="61" t="str">
        <f>IF(Q1476="Ja",VLOOKUP($Q$2,Plausis!A:E,5,0),IF(R1476="Ja",VLOOKUP($R$2,Plausis!A:E,5,0),IF(T1476="Ja",VLOOKUP($T$2,Plausis!A:E,5,0),IF(U1476="Ja",VLOOKUP($U$2,Plausis!A:E,5,0),IF(AA1476="Ja",VLOOKUP($AA$2,Plausis!A:E,5,0),IF(AC1476="Ja",VLOOKUP($AC$2,Plausis!A:E,5,0),IF(AD1476="Ja",VLOOKUP($AD$2,Plausis!A:E,5,0),"")))))))</f>
        <v/>
      </c>
      <c r="AH1476" s="52" t="str">
        <f>IF(Y1476="Ja",VLOOKUP($Y$2,Plausis!A:E,5,0),"")</f>
        <v/>
      </c>
      <c r="AI1476" s="52" t="str">
        <f t="shared" si="522"/>
        <v>Ja</v>
      </c>
      <c r="AJ1476" s="52" t="str">
        <f>IF(S1476="Ja",VLOOKUP($S$2,Plausis!A:E,5,0),IF(V1476="Ja",VLOOKUP($V$2,Plausis!A:E,5,0),IF(X1476="Ja",VLOOKUP($X$2,Plausis!A:E,5,0),"")))</f>
        <v/>
      </c>
      <c r="AL1476" s="52" t="s">
        <v>3</v>
      </c>
      <c r="AM1476" s="114">
        <v>45531</v>
      </c>
      <c r="AN1476" s="52" t="s">
        <v>4467</v>
      </c>
      <c r="AO1476" s="52" t="str">
        <f>VLOOKUP(B1476,'BAT Grundtabelle'!B:T,19,0)</f>
        <v>ja</v>
      </c>
      <c r="AP1476" s="105" t="str">
        <f t="shared" si="523"/>
        <v>11322</v>
      </c>
      <c r="AQ1476" s="52" t="str">
        <f t="shared" si="524"/>
        <v>Offsetdruckerei</v>
      </c>
      <c r="AR1476" s="52" t="b">
        <f t="shared" si="520"/>
        <v>0</v>
      </c>
      <c r="AS1476" s="52" t="b">
        <f t="shared" si="520"/>
        <v>0</v>
      </c>
      <c r="AT1476" s="52" t="b">
        <f t="shared" si="520"/>
        <v>0</v>
      </c>
      <c r="AU1476" s="52">
        <f t="shared" si="525"/>
        <v>1</v>
      </c>
      <c r="AW1476" s="52" t="b">
        <f t="shared" si="526"/>
        <v>0</v>
      </c>
      <c r="AX1476" s="52" t="str">
        <f t="shared" si="527"/>
        <v>Unternehmen</v>
      </c>
      <c r="AY1476" s="52" t="b">
        <f t="shared" si="528"/>
        <v>0</v>
      </c>
      <c r="AZ1476" s="52" t="str">
        <f t="shared" si="529"/>
        <v>11322</v>
      </c>
      <c r="BA1476" s="52" t="str">
        <f>VLOOKUP(A1476,'BAT Grundtabelle'!A:U,21,0)</f>
        <v>ja</v>
      </c>
      <c r="BB1476" s="52" t="str">
        <f t="shared" si="530"/>
        <v>nein</v>
      </c>
      <c r="BC1476" s="52" t="str">
        <f t="shared" si="531"/>
        <v>11322</v>
      </c>
      <c r="BD1476" s="52" t="str">
        <f t="shared" si="532"/>
        <v>Offsetdruckerei</v>
      </c>
      <c r="BE1476" s="52" t="str">
        <f t="shared" si="533"/>
        <v>Unternehmen</v>
      </c>
      <c r="BF1476" s="52">
        <f t="shared" si="534"/>
        <v>1</v>
      </c>
    </row>
    <row r="1477" spans="1:58" hidden="1" x14ac:dyDescent="0.35">
      <c r="A1477" s="107" t="s">
        <v>3743</v>
      </c>
      <c r="B1477" s="75" t="s">
        <v>388</v>
      </c>
      <c r="C1477" s="52" t="s">
        <v>3</v>
      </c>
      <c r="D1477" s="52" t="s">
        <v>3</v>
      </c>
      <c r="E1477" s="52" t="s">
        <v>2</v>
      </c>
      <c r="F1477" s="52" t="s">
        <v>2</v>
      </c>
      <c r="G1477" s="52" t="s">
        <v>2</v>
      </c>
      <c r="H1477" s="52" t="s">
        <v>2</v>
      </c>
      <c r="I1477" s="52" t="s">
        <v>3</v>
      </c>
      <c r="J1477" s="52">
        <v>2</v>
      </c>
      <c r="K1477" s="52" t="s">
        <v>2</v>
      </c>
      <c r="L1477" s="52" t="s">
        <v>2</v>
      </c>
      <c r="M1477" s="52" t="s">
        <v>2</v>
      </c>
      <c r="N1477" s="52" t="s">
        <v>3</v>
      </c>
      <c r="P1477" s="52" t="s">
        <v>4</v>
      </c>
      <c r="Q1477" s="52" t="str">
        <f t="shared" si="521"/>
        <v>Nein</v>
      </c>
      <c r="R1477" s="52" t="str">
        <f t="shared" si="521"/>
        <v>Nein</v>
      </c>
      <c r="S1477" s="52" t="str">
        <f t="shared" si="521"/>
        <v>Nein</v>
      </c>
      <c r="T1477" s="52" t="str">
        <f t="shared" si="521"/>
        <v>Nein</v>
      </c>
      <c r="U1477" s="52" t="str">
        <f t="shared" si="521"/>
        <v>Nein</v>
      </c>
      <c r="V1477" s="52" t="str">
        <f t="shared" si="521"/>
        <v>Nein</v>
      </c>
      <c r="W1477" s="52" t="str">
        <f t="shared" si="521"/>
        <v>Nein</v>
      </c>
      <c r="X1477" s="52" t="str">
        <f t="shared" si="521"/>
        <v>Nein</v>
      </c>
      <c r="Y1477" s="52" t="str">
        <f t="shared" si="521"/>
        <v>Nein</v>
      </c>
      <c r="Z1477" s="52" t="str">
        <f t="shared" si="521"/>
        <v>Nein</v>
      </c>
      <c r="AA1477" s="52" t="str">
        <f t="shared" si="521"/>
        <v>Nein</v>
      </c>
      <c r="AB1477" s="52" t="str">
        <f t="shared" si="521"/>
        <v>Nein</v>
      </c>
      <c r="AC1477" s="52" t="str">
        <f t="shared" si="521"/>
        <v>Nein</v>
      </c>
      <c r="AD1477" s="52" t="str">
        <f t="shared" si="521"/>
        <v>Nein</v>
      </c>
      <c r="AE1477" s="52" t="str">
        <f t="shared" si="521"/>
        <v>Nein</v>
      </c>
      <c r="AF1477" s="52" t="str">
        <f t="shared" si="521"/>
        <v>Nein</v>
      </c>
      <c r="AG1477" s="61" t="str">
        <f>IF(Q1477="Ja",VLOOKUP($Q$2,Plausis!A:E,5,0),IF(R1477="Ja",VLOOKUP($R$2,Plausis!A:E,5,0),IF(T1477="Ja",VLOOKUP($T$2,Plausis!A:E,5,0),IF(U1477="Ja",VLOOKUP($U$2,Plausis!A:E,5,0),IF(AA1477="Ja",VLOOKUP($AA$2,Plausis!A:E,5,0),IF(AC1477="Ja",VLOOKUP($AC$2,Plausis!A:E,5,0),IF(AD1477="Ja",VLOOKUP($AD$2,Plausis!A:E,5,0),"")))))))</f>
        <v/>
      </c>
      <c r="AH1477" s="52" t="str">
        <f>IF(Y1477="Ja",VLOOKUP($Y$2,Plausis!A:E,5,0),"")</f>
        <v/>
      </c>
      <c r="AI1477" s="52" t="str">
        <f t="shared" si="522"/>
        <v>Ja</v>
      </c>
      <c r="AJ1477" s="52" t="str">
        <f>IF(S1477="Ja",VLOOKUP($S$2,Plausis!A:E,5,0),IF(V1477="Ja",VLOOKUP($V$2,Plausis!A:E,5,0),IF(X1477="Ja",VLOOKUP($X$2,Plausis!A:E,5,0),"")))</f>
        <v/>
      </c>
      <c r="AL1477" s="52" t="s">
        <v>3</v>
      </c>
      <c r="AM1477" s="114">
        <v>45531</v>
      </c>
      <c r="AN1477" s="52" t="s">
        <v>4467</v>
      </c>
      <c r="AO1477" s="52" t="str">
        <f>VLOOKUP(B1477,'BAT Grundtabelle'!B:T,19,0)</f>
        <v>ja</v>
      </c>
      <c r="AP1477" s="105" t="str">
        <f t="shared" si="523"/>
        <v>11323</v>
      </c>
      <c r="AQ1477" s="52" t="str">
        <f t="shared" si="524"/>
        <v>Ölmühle</v>
      </c>
      <c r="AR1477" s="52" t="b">
        <f t="shared" si="520"/>
        <v>0</v>
      </c>
      <c r="AS1477" s="52" t="b">
        <f t="shared" si="520"/>
        <v>0</v>
      </c>
      <c r="AT1477" s="52" t="b">
        <f t="shared" si="520"/>
        <v>0</v>
      </c>
      <c r="AU1477" s="52">
        <f t="shared" si="525"/>
        <v>2</v>
      </c>
      <c r="AW1477" s="52" t="b">
        <f t="shared" si="526"/>
        <v>0</v>
      </c>
      <c r="AX1477" s="52" t="str">
        <f t="shared" si="527"/>
        <v>Unternehmen</v>
      </c>
      <c r="AY1477" s="52" t="b">
        <f t="shared" si="528"/>
        <v>0</v>
      </c>
      <c r="AZ1477" s="52" t="str">
        <f t="shared" si="529"/>
        <v>11323</v>
      </c>
      <c r="BA1477" s="52" t="str">
        <f>VLOOKUP(A1477,'BAT Grundtabelle'!A:U,21,0)</f>
        <v>ja</v>
      </c>
      <c r="BB1477" s="52" t="str">
        <f t="shared" si="530"/>
        <v>nein</v>
      </c>
      <c r="BC1477" s="52" t="str">
        <f t="shared" si="531"/>
        <v>11323</v>
      </c>
      <c r="BD1477" s="52" t="str">
        <f t="shared" si="532"/>
        <v>Ölmühle</v>
      </c>
      <c r="BE1477" s="52" t="str">
        <f t="shared" si="533"/>
        <v>Unternehmen</v>
      </c>
      <c r="BF1477" s="52">
        <f t="shared" si="534"/>
        <v>2</v>
      </c>
    </row>
    <row r="1478" spans="1:58" ht="116" hidden="1" x14ac:dyDescent="0.35">
      <c r="A1478" s="107" t="s">
        <v>3744</v>
      </c>
      <c r="B1478" s="75" t="s">
        <v>1488</v>
      </c>
      <c r="C1478" s="52" t="s">
        <v>3</v>
      </c>
      <c r="D1478" s="52" t="s">
        <v>3</v>
      </c>
      <c r="E1478" s="52" t="s">
        <v>2</v>
      </c>
      <c r="F1478" s="52" t="s">
        <v>2</v>
      </c>
      <c r="G1478" s="52" t="s">
        <v>2</v>
      </c>
      <c r="H1478" s="52" t="s">
        <v>2</v>
      </c>
      <c r="I1478" s="52" t="s">
        <v>3</v>
      </c>
      <c r="J1478" s="52">
        <v>2</v>
      </c>
      <c r="K1478" s="52" t="s">
        <v>2</v>
      </c>
      <c r="L1478" s="52" t="s">
        <v>2</v>
      </c>
      <c r="M1478" s="52" t="s">
        <v>2</v>
      </c>
      <c r="N1478" s="52" t="s">
        <v>3</v>
      </c>
      <c r="P1478" s="52">
        <v>300</v>
      </c>
      <c r="Q1478" s="52" t="str">
        <f t="shared" si="521"/>
        <v>Nein</v>
      </c>
      <c r="R1478" s="52" t="str">
        <f t="shared" si="521"/>
        <v>Nein</v>
      </c>
      <c r="S1478" s="52" t="str">
        <f t="shared" si="521"/>
        <v>Nein</v>
      </c>
      <c r="T1478" s="52" t="str">
        <f t="shared" si="521"/>
        <v>Nein</v>
      </c>
      <c r="U1478" s="52" t="str">
        <f t="shared" si="521"/>
        <v>Nein</v>
      </c>
      <c r="V1478" s="52" t="str">
        <f t="shared" si="521"/>
        <v>Nein</v>
      </c>
      <c r="W1478" s="52" t="str">
        <f t="shared" si="521"/>
        <v>Nein</v>
      </c>
      <c r="X1478" s="52" t="str">
        <f t="shared" si="521"/>
        <v>Nein</v>
      </c>
      <c r="Y1478" s="52" t="str">
        <f t="shared" si="521"/>
        <v>Nein</v>
      </c>
      <c r="Z1478" s="52" t="str">
        <f t="shared" si="521"/>
        <v>Nein</v>
      </c>
      <c r="AA1478" s="52" t="str">
        <f t="shared" si="521"/>
        <v>Ja</v>
      </c>
      <c r="AB1478" s="52" t="str">
        <f t="shared" si="521"/>
        <v>Nein</v>
      </c>
      <c r="AC1478" s="52" t="str">
        <f t="shared" si="521"/>
        <v>Nein</v>
      </c>
      <c r="AD1478" s="52" t="str">
        <f t="shared" si="521"/>
        <v>Nein</v>
      </c>
      <c r="AE1478" s="52" t="str">
        <f t="shared" si="521"/>
        <v>Nein</v>
      </c>
      <c r="AF1478" s="52" t="str">
        <f t="shared" si="521"/>
        <v>Nein</v>
      </c>
      <c r="AG1478" s="61" t="str">
        <f>IF(Q1478="Ja",VLOOKUP($Q$2,Plausis!A:E,5,0),IF(R1478="Ja",VLOOKUP($R$2,Plausis!A:E,5,0),IF(T1478="Ja",VLOOKUP($T$2,Plausis!A:E,5,0),IF(U1478="Ja",VLOOKUP($U$2,Plausis!A:E,5,0),IF(AA1478="Ja",VLOOKUP($AA$2,Plausis!A:E,5,0),IF(AC1478="Ja",VLOOKUP($AC$2,Plausis!A:E,5,0),IF(AD1478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478" s="52" t="str">
        <f>IF(Y1478="Ja",VLOOKUP($Y$2,Plausis!A:E,5,0),"")</f>
        <v/>
      </c>
      <c r="AI1478" s="52" t="str">
        <f t="shared" si="522"/>
        <v>Ja</v>
      </c>
      <c r="AJ1478" s="52" t="str">
        <f>IF(S1478="Ja",VLOOKUP($S$2,Plausis!A:E,5,0),IF(V1478="Ja",VLOOKUP($V$2,Plausis!A:E,5,0),IF(X1478="Ja",VLOOKUP($X$2,Plausis!A:E,5,0),"")))</f>
        <v/>
      </c>
      <c r="AL1478" s="52" t="s">
        <v>3</v>
      </c>
      <c r="AM1478" s="114">
        <v>45531</v>
      </c>
      <c r="AN1478" s="52" t="s">
        <v>4467</v>
      </c>
      <c r="AO1478" s="52" t="str">
        <f>VLOOKUP(B1478,'BAT Grundtabelle'!B:T,19,0)</f>
        <v>ja</v>
      </c>
      <c r="AP1478" s="105" t="str">
        <f t="shared" si="523"/>
        <v>11324</v>
      </c>
      <c r="AQ1478" s="52" t="str">
        <f t="shared" si="524"/>
        <v>Omnibusunternehmen</v>
      </c>
      <c r="AR1478" s="52" t="b">
        <f t="shared" si="520"/>
        <v>0</v>
      </c>
      <c r="AS1478" s="52" t="b">
        <f t="shared" si="520"/>
        <v>0</v>
      </c>
      <c r="AT1478" s="52" t="b">
        <f t="shared" si="520"/>
        <v>0</v>
      </c>
      <c r="AU1478" s="52">
        <f t="shared" si="525"/>
        <v>2</v>
      </c>
      <c r="AW1478" s="52" t="b">
        <f t="shared" si="526"/>
        <v>0</v>
      </c>
      <c r="AX1478" s="52" t="str">
        <f t="shared" si="527"/>
        <v>Unternehmen</v>
      </c>
      <c r="AY1478" s="52" t="b">
        <f t="shared" si="528"/>
        <v>0</v>
      </c>
      <c r="AZ1478" s="52" t="str">
        <f t="shared" si="529"/>
        <v>11324</v>
      </c>
      <c r="BA1478" s="52" t="str">
        <f>VLOOKUP(A1478,'BAT Grundtabelle'!A:U,21,0)</f>
        <v>ja</v>
      </c>
      <c r="BB1478" s="52" t="str">
        <f t="shared" si="530"/>
        <v>nein</v>
      </c>
      <c r="BC1478" s="52" t="str">
        <f t="shared" si="531"/>
        <v>11324</v>
      </c>
      <c r="BD1478" s="52" t="str">
        <f t="shared" si="532"/>
        <v>Omnibusunternehmen</v>
      </c>
      <c r="BE1478" s="52" t="str">
        <f t="shared" si="533"/>
        <v>Unternehmen</v>
      </c>
      <c r="BF1478" s="52">
        <f t="shared" si="534"/>
        <v>2</v>
      </c>
    </row>
    <row r="1479" spans="1:58" hidden="1" x14ac:dyDescent="0.35">
      <c r="A1479" s="107" t="s">
        <v>3745</v>
      </c>
      <c r="B1479" s="75" t="s">
        <v>283</v>
      </c>
      <c r="C1479" s="52" t="s">
        <v>3</v>
      </c>
      <c r="D1479" s="52" t="s">
        <v>3</v>
      </c>
      <c r="E1479" s="52" t="s">
        <v>2</v>
      </c>
      <c r="F1479" s="52" t="s">
        <v>2</v>
      </c>
      <c r="G1479" s="52" t="s">
        <v>2</v>
      </c>
      <c r="H1479" s="52" t="s">
        <v>2</v>
      </c>
      <c r="I1479" s="52" t="s">
        <v>3</v>
      </c>
      <c r="J1479" s="52">
        <v>1</v>
      </c>
      <c r="K1479" s="52" t="s">
        <v>2</v>
      </c>
      <c r="L1479" s="52" t="s">
        <v>2</v>
      </c>
      <c r="M1479" s="52" t="s">
        <v>2</v>
      </c>
      <c r="N1479" s="52" t="s">
        <v>3</v>
      </c>
      <c r="P1479" s="52" t="s">
        <v>4</v>
      </c>
      <c r="Q1479" s="52" t="str">
        <f t="shared" si="521"/>
        <v>Nein</v>
      </c>
      <c r="R1479" s="52" t="str">
        <f t="shared" si="521"/>
        <v>Nein</v>
      </c>
      <c r="S1479" s="52" t="str">
        <f t="shared" si="521"/>
        <v>Nein</v>
      </c>
      <c r="T1479" s="52" t="str">
        <f t="shared" si="521"/>
        <v>Nein</v>
      </c>
      <c r="U1479" s="52" t="str">
        <f t="shared" si="521"/>
        <v>Nein</v>
      </c>
      <c r="V1479" s="52" t="str">
        <f t="shared" si="521"/>
        <v>Nein</v>
      </c>
      <c r="W1479" s="52" t="str">
        <f t="shared" si="521"/>
        <v>Nein</v>
      </c>
      <c r="X1479" s="52" t="str">
        <f t="shared" si="521"/>
        <v>Nein</v>
      </c>
      <c r="Y1479" s="52" t="str">
        <f t="shared" si="521"/>
        <v>Nein</v>
      </c>
      <c r="Z1479" s="52" t="str">
        <f t="shared" si="521"/>
        <v>Nein</v>
      </c>
      <c r="AA1479" s="52" t="str">
        <f t="shared" si="521"/>
        <v>Nein</v>
      </c>
      <c r="AB1479" s="52" t="str">
        <f t="shared" si="521"/>
        <v>Nein</v>
      </c>
      <c r="AC1479" s="52" t="str">
        <f t="shared" si="521"/>
        <v>Nein</v>
      </c>
      <c r="AD1479" s="52" t="str">
        <f t="shared" si="521"/>
        <v>Nein</v>
      </c>
      <c r="AE1479" s="52" t="str">
        <f t="shared" si="521"/>
        <v>Nein</v>
      </c>
      <c r="AF1479" s="52" t="str">
        <f t="shared" si="521"/>
        <v>Nein</v>
      </c>
      <c r="AG1479" s="61" t="str">
        <f>IF(Q1479="Ja",VLOOKUP($Q$2,Plausis!A:E,5,0),IF(R1479="Ja",VLOOKUP($R$2,Plausis!A:E,5,0),IF(T1479="Ja",VLOOKUP($T$2,Plausis!A:E,5,0),IF(U1479="Ja",VLOOKUP($U$2,Plausis!A:E,5,0),IF(AA1479="Ja",VLOOKUP($AA$2,Plausis!A:E,5,0),IF(AC1479="Ja",VLOOKUP($AC$2,Plausis!A:E,5,0),IF(AD1479="Ja",VLOOKUP($AD$2,Plausis!A:E,5,0),"")))))))</f>
        <v/>
      </c>
      <c r="AH1479" s="52" t="str">
        <f>IF(Y1479="Ja",VLOOKUP($Y$2,Plausis!A:E,5,0),"")</f>
        <v/>
      </c>
      <c r="AI1479" s="52" t="str">
        <f t="shared" si="522"/>
        <v>Ja</v>
      </c>
      <c r="AJ1479" s="52" t="str">
        <f>IF(S1479="Ja",VLOOKUP($S$2,Plausis!A:E,5,0),IF(V1479="Ja",VLOOKUP($V$2,Plausis!A:E,5,0),IF(X1479="Ja",VLOOKUP($X$2,Plausis!A:E,5,0),"")))</f>
        <v/>
      </c>
      <c r="AL1479" s="52" t="s">
        <v>2</v>
      </c>
      <c r="AM1479" s="114">
        <v>45531</v>
      </c>
      <c r="AN1479" s="52" t="s">
        <v>4467</v>
      </c>
      <c r="AO1479" s="52" t="str">
        <f>VLOOKUP(B1479,'BAT Grundtabelle'!B:T,19,0)</f>
        <v>ja</v>
      </c>
      <c r="AP1479" s="105" t="str">
        <f t="shared" si="523"/>
        <v>11325</v>
      </c>
      <c r="AQ1479" s="52" t="str">
        <f t="shared" si="524"/>
        <v>Onlinedienstleister</v>
      </c>
      <c r="AR1479" s="52" t="b">
        <f t="shared" si="520"/>
        <v>0</v>
      </c>
      <c r="AS1479" s="52" t="b">
        <f t="shared" si="520"/>
        <v>0</v>
      </c>
      <c r="AT1479" s="52" t="b">
        <f t="shared" si="520"/>
        <v>0</v>
      </c>
      <c r="AU1479" s="52">
        <f t="shared" si="525"/>
        <v>1</v>
      </c>
      <c r="AW1479" s="52" t="b">
        <f t="shared" si="526"/>
        <v>0</v>
      </c>
      <c r="AX1479" s="52" t="str">
        <f t="shared" si="527"/>
        <v>Unternehmen</v>
      </c>
      <c r="AY1479" s="52" t="b">
        <f t="shared" si="528"/>
        <v>0</v>
      </c>
      <c r="AZ1479" s="52" t="str">
        <f t="shared" si="529"/>
        <v>11325</v>
      </c>
      <c r="BA1479" s="52" t="str">
        <f>VLOOKUP(A1479,'BAT Grundtabelle'!A:U,21,0)</f>
        <v>ja</v>
      </c>
      <c r="BB1479" s="52" t="str">
        <f t="shared" si="530"/>
        <v>nein</v>
      </c>
      <c r="BC1479" s="52" t="str">
        <f t="shared" si="531"/>
        <v>11325</v>
      </c>
      <c r="BD1479" s="52" t="str">
        <f t="shared" si="532"/>
        <v>Onlinedienstleister</v>
      </c>
      <c r="BE1479" s="52" t="str">
        <f t="shared" si="533"/>
        <v>Unternehmen</v>
      </c>
      <c r="BF1479" s="52">
        <f t="shared" si="534"/>
        <v>1</v>
      </c>
    </row>
    <row r="1480" spans="1:58" hidden="1" x14ac:dyDescent="0.35">
      <c r="A1480" s="107" t="s">
        <v>3746</v>
      </c>
      <c r="B1480" s="75" t="s">
        <v>36</v>
      </c>
      <c r="C1480" s="52" t="s">
        <v>3</v>
      </c>
      <c r="D1480" s="52" t="s">
        <v>3</v>
      </c>
      <c r="E1480" s="52" t="s">
        <v>2</v>
      </c>
      <c r="F1480" s="52" t="s">
        <v>2</v>
      </c>
      <c r="G1480" s="52" t="s">
        <v>2</v>
      </c>
      <c r="H1480" s="52" t="s">
        <v>2</v>
      </c>
      <c r="I1480" s="52" t="s">
        <v>3</v>
      </c>
      <c r="J1480" s="52">
        <v>4</v>
      </c>
      <c r="K1480" s="52" t="s">
        <v>2</v>
      </c>
      <c r="L1480" s="52" t="s">
        <v>2</v>
      </c>
      <c r="M1480" s="52" t="s">
        <v>2</v>
      </c>
      <c r="N1480" s="52" t="s">
        <v>3</v>
      </c>
      <c r="O1480" s="52" t="s">
        <v>2412</v>
      </c>
      <c r="P1480" s="52">
        <v>1195</v>
      </c>
      <c r="Q1480" s="52" t="str">
        <f t="shared" si="521"/>
        <v>Nein</v>
      </c>
      <c r="R1480" s="52" t="str">
        <f t="shared" si="521"/>
        <v>Nein</v>
      </c>
      <c r="S1480" s="52" t="str">
        <f t="shared" si="521"/>
        <v>Nein</v>
      </c>
      <c r="T1480" s="52" t="str">
        <f t="shared" si="521"/>
        <v>Nein</v>
      </c>
      <c r="U1480" s="52" t="str">
        <f t="shared" si="521"/>
        <v>Nein</v>
      </c>
      <c r="V1480" s="52" t="str">
        <f t="shared" si="521"/>
        <v>Nein</v>
      </c>
      <c r="W1480" s="52" t="str">
        <f t="shared" si="521"/>
        <v>Nein</v>
      </c>
      <c r="X1480" s="52" t="str">
        <f t="shared" si="521"/>
        <v>Nein</v>
      </c>
      <c r="Y1480" s="52" t="str">
        <f t="shared" si="521"/>
        <v>Nein</v>
      </c>
      <c r="Z1480" s="52" t="str">
        <f t="shared" si="521"/>
        <v>Nein</v>
      </c>
      <c r="AA1480" s="52" t="str">
        <f t="shared" si="521"/>
        <v>Nein</v>
      </c>
      <c r="AB1480" s="52" t="str">
        <f t="shared" si="521"/>
        <v>Ja</v>
      </c>
      <c r="AC1480" s="52" t="str">
        <f t="shared" si="521"/>
        <v>Nein</v>
      </c>
      <c r="AD1480" s="52" t="str">
        <f t="shared" si="521"/>
        <v>Nein</v>
      </c>
      <c r="AE1480" s="52" t="str">
        <f t="shared" si="521"/>
        <v>Nein</v>
      </c>
      <c r="AF1480" s="52" t="str">
        <f t="shared" si="521"/>
        <v>Nein</v>
      </c>
      <c r="AG1480" s="61" t="str">
        <f>IF(Q1480="Ja",VLOOKUP($Q$2,Plausis!A:E,5,0),IF(R1480="Ja",VLOOKUP($R$2,Plausis!A:E,5,0),IF(T1480="Ja",VLOOKUP($T$2,Plausis!A:E,5,0),IF(U1480="Ja",VLOOKUP($U$2,Plausis!A:E,5,0),IF(AA1480="Ja",VLOOKUP($AA$2,Plausis!A:E,5,0),IF(AC1480="Ja",VLOOKUP($AC$2,Plausis!A:E,5,0),IF(AD1480="Ja",VLOOKUP($AD$2,Plausis!A:E,5,0),"")))))))</f>
        <v/>
      </c>
      <c r="AH1480" s="52" t="str">
        <f>IF(Y1480="Ja",VLOOKUP($Y$2,Plausis!A:E,5,0),"")</f>
        <v/>
      </c>
      <c r="AI1480" s="52" t="str">
        <f t="shared" si="522"/>
        <v>Ja</v>
      </c>
      <c r="AJ1480" s="52" t="str">
        <f>IF(S1480="Ja",VLOOKUP($S$2,Plausis!A:E,5,0),IF(V1480="Ja",VLOOKUP($V$2,Plausis!A:E,5,0),IF(X1480="Ja",VLOOKUP($X$2,Plausis!A:E,5,0),"")))</f>
        <v/>
      </c>
      <c r="AL1480" s="52" t="s">
        <v>2</v>
      </c>
      <c r="AM1480" s="114">
        <v>45531</v>
      </c>
      <c r="AN1480" s="52" t="s">
        <v>4467</v>
      </c>
      <c r="AO1480" s="52" t="str">
        <f>VLOOKUP(B1480,'BAT Grundtabelle'!B:T,19,0)</f>
        <v>ja</v>
      </c>
      <c r="AP1480" s="105" t="str">
        <f t="shared" si="523"/>
        <v>7909</v>
      </c>
      <c r="AQ1480" s="52" t="str">
        <f t="shared" si="524"/>
        <v>Onlinehandel</v>
      </c>
      <c r="AR1480" s="52" t="b">
        <f t="shared" si="520"/>
        <v>0</v>
      </c>
      <c r="AS1480" s="52" t="b">
        <f t="shared" si="520"/>
        <v>0</v>
      </c>
      <c r="AT1480" s="52" t="b">
        <f t="shared" si="520"/>
        <v>0</v>
      </c>
      <c r="AU1480" s="52">
        <f t="shared" si="525"/>
        <v>4</v>
      </c>
      <c r="AW1480" s="52" t="b">
        <f t="shared" si="526"/>
        <v>0</v>
      </c>
      <c r="AX1480" s="52" t="str">
        <f t="shared" si="527"/>
        <v>Unternehmen</v>
      </c>
      <c r="AY1480" s="52" t="b">
        <f t="shared" si="528"/>
        <v>0</v>
      </c>
      <c r="AZ1480" s="52" t="str">
        <f t="shared" si="529"/>
        <v>7909</v>
      </c>
      <c r="BA1480" s="52" t="str">
        <f>VLOOKUP(A1480,'BAT Grundtabelle'!A:U,21,0)</f>
        <v>ja</v>
      </c>
      <c r="BB1480" s="52" t="str">
        <f t="shared" si="530"/>
        <v>nein</v>
      </c>
      <c r="BC1480" s="52" t="str">
        <f t="shared" si="531"/>
        <v>7909</v>
      </c>
      <c r="BD1480" s="52" t="str">
        <f t="shared" si="532"/>
        <v>Onlinehandel</v>
      </c>
      <c r="BE1480" s="52" t="str">
        <f t="shared" si="533"/>
        <v>Unternehmen</v>
      </c>
      <c r="BF1480" s="52">
        <f t="shared" si="534"/>
        <v>4</v>
      </c>
    </row>
    <row r="1481" spans="1:58" hidden="1" x14ac:dyDescent="0.35">
      <c r="A1481" s="107" t="s">
        <v>3747</v>
      </c>
      <c r="B1481" s="75" t="s">
        <v>726</v>
      </c>
      <c r="C1481" s="52" t="s">
        <v>3</v>
      </c>
      <c r="D1481" s="52" t="s">
        <v>3</v>
      </c>
      <c r="E1481" s="52" t="s">
        <v>2</v>
      </c>
      <c r="F1481" s="52" t="s">
        <v>2</v>
      </c>
      <c r="G1481" s="52" t="s">
        <v>2</v>
      </c>
      <c r="H1481" s="52" t="s">
        <v>2</v>
      </c>
      <c r="I1481" s="52" t="s">
        <v>3</v>
      </c>
      <c r="J1481" s="52">
        <v>1</v>
      </c>
      <c r="K1481" s="52" t="s">
        <v>2</v>
      </c>
      <c r="L1481" s="52" t="s">
        <v>2</v>
      </c>
      <c r="M1481" s="52" t="s">
        <v>2</v>
      </c>
      <c r="N1481" s="52" t="s">
        <v>3</v>
      </c>
      <c r="P1481" s="52" t="s">
        <v>4</v>
      </c>
      <c r="Q1481" s="56" t="str">
        <f t="shared" si="521"/>
        <v>Nein</v>
      </c>
      <c r="R1481" s="56" t="str">
        <f t="shared" si="521"/>
        <v>Nein</v>
      </c>
      <c r="S1481" s="52" t="str">
        <f t="shared" si="521"/>
        <v>Nein</v>
      </c>
      <c r="T1481" s="56" t="str">
        <f t="shared" si="521"/>
        <v>Nein</v>
      </c>
      <c r="U1481" s="56" t="str">
        <f t="shared" si="521"/>
        <v>Nein</v>
      </c>
      <c r="V1481" s="52" t="str">
        <f t="shared" si="521"/>
        <v>Nein</v>
      </c>
      <c r="W1481" s="52" t="str">
        <f t="shared" si="521"/>
        <v>Nein</v>
      </c>
      <c r="X1481" s="52" t="str">
        <f t="shared" si="521"/>
        <v>Nein</v>
      </c>
      <c r="Y1481" s="58" t="str">
        <f t="shared" si="521"/>
        <v>Nein</v>
      </c>
      <c r="Z1481" s="52" t="str">
        <f t="shared" si="521"/>
        <v>Nein</v>
      </c>
      <c r="AA1481" s="56" t="str">
        <f t="shared" si="521"/>
        <v>Nein</v>
      </c>
      <c r="AB1481" s="52" t="str">
        <f t="shared" si="521"/>
        <v>Nein</v>
      </c>
      <c r="AC1481" s="56" t="str">
        <f t="shared" si="521"/>
        <v>Nein</v>
      </c>
      <c r="AD1481" s="56" t="str">
        <f t="shared" si="521"/>
        <v>Nein</v>
      </c>
      <c r="AE1481" s="52" t="str">
        <f t="shared" si="521"/>
        <v>Nein</v>
      </c>
      <c r="AF1481" s="52" t="str">
        <f t="shared" si="521"/>
        <v>Nein</v>
      </c>
      <c r="AG1481" s="61" t="str">
        <f>IF(Q1481="Ja",VLOOKUP($Q$2,Plausis!A:E,5,0),IF(R1481="Ja",VLOOKUP($R$2,Plausis!A:E,5,0),IF(T1481="Ja",VLOOKUP($T$2,Plausis!A:E,5,0),IF(U1481="Ja",VLOOKUP($U$2,Plausis!A:E,5,0),IF(AA1481="Ja",VLOOKUP($AA$2,Plausis!A:E,5,0),IF(AC1481="Ja",VLOOKUP($AC$2,Plausis!A:E,5,0),IF(AD1481="Ja",VLOOKUP($AD$2,Plausis!A:E,5,0),"")))))))</f>
        <v/>
      </c>
      <c r="AH1481" s="52" t="str">
        <f>IF(Y1481="Ja",VLOOKUP($Y$2,Plausis!A:E,5,0),"")</f>
        <v/>
      </c>
      <c r="AI1481" s="52" t="str">
        <f t="shared" si="522"/>
        <v>Ja</v>
      </c>
      <c r="AJ1481" s="52" t="str">
        <f>IF(S1481="Ja",VLOOKUP($S$2,Plausis!A:E,5,0),IF(V1481="Ja",VLOOKUP($V$2,Plausis!A:E,5,0),IF(X1481="Ja",VLOOKUP($X$2,Plausis!A:E,5,0),"")))</f>
        <v/>
      </c>
      <c r="AL1481" s="52" t="s">
        <v>2</v>
      </c>
      <c r="AM1481" s="114">
        <v>45531</v>
      </c>
      <c r="AN1481" s="52" t="s">
        <v>4467</v>
      </c>
      <c r="AO1481" s="52" t="str">
        <f>VLOOKUP(B1481,'BAT Grundtabelle'!B:T,19,0)</f>
        <v>ja</v>
      </c>
      <c r="AP1481" s="105" t="str">
        <f t="shared" si="523"/>
        <v>11326</v>
      </c>
      <c r="AQ1481" s="52" t="str">
        <f t="shared" si="524"/>
        <v>Opernhaus</v>
      </c>
      <c r="AR1481" s="52" t="b">
        <f t="shared" si="520"/>
        <v>0</v>
      </c>
      <c r="AS1481" s="52" t="b">
        <f t="shared" si="520"/>
        <v>0</v>
      </c>
      <c r="AT1481" s="52" t="b">
        <f t="shared" si="520"/>
        <v>0</v>
      </c>
      <c r="AU1481" s="52">
        <f t="shared" si="525"/>
        <v>1</v>
      </c>
      <c r="AW1481" s="52" t="b">
        <f t="shared" si="526"/>
        <v>0</v>
      </c>
      <c r="AX1481" s="52" t="str">
        <f t="shared" si="527"/>
        <v>Unternehmen</v>
      </c>
      <c r="AY1481" s="52" t="b">
        <f t="shared" si="528"/>
        <v>0</v>
      </c>
      <c r="AZ1481" s="52" t="str">
        <f t="shared" si="529"/>
        <v>11326</v>
      </c>
      <c r="BA1481" s="52" t="str">
        <f>VLOOKUP(A1481,'BAT Grundtabelle'!A:U,21,0)</f>
        <v>ja</v>
      </c>
      <c r="BB1481" s="52" t="str">
        <f t="shared" si="530"/>
        <v>nein</v>
      </c>
      <c r="BC1481" s="52" t="str">
        <f t="shared" si="531"/>
        <v>11326</v>
      </c>
      <c r="BD1481" s="52" t="str">
        <f t="shared" si="532"/>
        <v>Opernhaus</v>
      </c>
      <c r="BE1481" s="52" t="str">
        <f t="shared" si="533"/>
        <v>Unternehmen</v>
      </c>
      <c r="BF1481" s="52">
        <f t="shared" si="534"/>
        <v>1</v>
      </c>
    </row>
    <row r="1482" spans="1:58" hidden="1" x14ac:dyDescent="0.35">
      <c r="A1482" s="107" t="s">
        <v>3748</v>
      </c>
      <c r="B1482" s="75" t="s">
        <v>103</v>
      </c>
      <c r="C1482" s="52" t="s">
        <v>3</v>
      </c>
      <c r="D1482" s="52" t="s">
        <v>3</v>
      </c>
      <c r="E1482" s="52" t="s">
        <v>2</v>
      </c>
      <c r="F1482" s="52" t="s">
        <v>2</v>
      </c>
      <c r="G1482" s="52" t="s">
        <v>2</v>
      </c>
      <c r="H1482" s="52" t="s">
        <v>2</v>
      </c>
      <c r="I1482" s="52" t="s">
        <v>3</v>
      </c>
      <c r="J1482" s="52">
        <v>1</v>
      </c>
      <c r="K1482" s="52" t="s">
        <v>2</v>
      </c>
      <c r="L1482" s="52" t="s">
        <v>2</v>
      </c>
      <c r="M1482" s="52" t="s">
        <v>2</v>
      </c>
      <c r="N1482" s="52" t="s">
        <v>3</v>
      </c>
      <c r="P1482" s="52" t="s">
        <v>4</v>
      </c>
      <c r="Q1482" s="52" t="str">
        <f t="shared" si="521"/>
        <v>Nein</v>
      </c>
      <c r="R1482" s="52" t="str">
        <f t="shared" si="521"/>
        <v>Nein</v>
      </c>
      <c r="S1482" s="52" t="str">
        <f t="shared" si="521"/>
        <v>Nein</v>
      </c>
      <c r="T1482" s="52" t="str">
        <f t="shared" si="521"/>
        <v>Nein</v>
      </c>
      <c r="U1482" s="52" t="str">
        <f t="shared" si="521"/>
        <v>Nein</v>
      </c>
      <c r="V1482" s="52" t="str">
        <f t="shared" si="521"/>
        <v>Nein</v>
      </c>
      <c r="W1482" s="52" t="str">
        <f t="shared" si="521"/>
        <v>Nein</v>
      </c>
      <c r="X1482" s="52" t="str">
        <f t="shared" si="521"/>
        <v>Nein</v>
      </c>
      <c r="Y1482" s="52" t="str">
        <f t="shared" si="521"/>
        <v>Nein</v>
      </c>
      <c r="Z1482" s="52" t="str">
        <f t="shared" si="521"/>
        <v>Nein</v>
      </c>
      <c r="AA1482" s="52" t="str">
        <f t="shared" si="521"/>
        <v>Nein</v>
      </c>
      <c r="AB1482" s="52" t="str">
        <f t="shared" si="521"/>
        <v>Nein</v>
      </c>
      <c r="AC1482" s="52" t="str">
        <f t="shared" si="521"/>
        <v>Nein</v>
      </c>
      <c r="AD1482" s="52" t="str">
        <f t="shared" si="521"/>
        <v>Nein</v>
      </c>
      <c r="AE1482" s="52" t="str">
        <f t="shared" si="521"/>
        <v>Nein</v>
      </c>
      <c r="AF1482" s="52" t="str">
        <f t="shared" si="521"/>
        <v>Nein</v>
      </c>
      <c r="AG1482" s="61" t="str">
        <f>IF(Q1482="Ja",VLOOKUP($Q$2,Plausis!A:E,5,0),IF(R1482="Ja",VLOOKUP($R$2,Plausis!A:E,5,0),IF(T1482="Ja",VLOOKUP($T$2,Plausis!A:E,5,0),IF(U1482="Ja",VLOOKUP($U$2,Plausis!A:E,5,0),IF(AA1482="Ja",VLOOKUP($AA$2,Plausis!A:E,5,0),IF(AC1482="Ja",VLOOKUP($AC$2,Plausis!A:E,5,0),IF(AD1482="Ja",VLOOKUP($AD$2,Plausis!A:E,5,0),"")))))))</f>
        <v/>
      </c>
      <c r="AH1482" s="52" t="str">
        <f>IF(Y1482="Ja",VLOOKUP($Y$2,Plausis!A:E,5,0),"")</f>
        <v/>
      </c>
      <c r="AI1482" s="52" t="str">
        <f t="shared" si="522"/>
        <v>Ja</v>
      </c>
      <c r="AJ1482" s="52" t="str">
        <f>IF(S1482="Ja",VLOOKUP($S$2,Plausis!A:E,5,0),IF(V1482="Ja",VLOOKUP($V$2,Plausis!A:E,5,0),IF(X1482="Ja",VLOOKUP($X$2,Plausis!A:E,5,0),"")))</f>
        <v/>
      </c>
      <c r="AL1482" s="52" t="s">
        <v>3</v>
      </c>
      <c r="AM1482" s="114">
        <v>45531</v>
      </c>
      <c r="AN1482" s="52" t="s">
        <v>4467</v>
      </c>
      <c r="AO1482" s="52" t="str">
        <f>VLOOKUP(B1482,'BAT Grundtabelle'!B:T,19,0)</f>
        <v>ja</v>
      </c>
      <c r="AP1482" s="105" t="str">
        <f t="shared" si="523"/>
        <v>11327</v>
      </c>
      <c r="AQ1482" s="52" t="str">
        <f t="shared" si="524"/>
        <v>Optiker</v>
      </c>
      <c r="AR1482" s="52" t="b">
        <f t="shared" si="520"/>
        <v>0</v>
      </c>
      <c r="AS1482" s="52" t="b">
        <f t="shared" si="520"/>
        <v>0</v>
      </c>
      <c r="AT1482" s="52" t="b">
        <f t="shared" si="520"/>
        <v>0</v>
      </c>
      <c r="AU1482" s="52">
        <f t="shared" si="525"/>
        <v>1</v>
      </c>
      <c r="AW1482" s="52" t="b">
        <f t="shared" si="526"/>
        <v>0</v>
      </c>
      <c r="AX1482" s="52" t="str">
        <f t="shared" si="527"/>
        <v>Unternehmen</v>
      </c>
      <c r="AY1482" s="52" t="b">
        <f t="shared" si="528"/>
        <v>0</v>
      </c>
      <c r="AZ1482" s="52" t="str">
        <f t="shared" si="529"/>
        <v>11327</v>
      </c>
      <c r="BA1482" s="52" t="str">
        <f>VLOOKUP(A1482,'BAT Grundtabelle'!A:U,21,0)</f>
        <v>ja</v>
      </c>
      <c r="BB1482" s="52" t="str">
        <f t="shared" si="530"/>
        <v>nein</v>
      </c>
      <c r="BC1482" s="52" t="str">
        <f t="shared" si="531"/>
        <v>11327</v>
      </c>
      <c r="BD1482" s="52" t="str">
        <f t="shared" si="532"/>
        <v>Optiker</v>
      </c>
      <c r="BE1482" s="52" t="str">
        <f t="shared" si="533"/>
        <v>Unternehmen</v>
      </c>
      <c r="BF1482" s="52">
        <f t="shared" si="534"/>
        <v>1</v>
      </c>
    </row>
    <row r="1483" spans="1:58" hidden="1" x14ac:dyDescent="0.35">
      <c r="A1483" s="107" t="s">
        <v>3749</v>
      </c>
      <c r="B1483" s="75" t="s">
        <v>105</v>
      </c>
      <c r="C1483" s="52" t="s">
        <v>3</v>
      </c>
      <c r="D1483" s="52" t="s">
        <v>3</v>
      </c>
      <c r="E1483" s="52" t="s">
        <v>2</v>
      </c>
      <c r="F1483" s="52" t="s">
        <v>2</v>
      </c>
      <c r="G1483" s="52" t="s">
        <v>2</v>
      </c>
      <c r="H1483" s="52" t="s">
        <v>2</v>
      </c>
      <c r="I1483" s="52" t="s">
        <v>3</v>
      </c>
      <c r="J1483" s="52">
        <v>1</v>
      </c>
      <c r="K1483" s="52" t="s">
        <v>2</v>
      </c>
      <c r="L1483" s="52" t="s">
        <v>2</v>
      </c>
      <c r="M1483" s="52" t="s">
        <v>2</v>
      </c>
      <c r="N1483" s="52" t="s">
        <v>3</v>
      </c>
      <c r="P1483" s="52" t="s">
        <v>4</v>
      </c>
      <c r="Q1483" s="52" t="str">
        <f t="shared" ref="Q1483:AF1492" si="535">IF(ISERROR(FIND(Q$2,$P1483,1)),"Nein","Ja")</f>
        <v>Nein</v>
      </c>
      <c r="R1483" s="52" t="str">
        <f t="shared" si="535"/>
        <v>Nein</v>
      </c>
      <c r="S1483" s="52" t="str">
        <f t="shared" si="535"/>
        <v>Nein</v>
      </c>
      <c r="T1483" s="52" t="str">
        <f t="shared" si="535"/>
        <v>Nein</v>
      </c>
      <c r="U1483" s="52" t="str">
        <f t="shared" si="535"/>
        <v>Nein</v>
      </c>
      <c r="V1483" s="52" t="str">
        <f t="shared" si="535"/>
        <v>Nein</v>
      </c>
      <c r="W1483" s="52" t="str">
        <f t="shared" si="535"/>
        <v>Nein</v>
      </c>
      <c r="X1483" s="52" t="str">
        <f t="shared" si="535"/>
        <v>Nein</v>
      </c>
      <c r="Y1483" s="52" t="str">
        <f t="shared" si="535"/>
        <v>Nein</v>
      </c>
      <c r="Z1483" s="52" t="str">
        <f t="shared" si="535"/>
        <v>Nein</v>
      </c>
      <c r="AA1483" s="52" t="str">
        <f t="shared" si="535"/>
        <v>Nein</v>
      </c>
      <c r="AB1483" s="52" t="str">
        <f t="shared" si="535"/>
        <v>Nein</v>
      </c>
      <c r="AC1483" s="52" t="str">
        <f t="shared" si="535"/>
        <v>Nein</v>
      </c>
      <c r="AD1483" s="52" t="str">
        <f t="shared" si="535"/>
        <v>Nein</v>
      </c>
      <c r="AE1483" s="52" t="str">
        <f t="shared" si="535"/>
        <v>Nein</v>
      </c>
      <c r="AF1483" s="52" t="str">
        <f t="shared" si="535"/>
        <v>Nein</v>
      </c>
      <c r="AG1483" s="61" t="str">
        <f>IF(Q1483="Ja",VLOOKUP($Q$2,Plausis!A:E,5,0),IF(R1483="Ja",VLOOKUP($R$2,Plausis!A:E,5,0),IF(T1483="Ja",VLOOKUP($T$2,Plausis!A:E,5,0),IF(U1483="Ja",VLOOKUP($U$2,Plausis!A:E,5,0),IF(AA1483="Ja",VLOOKUP($AA$2,Plausis!A:E,5,0),IF(AC1483="Ja",VLOOKUP($AC$2,Plausis!A:E,5,0),IF(AD1483="Ja",VLOOKUP($AD$2,Plausis!A:E,5,0),"")))))))</f>
        <v/>
      </c>
      <c r="AH1483" s="52" t="str">
        <f>IF(Y1483="Ja",VLOOKUP($Y$2,Plausis!A:E,5,0),"")</f>
        <v/>
      </c>
      <c r="AI1483" s="52" t="str">
        <f t="shared" si="522"/>
        <v>Ja</v>
      </c>
      <c r="AJ1483" s="52" t="str">
        <f>IF(S1483="Ja",VLOOKUP($S$2,Plausis!A:E,5,0),IF(V1483="Ja",VLOOKUP($V$2,Plausis!A:E,5,0),IF(X1483="Ja",VLOOKUP($X$2,Plausis!A:E,5,0),"")))</f>
        <v/>
      </c>
      <c r="AL1483" s="52" t="s">
        <v>3</v>
      </c>
      <c r="AM1483" s="114">
        <v>45531</v>
      </c>
      <c r="AN1483" s="52" t="s">
        <v>4467</v>
      </c>
      <c r="AO1483" s="52" t="str">
        <f>VLOOKUP(B1483,'BAT Grundtabelle'!B:T,19,0)</f>
        <v>ja</v>
      </c>
      <c r="AP1483" s="105" t="str">
        <f t="shared" si="523"/>
        <v>11328</v>
      </c>
      <c r="AQ1483" s="52" t="str">
        <f t="shared" si="524"/>
        <v>Optischer Handwerksbetrieb (Feinmechanik)</v>
      </c>
      <c r="AR1483" s="52" t="b">
        <f t="shared" ref="AR1483:AT1502" si="536">IF(ISERROR(FIND(AR$1,$P1483,1)),FALSE,TRUE)</f>
        <v>0</v>
      </c>
      <c r="AS1483" s="52" t="b">
        <f t="shared" si="536"/>
        <v>0</v>
      </c>
      <c r="AT1483" s="52" t="b">
        <f t="shared" si="536"/>
        <v>0</v>
      </c>
      <c r="AU1483" s="52">
        <f t="shared" si="525"/>
        <v>1</v>
      </c>
      <c r="AW1483" s="52" t="b">
        <f t="shared" si="526"/>
        <v>0</v>
      </c>
      <c r="AX1483" s="52" t="str">
        <f t="shared" si="527"/>
        <v>Unternehmen</v>
      </c>
      <c r="AY1483" s="52" t="b">
        <f t="shared" si="528"/>
        <v>0</v>
      </c>
      <c r="AZ1483" s="52" t="str">
        <f t="shared" si="529"/>
        <v>11328</v>
      </c>
      <c r="BA1483" s="52" t="str">
        <f>VLOOKUP(A1483,'BAT Grundtabelle'!A:U,21,0)</f>
        <v>ja</v>
      </c>
      <c r="BB1483" s="52" t="str">
        <f t="shared" si="530"/>
        <v>nein</v>
      </c>
      <c r="BC1483" s="52" t="str">
        <f t="shared" si="531"/>
        <v>11328</v>
      </c>
      <c r="BD1483" s="52" t="str">
        <f t="shared" si="532"/>
        <v>Optischer Handwerksbetrieb (Feinmechanik)</v>
      </c>
      <c r="BE1483" s="52" t="str">
        <f t="shared" si="533"/>
        <v>Unternehmen</v>
      </c>
      <c r="BF1483" s="52">
        <f t="shared" si="534"/>
        <v>1</v>
      </c>
    </row>
    <row r="1484" spans="1:58" hidden="1" x14ac:dyDescent="0.35">
      <c r="A1484" s="107" t="s">
        <v>3750</v>
      </c>
      <c r="B1484" s="75" t="s">
        <v>808</v>
      </c>
      <c r="C1484" s="52" t="s">
        <v>3</v>
      </c>
      <c r="D1484" s="52" t="s">
        <v>3</v>
      </c>
      <c r="E1484" s="52" t="s">
        <v>2</v>
      </c>
      <c r="F1484" s="52" t="s">
        <v>2</v>
      </c>
      <c r="G1484" s="52" t="s">
        <v>2</v>
      </c>
      <c r="H1484" s="52" t="s">
        <v>2</v>
      </c>
      <c r="I1484" s="52" t="s">
        <v>3</v>
      </c>
      <c r="J1484" s="52">
        <v>1</v>
      </c>
      <c r="K1484" s="52" t="s">
        <v>2</v>
      </c>
      <c r="L1484" s="52" t="s">
        <v>2</v>
      </c>
      <c r="M1484" s="52" t="s">
        <v>2</v>
      </c>
      <c r="N1484" s="52" t="s">
        <v>3</v>
      </c>
      <c r="P1484" s="52" t="s">
        <v>4</v>
      </c>
      <c r="Q1484" s="52" t="str">
        <f t="shared" si="535"/>
        <v>Nein</v>
      </c>
      <c r="R1484" s="52" t="str">
        <f t="shared" si="535"/>
        <v>Nein</v>
      </c>
      <c r="S1484" s="52" t="str">
        <f t="shared" si="535"/>
        <v>Nein</v>
      </c>
      <c r="T1484" s="52" t="str">
        <f t="shared" si="535"/>
        <v>Nein</v>
      </c>
      <c r="U1484" s="52" t="str">
        <f t="shared" si="535"/>
        <v>Nein</v>
      </c>
      <c r="V1484" s="52" t="str">
        <f t="shared" si="535"/>
        <v>Nein</v>
      </c>
      <c r="W1484" s="52" t="str">
        <f t="shared" si="535"/>
        <v>Nein</v>
      </c>
      <c r="X1484" s="52" t="str">
        <f t="shared" si="535"/>
        <v>Nein</v>
      </c>
      <c r="Y1484" s="52" t="str">
        <f t="shared" si="535"/>
        <v>Nein</v>
      </c>
      <c r="Z1484" s="52" t="str">
        <f t="shared" si="535"/>
        <v>Nein</v>
      </c>
      <c r="AA1484" s="52" t="str">
        <f t="shared" si="535"/>
        <v>Nein</v>
      </c>
      <c r="AB1484" s="52" t="str">
        <f t="shared" si="535"/>
        <v>Nein</v>
      </c>
      <c r="AC1484" s="52" t="str">
        <f t="shared" si="535"/>
        <v>Nein</v>
      </c>
      <c r="AD1484" s="52" t="str">
        <f t="shared" si="535"/>
        <v>Nein</v>
      </c>
      <c r="AE1484" s="52" t="str">
        <f t="shared" si="535"/>
        <v>Nein</v>
      </c>
      <c r="AF1484" s="52" t="str">
        <f t="shared" si="535"/>
        <v>Nein</v>
      </c>
      <c r="AG1484" s="61" t="str">
        <f>IF(Q1484="Ja",VLOOKUP($Q$2,Plausis!A:E,5,0),IF(R1484="Ja",VLOOKUP($R$2,Plausis!A:E,5,0),IF(T1484="Ja",VLOOKUP($T$2,Plausis!A:E,5,0),IF(U1484="Ja",VLOOKUP($U$2,Plausis!A:E,5,0),IF(AA1484="Ja",VLOOKUP($AA$2,Plausis!A:E,5,0),IF(AC1484="Ja",VLOOKUP($AC$2,Plausis!A:E,5,0),IF(AD1484="Ja",VLOOKUP($AD$2,Plausis!A:E,5,0),"")))))))</f>
        <v/>
      </c>
      <c r="AH1484" s="52" t="str">
        <f>IF(Y1484="Ja",VLOOKUP($Y$2,Plausis!A:E,5,0),"")</f>
        <v/>
      </c>
      <c r="AI1484" s="52" t="str">
        <f t="shared" si="522"/>
        <v>Ja</v>
      </c>
      <c r="AJ1484" s="52" t="str">
        <f>IF(S1484="Ja",VLOOKUP($S$2,Plausis!A:E,5,0),IF(V1484="Ja",VLOOKUP($V$2,Plausis!A:E,5,0),IF(X1484="Ja",VLOOKUP($X$2,Plausis!A:E,5,0),"")))</f>
        <v/>
      </c>
      <c r="AL1484" s="52" t="s">
        <v>2</v>
      </c>
      <c r="AM1484" s="114">
        <v>45531</v>
      </c>
      <c r="AN1484" s="52" t="s">
        <v>4467</v>
      </c>
      <c r="AO1484" s="52" t="str">
        <f>VLOOKUP(B1484,'BAT Grundtabelle'!B:T,19,0)</f>
        <v>ja</v>
      </c>
      <c r="AP1484" s="105" t="str">
        <f t="shared" si="523"/>
        <v>11329</v>
      </c>
      <c r="AQ1484" s="52" t="str">
        <f t="shared" si="524"/>
        <v>Optisches Gewerbe</v>
      </c>
      <c r="AR1484" s="52" t="b">
        <f t="shared" si="536"/>
        <v>0</v>
      </c>
      <c r="AS1484" s="52" t="b">
        <f t="shared" si="536"/>
        <v>0</v>
      </c>
      <c r="AT1484" s="52" t="b">
        <f t="shared" si="536"/>
        <v>0</v>
      </c>
      <c r="AU1484" s="52">
        <f t="shared" si="525"/>
        <v>1</v>
      </c>
      <c r="AW1484" s="52" t="b">
        <f t="shared" si="526"/>
        <v>0</v>
      </c>
      <c r="AX1484" s="52" t="str">
        <f t="shared" si="527"/>
        <v>Unternehmen</v>
      </c>
      <c r="AY1484" s="52" t="b">
        <f t="shared" si="528"/>
        <v>0</v>
      </c>
      <c r="AZ1484" s="52" t="str">
        <f t="shared" si="529"/>
        <v>11329</v>
      </c>
      <c r="BA1484" s="52" t="str">
        <f>VLOOKUP(A1484,'BAT Grundtabelle'!A:U,21,0)</f>
        <v>ja</v>
      </c>
      <c r="BB1484" s="52" t="str">
        <f t="shared" si="530"/>
        <v>nein</v>
      </c>
      <c r="BC1484" s="52" t="str">
        <f t="shared" si="531"/>
        <v>11329</v>
      </c>
      <c r="BD1484" s="52" t="str">
        <f t="shared" si="532"/>
        <v>Optisches Gewerbe</v>
      </c>
      <c r="BE1484" s="52" t="str">
        <f t="shared" si="533"/>
        <v>Unternehmen</v>
      </c>
      <c r="BF1484" s="52">
        <f t="shared" si="534"/>
        <v>1</v>
      </c>
    </row>
    <row r="1485" spans="1:58" hidden="1" x14ac:dyDescent="0.35">
      <c r="A1485" s="107" t="s">
        <v>3751</v>
      </c>
      <c r="B1485" s="75" t="s">
        <v>727</v>
      </c>
      <c r="C1485" s="52" t="s">
        <v>3</v>
      </c>
      <c r="D1485" s="52" t="s">
        <v>3</v>
      </c>
      <c r="E1485" s="52" t="s">
        <v>2</v>
      </c>
      <c r="F1485" s="52" t="s">
        <v>2</v>
      </c>
      <c r="G1485" s="52" t="s">
        <v>2</v>
      </c>
      <c r="H1485" s="52" t="s">
        <v>2</v>
      </c>
      <c r="I1485" s="52" t="s">
        <v>3</v>
      </c>
      <c r="J1485" s="52">
        <v>1</v>
      </c>
      <c r="K1485" s="52" t="s">
        <v>2</v>
      </c>
      <c r="L1485" s="52" t="s">
        <v>2</v>
      </c>
      <c r="M1485" s="52" t="s">
        <v>2</v>
      </c>
      <c r="N1485" s="52" t="s">
        <v>3</v>
      </c>
      <c r="P1485" s="52" t="s">
        <v>4</v>
      </c>
      <c r="Q1485" s="52" t="str">
        <f t="shared" si="535"/>
        <v>Nein</v>
      </c>
      <c r="R1485" s="52" t="str">
        <f t="shared" si="535"/>
        <v>Nein</v>
      </c>
      <c r="S1485" s="52" t="str">
        <f t="shared" si="535"/>
        <v>Nein</v>
      </c>
      <c r="T1485" s="52" t="str">
        <f t="shared" si="535"/>
        <v>Nein</v>
      </c>
      <c r="U1485" s="52" t="str">
        <f t="shared" si="535"/>
        <v>Nein</v>
      </c>
      <c r="V1485" s="52" t="str">
        <f t="shared" si="535"/>
        <v>Nein</v>
      </c>
      <c r="W1485" s="52" t="str">
        <f t="shared" si="535"/>
        <v>Nein</v>
      </c>
      <c r="X1485" s="52" t="str">
        <f t="shared" si="535"/>
        <v>Nein</v>
      </c>
      <c r="Y1485" s="52" t="str">
        <f t="shared" si="535"/>
        <v>Nein</v>
      </c>
      <c r="Z1485" s="52" t="str">
        <f t="shared" si="535"/>
        <v>Nein</v>
      </c>
      <c r="AA1485" s="52" t="str">
        <f t="shared" si="535"/>
        <v>Nein</v>
      </c>
      <c r="AB1485" s="52" t="str">
        <f t="shared" si="535"/>
        <v>Nein</v>
      </c>
      <c r="AC1485" s="52" t="str">
        <f t="shared" si="535"/>
        <v>Nein</v>
      </c>
      <c r="AD1485" s="52" t="str">
        <f t="shared" si="535"/>
        <v>Nein</v>
      </c>
      <c r="AE1485" s="52" t="str">
        <f t="shared" si="535"/>
        <v>Nein</v>
      </c>
      <c r="AF1485" s="52" t="str">
        <f t="shared" si="535"/>
        <v>Nein</v>
      </c>
      <c r="AG1485" s="61" t="str">
        <f>IF(Q1485="Ja",VLOOKUP($Q$2,Plausis!A:E,5,0),IF(R1485="Ja",VLOOKUP($R$2,Plausis!A:E,5,0),IF(T1485="Ja",VLOOKUP($T$2,Plausis!A:E,5,0),IF(U1485="Ja",VLOOKUP($U$2,Plausis!A:E,5,0),IF(AA1485="Ja",VLOOKUP($AA$2,Plausis!A:E,5,0),IF(AC1485="Ja",VLOOKUP($AC$2,Plausis!A:E,5,0),IF(AD1485="Ja",VLOOKUP($AD$2,Plausis!A:E,5,0),"")))))))</f>
        <v/>
      </c>
      <c r="AH1485" s="52" t="str">
        <f>IF(Y1485="Ja",VLOOKUP($Y$2,Plausis!A:E,5,0),"")</f>
        <v/>
      </c>
      <c r="AI1485" s="52" t="str">
        <f t="shared" si="522"/>
        <v>Ja</v>
      </c>
      <c r="AJ1485" s="52" t="str">
        <f>IF(S1485="Ja",VLOOKUP($S$2,Plausis!A:E,5,0),IF(V1485="Ja",VLOOKUP($V$2,Plausis!A:E,5,0),IF(X1485="Ja",VLOOKUP($X$2,Plausis!A:E,5,0),"")))</f>
        <v/>
      </c>
      <c r="AL1485" s="52" t="s">
        <v>2</v>
      </c>
      <c r="AM1485" s="114">
        <v>45531</v>
      </c>
      <c r="AN1485" s="52" t="s">
        <v>4467</v>
      </c>
      <c r="AO1485" s="52" t="str">
        <f>VLOOKUP(B1485,'BAT Grundtabelle'!B:T,19,0)</f>
        <v>ja</v>
      </c>
      <c r="AP1485" s="105" t="str">
        <f t="shared" si="523"/>
        <v>11330</v>
      </c>
      <c r="AQ1485" s="52" t="str">
        <f t="shared" si="524"/>
        <v>Orchester/Kapelle/Band</v>
      </c>
      <c r="AR1485" s="52" t="b">
        <f t="shared" si="536"/>
        <v>0</v>
      </c>
      <c r="AS1485" s="52" t="b">
        <f t="shared" si="536"/>
        <v>0</v>
      </c>
      <c r="AT1485" s="52" t="b">
        <f t="shared" si="536"/>
        <v>0</v>
      </c>
      <c r="AU1485" s="52">
        <f t="shared" si="525"/>
        <v>1</v>
      </c>
      <c r="AW1485" s="52" t="b">
        <f t="shared" si="526"/>
        <v>0</v>
      </c>
      <c r="AX1485" s="52" t="str">
        <f t="shared" si="527"/>
        <v>Unternehmen</v>
      </c>
      <c r="AY1485" s="52" t="b">
        <f t="shared" si="528"/>
        <v>0</v>
      </c>
      <c r="AZ1485" s="52" t="str">
        <f t="shared" si="529"/>
        <v>11330</v>
      </c>
      <c r="BA1485" s="52" t="str">
        <f>VLOOKUP(A1485,'BAT Grundtabelle'!A:U,21,0)</f>
        <v>ja</v>
      </c>
      <c r="BB1485" s="52" t="str">
        <f t="shared" si="530"/>
        <v>nein</v>
      </c>
      <c r="BC1485" s="52" t="str">
        <f t="shared" si="531"/>
        <v>11330</v>
      </c>
      <c r="BD1485" s="52" t="str">
        <f t="shared" si="532"/>
        <v>Orchester/Kapelle/Band</v>
      </c>
      <c r="BE1485" s="52" t="str">
        <f t="shared" si="533"/>
        <v>Unternehmen</v>
      </c>
      <c r="BF1485" s="52">
        <f t="shared" si="534"/>
        <v>1</v>
      </c>
    </row>
    <row r="1486" spans="1:58" hidden="1" x14ac:dyDescent="0.35">
      <c r="A1486" s="107" t="s">
        <v>3752</v>
      </c>
      <c r="B1486" s="75" t="s">
        <v>1554</v>
      </c>
      <c r="C1486" s="52" t="s">
        <v>3</v>
      </c>
      <c r="D1486" s="52" t="s">
        <v>3</v>
      </c>
      <c r="E1486" s="52" t="s">
        <v>2</v>
      </c>
      <c r="F1486" s="52" t="s">
        <v>2</v>
      </c>
      <c r="G1486" s="52" t="s">
        <v>2</v>
      </c>
      <c r="H1486" s="52" t="s">
        <v>2</v>
      </c>
      <c r="I1486" s="52" t="s">
        <v>3</v>
      </c>
      <c r="J1486" s="52">
        <v>1</v>
      </c>
      <c r="K1486" s="52" t="s">
        <v>2</v>
      </c>
      <c r="L1486" s="52" t="s">
        <v>2</v>
      </c>
      <c r="M1486" s="52" t="s">
        <v>2</v>
      </c>
      <c r="N1486" s="52" t="s">
        <v>3</v>
      </c>
      <c r="P1486" s="52" t="s">
        <v>4</v>
      </c>
      <c r="Q1486" s="52" t="str">
        <f t="shared" si="535"/>
        <v>Nein</v>
      </c>
      <c r="R1486" s="52" t="str">
        <f t="shared" si="535"/>
        <v>Nein</v>
      </c>
      <c r="S1486" s="52" t="str">
        <f t="shared" si="535"/>
        <v>Nein</v>
      </c>
      <c r="T1486" s="52" t="str">
        <f t="shared" si="535"/>
        <v>Nein</v>
      </c>
      <c r="U1486" s="52" t="str">
        <f t="shared" si="535"/>
        <v>Nein</v>
      </c>
      <c r="V1486" s="52" t="str">
        <f t="shared" si="535"/>
        <v>Nein</v>
      </c>
      <c r="W1486" s="52" t="str">
        <f t="shared" si="535"/>
        <v>Nein</v>
      </c>
      <c r="X1486" s="52" t="str">
        <f t="shared" si="535"/>
        <v>Nein</v>
      </c>
      <c r="Y1486" s="52" t="str">
        <f t="shared" si="535"/>
        <v>Nein</v>
      </c>
      <c r="Z1486" s="52" t="str">
        <f t="shared" si="535"/>
        <v>Nein</v>
      </c>
      <c r="AA1486" s="52" t="str">
        <f t="shared" si="535"/>
        <v>Nein</v>
      </c>
      <c r="AB1486" s="52" t="str">
        <f t="shared" si="535"/>
        <v>Nein</v>
      </c>
      <c r="AC1486" s="52" t="str">
        <f t="shared" si="535"/>
        <v>Nein</v>
      </c>
      <c r="AD1486" s="52" t="str">
        <f t="shared" si="535"/>
        <v>Nein</v>
      </c>
      <c r="AE1486" s="52" t="str">
        <f t="shared" si="535"/>
        <v>Nein</v>
      </c>
      <c r="AF1486" s="52" t="str">
        <f t="shared" si="535"/>
        <v>Nein</v>
      </c>
      <c r="AG1486" s="61" t="str">
        <f>IF(Q1486="Ja",VLOOKUP($Q$2,Plausis!A:E,5,0),IF(R1486="Ja",VLOOKUP($R$2,Plausis!A:E,5,0),IF(T1486="Ja",VLOOKUP($T$2,Plausis!A:E,5,0),IF(U1486="Ja",VLOOKUP($U$2,Plausis!A:E,5,0),IF(AA1486="Ja",VLOOKUP($AA$2,Plausis!A:E,5,0),IF(AC1486="Ja",VLOOKUP($AC$2,Plausis!A:E,5,0),IF(AD1486="Ja",VLOOKUP($AD$2,Plausis!A:E,5,0),"")))))))</f>
        <v/>
      </c>
      <c r="AH1486" s="52" t="str">
        <f>IF(Y1486="Ja",VLOOKUP($Y$2,Plausis!A:E,5,0),"")</f>
        <v/>
      </c>
      <c r="AI1486" s="52" t="str">
        <f t="shared" si="522"/>
        <v>Ja</v>
      </c>
      <c r="AJ1486" s="52" t="str">
        <f>IF(S1486="Ja",VLOOKUP($S$2,Plausis!A:E,5,0),IF(V1486="Ja",VLOOKUP($V$2,Plausis!A:E,5,0),IF(X1486="Ja",VLOOKUP($X$2,Plausis!A:E,5,0),"")))</f>
        <v/>
      </c>
      <c r="AL1486" s="52" t="s">
        <v>3</v>
      </c>
      <c r="AM1486" s="114">
        <v>45531</v>
      </c>
      <c r="AN1486" s="52" t="s">
        <v>4467</v>
      </c>
      <c r="AO1486" s="52" t="str">
        <f>VLOOKUP(B1486,'BAT Grundtabelle'!B:T,19,0)</f>
        <v>ja</v>
      </c>
      <c r="AP1486" s="105" t="str">
        <f t="shared" si="523"/>
        <v>11331</v>
      </c>
      <c r="AQ1486" s="52" t="str">
        <f t="shared" si="524"/>
        <v>Orientteppichhandel</v>
      </c>
      <c r="AR1486" s="52" t="b">
        <f t="shared" si="536"/>
        <v>0</v>
      </c>
      <c r="AS1486" s="52" t="b">
        <f t="shared" si="536"/>
        <v>0</v>
      </c>
      <c r="AT1486" s="52" t="b">
        <f t="shared" si="536"/>
        <v>0</v>
      </c>
      <c r="AU1486" s="52">
        <f t="shared" si="525"/>
        <v>1</v>
      </c>
      <c r="AW1486" s="52" t="b">
        <f t="shared" si="526"/>
        <v>0</v>
      </c>
      <c r="AX1486" s="52" t="str">
        <f t="shared" si="527"/>
        <v>Unternehmen</v>
      </c>
      <c r="AY1486" s="52" t="b">
        <f t="shared" si="528"/>
        <v>0</v>
      </c>
      <c r="AZ1486" s="52" t="str">
        <f t="shared" si="529"/>
        <v>11331</v>
      </c>
      <c r="BA1486" s="52" t="str">
        <f>VLOOKUP(A1486,'BAT Grundtabelle'!A:U,21,0)</f>
        <v>ja</v>
      </c>
      <c r="BB1486" s="52" t="str">
        <f t="shared" si="530"/>
        <v>nein</v>
      </c>
      <c r="BC1486" s="52" t="str">
        <f t="shared" si="531"/>
        <v>11331</v>
      </c>
      <c r="BD1486" s="52" t="str">
        <f t="shared" si="532"/>
        <v>Orientteppichhandel</v>
      </c>
      <c r="BE1486" s="52" t="str">
        <f t="shared" si="533"/>
        <v>Unternehmen</v>
      </c>
      <c r="BF1486" s="52">
        <f t="shared" si="534"/>
        <v>1</v>
      </c>
    </row>
    <row r="1487" spans="1:58" hidden="1" x14ac:dyDescent="0.35">
      <c r="A1487" s="107" t="s">
        <v>3753</v>
      </c>
      <c r="B1487" s="75" t="s">
        <v>1537</v>
      </c>
      <c r="C1487" s="52" t="s">
        <v>3</v>
      </c>
      <c r="D1487" s="52" t="s">
        <v>3</v>
      </c>
      <c r="E1487" s="52" t="s">
        <v>2</v>
      </c>
      <c r="F1487" s="52" t="s">
        <v>2</v>
      </c>
      <c r="G1487" s="52" t="s">
        <v>2</v>
      </c>
      <c r="H1487" s="52" t="s">
        <v>2</v>
      </c>
      <c r="I1487" s="52" t="s">
        <v>3</v>
      </c>
      <c r="J1487" s="52">
        <v>1</v>
      </c>
      <c r="K1487" s="52" t="s">
        <v>2</v>
      </c>
      <c r="L1487" s="52" t="s">
        <v>2</v>
      </c>
      <c r="M1487" s="52" t="s">
        <v>2</v>
      </c>
      <c r="N1487" s="52" t="s">
        <v>3</v>
      </c>
      <c r="P1487" s="52" t="s">
        <v>4</v>
      </c>
      <c r="Q1487" s="52" t="str">
        <f t="shared" si="535"/>
        <v>Nein</v>
      </c>
      <c r="R1487" s="52" t="str">
        <f t="shared" si="535"/>
        <v>Nein</v>
      </c>
      <c r="S1487" s="52" t="str">
        <f t="shared" si="535"/>
        <v>Nein</v>
      </c>
      <c r="T1487" s="52" t="str">
        <f t="shared" si="535"/>
        <v>Nein</v>
      </c>
      <c r="U1487" s="52" t="str">
        <f t="shared" si="535"/>
        <v>Nein</v>
      </c>
      <c r="V1487" s="52" t="str">
        <f t="shared" si="535"/>
        <v>Nein</v>
      </c>
      <c r="W1487" s="52" t="str">
        <f t="shared" si="535"/>
        <v>Nein</v>
      </c>
      <c r="X1487" s="52" t="str">
        <f t="shared" si="535"/>
        <v>Nein</v>
      </c>
      <c r="Y1487" s="52" t="str">
        <f t="shared" si="535"/>
        <v>Nein</v>
      </c>
      <c r="Z1487" s="52" t="str">
        <f t="shared" si="535"/>
        <v>Nein</v>
      </c>
      <c r="AA1487" s="52" t="str">
        <f t="shared" si="535"/>
        <v>Nein</v>
      </c>
      <c r="AB1487" s="52" t="str">
        <f t="shared" si="535"/>
        <v>Nein</v>
      </c>
      <c r="AC1487" s="52" t="str">
        <f t="shared" si="535"/>
        <v>Nein</v>
      </c>
      <c r="AD1487" s="52" t="str">
        <f t="shared" si="535"/>
        <v>Nein</v>
      </c>
      <c r="AE1487" s="52" t="str">
        <f t="shared" si="535"/>
        <v>Nein</v>
      </c>
      <c r="AF1487" s="52" t="str">
        <f t="shared" si="535"/>
        <v>Nein</v>
      </c>
      <c r="AG1487" s="61" t="str">
        <f>IF(Q1487="Ja",VLOOKUP($Q$2,Plausis!A:E,5,0),IF(R1487="Ja",VLOOKUP($R$2,Plausis!A:E,5,0),IF(T1487="Ja",VLOOKUP($T$2,Plausis!A:E,5,0),IF(U1487="Ja",VLOOKUP($U$2,Plausis!A:E,5,0),IF(AA1487="Ja",VLOOKUP($AA$2,Plausis!A:E,5,0),IF(AC1487="Ja",VLOOKUP($AC$2,Plausis!A:E,5,0),IF(AD1487="Ja",VLOOKUP($AD$2,Plausis!A:E,5,0),"")))))))</f>
        <v/>
      </c>
      <c r="AH1487" s="52" t="str">
        <f>IF(Y1487="Ja",VLOOKUP($Y$2,Plausis!A:E,5,0),"")</f>
        <v/>
      </c>
      <c r="AI1487" s="52" t="str">
        <f t="shared" si="522"/>
        <v>Ja</v>
      </c>
      <c r="AJ1487" s="52" t="str">
        <f>IF(S1487="Ja",VLOOKUP($S$2,Plausis!A:E,5,0),IF(V1487="Ja",VLOOKUP($V$2,Plausis!A:E,5,0),IF(X1487="Ja",VLOOKUP($X$2,Plausis!A:E,5,0),"")))</f>
        <v/>
      </c>
      <c r="AL1487" s="52" t="s">
        <v>2</v>
      </c>
      <c r="AM1487" s="114">
        <v>45531</v>
      </c>
      <c r="AN1487" s="52" t="s">
        <v>4467</v>
      </c>
      <c r="AO1487" s="52" t="str">
        <f>VLOOKUP(B1487,'BAT Grundtabelle'!B:T,19,0)</f>
        <v>ja</v>
      </c>
      <c r="AP1487" s="105" t="str">
        <f t="shared" si="523"/>
        <v>11332</v>
      </c>
      <c r="AQ1487" s="52" t="str">
        <f t="shared" si="524"/>
        <v>Orthopädieartikelhandel</v>
      </c>
      <c r="AR1487" s="52" t="b">
        <f t="shared" si="536"/>
        <v>0</v>
      </c>
      <c r="AS1487" s="52" t="b">
        <f t="shared" si="536"/>
        <v>0</v>
      </c>
      <c r="AT1487" s="52" t="b">
        <f t="shared" si="536"/>
        <v>0</v>
      </c>
      <c r="AU1487" s="52">
        <f t="shared" si="525"/>
        <v>1</v>
      </c>
      <c r="AW1487" s="52" t="b">
        <f t="shared" si="526"/>
        <v>0</v>
      </c>
      <c r="AX1487" s="52" t="str">
        <f t="shared" si="527"/>
        <v>Unternehmen</v>
      </c>
      <c r="AY1487" s="52" t="b">
        <f t="shared" si="528"/>
        <v>0</v>
      </c>
      <c r="AZ1487" s="52" t="str">
        <f t="shared" si="529"/>
        <v>11332</v>
      </c>
      <c r="BA1487" s="52" t="str">
        <f>VLOOKUP(A1487,'BAT Grundtabelle'!A:U,21,0)</f>
        <v>ja</v>
      </c>
      <c r="BB1487" s="52" t="str">
        <f t="shared" si="530"/>
        <v>nein</v>
      </c>
      <c r="BC1487" s="52" t="str">
        <f t="shared" si="531"/>
        <v>11332</v>
      </c>
      <c r="BD1487" s="52" t="str">
        <f t="shared" si="532"/>
        <v>Orthopädieartikelhandel</v>
      </c>
      <c r="BE1487" s="52" t="str">
        <f t="shared" si="533"/>
        <v>Unternehmen</v>
      </c>
      <c r="BF1487" s="52">
        <f t="shared" si="534"/>
        <v>1</v>
      </c>
    </row>
    <row r="1488" spans="1:58" hidden="1" x14ac:dyDescent="0.35">
      <c r="A1488" s="107" t="s">
        <v>3754</v>
      </c>
      <c r="B1488" s="75" t="s">
        <v>1538</v>
      </c>
      <c r="C1488" s="52" t="s">
        <v>3</v>
      </c>
      <c r="D1488" s="52" t="s">
        <v>3</v>
      </c>
      <c r="E1488" s="52" t="s">
        <v>2</v>
      </c>
      <c r="F1488" s="52" t="s">
        <v>2</v>
      </c>
      <c r="G1488" s="52" t="s">
        <v>2</v>
      </c>
      <c r="H1488" s="52" t="s">
        <v>2</v>
      </c>
      <c r="I1488" s="52" t="s">
        <v>3</v>
      </c>
      <c r="J1488" s="52">
        <v>1</v>
      </c>
      <c r="K1488" s="52" t="s">
        <v>2</v>
      </c>
      <c r="L1488" s="52" t="s">
        <v>2</v>
      </c>
      <c r="M1488" s="52" t="s">
        <v>2</v>
      </c>
      <c r="N1488" s="52" t="s">
        <v>3</v>
      </c>
      <c r="P1488" s="52" t="s">
        <v>4</v>
      </c>
      <c r="Q1488" s="52" t="str">
        <f t="shared" si="535"/>
        <v>Nein</v>
      </c>
      <c r="R1488" s="52" t="str">
        <f t="shared" si="535"/>
        <v>Nein</v>
      </c>
      <c r="S1488" s="52" t="str">
        <f t="shared" si="535"/>
        <v>Nein</v>
      </c>
      <c r="T1488" s="52" t="str">
        <f t="shared" si="535"/>
        <v>Nein</v>
      </c>
      <c r="U1488" s="52" t="str">
        <f t="shared" si="535"/>
        <v>Nein</v>
      </c>
      <c r="V1488" s="52" t="str">
        <f t="shared" si="535"/>
        <v>Nein</v>
      </c>
      <c r="W1488" s="52" t="str">
        <f t="shared" si="535"/>
        <v>Nein</v>
      </c>
      <c r="X1488" s="52" t="str">
        <f t="shared" si="535"/>
        <v>Nein</v>
      </c>
      <c r="Y1488" s="52" t="str">
        <f t="shared" si="535"/>
        <v>Nein</v>
      </c>
      <c r="Z1488" s="52" t="str">
        <f t="shared" si="535"/>
        <v>Nein</v>
      </c>
      <c r="AA1488" s="52" t="str">
        <f t="shared" si="535"/>
        <v>Nein</v>
      </c>
      <c r="AB1488" s="52" t="str">
        <f t="shared" si="535"/>
        <v>Nein</v>
      </c>
      <c r="AC1488" s="52" t="str">
        <f t="shared" si="535"/>
        <v>Nein</v>
      </c>
      <c r="AD1488" s="52" t="str">
        <f t="shared" si="535"/>
        <v>Nein</v>
      </c>
      <c r="AE1488" s="52" t="str">
        <f t="shared" si="535"/>
        <v>Nein</v>
      </c>
      <c r="AF1488" s="52" t="str">
        <f t="shared" si="535"/>
        <v>Nein</v>
      </c>
      <c r="AG1488" s="61" t="str">
        <f>IF(Q1488="Ja",VLOOKUP($Q$2,Plausis!A:E,5,0),IF(R1488="Ja",VLOOKUP($R$2,Plausis!A:E,5,0),IF(T1488="Ja",VLOOKUP($T$2,Plausis!A:E,5,0),IF(U1488="Ja",VLOOKUP($U$2,Plausis!A:E,5,0),IF(AA1488="Ja",VLOOKUP($AA$2,Plausis!A:E,5,0),IF(AC1488="Ja",VLOOKUP($AC$2,Plausis!A:E,5,0),IF(AD1488="Ja",VLOOKUP($AD$2,Plausis!A:E,5,0),"")))))))</f>
        <v/>
      </c>
      <c r="AH1488" s="52" t="str">
        <f>IF(Y1488="Ja",VLOOKUP($Y$2,Plausis!A:E,5,0),"")</f>
        <v/>
      </c>
      <c r="AI1488" s="52" t="str">
        <f t="shared" si="522"/>
        <v>Ja</v>
      </c>
      <c r="AJ1488" s="52" t="str">
        <f>IF(S1488="Ja",VLOOKUP($S$2,Plausis!A:E,5,0),IF(V1488="Ja",VLOOKUP($V$2,Plausis!A:E,5,0),IF(X1488="Ja",VLOOKUP($X$2,Plausis!A:E,5,0),"")))</f>
        <v/>
      </c>
      <c r="AL1488" s="52" t="s">
        <v>2</v>
      </c>
      <c r="AM1488" s="114">
        <v>45531</v>
      </c>
      <c r="AN1488" s="52" t="s">
        <v>4467</v>
      </c>
      <c r="AO1488" s="52" t="str">
        <f>VLOOKUP(B1488,'BAT Grundtabelle'!B:T,19,0)</f>
        <v>ja</v>
      </c>
      <c r="AP1488" s="105" t="str">
        <f t="shared" si="523"/>
        <v>11333</v>
      </c>
      <c r="AQ1488" s="52" t="str">
        <f t="shared" si="524"/>
        <v>Orthopädieschuhmacherei</v>
      </c>
      <c r="AR1488" s="52" t="b">
        <f t="shared" si="536"/>
        <v>0</v>
      </c>
      <c r="AS1488" s="52" t="b">
        <f t="shared" si="536"/>
        <v>0</v>
      </c>
      <c r="AT1488" s="52" t="b">
        <f t="shared" si="536"/>
        <v>0</v>
      </c>
      <c r="AU1488" s="52">
        <f t="shared" si="525"/>
        <v>1</v>
      </c>
      <c r="AW1488" s="52" t="b">
        <f t="shared" si="526"/>
        <v>0</v>
      </c>
      <c r="AX1488" s="52" t="str">
        <f t="shared" si="527"/>
        <v>Unternehmen</v>
      </c>
      <c r="AY1488" s="52" t="b">
        <f t="shared" si="528"/>
        <v>0</v>
      </c>
      <c r="AZ1488" s="52" t="str">
        <f t="shared" si="529"/>
        <v>11333</v>
      </c>
      <c r="BA1488" s="52" t="str">
        <f>VLOOKUP(A1488,'BAT Grundtabelle'!A:U,21,0)</f>
        <v>ja</v>
      </c>
      <c r="BB1488" s="52" t="str">
        <f t="shared" si="530"/>
        <v>nein</v>
      </c>
      <c r="BC1488" s="52" t="str">
        <f t="shared" si="531"/>
        <v>11333</v>
      </c>
      <c r="BD1488" s="52" t="str">
        <f t="shared" si="532"/>
        <v>Orthopädieschuhmacherei</v>
      </c>
      <c r="BE1488" s="52" t="str">
        <f t="shared" si="533"/>
        <v>Unternehmen</v>
      </c>
      <c r="BF1488" s="52">
        <f t="shared" si="534"/>
        <v>1</v>
      </c>
    </row>
    <row r="1489" spans="1:58" hidden="1" x14ac:dyDescent="0.35">
      <c r="A1489" s="107" t="s">
        <v>3755</v>
      </c>
      <c r="B1489" s="75" t="s">
        <v>121</v>
      </c>
      <c r="C1489" s="52" t="s">
        <v>3</v>
      </c>
      <c r="D1489" s="52" t="s">
        <v>3</v>
      </c>
      <c r="E1489" s="52" t="s">
        <v>2</v>
      </c>
      <c r="F1489" s="52" t="s">
        <v>2</v>
      </c>
      <c r="G1489" s="52" t="s">
        <v>2</v>
      </c>
      <c r="H1489" s="52" t="s">
        <v>2</v>
      </c>
      <c r="I1489" s="52" t="s">
        <v>3</v>
      </c>
      <c r="J1489" s="52">
        <v>1</v>
      </c>
      <c r="K1489" s="52" t="s">
        <v>2</v>
      </c>
      <c r="L1489" s="52" t="s">
        <v>2</v>
      </c>
      <c r="M1489" s="52" t="s">
        <v>2</v>
      </c>
      <c r="N1489" s="52" t="s">
        <v>3</v>
      </c>
      <c r="P1489" s="52" t="s">
        <v>4</v>
      </c>
      <c r="Q1489" s="52" t="str">
        <f t="shared" si="535"/>
        <v>Nein</v>
      </c>
      <c r="R1489" s="52" t="str">
        <f t="shared" si="535"/>
        <v>Nein</v>
      </c>
      <c r="S1489" s="52" t="str">
        <f t="shared" si="535"/>
        <v>Nein</v>
      </c>
      <c r="T1489" s="52" t="str">
        <f t="shared" si="535"/>
        <v>Nein</v>
      </c>
      <c r="U1489" s="52" t="str">
        <f t="shared" si="535"/>
        <v>Nein</v>
      </c>
      <c r="V1489" s="52" t="str">
        <f t="shared" si="535"/>
        <v>Nein</v>
      </c>
      <c r="W1489" s="52" t="str">
        <f t="shared" si="535"/>
        <v>Nein</v>
      </c>
      <c r="X1489" s="52" t="str">
        <f t="shared" si="535"/>
        <v>Nein</v>
      </c>
      <c r="Y1489" s="52" t="str">
        <f t="shared" si="535"/>
        <v>Nein</v>
      </c>
      <c r="Z1489" s="52" t="str">
        <f t="shared" si="535"/>
        <v>Nein</v>
      </c>
      <c r="AA1489" s="52" t="str">
        <f t="shared" si="535"/>
        <v>Nein</v>
      </c>
      <c r="AB1489" s="52" t="str">
        <f t="shared" si="535"/>
        <v>Nein</v>
      </c>
      <c r="AC1489" s="52" t="str">
        <f t="shared" si="535"/>
        <v>Nein</v>
      </c>
      <c r="AD1489" s="52" t="str">
        <f t="shared" si="535"/>
        <v>Nein</v>
      </c>
      <c r="AE1489" s="52" t="str">
        <f t="shared" si="535"/>
        <v>Nein</v>
      </c>
      <c r="AF1489" s="52" t="str">
        <f t="shared" si="535"/>
        <v>Nein</v>
      </c>
      <c r="AG1489" s="61" t="str">
        <f>IF(Q1489="Ja",VLOOKUP($Q$2,Plausis!A:E,5,0),IF(R1489="Ja",VLOOKUP($R$2,Plausis!A:E,5,0),IF(T1489="Ja",VLOOKUP($T$2,Plausis!A:E,5,0),IF(U1489="Ja",VLOOKUP($U$2,Plausis!A:E,5,0),IF(AA1489="Ja",VLOOKUP($AA$2,Plausis!A:E,5,0),IF(AC1489="Ja",VLOOKUP($AC$2,Plausis!A:E,5,0),IF(AD1489="Ja",VLOOKUP($AD$2,Plausis!A:E,5,0),"")))))))</f>
        <v/>
      </c>
      <c r="AH1489" s="52" t="str">
        <f>IF(Y1489="Ja",VLOOKUP($Y$2,Plausis!A:E,5,0),"")</f>
        <v/>
      </c>
      <c r="AI1489" s="52" t="str">
        <f t="shared" si="522"/>
        <v>Ja</v>
      </c>
      <c r="AJ1489" s="52" t="str">
        <f>IF(S1489="Ja",VLOOKUP($S$2,Plausis!A:E,5,0),IF(V1489="Ja",VLOOKUP($V$2,Plausis!A:E,5,0),IF(X1489="Ja",VLOOKUP($X$2,Plausis!A:E,5,0),"")))</f>
        <v/>
      </c>
      <c r="AL1489" s="52" t="s">
        <v>2</v>
      </c>
      <c r="AM1489" s="114">
        <v>45531</v>
      </c>
      <c r="AN1489" s="52" t="s">
        <v>4467</v>
      </c>
      <c r="AO1489" s="52" t="str">
        <f>VLOOKUP(B1489,'BAT Grundtabelle'!B:T,19,0)</f>
        <v>ja</v>
      </c>
      <c r="AP1489" s="105" t="str">
        <f t="shared" si="523"/>
        <v>11334</v>
      </c>
      <c r="AQ1489" s="52" t="str">
        <f t="shared" si="524"/>
        <v>Orthopädietechnik-Mechaniker</v>
      </c>
      <c r="AR1489" s="52" t="b">
        <f t="shared" si="536"/>
        <v>0</v>
      </c>
      <c r="AS1489" s="52" t="b">
        <f t="shared" si="536"/>
        <v>0</v>
      </c>
      <c r="AT1489" s="52" t="b">
        <f t="shared" si="536"/>
        <v>0</v>
      </c>
      <c r="AU1489" s="52">
        <f t="shared" si="525"/>
        <v>1</v>
      </c>
      <c r="AW1489" s="52" t="b">
        <f t="shared" si="526"/>
        <v>0</v>
      </c>
      <c r="AX1489" s="52" t="str">
        <f t="shared" si="527"/>
        <v>Unternehmen</v>
      </c>
      <c r="AY1489" s="52" t="b">
        <f t="shared" si="528"/>
        <v>0</v>
      </c>
      <c r="AZ1489" s="52" t="str">
        <f t="shared" si="529"/>
        <v>11334</v>
      </c>
      <c r="BA1489" s="52" t="str">
        <f>VLOOKUP(A1489,'BAT Grundtabelle'!A:U,21,0)</f>
        <v>ja</v>
      </c>
      <c r="BB1489" s="52" t="str">
        <f t="shared" si="530"/>
        <v>nein</v>
      </c>
      <c r="BC1489" s="52" t="str">
        <f t="shared" si="531"/>
        <v>11334</v>
      </c>
      <c r="BD1489" s="52" t="str">
        <f t="shared" si="532"/>
        <v>Orthopädietechnik-Mechaniker</v>
      </c>
      <c r="BE1489" s="52" t="str">
        <f t="shared" si="533"/>
        <v>Unternehmen</v>
      </c>
      <c r="BF1489" s="52">
        <f t="shared" si="534"/>
        <v>1</v>
      </c>
    </row>
    <row r="1490" spans="1:58" hidden="1" x14ac:dyDescent="0.35">
      <c r="A1490" s="107" t="s">
        <v>2259</v>
      </c>
      <c r="B1490" s="75" t="s">
        <v>2258</v>
      </c>
      <c r="C1490" s="52" t="s">
        <v>3</v>
      </c>
      <c r="D1490" s="52" t="s">
        <v>3</v>
      </c>
      <c r="E1490" s="52" t="s">
        <v>2</v>
      </c>
      <c r="F1490" s="52" t="s">
        <v>2</v>
      </c>
      <c r="G1490" s="52" t="s">
        <v>2</v>
      </c>
      <c r="H1490" s="52" t="s">
        <v>2</v>
      </c>
      <c r="I1490" s="52" t="s">
        <v>3</v>
      </c>
      <c r="J1490" s="52">
        <v>1</v>
      </c>
      <c r="K1490" s="52" t="s">
        <v>2</v>
      </c>
      <c r="L1490" s="52" t="s">
        <v>2</v>
      </c>
      <c r="M1490" s="52" t="s">
        <v>2</v>
      </c>
      <c r="N1490" s="52" t="s">
        <v>3</v>
      </c>
      <c r="P1490" s="52" t="s">
        <v>4</v>
      </c>
      <c r="Q1490" s="52" t="str">
        <f t="shared" si="535"/>
        <v>Nein</v>
      </c>
      <c r="R1490" s="52" t="str">
        <f t="shared" si="535"/>
        <v>Nein</v>
      </c>
      <c r="S1490" s="52" t="str">
        <f t="shared" si="535"/>
        <v>Nein</v>
      </c>
      <c r="T1490" s="52" t="str">
        <f t="shared" si="535"/>
        <v>Nein</v>
      </c>
      <c r="U1490" s="52" t="str">
        <f t="shared" si="535"/>
        <v>Nein</v>
      </c>
      <c r="V1490" s="52" t="str">
        <f t="shared" si="535"/>
        <v>Nein</v>
      </c>
      <c r="W1490" s="52" t="str">
        <f t="shared" si="535"/>
        <v>Nein</v>
      </c>
      <c r="X1490" s="52" t="str">
        <f t="shared" si="535"/>
        <v>Nein</v>
      </c>
      <c r="Y1490" s="52" t="str">
        <f t="shared" si="535"/>
        <v>Nein</v>
      </c>
      <c r="Z1490" s="52" t="str">
        <f t="shared" si="535"/>
        <v>Nein</v>
      </c>
      <c r="AA1490" s="52" t="str">
        <f t="shared" si="535"/>
        <v>Nein</v>
      </c>
      <c r="AB1490" s="52" t="str">
        <f t="shared" si="535"/>
        <v>Nein</v>
      </c>
      <c r="AC1490" s="52" t="str">
        <f t="shared" si="535"/>
        <v>Nein</v>
      </c>
      <c r="AD1490" s="52" t="str">
        <f t="shared" si="535"/>
        <v>Nein</v>
      </c>
      <c r="AE1490" s="52" t="str">
        <f t="shared" si="535"/>
        <v>Nein</v>
      </c>
      <c r="AF1490" s="52" t="str">
        <f t="shared" si="535"/>
        <v>Nein</v>
      </c>
      <c r="AG1490" s="61" t="str">
        <f>IF(Q1490="Ja",VLOOKUP($Q$2,Plausis!A:E,5,0),IF(R1490="Ja",VLOOKUP($R$2,Plausis!A:E,5,0),IF(T1490="Ja",VLOOKUP($T$2,Plausis!A:E,5,0),IF(U1490="Ja",VLOOKUP($U$2,Plausis!A:E,5,0),IF(AA1490="Ja",VLOOKUP($AA$2,Plausis!A:E,5,0),IF(AC1490="Ja",VLOOKUP($AC$2,Plausis!A:E,5,0),IF(AD1490="Ja",VLOOKUP($AD$2,Plausis!A:E,5,0),"")))))))</f>
        <v/>
      </c>
      <c r="AH1490" s="52" t="str">
        <f>IF(Y1490="Ja",VLOOKUP($Y$2,Plausis!A:E,5,0),"")</f>
        <v/>
      </c>
      <c r="AI1490" s="52" t="str">
        <f t="shared" si="522"/>
        <v>Ja</v>
      </c>
      <c r="AJ1490" s="52" t="str">
        <f>IF(S1490="Ja",VLOOKUP($S$2,Plausis!A:E,5,0),IF(V1490="Ja",VLOOKUP($V$2,Plausis!A:E,5,0),IF(X1490="Ja",VLOOKUP($X$2,Plausis!A:E,5,0),"")))</f>
        <v/>
      </c>
      <c r="AL1490" s="52" t="s">
        <v>3</v>
      </c>
      <c r="AM1490" s="114">
        <v>45531</v>
      </c>
      <c r="AN1490" s="52" t="s">
        <v>4467</v>
      </c>
      <c r="AO1490" s="52" t="str">
        <f>VLOOKUP(B1490,'BAT Grundtabelle'!B:T,19,0)</f>
        <v>ja</v>
      </c>
      <c r="AP1490" s="105" t="str">
        <f t="shared" si="523"/>
        <v>5448</v>
      </c>
      <c r="AQ1490" s="52" t="str">
        <f t="shared" si="524"/>
        <v>Orthopädische Werkstatt</v>
      </c>
      <c r="AR1490" s="52" t="b">
        <f t="shared" si="536"/>
        <v>0</v>
      </c>
      <c r="AS1490" s="52" t="b">
        <f t="shared" si="536"/>
        <v>0</v>
      </c>
      <c r="AT1490" s="52" t="b">
        <f t="shared" si="536"/>
        <v>0</v>
      </c>
      <c r="AU1490" s="52">
        <f t="shared" si="525"/>
        <v>1</v>
      </c>
      <c r="AW1490" s="52" t="b">
        <f t="shared" si="526"/>
        <v>0</v>
      </c>
      <c r="AX1490" s="52" t="str">
        <f t="shared" si="527"/>
        <v>Unternehmen</v>
      </c>
      <c r="AY1490" s="52" t="b">
        <f t="shared" si="528"/>
        <v>0</v>
      </c>
      <c r="AZ1490" s="52" t="str">
        <f t="shared" si="529"/>
        <v>5448</v>
      </c>
      <c r="BA1490" s="52" t="str">
        <f>VLOOKUP(A1490,'BAT Grundtabelle'!A:U,21,0)</f>
        <v>ja</v>
      </c>
      <c r="BB1490" s="52" t="str">
        <f t="shared" si="530"/>
        <v>nein</v>
      </c>
      <c r="BC1490" s="52" t="str">
        <f t="shared" si="531"/>
        <v>5448</v>
      </c>
      <c r="BD1490" s="52" t="str">
        <f t="shared" si="532"/>
        <v>Orthopädische Werkstatt</v>
      </c>
      <c r="BE1490" s="52" t="str">
        <f t="shared" si="533"/>
        <v>Unternehmen</v>
      </c>
      <c r="BF1490" s="52">
        <f t="shared" si="534"/>
        <v>1</v>
      </c>
    </row>
    <row r="1491" spans="1:58" hidden="1" x14ac:dyDescent="0.35">
      <c r="A1491" s="107">
        <v>11994</v>
      </c>
      <c r="B1491" s="75" t="s">
        <v>4616</v>
      </c>
      <c r="C1491" s="52" t="s">
        <v>3</v>
      </c>
      <c r="D1491" s="52" t="s">
        <v>3</v>
      </c>
      <c r="E1491" s="52" t="s">
        <v>2</v>
      </c>
      <c r="F1491" s="52" t="s">
        <v>2</v>
      </c>
      <c r="G1491" s="52" t="s">
        <v>2</v>
      </c>
      <c r="H1491" s="52" t="s">
        <v>2</v>
      </c>
      <c r="I1491" s="52" t="s">
        <v>3</v>
      </c>
      <c r="J1491" s="52">
        <v>2</v>
      </c>
      <c r="K1491" s="52" t="s">
        <v>2</v>
      </c>
      <c r="L1491" s="52" t="s">
        <v>2</v>
      </c>
      <c r="M1491" s="52" t="s">
        <v>2</v>
      </c>
      <c r="N1491" s="52" t="s">
        <v>3</v>
      </c>
      <c r="P1491" s="52" t="s">
        <v>4</v>
      </c>
      <c r="Q1491" s="52" t="str">
        <f t="shared" si="535"/>
        <v>Nein</v>
      </c>
      <c r="R1491" s="52" t="str">
        <f t="shared" si="535"/>
        <v>Nein</v>
      </c>
      <c r="S1491" s="52" t="str">
        <f t="shared" si="535"/>
        <v>Nein</v>
      </c>
      <c r="T1491" s="52" t="str">
        <f t="shared" si="535"/>
        <v>Nein</v>
      </c>
      <c r="U1491" s="52" t="str">
        <f t="shared" si="535"/>
        <v>Nein</v>
      </c>
      <c r="V1491" s="52" t="str">
        <f t="shared" si="535"/>
        <v>Nein</v>
      </c>
      <c r="W1491" s="52" t="str">
        <f t="shared" si="535"/>
        <v>Nein</v>
      </c>
      <c r="X1491" s="52" t="str">
        <f t="shared" si="535"/>
        <v>Nein</v>
      </c>
      <c r="Y1491" s="52" t="str">
        <f t="shared" si="535"/>
        <v>Nein</v>
      </c>
      <c r="Z1491" s="52" t="str">
        <f t="shared" si="535"/>
        <v>Nein</v>
      </c>
      <c r="AA1491" s="52" t="str">
        <f t="shared" si="535"/>
        <v>Nein</v>
      </c>
      <c r="AB1491" s="52" t="str">
        <f t="shared" si="535"/>
        <v>Nein</v>
      </c>
      <c r="AC1491" s="52" t="str">
        <f t="shared" si="535"/>
        <v>Nein</v>
      </c>
      <c r="AD1491" s="52" t="str">
        <f t="shared" si="535"/>
        <v>Nein</v>
      </c>
      <c r="AE1491" s="52" t="str">
        <f t="shared" si="535"/>
        <v>Nein</v>
      </c>
      <c r="AF1491" s="52" t="str">
        <f t="shared" si="535"/>
        <v>Nein</v>
      </c>
      <c r="AG1491" s="61" t="str">
        <f>IF(Q1491="Ja",VLOOKUP($Q$2,Plausis!A:E,5,0),IF(R1491="Ja",VLOOKUP($R$2,Plausis!A:E,5,0),IF(T1491="Ja",VLOOKUP($T$2,Plausis!A:E,5,0),IF(U1491="Ja",VLOOKUP($U$2,Plausis!A:E,5,0),IF(AA1491="Ja",VLOOKUP($AA$2,Plausis!A:E,5,0),IF(AC1491="Ja",VLOOKUP($AC$2,Plausis!A:E,5,0),IF(AD1491="Ja",VLOOKUP($AD$2,Plausis!A:E,5,0),"")))))))</f>
        <v/>
      </c>
      <c r="AH1491" s="52" t="str">
        <f>IF(Y1491="Ja",VLOOKUP($Y$2,Plausis!A:E,5,0),"")</f>
        <v/>
      </c>
      <c r="AI1491" s="52" t="str">
        <f t="shared" si="522"/>
        <v>Ja</v>
      </c>
      <c r="AJ1491" s="52" t="str">
        <f>IF(S1491="Ja",VLOOKUP($S$2,Plausis!A:E,5,0),IF(V1491="Ja",VLOOKUP($V$2,Plausis!A:E,5,0),IF(X1491="Ja",VLOOKUP($X$2,Plausis!A:E,5,0),"")))</f>
        <v/>
      </c>
      <c r="AL1491" s="52" t="s">
        <v>2</v>
      </c>
      <c r="AM1491" s="114">
        <v>45531</v>
      </c>
      <c r="AN1491" s="52" t="s">
        <v>4467</v>
      </c>
      <c r="AO1491" s="52" t="str">
        <f>VLOOKUP(B1491,'BAT Grundtabelle'!B:T,19,0)</f>
        <v>ja</v>
      </c>
      <c r="AP1491" s="105">
        <f t="shared" si="523"/>
        <v>11994</v>
      </c>
      <c r="AQ1491" s="52" t="str">
        <f t="shared" si="524"/>
        <v>Paintball-Anlage</v>
      </c>
      <c r="AR1491" s="52" t="b">
        <f t="shared" si="536"/>
        <v>0</v>
      </c>
      <c r="AS1491" s="52" t="b">
        <f t="shared" si="536"/>
        <v>0</v>
      </c>
      <c r="AT1491" s="52" t="b">
        <f t="shared" si="536"/>
        <v>0</v>
      </c>
      <c r="AU1491" s="52">
        <f t="shared" si="525"/>
        <v>2</v>
      </c>
      <c r="AW1491" s="52" t="b">
        <f t="shared" si="526"/>
        <v>0</v>
      </c>
      <c r="AX1491" s="52" t="str">
        <f t="shared" si="527"/>
        <v>Unternehmen</v>
      </c>
      <c r="AY1491" s="52" t="b">
        <f t="shared" si="528"/>
        <v>0</v>
      </c>
      <c r="AZ1491" s="52">
        <f t="shared" si="529"/>
        <v>11994</v>
      </c>
      <c r="BA1491" s="52" t="str">
        <f>VLOOKUP(A1491,'BAT Grundtabelle'!A:U,21,0)</f>
        <v>ja</v>
      </c>
      <c r="BB1491" s="52" t="str">
        <f t="shared" si="530"/>
        <v>nein</v>
      </c>
      <c r="BC1491" s="52">
        <f t="shared" si="531"/>
        <v>11994</v>
      </c>
      <c r="BD1491" s="52" t="str">
        <f t="shared" si="532"/>
        <v>Paintball-Anlage</v>
      </c>
      <c r="BE1491" s="52" t="str">
        <f t="shared" si="533"/>
        <v>Unternehmen</v>
      </c>
      <c r="BF1491" s="52">
        <f t="shared" si="534"/>
        <v>2</v>
      </c>
    </row>
    <row r="1492" spans="1:58" hidden="1" x14ac:dyDescent="0.35">
      <c r="A1492" s="107" t="s">
        <v>3756</v>
      </c>
      <c r="B1492" s="75" t="s">
        <v>428</v>
      </c>
      <c r="C1492" s="52" t="s">
        <v>3</v>
      </c>
      <c r="D1492" s="52" t="s">
        <v>3</v>
      </c>
      <c r="E1492" s="52" t="s">
        <v>2</v>
      </c>
      <c r="F1492" s="52" t="s">
        <v>2</v>
      </c>
      <c r="G1492" s="52" t="s">
        <v>2</v>
      </c>
      <c r="H1492" s="52" t="s">
        <v>2</v>
      </c>
      <c r="I1492" s="52" t="s">
        <v>3</v>
      </c>
      <c r="J1492" s="52">
        <v>1</v>
      </c>
      <c r="K1492" s="52" t="s">
        <v>2</v>
      </c>
      <c r="L1492" s="52" t="s">
        <v>2</v>
      </c>
      <c r="M1492" s="52" t="s">
        <v>2</v>
      </c>
      <c r="N1492" s="52" t="s">
        <v>3</v>
      </c>
      <c r="P1492" s="52" t="s">
        <v>4</v>
      </c>
      <c r="Q1492" s="52" t="str">
        <f t="shared" si="535"/>
        <v>Nein</v>
      </c>
      <c r="R1492" s="52" t="str">
        <f t="shared" si="535"/>
        <v>Nein</v>
      </c>
      <c r="S1492" s="52" t="str">
        <f t="shared" si="535"/>
        <v>Nein</v>
      </c>
      <c r="T1492" s="52" t="str">
        <f t="shared" si="535"/>
        <v>Nein</v>
      </c>
      <c r="U1492" s="52" t="str">
        <f t="shared" si="535"/>
        <v>Nein</v>
      </c>
      <c r="V1492" s="52" t="str">
        <f t="shared" si="535"/>
        <v>Nein</v>
      </c>
      <c r="W1492" s="52" t="str">
        <f t="shared" si="535"/>
        <v>Nein</v>
      </c>
      <c r="X1492" s="52" t="str">
        <f t="shared" si="535"/>
        <v>Nein</v>
      </c>
      <c r="Y1492" s="52" t="str">
        <f t="shared" si="535"/>
        <v>Nein</v>
      </c>
      <c r="Z1492" s="52" t="str">
        <f t="shared" si="535"/>
        <v>Nein</v>
      </c>
      <c r="AA1492" s="52" t="str">
        <f t="shared" si="535"/>
        <v>Nein</v>
      </c>
      <c r="AB1492" s="52" t="str">
        <f t="shared" si="535"/>
        <v>Nein</v>
      </c>
      <c r="AC1492" s="52" t="str">
        <f t="shared" si="535"/>
        <v>Nein</v>
      </c>
      <c r="AD1492" s="52" t="str">
        <f t="shared" si="535"/>
        <v>Nein</v>
      </c>
      <c r="AE1492" s="52" t="str">
        <f t="shared" si="535"/>
        <v>Nein</v>
      </c>
      <c r="AF1492" s="52" t="str">
        <f t="shared" si="535"/>
        <v>Nein</v>
      </c>
      <c r="AG1492" s="61" t="str">
        <f>IF(Q1492="Ja",VLOOKUP($Q$2,Plausis!A:E,5,0),IF(R1492="Ja",VLOOKUP($R$2,Plausis!A:E,5,0),IF(T1492="Ja",VLOOKUP($T$2,Plausis!A:E,5,0),IF(U1492="Ja",VLOOKUP($U$2,Plausis!A:E,5,0),IF(AA1492="Ja",VLOOKUP($AA$2,Plausis!A:E,5,0),IF(AC1492="Ja",VLOOKUP($AC$2,Plausis!A:E,5,0),IF(AD1492="Ja",VLOOKUP($AD$2,Plausis!A:E,5,0),"")))))))</f>
        <v/>
      </c>
      <c r="AH1492" s="52" t="str">
        <f>IF(Y1492="Ja",VLOOKUP($Y$2,Plausis!A:E,5,0),"")</f>
        <v/>
      </c>
      <c r="AI1492" s="52" t="str">
        <f t="shared" si="522"/>
        <v>Ja</v>
      </c>
      <c r="AJ1492" s="52" t="str">
        <f>IF(S1492="Ja",VLOOKUP($S$2,Plausis!A:E,5,0),IF(V1492="Ja",VLOOKUP($V$2,Plausis!A:E,5,0),IF(X1492="Ja",VLOOKUP($X$2,Plausis!A:E,5,0),"")))</f>
        <v/>
      </c>
      <c r="AL1492" s="52" t="s">
        <v>2</v>
      </c>
      <c r="AM1492" s="114">
        <v>45531</v>
      </c>
      <c r="AN1492" s="52" t="s">
        <v>4467</v>
      </c>
      <c r="AO1492" s="52" t="str">
        <f>VLOOKUP(B1492,'BAT Grundtabelle'!B:T,19,0)</f>
        <v>ja</v>
      </c>
      <c r="AP1492" s="105" t="str">
        <f t="shared" si="523"/>
        <v>11335</v>
      </c>
      <c r="AQ1492" s="52" t="str">
        <f t="shared" si="524"/>
        <v>Panoptikum (Schausteller)</v>
      </c>
      <c r="AR1492" s="52" t="b">
        <f t="shared" si="536"/>
        <v>0</v>
      </c>
      <c r="AS1492" s="52" t="b">
        <f t="shared" si="536"/>
        <v>0</v>
      </c>
      <c r="AT1492" s="52" t="b">
        <f t="shared" si="536"/>
        <v>0</v>
      </c>
      <c r="AU1492" s="52">
        <f t="shared" si="525"/>
        <v>1</v>
      </c>
      <c r="AW1492" s="52" t="b">
        <f t="shared" si="526"/>
        <v>0</v>
      </c>
      <c r="AX1492" s="52" t="str">
        <f t="shared" si="527"/>
        <v>Unternehmen</v>
      </c>
      <c r="AY1492" s="52" t="b">
        <f t="shared" si="528"/>
        <v>0</v>
      </c>
      <c r="AZ1492" s="52" t="str">
        <f t="shared" si="529"/>
        <v>11335</v>
      </c>
      <c r="BA1492" s="52" t="str">
        <f>VLOOKUP(A1492,'BAT Grundtabelle'!A:U,21,0)</f>
        <v>ja</v>
      </c>
      <c r="BB1492" s="52" t="str">
        <f t="shared" si="530"/>
        <v>nein</v>
      </c>
      <c r="BC1492" s="52" t="str">
        <f t="shared" si="531"/>
        <v>11335</v>
      </c>
      <c r="BD1492" s="52" t="str">
        <f t="shared" si="532"/>
        <v>Panoptikum (Schausteller)</v>
      </c>
      <c r="BE1492" s="52" t="str">
        <f t="shared" si="533"/>
        <v>Unternehmen</v>
      </c>
      <c r="BF1492" s="52">
        <f t="shared" si="534"/>
        <v>1</v>
      </c>
    </row>
    <row r="1493" spans="1:58" hidden="1" x14ac:dyDescent="0.35">
      <c r="A1493" s="107" t="s">
        <v>2187</v>
      </c>
      <c r="B1493" s="75" t="s">
        <v>2186</v>
      </c>
      <c r="C1493" s="52" t="s">
        <v>3</v>
      </c>
      <c r="D1493" s="52" t="s">
        <v>3</v>
      </c>
      <c r="E1493" s="52" t="s">
        <v>2</v>
      </c>
      <c r="F1493" s="52" t="s">
        <v>2</v>
      </c>
      <c r="G1493" s="52" t="s">
        <v>2</v>
      </c>
      <c r="H1493" s="52" t="s">
        <v>2</v>
      </c>
      <c r="I1493" s="52" t="s">
        <v>3</v>
      </c>
      <c r="J1493" s="52">
        <v>1</v>
      </c>
      <c r="K1493" s="52" t="s">
        <v>2</v>
      </c>
      <c r="L1493" s="52" t="s">
        <v>2</v>
      </c>
      <c r="M1493" s="52" t="s">
        <v>2</v>
      </c>
      <c r="N1493" s="52" t="s">
        <v>3</v>
      </c>
      <c r="P1493" s="52" t="s">
        <v>57</v>
      </c>
      <c r="Q1493" s="52" t="str">
        <f t="shared" ref="Q1493:AF1502" si="537">IF(ISERROR(FIND(Q$2,$P1493,1)),"Nein","Ja")</f>
        <v>Nein</v>
      </c>
      <c r="R1493" s="52" t="str">
        <f t="shared" si="537"/>
        <v>Nein</v>
      </c>
      <c r="S1493" s="52" t="str">
        <f t="shared" si="537"/>
        <v>Nein</v>
      </c>
      <c r="T1493" s="52" t="str">
        <f t="shared" si="537"/>
        <v>Ja</v>
      </c>
      <c r="U1493" s="52" t="str">
        <f t="shared" si="537"/>
        <v>Nein</v>
      </c>
      <c r="V1493" s="52" t="str">
        <f t="shared" si="537"/>
        <v>Nein</v>
      </c>
      <c r="W1493" s="52" t="str">
        <f t="shared" si="537"/>
        <v>Nein</v>
      </c>
      <c r="X1493" s="52" t="str">
        <f t="shared" si="537"/>
        <v>Ja</v>
      </c>
      <c r="Y1493" s="52" t="str">
        <f t="shared" si="537"/>
        <v>Nein</v>
      </c>
      <c r="Z1493" s="52" t="str">
        <f t="shared" si="537"/>
        <v>Nein</v>
      </c>
      <c r="AA1493" s="52" t="str">
        <f t="shared" si="537"/>
        <v>Nein</v>
      </c>
      <c r="AB1493" s="52" t="str">
        <f t="shared" si="537"/>
        <v>Nein</v>
      </c>
      <c r="AC1493" s="52" t="str">
        <f t="shared" si="537"/>
        <v>Nein</v>
      </c>
      <c r="AD1493" s="52" t="str">
        <f t="shared" si="537"/>
        <v>Nein</v>
      </c>
      <c r="AE1493" s="52" t="str">
        <f t="shared" si="537"/>
        <v>Nein</v>
      </c>
      <c r="AF1493" s="52" t="str">
        <f t="shared" si="537"/>
        <v>Nein</v>
      </c>
      <c r="AG1493" s="61" t="str">
        <f>IF(Q1493="Ja",VLOOKUP($Q$2,Plausis!A:E,5,0),IF(R1493="Ja",VLOOKUP($R$2,Plausis!A:E,5,0),IF(T1493="Ja",VLOOKUP($T$2,Plausis!A:E,5,0),IF(U1493="Ja",VLOOKUP($U$2,Plausis!A:E,5,0),IF(AA1493="Ja",VLOOKUP($AA$2,Plausis!A:E,5,0),IF(AC1493="Ja",VLOOKUP($AC$2,Plausis!A:E,5,0),IF(AD1493="Ja",VLOOKUP($AD$2,Plausis!A:E,5,0),"")))))))</f>
        <v>Dieser Betrieb ist nur im Komfort-RS ohne ergänzenden Spezial-Straf-RS versicherbar.</v>
      </c>
      <c r="AH1493" s="52" t="str">
        <f>IF(Y1493="Ja",VLOOKUP($Y$2,Plausis!A:E,5,0),"")</f>
        <v/>
      </c>
      <c r="AI1493" s="52" t="str">
        <f t="shared" si="522"/>
        <v>Nein</v>
      </c>
      <c r="AJ1493" s="52" t="str">
        <f>IF(S1493="Ja",VLOOKUP($S$2,Plausis!A:E,5,0),IF(V1493="Ja",VLOOKUP($V$2,Plausis!A:E,5,0),IF(X1493="Ja",VLOOKUP($X$2,Plausis!A:E,5,0),"")))</f>
        <v>Dieser Betrieb kann nur ohne ergänzenden Spezial-Straf-RS versichert werden.</v>
      </c>
      <c r="AL1493" s="52" t="s">
        <v>2</v>
      </c>
      <c r="AM1493" s="114">
        <v>45531</v>
      </c>
      <c r="AN1493" s="52" t="s">
        <v>4467</v>
      </c>
      <c r="AO1493" s="52" t="str">
        <f>VLOOKUP(B1493,'BAT Grundtabelle'!B:T,19,0)</f>
        <v>ja</v>
      </c>
      <c r="AP1493" s="105" t="str">
        <f t="shared" si="523"/>
        <v>3045</v>
      </c>
      <c r="AQ1493" s="52" t="str">
        <f t="shared" si="524"/>
        <v>Papier- und Pappehersteller</v>
      </c>
      <c r="AR1493" s="52" t="b">
        <f t="shared" si="536"/>
        <v>0</v>
      </c>
      <c r="AS1493" s="52" t="b">
        <f t="shared" si="536"/>
        <v>0</v>
      </c>
      <c r="AT1493" s="52" t="b">
        <f t="shared" si="536"/>
        <v>0</v>
      </c>
      <c r="AU1493" s="52">
        <f t="shared" si="525"/>
        <v>1</v>
      </c>
      <c r="AW1493" s="52" t="b">
        <f t="shared" si="526"/>
        <v>0</v>
      </c>
      <c r="AX1493" s="52" t="str">
        <f t="shared" si="527"/>
        <v>Unternehmen</v>
      </c>
      <c r="AY1493" s="52" t="b">
        <f t="shared" si="528"/>
        <v>0</v>
      </c>
      <c r="AZ1493" s="52" t="str">
        <f t="shared" si="529"/>
        <v>3045</v>
      </c>
      <c r="BA1493" s="52" t="str">
        <f>VLOOKUP(A1493,'BAT Grundtabelle'!A:U,21,0)</f>
        <v>ja</v>
      </c>
      <c r="BB1493" s="52" t="str">
        <f t="shared" si="530"/>
        <v>nein</v>
      </c>
      <c r="BC1493" s="52" t="str">
        <f t="shared" si="531"/>
        <v>3045</v>
      </c>
      <c r="BD1493" s="52" t="str">
        <f t="shared" si="532"/>
        <v>Papier- und Pappehersteller</v>
      </c>
      <c r="BE1493" s="52" t="str">
        <f t="shared" si="533"/>
        <v>Unternehmen</v>
      </c>
      <c r="BF1493" s="52">
        <f t="shared" si="534"/>
        <v>1</v>
      </c>
    </row>
    <row r="1494" spans="1:58" hidden="1" x14ac:dyDescent="0.35">
      <c r="A1494" s="107" t="s">
        <v>2185</v>
      </c>
      <c r="B1494" s="75" t="s">
        <v>2184</v>
      </c>
      <c r="C1494" s="52" t="s">
        <v>3</v>
      </c>
      <c r="D1494" s="52" t="s">
        <v>3</v>
      </c>
      <c r="E1494" s="52" t="s">
        <v>2</v>
      </c>
      <c r="F1494" s="52" t="s">
        <v>2</v>
      </c>
      <c r="G1494" s="52" t="s">
        <v>2</v>
      </c>
      <c r="H1494" s="52" t="s">
        <v>2</v>
      </c>
      <c r="I1494" s="52" t="s">
        <v>3</v>
      </c>
      <c r="J1494" s="52">
        <v>1</v>
      </c>
      <c r="K1494" s="52" t="s">
        <v>2</v>
      </c>
      <c r="L1494" s="52" t="s">
        <v>2</v>
      </c>
      <c r="M1494" s="52" t="s">
        <v>2</v>
      </c>
      <c r="N1494" s="52" t="s">
        <v>3</v>
      </c>
      <c r="P1494" s="52" t="s">
        <v>4</v>
      </c>
      <c r="Q1494" s="52" t="str">
        <f t="shared" si="537"/>
        <v>Nein</v>
      </c>
      <c r="R1494" s="52" t="str">
        <f t="shared" si="537"/>
        <v>Nein</v>
      </c>
      <c r="S1494" s="52" t="str">
        <f t="shared" si="537"/>
        <v>Nein</v>
      </c>
      <c r="T1494" s="52" t="str">
        <f t="shared" si="537"/>
        <v>Nein</v>
      </c>
      <c r="U1494" s="52" t="str">
        <f t="shared" si="537"/>
        <v>Nein</v>
      </c>
      <c r="V1494" s="52" t="str">
        <f t="shared" si="537"/>
        <v>Nein</v>
      </c>
      <c r="W1494" s="52" t="str">
        <f t="shared" si="537"/>
        <v>Nein</v>
      </c>
      <c r="X1494" s="52" t="str">
        <f t="shared" si="537"/>
        <v>Nein</v>
      </c>
      <c r="Y1494" s="52" t="str">
        <f t="shared" si="537"/>
        <v>Nein</v>
      </c>
      <c r="Z1494" s="52" t="str">
        <f t="shared" si="537"/>
        <v>Nein</v>
      </c>
      <c r="AA1494" s="52" t="str">
        <f t="shared" si="537"/>
        <v>Nein</v>
      </c>
      <c r="AB1494" s="52" t="str">
        <f t="shared" si="537"/>
        <v>Nein</v>
      </c>
      <c r="AC1494" s="52" t="str">
        <f t="shared" si="537"/>
        <v>Nein</v>
      </c>
      <c r="AD1494" s="52" t="str">
        <f t="shared" si="537"/>
        <v>Nein</v>
      </c>
      <c r="AE1494" s="52" t="str">
        <f t="shared" si="537"/>
        <v>Nein</v>
      </c>
      <c r="AF1494" s="52" t="str">
        <f t="shared" si="537"/>
        <v>Nein</v>
      </c>
      <c r="AG1494" s="61" t="str">
        <f>IF(Q1494="Ja",VLOOKUP($Q$2,Plausis!A:E,5,0),IF(R1494="Ja",VLOOKUP($R$2,Plausis!A:E,5,0),IF(T1494="Ja",VLOOKUP($T$2,Plausis!A:E,5,0),IF(U1494="Ja",VLOOKUP($U$2,Plausis!A:E,5,0),IF(AA1494="Ja",VLOOKUP($AA$2,Plausis!A:E,5,0),IF(AC1494="Ja",VLOOKUP($AC$2,Plausis!A:E,5,0),IF(AD1494="Ja",VLOOKUP($AD$2,Plausis!A:E,5,0),"")))))))</f>
        <v/>
      </c>
      <c r="AH1494" s="52" t="str">
        <f>IF(Y1494="Ja",VLOOKUP($Y$2,Plausis!A:E,5,0),"")</f>
        <v/>
      </c>
      <c r="AI1494" s="52" t="str">
        <f t="shared" si="522"/>
        <v>Ja</v>
      </c>
      <c r="AJ1494" s="52" t="str">
        <f>IF(S1494="Ja",VLOOKUP($S$2,Plausis!A:E,5,0),IF(V1494="Ja",VLOOKUP($V$2,Plausis!A:E,5,0),IF(X1494="Ja",VLOOKUP($X$2,Plausis!A:E,5,0),"")))</f>
        <v/>
      </c>
      <c r="AL1494" s="52" t="s">
        <v>2</v>
      </c>
      <c r="AM1494" s="114">
        <v>45531</v>
      </c>
      <c r="AN1494" s="52" t="s">
        <v>4467</v>
      </c>
      <c r="AO1494" s="52" t="str">
        <f>VLOOKUP(B1494,'BAT Grundtabelle'!B:T,19,0)</f>
        <v>ja</v>
      </c>
      <c r="AP1494" s="105" t="str">
        <f t="shared" si="523"/>
        <v>3048</v>
      </c>
      <c r="AQ1494" s="52" t="str">
        <f t="shared" si="524"/>
        <v>Papier- und Pappeverarbeitungsbetrieb</v>
      </c>
      <c r="AR1494" s="52" t="b">
        <f t="shared" si="536"/>
        <v>0</v>
      </c>
      <c r="AS1494" s="52" t="b">
        <f t="shared" si="536"/>
        <v>0</v>
      </c>
      <c r="AT1494" s="52" t="b">
        <f t="shared" si="536"/>
        <v>0</v>
      </c>
      <c r="AU1494" s="52">
        <f t="shared" si="525"/>
        <v>1</v>
      </c>
      <c r="AW1494" s="52" t="b">
        <f t="shared" si="526"/>
        <v>0</v>
      </c>
      <c r="AX1494" s="52" t="str">
        <f t="shared" si="527"/>
        <v>Unternehmen</v>
      </c>
      <c r="AY1494" s="52" t="b">
        <f t="shared" si="528"/>
        <v>0</v>
      </c>
      <c r="AZ1494" s="52" t="str">
        <f t="shared" si="529"/>
        <v>3048</v>
      </c>
      <c r="BA1494" s="52" t="str">
        <f>VLOOKUP(A1494,'BAT Grundtabelle'!A:U,21,0)</f>
        <v>ja</v>
      </c>
      <c r="BB1494" s="52" t="str">
        <f t="shared" si="530"/>
        <v>nein</v>
      </c>
      <c r="BC1494" s="52" t="str">
        <f t="shared" si="531"/>
        <v>3048</v>
      </c>
      <c r="BD1494" s="52" t="str">
        <f t="shared" si="532"/>
        <v>Papier- und Pappeverarbeitungsbetrieb</v>
      </c>
      <c r="BE1494" s="52" t="str">
        <f t="shared" si="533"/>
        <v>Unternehmen</v>
      </c>
      <c r="BF1494" s="52">
        <f t="shared" si="534"/>
        <v>1</v>
      </c>
    </row>
    <row r="1495" spans="1:58" hidden="1" x14ac:dyDescent="0.35">
      <c r="A1495" s="107" t="s">
        <v>3757</v>
      </c>
      <c r="B1495" s="75" t="s">
        <v>1019</v>
      </c>
      <c r="C1495" s="52" t="s">
        <v>3</v>
      </c>
      <c r="D1495" s="52" t="s">
        <v>3</v>
      </c>
      <c r="E1495" s="52" t="s">
        <v>2</v>
      </c>
      <c r="F1495" s="52" t="s">
        <v>2</v>
      </c>
      <c r="G1495" s="52" t="s">
        <v>2</v>
      </c>
      <c r="H1495" s="52" t="s">
        <v>2</v>
      </c>
      <c r="I1495" s="52" t="s">
        <v>3</v>
      </c>
      <c r="J1495" s="52">
        <v>1</v>
      </c>
      <c r="K1495" s="52" t="s">
        <v>2</v>
      </c>
      <c r="L1495" s="52" t="s">
        <v>2</v>
      </c>
      <c r="M1495" s="52" t="s">
        <v>2</v>
      </c>
      <c r="N1495" s="52" t="s">
        <v>3</v>
      </c>
      <c r="P1495" s="52" t="s">
        <v>57</v>
      </c>
      <c r="Q1495" s="52" t="str">
        <f t="shared" si="537"/>
        <v>Nein</v>
      </c>
      <c r="R1495" s="52" t="str">
        <f t="shared" si="537"/>
        <v>Nein</v>
      </c>
      <c r="S1495" s="52" t="str">
        <f t="shared" si="537"/>
        <v>Nein</v>
      </c>
      <c r="T1495" s="52" t="str">
        <f t="shared" si="537"/>
        <v>Ja</v>
      </c>
      <c r="U1495" s="52" t="str">
        <f t="shared" si="537"/>
        <v>Nein</v>
      </c>
      <c r="V1495" s="52" t="str">
        <f t="shared" si="537"/>
        <v>Nein</v>
      </c>
      <c r="W1495" s="52" t="str">
        <f t="shared" si="537"/>
        <v>Nein</v>
      </c>
      <c r="X1495" s="52" t="str">
        <f t="shared" si="537"/>
        <v>Ja</v>
      </c>
      <c r="Y1495" s="52" t="str">
        <f t="shared" si="537"/>
        <v>Nein</v>
      </c>
      <c r="Z1495" s="52" t="str">
        <f t="shared" si="537"/>
        <v>Nein</v>
      </c>
      <c r="AA1495" s="52" t="str">
        <f t="shared" si="537"/>
        <v>Nein</v>
      </c>
      <c r="AB1495" s="52" t="str">
        <f t="shared" si="537"/>
        <v>Nein</v>
      </c>
      <c r="AC1495" s="52" t="str">
        <f t="shared" si="537"/>
        <v>Nein</v>
      </c>
      <c r="AD1495" s="52" t="str">
        <f t="shared" si="537"/>
        <v>Nein</v>
      </c>
      <c r="AE1495" s="52" t="str">
        <f t="shared" si="537"/>
        <v>Nein</v>
      </c>
      <c r="AF1495" s="52" t="str">
        <f t="shared" si="537"/>
        <v>Nein</v>
      </c>
      <c r="AG1495" s="61" t="str">
        <f>IF(Q1495="Ja",VLOOKUP($Q$2,Plausis!A:E,5,0),IF(R1495="Ja",VLOOKUP($R$2,Plausis!A:E,5,0),IF(T1495="Ja",VLOOKUP($T$2,Plausis!A:E,5,0),IF(U1495="Ja",VLOOKUP($U$2,Plausis!A:E,5,0),IF(AA1495="Ja",VLOOKUP($AA$2,Plausis!A:E,5,0),IF(AC1495="Ja",VLOOKUP($AC$2,Plausis!A:E,5,0),IF(AD1495="Ja",VLOOKUP($AD$2,Plausis!A:E,5,0),"")))))))</f>
        <v>Dieser Betrieb ist nur im Komfort-RS ohne ergänzenden Spezial-Straf-RS versicherbar.</v>
      </c>
      <c r="AH1495" s="52" t="str">
        <f>IF(Y1495="Ja",VLOOKUP($Y$2,Plausis!A:E,5,0),"")</f>
        <v/>
      </c>
      <c r="AI1495" s="52" t="str">
        <f t="shared" si="522"/>
        <v>Nein</v>
      </c>
      <c r="AJ1495" s="52" t="str">
        <f>IF(S1495="Ja",VLOOKUP($S$2,Plausis!A:E,5,0),IF(V1495="Ja",VLOOKUP($V$2,Plausis!A:E,5,0),IF(X1495="Ja",VLOOKUP($X$2,Plausis!A:E,5,0),"")))</f>
        <v>Dieser Betrieb kann nur ohne ergänzenden Spezial-Straf-RS versichert werden.</v>
      </c>
      <c r="AL1495" s="52" t="s">
        <v>2</v>
      </c>
      <c r="AM1495" s="114">
        <v>45531</v>
      </c>
      <c r="AN1495" s="52" t="s">
        <v>4467</v>
      </c>
      <c r="AO1495" s="52" t="str">
        <f>VLOOKUP(B1495,'BAT Grundtabelle'!B:T,19,0)</f>
        <v>ja</v>
      </c>
      <c r="AP1495" s="105" t="str">
        <f t="shared" si="523"/>
        <v>11336</v>
      </c>
      <c r="AQ1495" s="52" t="str">
        <f t="shared" si="524"/>
        <v>Papier- und Pappewarenhersteller</v>
      </c>
      <c r="AR1495" s="52" t="b">
        <f t="shared" si="536"/>
        <v>0</v>
      </c>
      <c r="AS1495" s="52" t="b">
        <f t="shared" si="536"/>
        <v>0</v>
      </c>
      <c r="AT1495" s="52" t="b">
        <f t="shared" si="536"/>
        <v>0</v>
      </c>
      <c r="AU1495" s="52">
        <f t="shared" si="525"/>
        <v>1</v>
      </c>
      <c r="AW1495" s="52" t="b">
        <f t="shared" si="526"/>
        <v>0</v>
      </c>
      <c r="AX1495" s="52" t="str">
        <f t="shared" si="527"/>
        <v>Unternehmen</v>
      </c>
      <c r="AY1495" s="52" t="b">
        <f t="shared" si="528"/>
        <v>0</v>
      </c>
      <c r="AZ1495" s="52" t="str">
        <f t="shared" si="529"/>
        <v>11336</v>
      </c>
      <c r="BA1495" s="52" t="str">
        <f>VLOOKUP(A1495,'BAT Grundtabelle'!A:U,21,0)</f>
        <v>ja</v>
      </c>
      <c r="BB1495" s="52" t="str">
        <f t="shared" si="530"/>
        <v>nein</v>
      </c>
      <c r="BC1495" s="52" t="str">
        <f t="shared" si="531"/>
        <v>11336</v>
      </c>
      <c r="BD1495" s="52" t="str">
        <f t="shared" si="532"/>
        <v>Papier- und Pappewarenhersteller</v>
      </c>
      <c r="BE1495" s="52" t="str">
        <f t="shared" si="533"/>
        <v>Unternehmen</v>
      </c>
      <c r="BF1495" s="52">
        <f t="shared" si="534"/>
        <v>1</v>
      </c>
    </row>
    <row r="1496" spans="1:58" hidden="1" x14ac:dyDescent="0.35">
      <c r="A1496" s="107" t="s">
        <v>2181</v>
      </c>
      <c r="B1496" s="75" t="s">
        <v>2180</v>
      </c>
      <c r="C1496" s="52" t="s">
        <v>3</v>
      </c>
      <c r="D1496" s="52" t="s">
        <v>3</v>
      </c>
      <c r="E1496" s="52" t="s">
        <v>2</v>
      </c>
      <c r="F1496" s="52" t="s">
        <v>2</v>
      </c>
      <c r="G1496" s="52" t="s">
        <v>2</v>
      </c>
      <c r="H1496" s="52" t="s">
        <v>2</v>
      </c>
      <c r="I1496" s="52" t="s">
        <v>3</v>
      </c>
      <c r="J1496" s="52">
        <v>1</v>
      </c>
      <c r="K1496" s="52" t="s">
        <v>2</v>
      </c>
      <c r="L1496" s="52" t="s">
        <v>2</v>
      </c>
      <c r="M1496" s="52" t="s">
        <v>2</v>
      </c>
      <c r="N1496" s="52" t="s">
        <v>3</v>
      </c>
      <c r="P1496" s="52" t="s">
        <v>4</v>
      </c>
      <c r="Q1496" s="52" t="str">
        <f t="shared" si="537"/>
        <v>Nein</v>
      </c>
      <c r="R1496" s="52" t="str">
        <f t="shared" si="537"/>
        <v>Nein</v>
      </c>
      <c r="S1496" s="52" t="str">
        <f t="shared" si="537"/>
        <v>Nein</v>
      </c>
      <c r="T1496" s="52" t="str">
        <f t="shared" si="537"/>
        <v>Nein</v>
      </c>
      <c r="U1496" s="52" t="str">
        <f t="shared" si="537"/>
        <v>Nein</v>
      </c>
      <c r="V1496" s="52" t="str">
        <f t="shared" si="537"/>
        <v>Nein</v>
      </c>
      <c r="W1496" s="52" t="str">
        <f t="shared" si="537"/>
        <v>Nein</v>
      </c>
      <c r="X1496" s="52" t="str">
        <f t="shared" si="537"/>
        <v>Nein</v>
      </c>
      <c r="Y1496" s="52" t="str">
        <f t="shared" si="537"/>
        <v>Nein</v>
      </c>
      <c r="Z1496" s="52" t="str">
        <f t="shared" si="537"/>
        <v>Nein</v>
      </c>
      <c r="AA1496" s="52" t="str">
        <f t="shared" si="537"/>
        <v>Nein</v>
      </c>
      <c r="AB1496" s="52" t="str">
        <f t="shared" si="537"/>
        <v>Nein</v>
      </c>
      <c r="AC1496" s="52" t="str">
        <f t="shared" si="537"/>
        <v>Nein</v>
      </c>
      <c r="AD1496" s="52" t="str">
        <f t="shared" si="537"/>
        <v>Nein</v>
      </c>
      <c r="AE1496" s="52" t="str">
        <f t="shared" si="537"/>
        <v>Nein</v>
      </c>
      <c r="AF1496" s="52" t="str">
        <f t="shared" si="537"/>
        <v>Nein</v>
      </c>
      <c r="AG1496" s="61" t="str">
        <f>IF(Q1496="Ja",VLOOKUP($Q$2,Plausis!A:E,5,0),IF(R1496="Ja",VLOOKUP($R$2,Plausis!A:E,5,0),IF(T1496="Ja",VLOOKUP($T$2,Plausis!A:E,5,0),IF(U1496="Ja",VLOOKUP($U$2,Plausis!A:E,5,0),IF(AA1496="Ja",VLOOKUP($AA$2,Plausis!A:E,5,0),IF(AC1496="Ja",VLOOKUP($AC$2,Plausis!A:E,5,0),IF(AD1496="Ja",VLOOKUP($AD$2,Plausis!A:E,5,0),"")))))))</f>
        <v/>
      </c>
      <c r="AH1496" s="52" t="str">
        <f>IF(Y1496="Ja",VLOOKUP($Y$2,Plausis!A:E,5,0),"")</f>
        <v/>
      </c>
      <c r="AI1496" s="52" t="str">
        <f t="shared" si="522"/>
        <v>Ja</v>
      </c>
      <c r="AJ1496" s="52" t="str">
        <f>IF(S1496="Ja",VLOOKUP($S$2,Plausis!A:E,5,0),IF(V1496="Ja",VLOOKUP($V$2,Plausis!A:E,5,0),IF(X1496="Ja",VLOOKUP($X$2,Plausis!A:E,5,0),"")))</f>
        <v/>
      </c>
      <c r="AL1496" s="52" t="s">
        <v>3</v>
      </c>
      <c r="AM1496" s="114">
        <v>45531</v>
      </c>
      <c r="AN1496" s="52" t="s">
        <v>4467</v>
      </c>
      <c r="AO1496" s="52" t="str">
        <f>VLOOKUP(B1496,'BAT Grundtabelle'!B:T,19,0)</f>
        <v>ja</v>
      </c>
      <c r="AP1496" s="105" t="str">
        <f t="shared" si="523"/>
        <v>3915</v>
      </c>
      <c r="AQ1496" s="52" t="str">
        <f t="shared" si="524"/>
        <v>Papier- und Schreibwarenhandel</v>
      </c>
      <c r="AR1496" s="52" t="b">
        <f t="shared" si="536"/>
        <v>0</v>
      </c>
      <c r="AS1496" s="52" t="b">
        <f t="shared" si="536"/>
        <v>0</v>
      </c>
      <c r="AT1496" s="52" t="b">
        <f t="shared" si="536"/>
        <v>0</v>
      </c>
      <c r="AU1496" s="52">
        <f t="shared" si="525"/>
        <v>1</v>
      </c>
      <c r="AW1496" s="52" t="b">
        <f t="shared" si="526"/>
        <v>0</v>
      </c>
      <c r="AX1496" s="52" t="str">
        <f t="shared" si="527"/>
        <v>Unternehmen</v>
      </c>
      <c r="AY1496" s="52" t="b">
        <f t="shared" si="528"/>
        <v>0</v>
      </c>
      <c r="AZ1496" s="52" t="str">
        <f t="shared" si="529"/>
        <v>3915</v>
      </c>
      <c r="BA1496" s="52" t="str">
        <f>VLOOKUP(A1496,'BAT Grundtabelle'!A:U,21,0)</f>
        <v>ja</v>
      </c>
      <c r="BB1496" s="52" t="str">
        <f t="shared" si="530"/>
        <v>nein</v>
      </c>
      <c r="BC1496" s="52" t="str">
        <f t="shared" si="531"/>
        <v>3915</v>
      </c>
      <c r="BD1496" s="52" t="str">
        <f t="shared" si="532"/>
        <v>Papier- und Schreibwarenhandel</v>
      </c>
      <c r="BE1496" s="52" t="str">
        <f t="shared" si="533"/>
        <v>Unternehmen</v>
      </c>
      <c r="BF1496" s="52">
        <f t="shared" si="534"/>
        <v>1</v>
      </c>
    </row>
    <row r="1497" spans="1:58" hidden="1" x14ac:dyDescent="0.35">
      <c r="A1497" s="107" t="s">
        <v>3758</v>
      </c>
      <c r="B1497" s="75" t="s">
        <v>170</v>
      </c>
      <c r="C1497" s="52" t="s">
        <v>3</v>
      </c>
      <c r="D1497" s="52" t="s">
        <v>3</v>
      </c>
      <c r="E1497" s="52" t="s">
        <v>2</v>
      </c>
      <c r="F1497" s="52" t="s">
        <v>2</v>
      </c>
      <c r="G1497" s="52" t="s">
        <v>2</v>
      </c>
      <c r="H1497" s="52" t="s">
        <v>2</v>
      </c>
      <c r="I1497" s="52" t="s">
        <v>3</v>
      </c>
      <c r="J1497" s="52">
        <v>1</v>
      </c>
      <c r="K1497" s="52" t="s">
        <v>2</v>
      </c>
      <c r="L1497" s="52" t="s">
        <v>2</v>
      </c>
      <c r="M1497" s="52" t="s">
        <v>2</v>
      </c>
      <c r="N1497" s="52" t="s">
        <v>3</v>
      </c>
      <c r="P1497" s="52" t="s">
        <v>57</v>
      </c>
      <c r="Q1497" s="52" t="str">
        <f t="shared" si="537"/>
        <v>Nein</v>
      </c>
      <c r="R1497" s="52" t="str">
        <f t="shared" si="537"/>
        <v>Nein</v>
      </c>
      <c r="S1497" s="52" t="str">
        <f t="shared" si="537"/>
        <v>Nein</v>
      </c>
      <c r="T1497" s="52" t="str">
        <f t="shared" si="537"/>
        <v>Ja</v>
      </c>
      <c r="U1497" s="52" t="str">
        <f t="shared" si="537"/>
        <v>Nein</v>
      </c>
      <c r="V1497" s="52" t="str">
        <f t="shared" si="537"/>
        <v>Nein</v>
      </c>
      <c r="W1497" s="52" t="str">
        <f t="shared" si="537"/>
        <v>Nein</v>
      </c>
      <c r="X1497" s="52" t="str">
        <f t="shared" si="537"/>
        <v>Ja</v>
      </c>
      <c r="Y1497" s="52" t="str">
        <f t="shared" si="537"/>
        <v>Nein</v>
      </c>
      <c r="Z1497" s="52" t="str">
        <f t="shared" si="537"/>
        <v>Nein</v>
      </c>
      <c r="AA1497" s="52" t="str">
        <f t="shared" si="537"/>
        <v>Nein</v>
      </c>
      <c r="AB1497" s="52" t="str">
        <f t="shared" si="537"/>
        <v>Nein</v>
      </c>
      <c r="AC1497" s="52" t="str">
        <f t="shared" si="537"/>
        <v>Nein</v>
      </c>
      <c r="AD1497" s="52" t="str">
        <f t="shared" si="537"/>
        <v>Nein</v>
      </c>
      <c r="AE1497" s="52" t="str">
        <f t="shared" si="537"/>
        <v>Nein</v>
      </c>
      <c r="AF1497" s="52" t="str">
        <f t="shared" si="537"/>
        <v>Nein</v>
      </c>
      <c r="AG1497" s="61" t="str">
        <f>IF(Q1497="Ja",VLOOKUP($Q$2,Plausis!A:E,5,0),IF(R1497="Ja",VLOOKUP($R$2,Plausis!A:E,5,0),IF(T1497="Ja",VLOOKUP($T$2,Plausis!A:E,5,0),IF(U1497="Ja",VLOOKUP($U$2,Plausis!A:E,5,0),IF(AA1497="Ja",VLOOKUP($AA$2,Plausis!A:E,5,0),IF(AC1497="Ja",VLOOKUP($AC$2,Plausis!A:E,5,0),IF(AD1497="Ja",VLOOKUP($AD$2,Plausis!A:E,5,0),"")))))))</f>
        <v>Dieser Betrieb ist nur im Komfort-RS ohne ergänzenden Spezial-Straf-RS versicherbar.</v>
      </c>
      <c r="AH1497" s="52" t="str">
        <f>IF(Y1497="Ja",VLOOKUP($Y$2,Plausis!A:E,5,0),"")</f>
        <v/>
      </c>
      <c r="AI1497" s="52" t="str">
        <f t="shared" si="522"/>
        <v>Nein</v>
      </c>
      <c r="AJ1497" s="52" t="str">
        <f>IF(S1497="Ja",VLOOKUP($S$2,Plausis!A:E,5,0),IF(V1497="Ja",VLOOKUP($V$2,Plausis!A:E,5,0),IF(X1497="Ja",VLOOKUP($X$2,Plausis!A:E,5,0),"")))</f>
        <v>Dieser Betrieb kann nur ohne ergänzenden Spezial-Straf-RS versichert werden.</v>
      </c>
      <c r="AL1497" s="52" t="s">
        <v>2</v>
      </c>
      <c r="AM1497" s="114">
        <v>45531</v>
      </c>
      <c r="AN1497" s="52" t="s">
        <v>4467</v>
      </c>
      <c r="AO1497" s="52" t="str">
        <f>VLOOKUP(B1497,'BAT Grundtabelle'!B:T,19,0)</f>
        <v>ja</v>
      </c>
      <c r="AP1497" s="105" t="str">
        <f t="shared" si="523"/>
        <v>11337</v>
      </c>
      <c r="AQ1497" s="52" t="str">
        <f t="shared" si="524"/>
        <v>Papierprägeanstalt</v>
      </c>
      <c r="AR1497" s="52" t="b">
        <f t="shared" si="536"/>
        <v>0</v>
      </c>
      <c r="AS1497" s="52" t="b">
        <f t="shared" si="536"/>
        <v>0</v>
      </c>
      <c r="AT1497" s="52" t="b">
        <f t="shared" si="536"/>
        <v>0</v>
      </c>
      <c r="AU1497" s="52">
        <f t="shared" si="525"/>
        <v>1</v>
      </c>
      <c r="AW1497" s="52" t="b">
        <f t="shared" si="526"/>
        <v>0</v>
      </c>
      <c r="AX1497" s="52" t="str">
        <f t="shared" si="527"/>
        <v>Unternehmen</v>
      </c>
      <c r="AY1497" s="52" t="b">
        <f t="shared" si="528"/>
        <v>0</v>
      </c>
      <c r="AZ1497" s="52" t="str">
        <f t="shared" si="529"/>
        <v>11337</v>
      </c>
      <c r="BA1497" s="52" t="str">
        <f>VLOOKUP(A1497,'BAT Grundtabelle'!A:U,21,0)</f>
        <v>ja</v>
      </c>
      <c r="BB1497" s="52" t="str">
        <f t="shared" si="530"/>
        <v>nein</v>
      </c>
      <c r="BC1497" s="52" t="str">
        <f t="shared" si="531"/>
        <v>11337</v>
      </c>
      <c r="BD1497" s="52" t="str">
        <f t="shared" si="532"/>
        <v>Papierprägeanstalt</v>
      </c>
      <c r="BE1497" s="52" t="str">
        <f t="shared" si="533"/>
        <v>Unternehmen</v>
      </c>
      <c r="BF1497" s="52">
        <f t="shared" si="534"/>
        <v>1</v>
      </c>
    </row>
    <row r="1498" spans="1:58" hidden="1" x14ac:dyDescent="0.35">
      <c r="A1498" s="107" t="s">
        <v>3759</v>
      </c>
      <c r="B1498" s="75" t="s">
        <v>866</v>
      </c>
      <c r="C1498" s="52" t="s">
        <v>3</v>
      </c>
      <c r="D1498" s="52" t="s">
        <v>3</v>
      </c>
      <c r="E1498" s="52" t="s">
        <v>2</v>
      </c>
      <c r="F1498" s="52" t="s">
        <v>2</v>
      </c>
      <c r="G1498" s="52" t="s">
        <v>2</v>
      </c>
      <c r="H1498" s="52" t="s">
        <v>2</v>
      </c>
      <c r="I1498" s="52" t="s">
        <v>3</v>
      </c>
      <c r="J1498" s="52">
        <v>1</v>
      </c>
      <c r="K1498" s="52" t="s">
        <v>2</v>
      </c>
      <c r="L1498" s="52" t="s">
        <v>2</v>
      </c>
      <c r="M1498" s="52" t="s">
        <v>2</v>
      </c>
      <c r="N1498" s="52" t="s">
        <v>3</v>
      </c>
      <c r="P1498" s="52" t="s">
        <v>4</v>
      </c>
      <c r="Q1498" s="52" t="str">
        <f t="shared" si="537"/>
        <v>Nein</v>
      </c>
      <c r="R1498" s="52" t="str">
        <f t="shared" si="537"/>
        <v>Nein</v>
      </c>
      <c r="S1498" s="52" t="str">
        <f t="shared" si="537"/>
        <v>Nein</v>
      </c>
      <c r="T1498" s="52" t="str">
        <f t="shared" si="537"/>
        <v>Nein</v>
      </c>
      <c r="U1498" s="52" t="str">
        <f t="shared" si="537"/>
        <v>Nein</v>
      </c>
      <c r="V1498" s="52" t="str">
        <f t="shared" si="537"/>
        <v>Nein</v>
      </c>
      <c r="W1498" s="52" t="str">
        <f t="shared" si="537"/>
        <v>Nein</v>
      </c>
      <c r="X1498" s="52" t="str">
        <f t="shared" si="537"/>
        <v>Nein</v>
      </c>
      <c r="Y1498" s="52" t="str">
        <f t="shared" si="537"/>
        <v>Nein</v>
      </c>
      <c r="Z1498" s="52" t="str">
        <f t="shared" si="537"/>
        <v>Nein</v>
      </c>
      <c r="AA1498" s="52" t="str">
        <f t="shared" si="537"/>
        <v>Nein</v>
      </c>
      <c r="AB1498" s="52" t="str">
        <f t="shared" si="537"/>
        <v>Nein</v>
      </c>
      <c r="AC1498" s="52" t="str">
        <f t="shared" si="537"/>
        <v>Nein</v>
      </c>
      <c r="AD1498" s="52" t="str">
        <f t="shared" si="537"/>
        <v>Nein</v>
      </c>
      <c r="AE1498" s="52" t="str">
        <f t="shared" si="537"/>
        <v>Nein</v>
      </c>
      <c r="AF1498" s="52" t="str">
        <f t="shared" si="537"/>
        <v>Nein</v>
      </c>
      <c r="AG1498" s="61" t="str">
        <f>IF(Q1498="Ja",VLOOKUP($Q$2,Plausis!A:E,5,0),IF(R1498="Ja",VLOOKUP($R$2,Plausis!A:E,5,0),IF(T1498="Ja",VLOOKUP($T$2,Plausis!A:E,5,0),IF(U1498="Ja",VLOOKUP($U$2,Plausis!A:E,5,0),IF(AA1498="Ja",VLOOKUP($AA$2,Plausis!A:E,5,0),IF(AC1498="Ja",VLOOKUP($AC$2,Plausis!A:E,5,0),IF(AD1498="Ja",VLOOKUP($AD$2,Plausis!A:E,5,0),"")))))))</f>
        <v/>
      </c>
      <c r="AH1498" s="52" t="str">
        <f>IF(Y1498="Ja",VLOOKUP($Y$2,Plausis!A:E,5,0),"")</f>
        <v/>
      </c>
      <c r="AI1498" s="52" t="str">
        <f t="shared" si="522"/>
        <v>Ja</v>
      </c>
      <c r="AJ1498" s="52" t="str">
        <f>IF(S1498="Ja",VLOOKUP($S$2,Plausis!A:E,5,0),IF(V1498="Ja",VLOOKUP($V$2,Plausis!A:E,5,0),IF(X1498="Ja",VLOOKUP($X$2,Plausis!A:E,5,0),"")))</f>
        <v/>
      </c>
      <c r="AL1498" s="52" t="s">
        <v>3</v>
      </c>
      <c r="AM1498" s="114">
        <v>45531</v>
      </c>
      <c r="AN1498" s="52" t="s">
        <v>4467</v>
      </c>
      <c r="AO1498" s="52" t="str">
        <f>VLOOKUP(B1498,'BAT Grundtabelle'!B:T,19,0)</f>
        <v>ja</v>
      </c>
      <c r="AP1498" s="105" t="str">
        <f t="shared" si="523"/>
        <v>11338</v>
      </c>
      <c r="AQ1498" s="52" t="str">
        <f t="shared" si="524"/>
        <v>Parfümerie</v>
      </c>
      <c r="AR1498" s="52" t="b">
        <f t="shared" si="536"/>
        <v>0</v>
      </c>
      <c r="AS1498" s="52" t="b">
        <f t="shared" si="536"/>
        <v>0</v>
      </c>
      <c r="AT1498" s="52" t="b">
        <f t="shared" si="536"/>
        <v>0</v>
      </c>
      <c r="AU1498" s="52">
        <f t="shared" si="525"/>
        <v>1</v>
      </c>
      <c r="AW1498" s="52" t="b">
        <f t="shared" si="526"/>
        <v>0</v>
      </c>
      <c r="AX1498" s="52" t="str">
        <f t="shared" si="527"/>
        <v>Unternehmen</v>
      </c>
      <c r="AY1498" s="52" t="b">
        <f t="shared" si="528"/>
        <v>0</v>
      </c>
      <c r="AZ1498" s="52" t="str">
        <f t="shared" si="529"/>
        <v>11338</v>
      </c>
      <c r="BA1498" s="52" t="str">
        <f>VLOOKUP(A1498,'BAT Grundtabelle'!A:U,21,0)</f>
        <v>ja</v>
      </c>
      <c r="BB1498" s="52" t="str">
        <f t="shared" si="530"/>
        <v>nein</v>
      </c>
      <c r="BC1498" s="52" t="str">
        <f t="shared" si="531"/>
        <v>11338</v>
      </c>
      <c r="BD1498" s="52" t="str">
        <f t="shared" si="532"/>
        <v>Parfümerie</v>
      </c>
      <c r="BE1498" s="52" t="str">
        <f t="shared" si="533"/>
        <v>Unternehmen</v>
      </c>
      <c r="BF1498" s="52">
        <f t="shared" si="534"/>
        <v>1</v>
      </c>
    </row>
    <row r="1499" spans="1:58" hidden="1" x14ac:dyDescent="0.35">
      <c r="A1499" s="107" t="s">
        <v>2216</v>
      </c>
      <c r="B1499" s="75" t="s">
        <v>2215</v>
      </c>
      <c r="C1499" s="52" t="s">
        <v>3</v>
      </c>
      <c r="D1499" s="52" t="s">
        <v>3</v>
      </c>
      <c r="E1499" s="52" t="s">
        <v>2</v>
      </c>
      <c r="F1499" s="52" t="s">
        <v>2</v>
      </c>
      <c r="G1499" s="52" t="s">
        <v>2</v>
      </c>
      <c r="H1499" s="52" t="s">
        <v>2</v>
      </c>
      <c r="I1499" s="52" t="s">
        <v>3</v>
      </c>
      <c r="J1499" s="52">
        <v>1</v>
      </c>
      <c r="K1499" s="52" t="s">
        <v>2</v>
      </c>
      <c r="L1499" s="52" t="s">
        <v>2</v>
      </c>
      <c r="M1499" s="52" t="s">
        <v>2</v>
      </c>
      <c r="N1499" s="52" t="s">
        <v>3</v>
      </c>
      <c r="P1499" s="52" t="s">
        <v>57</v>
      </c>
      <c r="Q1499" s="52" t="str">
        <f t="shared" si="537"/>
        <v>Nein</v>
      </c>
      <c r="R1499" s="52" t="str">
        <f t="shared" si="537"/>
        <v>Nein</v>
      </c>
      <c r="S1499" s="52" t="str">
        <f t="shared" si="537"/>
        <v>Nein</v>
      </c>
      <c r="T1499" s="52" t="str">
        <f t="shared" si="537"/>
        <v>Ja</v>
      </c>
      <c r="U1499" s="52" t="str">
        <f t="shared" si="537"/>
        <v>Nein</v>
      </c>
      <c r="V1499" s="52" t="str">
        <f t="shared" si="537"/>
        <v>Nein</v>
      </c>
      <c r="W1499" s="52" t="str">
        <f t="shared" si="537"/>
        <v>Nein</v>
      </c>
      <c r="X1499" s="52" t="str">
        <f t="shared" si="537"/>
        <v>Ja</v>
      </c>
      <c r="Y1499" s="52" t="str">
        <f t="shared" si="537"/>
        <v>Nein</v>
      </c>
      <c r="Z1499" s="52" t="str">
        <f t="shared" si="537"/>
        <v>Nein</v>
      </c>
      <c r="AA1499" s="52" t="str">
        <f t="shared" si="537"/>
        <v>Nein</v>
      </c>
      <c r="AB1499" s="52" t="str">
        <f t="shared" si="537"/>
        <v>Nein</v>
      </c>
      <c r="AC1499" s="52" t="str">
        <f t="shared" si="537"/>
        <v>Nein</v>
      </c>
      <c r="AD1499" s="52" t="str">
        <f t="shared" si="537"/>
        <v>Nein</v>
      </c>
      <c r="AE1499" s="52" t="str">
        <f t="shared" si="537"/>
        <v>Nein</v>
      </c>
      <c r="AF1499" s="52" t="str">
        <f t="shared" si="537"/>
        <v>Nein</v>
      </c>
      <c r="AG1499" s="61" t="str">
        <f>IF(Q1499="Ja",VLOOKUP($Q$2,Plausis!A:E,5,0),IF(R1499="Ja",VLOOKUP($R$2,Plausis!A:E,5,0),IF(T1499="Ja",VLOOKUP($T$2,Plausis!A:E,5,0),IF(U1499="Ja",VLOOKUP($U$2,Plausis!A:E,5,0),IF(AA1499="Ja",VLOOKUP($AA$2,Plausis!A:E,5,0),IF(AC1499="Ja",VLOOKUP($AC$2,Plausis!A:E,5,0),IF(AD1499="Ja",VLOOKUP($AD$2,Plausis!A:E,5,0),"")))))))</f>
        <v>Dieser Betrieb ist nur im Komfort-RS ohne ergänzenden Spezial-Straf-RS versicherbar.</v>
      </c>
      <c r="AH1499" s="52" t="str">
        <f>IF(Y1499="Ja",VLOOKUP($Y$2,Plausis!A:E,5,0),"")</f>
        <v/>
      </c>
      <c r="AI1499" s="52" t="str">
        <f t="shared" si="522"/>
        <v>Nein</v>
      </c>
      <c r="AJ1499" s="52" t="str">
        <f>IF(S1499="Ja",VLOOKUP($S$2,Plausis!A:E,5,0),IF(V1499="Ja",VLOOKUP($V$2,Plausis!A:E,5,0),IF(X1499="Ja",VLOOKUP($X$2,Plausis!A:E,5,0),"")))</f>
        <v>Dieser Betrieb kann nur ohne ergänzenden Spezial-Straf-RS versichert werden.</v>
      </c>
      <c r="AL1499" s="52" t="s">
        <v>2</v>
      </c>
      <c r="AM1499" s="114">
        <v>45531</v>
      </c>
      <c r="AN1499" s="52" t="s">
        <v>4467</v>
      </c>
      <c r="AO1499" s="52" t="str">
        <f>VLOOKUP(B1499,'BAT Grundtabelle'!B:T,19,0)</f>
        <v>ja</v>
      </c>
      <c r="AP1499" s="105" t="str">
        <f t="shared" si="523"/>
        <v>2430</v>
      </c>
      <c r="AQ1499" s="52" t="str">
        <f t="shared" si="524"/>
        <v>Parfümeriewarenhersteller</v>
      </c>
      <c r="AR1499" s="52" t="b">
        <f t="shared" si="536"/>
        <v>0</v>
      </c>
      <c r="AS1499" s="52" t="b">
        <f t="shared" si="536"/>
        <v>0</v>
      </c>
      <c r="AT1499" s="52" t="b">
        <f t="shared" si="536"/>
        <v>0</v>
      </c>
      <c r="AU1499" s="52">
        <f t="shared" si="525"/>
        <v>1</v>
      </c>
      <c r="AW1499" s="52" t="b">
        <f t="shared" si="526"/>
        <v>0</v>
      </c>
      <c r="AX1499" s="52" t="str">
        <f t="shared" si="527"/>
        <v>Unternehmen</v>
      </c>
      <c r="AY1499" s="52" t="b">
        <f t="shared" si="528"/>
        <v>0</v>
      </c>
      <c r="AZ1499" s="52" t="str">
        <f t="shared" si="529"/>
        <v>2430</v>
      </c>
      <c r="BA1499" s="52" t="str">
        <f>VLOOKUP(A1499,'BAT Grundtabelle'!A:U,21,0)</f>
        <v>ja</v>
      </c>
      <c r="BB1499" s="52" t="str">
        <f t="shared" si="530"/>
        <v>nein</v>
      </c>
      <c r="BC1499" s="52" t="str">
        <f t="shared" si="531"/>
        <v>2430</v>
      </c>
      <c r="BD1499" s="52" t="str">
        <f t="shared" si="532"/>
        <v>Parfümeriewarenhersteller</v>
      </c>
      <c r="BE1499" s="52" t="str">
        <f t="shared" si="533"/>
        <v>Unternehmen</v>
      </c>
      <c r="BF1499" s="52">
        <f t="shared" si="534"/>
        <v>1</v>
      </c>
    </row>
    <row r="1500" spans="1:58" hidden="1" x14ac:dyDescent="0.35">
      <c r="A1500" s="107" t="s">
        <v>3760</v>
      </c>
      <c r="B1500" s="75" t="s">
        <v>1256</v>
      </c>
      <c r="C1500" s="52" t="s">
        <v>3</v>
      </c>
      <c r="D1500" s="52" t="s">
        <v>3</v>
      </c>
      <c r="E1500" s="52" t="s">
        <v>2</v>
      </c>
      <c r="F1500" s="52" t="s">
        <v>2</v>
      </c>
      <c r="G1500" s="52" t="s">
        <v>2</v>
      </c>
      <c r="H1500" s="52" t="s">
        <v>2</v>
      </c>
      <c r="I1500" s="52" t="s">
        <v>3</v>
      </c>
      <c r="J1500" s="52">
        <v>2</v>
      </c>
      <c r="K1500" s="52" t="s">
        <v>2</v>
      </c>
      <c r="L1500" s="52" t="s">
        <v>2</v>
      </c>
      <c r="M1500" s="52" t="s">
        <v>2</v>
      </c>
      <c r="N1500" s="52" t="s">
        <v>3</v>
      </c>
      <c r="P1500" s="52" t="s">
        <v>57</v>
      </c>
      <c r="Q1500" s="52" t="str">
        <f t="shared" si="537"/>
        <v>Nein</v>
      </c>
      <c r="R1500" s="52" t="str">
        <f t="shared" si="537"/>
        <v>Nein</v>
      </c>
      <c r="S1500" s="52" t="str">
        <f t="shared" si="537"/>
        <v>Nein</v>
      </c>
      <c r="T1500" s="52" t="str">
        <f t="shared" si="537"/>
        <v>Ja</v>
      </c>
      <c r="U1500" s="52" t="str">
        <f t="shared" si="537"/>
        <v>Nein</v>
      </c>
      <c r="V1500" s="52" t="str">
        <f t="shared" si="537"/>
        <v>Nein</v>
      </c>
      <c r="W1500" s="52" t="str">
        <f t="shared" si="537"/>
        <v>Nein</v>
      </c>
      <c r="X1500" s="52" t="str">
        <f t="shared" si="537"/>
        <v>Ja</v>
      </c>
      <c r="Y1500" s="52" t="str">
        <f t="shared" si="537"/>
        <v>Nein</v>
      </c>
      <c r="Z1500" s="52" t="str">
        <f t="shared" si="537"/>
        <v>Nein</v>
      </c>
      <c r="AA1500" s="52" t="str">
        <f t="shared" si="537"/>
        <v>Nein</v>
      </c>
      <c r="AB1500" s="52" t="str">
        <f t="shared" si="537"/>
        <v>Nein</v>
      </c>
      <c r="AC1500" s="52" t="str">
        <f t="shared" si="537"/>
        <v>Nein</v>
      </c>
      <c r="AD1500" s="52" t="str">
        <f t="shared" si="537"/>
        <v>Nein</v>
      </c>
      <c r="AE1500" s="52" t="str">
        <f t="shared" si="537"/>
        <v>Nein</v>
      </c>
      <c r="AF1500" s="52" t="str">
        <f t="shared" si="537"/>
        <v>Nein</v>
      </c>
      <c r="AG1500" s="61" t="str">
        <f>IF(Q1500="Ja",VLOOKUP($Q$2,Plausis!A:E,5,0),IF(R1500="Ja",VLOOKUP($R$2,Plausis!A:E,5,0),IF(T1500="Ja",VLOOKUP($T$2,Plausis!A:E,5,0),IF(U1500="Ja",VLOOKUP($U$2,Plausis!A:E,5,0),IF(AA1500="Ja",VLOOKUP($AA$2,Plausis!A:E,5,0),IF(AC1500="Ja",VLOOKUP($AC$2,Plausis!A:E,5,0),IF(AD1500="Ja",VLOOKUP($AD$2,Plausis!A:E,5,0),"")))))))</f>
        <v>Dieser Betrieb ist nur im Komfort-RS ohne ergänzenden Spezial-Straf-RS versicherbar.</v>
      </c>
      <c r="AH1500" s="52" t="str">
        <f>IF(Y1500="Ja",VLOOKUP($Y$2,Plausis!A:E,5,0),"")</f>
        <v/>
      </c>
      <c r="AI1500" s="52" t="str">
        <f t="shared" si="522"/>
        <v>Nein</v>
      </c>
      <c r="AJ1500" s="52" t="str">
        <f>IF(S1500="Ja",VLOOKUP($S$2,Plausis!A:E,5,0),IF(V1500="Ja",VLOOKUP($V$2,Plausis!A:E,5,0),IF(X1500="Ja",VLOOKUP($X$2,Plausis!A:E,5,0),"")))</f>
        <v>Dieser Betrieb kann nur ohne ergänzenden Spezial-Straf-RS versichert werden.</v>
      </c>
      <c r="AL1500" s="52" t="s">
        <v>2</v>
      </c>
      <c r="AM1500" s="114">
        <v>45531</v>
      </c>
      <c r="AN1500" s="52" t="s">
        <v>4467</v>
      </c>
      <c r="AO1500" s="52" t="str">
        <f>VLOOKUP(B1500,'BAT Grundtabelle'!B:T,19,0)</f>
        <v>ja</v>
      </c>
      <c r="AP1500" s="105" t="str">
        <f t="shared" si="523"/>
        <v>11339</v>
      </c>
      <c r="AQ1500" s="52" t="str">
        <f t="shared" si="524"/>
        <v>Parfümhersteller</v>
      </c>
      <c r="AR1500" s="52" t="b">
        <f t="shared" si="536"/>
        <v>0</v>
      </c>
      <c r="AS1500" s="52" t="b">
        <f t="shared" si="536"/>
        <v>0</v>
      </c>
      <c r="AT1500" s="52" t="b">
        <f t="shared" si="536"/>
        <v>0</v>
      </c>
      <c r="AU1500" s="52">
        <f t="shared" si="525"/>
        <v>2</v>
      </c>
      <c r="AW1500" s="52" t="b">
        <f t="shared" si="526"/>
        <v>0</v>
      </c>
      <c r="AX1500" s="52" t="str">
        <f t="shared" si="527"/>
        <v>Unternehmen</v>
      </c>
      <c r="AY1500" s="52" t="b">
        <f t="shared" si="528"/>
        <v>0</v>
      </c>
      <c r="AZ1500" s="52" t="str">
        <f t="shared" si="529"/>
        <v>11339</v>
      </c>
      <c r="BA1500" s="52" t="str">
        <f>VLOOKUP(A1500,'BAT Grundtabelle'!A:U,21,0)</f>
        <v>ja</v>
      </c>
      <c r="BB1500" s="52" t="str">
        <f t="shared" si="530"/>
        <v>nein</v>
      </c>
      <c r="BC1500" s="52" t="str">
        <f t="shared" si="531"/>
        <v>11339</v>
      </c>
      <c r="BD1500" s="52" t="str">
        <f t="shared" si="532"/>
        <v>Parfümhersteller</v>
      </c>
      <c r="BE1500" s="52" t="str">
        <f t="shared" si="533"/>
        <v>Unternehmen</v>
      </c>
      <c r="BF1500" s="52">
        <f t="shared" si="534"/>
        <v>2</v>
      </c>
    </row>
    <row r="1501" spans="1:58" hidden="1" x14ac:dyDescent="0.35">
      <c r="A1501" s="107" t="s">
        <v>3761</v>
      </c>
      <c r="B1501" s="75" t="s">
        <v>1587</v>
      </c>
      <c r="C1501" s="52" t="s">
        <v>3</v>
      </c>
      <c r="D1501" s="52" t="s">
        <v>3</v>
      </c>
      <c r="E1501" s="52" t="s">
        <v>2</v>
      </c>
      <c r="F1501" s="52" t="s">
        <v>2</v>
      </c>
      <c r="G1501" s="52" t="s">
        <v>2</v>
      </c>
      <c r="H1501" s="52" t="s">
        <v>2</v>
      </c>
      <c r="I1501" s="52" t="s">
        <v>3</v>
      </c>
      <c r="J1501" s="52">
        <v>1</v>
      </c>
      <c r="K1501" s="52" t="s">
        <v>2</v>
      </c>
      <c r="L1501" s="52" t="s">
        <v>2</v>
      </c>
      <c r="M1501" s="52" t="s">
        <v>2</v>
      </c>
      <c r="N1501" s="52" t="s">
        <v>3</v>
      </c>
      <c r="P1501" s="52" t="s">
        <v>4</v>
      </c>
      <c r="Q1501" s="52" t="str">
        <f t="shared" si="537"/>
        <v>Nein</v>
      </c>
      <c r="R1501" s="52" t="str">
        <f t="shared" si="537"/>
        <v>Nein</v>
      </c>
      <c r="S1501" s="52" t="str">
        <f t="shared" si="537"/>
        <v>Nein</v>
      </c>
      <c r="T1501" s="52" t="str">
        <f t="shared" si="537"/>
        <v>Nein</v>
      </c>
      <c r="U1501" s="52" t="str">
        <f t="shared" si="537"/>
        <v>Nein</v>
      </c>
      <c r="V1501" s="52" t="str">
        <f t="shared" si="537"/>
        <v>Nein</v>
      </c>
      <c r="W1501" s="52" t="str">
        <f t="shared" si="537"/>
        <v>Nein</v>
      </c>
      <c r="X1501" s="52" t="str">
        <f t="shared" si="537"/>
        <v>Nein</v>
      </c>
      <c r="Y1501" s="52" t="str">
        <f t="shared" si="537"/>
        <v>Nein</v>
      </c>
      <c r="Z1501" s="52" t="str">
        <f t="shared" si="537"/>
        <v>Nein</v>
      </c>
      <c r="AA1501" s="52" t="str">
        <f t="shared" si="537"/>
        <v>Nein</v>
      </c>
      <c r="AB1501" s="52" t="str">
        <f t="shared" si="537"/>
        <v>Nein</v>
      </c>
      <c r="AC1501" s="52" t="str">
        <f t="shared" si="537"/>
        <v>Nein</v>
      </c>
      <c r="AD1501" s="52" t="str">
        <f t="shared" si="537"/>
        <v>Nein</v>
      </c>
      <c r="AE1501" s="52" t="str">
        <f t="shared" si="537"/>
        <v>Nein</v>
      </c>
      <c r="AF1501" s="52" t="str">
        <f t="shared" si="537"/>
        <v>Nein</v>
      </c>
      <c r="AG1501" s="61" t="str">
        <f>IF(Q1501="Ja",VLOOKUP($Q$2,Plausis!A:E,5,0),IF(R1501="Ja",VLOOKUP($R$2,Plausis!A:E,5,0),IF(T1501="Ja",VLOOKUP($T$2,Plausis!A:E,5,0),IF(U1501="Ja",VLOOKUP($U$2,Plausis!A:E,5,0),IF(AA1501="Ja",VLOOKUP($AA$2,Plausis!A:E,5,0),IF(AC1501="Ja",VLOOKUP($AC$2,Plausis!A:E,5,0),IF(AD1501="Ja",VLOOKUP($AD$2,Plausis!A:E,5,0),"")))))))</f>
        <v/>
      </c>
      <c r="AH1501" s="52" t="str">
        <f>IF(Y1501="Ja",VLOOKUP($Y$2,Plausis!A:E,5,0),"")</f>
        <v/>
      </c>
      <c r="AI1501" s="52" t="str">
        <f t="shared" si="522"/>
        <v>Ja</v>
      </c>
      <c r="AJ1501" s="52" t="str">
        <f>IF(S1501="Ja",VLOOKUP($S$2,Plausis!A:E,5,0),IF(V1501="Ja",VLOOKUP($V$2,Plausis!A:E,5,0),IF(X1501="Ja",VLOOKUP($X$2,Plausis!A:E,5,0),"")))</f>
        <v/>
      </c>
      <c r="AL1501" s="52" t="s">
        <v>2</v>
      </c>
      <c r="AM1501" s="114">
        <v>45531</v>
      </c>
      <c r="AN1501" s="52" t="s">
        <v>4467</v>
      </c>
      <c r="AO1501" s="52" t="str">
        <f>VLOOKUP(B1501,'BAT Grundtabelle'!B:T,19,0)</f>
        <v>ja</v>
      </c>
      <c r="AP1501" s="105" t="str">
        <f t="shared" si="523"/>
        <v>11340</v>
      </c>
      <c r="AQ1501" s="52" t="str">
        <f t="shared" si="524"/>
        <v>Parketthersteller</v>
      </c>
      <c r="AR1501" s="52" t="b">
        <f t="shared" si="536"/>
        <v>0</v>
      </c>
      <c r="AS1501" s="52" t="b">
        <f t="shared" si="536"/>
        <v>0</v>
      </c>
      <c r="AT1501" s="52" t="b">
        <f t="shared" si="536"/>
        <v>0</v>
      </c>
      <c r="AU1501" s="52">
        <f t="shared" si="525"/>
        <v>1</v>
      </c>
      <c r="AW1501" s="52" t="b">
        <f t="shared" si="526"/>
        <v>0</v>
      </c>
      <c r="AX1501" s="52" t="str">
        <f t="shared" si="527"/>
        <v>Unternehmen</v>
      </c>
      <c r="AY1501" s="52" t="b">
        <f t="shared" si="528"/>
        <v>0</v>
      </c>
      <c r="AZ1501" s="52" t="str">
        <f t="shared" si="529"/>
        <v>11340</v>
      </c>
      <c r="BA1501" s="52" t="str">
        <f>VLOOKUP(A1501,'BAT Grundtabelle'!A:U,21,0)</f>
        <v>ja</v>
      </c>
      <c r="BB1501" s="52" t="str">
        <f t="shared" si="530"/>
        <v>nein</v>
      </c>
      <c r="BC1501" s="52" t="str">
        <f t="shared" si="531"/>
        <v>11340</v>
      </c>
      <c r="BD1501" s="52" t="str">
        <f t="shared" si="532"/>
        <v>Parketthersteller</v>
      </c>
      <c r="BE1501" s="52" t="str">
        <f t="shared" si="533"/>
        <v>Unternehmen</v>
      </c>
      <c r="BF1501" s="52">
        <f t="shared" si="534"/>
        <v>1</v>
      </c>
    </row>
    <row r="1502" spans="1:58" hidden="1" x14ac:dyDescent="0.35">
      <c r="A1502" s="107" t="s">
        <v>2119</v>
      </c>
      <c r="B1502" s="75" t="s">
        <v>2118</v>
      </c>
      <c r="C1502" s="52" t="s">
        <v>3</v>
      </c>
      <c r="D1502" s="52" t="s">
        <v>3</v>
      </c>
      <c r="E1502" s="52" t="s">
        <v>2</v>
      </c>
      <c r="F1502" s="52" t="s">
        <v>2</v>
      </c>
      <c r="G1502" s="52" t="s">
        <v>2</v>
      </c>
      <c r="H1502" s="52" t="s">
        <v>2</v>
      </c>
      <c r="I1502" s="52" t="s">
        <v>3</v>
      </c>
      <c r="J1502" s="52">
        <v>1</v>
      </c>
      <c r="K1502" s="52" t="s">
        <v>2</v>
      </c>
      <c r="L1502" s="52" t="s">
        <v>2</v>
      </c>
      <c r="M1502" s="52" t="s">
        <v>2</v>
      </c>
      <c r="N1502" s="52" t="s">
        <v>3</v>
      </c>
      <c r="P1502" s="52" t="s">
        <v>4</v>
      </c>
      <c r="Q1502" s="52" t="str">
        <f t="shared" si="537"/>
        <v>Nein</v>
      </c>
      <c r="R1502" s="52" t="str">
        <f t="shared" si="537"/>
        <v>Nein</v>
      </c>
      <c r="S1502" s="52" t="str">
        <f t="shared" si="537"/>
        <v>Nein</v>
      </c>
      <c r="T1502" s="52" t="str">
        <f t="shared" si="537"/>
        <v>Nein</v>
      </c>
      <c r="U1502" s="52" t="str">
        <f t="shared" si="537"/>
        <v>Nein</v>
      </c>
      <c r="V1502" s="52" t="str">
        <f t="shared" si="537"/>
        <v>Nein</v>
      </c>
      <c r="W1502" s="52" t="str">
        <f t="shared" si="537"/>
        <v>Nein</v>
      </c>
      <c r="X1502" s="52" t="str">
        <f t="shared" si="537"/>
        <v>Nein</v>
      </c>
      <c r="Y1502" s="52" t="str">
        <f t="shared" si="537"/>
        <v>Nein</v>
      </c>
      <c r="Z1502" s="52" t="str">
        <f t="shared" si="537"/>
        <v>Nein</v>
      </c>
      <c r="AA1502" s="52" t="str">
        <f t="shared" si="537"/>
        <v>Nein</v>
      </c>
      <c r="AB1502" s="52" t="str">
        <f t="shared" si="537"/>
        <v>Nein</v>
      </c>
      <c r="AC1502" s="52" t="str">
        <f t="shared" si="537"/>
        <v>Nein</v>
      </c>
      <c r="AD1502" s="52" t="str">
        <f t="shared" si="537"/>
        <v>Nein</v>
      </c>
      <c r="AE1502" s="52" t="str">
        <f t="shared" si="537"/>
        <v>Nein</v>
      </c>
      <c r="AF1502" s="52" t="str">
        <f t="shared" si="537"/>
        <v>Nein</v>
      </c>
      <c r="AG1502" s="61" t="str">
        <f>IF(Q1502="Ja",VLOOKUP($Q$2,Plausis!A:E,5,0),IF(R1502="Ja",VLOOKUP($R$2,Plausis!A:E,5,0),IF(T1502="Ja",VLOOKUP($T$2,Plausis!A:E,5,0),IF(U1502="Ja",VLOOKUP($U$2,Plausis!A:E,5,0),IF(AA1502="Ja",VLOOKUP($AA$2,Plausis!A:E,5,0),IF(AC1502="Ja",VLOOKUP($AC$2,Plausis!A:E,5,0),IF(AD1502="Ja",VLOOKUP($AD$2,Plausis!A:E,5,0),"")))))))</f>
        <v/>
      </c>
      <c r="AH1502" s="52" t="str">
        <f>IF(Y1502="Ja",VLOOKUP($Y$2,Plausis!A:E,5,0),"")</f>
        <v/>
      </c>
      <c r="AI1502" s="52" t="str">
        <f t="shared" si="522"/>
        <v>Ja</v>
      </c>
      <c r="AJ1502" s="52" t="str">
        <f>IF(S1502="Ja",VLOOKUP($S$2,Plausis!A:E,5,0),IF(V1502="Ja",VLOOKUP($V$2,Plausis!A:E,5,0),IF(X1502="Ja",VLOOKUP($X$2,Plausis!A:E,5,0),"")))</f>
        <v/>
      </c>
      <c r="AL1502" s="52" t="s">
        <v>2</v>
      </c>
      <c r="AM1502" s="114">
        <v>45531</v>
      </c>
      <c r="AN1502" s="52" t="s">
        <v>4467</v>
      </c>
      <c r="AO1502" s="52" t="str">
        <f>VLOOKUP(B1502,'BAT Grundtabelle'!B:T,19,0)</f>
        <v>ja</v>
      </c>
      <c r="AP1502" s="105" t="str">
        <f t="shared" si="523"/>
        <v>1257</v>
      </c>
      <c r="AQ1502" s="52" t="str">
        <f t="shared" si="524"/>
        <v>Parkettlegebetrieb</v>
      </c>
      <c r="AR1502" s="52" t="b">
        <f t="shared" si="536"/>
        <v>0</v>
      </c>
      <c r="AS1502" s="52" t="b">
        <f t="shared" si="536"/>
        <v>0</v>
      </c>
      <c r="AT1502" s="52" t="b">
        <f t="shared" si="536"/>
        <v>0</v>
      </c>
      <c r="AU1502" s="52">
        <f t="shared" si="525"/>
        <v>1</v>
      </c>
      <c r="AW1502" s="52" t="b">
        <f t="shared" si="526"/>
        <v>0</v>
      </c>
      <c r="AX1502" s="52" t="str">
        <f t="shared" si="527"/>
        <v>Unternehmen</v>
      </c>
      <c r="AY1502" s="52" t="b">
        <f t="shared" si="528"/>
        <v>0</v>
      </c>
      <c r="AZ1502" s="52" t="str">
        <f t="shared" si="529"/>
        <v>1257</v>
      </c>
      <c r="BA1502" s="52" t="str">
        <f>VLOOKUP(A1502,'BAT Grundtabelle'!A:U,21,0)</f>
        <v>ja</v>
      </c>
      <c r="BB1502" s="52" t="str">
        <f t="shared" si="530"/>
        <v>nein</v>
      </c>
      <c r="BC1502" s="52" t="str">
        <f t="shared" si="531"/>
        <v>1257</v>
      </c>
      <c r="BD1502" s="52" t="str">
        <f t="shared" si="532"/>
        <v>Parkettlegebetrieb</v>
      </c>
      <c r="BE1502" s="52" t="str">
        <f t="shared" si="533"/>
        <v>Unternehmen</v>
      </c>
      <c r="BF1502" s="52">
        <f t="shared" si="534"/>
        <v>1</v>
      </c>
    </row>
    <row r="1503" spans="1:58" hidden="1" x14ac:dyDescent="0.35">
      <c r="A1503" s="107" t="s">
        <v>3762</v>
      </c>
      <c r="B1503" s="75" t="s">
        <v>817</v>
      </c>
      <c r="C1503" s="52" t="s">
        <v>3</v>
      </c>
      <c r="D1503" s="52" t="s">
        <v>3</v>
      </c>
      <c r="E1503" s="52" t="s">
        <v>2</v>
      </c>
      <c r="F1503" s="52" t="s">
        <v>2</v>
      </c>
      <c r="G1503" s="52" t="s">
        <v>2</v>
      </c>
      <c r="H1503" s="52" t="s">
        <v>2</v>
      </c>
      <c r="I1503" s="52" t="s">
        <v>3</v>
      </c>
      <c r="J1503" s="52">
        <v>1</v>
      </c>
      <c r="K1503" s="52" t="s">
        <v>2</v>
      </c>
      <c r="L1503" s="52" t="s">
        <v>2</v>
      </c>
      <c r="M1503" s="52" t="s">
        <v>2</v>
      </c>
      <c r="N1503" s="52" t="s">
        <v>3</v>
      </c>
      <c r="P1503" s="52" t="s">
        <v>4</v>
      </c>
      <c r="Q1503" s="52" t="str">
        <f t="shared" ref="Q1503:AF1512" si="538">IF(ISERROR(FIND(Q$2,$P1503,1)),"Nein","Ja")</f>
        <v>Nein</v>
      </c>
      <c r="R1503" s="52" t="str">
        <f t="shared" si="538"/>
        <v>Nein</v>
      </c>
      <c r="S1503" s="52" t="str">
        <f t="shared" si="538"/>
        <v>Nein</v>
      </c>
      <c r="T1503" s="52" t="str">
        <f t="shared" si="538"/>
        <v>Nein</v>
      </c>
      <c r="U1503" s="52" t="str">
        <f t="shared" si="538"/>
        <v>Nein</v>
      </c>
      <c r="V1503" s="52" t="str">
        <f t="shared" si="538"/>
        <v>Nein</v>
      </c>
      <c r="W1503" s="52" t="str">
        <f t="shared" si="538"/>
        <v>Nein</v>
      </c>
      <c r="X1503" s="52" t="str">
        <f t="shared" si="538"/>
        <v>Nein</v>
      </c>
      <c r="Y1503" s="52" t="str">
        <f t="shared" si="538"/>
        <v>Nein</v>
      </c>
      <c r="Z1503" s="52" t="str">
        <f t="shared" si="538"/>
        <v>Nein</v>
      </c>
      <c r="AA1503" s="52" t="str">
        <f t="shared" si="538"/>
        <v>Nein</v>
      </c>
      <c r="AB1503" s="52" t="str">
        <f t="shared" si="538"/>
        <v>Nein</v>
      </c>
      <c r="AC1503" s="52" t="str">
        <f t="shared" si="538"/>
        <v>Nein</v>
      </c>
      <c r="AD1503" s="52" t="str">
        <f t="shared" si="538"/>
        <v>Nein</v>
      </c>
      <c r="AE1503" s="52" t="str">
        <f t="shared" si="538"/>
        <v>Nein</v>
      </c>
      <c r="AF1503" s="52" t="str">
        <f t="shared" si="538"/>
        <v>Nein</v>
      </c>
      <c r="AG1503" s="61" t="str">
        <f>IF(Q1503="Ja",VLOOKUP($Q$2,Plausis!A:E,5,0),IF(R1503="Ja",VLOOKUP($R$2,Plausis!A:E,5,0),IF(T1503="Ja",VLOOKUP($T$2,Plausis!A:E,5,0),IF(U1503="Ja",VLOOKUP($U$2,Plausis!A:E,5,0),IF(AA1503="Ja",VLOOKUP($AA$2,Plausis!A:E,5,0),IF(AC1503="Ja",VLOOKUP($AC$2,Plausis!A:E,5,0),IF(AD1503="Ja",VLOOKUP($AD$2,Plausis!A:E,5,0),"")))))))</f>
        <v/>
      </c>
      <c r="AH1503" s="52" t="str">
        <f>IF(Y1503="Ja",VLOOKUP($Y$2,Plausis!A:E,5,0),"")</f>
        <v/>
      </c>
      <c r="AI1503" s="52" t="str">
        <f t="shared" si="522"/>
        <v>Ja</v>
      </c>
      <c r="AJ1503" s="52" t="str">
        <f>IF(S1503="Ja",VLOOKUP($S$2,Plausis!A:E,5,0),IF(V1503="Ja",VLOOKUP($V$2,Plausis!A:E,5,0),IF(X1503="Ja",VLOOKUP($X$2,Plausis!A:E,5,0),"")))</f>
        <v/>
      </c>
      <c r="AL1503" s="52" t="s">
        <v>2</v>
      </c>
      <c r="AM1503" s="114">
        <v>45531</v>
      </c>
      <c r="AN1503" s="52" t="s">
        <v>4467</v>
      </c>
      <c r="AO1503" s="52" t="str">
        <f>VLOOKUP(B1503,'BAT Grundtabelle'!B:T,19,0)</f>
        <v>ja</v>
      </c>
      <c r="AP1503" s="105" t="str">
        <f t="shared" si="523"/>
        <v>11341</v>
      </c>
      <c r="AQ1503" s="52" t="str">
        <f t="shared" si="524"/>
        <v>Parkhaus (nur Vermietung, keine Bewachung)</v>
      </c>
      <c r="AR1503" s="52" t="b">
        <f t="shared" ref="AR1503:AT1522" si="539">IF(ISERROR(FIND(AR$1,$P1503,1)),FALSE,TRUE)</f>
        <v>0</v>
      </c>
      <c r="AS1503" s="52" t="b">
        <f t="shared" si="539"/>
        <v>0</v>
      </c>
      <c r="AT1503" s="52" t="b">
        <f t="shared" si="539"/>
        <v>0</v>
      </c>
      <c r="AU1503" s="52">
        <f t="shared" si="525"/>
        <v>1</v>
      </c>
      <c r="AW1503" s="52" t="b">
        <f t="shared" si="526"/>
        <v>0</v>
      </c>
      <c r="AX1503" s="52" t="str">
        <f t="shared" si="527"/>
        <v>Unternehmen</v>
      </c>
      <c r="AY1503" s="52" t="b">
        <f t="shared" si="528"/>
        <v>0</v>
      </c>
      <c r="AZ1503" s="52" t="str">
        <f t="shared" si="529"/>
        <v>11341</v>
      </c>
      <c r="BA1503" s="52" t="str">
        <f>VLOOKUP(A1503,'BAT Grundtabelle'!A:U,21,0)</f>
        <v>ja</v>
      </c>
      <c r="BB1503" s="52" t="str">
        <f t="shared" si="530"/>
        <v>nein</v>
      </c>
      <c r="BC1503" s="52" t="str">
        <f t="shared" si="531"/>
        <v>11341</v>
      </c>
      <c r="BD1503" s="52" t="str">
        <f t="shared" si="532"/>
        <v>Parkhaus (nur Vermietung, keine Bewachung)</v>
      </c>
      <c r="BE1503" s="52" t="str">
        <f t="shared" si="533"/>
        <v>Unternehmen</v>
      </c>
      <c r="BF1503" s="52">
        <f t="shared" si="534"/>
        <v>1</v>
      </c>
    </row>
    <row r="1504" spans="1:58" hidden="1" x14ac:dyDescent="0.35">
      <c r="A1504" s="107" t="s">
        <v>3763</v>
      </c>
      <c r="B1504" s="75" t="s">
        <v>816</v>
      </c>
      <c r="C1504" s="52" t="s">
        <v>3</v>
      </c>
      <c r="D1504" s="52" t="s">
        <v>3</v>
      </c>
      <c r="E1504" s="52" t="s">
        <v>2</v>
      </c>
      <c r="F1504" s="52" t="s">
        <v>2</v>
      </c>
      <c r="G1504" s="52" t="s">
        <v>2</v>
      </c>
      <c r="H1504" s="52" t="s">
        <v>2</v>
      </c>
      <c r="I1504" s="52" t="s">
        <v>3</v>
      </c>
      <c r="J1504" s="52">
        <v>1</v>
      </c>
      <c r="K1504" s="52" t="s">
        <v>2</v>
      </c>
      <c r="L1504" s="52" t="s">
        <v>2</v>
      </c>
      <c r="M1504" s="52" t="s">
        <v>2</v>
      </c>
      <c r="N1504" s="52" t="s">
        <v>3</v>
      </c>
      <c r="P1504" s="52" t="s">
        <v>4</v>
      </c>
      <c r="Q1504" s="52" t="str">
        <f t="shared" si="538"/>
        <v>Nein</v>
      </c>
      <c r="R1504" s="52" t="str">
        <f t="shared" si="538"/>
        <v>Nein</v>
      </c>
      <c r="S1504" s="52" t="str">
        <f t="shared" si="538"/>
        <v>Nein</v>
      </c>
      <c r="T1504" s="52" t="str">
        <f t="shared" si="538"/>
        <v>Nein</v>
      </c>
      <c r="U1504" s="52" t="str">
        <f t="shared" si="538"/>
        <v>Nein</v>
      </c>
      <c r="V1504" s="52" t="str">
        <f t="shared" si="538"/>
        <v>Nein</v>
      </c>
      <c r="W1504" s="52" t="str">
        <f t="shared" si="538"/>
        <v>Nein</v>
      </c>
      <c r="X1504" s="52" t="str">
        <f t="shared" si="538"/>
        <v>Nein</v>
      </c>
      <c r="Y1504" s="52" t="str">
        <f t="shared" si="538"/>
        <v>Nein</v>
      </c>
      <c r="Z1504" s="52" t="str">
        <f t="shared" si="538"/>
        <v>Nein</v>
      </c>
      <c r="AA1504" s="52" t="str">
        <f t="shared" si="538"/>
        <v>Nein</v>
      </c>
      <c r="AB1504" s="52" t="str">
        <f t="shared" si="538"/>
        <v>Nein</v>
      </c>
      <c r="AC1504" s="52" t="str">
        <f t="shared" si="538"/>
        <v>Nein</v>
      </c>
      <c r="AD1504" s="52" t="str">
        <f t="shared" si="538"/>
        <v>Nein</v>
      </c>
      <c r="AE1504" s="52" t="str">
        <f t="shared" si="538"/>
        <v>Nein</v>
      </c>
      <c r="AF1504" s="52" t="str">
        <f t="shared" si="538"/>
        <v>Nein</v>
      </c>
      <c r="AG1504" s="61" t="str">
        <f>IF(Q1504="Ja",VLOOKUP($Q$2,Plausis!A:E,5,0),IF(R1504="Ja",VLOOKUP($R$2,Plausis!A:E,5,0),IF(T1504="Ja",VLOOKUP($T$2,Plausis!A:E,5,0),IF(U1504="Ja",VLOOKUP($U$2,Plausis!A:E,5,0),IF(AA1504="Ja",VLOOKUP($AA$2,Plausis!A:E,5,0),IF(AC1504="Ja",VLOOKUP($AC$2,Plausis!A:E,5,0),IF(AD1504="Ja",VLOOKUP($AD$2,Plausis!A:E,5,0),"")))))))</f>
        <v/>
      </c>
      <c r="AH1504" s="52" t="str">
        <f>IF(Y1504="Ja",VLOOKUP($Y$2,Plausis!A:E,5,0),"")</f>
        <v/>
      </c>
      <c r="AI1504" s="52" t="str">
        <f t="shared" si="522"/>
        <v>Ja</v>
      </c>
      <c r="AJ1504" s="52" t="str">
        <f>IF(S1504="Ja",VLOOKUP($S$2,Plausis!A:E,5,0),IF(V1504="Ja",VLOOKUP($V$2,Plausis!A:E,5,0),IF(X1504="Ja",VLOOKUP($X$2,Plausis!A:E,5,0),"")))</f>
        <v/>
      </c>
      <c r="AL1504" s="52" t="s">
        <v>2</v>
      </c>
      <c r="AM1504" s="114">
        <v>45531</v>
      </c>
      <c r="AN1504" s="52" t="s">
        <v>4467</v>
      </c>
      <c r="AO1504" s="52" t="str">
        <f>VLOOKUP(B1504,'BAT Grundtabelle'!B:T,19,0)</f>
        <v>ja</v>
      </c>
      <c r="AP1504" s="105" t="str">
        <f t="shared" si="523"/>
        <v>11342</v>
      </c>
      <c r="AQ1504" s="52" t="str">
        <f t="shared" si="524"/>
        <v>Parkhaus (ohne Tankstelle, Reparatur)</v>
      </c>
      <c r="AR1504" s="52" t="b">
        <f t="shared" si="539"/>
        <v>0</v>
      </c>
      <c r="AS1504" s="52" t="b">
        <f t="shared" si="539"/>
        <v>0</v>
      </c>
      <c r="AT1504" s="52" t="b">
        <f t="shared" si="539"/>
        <v>0</v>
      </c>
      <c r="AU1504" s="52">
        <f t="shared" si="525"/>
        <v>1</v>
      </c>
      <c r="AW1504" s="52" t="b">
        <f t="shared" si="526"/>
        <v>0</v>
      </c>
      <c r="AX1504" s="52" t="str">
        <f t="shared" si="527"/>
        <v>Unternehmen</v>
      </c>
      <c r="AY1504" s="52" t="b">
        <f t="shared" si="528"/>
        <v>0</v>
      </c>
      <c r="AZ1504" s="52" t="str">
        <f t="shared" si="529"/>
        <v>11342</v>
      </c>
      <c r="BA1504" s="52" t="str">
        <f>VLOOKUP(A1504,'BAT Grundtabelle'!A:U,21,0)</f>
        <v>ja</v>
      </c>
      <c r="BB1504" s="52" t="str">
        <f t="shared" si="530"/>
        <v>nein</v>
      </c>
      <c r="BC1504" s="52" t="str">
        <f t="shared" si="531"/>
        <v>11342</v>
      </c>
      <c r="BD1504" s="52" t="str">
        <f t="shared" si="532"/>
        <v>Parkhaus (ohne Tankstelle, Reparatur)</v>
      </c>
      <c r="BE1504" s="52" t="str">
        <f t="shared" si="533"/>
        <v>Unternehmen</v>
      </c>
      <c r="BF1504" s="52">
        <f t="shared" si="534"/>
        <v>1</v>
      </c>
    </row>
    <row r="1505" spans="1:58" hidden="1" x14ac:dyDescent="0.35">
      <c r="A1505" s="107" t="s">
        <v>3764</v>
      </c>
      <c r="B1505" s="75" t="s">
        <v>1156</v>
      </c>
      <c r="C1505" s="52" t="s">
        <v>3</v>
      </c>
      <c r="D1505" s="52" t="s">
        <v>3</v>
      </c>
      <c r="E1505" s="52" t="s">
        <v>2</v>
      </c>
      <c r="F1505" s="52" t="s">
        <v>2</v>
      </c>
      <c r="G1505" s="52" t="s">
        <v>2</v>
      </c>
      <c r="H1505" s="52" t="s">
        <v>2</v>
      </c>
      <c r="I1505" s="52" t="s">
        <v>3</v>
      </c>
      <c r="J1505" s="52">
        <v>1</v>
      </c>
      <c r="K1505" s="52" t="s">
        <v>2</v>
      </c>
      <c r="L1505" s="52" t="s">
        <v>2</v>
      </c>
      <c r="M1505" s="52" t="s">
        <v>2</v>
      </c>
      <c r="N1505" s="52" t="s">
        <v>3</v>
      </c>
      <c r="P1505" s="52" t="s">
        <v>4</v>
      </c>
      <c r="Q1505" s="52" t="str">
        <f t="shared" si="538"/>
        <v>Nein</v>
      </c>
      <c r="R1505" s="52" t="str">
        <f t="shared" si="538"/>
        <v>Nein</v>
      </c>
      <c r="S1505" s="52" t="str">
        <f t="shared" si="538"/>
        <v>Nein</v>
      </c>
      <c r="T1505" s="52" t="str">
        <f t="shared" si="538"/>
        <v>Nein</v>
      </c>
      <c r="U1505" s="52" t="str">
        <f t="shared" si="538"/>
        <v>Nein</v>
      </c>
      <c r="V1505" s="52" t="str">
        <f t="shared" si="538"/>
        <v>Nein</v>
      </c>
      <c r="W1505" s="52" t="str">
        <f t="shared" si="538"/>
        <v>Nein</v>
      </c>
      <c r="X1505" s="52" t="str">
        <f t="shared" si="538"/>
        <v>Nein</v>
      </c>
      <c r="Y1505" s="52" t="str">
        <f t="shared" si="538"/>
        <v>Nein</v>
      </c>
      <c r="Z1505" s="52" t="str">
        <f t="shared" si="538"/>
        <v>Nein</v>
      </c>
      <c r="AA1505" s="52" t="str">
        <f t="shared" si="538"/>
        <v>Nein</v>
      </c>
      <c r="AB1505" s="52" t="str">
        <f t="shared" si="538"/>
        <v>Nein</v>
      </c>
      <c r="AC1505" s="52" t="str">
        <f t="shared" si="538"/>
        <v>Nein</v>
      </c>
      <c r="AD1505" s="52" t="str">
        <f t="shared" si="538"/>
        <v>Nein</v>
      </c>
      <c r="AE1505" s="52" t="str">
        <f t="shared" si="538"/>
        <v>Nein</v>
      </c>
      <c r="AF1505" s="52" t="str">
        <f t="shared" si="538"/>
        <v>Nein</v>
      </c>
      <c r="AG1505" s="61" t="str">
        <f>IF(Q1505="Ja",VLOOKUP($Q$2,Plausis!A:E,5,0),IF(R1505="Ja",VLOOKUP($R$2,Plausis!A:E,5,0),IF(T1505="Ja",VLOOKUP($T$2,Plausis!A:E,5,0),IF(U1505="Ja",VLOOKUP($U$2,Plausis!A:E,5,0),IF(AA1505="Ja",VLOOKUP($AA$2,Plausis!A:E,5,0),IF(AC1505="Ja",VLOOKUP($AC$2,Plausis!A:E,5,0),IF(AD1505="Ja",VLOOKUP($AD$2,Plausis!A:E,5,0),"")))))))</f>
        <v/>
      </c>
      <c r="AH1505" s="52" t="str">
        <f>IF(Y1505="Ja",VLOOKUP($Y$2,Plausis!A:E,5,0),"")</f>
        <v/>
      </c>
      <c r="AI1505" s="52" t="str">
        <f t="shared" si="522"/>
        <v>Ja</v>
      </c>
      <c r="AJ1505" s="52" t="str">
        <f>IF(S1505="Ja",VLOOKUP($S$2,Plausis!A:E,5,0),IF(V1505="Ja",VLOOKUP($V$2,Plausis!A:E,5,0),IF(X1505="Ja",VLOOKUP($X$2,Plausis!A:E,5,0),"")))</f>
        <v/>
      </c>
      <c r="AL1505" s="52" t="s">
        <v>2</v>
      </c>
      <c r="AM1505" s="114">
        <v>45531</v>
      </c>
      <c r="AN1505" s="52" t="s">
        <v>4467</v>
      </c>
      <c r="AO1505" s="52" t="str">
        <f>VLOOKUP(B1505,'BAT Grundtabelle'!B:T,19,0)</f>
        <v>ja</v>
      </c>
      <c r="AP1505" s="105" t="str">
        <f t="shared" si="523"/>
        <v>11343</v>
      </c>
      <c r="AQ1505" s="52" t="str">
        <f t="shared" si="524"/>
        <v>Partnerfiliale der Deutschen Post AG (Postagentur)</v>
      </c>
      <c r="AR1505" s="52" t="b">
        <f t="shared" si="539"/>
        <v>0</v>
      </c>
      <c r="AS1505" s="52" t="b">
        <f t="shared" si="539"/>
        <v>0</v>
      </c>
      <c r="AT1505" s="52" t="b">
        <f t="shared" si="539"/>
        <v>0</v>
      </c>
      <c r="AU1505" s="52">
        <f t="shared" si="525"/>
        <v>1</v>
      </c>
      <c r="AW1505" s="52" t="b">
        <f t="shared" si="526"/>
        <v>0</v>
      </c>
      <c r="AX1505" s="52" t="str">
        <f t="shared" si="527"/>
        <v>Unternehmen</v>
      </c>
      <c r="AY1505" s="52" t="b">
        <f t="shared" si="528"/>
        <v>0</v>
      </c>
      <c r="AZ1505" s="52" t="str">
        <f t="shared" si="529"/>
        <v>11343</v>
      </c>
      <c r="BA1505" s="52" t="str">
        <f>VLOOKUP(A1505,'BAT Grundtabelle'!A:U,21,0)</f>
        <v>ja</v>
      </c>
      <c r="BB1505" s="52" t="str">
        <f t="shared" si="530"/>
        <v>nein</v>
      </c>
      <c r="BC1505" s="52" t="str">
        <f t="shared" si="531"/>
        <v>11343</v>
      </c>
      <c r="BD1505" s="52" t="str">
        <f t="shared" si="532"/>
        <v>Partnerfiliale der Deutschen Post AG (Postagentur)</v>
      </c>
      <c r="BE1505" s="52" t="str">
        <f t="shared" si="533"/>
        <v>Unternehmen</v>
      </c>
      <c r="BF1505" s="52">
        <f t="shared" si="534"/>
        <v>1</v>
      </c>
    </row>
    <row r="1506" spans="1:58" hidden="1" x14ac:dyDescent="0.35">
      <c r="A1506" s="107" t="s">
        <v>3765</v>
      </c>
      <c r="B1506" s="75" t="s">
        <v>2142</v>
      </c>
      <c r="C1506" s="52" t="s">
        <v>3</v>
      </c>
      <c r="D1506" s="52" t="s">
        <v>3</v>
      </c>
      <c r="E1506" s="52" t="s">
        <v>2</v>
      </c>
      <c r="F1506" s="52" t="s">
        <v>2</v>
      </c>
      <c r="G1506" s="52" t="s">
        <v>2</v>
      </c>
      <c r="H1506" s="52" t="s">
        <v>2</v>
      </c>
      <c r="I1506" s="52" t="s">
        <v>3</v>
      </c>
      <c r="J1506" s="52">
        <v>1</v>
      </c>
      <c r="K1506" s="52" t="s">
        <v>2</v>
      </c>
      <c r="L1506" s="52" t="s">
        <v>2</v>
      </c>
      <c r="M1506" s="52" t="s">
        <v>2</v>
      </c>
      <c r="N1506" s="52" t="s">
        <v>3</v>
      </c>
      <c r="P1506" s="52" t="s">
        <v>4</v>
      </c>
      <c r="Q1506" s="52" t="str">
        <f t="shared" si="538"/>
        <v>Nein</v>
      </c>
      <c r="R1506" s="52" t="str">
        <f t="shared" si="538"/>
        <v>Nein</v>
      </c>
      <c r="S1506" s="52" t="str">
        <f t="shared" si="538"/>
        <v>Nein</v>
      </c>
      <c r="T1506" s="52" t="str">
        <f t="shared" si="538"/>
        <v>Nein</v>
      </c>
      <c r="U1506" s="52" t="str">
        <f t="shared" si="538"/>
        <v>Nein</v>
      </c>
      <c r="V1506" s="52" t="str">
        <f t="shared" si="538"/>
        <v>Nein</v>
      </c>
      <c r="W1506" s="52" t="str">
        <f t="shared" si="538"/>
        <v>Nein</v>
      </c>
      <c r="X1506" s="52" t="str">
        <f t="shared" si="538"/>
        <v>Nein</v>
      </c>
      <c r="Y1506" s="52" t="str">
        <f t="shared" si="538"/>
        <v>Nein</v>
      </c>
      <c r="Z1506" s="52" t="str">
        <f t="shared" si="538"/>
        <v>Nein</v>
      </c>
      <c r="AA1506" s="52" t="str">
        <f t="shared" si="538"/>
        <v>Nein</v>
      </c>
      <c r="AB1506" s="52" t="str">
        <f t="shared" si="538"/>
        <v>Nein</v>
      </c>
      <c r="AC1506" s="52" t="str">
        <f t="shared" si="538"/>
        <v>Nein</v>
      </c>
      <c r="AD1506" s="52" t="str">
        <f t="shared" si="538"/>
        <v>Nein</v>
      </c>
      <c r="AE1506" s="52" t="str">
        <f t="shared" si="538"/>
        <v>Nein</v>
      </c>
      <c r="AF1506" s="52" t="str">
        <f t="shared" si="538"/>
        <v>Nein</v>
      </c>
      <c r="AG1506" s="61" t="str">
        <f>IF(Q1506="Ja",VLOOKUP($Q$2,Plausis!A:E,5,0),IF(R1506="Ja",VLOOKUP($R$2,Plausis!A:E,5,0),IF(T1506="Ja",VLOOKUP($T$2,Plausis!A:E,5,0),IF(U1506="Ja",VLOOKUP($U$2,Plausis!A:E,5,0),IF(AA1506="Ja",VLOOKUP($AA$2,Plausis!A:E,5,0),IF(AC1506="Ja",VLOOKUP($AC$2,Plausis!A:E,5,0),IF(AD1506="Ja",VLOOKUP($AD$2,Plausis!A:E,5,0),"")))))))</f>
        <v/>
      </c>
      <c r="AH1506" s="52" t="str">
        <f>IF(Y1506="Ja",VLOOKUP($Y$2,Plausis!A:E,5,0),"")</f>
        <v/>
      </c>
      <c r="AI1506" s="52" t="str">
        <f t="shared" si="522"/>
        <v>Ja</v>
      </c>
      <c r="AJ1506" s="52" t="str">
        <f>IF(S1506="Ja",VLOOKUP($S$2,Plausis!A:E,5,0),IF(V1506="Ja",VLOOKUP($V$2,Plausis!A:E,5,0),IF(X1506="Ja",VLOOKUP($X$2,Plausis!A:E,5,0),"")))</f>
        <v/>
      </c>
      <c r="AL1506" s="52" t="s">
        <v>2</v>
      </c>
      <c r="AM1506" s="114">
        <v>45531</v>
      </c>
      <c r="AN1506" s="52" t="s">
        <v>4467</v>
      </c>
      <c r="AO1506" s="52" t="str">
        <f>VLOOKUP(B1506,'BAT Grundtabelle'!B:T,19,0)</f>
        <v>ja</v>
      </c>
      <c r="AP1506" s="105" t="str">
        <f t="shared" si="523"/>
        <v>7926</v>
      </c>
      <c r="AQ1506" s="52" t="str">
        <f t="shared" si="524"/>
        <v>Partnervermittlungsbüro</v>
      </c>
      <c r="AR1506" s="52" t="b">
        <f t="shared" si="539"/>
        <v>0</v>
      </c>
      <c r="AS1506" s="52" t="b">
        <f t="shared" si="539"/>
        <v>0</v>
      </c>
      <c r="AT1506" s="52" t="b">
        <f t="shared" si="539"/>
        <v>0</v>
      </c>
      <c r="AU1506" s="52">
        <f t="shared" si="525"/>
        <v>1</v>
      </c>
      <c r="AW1506" s="52" t="b">
        <f t="shared" si="526"/>
        <v>0</v>
      </c>
      <c r="AX1506" s="52" t="str">
        <f t="shared" si="527"/>
        <v>Unternehmen</v>
      </c>
      <c r="AY1506" s="52" t="b">
        <f t="shared" si="528"/>
        <v>0</v>
      </c>
      <c r="AZ1506" s="52" t="str">
        <f t="shared" si="529"/>
        <v>7926</v>
      </c>
      <c r="BA1506" s="52" t="str">
        <f>VLOOKUP(A1506,'BAT Grundtabelle'!A:U,21,0)</f>
        <v>ja</v>
      </c>
      <c r="BB1506" s="52" t="str">
        <f t="shared" si="530"/>
        <v>nein</v>
      </c>
      <c r="BC1506" s="52" t="str">
        <f t="shared" si="531"/>
        <v>7926</v>
      </c>
      <c r="BD1506" s="52" t="str">
        <f t="shared" si="532"/>
        <v>Partnervermittlungsbüro</v>
      </c>
      <c r="BE1506" s="52" t="str">
        <f t="shared" si="533"/>
        <v>Unternehmen</v>
      </c>
      <c r="BF1506" s="52">
        <f t="shared" si="534"/>
        <v>1</v>
      </c>
    </row>
    <row r="1507" spans="1:58" hidden="1" x14ac:dyDescent="0.35">
      <c r="A1507" s="107" t="s">
        <v>3766</v>
      </c>
      <c r="B1507" s="75" t="s">
        <v>2004</v>
      </c>
      <c r="C1507" s="52" t="s">
        <v>3</v>
      </c>
      <c r="D1507" s="52" t="s">
        <v>3</v>
      </c>
      <c r="E1507" s="52" t="s">
        <v>2</v>
      </c>
      <c r="F1507" s="52" t="s">
        <v>2</v>
      </c>
      <c r="G1507" s="52" t="s">
        <v>2</v>
      </c>
      <c r="H1507" s="52" t="s">
        <v>2</v>
      </c>
      <c r="I1507" s="52" t="s">
        <v>3</v>
      </c>
      <c r="J1507" s="52">
        <v>1</v>
      </c>
      <c r="K1507" s="52" t="s">
        <v>2</v>
      </c>
      <c r="L1507" s="52" t="s">
        <v>2</v>
      </c>
      <c r="M1507" s="52" t="s">
        <v>2</v>
      </c>
      <c r="N1507" s="52" t="s">
        <v>3</v>
      </c>
      <c r="P1507" s="52" t="s">
        <v>4</v>
      </c>
      <c r="Q1507" s="52" t="str">
        <f t="shared" si="538"/>
        <v>Nein</v>
      </c>
      <c r="R1507" s="52" t="str">
        <f t="shared" si="538"/>
        <v>Nein</v>
      </c>
      <c r="S1507" s="52" t="str">
        <f t="shared" si="538"/>
        <v>Nein</v>
      </c>
      <c r="T1507" s="52" t="str">
        <f t="shared" si="538"/>
        <v>Nein</v>
      </c>
      <c r="U1507" s="52" t="str">
        <f t="shared" si="538"/>
        <v>Nein</v>
      </c>
      <c r="V1507" s="52" t="str">
        <f t="shared" si="538"/>
        <v>Nein</v>
      </c>
      <c r="W1507" s="52" t="str">
        <f t="shared" si="538"/>
        <v>Nein</v>
      </c>
      <c r="X1507" s="52" t="str">
        <f t="shared" si="538"/>
        <v>Nein</v>
      </c>
      <c r="Y1507" s="52" t="str">
        <f t="shared" si="538"/>
        <v>Nein</v>
      </c>
      <c r="Z1507" s="52" t="str">
        <f t="shared" si="538"/>
        <v>Nein</v>
      </c>
      <c r="AA1507" s="52" t="str">
        <f t="shared" si="538"/>
        <v>Nein</v>
      </c>
      <c r="AB1507" s="52" t="str">
        <f t="shared" si="538"/>
        <v>Nein</v>
      </c>
      <c r="AC1507" s="52" t="str">
        <f t="shared" si="538"/>
        <v>Nein</v>
      </c>
      <c r="AD1507" s="52" t="str">
        <f t="shared" si="538"/>
        <v>Nein</v>
      </c>
      <c r="AE1507" s="52" t="str">
        <f t="shared" si="538"/>
        <v>Nein</v>
      </c>
      <c r="AF1507" s="52" t="str">
        <f t="shared" si="538"/>
        <v>Nein</v>
      </c>
      <c r="AG1507" s="61" t="str">
        <f>IF(Q1507="Ja",VLOOKUP($Q$2,Plausis!A:E,5,0),IF(R1507="Ja",VLOOKUP($R$2,Plausis!A:E,5,0),IF(T1507="Ja",VLOOKUP($T$2,Plausis!A:E,5,0),IF(U1507="Ja",VLOOKUP($U$2,Plausis!A:E,5,0),IF(AA1507="Ja",VLOOKUP($AA$2,Plausis!A:E,5,0),IF(AC1507="Ja",VLOOKUP($AC$2,Plausis!A:E,5,0),IF(AD1507="Ja",VLOOKUP($AD$2,Plausis!A:E,5,0),"")))))))</f>
        <v/>
      </c>
      <c r="AH1507" s="52" t="str">
        <f>IF(Y1507="Ja",VLOOKUP($Y$2,Plausis!A:E,5,0),"")</f>
        <v/>
      </c>
      <c r="AI1507" s="52" t="str">
        <f t="shared" si="522"/>
        <v>Ja</v>
      </c>
      <c r="AJ1507" s="52" t="str">
        <f>IF(S1507="Ja",VLOOKUP($S$2,Plausis!A:E,5,0),IF(V1507="Ja",VLOOKUP($V$2,Plausis!A:E,5,0),IF(X1507="Ja",VLOOKUP($X$2,Plausis!A:E,5,0),"")))</f>
        <v/>
      </c>
      <c r="AL1507" s="52" t="s">
        <v>3</v>
      </c>
      <c r="AM1507" s="114">
        <v>45531</v>
      </c>
      <c r="AN1507" s="52" t="s">
        <v>4467</v>
      </c>
      <c r="AO1507" s="52" t="str">
        <f>VLOOKUP(B1507,'BAT Grundtabelle'!B:T,19,0)</f>
        <v>ja</v>
      </c>
      <c r="AP1507" s="105" t="str">
        <f t="shared" si="523"/>
        <v>11344</v>
      </c>
      <c r="AQ1507" s="52" t="str">
        <f t="shared" si="524"/>
        <v>Party-/Mietkoch, freiberuflich</v>
      </c>
      <c r="AR1507" s="52" t="b">
        <f t="shared" si="539"/>
        <v>0</v>
      </c>
      <c r="AS1507" s="52" t="b">
        <f t="shared" si="539"/>
        <v>0</v>
      </c>
      <c r="AT1507" s="52" t="b">
        <f t="shared" si="539"/>
        <v>0</v>
      </c>
      <c r="AU1507" s="52">
        <f t="shared" si="525"/>
        <v>1</v>
      </c>
      <c r="AW1507" s="52" t="b">
        <f t="shared" si="526"/>
        <v>0</v>
      </c>
      <c r="AX1507" s="52" t="str">
        <f t="shared" si="527"/>
        <v>Unternehmen</v>
      </c>
      <c r="AY1507" s="52" t="b">
        <f t="shared" si="528"/>
        <v>0</v>
      </c>
      <c r="AZ1507" s="52" t="str">
        <f t="shared" si="529"/>
        <v>11344</v>
      </c>
      <c r="BA1507" s="52" t="str">
        <f>VLOOKUP(A1507,'BAT Grundtabelle'!A:U,21,0)</f>
        <v>ja</v>
      </c>
      <c r="BB1507" s="52" t="str">
        <f t="shared" si="530"/>
        <v>nein</v>
      </c>
      <c r="BC1507" s="52" t="str">
        <f t="shared" si="531"/>
        <v>11344</v>
      </c>
      <c r="BD1507" s="52" t="str">
        <f t="shared" si="532"/>
        <v>Party-/Mietkoch, freiberuflich</v>
      </c>
      <c r="BE1507" s="52" t="str">
        <f t="shared" si="533"/>
        <v>Unternehmen</v>
      </c>
      <c r="BF1507" s="52">
        <f t="shared" si="534"/>
        <v>1</v>
      </c>
    </row>
    <row r="1508" spans="1:58" hidden="1" x14ac:dyDescent="0.35">
      <c r="A1508" s="107" t="s">
        <v>2121</v>
      </c>
      <c r="B1508" s="75" t="s">
        <v>2120</v>
      </c>
      <c r="C1508" s="52" t="s">
        <v>3</v>
      </c>
      <c r="D1508" s="52" t="s">
        <v>3</v>
      </c>
      <c r="E1508" s="52" t="s">
        <v>2</v>
      </c>
      <c r="F1508" s="52" t="s">
        <v>2</v>
      </c>
      <c r="G1508" s="52" t="s">
        <v>2</v>
      </c>
      <c r="H1508" s="52" t="s">
        <v>2</v>
      </c>
      <c r="I1508" s="52" t="s">
        <v>3</v>
      </c>
      <c r="J1508" s="52">
        <v>1</v>
      </c>
      <c r="K1508" s="52" t="s">
        <v>2</v>
      </c>
      <c r="L1508" s="52" t="s">
        <v>2</v>
      </c>
      <c r="M1508" s="52" t="s">
        <v>2</v>
      </c>
      <c r="N1508" s="52" t="s">
        <v>3</v>
      </c>
      <c r="P1508" s="52" t="s">
        <v>4</v>
      </c>
      <c r="Q1508" s="52" t="str">
        <f t="shared" si="538"/>
        <v>Nein</v>
      </c>
      <c r="R1508" s="52" t="str">
        <f t="shared" si="538"/>
        <v>Nein</v>
      </c>
      <c r="S1508" s="52" t="str">
        <f t="shared" si="538"/>
        <v>Nein</v>
      </c>
      <c r="T1508" s="52" t="str">
        <f t="shared" si="538"/>
        <v>Nein</v>
      </c>
      <c r="U1508" s="52" t="str">
        <f t="shared" si="538"/>
        <v>Nein</v>
      </c>
      <c r="V1508" s="52" t="str">
        <f t="shared" si="538"/>
        <v>Nein</v>
      </c>
      <c r="W1508" s="52" t="str">
        <f t="shared" si="538"/>
        <v>Nein</v>
      </c>
      <c r="X1508" s="52" t="str">
        <f t="shared" si="538"/>
        <v>Nein</v>
      </c>
      <c r="Y1508" s="52" t="str">
        <f t="shared" si="538"/>
        <v>Nein</v>
      </c>
      <c r="Z1508" s="52" t="str">
        <f t="shared" si="538"/>
        <v>Nein</v>
      </c>
      <c r="AA1508" s="52" t="str">
        <f t="shared" si="538"/>
        <v>Nein</v>
      </c>
      <c r="AB1508" s="52" t="str">
        <f t="shared" si="538"/>
        <v>Nein</v>
      </c>
      <c r="AC1508" s="52" t="str">
        <f t="shared" si="538"/>
        <v>Nein</v>
      </c>
      <c r="AD1508" s="52" t="str">
        <f t="shared" si="538"/>
        <v>Nein</v>
      </c>
      <c r="AE1508" s="52" t="str">
        <f t="shared" si="538"/>
        <v>Nein</v>
      </c>
      <c r="AF1508" s="52" t="str">
        <f t="shared" si="538"/>
        <v>Nein</v>
      </c>
      <c r="AG1508" s="61" t="str">
        <f>IF(Q1508="Ja",VLOOKUP($Q$2,Plausis!A:E,5,0),IF(R1508="Ja",VLOOKUP($R$2,Plausis!A:E,5,0),IF(T1508="Ja",VLOOKUP($T$2,Plausis!A:E,5,0),IF(U1508="Ja",VLOOKUP($U$2,Plausis!A:E,5,0),IF(AA1508="Ja",VLOOKUP($AA$2,Plausis!A:E,5,0),IF(AC1508="Ja",VLOOKUP($AC$2,Plausis!A:E,5,0),IF(AD1508="Ja",VLOOKUP($AD$2,Plausis!A:E,5,0),"")))))))</f>
        <v/>
      </c>
      <c r="AH1508" s="52" t="str">
        <f>IF(Y1508="Ja",VLOOKUP($Y$2,Plausis!A:E,5,0),"")</f>
        <v/>
      </c>
      <c r="AI1508" s="52" t="str">
        <f t="shared" si="522"/>
        <v>Ja</v>
      </c>
      <c r="AJ1508" s="52" t="str">
        <f>IF(S1508="Ja",VLOOKUP($S$2,Plausis!A:E,5,0),IF(V1508="Ja",VLOOKUP($V$2,Plausis!A:E,5,0),IF(X1508="Ja",VLOOKUP($X$2,Plausis!A:E,5,0),"")))</f>
        <v/>
      </c>
      <c r="AL1508" s="52" t="s">
        <v>3</v>
      </c>
      <c r="AM1508" s="114">
        <v>45531</v>
      </c>
      <c r="AN1508" s="52" t="s">
        <v>4467</v>
      </c>
      <c r="AO1508" s="52" t="str">
        <f>VLOOKUP(B1508,'BAT Grundtabelle'!B:T,19,0)</f>
        <v>ja</v>
      </c>
      <c r="AP1508" s="105" t="str">
        <f t="shared" si="523"/>
        <v>6907</v>
      </c>
      <c r="AQ1508" s="52" t="str">
        <f t="shared" si="524"/>
        <v>Party-Servicebetrieb</v>
      </c>
      <c r="AR1508" s="52" t="b">
        <f t="shared" si="539"/>
        <v>0</v>
      </c>
      <c r="AS1508" s="52" t="b">
        <f t="shared" si="539"/>
        <v>0</v>
      </c>
      <c r="AT1508" s="52" t="b">
        <f t="shared" si="539"/>
        <v>0</v>
      </c>
      <c r="AU1508" s="52">
        <f t="shared" si="525"/>
        <v>1</v>
      </c>
      <c r="AW1508" s="52" t="b">
        <f t="shared" si="526"/>
        <v>0</v>
      </c>
      <c r="AX1508" s="52" t="str">
        <f t="shared" si="527"/>
        <v>Unternehmen</v>
      </c>
      <c r="AY1508" s="52" t="b">
        <f t="shared" si="528"/>
        <v>0</v>
      </c>
      <c r="AZ1508" s="52" t="str">
        <f t="shared" si="529"/>
        <v>6907</v>
      </c>
      <c r="BA1508" s="52" t="str">
        <f>VLOOKUP(A1508,'BAT Grundtabelle'!A:U,21,0)</f>
        <v>ja</v>
      </c>
      <c r="BB1508" s="52" t="str">
        <f t="shared" si="530"/>
        <v>nein</v>
      </c>
      <c r="BC1508" s="52" t="str">
        <f t="shared" si="531"/>
        <v>6907</v>
      </c>
      <c r="BD1508" s="52" t="str">
        <f t="shared" si="532"/>
        <v>Party-Servicebetrieb</v>
      </c>
      <c r="BE1508" s="52" t="str">
        <f t="shared" si="533"/>
        <v>Unternehmen</v>
      </c>
      <c r="BF1508" s="52">
        <f t="shared" si="534"/>
        <v>1</v>
      </c>
    </row>
    <row r="1509" spans="1:58" hidden="1" x14ac:dyDescent="0.35">
      <c r="A1509" s="107" t="s">
        <v>3767</v>
      </c>
      <c r="B1509" s="75" t="s">
        <v>921</v>
      </c>
      <c r="C1509" s="52" t="s">
        <v>3</v>
      </c>
      <c r="D1509" s="52" t="s">
        <v>3</v>
      </c>
      <c r="E1509" s="52" t="s">
        <v>2</v>
      </c>
      <c r="F1509" s="52" t="s">
        <v>2</v>
      </c>
      <c r="G1509" s="52" t="s">
        <v>2</v>
      </c>
      <c r="H1509" s="52" t="s">
        <v>2</v>
      </c>
      <c r="I1509" s="52" t="s">
        <v>3</v>
      </c>
      <c r="J1509" s="52">
        <v>4</v>
      </c>
      <c r="K1509" s="52" t="s">
        <v>2</v>
      </c>
      <c r="L1509" s="52" t="s">
        <v>2</v>
      </c>
      <c r="M1509" s="52" t="s">
        <v>2</v>
      </c>
      <c r="N1509" s="52" t="s">
        <v>3</v>
      </c>
      <c r="O1509" s="52" t="s">
        <v>2412</v>
      </c>
      <c r="P1509" s="52" t="s">
        <v>4568</v>
      </c>
      <c r="Q1509" s="52" t="str">
        <f t="shared" si="538"/>
        <v>Nein</v>
      </c>
      <c r="R1509" s="52" t="str">
        <f t="shared" si="538"/>
        <v>Nein</v>
      </c>
      <c r="S1509" s="52" t="str">
        <f t="shared" si="538"/>
        <v>Nein</v>
      </c>
      <c r="T1509" s="52" t="str">
        <f t="shared" si="538"/>
        <v>Ja</v>
      </c>
      <c r="U1509" s="52" t="str">
        <f t="shared" si="538"/>
        <v>Nein</v>
      </c>
      <c r="V1509" s="52" t="str">
        <f t="shared" si="538"/>
        <v>Nein</v>
      </c>
      <c r="W1509" s="52" t="str">
        <f t="shared" si="538"/>
        <v>Nein</v>
      </c>
      <c r="X1509" s="52" t="str">
        <f t="shared" si="538"/>
        <v>Ja</v>
      </c>
      <c r="Y1509" s="52" t="str">
        <f t="shared" si="538"/>
        <v>Ja</v>
      </c>
      <c r="Z1509" s="52" t="str">
        <f t="shared" si="538"/>
        <v>Nein</v>
      </c>
      <c r="AA1509" s="52" t="str">
        <f t="shared" si="538"/>
        <v>Nein</v>
      </c>
      <c r="AB1509" s="52" t="str">
        <f t="shared" si="538"/>
        <v>Nein</v>
      </c>
      <c r="AC1509" s="52" t="str">
        <f t="shared" si="538"/>
        <v>Nein</v>
      </c>
      <c r="AD1509" s="52" t="str">
        <f t="shared" si="538"/>
        <v>Nein</v>
      </c>
      <c r="AE1509" s="52" t="str">
        <f t="shared" si="538"/>
        <v>Nein</v>
      </c>
      <c r="AF1509" s="52" t="str">
        <f t="shared" si="538"/>
        <v>Nein</v>
      </c>
      <c r="AG1509" s="61" t="str">
        <f>IF(Q1509="Ja",VLOOKUP($Q$2,Plausis!A:E,5,0),IF(R1509="Ja",VLOOKUP($R$2,Plausis!A:E,5,0),IF(T1509="Ja",VLOOKUP($T$2,Plausis!A:E,5,0),IF(U1509="Ja",VLOOKUP($U$2,Plausis!A:E,5,0),IF(AA1509="Ja",VLOOKUP($AA$2,Plausis!A:E,5,0),IF(AC1509="Ja",VLOOKUP($AC$2,Plausis!A:E,5,0),IF(AD1509="Ja",VLOOKUP($AD$2,Plausis!A:E,5,0),"")))))))</f>
        <v>Dieser Betrieb ist nur im Komfort-RS ohne ergänzenden Spezial-Straf-RS versicherbar.</v>
      </c>
      <c r="AH1509" s="52" t="str">
        <f>IF(Y1509="Ja",VLOOKUP($Y$2,Plausis!A:E,5,0),"")</f>
        <v>Dieser Betrieb kann nur mit einer Selbstbeteiligung von mindestens 250 € versichert werden.</v>
      </c>
      <c r="AI1509" s="52" t="str">
        <f t="shared" si="522"/>
        <v>Nein</v>
      </c>
      <c r="AJ1509" s="52" t="str">
        <f>IF(S1509="Ja",VLOOKUP($S$2,Plausis!A:E,5,0),IF(V1509="Ja",VLOOKUP($V$2,Plausis!A:E,5,0),IF(X1509="Ja",VLOOKUP($X$2,Plausis!A:E,5,0),"")))</f>
        <v>Dieser Betrieb kann nur ohne ergänzenden Spezial-Straf-RS versichert werden.</v>
      </c>
      <c r="AL1509" s="52" t="s">
        <v>2</v>
      </c>
      <c r="AM1509" s="114">
        <v>45531</v>
      </c>
      <c r="AN1509" s="52" t="s">
        <v>4467</v>
      </c>
      <c r="AO1509" s="52" t="str">
        <f>VLOOKUP(B1509,'BAT Grundtabelle'!B:T,19,0)</f>
        <v>ja</v>
      </c>
      <c r="AP1509" s="105" t="str">
        <f t="shared" si="523"/>
        <v>11345</v>
      </c>
      <c r="AQ1509" s="52" t="str">
        <f t="shared" si="524"/>
        <v>Patentanwalt</v>
      </c>
      <c r="AR1509" s="52" t="b">
        <f t="shared" si="539"/>
        <v>0</v>
      </c>
      <c r="AS1509" s="52" t="b">
        <f t="shared" si="539"/>
        <v>0</v>
      </c>
      <c r="AT1509" s="52" t="b">
        <f t="shared" si="539"/>
        <v>0</v>
      </c>
      <c r="AU1509" s="52">
        <f t="shared" si="525"/>
        <v>4</v>
      </c>
      <c r="AW1509" s="52" t="b">
        <f t="shared" si="526"/>
        <v>0</v>
      </c>
      <c r="AX1509" s="52" t="str">
        <f t="shared" si="527"/>
        <v>Unternehmen</v>
      </c>
      <c r="AY1509" s="52" t="b">
        <f t="shared" si="528"/>
        <v>0</v>
      </c>
      <c r="AZ1509" s="52" t="str">
        <f t="shared" si="529"/>
        <v>11345</v>
      </c>
      <c r="BA1509" s="52" t="str">
        <f>VLOOKUP(A1509,'BAT Grundtabelle'!A:U,21,0)</f>
        <v>ja</v>
      </c>
      <c r="BB1509" s="52" t="str">
        <f t="shared" si="530"/>
        <v>nein</v>
      </c>
      <c r="BC1509" s="52" t="str">
        <f t="shared" si="531"/>
        <v>11345</v>
      </c>
      <c r="BD1509" s="52" t="str">
        <f t="shared" si="532"/>
        <v>Patentanwalt</v>
      </c>
      <c r="BE1509" s="52" t="str">
        <f t="shared" si="533"/>
        <v>Unternehmen</v>
      </c>
      <c r="BF1509" s="52">
        <f t="shared" si="534"/>
        <v>4</v>
      </c>
    </row>
    <row r="1510" spans="1:58" hidden="1" x14ac:dyDescent="0.35">
      <c r="A1510" s="107" t="s">
        <v>3768</v>
      </c>
      <c r="B1510" s="75" t="s">
        <v>531</v>
      </c>
      <c r="C1510" s="52" t="s">
        <v>3</v>
      </c>
      <c r="D1510" s="52" t="s">
        <v>3</v>
      </c>
      <c r="E1510" s="52" t="s">
        <v>2</v>
      </c>
      <c r="F1510" s="52" t="s">
        <v>2</v>
      </c>
      <c r="G1510" s="52" t="s">
        <v>2</v>
      </c>
      <c r="H1510" s="52" t="s">
        <v>2</v>
      </c>
      <c r="I1510" s="52" t="s">
        <v>3</v>
      </c>
      <c r="J1510" s="52">
        <v>1</v>
      </c>
      <c r="K1510" s="52" t="s">
        <v>2</v>
      </c>
      <c r="L1510" s="52" t="s">
        <v>2</v>
      </c>
      <c r="M1510" s="52" t="s">
        <v>2</v>
      </c>
      <c r="N1510" s="52" t="s">
        <v>3</v>
      </c>
      <c r="P1510" s="52" t="s">
        <v>4</v>
      </c>
      <c r="Q1510" s="52" t="str">
        <f t="shared" si="538"/>
        <v>Nein</v>
      </c>
      <c r="R1510" s="52" t="str">
        <f t="shared" si="538"/>
        <v>Nein</v>
      </c>
      <c r="S1510" s="52" t="str">
        <f t="shared" si="538"/>
        <v>Nein</v>
      </c>
      <c r="T1510" s="52" t="str">
        <f t="shared" si="538"/>
        <v>Nein</v>
      </c>
      <c r="U1510" s="52" t="str">
        <f t="shared" si="538"/>
        <v>Nein</v>
      </c>
      <c r="V1510" s="52" t="str">
        <f t="shared" si="538"/>
        <v>Nein</v>
      </c>
      <c r="W1510" s="52" t="str">
        <f t="shared" si="538"/>
        <v>Nein</v>
      </c>
      <c r="X1510" s="52" t="str">
        <f t="shared" si="538"/>
        <v>Nein</v>
      </c>
      <c r="Y1510" s="52" t="str">
        <f t="shared" si="538"/>
        <v>Nein</v>
      </c>
      <c r="Z1510" s="52" t="str">
        <f t="shared" si="538"/>
        <v>Nein</v>
      </c>
      <c r="AA1510" s="52" t="str">
        <f t="shared" si="538"/>
        <v>Nein</v>
      </c>
      <c r="AB1510" s="52" t="str">
        <f t="shared" si="538"/>
        <v>Nein</v>
      </c>
      <c r="AC1510" s="52" t="str">
        <f t="shared" si="538"/>
        <v>Nein</v>
      </c>
      <c r="AD1510" s="52" t="str">
        <f t="shared" si="538"/>
        <v>Nein</v>
      </c>
      <c r="AE1510" s="52" t="str">
        <f t="shared" si="538"/>
        <v>Nein</v>
      </c>
      <c r="AF1510" s="52" t="str">
        <f t="shared" si="538"/>
        <v>Nein</v>
      </c>
      <c r="AG1510" s="61" t="str">
        <f>IF(Q1510="Ja",VLOOKUP($Q$2,Plausis!A:E,5,0),IF(R1510="Ja",VLOOKUP($R$2,Plausis!A:E,5,0),IF(T1510="Ja",VLOOKUP($T$2,Plausis!A:E,5,0),IF(U1510="Ja",VLOOKUP($U$2,Plausis!A:E,5,0),IF(AA1510="Ja",VLOOKUP($AA$2,Plausis!A:E,5,0),IF(AC1510="Ja",VLOOKUP($AC$2,Plausis!A:E,5,0),IF(AD1510="Ja",VLOOKUP($AD$2,Plausis!A:E,5,0),"")))))))</f>
        <v/>
      </c>
      <c r="AH1510" s="52" t="str">
        <f>IF(Y1510="Ja",VLOOKUP($Y$2,Plausis!A:E,5,0),"")</f>
        <v/>
      </c>
      <c r="AI1510" s="52" t="str">
        <f t="shared" si="522"/>
        <v>Ja</v>
      </c>
      <c r="AJ1510" s="52" t="str">
        <f>IF(S1510="Ja",VLOOKUP($S$2,Plausis!A:E,5,0),IF(V1510="Ja",VLOOKUP($V$2,Plausis!A:E,5,0),IF(X1510="Ja",VLOOKUP($X$2,Plausis!A:E,5,0),"")))</f>
        <v/>
      </c>
      <c r="AL1510" s="52" t="s">
        <v>2</v>
      </c>
      <c r="AM1510" s="114">
        <v>45531</v>
      </c>
      <c r="AN1510" s="52" t="s">
        <v>4467</v>
      </c>
      <c r="AO1510" s="52" t="str">
        <f>VLOOKUP(B1510,'BAT Grundtabelle'!B:T,19,0)</f>
        <v>ja</v>
      </c>
      <c r="AP1510" s="105" t="str">
        <f t="shared" si="523"/>
        <v>11346</v>
      </c>
      <c r="AQ1510" s="52" t="str">
        <f t="shared" si="524"/>
        <v>PC-Hersteller</v>
      </c>
      <c r="AR1510" s="52" t="b">
        <f t="shared" si="539"/>
        <v>0</v>
      </c>
      <c r="AS1510" s="52" t="b">
        <f t="shared" si="539"/>
        <v>0</v>
      </c>
      <c r="AT1510" s="52" t="b">
        <f t="shared" si="539"/>
        <v>0</v>
      </c>
      <c r="AU1510" s="52">
        <f t="shared" si="525"/>
        <v>1</v>
      </c>
      <c r="AW1510" s="52" t="b">
        <f t="shared" si="526"/>
        <v>0</v>
      </c>
      <c r="AX1510" s="52" t="str">
        <f t="shared" si="527"/>
        <v>Unternehmen</v>
      </c>
      <c r="AY1510" s="52" t="b">
        <f t="shared" si="528"/>
        <v>0</v>
      </c>
      <c r="AZ1510" s="52" t="str">
        <f t="shared" si="529"/>
        <v>11346</v>
      </c>
      <c r="BA1510" s="52" t="str">
        <f>VLOOKUP(A1510,'BAT Grundtabelle'!A:U,21,0)</f>
        <v>ja</v>
      </c>
      <c r="BB1510" s="52" t="str">
        <f t="shared" si="530"/>
        <v>nein</v>
      </c>
      <c r="BC1510" s="52" t="str">
        <f t="shared" si="531"/>
        <v>11346</v>
      </c>
      <c r="BD1510" s="52" t="str">
        <f t="shared" si="532"/>
        <v>PC-Hersteller</v>
      </c>
      <c r="BE1510" s="52" t="str">
        <f t="shared" si="533"/>
        <v>Unternehmen</v>
      </c>
      <c r="BF1510" s="52">
        <f t="shared" si="534"/>
        <v>1</v>
      </c>
    </row>
    <row r="1511" spans="1:58" hidden="1" x14ac:dyDescent="0.35">
      <c r="A1511" s="107" t="s">
        <v>3769</v>
      </c>
      <c r="B1511" s="75" t="s">
        <v>1511</v>
      </c>
      <c r="C1511" s="52" t="s">
        <v>3</v>
      </c>
      <c r="D1511" s="52" t="s">
        <v>3</v>
      </c>
      <c r="E1511" s="52" t="s">
        <v>2</v>
      </c>
      <c r="F1511" s="52" t="s">
        <v>2</v>
      </c>
      <c r="G1511" s="52" t="s">
        <v>2</v>
      </c>
      <c r="H1511" s="52" t="s">
        <v>2</v>
      </c>
      <c r="I1511" s="52" t="s">
        <v>3</v>
      </c>
      <c r="J1511" s="52">
        <v>2</v>
      </c>
      <c r="K1511" s="52" t="s">
        <v>2</v>
      </c>
      <c r="L1511" s="52" t="s">
        <v>2</v>
      </c>
      <c r="M1511" s="52" t="s">
        <v>2</v>
      </c>
      <c r="N1511" s="52" t="s">
        <v>3</v>
      </c>
      <c r="P1511" s="52" t="s">
        <v>4</v>
      </c>
      <c r="Q1511" s="52" t="str">
        <f t="shared" si="538"/>
        <v>Nein</v>
      </c>
      <c r="R1511" s="52" t="str">
        <f t="shared" si="538"/>
        <v>Nein</v>
      </c>
      <c r="S1511" s="52" t="str">
        <f t="shared" si="538"/>
        <v>Nein</v>
      </c>
      <c r="T1511" s="52" t="str">
        <f t="shared" si="538"/>
        <v>Nein</v>
      </c>
      <c r="U1511" s="52" t="str">
        <f t="shared" si="538"/>
        <v>Nein</v>
      </c>
      <c r="V1511" s="52" t="str">
        <f t="shared" si="538"/>
        <v>Nein</v>
      </c>
      <c r="W1511" s="52" t="str">
        <f t="shared" si="538"/>
        <v>Nein</v>
      </c>
      <c r="X1511" s="52" t="str">
        <f t="shared" si="538"/>
        <v>Nein</v>
      </c>
      <c r="Y1511" s="52" t="str">
        <f t="shared" si="538"/>
        <v>Nein</v>
      </c>
      <c r="Z1511" s="52" t="str">
        <f t="shared" si="538"/>
        <v>Nein</v>
      </c>
      <c r="AA1511" s="52" t="str">
        <f t="shared" si="538"/>
        <v>Nein</v>
      </c>
      <c r="AB1511" s="52" t="str">
        <f t="shared" si="538"/>
        <v>Nein</v>
      </c>
      <c r="AC1511" s="52" t="str">
        <f t="shared" si="538"/>
        <v>Nein</v>
      </c>
      <c r="AD1511" s="52" t="str">
        <f t="shared" si="538"/>
        <v>Nein</v>
      </c>
      <c r="AE1511" s="52" t="str">
        <f t="shared" si="538"/>
        <v>Nein</v>
      </c>
      <c r="AF1511" s="52" t="str">
        <f t="shared" si="538"/>
        <v>Nein</v>
      </c>
      <c r="AG1511" s="61" t="str">
        <f>IF(Q1511="Ja",VLOOKUP($Q$2,Plausis!A:E,5,0),IF(R1511="Ja",VLOOKUP($R$2,Plausis!A:E,5,0),IF(T1511="Ja",VLOOKUP($T$2,Plausis!A:E,5,0),IF(U1511="Ja",VLOOKUP($U$2,Plausis!A:E,5,0),IF(AA1511="Ja",VLOOKUP($AA$2,Plausis!A:E,5,0),IF(AC1511="Ja",VLOOKUP($AC$2,Plausis!A:E,5,0),IF(AD1511="Ja",VLOOKUP($AD$2,Plausis!A:E,5,0),"")))))))</f>
        <v/>
      </c>
      <c r="AH1511" s="52" t="str">
        <f>IF(Y1511="Ja",VLOOKUP($Y$2,Plausis!A:E,5,0),"")</f>
        <v/>
      </c>
      <c r="AI1511" s="52" t="str">
        <f t="shared" si="522"/>
        <v>Ja</v>
      </c>
      <c r="AJ1511" s="52" t="str">
        <f>IF(S1511="Ja",VLOOKUP($S$2,Plausis!A:E,5,0),IF(V1511="Ja",VLOOKUP($V$2,Plausis!A:E,5,0),IF(X1511="Ja",VLOOKUP($X$2,Plausis!A:E,5,0),"")))</f>
        <v/>
      </c>
      <c r="AL1511" s="52" t="s">
        <v>2</v>
      </c>
      <c r="AM1511" s="114">
        <v>45531</v>
      </c>
      <c r="AN1511" s="52" t="s">
        <v>4467</v>
      </c>
      <c r="AO1511" s="52" t="str">
        <f>VLOOKUP(B1511,'BAT Grundtabelle'!B:T,19,0)</f>
        <v>ja</v>
      </c>
      <c r="AP1511" s="105" t="str">
        <f t="shared" si="523"/>
        <v>11347</v>
      </c>
      <c r="AQ1511" s="52" t="str">
        <f t="shared" si="524"/>
        <v>Pelz- und Rauchwarenhersteller</v>
      </c>
      <c r="AR1511" s="52" t="b">
        <f t="shared" si="539"/>
        <v>0</v>
      </c>
      <c r="AS1511" s="52" t="b">
        <f t="shared" si="539"/>
        <v>0</v>
      </c>
      <c r="AT1511" s="52" t="b">
        <f t="shared" si="539"/>
        <v>0</v>
      </c>
      <c r="AU1511" s="52">
        <f t="shared" si="525"/>
        <v>2</v>
      </c>
      <c r="AW1511" s="52" t="b">
        <f t="shared" si="526"/>
        <v>0</v>
      </c>
      <c r="AX1511" s="52" t="str">
        <f t="shared" si="527"/>
        <v>Unternehmen</v>
      </c>
      <c r="AY1511" s="52" t="b">
        <f t="shared" si="528"/>
        <v>0</v>
      </c>
      <c r="AZ1511" s="52" t="str">
        <f t="shared" si="529"/>
        <v>11347</v>
      </c>
      <c r="BA1511" s="52" t="str">
        <f>VLOOKUP(A1511,'BAT Grundtabelle'!A:U,21,0)</f>
        <v>ja</v>
      </c>
      <c r="BB1511" s="52" t="str">
        <f t="shared" si="530"/>
        <v>nein</v>
      </c>
      <c r="BC1511" s="52" t="str">
        <f t="shared" si="531"/>
        <v>11347</v>
      </c>
      <c r="BD1511" s="52" t="str">
        <f t="shared" si="532"/>
        <v>Pelz- und Rauchwarenhersteller</v>
      </c>
      <c r="BE1511" s="52" t="str">
        <f t="shared" si="533"/>
        <v>Unternehmen</v>
      </c>
      <c r="BF1511" s="52">
        <f t="shared" si="534"/>
        <v>2</v>
      </c>
    </row>
    <row r="1512" spans="1:58" hidden="1" x14ac:dyDescent="0.35">
      <c r="A1512" s="107" t="s">
        <v>3770</v>
      </c>
      <c r="B1512" s="75" t="s">
        <v>534</v>
      </c>
      <c r="C1512" s="52" t="s">
        <v>3</v>
      </c>
      <c r="D1512" s="52" t="s">
        <v>3</v>
      </c>
      <c r="E1512" s="52" t="s">
        <v>2</v>
      </c>
      <c r="F1512" s="52" t="s">
        <v>2</v>
      </c>
      <c r="G1512" s="52" t="s">
        <v>2</v>
      </c>
      <c r="H1512" s="52" t="s">
        <v>2</v>
      </c>
      <c r="I1512" s="52" t="s">
        <v>3</v>
      </c>
      <c r="J1512" s="52">
        <v>1</v>
      </c>
      <c r="K1512" s="52" t="s">
        <v>2</v>
      </c>
      <c r="L1512" s="52" t="s">
        <v>2</v>
      </c>
      <c r="M1512" s="52" t="s">
        <v>2</v>
      </c>
      <c r="N1512" s="52" t="s">
        <v>3</v>
      </c>
      <c r="P1512" s="52" t="s">
        <v>4</v>
      </c>
      <c r="Q1512" s="52" t="str">
        <f t="shared" si="538"/>
        <v>Nein</v>
      </c>
      <c r="R1512" s="52" t="str">
        <f t="shared" si="538"/>
        <v>Nein</v>
      </c>
      <c r="S1512" s="52" t="str">
        <f t="shared" si="538"/>
        <v>Nein</v>
      </c>
      <c r="T1512" s="52" t="str">
        <f t="shared" si="538"/>
        <v>Nein</v>
      </c>
      <c r="U1512" s="52" t="str">
        <f t="shared" si="538"/>
        <v>Nein</v>
      </c>
      <c r="V1512" s="52" t="str">
        <f t="shared" si="538"/>
        <v>Nein</v>
      </c>
      <c r="W1512" s="52" t="str">
        <f t="shared" si="538"/>
        <v>Nein</v>
      </c>
      <c r="X1512" s="52" t="str">
        <f t="shared" si="538"/>
        <v>Nein</v>
      </c>
      <c r="Y1512" s="52" t="str">
        <f t="shared" si="538"/>
        <v>Nein</v>
      </c>
      <c r="Z1512" s="52" t="str">
        <f t="shared" si="538"/>
        <v>Nein</v>
      </c>
      <c r="AA1512" s="52" t="str">
        <f t="shared" si="538"/>
        <v>Nein</v>
      </c>
      <c r="AB1512" s="52" t="str">
        <f t="shared" si="538"/>
        <v>Nein</v>
      </c>
      <c r="AC1512" s="52" t="str">
        <f t="shared" si="538"/>
        <v>Nein</v>
      </c>
      <c r="AD1512" s="52" t="str">
        <f t="shared" si="538"/>
        <v>Nein</v>
      </c>
      <c r="AE1512" s="52" t="str">
        <f t="shared" si="538"/>
        <v>Nein</v>
      </c>
      <c r="AF1512" s="52" t="str">
        <f t="shared" si="538"/>
        <v>Nein</v>
      </c>
      <c r="AG1512" s="61" t="str">
        <f>IF(Q1512="Ja",VLOOKUP($Q$2,Plausis!A:E,5,0),IF(R1512="Ja",VLOOKUP($R$2,Plausis!A:E,5,0),IF(T1512="Ja",VLOOKUP($T$2,Plausis!A:E,5,0),IF(U1512="Ja",VLOOKUP($U$2,Plausis!A:E,5,0),IF(AA1512="Ja",VLOOKUP($AA$2,Plausis!A:E,5,0),IF(AC1512="Ja",VLOOKUP($AC$2,Plausis!A:E,5,0),IF(AD1512="Ja",VLOOKUP($AD$2,Plausis!A:E,5,0),"")))))))</f>
        <v/>
      </c>
      <c r="AH1512" s="52" t="str">
        <f>IF(Y1512="Ja",VLOOKUP($Y$2,Plausis!A:E,5,0),"")</f>
        <v/>
      </c>
      <c r="AI1512" s="52" t="str">
        <f t="shared" si="522"/>
        <v>Ja</v>
      </c>
      <c r="AJ1512" s="52" t="str">
        <f>IF(S1512="Ja",VLOOKUP($S$2,Plausis!A:E,5,0),IF(V1512="Ja",VLOOKUP($V$2,Plausis!A:E,5,0),IF(X1512="Ja",VLOOKUP($X$2,Plausis!A:E,5,0),"")))</f>
        <v/>
      </c>
      <c r="AL1512" s="52" t="s">
        <v>3</v>
      </c>
      <c r="AM1512" s="114">
        <v>45531</v>
      </c>
      <c r="AN1512" s="52" t="s">
        <v>4467</v>
      </c>
      <c r="AO1512" s="52" t="str">
        <f>VLOOKUP(B1512,'BAT Grundtabelle'!B:T,19,0)</f>
        <v>ja</v>
      </c>
      <c r="AP1512" s="105" t="str">
        <f t="shared" si="523"/>
        <v>11348</v>
      </c>
      <c r="AQ1512" s="52" t="str">
        <f t="shared" si="524"/>
        <v>Pelzhandel</v>
      </c>
      <c r="AR1512" s="52" t="b">
        <f t="shared" si="539"/>
        <v>0</v>
      </c>
      <c r="AS1512" s="52" t="b">
        <f t="shared" si="539"/>
        <v>0</v>
      </c>
      <c r="AT1512" s="52" t="b">
        <f t="shared" si="539"/>
        <v>0</v>
      </c>
      <c r="AU1512" s="52">
        <f t="shared" si="525"/>
        <v>1</v>
      </c>
      <c r="AW1512" s="52" t="b">
        <f t="shared" si="526"/>
        <v>0</v>
      </c>
      <c r="AX1512" s="52" t="str">
        <f t="shared" si="527"/>
        <v>Unternehmen</v>
      </c>
      <c r="AY1512" s="52" t="b">
        <f t="shared" si="528"/>
        <v>0</v>
      </c>
      <c r="AZ1512" s="52" t="str">
        <f t="shared" si="529"/>
        <v>11348</v>
      </c>
      <c r="BA1512" s="52" t="str">
        <f>VLOOKUP(A1512,'BAT Grundtabelle'!A:U,21,0)</f>
        <v>ja</v>
      </c>
      <c r="BB1512" s="52" t="str">
        <f t="shared" si="530"/>
        <v>nein</v>
      </c>
      <c r="BC1512" s="52" t="str">
        <f t="shared" si="531"/>
        <v>11348</v>
      </c>
      <c r="BD1512" s="52" t="str">
        <f t="shared" si="532"/>
        <v>Pelzhandel</v>
      </c>
      <c r="BE1512" s="52" t="str">
        <f t="shared" si="533"/>
        <v>Unternehmen</v>
      </c>
      <c r="BF1512" s="52">
        <f t="shared" si="534"/>
        <v>1</v>
      </c>
    </row>
    <row r="1513" spans="1:58" hidden="1" x14ac:dyDescent="0.35">
      <c r="A1513" s="107" t="s">
        <v>3771</v>
      </c>
      <c r="B1513" s="75" t="s">
        <v>152</v>
      </c>
      <c r="C1513" s="52" t="s">
        <v>3</v>
      </c>
      <c r="D1513" s="52" t="s">
        <v>3</v>
      </c>
      <c r="E1513" s="52" t="s">
        <v>2</v>
      </c>
      <c r="F1513" s="52" t="s">
        <v>2</v>
      </c>
      <c r="G1513" s="52" t="s">
        <v>2</v>
      </c>
      <c r="H1513" s="52" t="s">
        <v>2</v>
      </c>
      <c r="I1513" s="52" t="s">
        <v>3</v>
      </c>
      <c r="J1513" s="52">
        <v>3</v>
      </c>
      <c r="K1513" s="52" t="s">
        <v>2</v>
      </c>
      <c r="L1513" s="52" t="s">
        <v>2</v>
      </c>
      <c r="M1513" s="52" t="s">
        <v>2</v>
      </c>
      <c r="N1513" s="52" t="s">
        <v>3</v>
      </c>
      <c r="P1513" s="52" t="s">
        <v>4</v>
      </c>
      <c r="Q1513" s="52" t="str">
        <f t="shared" ref="Q1513:AF1522" si="540">IF(ISERROR(FIND(Q$2,$P1513,1)),"Nein","Ja")</f>
        <v>Nein</v>
      </c>
      <c r="R1513" s="52" t="str">
        <f t="shared" si="540"/>
        <v>Nein</v>
      </c>
      <c r="S1513" s="52" t="str">
        <f t="shared" si="540"/>
        <v>Nein</v>
      </c>
      <c r="T1513" s="52" t="str">
        <f t="shared" si="540"/>
        <v>Nein</v>
      </c>
      <c r="U1513" s="52" t="str">
        <f t="shared" si="540"/>
        <v>Nein</v>
      </c>
      <c r="V1513" s="52" t="str">
        <f t="shared" si="540"/>
        <v>Nein</v>
      </c>
      <c r="W1513" s="52" t="str">
        <f t="shared" si="540"/>
        <v>Nein</v>
      </c>
      <c r="X1513" s="52" t="str">
        <f t="shared" si="540"/>
        <v>Nein</v>
      </c>
      <c r="Y1513" s="52" t="str">
        <f t="shared" si="540"/>
        <v>Nein</v>
      </c>
      <c r="Z1513" s="52" t="str">
        <f t="shared" si="540"/>
        <v>Nein</v>
      </c>
      <c r="AA1513" s="52" t="str">
        <f t="shared" si="540"/>
        <v>Nein</v>
      </c>
      <c r="AB1513" s="52" t="str">
        <f t="shared" si="540"/>
        <v>Nein</v>
      </c>
      <c r="AC1513" s="52" t="str">
        <f t="shared" si="540"/>
        <v>Nein</v>
      </c>
      <c r="AD1513" s="52" t="str">
        <f t="shared" si="540"/>
        <v>Nein</v>
      </c>
      <c r="AE1513" s="52" t="str">
        <f t="shared" si="540"/>
        <v>Nein</v>
      </c>
      <c r="AF1513" s="52" t="str">
        <f t="shared" si="540"/>
        <v>Nein</v>
      </c>
      <c r="AG1513" s="61" t="str">
        <f>IF(Q1513="Ja",VLOOKUP($Q$2,Plausis!A:E,5,0),IF(R1513="Ja",VLOOKUP($R$2,Plausis!A:E,5,0),IF(T1513="Ja",VLOOKUP($T$2,Plausis!A:E,5,0),IF(U1513="Ja",VLOOKUP($U$2,Plausis!A:E,5,0),IF(AA1513="Ja",VLOOKUP($AA$2,Plausis!A:E,5,0),IF(AC1513="Ja",VLOOKUP($AC$2,Plausis!A:E,5,0),IF(AD1513="Ja",VLOOKUP($AD$2,Plausis!A:E,5,0),"")))))))</f>
        <v/>
      </c>
      <c r="AH1513" s="52" t="str">
        <f>IF(Y1513="Ja",VLOOKUP($Y$2,Plausis!A:E,5,0),"")</f>
        <v/>
      </c>
      <c r="AI1513" s="52" t="str">
        <f t="shared" si="522"/>
        <v>Ja</v>
      </c>
      <c r="AJ1513" s="52" t="str">
        <f>IF(S1513="Ja",VLOOKUP($S$2,Plausis!A:E,5,0),IF(V1513="Ja",VLOOKUP($V$2,Plausis!A:E,5,0),IF(X1513="Ja",VLOOKUP($X$2,Plausis!A:E,5,0),"")))</f>
        <v/>
      </c>
      <c r="AL1513" s="52" t="s">
        <v>2</v>
      </c>
      <c r="AM1513" s="114">
        <v>45531</v>
      </c>
      <c r="AN1513" s="52" t="s">
        <v>4467</v>
      </c>
      <c r="AO1513" s="52" t="str">
        <f>VLOOKUP(B1513,'BAT Grundtabelle'!B:T,19,0)</f>
        <v>ja</v>
      </c>
      <c r="AP1513" s="105" t="str">
        <f t="shared" si="523"/>
        <v>11349</v>
      </c>
      <c r="AQ1513" s="52" t="str">
        <f t="shared" si="524"/>
        <v>Pelztierfarm</v>
      </c>
      <c r="AR1513" s="52" t="b">
        <f t="shared" si="539"/>
        <v>0</v>
      </c>
      <c r="AS1513" s="52" t="b">
        <f t="shared" si="539"/>
        <v>0</v>
      </c>
      <c r="AT1513" s="52" t="b">
        <f t="shared" si="539"/>
        <v>0</v>
      </c>
      <c r="AU1513" s="52">
        <f t="shared" si="525"/>
        <v>3</v>
      </c>
      <c r="AW1513" s="52" t="b">
        <f t="shared" si="526"/>
        <v>0</v>
      </c>
      <c r="AX1513" s="52" t="str">
        <f t="shared" si="527"/>
        <v>Unternehmen</v>
      </c>
      <c r="AY1513" s="52" t="b">
        <f t="shared" si="528"/>
        <v>0</v>
      </c>
      <c r="AZ1513" s="52" t="str">
        <f t="shared" si="529"/>
        <v>11349</v>
      </c>
      <c r="BA1513" s="52" t="str">
        <f>VLOOKUP(A1513,'BAT Grundtabelle'!A:U,21,0)</f>
        <v>ja</v>
      </c>
      <c r="BB1513" s="52" t="str">
        <f t="shared" si="530"/>
        <v>nein</v>
      </c>
      <c r="BC1513" s="52" t="str">
        <f t="shared" si="531"/>
        <v>11349</v>
      </c>
      <c r="BD1513" s="52" t="str">
        <f t="shared" si="532"/>
        <v>Pelztierfarm</v>
      </c>
      <c r="BE1513" s="52" t="str">
        <f t="shared" si="533"/>
        <v>Unternehmen</v>
      </c>
      <c r="BF1513" s="52">
        <f t="shared" si="534"/>
        <v>3</v>
      </c>
    </row>
    <row r="1514" spans="1:58" hidden="1" x14ac:dyDescent="0.35">
      <c r="A1514" s="107" t="s">
        <v>3772</v>
      </c>
      <c r="B1514" s="75" t="s">
        <v>1509</v>
      </c>
      <c r="C1514" s="52" t="s">
        <v>3</v>
      </c>
      <c r="D1514" s="52" t="s">
        <v>3</v>
      </c>
      <c r="E1514" s="52" t="s">
        <v>2</v>
      </c>
      <c r="F1514" s="52" t="s">
        <v>2</v>
      </c>
      <c r="G1514" s="52" t="s">
        <v>2</v>
      </c>
      <c r="H1514" s="52" t="s">
        <v>2</v>
      </c>
      <c r="I1514" s="52" t="s">
        <v>3</v>
      </c>
      <c r="J1514" s="52">
        <v>2</v>
      </c>
      <c r="K1514" s="52" t="s">
        <v>2</v>
      </c>
      <c r="L1514" s="52" t="s">
        <v>2</v>
      </c>
      <c r="M1514" s="52" t="s">
        <v>2</v>
      </c>
      <c r="N1514" s="52" t="s">
        <v>3</v>
      </c>
      <c r="P1514" s="52" t="s">
        <v>4</v>
      </c>
      <c r="Q1514" s="52" t="str">
        <f t="shared" si="540"/>
        <v>Nein</v>
      </c>
      <c r="R1514" s="52" t="str">
        <f t="shared" si="540"/>
        <v>Nein</v>
      </c>
      <c r="S1514" s="52" t="str">
        <f t="shared" si="540"/>
        <v>Nein</v>
      </c>
      <c r="T1514" s="52" t="str">
        <f t="shared" si="540"/>
        <v>Nein</v>
      </c>
      <c r="U1514" s="52" t="str">
        <f t="shared" si="540"/>
        <v>Nein</v>
      </c>
      <c r="V1514" s="52" t="str">
        <f t="shared" si="540"/>
        <v>Nein</v>
      </c>
      <c r="W1514" s="52" t="str">
        <f t="shared" si="540"/>
        <v>Nein</v>
      </c>
      <c r="X1514" s="52" t="str">
        <f t="shared" si="540"/>
        <v>Nein</v>
      </c>
      <c r="Y1514" s="52" t="str">
        <f t="shared" si="540"/>
        <v>Nein</v>
      </c>
      <c r="Z1514" s="52" t="str">
        <f t="shared" si="540"/>
        <v>Nein</v>
      </c>
      <c r="AA1514" s="52" t="str">
        <f t="shared" si="540"/>
        <v>Nein</v>
      </c>
      <c r="AB1514" s="52" t="str">
        <f t="shared" si="540"/>
        <v>Nein</v>
      </c>
      <c r="AC1514" s="52" t="str">
        <f t="shared" si="540"/>
        <v>Nein</v>
      </c>
      <c r="AD1514" s="52" t="str">
        <f t="shared" si="540"/>
        <v>Nein</v>
      </c>
      <c r="AE1514" s="52" t="str">
        <f t="shared" si="540"/>
        <v>Nein</v>
      </c>
      <c r="AF1514" s="52" t="str">
        <f t="shared" si="540"/>
        <v>Nein</v>
      </c>
      <c r="AG1514" s="61" t="str">
        <f>IF(Q1514="Ja",VLOOKUP($Q$2,Plausis!A:E,5,0),IF(R1514="Ja",VLOOKUP($R$2,Plausis!A:E,5,0),IF(T1514="Ja",VLOOKUP($T$2,Plausis!A:E,5,0),IF(U1514="Ja",VLOOKUP($U$2,Plausis!A:E,5,0),IF(AA1514="Ja",VLOOKUP($AA$2,Plausis!A:E,5,0),IF(AC1514="Ja",VLOOKUP($AC$2,Plausis!A:E,5,0),IF(AD1514="Ja",VLOOKUP($AD$2,Plausis!A:E,5,0),"")))))))</f>
        <v/>
      </c>
      <c r="AH1514" s="52" t="str">
        <f>IF(Y1514="Ja",VLOOKUP($Y$2,Plausis!A:E,5,0),"")</f>
        <v/>
      </c>
      <c r="AI1514" s="52" t="str">
        <f t="shared" si="522"/>
        <v>Ja</v>
      </c>
      <c r="AJ1514" s="52" t="str">
        <f>IF(S1514="Ja",VLOOKUP($S$2,Plausis!A:E,5,0),IF(V1514="Ja",VLOOKUP($V$2,Plausis!A:E,5,0),IF(X1514="Ja",VLOOKUP($X$2,Plausis!A:E,5,0),"")))</f>
        <v/>
      </c>
      <c r="AL1514" s="52" t="s">
        <v>2</v>
      </c>
      <c r="AM1514" s="114">
        <v>45531</v>
      </c>
      <c r="AN1514" s="52" t="s">
        <v>4467</v>
      </c>
      <c r="AO1514" s="52" t="str">
        <f>VLOOKUP(B1514,'BAT Grundtabelle'!B:T,19,0)</f>
        <v>ja</v>
      </c>
      <c r="AP1514" s="105" t="str">
        <f t="shared" si="523"/>
        <v>11350</v>
      </c>
      <c r="AQ1514" s="52" t="str">
        <f t="shared" si="524"/>
        <v>Pelzverarbeitendes Gewerbe</v>
      </c>
      <c r="AR1514" s="52" t="b">
        <f t="shared" si="539"/>
        <v>0</v>
      </c>
      <c r="AS1514" s="52" t="b">
        <f t="shared" si="539"/>
        <v>0</v>
      </c>
      <c r="AT1514" s="52" t="b">
        <f t="shared" si="539"/>
        <v>0</v>
      </c>
      <c r="AU1514" s="52">
        <f t="shared" si="525"/>
        <v>2</v>
      </c>
      <c r="AW1514" s="52" t="b">
        <f t="shared" si="526"/>
        <v>0</v>
      </c>
      <c r="AX1514" s="52" t="str">
        <f t="shared" si="527"/>
        <v>Unternehmen</v>
      </c>
      <c r="AY1514" s="52" t="b">
        <f t="shared" si="528"/>
        <v>0</v>
      </c>
      <c r="AZ1514" s="52" t="str">
        <f t="shared" si="529"/>
        <v>11350</v>
      </c>
      <c r="BA1514" s="52" t="str">
        <f>VLOOKUP(A1514,'BAT Grundtabelle'!A:U,21,0)</f>
        <v>ja</v>
      </c>
      <c r="BB1514" s="52" t="str">
        <f t="shared" si="530"/>
        <v>nein</v>
      </c>
      <c r="BC1514" s="52" t="str">
        <f t="shared" si="531"/>
        <v>11350</v>
      </c>
      <c r="BD1514" s="52" t="str">
        <f t="shared" si="532"/>
        <v>Pelzverarbeitendes Gewerbe</v>
      </c>
      <c r="BE1514" s="52" t="str">
        <f t="shared" si="533"/>
        <v>Unternehmen</v>
      </c>
      <c r="BF1514" s="52">
        <f t="shared" si="534"/>
        <v>2</v>
      </c>
    </row>
    <row r="1515" spans="1:58" hidden="1" x14ac:dyDescent="0.35">
      <c r="A1515" s="107" t="s">
        <v>3773</v>
      </c>
      <c r="B1515" s="75" t="s">
        <v>1510</v>
      </c>
      <c r="C1515" s="52" t="s">
        <v>3</v>
      </c>
      <c r="D1515" s="52" t="s">
        <v>3</v>
      </c>
      <c r="E1515" s="52" t="s">
        <v>2</v>
      </c>
      <c r="F1515" s="52" t="s">
        <v>2</v>
      </c>
      <c r="G1515" s="52" t="s">
        <v>2</v>
      </c>
      <c r="H1515" s="52" t="s">
        <v>2</v>
      </c>
      <c r="I1515" s="52" t="s">
        <v>3</v>
      </c>
      <c r="J1515" s="52">
        <v>1</v>
      </c>
      <c r="K1515" s="52" t="s">
        <v>2</v>
      </c>
      <c r="L1515" s="52" t="s">
        <v>2</v>
      </c>
      <c r="M1515" s="52" t="s">
        <v>2</v>
      </c>
      <c r="N1515" s="52" t="s">
        <v>3</v>
      </c>
      <c r="P1515" s="52" t="s">
        <v>4</v>
      </c>
      <c r="Q1515" s="52" t="str">
        <f t="shared" si="540"/>
        <v>Nein</v>
      </c>
      <c r="R1515" s="52" t="str">
        <f t="shared" si="540"/>
        <v>Nein</v>
      </c>
      <c r="S1515" s="52" t="str">
        <f t="shared" si="540"/>
        <v>Nein</v>
      </c>
      <c r="T1515" s="52" t="str">
        <f t="shared" si="540"/>
        <v>Nein</v>
      </c>
      <c r="U1515" s="52" t="str">
        <f t="shared" si="540"/>
        <v>Nein</v>
      </c>
      <c r="V1515" s="52" t="str">
        <f t="shared" si="540"/>
        <v>Nein</v>
      </c>
      <c r="W1515" s="52" t="str">
        <f t="shared" si="540"/>
        <v>Nein</v>
      </c>
      <c r="X1515" s="52" t="str">
        <f t="shared" si="540"/>
        <v>Nein</v>
      </c>
      <c r="Y1515" s="52" t="str">
        <f t="shared" si="540"/>
        <v>Nein</v>
      </c>
      <c r="Z1515" s="52" t="str">
        <f t="shared" si="540"/>
        <v>Nein</v>
      </c>
      <c r="AA1515" s="52" t="str">
        <f t="shared" si="540"/>
        <v>Nein</v>
      </c>
      <c r="AB1515" s="52" t="str">
        <f t="shared" si="540"/>
        <v>Nein</v>
      </c>
      <c r="AC1515" s="52" t="str">
        <f t="shared" si="540"/>
        <v>Nein</v>
      </c>
      <c r="AD1515" s="52" t="str">
        <f t="shared" si="540"/>
        <v>Nein</v>
      </c>
      <c r="AE1515" s="52" t="str">
        <f t="shared" si="540"/>
        <v>Nein</v>
      </c>
      <c r="AF1515" s="52" t="str">
        <f t="shared" si="540"/>
        <v>Nein</v>
      </c>
      <c r="AG1515" s="61" t="str">
        <f>IF(Q1515="Ja",VLOOKUP($Q$2,Plausis!A:E,5,0),IF(R1515="Ja",VLOOKUP($R$2,Plausis!A:E,5,0),IF(T1515="Ja",VLOOKUP($T$2,Plausis!A:E,5,0),IF(U1515="Ja",VLOOKUP($U$2,Plausis!A:E,5,0),IF(AA1515="Ja",VLOOKUP($AA$2,Plausis!A:E,5,0),IF(AC1515="Ja",VLOOKUP($AC$2,Plausis!A:E,5,0),IF(AD1515="Ja",VLOOKUP($AD$2,Plausis!A:E,5,0),"")))))))</f>
        <v/>
      </c>
      <c r="AH1515" s="52" t="str">
        <f>IF(Y1515="Ja",VLOOKUP($Y$2,Plausis!A:E,5,0),"")</f>
        <v/>
      </c>
      <c r="AI1515" s="52" t="str">
        <f t="shared" si="522"/>
        <v>Ja</v>
      </c>
      <c r="AJ1515" s="52" t="str">
        <f>IF(S1515="Ja",VLOOKUP($S$2,Plausis!A:E,5,0),IF(V1515="Ja",VLOOKUP($V$2,Plausis!A:E,5,0),IF(X1515="Ja",VLOOKUP($X$2,Plausis!A:E,5,0),"")))</f>
        <v/>
      </c>
      <c r="AL1515" s="52" t="s">
        <v>2</v>
      </c>
      <c r="AM1515" s="114">
        <v>45531</v>
      </c>
      <c r="AN1515" s="52" t="s">
        <v>4467</v>
      </c>
      <c r="AO1515" s="52" t="str">
        <f>VLOOKUP(B1515,'BAT Grundtabelle'!B:T,19,0)</f>
        <v>ja</v>
      </c>
      <c r="AP1515" s="105" t="str">
        <f t="shared" si="523"/>
        <v>11351</v>
      </c>
      <c r="AQ1515" s="52" t="str">
        <f t="shared" si="524"/>
        <v>Pelzverarbeitendes Handwerk</v>
      </c>
      <c r="AR1515" s="52" t="b">
        <f t="shared" si="539"/>
        <v>0</v>
      </c>
      <c r="AS1515" s="52" t="b">
        <f t="shared" si="539"/>
        <v>0</v>
      </c>
      <c r="AT1515" s="52" t="b">
        <f t="shared" si="539"/>
        <v>0</v>
      </c>
      <c r="AU1515" s="52">
        <f t="shared" si="525"/>
        <v>1</v>
      </c>
      <c r="AW1515" s="52" t="b">
        <f t="shared" si="526"/>
        <v>0</v>
      </c>
      <c r="AX1515" s="52" t="str">
        <f t="shared" si="527"/>
        <v>Unternehmen</v>
      </c>
      <c r="AY1515" s="52" t="b">
        <f t="shared" si="528"/>
        <v>0</v>
      </c>
      <c r="AZ1515" s="52" t="str">
        <f t="shared" si="529"/>
        <v>11351</v>
      </c>
      <c r="BA1515" s="52" t="str">
        <f>VLOOKUP(A1515,'BAT Grundtabelle'!A:U,21,0)</f>
        <v>ja</v>
      </c>
      <c r="BB1515" s="52" t="str">
        <f t="shared" si="530"/>
        <v>nein</v>
      </c>
      <c r="BC1515" s="52" t="str">
        <f t="shared" si="531"/>
        <v>11351</v>
      </c>
      <c r="BD1515" s="52" t="str">
        <f t="shared" si="532"/>
        <v>Pelzverarbeitendes Handwerk</v>
      </c>
      <c r="BE1515" s="52" t="str">
        <f t="shared" si="533"/>
        <v>Unternehmen</v>
      </c>
      <c r="BF1515" s="52">
        <f t="shared" si="534"/>
        <v>1</v>
      </c>
    </row>
    <row r="1516" spans="1:58" hidden="1" x14ac:dyDescent="0.35">
      <c r="A1516" s="107" t="s">
        <v>3774</v>
      </c>
      <c r="B1516" s="75" t="s">
        <v>536</v>
      </c>
      <c r="C1516" s="52" t="s">
        <v>3</v>
      </c>
      <c r="D1516" s="52" t="s">
        <v>3</v>
      </c>
      <c r="E1516" s="52" t="s">
        <v>2</v>
      </c>
      <c r="F1516" s="52" t="s">
        <v>2</v>
      </c>
      <c r="G1516" s="52" t="s">
        <v>2</v>
      </c>
      <c r="H1516" s="52" t="s">
        <v>2</v>
      </c>
      <c r="I1516" s="52" t="s">
        <v>3</v>
      </c>
      <c r="J1516" s="52">
        <v>1</v>
      </c>
      <c r="K1516" s="52" t="s">
        <v>2</v>
      </c>
      <c r="L1516" s="52" t="s">
        <v>2</v>
      </c>
      <c r="M1516" s="52" t="s">
        <v>2</v>
      </c>
      <c r="N1516" s="52" t="s">
        <v>3</v>
      </c>
      <c r="P1516" s="52" t="s">
        <v>4</v>
      </c>
      <c r="Q1516" s="52" t="str">
        <f t="shared" si="540"/>
        <v>Nein</v>
      </c>
      <c r="R1516" s="52" t="str">
        <f t="shared" si="540"/>
        <v>Nein</v>
      </c>
      <c r="S1516" s="52" t="str">
        <f t="shared" si="540"/>
        <v>Nein</v>
      </c>
      <c r="T1516" s="52" t="str">
        <f t="shared" si="540"/>
        <v>Nein</v>
      </c>
      <c r="U1516" s="52" t="str">
        <f t="shared" si="540"/>
        <v>Nein</v>
      </c>
      <c r="V1516" s="52" t="str">
        <f t="shared" si="540"/>
        <v>Nein</v>
      </c>
      <c r="W1516" s="52" t="str">
        <f t="shared" si="540"/>
        <v>Nein</v>
      </c>
      <c r="X1516" s="52" t="str">
        <f t="shared" si="540"/>
        <v>Nein</v>
      </c>
      <c r="Y1516" s="52" t="str">
        <f t="shared" si="540"/>
        <v>Nein</v>
      </c>
      <c r="Z1516" s="52" t="str">
        <f t="shared" si="540"/>
        <v>Nein</v>
      </c>
      <c r="AA1516" s="52" t="str">
        <f t="shared" si="540"/>
        <v>Nein</v>
      </c>
      <c r="AB1516" s="52" t="str">
        <f t="shared" si="540"/>
        <v>Nein</v>
      </c>
      <c r="AC1516" s="52" t="str">
        <f t="shared" si="540"/>
        <v>Nein</v>
      </c>
      <c r="AD1516" s="52" t="str">
        <f t="shared" si="540"/>
        <v>Nein</v>
      </c>
      <c r="AE1516" s="52" t="str">
        <f t="shared" si="540"/>
        <v>Nein</v>
      </c>
      <c r="AF1516" s="52" t="str">
        <f t="shared" si="540"/>
        <v>Nein</v>
      </c>
      <c r="AG1516" s="61" t="str">
        <f>IF(Q1516="Ja",VLOOKUP($Q$2,Plausis!A:E,5,0),IF(R1516="Ja",VLOOKUP($R$2,Plausis!A:E,5,0),IF(T1516="Ja",VLOOKUP($T$2,Plausis!A:E,5,0),IF(U1516="Ja",VLOOKUP($U$2,Plausis!A:E,5,0),IF(AA1516="Ja",VLOOKUP($AA$2,Plausis!A:E,5,0),IF(AC1516="Ja",VLOOKUP($AC$2,Plausis!A:E,5,0),IF(AD1516="Ja",VLOOKUP($AD$2,Plausis!A:E,5,0),"")))))))</f>
        <v/>
      </c>
      <c r="AH1516" s="52" t="str">
        <f>IF(Y1516="Ja",VLOOKUP($Y$2,Plausis!A:E,5,0),"")</f>
        <v/>
      </c>
      <c r="AI1516" s="52" t="str">
        <f t="shared" si="522"/>
        <v>Ja</v>
      </c>
      <c r="AJ1516" s="52" t="str">
        <f>IF(S1516="Ja",VLOOKUP($S$2,Plausis!A:E,5,0),IF(V1516="Ja",VLOOKUP($V$2,Plausis!A:E,5,0),IF(X1516="Ja",VLOOKUP($X$2,Plausis!A:E,5,0),"")))</f>
        <v/>
      </c>
      <c r="AL1516" s="52" t="s">
        <v>3</v>
      </c>
      <c r="AM1516" s="114">
        <v>45531</v>
      </c>
      <c r="AN1516" s="52" t="s">
        <v>4467</v>
      </c>
      <c r="AO1516" s="52" t="str">
        <f>VLOOKUP(B1516,'BAT Grundtabelle'!B:T,19,0)</f>
        <v>ja</v>
      </c>
      <c r="AP1516" s="105" t="str">
        <f t="shared" si="523"/>
        <v>11352</v>
      </c>
      <c r="AQ1516" s="52" t="str">
        <f t="shared" si="524"/>
        <v>Pelzwarenhandel</v>
      </c>
      <c r="AR1516" s="52" t="b">
        <f t="shared" si="539"/>
        <v>0</v>
      </c>
      <c r="AS1516" s="52" t="b">
        <f t="shared" si="539"/>
        <v>0</v>
      </c>
      <c r="AT1516" s="52" t="b">
        <f t="shared" si="539"/>
        <v>0</v>
      </c>
      <c r="AU1516" s="52">
        <f t="shared" si="525"/>
        <v>1</v>
      </c>
      <c r="AW1516" s="52" t="b">
        <f t="shared" si="526"/>
        <v>0</v>
      </c>
      <c r="AX1516" s="52" t="str">
        <f t="shared" si="527"/>
        <v>Unternehmen</v>
      </c>
      <c r="AY1516" s="52" t="b">
        <f t="shared" si="528"/>
        <v>0</v>
      </c>
      <c r="AZ1516" s="52" t="str">
        <f t="shared" si="529"/>
        <v>11352</v>
      </c>
      <c r="BA1516" s="52" t="str">
        <f>VLOOKUP(A1516,'BAT Grundtabelle'!A:U,21,0)</f>
        <v>ja</v>
      </c>
      <c r="BB1516" s="52" t="str">
        <f t="shared" si="530"/>
        <v>nein</v>
      </c>
      <c r="BC1516" s="52" t="str">
        <f t="shared" si="531"/>
        <v>11352</v>
      </c>
      <c r="BD1516" s="52" t="str">
        <f t="shared" si="532"/>
        <v>Pelzwarenhandel</v>
      </c>
      <c r="BE1516" s="52" t="str">
        <f t="shared" si="533"/>
        <v>Unternehmen</v>
      </c>
      <c r="BF1516" s="52">
        <f t="shared" si="534"/>
        <v>1</v>
      </c>
    </row>
    <row r="1517" spans="1:58" ht="43.5" hidden="1" x14ac:dyDescent="0.35">
      <c r="A1517" s="107" t="s">
        <v>3775</v>
      </c>
      <c r="B1517" s="75" t="s">
        <v>746</v>
      </c>
      <c r="C1517" s="52" t="s">
        <v>3</v>
      </c>
      <c r="D1517" s="52" t="s">
        <v>3</v>
      </c>
      <c r="E1517" s="52" t="s">
        <v>2</v>
      </c>
      <c r="F1517" s="52" t="s">
        <v>2</v>
      </c>
      <c r="G1517" s="52" t="s">
        <v>2</v>
      </c>
      <c r="H1517" s="52" t="s">
        <v>2</v>
      </c>
      <c r="I1517" s="52" t="s">
        <v>3</v>
      </c>
      <c r="J1517" s="52">
        <v>1</v>
      </c>
      <c r="K1517" s="52" t="s">
        <v>2</v>
      </c>
      <c r="L1517" s="52" t="s">
        <v>2</v>
      </c>
      <c r="M1517" s="52" t="s">
        <v>2</v>
      </c>
      <c r="N1517" s="52" t="s">
        <v>3</v>
      </c>
      <c r="P1517" s="52">
        <v>1198</v>
      </c>
      <c r="Q1517" s="52" t="str">
        <f t="shared" si="540"/>
        <v>Nein</v>
      </c>
      <c r="R1517" s="52" t="str">
        <f t="shared" si="540"/>
        <v>Nein</v>
      </c>
      <c r="S1517" s="52" t="str">
        <f t="shared" si="540"/>
        <v>Nein</v>
      </c>
      <c r="T1517" s="52" t="str">
        <f t="shared" si="540"/>
        <v>Nein</v>
      </c>
      <c r="U1517" s="52" t="str">
        <f t="shared" si="540"/>
        <v>Nein</v>
      </c>
      <c r="V1517" s="52" t="str">
        <f t="shared" si="540"/>
        <v>Nein</v>
      </c>
      <c r="W1517" s="52" t="str">
        <f t="shared" si="540"/>
        <v>Nein</v>
      </c>
      <c r="X1517" s="52" t="str">
        <f t="shared" si="540"/>
        <v>Nein</v>
      </c>
      <c r="Y1517" s="52" t="str">
        <f t="shared" si="540"/>
        <v>Nein</v>
      </c>
      <c r="Z1517" s="52" t="str">
        <f t="shared" si="540"/>
        <v>Nein</v>
      </c>
      <c r="AA1517" s="52" t="str">
        <f t="shared" si="540"/>
        <v>Nein</v>
      </c>
      <c r="AB1517" s="52" t="str">
        <f t="shared" si="540"/>
        <v>Nein</v>
      </c>
      <c r="AC1517" s="52" t="str">
        <f t="shared" si="540"/>
        <v>Nein</v>
      </c>
      <c r="AD1517" s="52" t="str">
        <f t="shared" si="540"/>
        <v>Ja</v>
      </c>
      <c r="AE1517" s="52" t="str">
        <f t="shared" si="540"/>
        <v>Nein</v>
      </c>
      <c r="AF1517" s="52" t="str">
        <f t="shared" si="540"/>
        <v>Nein</v>
      </c>
      <c r="AG1517" s="61" t="str">
        <f>IF(Q1517="Ja",VLOOKUP($Q$2,Plausis!A:E,5,0),IF(R1517="Ja",VLOOKUP($R$2,Plausis!A:E,5,0),IF(T1517="Ja",VLOOKUP($T$2,Plausis!A:E,5,0),IF(U1517="Ja",VLOOKUP($U$2,Plausis!A:E,5,0),IF(AA1517="Ja",VLOOKUP($AA$2,Plausis!A:E,5,0),IF(AC1517="Ja",VLOOKUP($AC$2,Plausis!A:E,5,0),IF(AD1517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517" s="52" t="str">
        <f>IF(Y1517="Ja",VLOOKUP($Y$2,Plausis!A:E,5,0),"")</f>
        <v/>
      </c>
      <c r="AI1517" s="52" t="str">
        <f t="shared" si="522"/>
        <v>Ja</v>
      </c>
      <c r="AJ1517" s="52" t="str">
        <f>IF(S1517="Ja",VLOOKUP($S$2,Plausis!A:E,5,0),IF(V1517="Ja",VLOOKUP($V$2,Plausis!A:E,5,0),IF(X1517="Ja",VLOOKUP($X$2,Plausis!A:E,5,0),"")))</f>
        <v/>
      </c>
      <c r="AL1517" s="52" t="s">
        <v>3</v>
      </c>
      <c r="AM1517" s="114">
        <v>45531</v>
      </c>
      <c r="AN1517" s="52" t="s">
        <v>4467</v>
      </c>
      <c r="AO1517" s="52" t="str">
        <f>VLOOKUP(B1517,'BAT Grundtabelle'!B:T,19,0)</f>
        <v>ja</v>
      </c>
      <c r="AP1517" s="105" t="str">
        <f t="shared" si="523"/>
        <v>11353</v>
      </c>
      <c r="AQ1517" s="52" t="str">
        <f t="shared" si="524"/>
        <v>Pension</v>
      </c>
      <c r="AR1517" s="52" t="b">
        <f t="shared" si="539"/>
        <v>0</v>
      </c>
      <c r="AS1517" s="52" t="b">
        <f t="shared" si="539"/>
        <v>0</v>
      </c>
      <c r="AT1517" s="52" t="b">
        <f t="shared" si="539"/>
        <v>0</v>
      </c>
      <c r="AU1517" s="52">
        <f t="shared" si="525"/>
        <v>1</v>
      </c>
      <c r="AW1517" s="52" t="b">
        <f t="shared" si="526"/>
        <v>0</v>
      </c>
      <c r="AX1517" s="52" t="str">
        <f t="shared" si="527"/>
        <v>Unternehmen</v>
      </c>
      <c r="AY1517" s="52" t="b">
        <f t="shared" si="528"/>
        <v>0</v>
      </c>
      <c r="AZ1517" s="52" t="str">
        <f t="shared" si="529"/>
        <v>11353</v>
      </c>
      <c r="BA1517" s="52" t="str">
        <f>VLOOKUP(A1517,'BAT Grundtabelle'!A:U,21,0)</f>
        <v>ja</v>
      </c>
      <c r="BB1517" s="52" t="str">
        <f t="shared" si="530"/>
        <v>nein</v>
      </c>
      <c r="BC1517" s="52" t="str">
        <f t="shared" si="531"/>
        <v>11353</v>
      </c>
      <c r="BD1517" s="52" t="str">
        <f t="shared" si="532"/>
        <v>Pension</v>
      </c>
      <c r="BE1517" s="52" t="str">
        <f t="shared" si="533"/>
        <v>Unternehmen</v>
      </c>
      <c r="BF1517" s="52">
        <f t="shared" si="534"/>
        <v>1</v>
      </c>
    </row>
    <row r="1518" spans="1:58" hidden="1" x14ac:dyDescent="0.35">
      <c r="A1518" s="107" t="s">
        <v>3776</v>
      </c>
      <c r="B1518" s="75" t="s">
        <v>253</v>
      </c>
      <c r="C1518" s="52" t="s">
        <v>3</v>
      </c>
      <c r="D1518" s="52" t="s">
        <v>3</v>
      </c>
      <c r="E1518" s="52" t="s">
        <v>2</v>
      </c>
      <c r="F1518" s="52" t="s">
        <v>2</v>
      </c>
      <c r="G1518" s="52" t="s">
        <v>2</v>
      </c>
      <c r="H1518" s="52" t="s">
        <v>2</v>
      </c>
      <c r="I1518" s="52" t="s">
        <v>3</v>
      </c>
      <c r="J1518" s="52">
        <v>1</v>
      </c>
      <c r="K1518" s="52" t="s">
        <v>2</v>
      </c>
      <c r="L1518" s="52" t="s">
        <v>2</v>
      </c>
      <c r="M1518" s="52" t="s">
        <v>2</v>
      </c>
      <c r="N1518" s="52" t="s">
        <v>3</v>
      </c>
      <c r="P1518" s="52" t="s">
        <v>4</v>
      </c>
      <c r="Q1518" s="52" t="str">
        <f t="shared" si="540"/>
        <v>Nein</v>
      </c>
      <c r="R1518" s="52" t="str">
        <f t="shared" si="540"/>
        <v>Nein</v>
      </c>
      <c r="S1518" s="52" t="str">
        <f t="shared" si="540"/>
        <v>Nein</v>
      </c>
      <c r="T1518" s="52" t="str">
        <f t="shared" si="540"/>
        <v>Nein</v>
      </c>
      <c r="U1518" s="52" t="str">
        <f t="shared" si="540"/>
        <v>Nein</v>
      </c>
      <c r="V1518" s="52" t="str">
        <f t="shared" si="540"/>
        <v>Nein</v>
      </c>
      <c r="W1518" s="52" t="str">
        <f t="shared" si="540"/>
        <v>Nein</v>
      </c>
      <c r="X1518" s="52" t="str">
        <f t="shared" si="540"/>
        <v>Nein</v>
      </c>
      <c r="Y1518" s="52" t="str">
        <f t="shared" si="540"/>
        <v>Nein</v>
      </c>
      <c r="Z1518" s="52" t="str">
        <f t="shared" si="540"/>
        <v>Nein</v>
      </c>
      <c r="AA1518" s="52" t="str">
        <f t="shared" si="540"/>
        <v>Nein</v>
      </c>
      <c r="AB1518" s="52" t="str">
        <f t="shared" si="540"/>
        <v>Nein</v>
      </c>
      <c r="AC1518" s="52" t="str">
        <f t="shared" si="540"/>
        <v>Nein</v>
      </c>
      <c r="AD1518" s="52" t="str">
        <f t="shared" si="540"/>
        <v>Nein</v>
      </c>
      <c r="AE1518" s="52" t="str">
        <f t="shared" si="540"/>
        <v>Nein</v>
      </c>
      <c r="AF1518" s="52" t="str">
        <f t="shared" si="540"/>
        <v>Nein</v>
      </c>
      <c r="AG1518" s="61" t="str">
        <f>IF(Q1518="Ja",VLOOKUP($Q$2,Plausis!A:E,5,0),IF(R1518="Ja",VLOOKUP($R$2,Plausis!A:E,5,0),IF(T1518="Ja",VLOOKUP($T$2,Plausis!A:E,5,0),IF(U1518="Ja",VLOOKUP($U$2,Plausis!A:E,5,0),IF(AA1518="Ja",VLOOKUP($AA$2,Plausis!A:E,5,0),IF(AC1518="Ja",VLOOKUP($AC$2,Plausis!A:E,5,0),IF(AD1518="Ja",VLOOKUP($AD$2,Plausis!A:E,5,0),"")))))))</f>
        <v/>
      </c>
      <c r="AH1518" s="52" t="str">
        <f>IF(Y1518="Ja",VLOOKUP($Y$2,Plausis!A:E,5,0),"")</f>
        <v/>
      </c>
      <c r="AI1518" s="52" t="str">
        <f t="shared" si="522"/>
        <v>Ja</v>
      </c>
      <c r="AJ1518" s="52" t="str">
        <f>IF(S1518="Ja",VLOOKUP($S$2,Plausis!A:E,5,0),IF(V1518="Ja",VLOOKUP($V$2,Plausis!A:E,5,0),IF(X1518="Ja",VLOOKUP($X$2,Plausis!A:E,5,0),"")))</f>
        <v/>
      </c>
      <c r="AL1518" s="52" t="s">
        <v>2</v>
      </c>
      <c r="AM1518" s="114">
        <v>45531</v>
      </c>
      <c r="AN1518" s="52" t="s">
        <v>4467</v>
      </c>
      <c r="AO1518" s="52" t="str">
        <f>VLOOKUP(B1518,'BAT Grundtabelle'!B:T,19,0)</f>
        <v>ja</v>
      </c>
      <c r="AP1518" s="105" t="str">
        <f t="shared" si="523"/>
        <v>11354</v>
      </c>
      <c r="AQ1518" s="52" t="str">
        <f t="shared" si="524"/>
        <v>Perlenhandel</v>
      </c>
      <c r="AR1518" s="52" t="b">
        <f t="shared" si="539"/>
        <v>0</v>
      </c>
      <c r="AS1518" s="52" t="b">
        <f t="shared" si="539"/>
        <v>0</v>
      </c>
      <c r="AT1518" s="52" t="b">
        <f t="shared" si="539"/>
        <v>0</v>
      </c>
      <c r="AU1518" s="52">
        <f t="shared" si="525"/>
        <v>1</v>
      </c>
      <c r="AW1518" s="52" t="b">
        <f t="shared" si="526"/>
        <v>0</v>
      </c>
      <c r="AX1518" s="52" t="str">
        <f t="shared" si="527"/>
        <v>Unternehmen</v>
      </c>
      <c r="AY1518" s="52" t="b">
        <f t="shared" si="528"/>
        <v>0</v>
      </c>
      <c r="AZ1518" s="52" t="str">
        <f t="shared" si="529"/>
        <v>11354</v>
      </c>
      <c r="BA1518" s="52" t="str">
        <f>VLOOKUP(A1518,'BAT Grundtabelle'!A:U,21,0)</f>
        <v>ja</v>
      </c>
      <c r="BB1518" s="52" t="str">
        <f t="shared" si="530"/>
        <v>nein</v>
      </c>
      <c r="BC1518" s="52" t="str">
        <f t="shared" si="531"/>
        <v>11354</v>
      </c>
      <c r="BD1518" s="52" t="str">
        <f t="shared" si="532"/>
        <v>Perlenhandel</v>
      </c>
      <c r="BE1518" s="52" t="str">
        <f t="shared" si="533"/>
        <v>Unternehmen</v>
      </c>
      <c r="BF1518" s="52">
        <f t="shared" si="534"/>
        <v>1</v>
      </c>
    </row>
    <row r="1519" spans="1:58" hidden="1" x14ac:dyDescent="0.35">
      <c r="A1519" s="107" t="s">
        <v>3777</v>
      </c>
      <c r="B1519" s="75" t="s">
        <v>480</v>
      </c>
      <c r="C1519" s="52" t="s">
        <v>3</v>
      </c>
      <c r="D1519" s="52" t="s">
        <v>3</v>
      </c>
      <c r="E1519" s="52" t="s">
        <v>2</v>
      </c>
      <c r="F1519" s="52" t="s">
        <v>2</v>
      </c>
      <c r="G1519" s="52" t="s">
        <v>2</v>
      </c>
      <c r="H1519" s="52" t="s">
        <v>2</v>
      </c>
      <c r="I1519" s="52" t="s">
        <v>3</v>
      </c>
      <c r="J1519" s="52">
        <v>1</v>
      </c>
      <c r="K1519" s="52" t="s">
        <v>2</v>
      </c>
      <c r="L1519" s="52" t="s">
        <v>2</v>
      </c>
      <c r="M1519" s="52" t="s">
        <v>2</v>
      </c>
      <c r="N1519" s="52" t="s">
        <v>3</v>
      </c>
      <c r="P1519" s="52" t="s">
        <v>4</v>
      </c>
      <c r="Q1519" s="52" t="str">
        <f t="shared" si="540"/>
        <v>Nein</v>
      </c>
      <c r="R1519" s="52" t="str">
        <f t="shared" si="540"/>
        <v>Nein</v>
      </c>
      <c r="S1519" s="52" t="str">
        <f t="shared" si="540"/>
        <v>Nein</v>
      </c>
      <c r="T1519" s="52" t="str">
        <f t="shared" si="540"/>
        <v>Nein</v>
      </c>
      <c r="U1519" s="52" t="str">
        <f t="shared" si="540"/>
        <v>Nein</v>
      </c>
      <c r="V1519" s="52" t="str">
        <f t="shared" si="540"/>
        <v>Nein</v>
      </c>
      <c r="W1519" s="52" t="str">
        <f t="shared" si="540"/>
        <v>Nein</v>
      </c>
      <c r="X1519" s="52" t="str">
        <f t="shared" si="540"/>
        <v>Nein</v>
      </c>
      <c r="Y1519" s="52" t="str">
        <f t="shared" si="540"/>
        <v>Nein</v>
      </c>
      <c r="Z1519" s="52" t="str">
        <f t="shared" si="540"/>
        <v>Nein</v>
      </c>
      <c r="AA1519" s="52" t="str">
        <f t="shared" si="540"/>
        <v>Nein</v>
      </c>
      <c r="AB1519" s="52" t="str">
        <f t="shared" si="540"/>
        <v>Nein</v>
      </c>
      <c r="AC1519" s="52" t="str">
        <f t="shared" si="540"/>
        <v>Nein</v>
      </c>
      <c r="AD1519" s="52" t="str">
        <f t="shared" si="540"/>
        <v>Nein</v>
      </c>
      <c r="AE1519" s="52" t="str">
        <f t="shared" si="540"/>
        <v>Nein</v>
      </c>
      <c r="AF1519" s="52" t="str">
        <f t="shared" si="540"/>
        <v>Nein</v>
      </c>
      <c r="AG1519" s="61" t="str">
        <f>IF(Q1519="Ja",VLOOKUP($Q$2,Plausis!A:E,5,0),IF(R1519="Ja",VLOOKUP($R$2,Plausis!A:E,5,0),IF(T1519="Ja",VLOOKUP($T$2,Plausis!A:E,5,0),IF(U1519="Ja",VLOOKUP($U$2,Plausis!A:E,5,0),IF(AA1519="Ja",VLOOKUP($AA$2,Plausis!A:E,5,0),IF(AC1519="Ja",VLOOKUP($AC$2,Plausis!A:E,5,0),IF(AD1519="Ja",VLOOKUP($AD$2,Plausis!A:E,5,0),"")))))))</f>
        <v/>
      </c>
      <c r="AH1519" s="52" t="str">
        <f>IF(Y1519="Ja",VLOOKUP($Y$2,Plausis!A:E,5,0),"")</f>
        <v/>
      </c>
      <c r="AI1519" s="52" t="str">
        <f t="shared" si="522"/>
        <v>Ja</v>
      </c>
      <c r="AJ1519" s="52" t="str">
        <f>IF(S1519="Ja",VLOOKUP($S$2,Plausis!A:E,5,0),IF(V1519="Ja",VLOOKUP($V$2,Plausis!A:E,5,0),IF(X1519="Ja",VLOOKUP($X$2,Plausis!A:E,5,0),"")))</f>
        <v/>
      </c>
      <c r="AL1519" s="52" t="s">
        <v>2</v>
      </c>
      <c r="AM1519" s="114">
        <v>45531</v>
      </c>
      <c r="AN1519" s="52" t="s">
        <v>4467</v>
      </c>
      <c r="AO1519" s="52" t="str">
        <f>VLOOKUP(B1519,'BAT Grundtabelle'!B:T,19,0)</f>
        <v>ja</v>
      </c>
      <c r="AP1519" s="105" t="str">
        <f t="shared" si="523"/>
        <v>11355</v>
      </c>
      <c r="AQ1519" s="52" t="str">
        <f t="shared" si="524"/>
        <v>Personalberaterbüro</v>
      </c>
      <c r="AR1519" s="52" t="b">
        <f t="shared" si="539"/>
        <v>0</v>
      </c>
      <c r="AS1519" s="52" t="b">
        <f t="shared" si="539"/>
        <v>0</v>
      </c>
      <c r="AT1519" s="52" t="b">
        <f t="shared" si="539"/>
        <v>0</v>
      </c>
      <c r="AU1519" s="52">
        <f t="shared" si="525"/>
        <v>1</v>
      </c>
      <c r="AW1519" s="52" t="b">
        <f t="shared" si="526"/>
        <v>0</v>
      </c>
      <c r="AX1519" s="52" t="str">
        <f t="shared" si="527"/>
        <v>Unternehmen</v>
      </c>
      <c r="AY1519" s="52" t="b">
        <f t="shared" si="528"/>
        <v>0</v>
      </c>
      <c r="AZ1519" s="52" t="str">
        <f t="shared" si="529"/>
        <v>11355</v>
      </c>
      <c r="BA1519" s="52" t="str">
        <f>VLOOKUP(A1519,'BAT Grundtabelle'!A:U,21,0)</f>
        <v>ja</v>
      </c>
      <c r="BB1519" s="52" t="str">
        <f t="shared" si="530"/>
        <v>nein</v>
      </c>
      <c r="BC1519" s="52" t="str">
        <f t="shared" si="531"/>
        <v>11355</v>
      </c>
      <c r="BD1519" s="52" t="str">
        <f t="shared" si="532"/>
        <v>Personalberaterbüro</v>
      </c>
      <c r="BE1519" s="52" t="str">
        <f t="shared" si="533"/>
        <v>Unternehmen</v>
      </c>
      <c r="BF1519" s="52">
        <f t="shared" si="534"/>
        <v>1</v>
      </c>
    </row>
    <row r="1520" spans="1:58" hidden="1" x14ac:dyDescent="0.35">
      <c r="A1520" s="107" t="s">
        <v>3778</v>
      </c>
      <c r="B1520" s="75" t="s">
        <v>295</v>
      </c>
      <c r="C1520" s="52" t="s">
        <v>3</v>
      </c>
      <c r="D1520" s="52" t="s">
        <v>3</v>
      </c>
      <c r="E1520" s="52" t="s">
        <v>2</v>
      </c>
      <c r="F1520" s="52" t="s">
        <v>2</v>
      </c>
      <c r="G1520" s="52" t="s">
        <v>2</v>
      </c>
      <c r="H1520" s="52" t="s">
        <v>2</v>
      </c>
      <c r="I1520" s="52" t="s">
        <v>3</v>
      </c>
      <c r="J1520" s="52">
        <v>2</v>
      </c>
      <c r="K1520" s="52" t="s">
        <v>2</v>
      </c>
      <c r="L1520" s="52" t="s">
        <v>2</v>
      </c>
      <c r="M1520" s="52" t="s">
        <v>2</v>
      </c>
      <c r="N1520" s="52" t="s">
        <v>3</v>
      </c>
      <c r="P1520" s="52" t="s">
        <v>57</v>
      </c>
      <c r="Q1520" s="52" t="str">
        <f t="shared" si="540"/>
        <v>Nein</v>
      </c>
      <c r="R1520" s="52" t="str">
        <f t="shared" si="540"/>
        <v>Nein</v>
      </c>
      <c r="S1520" s="52" t="str">
        <f t="shared" si="540"/>
        <v>Nein</v>
      </c>
      <c r="T1520" s="52" t="str">
        <f t="shared" si="540"/>
        <v>Ja</v>
      </c>
      <c r="U1520" s="52" t="str">
        <f t="shared" si="540"/>
        <v>Nein</v>
      </c>
      <c r="V1520" s="52" t="str">
        <f t="shared" si="540"/>
        <v>Nein</v>
      </c>
      <c r="W1520" s="52" t="str">
        <f t="shared" si="540"/>
        <v>Nein</v>
      </c>
      <c r="X1520" s="52" t="str">
        <f t="shared" si="540"/>
        <v>Ja</v>
      </c>
      <c r="Y1520" s="52" t="str">
        <f t="shared" si="540"/>
        <v>Nein</v>
      </c>
      <c r="Z1520" s="52" t="str">
        <f t="shared" si="540"/>
        <v>Nein</v>
      </c>
      <c r="AA1520" s="52" t="str">
        <f t="shared" si="540"/>
        <v>Nein</v>
      </c>
      <c r="AB1520" s="52" t="str">
        <f t="shared" si="540"/>
        <v>Nein</v>
      </c>
      <c r="AC1520" s="52" t="str">
        <f t="shared" si="540"/>
        <v>Nein</v>
      </c>
      <c r="AD1520" s="52" t="str">
        <f t="shared" si="540"/>
        <v>Nein</v>
      </c>
      <c r="AE1520" s="52" t="str">
        <f t="shared" si="540"/>
        <v>Nein</v>
      </c>
      <c r="AF1520" s="52" t="str">
        <f t="shared" si="540"/>
        <v>Nein</v>
      </c>
      <c r="AG1520" s="61" t="str">
        <f>IF(Q1520="Ja",VLOOKUP($Q$2,Plausis!A:E,5,0),IF(R1520="Ja",VLOOKUP($R$2,Plausis!A:E,5,0),IF(T1520="Ja",VLOOKUP($T$2,Plausis!A:E,5,0),IF(U1520="Ja",VLOOKUP($U$2,Plausis!A:E,5,0),IF(AA1520="Ja",VLOOKUP($AA$2,Plausis!A:E,5,0),IF(AC1520="Ja",VLOOKUP($AC$2,Plausis!A:E,5,0),IF(AD1520="Ja",VLOOKUP($AD$2,Plausis!A:E,5,0),"")))))))</f>
        <v>Dieser Betrieb ist nur im Komfort-RS ohne ergänzenden Spezial-Straf-RS versicherbar.</v>
      </c>
      <c r="AH1520" s="52" t="str">
        <f>IF(Y1520="Ja",VLOOKUP($Y$2,Plausis!A:E,5,0),"")</f>
        <v/>
      </c>
      <c r="AI1520" s="52" t="str">
        <f t="shared" si="522"/>
        <v>Nein</v>
      </c>
      <c r="AJ1520" s="52" t="str">
        <f>IF(S1520="Ja",VLOOKUP($S$2,Plausis!A:E,5,0),IF(V1520="Ja",VLOOKUP($V$2,Plausis!A:E,5,0),IF(X1520="Ja",VLOOKUP($X$2,Plausis!A:E,5,0),"")))</f>
        <v>Dieser Betrieb kann nur ohne ergänzenden Spezial-Straf-RS versichert werden.</v>
      </c>
      <c r="AL1520" s="52" t="s">
        <v>2</v>
      </c>
      <c r="AM1520" s="114">
        <v>45531</v>
      </c>
      <c r="AN1520" s="52" t="s">
        <v>4467</v>
      </c>
      <c r="AO1520" s="52" t="str">
        <f>VLOOKUP(B1520,'BAT Grundtabelle'!B:T,19,0)</f>
        <v>ja</v>
      </c>
      <c r="AP1520" s="105" t="str">
        <f t="shared" si="523"/>
        <v>11356</v>
      </c>
      <c r="AQ1520" s="52" t="str">
        <f t="shared" si="524"/>
        <v>Personenbewachung</v>
      </c>
      <c r="AR1520" s="52" t="b">
        <f t="shared" si="539"/>
        <v>0</v>
      </c>
      <c r="AS1520" s="52" t="b">
        <f t="shared" si="539"/>
        <v>0</v>
      </c>
      <c r="AT1520" s="52" t="b">
        <f t="shared" si="539"/>
        <v>0</v>
      </c>
      <c r="AU1520" s="52">
        <f t="shared" si="525"/>
        <v>2</v>
      </c>
      <c r="AW1520" s="52" t="b">
        <f t="shared" si="526"/>
        <v>0</v>
      </c>
      <c r="AX1520" s="52" t="str">
        <f t="shared" si="527"/>
        <v>Unternehmen</v>
      </c>
      <c r="AY1520" s="52" t="b">
        <f t="shared" si="528"/>
        <v>0</v>
      </c>
      <c r="AZ1520" s="52" t="str">
        <f t="shared" si="529"/>
        <v>11356</v>
      </c>
      <c r="BA1520" s="52" t="str">
        <f>VLOOKUP(A1520,'BAT Grundtabelle'!A:U,21,0)</f>
        <v>ja</v>
      </c>
      <c r="BB1520" s="52" t="str">
        <f t="shared" si="530"/>
        <v>nein</v>
      </c>
      <c r="BC1520" s="52" t="str">
        <f t="shared" si="531"/>
        <v>11356</v>
      </c>
      <c r="BD1520" s="52" t="str">
        <f t="shared" si="532"/>
        <v>Personenbewachung</v>
      </c>
      <c r="BE1520" s="52" t="str">
        <f t="shared" si="533"/>
        <v>Unternehmen</v>
      </c>
      <c r="BF1520" s="52">
        <f t="shared" si="534"/>
        <v>2</v>
      </c>
    </row>
    <row r="1521" spans="1:58" hidden="1" x14ac:dyDescent="0.35">
      <c r="A1521" s="107" t="s">
        <v>3779</v>
      </c>
      <c r="B1521" s="75" t="s">
        <v>346</v>
      </c>
      <c r="C1521" s="52" t="s">
        <v>3</v>
      </c>
      <c r="D1521" s="52" t="s">
        <v>3</v>
      </c>
      <c r="E1521" s="52" t="s">
        <v>2</v>
      </c>
      <c r="F1521" s="52" t="s">
        <v>2</v>
      </c>
      <c r="G1521" s="52" t="s">
        <v>2</v>
      </c>
      <c r="H1521" s="52" t="s">
        <v>2</v>
      </c>
      <c r="I1521" s="52" t="s">
        <v>3</v>
      </c>
      <c r="J1521" s="52">
        <v>1</v>
      </c>
      <c r="K1521" s="52" t="s">
        <v>2</v>
      </c>
      <c r="L1521" s="52" t="s">
        <v>2</v>
      </c>
      <c r="M1521" s="52" t="s">
        <v>2</v>
      </c>
      <c r="N1521" s="52" t="s">
        <v>3</v>
      </c>
      <c r="P1521" s="52" t="s">
        <v>4</v>
      </c>
      <c r="Q1521" s="52" t="str">
        <f t="shared" si="540"/>
        <v>Nein</v>
      </c>
      <c r="R1521" s="52" t="str">
        <f t="shared" si="540"/>
        <v>Nein</v>
      </c>
      <c r="S1521" s="52" t="str">
        <f t="shared" si="540"/>
        <v>Nein</v>
      </c>
      <c r="T1521" s="52" t="str">
        <f t="shared" si="540"/>
        <v>Nein</v>
      </c>
      <c r="U1521" s="52" t="str">
        <f t="shared" si="540"/>
        <v>Nein</v>
      </c>
      <c r="V1521" s="52" t="str">
        <f t="shared" si="540"/>
        <v>Nein</v>
      </c>
      <c r="W1521" s="52" t="str">
        <f t="shared" si="540"/>
        <v>Nein</v>
      </c>
      <c r="X1521" s="52" t="str">
        <f t="shared" si="540"/>
        <v>Nein</v>
      </c>
      <c r="Y1521" s="52" t="str">
        <f t="shared" si="540"/>
        <v>Nein</v>
      </c>
      <c r="Z1521" s="52" t="str">
        <f t="shared" si="540"/>
        <v>Nein</v>
      </c>
      <c r="AA1521" s="52" t="str">
        <f t="shared" si="540"/>
        <v>Nein</v>
      </c>
      <c r="AB1521" s="52" t="str">
        <f t="shared" si="540"/>
        <v>Nein</v>
      </c>
      <c r="AC1521" s="52" t="str">
        <f t="shared" si="540"/>
        <v>Nein</v>
      </c>
      <c r="AD1521" s="52" t="str">
        <f t="shared" si="540"/>
        <v>Nein</v>
      </c>
      <c r="AE1521" s="52" t="str">
        <f t="shared" si="540"/>
        <v>Nein</v>
      </c>
      <c r="AF1521" s="52" t="str">
        <f t="shared" si="540"/>
        <v>Nein</v>
      </c>
      <c r="AG1521" s="61" t="str">
        <f>IF(Q1521="Ja",VLOOKUP($Q$2,Plausis!A:E,5,0),IF(R1521="Ja",VLOOKUP($R$2,Plausis!A:E,5,0),IF(T1521="Ja",VLOOKUP($T$2,Plausis!A:E,5,0),IF(U1521="Ja",VLOOKUP($U$2,Plausis!A:E,5,0),IF(AA1521="Ja",VLOOKUP($AA$2,Plausis!A:E,5,0),IF(AC1521="Ja",VLOOKUP($AC$2,Plausis!A:E,5,0),IF(AD1521="Ja",VLOOKUP($AD$2,Plausis!A:E,5,0),"")))))))</f>
        <v/>
      </c>
      <c r="AH1521" s="52" t="str">
        <f>IF(Y1521="Ja",VLOOKUP($Y$2,Plausis!A:E,5,0),"")</f>
        <v/>
      </c>
      <c r="AI1521" s="52" t="str">
        <f t="shared" si="522"/>
        <v>Ja</v>
      </c>
      <c r="AJ1521" s="52" t="str">
        <f>IF(S1521="Ja",VLOOKUP($S$2,Plausis!A:E,5,0),IF(V1521="Ja",VLOOKUP($V$2,Plausis!A:E,5,0),IF(X1521="Ja",VLOOKUP($X$2,Plausis!A:E,5,0),"")))</f>
        <v/>
      </c>
      <c r="AL1521" s="52" t="s">
        <v>2</v>
      </c>
      <c r="AM1521" s="114">
        <v>45531</v>
      </c>
      <c r="AN1521" s="52" t="s">
        <v>4467</v>
      </c>
      <c r="AO1521" s="52" t="str">
        <f>VLOOKUP(B1521,'BAT Grundtabelle'!B:T,19,0)</f>
        <v>ja</v>
      </c>
      <c r="AP1521" s="105" t="str">
        <f t="shared" si="523"/>
        <v>11357</v>
      </c>
      <c r="AQ1521" s="52" t="str">
        <f t="shared" si="524"/>
        <v>Perückengeschäft (auch Haarteile, Toupets)</v>
      </c>
      <c r="AR1521" s="52" t="b">
        <f t="shared" si="539"/>
        <v>0</v>
      </c>
      <c r="AS1521" s="52" t="b">
        <f t="shared" si="539"/>
        <v>0</v>
      </c>
      <c r="AT1521" s="52" t="b">
        <f t="shared" si="539"/>
        <v>0</v>
      </c>
      <c r="AU1521" s="52">
        <f t="shared" si="525"/>
        <v>1</v>
      </c>
      <c r="AW1521" s="52" t="b">
        <f t="shared" si="526"/>
        <v>0</v>
      </c>
      <c r="AX1521" s="52" t="str">
        <f t="shared" si="527"/>
        <v>Unternehmen</v>
      </c>
      <c r="AY1521" s="52" t="b">
        <f t="shared" si="528"/>
        <v>0</v>
      </c>
      <c r="AZ1521" s="52" t="str">
        <f t="shared" si="529"/>
        <v>11357</v>
      </c>
      <c r="BA1521" s="52" t="str">
        <f>VLOOKUP(A1521,'BAT Grundtabelle'!A:U,21,0)</f>
        <v>ja</v>
      </c>
      <c r="BB1521" s="52" t="str">
        <f t="shared" si="530"/>
        <v>nein</v>
      </c>
      <c r="BC1521" s="52" t="str">
        <f t="shared" si="531"/>
        <v>11357</v>
      </c>
      <c r="BD1521" s="52" t="str">
        <f t="shared" si="532"/>
        <v>Perückengeschäft (auch Haarteile, Toupets)</v>
      </c>
      <c r="BE1521" s="52" t="str">
        <f t="shared" si="533"/>
        <v>Unternehmen</v>
      </c>
      <c r="BF1521" s="52">
        <f t="shared" si="534"/>
        <v>1</v>
      </c>
    </row>
    <row r="1522" spans="1:58" hidden="1" x14ac:dyDescent="0.35">
      <c r="A1522" s="107" t="s">
        <v>2081</v>
      </c>
      <c r="B1522" s="75" t="s">
        <v>2080</v>
      </c>
      <c r="C1522" s="52" t="s">
        <v>3</v>
      </c>
      <c r="D1522" s="52" t="s">
        <v>3</v>
      </c>
      <c r="E1522" s="52" t="s">
        <v>2</v>
      </c>
      <c r="F1522" s="52" t="s">
        <v>2</v>
      </c>
      <c r="G1522" s="52" t="s">
        <v>2</v>
      </c>
      <c r="H1522" s="52" t="s">
        <v>2</v>
      </c>
      <c r="I1522" s="52" t="s">
        <v>3</v>
      </c>
      <c r="J1522" s="52">
        <v>2</v>
      </c>
      <c r="K1522" s="52" t="s">
        <v>2</v>
      </c>
      <c r="L1522" s="52" t="s">
        <v>2</v>
      </c>
      <c r="M1522" s="52" t="s">
        <v>2</v>
      </c>
      <c r="N1522" s="52" t="s">
        <v>3</v>
      </c>
      <c r="P1522" s="52" t="s">
        <v>4</v>
      </c>
      <c r="Q1522" s="52" t="str">
        <f t="shared" si="540"/>
        <v>Nein</v>
      </c>
      <c r="R1522" s="52" t="str">
        <f t="shared" si="540"/>
        <v>Nein</v>
      </c>
      <c r="S1522" s="52" t="str">
        <f t="shared" si="540"/>
        <v>Nein</v>
      </c>
      <c r="T1522" s="52" t="str">
        <f t="shared" si="540"/>
        <v>Nein</v>
      </c>
      <c r="U1522" s="52" t="str">
        <f t="shared" si="540"/>
        <v>Nein</v>
      </c>
      <c r="V1522" s="52" t="str">
        <f t="shared" si="540"/>
        <v>Nein</v>
      </c>
      <c r="W1522" s="52" t="str">
        <f t="shared" si="540"/>
        <v>Nein</v>
      </c>
      <c r="X1522" s="52" t="str">
        <f t="shared" si="540"/>
        <v>Nein</v>
      </c>
      <c r="Y1522" s="52" t="str">
        <f t="shared" si="540"/>
        <v>Nein</v>
      </c>
      <c r="Z1522" s="52" t="str">
        <f t="shared" si="540"/>
        <v>Nein</v>
      </c>
      <c r="AA1522" s="52" t="str">
        <f t="shared" si="540"/>
        <v>Nein</v>
      </c>
      <c r="AB1522" s="52" t="str">
        <f t="shared" si="540"/>
        <v>Nein</v>
      </c>
      <c r="AC1522" s="52" t="str">
        <f t="shared" si="540"/>
        <v>Nein</v>
      </c>
      <c r="AD1522" s="52" t="str">
        <f t="shared" si="540"/>
        <v>Nein</v>
      </c>
      <c r="AE1522" s="52" t="str">
        <f t="shared" si="540"/>
        <v>Nein</v>
      </c>
      <c r="AF1522" s="52" t="str">
        <f t="shared" si="540"/>
        <v>Nein</v>
      </c>
      <c r="AG1522" s="61" t="str">
        <f>IF(Q1522="Ja",VLOOKUP($Q$2,Plausis!A:E,5,0),IF(R1522="Ja",VLOOKUP($R$2,Plausis!A:E,5,0),IF(T1522="Ja",VLOOKUP($T$2,Plausis!A:E,5,0),IF(U1522="Ja",VLOOKUP($U$2,Plausis!A:E,5,0),IF(AA1522="Ja",VLOOKUP($AA$2,Plausis!A:E,5,0),IF(AC1522="Ja",VLOOKUP($AC$2,Plausis!A:E,5,0),IF(AD1522="Ja",VLOOKUP($AD$2,Plausis!A:E,5,0),"")))))))</f>
        <v/>
      </c>
      <c r="AH1522" s="52" t="str">
        <f>IF(Y1522="Ja",VLOOKUP($Y$2,Plausis!A:E,5,0),"")</f>
        <v/>
      </c>
      <c r="AI1522" s="52" t="str">
        <f t="shared" si="522"/>
        <v>Ja</v>
      </c>
      <c r="AJ1522" s="52" t="str">
        <f>IF(S1522="Ja",VLOOKUP($S$2,Plausis!A:E,5,0),IF(V1522="Ja",VLOOKUP($V$2,Plausis!A:E,5,0),IF(X1522="Ja",VLOOKUP($X$2,Plausis!A:E,5,0),"")))</f>
        <v/>
      </c>
      <c r="AL1522" s="52" t="s">
        <v>3</v>
      </c>
      <c r="AM1522" s="114">
        <v>45531</v>
      </c>
      <c r="AN1522" s="52" t="s">
        <v>4467</v>
      </c>
      <c r="AO1522" s="52" t="str">
        <f>VLOOKUP(B1522,'BAT Grundtabelle'!B:T,19,0)</f>
        <v>ja</v>
      </c>
      <c r="AP1522" s="105" t="str">
        <f t="shared" si="523"/>
        <v>3345</v>
      </c>
      <c r="AQ1522" s="52" t="str">
        <f t="shared" si="524"/>
        <v>Perückenhersteller (auch Haarteile, Toupets)</v>
      </c>
      <c r="AR1522" s="52" t="b">
        <f t="shared" si="539"/>
        <v>0</v>
      </c>
      <c r="AS1522" s="52" t="b">
        <f t="shared" si="539"/>
        <v>0</v>
      </c>
      <c r="AT1522" s="52" t="b">
        <f t="shared" si="539"/>
        <v>0</v>
      </c>
      <c r="AU1522" s="52">
        <f t="shared" si="525"/>
        <v>2</v>
      </c>
      <c r="AW1522" s="52" t="b">
        <f t="shared" si="526"/>
        <v>0</v>
      </c>
      <c r="AX1522" s="52" t="str">
        <f t="shared" si="527"/>
        <v>Unternehmen</v>
      </c>
      <c r="AY1522" s="52" t="b">
        <f t="shared" si="528"/>
        <v>0</v>
      </c>
      <c r="AZ1522" s="52" t="str">
        <f t="shared" si="529"/>
        <v>3345</v>
      </c>
      <c r="BA1522" s="52" t="str">
        <f>VLOOKUP(A1522,'BAT Grundtabelle'!A:U,21,0)</f>
        <v>ja</v>
      </c>
      <c r="BB1522" s="52" t="str">
        <f t="shared" si="530"/>
        <v>nein</v>
      </c>
      <c r="BC1522" s="52" t="str">
        <f t="shared" si="531"/>
        <v>3345</v>
      </c>
      <c r="BD1522" s="52" t="str">
        <f t="shared" si="532"/>
        <v>Perückenhersteller (auch Haarteile, Toupets)</v>
      </c>
      <c r="BE1522" s="52" t="str">
        <f t="shared" si="533"/>
        <v>Unternehmen</v>
      </c>
      <c r="BF1522" s="52">
        <f t="shared" si="534"/>
        <v>2</v>
      </c>
    </row>
    <row r="1523" spans="1:58" hidden="1" x14ac:dyDescent="0.35">
      <c r="A1523" s="107" t="s">
        <v>3780</v>
      </c>
      <c r="B1523" s="75" t="s">
        <v>613</v>
      </c>
      <c r="C1523" s="52" t="s">
        <v>3</v>
      </c>
      <c r="D1523" s="52" t="s">
        <v>3</v>
      </c>
      <c r="E1523" s="52" t="s">
        <v>2</v>
      </c>
      <c r="F1523" s="52" t="s">
        <v>2</v>
      </c>
      <c r="G1523" s="52" t="s">
        <v>2</v>
      </c>
      <c r="H1523" s="52" t="s">
        <v>2</v>
      </c>
      <c r="I1523" s="52" t="s">
        <v>3</v>
      </c>
      <c r="J1523" s="52">
        <v>3</v>
      </c>
      <c r="K1523" s="52" t="s">
        <v>2</v>
      </c>
      <c r="L1523" s="52" t="s">
        <v>2</v>
      </c>
      <c r="M1523" s="52" t="s">
        <v>2</v>
      </c>
      <c r="N1523" s="52" t="s">
        <v>3</v>
      </c>
      <c r="P1523" s="52" t="s">
        <v>4</v>
      </c>
      <c r="Q1523" s="52" t="str">
        <f t="shared" ref="Q1523:AF1532" si="541">IF(ISERROR(FIND(Q$2,$P1523,1)),"Nein","Ja")</f>
        <v>Nein</v>
      </c>
      <c r="R1523" s="52" t="str">
        <f t="shared" si="541"/>
        <v>Nein</v>
      </c>
      <c r="S1523" s="52" t="str">
        <f t="shared" si="541"/>
        <v>Nein</v>
      </c>
      <c r="T1523" s="52" t="str">
        <f t="shared" si="541"/>
        <v>Nein</v>
      </c>
      <c r="U1523" s="52" t="str">
        <f t="shared" si="541"/>
        <v>Nein</v>
      </c>
      <c r="V1523" s="52" t="str">
        <f t="shared" si="541"/>
        <v>Nein</v>
      </c>
      <c r="W1523" s="52" t="str">
        <f t="shared" si="541"/>
        <v>Nein</v>
      </c>
      <c r="X1523" s="52" t="str">
        <f t="shared" si="541"/>
        <v>Nein</v>
      </c>
      <c r="Y1523" s="52" t="str">
        <f t="shared" si="541"/>
        <v>Nein</v>
      </c>
      <c r="Z1523" s="52" t="str">
        <f t="shared" si="541"/>
        <v>Nein</v>
      </c>
      <c r="AA1523" s="52" t="str">
        <f t="shared" si="541"/>
        <v>Nein</v>
      </c>
      <c r="AB1523" s="52" t="str">
        <f t="shared" si="541"/>
        <v>Nein</v>
      </c>
      <c r="AC1523" s="52" t="str">
        <f t="shared" si="541"/>
        <v>Nein</v>
      </c>
      <c r="AD1523" s="52" t="str">
        <f t="shared" si="541"/>
        <v>Nein</v>
      </c>
      <c r="AE1523" s="52" t="str">
        <f t="shared" si="541"/>
        <v>Nein</v>
      </c>
      <c r="AF1523" s="52" t="str">
        <f t="shared" si="541"/>
        <v>Nein</v>
      </c>
      <c r="AG1523" s="61" t="str">
        <f>IF(Q1523="Ja",VLOOKUP($Q$2,Plausis!A:E,5,0),IF(R1523="Ja",VLOOKUP($R$2,Plausis!A:E,5,0),IF(T1523="Ja",VLOOKUP($T$2,Plausis!A:E,5,0),IF(U1523="Ja",VLOOKUP($U$2,Plausis!A:E,5,0),IF(AA1523="Ja",VLOOKUP($AA$2,Plausis!A:E,5,0),IF(AC1523="Ja",VLOOKUP($AC$2,Plausis!A:E,5,0),IF(AD1523="Ja",VLOOKUP($AD$2,Plausis!A:E,5,0),"")))))))</f>
        <v/>
      </c>
      <c r="AH1523" s="52" t="str">
        <f>IF(Y1523="Ja",VLOOKUP($Y$2,Plausis!A:E,5,0),"")</f>
        <v/>
      </c>
      <c r="AI1523" s="52" t="str">
        <f t="shared" si="522"/>
        <v>Ja</v>
      </c>
      <c r="AJ1523" s="52" t="str">
        <f>IF(S1523="Ja",VLOOKUP($S$2,Plausis!A:E,5,0),IF(V1523="Ja",VLOOKUP($V$2,Plausis!A:E,5,0),IF(X1523="Ja",VLOOKUP($X$2,Plausis!A:E,5,0),"")))</f>
        <v/>
      </c>
      <c r="AL1523" s="52" t="s">
        <v>2</v>
      </c>
      <c r="AM1523" s="114">
        <v>45531</v>
      </c>
      <c r="AN1523" s="52" t="s">
        <v>4467</v>
      </c>
      <c r="AO1523" s="52" t="str">
        <f>VLOOKUP(B1523,'BAT Grundtabelle'!B:T,19,0)</f>
        <v>ja</v>
      </c>
      <c r="AP1523" s="105" t="str">
        <f t="shared" si="523"/>
        <v>11358</v>
      </c>
      <c r="AQ1523" s="52" t="str">
        <f t="shared" si="524"/>
        <v>Pfahlgründungsbaubetrieb</v>
      </c>
      <c r="AR1523" s="52" t="b">
        <f t="shared" ref="AR1523:AT1542" si="542">IF(ISERROR(FIND(AR$1,$P1523,1)),FALSE,TRUE)</f>
        <v>0</v>
      </c>
      <c r="AS1523" s="52" t="b">
        <f t="shared" si="542"/>
        <v>0</v>
      </c>
      <c r="AT1523" s="52" t="b">
        <f t="shared" si="542"/>
        <v>0</v>
      </c>
      <c r="AU1523" s="52">
        <f t="shared" si="525"/>
        <v>3</v>
      </c>
      <c r="AW1523" s="52" t="b">
        <f t="shared" si="526"/>
        <v>0</v>
      </c>
      <c r="AX1523" s="52" t="str">
        <f t="shared" si="527"/>
        <v>Unternehmen</v>
      </c>
      <c r="AY1523" s="52" t="b">
        <f t="shared" si="528"/>
        <v>0</v>
      </c>
      <c r="AZ1523" s="52" t="str">
        <f t="shared" si="529"/>
        <v>11358</v>
      </c>
      <c r="BA1523" s="52" t="str">
        <f>VLOOKUP(A1523,'BAT Grundtabelle'!A:U,21,0)</f>
        <v>ja</v>
      </c>
      <c r="BB1523" s="52" t="str">
        <f t="shared" si="530"/>
        <v>nein</v>
      </c>
      <c r="BC1523" s="52" t="str">
        <f t="shared" si="531"/>
        <v>11358</v>
      </c>
      <c r="BD1523" s="52" t="str">
        <f t="shared" si="532"/>
        <v>Pfahlgründungsbaubetrieb</v>
      </c>
      <c r="BE1523" s="52" t="str">
        <f t="shared" si="533"/>
        <v>Unternehmen</v>
      </c>
      <c r="BF1523" s="52">
        <f t="shared" si="534"/>
        <v>3</v>
      </c>
    </row>
    <row r="1524" spans="1:58" hidden="1" x14ac:dyDescent="0.35">
      <c r="A1524" s="107" t="s">
        <v>3781</v>
      </c>
      <c r="B1524" s="75" t="s">
        <v>885</v>
      </c>
      <c r="C1524" s="52" t="s">
        <v>3</v>
      </c>
      <c r="D1524" s="52" t="s">
        <v>3</v>
      </c>
      <c r="E1524" s="52" t="s">
        <v>2</v>
      </c>
      <c r="F1524" s="52" t="s">
        <v>2</v>
      </c>
      <c r="G1524" s="52" t="s">
        <v>2</v>
      </c>
      <c r="H1524" s="52" t="s">
        <v>2</v>
      </c>
      <c r="I1524" s="52" t="s">
        <v>3</v>
      </c>
      <c r="J1524" s="52">
        <v>1</v>
      </c>
      <c r="K1524" s="52" t="s">
        <v>2</v>
      </c>
      <c r="L1524" s="52" t="s">
        <v>2</v>
      </c>
      <c r="M1524" s="52" t="s">
        <v>2</v>
      </c>
      <c r="N1524" s="52" t="s">
        <v>3</v>
      </c>
      <c r="P1524" s="52" t="s">
        <v>4</v>
      </c>
      <c r="Q1524" s="52" t="str">
        <f t="shared" si="541"/>
        <v>Nein</v>
      </c>
      <c r="R1524" s="52" t="str">
        <f t="shared" si="541"/>
        <v>Nein</v>
      </c>
      <c r="S1524" s="52" t="str">
        <f t="shared" si="541"/>
        <v>Nein</v>
      </c>
      <c r="T1524" s="52" t="str">
        <f t="shared" si="541"/>
        <v>Nein</v>
      </c>
      <c r="U1524" s="52" t="str">
        <f t="shared" si="541"/>
        <v>Nein</v>
      </c>
      <c r="V1524" s="52" t="str">
        <f t="shared" si="541"/>
        <v>Nein</v>
      </c>
      <c r="W1524" s="52" t="str">
        <f t="shared" si="541"/>
        <v>Nein</v>
      </c>
      <c r="X1524" s="52" t="str">
        <f t="shared" si="541"/>
        <v>Nein</v>
      </c>
      <c r="Y1524" s="52" t="str">
        <f t="shared" si="541"/>
        <v>Nein</v>
      </c>
      <c r="Z1524" s="52" t="str">
        <f t="shared" si="541"/>
        <v>Nein</v>
      </c>
      <c r="AA1524" s="52" t="str">
        <f t="shared" si="541"/>
        <v>Nein</v>
      </c>
      <c r="AB1524" s="52" t="str">
        <f t="shared" si="541"/>
        <v>Nein</v>
      </c>
      <c r="AC1524" s="52" t="str">
        <f t="shared" si="541"/>
        <v>Nein</v>
      </c>
      <c r="AD1524" s="52" t="str">
        <f t="shared" si="541"/>
        <v>Nein</v>
      </c>
      <c r="AE1524" s="52" t="str">
        <f t="shared" si="541"/>
        <v>Nein</v>
      </c>
      <c r="AF1524" s="52" t="str">
        <f t="shared" si="541"/>
        <v>Nein</v>
      </c>
      <c r="AG1524" s="61" t="str">
        <f>IF(Q1524="Ja",VLOOKUP($Q$2,Plausis!A:E,5,0),IF(R1524="Ja",VLOOKUP($R$2,Plausis!A:E,5,0),IF(T1524="Ja",VLOOKUP($T$2,Plausis!A:E,5,0),IF(U1524="Ja",VLOOKUP($U$2,Plausis!A:E,5,0),IF(AA1524="Ja",VLOOKUP($AA$2,Plausis!A:E,5,0),IF(AC1524="Ja",VLOOKUP($AC$2,Plausis!A:E,5,0),IF(AD1524="Ja",VLOOKUP($AD$2,Plausis!A:E,5,0),"")))))))</f>
        <v/>
      </c>
      <c r="AH1524" s="52" t="str">
        <f>IF(Y1524="Ja",VLOOKUP($Y$2,Plausis!A:E,5,0),"")</f>
        <v/>
      </c>
      <c r="AI1524" s="52" t="str">
        <f t="shared" si="522"/>
        <v>Ja</v>
      </c>
      <c r="AJ1524" s="52" t="str">
        <f>IF(S1524="Ja",VLOOKUP($S$2,Plausis!A:E,5,0),IF(V1524="Ja",VLOOKUP($V$2,Plausis!A:E,5,0),IF(X1524="Ja",VLOOKUP($X$2,Plausis!A:E,5,0),"")))</f>
        <v/>
      </c>
      <c r="AL1524" s="52" t="s">
        <v>2</v>
      </c>
      <c r="AM1524" s="114">
        <v>45531</v>
      </c>
      <c r="AN1524" s="52" t="s">
        <v>4467</v>
      </c>
      <c r="AO1524" s="52" t="str">
        <f>VLOOKUP(B1524,'BAT Grundtabelle'!B:T,19,0)</f>
        <v>ja</v>
      </c>
      <c r="AP1524" s="105" t="str">
        <f t="shared" si="523"/>
        <v>11359</v>
      </c>
      <c r="AQ1524" s="52" t="str">
        <f t="shared" si="524"/>
        <v>Pfandhaus</v>
      </c>
      <c r="AR1524" s="52" t="b">
        <f t="shared" si="542"/>
        <v>0</v>
      </c>
      <c r="AS1524" s="52" t="b">
        <f t="shared" si="542"/>
        <v>0</v>
      </c>
      <c r="AT1524" s="52" t="b">
        <f t="shared" si="542"/>
        <v>0</v>
      </c>
      <c r="AU1524" s="52">
        <f t="shared" si="525"/>
        <v>1</v>
      </c>
      <c r="AW1524" s="52" t="b">
        <f t="shared" si="526"/>
        <v>0</v>
      </c>
      <c r="AX1524" s="52" t="str">
        <f t="shared" si="527"/>
        <v>Unternehmen</v>
      </c>
      <c r="AY1524" s="52" t="b">
        <f t="shared" si="528"/>
        <v>0</v>
      </c>
      <c r="AZ1524" s="52" t="str">
        <f t="shared" si="529"/>
        <v>11359</v>
      </c>
      <c r="BA1524" s="52" t="str">
        <f>VLOOKUP(A1524,'BAT Grundtabelle'!A:U,21,0)</f>
        <v>ja</v>
      </c>
      <c r="BB1524" s="52" t="str">
        <f t="shared" si="530"/>
        <v>nein</v>
      </c>
      <c r="BC1524" s="52" t="str">
        <f t="shared" si="531"/>
        <v>11359</v>
      </c>
      <c r="BD1524" s="52" t="str">
        <f t="shared" si="532"/>
        <v>Pfandhaus</v>
      </c>
      <c r="BE1524" s="52" t="str">
        <f t="shared" si="533"/>
        <v>Unternehmen</v>
      </c>
      <c r="BF1524" s="52">
        <f t="shared" si="534"/>
        <v>1</v>
      </c>
    </row>
    <row r="1525" spans="1:58" hidden="1" x14ac:dyDescent="0.35">
      <c r="A1525" s="107" t="s">
        <v>3782</v>
      </c>
      <c r="B1525" s="75" t="s">
        <v>1241</v>
      </c>
      <c r="C1525" s="52" t="s">
        <v>2</v>
      </c>
      <c r="D1525" s="52" t="s">
        <v>2</v>
      </c>
      <c r="E1525" s="52" t="s">
        <v>2</v>
      </c>
      <c r="F1525" s="52" t="s">
        <v>2</v>
      </c>
      <c r="G1525" s="52" t="s">
        <v>2</v>
      </c>
      <c r="H1525" s="52" t="s">
        <v>2</v>
      </c>
      <c r="I1525" s="52" t="s">
        <v>2</v>
      </c>
      <c r="J1525" s="52" t="s">
        <v>2</v>
      </c>
      <c r="K1525" s="52" t="s">
        <v>2</v>
      </c>
      <c r="L1525" s="52" t="s">
        <v>2</v>
      </c>
      <c r="M1525" s="52" t="s">
        <v>2</v>
      </c>
      <c r="N1525" s="52" t="s">
        <v>2</v>
      </c>
      <c r="O1525" s="52" t="s">
        <v>2412</v>
      </c>
      <c r="Q1525" s="52" t="str">
        <f t="shared" si="541"/>
        <v>Nein</v>
      </c>
      <c r="R1525" s="52" t="str">
        <f t="shared" si="541"/>
        <v>Nein</v>
      </c>
      <c r="S1525" s="52" t="str">
        <f t="shared" si="541"/>
        <v>Nein</v>
      </c>
      <c r="T1525" s="52" t="str">
        <f t="shared" si="541"/>
        <v>Nein</v>
      </c>
      <c r="U1525" s="52" t="str">
        <f t="shared" si="541"/>
        <v>Nein</v>
      </c>
      <c r="V1525" s="52" t="str">
        <f t="shared" si="541"/>
        <v>Nein</v>
      </c>
      <c r="W1525" s="52" t="str">
        <f t="shared" si="541"/>
        <v>Nein</v>
      </c>
      <c r="X1525" s="52" t="str">
        <f t="shared" si="541"/>
        <v>Nein</v>
      </c>
      <c r="Y1525" s="52" t="str">
        <f t="shared" si="541"/>
        <v>Nein</v>
      </c>
      <c r="Z1525" s="52" t="str">
        <f t="shared" si="541"/>
        <v>Nein</v>
      </c>
      <c r="AA1525" s="52" t="str">
        <f t="shared" si="541"/>
        <v>Nein</v>
      </c>
      <c r="AB1525" s="52" t="str">
        <f t="shared" si="541"/>
        <v>Nein</v>
      </c>
      <c r="AC1525" s="52" t="str">
        <f t="shared" si="541"/>
        <v>Nein</v>
      </c>
      <c r="AD1525" s="52" t="str">
        <f t="shared" si="541"/>
        <v>Nein</v>
      </c>
      <c r="AE1525" s="52" t="str">
        <f t="shared" si="541"/>
        <v>Nein</v>
      </c>
      <c r="AF1525" s="52" t="str">
        <f t="shared" si="541"/>
        <v>Nein</v>
      </c>
      <c r="AG1525" s="61" t="str">
        <f>IF(Q1525="Ja",VLOOKUP($Q$2,Plausis!A:E,5,0),IF(R1525="Ja",VLOOKUP($R$2,Plausis!A:E,5,0),IF(T1525="Ja",VLOOKUP($T$2,Plausis!A:E,5,0),IF(U1525="Ja",VLOOKUP($U$2,Plausis!A:E,5,0),IF(AA1525="Ja",VLOOKUP($AA$2,Plausis!A:E,5,0),IF(AC1525="Ja",VLOOKUP($AC$2,Plausis!A:E,5,0),IF(AD1525="Ja",VLOOKUP($AD$2,Plausis!A:E,5,0),"")))))))</f>
        <v/>
      </c>
      <c r="AH1525" s="52" t="str">
        <f>IF(Y1525="Ja",VLOOKUP($Y$2,Plausis!A:E,5,0),"")</f>
        <v/>
      </c>
      <c r="AI1525" s="52" t="str">
        <f t="shared" si="522"/>
        <v>Nein</v>
      </c>
      <c r="AJ1525" s="52" t="str">
        <f>IF(S1525="Ja",VLOOKUP($S$2,Plausis!A:E,5,0),IF(V1525="Ja",VLOOKUP($V$2,Plausis!A:E,5,0),IF(X1525="Ja",VLOOKUP($X$2,Plausis!A:E,5,0),"")))</f>
        <v/>
      </c>
      <c r="AL1525" s="52" t="s">
        <v>2</v>
      </c>
      <c r="AM1525" s="114">
        <v>45531</v>
      </c>
      <c r="AN1525" s="52" t="s">
        <v>4467</v>
      </c>
      <c r="AO1525" s="52" t="str">
        <f>VLOOKUP(B1525,'BAT Grundtabelle'!B:T,19,0)</f>
        <v>nein</v>
      </c>
      <c r="AP1525" s="105" t="str">
        <f t="shared" si="523"/>
        <v>11360</v>
      </c>
      <c r="AQ1525" s="52" t="str">
        <f t="shared" si="524"/>
        <v>Pfarrheim</v>
      </c>
      <c r="AR1525" s="52" t="b">
        <f t="shared" si="542"/>
        <v>0</v>
      </c>
      <c r="AS1525" s="52" t="b">
        <f t="shared" si="542"/>
        <v>0</v>
      </c>
      <c r="AT1525" s="52" t="b">
        <f t="shared" si="542"/>
        <v>0</v>
      </c>
      <c r="AU1525" s="52" t="str">
        <f t="shared" si="525"/>
        <v/>
      </c>
      <c r="AW1525" s="52" t="b">
        <f t="shared" si="526"/>
        <v>0</v>
      </c>
      <c r="AX1525" s="52" t="str">
        <f t="shared" si="527"/>
        <v/>
      </c>
      <c r="AY1525" s="52" t="b">
        <f t="shared" si="528"/>
        <v>0</v>
      </c>
      <c r="AZ1525" s="52" t="str">
        <f t="shared" si="529"/>
        <v>11360</v>
      </c>
      <c r="BA1525" s="52" t="str">
        <f>VLOOKUP(A1525,'BAT Grundtabelle'!A:U,21,0)</f>
        <v>nein</v>
      </c>
      <c r="BB1525" s="52" t="str">
        <f t="shared" si="530"/>
        <v>nein</v>
      </c>
      <c r="BC1525" s="52" t="str">
        <f t="shared" si="531"/>
        <v>11360</v>
      </c>
      <c r="BD1525" s="52" t="str">
        <f t="shared" si="532"/>
        <v>Pfarrheim</v>
      </c>
      <c r="BE1525" s="52" t="str">
        <f t="shared" si="533"/>
        <v/>
      </c>
      <c r="BF1525" s="52" t="str">
        <f t="shared" si="534"/>
        <v/>
      </c>
    </row>
    <row r="1526" spans="1:58" hidden="1" x14ac:dyDescent="0.35">
      <c r="A1526" s="107" t="s">
        <v>3783</v>
      </c>
      <c r="B1526" s="75" t="s">
        <v>450</v>
      </c>
      <c r="C1526" s="52" t="s">
        <v>3</v>
      </c>
      <c r="D1526" s="52" t="s">
        <v>3</v>
      </c>
      <c r="E1526" s="52" t="s">
        <v>2</v>
      </c>
      <c r="F1526" s="52" t="s">
        <v>2</v>
      </c>
      <c r="G1526" s="52" t="s">
        <v>2</v>
      </c>
      <c r="H1526" s="52" t="s">
        <v>2</v>
      </c>
      <c r="I1526" s="52" t="s">
        <v>3</v>
      </c>
      <c r="J1526" s="52">
        <v>1</v>
      </c>
      <c r="K1526" s="52" t="s">
        <v>2</v>
      </c>
      <c r="L1526" s="52" t="s">
        <v>2</v>
      </c>
      <c r="M1526" s="52" t="s">
        <v>2</v>
      </c>
      <c r="N1526" s="52" t="s">
        <v>3</v>
      </c>
      <c r="P1526" s="52" t="s">
        <v>4</v>
      </c>
      <c r="Q1526" s="52" t="str">
        <f t="shared" si="541"/>
        <v>Nein</v>
      </c>
      <c r="R1526" s="52" t="str">
        <f t="shared" si="541"/>
        <v>Nein</v>
      </c>
      <c r="S1526" s="52" t="str">
        <f t="shared" si="541"/>
        <v>Nein</v>
      </c>
      <c r="T1526" s="52" t="str">
        <f t="shared" si="541"/>
        <v>Nein</v>
      </c>
      <c r="U1526" s="52" t="str">
        <f t="shared" si="541"/>
        <v>Nein</v>
      </c>
      <c r="V1526" s="52" t="str">
        <f t="shared" si="541"/>
        <v>Nein</v>
      </c>
      <c r="W1526" s="52" t="str">
        <f t="shared" si="541"/>
        <v>Nein</v>
      </c>
      <c r="X1526" s="52" t="str">
        <f t="shared" si="541"/>
        <v>Nein</v>
      </c>
      <c r="Y1526" s="52" t="str">
        <f t="shared" si="541"/>
        <v>Nein</v>
      </c>
      <c r="Z1526" s="52" t="str">
        <f t="shared" si="541"/>
        <v>Nein</v>
      </c>
      <c r="AA1526" s="52" t="str">
        <f t="shared" si="541"/>
        <v>Nein</v>
      </c>
      <c r="AB1526" s="52" t="str">
        <f t="shared" si="541"/>
        <v>Nein</v>
      </c>
      <c r="AC1526" s="52" t="str">
        <f t="shared" si="541"/>
        <v>Nein</v>
      </c>
      <c r="AD1526" s="52" t="str">
        <f t="shared" si="541"/>
        <v>Nein</v>
      </c>
      <c r="AE1526" s="52" t="str">
        <f t="shared" si="541"/>
        <v>Nein</v>
      </c>
      <c r="AF1526" s="52" t="str">
        <f t="shared" si="541"/>
        <v>Nein</v>
      </c>
      <c r="AG1526" s="61" t="str">
        <f>IF(Q1526="Ja",VLOOKUP($Q$2,Plausis!A:E,5,0),IF(R1526="Ja",VLOOKUP($R$2,Plausis!A:E,5,0),IF(T1526="Ja",VLOOKUP($T$2,Plausis!A:E,5,0),IF(U1526="Ja",VLOOKUP($U$2,Plausis!A:E,5,0),IF(AA1526="Ja",VLOOKUP($AA$2,Plausis!A:E,5,0),IF(AC1526="Ja",VLOOKUP($AC$2,Plausis!A:E,5,0),IF(AD1526="Ja",VLOOKUP($AD$2,Plausis!A:E,5,0),"")))))))</f>
        <v/>
      </c>
      <c r="AH1526" s="52" t="str">
        <f>IF(Y1526="Ja",VLOOKUP($Y$2,Plausis!A:E,5,0),"")</f>
        <v/>
      </c>
      <c r="AI1526" s="52" t="str">
        <f t="shared" si="522"/>
        <v>Ja</v>
      </c>
      <c r="AJ1526" s="52" t="str">
        <f>IF(S1526="Ja",VLOOKUP($S$2,Plausis!A:E,5,0),IF(V1526="Ja",VLOOKUP($V$2,Plausis!A:E,5,0),IF(X1526="Ja",VLOOKUP($X$2,Plausis!A:E,5,0),"")))</f>
        <v/>
      </c>
      <c r="AL1526" s="52" t="s">
        <v>3</v>
      </c>
      <c r="AM1526" s="114">
        <v>45531</v>
      </c>
      <c r="AN1526" s="52" t="s">
        <v>4467</v>
      </c>
      <c r="AO1526" s="52" t="str">
        <f>VLOOKUP(B1526,'BAT Grundtabelle'!B:T,19,0)</f>
        <v>ja</v>
      </c>
      <c r="AP1526" s="105" t="str">
        <f t="shared" si="523"/>
        <v>11361</v>
      </c>
      <c r="AQ1526" s="52" t="str">
        <f t="shared" si="524"/>
        <v>Pfeifenhandel</v>
      </c>
      <c r="AR1526" s="52" t="b">
        <f t="shared" si="542"/>
        <v>0</v>
      </c>
      <c r="AS1526" s="52" t="b">
        <f t="shared" si="542"/>
        <v>0</v>
      </c>
      <c r="AT1526" s="52" t="b">
        <f t="shared" si="542"/>
        <v>0</v>
      </c>
      <c r="AU1526" s="52">
        <f t="shared" si="525"/>
        <v>1</v>
      </c>
      <c r="AW1526" s="52" t="b">
        <f t="shared" si="526"/>
        <v>0</v>
      </c>
      <c r="AX1526" s="52" t="str">
        <f t="shared" si="527"/>
        <v>Unternehmen</v>
      </c>
      <c r="AY1526" s="52" t="b">
        <f t="shared" si="528"/>
        <v>0</v>
      </c>
      <c r="AZ1526" s="52" t="str">
        <f t="shared" si="529"/>
        <v>11361</v>
      </c>
      <c r="BA1526" s="52" t="str">
        <f>VLOOKUP(A1526,'BAT Grundtabelle'!A:U,21,0)</f>
        <v>ja</v>
      </c>
      <c r="BB1526" s="52" t="str">
        <f t="shared" si="530"/>
        <v>nein</v>
      </c>
      <c r="BC1526" s="52" t="str">
        <f t="shared" si="531"/>
        <v>11361</v>
      </c>
      <c r="BD1526" s="52" t="str">
        <f t="shared" si="532"/>
        <v>Pfeifenhandel</v>
      </c>
      <c r="BE1526" s="52" t="str">
        <f t="shared" si="533"/>
        <v>Unternehmen</v>
      </c>
      <c r="BF1526" s="52">
        <f t="shared" si="534"/>
        <v>1</v>
      </c>
    </row>
    <row r="1527" spans="1:58" hidden="1" x14ac:dyDescent="0.35">
      <c r="A1527" s="107" t="s">
        <v>3784</v>
      </c>
      <c r="B1527" s="75" t="s">
        <v>1078</v>
      </c>
      <c r="C1527" s="52" t="s">
        <v>3</v>
      </c>
      <c r="D1527" s="52" t="s">
        <v>3</v>
      </c>
      <c r="E1527" s="52" t="s">
        <v>2</v>
      </c>
      <c r="F1527" s="52" t="s">
        <v>2</v>
      </c>
      <c r="G1527" s="52" t="s">
        <v>2</v>
      </c>
      <c r="H1527" s="52" t="s">
        <v>2</v>
      </c>
      <c r="I1527" s="52" t="s">
        <v>3</v>
      </c>
      <c r="J1527" s="52">
        <v>1</v>
      </c>
      <c r="K1527" s="52" t="s">
        <v>2</v>
      </c>
      <c r="L1527" s="52" t="s">
        <v>2</v>
      </c>
      <c r="M1527" s="52" t="s">
        <v>2</v>
      </c>
      <c r="N1527" s="52" t="s">
        <v>3</v>
      </c>
      <c r="P1527" s="52" t="s">
        <v>4</v>
      </c>
      <c r="Q1527" s="52" t="str">
        <f t="shared" si="541"/>
        <v>Nein</v>
      </c>
      <c r="R1527" s="52" t="str">
        <f t="shared" si="541"/>
        <v>Nein</v>
      </c>
      <c r="S1527" s="52" t="str">
        <f t="shared" si="541"/>
        <v>Nein</v>
      </c>
      <c r="T1527" s="52" t="str">
        <f t="shared" si="541"/>
        <v>Nein</v>
      </c>
      <c r="U1527" s="52" t="str">
        <f t="shared" si="541"/>
        <v>Nein</v>
      </c>
      <c r="V1527" s="52" t="str">
        <f t="shared" si="541"/>
        <v>Nein</v>
      </c>
      <c r="W1527" s="52" t="str">
        <f t="shared" si="541"/>
        <v>Nein</v>
      </c>
      <c r="X1527" s="52" t="str">
        <f t="shared" si="541"/>
        <v>Nein</v>
      </c>
      <c r="Y1527" s="52" t="str">
        <f t="shared" si="541"/>
        <v>Nein</v>
      </c>
      <c r="Z1527" s="52" t="str">
        <f t="shared" si="541"/>
        <v>Nein</v>
      </c>
      <c r="AA1527" s="52" t="str">
        <f t="shared" si="541"/>
        <v>Nein</v>
      </c>
      <c r="AB1527" s="52" t="str">
        <f t="shared" si="541"/>
        <v>Nein</v>
      </c>
      <c r="AC1527" s="52" t="str">
        <f t="shared" si="541"/>
        <v>Nein</v>
      </c>
      <c r="AD1527" s="52" t="str">
        <f t="shared" si="541"/>
        <v>Nein</v>
      </c>
      <c r="AE1527" s="52" t="str">
        <f t="shared" si="541"/>
        <v>Nein</v>
      </c>
      <c r="AF1527" s="52" t="str">
        <f t="shared" si="541"/>
        <v>Nein</v>
      </c>
      <c r="AG1527" s="61" t="str">
        <f>IF(Q1527="Ja",VLOOKUP($Q$2,Plausis!A:E,5,0),IF(R1527="Ja",VLOOKUP($R$2,Plausis!A:E,5,0),IF(T1527="Ja",VLOOKUP($T$2,Plausis!A:E,5,0),IF(U1527="Ja",VLOOKUP($U$2,Plausis!A:E,5,0),IF(AA1527="Ja",VLOOKUP($AA$2,Plausis!A:E,5,0),IF(AC1527="Ja",VLOOKUP($AC$2,Plausis!A:E,5,0),IF(AD1527="Ja",VLOOKUP($AD$2,Plausis!A:E,5,0),"")))))))</f>
        <v/>
      </c>
      <c r="AH1527" s="52" t="str">
        <f>IF(Y1527="Ja",VLOOKUP($Y$2,Plausis!A:E,5,0),"")</f>
        <v/>
      </c>
      <c r="AI1527" s="52" t="str">
        <f t="shared" si="522"/>
        <v>Ja</v>
      </c>
      <c r="AJ1527" s="52" t="str">
        <f>IF(S1527="Ja",VLOOKUP($S$2,Plausis!A:E,5,0),IF(V1527="Ja",VLOOKUP($V$2,Plausis!A:E,5,0),IF(X1527="Ja",VLOOKUP($X$2,Plausis!A:E,5,0),"")))</f>
        <v/>
      </c>
      <c r="AL1527" s="52" t="s">
        <v>2</v>
      </c>
      <c r="AM1527" s="114">
        <v>45531</v>
      </c>
      <c r="AN1527" s="52" t="s">
        <v>4467</v>
      </c>
      <c r="AO1527" s="52" t="str">
        <f>VLOOKUP(B1527,'BAT Grundtabelle'!B:T,19,0)</f>
        <v>ja</v>
      </c>
      <c r="AP1527" s="105" t="str">
        <f t="shared" si="523"/>
        <v>11362</v>
      </c>
      <c r="AQ1527" s="52" t="str">
        <f t="shared" si="524"/>
        <v>Pferdepension</v>
      </c>
      <c r="AR1527" s="52" t="b">
        <f t="shared" si="542"/>
        <v>0</v>
      </c>
      <c r="AS1527" s="52" t="b">
        <f t="shared" si="542"/>
        <v>0</v>
      </c>
      <c r="AT1527" s="52" t="b">
        <f t="shared" si="542"/>
        <v>0</v>
      </c>
      <c r="AU1527" s="52">
        <f t="shared" si="525"/>
        <v>1</v>
      </c>
      <c r="AW1527" s="52" t="b">
        <f t="shared" si="526"/>
        <v>0</v>
      </c>
      <c r="AX1527" s="52" t="str">
        <f t="shared" si="527"/>
        <v>Unternehmen</v>
      </c>
      <c r="AY1527" s="52" t="b">
        <f t="shared" si="528"/>
        <v>0</v>
      </c>
      <c r="AZ1527" s="52" t="str">
        <f t="shared" si="529"/>
        <v>11362</v>
      </c>
      <c r="BA1527" s="52" t="str">
        <f>VLOOKUP(A1527,'BAT Grundtabelle'!A:U,21,0)</f>
        <v>ja</v>
      </c>
      <c r="BB1527" s="52" t="str">
        <f t="shared" si="530"/>
        <v>nein</v>
      </c>
      <c r="BC1527" s="52" t="str">
        <f t="shared" si="531"/>
        <v>11362</v>
      </c>
      <c r="BD1527" s="52" t="str">
        <f t="shared" si="532"/>
        <v>Pferdepension</v>
      </c>
      <c r="BE1527" s="52" t="str">
        <f t="shared" si="533"/>
        <v>Unternehmen</v>
      </c>
      <c r="BF1527" s="52">
        <f t="shared" si="534"/>
        <v>1</v>
      </c>
    </row>
    <row r="1528" spans="1:58" hidden="1" x14ac:dyDescent="0.35">
      <c r="A1528" s="107" t="s">
        <v>3785</v>
      </c>
      <c r="B1528" s="75" t="s">
        <v>429</v>
      </c>
      <c r="C1528" s="52" t="s">
        <v>3</v>
      </c>
      <c r="D1528" s="52" t="s">
        <v>3</v>
      </c>
      <c r="E1528" s="52" t="s">
        <v>2</v>
      </c>
      <c r="F1528" s="52" t="s">
        <v>2</v>
      </c>
      <c r="G1528" s="52" t="s">
        <v>2</v>
      </c>
      <c r="H1528" s="52" t="s">
        <v>2</v>
      </c>
      <c r="I1528" s="52" t="s">
        <v>3</v>
      </c>
      <c r="J1528" s="52">
        <v>1</v>
      </c>
      <c r="K1528" s="52" t="s">
        <v>2</v>
      </c>
      <c r="L1528" s="52" t="s">
        <v>2</v>
      </c>
      <c r="M1528" s="52" t="s">
        <v>2</v>
      </c>
      <c r="N1528" s="52" t="s">
        <v>3</v>
      </c>
      <c r="P1528" s="52" t="s">
        <v>4</v>
      </c>
      <c r="Q1528" s="52" t="str">
        <f t="shared" si="541"/>
        <v>Nein</v>
      </c>
      <c r="R1528" s="52" t="str">
        <f t="shared" si="541"/>
        <v>Nein</v>
      </c>
      <c r="S1528" s="52" t="str">
        <f t="shared" si="541"/>
        <v>Nein</v>
      </c>
      <c r="T1528" s="52" t="str">
        <f t="shared" si="541"/>
        <v>Nein</v>
      </c>
      <c r="U1528" s="52" t="str">
        <f t="shared" si="541"/>
        <v>Nein</v>
      </c>
      <c r="V1528" s="52" t="str">
        <f t="shared" si="541"/>
        <v>Nein</v>
      </c>
      <c r="W1528" s="52" t="str">
        <f t="shared" si="541"/>
        <v>Nein</v>
      </c>
      <c r="X1528" s="52" t="str">
        <f t="shared" si="541"/>
        <v>Nein</v>
      </c>
      <c r="Y1528" s="52" t="str">
        <f t="shared" si="541"/>
        <v>Nein</v>
      </c>
      <c r="Z1528" s="52" t="str">
        <f t="shared" si="541"/>
        <v>Nein</v>
      </c>
      <c r="AA1528" s="52" t="str">
        <f t="shared" si="541"/>
        <v>Nein</v>
      </c>
      <c r="AB1528" s="52" t="str">
        <f t="shared" si="541"/>
        <v>Nein</v>
      </c>
      <c r="AC1528" s="52" t="str">
        <f t="shared" si="541"/>
        <v>Nein</v>
      </c>
      <c r="AD1528" s="52" t="str">
        <f t="shared" si="541"/>
        <v>Nein</v>
      </c>
      <c r="AE1528" s="52" t="str">
        <f t="shared" si="541"/>
        <v>Nein</v>
      </c>
      <c r="AF1528" s="52" t="str">
        <f t="shared" si="541"/>
        <v>Nein</v>
      </c>
      <c r="AG1528" s="61" t="str">
        <f>IF(Q1528="Ja",VLOOKUP($Q$2,Plausis!A:E,5,0),IF(R1528="Ja",VLOOKUP($R$2,Plausis!A:E,5,0),IF(T1528="Ja",VLOOKUP($T$2,Plausis!A:E,5,0),IF(U1528="Ja",VLOOKUP($U$2,Plausis!A:E,5,0),IF(AA1528="Ja",VLOOKUP($AA$2,Plausis!A:E,5,0),IF(AC1528="Ja",VLOOKUP($AC$2,Plausis!A:E,5,0),IF(AD1528="Ja",VLOOKUP($AD$2,Plausis!A:E,5,0),"")))))))</f>
        <v/>
      </c>
      <c r="AH1528" s="52" t="str">
        <f>IF(Y1528="Ja",VLOOKUP($Y$2,Plausis!A:E,5,0),"")</f>
        <v/>
      </c>
      <c r="AI1528" s="52" t="str">
        <f t="shared" si="522"/>
        <v>Ja</v>
      </c>
      <c r="AJ1528" s="52" t="str">
        <f>IF(S1528="Ja",VLOOKUP($S$2,Plausis!A:E,5,0),IF(V1528="Ja",VLOOKUP($V$2,Plausis!A:E,5,0),IF(X1528="Ja",VLOOKUP($X$2,Plausis!A:E,5,0),"")))</f>
        <v/>
      </c>
      <c r="AL1528" s="52" t="s">
        <v>2</v>
      </c>
      <c r="AM1528" s="114">
        <v>45531</v>
      </c>
      <c r="AN1528" s="52" t="s">
        <v>4467</v>
      </c>
      <c r="AO1528" s="52" t="str">
        <f>VLOOKUP(B1528,'BAT Grundtabelle'!B:T,19,0)</f>
        <v>ja</v>
      </c>
      <c r="AP1528" s="105" t="str">
        <f t="shared" si="523"/>
        <v>11363</v>
      </c>
      <c r="AQ1528" s="52" t="str">
        <f t="shared" si="524"/>
        <v>Pferdereiten (Schausteller)</v>
      </c>
      <c r="AR1528" s="52" t="b">
        <f t="shared" si="542"/>
        <v>0</v>
      </c>
      <c r="AS1528" s="52" t="b">
        <f t="shared" si="542"/>
        <v>0</v>
      </c>
      <c r="AT1528" s="52" t="b">
        <f t="shared" si="542"/>
        <v>0</v>
      </c>
      <c r="AU1528" s="52">
        <f t="shared" si="525"/>
        <v>1</v>
      </c>
      <c r="AW1528" s="52" t="b">
        <f t="shared" si="526"/>
        <v>0</v>
      </c>
      <c r="AX1528" s="52" t="str">
        <f t="shared" si="527"/>
        <v>Unternehmen</v>
      </c>
      <c r="AY1528" s="52" t="b">
        <f t="shared" si="528"/>
        <v>0</v>
      </c>
      <c r="AZ1528" s="52" t="str">
        <f t="shared" si="529"/>
        <v>11363</v>
      </c>
      <c r="BA1528" s="52" t="str">
        <f>VLOOKUP(A1528,'BAT Grundtabelle'!A:U,21,0)</f>
        <v>ja</v>
      </c>
      <c r="BB1528" s="52" t="str">
        <f t="shared" si="530"/>
        <v>nein</v>
      </c>
      <c r="BC1528" s="52" t="str">
        <f t="shared" si="531"/>
        <v>11363</v>
      </c>
      <c r="BD1528" s="52" t="str">
        <f t="shared" si="532"/>
        <v>Pferdereiten (Schausteller)</v>
      </c>
      <c r="BE1528" s="52" t="str">
        <f t="shared" si="533"/>
        <v>Unternehmen</v>
      </c>
      <c r="BF1528" s="52">
        <f t="shared" si="534"/>
        <v>1</v>
      </c>
    </row>
    <row r="1529" spans="1:58" hidden="1" x14ac:dyDescent="0.35">
      <c r="A1529" s="107" t="s">
        <v>3786</v>
      </c>
      <c r="B1529" s="75" t="s">
        <v>1592</v>
      </c>
      <c r="C1529" s="52" t="s">
        <v>3</v>
      </c>
      <c r="D1529" s="52" t="s">
        <v>3</v>
      </c>
      <c r="E1529" s="52" t="s">
        <v>2</v>
      </c>
      <c r="F1529" s="52" t="s">
        <v>2</v>
      </c>
      <c r="G1529" s="52" t="s">
        <v>2</v>
      </c>
      <c r="H1529" s="52" t="s">
        <v>2</v>
      </c>
      <c r="I1529" s="52" t="s">
        <v>3</v>
      </c>
      <c r="J1529" s="52">
        <v>1</v>
      </c>
      <c r="K1529" s="52" t="s">
        <v>2</v>
      </c>
      <c r="L1529" s="52" t="s">
        <v>2</v>
      </c>
      <c r="M1529" s="52" t="s">
        <v>2</v>
      </c>
      <c r="N1529" s="52" t="s">
        <v>3</v>
      </c>
      <c r="P1529" s="52" t="s">
        <v>4</v>
      </c>
      <c r="Q1529" s="52" t="str">
        <f t="shared" si="541"/>
        <v>Nein</v>
      </c>
      <c r="R1529" s="52" t="str">
        <f t="shared" si="541"/>
        <v>Nein</v>
      </c>
      <c r="S1529" s="52" t="str">
        <f t="shared" si="541"/>
        <v>Nein</v>
      </c>
      <c r="T1529" s="52" t="str">
        <f t="shared" si="541"/>
        <v>Nein</v>
      </c>
      <c r="U1529" s="52" t="str">
        <f t="shared" si="541"/>
        <v>Nein</v>
      </c>
      <c r="V1529" s="52" t="str">
        <f t="shared" si="541"/>
        <v>Nein</v>
      </c>
      <c r="W1529" s="52" t="str">
        <f t="shared" si="541"/>
        <v>Nein</v>
      </c>
      <c r="X1529" s="52" t="str">
        <f t="shared" si="541"/>
        <v>Nein</v>
      </c>
      <c r="Y1529" s="52" t="str">
        <f t="shared" si="541"/>
        <v>Nein</v>
      </c>
      <c r="Z1529" s="52" t="str">
        <f t="shared" si="541"/>
        <v>Nein</v>
      </c>
      <c r="AA1529" s="52" t="str">
        <f t="shared" si="541"/>
        <v>Nein</v>
      </c>
      <c r="AB1529" s="52" t="str">
        <f t="shared" si="541"/>
        <v>Nein</v>
      </c>
      <c r="AC1529" s="52" t="str">
        <f t="shared" si="541"/>
        <v>Nein</v>
      </c>
      <c r="AD1529" s="52" t="str">
        <f t="shared" si="541"/>
        <v>Nein</v>
      </c>
      <c r="AE1529" s="52" t="str">
        <f t="shared" si="541"/>
        <v>Nein</v>
      </c>
      <c r="AF1529" s="52" t="str">
        <f t="shared" si="541"/>
        <v>Nein</v>
      </c>
      <c r="AG1529" s="61" t="str">
        <f>IF(Q1529="Ja",VLOOKUP($Q$2,Plausis!A:E,5,0),IF(R1529="Ja",VLOOKUP($R$2,Plausis!A:E,5,0),IF(T1529="Ja",VLOOKUP($T$2,Plausis!A:E,5,0),IF(U1529="Ja",VLOOKUP($U$2,Plausis!A:E,5,0),IF(AA1529="Ja",VLOOKUP($AA$2,Plausis!A:E,5,0),IF(AC1529="Ja",VLOOKUP($AC$2,Plausis!A:E,5,0),IF(AD1529="Ja",VLOOKUP($AD$2,Plausis!A:E,5,0),"")))))))</f>
        <v/>
      </c>
      <c r="AH1529" s="52" t="str">
        <f>IF(Y1529="Ja",VLOOKUP($Y$2,Plausis!A:E,5,0),"")</f>
        <v/>
      </c>
      <c r="AI1529" s="52" t="str">
        <f t="shared" si="522"/>
        <v>Ja</v>
      </c>
      <c r="AJ1529" s="52" t="str">
        <f>IF(S1529="Ja",VLOOKUP($S$2,Plausis!A:E,5,0),IF(V1529="Ja",VLOOKUP($V$2,Plausis!A:E,5,0),IF(X1529="Ja",VLOOKUP($X$2,Plausis!A:E,5,0),"")))</f>
        <v/>
      </c>
      <c r="AL1529" s="52" t="s">
        <v>2</v>
      </c>
      <c r="AM1529" s="114">
        <v>45531</v>
      </c>
      <c r="AN1529" s="52" t="s">
        <v>4467</v>
      </c>
      <c r="AO1529" s="52" t="str">
        <f>VLOOKUP(B1529,'BAT Grundtabelle'!B:T,19,0)</f>
        <v>ja</v>
      </c>
      <c r="AP1529" s="105" t="str">
        <f t="shared" si="523"/>
        <v>11364</v>
      </c>
      <c r="AQ1529" s="52" t="str">
        <f t="shared" si="524"/>
        <v>Pferderennbahn (Galopprennbahn, Trabrennbahn)</v>
      </c>
      <c r="AR1529" s="52" t="b">
        <f t="shared" si="542"/>
        <v>0</v>
      </c>
      <c r="AS1529" s="52" t="b">
        <f t="shared" si="542"/>
        <v>0</v>
      </c>
      <c r="AT1529" s="52" t="b">
        <f t="shared" si="542"/>
        <v>0</v>
      </c>
      <c r="AU1529" s="52">
        <f t="shared" si="525"/>
        <v>1</v>
      </c>
      <c r="AW1529" s="52" t="b">
        <f t="shared" si="526"/>
        <v>0</v>
      </c>
      <c r="AX1529" s="52" t="str">
        <f t="shared" si="527"/>
        <v>Unternehmen</v>
      </c>
      <c r="AY1529" s="52" t="b">
        <f t="shared" si="528"/>
        <v>0</v>
      </c>
      <c r="AZ1529" s="52" t="str">
        <f t="shared" si="529"/>
        <v>11364</v>
      </c>
      <c r="BA1529" s="52" t="str">
        <f>VLOOKUP(A1529,'BAT Grundtabelle'!A:U,21,0)</f>
        <v>ja</v>
      </c>
      <c r="BB1529" s="52" t="str">
        <f t="shared" si="530"/>
        <v>nein</v>
      </c>
      <c r="BC1529" s="52" t="str">
        <f t="shared" si="531"/>
        <v>11364</v>
      </c>
      <c r="BD1529" s="52" t="str">
        <f t="shared" si="532"/>
        <v>Pferderennbahn (Galopprennbahn, Trabrennbahn)</v>
      </c>
      <c r="BE1529" s="52" t="str">
        <f t="shared" si="533"/>
        <v>Unternehmen</v>
      </c>
      <c r="BF1529" s="52">
        <f t="shared" si="534"/>
        <v>1</v>
      </c>
    </row>
    <row r="1530" spans="1:58" hidden="1" x14ac:dyDescent="0.35">
      <c r="A1530" s="107" t="s">
        <v>3787</v>
      </c>
      <c r="B1530" s="75" t="s">
        <v>1257</v>
      </c>
      <c r="C1530" s="52" t="s">
        <v>3</v>
      </c>
      <c r="D1530" s="52" t="s">
        <v>3</v>
      </c>
      <c r="E1530" s="52" t="s">
        <v>2</v>
      </c>
      <c r="F1530" s="52" t="s">
        <v>2</v>
      </c>
      <c r="G1530" s="52" t="s">
        <v>2</v>
      </c>
      <c r="H1530" s="52" t="s">
        <v>2</v>
      </c>
      <c r="I1530" s="52" t="s">
        <v>3</v>
      </c>
      <c r="J1530" s="52">
        <v>3</v>
      </c>
      <c r="K1530" s="52" t="s">
        <v>2</v>
      </c>
      <c r="L1530" s="52" t="s">
        <v>2</v>
      </c>
      <c r="M1530" s="52" t="s">
        <v>2</v>
      </c>
      <c r="N1530" s="52" t="s">
        <v>3</v>
      </c>
      <c r="P1530" s="52" t="s">
        <v>4</v>
      </c>
      <c r="Q1530" s="52" t="str">
        <f t="shared" si="541"/>
        <v>Nein</v>
      </c>
      <c r="R1530" s="52" t="str">
        <f t="shared" si="541"/>
        <v>Nein</v>
      </c>
      <c r="S1530" s="52" t="str">
        <f t="shared" si="541"/>
        <v>Nein</v>
      </c>
      <c r="T1530" s="52" t="str">
        <f t="shared" si="541"/>
        <v>Nein</v>
      </c>
      <c r="U1530" s="52" t="str">
        <f t="shared" si="541"/>
        <v>Nein</v>
      </c>
      <c r="V1530" s="52" t="str">
        <f t="shared" si="541"/>
        <v>Nein</v>
      </c>
      <c r="W1530" s="52" t="str">
        <f t="shared" si="541"/>
        <v>Nein</v>
      </c>
      <c r="X1530" s="52" t="str">
        <f t="shared" si="541"/>
        <v>Nein</v>
      </c>
      <c r="Y1530" s="52" t="str">
        <f t="shared" si="541"/>
        <v>Nein</v>
      </c>
      <c r="Z1530" s="52" t="str">
        <f t="shared" si="541"/>
        <v>Nein</v>
      </c>
      <c r="AA1530" s="52" t="str">
        <f t="shared" si="541"/>
        <v>Nein</v>
      </c>
      <c r="AB1530" s="52" t="str">
        <f t="shared" si="541"/>
        <v>Nein</v>
      </c>
      <c r="AC1530" s="52" t="str">
        <f t="shared" si="541"/>
        <v>Nein</v>
      </c>
      <c r="AD1530" s="52" t="str">
        <f t="shared" si="541"/>
        <v>Nein</v>
      </c>
      <c r="AE1530" s="52" t="str">
        <f t="shared" si="541"/>
        <v>Nein</v>
      </c>
      <c r="AF1530" s="52" t="str">
        <f t="shared" si="541"/>
        <v>Nein</v>
      </c>
      <c r="AG1530" s="61" t="str">
        <f>IF(Q1530="Ja",VLOOKUP($Q$2,Plausis!A:E,5,0),IF(R1530="Ja",VLOOKUP($R$2,Plausis!A:E,5,0),IF(T1530="Ja",VLOOKUP($T$2,Plausis!A:E,5,0),IF(U1530="Ja",VLOOKUP($U$2,Plausis!A:E,5,0),IF(AA1530="Ja",VLOOKUP($AA$2,Plausis!A:E,5,0),IF(AC1530="Ja",VLOOKUP($AC$2,Plausis!A:E,5,0),IF(AD1530="Ja",VLOOKUP($AD$2,Plausis!A:E,5,0),"")))))))</f>
        <v/>
      </c>
      <c r="AH1530" s="52" t="str">
        <f>IF(Y1530="Ja",VLOOKUP($Y$2,Plausis!A:E,5,0),"")</f>
        <v/>
      </c>
      <c r="AI1530" s="52" t="str">
        <f t="shared" si="522"/>
        <v>Ja</v>
      </c>
      <c r="AJ1530" s="52" t="str">
        <f>IF(S1530="Ja",VLOOKUP($S$2,Plausis!A:E,5,0),IF(V1530="Ja",VLOOKUP($V$2,Plausis!A:E,5,0),IF(X1530="Ja",VLOOKUP($X$2,Plausis!A:E,5,0),"")))</f>
        <v/>
      </c>
      <c r="AL1530" s="52" t="s">
        <v>2</v>
      </c>
      <c r="AM1530" s="114">
        <v>45531</v>
      </c>
      <c r="AN1530" s="52" t="s">
        <v>4467</v>
      </c>
      <c r="AO1530" s="52" t="str">
        <f>VLOOKUP(B1530,'BAT Grundtabelle'!B:T,19,0)</f>
        <v>ja</v>
      </c>
      <c r="AP1530" s="105" t="str">
        <f t="shared" si="523"/>
        <v>11365</v>
      </c>
      <c r="AQ1530" s="52" t="str">
        <f t="shared" si="524"/>
        <v>Pferdezuchtbetrieb</v>
      </c>
      <c r="AR1530" s="52" t="b">
        <f t="shared" si="542"/>
        <v>0</v>
      </c>
      <c r="AS1530" s="52" t="b">
        <f t="shared" si="542"/>
        <v>0</v>
      </c>
      <c r="AT1530" s="52" t="b">
        <f t="shared" si="542"/>
        <v>0</v>
      </c>
      <c r="AU1530" s="52">
        <f t="shared" si="525"/>
        <v>3</v>
      </c>
      <c r="AW1530" s="52" t="b">
        <f t="shared" si="526"/>
        <v>0</v>
      </c>
      <c r="AX1530" s="52" t="str">
        <f t="shared" si="527"/>
        <v>Unternehmen</v>
      </c>
      <c r="AY1530" s="52" t="b">
        <f t="shared" si="528"/>
        <v>0</v>
      </c>
      <c r="AZ1530" s="52" t="str">
        <f t="shared" si="529"/>
        <v>11365</v>
      </c>
      <c r="BA1530" s="52" t="str">
        <f>VLOOKUP(A1530,'BAT Grundtabelle'!A:U,21,0)</f>
        <v>ja</v>
      </c>
      <c r="BB1530" s="52" t="str">
        <f t="shared" si="530"/>
        <v>nein</v>
      </c>
      <c r="BC1530" s="52" t="str">
        <f t="shared" si="531"/>
        <v>11365</v>
      </c>
      <c r="BD1530" s="52" t="str">
        <f t="shared" si="532"/>
        <v>Pferdezuchtbetrieb</v>
      </c>
      <c r="BE1530" s="52" t="str">
        <f t="shared" si="533"/>
        <v>Unternehmen</v>
      </c>
      <c r="BF1530" s="52">
        <f t="shared" si="534"/>
        <v>3</v>
      </c>
    </row>
    <row r="1531" spans="1:58" hidden="1" x14ac:dyDescent="0.35">
      <c r="A1531" s="107" t="s">
        <v>3788</v>
      </c>
      <c r="B1531" s="75" t="s">
        <v>1034</v>
      </c>
      <c r="C1531" s="52" t="s">
        <v>3</v>
      </c>
      <c r="D1531" s="52" t="s">
        <v>3</v>
      </c>
      <c r="E1531" s="52" t="s">
        <v>2</v>
      </c>
      <c r="F1531" s="52" t="s">
        <v>2</v>
      </c>
      <c r="G1531" s="52" t="s">
        <v>2</v>
      </c>
      <c r="H1531" s="52" t="s">
        <v>2</v>
      </c>
      <c r="I1531" s="52" t="s">
        <v>3</v>
      </c>
      <c r="J1531" s="52">
        <v>1</v>
      </c>
      <c r="K1531" s="52" t="s">
        <v>2</v>
      </c>
      <c r="L1531" s="52" t="s">
        <v>2</v>
      </c>
      <c r="M1531" s="52" t="s">
        <v>2</v>
      </c>
      <c r="N1531" s="52" t="s">
        <v>3</v>
      </c>
      <c r="P1531" s="52" t="s">
        <v>4</v>
      </c>
      <c r="Q1531" s="52" t="str">
        <f t="shared" si="541"/>
        <v>Nein</v>
      </c>
      <c r="R1531" s="52" t="str">
        <f t="shared" si="541"/>
        <v>Nein</v>
      </c>
      <c r="S1531" s="52" t="str">
        <f t="shared" si="541"/>
        <v>Nein</v>
      </c>
      <c r="T1531" s="52" t="str">
        <f t="shared" si="541"/>
        <v>Nein</v>
      </c>
      <c r="U1531" s="52" t="str">
        <f t="shared" si="541"/>
        <v>Nein</v>
      </c>
      <c r="V1531" s="52" t="str">
        <f t="shared" si="541"/>
        <v>Nein</v>
      </c>
      <c r="W1531" s="52" t="str">
        <f t="shared" si="541"/>
        <v>Nein</v>
      </c>
      <c r="X1531" s="52" t="str">
        <f t="shared" si="541"/>
        <v>Nein</v>
      </c>
      <c r="Y1531" s="52" t="str">
        <f t="shared" si="541"/>
        <v>Nein</v>
      </c>
      <c r="Z1531" s="52" t="str">
        <f t="shared" si="541"/>
        <v>Nein</v>
      </c>
      <c r="AA1531" s="52" t="str">
        <f t="shared" si="541"/>
        <v>Nein</v>
      </c>
      <c r="AB1531" s="52" t="str">
        <f t="shared" si="541"/>
        <v>Nein</v>
      </c>
      <c r="AC1531" s="52" t="str">
        <f t="shared" si="541"/>
        <v>Nein</v>
      </c>
      <c r="AD1531" s="52" t="str">
        <f t="shared" si="541"/>
        <v>Nein</v>
      </c>
      <c r="AE1531" s="52" t="str">
        <f t="shared" si="541"/>
        <v>Nein</v>
      </c>
      <c r="AF1531" s="52" t="str">
        <f t="shared" si="541"/>
        <v>Nein</v>
      </c>
      <c r="AG1531" s="61" t="str">
        <f>IF(Q1531="Ja",VLOOKUP($Q$2,Plausis!A:E,5,0),IF(R1531="Ja",VLOOKUP($R$2,Plausis!A:E,5,0),IF(T1531="Ja",VLOOKUP($T$2,Plausis!A:E,5,0),IF(U1531="Ja",VLOOKUP($U$2,Plausis!A:E,5,0),IF(AA1531="Ja",VLOOKUP($AA$2,Plausis!A:E,5,0),IF(AC1531="Ja",VLOOKUP($AC$2,Plausis!A:E,5,0),IF(AD1531="Ja",VLOOKUP($AD$2,Plausis!A:E,5,0),"")))))))</f>
        <v/>
      </c>
      <c r="AH1531" s="52" t="str">
        <f>IF(Y1531="Ja",VLOOKUP($Y$2,Plausis!A:E,5,0),"")</f>
        <v/>
      </c>
      <c r="AI1531" s="52" t="str">
        <f t="shared" si="522"/>
        <v>Ja</v>
      </c>
      <c r="AJ1531" s="52" t="str">
        <f>IF(S1531="Ja",VLOOKUP($S$2,Plausis!A:E,5,0),IF(V1531="Ja",VLOOKUP($V$2,Plausis!A:E,5,0),IF(X1531="Ja",VLOOKUP($X$2,Plausis!A:E,5,0),"")))</f>
        <v/>
      </c>
      <c r="AL1531" s="52" t="s">
        <v>3</v>
      </c>
      <c r="AM1531" s="114">
        <v>45531</v>
      </c>
      <c r="AN1531" s="52" t="s">
        <v>4467</v>
      </c>
      <c r="AO1531" s="52" t="str">
        <f>VLOOKUP(B1531,'BAT Grundtabelle'!B:T,19,0)</f>
        <v>ja</v>
      </c>
      <c r="AP1531" s="105" t="str">
        <f t="shared" si="523"/>
        <v>11366</v>
      </c>
      <c r="AQ1531" s="52" t="str">
        <f t="shared" si="524"/>
        <v>Pflanzeneinzelhandel (ohne Gärtnerei)</v>
      </c>
      <c r="AR1531" s="52" t="b">
        <f t="shared" si="542"/>
        <v>0</v>
      </c>
      <c r="AS1531" s="52" t="b">
        <f t="shared" si="542"/>
        <v>0</v>
      </c>
      <c r="AT1531" s="52" t="b">
        <f t="shared" si="542"/>
        <v>0</v>
      </c>
      <c r="AU1531" s="52">
        <f t="shared" si="525"/>
        <v>1</v>
      </c>
      <c r="AW1531" s="52" t="b">
        <f t="shared" si="526"/>
        <v>0</v>
      </c>
      <c r="AX1531" s="52" t="str">
        <f t="shared" si="527"/>
        <v>Unternehmen</v>
      </c>
      <c r="AY1531" s="52" t="b">
        <f t="shared" si="528"/>
        <v>0</v>
      </c>
      <c r="AZ1531" s="52" t="str">
        <f t="shared" si="529"/>
        <v>11366</v>
      </c>
      <c r="BA1531" s="52" t="str">
        <f>VLOOKUP(A1531,'BAT Grundtabelle'!A:U,21,0)</f>
        <v>ja</v>
      </c>
      <c r="BB1531" s="52" t="str">
        <f t="shared" si="530"/>
        <v>nein</v>
      </c>
      <c r="BC1531" s="52" t="str">
        <f t="shared" si="531"/>
        <v>11366</v>
      </c>
      <c r="BD1531" s="52" t="str">
        <f t="shared" si="532"/>
        <v>Pflanzeneinzelhandel (ohne Gärtnerei)</v>
      </c>
      <c r="BE1531" s="52" t="str">
        <f t="shared" si="533"/>
        <v>Unternehmen</v>
      </c>
      <c r="BF1531" s="52">
        <f t="shared" si="534"/>
        <v>1</v>
      </c>
    </row>
    <row r="1532" spans="1:58" hidden="1" x14ac:dyDescent="0.35">
      <c r="A1532" s="107" t="s">
        <v>3789</v>
      </c>
      <c r="B1532" s="75" t="s">
        <v>1763</v>
      </c>
      <c r="C1532" s="52" t="s">
        <v>3</v>
      </c>
      <c r="D1532" s="52" t="s">
        <v>3</v>
      </c>
      <c r="E1532" s="52" t="s">
        <v>2</v>
      </c>
      <c r="F1532" s="52" t="s">
        <v>2</v>
      </c>
      <c r="G1532" s="52" t="s">
        <v>2</v>
      </c>
      <c r="H1532" s="52" t="s">
        <v>2</v>
      </c>
      <c r="I1532" s="52" t="s">
        <v>3</v>
      </c>
      <c r="J1532" s="52">
        <v>1</v>
      </c>
      <c r="K1532" s="52" t="s">
        <v>2</v>
      </c>
      <c r="L1532" s="52" t="s">
        <v>2</v>
      </c>
      <c r="M1532" s="52" t="s">
        <v>2</v>
      </c>
      <c r="N1532" s="52" t="s">
        <v>3</v>
      </c>
      <c r="P1532" s="52" t="s">
        <v>4</v>
      </c>
      <c r="Q1532" s="52" t="str">
        <f t="shared" si="541"/>
        <v>Nein</v>
      </c>
      <c r="R1532" s="52" t="str">
        <f t="shared" si="541"/>
        <v>Nein</v>
      </c>
      <c r="S1532" s="52" t="str">
        <f t="shared" si="541"/>
        <v>Nein</v>
      </c>
      <c r="T1532" s="52" t="str">
        <f t="shared" si="541"/>
        <v>Nein</v>
      </c>
      <c r="U1532" s="52" t="str">
        <f t="shared" si="541"/>
        <v>Nein</v>
      </c>
      <c r="V1532" s="52" t="str">
        <f t="shared" si="541"/>
        <v>Nein</v>
      </c>
      <c r="W1532" s="52" t="str">
        <f t="shared" si="541"/>
        <v>Nein</v>
      </c>
      <c r="X1532" s="52" t="str">
        <f t="shared" si="541"/>
        <v>Nein</v>
      </c>
      <c r="Y1532" s="52" t="str">
        <f t="shared" si="541"/>
        <v>Nein</v>
      </c>
      <c r="Z1532" s="52" t="str">
        <f t="shared" si="541"/>
        <v>Nein</v>
      </c>
      <c r="AA1532" s="52" t="str">
        <f t="shared" si="541"/>
        <v>Nein</v>
      </c>
      <c r="AB1532" s="52" t="str">
        <f t="shared" si="541"/>
        <v>Nein</v>
      </c>
      <c r="AC1532" s="52" t="str">
        <f t="shared" si="541"/>
        <v>Nein</v>
      </c>
      <c r="AD1532" s="52" t="str">
        <f t="shared" si="541"/>
        <v>Nein</v>
      </c>
      <c r="AE1532" s="52" t="str">
        <f t="shared" si="541"/>
        <v>Nein</v>
      </c>
      <c r="AF1532" s="52" t="str">
        <f t="shared" si="541"/>
        <v>Nein</v>
      </c>
      <c r="AG1532" s="61" t="str">
        <f>IF(Q1532="Ja",VLOOKUP($Q$2,Plausis!A:E,5,0),IF(R1532="Ja",VLOOKUP($R$2,Plausis!A:E,5,0),IF(T1532="Ja",VLOOKUP($T$2,Plausis!A:E,5,0),IF(U1532="Ja",VLOOKUP($U$2,Plausis!A:E,5,0),IF(AA1532="Ja",VLOOKUP($AA$2,Plausis!A:E,5,0),IF(AC1532="Ja",VLOOKUP($AC$2,Plausis!A:E,5,0),IF(AD1532="Ja",VLOOKUP($AD$2,Plausis!A:E,5,0),"")))))))</f>
        <v/>
      </c>
      <c r="AH1532" s="52" t="str">
        <f>IF(Y1532="Ja",VLOOKUP($Y$2,Plausis!A:E,5,0),"")</f>
        <v/>
      </c>
      <c r="AI1532" s="52" t="str">
        <f t="shared" si="522"/>
        <v>Ja</v>
      </c>
      <c r="AJ1532" s="52" t="str">
        <f>IF(S1532="Ja",VLOOKUP($S$2,Plausis!A:E,5,0),IF(V1532="Ja",VLOOKUP($V$2,Plausis!A:E,5,0),IF(X1532="Ja",VLOOKUP($X$2,Plausis!A:E,5,0),"")))</f>
        <v/>
      </c>
      <c r="AL1532" s="52" t="s">
        <v>3</v>
      </c>
      <c r="AM1532" s="114">
        <v>45531</v>
      </c>
      <c r="AN1532" s="52" t="s">
        <v>4467</v>
      </c>
      <c r="AO1532" s="52" t="str">
        <f>VLOOKUP(B1532,'BAT Grundtabelle'!B:T,19,0)</f>
        <v>ja</v>
      </c>
      <c r="AP1532" s="105" t="str">
        <f t="shared" si="523"/>
        <v>11367</v>
      </c>
      <c r="AQ1532" s="52" t="str">
        <f t="shared" si="524"/>
        <v>Pflanzenhandel mit Gärtnerei</v>
      </c>
      <c r="AR1532" s="52" t="b">
        <f t="shared" si="542"/>
        <v>0</v>
      </c>
      <c r="AS1532" s="52" t="b">
        <f t="shared" si="542"/>
        <v>0</v>
      </c>
      <c r="AT1532" s="52" t="b">
        <f t="shared" si="542"/>
        <v>0</v>
      </c>
      <c r="AU1532" s="52">
        <f t="shared" si="525"/>
        <v>1</v>
      </c>
      <c r="AW1532" s="52" t="b">
        <f t="shared" si="526"/>
        <v>0</v>
      </c>
      <c r="AX1532" s="52" t="str">
        <f t="shared" si="527"/>
        <v>Unternehmen</v>
      </c>
      <c r="AY1532" s="52" t="b">
        <f t="shared" si="528"/>
        <v>0</v>
      </c>
      <c r="AZ1532" s="52" t="str">
        <f t="shared" si="529"/>
        <v>11367</v>
      </c>
      <c r="BA1532" s="52" t="str">
        <f>VLOOKUP(A1532,'BAT Grundtabelle'!A:U,21,0)</f>
        <v>ja</v>
      </c>
      <c r="BB1532" s="52" t="str">
        <f t="shared" si="530"/>
        <v>nein</v>
      </c>
      <c r="BC1532" s="52" t="str">
        <f t="shared" si="531"/>
        <v>11367</v>
      </c>
      <c r="BD1532" s="52" t="str">
        <f t="shared" si="532"/>
        <v>Pflanzenhandel mit Gärtnerei</v>
      </c>
      <c r="BE1532" s="52" t="str">
        <f t="shared" si="533"/>
        <v>Unternehmen</v>
      </c>
      <c r="BF1532" s="52">
        <f t="shared" si="534"/>
        <v>1</v>
      </c>
    </row>
    <row r="1533" spans="1:58" hidden="1" x14ac:dyDescent="0.35">
      <c r="A1533" s="107" t="s">
        <v>3790</v>
      </c>
      <c r="B1533" s="75" t="s">
        <v>683</v>
      </c>
      <c r="C1533" s="52" t="s">
        <v>3</v>
      </c>
      <c r="D1533" s="52" t="s">
        <v>3</v>
      </c>
      <c r="E1533" s="52" t="s">
        <v>2</v>
      </c>
      <c r="F1533" s="52" t="s">
        <v>2</v>
      </c>
      <c r="G1533" s="52" t="s">
        <v>2</v>
      </c>
      <c r="H1533" s="52" t="s">
        <v>2</v>
      </c>
      <c r="I1533" s="52" t="s">
        <v>3</v>
      </c>
      <c r="J1533" s="52">
        <v>3</v>
      </c>
      <c r="K1533" s="52" t="s">
        <v>2</v>
      </c>
      <c r="L1533" s="52" t="s">
        <v>2</v>
      </c>
      <c r="M1533" s="52" t="s">
        <v>2</v>
      </c>
      <c r="N1533" s="52" t="s">
        <v>3</v>
      </c>
      <c r="O1533" s="52" t="s">
        <v>2412</v>
      </c>
      <c r="P1533" s="52" t="s">
        <v>57</v>
      </c>
      <c r="Q1533" s="52" t="str">
        <f t="shared" ref="Q1533:AF1542" si="543">IF(ISERROR(FIND(Q$2,$P1533,1)),"Nein","Ja")</f>
        <v>Nein</v>
      </c>
      <c r="R1533" s="52" t="str">
        <f t="shared" si="543"/>
        <v>Nein</v>
      </c>
      <c r="S1533" s="52" t="str">
        <f t="shared" si="543"/>
        <v>Nein</v>
      </c>
      <c r="T1533" s="52" t="str">
        <f t="shared" si="543"/>
        <v>Ja</v>
      </c>
      <c r="U1533" s="52" t="str">
        <f t="shared" si="543"/>
        <v>Nein</v>
      </c>
      <c r="V1533" s="52" t="str">
        <f t="shared" si="543"/>
        <v>Nein</v>
      </c>
      <c r="W1533" s="52" t="str">
        <f t="shared" si="543"/>
        <v>Nein</v>
      </c>
      <c r="X1533" s="52" t="str">
        <f t="shared" si="543"/>
        <v>Ja</v>
      </c>
      <c r="Y1533" s="52" t="str">
        <f t="shared" si="543"/>
        <v>Nein</v>
      </c>
      <c r="Z1533" s="52" t="str">
        <f t="shared" si="543"/>
        <v>Nein</v>
      </c>
      <c r="AA1533" s="52" t="str">
        <f t="shared" si="543"/>
        <v>Nein</v>
      </c>
      <c r="AB1533" s="52" t="str">
        <f t="shared" si="543"/>
        <v>Nein</v>
      </c>
      <c r="AC1533" s="52" t="str">
        <f t="shared" si="543"/>
        <v>Nein</v>
      </c>
      <c r="AD1533" s="52" t="str">
        <f t="shared" si="543"/>
        <v>Nein</v>
      </c>
      <c r="AE1533" s="52" t="str">
        <f t="shared" si="543"/>
        <v>Nein</v>
      </c>
      <c r="AF1533" s="52" t="str">
        <f t="shared" si="543"/>
        <v>Nein</v>
      </c>
      <c r="AG1533" s="61" t="str">
        <f>IF(Q1533="Ja",VLOOKUP($Q$2,Plausis!A:E,5,0),IF(R1533="Ja",VLOOKUP($R$2,Plausis!A:E,5,0),IF(T1533="Ja",VLOOKUP($T$2,Plausis!A:E,5,0),IF(U1533="Ja",VLOOKUP($U$2,Plausis!A:E,5,0),IF(AA1533="Ja",VLOOKUP($AA$2,Plausis!A:E,5,0),IF(AC1533="Ja",VLOOKUP($AC$2,Plausis!A:E,5,0),IF(AD1533="Ja",VLOOKUP($AD$2,Plausis!A:E,5,0),"")))))))</f>
        <v>Dieser Betrieb ist nur im Komfort-RS ohne ergänzenden Spezial-Straf-RS versicherbar.</v>
      </c>
      <c r="AH1533" s="52" t="str">
        <f>IF(Y1533="Ja",VLOOKUP($Y$2,Plausis!A:E,5,0),"")</f>
        <v/>
      </c>
      <c r="AI1533" s="52" t="str">
        <f t="shared" si="522"/>
        <v>Nein</v>
      </c>
      <c r="AJ1533" s="52" t="str">
        <f>IF(S1533="Ja",VLOOKUP($S$2,Plausis!A:E,5,0),IF(V1533="Ja",VLOOKUP($V$2,Plausis!A:E,5,0),IF(X1533="Ja",VLOOKUP($X$2,Plausis!A:E,5,0),"")))</f>
        <v>Dieser Betrieb kann nur ohne ergänzenden Spezial-Straf-RS versichert werden.</v>
      </c>
      <c r="AL1533" s="52" t="s">
        <v>2</v>
      </c>
      <c r="AM1533" s="114">
        <v>45531</v>
      </c>
      <c r="AN1533" s="52" t="s">
        <v>4467</v>
      </c>
      <c r="AO1533" s="52" t="str">
        <f>VLOOKUP(B1533,'BAT Grundtabelle'!B:T,19,0)</f>
        <v>ja</v>
      </c>
      <c r="AP1533" s="105" t="str">
        <f t="shared" si="523"/>
        <v>11368</v>
      </c>
      <c r="AQ1533" s="52" t="str">
        <f t="shared" si="524"/>
        <v>Pflanzenölblockheizkraftwerk</v>
      </c>
      <c r="AR1533" s="52" t="b">
        <f t="shared" si="542"/>
        <v>0</v>
      </c>
      <c r="AS1533" s="52" t="b">
        <f t="shared" si="542"/>
        <v>0</v>
      </c>
      <c r="AT1533" s="52" t="b">
        <f t="shared" si="542"/>
        <v>0</v>
      </c>
      <c r="AU1533" s="52">
        <f t="shared" si="525"/>
        <v>3</v>
      </c>
      <c r="AW1533" s="52" t="b">
        <f t="shared" si="526"/>
        <v>0</v>
      </c>
      <c r="AX1533" s="52" t="str">
        <f t="shared" si="527"/>
        <v>Unternehmen</v>
      </c>
      <c r="AY1533" s="52" t="b">
        <f t="shared" si="528"/>
        <v>0</v>
      </c>
      <c r="AZ1533" s="52" t="str">
        <f t="shared" si="529"/>
        <v>11368</v>
      </c>
      <c r="BA1533" s="52" t="str">
        <f>VLOOKUP(A1533,'BAT Grundtabelle'!A:U,21,0)</f>
        <v>ja</v>
      </c>
      <c r="BB1533" s="52" t="str">
        <f t="shared" si="530"/>
        <v>nein</v>
      </c>
      <c r="BC1533" s="52" t="str">
        <f t="shared" si="531"/>
        <v>11368</v>
      </c>
      <c r="BD1533" s="52" t="str">
        <f t="shared" si="532"/>
        <v>Pflanzenölblockheizkraftwerk</v>
      </c>
      <c r="BE1533" s="52" t="str">
        <f t="shared" si="533"/>
        <v>Unternehmen</v>
      </c>
      <c r="BF1533" s="52">
        <f t="shared" si="534"/>
        <v>3</v>
      </c>
    </row>
    <row r="1534" spans="1:58" hidden="1" x14ac:dyDescent="0.35">
      <c r="A1534" s="107" t="s">
        <v>3791</v>
      </c>
      <c r="B1534" s="75" t="s">
        <v>826</v>
      </c>
      <c r="C1534" s="52" t="s">
        <v>3</v>
      </c>
      <c r="D1534" s="52" t="s">
        <v>3</v>
      </c>
      <c r="E1534" s="52" t="s">
        <v>2</v>
      </c>
      <c r="F1534" s="52" t="s">
        <v>2</v>
      </c>
      <c r="G1534" s="52" t="s">
        <v>2</v>
      </c>
      <c r="H1534" s="52" t="s">
        <v>2</v>
      </c>
      <c r="I1534" s="52" t="s">
        <v>3</v>
      </c>
      <c r="J1534" s="52">
        <v>3</v>
      </c>
      <c r="K1534" s="52" t="s">
        <v>2</v>
      </c>
      <c r="L1534" s="52" t="s">
        <v>2</v>
      </c>
      <c r="M1534" s="52" t="s">
        <v>2</v>
      </c>
      <c r="N1534" s="52" t="s">
        <v>3</v>
      </c>
      <c r="P1534" s="52" t="s">
        <v>57</v>
      </c>
      <c r="Q1534" s="52" t="str">
        <f t="shared" si="543"/>
        <v>Nein</v>
      </c>
      <c r="R1534" s="52" t="str">
        <f t="shared" si="543"/>
        <v>Nein</v>
      </c>
      <c r="S1534" s="52" t="str">
        <f t="shared" si="543"/>
        <v>Nein</v>
      </c>
      <c r="T1534" s="52" t="str">
        <f t="shared" si="543"/>
        <v>Ja</v>
      </c>
      <c r="U1534" s="52" t="str">
        <f t="shared" si="543"/>
        <v>Nein</v>
      </c>
      <c r="V1534" s="52" t="str">
        <f t="shared" si="543"/>
        <v>Nein</v>
      </c>
      <c r="W1534" s="52" t="str">
        <f t="shared" si="543"/>
        <v>Nein</v>
      </c>
      <c r="X1534" s="52" t="str">
        <f t="shared" si="543"/>
        <v>Ja</v>
      </c>
      <c r="Y1534" s="52" t="str">
        <f t="shared" si="543"/>
        <v>Nein</v>
      </c>
      <c r="Z1534" s="52" t="str">
        <f t="shared" si="543"/>
        <v>Nein</v>
      </c>
      <c r="AA1534" s="52" t="str">
        <f t="shared" si="543"/>
        <v>Nein</v>
      </c>
      <c r="AB1534" s="52" t="str">
        <f t="shared" si="543"/>
        <v>Nein</v>
      </c>
      <c r="AC1534" s="52" t="str">
        <f t="shared" si="543"/>
        <v>Nein</v>
      </c>
      <c r="AD1534" s="52" t="str">
        <f t="shared" si="543"/>
        <v>Nein</v>
      </c>
      <c r="AE1534" s="52" t="str">
        <f t="shared" si="543"/>
        <v>Nein</v>
      </c>
      <c r="AF1534" s="52" t="str">
        <f t="shared" si="543"/>
        <v>Nein</v>
      </c>
      <c r="AG1534" s="61" t="str">
        <f>IF(Q1534="Ja",VLOOKUP($Q$2,Plausis!A:E,5,0),IF(R1534="Ja",VLOOKUP($R$2,Plausis!A:E,5,0),IF(T1534="Ja",VLOOKUP($T$2,Plausis!A:E,5,0),IF(U1534="Ja",VLOOKUP($U$2,Plausis!A:E,5,0),IF(AA1534="Ja",VLOOKUP($AA$2,Plausis!A:E,5,0),IF(AC1534="Ja",VLOOKUP($AC$2,Plausis!A:E,5,0),IF(AD1534="Ja",VLOOKUP($AD$2,Plausis!A:E,5,0),"")))))))</f>
        <v>Dieser Betrieb ist nur im Komfort-RS ohne ergänzenden Spezial-Straf-RS versicherbar.</v>
      </c>
      <c r="AH1534" s="52" t="str">
        <f>IF(Y1534="Ja",VLOOKUP($Y$2,Plausis!A:E,5,0),"")</f>
        <v/>
      </c>
      <c r="AI1534" s="52" t="str">
        <f t="shared" si="522"/>
        <v>Nein</v>
      </c>
      <c r="AJ1534" s="52" t="str">
        <f>IF(S1534="Ja",VLOOKUP($S$2,Plausis!A:E,5,0),IF(V1534="Ja",VLOOKUP($V$2,Plausis!A:E,5,0),IF(X1534="Ja",VLOOKUP($X$2,Plausis!A:E,5,0),"")))</f>
        <v>Dieser Betrieb kann nur ohne ergänzenden Spezial-Straf-RS versichert werden.</v>
      </c>
      <c r="AL1534" s="52" t="s">
        <v>2</v>
      </c>
      <c r="AM1534" s="114">
        <v>45531</v>
      </c>
      <c r="AN1534" s="52" t="s">
        <v>4467</v>
      </c>
      <c r="AO1534" s="52" t="str">
        <f>VLOOKUP(B1534,'BAT Grundtabelle'!B:T,19,0)</f>
        <v>ja</v>
      </c>
      <c r="AP1534" s="105" t="str">
        <f t="shared" si="523"/>
        <v>11369</v>
      </c>
      <c r="AQ1534" s="52" t="str">
        <f t="shared" si="524"/>
        <v>Pflanzenschutzbetrieb</v>
      </c>
      <c r="AR1534" s="52" t="b">
        <f t="shared" si="542"/>
        <v>0</v>
      </c>
      <c r="AS1534" s="52" t="b">
        <f t="shared" si="542"/>
        <v>0</v>
      </c>
      <c r="AT1534" s="52" t="b">
        <f t="shared" si="542"/>
        <v>0</v>
      </c>
      <c r="AU1534" s="52">
        <f t="shared" si="525"/>
        <v>3</v>
      </c>
      <c r="AW1534" s="52" t="b">
        <f t="shared" si="526"/>
        <v>0</v>
      </c>
      <c r="AX1534" s="52" t="str">
        <f t="shared" si="527"/>
        <v>Unternehmen</v>
      </c>
      <c r="AY1534" s="52" t="b">
        <f t="shared" si="528"/>
        <v>0</v>
      </c>
      <c r="AZ1534" s="52" t="str">
        <f t="shared" si="529"/>
        <v>11369</v>
      </c>
      <c r="BA1534" s="52" t="str">
        <f>VLOOKUP(A1534,'BAT Grundtabelle'!A:U,21,0)</f>
        <v>ja</v>
      </c>
      <c r="BB1534" s="52" t="str">
        <f t="shared" si="530"/>
        <v>nein</v>
      </c>
      <c r="BC1534" s="52" t="str">
        <f t="shared" si="531"/>
        <v>11369</v>
      </c>
      <c r="BD1534" s="52" t="str">
        <f t="shared" si="532"/>
        <v>Pflanzenschutzbetrieb</v>
      </c>
      <c r="BE1534" s="52" t="str">
        <f t="shared" si="533"/>
        <v>Unternehmen</v>
      </c>
      <c r="BF1534" s="52">
        <f t="shared" si="534"/>
        <v>3</v>
      </c>
    </row>
    <row r="1535" spans="1:58" hidden="1" x14ac:dyDescent="0.35">
      <c r="A1535" s="107" t="s">
        <v>3792</v>
      </c>
      <c r="B1535" s="75" t="s">
        <v>1258</v>
      </c>
      <c r="C1535" s="52" t="s">
        <v>3</v>
      </c>
      <c r="D1535" s="52" t="s">
        <v>3</v>
      </c>
      <c r="E1535" s="52" t="s">
        <v>2</v>
      </c>
      <c r="F1535" s="52" t="s">
        <v>2</v>
      </c>
      <c r="G1535" s="52" t="s">
        <v>2</v>
      </c>
      <c r="H1535" s="52" t="s">
        <v>2</v>
      </c>
      <c r="I1535" s="52" t="s">
        <v>3</v>
      </c>
      <c r="J1535" s="52">
        <v>1</v>
      </c>
      <c r="K1535" s="52" t="s">
        <v>2</v>
      </c>
      <c r="L1535" s="52" t="s">
        <v>2</v>
      </c>
      <c r="M1535" s="52" t="s">
        <v>2</v>
      </c>
      <c r="N1535" s="52" t="s">
        <v>3</v>
      </c>
      <c r="P1535" s="52" t="s">
        <v>4</v>
      </c>
      <c r="Q1535" s="52" t="str">
        <f t="shared" si="543"/>
        <v>Nein</v>
      </c>
      <c r="R1535" s="52" t="str">
        <f t="shared" si="543"/>
        <v>Nein</v>
      </c>
      <c r="S1535" s="52" t="str">
        <f t="shared" si="543"/>
        <v>Nein</v>
      </c>
      <c r="T1535" s="52" t="str">
        <f t="shared" si="543"/>
        <v>Nein</v>
      </c>
      <c r="U1535" s="52" t="str">
        <f t="shared" si="543"/>
        <v>Nein</v>
      </c>
      <c r="V1535" s="52" t="str">
        <f t="shared" si="543"/>
        <v>Nein</v>
      </c>
      <c r="W1535" s="52" t="str">
        <f t="shared" si="543"/>
        <v>Nein</v>
      </c>
      <c r="X1535" s="52" t="str">
        <f t="shared" si="543"/>
        <v>Nein</v>
      </c>
      <c r="Y1535" s="52" t="str">
        <f t="shared" si="543"/>
        <v>Nein</v>
      </c>
      <c r="Z1535" s="52" t="str">
        <f t="shared" si="543"/>
        <v>Nein</v>
      </c>
      <c r="AA1535" s="52" t="str">
        <f t="shared" si="543"/>
        <v>Nein</v>
      </c>
      <c r="AB1535" s="52" t="str">
        <f t="shared" si="543"/>
        <v>Nein</v>
      </c>
      <c r="AC1535" s="52" t="str">
        <f t="shared" si="543"/>
        <v>Nein</v>
      </c>
      <c r="AD1535" s="52" t="str">
        <f t="shared" si="543"/>
        <v>Nein</v>
      </c>
      <c r="AE1535" s="52" t="str">
        <f t="shared" si="543"/>
        <v>Nein</v>
      </c>
      <c r="AF1535" s="52" t="str">
        <f t="shared" si="543"/>
        <v>Nein</v>
      </c>
      <c r="AG1535" s="61" t="str">
        <f>IF(Q1535="Ja",VLOOKUP($Q$2,Plausis!A:E,5,0),IF(R1535="Ja",VLOOKUP($R$2,Plausis!A:E,5,0),IF(T1535="Ja",VLOOKUP($T$2,Plausis!A:E,5,0),IF(U1535="Ja",VLOOKUP($U$2,Plausis!A:E,5,0),IF(AA1535="Ja",VLOOKUP($AA$2,Plausis!A:E,5,0),IF(AC1535="Ja",VLOOKUP($AC$2,Plausis!A:E,5,0),IF(AD1535="Ja",VLOOKUP($AD$2,Plausis!A:E,5,0),"")))))))</f>
        <v/>
      </c>
      <c r="AH1535" s="52" t="str">
        <f>IF(Y1535="Ja",VLOOKUP($Y$2,Plausis!A:E,5,0),"")</f>
        <v/>
      </c>
      <c r="AI1535" s="52" t="str">
        <f t="shared" si="522"/>
        <v>Ja</v>
      </c>
      <c r="AJ1535" s="52" t="str">
        <f>IF(S1535="Ja",VLOOKUP($S$2,Plausis!A:E,5,0),IF(V1535="Ja",VLOOKUP($V$2,Plausis!A:E,5,0),IF(X1535="Ja",VLOOKUP($X$2,Plausis!A:E,5,0),"")))</f>
        <v/>
      </c>
      <c r="AL1535" s="52" t="s">
        <v>2</v>
      </c>
      <c r="AM1535" s="114">
        <v>45531</v>
      </c>
      <c r="AN1535" s="52" t="s">
        <v>4467</v>
      </c>
      <c r="AO1535" s="52" t="str">
        <f>VLOOKUP(B1535,'BAT Grundtabelle'!B:T,19,0)</f>
        <v>ja</v>
      </c>
      <c r="AP1535" s="105" t="str">
        <f t="shared" si="523"/>
        <v>11370</v>
      </c>
      <c r="AQ1535" s="52" t="str">
        <f t="shared" si="524"/>
        <v>Pflastereibetrieb</v>
      </c>
      <c r="AR1535" s="52" t="b">
        <f t="shared" si="542"/>
        <v>0</v>
      </c>
      <c r="AS1535" s="52" t="b">
        <f t="shared" si="542"/>
        <v>0</v>
      </c>
      <c r="AT1535" s="52" t="b">
        <f t="shared" si="542"/>
        <v>0</v>
      </c>
      <c r="AU1535" s="52">
        <f t="shared" si="525"/>
        <v>1</v>
      </c>
      <c r="AW1535" s="52" t="b">
        <f t="shared" si="526"/>
        <v>0</v>
      </c>
      <c r="AX1535" s="52" t="str">
        <f t="shared" si="527"/>
        <v>Unternehmen</v>
      </c>
      <c r="AY1535" s="52" t="b">
        <f t="shared" si="528"/>
        <v>0</v>
      </c>
      <c r="AZ1535" s="52" t="str">
        <f t="shared" si="529"/>
        <v>11370</v>
      </c>
      <c r="BA1535" s="52" t="str">
        <f>VLOOKUP(A1535,'BAT Grundtabelle'!A:U,21,0)</f>
        <v>ja</v>
      </c>
      <c r="BB1535" s="52" t="str">
        <f t="shared" si="530"/>
        <v>nein</v>
      </c>
      <c r="BC1535" s="52" t="str">
        <f t="shared" si="531"/>
        <v>11370</v>
      </c>
      <c r="BD1535" s="52" t="str">
        <f t="shared" si="532"/>
        <v>Pflastereibetrieb</v>
      </c>
      <c r="BE1535" s="52" t="str">
        <f t="shared" si="533"/>
        <v>Unternehmen</v>
      </c>
      <c r="BF1535" s="52">
        <f t="shared" si="534"/>
        <v>1</v>
      </c>
    </row>
    <row r="1536" spans="1:58" ht="29" hidden="1" x14ac:dyDescent="0.35">
      <c r="A1536" s="107" t="s">
        <v>3793</v>
      </c>
      <c r="B1536" s="75" t="s">
        <v>1424</v>
      </c>
      <c r="C1536" s="52" t="s">
        <v>3</v>
      </c>
      <c r="D1536" s="52" t="s">
        <v>3</v>
      </c>
      <c r="E1536" s="52" t="s">
        <v>2</v>
      </c>
      <c r="F1536" s="52" t="s">
        <v>2</v>
      </c>
      <c r="G1536" s="52" t="s">
        <v>2</v>
      </c>
      <c r="H1536" s="52" t="s">
        <v>2</v>
      </c>
      <c r="I1536" s="52" t="s">
        <v>2</v>
      </c>
      <c r="J1536" s="52" t="s">
        <v>2</v>
      </c>
      <c r="K1536" s="52" t="s">
        <v>2</v>
      </c>
      <c r="L1536" s="52" t="s">
        <v>3</v>
      </c>
      <c r="M1536" s="52" t="s">
        <v>2</v>
      </c>
      <c r="N1536" s="52" t="s">
        <v>3</v>
      </c>
      <c r="O1536" s="52" t="s">
        <v>2409</v>
      </c>
      <c r="P1536" s="52" t="s">
        <v>58</v>
      </c>
      <c r="Q1536" s="52" t="str">
        <f t="shared" si="543"/>
        <v>Nein</v>
      </c>
      <c r="R1536" s="52" t="str">
        <f t="shared" si="543"/>
        <v>Nein</v>
      </c>
      <c r="S1536" s="52" t="str">
        <f t="shared" si="543"/>
        <v>Nein</v>
      </c>
      <c r="T1536" s="52" t="str">
        <f t="shared" si="543"/>
        <v>Nein</v>
      </c>
      <c r="U1536" s="52" t="str">
        <f t="shared" si="543"/>
        <v>Ja</v>
      </c>
      <c r="V1536" s="52" t="str">
        <f t="shared" si="543"/>
        <v>Ja</v>
      </c>
      <c r="W1536" s="52" t="str">
        <f t="shared" si="543"/>
        <v>Nein</v>
      </c>
      <c r="X1536" s="52" t="str">
        <f t="shared" si="543"/>
        <v>Nein</v>
      </c>
      <c r="Y1536" s="52" t="str">
        <f t="shared" si="543"/>
        <v>Nein</v>
      </c>
      <c r="Z1536" s="52" t="str">
        <f t="shared" si="543"/>
        <v>Nein</v>
      </c>
      <c r="AA1536" s="52" t="str">
        <f t="shared" si="543"/>
        <v>Nein</v>
      </c>
      <c r="AB1536" s="52" t="str">
        <f t="shared" si="543"/>
        <v>Nein</v>
      </c>
      <c r="AC1536" s="52" t="str">
        <f t="shared" si="543"/>
        <v>Nein</v>
      </c>
      <c r="AD1536" s="52" t="str">
        <f t="shared" si="543"/>
        <v>Nein</v>
      </c>
      <c r="AE1536" s="52" t="str">
        <f t="shared" si="543"/>
        <v>Nein</v>
      </c>
      <c r="AF1536" s="52" t="str">
        <f t="shared" si="543"/>
        <v>Nein</v>
      </c>
      <c r="AG1536" s="61" t="str">
        <f>IF(Q1536="Ja",VLOOKUP($Q$2,Plausis!A:E,5,0),IF(R1536="Ja",VLOOKUP($R$2,Plausis!A:E,5,0),IF(T1536="Ja",VLOOKUP($T$2,Plausis!A:E,5,0),IF(U1536="Ja",VLOOKUP($U$2,Plausis!A:E,5,0),IF(AA1536="Ja",VLOOKUP($AA$2,Plausis!A:E,5,0),IF(AC1536="Ja",VLOOKUP($AC$2,Plausis!A:E,5,0),IF(AD1536="Ja",VLOOKUP($AD$2,Plausis!A:E,5,0),"")))))))</f>
        <v>Dieser Betrieb kann nur im Komfort-RS ohne ergänzenden Spezial-Straf-RS oder über einen Sondertarif zum SSR versichert werden.</v>
      </c>
      <c r="AH1536" s="52" t="str">
        <f>IF(Y1536="Ja",VLOOKUP($Y$2,Plausis!A:E,5,0),"")</f>
        <v/>
      </c>
      <c r="AI1536" s="52" t="str">
        <f t="shared" si="522"/>
        <v>Nein</v>
      </c>
      <c r="AJ1536" s="52" t="str">
        <f>IF(S1536="Ja",VLOOKUP($S$2,Plausis!A:E,5,0),IF(V1536="Ja",VLOOKUP($V$2,Plausis!A:E,5,0),IF(X1536="Ja",VLOOKUP($X$2,Plausis!A:E,5,0),"")))</f>
        <v>Dieser Betrieb kann nur über einen Sondertarif zum SSR versichert werden.</v>
      </c>
      <c r="AL1536" s="52" t="s">
        <v>3</v>
      </c>
      <c r="AM1536" s="114">
        <v>45531</v>
      </c>
      <c r="AN1536" s="52" t="s">
        <v>4467</v>
      </c>
      <c r="AO1536" s="52" t="str">
        <f>VLOOKUP(B1536,'BAT Grundtabelle'!B:T,19,0)</f>
        <v>ja</v>
      </c>
      <c r="AP1536" s="105" t="str">
        <f t="shared" si="523"/>
        <v>11371</v>
      </c>
      <c r="AQ1536" s="52" t="str">
        <f t="shared" si="524"/>
        <v>Pflegeheim</v>
      </c>
      <c r="AR1536" s="52" t="b">
        <f t="shared" si="542"/>
        <v>0</v>
      </c>
      <c r="AS1536" s="52" t="b">
        <f t="shared" si="542"/>
        <v>0</v>
      </c>
      <c r="AT1536" s="52" t="b">
        <f t="shared" si="542"/>
        <v>0</v>
      </c>
      <c r="AU1536" s="52" t="str">
        <f t="shared" si="525"/>
        <v>Eigener Tarif</v>
      </c>
      <c r="AW1536" s="52" t="b">
        <f t="shared" si="526"/>
        <v>0</v>
      </c>
      <c r="AX1536" s="52" t="str">
        <f t="shared" si="527"/>
        <v>Eigener Tarif</v>
      </c>
      <c r="AY1536" s="52" t="b">
        <f t="shared" si="528"/>
        <v>0</v>
      </c>
      <c r="AZ1536" s="52" t="str">
        <f t="shared" si="529"/>
        <v>11371</v>
      </c>
      <c r="BA1536" s="52" t="str">
        <f>VLOOKUP(A1536,'BAT Grundtabelle'!A:U,21,0)</f>
        <v>ja</v>
      </c>
      <c r="BB1536" s="52" t="str">
        <f t="shared" si="530"/>
        <v>nein</v>
      </c>
      <c r="BC1536" s="52" t="str">
        <f t="shared" si="531"/>
        <v>11371</v>
      </c>
      <c r="BD1536" s="52" t="str">
        <f t="shared" si="532"/>
        <v>Pflegeheim</v>
      </c>
      <c r="BE1536" s="52" t="str">
        <f t="shared" si="533"/>
        <v>Eigener Tarif</v>
      </c>
      <c r="BF1536" s="52" t="str">
        <f t="shared" si="534"/>
        <v>Eigener Tarif</v>
      </c>
    </row>
    <row r="1537" spans="1:58" hidden="1" x14ac:dyDescent="0.35">
      <c r="A1537" s="107" t="s">
        <v>3794</v>
      </c>
      <c r="B1537" s="75" t="s">
        <v>922</v>
      </c>
      <c r="C1537" s="52" t="s">
        <v>3</v>
      </c>
      <c r="D1537" s="52" t="s">
        <v>3</v>
      </c>
      <c r="E1537" s="52" t="s">
        <v>2</v>
      </c>
      <c r="F1537" s="52" t="s">
        <v>2</v>
      </c>
      <c r="G1537" s="52" t="s">
        <v>2</v>
      </c>
      <c r="H1537" s="52" t="s">
        <v>2</v>
      </c>
      <c r="I1537" s="52" t="s">
        <v>2</v>
      </c>
      <c r="J1537" s="52" t="s">
        <v>2</v>
      </c>
      <c r="K1537" s="52" t="s">
        <v>2</v>
      </c>
      <c r="L1537" s="52" t="s">
        <v>2</v>
      </c>
      <c r="M1537" s="52" t="s">
        <v>2</v>
      </c>
      <c r="N1537" s="52" t="s">
        <v>3</v>
      </c>
      <c r="P1537" s="52" t="s">
        <v>4</v>
      </c>
      <c r="Q1537" s="52" t="str">
        <f t="shared" si="543"/>
        <v>Nein</v>
      </c>
      <c r="R1537" s="52" t="str">
        <f t="shared" si="543"/>
        <v>Nein</v>
      </c>
      <c r="S1537" s="52" t="str">
        <f t="shared" si="543"/>
        <v>Nein</v>
      </c>
      <c r="T1537" s="52" t="str">
        <f t="shared" si="543"/>
        <v>Nein</v>
      </c>
      <c r="U1537" s="52" t="str">
        <f t="shared" si="543"/>
        <v>Nein</v>
      </c>
      <c r="V1537" s="52" t="str">
        <f t="shared" si="543"/>
        <v>Nein</v>
      </c>
      <c r="W1537" s="52" t="str">
        <f t="shared" si="543"/>
        <v>Nein</v>
      </c>
      <c r="X1537" s="52" t="str">
        <f t="shared" si="543"/>
        <v>Nein</v>
      </c>
      <c r="Y1537" s="52" t="str">
        <f t="shared" si="543"/>
        <v>Nein</v>
      </c>
      <c r="Z1537" s="52" t="str">
        <f t="shared" si="543"/>
        <v>Nein</v>
      </c>
      <c r="AA1537" s="52" t="str">
        <f t="shared" si="543"/>
        <v>Nein</v>
      </c>
      <c r="AB1537" s="52" t="str">
        <f t="shared" si="543"/>
        <v>Nein</v>
      </c>
      <c r="AC1537" s="52" t="str">
        <f t="shared" si="543"/>
        <v>Nein</v>
      </c>
      <c r="AD1537" s="52" t="str">
        <f t="shared" si="543"/>
        <v>Nein</v>
      </c>
      <c r="AE1537" s="52" t="str">
        <f t="shared" si="543"/>
        <v>Nein</v>
      </c>
      <c r="AF1537" s="52" t="str">
        <f t="shared" si="543"/>
        <v>Nein</v>
      </c>
      <c r="AG1537" s="61" t="str">
        <f>IF(Q1537="Ja",VLOOKUP($Q$2,Plausis!A:E,5,0),IF(R1537="Ja",VLOOKUP($R$2,Plausis!A:E,5,0),IF(T1537="Ja",VLOOKUP($T$2,Plausis!A:E,5,0),IF(U1537="Ja",VLOOKUP($U$2,Plausis!A:E,5,0),IF(AA1537="Ja",VLOOKUP($AA$2,Plausis!A:E,5,0),IF(AC1537="Ja",VLOOKUP($AC$2,Plausis!A:E,5,0),IF(AD1537="Ja",VLOOKUP($AD$2,Plausis!A:E,5,0),"")))))))</f>
        <v/>
      </c>
      <c r="AH1537" s="52" t="str">
        <f>IF(Y1537="Ja",VLOOKUP($Y$2,Plausis!A:E,5,0),"")</f>
        <v/>
      </c>
      <c r="AI1537" s="52" t="str">
        <f t="shared" si="522"/>
        <v>Ja</v>
      </c>
      <c r="AJ1537" s="52" t="str">
        <f>IF(S1537="Ja",VLOOKUP($S$2,Plausis!A:E,5,0),IF(V1537="Ja",VLOOKUP($V$2,Plausis!A:E,5,0),IF(X1537="Ja",VLOOKUP($X$2,Plausis!A:E,5,0),"")))</f>
        <v/>
      </c>
      <c r="AL1537" s="52" t="s">
        <v>2</v>
      </c>
      <c r="AM1537" s="114">
        <v>45531</v>
      </c>
      <c r="AN1537" s="52" t="s">
        <v>4467</v>
      </c>
      <c r="AO1537" s="52" t="str">
        <f>VLOOKUP(B1537,'BAT Grundtabelle'!B:T,19,0)</f>
        <v>ja</v>
      </c>
      <c r="AP1537" s="105" t="str">
        <f t="shared" si="523"/>
        <v>11372</v>
      </c>
      <c r="AQ1537" s="52" t="str">
        <f t="shared" si="524"/>
        <v>Pfleger/Nachlasspfleger</v>
      </c>
      <c r="AR1537" s="52" t="b">
        <f t="shared" si="542"/>
        <v>0</v>
      </c>
      <c r="AS1537" s="52" t="b">
        <f t="shared" si="542"/>
        <v>0</v>
      </c>
      <c r="AT1537" s="52" t="b">
        <f t="shared" si="542"/>
        <v>0</v>
      </c>
      <c r="AU1537" s="52" t="str">
        <f t="shared" si="525"/>
        <v>Eigener Tarif</v>
      </c>
      <c r="AW1537" s="52" t="b">
        <f t="shared" si="526"/>
        <v>0</v>
      </c>
      <c r="AX1537" s="52" t="str">
        <f t="shared" si="527"/>
        <v>Eigener Tarif</v>
      </c>
      <c r="AY1537" s="52" t="b">
        <f t="shared" si="528"/>
        <v>0</v>
      </c>
      <c r="AZ1537" s="52" t="str">
        <f t="shared" si="529"/>
        <v>11372</v>
      </c>
      <c r="BA1537" s="52" t="str">
        <f>VLOOKUP(A1537,'BAT Grundtabelle'!A:U,21,0)</f>
        <v>ja</v>
      </c>
      <c r="BB1537" s="52" t="str">
        <f t="shared" si="530"/>
        <v>nein</v>
      </c>
      <c r="BC1537" s="52" t="str">
        <f t="shared" si="531"/>
        <v>11372</v>
      </c>
      <c r="BD1537" s="52" t="str">
        <f t="shared" si="532"/>
        <v>Pfleger/Nachlasspfleger</v>
      </c>
      <c r="BE1537" s="52" t="str">
        <f t="shared" si="533"/>
        <v>Eigener Tarif</v>
      </c>
      <c r="BF1537" s="52" t="str">
        <f t="shared" si="534"/>
        <v>Eigener Tarif</v>
      </c>
    </row>
    <row r="1538" spans="1:58" hidden="1" x14ac:dyDescent="0.35">
      <c r="A1538" s="107" t="s">
        <v>3795</v>
      </c>
      <c r="B1538" s="75" t="s">
        <v>185</v>
      </c>
      <c r="C1538" s="52" t="s">
        <v>3</v>
      </c>
      <c r="D1538" s="52" t="s">
        <v>3</v>
      </c>
      <c r="E1538" s="52" t="s">
        <v>2</v>
      </c>
      <c r="F1538" s="52" t="s">
        <v>2</v>
      </c>
      <c r="G1538" s="52" t="s">
        <v>2</v>
      </c>
      <c r="H1538" s="52" t="s">
        <v>2</v>
      </c>
      <c r="I1538" s="52" t="s">
        <v>3</v>
      </c>
      <c r="J1538" s="52">
        <v>3</v>
      </c>
      <c r="K1538" s="52" t="s">
        <v>2</v>
      </c>
      <c r="L1538" s="52" t="s">
        <v>2</v>
      </c>
      <c r="M1538" s="52" t="s">
        <v>2</v>
      </c>
      <c r="N1538" s="52" t="s">
        <v>3</v>
      </c>
      <c r="P1538" s="52" t="s">
        <v>57</v>
      </c>
      <c r="Q1538" s="52" t="str">
        <f t="shared" si="543"/>
        <v>Nein</v>
      </c>
      <c r="R1538" s="52" t="str">
        <f t="shared" si="543"/>
        <v>Nein</v>
      </c>
      <c r="S1538" s="52" t="str">
        <f t="shared" si="543"/>
        <v>Nein</v>
      </c>
      <c r="T1538" s="52" t="str">
        <f t="shared" si="543"/>
        <v>Ja</v>
      </c>
      <c r="U1538" s="52" t="str">
        <f t="shared" si="543"/>
        <v>Nein</v>
      </c>
      <c r="V1538" s="52" t="str">
        <f t="shared" si="543"/>
        <v>Nein</v>
      </c>
      <c r="W1538" s="52" t="str">
        <f t="shared" si="543"/>
        <v>Nein</v>
      </c>
      <c r="X1538" s="52" t="str">
        <f t="shared" si="543"/>
        <v>Ja</v>
      </c>
      <c r="Y1538" s="52" t="str">
        <f t="shared" si="543"/>
        <v>Nein</v>
      </c>
      <c r="Z1538" s="52" t="str">
        <f t="shared" si="543"/>
        <v>Nein</v>
      </c>
      <c r="AA1538" s="52" t="str">
        <f t="shared" si="543"/>
        <v>Nein</v>
      </c>
      <c r="AB1538" s="52" t="str">
        <f t="shared" si="543"/>
        <v>Nein</v>
      </c>
      <c r="AC1538" s="52" t="str">
        <f t="shared" si="543"/>
        <v>Nein</v>
      </c>
      <c r="AD1538" s="52" t="str">
        <f t="shared" si="543"/>
        <v>Nein</v>
      </c>
      <c r="AE1538" s="52" t="str">
        <f t="shared" si="543"/>
        <v>Nein</v>
      </c>
      <c r="AF1538" s="52" t="str">
        <f t="shared" si="543"/>
        <v>Nein</v>
      </c>
      <c r="AG1538" s="61" t="str">
        <f>IF(Q1538="Ja",VLOOKUP($Q$2,Plausis!A:E,5,0),IF(R1538="Ja",VLOOKUP($R$2,Plausis!A:E,5,0),IF(T1538="Ja",VLOOKUP($T$2,Plausis!A:E,5,0),IF(U1538="Ja",VLOOKUP($U$2,Plausis!A:E,5,0),IF(AA1538="Ja",VLOOKUP($AA$2,Plausis!A:E,5,0),IF(AC1538="Ja",VLOOKUP($AC$2,Plausis!A:E,5,0),IF(AD1538="Ja",VLOOKUP($AD$2,Plausis!A:E,5,0),"")))))))</f>
        <v>Dieser Betrieb ist nur im Komfort-RS ohne ergänzenden Spezial-Straf-RS versicherbar.</v>
      </c>
      <c r="AH1538" s="52" t="str">
        <f>IF(Y1538="Ja",VLOOKUP($Y$2,Plausis!A:E,5,0),"")</f>
        <v/>
      </c>
      <c r="AI1538" s="52" t="str">
        <f t="shared" si="522"/>
        <v>Nein</v>
      </c>
      <c r="AJ1538" s="52" t="str">
        <f>IF(S1538="Ja",VLOOKUP($S$2,Plausis!A:E,5,0),IF(V1538="Ja",VLOOKUP($V$2,Plausis!A:E,5,0),IF(X1538="Ja",VLOOKUP($X$2,Plausis!A:E,5,0),"")))</f>
        <v>Dieser Betrieb kann nur ohne ergänzenden Spezial-Straf-RS versichert werden.</v>
      </c>
      <c r="AL1538" s="52" t="s">
        <v>2</v>
      </c>
      <c r="AM1538" s="114">
        <v>45531</v>
      </c>
      <c r="AN1538" s="52" t="s">
        <v>4467</v>
      </c>
      <c r="AO1538" s="52" t="str">
        <f>VLOOKUP(B1538,'BAT Grundtabelle'!B:T,19,0)</f>
        <v>ja</v>
      </c>
      <c r="AP1538" s="105" t="str">
        <f t="shared" si="523"/>
        <v>11373</v>
      </c>
      <c r="AQ1538" s="52" t="str">
        <f t="shared" si="524"/>
        <v>Pharmazeutikahersteller</v>
      </c>
      <c r="AR1538" s="52" t="b">
        <f t="shared" si="542"/>
        <v>0</v>
      </c>
      <c r="AS1538" s="52" t="b">
        <f t="shared" si="542"/>
        <v>0</v>
      </c>
      <c r="AT1538" s="52" t="b">
        <f t="shared" si="542"/>
        <v>0</v>
      </c>
      <c r="AU1538" s="52">
        <f t="shared" si="525"/>
        <v>3</v>
      </c>
      <c r="AW1538" s="52" t="b">
        <f t="shared" si="526"/>
        <v>0</v>
      </c>
      <c r="AX1538" s="52" t="str">
        <f t="shared" si="527"/>
        <v>Unternehmen</v>
      </c>
      <c r="AY1538" s="52" t="b">
        <f t="shared" si="528"/>
        <v>0</v>
      </c>
      <c r="AZ1538" s="52" t="str">
        <f t="shared" si="529"/>
        <v>11373</v>
      </c>
      <c r="BA1538" s="52" t="str">
        <f>VLOOKUP(A1538,'BAT Grundtabelle'!A:U,21,0)</f>
        <v>ja</v>
      </c>
      <c r="BB1538" s="52" t="str">
        <f t="shared" si="530"/>
        <v>nein</v>
      </c>
      <c r="BC1538" s="52" t="str">
        <f t="shared" si="531"/>
        <v>11373</v>
      </c>
      <c r="BD1538" s="52" t="str">
        <f t="shared" si="532"/>
        <v>Pharmazeutikahersteller</v>
      </c>
      <c r="BE1538" s="52" t="str">
        <f t="shared" si="533"/>
        <v>Unternehmen</v>
      </c>
      <c r="BF1538" s="52">
        <f t="shared" si="534"/>
        <v>3</v>
      </c>
    </row>
    <row r="1539" spans="1:58" x14ac:dyDescent="0.35">
      <c r="A1539" s="107" t="s">
        <v>3796</v>
      </c>
      <c r="B1539" s="75" t="s">
        <v>186</v>
      </c>
      <c r="C1539" s="52" t="s">
        <v>3</v>
      </c>
      <c r="D1539" s="52" t="s">
        <v>3</v>
      </c>
      <c r="E1539" s="52" t="s">
        <v>2</v>
      </c>
      <c r="F1539" s="52" t="s">
        <v>2</v>
      </c>
      <c r="G1539" s="52" t="s">
        <v>3</v>
      </c>
      <c r="H1539" s="52" t="s">
        <v>2</v>
      </c>
      <c r="I1539" s="52" t="s">
        <v>3</v>
      </c>
      <c r="J1539" s="52">
        <v>2</v>
      </c>
      <c r="K1539" s="52" t="s">
        <v>2</v>
      </c>
      <c r="L1539" s="52" t="s">
        <v>2</v>
      </c>
      <c r="M1539" s="52" t="s">
        <v>2</v>
      </c>
      <c r="N1539" s="52" t="s">
        <v>3</v>
      </c>
      <c r="O1539" s="52" t="s">
        <v>4468</v>
      </c>
      <c r="P1539" s="52" t="s">
        <v>4</v>
      </c>
      <c r="Q1539" s="52" t="str">
        <f t="shared" si="543"/>
        <v>Nein</v>
      </c>
      <c r="R1539" s="52" t="str">
        <f t="shared" si="543"/>
        <v>Nein</v>
      </c>
      <c r="S1539" s="52" t="str">
        <f t="shared" si="543"/>
        <v>Nein</v>
      </c>
      <c r="T1539" s="52" t="str">
        <f t="shared" si="543"/>
        <v>Nein</v>
      </c>
      <c r="U1539" s="52" t="str">
        <f t="shared" si="543"/>
        <v>Nein</v>
      </c>
      <c r="V1539" s="52" t="str">
        <f t="shared" si="543"/>
        <v>Nein</v>
      </c>
      <c r="W1539" s="52" t="str">
        <f t="shared" si="543"/>
        <v>Nein</v>
      </c>
      <c r="X1539" s="52" t="str">
        <f t="shared" si="543"/>
        <v>Nein</v>
      </c>
      <c r="Y1539" s="52" t="str">
        <f t="shared" si="543"/>
        <v>Nein</v>
      </c>
      <c r="Z1539" s="52" t="str">
        <f t="shared" si="543"/>
        <v>Nein</v>
      </c>
      <c r="AA1539" s="52" t="str">
        <f t="shared" si="543"/>
        <v>Nein</v>
      </c>
      <c r="AB1539" s="52" t="str">
        <f t="shared" si="543"/>
        <v>Nein</v>
      </c>
      <c r="AC1539" s="52" t="str">
        <f t="shared" si="543"/>
        <v>Nein</v>
      </c>
      <c r="AD1539" s="52" t="str">
        <f t="shared" si="543"/>
        <v>Nein</v>
      </c>
      <c r="AE1539" s="52" t="str">
        <f t="shared" si="543"/>
        <v>Nein</v>
      </c>
      <c r="AF1539" s="52" t="str">
        <f t="shared" si="543"/>
        <v>Nein</v>
      </c>
      <c r="AG1539" s="61" t="str">
        <f>IF(Q1539="Ja",VLOOKUP($Q$2,Plausis!A:E,5,0),IF(R1539="Ja",VLOOKUP($R$2,Plausis!A:E,5,0),IF(T1539="Ja",VLOOKUP($T$2,Plausis!A:E,5,0),IF(U1539="Ja",VLOOKUP($U$2,Plausis!A:E,5,0),IF(AA1539="Ja",VLOOKUP($AA$2,Plausis!A:E,5,0),IF(AC1539="Ja",VLOOKUP($AC$2,Plausis!A:E,5,0),IF(AD1539="Ja",VLOOKUP($AD$2,Plausis!A:E,5,0),"")))))))</f>
        <v/>
      </c>
      <c r="AH1539" s="52" t="str">
        <f>IF(Y1539="Ja",VLOOKUP($Y$2,Plausis!A:E,5,0),"")</f>
        <v/>
      </c>
      <c r="AI1539" s="52" t="str">
        <f t="shared" ref="AI1539:AI1602" si="544">IF(OR(T1539="Ja", U1539="Ja", C1539="nein"),"Nein","Ja")</f>
        <v>Ja</v>
      </c>
      <c r="AJ1539" s="52" t="str">
        <f>IF(S1539="Ja",VLOOKUP($S$2,Plausis!A:E,5,0),IF(V1539="Ja",VLOOKUP($V$2,Plausis!A:E,5,0),IF(X1539="Ja",VLOOKUP($X$2,Plausis!A:E,5,0),"")))</f>
        <v/>
      </c>
      <c r="AK1539" s="52" t="s">
        <v>4442</v>
      </c>
      <c r="AL1539" s="52" t="s">
        <v>3</v>
      </c>
      <c r="AM1539" s="114">
        <v>45531</v>
      </c>
      <c r="AN1539" s="52" t="s">
        <v>4467</v>
      </c>
      <c r="AO1539" s="52" t="str">
        <f>VLOOKUP(B1539,'BAT Grundtabelle'!B:T,19,0)</f>
        <v>ja</v>
      </c>
      <c r="AP1539" s="105" t="str">
        <f t="shared" ref="AP1539:AP1602" si="545">A1539</f>
        <v>11374</v>
      </c>
      <c r="AQ1539" s="52" t="str">
        <f t="shared" ref="AQ1539:AQ1602" si="546">B1539</f>
        <v>Pharmazeutischer Laborbetrieb</v>
      </c>
      <c r="AR1539" s="52" t="b">
        <f t="shared" si="542"/>
        <v>0</v>
      </c>
      <c r="AS1539" s="52" t="b">
        <f t="shared" si="542"/>
        <v>0</v>
      </c>
      <c r="AT1539" s="52" t="b">
        <f t="shared" si="542"/>
        <v>0</v>
      </c>
      <c r="AU1539" s="52">
        <f t="shared" ref="AU1539:AU1602" si="547">IF(J1539&lt;&gt;"nein",J1539,AX1539)</f>
        <v>2</v>
      </c>
      <c r="AW1539" s="52" t="b">
        <f t="shared" ref="AW1539:AW1602" si="548">IF(ISERROR(FIND(AW$1,$P1539,1)),FALSE,TRUE)</f>
        <v>0</v>
      </c>
      <c r="AX1539" s="52" t="str">
        <f t="shared" ref="AX1539:AX1602" si="549">IF(I1539="ja","Unternehmen",IF(OR(K1539="ja",L1539="ja",M1539="ja"),"Eigener Tarif",IF(AK1539&lt;&gt;"",AK1539,IF(AO1539="ja","Eigener Tarif",""))))</f>
        <v>Unternehmen</v>
      </c>
      <c r="AY1539" s="52" t="b">
        <f t="shared" ref="AY1539:AY1602" si="550">IF(ISERROR(FIND(AY$1,$P1539,1)),FALSE,TRUE)</f>
        <v>0</v>
      </c>
      <c r="AZ1539" s="52" t="str">
        <f t="shared" ref="AZ1539:AZ1602" si="551">A1539</f>
        <v>11374</v>
      </c>
      <c r="BA1539" s="52" t="str">
        <f>VLOOKUP(A1539,'BAT Grundtabelle'!A:U,21,0)</f>
        <v>ja</v>
      </c>
      <c r="BB1539" s="52" t="str">
        <f t="shared" ref="BB1539:BB1602" si="552">G1539</f>
        <v>ja</v>
      </c>
      <c r="BC1539" s="52" t="str">
        <f t="shared" ref="BC1539:BC1602" si="553">A1539</f>
        <v>11374</v>
      </c>
      <c r="BD1539" s="52" t="str">
        <f t="shared" ref="BD1539:BD1602" si="554">B1539</f>
        <v>Pharmazeutischer Laborbetrieb</v>
      </c>
      <c r="BE1539" s="52" t="str">
        <f t="shared" ref="BE1539:BE1602" si="555">AX1539</f>
        <v>Unternehmen</v>
      </c>
      <c r="BF1539" s="52">
        <f t="shared" ref="BF1539:BF1602" si="556">AU1539</f>
        <v>2</v>
      </c>
    </row>
    <row r="1540" spans="1:58" hidden="1" x14ac:dyDescent="0.35">
      <c r="A1540" s="107" t="s">
        <v>3797</v>
      </c>
      <c r="B1540" s="75" t="s">
        <v>766</v>
      </c>
      <c r="C1540" s="52" t="s">
        <v>3</v>
      </c>
      <c r="D1540" s="52" t="s">
        <v>3</v>
      </c>
      <c r="E1540" s="52" t="s">
        <v>2</v>
      </c>
      <c r="F1540" s="52" t="s">
        <v>2</v>
      </c>
      <c r="G1540" s="52" t="s">
        <v>2</v>
      </c>
      <c r="H1540" s="52" t="s">
        <v>2</v>
      </c>
      <c r="I1540" s="52" t="s">
        <v>3</v>
      </c>
      <c r="J1540" s="52">
        <v>1</v>
      </c>
      <c r="K1540" s="52" t="s">
        <v>2</v>
      </c>
      <c r="L1540" s="52" t="s">
        <v>2</v>
      </c>
      <c r="M1540" s="52" t="s">
        <v>2</v>
      </c>
      <c r="N1540" s="52" t="s">
        <v>3</v>
      </c>
      <c r="P1540" s="52" t="s">
        <v>4</v>
      </c>
      <c r="Q1540" s="52" t="str">
        <f t="shared" si="543"/>
        <v>Nein</v>
      </c>
      <c r="R1540" s="52" t="str">
        <f t="shared" si="543"/>
        <v>Nein</v>
      </c>
      <c r="S1540" s="52" t="str">
        <f t="shared" si="543"/>
        <v>Nein</v>
      </c>
      <c r="T1540" s="52" t="str">
        <f t="shared" si="543"/>
        <v>Nein</v>
      </c>
      <c r="U1540" s="52" t="str">
        <f t="shared" si="543"/>
        <v>Nein</v>
      </c>
      <c r="V1540" s="52" t="str">
        <f t="shared" si="543"/>
        <v>Nein</v>
      </c>
      <c r="W1540" s="52" t="str">
        <f t="shared" si="543"/>
        <v>Nein</v>
      </c>
      <c r="X1540" s="52" t="str">
        <f t="shared" si="543"/>
        <v>Nein</v>
      </c>
      <c r="Y1540" s="52" t="str">
        <f t="shared" si="543"/>
        <v>Nein</v>
      </c>
      <c r="Z1540" s="52" t="str">
        <f t="shared" si="543"/>
        <v>Nein</v>
      </c>
      <c r="AA1540" s="52" t="str">
        <f t="shared" si="543"/>
        <v>Nein</v>
      </c>
      <c r="AB1540" s="52" t="str">
        <f t="shared" si="543"/>
        <v>Nein</v>
      </c>
      <c r="AC1540" s="52" t="str">
        <f t="shared" si="543"/>
        <v>Nein</v>
      </c>
      <c r="AD1540" s="52" t="str">
        <f t="shared" si="543"/>
        <v>Nein</v>
      </c>
      <c r="AE1540" s="52" t="str">
        <f t="shared" si="543"/>
        <v>Nein</v>
      </c>
      <c r="AF1540" s="52" t="str">
        <f t="shared" si="543"/>
        <v>Nein</v>
      </c>
      <c r="AG1540" s="61" t="str">
        <f>IF(Q1540="Ja",VLOOKUP($Q$2,Plausis!A:E,5,0),IF(R1540="Ja",VLOOKUP($R$2,Plausis!A:E,5,0),IF(T1540="Ja",VLOOKUP($T$2,Plausis!A:E,5,0),IF(U1540="Ja",VLOOKUP($U$2,Plausis!A:E,5,0),IF(AA1540="Ja",VLOOKUP($AA$2,Plausis!A:E,5,0),IF(AC1540="Ja",VLOOKUP($AC$2,Plausis!A:E,5,0),IF(AD1540="Ja",VLOOKUP($AD$2,Plausis!A:E,5,0),"")))))))</f>
        <v/>
      </c>
      <c r="AH1540" s="52" t="str">
        <f>IF(Y1540="Ja",VLOOKUP($Y$2,Plausis!A:E,5,0),"")</f>
        <v/>
      </c>
      <c r="AI1540" s="52" t="str">
        <f t="shared" si="544"/>
        <v>Ja</v>
      </c>
      <c r="AJ1540" s="52" t="str">
        <f>IF(S1540="Ja",VLOOKUP($S$2,Plausis!A:E,5,0),IF(V1540="Ja",VLOOKUP($V$2,Plausis!A:E,5,0),IF(X1540="Ja",VLOOKUP($X$2,Plausis!A:E,5,0),"")))</f>
        <v/>
      </c>
      <c r="AL1540" s="52" t="s">
        <v>2</v>
      </c>
      <c r="AM1540" s="114">
        <v>45531</v>
      </c>
      <c r="AN1540" s="52" t="s">
        <v>4467</v>
      </c>
      <c r="AO1540" s="52" t="str">
        <f>VLOOKUP(B1540,'BAT Grundtabelle'!B:T,19,0)</f>
        <v>ja</v>
      </c>
      <c r="AP1540" s="105" t="str">
        <f t="shared" si="545"/>
        <v>11375</v>
      </c>
      <c r="AQ1540" s="52" t="str">
        <f t="shared" si="546"/>
        <v>Piercing-Studio</v>
      </c>
      <c r="AR1540" s="52" t="b">
        <f t="shared" si="542"/>
        <v>0</v>
      </c>
      <c r="AS1540" s="52" t="b">
        <f t="shared" si="542"/>
        <v>0</v>
      </c>
      <c r="AT1540" s="52" t="b">
        <f t="shared" si="542"/>
        <v>0</v>
      </c>
      <c r="AU1540" s="52">
        <f t="shared" si="547"/>
        <v>1</v>
      </c>
      <c r="AW1540" s="52" t="b">
        <f t="shared" si="548"/>
        <v>0</v>
      </c>
      <c r="AX1540" s="52" t="str">
        <f t="shared" si="549"/>
        <v>Unternehmen</v>
      </c>
      <c r="AY1540" s="52" t="b">
        <f t="shared" si="550"/>
        <v>0</v>
      </c>
      <c r="AZ1540" s="52" t="str">
        <f t="shared" si="551"/>
        <v>11375</v>
      </c>
      <c r="BA1540" s="52" t="str">
        <f>VLOOKUP(A1540,'BAT Grundtabelle'!A:U,21,0)</f>
        <v>ja</v>
      </c>
      <c r="BB1540" s="52" t="str">
        <f t="shared" si="552"/>
        <v>nein</v>
      </c>
      <c r="BC1540" s="52" t="str">
        <f t="shared" si="553"/>
        <v>11375</v>
      </c>
      <c r="BD1540" s="52" t="str">
        <f t="shared" si="554"/>
        <v>Piercing-Studio</v>
      </c>
      <c r="BE1540" s="52" t="str">
        <f t="shared" si="555"/>
        <v>Unternehmen</v>
      </c>
      <c r="BF1540" s="52">
        <f t="shared" si="556"/>
        <v>1</v>
      </c>
    </row>
    <row r="1541" spans="1:58" hidden="1" x14ac:dyDescent="0.35">
      <c r="A1541" s="107" t="s">
        <v>3798</v>
      </c>
      <c r="B1541" s="75" t="s">
        <v>1251</v>
      </c>
      <c r="C1541" s="52" t="s">
        <v>3</v>
      </c>
      <c r="D1541" s="52" t="s">
        <v>3</v>
      </c>
      <c r="E1541" s="52" t="s">
        <v>2</v>
      </c>
      <c r="F1541" s="52" t="s">
        <v>2</v>
      </c>
      <c r="G1541" s="52" t="s">
        <v>2</v>
      </c>
      <c r="H1541" s="52" t="s">
        <v>2</v>
      </c>
      <c r="I1541" s="52" t="s">
        <v>3</v>
      </c>
      <c r="J1541" s="52">
        <v>1</v>
      </c>
      <c r="K1541" s="52" t="s">
        <v>2</v>
      </c>
      <c r="L1541" s="52" t="s">
        <v>2</v>
      </c>
      <c r="M1541" s="52" t="s">
        <v>2</v>
      </c>
      <c r="N1541" s="52" t="s">
        <v>3</v>
      </c>
      <c r="P1541" s="52" t="s">
        <v>4</v>
      </c>
      <c r="Q1541" s="52" t="str">
        <f t="shared" si="543"/>
        <v>Nein</v>
      </c>
      <c r="R1541" s="52" t="str">
        <f t="shared" si="543"/>
        <v>Nein</v>
      </c>
      <c r="S1541" s="52" t="str">
        <f t="shared" si="543"/>
        <v>Nein</v>
      </c>
      <c r="T1541" s="52" t="str">
        <f t="shared" si="543"/>
        <v>Nein</v>
      </c>
      <c r="U1541" s="52" t="str">
        <f t="shared" si="543"/>
        <v>Nein</v>
      </c>
      <c r="V1541" s="52" t="str">
        <f t="shared" si="543"/>
        <v>Nein</v>
      </c>
      <c r="W1541" s="52" t="str">
        <f t="shared" si="543"/>
        <v>Nein</v>
      </c>
      <c r="X1541" s="52" t="str">
        <f t="shared" si="543"/>
        <v>Nein</v>
      </c>
      <c r="Y1541" s="52" t="str">
        <f t="shared" si="543"/>
        <v>Nein</v>
      </c>
      <c r="Z1541" s="52" t="str">
        <f t="shared" si="543"/>
        <v>Nein</v>
      </c>
      <c r="AA1541" s="52" t="str">
        <f t="shared" si="543"/>
        <v>Nein</v>
      </c>
      <c r="AB1541" s="52" t="str">
        <f t="shared" si="543"/>
        <v>Nein</v>
      </c>
      <c r="AC1541" s="52" t="str">
        <f t="shared" si="543"/>
        <v>Nein</v>
      </c>
      <c r="AD1541" s="52" t="str">
        <f t="shared" si="543"/>
        <v>Nein</v>
      </c>
      <c r="AE1541" s="52" t="str">
        <f t="shared" si="543"/>
        <v>Nein</v>
      </c>
      <c r="AF1541" s="52" t="str">
        <f t="shared" si="543"/>
        <v>Nein</v>
      </c>
      <c r="AG1541" s="61" t="str">
        <f>IF(Q1541="Ja",VLOOKUP($Q$2,Plausis!A:E,5,0),IF(R1541="Ja",VLOOKUP($R$2,Plausis!A:E,5,0),IF(T1541="Ja",VLOOKUP($T$2,Plausis!A:E,5,0),IF(U1541="Ja",VLOOKUP($U$2,Plausis!A:E,5,0),IF(AA1541="Ja",VLOOKUP($AA$2,Plausis!A:E,5,0),IF(AC1541="Ja",VLOOKUP($AC$2,Plausis!A:E,5,0),IF(AD1541="Ja",VLOOKUP($AD$2,Plausis!A:E,5,0),"")))))))</f>
        <v/>
      </c>
      <c r="AH1541" s="52" t="str">
        <f>IF(Y1541="Ja",VLOOKUP($Y$2,Plausis!A:E,5,0),"")</f>
        <v/>
      </c>
      <c r="AI1541" s="52" t="str">
        <f t="shared" si="544"/>
        <v>Ja</v>
      </c>
      <c r="AJ1541" s="52" t="str">
        <f>IF(S1541="Ja",VLOOKUP($S$2,Plausis!A:E,5,0),IF(V1541="Ja",VLOOKUP($V$2,Plausis!A:E,5,0),IF(X1541="Ja",VLOOKUP($X$2,Plausis!A:E,5,0),"")))</f>
        <v/>
      </c>
      <c r="AL1541" s="52" t="s">
        <v>3</v>
      </c>
      <c r="AM1541" s="114">
        <v>45531</v>
      </c>
      <c r="AN1541" s="52" t="s">
        <v>4467</v>
      </c>
      <c r="AO1541" s="52" t="str">
        <f>VLOOKUP(B1541,'BAT Grundtabelle'!B:T,19,0)</f>
        <v>ja</v>
      </c>
      <c r="AP1541" s="105" t="str">
        <f t="shared" si="545"/>
        <v>11376</v>
      </c>
      <c r="AQ1541" s="52" t="str">
        <f t="shared" si="546"/>
        <v>Pizzaimbiss</v>
      </c>
      <c r="AR1541" s="52" t="b">
        <f t="shared" si="542"/>
        <v>0</v>
      </c>
      <c r="AS1541" s="52" t="b">
        <f t="shared" si="542"/>
        <v>0</v>
      </c>
      <c r="AT1541" s="52" t="b">
        <f t="shared" si="542"/>
        <v>0</v>
      </c>
      <c r="AU1541" s="52">
        <f t="shared" si="547"/>
        <v>1</v>
      </c>
      <c r="AW1541" s="52" t="b">
        <f t="shared" si="548"/>
        <v>0</v>
      </c>
      <c r="AX1541" s="52" t="str">
        <f t="shared" si="549"/>
        <v>Unternehmen</v>
      </c>
      <c r="AY1541" s="52" t="b">
        <f t="shared" si="550"/>
        <v>0</v>
      </c>
      <c r="AZ1541" s="52" t="str">
        <f t="shared" si="551"/>
        <v>11376</v>
      </c>
      <c r="BA1541" s="52" t="str">
        <f>VLOOKUP(A1541,'BAT Grundtabelle'!A:U,21,0)</f>
        <v>ja</v>
      </c>
      <c r="BB1541" s="52" t="str">
        <f t="shared" si="552"/>
        <v>nein</v>
      </c>
      <c r="BC1541" s="52" t="str">
        <f t="shared" si="553"/>
        <v>11376</v>
      </c>
      <c r="BD1541" s="52" t="str">
        <f t="shared" si="554"/>
        <v>Pizzaimbiss</v>
      </c>
      <c r="BE1541" s="52" t="str">
        <f t="shared" si="555"/>
        <v>Unternehmen</v>
      </c>
      <c r="BF1541" s="52">
        <f t="shared" si="556"/>
        <v>1</v>
      </c>
    </row>
    <row r="1542" spans="1:58" ht="43.5" hidden="1" x14ac:dyDescent="0.35">
      <c r="A1542" s="107" t="s">
        <v>3799</v>
      </c>
      <c r="B1542" s="75" t="s">
        <v>1274</v>
      </c>
      <c r="C1542" s="52" t="s">
        <v>3</v>
      </c>
      <c r="D1542" s="52" t="s">
        <v>3</v>
      </c>
      <c r="E1542" s="52" t="s">
        <v>2</v>
      </c>
      <c r="F1542" s="52" t="s">
        <v>2</v>
      </c>
      <c r="G1542" s="52" t="s">
        <v>2</v>
      </c>
      <c r="H1542" s="52" t="s">
        <v>2</v>
      </c>
      <c r="I1542" s="52" t="s">
        <v>3</v>
      </c>
      <c r="J1542" s="52">
        <v>1</v>
      </c>
      <c r="K1542" s="52" t="s">
        <v>2</v>
      </c>
      <c r="L1542" s="52" t="s">
        <v>2</v>
      </c>
      <c r="M1542" s="52" t="s">
        <v>2</v>
      </c>
      <c r="N1542" s="52" t="s">
        <v>3</v>
      </c>
      <c r="P1542" s="52">
        <v>1198</v>
      </c>
      <c r="Q1542" s="52" t="str">
        <f t="shared" si="543"/>
        <v>Nein</v>
      </c>
      <c r="R1542" s="52" t="str">
        <f t="shared" si="543"/>
        <v>Nein</v>
      </c>
      <c r="S1542" s="52" t="str">
        <f t="shared" si="543"/>
        <v>Nein</v>
      </c>
      <c r="T1542" s="52" t="str">
        <f t="shared" si="543"/>
        <v>Nein</v>
      </c>
      <c r="U1542" s="52" t="str">
        <f t="shared" si="543"/>
        <v>Nein</v>
      </c>
      <c r="V1542" s="52" t="str">
        <f t="shared" si="543"/>
        <v>Nein</v>
      </c>
      <c r="W1542" s="52" t="str">
        <f t="shared" si="543"/>
        <v>Nein</v>
      </c>
      <c r="X1542" s="52" t="str">
        <f t="shared" si="543"/>
        <v>Nein</v>
      </c>
      <c r="Y1542" s="52" t="str">
        <f t="shared" si="543"/>
        <v>Nein</v>
      </c>
      <c r="Z1542" s="52" t="str">
        <f t="shared" si="543"/>
        <v>Nein</v>
      </c>
      <c r="AA1542" s="52" t="str">
        <f t="shared" si="543"/>
        <v>Nein</v>
      </c>
      <c r="AB1542" s="52" t="str">
        <f t="shared" si="543"/>
        <v>Nein</v>
      </c>
      <c r="AC1542" s="52" t="str">
        <f t="shared" si="543"/>
        <v>Nein</v>
      </c>
      <c r="AD1542" s="52" t="str">
        <f t="shared" si="543"/>
        <v>Ja</v>
      </c>
      <c r="AE1542" s="52" t="str">
        <f t="shared" si="543"/>
        <v>Nein</v>
      </c>
      <c r="AF1542" s="52" t="str">
        <f t="shared" si="543"/>
        <v>Nein</v>
      </c>
      <c r="AG1542" s="61" t="str">
        <f>IF(Q1542="Ja",VLOOKUP($Q$2,Plausis!A:E,5,0),IF(R1542="Ja",VLOOKUP($R$2,Plausis!A:E,5,0),IF(T1542="Ja",VLOOKUP($T$2,Plausis!A:E,5,0),IF(U1542="Ja",VLOOKUP($U$2,Plausis!A:E,5,0),IF(AA1542="Ja",VLOOKUP($AA$2,Plausis!A:E,5,0),IF(AC1542="Ja",VLOOKUP($AC$2,Plausis!A:E,5,0),IF(AD1542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542" s="52" t="str">
        <f>IF(Y1542="Ja",VLOOKUP($Y$2,Plausis!A:E,5,0),"")</f>
        <v/>
      </c>
      <c r="AI1542" s="52" t="str">
        <f t="shared" si="544"/>
        <v>Ja</v>
      </c>
      <c r="AJ1542" s="52" t="str">
        <f>IF(S1542="Ja",VLOOKUP($S$2,Plausis!A:E,5,0),IF(V1542="Ja",VLOOKUP($V$2,Plausis!A:E,5,0),IF(X1542="Ja",VLOOKUP($X$2,Plausis!A:E,5,0),"")))</f>
        <v/>
      </c>
      <c r="AL1542" s="52" t="s">
        <v>3</v>
      </c>
      <c r="AM1542" s="114">
        <v>45531</v>
      </c>
      <c r="AN1542" s="52" t="s">
        <v>4467</v>
      </c>
      <c r="AO1542" s="52" t="str">
        <f>VLOOKUP(B1542,'BAT Grundtabelle'!B:T,19,0)</f>
        <v>ja</v>
      </c>
      <c r="AP1542" s="105" t="str">
        <f t="shared" si="545"/>
        <v>11377</v>
      </c>
      <c r="AQ1542" s="52" t="str">
        <f t="shared" si="546"/>
        <v>Pizza-Service</v>
      </c>
      <c r="AR1542" s="52" t="b">
        <f t="shared" si="542"/>
        <v>0</v>
      </c>
      <c r="AS1542" s="52" t="b">
        <f t="shared" si="542"/>
        <v>0</v>
      </c>
      <c r="AT1542" s="52" t="b">
        <f t="shared" si="542"/>
        <v>0</v>
      </c>
      <c r="AU1542" s="52">
        <f t="shared" si="547"/>
        <v>1</v>
      </c>
      <c r="AW1542" s="52" t="b">
        <f t="shared" si="548"/>
        <v>0</v>
      </c>
      <c r="AX1542" s="52" t="str">
        <f t="shared" si="549"/>
        <v>Unternehmen</v>
      </c>
      <c r="AY1542" s="52" t="b">
        <f t="shared" si="550"/>
        <v>0</v>
      </c>
      <c r="AZ1542" s="52" t="str">
        <f t="shared" si="551"/>
        <v>11377</v>
      </c>
      <c r="BA1542" s="52" t="str">
        <f>VLOOKUP(A1542,'BAT Grundtabelle'!A:U,21,0)</f>
        <v>ja</v>
      </c>
      <c r="BB1542" s="52" t="str">
        <f t="shared" si="552"/>
        <v>nein</v>
      </c>
      <c r="BC1542" s="52" t="str">
        <f t="shared" si="553"/>
        <v>11377</v>
      </c>
      <c r="BD1542" s="52" t="str">
        <f t="shared" si="554"/>
        <v>Pizza-Service</v>
      </c>
      <c r="BE1542" s="52" t="str">
        <f t="shared" si="555"/>
        <v>Unternehmen</v>
      </c>
      <c r="BF1542" s="52">
        <f t="shared" si="556"/>
        <v>1</v>
      </c>
    </row>
    <row r="1543" spans="1:58" ht="43.5" hidden="1" x14ac:dyDescent="0.35">
      <c r="A1543" s="107" t="s">
        <v>3800</v>
      </c>
      <c r="B1543" s="75" t="s">
        <v>1275</v>
      </c>
      <c r="C1543" s="52" t="s">
        <v>3</v>
      </c>
      <c r="D1543" s="52" t="s">
        <v>3</v>
      </c>
      <c r="E1543" s="52" t="s">
        <v>2</v>
      </c>
      <c r="F1543" s="52" t="s">
        <v>2</v>
      </c>
      <c r="G1543" s="52" t="s">
        <v>2</v>
      </c>
      <c r="H1543" s="52" t="s">
        <v>2</v>
      </c>
      <c r="I1543" s="52" t="s">
        <v>3</v>
      </c>
      <c r="J1543" s="52">
        <v>1</v>
      </c>
      <c r="K1543" s="52" t="s">
        <v>2</v>
      </c>
      <c r="L1543" s="52" t="s">
        <v>2</v>
      </c>
      <c r="M1543" s="52" t="s">
        <v>2</v>
      </c>
      <c r="N1543" s="52" t="s">
        <v>3</v>
      </c>
      <c r="P1543" s="52">
        <v>1198</v>
      </c>
      <c r="Q1543" s="52" t="str">
        <f t="shared" ref="Q1543:AF1552" si="557">IF(ISERROR(FIND(Q$2,$P1543,1)),"Nein","Ja")</f>
        <v>Nein</v>
      </c>
      <c r="R1543" s="52" t="str">
        <f t="shared" si="557"/>
        <v>Nein</v>
      </c>
      <c r="S1543" s="52" t="str">
        <f t="shared" si="557"/>
        <v>Nein</v>
      </c>
      <c r="T1543" s="52" t="str">
        <f t="shared" si="557"/>
        <v>Nein</v>
      </c>
      <c r="U1543" s="52" t="str">
        <f t="shared" si="557"/>
        <v>Nein</v>
      </c>
      <c r="V1543" s="52" t="str">
        <f t="shared" si="557"/>
        <v>Nein</v>
      </c>
      <c r="W1543" s="52" t="str">
        <f t="shared" si="557"/>
        <v>Nein</v>
      </c>
      <c r="X1543" s="52" t="str">
        <f t="shared" si="557"/>
        <v>Nein</v>
      </c>
      <c r="Y1543" s="52" t="str">
        <f t="shared" si="557"/>
        <v>Nein</v>
      </c>
      <c r="Z1543" s="52" t="str">
        <f t="shared" si="557"/>
        <v>Nein</v>
      </c>
      <c r="AA1543" s="52" t="str">
        <f t="shared" si="557"/>
        <v>Nein</v>
      </c>
      <c r="AB1543" s="52" t="str">
        <f t="shared" si="557"/>
        <v>Nein</v>
      </c>
      <c r="AC1543" s="52" t="str">
        <f t="shared" si="557"/>
        <v>Nein</v>
      </c>
      <c r="AD1543" s="52" t="str">
        <f t="shared" si="557"/>
        <v>Ja</v>
      </c>
      <c r="AE1543" s="52" t="str">
        <f t="shared" si="557"/>
        <v>Nein</v>
      </c>
      <c r="AF1543" s="52" t="str">
        <f t="shared" si="557"/>
        <v>Nein</v>
      </c>
      <c r="AG1543" s="61" t="str">
        <f>IF(Q1543="Ja",VLOOKUP($Q$2,Plausis!A:E,5,0),IF(R1543="Ja",VLOOKUP($R$2,Plausis!A:E,5,0),IF(T1543="Ja",VLOOKUP($T$2,Plausis!A:E,5,0),IF(U1543="Ja",VLOOKUP($U$2,Plausis!A:E,5,0),IF(AA1543="Ja",VLOOKUP($AA$2,Plausis!A:E,5,0),IF(AC1543="Ja",VLOOKUP($AC$2,Plausis!A:E,5,0),IF(AD1543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543" s="52" t="str">
        <f>IF(Y1543="Ja",VLOOKUP($Y$2,Plausis!A:E,5,0),"")</f>
        <v/>
      </c>
      <c r="AI1543" s="52" t="str">
        <f t="shared" si="544"/>
        <v>Ja</v>
      </c>
      <c r="AJ1543" s="52" t="str">
        <f>IF(S1543="Ja",VLOOKUP($S$2,Plausis!A:E,5,0),IF(V1543="Ja",VLOOKUP($V$2,Plausis!A:E,5,0),IF(X1543="Ja",VLOOKUP($X$2,Plausis!A:E,5,0),"")))</f>
        <v/>
      </c>
      <c r="AL1543" s="52" t="s">
        <v>3</v>
      </c>
      <c r="AM1543" s="114">
        <v>45531</v>
      </c>
      <c r="AN1543" s="52" t="s">
        <v>4467</v>
      </c>
      <c r="AO1543" s="52" t="str">
        <f>VLOOKUP(B1543,'BAT Grundtabelle'!B:T,19,0)</f>
        <v>ja</v>
      </c>
      <c r="AP1543" s="105" t="str">
        <f t="shared" si="545"/>
        <v>11378</v>
      </c>
      <c r="AQ1543" s="52" t="str">
        <f t="shared" si="546"/>
        <v>Pizzeria (nicht Imbiss)</v>
      </c>
      <c r="AR1543" s="52" t="b">
        <f t="shared" ref="AR1543:AT1562" si="558">IF(ISERROR(FIND(AR$1,$P1543,1)),FALSE,TRUE)</f>
        <v>0</v>
      </c>
      <c r="AS1543" s="52" t="b">
        <f t="shared" si="558"/>
        <v>0</v>
      </c>
      <c r="AT1543" s="52" t="b">
        <f t="shared" si="558"/>
        <v>0</v>
      </c>
      <c r="AU1543" s="52">
        <f t="shared" si="547"/>
        <v>1</v>
      </c>
      <c r="AW1543" s="52" t="b">
        <f t="shared" si="548"/>
        <v>0</v>
      </c>
      <c r="AX1543" s="52" t="str">
        <f t="shared" si="549"/>
        <v>Unternehmen</v>
      </c>
      <c r="AY1543" s="52" t="b">
        <f t="shared" si="550"/>
        <v>0</v>
      </c>
      <c r="AZ1543" s="52" t="str">
        <f t="shared" si="551"/>
        <v>11378</v>
      </c>
      <c r="BA1543" s="52" t="str">
        <f>VLOOKUP(A1543,'BAT Grundtabelle'!A:U,21,0)</f>
        <v>ja</v>
      </c>
      <c r="BB1543" s="52" t="str">
        <f t="shared" si="552"/>
        <v>nein</v>
      </c>
      <c r="BC1543" s="52" t="str">
        <f t="shared" si="553"/>
        <v>11378</v>
      </c>
      <c r="BD1543" s="52" t="str">
        <f t="shared" si="554"/>
        <v>Pizzeria (nicht Imbiss)</v>
      </c>
      <c r="BE1543" s="52" t="str">
        <f t="shared" si="555"/>
        <v>Unternehmen</v>
      </c>
      <c r="BF1543" s="52">
        <f t="shared" si="556"/>
        <v>1</v>
      </c>
    </row>
    <row r="1544" spans="1:58" hidden="1" x14ac:dyDescent="0.35">
      <c r="A1544" s="107" t="s">
        <v>3801</v>
      </c>
      <c r="B1544" s="75" t="s">
        <v>1401</v>
      </c>
      <c r="C1544" s="52" t="s">
        <v>3</v>
      </c>
      <c r="D1544" s="52" t="s">
        <v>3</v>
      </c>
      <c r="E1544" s="52" t="s">
        <v>2</v>
      </c>
      <c r="F1544" s="52" t="s">
        <v>2</v>
      </c>
      <c r="G1544" s="52" t="s">
        <v>2</v>
      </c>
      <c r="H1544" s="52" t="s">
        <v>2</v>
      </c>
      <c r="I1544" s="52" t="s">
        <v>3</v>
      </c>
      <c r="J1544" s="52">
        <v>1</v>
      </c>
      <c r="K1544" s="52" t="s">
        <v>2</v>
      </c>
      <c r="L1544" s="52" t="s">
        <v>2</v>
      </c>
      <c r="M1544" s="52" t="s">
        <v>2</v>
      </c>
      <c r="N1544" s="52" t="s">
        <v>3</v>
      </c>
      <c r="P1544" s="52" t="s">
        <v>4</v>
      </c>
      <c r="Q1544" s="52" t="str">
        <f t="shared" si="557"/>
        <v>Nein</v>
      </c>
      <c r="R1544" s="52" t="str">
        <f t="shared" si="557"/>
        <v>Nein</v>
      </c>
      <c r="S1544" s="52" t="str">
        <f t="shared" si="557"/>
        <v>Nein</v>
      </c>
      <c r="T1544" s="52" t="str">
        <f t="shared" si="557"/>
        <v>Nein</v>
      </c>
      <c r="U1544" s="52" t="str">
        <f t="shared" si="557"/>
        <v>Nein</v>
      </c>
      <c r="V1544" s="52" t="str">
        <f t="shared" si="557"/>
        <v>Nein</v>
      </c>
      <c r="W1544" s="52" t="str">
        <f t="shared" si="557"/>
        <v>Nein</v>
      </c>
      <c r="X1544" s="52" t="str">
        <f t="shared" si="557"/>
        <v>Nein</v>
      </c>
      <c r="Y1544" s="52" t="str">
        <f t="shared" si="557"/>
        <v>Nein</v>
      </c>
      <c r="Z1544" s="52" t="str">
        <f t="shared" si="557"/>
        <v>Nein</v>
      </c>
      <c r="AA1544" s="52" t="str">
        <f t="shared" si="557"/>
        <v>Nein</v>
      </c>
      <c r="AB1544" s="52" t="str">
        <f t="shared" si="557"/>
        <v>Nein</v>
      </c>
      <c r="AC1544" s="52" t="str">
        <f t="shared" si="557"/>
        <v>Nein</v>
      </c>
      <c r="AD1544" s="52" t="str">
        <f t="shared" si="557"/>
        <v>Nein</v>
      </c>
      <c r="AE1544" s="52" t="str">
        <f t="shared" si="557"/>
        <v>Nein</v>
      </c>
      <c r="AF1544" s="52" t="str">
        <f t="shared" si="557"/>
        <v>Nein</v>
      </c>
      <c r="AG1544" s="61" t="str">
        <f>IF(Q1544="Ja",VLOOKUP($Q$2,Plausis!A:E,5,0),IF(R1544="Ja",VLOOKUP($R$2,Plausis!A:E,5,0),IF(T1544="Ja",VLOOKUP($T$2,Plausis!A:E,5,0),IF(U1544="Ja",VLOOKUP($U$2,Plausis!A:E,5,0),IF(AA1544="Ja",VLOOKUP($AA$2,Plausis!A:E,5,0),IF(AC1544="Ja",VLOOKUP($AC$2,Plausis!A:E,5,0),IF(AD1544="Ja",VLOOKUP($AD$2,Plausis!A:E,5,0),"")))))))</f>
        <v/>
      </c>
      <c r="AH1544" s="52" t="str">
        <f>IF(Y1544="Ja",VLOOKUP($Y$2,Plausis!A:E,5,0),"")</f>
        <v/>
      </c>
      <c r="AI1544" s="52" t="str">
        <f t="shared" si="544"/>
        <v>Ja</v>
      </c>
      <c r="AJ1544" s="52" t="str">
        <f>IF(S1544="Ja",VLOOKUP($S$2,Plausis!A:E,5,0),IF(V1544="Ja",VLOOKUP($V$2,Plausis!A:E,5,0),IF(X1544="Ja",VLOOKUP($X$2,Plausis!A:E,5,0),"")))</f>
        <v/>
      </c>
      <c r="AL1544" s="52" t="s">
        <v>2</v>
      </c>
      <c r="AM1544" s="114">
        <v>45531</v>
      </c>
      <c r="AN1544" s="52" t="s">
        <v>4467</v>
      </c>
      <c r="AO1544" s="52" t="str">
        <f>VLOOKUP(B1544,'BAT Grundtabelle'!B:T,19,0)</f>
        <v>ja</v>
      </c>
      <c r="AP1544" s="105" t="str">
        <f t="shared" si="545"/>
        <v>11379</v>
      </c>
      <c r="AQ1544" s="52" t="str">
        <f t="shared" si="546"/>
        <v>Plakatanschlag-Betrieb</v>
      </c>
      <c r="AR1544" s="52" t="b">
        <f t="shared" si="558"/>
        <v>0</v>
      </c>
      <c r="AS1544" s="52" t="b">
        <f t="shared" si="558"/>
        <v>0</v>
      </c>
      <c r="AT1544" s="52" t="b">
        <f t="shared" si="558"/>
        <v>0</v>
      </c>
      <c r="AU1544" s="52">
        <f t="shared" si="547"/>
        <v>1</v>
      </c>
      <c r="AW1544" s="52" t="b">
        <f t="shared" si="548"/>
        <v>0</v>
      </c>
      <c r="AX1544" s="52" t="str">
        <f t="shared" si="549"/>
        <v>Unternehmen</v>
      </c>
      <c r="AY1544" s="52" t="b">
        <f t="shared" si="550"/>
        <v>0</v>
      </c>
      <c r="AZ1544" s="52" t="str">
        <f t="shared" si="551"/>
        <v>11379</v>
      </c>
      <c r="BA1544" s="52" t="str">
        <f>VLOOKUP(A1544,'BAT Grundtabelle'!A:U,21,0)</f>
        <v>ja</v>
      </c>
      <c r="BB1544" s="52" t="str">
        <f t="shared" si="552"/>
        <v>nein</v>
      </c>
      <c r="BC1544" s="52" t="str">
        <f t="shared" si="553"/>
        <v>11379</v>
      </c>
      <c r="BD1544" s="52" t="str">
        <f t="shared" si="554"/>
        <v>Plakatanschlag-Betrieb</v>
      </c>
      <c r="BE1544" s="52" t="str">
        <f t="shared" si="555"/>
        <v>Unternehmen</v>
      </c>
      <c r="BF1544" s="52">
        <f t="shared" si="556"/>
        <v>1</v>
      </c>
    </row>
    <row r="1545" spans="1:58" hidden="1" x14ac:dyDescent="0.35">
      <c r="A1545" s="107" t="s">
        <v>3802</v>
      </c>
      <c r="B1545" s="75" t="s">
        <v>1446</v>
      </c>
      <c r="C1545" s="52" t="s">
        <v>3</v>
      </c>
      <c r="D1545" s="52" t="s">
        <v>3</v>
      </c>
      <c r="E1545" s="52" t="s">
        <v>2</v>
      </c>
      <c r="F1545" s="52" t="s">
        <v>2</v>
      </c>
      <c r="G1545" s="52" t="s">
        <v>2</v>
      </c>
      <c r="H1545" s="52" t="s">
        <v>2</v>
      </c>
      <c r="I1545" s="52" t="s">
        <v>3</v>
      </c>
      <c r="J1545" s="52">
        <v>1</v>
      </c>
      <c r="K1545" s="52" t="s">
        <v>2</v>
      </c>
      <c r="L1545" s="52" t="s">
        <v>2</v>
      </c>
      <c r="M1545" s="52" t="s">
        <v>2</v>
      </c>
      <c r="N1545" s="52" t="s">
        <v>3</v>
      </c>
      <c r="P1545" s="52" t="s">
        <v>4</v>
      </c>
      <c r="Q1545" s="52" t="str">
        <f t="shared" si="557"/>
        <v>Nein</v>
      </c>
      <c r="R1545" s="52" t="str">
        <f t="shared" si="557"/>
        <v>Nein</v>
      </c>
      <c r="S1545" s="52" t="str">
        <f t="shared" si="557"/>
        <v>Nein</v>
      </c>
      <c r="T1545" s="52" t="str">
        <f t="shared" si="557"/>
        <v>Nein</v>
      </c>
      <c r="U1545" s="52" t="str">
        <f t="shared" si="557"/>
        <v>Nein</v>
      </c>
      <c r="V1545" s="52" t="str">
        <f t="shared" si="557"/>
        <v>Nein</v>
      </c>
      <c r="W1545" s="52" t="str">
        <f t="shared" si="557"/>
        <v>Nein</v>
      </c>
      <c r="X1545" s="52" t="str">
        <f t="shared" si="557"/>
        <v>Nein</v>
      </c>
      <c r="Y1545" s="52" t="str">
        <f t="shared" si="557"/>
        <v>Nein</v>
      </c>
      <c r="Z1545" s="52" t="str">
        <f t="shared" si="557"/>
        <v>Nein</v>
      </c>
      <c r="AA1545" s="52" t="str">
        <f t="shared" si="557"/>
        <v>Nein</v>
      </c>
      <c r="AB1545" s="52" t="str">
        <f t="shared" si="557"/>
        <v>Nein</v>
      </c>
      <c r="AC1545" s="52" t="str">
        <f t="shared" si="557"/>
        <v>Nein</v>
      </c>
      <c r="AD1545" s="52" t="str">
        <f t="shared" si="557"/>
        <v>Nein</v>
      </c>
      <c r="AE1545" s="52" t="str">
        <f t="shared" si="557"/>
        <v>Nein</v>
      </c>
      <c r="AF1545" s="52" t="str">
        <f t="shared" si="557"/>
        <v>Nein</v>
      </c>
      <c r="AG1545" s="61" t="str">
        <f>IF(Q1545="Ja",VLOOKUP($Q$2,Plausis!A:E,5,0),IF(R1545="Ja",VLOOKUP($R$2,Plausis!A:E,5,0),IF(T1545="Ja",VLOOKUP($T$2,Plausis!A:E,5,0),IF(U1545="Ja",VLOOKUP($U$2,Plausis!A:E,5,0),IF(AA1545="Ja",VLOOKUP($AA$2,Plausis!A:E,5,0),IF(AC1545="Ja",VLOOKUP($AC$2,Plausis!A:E,5,0),IF(AD1545="Ja",VLOOKUP($AD$2,Plausis!A:E,5,0),"")))))))</f>
        <v/>
      </c>
      <c r="AH1545" s="52" t="str">
        <f>IF(Y1545="Ja",VLOOKUP($Y$2,Plausis!A:E,5,0),"")</f>
        <v/>
      </c>
      <c r="AI1545" s="52" t="str">
        <f t="shared" si="544"/>
        <v>Ja</v>
      </c>
      <c r="AJ1545" s="52" t="str">
        <f>IF(S1545="Ja",VLOOKUP($S$2,Plausis!A:E,5,0),IF(V1545="Ja",VLOOKUP($V$2,Plausis!A:E,5,0),IF(X1545="Ja",VLOOKUP($X$2,Plausis!A:E,5,0),"")))</f>
        <v/>
      </c>
      <c r="AL1545" s="52" t="s">
        <v>2</v>
      </c>
      <c r="AM1545" s="114">
        <v>45531</v>
      </c>
      <c r="AN1545" s="52" t="s">
        <v>4467</v>
      </c>
      <c r="AO1545" s="52" t="str">
        <f>VLOOKUP(B1545,'BAT Grundtabelle'!B:T,19,0)</f>
        <v>ja</v>
      </c>
      <c r="AP1545" s="105" t="str">
        <f t="shared" si="545"/>
        <v>11380</v>
      </c>
      <c r="AQ1545" s="52" t="str">
        <f t="shared" si="546"/>
        <v>Planungsbüro</v>
      </c>
      <c r="AR1545" s="52" t="b">
        <f t="shared" si="558"/>
        <v>0</v>
      </c>
      <c r="AS1545" s="52" t="b">
        <f t="shared" si="558"/>
        <v>0</v>
      </c>
      <c r="AT1545" s="52" t="b">
        <f t="shared" si="558"/>
        <v>0</v>
      </c>
      <c r="AU1545" s="52">
        <f t="shared" si="547"/>
        <v>1</v>
      </c>
      <c r="AW1545" s="52" t="b">
        <f t="shared" si="548"/>
        <v>0</v>
      </c>
      <c r="AX1545" s="52" t="str">
        <f t="shared" si="549"/>
        <v>Unternehmen</v>
      </c>
      <c r="AY1545" s="52" t="b">
        <f t="shared" si="550"/>
        <v>0</v>
      </c>
      <c r="AZ1545" s="52" t="str">
        <f t="shared" si="551"/>
        <v>11380</v>
      </c>
      <c r="BA1545" s="52" t="str">
        <f>VLOOKUP(A1545,'BAT Grundtabelle'!A:U,21,0)</f>
        <v>ja</v>
      </c>
      <c r="BB1545" s="52" t="str">
        <f t="shared" si="552"/>
        <v>nein</v>
      </c>
      <c r="BC1545" s="52" t="str">
        <f t="shared" si="553"/>
        <v>11380</v>
      </c>
      <c r="BD1545" s="52" t="str">
        <f t="shared" si="554"/>
        <v>Planungsbüro</v>
      </c>
      <c r="BE1545" s="52" t="str">
        <f t="shared" si="555"/>
        <v>Unternehmen</v>
      </c>
      <c r="BF1545" s="52">
        <f t="shared" si="556"/>
        <v>1</v>
      </c>
    </row>
    <row r="1546" spans="1:58" ht="116" hidden="1" x14ac:dyDescent="0.35">
      <c r="A1546" s="107" t="s">
        <v>3803</v>
      </c>
      <c r="B1546" s="75" t="s">
        <v>903</v>
      </c>
      <c r="C1546" s="52" t="s">
        <v>3</v>
      </c>
      <c r="D1546" s="52" t="s">
        <v>3</v>
      </c>
      <c r="E1546" s="52" t="s">
        <v>2</v>
      </c>
      <c r="F1546" s="52" t="s">
        <v>2</v>
      </c>
      <c r="G1546" s="52" t="s">
        <v>2</v>
      </c>
      <c r="H1546" s="52" t="s">
        <v>2</v>
      </c>
      <c r="I1546" s="52" t="s">
        <v>3</v>
      </c>
      <c r="J1546" s="52">
        <v>1</v>
      </c>
      <c r="K1546" s="52" t="s">
        <v>2</v>
      </c>
      <c r="L1546" s="52" t="s">
        <v>2</v>
      </c>
      <c r="M1546" s="52" t="s">
        <v>2</v>
      </c>
      <c r="N1546" s="52" t="s">
        <v>3</v>
      </c>
      <c r="P1546" s="52">
        <v>300</v>
      </c>
      <c r="Q1546" s="52" t="str">
        <f t="shared" si="557"/>
        <v>Nein</v>
      </c>
      <c r="R1546" s="52" t="str">
        <f t="shared" si="557"/>
        <v>Nein</v>
      </c>
      <c r="S1546" s="52" t="str">
        <f t="shared" si="557"/>
        <v>Nein</v>
      </c>
      <c r="T1546" s="52" t="str">
        <f t="shared" si="557"/>
        <v>Nein</v>
      </c>
      <c r="U1546" s="52" t="str">
        <f t="shared" si="557"/>
        <v>Nein</v>
      </c>
      <c r="V1546" s="52" t="str">
        <f t="shared" si="557"/>
        <v>Nein</v>
      </c>
      <c r="W1546" s="52" t="str">
        <f t="shared" si="557"/>
        <v>Nein</v>
      </c>
      <c r="X1546" s="52" t="str">
        <f t="shared" si="557"/>
        <v>Nein</v>
      </c>
      <c r="Y1546" s="52" t="str">
        <f t="shared" si="557"/>
        <v>Nein</v>
      </c>
      <c r="Z1546" s="52" t="str">
        <f t="shared" si="557"/>
        <v>Nein</v>
      </c>
      <c r="AA1546" s="52" t="str">
        <f t="shared" si="557"/>
        <v>Ja</v>
      </c>
      <c r="AB1546" s="52" t="str">
        <f t="shared" si="557"/>
        <v>Nein</v>
      </c>
      <c r="AC1546" s="52" t="str">
        <f t="shared" si="557"/>
        <v>Nein</v>
      </c>
      <c r="AD1546" s="52" t="str">
        <f t="shared" si="557"/>
        <v>Nein</v>
      </c>
      <c r="AE1546" s="52" t="str">
        <f t="shared" si="557"/>
        <v>Nein</v>
      </c>
      <c r="AF1546" s="52" t="str">
        <f t="shared" si="557"/>
        <v>Nein</v>
      </c>
      <c r="AG1546" s="61" t="str">
        <f>IF(Q1546="Ja",VLOOKUP($Q$2,Plausis!A:E,5,0),IF(R1546="Ja",VLOOKUP($R$2,Plausis!A:E,5,0),IF(T1546="Ja",VLOOKUP($T$2,Plausis!A:E,5,0),IF(U1546="Ja",VLOOKUP($U$2,Plausis!A:E,5,0),IF(AA1546="Ja",VLOOKUP($AA$2,Plausis!A:E,5,0),IF(AC1546="Ja",VLOOKUP($AC$2,Plausis!A:E,5,0),IF(AD1546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546" s="52" t="str">
        <f>IF(Y1546="Ja",VLOOKUP($Y$2,Plausis!A:E,5,0),"")</f>
        <v/>
      </c>
      <c r="AI1546" s="52" t="str">
        <f t="shared" si="544"/>
        <v>Ja</v>
      </c>
      <c r="AJ1546" s="52" t="str">
        <f>IF(S1546="Ja",VLOOKUP($S$2,Plausis!A:E,5,0),IF(V1546="Ja",VLOOKUP($V$2,Plausis!A:E,5,0),IF(X1546="Ja",VLOOKUP($X$2,Plausis!A:E,5,0),"")))</f>
        <v/>
      </c>
      <c r="AL1546" s="52" t="s">
        <v>2</v>
      </c>
      <c r="AM1546" s="114">
        <v>45531</v>
      </c>
      <c r="AN1546" s="52" t="s">
        <v>4467</v>
      </c>
      <c r="AO1546" s="52" t="str">
        <f>VLOOKUP(B1546,'BAT Grundtabelle'!B:T,19,0)</f>
        <v>ja</v>
      </c>
      <c r="AP1546" s="105" t="str">
        <f t="shared" si="545"/>
        <v>11381</v>
      </c>
      <c r="AQ1546" s="52" t="str">
        <f t="shared" si="546"/>
        <v>Planwagenfahrten</v>
      </c>
      <c r="AR1546" s="52" t="b">
        <f t="shared" si="558"/>
        <v>0</v>
      </c>
      <c r="AS1546" s="52" t="b">
        <f t="shared" si="558"/>
        <v>0</v>
      </c>
      <c r="AT1546" s="52" t="b">
        <f t="shared" si="558"/>
        <v>0</v>
      </c>
      <c r="AU1546" s="52">
        <f t="shared" si="547"/>
        <v>1</v>
      </c>
      <c r="AW1546" s="52" t="b">
        <f t="shared" si="548"/>
        <v>0</v>
      </c>
      <c r="AX1546" s="52" t="str">
        <f t="shared" si="549"/>
        <v>Unternehmen</v>
      </c>
      <c r="AY1546" s="52" t="b">
        <f t="shared" si="550"/>
        <v>0</v>
      </c>
      <c r="AZ1546" s="52" t="str">
        <f t="shared" si="551"/>
        <v>11381</v>
      </c>
      <c r="BA1546" s="52" t="str">
        <f>VLOOKUP(A1546,'BAT Grundtabelle'!A:U,21,0)</f>
        <v>ja</v>
      </c>
      <c r="BB1546" s="52" t="str">
        <f t="shared" si="552"/>
        <v>nein</v>
      </c>
      <c r="BC1546" s="52" t="str">
        <f t="shared" si="553"/>
        <v>11381</v>
      </c>
      <c r="BD1546" s="52" t="str">
        <f t="shared" si="554"/>
        <v>Planwagenfahrten</v>
      </c>
      <c r="BE1546" s="52" t="str">
        <f t="shared" si="555"/>
        <v>Unternehmen</v>
      </c>
      <c r="BF1546" s="52">
        <f t="shared" si="556"/>
        <v>1</v>
      </c>
    </row>
    <row r="1547" spans="1:58" hidden="1" x14ac:dyDescent="0.35">
      <c r="A1547" s="107" t="s">
        <v>2297</v>
      </c>
      <c r="B1547" s="75" t="s">
        <v>2296</v>
      </c>
      <c r="C1547" s="52" t="s">
        <v>3</v>
      </c>
      <c r="D1547" s="52" t="s">
        <v>3</v>
      </c>
      <c r="E1547" s="52" t="s">
        <v>2</v>
      </c>
      <c r="F1547" s="52" t="s">
        <v>2</v>
      </c>
      <c r="G1547" s="52" t="s">
        <v>2</v>
      </c>
      <c r="H1547" s="52" t="s">
        <v>2</v>
      </c>
      <c r="I1547" s="52" t="s">
        <v>3</v>
      </c>
      <c r="J1547" s="52">
        <v>1</v>
      </c>
      <c r="K1547" s="52" t="s">
        <v>2</v>
      </c>
      <c r="L1547" s="52" t="s">
        <v>2</v>
      </c>
      <c r="M1547" s="52" t="s">
        <v>2</v>
      </c>
      <c r="N1547" s="52" t="s">
        <v>3</v>
      </c>
      <c r="P1547" s="52" t="s">
        <v>4</v>
      </c>
      <c r="Q1547" s="52" t="str">
        <f t="shared" si="557"/>
        <v>Nein</v>
      </c>
      <c r="R1547" s="52" t="str">
        <f t="shared" si="557"/>
        <v>Nein</v>
      </c>
      <c r="S1547" s="52" t="str">
        <f t="shared" si="557"/>
        <v>Nein</v>
      </c>
      <c r="T1547" s="52" t="str">
        <f t="shared" si="557"/>
        <v>Nein</v>
      </c>
      <c r="U1547" s="52" t="str">
        <f t="shared" si="557"/>
        <v>Nein</v>
      </c>
      <c r="V1547" s="52" t="str">
        <f t="shared" si="557"/>
        <v>Nein</v>
      </c>
      <c r="W1547" s="52" t="str">
        <f t="shared" si="557"/>
        <v>Nein</v>
      </c>
      <c r="X1547" s="52" t="str">
        <f t="shared" si="557"/>
        <v>Nein</v>
      </c>
      <c r="Y1547" s="52" t="str">
        <f t="shared" si="557"/>
        <v>Nein</v>
      </c>
      <c r="Z1547" s="52" t="str">
        <f t="shared" si="557"/>
        <v>Nein</v>
      </c>
      <c r="AA1547" s="52" t="str">
        <f t="shared" si="557"/>
        <v>Nein</v>
      </c>
      <c r="AB1547" s="52" t="str">
        <f t="shared" si="557"/>
        <v>Nein</v>
      </c>
      <c r="AC1547" s="52" t="str">
        <f t="shared" si="557"/>
        <v>Nein</v>
      </c>
      <c r="AD1547" s="52" t="str">
        <f t="shared" si="557"/>
        <v>Nein</v>
      </c>
      <c r="AE1547" s="52" t="str">
        <f t="shared" si="557"/>
        <v>Nein</v>
      </c>
      <c r="AF1547" s="52" t="str">
        <f t="shared" si="557"/>
        <v>Nein</v>
      </c>
      <c r="AG1547" s="61" t="str">
        <f>IF(Q1547="Ja",VLOOKUP($Q$2,Plausis!A:E,5,0),IF(R1547="Ja",VLOOKUP($R$2,Plausis!A:E,5,0),IF(T1547="Ja",VLOOKUP($T$2,Plausis!A:E,5,0),IF(U1547="Ja",VLOOKUP($U$2,Plausis!A:E,5,0),IF(AA1547="Ja",VLOOKUP($AA$2,Plausis!A:E,5,0),IF(AC1547="Ja",VLOOKUP($AC$2,Plausis!A:E,5,0),IF(AD1547="Ja",VLOOKUP($AD$2,Plausis!A:E,5,0),"")))))))</f>
        <v/>
      </c>
      <c r="AH1547" s="52" t="str">
        <f>IF(Y1547="Ja",VLOOKUP($Y$2,Plausis!A:E,5,0),"")</f>
        <v/>
      </c>
      <c r="AI1547" s="52" t="str">
        <f t="shared" si="544"/>
        <v>Ja</v>
      </c>
      <c r="AJ1547" s="52" t="str">
        <f>IF(S1547="Ja",VLOOKUP($S$2,Plausis!A:E,5,0),IF(V1547="Ja",VLOOKUP($V$2,Plausis!A:E,5,0),IF(X1547="Ja",VLOOKUP($X$2,Plausis!A:E,5,0),"")))</f>
        <v/>
      </c>
      <c r="AL1547" s="52" t="s">
        <v>2</v>
      </c>
      <c r="AM1547" s="114">
        <v>45531</v>
      </c>
      <c r="AN1547" s="52" t="s">
        <v>4467</v>
      </c>
      <c r="AO1547" s="52" t="str">
        <f>VLOOKUP(B1547,'BAT Grundtabelle'!B:T,19,0)</f>
        <v>ja</v>
      </c>
      <c r="AP1547" s="105" t="str">
        <f t="shared" si="545"/>
        <v>0354</v>
      </c>
      <c r="AQ1547" s="52" t="str">
        <f t="shared" si="546"/>
        <v>Plastikblumenhersteller</v>
      </c>
      <c r="AR1547" s="52" t="b">
        <f t="shared" si="558"/>
        <v>0</v>
      </c>
      <c r="AS1547" s="52" t="b">
        <f t="shared" si="558"/>
        <v>0</v>
      </c>
      <c r="AT1547" s="52" t="b">
        <f t="shared" si="558"/>
        <v>0</v>
      </c>
      <c r="AU1547" s="52">
        <f t="shared" si="547"/>
        <v>1</v>
      </c>
      <c r="AW1547" s="52" t="b">
        <f t="shared" si="548"/>
        <v>0</v>
      </c>
      <c r="AX1547" s="52" t="str">
        <f t="shared" si="549"/>
        <v>Unternehmen</v>
      </c>
      <c r="AY1547" s="52" t="b">
        <f t="shared" si="550"/>
        <v>0</v>
      </c>
      <c r="AZ1547" s="52" t="str">
        <f t="shared" si="551"/>
        <v>0354</v>
      </c>
      <c r="BA1547" s="52" t="str">
        <f>VLOOKUP(A1547,'BAT Grundtabelle'!A:U,21,0)</f>
        <v>ja</v>
      </c>
      <c r="BB1547" s="52" t="str">
        <f t="shared" si="552"/>
        <v>nein</v>
      </c>
      <c r="BC1547" s="52" t="str">
        <f t="shared" si="553"/>
        <v>0354</v>
      </c>
      <c r="BD1547" s="52" t="str">
        <f t="shared" si="554"/>
        <v>Plastikblumenhersteller</v>
      </c>
      <c r="BE1547" s="52" t="str">
        <f t="shared" si="555"/>
        <v>Unternehmen</v>
      </c>
      <c r="BF1547" s="52">
        <f t="shared" si="556"/>
        <v>1</v>
      </c>
    </row>
    <row r="1548" spans="1:58" hidden="1" x14ac:dyDescent="0.35">
      <c r="A1548" s="107" t="s">
        <v>3804</v>
      </c>
      <c r="B1548" s="75" t="s">
        <v>522</v>
      </c>
      <c r="C1548" s="52" t="s">
        <v>3</v>
      </c>
      <c r="D1548" s="52" t="s">
        <v>3</v>
      </c>
      <c r="E1548" s="52" t="s">
        <v>2</v>
      </c>
      <c r="F1548" s="52" t="s">
        <v>2</v>
      </c>
      <c r="G1548" s="52" t="s">
        <v>2</v>
      </c>
      <c r="H1548" s="52" t="s">
        <v>2</v>
      </c>
      <c r="I1548" s="52" t="s">
        <v>3</v>
      </c>
      <c r="J1548" s="52">
        <v>1</v>
      </c>
      <c r="K1548" s="52" t="s">
        <v>2</v>
      </c>
      <c r="L1548" s="52" t="s">
        <v>2</v>
      </c>
      <c r="M1548" s="52" t="s">
        <v>2</v>
      </c>
      <c r="N1548" s="52" t="s">
        <v>3</v>
      </c>
      <c r="P1548" s="52" t="s">
        <v>4</v>
      </c>
      <c r="Q1548" s="52" t="str">
        <f t="shared" si="557"/>
        <v>Nein</v>
      </c>
      <c r="R1548" s="52" t="str">
        <f t="shared" si="557"/>
        <v>Nein</v>
      </c>
      <c r="S1548" s="52" t="str">
        <f t="shared" si="557"/>
        <v>Nein</v>
      </c>
      <c r="T1548" s="52" t="str">
        <f t="shared" si="557"/>
        <v>Nein</v>
      </c>
      <c r="U1548" s="52" t="str">
        <f t="shared" si="557"/>
        <v>Nein</v>
      </c>
      <c r="V1548" s="52" t="str">
        <f t="shared" si="557"/>
        <v>Nein</v>
      </c>
      <c r="W1548" s="52" t="str">
        <f t="shared" si="557"/>
        <v>Nein</v>
      </c>
      <c r="X1548" s="52" t="str">
        <f t="shared" si="557"/>
        <v>Nein</v>
      </c>
      <c r="Y1548" s="52" t="str">
        <f t="shared" si="557"/>
        <v>Nein</v>
      </c>
      <c r="Z1548" s="52" t="str">
        <f t="shared" si="557"/>
        <v>Nein</v>
      </c>
      <c r="AA1548" s="52" t="str">
        <f t="shared" si="557"/>
        <v>Nein</v>
      </c>
      <c r="AB1548" s="52" t="str">
        <f t="shared" si="557"/>
        <v>Nein</v>
      </c>
      <c r="AC1548" s="52" t="str">
        <f t="shared" si="557"/>
        <v>Nein</v>
      </c>
      <c r="AD1548" s="52" t="str">
        <f t="shared" si="557"/>
        <v>Nein</v>
      </c>
      <c r="AE1548" s="52" t="str">
        <f t="shared" si="557"/>
        <v>Nein</v>
      </c>
      <c r="AF1548" s="52" t="str">
        <f t="shared" si="557"/>
        <v>Nein</v>
      </c>
      <c r="AG1548" s="61" t="str">
        <f>IF(Q1548="Ja",VLOOKUP($Q$2,Plausis!A:E,5,0),IF(R1548="Ja",VLOOKUP($R$2,Plausis!A:E,5,0),IF(T1548="Ja",VLOOKUP($T$2,Plausis!A:E,5,0),IF(U1548="Ja",VLOOKUP($U$2,Plausis!A:E,5,0),IF(AA1548="Ja",VLOOKUP($AA$2,Plausis!A:E,5,0),IF(AC1548="Ja",VLOOKUP($AC$2,Plausis!A:E,5,0),IF(AD1548="Ja",VLOOKUP($AD$2,Plausis!A:E,5,0),"")))))))</f>
        <v/>
      </c>
      <c r="AH1548" s="52" t="str">
        <f>IF(Y1548="Ja",VLOOKUP($Y$2,Plausis!A:E,5,0),"")</f>
        <v/>
      </c>
      <c r="AI1548" s="52" t="str">
        <f t="shared" si="544"/>
        <v>Ja</v>
      </c>
      <c r="AJ1548" s="52" t="str">
        <f>IF(S1548="Ja",VLOOKUP($S$2,Plausis!A:E,5,0),IF(V1548="Ja",VLOOKUP($V$2,Plausis!A:E,5,0),IF(X1548="Ja",VLOOKUP($X$2,Plausis!A:E,5,0),"")))</f>
        <v/>
      </c>
      <c r="AL1548" s="52" t="s">
        <v>3</v>
      </c>
      <c r="AM1548" s="114">
        <v>45531</v>
      </c>
      <c r="AN1548" s="52" t="s">
        <v>4467</v>
      </c>
      <c r="AO1548" s="52" t="str">
        <f>VLOOKUP(B1548,'BAT Grundtabelle'!B:T,19,0)</f>
        <v>ja</v>
      </c>
      <c r="AP1548" s="105" t="str">
        <f t="shared" si="545"/>
        <v>11382</v>
      </c>
      <c r="AQ1548" s="52" t="str">
        <f t="shared" si="546"/>
        <v>Plattenlegebetrieb</v>
      </c>
      <c r="AR1548" s="52" t="b">
        <f t="shared" si="558"/>
        <v>0</v>
      </c>
      <c r="AS1548" s="52" t="b">
        <f t="shared" si="558"/>
        <v>0</v>
      </c>
      <c r="AT1548" s="52" t="b">
        <f t="shared" si="558"/>
        <v>0</v>
      </c>
      <c r="AU1548" s="52">
        <f t="shared" si="547"/>
        <v>1</v>
      </c>
      <c r="AW1548" s="52" t="b">
        <f t="shared" si="548"/>
        <v>0</v>
      </c>
      <c r="AX1548" s="52" t="str">
        <f t="shared" si="549"/>
        <v>Unternehmen</v>
      </c>
      <c r="AY1548" s="52" t="b">
        <f t="shared" si="550"/>
        <v>0</v>
      </c>
      <c r="AZ1548" s="52" t="str">
        <f t="shared" si="551"/>
        <v>11382</v>
      </c>
      <c r="BA1548" s="52" t="str">
        <f>VLOOKUP(A1548,'BAT Grundtabelle'!A:U,21,0)</f>
        <v>ja</v>
      </c>
      <c r="BB1548" s="52" t="str">
        <f t="shared" si="552"/>
        <v>nein</v>
      </c>
      <c r="BC1548" s="52" t="str">
        <f t="shared" si="553"/>
        <v>11382</v>
      </c>
      <c r="BD1548" s="52" t="str">
        <f t="shared" si="554"/>
        <v>Plattenlegebetrieb</v>
      </c>
      <c r="BE1548" s="52" t="str">
        <f t="shared" si="555"/>
        <v>Unternehmen</v>
      </c>
      <c r="BF1548" s="52">
        <f t="shared" si="556"/>
        <v>1</v>
      </c>
    </row>
    <row r="1549" spans="1:58" hidden="1" x14ac:dyDescent="0.35">
      <c r="A1549" s="107" t="s">
        <v>3805</v>
      </c>
      <c r="B1549" s="75" t="s">
        <v>1712</v>
      </c>
      <c r="C1549" s="52" t="s">
        <v>3</v>
      </c>
      <c r="D1549" s="52" t="s">
        <v>3</v>
      </c>
      <c r="E1549" s="52" t="s">
        <v>2</v>
      </c>
      <c r="F1549" s="52" t="s">
        <v>2</v>
      </c>
      <c r="G1549" s="52" t="s">
        <v>2</v>
      </c>
      <c r="H1549" s="52" t="s">
        <v>2</v>
      </c>
      <c r="I1549" s="52" t="s">
        <v>3</v>
      </c>
      <c r="J1549" s="52">
        <v>1</v>
      </c>
      <c r="K1549" s="52" t="s">
        <v>2</v>
      </c>
      <c r="L1549" s="52" t="s">
        <v>2</v>
      </c>
      <c r="M1549" s="52" t="s">
        <v>2</v>
      </c>
      <c r="N1549" s="52" t="s">
        <v>3</v>
      </c>
      <c r="P1549" s="52" t="s">
        <v>4</v>
      </c>
      <c r="Q1549" s="52" t="str">
        <f t="shared" si="557"/>
        <v>Nein</v>
      </c>
      <c r="R1549" s="52" t="str">
        <f t="shared" si="557"/>
        <v>Nein</v>
      </c>
      <c r="S1549" s="52" t="str">
        <f t="shared" si="557"/>
        <v>Nein</v>
      </c>
      <c r="T1549" s="52" t="str">
        <f t="shared" si="557"/>
        <v>Nein</v>
      </c>
      <c r="U1549" s="52" t="str">
        <f t="shared" si="557"/>
        <v>Nein</v>
      </c>
      <c r="V1549" s="52" t="str">
        <f t="shared" si="557"/>
        <v>Nein</v>
      </c>
      <c r="W1549" s="52" t="str">
        <f t="shared" si="557"/>
        <v>Nein</v>
      </c>
      <c r="X1549" s="52" t="str">
        <f t="shared" si="557"/>
        <v>Nein</v>
      </c>
      <c r="Y1549" s="52" t="str">
        <f t="shared" si="557"/>
        <v>Nein</v>
      </c>
      <c r="Z1549" s="52" t="str">
        <f t="shared" si="557"/>
        <v>Nein</v>
      </c>
      <c r="AA1549" s="52" t="str">
        <f t="shared" si="557"/>
        <v>Nein</v>
      </c>
      <c r="AB1549" s="52" t="str">
        <f t="shared" si="557"/>
        <v>Nein</v>
      </c>
      <c r="AC1549" s="52" t="str">
        <f t="shared" si="557"/>
        <v>Nein</v>
      </c>
      <c r="AD1549" s="52" t="str">
        <f t="shared" si="557"/>
        <v>Nein</v>
      </c>
      <c r="AE1549" s="52" t="str">
        <f t="shared" si="557"/>
        <v>Nein</v>
      </c>
      <c r="AF1549" s="52" t="str">
        <f t="shared" si="557"/>
        <v>Nein</v>
      </c>
      <c r="AG1549" s="61" t="str">
        <f>IF(Q1549="Ja",VLOOKUP($Q$2,Plausis!A:E,5,0),IF(R1549="Ja",VLOOKUP($R$2,Plausis!A:E,5,0),IF(T1549="Ja",VLOOKUP($T$2,Plausis!A:E,5,0),IF(U1549="Ja",VLOOKUP($U$2,Plausis!A:E,5,0),IF(AA1549="Ja",VLOOKUP($AA$2,Plausis!A:E,5,0),IF(AC1549="Ja",VLOOKUP($AC$2,Plausis!A:E,5,0),IF(AD1549="Ja",VLOOKUP($AD$2,Plausis!A:E,5,0),"")))))))</f>
        <v/>
      </c>
      <c r="AH1549" s="52" t="str">
        <f>IF(Y1549="Ja",VLOOKUP($Y$2,Plausis!A:E,5,0),"")</f>
        <v/>
      </c>
      <c r="AI1549" s="52" t="str">
        <f t="shared" si="544"/>
        <v>Ja</v>
      </c>
      <c r="AJ1549" s="52" t="str">
        <f>IF(S1549="Ja",VLOOKUP($S$2,Plausis!A:E,5,0),IF(V1549="Ja",VLOOKUP($V$2,Plausis!A:E,5,0),IF(X1549="Ja",VLOOKUP($X$2,Plausis!A:E,5,0),"")))</f>
        <v/>
      </c>
      <c r="AL1549" s="52" t="s">
        <v>2</v>
      </c>
      <c r="AM1549" s="114">
        <v>45531</v>
      </c>
      <c r="AN1549" s="52" t="s">
        <v>4467</v>
      </c>
      <c r="AO1549" s="52" t="str">
        <f>VLOOKUP(B1549,'BAT Grundtabelle'!B:T,19,0)</f>
        <v>ja</v>
      </c>
      <c r="AP1549" s="105" t="str">
        <f t="shared" si="545"/>
        <v>11383</v>
      </c>
      <c r="AQ1549" s="52" t="str">
        <f t="shared" si="546"/>
        <v>Plissierbetrieb</v>
      </c>
      <c r="AR1549" s="52" t="b">
        <f t="shared" si="558"/>
        <v>0</v>
      </c>
      <c r="AS1549" s="52" t="b">
        <f t="shared" si="558"/>
        <v>0</v>
      </c>
      <c r="AT1549" s="52" t="b">
        <f t="shared" si="558"/>
        <v>0</v>
      </c>
      <c r="AU1549" s="52">
        <f t="shared" si="547"/>
        <v>1</v>
      </c>
      <c r="AW1549" s="52" t="b">
        <f t="shared" si="548"/>
        <v>0</v>
      </c>
      <c r="AX1549" s="52" t="str">
        <f t="shared" si="549"/>
        <v>Unternehmen</v>
      </c>
      <c r="AY1549" s="52" t="b">
        <f t="shared" si="550"/>
        <v>0</v>
      </c>
      <c r="AZ1549" s="52" t="str">
        <f t="shared" si="551"/>
        <v>11383</v>
      </c>
      <c r="BA1549" s="52" t="str">
        <f>VLOOKUP(A1549,'BAT Grundtabelle'!A:U,21,0)</f>
        <v>ja</v>
      </c>
      <c r="BB1549" s="52" t="str">
        <f t="shared" si="552"/>
        <v>nein</v>
      </c>
      <c r="BC1549" s="52" t="str">
        <f t="shared" si="553"/>
        <v>11383</v>
      </c>
      <c r="BD1549" s="52" t="str">
        <f t="shared" si="554"/>
        <v>Plissierbetrieb</v>
      </c>
      <c r="BE1549" s="52" t="str">
        <f t="shared" si="555"/>
        <v>Unternehmen</v>
      </c>
      <c r="BF1549" s="52">
        <f t="shared" si="556"/>
        <v>1</v>
      </c>
    </row>
    <row r="1550" spans="1:58" x14ac:dyDescent="0.35">
      <c r="A1550" s="107" t="s">
        <v>3806</v>
      </c>
      <c r="B1550" s="75" t="s">
        <v>218</v>
      </c>
      <c r="C1550" s="52" t="s">
        <v>3</v>
      </c>
      <c r="D1550" s="52" t="s">
        <v>3</v>
      </c>
      <c r="E1550" s="52" t="s">
        <v>2</v>
      </c>
      <c r="F1550" s="52" t="s">
        <v>2</v>
      </c>
      <c r="G1550" s="52" t="s">
        <v>3</v>
      </c>
      <c r="H1550" s="52" t="s">
        <v>2</v>
      </c>
      <c r="I1550" s="52" t="s">
        <v>3</v>
      </c>
      <c r="J1550" s="52">
        <v>1</v>
      </c>
      <c r="K1550" s="52" t="s">
        <v>2</v>
      </c>
      <c r="L1550" s="52" t="s">
        <v>2</v>
      </c>
      <c r="M1550" s="52" t="s">
        <v>2</v>
      </c>
      <c r="N1550" s="52" t="s">
        <v>3</v>
      </c>
      <c r="O1550" s="52" t="s">
        <v>4468</v>
      </c>
      <c r="P1550" s="52" t="s">
        <v>4</v>
      </c>
      <c r="Q1550" s="52" t="str">
        <f t="shared" si="557"/>
        <v>Nein</v>
      </c>
      <c r="R1550" s="52" t="str">
        <f t="shared" si="557"/>
        <v>Nein</v>
      </c>
      <c r="S1550" s="52" t="str">
        <f t="shared" si="557"/>
        <v>Nein</v>
      </c>
      <c r="T1550" s="52" t="str">
        <f t="shared" si="557"/>
        <v>Nein</v>
      </c>
      <c r="U1550" s="52" t="str">
        <f t="shared" si="557"/>
        <v>Nein</v>
      </c>
      <c r="V1550" s="52" t="str">
        <f t="shared" si="557"/>
        <v>Nein</v>
      </c>
      <c r="W1550" s="52" t="str">
        <f t="shared" si="557"/>
        <v>Nein</v>
      </c>
      <c r="X1550" s="52" t="str">
        <f t="shared" si="557"/>
        <v>Nein</v>
      </c>
      <c r="Y1550" s="52" t="str">
        <f t="shared" si="557"/>
        <v>Nein</v>
      </c>
      <c r="Z1550" s="52" t="str">
        <f t="shared" si="557"/>
        <v>Nein</v>
      </c>
      <c r="AA1550" s="52" t="str">
        <f t="shared" si="557"/>
        <v>Nein</v>
      </c>
      <c r="AB1550" s="52" t="str">
        <f t="shared" si="557"/>
        <v>Nein</v>
      </c>
      <c r="AC1550" s="52" t="str">
        <f t="shared" si="557"/>
        <v>Nein</v>
      </c>
      <c r="AD1550" s="52" t="str">
        <f t="shared" si="557"/>
        <v>Nein</v>
      </c>
      <c r="AE1550" s="52" t="str">
        <f t="shared" si="557"/>
        <v>Nein</v>
      </c>
      <c r="AF1550" s="52" t="str">
        <f t="shared" si="557"/>
        <v>Nein</v>
      </c>
      <c r="AG1550" s="61" t="str">
        <f>IF(Q1550="Ja",VLOOKUP($Q$2,Plausis!A:E,5,0),IF(R1550="Ja",VLOOKUP($R$2,Plausis!A:E,5,0),IF(T1550="Ja",VLOOKUP($T$2,Plausis!A:E,5,0),IF(U1550="Ja",VLOOKUP($U$2,Plausis!A:E,5,0),IF(AA1550="Ja",VLOOKUP($AA$2,Plausis!A:E,5,0),IF(AC1550="Ja",VLOOKUP($AC$2,Plausis!A:E,5,0),IF(AD1550="Ja",VLOOKUP($AD$2,Plausis!A:E,5,0),"")))))))</f>
        <v/>
      </c>
      <c r="AH1550" s="52" t="str">
        <f>IF(Y1550="Ja",VLOOKUP($Y$2,Plausis!A:E,5,0),"")</f>
        <v/>
      </c>
      <c r="AI1550" s="52" t="str">
        <f t="shared" si="544"/>
        <v>Ja</v>
      </c>
      <c r="AJ1550" s="52" t="str">
        <f>IF(S1550="Ja",VLOOKUP($S$2,Plausis!A:E,5,0),IF(V1550="Ja",VLOOKUP($V$2,Plausis!A:E,5,0),IF(X1550="Ja",VLOOKUP($X$2,Plausis!A:E,5,0),"")))</f>
        <v/>
      </c>
      <c r="AK1550" s="52" t="s">
        <v>4442</v>
      </c>
      <c r="AL1550" s="52" t="s">
        <v>3</v>
      </c>
      <c r="AM1550" s="114">
        <v>45531</v>
      </c>
      <c r="AN1550" s="52" t="s">
        <v>4467</v>
      </c>
      <c r="AO1550" s="52" t="str">
        <f>VLOOKUP(B1550,'BAT Grundtabelle'!B:T,19,0)</f>
        <v>ja</v>
      </c>
      <c r="AP1550" s="105" t="str">
        <f t="shared" si="545"/>
        <v>11384</v>
      </c>
      <c r="AQ1550" s="52" t="str">
        <f t="shared" si="546"/>
        <v>Podologische Praxis</v>
      </c>
      <c r="AR1550" s="52" t="b">
        <f t="shared" si="558"/>
        <v>0</v>
      </c>
      <c r="AS1550" s="52" t="b">
        <f t="shared" si="558"/>
        <v>0</v>
      </c>
      <c r="AT1550" s="52" t="b">
        <f t="shared" si="558"/>
        <v>0</v>
      </c>
      <c r="AU1550" s="52">
        <f t="shared" si="547"/>
        <v>1</v>
      </c>
      <c r="AW1550" s="52" t="b">
        <f t="shared" si="548"/>
        <v>0</v>
      </c>
      <c r="AX1550" s="52" t="str">
        <f t="shared" si="549"/>
        <v>Unternehmen</v>
      </c>
      <c r="AY1550" s="52" t="b">
        <f t="shared" si="550"/>
        <v>0</v>
      </c>
      <c r="AZ1550" s="52" t="str">
        <f t="shared" si="551"/>
        <v>11384</v>
      </c>
      <c r="BA1550" s="52" t="str">
        <f>VLOOKUP(A1550,'BAT Grundtabelle'!A:U,21,0)</f>
        <v>ja</v>
      </c>
      <c r="BB1550" s="52" t="str">
        <f t="shared" si="552"/>
        <v>ja</v>
      </c>
      <c r="BC1550" s="52" t="str">
        <f t="shared" si="553"/>
        <v>11384</v>
      </c>
      <c r="BD1550" s="52" t="str">
        <f t="shared" si="554"/>
        <v>Podologische Praxis</v>
      </c>
      <c r="BE1550" s="52" t="str">
        <f t="shared" si="555"/>
        <v>Unternehmen</v>
      </c>
      <c r="BF1550" s="52">
        <f t="shared" si="556"/>
        <v>1</v>
      </c>
    </row>
    <row r="1551" spans="1:58" hidden="1" x14ac:dyDescent="0.35">
      <c r="A1551" s="107" t="s">
        <v>2328</v>
      </c>
      <c r="B1551" s="75" t="s">
        <v>2327</v>
      </c>
      <c r="C1551" s="52" t="s">
        <v>2</v>
      </c>
      <c r="D1551" s="52" t="s">
        <v>2</v>
      </c>
      <c r="E1551" s="52" t="s">
        <v>2</v>
      </c>
      <c r="F1551" s="52" t="s">
        <v>2</v>
      </c>
      <c r="G1551" s="52" t="s">
        <v>2</v>
      </c>
      <c r="H1551" s="52" t="s">
        <v>2</v>
      </c>
      <c r="I1551" s="52" t="s">
        <v>2</v>
      </c>
      <c r="J1551" s="52" t="s">
        <v>2</v>
      </c>
      <c r="K1551" s="52" t="s">
        <v>2</v>
      </c>
      <c r="L1551" s="52" t="s">
        <v>2</v>
      </c>
      <c r="M1551" s="52" t="s">
        <v>2</v>
      </c>
      <c r="N1551" s="52" t="s">
        <v>2</v>
      </c>
      <c r="O1551" s="52" t="s">
        <v>2411</v>
      </c>
      <c r="P1551" s="52" t="s">
        <v>59</v>
      </c>
      <c r="Q1551" s="52" t="str">
        <f t="shared" si="557"/>
        <v>Nein</v>
      </c>
      <c r="R1551" s="52" t="str">
        <f t="shared" si="557"/>
        <v>Nein</v>
      </c>
      <c r="S1551" s="52" t="str">
        <f t="shared" si="557"/>
        <v>Nein</v>
      </c>
      <c r="T1551" s="52" t="str">
        <f t="shared" si="557"/>
        <v>Nein</v>
      </c>
      <c r="U1551" s="52" t="str">
        <f t="shared" si="557"/>
        <v>Nein</v>
      </c>
      <c r="V1551" s="52" t="str">
        <f t="shared" si="557"/>
        <v>Nein</v>
      </c>
      <c r="W1551" s="52" t="str">
        <f t="shared" si="557"/>
        <v>Nein</v>
      </c>
      <c r="X1551" s="52" t="str">
        <f t="shared" si="557"/>
        <v>Nein</v>
      </c>
      <c r="Y1551" s="52" t="str">
        <f t="shared" si="557"/>
        <v>Nein</v>
      </c>
      <c r="Z1551" s="52" t="str">
        <f t="shared" si="557"/>
        <v>Nein</v>
      </c>
      <c r="AA1551" s="52" t="str">
        <f t="shared" si="557"/>
        <v>Nein</v>
      </c>
      <c r="AB1551" s="52" t="str">
        <f t="shared" si="557"/>
        <v>Nein</v>
      </c>
      <c r="AC1551" s="52" t="str">
        <f t="shared" si="557"/>
        <v>Nein</v>
      </c>
      <c r="AD1551" s="52" t="str">
        <f t="shared" si="557"/>
        <v>Nein</v>
      </c>
      <c r="AE1551" s="52" t="str">
        <f t="shared" si="557"/>
        <v>Nein</v>
      </c>
      <c r="AF1551" s="52" t="str">
        <f t="shared" si="557"/>
        <v>Nein</v>
      </c>
      <c r="AG1551" s="61" t="str">
        <f>IF(Q1551="Ja",VLOOKUP($Q$2,Plausis!A:E,5,0),IF(R1551="Ja",VLOOKUP($R$2,Plausis!A:E,5,0),IF(T1551="Ja",VLOOKUP($T$2,Plausis!A:E,5,0),IF(U1551="Ja",VLOOKUP($U$2,Plausis!A:E,5,0),IF(AA1551="Ja",VLOOKUP($AA$2,Plausis!A:E,5,0),IF(AC1551="Ja",VLOOKUP($AC$2,Plausis!A:E,5,0),IF(AD1551="Ja",VLOOKUP($AD$2,Plausis!A:E,5,0),"")))))))</f>
        <v/>
      </c>
      <c r="AH1551" s="52" t="str">
        <f>IF(Y1551="Ja",VLOOKUP($Y$2,Plausis!A:E,5,0),"")</f>
        <v/>
      </c>
      <c r="AI1551" s="52" t="str">
        <f t="shared" si="544"/>
        <v>Nein</v>
      </c>
      <c r="AJ1551" s="52" t="str">
        <f>IF(S1551="Ja",VLOOKUP($S$2,Plausis!A:E,5,0),IF(V1551="Ja",VLOOKUP($V$2,Plausis!A:E,5,0),IF(X1551="Ja",VLOOKUP($X$2,Plausis!A:E,5,0),"")))</f>
        <v/>
      </c>
      <c r="AL1551" s="52" t="s">
        <v>2</v>
      </c>
      <c r="AM1551" s="114">
        <v>45531</v>
      </c>
      <c r="AN1551" s="52" t="s">
        <v>4467</v>
      </c>
      <c r="AO1551" s="52" t="str">
        <f>VLOOKUP(B1551,'BAT Grundtabelle'!B:T,19,0)</f>
        <v>nein</v>
      </c>
      <c r="AP1551" s="105" t="str">
        <f t="shared" si="545"/>
        <v>7175</v>
      </c>
      <c r="AQ1551" s="52" t="str">
        <f t="shared" si="546"/>
        <v>Politik (Verein, Partei)</v>
      </c>
      <c r="AR1551" s="52" t="b">
        <f t="shared" si="558"/>
        <v>0</v>
      </c>
      <c r="AS1551" s="52" t="b">
        <f t="shared" si="558"/>
        <v>0</v>
      </c>
      <c r="AT1551" s="52" t="b">
        <f t="shared" si="558"/>
        <v>0</v>
      </c>
      <c r="AU1551" s="52" t="str">
        <f t="shared" si="547"/>
        <v/>
      </c>
      <c r="AW1551" s="52" t="b">
        <f t="shared" si="548"/>
        <v>0</v>
      </c>
      <c r="AX1551" s="52" t="str">
        <f t="shared" si="549"/>
        <v/>
      </c>
      <c r="AY1551" s="52" t="b">
        <f t="shared" si="550"/>
        <v>0</v>
      </c>
      <c r="AZ1551" s="52" t="str">
        <f t="shared" si="551"/>
        <v>7175</v>
      </c>
      <c r="BA1551" s="52" t="str">
        <f>VLOOKUP(A1551,'BAT Grundtabelle'!A:U,21,0)</f>
        <v>nein</v>
      </c>
      <c r="BB1551" s="52" t="str">
        <f t="shared" si="552"/>
        <v>nein</v>
      </c>
      <c r="BC1551" s="52" t="str">
        <f t="shared" si="553"/>
        <v>7175</v>
      </c>
      <c r="BD1551" s="52" t="str">
        <f t="shared" si="554"/>
        <v>Politik (Verein, Partei)</v>
      </c>
      <c r="BE1551" s="52" t="str">
        <f t="shared" si="555"/>
        <v/>
      </c>
      <c r="BF1551" s="52" t="str">
        <f t="shared" si="556"/>
        <v/>
      </c>
    </row>
    <row r="1552" spans="1:58" hidden="1" x14ac:dyDescent="0.35">
      <c r="A1552" s="107" t="s">
        <v>3807</v>
      </c>
      <c r="B1552" s="75" t="s">
        <v>546</v>
      </c>
      <c r="C1552" s="52" t="s">
        <v>3</v>
      </c>
      <c r="D1552" s="52" t="s">
        <v>3</v>
      </c>
      <c r="E1552" s="52" t="s">
        <v>2</v>
      </c>
      <c r="F1552" s="52" t="s">
        <v>2</v>
      </c>
      <c r="G1552" s="52" t="s">
        <v>2</v>
      </c>
      <c r="H1552" s="52" t="s">
        <v>2</v>
      </c>
      <c r="I1552" s="52" t="s">
        <v>3</v>
      </c>
      <c r="J1552" s="52">
        <v>1</v>
      </c>
      <c r="K1552" s="52" t="s">
        <v>2</v>
      </c>
      <c r="L1552" s="52" t="s">
        <v>2</v>
      </c>
      <c r="M1552" s="52" t="s">
        <v>2</v>
      </c>
      <c r="N1552" s="52" t="s">
        <v>3</v>
      </c>
      <c r="P1552" s="52" t="s">
        <v>4</v>
      </c>
      <c r="Q1552" s="52" t="str">
        <f t="shared" si="557"/>
        <v>Nein</v>
      </c>
      <c r="R1552" s="52" t="str">
        <f t="shared" si="557"/>
        <v>Nein</v>
      </c>
      <c r="S1552" s="52" t="str">
        <f t="shared" si="557"/>
        <v>Nein</v>
      </c>
      <c r="T1552" s="52" t="str">
        <f t="shared" si="557"/>
        <v>Nein</v>
      </c>
      <c r="U1552" s="52" t="str">
        <f t="shared" si="557"/>
        <v>Nein</v>
      </c>
      <c r="V1552" s="52" t="str">
        <f t="shared" si="557"/>
        <v>Nein</v>
      </c>
      <c r="W1552" s="52" t="str">
        <f t="shared" si="557"/>
        <v>Nein</v>
      </c>
      <c r="X1552" s="52" t="str">
        <f t="shared" si="557"/>
        <v>Nein</v>
      </c>
      <c r="Y1552" s="52" t="str">
        <f t="shared" si="557"/>
        <v>Nein</v>
      </c>
      <c r="Z1552" s="52" t="str">
        <f t="shared" si="557"/>
        <v>Nein</v>
      </c>
      <c r="AA1552" s="52" t="str">
        <f t="shared" si="557"/>
        <v>Nein</v>
      </c>
      <c r="AB1552" s="52" t="str">
        <f t="shared" si="557"/>
        <v>Nein</v>
      </c>
      <c r="AC1552" s="52" t="str">
        <f t="shared" si="557"/>
        <v>Nein</v>
      </c>
      <c r="AD1552" s="52" t="str">
        <f t="shared" si="557"/>
        <v>Nein</v>
      </c>
      <c r="AE1552" s="52" t="str">
        <f t="shared" si="557"/>
        <v>Nein</v>
      </c>
      <c r="AF1552" s="52" t="str">
        <f t="shared" si="557"/>
        <v>Nein</v>
      </c>
      <c r="AG1552" s="61" t="str">
        <f>IF(Q1552="Ja",VLOOKUP($Q$2,Plausis!A:E,5,0),IF(R1552="Ja",VLOOKUP($R$2,Plausis!A:E,5,0),IF(T1552="Ja",VLOOKUP($T$2,Plausis!A:E,5,0),IF(U1552="Ja",VLOOKUP($U$2,Plausis!A:E,5,0),IF(AA1552="Ja",VLOOKUP($AA$2,Plausis!A:E,5,0),IF(AC1552="Ja",VLOOKUP($AC$2,Plausis!A:E,5,0),IF(AD1552="Ja",VLOOKUP($AD$2,Plausis!A:E,5,0),"")))))))</f>
        <v/>
      </c>
      <c r="AH1552" s="52" t="str">
        <f>IF(Y1552="Ja",VLOOKUP($Y$2,Plausis!A:E,5,0),"")</f>
        <v/>
      </c>
      <c r="AI1552" s="52" t="str">
        <f t="shared" si="544"/>
        <v>Ja</v>
      </c>
      <c r="AJ1552" s="52" t="str">
        <f>IF(S1552="Ja",VLOOKUP($S$2,Plausis!A:E,5,0),IF(V1552="Ja",VLOOKUP($V$2,Plausis!A:E,5,0),IF(X1552="Ja",VLOOKUP($X$2,Plausis!A:E,5,0),"")))</f>
        <v/>
      </c>
      <c r="AL1552" s="52" t="s">
        <v>2</v>
      </c>
      <c r="AM1552" s="114">
        <v>45531</v>
      </c>
      <c r="AN1552" s="52" t="s">
        <v>4467</v>
      </c>
      <c r="AO1552" s="52" t="str">
        <f>VLOOKUP(B1552,'BAT Grundtabelle'!B:T,19,0)</f>
        <v>ja</v>
      </c>
      <c r="AP1552" s="105" t="str">
        <f t="shared" si="545"/>
        <v>11385</v>
      </c>
      <c r="AQ1552" s="52" t="str">
        <f t="shared" si="546"/>
        <v>Polsterei</v>
      </c>
      <c r="AR1552" s="52" t="b">
        <f t="shared" si="558"/>
        <v>0</v>
      </c>
      <c r="AS1552" s="52" t="b">
        <f t="shared" si="558"/>
        <v>0</v>
      </c>
      <c r="AT1552" s="52" t="b">
        <f t="shared" si="558"/>
        <v>0</v>
      </c>
      <c r="AU1552" s="52">
        <f t="shared" si="547"/>
        <v>1</v>
      </c>
      <c r="AW1552" s="52" t="b">
        <f t="shared" si="548"/>
        <v>0</v>
      </c>
      <c r="AX1552" s="52" t="str">
        <f t="shared" si="549"/>
        <v>Unternehmen</v>
      </c>
      <c r="AY1552" s="52" t="b">
        <f t="shared" si="550"/>
        <v>0</v>
      </c>
      <c r="AZ1552" s="52" t="str">
        <f t="shared" si="551"/>
        <v>11385</v>
      </c>
      <c r="BA1552" s="52" t="str">
        <f>VLOOKUP(A1552,'BAT Grundtabelle'!A:U,21,0)</f>
        <v>ja</v>
      </c>
      <c r="BB1552" s="52" t="str">
        <f t="shared" si="552"/>
        <v>nein</v>
      </c>
      <c r="BC1552" s="52" t="str">
        <f t="shared" si="553"/>
        <v>11385</v>
      </c>
      <c r="BD1552" s="52" t="str">
        <f t="shared" si="554"/>
        <v>Polsterei</v>
      </c>
      <c r="BE1552" s="52" t="str">
        <f t="shared" si="555"/>
        <v>Unternehmen</v>
      </c>
      <c r="BF1552" s="52">
        <f t="shared" si="556"/>
        <v>1</v>
      </c>
    </row>
    <row r="1553" spans="1:58" hidden="1" x14ac:dyDescent="0.35">
      <c r="A1553" s="107" t="s">
        <v>3808</v>
      </c>
      <c r="B1553" s="75" t="s">
        <v>1465</v>
      </c>
      <c r="C1553" s="52" t="s">
        <v>3</v>
      </c>
      <c r="D1553" s="52" t="s">
        <v>3</v>
      </c>
      <c r="E1553" s="52" t="s">
        <v>2</v>
      </c>
      <c r="F1553" s="52" t="s">
        <v>2</v>
      </c>
      <c r="G1553" s="52" t="s">
        <v>2</v>
      </c>
      <c r="H1553" s="52" t="s">
        <v>2</v>
      </c>
      <c r="I1553" s="52" t="s">
        <v>3</v>
      </c>
      <c r="J1553" s="52">
        <v>2</v>
      </c>
      <c r="K1553" s="52" t="s">
        <v>2</v>
      </c>
      <c r="L1553" s="52" t="s">
        <v>2</v>
      </c>
      <c r="M1553" s="52" t="s">
        <v>2</v>
      </c>
      <c r="N1553" s="52" t="s">
        <v>3</v>
      </c>
      <c r="P1553" s="52" t="s">
        <v>57</v>
      </c>
      <c r="Q1553" s="52" t="str">
        <f t="shared" ref="Q1553:AF1562" si="559">IF(ISERROR(FIND(Q$2,$P1553,1)),"Nein","Ja")</f>
        <v>Nein</v>
      </c>
      <c r="R1553" s="52" t="str">
        <f t="shared" si="559"/>
        <v>Nein</v>
      </c>
      <c r="S1553" s="52" t="str">
        <f t="shared" si="559"/>
        <v>Nein</v>
      </c>
      <c r="T1553" s="52" t="str">
        <f t="shared" si="559"/>
        <v>Ja</v>
      </c>
      <c r="U1553" s="52" t="str">
        <f t="shared" si="559"/>
        <v>Nein</v>
      </c>
      <c r="V1553" s="52" t="str">
        <f t="shared" si="559"/>
        <v>Nein</v>
      </c>
      <c r="W1553" s="52" t="str">
        <f t="shared" si="559"/>
        <v>Nein</v>
      </c>
      <c r="X1553" s="52" t="str">
        <f t="shared" si="559"/>
        <v>Ja</v>
      </c>
      <c r="Y1553" s="52" t="str">
        <f t="shared" si="559"/>
        <v>Nein</v>
      </c>
      <c r="Z1553" s="52" t="str">
        <f t="shared" si="559"/>
        <v>Nein</v>
      </c>
      <c r="AA1553" s="52" t="str">
        <f t="shared" si="559"/>
        <v>Nein</v>
      </c>
      <c r="AB1553" s="52" t="str">
        <f t="shared" si="559"/>
        <v>Nein</v>
      </c>
      <c r="AC1553" s="52" t="str">
        <f t="shared" si="559"/>
        <v>Nein</v>
      </c>
      <c r="AD1553" s="52" t="str">
        <f t="shared" si="559"/>
        <v>Nein</v>
      </c>
      <c r="AE1553" s="52" t="str">
        <f t="shared" si="559"/>
        <v>Nein</v>
      </c>
      <c r="AF1553" s="52" t="str">
        <f t="shared" si="559"/>
        <v>Nein</v>
      </c>
      <c r="AG1553" s="61" t="str">
        <f>IF(Q1553="Ja",VLOOKUP($Q$2,Plausis!A:E,5,0),IF(R1553="Ja",VLOOKUP($R$2,Plausis!A:E,5,0),IF(T1553="Ja",VLOOKUP($T$2,Plausis!A:E,5,0),IF(U1553="Ja",VLOOKUP($U$2,Plausis!A:E,5,0),IF(AA1553="Ja",VLOOKUP($AA$2,Plausis!A:E,5,0),IF(AC1553="Ja",VLOOKUP($AC$2,Plausis!A:E,5,0),IF(AD1553="Ja",VLOOKUP($AD$2,Plausis!A:E,5,0),"")))))))</f>
        <v>Dieser Betrieb ist nur im Komfort-RS ohne ergänzenden Spezial-Straf-RS versicherbar.</v>
      </c>
      <c r="AH1553" s="52" t="str">
        <f>IF(Y1553="Ja",VLOOKUP($Y$2,Plausis!A:E,5,0),"")</f>
        <v/>
      </c>
      <c r="AI1553" s="52" t="str">
        <f t="shared" si="544"/>
        <v>Nein</v>
      </c>
      <c r="AJ1553" s="52" t="str">
        <f>IF(S1553="Ja",VLOOKUP($S$2,Plausis!A:E,5,0),IF(V1553="Ja",VLOOKUP($V$2,Plausis!A:E,5,0),IF(X1553="Ja",VLOOKUP($X$2,Plausis!A:E,5,0),"")))</f>
        <v>Dieser Betrieb kann nur ohne ergänzenden Spezial-Straf-RS versichert werden.</v>
      </c>
      <c r="AL1553" s="52" t="s">
        <v>3</v>
      </c>
      <c r="AM1553" s="114">
        <v>45531</v>
      </c>
      <c r="AN1553" s="52" t="s">
        <v>4467</v>
      </c>
      <c r="AO1553" s="52" t="str">
        <f>VLOOKUP(B1553,'BAT Grundtabelle'!B:T,19,0)</f>
        <v>ja</v>
      </c>
      <c r="AP1553" s="105" t="str">
        <f t="shared" si="545"/>
        <v>11386</v>
      </c>
      <c r="AQ1553" s="52" t="str">
        <f t="shared" si="546"/>
        <v>Polsterhersteller</v>
      </c>
      <c r="AR1553" s="52" t="b">
        <f t="shared" si="558"/>
        <v>0</v>
      </c>
      <c r="AS1553" s="52" t="b">
        <f t="shared" si="558"/>
        <v>0</v>
      </c>
      <c r="AT1553" s="52" t="b">
        <f t="shared" si="558"/>
        <v>0</v>
      </c>
      <c r="AU1553" s="52">
        <f t="shared" si="547"/>
        <v>2</v>
      </c>
      <c r="AW1553" s="52" t="b">
        <f t="shared" si="548"/>
        <v>0</v>
      </c>
      <c r="AX1553" s="52" t="str">
        <f t="shared" si="549"/>
        <v>Unternehmen</v>
      </c>
      <c r="AY1553" s="52" t="b">
        <f t="shared" si="550"/>
        <v>0</v>
      </c>
      <c r="AZ1553" s="52" t="str">
        <f t="shared" si="551"/>
        <v>11386</v>
      </c>
      <c r="BA1553" s="52" t="str">
        <f>VLOOKUP(A1553,'BAT Grundtabelle'!A:U,21,0)</f>
        <v>ja</v>
      </c>
      <c r="BB1553" s="52" t="str">
        <f t="shared" si="552"/>
        <v>nein</v>
      </c>
      <c r="BC1553" s="52" t="str">
        <f t="shared" si="553"/>
        <v>11386</v>
      </c>
      <c r="BD1553" s="52" t="str">
        <f t="shared" si="554"/>
        <v>Polsterhersteller</v>
      </c>
      <c r="BE1553" s="52" t="str">
        <f t="shared" si="555"/>
        <v>Unternehmen</v>
      </c>
      <c r="BF1553" s="52">
        <f t="shared" si="556"/>
        <v>2</v>
      </c>
    </row>
    <row r="1554" spans="1:58" hidden="1" x14ac:dyDescent="0.35">
      <c r="A1554" s="107" t="s">
        <v>3809</v>
      </c>
      <c r="B1554" s="75" t="s">
        <v>1522</v>
      </c>
      <c r="C1554" s="52" t="s">
        <v>3</v>
      </c>
      <c r="D1554" s="52" t="s">
        <v>3</v>
      </c>
      <c r="E1554" s="52" t="s">
        <v>2</v>
      </c>
      <c r="F1554" s="52" t="s">
        <v>2</v>
      </c>
      <c r="G1554" s="52" t="s">
        <v>2</v>
      </c>
      <c r="H1554" s="52" t="s">
        <v>2</v>
      </c>
      <c r="I1554" s="52" t="s">
        <v>3</v>
      </c>
      <c r="J1554" s="52">
        <v>2</v>
      </c>
      <c r="K1554" s="52" t="s">
        <v>2</v>
      </c>
      <c r="L1554" s="52" t="s">
        <v>2</v>
      </c>
      <c r="M1554" s="52" t="s">
        <v>2</v>
      </c>
      <c r="N1554" s="52" t="s">
        <v>3</v>
      </c>
      <c r="P1554" s="52" t="s">
        <v>4</v>
      </c>
      <c r="Q1554" s="52" t="str">
        <f t="shared" si="559"/>
        <v>Nein</v>
      </c>
      <c r="R1554" s="52" t="str">
        <f t="shared" si="559"/>
        <v>Nein</v>
      </c>
      <c r="S1554" s="52" t="str">
        <f t="shared" si="559"/>
        <v>Nein</v>
      </c>
      <c r="T1554" s="52" t="str">
        <f t="shared" si="559"/>
        <v>Nein</v>
      </c>
      <c r="U1554" s="52" t="str">
        <f t="shared" si="559"/>
        <v>Nein</v>
      </c>
      <c r="V1554" s="52" t="str">
        <f t="shared" si="559"/>
        <v>Nein</v>
      </c>
      <c r="W1554" s="52" t="str">
        <f t="shared" si="559"/>
        <v>Nein</v>
      </c>
      <c r="X1554" s="52" t="str">
        <f t="shared" si="559"/>
        <v>Nein</v>
      </c>
      <c r="Y1554" s="52" t="str">
        <f t="shared" si="559"/>
        <v>Nein</v>
      </c>
      <c r="Z1554" s="52" t="str">
        <f t="shared" si="559"/>
        <v>Nein</v>
      </c>
      <c r="AA1554" s="52" t="str">
        <f t="shared" si="559"/>
        <v>Nein</v>
      </c>
      <c r="AB1554" s="52" t="str">
        <f t="shared" si="559"/>
        <v>Nein</v>
      </c>
      <c r="AC1554" s="52" t="str">
        <f t="shared" si="559"/>
        <v>Nein</v>
      </c>
      <c r="AD1554" s="52" t="str">
        <f t="shared" si="559"/>
        <v>Nein</v>
      </c>
      <c r="AE1554" s="52" t="str">
        <f t="shared" si="559"/>
        <v>Nein</v>
      </c>
      <c r="AF1554" s="52" t="str">
        <f t="shared" si="559"/>
        <v>Nein</v>
      </c>
      <c r="AG1554" s="61" t="str">
        <f>IF(Q1554="Ja",VLOOKUP($Q$2,Plausis!A:E,5,0),IF(R1554="Ja",VLOOKUP($R$2,Plausis!A:E,5,0),IF(T1554="Ja",VLOOKUP($T$2,Plausis!A:E,5,0),IF(U1554="Ja",VLOOKUP($U$2,Plausis!A:E,5,0),IF(AA1554="Ja",VLOOKUP($AA$2,Plausis!A:E,5,0),IF(AC1554="Ja",VLOOKUP($AC$2,Plausis!A:E,5,0),IF(AD1554="Ja",VLOOKUP($AD$2,Plausis!A:E,5,0),"")))))))</f>
        <v/>
      </c>
      <c r="AH1554" s="52" t="str">
        <f>IF(Y1554="Ja",VLOOKUP($Y$2,Plausis!A:E,5,0),"")</f>
        <v/>
      </c>
      <c r="AI1554" s="52" t="str">
        <f t="shared" si="544"/>
        <v>Ja</v>
      </c>
      <c r="AJ1554" s="52" t="str">
        <f>IF(S1554="Ja",VLOOKUP($S$2,Plausis!A:E,5,0),IF(V1554="Ja",VLOOKUP($V$2,Plausis!A:E,5,0),IF(X1554="Ja",VLOOKUP($X$2,Plausis!A:E,5,0),"")))</f>
        <v/>
      </c>
      <c r="AL1554" s="52" t="s">
        <v>3</v>
      </c>
      <c r="AM1554" s="114">
        <v>45531</v>
      </c>
      <c r="AN1554" s="52" t="s">
        <v>4467</v>
      </c>
      <c r="AO1554" s="52" t="str">
        <f>VLOOKUP(B1554,'BAT Grundtabelle'!B:T,19,0)</f>
        <v>ja</v>
      </c>
      <c r="AP1554" s="105" t="str">
        <f t="shared" si="545"/>
        <v>11387</v>
      </c>
      <c r="AQ1554" s="52" t="str">
        <f t="shared" si="546"/>
        <v>Polstermöbelhersteller</v>
      </c>
      <c r="AR1554" s="52" t="b">
        <f t="shared" si="558"/>
        <v>0</v>
      </c>
      <c r="AS1554" s="52" t="b">
        <f t="shared" si="558"/>
        <v>0</v>
      </c>
      <c r="AT1554" s="52" t="b">
        <f t="shared" si="558"/>
        <v>0</v>
      </c>
      <c r="AU1554" s="52">
        <f t="shared" si="547"/>
        <v>2</v>
      </c>
      <c r="AW1554" s="52" t="b">
        <f t="shared" si="548"/>
        <v>0</v>
      </c>
      <c r="AX1554" s="52" t="str">
        <f t="shared" si="549"/>
        <v>Unternehmen</v>
      </c>
      <c r="AY1554" s="52" t="b">
        <f t="shared" si="550"/>
        <v>0</v>
      </c>
      <c r="AZ1554" s="52" t="str">
        <f t="shared" si="551"/>
        <v>11387</v>
      </c>
      <c r="BA1554" s="52" t="str">
        <f>VLOOKUP(A1554,'BAT Grundtabelle'!A:U,21,0)</f>
        <v>ja</v>
      </c>
      <c r="BB1554" s="52" t="str">
        <f t="shared" si="552"/>
        <v>nein</v>
      </c>
      <c r="BC1554" s="52" t="str">
        <f t="shared" si="553"/>
        <v>11387</v>
      </c>
      <c r="BD1554" s="52" t="str">
        <f t="shared" si="554"/>
        <v>Polstermöbelhersteller</v>
      </c>
      <c r="BE1554" s="52" t="str">
        <f t="shared" si="555"/>
        <v>Unternehmen</v>
      </c>
      <c r="BF1554" s="52">
        <f t="shared" si="556"/>
        <v>2</v>
      </c>
    </row>
    <row r="1555" spans="1:58" hidden="1" x14ac:dyDescent="0.35">
      <c r="A1555" s="107" t="s">
        <v>3810</v>
      </c>
      <c r="B1555" s="75" t="s">
        <v>430</v>
      </c>
      <c r="C1555" s="52" t="s">
        <v>3</v>
      </c>
      <c r="D1555" s="52" t="s">
        <v>3</v>
      </c>
      <c r="E1555" s="52" t="s">
        <v>2</v>
      </c>
      <c r="F1555" s="52" t="s">
        <v>2</v>
      </c>
      <c r="G1555" s="52" t="s">
        <v>2</v>
      </c>
      <c r="H1555" s="52" t="s">
        <v>2</v>
      </c>
      <c r="I1555" s="52" t="s">
        <v>3</v>
      </c>
      <c r="J1555" s="52">
        <v>1</v>
      </c>
      <c r="K1555" s="52" t="s">
        <v>2</v>
      </c>
      <c r="L1555" s="52" t="s">
        <v>2</v>
      </c>
      <c r="M1555" s="52" t="s">
        <v>2</v>
      </c>
      <c r="N1555" s="52" t="s">
        <v>3</v>
      </c>
      <c r="P1555" s="52" t="s">
        <v>4</v>
      </c>
      <c r="Q1555" s="52" t="str">
        <f t="shared" si="559"/>
        <v>Nein</v>
      </c>
      <c r="R1555" s="52" t="str">
        <f t="shared" si="559"/>
        <v>Nein</v>
      </c>
      <c r="S1555" s="52" t="str">
        <f t="shared" si="559"/>
        <v>Nein</v>
      </c>
      <c r="T1555" s="52" t="str">
        <f t="shared" si="559"/>
        <v>Nein</v>
      </c>
      <c r="U1555" s="52" t="str">
        <f t="shared" si="559"/>
        <v>Nein</v>
      </c>
      <c r="V1555" s="52" t="str">
        <f t="shared" si="559"/>
        <v>Nein</v>
      </c>
      <c r="W1555" s="52" t="str">
        <f t="shared" si="559"/>
        <v>Nein</v>
      </c>
      <c r="X1555" s="52" t="str">
        <f t="shared" si="559"/>
        <v>Nein</v>
      </c>
      <c r="Y1555" s="52" t="str">
        <f t="shared" si="559"/>
        <v>Nein</v>
      </c>
      <c r="Z1555" s="52" t="str">
        <f t="shared" si="559"/>
        <v>Nein</v>
      </c>
      <c r="AA1555" s="52" t="str">
        <f t="shared" si="559"/>
        <v>Nein</v>
      </c>
      <c r="AB1555" s="52" t="str">
        <f t="shared" si="559"/>
        <v>Nein</v>
      </c>
      <c r="AC1555" s="52" t="str">
        <f t="shared" si="559"/>
        <v>Nein</v>
      </c>
      <c r="AD1555" s="52" t="str">
        <f t="shared" si="559"/>
        <v>Nein</v>
      </c>
      <c r="AE1555" s="52" t="str">
        <f t="shared" si="559"/>
        <v>Nein</v>
      </c>
      <c r="AF1555" s="52" t="str">
        <f t="shared" si="559"/>
        <v>Nein</v>
      </c>
      <c r="AG1555" s="61" t="str">
        <f>IF(Q1555="Ja",VLOOKUP($Q$2,Plausis!A:E,5,0),IF(R1555="Ja",VLOOKUP($R$2,Plausis!A:E,5,0),IF(T1555="Ja",VLOOKUP($T$2,Plausis!A:E,5,0),IF(U1555="Ja",VLOOKUP($U$2,Plausis!A:E,5,0),IF(AA1555="Ja",VLOOKUP($AA$2,Plausis!A:E,5,0),IF(AC1555="Ja",VLOOKUP($AC$2,Plausis!A:E,5,0),IF(AD1555="Ja",VLOOKUP($AD$2,Plausis!A:E,5,0),"")))))))</f>
        <v/>
      </c>
      <c r="AH1555" s="52" t="str">
        <f>IF(Y1555="Ja",VLOOKUP($Y$2,Plausis!A:E,5,0),"")</f>
        <v/>
      </c>
      <c r="AI1555" s="52" t="str">
        <f t="shared" si="544"/>
        <v>Ja</v>
      </c>
      <c r="AJ1555" s="52" t="str">
        <f>IF(S1555="Ja",VLOOKUP($S$2,Plausis!A:E,5,0),IF(V1555="Ja",VLOOKUP($V$2,Plausis!A:E,5,0),IF(X1555="Ja",VLOOKUP($X$2,Plausis!A:E,5,0),"")))</f>
        <v/>
      </c>
      <c r="AL1555" s="52" t="s">
        <v>2</v>
      </c>
      <c r="AM1555" s="114">
        <v>45531</v>
      </c>
      <c r="AN1555" s="52" t="s">
        <v>4467</v>
      </c>
      <c r="AO1555" s="52" t="str">
        <f>VLOOKUP(B1555,'BAT Grundtabelle'!B:T,19,0)</f>
        <v>ja</v>
      </c>
      <c r="AP1555" s="105" t="str">
        <f t="shared" si="545"/>
        <v>11388</v>
      </c>
      <c r="AQ1555" s="52" t="str">
        <f t="shared" si="546"/>
        <v>Ponyreiten (Schausteller)</v>
      </c>
      <c r="AR1555" s="52" t="b">
        <f t="shared" si="558"/>
        <v>0</v>
      </c>
      <c r="AS1555" s="52" t="b">
        <f t="shared" si="558"/>
        <v>0</v>
      </c>
      <c r="AT1555" s="52" t="b">
        <f t="shared" si="558"/>
        <v>0</v>
      </c>
      <c r="AU1555" s="52">
        <f t="shared" si="547"/>
        <v>1</v>
      </c>
      <c r="AW1555" s="52" t="b">
        <f t="shared" si="548"/>
        <v>0</v>
      </c>
      <c r="AX1555" s="52" t="str">
        <f t="shared" si="549"/>
        <v>Unternehmen</v>
      </c>
      <c r="AY1555" s="52" t="b">
        <f t="shared" si="550"/>
        <v>0</v>
      </c>
      <c r="AZ1555" s="52" t="str">
        <f t="shared" si="551"/>
        <v>11388</v>
      </c>
      <c r="BA1555" s="52" t="str">
        <f>VLOOKUP(A1555,'BAT Grundtabelle'!A:U,21,0)</f>
        <v>ja</v>
      </c>
      <c r="BB1555" s="52" t="str">
        <f t="shared" si="552"/>
        <v>nein</v>
      </c>
      <c r="BC1555" s="52" t="str">
        <f t="shared" si="553"/>
        <v>11388</v>
      </c>
      <c r="BD1555" s="52" t="str">
        <f t="shared" si="554"/>
        <v>Ponyreiten (Schausteller)</v>
      </c>
      <c r="BE1555" s="52" t="str">
        <f t="shared" si="555"/>
        <v>Unternehmen</v>
      </c>
      <c r="BF1555" s="52">
        <f t="shared" si="556"/>
        <v>1</v>
      </c>
    </row>
    <row r="1556" spans="1:58" hidden="1" x14ac:dyDescent="0.35">
      <c r="A1556" s="107" t="s">
        <v>3811</v>
      </c>
      <c r="B1556" s="75" t="s">
        <v>904</v>
      </c>
      <c r="C1556" s="52" t="s">
        <v>2</v>
      </c>
      <c r="D1556" s="52" t="s">
        <v>2</v>
      </c>
      <c r="E1556" s="52" t="s">
        <v>2</v>
      </c>
      <c r="F1556" s="52" t="s">
        <v>2</v>
      </c>
      <c r="G1556" s="52" t="s">
        <v>2</v>
      </c>
      <c r="H1556" s="52" t="s">
        <v>2</v>
      </c>
      <c r="I1556" s="52" t="s">
        <v>3</v>
      </c>
      <c r="J1556" s="52">
        <v>4</v>
      </c>
      <c r="K1556" s="52" t="s">
        <v>2</v>
      </c>
      <c r="L1556" s="52" t="s">
        <v>2</v>
      </c>
      <c r="M1556" s="52" t="s">
        <v>2</v>
      </c>
      <c r="N1556" s="52" t="s">
        <v>2</v>
      </c>
      <c r="O1556" s="52" t="s">
        <v>2412</v>
      </c>
      <c r="P1556" s="52">
        <v>1195</v>
      </c>
      <c r="Q1556" s="52" t="str">
        <f t="shared" si="559"/>
        <v>Nein</v>
      </c>
      <c r="R1556" s="52" t="str">
        <f t="shared" si="559"/>
        <v>Nein</v>
      </c>
      <c r="S1556" s="52" t="str">
        <f t="shared" si="559"/>
        <v>Nein</v>
      </c>
      <c r="T1556" s="52" t="str">
        <f t="shared" si="559"/>
        <v>Nein</v>
      </c>
      <c r="U1556" s="52" t="str">
        <f t="shared" si="559"/>
        <v>Nein</v>
      </c>
      <c r="V1556" s="52" t="str">
        <f t="shared" si="559"/>
        <v>Nein</v>
      </c>
      <c r="W1556" s="52" t="str">
        <f t="shared" si="559"/>
        <v>Nein</v>
      </c>
      <c r="X1556" s="52" t="str">
        <f t="shared" si="559"/>
        <v>Nein</v>
      </c>
      <c r="Y1556" s="52" t="str">
        <f t="shared" si="559"/>
        <v>Nein</v>
      </c>
      <c r="Z1556" s="52" t="str">
        <f t="shared" si="559"/>
        <v>Nein</v>
      </c>
      <c r="AA1556" s="52" t="str">
        <f t="shared" si="559"/>
        <v>Nein</v>
      </c>
      <c r="AB1556" s="52" t="str">
        <f t="shared" si="559"/>
        <v>Ja</v>
      </c>
      <c r="AC1556" s="52" t="str">
        <f t="shared" si="559"/>
        <v>Nein</v>
      </c>
      <c r="AD1556" s="52" t="str">
        <f t="shared" si="559"/>
        <v>Nein</v>
      </c>
      <c r="AE1556" s="52" t="str">
        <f t="shared" si="559"/>
        <v>Nein</v>
      </c>
      <c r="AF1556" s="52" t="str">
        <f t="shared" si="559"/>
        <v>Nein</v>
      </c>
      <c r="AG1556" s="61" t="str">
        <f>IF(Q1556="Ja",VLOOKUP($Q$2,Plausis!A:E,5,0),IF(R1556="Ja",VLOOKUP($R$2,Plausis!A:E,5,0),IF(T1556="Ja",VLOOKUP($T$2,Plausis!A:E,5,0),IF(U1556="Ja",VLOOKUP($U$2,Plausis!A:E,5,0),IF(AA1556="Ja",VLOOKUP($AA$2,Plausis!A:E,5,0),IF(AC1556="Ja",VLOOKUP($AC$2,Plausis!A:E,5,0),IF(AD1556="Ja",VLOOKUP($AD$2,Plausis!A:E,5,0),"")))))))</f>
        <v/>
      </c>
      <c r="AH1556" s="52" t="str">
        <f>IF(Y1556="Ja",VLOOKUP($Y$2,Plausis!A:E,5,0),"")</f>
        <v/>
      </c>
      <c r="AI1556" s="52" t="str">
        <f t="shared" si="544"/>
        <v>Nein</v>
      </c>
      <c r="AJ1556" s="52" t="str">
        <f>IF(S1556="Ja",VLOOKUP($S$2,Plausis!A:E,5,0),IF(V1556="Ja",VLOOKUP($V$2,Plausis!A:E,5,0),IF(X1556="Ja",VLOOKUP($X$2,Plausis!A:E,5,0),"")))</f>
        <v/>
      </c>
      <c r="AL1556" s="52" t="s">
        <v>2</v>
      </c>
      <c r="AM1556" s="114">
        <v>45531</v>
      </c>
      <c r="AN1556" s="52" t="s">
        <v>4467</v>
      </c>
      <c r="AO1556" s="52" t="str">
        <f>VLOOKUP(B1556,'BAT Grundtabelle'!B:T,19,0)</f>
        <v>ja</v>
      </c>
      <c r="AP1556" s="105" t="str">
        <f t="shared" si="545"/>
        <v>11389</v>
      </c>
      <c r="AQ1556" s="52" t="str">
        <f t="shared" si="546"/>
        <v>Popveranstaltung</v>
      </c>
      <c r="AR1556" s="52" t="b">
        <f t="shared" si="558"/>
        <v>0</v>
      </c>
      <c r="AS1556" s="52" t="b">
        <f t="shared" si="558"/>
        <v>0</v>
      </c>
      <c r="AT1556" s="52" t="b">
        <f t="shared" si="558"/>
        <v>0</v>
      </c>
      <c r="AU1556" s="52">
        <f t="shared" si="547"/>
        <v>4</v>
      </c>
      <c r="AW1556" s="52" t="b">
        <f t="shared" si="548"/>
        <v>0</v>
      </c>
      <c r="AX1556" s="52" t="str">
        <f t="shared" si="549"/>
        <v>Unternehmen</v>
      </c>
      <c r="AY1556" s="52" t="b">
        <f t="shared" si="550"/>
        <v>0</v>
      </c>
      <c r="AZ1556" s="52" t="str">
        <f t="shared" si="551"/>
        <v>11389</v>
      </c>
      <c r="BA1556" s="52" t="str">
        <f>VLOOKUP(A1556,'BAT Grundtabelle'!A:U,21,0)</f>
        <v>nein</v>
      </c>
      <c r="BB1556" s="52" t="str">
        <f t="shared" si="552"/>
        <v>nein</v>
      </c>
      <c r="BC1556" s="52" t="str">
        <f t="shared" si="553"/>
        <v>11389</v>
      </c>
      <c r="BD1556" s="52" t="str">
        <f t="shared" si="554"/>
        <v>Popveranstaltung</v>
      </c>
      <c r="BE1556" s="52" t="str">
        <f t="shared" si="555"/>
        <v>Unternehmen</v>
      </c>
      <c r="BF1556" s="52">
        <f t="shared" si="556"/>
        <v>4</v>
      </c>
    </row>
    <row r="1557" spans="1:58" hidden="1" x14ac:dyDescent="0.35">
      <c r="A1557" s="107" t="s">
        <v>3812</v>
      </c>
      <c r="B1557" s="75" t="s">
        <v>1357</v>
      </c>
      <c r="C1557" s="52" t="s">
        <v>3</v>
      </c>
      <c r="D1557" s="52" t="s">
        <v>3</v>
      </c>
      <c r="E1557" s="52" t="s">
        <v>2</v>
      </c>
      <c r="F1557" s="52" t="s">
        <v>2</v>
      </c>
      <c r="G1557" s="52" t="s">
        <v>2</v>
      </c>
      <c r="H1557" s="52" t="s">
        <v>2</v>
      </c>
      <c r="I1557" s="52" t="s">
        <v>3</v>
      </c>
      <c r="J1557" s="52">
        <v>4</v>
      </c>
      <c r="K1557" s="52" t="s">
        <v>2</v>
      </c>
      <c r="L1557" s="52" t="s">
        <v>2</v>
      </c>
      <c r="M1557" s="52" t="s">
        <v>2</v>
      </c>
      <c r="N1557" s="52" t="s">
        <v>3</v>
      </c>
      <c r="O1557" s="52" t="s">
        <v>2412</v>
      </c>
      <c r="P1557" s="52">
        <v>1195</v>
      </c>
      <c r="Q1557" s="52" t="str">
        <f t="shared" si="559"/>
        <v>Nein</v>
      </c>
      <c r="R1557" s="52" t="str">
        <f t="shared" si="559"/>
        <v>Nein</v>
      </c>
      <c r="S1557" s="52" t="str">
        <f t="shared" si="559"/>
        <v>Nein</v>
      </c>
      <c r="T1557" s="52" t="str">
        <f t="shared" si="559"/>
        <v>Nein</v>
      </c>
      <c r="U1557" s="52" t="str">
        <f t="shared" si="559"/>
        <v>Nein</v>
      </c>
      <c r="V1557" s="52" t="str">
        <f t="shared" si="559"/>
        <v>Nein</v>
      </c>
      <c r="W1557" s="52" t="str">
        <f t="shared" si="559"/>
        <v>Nein</v>
      </c>
      <c r="X1557" s="52" t="str">
        <f t="shared" si="559"/>
        <v>Nein</v>
      </c>
      <c r="Y1557" s="52" t="str">
        <f t="shared" si="559"/>
        <v>Nein</v>
      </c>
      <c r="Z1557" s="52" t="str">
        <f t="shared" si="559"/>
        <v>Nein</v>
      </c>
      <c r="AA1557" s="52" t="str">
        <f t="shared" si="559"/>
        <v>Nein</v>
      </c>
      <c r="AB1557" s="52" t="str">
        <f t="shared" si="559"/>
        <v>Ja</v>
      </c>
      <c r="AC1557" s="52" t="str">
        <f t="shared" si="559"/>
        <v>Nein</v>
      </c>
      <c r="AD1557" s="52" t="str">
        <f t="shared" si="559"/>
        <v>Nein</v>
      </c>
      <c r="AE1557" s="52" t="str">
        <f t="shared" si="559"/>
        <v>Nein</v>
      </c>
      <c r="AF1557" s="52" t="str">
        <f t="shared" si="559"/>
        <v>Nein</v>
      </c>
      <c r="AG1557" s="61" t="str">
        <f>IF(Q1557="Ja",VLOOKUP($Q$2,Plausis!A:E,5,0),IF(R1557="Ja",VLOOKUP($R$2,Plausis!A:E,5,0),IF(T1557="Ja",VLOOKUP($T$2,Plausis!A:E,5,0),IF(U1557="Ja",VLOOKUP($U$2,Plausis!A:E,5,0),IF(AA1557="Ja",VLOOKUP($AA$2,Plausis!A:E,5,0),IF(AC1557="Ja",VLOOKUP($AC$2,Plausis!A:E,5,0),IF(AD1557="Ja",VLOOKUP($AD$2,Plausis!A:E,5,0),"")))))))</f>
        <v/>
      </c>
      <c r="AH1557" s="52" t="str">
        <f>IF(Y1557="Ja",VLOOKUP($Y$2,Plausis!A:E,5,0),"")</f>
        <v/>
      </c>
      <c r="AI1557" s="52" t="str">
        <f t="shared" si="544"/>
        <v>Ja</v>
      </c>
      <c r="AJ1557" s="52" t="str">
        <f>IF(S1557="Ja",VLOOKUP($S$2,Plausis!A:E,5,0),IF(V1557="Ja",VLOOKUP($V$2,Plausis!A:E,5,0),IF(X1557="Ja",VLOOKUP($X$2,Plausis!A:E,5,0),"")))</f>
        <v/>
      </c>
      <c r="AL1557" s="52" t="s">
        <v>2</v>
      </c>
      <c r="AM1557" s="114">
        <v>45531</v>
      </c>
      <c r="AN1557" s="52" t="s">
        <v>4467</v>
      </c>
      <c r="AO1557" s="52" t="str">
        <f>VLOOKUP(B1557,'BAT Grundtabelle'!B:T,19,0)</f>
        <v>ja</v>
      </c>
      <c r="AP1557" s="105" t="str">
        <f t="shared" si="545"/>
        <v>11390</v>
      </c>
      <c r="AQ1557" s="52" t="str">
        <f t="shared" si="546"/>
        <v>Pornografiehandel</v>
      </c>
      <c r="AR1557" s="52" t="b">
        <f t="shared" si="558"/>
        <v>0</v>
      </c>
      <c r="AS1557" s="52" t="b">
        <f t="shared" si="558"/>
        <v>0</v>
      </c>
      <c r="AT1557" s="52" t="b">
        <f t="shared" si="558"/>
        <v>0</v>
      </c>
      <c r="AU1557" s="52">
        <f t="shared" si="547"/>
        <v>4</v>
      </c>
      <c r="AW1557" s="52" t="b">
        <f t="shared" si="548"/>
        <v>0</v>
      </c>
      <c r="AX1557" s="52" t="str">
        <f t="shared" si="549"/>
        <v>Unternehmen</v>
      </c>
      <c r="AY1557" s="52" t="b">
        <f t="shared" si="550"/>
        <v>0</v>
      </c>
      <c r="AZ1557" s="52" t="str">
        <f t="shared" si="551"/>
        <v>11390</v>
      </c>
      <c r="BA1557" s="52" t="str">
        <f>VLOOKUP(A1557,'BAT Grundtabelle'!A:U,21,0)</f>
        <v>ja</v>
      </c>
      <c r="BB1557" s="52" t="str">
        <f t="shared" si="552"/>
        <v>nein</v>
      </c>
      <c r="BC1557" s="52" t="str">
        <f t="shared" si="553"/>
        <v>11390</v>
      </c>
      <c r="BD1557" s="52" t="str">
        <f t="shared" si="554"/>
        <v>Pornografiehandel</v>
      </c>
      <c r="BE1557" s="52" t="str">
        <f t="shared" si="555"/>
        <v>Unternehmen</v>
      </c>
      <c r="BF1557" s="52">
        <f t="shared" si="556"/>
        <v>4</v>
      </c>
    </row>
    <row r="1558" spans="1:58" hidden="1" x14ac:dyDescent="0.35">
      <c r="A1558" s="107" t="s">
        <v>3813</v>
      </c>
      <c r="B1558" s="75" t="s">
        <v>315</v>
      </c>
      <c r="C1558" s="52" t="s">
        <v>3</v>
      </c>
      <c r="D1558" s="52" t="s">
        <v>3</v>
      </c>
      <c r="E1558" s="52" t="s">
        <v>2</v>
      </c>
      <c r="F1558" s="52" t="s">
        <v>2</v>
      </c>
      <c r="G1558" s="52" t="s">
        <v>2</v>
      </c>
      <c r="H1558" s="52" t="s">
        <v>2</v>
      </c>
      <c r="I1558" s="52" t="s">
        <v>3</v>
      </c>
      <c r="J1558" s="52">
        <v>1</v>
      </c>
      <c r="K1558" s="52" t="s">
        <v>2</v>
      </c>
      <c r="L1558" s="52" t="s">
        <v>2</v>
      </c>
      <c r="M1558" s="52" t="s">
        <v>2</v>
      </c>
      <c r="N1558" s="52" t="s">
        <v>3</v>
      </c>
      <c r="P1558" s="52" t="s">
        <v>4</v>
      </c>
      <c r="Q1558" s="52" t="str">
        <f t="shared" si="559"/>
        <v>Nein</v>
      </c>
      <c r="R1558" s="52" t="str">
        <f t="shared" si="559"/>
        <v>Nein</v>
      </c>
      <c r="S1558" s="52" t="str">
        <f t="shared" si="559"/>
        <v>Nein</v>
      </c>
      <c r="T1558" s="52" t="str">
        <f t="shared" si="559"/>
        <v>Nein</v>
      </c>
      <c r="U1558" s="52" t="str">
        <f t="shared" si="559"/>
        <v>Nein</v>
      </c>
      <c r="V1558" s="52" t="str">
        <f t="shared" si="559"/>
        <v>Nein</v>
      </c>
      <c r="W1558" s="52" t="str">
        <f t="shared" si="559"/>
        <v>Nein</v>
      </c>
      <c r="X1558" s="52" t="str">
        <f t="shared" si="559"/>
        <v>Nein</v>
      </c>
      <c r="Y1558" s="52" t="str">
        <f t="shared" si="559"/>
        <v>Nein</v>
      </c>
      <c r="Z1558" s="52" t="str">
        <f t="shared" si="559"/>
        <v>Nein</v>
      </c>
      <c r="AA1558" s="52" t="str">
        <f t="shared" si="559"/>
        <v>Nein</v>
      </c>
      <c r="AB1558" s="52" t="str">
        <f t="shared" si="559"/>
        <v>Nein</v>
      </c>
      <c r="AC1558" s="52" t="str">
        <f t="shared" si="559"/>
        <v>Nein</v>
      </c>
      <c r="AD1558" s="52" t="str">
        <f t="shared" si="559"/>
        <v>Nein</v>
      </c>
      <c r="AE1558" s="52" t="str">
        <f t="shared" si="559"/>
        <v>Nein</v>
      </c>
      <c r="AF1558" s="52" t="str">
        <f t="shared" si="559"/>
        <v>Nein</v>
      </c>
      <c r="AG1558" s="61" t="str">
        <f>IF(Q1558="Ja",VLOOKUP($Q$2,Plausis!A:E,5,0),IF(R1558="Ja",VLOOKUP($R$2,Plausis!A:E,5,0),IF(T1558="Ja",VLOOKUP($T$2,Plausis!A:E,5,0),IF(U1558="Ja",VLOOKUP($U$2,Plausis!A:E,5,0),IF(AA1558="Ja",VLOOKUP($AA$2,Plausis!A:E,5,0),IF(AC1558="Ja",VLOOKUP($AC$2,Plausis!A:E,5,0),IF(AD1558="Ja",VLOOKUP($AD$2,Plausis!A:E,5,0),"")))))))</f>
        <v/>
      </c>
      <c r="AH1558" s="52" t="str">
        <f>IF(Y1558="Ja",VLOOKUP($Y$2,Plausis!A:E,5,0),"")</f>
        <v/>
      </c>
      <c r="AI1558" s="52" t="str">
        <f t="shared" si="544"/>
        <v>Ja</v>
      </c>
      <c r="AJ1558" s="52" t="str">
        <f>IF(S1558="Ja",VLOOKUP($S$2,Plausis!A:E,5,0),IF(V1558="Ja",VLOOKUP($V$2,Plausis!A:E,5,0),IF(X1558="Ja",VLOOKUP($X$2,Plausis!A:E,5,0),"")))</f>
        <v/>
      </c>
      <c r="AL1558" s="52" t="s">
        <v>3</v>
      </c>
      <c r="AM1558" s="114">
        <v>45531</v>
      </c>
      <c r="AN1558" s="52" t="s">
        <v>4467</v>
      </c>
      <c r="AO1558" s="52" t="str">
        <f>VLOOKUP(B1558,'BAT Grundtabelle'!B:T,19,0)</f>
        <v>ja</v>
      </c>
      <c r="AP1558" s="105" t="str">
        <f t="shared" si="545"/>
        <v>11391</v>
      </c>
      <c r="AQ1558" s="52" t="str">
        <f t="shared" si="546"/>
        <v>Porzellanpuppenhersteller</v>
      </c>
      <c r="AR1558" s="52" t="b">
        <f t="shared" si="558"/>
        <v>0</v>
      </c>
      <c r="AS1558" s="52" t="b">
        <f t="shared" si="558"/>
        <v>0</v>
      </c>
      <c r="AT1558" s="52" t="b">
        <f t="shared" si="558"/>
        <v>0</v>
      </c>
      <c r="AU1558" s="52">
        <f t="shared" si="547"/>
        <v>1</v>
      </c>
      <c r="AW1558" s="52" t="b">
        <f t="shared" si="548"/>
        <v>0</v>
      </c>
      <c r="AX1558" s="52" t="str">
        <f t="shared" si="549"/>
        <v>Unternehmen</v>
      </c>
      <c r="AY1558" s="52" t="b">
        <f t="shared" si="550"/>
        <v>0</v>
      </c>
      <c r="AZ1558" s="52" t="str">
        <f t="shared" si="551"/>
        <v>11391</v>
      </c>
      <c r="BA1558" s="52" t="str">
        <f>VLOOKUP(A1558,'BAT Grundtabelle'!A:U,21,0)</f>
        <v>ja</v>
      </c>
      <c r="BB1558" s="52" t="str">
        <f t="shared" si="552"/>
        <v>nein</v>
      </c>
      <c r="BC1558" s="52" t="str">
        <f t="shared" si="553"/>
        <v>11391</v>
      </c>
      <c r="BD1558" s="52" t="str">
        <f t="shared" si="554"/>
        <v>Porzellanpuppenhersteller</v>
      </c>
      <c r="BE1558" s="52" t="str">
        <f t="shared" si="555"/>
        <v>Unternehmen</v>
      </c>
      <c r="BF1558" s="52">
        <f t="shared" si="556"/>
        <v>1</v>
      </c>
    </row>
    <row r="1559" spans="1:58" hidden="1" x14ac:dyDescent="0.35">
      <c r="A1559" s="107" t="s">
        <v>3814</v>
      </c>
      <c r="B1559" s="75" t="s">
        <v>229</v>
      </c>
      <c r="C1559" s="52" t="s">
        <v>3</v>
      </c>
      <c r="D1559" s="52" t="s">
        <v>3</v>
      </c>
      <c r="E1559" s="52" t="s">
        <v>2</v>
      </c>
      <c r="F1559" s="52" t="s">
        <v>2</v>
      </c>
      <c r="G1559" s="52" t="s">
        <v>2</v>
      </c>
      <c r="H1559" s="52" t="s">
        <v>2</v>
      </c>
      <c r="I1559" s="52" t="s">
        <v>3</v>
      </c>
      <c r="J1559" s="52">
        <v>1</v>
      </c>
      <c r="K1559" s="52" t="s">
        <v>2</v>
      </c>
      <c r="L1559" s="52" t="s">
        <v>2</v>
      </c>
      <c r="M1559" s="52" t="s">
        <v>2</v>
      </c>
      <c r="N1559" s="52" t="s">
        <v>3</v>
      </c>
      <c r="P1559" s="52" t="s">
        <v>4</v>
      </c>
      <c r="Q1559" s="52" t="str">
        <f t="shared" si="559"/>
        <v>Nein</v>
      </c>
      <c r="R1559" s="52" t="str">
        <f t="shared" si="559"/>
        <v>Nein</v>
      </c>
      <c r="S1559" s="52" t="str">
        <f t="shared" si="559"/>
        <v>Nein</v>
      </c>
      <c r="T1559" s="52" t="str">
        <f t="shared" si="559"/>
        <v>Nein</v>
      </c>
      <c r="U1559" s="52" t="str">
        <f t="shared" si="559"/>
        <v>Nein</v>
      </c>
      <c r="V1559" s="52" t="str">
        <f t="shared" si="559"/>
        <v>Nein</v>
      </c>
      <c r="W1559" s="52" t="str">
        <f t="shared" si="559"/>
        <v>Nein</v>
      </c>
      <c r="X1559" s="52" t="str">
        <f t="shared" si="559"/>
        <v>Nein</v>
      </c>
      <c r="Y1559" s="52" t="str">
        <f t="shared" si="559"/>
        <v>Nein</v>
      </c>
      <c r="Z1559" s="52" t="str">
        <f t="shared" si="559"/>
        <v>Nein</v>
      </c>
      <c r="AA1559" s="52" t="str">
        <f t="shared" si="559"/>
        <v>Nein</v>
      </c>
      <c r="AB1559" s="52" t="str">
        <f t="shared" si="559"/>
        <v>Nein</v>
      </c>
      <c r="AC1559" s="52" t="str">
        <f t="shared" si="559"/>
        <v>Nein</v>
      </c>
      <c r="AD1559" s="52" t="str">
        <f t="shared" si="559"/>
        <v>Nein</v>
      </c>
      <c r="AE1559" s="52" t="str">
        <f t="shared" si="559"/>
        <v>Nein</v>
      </c>
      <c r="AF1559" s="52" t="str">
        <f t="shared" si="559"/>
        <v>Nein</v>
      </c>
      <c r="AG1559" s="61" t="str">
        <f>IF(Q1559="Ja",VLOOKUP($Q$2,Plausis!A:E,5,0),IF(R1559="Ja",VLOOKUP($R$2,Plausis!A:E,5,0),IF(T1559="Ja",VLOOKUP($T$2,Plausis!A:E,5,0),IF(U1559="Ja",VLOOKUP($U$2,Plausis!A:E,5,0),IF(AA1559="Ja",VLOOKUP($AA$2,Plausis!A:E,5,0),IF(AC1559="Ja",VLOOKUP($AC$2,Plausis!A:E,5,0),IF(AD1559="Ja",VLOOKUP($AD$2,Plausis!A:E,5,0),"")))))))</f>
        <v/>
      </c>
      <c r="AH1559" s="52" t="str">
        <f>IF(Y1559="Ja",VLOOKUP($Y$2,Plausis!A:E,5,0),"")</f>
        <v/>
      </c>
      <c r="AI1559" s="52" t="str">
        <f t="shared" si="544"/>
        <v>Ja</v>
      </c>
      <c r="AJ1559" s="52" t="str">
        <f>IF(S1559="Ja",VLOOKUP($S$2,Plausis!A:E,5,0),IF(V1559="Ja",VLOOKUP($V$2,Plausis!A:E,5,0),IF(X1559="Ja",VLOOKUP($X$2,Plausis!A:E,5,0),"")))</f>
        <v/>
      </c>
      <c r="AL1559" s="52" t="s">
        <v>2</v>
      </c>
      <c r="AM1559" s="114">
        <v>45531</v>
      </c>
      <c r="AN1559" s="52" t="s">
        <v>4467</v>
      </c>
      <c r="AO1559" s="52" t="str">
        <f>VLOOKUP(B1559,'BAT Grundtabelle'!B:T,19,0)</f>
        <v>ja</v>
      </c>
      <c r="AP1559" s="105" t="str">
        <f t="shared" si="545"/>
        <v>11392</v>
      </c>
      <c r="AQ1559" s="52" t="str">
        <f t="shared" si="546"/>
        <v>Porzellanwareneinzelhandel</v>
      </c>
      <c r="AR1559" s="52" t="b">
        <f t="shared" si="558"/>
        <v>0</v>
      </c>
      <c r="AS1559" s="52" t="b">
        <f t="shared" si="558"/>
        <v>0</v>
      </c>
      <c r="AT1559" s="52" t="b">
        <f t="shared" si="558"/>
        <v>0</v>
      </c>
      <c r="AU1559" s="52">
        <f t="shared" si="547"/>
        <v>1</v>
      </c>
      <c r="AW1559" s="52" t="b">
        <f t="shared" si="548"/>
        <v>0</v>
      </c>
      <c r="AX1559" s="52" t="str">
        <f t="shared" si="549"/>
        <v>Unternehmen</v>
      </c>
      <c r="AY1559" s="52" t="b">
        <f t="shared" si="550"/>
        <v>0</v>
      </c>
      <c r="AZ1559" s="52" t="str">
        <f t="shared" si="551"/>
        <v>11392</v>
      </c>
      <c r="BA1559" s="52" t="str">
        <f>VLOOKUP(A1559,'BAT Grundtabelle'!A:U,21,0)</f>
        <v>ja</v>
      </c>
      <c r="BB1559" s="52" t="str">
        <f t="shared" si="552"/>
        <v>nein</v>
      </c>
      <c r="BC1559" s="52" t="str">
        <f t="shared" si="553"/>
        <v>11392</v>
      </c>
      <c r="BD1559" s="52" t="str">
        <f t="shared" si="554"/>
        <v>Porzellanwareneinzelhandel</v>
      </c>
      <c r="BE1559" s="52" t="str">
        <f t="shared" si="555"/>
        <v>Unternehmen</v>
      </c>
      <c r="BF1559" s="52">
        <f t="shared" si="556"/>
        <v>1</v>
      </c>
    </row>
    <row r="1560" spans="1:58" hidden="1" x14ac:dyDescent="0.35">
      <c r="A1560" s="107" t="s">
        <v>3815</v>
      </c>
      <c r="B1560" s="75" t="s">
        <v>314</v>
      </c>
      <c r="C1560" s="52" t="s">
        <v>3</v>
      </c>
      <c r="D1560" s="52" t="s">
        <v>3</v>
      </c>
      <c r="E1560" s="52" t="s">
        <v>2</v>
      </c>
      <c r="F1560" s="52" t="s">
        <v>2</v>
      </c>
      <c r="G1560" s="52" t="s">
        <v>2</v>
      </c>
      <c r="H1560" s="52" t="s">
        <v>2</v>
      </c>
      <c r="I1560" s="52" t="s">
        <v>3</v>
      </c>
      <c r="J1560" s="52">
        <v>1</v>
      </c>
      <c r="K1560" s="52" t="s">
        <v>2</v>
      </c>
      <c r="L1560" s="52" t="s">
        <v>2</v>
      </c>
      <c r="M1560" s="52" t="s">
        <v>2</v>
      </c>
      <c r="N1560" s="52" t="s">
        <v>3</v>
      </c>
      <c r="P1560" s="52" t="s">
        <v>4</v>
      </c>
      <c r="Q1560" s="52" t="str">
        <f t="shared" si="559"/>
        <v>Nein</v>
      </c>
      <c r="R1560" s="52" t="str">
        <f t="shared" si="559"/>
        <v>Nein</v>
      </c>
      <c r="S1560" s="52" t="str">
        <f t="shared" si="559"/>
        <v>Nein</v>
      </c>
      <c r="T1560" s="52" t="str">
        <f t="shared" si="559"/>
        <v>Nein</v>
      </c>
      <c r="U1560" s="52" t="str">
        <f t="shared" si="559"/>
        <v>Nein</v>
      </c>
      <c r="V1560" s="52" t="str">
        <f t="shared" si="559"/>
        <v>Nein</v>
      </c>
      <c r="W1560" s="52" t="str">
        <f t="shared" si="559"/>
        <v>Nein</v>
      </c>
      <c r="X1560" s="52" t="str">
        <f t="shared" si="559"/>
        <v>Nein</v>
      </c>
      <c r="Y1560" s="52" t="str">
        <f t="shared" si="559"/>
        <v>Nein</v>
      </c>
      <c r="Z1560" s="52" t="str">
        <f t="shared" si="559"/>
        <v>Nein</v>
      </c>
      <c r="AA1560" s="52" t="str">
        <f t="shared" si="559"/>
        <v>Nein</v>
      </c>
      <c r="AB1560" s="52" t="str">
        <f t="shared" si="559"/>
        <v>Nein</v>
      </c>
      <c r="AC1560" s="52" t="str">
        <f t="shared" si="559"/>
        <v>Nein</v>
      </c>
      <c r="AD1560" s="52" t="str">
        <f t="shared" si="559"/>
        <v>Nein</v>
      </c>
      <c r="AE1560" s="52" t="str">
        <f t="shared" si="559"/>
        <v>Nein</v>
      </c>
      <c r="AF1560" s="52" t="str">
        <f t="shared" si="559"/>
        <v>Nein</v>
      </c>
      <c r="AG1560" s="61" t="str">
        <f>IF(Q1560="Ja",VLOOKUP($Q$2,Plausis!A:E,5,0),IF(R1560="Ja",VLOOKUP($R$2,Plausis!A:E,5,0),IF(T1560="Ja",VLOOKUP($T$2,Plausis!A:E,5,0),IF(U1560="Ja",VLOOKUP($U$2,Plausis!A:E,5,0),IF(AA1560="Ja",VLOOKUP($AA$2,Plausis!A:E,5,0),IF(AC1560="Ja",VLOOKUP($AC$2,Plausis!A:E,5,0),IF(AD1560="Ja",VLOOKUP($AD$2,Plausis!A:E,5,0),"")))))))</f>
        <v/>
      </c>
      <c r="AH1560" s="52" t="str">
        <f>IF(Y1560="Ja",VLOOKUP($Y$2,Plausis!A:E,5,0),"")</f>
        <v/>
      </c>
      <c r="AI1560" s="52" t="str">
        <f t="shared" si="544"/>
        <v>Ja</v>
      </c>
      <c r="AJ1560" s="52" t="str">
        <f>IF(S1560="Ja",VLOOKUP($S$2,Plausis!A:E,5,0),IF(V1560="Ja",VLOOKUP($V$2,Plausis!A:E,5,0),IF(X1560="Ja",VLOOKUP($X$2,Plausis!A:E,5,0),"")))</f>
        <v/>
      </c>
      <c r="AL1560" s="52" t="s">
        <v>3</v>
      </c>
      <c r="AM1560" s="114">
        <v>45531</v>
      </c>
      <c r="AN1560" s="52" t="s">
        <v>4467</v>
      </c>
      <c r="AO1560" s="52" t="str">
        <f>VLOOKUP(B1560,'BAT Grundtabelle'!B:T,19,0)</f>
        <v>ja</v>
      </c>
      <c r="AP1560" s="105" t="str">
        <f t="shared" si="545"/>
        <v>11393</v>
      </c>
      <c r="AQ1560" s="52" t="str">
        <f t="shared" si="546"/>
        <v>Porzellanwarenhersteller</v>
      </c>
      <c r="AR1560" s="52" t="b">
        <f t="shared" si="558"/>
        <v>0</v>
      </c>
      <c r="AS1560" s="52" t="b">
        <f t="shared" si="558"/>
        <v>0</v>
      </c>
      <c r="AT1560" s="52" t="b">
        <f t="shared" si="558"/>
        <v>0</v>
      </c>
      <c r="AU1560" s="52">
        <f t="shared" si="547"/>
        <v>1</v>
      </c>
      <c r="AW1560" s="52" t="b">
        <f t="shared" si="548"/>
        <v>0</v>
      </c>
      <c r="AX1560" s="52" t="str">
        <f t="shared" si="549"/>
        <v>Unternehmen</v>
      </c>
      <c r="AY1560" s="52" t="b">
        <f t="shared" si="550"/>
        <v>0</v>
      </c>
      <c r="AZ1560" s="52" t="str">
        <f t="shared" si="551"/>
        <v>11393</v>
      </c>
      <c r="BA1560" s="52" t="str">
        <f>VLOOKUP(A1560,'BAT Grundtabelle'!A:U,21,0)</f>
        <v>ja</v>
      </c>
      <c r="BB1560" s="52" t="str">
        <f t="shared" si="552"/>
        <v>nein</v>
      </c>
      <c r="BC1560" s="52" t="str">
        <f t="shared" si="553"/>
        <v>11393</v>
      </c>
      <c r="BD1560" s="52" t="str">
        <f t="shared" si="554"/>
        <v>Porzellanwarenhersteller</v>
      </c>
      <c r="BE1560" s="52" t="str">
        <f t="shared" si="555"/>
        <v>Unternehmen</v>
      </c>
      <c r="BF1560" s="52">
        <f t="shared" si="556"/>
        <v>1</v>
      </c>
    </row>
    <row r="1561" spans="1:58" hidden="1" x14ac:dyDescent="0.35">
      <c r="A1561" s="107" t="s">
        <v>3816</v>
      </c>
      <c r="B1561" s="75" t="s">
        <v>171</v>
      </c>
      <c r="C1561" s="52" t="s">
        <v>3</v>
      </c>
      <c r="D1561" s="52" t="s">
        <v>3</v>
      </c>
      <c r="E1561" s="52" t="s">
        <v>2</v>
      </c>
      <c r="F1561" s="52" t="s">
        <v>2</v>
      </c>
      <c r="G1561" s="52" t="s">
        <v>2</v>
      </c>
      <c r="H1561" s="52" t="s">
        <v>2</v>
      </c>
      <c r="I1561" s="52" t="s">
        <v>3</v>
      </c>
      <c r="J1561" s="52">
        <v>2</v>
      </c>
      <c r="K1561" s="52" t="s">
        <v>2</v>
      </c>
      <c r="L1561" s="52" t="s">
        <v>2</v>
      </c>
      <c r="M1561" s="52" t="s">
        <v>2</v>
      </c>
      <c r="N1561" s="52" t="s">
        <v>3</v>
      </c>
      <c r="P1561" s="52" t="s">
        <v>4</v>
      </c>
      <c r="Q1561" s="52" t="str">
        <f t="shared" si="559"/>
        <v>Nein</v>
      </c>
      <c r="R1561" s="52" t="str">
        <f t="shared" si="559"/>
        <v>Nein</v>
      </c>
      <c r="S1561" s="52" t="str">
        <f t="shared" si="559"/>
        <v>Nein</v>
      </c>
      <c r="T1561" s="52" t="str">
        <f t="shared" si="559"/>
        <v>Nein</v>
      </c>
      <c r="U1561" s="52" t="str">
        <f t="shared" si="559"/>
        <v>Nein</v>
      </c>
      <c r="V1561" s="52" t="str">
        <f t="shared" si="559"/>
        <v>Nein</v>
      </c>
      <c r="W1561" s="52" t="str">
        <f t="shared" si="559"/>
        <v>Nein</v>
      </c>
      <c r="X1561" s="52" t="str">
        <f t="shared" si="559"/>
        <v>Nein</v>
      </c>
      <c r="Y1561" s="52" t="str">
        <f t="shared" si="559"/>
        <v>Nein</v>
      </c>
      <c r="Z1561" s="52" t="str">
        <f t="shared" si="559"/>
        <v>Nein</v>
      </c>
      <c r="AA1561" s="52" t="str">
        <f t="shared" si="559"/>
        <v>Nein</v>
      </c>
      <c r="AB1561" s="52" t="str">
        <f t="shared" si="559"/>
        <v>Nein</v>
      </c>
      <c r="AC1561" s="52" t="str">
        <f t="shared" si="559"/>
        <v>Nein</v>
      </c>
      <c r="AD1561" s="52" t="str">
        <f t="shared" si="559"/>
        <v>Nein</v>
      </c>
      <c r="AE1561" s="52" t="str">
        <f t="shared" si="559"/>
        <v>Nein</v>
      </c>
      <c r="AF1561" s="52" t="str">
        <f t="shared" si="559"/>
        <v>Nein</v>
      </c>
      <c r="AG1561" s="61" t="str">
        <f>IF(Q1561="Ja",VLOOKUP($Q$2,Plausis!A:E,5,0),IF(R1561="Ja",VLOOKUP($R$2,Plausis!A:E,5,0),IF(T1561="Ja",VLOOKUP($T$2,Plausis!A:E,5,0),IF(U1561="Ja",VLOOKUP($U$2,Plausis!A:E,5,0),IF(AA1561="Ja",VLOOKUP($AA$2,Plausis!A:E,5,0),IF(AC1561="Ja",VLOOKUP($AC$2,Plausis!A:E,5,0),IF(AD1561="Ja",VLOOKUP($AD$2,Plausis!A:E,5,0),"")))))))</f>
        <v/>
      </c>
      <c r="AH1561" s="52" t="str">
        <f>IF(Y1561="Ja",VLOOKUP($Y$2,Plausis!A:E,5,0),"")</f>
        <v/>
      </c>
      <c r="AI1561" s="52" t="str">
        <f t="shared" si="544"/>
        <v>Ja</v>
      </c>
      <c r="AJ1561" s="52" t="str">
        <f>IF(S1561="Ja",VLOOKUP($S$2,Plausis!A:E,5,0),IF(V1561="Ja",VLOOKUP($V$2,Plausis!A:E,5,0),IF(X1561="Ja",VLOOKUP($X$2,Plausis!A:E,5,0),"")))</f>
        <v/>
      </c>
      <c r="AL1561" s="52" t="s">
        <v>2</v>
      </c>
      <c r="AM1561" s="114">
        <v>45531</v>
      </c>
      <c r="AN1561" s="52" t="s">
        <v>4467</v>
      </c>
      <c r="AO1561" s="52" t="str">
        <f>VLOOKUP(B1561,'BAT Grundtabelle'!B:T,19,0)</f>
        <v>ja</v>
      </c>
      <c r="AP1561" s="105" t="str">
        <f t="shared" si="545"/>
        <v>11394</v>
      </c>
      <c r="AQ1561" s="52" t="str">
        <f t="shared" si="546"/>
        <v>Prägeanstalt</v>
      </c>
      <c r="AR1561" s="52" t="b">
        <f t="shared" si="558"/>
        <v>0</v>
      </c>
      <c r="AS1561" s="52" t="b">
        <f t="shared" si="558"/>
        <v>0</v>
      </c>
      <c r="AT1561" s="52" t="b">
        <f t="shared" si="558"/>
        <v>0</v>
      </c>
      <c r="AU1561" s="52">
        <f t="shared" si="547"/>
        <v>2</v>
      </c>
      <c r="AW1561" s="52" t="b">
        <f t="shared" si="548"/>
        <v>0</v>
      </c>
      <c r="AX1561" s="52" t="str">
        <f t="shared" si="549"/>
        <v>Unternehmen</v>
      </c>
      <c r="AY1561" s="52" t="b">
        <f t="shared" si="550"/>
        <v>0</v>
      </c>
      <c r="AZ1561" s="52" t="str">
        <f t="shared" si="551"/>
        <v>11394</v>
      </c>
      <c r="BA1561" s="52" t="str">
        <f>VLOOKUP(A1561,'BAT Grundtabelle'!A:U,21,0)</f>
        <v>ja</v>
      </c>
      <c r="BB1561" s="52" t="str">
        <f t="shared" si="552"/>
        <v>nein</v>
      </c>
      <c r="BC1561" s="52" t="str">
        <f t="shared" si="553"/>
        <v>11394</v>
      </c>
      <c r="BD1561" s="52" t="str">
        <f t="shared" si="554"/>
        <v>Prägeanstalt</v>
      </c>
      <c r="BE1561" s="52" t="str">
        <f t="shared" si="555"/>
        <v>Unternehmen</v>
      </c>
      <c r="BF1561" s="52">
        <f t="shared" si="556"/>
        <v>2</v>
      </c>
    </row>
    <row r="1562" spans="1:58" hidden="1" x14ac:dyDescent="0.35">
      <c r="A1562" s="107" t="s">
        <v>3817</v>
      </c>
      <c r="B1562" s="75" t="s">
        <v>1764</v>
      </c>
      <c r="C1562" s="52" t="s">
        <v>3</v>
      </c>
      <c r="D1562" s="52" t="s">
        <v>3</v>
      </c>
      <c r="E1562" s="52" t="s">
        <v>2</v>
      </c>
      <c r="F1562" s="52" t="s">
        <v>2</v>
      </c>
      <c r="G1562" s="52" t="s">
        <v>2</v>
      </c>
      <c r="H1562" s="52" t="s">
        <v>2</v>
      </c>
      <c r="I1562" s="52" t="s">
        <v>3</v>
      </c>
      <c r="J1562" s="52">
        <v>1</v>
      </c>
      <c r="K1562" s="52" t="s">
        <v>2</v>
      </c>
      <c r="L1562" s="52" t="s">
        <v>2</v>
      </c>
      <c r="M1562" s="52" t="s">
        <v>2</v>
      </c>
      <c r="N1562" s="52" t="s">
        <v>3</v>
      </c>
      <c r="P1562" s="52" t="s">
        <v>4</v>
      </c>
      <c r="Q1562" s="52" t="str">
        <f t="shared" si="559"/>
        <v>Nein</v>
      </c>
      <c r="R1562" s="52" t="str">
        <f t="shared" si="559"/>
        <v>Nein</v>
      </c>
      <c r="S1562" s="52" t="str">
        <f t="shared" si="559"/>
        <v>Nein</v>
      </c>
      <c r="T1562" s="52" t="str">
        <f t="shared" si="559"/>
        <v>Nein</v>
      </c>
      <c r="U1562" s="52" t="str">
        <f t="shared" si="559"/>
        <v>Nein</v>
      </c>
      <c r="V1562" s="52" t="str">
        <f t="shared" si="559"/>
        <v>Nein</v>
      </c>
      <c r="W1562" s="52" t="str">
        <f t="shared" si="559"/>
        <v>Nein</v>
      </c>
      <c r="X1562" s="52" t="str">
        <f t="shared" si="559"/>
        <v>Nein</v>
      </c>
      <c r="Y1562" s="52" t="str">
        <f t="shared" si="559"/>
        <v>Nein</v>
      </c>
      <c r="Z1562" s="52" t="str">
        <f t="shared" si="559"/>
        <v>Nein</v>
      </c>
      <c r="AA1562" s="52" t="str">
        <f t="shared" si="559"/>
        <v>Nein</v>
      </c>
      <c r="AB1562" s="52" t="str">
        <f t="shared" si="559"/>
        <v>Nein</v>
      </c>
      <c r="AC1562" s="52" t="str">
        <f t="shared" si="559"/>
        <v>Nein</v>
      </c>
      <c r="AD1562" s="52" t="str">
        <f t="shared" si="559"/>
        <v>Nein</v>
      </c>
      <c r="AE1562" s="52" t="str">
        <f t="shared" si="559"/>
        <v>Nein</v>
      </c>
      <c r="AF1562" s="52" t="str">
        <f t="shared" si="559"/>
        <v>Nein</v>
      </c>
      <c r="AG1562" s="61" t="str">
        <f>IF(Q1562="Ja",VLOOKUP($Q$2,Plausis!A:E,5,0),IF(R1562="Ja",VLOOKUP($R$2,Plausis!A:E,5,0),IF(T1562="Ja",VLOOKUP($T$2,Plausis!A:E,5,0),IF(U1562="Ja",VLOOKUP($U$2,Plausis!A:E,5,0),IF(AA1562="Ja",VLOOKUP($AA$2,Plausis!A:E,5,0),IF(AC1562="Ja",VLOOKUP($AC$2,Plausis!A:E,5,0),IF(AD1562="Ja",VLOOKUP($AD$2,Plausis!A:E,5,0),"")))))))</f>
        <v/>
      </c>
      <c r="AH1562" s="52" t="str">
        <f>IF(Y1562="Ja",VLOOKUP($Y$2,Plausis!A:E,5,0),"")</f>
        <v/>
      </c>
      <c r="AI1562" s="52" t="str">
        <f t="shared" si="544"/>
        <v>Ja</v>
      </c>
      <c r="AJ1562" s="52" t="str">
        <f>IF(S1562="Ja",VLOOKUP($S$2,Plausis!A:E,5,0),IF(V1562="Ja",VLOOKUP($V$2,Plausis!A:E,5,0),IF(X1562="Ja",VLOOKUP($X$2,Plausis!A:E,5,0),"")))</f>
        <v/>
      </c>
      <c r="AL1562" s="52" t="s">
        <v>2</v>
      </c>
      <c r="AM1562" s="114">
        <v>45531</v>
      </c>
      <c r="AN1562" s="52" t="s">
        <v>4467</v>
      </c>
      <c r="AO1562" s="52" t="str">
        <f>VLOOKUP(B1562,'BAT Grundtabelle'!B:T,19,0)</f>
        <v>ja</v>
      </c>
      <c r="AP1562" s="105" t="str">
        <f t="shared" si="545"/>
        <v>11395</v>
      </c>
      <c r="AQ1562" s="52" t="str">
        <f t="shared" si="546"/>
        <v>Präparator</v>
      </c>
      <c r="AR1562" s="52" t="b">
        <f t="shared" si="558"/>
        <v>0</v>
      </c>
      <c r="AS1562" s="52" t="b">
        <f t="shared" si="558"/>
        <v>0</v>
      </c>
      <c r="AT1562" s="52" t="b">
        <f t="shared" si="558"/>
        <v>0</v>
      </c>
      <c r="AU1562" s="52">
        <f t="shared" si="547"/>
        <v>1</v>
      </c>
      <c r="AW1562" s="52" t="b">
        <f t="shared" si="548"/>
        <v>0</v>
      </c>
      <c r="AX1562" s="52" t="str">
        <f t="shared" si="549"/>
        <v>Unternehmen</v>
      </c>
      <c r="AY1562" s="52" t="b">
        <f t="shared" si="550"/>
        <v>0</v>
      </c>
      <c r="AZ1562" s="52" t="str">
        <f t="shared" si="551"/>
        <v>11395</v>
      </c>
      <c r="BA1562" s="52" t="str">
        <f>VLOOKUP(A1562,'BAT Grundtabelle'!A:U,21,0)</f>
        <v>ja</v>
      </c>
      <c r="BB1562" s="52" t="str">
        <f t="shared" si="552"/>
        <v>nein</v>
      </c>
      <c r="BC1562" s="52" t="str">
        <f t="shared" si="553"/>
        <v>11395</v>
      </c>
      <c r="BD1562" s="52" t="str">
        <f t="shared" si="554"/>
        <v>Präparator</v>
      </c>
      <c r="BE1562" s="52" t="str">
        <f t="shared" si="555"/>
        <v>Unternehmen</v>
      </c>
      <c r="BF1562" s="52">
        <f t="shared" si="556"/>
        <v>1</v>
      </c>
    </row>
    <row r="1563" spans="1:58" x14ac:dyDescent="0.35">
      <c r="A1563" s="107" t="s">
        <v>3818</v>
      </c>
      <c r="B1563" s="75" t="s">
        <v>1354</v>
      </c>
      <c r="C1563" s="52" t="s">
        <v>3</v>
      </c>
      <c r="D1563" s="52" t="s">
        <v>3</v>
      </c>
      <c r="E1563" s="52" t="s">
        <v>2</v>
      </c>
      <c r="F1563" s="52" t="s">
        <v>2</v>
      </c>
      <c r="G1563" s="52" t="s">
        <v>2</v>
      </c>
      <c r="H1563" s="52" t="s">
        <v>2</v>
      </c>
      <c r="I1563" s="52" t="s">
        <v>2</v>
      </c>
      <c r="J1563" s="52" t="s">
        <v>2</v>
      </c>
      <c r="K1563" s="52" t="s">
        <v>2</v>
      </c>
      <c r="L1563" s="52" t="s">
        <v>2</v>
      </c>
      <c r="M1563" s="52" t="s">
        <v>2</v>
      </c>
      <c r="N1563" s="52" t="s">
        <v>3</v>
      </c>
      <c r="O1563" s="52" t="s">
        <v>4469</v>
      </c>
      <c r="P1563" s="52" t="s">
        <v>4</v>
      </c>
      <c r="Q1563" s="52" t="str">
        <f t="shared" ref="Q1563:AF1572" si="560">IF(ISERROR(FIND(Q$2,$P1563,1)),"Nein","Ja")</f>
        <v>Nein</v>
      </c>
      <c r="R1563" s="52" t="str">
        <f t="shared" si="560"/>
        <v>Nein</v>
      </c>
      <c r="S1563" s="52" t="str">
        <f t="shared" si="560"/>
        <v>Nein</v>
      </c>
      <c r="T1563" s="52" t="str">
        <f t="shared" si="560"/>
        <v>Nein</v>
      </c>
      <c r="U1563" s="52" t="str">
        <f t="shared" si="560"/>
        <v>Nein</v>
      </c>
      <c r="V1563" s="52" t="str">
        <f t="shared" si="560"/>
        <v>Nein</v>
      </c>
      <c r="W1563" s="52" t="str">
        <f t="shared" si="560"/>
        <v>Nein</v>
      </c>
      <c r="X1563" s="52" t="str">
        <f t="shared" si="560"/>
        <v>Nein</v>
      </c>
      <c r="Y1563" s="52" t="str">
        <f t="shared" si="560"/>
        <v>Nein</v>
      </c>
      <c r="Z1563" s="52" t="str">
        <f t="shared" si="560"/>
        <v>Nein</v>
      </c>
      <c r="AA1563" s="52" t="str">
        <f t="shared" si="560"/>
        <v>Nein</v>
      </c>
      <c r="AB1563" s="52" t="str">
        <f t="shared" si="560"/>
        <v>Nein</v>
      </c>
      <c r="AC1563" s="52" t="str">
        <f t="shared" si="560"/>
        <v>Nein</v>
      </c>
      <c r="AD1563" s="52" t="str">
        <f t="shared" si="560"/>
        <v>Nein</v>
      </c>
      <c r="AE1563" s="52" t="str">
        <f t="shared" si="560"/>
        <v>Nein</v>
      </c>
      <c r="AF1563" s="52" t="str">
        <f t="shared" si="560"/>
        <v>Nein</v>
      </c>
      <c r="AG1563" s="61" t="str">
        <f>IF(Q1563="Ja",VLOOKUP($Q$2,Plausis!A:E,5,0),IF(R1563="Ja",VLOOKUP($R$2,Plausis!A:E,5,0),IF(T1563="Ja",VLOOKUP($T$2,Plausis!A:E,5,0),IF(U1563="Ja",VLOOKUP($U$2,Plausis!A:E,5,0),IF(AA1563="Ja",VLOOKUP($AA$2,Plausis!A:E,5,0),IF(AC1563="Ja",VLOOKUP($AC$2,Plausis!A:E,5,0),IF(AD1563="Ja",VLOOKUP($AD$2,Plausis!A:E,5,0),"")))))))</f>
        <v/>
      </c>
      <c r="AH1563" s="52" t="str">
        <f>IF(Y1563="Ja",VLOOKUP($Y$2,Plausis!A:E,5,0),"")</f>
        <v/>
      </c>
      <c r="AI1563" s="52" t="str">
        <f t="shared" si="544"/>
        <v>Ja</v>
      </c>
      <c r="AJ1563" s="52" t="str">
        <f>IF(S1563="Ja",VLOOKUP($S$2,Plausis!A:E,5,0),IF(V1563="Ja",VLOOKUP($V$2,Plausis!A:E,5,0),IF(X1563="Ja",VLOOKUP($X$2,Plausis!A:E,5,0),"")))</f>
        <v/>
      </c>
      <c r="AK1563" s="52" t="s">
        <v>4443</v>
      </c>
      <c r="AL1563" s="52" t="s">
        <v>3</v>
      </c>
      <c r="AM1563" s="114">
        <v>45531</v>
      </c>
      <c r="AN1563" s="52" t="s">
        <v>4467</v>
      </c>
      <c r="AO1563" s="52" t="str">
        <f>VLOOKUP(B1563,'BAT Grundtabelle'!B:T,19,0)</f>
        <v>ja</v>
      </c>
      <c r="AP1563" s="105" t="str">
        <f t="shared" si="545"/>
        <v>11396</v>
      </c>
      <c r="AQ1563" s="52" t="str">
        <f t="shared" si="546"/>
        <v>Praxis eines Facharztes</v>
      </c>
      <c r="AR1563" s="52" t="b">
        <f t="shared" ref="AR1563:AT1582" si="561">IF(ISERROR(FIND(AR$1,$P1563,1)),FALSE,TRUE)</f>
        <v>0</v>
      </c>
      <c r="AS1563" s="52" t="b">
        <f t="shared" si="561"/>
        <v>0</v>
      </c>
      <c r="AT1563" s="52" t="b">
        <f t="shared" si="561"/>
        <v>0</v>
      </c>
      <c r="AU1563" s="52" t="str">
        <f t="shared" si="547"/>
        <v>Arzt</v>
      </c>
      <c r="AW1563" s="52" t="b">
        <f t="shared" si="548"/>
        <v>0</v>
      </c>
      <c r="AX1563" s="52" t="str">
        <f t="shared" si="549"/>
        <v>Arzt</v>
      </c>
      <c r="AY1563" s="52" t="b">
        <f t="shared" si="550"/>
        <v>0</v>
      </c>
      <c r="AZ1563" s="52" t="str">
        <f t="shared" si="551"/>
        <v>11396</v>
      </c>
      <c r="BA1563" s="52" t="str">
        <f>VLOOKUP(A1563,'BAT Grundtabelle'!A:U,21,0)</f>
        <v>ja</v>
      </c>
      <c r="BB1563" s="52" t="str">
        <f t="shared" si="552"/>
        <v>nein</v>
      </c>
      <c r="BC1563" s="52" t="str">
        <f t="shared" si="553"/>
        <v>11396</v>
      </c>
      <c r="BD1563" s="52" t="str">
        <f t="shared" si="554"/>
        <v>Praxis eines Facharztes</v>
      </c>
      <c r="BE1563" s="52" t="str">
        <f t="shared" si="555"/>
        <v>Arzt</v>
      </c>
      <c r="BF1563" s="52" t="str">
        <f t="shared" si="556"/>
        <v>Arzt</v>
      </c>
    </row>
    <row r="1564" spans="1:58" x14ac:dyDescent="0.35">
      <c r="A1564" s="107" t="s">
        <v>3819</v>
      </c>
      <c r="B1564" s="75" t="s">
        <v>1177</v>
      </c>
      <c r="C1564" s="52" t="s">
        <v>3</v>
      </c>
      <c r="D1564" s="52" t="s">
        <v>3</v>
      </c>
      <c r="E1564" s="52" t="s">
        <v>2</v>
      </c>
      <c r="F1564" s="52" t="s">
        <v>2</v>
      </c>
      <c r="G1564" s="52" t="s">
        <v>2</v>
      </c>
      <c r="H1564" s="52" t="s">
        <v>2</v>
      </c>
      <c r="I1564" s="52" t="s">
        <v>2</v>
      </c>
      <c r="J1564" s="52" t="s">
        <v>2</v>
      </c>
      <c r="K1564" s="52" t="s">
        <v>2</v>
      </c>
      <c r="L1564" s="52" t="s">
        <v>2</v>
      </c>
      <c r="M1564" s="52" t="s">
        <v>2</v>
      </c>
      <c r="N1564" s="52" t="s">
        <v>3</v>
      </c>
      <c r="O1564" s="52" t="s">
        <v>4469</v>
      </c>
      <c r="P1564" s="52" t="s">
        <v>4</v>
      </c>
      <c r="Q1564" s="52" t="str">
        <f t="shared" si="560"/>
        <v>Nein</v>
      </c>
      <c r="R1564" s="52" t="str">
        <f t="shared" si="560"/>
        <v>Nein</v>
      </c>
      <c r="S1564" s="52" t="str">
        <f t="shared" si="560"/>
        <v>Nein</v>
      </c>
      <c r="T1564" s="52" t="str">
        <f t="shared" si="560"/>
        <v>Nein</v>
      </c>
      <c r="U1564" s="52" t="str">
        <f t="shared" si="560"/>
        <v>Nein</v>
      </c>
      <c r="V1564" s="52" t="str">
        <f t="shared" si="560"/>
        <v>Nein</v>
      </c>
      <c r="W1564" s="52" t="str">
        <f t="shared" si="560"/>
        <v>Nein</v>
      </c>
      <c r="X1564" s="52" t="str">
        <f t="shared" si="560"/>
        <v>Nein</v>
      </c>
      <c r="Y1564" s="52" t="str">
        <f t="shared" si="560"/>
        <v>Nein</v>
      </c>
      <c r="Z1564" s="52" t="str">
        <f t="shared" si="560"/>
        <v>Nein</v>
      </c>
      <c r="AA1564" s="52" t="str">
        <f t="shared" si="560"/>
        <v>Nein</v>
      </c>
      <c r="AB1564" s="52" t="str">
        <f t="shared" si="560"/>
        <v>Nein</v>
      </c>
      <c r="AC1564" s="52" t="str">
        <f t="shared" si="560"/>
        <v>Nein</v>
      </c>
      <c r="AD1564" s="52" t="str">
        <f t="shared" si="560"/>
        <v>Nein</v>
      </c>
      <c r="AE1564" s="52" t="str">
        <f t="shared" si="560"/>
        <v>Nein</v>
      </c>
      <c r="AF1564" s="52" t="str">
        <f t="shared" si="560"/>
        <v>Nein</v>
      </c>
      <c r="AG1564" s="61" t="str">
        <f>IF(Q1564="Ja",VLOOKUP($Q$2,Plausis!A:E,5,0),IF(R1564="Ja",VLOOKUP($R$2,Plausis!A:E,5,0),IF(T1564="Ja",VLOOKUP($T$2,Plausis!A:E,5,0),IF(U1564="Ja",VLOOKUP($U$2,Plausis!A:E,5,0),IF(AA1564="Ja",VLOOKUP($AA$2,Plausis!A:E,5,0),IF(AC1564="Ja",VLOOKUP($AC$2,Plausis!A:E,5,0),IF(AD1564="Ja",VLOOKUP($AD$2,Plausis!A:E,5,0),"")))))))</f>
        <v/>
      </c>
      <c r="AH1564" s="52" t="str">
        <f>IF(Y1564="Ja",VLOOKUP($Y$2,Plausis!A:E,5,0),"")</f>
        <v/>
      </c>
      <c r="AI1564" s="52" t="str">
        <f t="shared" si="544"/>
        <v>Ja</v>
      </c>
      <c r="AJ1564" s="52" t="str">
        <f>IF(S1564="Ja",VLOOKUP($S$2,Plausis!A:E,5,0),IF(V1564="Ja",VLOOKUP($V$2,Plausis!A:E,5,0),IF(X1564="Ja",VLOOKUP($X$2,Plausis!A:E,5,0),"")))</f>
        <v/>
      </c>
      <c r="AK1564" s="52" t="s">
        <v>4443</v>
      </c>
      <c r="AL1564" s="52" t="s">
        <v>3</v>
      </c>
      <c r="AM1564" s="114">
        <v>45531</v>
      </c>
      <c r="AN1564" s="52" t="s">
        <v>4467</v>
      </c>
      <c r="AO1564" s="52" t="str">
        <f>VLOOKUP(B1564,'BAT Grundtabelle'!B:T,19,0)</f>
        <v>ja</v>
      </c>
      <c r="AP1564" s="105" t="str">
        <f t="shared" si="545"/>
        <v>11397</v>
      </c>
      <c r="AQ1564" s="52" t="str">
        <f t="shared" si="546"/>
        <v>Praxis für Allergologie</v>
      </c>
      <c r="AR1564" s="52" t="b">
        <f t="shared" si="561"/>
        <v>0</v>
      </c>
      <c r="AS1564" s="52" t="b">
        <f t="shared" si="561"/>
        <v>0</v>
      </c>
      <c r="AT1564" s="52" t="b">
        <f t="shared" si="561"/>
        <v>0</v>
      </c>
      <c r="AU1564" s="52" t="str">
        <f t="shared" si="547"/>
        <v>Arzt</v>
      </c>
      <c r="AW1564" s="52" t="b">
        <f t="shared" si="548"/>
        <v>0</v>
      </c>
      <c r="AX1564" s="52" t="str">
        <f t="shared" si="549"/>
        <v>Arzt</v>
      </c>
      <c r="AY1564" s="52" t="b">
        <f t="shared" si="550"/>
        <v>0</v>
      </c>
      <c r="AZ1564" s="52" t="str">
        <f t="shared" si="551"/>
        <v>11397</v>
      </c>
      <c r="BA1564" s="52" t="str">
        <f>VLOOKUP(A1564,'BAT Grundtabelle'!A:U,21,0)</f>
        <v>ja</v>
      </c>
      <c r="BB1564" s="52" t="str">
        <f t="shared" si="552"/>
        <v>nein</v>
      </c>
      <c r="BC1564" s="52" t="str">
        <f t="shared" si="553"/>
        <v>11397</v>
      </c>
      <c r="BD1564" s="52" t="str">
        <f t="shared" si="554"/>
        <v>Praxis für Allergologie</v>
      </c>
      <c r="BE1564" s="52" t="str">
        <f t="shared" si="555"/>
        <v>Arzt</v>
      </c>
      <c r="BF1564" s="52" t="str">
        <f t="shared" si="556"/>
        <v>Arzt</v>
      </c>
    </row>
    <row r="1565" spans="1:58" x14ac:dyDescent="0.35">
      <c r="A1565" s="107" t="s">
        <v>3820</v>
      </c>
      <c r="B1565" s="75" t="s">
        <v>538</v>
      </c>
      <c r="C1565" s="52" t="s">
        <v>3</v>
      </c>
      <c r="D1565" s="52" t="s">
        <v>3</v>
      </c>
      <c r="E1565" s="52" t="s">
        <v>2</v>
      </c>
      <c r="F1565" s="52" t="s">
        <v>2</v>
      </c>
      <c r="G1565" s="52" t="s">
        <v>2</v>
      </c>
      <c r="H1565" s="52" t="s">
        <v>2</v>
      </c>
      <c r="I1565" s="52" t="s">
        <v>2</v>
      </c>
      <c r="J1565" s="52" t="s">
        <v>2</v>
      </c>
      <c r="K1565" s="52" t="s">
        <v>2</v>
      </c>
      <c r="L1565" s="52" t="s">
        <v>2</v>
      </c>
      <c r="M1565" s="52" t="s">
        <v>2</v>
      </c>
      <c r="N1565" s="52" t="s">
        <v>3</v>
      </c>
      <c r="O1565" s="52" t="s">
        <v>4469</v>
      </c>
      <c r="P1565" s="52" t="s">
        <v>4</v>
      </c>
      <c r="Q1565" s="52" t="str">
        <f t="shared" si="560"/>
        <v>Nein</v>
      </c>
      <c r="R1565" s="52" t="str">
        <f t="shared" si="560"/>
        <v>Nein</v>
      </c>
      <c r="S1565" s="52" t="str">
        <f t="shared" si="560"/>
        <v>Nein</v>
      </c>
      <c r="T1565" s="52" t="str">
        <f t="shared" si="560"/>
        <v>Nein</v>
      </c>
      <c r="U1565" s="52" t="str">
        <f t="shared" si="560"/>
        <v>Nein</v>
      </c>
      <c r="V1565" s="52" t="str">
        <f t="shared" si="560"/>
        <v>Nein</v>
      </c>
      <c r="W1565" s="52" t="str">
        <f t="shared" si="560"/>
        <v>Nein</v>
      </c>
      <c r="X1565" s="52" t="str">
        <f t="shared" si="560"/>
        <v>Nein</v>
      </c>
      <c r="Y1565" s="52" t="str">
        <f t="shared" si="560"/>
        <v>Nein</v>
      </c>
      <c r="Z1565" s="52" t="str">
        <f t="shared" si="560"/>
        <v>Nein</v>
      </c>
      <c r="AA1565" s="52" t="str">
        <f t="shared" si="560"/>
        <v>Nein</v>
      </c>
      <c r="AB1565" s="52" t="str">
        <f t="shared" si="560"/>
        <v>Nein</v>
      </c>
      <c r="AC1565" s="52" t="str">
        <f t="shared" si="560"/>
        <v>Nein</v>
      </c>
      <c r="AD1565" s="52" t="str">
        <f t="shared" si="560"/>
        <v>Nein</v>
      </c>
      <c r="AE1565" s="52" t="str">
        <f t="shared" si="560"/>
        <v>Nein</v>
      </c>
      <c r="AF1565" s="52" t="str">
        <f t="shared" si="560"/>
        <v>Nein</v>
      </c>
      <c r="AG1565" s="61" t="str">
        <f>IF(Q1565="Ja",VLOOKUP($Q$2,Plausis!A:E,5,0),IF(R1565="Ja",VLOOKUP($R$2,Plausis!A:E,5,0),IF(T1565="Ja",VLOOKUP($T$2,Plausis!A:E,5,0),IF(U1565="Ja",VLOOKUP($U$2,Plausis!A:E,5,0),IF(AA1565="Ja",VLOOKUP($AA$2,Plausis!A:E,5,0),IF(AC1565="Ja",VLOOKUP($AC$2,Plausis!A:E,5,0),IF(AD1565="Ja",VLOOKUP($AD$2,Plausis!A:E,5,0),"")))))))</f>
        <v/>
      </c>
      <c r="AH1565" s="52" t="str">
        <f>IF(Y1565="Ja",VLOOKUP($Y$2,Plausis!A:E,5,0),"")</f>
        <v/>
      </c>
      <c r="AI1565" s="52" t="str">
        <f t="shared" si="544"/>
        <v>Ja</v>
      </c>
      <c r="AJ1565" s="52" t="str">
        <f>IF(S1565="Ja",VLOOKUP($S$2,Plausis!A:E,5,0),IF(V1565="Ja",VLOOKUP($V$2,Plausis!A:E,5,0),IF(X1565="Ja",VLOOKUP($X$2,Plausis!A:E,5,0),"")))</f>
        <v/>
      </c>
      <c r="AK1565" s="52" t="s">
        <v>4443</v>
      </c>
      <c r="AL1565" s="52" t="s">
        <v>3</v>
      </c>
      <c r="AM1565" s="114">
        <v>45531</v>
      </c>
      <c r="AN1565" s="52" t="s">
        <v>4467</v>
      </c>
      <c r="AO1565" s="52" t="str">
        <f>VLOOKUP(B1565,'BAT Grundtabelle'!B:T,19,0)</f>
        <v>ja</v>
      </c>
      <c r="AP1565" s="105" t="str">
        <f t="shared" si="545"/>
        <v>11398</v>
      </c>
      <c r="AQ1565" s="52" t="str">
        <f t="shared" si="546"/>
        <v>Praxis für ambulantes Operieren</v>
      </c>
      <c r="AR1565" s="52" t="b">
        <f t="shared" si="561"/>
        <v>0</v>
      </c>
      <c r="AS1565" s="52" t="b">
        <f t="shared" si="561"/>
        <v>0</v>
      </c>
      <c r="AT1565" s="52" t="b">
        <f t="shared" si="561"/>
        <v>0</v>
      </c>
      <c r="AU1565" s="52" t="str">
        <f t="shared" si="547"/>
        <v>Arzt</v>
      </c>
      <c r="AW1565" s="52" t="b">
        <f t="shared" si="548"/>
        <v>0</v>
      </c>
      <c r="AX1565" s="52" t="str">
        <f t="shared" si="549"/>
        <v>Arzt</v>
      </c>
      <c r="AY1565" s="52" t="b">
        <f t="shared" si="550"/>
        <v>0</v>
      </c>
      <c r="AZ1565" s="52" t="str">
        <f t="shared" si="551"/>
        <v>11398</v>
      </c>
      <c r="BA1565" s="52" t="str">
        <f>VLOOKUP(A1565,'BAT Grundtabelle'!A:U,21,0)</f>
        <v>ja</v>
      </c>
      <c r="BB1565" s="52" t="str">
        <f t="shared" si="552"/>
        <v>nein</v>
      </c>
      <c r="BC1565" s="52" t="str">
        <f t="shared" si="553"/>
        <v>11398</v>
      </c>
      <c r="BD1565" s="52" t="str">
        <f t="shared" si="554"/>
        <v>Praxis für ambulantes Operieren</v>
      </c>
      <c r="BE1565" s="52" t="str">
        <f t="shared" si="555"/>
        <v>Arzt</v>
      </c>
      <c r="BF1565" s="52" t="str">
        <f t="shared" si="556"/>
        <v>Arzt</v>
      </c>
    </row>
    <row r="1566" spans="1:58" x14ac:dyDescent="0.35">
      <c r="A1566" s="107" t="s">
        <v>3821</v>
      </c>
      <c r="B1566" s="75" t="s">
        <v>1330</v>
      </c>
      <c r="C1566" s="52" t="s">
        <v>3</v>
      </c>
      <c r="D1566" s="52" t="s">
        <v>3</v>
      </c>
      <c r="E1566" s="52" t="s">
        <v>2</v>
      </c>
      <c r="F1566" s="52" t="s">
        <v>2</v>
      </c>
      <c r="G1566" s="52" t="s">
        <v>2</v>
      </c>
      <c r="H1566" s="52" t="s">
        <v>2</v>
      </c>
      <c r="I1566" s="52" t="s">
        <v>2</v>
      </c>
      <c r="J1566" s="52" t="s">
        <v>2</v>
      </c>
      <c r="K1566" s="52" t="s">
        <v>2</v>
      </c>
      <c r="L1566" s="52" t="s">
        <v>2</v>
      </c>
      <c r="M1566" s="52" t="s">
        <v>2</v>
      </c>
      <c r="N1566" s="52" t="s">
        <v>3</v>
      </c>
      <c r="O1566" s="52" t="s">
        <v>4469</v>
      </c>
      <c r="P1566" s="52" t="s">
        <v>4</v>
      </c>
      <c r="Q1566" s="52" t="str">
        <f t="shared" si="560"/>
        <v>Nein</v>
      </c>
      <c r="R1566" s="52" t="str">
        <f t="shared" si="560"/>
        <v>Nein</v>
      </c>
      <c r="S1566" s="52" t="str">
        <f t="shared" si="560"/>
        <v>Nein</v>
      </c>
      <c r="T1566" s="52" t="str">
        <f t="shared" si="560"/>
        <v>Nein</v>
      </c>
      <c r="U1566" s="52" t="str">
        <f t="shared" si="560"/>
        <v>Nein</v>
      </c>
      <c r="V1566" s="52" t="str">
        <f t="shared" si="560"/>
        <v>Nein</v>
      </c>
      <c r="W1566" s="52" t="str">
        <f t="shared" si="560"/>
        <v>Nein</v>
      </c>
      <c r="X1566" s="52" t="str">
        <f t="shared" si="560"/>
        <v>Nein</v>
      </c>
      <c r="Y1566" s="52" t="str">
        <f t="shared" si="560"/>
        <v>Nein</v>
      </c>
      <c r="Z1566" s="52" t="str">
        <f t="shared" si="560"/>
        <v>Nein</v>
      </c>
      <c r="AA1566" s="52" t="str">
        <f t="shared" si="560"/>
        <v>Nein</v>
      </c>
      <c r="AB1566" s="52" t="str">
        <f t="shared" si="560"/>
        <v>Nein</v>
      </c>
      <c r="AC1566" s="52" t="str">
        <f t="shared" si="560"/>
        <v>Nein</v>
      </c>
      <c r="AD1566" s="52" t="str">
        <f t="shared" si="560"/>
        <v>Nein</v>
      </c>
      <c r="AE1566" s="52" t="str">
        <f t="shared" si="560"/>
        <v>Nein</v>
      </c>
      <c r="AF1566" s="52" t="str">
        <f t="shared" si="560"/>
        <v>Nein</v>
      </c>
      <c r="AG1566" s="61" t="str">
        <f>IF(Q1566="Ja",VLOOKUP($Q$2,Plausis!A:E,5,0),IF(R1566="Ja",VLOOKUP($R$2,Plausis!A:E,5,0),IF(T1566="Ja",VLOOKUP($T$2,Plausis!A:E,5,0),IF(U1566="Ja",VLOOKUP($U$2,Plausis!A:E,5,0),IF(AA1566="Ja",VLOOKUP($AA$2,Plausis!A:E,5,0),IF(AC1566="Ja",VLOOKUP($AC$2,Plausis!A:E,5,0),IF(AD1566="Ja",VLOOKUP($AD$2,Plausis!A:E,5,0),"")))))))</f>
        <v/>
      </c>
      <c r="AH1566" s="52" t="str">
        <f>IF(Y1566="Ja",VLOOKUP($Y$2,Plausis!A:E,5,0),"")</f>
        <v/>
      </c>
      <c r="AI1566" s="52" t="str">
        <f t="shared" si="544"/>
        <v>Ja</v>
      </c>
      <c r="AJ1566" s="52" t="str">
        <f>IF(S1566="Ja",VLOOKUP($S$2,Plausis!A:E,5,0),IF(V1566="Ja",VLOOKUP($V$2,Plausis!A:E,5,0),IF(X1566="Ja",VLOOKUP($X$2,Plausis!A:E,5,0),"")))</f>
        <v/>
      </c>
      <c r="AK1566" s="52" t="s">
        <v>4443</v>
      </c>
      <c r="AL1566" s="52" t="s">
        <v>3</v>
      </c>
      <c r="AM1566" s="114">
        <v>45531</v>
      </c>
      <c r="AN1566" s="52" t="s">
        <v>4467</v>
      </c>
      <c r="AO1566" s="52" t="str">
        <f>VLOOKUP(B1566,'BAT Grundtabelle'!B:T,19,0)</f>
        <v>ja</v>
      </c>
      <c r="AP1566" s="105" t="str">
        <f t="shared" si="545"/>
        <v>11399</v>
      </c>
      <c r="AQ1566" s="52" t="str">
        <f t="shared" si="546"/>
        <v>Praxis für Arbeitsmedizin</v>
      </c>
      <c r="AR1566" s="52" t="b">
        <f t="shared" si="561"/>
        <v>0</v>
      </c>
      <c r="AS1566" s="52" t="b">
        <f t="shared" si="561"/>
        <v>0</v>
      </c>
      <c r="AT1566" s="52" t="b">
        <f t="shared" si="561"/>
        <v>0</v>
      </c>
      <c r="AU1566" s="52" t="str">
        <f t="shared" si="547"/>
        <v>Arzt</v>
      </c>
      <c r="AW1566" s="52" t="b">
        <f t="shared" si="548"/>
        <v>0</v>
      </c>
      <c r="AX1566" s="52" t="str">
        <f t="shared" si="549"/>
        <v>Arzt</v>
      </c>
      <c r="AY1566" s="52" t="b">
        <f t="shared" si="550"/>
        <v>0</v>
      </c>
      <c r="AZ1566" s="52" t="str">
        <f t="shared" si="551"/>
        <v>11399</v>
      </c>
      <c r="BA1566" s="52" t="str">
        <f>VLOOKUP(A1566,'BAT Grundtabelle'!A:U,21,0)</f>
        <v>ja</v>
      </c>
      <c r="BB1566" s="52" t="str">
        <f t="shared" si="552"/>
        <v>nein</v>
      </c>
      <c r="BC1566" s="52" t="str">
        <f t="shared" si="553"/>
        <v>11399</v>
      </c>
      <c r="BD1566" s="52" t="str">
        <f t="shared" si="554"/>
        <v>Praxis für Arbeitsmedizin</v>
      </c>
      <c r="BE1566" s="52" t="str">
        <f t="shared" si="555"/>
        <v>Arzt</v>
      </c>
      <c r="BF1566" s="52" t="str">
        <f t="shared" si="556"/>
        <v>Arzt</v>
      </c>
    </row>
    <row r="1567" spans="1:58" x14ac:dyDescent="0.35">
      <c r="A1567" s="107" t="s">
        <v>3822</v>
      </c>
      <c r="B1567" s="75" t="s">
        <v>1557</v>
      </c>
      <c r="C1567" s="52" t="s">
        <v>3</v>
      </c>
      <c r="D1567" s="52" t="s">
        <v>3</v>
      </c>
      <c r="E1567" s="52" t="s">
        <v>2</v>
      </c>
      <c r="F1567" s="52" t="s">
        <v>2</v>
      </c>
      <c r="G1567" s="52" t="s">
        <v>2</v>
      </c>
      <c r="H1567" s="52" t="s">
        <v>2</v>
      </c>
      <c r="I1567" s="52" t="s">
        <v>2</v>
      </c>
      <c r="J1567" s="52" t="s">
        <v>2</v>
      </c>
      <c r="K1567" s="52" t="s">
        <v>2</v>
      </c>
      <c r="L1567" s="52" t="s">
        <v>2</v>
      </c>
      <c r="M1567" s="52" t="s">
        <v>2</v>
      </c>
      <c r="N1567" s="52" t="s">
        <v>3</v>
      </c>
      <c r="O1567" s="52" t="s">
        <v>4469</v>
      </c>
      <c r="P1567" s="52" t="s">
        <v>4</v>
      </c>
      <c r="Q1567" s="52" t="str">
        <f t="shared" si="560"/>
        <v>Nein</v>
      </c>
      <c r="R1567" s="52" t="str">
        <f t="shared" si="560"/>
        <v>Nein</v>
      </c>
      <c r="S1567" s="52" t="str">
        <f t="shared" si="560"/>
        <v>Nein</v>
      </c>
      <c r="T1567" s="52" t="str">
        <f t="shared" si="560"/>
        <v>Nein</v>
      </c>
      <c r="U1567" s="52" t="str">
        <f t="shared" si="560"/>
        <v>Nein</v>
      </c>
      <c r="V1567" s="52" t="str">
        <f t="shared" si="560"/>
        <v>Nein</v>
      </c>
      <c r="W1567" s="52" t="str">
        <f t="shared" si="560"/>
        <v>Nein</v>
      </c>
      <c r="X1567" s="52" t="str">
        <f t="shared" si="560"/>
        <v>Nein</v>
      </c>
      <c r="Y1567" s="52" t="str">
        <f t="shared" si="560"/>
        <v>Nein</v>
      </c>
      <c r="Z1567" s="52" t="str">
        <f t="shared" si="560"/>
        <v>Nein</v>
      </c>
      <c r="AA1567" s="52" t="str">
        <f t="shared" si="560"/>
        <v>Nein</v>
      </c>
      <c r="AB1567" s="52" t="str">
        <f t="shared" si="560"/>
        <v>Nein</v>
      </c>
      <c r="AC1567" s="52" t="str">
        <f t="shared" si="560"/>
        <v>Nein</v>
      </c>
      <c r="AD1567" s="52" t="str">
        <f t="shared" si="560"/>
        <v>Nein</v>
      </c>
      <c r="AE1567" s="52" t="str">
        <f t="shared" si="560"/>
        <v>Nein</v>
      </c>
      <c r="AF1567" s="52" t="str">
        <f t="shared" si="560"/>
        <v>Nein</v>
      </c>
      <c r="AG1567" s="61" t="str">
        <f>IF(Q1567="Ja",VLOOKUP($Q$2,Plausis!A:E,5,0),IF(R1567="Ja",VLOOKUP($R$2,Plausis!A:E,5,0),IF(T1567="Ja",VLOOKUP($T$2,Plausis!A:E,5,0),IF(U1567="Ja",VLOOKUP($U$2,Plausis!A:E,5,0),IF(AA1567="Ja",VLOOKUP($AA$2,Plausis!A:E,5,0),IF(AC1567="Ja",VLOOKUP($AC$2,Plausis!A:E,5,0),IF(AD1567="Ja",VLOOKUP($AD$2,Plausis!A:E,5,0),"")))))))</f>
        <v/>
      </c>
      <c r="AH1567" s="52" t="str">
        <f>IF(Y1567="Ja",VLOOKUP($Y$2,Plausis!A:E,5,0),"")</f>
        <v/>
      </c>
      <c r="AI1567" s="52" t="str">
        <f t="shared" si="544"/>
        <v>Ja</v>
      </c>
      <c r="AJ1567" s="52" t="str">
        <f>IF(S1567="Ja",VLOOKUP($S$2,Plausis!A:E,5,0),IF(V1567="Ja",VLOOKUP($V$2,Plausis!A:E,5,0),IF(X1567="Ja",VLOOKUP($X$2,Plausis!A:E,5,0),"")))</f>
        <v/>
      </c>
      <c r="AK1567" s="52" t="s">
        <v>4443</v>
      </c>
      <c r="AL1567" s="52" t="s">
        <v>3</v>
      </c>
      <c r="AM1567" s="114">
        <v>45531</v>
      </c>
      <c r="AN1567" s="52" t="s">
        <v>4467</v>
      </c>
      <c r="AO1567" s="52" t="str">
        <f>VLOOKUP(B1567,'BAT Grundtabelle'!B:T,19,0)</f>
        <v>ja</v>
      </c>
      <c r="AP1567" s="105" t="str">
        <f t="shared" si="545"/>
        <v>11400</v>
      </c>
      <c r="AQ1567" s="52" t="str">
        <f t="shared" si="546"/>
        <v>Praxis für Arbeitstherapie</v>
      </c>
      <c r="AR1567" s="52" t="b">
        <f t="shared" si="561"/>
        <v>0</v>
      </c>
      <c r="AS1567" s="52" t="b">
        <f t="shared" si="561"/>
        <v>0</v>
      </c>
      <c r="AT1567" s="52" t="b">
        <f t="shared" si="561"/>
        <v>0</v>
      </c>
      <c r="AU1567" s="52" t="str">
        <f t="shared" si="547"/>
        <v>Arzt</v>
      </c>
      <c r="AW1567" s="52" t="b">
        <f t="shared" si="548"/>
        <v>0</v>
      </c>
      <c r="AX1567" s="52" t="str">
        <f t="shared" si="549"/>
        <v>Arzt</v>
      </c>
      <c r="AY1567" s="52" t="b">
        <f t="shared" si="550"/>
        <v>0</v>
      </c>
      <c r="AZ1567" s="52" t="str">
        <f t="shared" si="551"/>
        <v>11400</v>
      </c>
      <c r="BA1567" s="52" t="str">
        <f>VLOOKUP(A1567,'BAT Grundtabelle'!A:U,21,0)</f>
        <v>ja</v>
      </c>
      <c r="BB1567" s="52" t="str">
        <f t="shared" si="552"/>
        <v>nein</v>
      </c>
      <c r="BC1567" s="52" t="str">
        <f t="shared" si="553"/>
        <v>11400</v>
      </c>
      <c r="BD1567" s="52" t="str">
        <f t="shared" si="554"/>
        <v>Praxis für Arbeitstherapie</v>
      </c>
      <c r="BE1567" s="52" t="str">
        <f t="shared" si="555"/>
        <v>Arzt</v>
      </c>
      <c r="BF1567" s="52" t="str">
        <f t="shared" si="556"/>
        <v>Arzt</v>
      </c>
    </row>
    <row r="1568" spans="1:58" x14ac:dyDescent="0.35">
      <c r="A1568" s="107" t="s">
        <v>3823</v>
      </c>
      <c r="B1568" s="75" t="s">
        <v>1562</v>
      </c>
      <c r="C1568" s="52" t="s">
        <v>3</v>
      </c>
      <c r="D1568" s="52" t="s">
        <v>3</v>
      </c>
      <c r="E1568" s="52" t="s">
        <v>2</v>
      </c>
      <c r="F1568" s="52" t="s">
        <v>2</v>
      </c>
      <c r="G1568" s="52" t="s">
        <v>2</v>
      </c>
      <c r="H1568" s="52" t="s">
        <v>2</v>
      </c>
      <c r="I1568" s="52" t="s">
        <v>2</v>
      </c>
      <c r="J1568" s="52" t="s">
        <v>2</v>
      </c>
      <c r="K1568" s="52" t="s">
        <v>2</v>
      </c>
      <c r="L1568" s="52" t="s">
        <v>2</v>
      </c>
      <c r="M1568" s="52" t="s">
        <v>2</v>
      </c>
      <c r="N1568" s="52" t="s">
        <v>3</v>
      </c>
      <c r="O1568" s="52" t="s">
        <v>4469</v>
      </c>
      <c r="P1568" s="52" t="s">
        <v>4</v>
      </c>
      <c r="Q1568" s="52" t="str">
        <f t="shared" si="560"/>
        <v>Nein</v>
      </c>
      <c r="R1568" s="52" t="str">
        <f t="shared" si="560"/>
        <v>Nein</v>
      </c>
      <c r="S1568" s="52" t="str">
        <f t="shared" si="560"/>
        <v>Nein</v>
      </c>
      <c r="T1568" s="52" t="str">
        <f t="shared" si="560"/>
        <v>Nein</v>
      </c>
      <c r="U1568" s="52" t="str">
        <f t="shared" si="560"/>
        <v>Nein</v>
      </c>
      <c r="V1568" s="52" t="str">
        <f t="shared" si="560"/>
        <v>Nein</v>
      </c>
      <c r="W1568" s="52" t="str">
        <f t="shared" si="560"/>
        <v>Nein</v>
      </c>
      <c r="X1568" s="52" t="str">
        <f t="shared" si="560"/>
        <v>Nein</v>
      </c>
      <c r="Y1568" s="52" t="str">
        <f t="shared" si="560"/>
        <v>Nein</v>
      </c>
      <c r="Z1568" s="52" t="str">
        <f t="shared" si="560"/>
        <v>Nein</v>
      </c>
      <c r="AA1568" s="52" t="str">
        <f t="shared" si="560"/>
        <v>Nein</v>
      </c>
      <c r="AB1568" s="52" t="str">
        <f t="shared" si="560"/>
        <v>Nein</v>
      </c>
      <c r="AC1568" s="52" t="str">
        <f t="shared" si="560"/>
        <v>Nein</v>
      </c>
      <c r="AD1568" s="52" t="str">
        <f t="shared" si="560"/>
        <v>Nein</v>
      </c>
      <c r="AE1568" s="52" t="str">
        <f t="shared" si="560"/>
        <v>Nein</v>
      </c>
      <c r="AF1568" s="52" t="str">
        <f t="shared" si="560"/>
        <v>Nein</v>
      </c>
      <c r="AG1568" s="61" t="str">
        <f>IF(Q1568="Ja",VLOOKUP($Q$2,Plausis!A:E,5,0),IF(R1568="Ja",VLOOKUP($R$2,Plausis!A:E,5,0),IF(T1568="Ja",VLOOKUP($T$2,Plausis!A:E,5,0),IF(U1568="Ja",VLOOKUP($U$2,Plausis!A:E,5,0),IF(AA1568="Ja",VLOOKUP($AA$2,Plausis!A:E,5,0),IF(AC1568="Ja",VLOOKUP($AC$2,Plausis!A:E,5,0),IF(AD1568="Ja",VLOOKUP($AD$2,Plausis!A:E,5,0),"")))))))</f>
        <v/>
      </c>
      <c r="AH1568" s="52" t="str">
        <f>IF(Y1568="Ja",VLOOKUP($Y$2,Plausis!A:E,5,0),"")</f>
        <v/>
      </c>
      <c r="AI1568" s="52" t="str">
        <f t="shared" si="544"/>
        <v>Ja</v>
      </c>
      <c r="AJ1568" s="52" t="str">
        <f>IF(S1568="Ja",VLOOKUP($S$2,Plausis!A:E,5,0),IF(V1568="Ja",VLOOKUP($V$2,Plausis!A:E,5,0),IF(X1568="Ja",VLOOKUP($X$2,Plausis!A:E,5,0),"")))</f>
        <v/>
      </c>
      <c r="AK1568" s="52" t="s">
        <v>4443</v>
      </c>
      <c r="AL1568" s="52" t="s">
        <v>3</v>
      </c>
      <c r="AM1568" s="114">
        <v>45531</v>
      </c>
      <c r="AN1568" s="52" t="s">
        <v>4467</v>
      </c>
      <c r="AO1568" s="52" t="str">
        <f>VLOOKUP(B1568,'BAT Grundtabelle'!B:T,19,0)</f>
        <v>ja</v>
      </c>
      <c r="AP1568" s="105" t="str">
        <f t="shared" si="545"/>
        <v>11401</v>
      </c>
      <c r="AQ1568" s="52" t="str">
        <f t="shared" si="546"/>
        <v>Praxis für Beschäftigungstherapie</v>
      </c>
      <c r="AR1568" s="52" t="b">
        <f t="shared" si="561"/>
        <v>0</v>
      </c>
      <c r="AS1568" s="52" t="b">
        <f t="shared" si="561"/>
        <v>0</v>
      </c>
      <c r="AT1568" s="52" t="b">
        <f t="shared" si="561"/>
        <v>0</v>
      </c>
      <c r="AU1568" s="52" t="str">
        <f t="shared" si="547"/>
        <v>Arzt</v>
      </c>
      <c r="AW1568" s="52" t="b">
        <f t="shared" si="548"/>
        <v>0</v>
      </c>
      <c r="AX1568" s="52" t="str">
        <f t="shared" si="549"/>
        <v>Arzt</v>
      </c>
      <c r="AY1568" s="52" t="b">
        <f t="shared" si="550"/>
        <v>0</v>
      </c>
      <c r="AZ1568" s="52" t="str">
        <f t="shared" si="551"/>
        <v>11401</v>
      </c>
      <c r="BA1568" s="52" t="str">
        <f>VLOOKUP(A1568,'BAT Grundtabelle'!A:U,21,0)</f>
        <v>ja</v>
      </c>
      <c r="BB1568" s="52" t="str">
        <f t="shared" si="552"/>
        <v>nein</v>
      </c>
      <c r="BC1568" s="52" t="str">
        <f t="shared" si="553"/>
        <v>11401</v>
      </c>
      <c r="BD1568" s="52" t="str">
        <f t="shared" si="554"/>
        <v>Praxis für Beschäftigungstherapie</v>
      </c>
      <c r="BE1568" s="52" t="str">
        <f t="shared" si="555"/>
        <v>Arzt</v>
      </c>
      <c r="BF1568" s="52" t="str">
        <f t="shared" si="556"/>
        <v>Arzt</v>
      </c>
    </row>
    <row r="1569" spans="1:58" x14ac:dyDescent="0.35">
      <c r="A1569" s="107" t="s">
        <v>3824</v>
      </c>
      <c r="B1569" s="75" t="s">
        <v>1055</v>
      </c>
      <c r="C1569" s="52" t="s">
        <v>3</v>
      </c>
      <c r="D1569" s="52" t="s">
        <v>3</v>
      </c>
      <c r="E1569" s="52" t="s">
        <v>2</v>
      </c>
      <c r="F1569" s="52" t="s">
        <v>2</v>
      </c>
      <c r="G1569" s="52" t="s">
        <v>2</v>
      </c>
      <c r="H1569" s="52" t="s">
        <v>2</v>
      </c>
      <c r="I1569" s="52" t="s">
        <v>2</v>
      </c>
      <c r="J1569" s="52" t="s">
        <v>2</v>
      </c>
      <c r="K1569" s="52" t="s">
        <v>2</v>
      </c>
      <c r="L1569" s="52" t="s">
        <v>2</v>
      </c>
      <c r="M1569" s="52" t="s">
        <v>2</v>
      </c>
      <c r="N1569" s="52" t="s">
        <v>3</v>
      </c>
      <c r="O1569" s="52" t="s">
        <v>4469</v>
      </c>
      <c r="P1569" s="52" t="s">
        <v>4</v>
      </c>
      <c r="Q1569" s="52" t="str">
        <f t="shared" si="560"/>
        <v>Nein</v>
      </c>
      <c r="R1569" s="52" t="str">
        <f t="shared" si="560"/>
        <v>Nein</v>
      </c>
      <c r="S1569" s="52" t="str">
        <f t="shared" si="560"/>
        <v>Nein</v>
      </c>
      <c r="T1569" s="52" t="str">
        <f t="shared" si="560"/>
        <v>Nein</v>
      </c>
      <c r="U1569" s="52" t="str">
        <f t="shared" si="560"/>
        <v>Nein</v>
      </c>
      <c r="V1569" s="52" t="str">
        <f t="shared" si="560"/>
        <v>Nein</v>
      </c>
      <c r="W1569" s="52" t="str">
        <f t="shared" si="560"/>
        <v>Nein</v>
      </c>
      <c r="X1569" s="52" t="str">
        <f t="shared" si="560"/>
        <v>Nein</v>
      </c>
      <c r="Y1569" s="52" t="str">
        <f t="shared" si="560"/>
        <v>Nein</v>
      </c>
      <c r="Z1569" s="52" t="str">
        <f t="shared" si="560"/>
        <v>Nein</v>
      </c>
      <c r="AA1569" s="52" t="str">
        <f t="shared" si="560"/>
        <v>Nein</v>
      </c>
      <c r="AB1569" s="52" t="str">
        <f t="shared" si="560"/>
        <v>Nein</v>
      </c>
      <c r="AC1569" s="52" t="str">
        <f t="shared" si="560"/>
        <v>Nein</v>
      </c>
      <c r="AD1569" s="52" t="str">
        <f t="shared" si="560"/>
        <v>Nein</v>
      </c>
      <c r="AE1569" s="52" t="str">
        <f t="shared" si="560"/>
        <v>Nein</v>
      </c>
      <c r="AF1569" s="52" t="str">
        <f t="shared" si="560"/>
        <v>Nein</v>
      </c>
      <c r="AG1569" s="61" t="str">
        <f>IF(Q1569="Ja",VLOOKUP($Q$2,Plausis!A:E,5,0),IF(R1569="Ja",VLOOKUP($R$2,Plausis!A:E,5,0),IF(T1569="Ja",VLOOKUP($T$2,Plausis!A:E,5,0),IF(U1569="Ja",VLOOKUP($U$2,Plausis!A:E,5,0),IF(AA1569="Ja",VLOOKUP($AA$2,Plausis!A:E,5,0),IF(AC1569="Ja",VLOOKUP($AC$2,Plausis!A:E,5,0),IF(AD1569="Ja",VLOOKUP($AD$2,Plausis!A:E,5,0),"")))))))</f>
        <v/>
      </c>
      <c r="AH1569" s="52" t="str">
        <f>IF(Y1569="Ja",VLOOKUP($Y$2,Plausis!A:E,5,0),"")</f>
        <v/>
      </c>
      <c r="AI1569" s="52" t="str">
        <f t="shared" si="544"/>
        <v>Ja</v>
      </c>
      <c r="AJ1569" s="52" t="str">
        <f>IF(S1569="Ja",VLOOKUP($S$2,Plausis!A:E,5,0),IF(V1569="Ja",VLOOKUP($V$2,Plausis!A:E,5,0),IF(X1569="Ja",VLOOKUP($X$2,Plausis!A:E,5,0),"")))</f>
        <v/>
      </c>
      <c r="AK1569" s="52" t="s">
        <v>4443</v>
      </c>
      <c r="AL1569" s="52" t="s">
        <v>3</v>
      </c>
      <c r="AM1569" s="114">
        <v>45531</v>
      </c>
      <c r="AN1569" s="52" t="s">
        <v>4467</v>
      </c>
      <c r="AO1569" s="52" t="str">
        <f>VLOOKUP(B1569,'BAT Grundtabelle'!B:T,19,0)</f>
        <v>ja</v>
      </c>
      <c r="AP1569" s="105" t="str">
        <f t="shared" si="545"/>
        <v>11402</v>
      </c>
      <c r="AQ1569" s="52" t="str">
        <f t="shared" si="546"/>
        <v>Praxis für Dermatologie</v>
      </c>
      <c r="AR1569" s="52" t="b">
        <f t="shared" si="561"/>
        <v>0</v>
      </c>
      <c r="AS1569" s="52" t="b">
        <f t="shared" si="561"/>
        <v>0</v>
      </c>
      <c r="AT1569" s="52" t="b">
        <f t="shared" si="561"/>
        <v>0</v>
      </c>
      <c r="AU1569" s="52" t="str">
        <f t="shared" si="547"/>
        <v>Arzt</v>
      </c>
      <c r="AW1569" s="52" t="b">
        <f t="shared" si="548"/>
        <v>0</v>
      </c>
      <c r="AX1569" s="52" t="str">
        <f t="shared" si="549"/>
        <v>Arzt</v>
      </c>
      <c r="AY1569" s="52" t="b">
        <f t="shared" si="550"/>
        <v>0</v>
      </c>
      <c r="AZ1569" s="52" t="str">
        <f t="shared" si="551"/>
        <v>11402</v>
      </c>
      <c r="BA1569" s="52" t="str">
        <f>VLOOKUP(A1569,'BAT Grundtabelle'!A:U,21,0)</f>
        <v>ja</v>
      </c>
      <c r="BB1569" s="52" t="str">
        <f t="shared" si="552"/>
        <v>nein</v>
      </c>
      <c r="BC1569" s="52" t="str">
        <f t="shared" si="553"/>
        <v>11402</v>
      </c>
      <c r="BD1569" s="52" t="str">
        <f t="shared" si="554"/>
        <v>Praxis für Dermatologie</v>
      </c>
      <c r="BE1569" s="52" t="str">
        <f t="shared" si="555"/>
        <v>Arzt</v>
      </c>
      <c r="BF1569" s="52" t="str">
        <f t="shared" si="556"/>
        <v>Arzt</v>
      </c>
    </row>
    <row r="1570" spans="1:58" x14ac:dyDescent="0.35">
      <c r="A1570" s="107" t="s">
        <v>3825</v>
      </c>
      <c r="B1570" s="75" t="s">
        <v>1169</v>
      </c>
      <c r="C1570" s="52" t="s">
        <v>3</v>
      </c>
      <c r="D1570" s="52" t="s">
        <v>3</v>
      </c>
      <c r="E1570" s="52" t="s">
        <v>2</v>
      </c>
      <c r="F1570" s="52" t="s">
        <v>2</v>
      </c>
      <c r="G1570" s="52" t="s">
        <v>2</v>
      </c>
      <c r="H1570" s="52" t="s">
        <v>2</v>
      </c>
      <c r="I1570" s="52" t="s">
        <v>2</v>
      </c>
      <c r="J1570" s="52" t="s">
        <v>2</v>
      </c>
      <c r="K1570" s="52" t="s">
        <v>2</v>
      </c>
      <c r="L1570" s="52" t="s">
        <v>2</v>
      </c>
      <c r="M1570" s="52" t="s">
        <v>2</v>
      </c>
      <c r="N1570" s="52" t="s">
        <v>3</v>
      </c>
      <c r="O1570" s="52" t="s">
        <v>4469</v>
      </c>
      <c r="P1570" s="52" t="s">
        <v>4</v>
      </c>
      <c r="Q1570" s="52" t="str">
        <f t="shared" si="560"/>
        <v>Nein</v>
      </c>
      <c r="R1570" s="52" t="str">
        <f t="shared" si="560"/>
        <v>Nein</v>
      </c>
      <c r="S1570" s="52" t="str">
        <f t="shared" si="560"/>
        <v>Nein</v>
      </c>
      <c r="T1570" s="52" t="str">
        <f t="shared" si="560"/>
        <v>Nein</v>
      </c>
      <c r="U1570" s="52" t="str">
        <f t="shared" si="560"/>
        <v>Nein</v>
      </c>
      <c r="V1570" s="52" t="str">
        <f t="shared" si="560"/>
        <v>Nein</v>
      </c>
      <c r="W1570" s="52" t="str">
        <f t="shared" si="560"/>
        <v>Nein</v>
      </c>
      <c r="X1570" s="52" t="str">
        <f t="shared" si="560"/>
        <v>Nein</v>
      </c>
      <c r="Y1570" s="52" t="str">
        <f t="shared" si="560"/>
        <v>Nein</v>
      </c>
      <c r="Z1570" s="52" t="str">
        <f t="shared" si="560"/>
        <v>Nein</v>
      </c>
      <c r="AA1570" s="52" t="str">
        <f t="shared" si="560"/>
        <v>Nein</v>
      </c>
      <c r="AB1570" s="52" t="str">
        <f t="shared" si="560"/>
        <v>Nein</v>
      </c>
      <c r="AC1570" s="52" t="str">
        <f t="shared" si="560"/>
        <v>Nein</v>
      </c>
      <c r="AD1570" s="52" t="str">
        <f t="shared" si="560"/>
        <v>Nein</v>
      </c>
      <c r="AE1570" s="52" t="str">
        <f t="shared" si="560"/>
        <v>Nein</v>
      </c>
      <c r="AF1570" s="52" t="str">
        <f t="shared" si="560"/>
        <v>Nein</v>
      </c>
      <c r="AG1570" s="61" t="str">
        <f>IF(Q1570="Ja",VLOOKUP($Q$2,Plausis!A:E,5,0),IF(R1570="Ja",VLOOKUP($R$2,Plausis!A:E,5,0),IF(T1570="Ja",VLOOKUP($T$2,Plausis!A:E,5,0),IF(U1570="Ja",VLOOKUP($U$2,Plausis!A:E,5,0),IF(AA1570="Ja",VLOOKUP($AA$2,Plausis!A:E,5,0),IF(AC1570="Ja",VLOOKUP($AC$2,Plausis!A:E,5,0),IF(AD1570="Ja",VLOOKUP($AD$2,Plausis!A:E,5,0),"")))))))</f>
        <v/>
      </c>
      <c r="AH1570" s="52" t="str">
        <f>IF(Y1570="Ja",VLOOKUP($Y$2,Plausis!A:E,5,0),"")</f>
        <v/>
      </c>
      <c r="AI1570" s="52" t="str">
        <f t="shared" si="544"/>
        <v>Ja</v>
      </c>
      <c r="AJ1570" s="52" t="str">
        <f>IF(S1570="Ja",VLOOKUP($S$2,Plausis!A:E,5,0),IF(V1570="Ja",VLOOKUP($V$2,Plausis!A:E,5,0),IF(X1570="Ja",VLOOKUP($X$2,Plausis!A:E,5,0),"")))</f>
        <v/>
      </c>
      <c r="AK1570" s="52" t="s">
        <v>4443</v>
      </c>
      <c r="AL1570" s="52" t="s">
        <v>3</v>
      </c>
      <c r="AM1570" s="114">
        <v>45531</v>
      </c>
      <c r="AN1570" s="52" t="s">
        <v>4467</v>
      </c>
      <c r="AO1570" s="52" t="str">
        <f>VLOOKUP(B1570,'BAT Grundtabelle'!B:T,19,0)</f>
        <v>ja</v>
      </c>
      <c r="AP1570" s="105" t="str">
        <f t="shared" si="545"/>
        <v>11403</v>
      </c>
      <c r="AQ1570" s="52" t="str">
        <f t="shared" si="546"/>
        <v>Praxis für Frauenheilkunde und Geburtshilfe</v>
      </c>
      <c r="AR1570" s="52" t="b">
        <f t="shared" si="561"/>
        <v>0</v>
      </c>
      <c r="AS1570" s="52" t="b">
        <f t="shared" si="561"/>
        <v>0</v>
      </c>
      <c r="AT1570" s="52" t="b">
        <f t="shared" si="561"/>
        <v>0</v>
      </c>
      <c r="AU1570" s="52" t="str">
        <f t="shared" si="547"/>
        <v>Arzt</v>
      </c>
      <c r="AW1570" s="52" t="b">
        <f t="shared" si="548"/>
        <v>0</v>
      </c>
      <c r="AX1570" s="52" t="str">
        <f t="shared" si="549"/>
        <v>Arzt</v>
      </c>
      <c r="AY1570" s="52" t="b">
        <f t="shared" si="550"/>
        <v>0</v>
      </c>
      <c r="AZ1570" s="52" t="str">
        <f t="shared" si="551"/>
        <v>11403</v>
      </c>
      <c r="BA1570" s="52" t="str">
        <f>VLOOKUP(A1570,'BAT Grundtabelle'!A:U,21,0)</f>
        <v>ja</v>
      </c>
      <c r="BB1570" s="52" t="str">
        <f t="shared" si="552"/>
        <v>nein</v>
      </c>
      <c r="BC1570" s="52" t="str">
        <f t="shared" si="553"/>
        <v>11403</v>
      </c>
      <c r="BD1570" s="52" t="str">
        <f t="shared" si="554"/>
        <v>Praxis für Frauenheilkunde und Geburtshilfe</v>
      </c>
      <c r="BE1570" s="52" t="str">
        <f t="shared" si="555"/>
        <v>Arzt</v>
      </c>
      <c r="BF1570" s="52" t="str">
        <f t="shared" si="556"/>
        <v>Arzt</v>
      </c>
    </row>
    <row r="1571" spans="1:58" x14ac:dyDescent="0.35">
      <c r="A1571" s="107" t="s">
        <v>3826</v>
      </c>
      <c r="B1571" s="75" t="s">
        <v>1054</v>
      </c>
      <c r="C1571" s="52" t="s">
        <v>3</v>
      </c>
      <c r="D1571" s="52" t="s">
        <v>3</v>
      </c>
      <c r="E1571" s="52" t="s">
        <v>2</v>
      </c>
      <c r="F1571" s="52" t="s">
        <v>2</v>
      </c>
      <c r="G1571" s="52" t="s">
        <v>2</v>
      </c>
      <c r="H1571" s="52" t="s">
        <v>2</v>
      </c>
      <c r="I1571" s="52" t="s">
        <v>2</v>
      </c>
      <c r="J1571" s="52" t="s">
        <v>2</v>
      </c>
      <c r="K1571" s="52" t="s">
        <v>2</v>
      </c>
      <c r="L1571" s="52" t="s">
        <v>2</v>
      </c>
      <c r="M1571" s="52" t="s">
        <v>2</v>
      </c>
      <c r="N1571" s="52" t="s">
        <v>3</v>
      </c>
      <c r="O1571" s="52" t="s">
        <v>4469</v>
      </c>
      <c r="P1571" s="52" t="s">
        <v>4</v>
      </c>
      <c r="Q1571" s="52" t="str">
        <f t="shared" si="560"/>
        <v>Nein</v>
      </c>
      <c r="R1571" s="52" t="str">
        <f t="shared" si="560"/>
        <v>Nein</v>
      </c>
      <c r="S1571" s="52" t="str">
        <f t="shared" si="560"/>
        <v>Nein</v>
      </c>
      <c r="T1571" s="52" t="str">
        <f t="shared" si="560"/>
        <v>Nein</v>
      </c>
      <c r="U1571" s="52" t="str">
        <f t="shared" si="560"/>
        <v>Nein</v>
      </c>
      <c r="V1571" s="52" t="str">
        <f t="shared" si="560"/>
        <v>Nein</v>
      </c>
      <c r="W1571" s="52" t="str">
        <f t="shared" si="560"/>
        <v>Nein</v>
      </c>
      <c r="X1571" s="52" t="str">
        <f t="shared" si="560"/>
        <v>Nein</v>
      </c>
      <c r="Y1571" s="52" t="str">
        <f t="shared" si="560"/>
        <v>Nein</v>
      </c>
      <c r="Z1571" s="52" t="str">
        <f t="shared" si="560"/>
        <v>Nein</v>
      </c>
      <c r="AA1571" s="52" t="str">
        <f t="shared" si="560"/>
        <v>Nein</v>
      </c>
      <c r="AB1571" s="52" t="str">
        <f t="shared" si="560"/>
        <v>Nein</v>
      </c>
      <c r="AC1571" s="52" t="str">
        <f t="shared" si="560"/>
        <v>Nein</v>
      </c>
      <c r="AD1571" s="52" t="str">
        <f t="shared" si="560"/>
        <v>Nein</v>
      </c>
      <c r="AE1571" s="52" t="str">
        <f t="shared" si="560"/>
        <v>Nein</v>
      </c>
      <c r="AF1571" s="52" t="str">
        <f t="shared" si="560"/>
        <v>Nein</v>
      </c>
      <c r="AG1571" s="61" t="str">
        <f>IF(Q1571="Ja",VLOOKUP($Q$2,Plausis!A:E,5,0),IF(R1571="Ja",VLOOKUP($R$2,Plausis!A:E,5,0),IF(T1571="Ja",VLOOKUP($T$2,Plausis!A:E,5,0),IF(U1571="Ja",VLOOKUP($U$2,Plausis!A:E,5,0),IF(AA1571="Ja",VLOOKUP($AA$2,Plausis!A:E,5,0),IF(AC1571="Ja",VLOOKUP($AC$2,Plausis!A:E,5,0),IF(AD1571="Ja",VLOOKUP($AD$2,Plausis!A:E,5,0),"")))))))</f>
        <v/>
      </c>
      <c r="AH1571" s="52" t="str">
        <f>IF(Y1571="Ja",VLOOKUP($Y$2,Plausis!A:E,5,0),"")</f>
        <v/>
      </c>
      <c r="AI1571" s="52" t="str">
        <f t="shared" si="544"/>
        <v>Ja</v>
      </c>
      <c r="AJ1571" s="52" t="str">
        <f>IF(S1571="Ja",VLOOKUP($S$2,Plausis!A:E,5,0),IF(V1571="Ja",VLOOKUP($V$2,Plausis!A:E,5,0),IF(X1571="Ja",VLOOKUP($X$2,Plausis!A:E,5,0),"")))</f>
        <v/>
      </c>
      <c r="AK1571" s="52" t="s">
        <v>4443</v>
      </c>
      <c r="AL1571" s="52" t="s">
        <v>3</v>
      </c>
      <c r="AM1571" s="114">
        <v>45531</v>
      </c>
      <c r="AN1571" s="52" t="s">
        <v>4467</v>
      </c>
      <c r="AO1571" s="52" t="str">
        <f>VLOOKUP(B1571,'BAT Grundtabelle'!B:T,19,0)</f>
        <v>ja</v>
      </c>
      <c r="AP1571" s="105" t="str">
        <f t="shared" si="545"/>
        <v>11404</v>
      </c>
      <c r="AQ1571" s="52" t="str">
        <f t="shared" si="546"/>
        <v>Praxis für Hautkrankheiten</v>
      </c>
      <c r="AR1571" s="52" t="b">
        <f t="shared" si="561"/>
        <v>0</v>
      </c>
      <c r="AS1571" s="52" t="b">
        <f t="shared" si="561"/>
        <v>0</v>
      </c>
      <c r="AT1571" s="52" t="b">
        <f t="shared" si="561"/>
        <v>0</v>
      </c>
      <c r="AU1571" s="52" t="str">
        <f t="shared" si="547"/>
        <v>Arzt</v>
      </c>
      <c r="AW1571" s="52" t="b">
        <f t="shared" si="548"/>
        <v>0</v>
      </c>
      <c r="AX1571" s="52" t="str">
        <f t="shared" si="549"/>
        <v>Arzt</v>
      </c>
      <c r="AY1571" s="52" t="b">
        <f t="shared" si="550"/>
        <v>0</v>
      </c>
      <c r="AZ1571" s="52" t="str">
        <f t="shared" si="551"/>
        <v>11404</v>
      </c>
      <c r="BA1571" s="52" t="str">
        <f>VLOOKUP(A1571,'BAT Grundtabelle'!A:U,21,0)</f>
        <v>ja</v>
      </c>
      <c r="BB1571" s="52" t="str">
        <f t="shared" si="552"/>
        <v>nein</v>
      </c>
      <c r="BC1571" s="52" t="str">
        <f t="shared" si="553"/>
        <v>11404</v>
      </c>
      <c r="BD1571" s="52" t="str">
        <f t="shared" si="554"/>
        <v>Praxis für Hautkrankheiten</v>
      </c>
      <c r="BE1571" s="52" t="str">
        <f t="shared" si="555"/>
        <v>Arzt</v>
      </c>
      <c r="BF1571" s="52" t="str">
        <f t="shared" si="556"/>
        <v>Arzt</v>
      </c>
    </row>
    <row r="1572" spans="1:58" x14ac:dyDescent="0.35">
      <c r="A1572" s="107" t="s">
        <v>3827</v>
      </c>
      <c r="B1572" s="75" t="s">
        <v>1260</v>
      </c>
      <c r="C1572" s="52" t="s">
        <v>3</v>
      </c>
      <c r="D1572" s="52" t="s">
        <v>3</v>
      </c>
      <c r="E1572" s="52" t="s">
        <v>2</v>
      </c>
      <c r="F1572" s="52" t="s">
        <v>2</v>
      </c>
      <c r="G1572" s="52" t="s">
        <v>2</v>
      </c>
      <c r="H1572" s="52" t="s">
        <v>2</v>
      </c>
      <c r="I1572" s="52" t="s">
        <v>2</v>
      </c>
      <c r="J1572" s="52" t="s">
        <v>2</v>
      </c>
      <c r="K1572" s="52" t="s">
        <v>2</v>
      </c>
      <c r="L1572" s="52" t="s">
        <v>2</v>
      </c>
      <c r="M1572" s="52" t="s">
        <v>2</v>
      </c>
      <c r="N1572" s="52" t="s">
        <v>3</v>
      </c>
      <c r="O1572" s="52" t="s">
        <v>4469</v>
      </c>
      <c r="P1572" s="52" t="s">
        <v>4</v>
      </c>
      <c r="Q1572" s="52" t="str">
        <f t="shared" si="560"/>
        <v>Nein</v>
      </c>
      <c r="R1572" s="52" t="str">
        <f t="shared" si="560"/>
        <v>Nein</v>
      </c>
      <c r="S1572" s="52" t="str">
        <f t="shared" si="560"/>
        <v>Nein</v>
      </c>
      <c r="T1572" s="52" t="str">
        <f t="shared" si="560"/>
        <v>Nein</v>
      </c>
      <c r="U1572" s="52" t="str">
        <f t="shared" si="560"/>
        <v>Nein</v>
      </c>
      <c r="V1572" s="52" t="str">
        <f t="shared" si="560"/>
        <v>Nein</v>
      </c>
      <c r="W1572" s="52" t="str">
        <f t="shared" si="560"/>
        <v>Nein</v>
      </c>
      <c r="X1572" s="52" t="str">
        <f t="shared" si="560"/>
        <v>Nein</v>
      </c>
      <c r="Y1572" s="52" t="str">
        <f t="shared" si="560"/>
        <v>Nein</v>
      </c>
      <c r="Z1572" s="52" t="str">
        <f t="shared" si="560"/>
        <v>Nein</v>
      </c>
      <c r="AA1572" s="52" t="str">
        <f t="shared" si="560"/>
        <v>Nein</v>
      </c>
      <c r="AB1572" s="52" t="str">
        <f t="shared" si="560"/>
        <v>Nein</v>
      </c>
      <c r="AC1572" s="52" t="str">
        <f t="shared" si="560"/>
        <v>Nein</v>
      </c>
      <c r="AD1572" s="52" t="str">
        <f t="shared" si="560"/>
        <v>Nein</v>
      </c>
      <c r="AE1572" s="52" t="str">
        <f t="shared" si="560"/>
        <v>Nein</v>
      </c>
      <c r="AF1572" s="52" t="str">
        <f t="shared" si="560"/>
        <v>Nein</v>
      </c>
      <c r="AG1572" s="61" t="str">
        <f>IF(Q1572="Ja",VLOOKUP($Q$2,Plausis!A:E,5,0),IF(R1572="Ja",VLOOKUP($R$2,Plausis!A:E,5,0),IF(T1572="Ja",VLOOKUP($T$2,Plausis!A:E,5,0),IF(U1572="Ja",VLOOKUP($U$2,Plausis!A:E,5,0),IF(AA1572="Ja",VLOOKUP($AA$2,Plausis!A:E,5,0),IF(AC1572="Ja",VLOOKUP($AC$2,Plausis!A:E,5,0),IF(AD1572="Ja",VLOOKUP($AD$2,Plausis!A:E,5,0),"")))))))</f>
        <v/>
      </c>
      <c r="AH1572" s="52" t="str">
        <f>IF(Y1572="Ja",VLOOKUP($Y$2,Plausis!A:E,5,0),"")</f>
        <v/>
      </c>
      <c r="AI1572" s="52" t="str">
        <f t="shared" si="544"/>
        <v>Ja</v>
      </c>
      <c r="AJ1572" s="52" t="str">
        <f>IF(S1572="Ja",VLOOKUP($S$2,Plausis!A:E,5,0),IF(V1572="Ja",VLOOKUP($V$2,Plausis!A:E,5,0),IF(X1572="Ja",VLOOKUP($X$2,Plausis!A:E,5,0),"")))</f>
        <v/>
      </c>
      <c r="AK1572" s="52" t="s">
        <v>4443</v>
      </c>
      <c r="AL1572" s="52" t="s">
        <v>3</v>
      </c>
      <c r="AM1572" s="114">
        <v>45531</v>
      </c>
      <c r="AN1572" s="52" t="s">
        <v>4467</v>
      </c>
      <c r="AO1572" s="52" t="str">
        <f>VLOOKUP(B1572,'BAT Grundtabelle'!B:T,19,0)</f>
        <v>ja</v>
      </c>
      <c r="AP1572" s="105" t="str">
        <f t="shared" si="545"/>
        <v>11405</v>
      </c>
      <c r="AQ1572" s="52" t="str">
        <f t="shared" si="546"/>
        <v>Praxis für Kardiologie</v>
      </c>
      <c r="AR1572" s="52" t="b">
        <f t="shared" si="561"/>
        <v>0</v>
      </c>
      <c r="AS1572" s="52" t="b">
        <f t="shared" si="561"/>
        <v>0</v>
      </c>
      <c r="AT1572" s="52" t="b">
        <f t="shared" si="561"/>
        <v>0</v>
      </c>
      <c r="AU1572" s="52" t="str">
        <f t="shared" si="547"/>
        <v>Arzt</v>
      </c>
      <c r="AW1572" s="52" t="b">
        <f t="shared" si="548"/>
        <v>0</v>
      </c>
      <c r="AX1572" s="52" t="str">
        <f t="shared" si="549"/>
        <v>Arzt</v>
      </c>
      <c r="AY1572" s="52" t="b">
        <f t="shared" si="550"/>
        <v>0</v>
      </c>
      <c r="AZ1572" s="52" t="str">
        <f t="shared" si="551"/>
        <v>11405</v>
      </c>
      <c r="BA1572" s="52" t="str">
        <f>VLOOKUP(A1572,'BAT Grundtabelle'!A:U,21,0)</f>
        <v>ja</v>
      </c>
      <c r="BB1572" s="52" t="str">
        <f t="shared" si="552"/>
        <v>nein</v>
      </c>
      <c r="BC1572" s="52" t="str">
        <f t="shared" si="553"/>
        <v>11405</v>
      </c>
      <c r="BD1572" s="52" t="str">
        <f t="shared" si="554"/>
        <v>Praxis für Kardiologie</v>
      </c>
      <c r="BE1572" s="52" t="str">
        <f t="shared" si="555"/>
        <v>Arzt</v>
      </c>
      <c r="BF1572" s="52" t="str">
        <f t="shared" si="556"/>
        <v>Arzt</v>
      </c>
    </row>
    <row r="1573" spans="1:58" x14ac:dyDescent="0.35">
      <c r="A1573" s="107" t="s">
        <v>3828</v>
      </c>
      <c r="B1573" s="75" t="s">
        <v>1338</v>
      </c>
      <c r="C1573" s="52" t="s">
        <v>3</v>
      </c>
      <c r="D1573" s="52" t="s">
        <v>3</v>
      </c>
      <c r="E1573" s="52" t="s">
        <v>2</v>
      </c>
      <c r="F1573" s="52" t="s">
        <v>2</v>
      </c>
      <c r="G1573" s="52" t="s">
        <v>2</v>
      </c>
      <c r="H1573" s="52" t="s">
        <v>2</v>
      </c>
      <c r="I1573" s="52" t="s">
        <v>2</v>
      </c>
      <c r="J1573" s="52" t="s">
        <v>2</v>
      </c>
      <c r="K1573" s="52" t="s">
        <v>2</v>
      </c>
      <c r="L1573" s="52" t="s">
        <v>2</v>
      </c>
      <c r="M1573" s="52" t="s">
        <v>2</v>
      </c>
      <c r="N1573" s="52" t="s">
        <v>3</v>
      </c>
      <c r="O1573" s="52" t="s">
        <v>4469</v>
      </c>
      <c r="P1573" s="52" t="s">
        <v>4</v>
      </c>
      <c r="Q1573" s="52" t="str">
        <f t="shared" ref="Q1573:AF1582" si="562">IF(ISERROR(FIND(Q$2,$P1573,1)),"Nein","Ja")</f>
        <v>Nein</v>
      </c>
      <c r="R1573" s="52" t="str">
        <f t="shared" si="562"/>
        <v>Nein</v>
      </c>
      <c r="S1573" s="52" t="str">
        <f t="shared" si="562"/>
        <v>Nein</v>
      </c>
      <c r="T1573" s="52" t="str">
        <f t="shared" si="562"/>
        <v>Nein</v>
      </c>
      <c r="U1573" s="52" t="str">
        <f t="shared" si="562"/>
        <v>Nein</v>
      </c>
      <c r="V1573" s="52" t="str">
        <f t="shared" si="562"/>
        <v>Nein</v>
      </c>
      <c r="W1573" s="52" t="str">
        <f t="shared" si="562"/>
        <v>Nein</v>
      </c>
      <c r="X1573" s="52" t="str">
        <f t="shared" si="562"/>
        <v>Nein</v>
      </c>
      <c r="Y1573" s="52" t="str">
        <f t="shared" si="562"/>
        <v>Nein</v>
      </c>
      <c r="Z1573" s="52" t="str">
        <f t="shared" si="562"/>
        <v>Nein</v>
      </c>
      <c r="AA1573" s="52" t="str">
        <f t="shared" si="562"/>
        <v>Nein</v>
      </c>
      <c r="AB1573" s="52" t="str">
        <f t="shared" si="562"/>
        <v>Nein</v>
      </c>
      <c r="AC1573" s="52" t="str">
        <f t="shared" si="562"/>
        <v>Nein</v>
      </c>
      <c r="AD1573" s="52" t="str">
        <f t="shared" si="562"/>
        <v>Nein</v>
      </c>
      <c r="AE1573" s="52" t="str">
        <f t="shared" si="562"/>
        <v>Nein</v>
      </c>
      <c r="AF1573" s="52" t="str">
        <f t="shared" si="562"/>
        <v>Nein</v>
      </c>
      <c r="AG1573" s="61" t="str">
        <f>IF(Q1573="Ja",VLOOKUP($Q$2,Plausis!A:E,5,0),IF(R1573="Ja",VLOOKUP($R$2,Plausis!A:E,5,0),IF(T1573="Ja",VLOOKUP($T$2,Plausis!A:E,5,0),IF(U1573="Ja",VLOOKUP($U$2,Plausis!A:E,5,0),IF(AA1573="Ja",VLOOKUP($AA$2,Plausis!A:E,5,0),IF(AC1573="Ja",VLOOKUP($AC$2,Plausis!A:E,5,0),IF(AD1573="Ja",VLOOKUP($AD$2,Plausis!A:E,5,0),"")))))))</f>
        <v/>
      </c>
      <c r="AH1573" s="52" t="str">
        <f>IF(Y1573="Ja",VLOOKUP($Y$2,Plausis!A:E,5,0),"")</f>
        <v/>
      </c>
      <c r="AI1573" s="52" t="str">
        <f t="shared" si="544"/>
        <v>Ja</v>
      </c>
      <c r="AJ1573" s="52" t="str">
        <f>IF(S1573="Ja",VLOOKUP($S$2,Plausis!A:E,5,0),IF(V1573="Ja",VLOOKUP($V$2,Plausis!A:E,5,0),IF(X1573="Ja",VLOOKUP($X$2,Plausis!A:E,5,0),"")))</f>
        <v/>
      </c>
      <c r="AK1573" s="52" t="s">
        <v>4443</v>
      </c>
      <c r="AL1573" s="52" t="s">
        <v>3</v>
      </c>
      <c r="AM1573" s="114">
        <v>45531</v>
      </c>
      <c r="AN1573" s="52" t="s">
        <v>4467</v>
      </c>
      <c r="AO1573" s="52" t="str">
        <f>VLOOKUP(B1573,'BAT Grundtabelle'!B:T,19,0)</f>
        <v>ja</v>
      </c>
      <c r="AP1573" s="105" t="str">
        <f t="shared" si="545"/>
        <v>11406</v>
      </c>
      <c r="AQ1573" s="52" t="str">
        <f t="shared" si="546"/>
        <v>Praxis für Kieferchirurgie</v>
      </c>
      <c r="AR1573" s="52" t="b">
        <f t="shared" si="561"/>
        <v>0</v>
      </c>
      <c r="AS1573" s="52" t="b">
        <f t="shared" si="561"/>
        <v>0</v>
      </c>
      <c r="AT1573" s="52" t="b">
        <f t="shared" si="561"/>
        <v>0</v>
      </c>
      <c r="AU1573" s="52" t="str">
        <f t="shared" si="547"/>
        <v>Arzt</v>
      </c>
      <c r="AW1573" s="52" t="b">
        <f t="shared" si="548"/>
        <v>0</v>
      </c>
      <c r="AX1573" s="52" t="str">
        <f t="shared" si="549"/>
        <v>Arzt</v>
      </c>
      <c r="AY1573" s="52" t="b">
        <f t="shared" si="550"/>
        <v>0</v>
      </c>
      <c r="AZ1573" s="52" t="str">
        <f t="shared" si="551"/>
        <v>11406</v>
      </c>
      <c r="BA1573" s="52" t="str">
        <f>VLOOKUP(A1573,'BAT Grundtabelle'!A:U,21,0)</f>
        <v>ja</v>
      </c>
      <c r="BB1573" s="52" t="str">
        <f t="shared" si="552"/>
        <v>nein</v>
      </c>
      <c r="BC1573" s="52" t="str">
        <f t="shared" si="553"/>
        <v>11406</v>
      </c>
      <c r="BD1573" s="52" t="str">
        <f t="shared" si="554"/>
        <v>Praxis für Kieferchirurgie</v>
      </c>
      <c r="BE1573" s="52" t="str">
        <f t="shared" si="555"/>
        <v>Arzt</v>
      </c>
      <c r="BF1573" s="52" t="str">
        <f t="shared" si="556"/>
        <v>Arzt</v>
      </c>
    </row>
    <row r="1574" spans="1:58" x14ac:dyDescent="0.35">
      <c r="A1574" s="107" t="s">
        <v>3829</v>
      </c>
      <c r="B1574" s="75" t="s">
        <v>1339</v>
      </c>
      <c r="C1574" s="52" t="s">
        <v>3</v>
      </c>
      <c r="D1574" s="52" t="s">
        <v>3</v>
      </c>
      <c r="E1574" s="52" t="s">
        <v>2</v>
      </c>
      <c r="F1574" s="52" t="s">
        <v>2</v>
      </c>
      <c r="G1574" s="52" t="s">
        <v>2</v>
      </c>
      <c r="H1574" s="52" t="s">
        <v>2</v>
      </c>
      <c r="I1574" s="52" t="s">
        <v>2</v>
      </c>
      <c r="J1574" s="52" t="s">
        <v>2</v>
      </c>
      <c r="K1574" s="52" t="s">
        <v>2</v>
      </c>
      <c r="L1574" s="52" t="s">
        <v>2</v>
      </c>
      <c r="M1574" s="52" t="s">
        <v>2</v>
      </c>
      <c r="N1574" s="52" t="s">
        <v>3</v>
      </c>
      <c r="O1574" s="52" t="s">
        <v>4469</v>
      </c>
      <c r="P1574" s="52" t="s">
        <v>4</v>
      </c>
      <c r="Q1574" s="52" t="str">
        <f t="shared" si="562"/>
        <v>Nein</v>
      </c>
      <c r="R1574" s="52" t="str">
        <f t="shared" si="562"/>
        <v>Nein</v>
      </c>
      <c r="S1574" s="52" t="str">
        <f t="shared" si="562"/>
        <v>Nein</v>
      </c>
      <c r="T1574" s="52" t="str">
        <f t="shared" si="562"/>
        <v>Nein</v>
      </c>
      <c r="U1574" s="52" t="str">
        <f t="shared" si="562"/>
        <v>Nein</v>
      </c>
      <c r="V1574" s="52" t="str">
        <f t="shared" si="562"/>
        <v>Nein</v>
      </c>
      <c r="W1574" s="52" t="str">
        <f t="shared" si="562"/>
        <v>Nein</v>
      </c>
      <c r="X1574" s="52" t="str">
        <f t="shared" si="562"/>
        <v>Nein</v>
      </c>
      <c r="Y1574" s="52" t="str">
        <f t="shared" si="562"/>
        <v>Nein</v>
      </c>
      <c r="Z1574" s="52" t="str">
        <f t="shared" si="562"/>
        <v>Nein</v>
      </c>
      <c r="AA1574" s="52" t="str">
        <f t="shared" si="562"/>
        <v>Nein</v>
      </c>
      <c r="AB1574" s="52" t="str">
        <f t="shared" si="562"/>
        <v>Nein</v>
      </c>
      <c r="AC1574" s="52" t="str">
        <f t="shared" si="562"/>
        <v>Nein</v>
      </c>
      <c r="AD1574" s="52" t="str">
        <f t="shared" si="562"/>
        <v>Nein</v>
      </c>
      <c r="AE1574" s="52" t="str">
        <f t="shared" si="562"/>
        <v>Nein</v>
      </c>
      <c r="AF1574" s="52" t="str">
        <f t="shared" si="562"/>
        <v>Nein</v>
      </c>
      <c r="AG1574" s="61" t="str">
        <f>IF(Q1574="Ja",VLOOKUP($Q$2,Plausis!A:E,5,0),IF(R1574="Ja",VLOOKUP($R$2,Plausis!A:E,5,0),IF(T1574="Ja",VLOOKUP($T$2,Plausis!A:E,5,0),IF(U1574="Ja",VLOOKUP($U$2,Plausis!A:E,5,0),IF(AA1574="Ja",VLOOKUP($AA$2,Plausis!A:E,5,0),IF(AC1574="Ja",VLOOKUP($AC$2,Plausis!A:E,5,0),IF(AD1574="Ja",VLOOKUP($AD$2,Plausis!A:E,5,0),"")))))))</f>
        <v/>
      </c>
      <c r="AH1574" s="52" t="str">
        <f>IF(Y1574="Ja",VLOOKUP($Y$2,Plausis!A:E,5,0),"")</f>
        <v/>
      </c>
      <c r="AI1574" s="52" t="str">
        <f t="shared" si="544"/>
        <v>Ja</v>
      </c>
      <c r="AJ1574" s="52" t="str">
        <f>IF(S1574="Ja",VLOOKUP($S$2,Plausis!A:E,5,0),IF(V1574="Ja",VLOOKUP($V$2,Plausis!A:E,5,0),IF(X1574="Ja",VLOOKUP($X$2,Plausis!A:E,5,0),"")))</f>
        <v/>
      </c>
      <c r="AK1574" s="52" t="s">
        <v>4443</v>
      </c>
      <c r="AL1574" s="52" t="s">
        <v>3</v>
      </c>
      <c r="AM1574" s="114">
        <v>45531</v>
      </c>
      <c r="AN1574" s="52" t="s">
        <v>4467</v>
      </c>
      <c r="AO1574" s="52" t="str">
        <f>VLOOKUP(B1574,'BAT Grundtabelle'!B:T,19,0)</f>
        <v>ja</v>
      </c>
      <c r="AP1574" s="105" t="str">
        <f t="shared" si="545"/>
        <v>11407</v>
      </c>
      <c r="AQ1574" s="52" t="str">
        <f t="shared" si="546"/>
        <v>Praxis für Kieferorthopädie</v>
      </c>
      <c r="AR1574" s="52" t="b">
        <f t="shared" si="561"/>
        <v>0</v>
      </c>
      <c r="AS1574" s="52" t="b">
        <f t="shared" si="561"/>
        <v>0</v>
      </c>
      <c r="AT1574" s="52" t="b">
        <f t="shared" si="561"/>
        <v>0</v>
      </c>
      <c r="AU1574" s="52" t="str">
        <f t="shared" si="547"/>
        <v>Arzt</v>
      </c>
      <c r="AW1574" s="52" t="b">
        <f t="shared" si="548"/>
        <v>0</v>
      </c>
      <c r="AX1574" s="52" t="str">
        <f t="shared" si="549"/>
        <v>Arzt</v>
      </c>
      <c r="AY1574" s="52" t="b">
        <f t="shared" si="550"/>
        <v>0</v>
      </c>
      <c r="AZ1574" s="52" t="str">
        <f t="shared" si="551"/>
        <v>11407</v>
      </c>
      <c r="BA1574" s="52" t="str">
        <f>VLOOKUP(A1574,'BAT Grundtabelle'!A:U,21,0)</f>
        <v>ja</v>
      </c>
      <c r="BB1574" s="52" t="str">
        <f t="shared" si="552"/>
        <v>nein</v>
      </c>
      <c r="BC1574" s="52" t="str">
        <f t="shared" si="553"/>
        <v>11407</v>
      </c>
      <c r="BD1574" s="52" t="str">
        <f t="shared" si="554"/>
        <v>Praxis für Kieferorthopädie</v>
      </c>
      <c r="BE1574" s="52" t="str">
        <f t="shared" si="555"/>
        <v>Arzt</v>
      </c>
      <c r="BF1574" s="52" t="str">
        <f t="shared" si="556"/>
        <v>Arzt</v>
      </c>
    </row>
    <row r="1575" spans="1:58" x14ac:dyDescent="0.35">
      <c r="A1575" s="107" t="s">
        <v>3831</v>
      </c>
      <c r="B1575" s="75" t="s">
        <v>3830</v>
      </c>
      <c r="C1575" s="52" t="s">
        <v>3</v>
      </c>
      <c r="D1575" s="52" t="s">
        <v>3</v>
      </c>
      <c r="E1575" s="52" t="s">
        <v>2</v>
      </c>
      <c r="F1575" s="52" t="s">
        <v>2</v>
      </c>
      <c r="G1575" s="52" t="s">
        <v>2</v>
      </c>
      <c r="H1575" s="52" t="s">
        <v>2</v>
      </c>
      <c r="I1575" s="52" t="s">
        <v>2</v>
      </c>
      <c r="J1575" s="52" t="s">
        <v>2</v>
      </c>
      <c r="K1575" s="52" t="s">
        <v>2</v>
      </c>
      <c r="L1575" s="52" t="s">
        <v>2</v>
      </c>
      <c r="M1575" s="52" t="s">
        <v>2</v>
      </c>
      <c r="N1575" s="52" t="s">
        <v>3</v>
      </c>
      <c r="O1575" s="52" t="s">
        <v>4469</v>
      </c>
      <c r="P1575" s="52" t="s">
        <v>4</v>
      </c>
      <c r="Q1575" s="52" t="str">
        <f t="shared" si="562"/>
        <v>Nein</v>
      </c>
      <c r="R1575" s="52" t="str">
        <f t="shared" si="562"/>
        <v>Nein</v>
      </c>
      <c r="S1575" s="52" t="str">
        <f t="shared" si="562"/>
        <v>Nein</v>
      </c>
      <c r="T1575" s="52" t="str">
        <f t="shared" si="562"/>
        <v>Nein</v>
      </c>
      <c r="U1575" s="52" t="str">
        <f t="shared" si="562"/>
        <v>Nein</v>
      </c>
      <c r="V1575" s="52" t="str">
        <f t="shared" si="562"/>
        <v>Nein</v>
      </c>
      <c r="W1575" s="52" t="str">
        <f t="shared" si="562"/>
        <v>Nein</v>
      </c>
      <c r="X1575" s="52" t="str">
        <f t="shared" si="562"/>
        <v>Nein</v>
      </c>
      <c r="Y1575" s="52" t="str">
        <f t="shared" si="562"/>
        <v>Nein</v>
      </c>
      <c r="Z1575" s="52" t="str">
        <f t="shared" si="562"/>
        <v>Nein</v>
      </c>
      <c r="AA1575" s="52" t="str">
        <f t="shared" si="562"/>
        <v>Nein</v>
      </c>
      <c r="AB1575" s="52" t="str">
        <f t="shared" si="562"/>
        <v>Nein</v>
      </c>
      <c r="AC1575" s="52" t="str">
        <f t="shared" si="562"/>
        <v>Nein</v>
      </c>
      <c r="AD1575" s="52" t="str">
        <f t="shared" si="562"/>
        <v>Nein</v>
      </c>
      <c r="AE1575" s="52" t="str">
        <f t="shared" si="562"/>
        <v>Nein</v>
      </c>
      <c r="AF1575" s="52" t="str">
        <f t="shared" si="562"/>
        <v>Nein</v>
      </c>
      <c r="AG1575" s="61" t="str">
        <f>IF(Q1575="Ja",VLOOKUP($Q$2,Plausis!A:E,5,0),IF(R1575="Ja",VLOOKUP($R$2,Plausis!A:E,5,0),IF(T1575="Ja",VLOOKUP($T$2,Plausis!A:E,5,0),IF(U1575="Ja",VLOOKUP($U$2,Plausis!A:E,5,0),IF(AA1575="Ja",VLOOKUP($AA$2,Plausis!A:E,5,0),IF(AC1575="Ja",VLOOKUP($AC$2,Plausis!A:E,5,0),IF(AD1575="Ja",VLOOKUP($AD$2,Plausis!A:E,5,0),"")))))))</f>
        <v/>
      </c>
      <c r="AH1575" s="52" t="str">
        <f>IF(Y1575="Ja",VLOOKUP($Y$2,Plausis!A:E,5,0),"")</f>
        <v/>
      </c>
      <c r="AI1575" s="52" t="str">
        <f t="shared" si="544"/>
        <v>Ja</v>
      </c>
      <c r="AJ1575" s="52" t="str">
        <f>IF(S1575="Ja",VLOOKUP($S$2,Plausis!A:E,5,0),IF(V1575="Ja",VLOOKUP($V$2,Plausis!A:E,5,0),IF(X1575="Ja",VLOOKUP($X$2,Plausis!A:E,5,0),"")))</f>
        <v/>
      </c>
      <c r="AK1575" s="52" t="s">
        <v>4443</v>
      </c>
      <c r="AL1575" s="52" t="s">
        <v>3</v>
      </c>
      <c r="AM1575" s="114">
        <v>45531</v>
      </c>
      <c r="AN1575" s="52" t="s">
        <v>4467</v>
      </c>
      <c r="AO1575" s="52" t="str">
        <f>VLOOKUP(B1575,'BAT Grundtabelle'!B:T,19,0)</f>
        <v>ja</v>
      </c>
      <c r="AP1575" s="105" t="str">
        <f t="shared" si="545"/>
        <v>11408</v>
      </c>
      <c r="AQ1575" s="52" t="str">
        <f t="shared" si="546"/>
        <v>Praxis für Kinder- und Jugend-Psychiatrie</v>
      </c>
      <c r="AR1575" s="52" t="b">
        <f t="shared" si="561"/>
        <v>0</v>
      </c>
      <c r="AS1575" s="52" t="b">
        <f t="shared" si="561"/>
        <v>0</v>
      </c>
      <c r="AT1575" s="52" t="b">
        <f t="shared" si="561"/>
        <v>0</v>
      </c>
      <c r="AU1575" s="52" t="str">
        <f t="shared" si="547"/>
        <v>Arzt</v>
      </c>
      <c r="AW1575" s="52" t="b">
        <f t="shared" si="548"/>
        <v>0</v>
      </c>
      <c r="AX1575" s="52" t="str">
        <f t="shared" si="549"/>
        <v>Arzt</v>
      </c>
      <c r="AY1575" s="52" t="b">
        <f t="shared" si="550"/>
        <v>0</v>
      </c>
      <c r="AZ1575" s="52" t="str">
        <f t="shared" si="551"/>
        <v>11408</v>
      </c>
      <c r="BA1575" s="52" t="str">
        <f>VLOOKUP(A1575,'BAT Grundtabelle'!A:U,21,0)</f>
        <v>ja</v>
      </c>
      <c r="BB1575" s="52" t="str">
        <f t="shared" si="552"/>
        <v>nein</v>
      </c>
      <c r="BC1575" s="52" t="str">
        <f t="shared" si="553"/>
        <v>11408</v>
      </c>
      <c r="BD1575" s="52" t="str">
        <f t="shared" si="554"/>
        <v>Praxis für Kinder- und Jugend-Psychiatrie</v>
      </c>
      <c r="BE1575" s="52" t="str">
        <f t="shared" si="555"/>
        <v>Arzt</v>
      </c>
      <c r="BF1575" s="52" t="str">
        <f t="shared" si="556"/>
        <v>Arzt</v>
      </c>
    </row>
    <row r="1576" spans="1:58" x14ac:dyDescent="0.35">
      <c r="A1576" s="107" t="s">
        <v>3832</v>
      </c>
      <c r="B1576" s="75" t="s">
        <v>1395</v>
      </c>
      <c r="C1576" s="52" t="s">
        <v>3</v>
      </c>
      <c r="D1576" s="52" t="s">
        <v>3</v>
      </c>
      <c r="E1576" s="52" t="s">
        <v>2</v>
      </c>
      <c r="F1576" s="52" t="s">
        <v>2</v>
      </c>
      <c r="G1576" s="52" t="s">
        <v>3</v>
      </c>
      <c r="H1576" s="52" t="s">
        <v>2</v>
      </c>
      <c r="I1576" s="52" t="s">
        <v>3</v>
      </c>
      <c r="J1576" s="52">
        <v>1</v>
      </c>
      <c r="K1576" s="52" t="s">
        <v>2</v>
      </c>
      <c r="L1576" s="52" t="s">
        <v>2</v>
      </c>
      <c r="M1576" s="52" t="s">
        <v>2</v>
      </c>
      <c r="N1576" s="52" t="s">
        <v>3</v>
      </c>
      <c r="O1576" s="52" t="s">
        <v>4468</v>
      </c>
      <c r="P1576" s="52" t="s">
        <v>4</v>
      </c>
      <c r="Q1576" s="52" t="str">
        <f t="shared" si="562"/>
        <v>Nein</v>
      </c>
      <c r="R1576" s="52" t="str">
        <f t="shared" si="562"/>
        <v>Nein</v>
      </c>
      <c r="S1576" s="52" t="str">
        <f t="shared" si="562"/>
        <v>Nein</v>
      </c>
      <c r="T1576" s="52" t="str">
        <f t="shared" si="562"/>
        <v>Nein</v>
      </c>
      <c r="U1576" s="52" t="str">
        <f t="shared" si="562"/>
        <v>Nein</v>
      </c>
      <c r="V1576" s="52" t="str">
        <f t="shared" si="562"/>
        <v>Nein</v>
      </c>
      <c r="W1576" s="52" t="str">
        <f t="shared" si="562"/>
        <v>Nein</v>
      </c>
      <c r="X1576" s="52" t="str">
        <f t="shared" si="562"/>
        <v>Nein</v>
      </c>
      <c r="Y1576" s="52" t="str">
        <f t="shared" si="562"/>
        <v>Nein</v>
      </c>
      <c r="Z1576" s="52" t="str">
        <f t="shared" si="562"/>
        <v>Nein</v>
      </c>
      <c r="AA1576" s="52" t="str">
        <f t="shared" si="562"/>
        <v>Nein</v>
      </c>
      <c r="AB1576" s="52" t="str">
        <f t="shared" si="562"/>
        <v>Nein</v>
      </c>
      <c r="AC1576" s="52" t="str">
        <f t="shared" si="562"/>
        <v>Nein</v>
      </c>
      <c r="AD1576" s="52" t="str">
        <f t="shared" si="562"/>
        <v>Nein</v>
      </c>
      <c r="AE1576" s="52" t="str">
        <f t="shared" si="562"/>
        <v>Nein</v>
      </c>
      <c r="AF1576" s="52" t="str">
        <f t="shared" si="562"/>
        <v>Nein</v>
      </c>
      <c r="AG1576" s="61" t="str">
        <f>IF(Q1576="Ja",VLOOKUP($Q$2,Plausis!A:E,5,0),IF(R1576="Ja",VLOOKUP($R$2,Plausis!A:E,5,0),IF(T1576="Ja",VLOOKUP($T$2,Plausis!A:E,5,0),IF(U1576="Ja",VLOOKUP($U$2,Plausis!A:E,5,0),IF(AA1576="Ja",VLOOKUP($AA$2,Plausis!A:E,5,0),IF(AC1576="Ja",VLOOKUP($AC$2,Plausis!A:E,5,0),IF(AD1576="Ja",VLOOKUP($AD$2,Plausis!A:E,5,0),"")))))))</f>
        <v/>
      </c>
      <c r="AH1576" s="52" t="str">
        <f>IF(Y1576="Ja",VLOOKUP($Y$2,Plausis!A:E,5,0),"")</f>
        <v/>
      </c>
      <c r="AI1576" s="52" t="str">
        <f t="shared" si="544"/>
        <v>Ja</v>
      </c>
      <c r="AJ1576" s="52" t="str">
        <f>IF(S1576="Ja",VLOOKUP($S$2,Plausis!A:E,5,0),IF(V1576="Ja",VLOOKUP($V$2,Plausis!A:E,5,0),IF(X1576="Ja",VLOOKUP($X$2,Plausis!A:E,5,0),"")))</f>
        <v/>
      </c>
      <c r="AK1576" s="52" t="s">
        <v>4442</v>
      </c>
      <c r="AL1576" s="52" t="s">
        <v>3</v>
      </c>
      <c r="AM1576" s="114">
        <v>45531</v>
      </c>
      <c r="AN1576" s="52" t="s">
        <v>4467</v>
      </c>
      <c r="AO1576" s="52" t="str">
        <f>VLOOKUP(B1576,'BAT Grundtabelle'!B:T,19,0)</f>
        <v>ja</v>
      </c>
      <c r="AP1576" s="105" t="str">
        <f t="shared" si="545"/>
        <v>11409</v>
      </c>
      <c r="AQ1576" s="52" t="str">
        <f t="shared" si="546"/>
        <v>Praxis für Krankengymnastik</v>
      </c>
      <c r="AR1576" s="52" t="b">
        <f t="shared" si="561"/>
        <v>0</v>
      </c>
      <c r="AS1576" s="52" t="b">
        <f t="shared" si="561"/>
        <v>0</v>
      </c>
      <c r="AT1576" s="52" t="b">
        <f t="shared" si="561"/>
        <v>0</v>
      </c>
      <c r="AU1576" s="52">
        <f t="shared" si="547"/>
        <v>1</v>
      </c>
      <c r="AW1576" s="52" t="b">
        <f t="shared" si="548"/>
        <v>0</v>
      </c>
      <c r="AX1576" s="52" t="str">
        <f t="shared" si="549"/>
        <v>Unternehmen</v>
      </c>
      <c r="AY1576" s="52" t="b">
        <f t="shared" si="550"/>
        <v>0</v>
      </c>
      <c r="AZ1576" s="52" t="str">
        <f t="shared" si="551"/>
        <v>11409</v>
      </c>
      <c r="BA1576" s="52" t="str">
        <f>VLOOKUP(A1576,'BAT Grundtabelle'!A:U,21,0)</f>
        <v>ja</v>
      </c>
      <c r="BB1576" s="52" t="str">
        <f t="shared" si="552"/>
        <v>ja</v>
      </c>
      <c r="BC1576" s="52" t="str">
        <f t="shared" si="553"/>
        <v>11409</v>
      </c>
      <c r="BD1576" s="52" t="str">
        <f t="shared" si="554"/>
        <v>Praxis für Krankengymnastik</v>
      </c>
      <c r="BE1576" s="52" t="str">
        <f t="shared" si="555"/>
        <v>Unternehmen</v>
      </c>
      <c r="BF1576" s="52">
        <f t="shared" si="556"/>
        <v>1</v>
      </c>
    </row>
    <row r="1577" spans="1:58" x14ac:dyDescent="0.35">
      <c r="A1577" s="107" t="s">
        <v>3833</v>
      </c>
      <c r="B1577" s="75" t="s">
        <v>1178</v>
      </c>
      <c r="C1577" s="52" t="s">
        <v>3</v>
      </c>
      <c r="D1577" s="52" t="s">
        <v>3</v>
      </c>
      <c r="E1577" s="52" t="s">
        <v>2</v>
      </c>
      <c r="F1577" s="52" t="s">
        <v>2</v>
      </c>
      <c r="G1577" s="52" t="s">
        <v>2</v>
      </c>
      <c r="H1577" s="52" t="s">
        <v>2</v>
      </c>
      <c r="I1577" s="52" t="s">
        <v>2</v>
      </c>
      <c r="J1577" s="52" t="s">
        <v>2</v>
      </c>
      <c r="K1577" s="52" t="s">
        <v>2</v>
      </c>
      <c r="L1577" s="52" t="s">
        <v>2</v>
      </c>
      <c r="M1577" s="52" t="s">
        <v>2</v>
      </c>
      <c r="N1577" s="52" t="s">
        <v>3</v>
      </c>
      <c r="O1577" s="52" t="s">
        <v>4469</v>
      </c>
      <c r="P1577" s="52" t="s">
        <v>4</v>
      </c>
      <c r="Q1577" s="52" t="str">
        <f t="shared" si="562"/>
        <v>Nein</v>
      </c>
      <c r="R1577" s="52" t="str">
        <f t="shared" si="562"/>
        <v>Nein</v>
      </c>
      <c r="S1577" s="52" t="str">
        <f t="shared" si="562"/>
        <v>Nein</v>
      </c>
      <c r="T1577" s="52" t="str">
        <f t="shared" si="562"/>
        <v>Nein</v>
      </c>
      <c r="U1577" s="52" t="str">
        <f t="shared" si="562"/>
        <v>Nein</v>
      </c>
      <c r="V1577" s="52" t="str">
        <f t="shared" si="562"/>
        <v>Nein</v>
      </c>
      <c r="W1577" s="52" t="str">
        <f t="shared" si="562"/>
        <v>Nein</v>
      </c>
      <c r="X1577" s="52" t="str">
        <f t="shared" si="562"/>
        <v>Nein</v>
      </c>
      <c r="Y1577" s="52" t="str">
        <f t="shared" si="562"/>
        <v>Nein</v>
      </c>
      <c r="Z1577" s="52" t="str">
        <f t="shared" si="562"/>
        <v>Nein</v>
      </c>
      <c r="AA1577" s="52" t="str">
        <f t="shared" si="562"/>
        <v>Nein</v>
      </c>
      <c r="AB1577" s="52" t="str">
        <f t="shared" si="562"/>
        <v>Nein</v>
      </c>
      <c r="AC1577" s="52" t="str">
        <f t="shared" si="562"/>
        <v>Nein</v>
      </c>
      <c r="AD1577" s="52" t="str">
        <f t="shared" si="562"/>
        <v>Nein</v>
      </c>
      <c r="AE1577" s="52" t="str">
        <f t="shared" si="562"/>
        <v>Nein</v>
      </c>
      <c r="AF1577" s="52" t="str">
        <f t="shared" si="562"/>
        <v>Nein</v>
      </c>
      <c r="AG1577" s="61" t="str">
        <f>IF(Q1577="Ja",VLOOKUP($Q$2,Plausis!A:E,5,0),IF(R1577="Ja",VLOOKUP($R$2,Plausis!A:E,5,0),IF(T1577="Ja",VLOOKUP($T$2,Plausis!A:E,5,0),IF(U1577="Ja",VLOOKUP($U$2,Plausis!A:E,5,0),IF(AA1577="Ja",VLOOKUP($AA$2,Plausis!A:E,5,0),IF(AC1577="Ja",VLOOKUP($AC$2,Plausis!A:E,5,0),IF(AD1577="Ja",VLOOKUP($AD$2,Plausis!A:E,5,0),"")))))))</f>
        <v/>
      </c>
      <c r="AH1577" s="52" t="str">
        <f>IF(Y1577="Ja",VLOOKUP($Y$2,Plausis!A:E,5,0),"")</f>
        <v/>
      </c>
      <c r="AI1577" s="52" t="str">
        <f t="shared" si="544"/>
        <v>Ja</v>
      </c>
      <c r="AJ1577" s="52" t="str">
        <f>IF(S1577="Ja",VLOOKUP($S$2,Plausis!A:E,5,0),IF(V1577="Ja",VLOOKUP($V$2,Plausis!A:E,5,0),IF(X1577="Ja",VLOOKUP($X$2,Plausis!A:E,5,0),"")))</f>
        <v/>
      </c>
      <c r="AK1577" s="52" t="s">
        <v>4443</v>
      </c>
      <c r="AL1577" s="52" t="s">
        <v>3</v>
      </c>
      <c r="AM1577" s="114">
        <v>45531</v>
      </c>
      <c r="AN1577" s="52" t="s">
        <v>4467</v>
      </c>
      <c r="AO1577" s="52" t="str">
        <f>VLOOKUP(B1577,'BAT Grundtabelle'!B:T,19,0)</f>
        <v>ja</v>
      </c>
      <c r="AP1577" s="105" t="str">
        <f t="shared" si="545"/>
        <v>11410</v>
      </c>
      <c r="AQ1577" s="52" t="str">
        <f t="shared" si="546"/>
        <v>Praxis für Lungenheilkunde</v>
      </c>
      <c r="AR1577" s="52" t="b">
        <f t="shared" si="561"/>
        <v>0</v>
      </c>
      <c r="AS1577" s="52" t="b">
        <f t="shared" si="561"/>
        <v>0</v>
      </c>
      <c r="AT1577" s="52" t="b">
        <f t="shared" si="561"/>
        <v>0</v>
      </c>
      <c r="AU1577" s="52" t="str">
        <f t="shared" si="547"/>
        <v>Arzt</v>
      </c>
      <c r="AW1577" s="52" t="b">
        <f t="shared" si="548"/>
        <v>0</v>
      </c>
      <c r="AX1577" s="52" t="str">
        <f t="shared" si="549"/>
        <v>Arzt</v>
      </c>
      <c r="AY1577" s="52" t="b">
        <f t="shared" si="550"/>
        <v>0</v>
      </c>
      <c r="AZ1577" s="52" t="str">
        <f t="shared" si="551"/>
        <v>11410</v>
      </c>
      <c r="BA1577" s="52" t="str">
        <f>VLOOKUP(A1577,'BAT Grundtabelle'!A:U,21,0)</f>
        <v>ja</v>
      </c>
      <c r="BB1577" s="52" t="str">
        <f t="shared" si="552"/>
        <v>nein</v>
      </c>
      <c r="BC1577" s="52" t="str">
        <f t="shared" si="553"/>
        <v>11410</v>
      </c>
      <c r="BD1577" s="52" t="str">
        <f t="shared" si="554"/>
        <v>Praxis für Lungenheilkunde</v>
      </c>
      <c r="BE1577" s="52" t="str">
        <f t="shared" si="555"/>
        <v>Arzt</v>
      </c>
      <c r="BF1577" s="52" t="str">
        <f t="shared" si="556"/>
        <v>Arzt</v>
      </c>
    </row>
    <row r="1578" spans="1:58" x14ac:dyDescent="0.35">
      <c r="A1578" s="107" t="s">
        <v>3834</v>
      </c>
      <c r="B1578" s="75" t="s">
        <v>1069</v>
      </c>
      <c r="C1578" s="52" t="s">
        <v>3</v>
      </c>
      <c r="D1578" s="52" t="s">
        <v>3</v>
      </c>
      <c r="E1578" s="52" t="s">
        <v>2</v>
      </c>
      <c r="F1578" s="52" t="s">
        <v>2</v>
      </c>
      <c r="G1578" s="52" t="s">
        <v>2</v>
      </c>
      <c r="H1578" s="52" t="s">
        <v>2</v>
      </c>
      <c r="I1578" s="52" t="s">
        <v>2</v>
      </c>
      <c r="J1578" s="52" t="s">
        <v>2</v>
      </c>
      <c r="K1578" s="52" t="s">
        <v>2</v>
      </c>
      <c r="L1578" s="52" t="s">
        <v>2</v>
      </c>
      <c r="M1578" s="52" t="s">
        <v>2</v>
      </c>
      <c r="N1578" s="52" t="s">
        <v>3</v>
      </c>
      <c r="O1578" s="52" t="s">
        <v>4469</v>
      </c>
      <c r="P1578" s="52" t="s">
        <v>4</v>
      </c>
      <c r="Q1578" s="52" t="str">
        <f t="shared" si="562"/>
        <v>Nein</v>
      </c>
      <c r="R1578" s="52" t="str">
        <f t="shared" si="562"/>
        <v>Nein</v>
      </c>
      <c r="S1578" s="52" t="str">
        <f t="shared" si="562"/>
        <v>Nein</v>
      </c>
      <c r="T1578" s="52" t="str">
        <f t="shared" si="562"/>
        <v>Nein</v>
      </c>
      <c r="U1578" s="52" t="str">
        <f t="shared" si="562"/>
        <v>Nein</v>
      </c>
      <c r="V1578" s="52" t="str">
        <f t="shared" si="562"/>
        <v>Nein</v>
      </c>
      <c r="W1578" s="52" t="str">
        <f t="shared" si="562"/>
        <v>Nein</v>
      </c>
      <c r="X1578" s="52" t="str">
        <f t="shared" si="562"/>
        <v>Nein</v>
      </c>
      <c r="Y1578" s="52" t="str">
        <f t="shared" si="562"/>
        <v>Nein</v>
      </c>
      <c r="Z1578" s="52" t="str">
        <f t="shared" si="562"/>
        <v>Nein</v>
      </c>
      <c r="AA1578" s="52" t="str">
        <f t="shared" si="562"/>
        <v>Nein</v>
      </c>
      <c r="AB1578" s="52" t="str">
        <f t="shared" si="562"/>
        <v>Nein</v>
      </c>
      <c r="AC1578" s="52" t="str">
        <f t="shared" si="562"/>
        <v>Nein</v>
      </c>
      <c r="AD1578" s="52" t="str">
        <f t="shared" si="562"/>
        <v>Nein</v>
      </c>
      <c r="AE1578" s="52" t="str">
        <f t="shared" si="562"/>
        <v>Nein</v>
      </c>
      <c r="AF1578" s="52" t="str">
        <f t="shared" si="562"/>
        <v>Nein</v>
      </c>
      <c r="AG1578" s="61" t="str">
        <f>IF(Q1578="Ja",VLOOKUP($Q$2,Plausis!A:E,5,0),IF(R1578="Ja",VLOOKUP($R$2,Plausis!A:E,5,0),IF(T1578="Ja",VLOOKUP($T$2,Plausis!A:E,5,0),IF(U1578="Ja",VLOOKUP($U$2,Plausis!A:E,5,0),IF(AA1578="Ja",VLOOKUP($AA$2,Plausis!A:E,5,0),IF(AC1578="Ja",VLOOKUP($AC$2,Plausis!A:E,5,0),IF(AD1578="Ja",VLOOKUP($AD$2,Plausis!A:E,5,0),"")))))))</f>
        <v/>
      </c>
      <c r="AH1578" s="52" t="str">
        <f>IF(Y1578="Ja",VLOOKUP($Y$2,Plausis!A:E,5,0),"")</f>
        <v/>
      </c>
      <c r="AI1578" s="52" t="str">
        <f t="shared" si="544"/>
        <v>Ja</v>
      </c>
      <c r="AJ1578" s="52" t="str">
        <f>IF(S1578="Ja",VLOOKUP($S$2,Plausis!A:E,5,0),IF(V1578="Ja",VLOOKUP($V$2,Plausis!A:E,5,0),IF(X1578="Ja",VLOOKUP($X$2,Plausis!A:E,5,0),"")))</f>
        <v/>
      </c>
      <c r="AK1578" s="52" t="s">
        <v>4443</v>
      </c>
      <c r="AL1578" s="52" t="s">
        <v>3</v>
      </c>
      <c r="AM1578" s="114">
        <v>45531</v>
      </c>
      <c r="AN1578" s="52" t="s">
        <v>4467</v>
      </c>
      <c r="AO1578" s="52" t="str">
        <f>VLOOKUP(B1578,'BAT Grundtabelle'!B:T,19,0)</f>
        <v>ja</v>
      </c>
      <c r="AP1578" s="105" t="str">
        <f t="shared" si="545"/>
        <v>11411</v>
      </c>
      <c r="AQ1578" s="52" t="str">
        <f t="shared" si="546"/>
        <v>Praxis für Naturheilverfahren</v>
      </c>
      <c r="AR1578" s="52" t="b">
        <f t="shared" si="561"/>
        <v>0</v>
      </c>
      <c r="AS1578" s="52" t="b">
        <f t="shared" si="561"/>
        <v>0</v>
      </c>
      <c r="AT1578" s="52" t="b">
        <f t="shared" si="561"/>
        <v>0</v>
      </c>
      <c r="AU1578" s="52" t="str">
        <f t="shared" si="547"/>
        <v>Arzt</v>
      </c>
      <c r="AW1578" s="52" t="b">
        <f t="shared" si="548"/>
        <v>0</v>
      </c>
      <c r="AX1578" s="52" t="str">
        <f t="shared" si="549"/>
        <v>Arzt</v>
      </c>
      <c r="AY1578" s="52" t="b">
        <f t="shared" si="550"/>
        <v>0</v>
      </c>
      <c r="AZ1578" s="52" t="str">
        <f t="shared" si="551"/>
        <v>11411</v>
      </c>
      <c r="BA1578" s="52" t="str">
        <f>VLOOKUP(A1578,'BAT Grundtabelle'!A:U,21,0)</f>
        <v>ja</v>
      </c>
      <c r="BB1578" s="52" t="str">
        <f t="shared" si="552"/>
        <v>nein</v>
      </c>
      <c r="BC1578" s="52" t="str">
        <f t="shared" si="553"/>
        <v>11411</v>
      </c>
      <c r="BD1578" s="52" t="str">
        <f t="shared" si="554"/>
        <v>Praxis für Naturheilverfahren</v>
      </c>
      <c r="BE1578" s="52" t="str">
        <f t="shared" si="555"/>
        <v>Arzt</v>
      </c>
      <c r="BF1578" s="52" t="str">
        <f t="shared" si="556"/>
        <v>Arzt</v>
      </c>
    </row>
    <row r="1579" spans="1:58" x14ac:dyDescent="0.35">
      <c r="A1579" s="107" t="s">
        <v>3835</v>
      </c>
      <c r="B1579" s="75" t="s">
        <v>1334</v>
      </c>
      <c r="C1579" s="52" t="s">
        <v>3</v>
      </c>
      <c r="D1579" s="52" t="s">
        <v>3</v>
      </c>
      <c r="E1579" s="52" t="s">
        <v>2</v>
      </c>
      <c r="F1579" s="52" t="s">
        <v>2</v>
      </c>
      <c r="G1579" s="52" t="s">
        <v>2</v>
      </c>
      <c r="H1579" s="52" t="s">
        <v>2</v>
      </c>
      <c r="I1579" s="52" t="s">
        <v>2</v>
      </c>
      <c r="J1579" s="52" t="s">
        <v>2</v>
      </c>
      <c r="K1579" s="52" t="s">
        <v>2</v>
      </c>
      <c r="L1579" s="52" t="s">
        <v>2</v>
      </c>
      <c r="M1579" s="52" t="s">
        <v>2</v>
      </c>
      <c r="N1579" s="52" t="s">
        <v>3</v>
      </c>
      <c r="O1579" s="52" t="s">
        <v>4469</v>
      </c>
      <c r="P1579" s="52" t="s">
        <v>4</v>
      </c>
      <c r="Q1579" s="52" t="str">
        <f t="shared" si="562"/>
        <v>Nein</v>
      </c>
      <c r="R1579" s="52" t="str">
        <f t="shared" si="562"/>
        <v>Nein</v>
      </c>
      <c r="S1579" s="52" t="str">
        <f t="shared" si="562"/>
        <v>Nein</v>
      </c>
      <c r="T1579" s="52" t="str">
        <f t="shared" si="562"/>
        <v>Nein</v>
      </c>
      <c r="U1579" s="52" t="str">
        <f t="shared" si="562"/>
        <v>Nein</v>
      </c>
      <c r="V1579" s="52" t="str">
        <f t="shared" si="562"/>
        <v>Nein</v>
      </c>
      <c r="W1579" s="52" t="str">
        <f t="shared" si="562"/>
        <v>Nein</v>
      </c>
      <c r="X1579" s="52" t="str">
        <f t="shared" si="562"/>
        <v>Nein</v>
      </c>
      <c r="Y1579" s="52" t="str">
        <f t="shared" si="562"/>
        <v>Nein</v>
      </c>
      <c r="Z1579" s="52" t="str">
        <f t="shared" si="562"/>
        <v>Nein</v>
      </c>
      <c r="AA1579" s="52" t="str">
        <f t="shared" si="562"/>
        <v>Nein</v>
      </c>
      <c r="AB1579" s="52" t="str">
        <f t="shared" si="562"/>
        <v>Nein</v>
      </c>
      <c r="AC1579" s="52" t="str">
        <f t="shared" si="562"/>
        <v>Nein</v>
      </c>
      <c r="AD1579" s="52" t="str">
        <f t="shared" si="562"/>
        <v>Nein</v>
      </c>
      <c r="AE1579" s="52" t="str">
        <f t="shared" si="562"/>
        <v>Nein</v>
      </c>
      <c r="AF1579" s="52" t="str">
        <f t="shared" si="562"/>
        <v>Nein</v>
      </c>
      <c r="AG1579" s="61" t="str">
        <f>IF(Q1579="Ja",VLOOKUP($Q$2,Plausis!A:E,5,0),IF(R1579="Ja",VLOOKUP($R$2,Plausis!A:E,5,0),IF(T1579="Ja",VLOOKUP($T$2,Plausis!A:E,5,0),IF(U1579="Ja",VLOOKUP($U$2,Plausis!A:E,5,0),IF(AA1579="Ja",VLOOKUP($AA$2,Plausis!A:E,5,0),IF(AC1579="Ja",VLOOKUP($AC$2,Plausis!A:E,5,0),IF(AD1579="Ja",VLOOKUP($AD$2,Plausis!A:E,5,0),"")))))))</f>
        <v/>
      </c>
      <c r="AH1579" s="52" t="str">
        <f>IF(Y1579="Ja",VLOOKUP($Y$2,Plausis!A:E,5,0),"")</f>
        <v/>
      </c>
      <c r="AI1579" s="52" t="str">
        <f t="shared" si="544"/>
        <v>Ja</v>
      </c>
      <c r="AJ1579" s="52" t="str">
        <f>IF(S1579="Ja",VLOOKUP($S$2,Plausis!A:E,5,0),IF(V1579="Ja",VLOOKUP($V$2,Plausis!A:E,5,0),IF(X1579="Ja",VLOOKUP($X$2,Plausis!A:E,5,0),"")))</f>
        <v/>
      </c>
      <c r="AK1579" s="52" t="s">
        <v>4443</v>
      </c>
      <c r="AL1579" s="52" t="s">
        <v>3</v>
      </c>
      <c r="AM1579" s="114">
        <v>45531</v>
      </c>
      <c r="AN1579" s="52" t="s">
        <v>4467</v>
      </c>
      <c r="AO1579" s="52" t="str">
        <f>VLOOKUP(B1579,'BAT Grundtabelle'!B:T,19,0)</f>
        <v>ja</v>
      </c>
      <c r="AP1579" s="105" t="str">
        <f t="shared" si="545"/>
        <v>11412</v>
      </c>
      <c r="AQ1579" s="52" t="str">
        <f t="shared" si="546"/>
        <v>Praxis für Neurochirurgie</v>
      </c>
      <c r="AR1579" s="52" t="b">
        <f t="shared" si="561"/>
        <v>0</v>
      </c>
      <c r="AS1579" s="52" t="b">
        <f t="shared" si="561"/>
        <v>0</v>
      </c>
      <c r="AT1579" s="52" t="b">
        <f t="shared" si="561"/>
        <v>0</v>
      </c>
      <c r="AU1579" s="52" t="str">
        <f t="shared" si="547"/>
        <v>Arzt</v>
      </c>
      <c r="AW1579" s="52" t="b">
        <f t="shared" si="548"/>
        <v>0</v>
      </c>
      <c r="AX1579" s="52" t="str">
        <f t="shared" si="549"/>
        <v>Arzt</v>
      </c>
      <c r="AY1579" s="52" t="b">
        <f t="shared" si="550"/>
        <v>0</v>
      </c>
      <c r="AZ1579" s="52" t="str">
        <f t="shared" si="551"/>
        <v>11412</v>
      </c>
      <c r="BA1579" s="52" t="str">
        <f>VLOOKUP(A1579,'BAT Grundtabelle'!A:U,21,0)</f>
        <v>ja</v>
      </c>
      <c r="BB1579" s="52" t="str">
        <f t="shared" si="552"/>
        <v>nein</v>
      </c>
      <c r="BC1579" s="52" t="str">
        <f t="shared" si="553"/>
        <v>11412</v>
      </c>
      <c r="BD1579" s="52" t="str">
        <f t="shared" si="554"/>
        <v>Praxis für Neurochirurgie</v>
      </c>
      <c r="BE1579" s="52" t="str">
        <f t="shared" si="555"/>
        <v>Arzt</v>
      </c>
      <c r="BF1579" s="52" t="str">
        <f t="shared" si="556"/>
        <v>Arzt</v>
      </c>
    </row>
    <row r="1580" spans="1:58" x14ac:dyDescent="0.35">
      <c r="A1580" s="107" t="s">
        <v>3836</v>
      </c>
      <c r="B1580" s="75" t="s">
        <v>1261</v>
      </c>
      <c r="C1580" s="52" t="s">
        <v>3</v>
      </c>
      <c r="D1580" s="52" t="s">
        <v>3</v>
      </c>
      <c r="E1580" s="52" t="s">
        <v>2</v>
      </c>
      <c r="F1580" s="52" t="s">
        <v>2</v>
      </c>
      <c r="G1580" s="52" t="s">
        <v>2</v>
      </c>
      <c r="H1580" s="52" t="s">
        <v>2</v>
      </c>
      <c r="I1580" s="52" t="s">
        <v>2</v>
      </c>
      <c r="J1580" s="52" t="s">
        <v>2</v>
      </c>
      <c r="K1580" s="52" t="s">
        <v>2</v>
      </c>
      <c r="L1580" s="52" t="s">
        <v>2</v>
      </c>
      <c r="M1580" s="52" t="s">
        <v>2</v>
      </c>
      <c r="N1580" s="52" t="s">
        <v>3</v>
      </c>
      <c r="O1580" s="52" t="s">
        <v>4469</v>
      </c>
      <c r="P1580" s="52" t="s">
        <v>4</v>
      </c>
      <c r="Q1580" s="52" t="str">
        <f t="shared" si="562"/>
        <v>Nein</v>
      </c>
      <c r="R1580" s="52" t="str">
        <f t="shared" si="562"/>
        <v>Nein</v>
      </c>
      <c r="S1580" s="52" t="str">
        <f t="shared" si="562"/>
        <v>Nein</v>
      </c>
      <c r="T1580" s="52" t="str">
        <f t="shared" si="562"/>
        <v>Nein</v>
      </c>
      <c r="U1580" s="52" t="str">
        <f t="shared" si="562"/>
        <v>Nein</v>
      </c>
      <c r="V1580" s="52" t="str">
        <f t="shared" si="562"/>
        <v>Nein</v>
      </c>
      <c r="W1580" s="52" t="str">
        <f t="shared" si="562"/>
        <v>Nein</v>
      </c>
      <c r="X1580" s="52" t="str">
        <f t="shared" si="562"/>
        <v>Nein</v>
      </c>
      <c r="Y1580" s="52" t="str">
        <f t="shared" si="562"/>
        <v>Nein</v>
      </c>
      <c r="Z1580" s="52" t="str">
        <f t="shared" si="562"/>
        <v>Nein</v>
      </c>
      <c r="AA1580" s="52" t="str">
        <f t="shared" si="562"/>
        <v>Nein</v>
      </c>
      <c r="AB1580" s="52" t="str">
        <f t="shared" si="562"/>
        <v>Nein</v>
      </c>
      <c r="AC1580" s="52" t="str">
        <f t="shared" si="562"/>
        <v>Nein</v>
      </c>
      <c r="AD1580" s="52" t="str">
        <f t="shared" si="562"/>
        <v>Nein</v>
      </c>
      <c r="AE1580" s="52" t="str">
        <f t="shared" si="562"/>
        <v>Nein</v>
      </c>
      <c r="AF1580" s="52" t="str">
        <f t="shared" si="562"/>
        <v>Nein</v>
      </c>
      <c r="AG1580" s="61" t="str">
        <f>IF(Q1580="Ja",VLOOKUP($Q$2,Plausis!A:E,5,0),IF(R1580="Ja",VLOOKUP($R$2,Plausis!A:E,5,0),IF(T1580="Ja",VLOOKUP($T$2,Plausis!A:E,5,0),IF(U1580="Ja",VLOOKUP($U$2,Plausis!A:E,5,0),IF(AA1580="Ja",VLOOKUP($AA$2,Plausis!A:E,5,0),IF(AC1580="Ja",VLOOKUP($AC$2,Plausis!A:E,5,0),IF(AD1580="Ja",VLOOKUP($AD$2,Plausis!A:E,5,0),"")))))))</f>
        <v/>
      </c>
      <c r="AH1580" s="52" t="str">
        <f>IF(Y1580="Ja",VLOOKUP($Y$2,Plausis!A:E,5,0),"")</f>
        <v/>
      </c>
      <c r="AI1580" s="52" t="str">
        <f t="shared" si="544"/>
        <v>Ja</v>
      </c>
      <c r="AJ1580" s="52" t="str">
        <f>IF(S1580="Ja",VLOOKUP($S$2,Plausis!A:E,5,0),IF(V1580="Ja",VLOOKUP($V$2,Plausis!A:E,5,0),IF(X1580="Ja",VLOOKUP($X$2,Plausis!A:E,5,0),"")))</f>
        <v/>
      </c>
      <c r="AK1580" s="52" t="s">
        <v>4443</v>
      </c>
      <c r="AL1580" s="52" t="s">
        <v>3</v>
      </c>
      <c r="AM1580" s="114">
        <v>45531</v>
      </c>
      <c r="AN1580" s="52" t="s">
        <v>4467</v>
      </c>
      <c r="AO1580" s="52" t="str">
        <f>VLOOKUP(B1580,'BAT Grundtabelle'!B:T,19,0)</f>
        <v>ja</v>
      </c>
      <c r="AP1580" s="105" t="str">
        <f t="shared" si="545"/>
        <v>11413</v>
      </c>
      <c r="AQ1580" s="52" t="str">
        <f t="shared" si="546"/>
        <v>Praxis für Neurologie</v>
      </c>
      <c r="AR1580" s="52" t="b">
        <f t="shared" si="561"/>
        <v>0</v>
      </c>
      <c r="AS1580" s="52" t="b">
        <f t="shared" si="561"/>
        <v>0</v>
      </c>
      <c r="AT1580" s="52" t="b">
        <f t="shared" si="561"/>
        <v>0</v>
      </c>
      <c r="AU1580" s="52" t="str">
        <f t="shared" si="547"/>
        <v>Arzt</v>
      </c>
      <c r="AW1580" s="52" t="b">
        <f t="shared" si="548"/>
        <v>0</v>
      </c>
      <c r="AX1580" s="52" t="str">
        <f t="shared" si="549"/>
        <v>Arzt</v>
      </c>
      <c r="AY1580" s="52" t="b">
        <f t="shared" si="550"/>
        <v>0</v>
      </c>
      <c r="AZ1580" s="52" t="str">
        <f t="shared" si="551"/>
        <v>11413</v>
      </c>
      <c r="BA1580" s="52" t="str">
        <f>VLOOKUP(A1580,'BAT Grundtabelle'!A:U,21,0)</f>
        <v>ja</v>
      </c>
      <c r="BB1580" s="52" t="str">
        <f t="shared" si="552"/>
        <v>nein</v>
      </c>
      <c r="BC1580" s="52" t="str">
        <f t="shared" si="553"/>
        <v>11413</v>
      </c>
      <c r="BD1580" s="52" t="str">
        <f t="shared" si="554"/>
        <v>Praxis für Neurologie</v>
      </c>
      <c r="BE1580" s="52" t="str">
        <f t="shared" si="555"/>
        <v>Arzt</v>
      </c>
      <c r="BF1580" s="52" t="str">
        <f t="shared" si="556"/>
        <v>Arzt</v>
      </c>
    </row>
    <row r="1581" spans="1:58" x14ac:dyDescent="0.35">
      <c r="A1581" s="107" t="s">
        <v>3837</v>
      </c>
      <c r="B1581" s="75" t="s">
        <v>1262</v>
      </c>
      <c r="C1581" s="52" t="s">
        <v>3</v>
      </c>
      <c r="D1581" s="52" t="s">
        <v>3</v>
      </c>
      <c r="E1581" s="52" t="s">
        <v>2</v>
      </c>
      <c r="F1581" s="52" t="s">
        <v>2</v>
      </c>
      <c r="G1581" s="52" t="s">
        <v>2</v>
      </c>
      <c r="H1581" s="52" t="s">
        <v>2</v>
      </c>
      <c r="I1581" s="52" t="s">
        <v>2</v>
      </c>
      <c r="J1581" s="52" t="s">
        <v>2</v>
      </c>
      <c r="K1581" s="52" t="s">
        <v>2</v>
      </c>
      <c r="L1581" s="52" t="s">
        <v>2</v>
      </c>
      <c r="M1581" s="52" t="s">
        <v>2</v>
      </c>
      <c r="N1581" s="52" t="s">
        <v>3</v>
      </c>
      <c r="O1581" s="52" t="s">
        <v>4469</v>
      </c>
      <c r="P1581" s="52" t="s">
        <v>4</v>
      </c>
      <c r="Q1581" s="52" t="str">
        <f t="shared" si="562"/>
        <v>Nein</v>
      </c>
      <c r="R1581" s="52" t="str">
        <f t="shared" si="562"/>
        <v>Nein</v>
      </c>
      <c r="S1581" s="52" t="str">
        <f t="shared" si="562"/>
        <v>Nein</v>
      </c>
      <c r="T1581" s="52" t="str">
        <f t="shared" si="562"/>
        <v>Nein</v>
      </c>
      <c r="U1581" s="52" t="str">
        <f t="shared" si="562"/>
        <v>Nein</v>
      </c>
      <c r="V1581" s="52" t="str">
        <f t="shared" si="562"/>
        <v>Nein</v>
      </c>
      <c r="W1581" s="52" t="str">
        <f t="shared" si="562"/>
        <v>Nein</v>
      </c>
      <c r="X1581" s="52" t="str">
        <f t="shared" si="562"/>
        <v>Nein</v>
      </c>
      <c r="Y1581" s="52" t="str">
        <f t="shared" si="562"/>
        <v>Nein</v>
      </c>
      <c r="Z1581" s="52" t="str">
        <f t="shared" si="562"/>
        <v>Nein</v>
      </c>
      <c r="AA1581" s="52" t="str">
        <f t="shared" si="562"/>
        <v>Nein</v>
      </c>
      <c r="AB1581" s="52" t="str">
        <f t="shared" si="562"/>
        <v>Nein</v>
      </c>
      <c r="AC1581" s="52" t="str">
        <f t="shared" si="562"/>
        <v>Nein</v>
      </c>
      <c r="AD1581" s="52" t="str">
        <f t="shared" si="562"/>
        <v>Nein</v>
      </c>
      <c r="AE1581" s="52" t="str">
        <f t="shared" si="562"/>
        <v>Nein</v>
      </c>
      <c r="AF1581" s="52" t="str">
        <f t="shared" si="562"/>
        <v>Nein</v>
      </c>
      <c r="AG1581" s="61" t="str">
        <f>IF(Q1581="Ja",VLOOKUP($Q$2,Plausis!A:E,5,0),IF(R1581="Ja",VLOOKUP($R$2,Plausis!A:E,5,0),IF(T1581="Ja",VLOOKUP($T$2,Plausis!A:E,5,0),IF(U1581="Ja",VLOOKUP($U$2,Plausis!A:E,5,0),IF(AA1581="Ja",VLOOKUP($AA$2,Plausis!A:E,5,0),IF(AC1581="Ja",VLOOKUP($AC$2,Plausis!A:E,5,0),IF(AD1581="Ja",VLOOKUP($AD$2,Plausis!A:E,5,0),"")))))))</f>
        <v/>
      </c>
      <c r="AH1581" s="52" t="str">
        <f>IF(Y1581="Ja",VLOOKUP($Y$2,Plausis!A:E,5,0),"")</f>
        <v/>
      </c>
      <c r="AI1581" s="52" t="str">
        <f t="shared" si="544"/>
        <v>Ja</v>
      </c>
      <c r="AJ1581" s="52" t="str">
        <f>IF(S1581="Ja",VLOOKUP($S$2,Plausis!A:E,5,0),IF(V1581="Ja",VLOOKUP($V$2,Plausis!A:E,5,0),IF(X1581="Ja",VLOOKUP($X$2,Plausis!A:E,5,0),"")))</f>
        <v/>
      </c>
      <c r="AK1581" s="52" t="s">
        <v>4443</v>
      </c>
      <c r="AL1581" s="52" t="s">
        <v>3</v>
      </c>
      <c r="AM1581" s="114">
        <v>45531</v>
      </c>
      <c r="AN1581" s="52" t="s">
        <v>4467</v>
      </c>
      <c r="AO1581" s="52" t="str">
        <f>VLOOKUP(B1581,'BAT Grundtabelle'!B:T,19,0)</f>
        <v>ja</v>
      </c>
      <c r="AP1581" s="105" t="str">
        <f t="shared" si="545"/>
        <v>11414</v>
      </c>
      <c r="AQ1581" s="52" t="str">
        <f t="shared" si="546"/>
        <v>Praxis für Nuklearmedizin</v>
      </c>
      <c r="AR1581" s="52" t="b">
        <f t="shared" si="561"/>
        <v>0</v>
      </c>
      <c r="AS1581" s="52" t="b">
        <f t="shared" si="561"/>
        <v>0</v>
      </c>
      <c r="AT1581" s="52" t="b">
        <f t="shared" si="561"/>
        <v>0</v>
      </c>
      <c r="AU1581" s="52" t="str">
        <f t="shared" si="547"/>
        <v>Arzt</v>
      </c>
      <c r="AW1581" s="52" t="b">
        <f t="shared" si="548"/>
        <v>0</v>
      </c>
      <c r="AX1581" s="52" t="str">
        <f t="shared" si="549"/>
        <v>Arzt</v>
      </c>
      <c r="AY1581" s="52" t="b">
        <f t="shared" si="550"/>
        <v>0</v>
      </c>
      <c r="AZ1581" s="52" t="str">
        <f t="shared" si="551"/>
        <v>11414</v>
      </c>
      <c r="BA1581" s="52" t="str">
        <f>VLOOKUP(A1581,'BAT Grundtabelle'!A:U,21,0)</f>
        <v>ja</v>
      </c>
      <c r="BB1581" s="52" t="str">
        <f t="shared" si="552"/>
        <v>nein</v>
      </c>
      <c r="BC1581" s="52" t="str">
        <f t="shared" si="553"/>
        <v>11414</v>
      </c>
      <c r="BD1581" s="52" t="str">
        <f t="shared" si="554"/>
        <v>Praxis für Nuklearmedizin</v>
      </c>
      <c r="BE1581" s="52" t="str">
        <f t="shared" si="555"/>
        <v>Arzt</v>
      </c>
      <c r="BF1581" s="52" t="str">
        <f t="shared" si="556"/>
        <v>Arzt</v>
      </c>
    </row>
    <row r="1582" spans="1:58" hidden="1" x14ac:dyDescent="0.35">
      <c r="A1582" s="107" t="s">
        <v>3838</v>
      </c>
      <c r="B1582" s="75" t="s">
        <v>219</v>
      </c>
      <c r="C1582" s="52" t="s">
        <v>3</v>
      </c>
      <c r="D1582" s="52" t="s">
        <v>3</v>
      </c>
      <c r="E1582" s="52" t="s">
        <v>2</v>
      </c>
      <c r="F1582" s="52" t="s">
        <v>2</v>
      </c>
      <c r="G1582" s="52" t="s">
        <v>2</v>
      </c>
      <c r="H1582" s="52" t="s">
        <v>2</v>
      </c>
      <c r="I1582" s="52" t="s">
        <v>3</v>
      </c>
      <c r="J1582" s="52">
        <v>1</v>
      </c>
      <c r="K1582" s="52" t="s">
        <v>2</v>
      </c>
      <c r="L1582" s="52" t="s">
        <v>2</v>
      </c>
      <c r="M1582" s="52" t="s">
        <v>2</v>
      </c>
      <c r="N1582" s="52" t="s">
        <v>3</v>
      </c>
      <c r="P1582" s="52" t="s">
        <v>4</v>
      </c>
      <c r="Q1582" s="52" t="str">
        <f t="shared" si="562"/>
        <v>Nein</v>
      </c>
      <c r="R1582" s="52" t="str">
        <f t="shared" si="562"/>
        <v>Nein</v>
      </c>
      <c r="S1582" s="52" t="str">
        <f t="shared" si="562"/>
        <v>Nein</v>
      </c>
      <c r="T1582" s="52" t="str">
        <f t="shared" si="562"/>
        <v>Nein</v>
      </c>
      <c r="U1582" s="52" t="str">
        <f t="shared" si="562"/>
        <v>Nein</v>
      </c>
      <c r="V1582" s="52" t="str">
        <f t="shared" si="562"/>
        <v>Nein</v>
      </c>
      <c r="W1582" s="52" t="str">
        <f t="shared" si="562"/>
        <v>Nein</v>
      </c>
      <c r="X1582" s="52" t="str">
        <f t="shared" si="562"/>
        <v>Nein</v>
      </c>
      <c r="Y1582" s="52" t="str">
        <f t="shared" si="562"/>
        <v>Nein</v>
      </c>
      <c r="Z1582" s="52" t="str">
        <f t="shared" si="562"/>
        <v>Nein</v>
      </c>
      <c r="AA1582" s="52" t="str">
        <f t="shared" si="562"/>
        <v>Nein</v>
      </c>
      <c r="AB1582" s="52" t="str">
        <f t="shared" si="562"/>
        <v>Nein</v>
      </c>
      <c r="AC1582" s="52" t="str">
        <f t="shared" si="562"/>
        <v>Nein</v>
      </c>
      <c r="AD1582" s="52" t="str">
        <f t="shared" si="562"/>
        <v>Nein</v>
      </c>
      <c r="AE1582" s="52" t="str">
        <f t="shared" si="562"/>
        <v>Nein</v>
      </c>
      <c r="AF1582" s="52" t="str">
        <f t="shared" si="562"/>
        <v>Nein</v>
      </c>
      <c r="AG1582" s="61" t="str">
        <f>IF(Q1582="Ja",VLOOKUP($Q$2,Plausis!A:E,5,0),IF(R1582="Ja",VLOOKUP($R$2,Plausis!A:E,5,0),IF(T1582="Ja",VLOOKUP($T$2,Plausis!A:E,5,0),IF(U1582="Ja",VLOOKUP($U$2,Plausis!A:E,5,0),IF(AA1582="Ja",VLOOKUP($AA$2,Plausis!A:E,5,0),IF(AC1582="Ja",VLOOKUP($AC$2,Plausis!A:E,5,0),IF(AD1582="Ja",VLOOKUP($AD$2,Plausis!A:E,5,0),"")))))))</f>
        <v/>
      </c>
      <c r="AH1582" s="52" t="str">
        <f>IF(Y1582="Ja",VLOOKUP($Y$2,Plausis!A:E,5,0),"")</f>
        <v/>
      </c>
      <c r="AI1582" s="52" t="str">
        <f t="shared" si="544"/>
        <v>Ja</v>
      </c>
      <c r="AJ1582" s="52" t="str">
        <f>IF(S1582="Ja",VLOOKUP($S$2,Plausis!A:E,5,0),IF(V1582="Ja",VLOOKUP($V$2,Plausis!A:E,5,0),IF(X1582="Ja",VLOOKUP($X$2,Plausis!A:E,5,0),"")))</f>
        <v/>
      </c>
      <c r="AL1582" s="52" t="s">
        <v>3</v>
      </c>
      <c r="AM1582" s="114">
        <v>45531</v>
      </c>
      <c r="AN1582" s="52" t="s">
        <v>4467</v>
      </c>
      <c r="AO1582" s="52" t="str">
        <f>VLOOKUP(B1582,'BAT Grundtabelle'!B:T,19,0)</f>
        <v>ja</v>
      </c>
      <c r="AP1582" s="105" t="str">
        <f t="shared" si="545"/>
        <v>11415</v>
      </c>
      <c r="AQ1582" s="52" t="str">
        <f t="shared" si="546"/>
        <v>Praxis für Pediküre</v>
      </c>
      <c r="AR1582" s="52" t="b">
        <f t="shared" si="561"/>
        <v>0</v>
      </c>
      <c r="AS1582" s="52" t="b">
        <f t="shared" si="561"/>
        <v>0</v>
      </c>
      <c r="AT1582" s="52" t="b">
        <f t="shared" si="561"/>
        <v>0</v>
      </c>
      <c r="AU1582" s="52">
        <f t="shared" si="547"/>
        <v>1</v>
      </c>
      <c r="AW1582" s="52" t="b">
        <f t="shared" si="548"/>
        <v>0</v>
      </c>
      <c r="AX1582" s="52" t="str">
        <f t="shared" si="549"/>
        <v>Unternehmen</v>
      </c>
      <c r="AY1582" s="52" t="b">
        <f t="shared" si="550"/>
        <v>0</v>
      </c>
      <c r="AZ1582" s="52" t="str">
        <f t="shared" si="551"/>
        <v>11415</v>
      </c>
      <c r="BA1582" s="52" t="str">
        <f>VLOOKUP(A1582,'BAT Grundtabelle'!A:U,21,0)</f>
        <v>ja</v>
      </c>
      <c r="BB1582" s="52" t="str">
        <f t="shared" si="552"/>
        <v>nein</v>
      </c>
      <c r="BC1582" s="52" t="str">
        <f t="shared" si="553"/>
        <v>11415</v>
      </c>
      <c r="BD1582" s="52" t="str">
        <f t="shared" si="554"/>
        <v>Praxis für Pediküre</v>
      </c>
      <c r="BE1582" s="52" t="str">
        <f t="shared" si="555"/>
        <v>Unternehmen</v>
      </c>
      <c r="BF1582" s="52">
        <f t="shared" si="556"/>
        <v>1</v>
      </c>
    </row>
    <row r="1583" spans="1:58" x14ac:dyDescent="0.35">
      <c r="A1583" s="107" t="s">
        <v>3839</v>
      </c>
      <c r="B1583" s="75" t="s">
        <v>1396</v>
      </c>
      <c r="C1583" s="52" t="s">
        <v>3</v>
      </c>
      <c r="D1583" s="52" t="s">
        <v>3</v>
      </c>
      <c r="E1583" s="52" t="s">
        <v>2</v>
      </c>
      <c r="F1583" s="52" t="s">
        <v>2</v>
      </c>
      <c r="G1583" s="52" t="s">
        <v>3</v>
      </c>
      <c r="H1583" s="52" t="s">
        <v>2</v>
      </c>
      <c r="I1583" s="52" t="s">
        <v>3</v>
      </c>
      <c r="J1583" s="52">
        <v>1</v>
      </c>
      <c r="K1583" s="52" t="s">
        <v>2</v>
      </c>
      <c r="L1583" s="52" t="s">
        <v>2</v>
      </c>
      <c r="M1583" s="52" t="s">
        <v>2</v>
      </c>
      <c r="N1583" s="52" t="s">
        <v>3</v>
      </c>
      <c r="O1583" s="52" t="s">
        <v>4468</v>
      </c>
      <c r="P1583" s="52" t="s">
        <v>4</v>
      </c>
      <c r="Q1583" s="52" t="str">
        <f t="shared" ref="Q1583:AF1592" si="563">IF(ISERROR(FIND(Q$2,$P1583,1)),"Nein","Ja")</f>
        <v>Nein</v>
      </c>
      <c r="R1583" s="52" t="str">
        <f t="shared" si="563"/>
        <v>Nein</v>
      </c>
      <c r="S1583" s="52" t="str">
        <f t="shared" si="563"/>
        <v>Nein</v>
      </c>
      <c r="T1583" s="52" t="str">
        <f t="shared" si="563"/>
        <v>Nein</v>
      </c>
      <c r="U1583" s="52" t="str">
        <f t="shared" si="563"/>
        <v>Nein</v>
      </c>
      <c r="V1583" s="52" t="str">
        <f t="shared" si="563"/>
        <v>Nein</v>
      </c>
      <c r="W1583" s="52" t="str">
        <f t="shared" si="563"/>
        <v>Nein</v>
      </c>
      <c r="X1583" s="52" t="str">
        <f t="shared" si="563"/>
        <v>Nein</v>
      </c>
      <c r="Y1583" s="52" t="str">
        <f t="shared" si="563"/>
        <v>Nein</v>
      </c>
      <c r="Z1583" s="52" t="str">
        <f t="shared" si="563"/>
        <v>Nein</v>
      </c>
      <c r="AA1583" s="52" t="str">
        <f t="shared" si="563"/>
        <v>Nein</v>
      </c>
      <c r="AB1583" s="52" t="str">
        <f t="shared" si="563"/>
        <v>Nein</v>
      </c>
      <c r="AC1583" s="52" t="str">
        <f t="shared" si="563"/>
        <v>Nein</v>
      </c>
      <c r="AD1583" s="52" t="str">
        <f t="shared" si="563"/>
        <v>Nein</v>
      </c>
      <c r="AE1583" s="52" t="str">
        <f t="shared" si="563"/>
        <v>Nein</v>
      </c>
      <c r="AF1583" s="52" t="str">
        <f t="shared" si="563"/>
        <v>Nein</v>
      </c>
      <c r="AG1583" s="61" t="str">
        <f>IF(Q1583="Ja",VLOOKUP($Q$2,Plausis!A:E,5,0),IF(R1583="Ja",VLOOKUP($R$2,Plausis!A:E,5,0),IF(T1583="Ja",VLOOKUP($T$2,Plausis!A:E,5,0),IF(U1583="Ja",VLOOKUP($U$2,Plausis!A:E,5,0),IF(AA1583="Ja",VLOOKUP($AA$2,Plausis!A:E,5,0),IF(AC1583="Ja",VLOOKUP($AC$2,Plausis!A:E,5,0),IF(AD1583="Ja",VLOOKUP($AD$2,Plausis!A:E,5,0),"")))))))</f>
        <v/>
      </c>
      <c r="AH1583" s="52" t="str">
        <f>IF(Y1583="Ja",VLOOKUP($Y$2,Plausis!A:E,5,0),"")</f>
        <v/>
      </c>
      <c r="AI1583" s="52" t="str">
        <f t="shared" si="544"/>
        <v>Ja</v>
      </c>
      <c r="AJ1583" s="52" t="str">
        <f>IF(S1583="Ja",VLOOKUP($S$2,Plausis!A:E,5,0),IF(V1583="Ja",VLOOKUP($V$2,Plausis!A:E,5,0),IF(X1583="Ja",VLOOKUP($X$2,Plausis!A:E,5,0),"")))</f>
        <v/>
      </c>
      <c r="AK1583" s="52" t="s">
        <v>4442</v>
      </c>
      <c r="AL1583" s="52" t="s">
        <v>3</v>
      </c>
      <c r="AM1583" s="114">
        <v>45531</v>
      </c>
      <c r="AN1583" s="52" t="s">
        <v>4467</v>
      </c>
      <c r="AO1583" s="52" t="str">
        <f>VLOOKUP(B1583,'BAT Grundtabelle'!B:T,19,0)</f>
        <v>ja</v>
      </c>
      <c r="AP1583" s="105" t="str">
        <f t="shared" si="545"/>
        <v>11416</v>
      </c>
      <c r="AQ1583" s="52" t="str">
        <f t="shared" si="546"/>
        <v>Praxis für Physiotherapie</v>
      </c>
      <c r="AR1583" s="52" t="b">
        <f t="shared" ref="AR1583:AT1602" si="564">IF(ISERROR(FIND(AR$1,$P1583,1)),FALSE,TRUE)</f>
        <v>0</v>
      </c>
      <c r="AS1583" s="52" t="b">
        <f t="shared" si="564"/>
        <v>0</v>
      </c>
      <c r="AT1583" s="52" t="b">
        <f t="shared" si="564"/>
        <v>0</v>
      </c>
      <c r="AU1583" s="52">
        <f t="shared" si="547"/>
        <v>1</v>
      </c>
      <c r="AW1583" s="52" t="b">
        <f t="shared" si="548"/>
        <v>0</v>
      </c>
      <c r="AX1583" s="52" t="str">
        <f t="shared" si="549"/>
        <v>Unternehmen</v>
      </c>
      <c r="AY1583" s="52" t="b">
        <f t="shared" si="550"/>
        <v>0</v>
      </c>
      <c r="AZ1583" s="52" t="str">
        <f t="shared" si="551"/>
        <v>11416</v>
      </c>
      <c r="BA1583" s="52" t="str">
        <f>VLOOKUP(A1583,'BAT Grundtabelle'!A:U,21,0)</f>
        <v>ja</v>
      </c>
      <c r="BB1583" s="52" t="str">
        <f t="shared" si="552"/>
        <v>ja</v>
      </c>
      <c r="BC1583" s="52" t="str">
        <f t="shared" si="553"/>
        <v>11416</v>
      </c>
      <c r="BD1583" s="52" t="str">
        <f t="shared" si="554"/>
        <v>Praxis für Physiotherapie</v>
      </c>
      <c r="BE1583" s="52" t="str">
        <f t="shared" si="555"/>
        <v>Unternehmen</v>
      </c>
      <c r="BF1583" s="52">
        <f t="shared" si="556"/>
        <v>1</v>
      </c>
    </row>
    <row r="1584" spans="1:58" x14ac:dyDescent="0.35">
      <c r="A1584" s="107" t="s">
        <v>3840</v>
      </c>
      <c r="B1584" s="75" t="s">
        <v>1768</v>
      </c>
      <c r="C1584" s="52" t="s">
        <v>3</v>
      </c>
      <c r="D1584" s="52" t="s">
        <v>3</v>
      </c>
      <c r="E1584" s="52" t="s">
        <v>2</v>
      </c>
      <c r="F1584" s="52" t="s">
        <v>2</v>
      </c>
      <c r="G1584" s="52" t="s">
        <v>2</v>
      </c>
      <c r="H1584" s="52" t="s">
        <v>2</v>
      </c>
      <c r="I1584" s="52" t="s">
        <v>2</v>
      </c>
      <c r="J1584" s="52" t="s">
        <v>2</v>
      </c>
      <c r="K1584" s="52" t="s">
        <v>2</v>
      </c>
      <c r="L1584" s="52" t="s">
        <v>2</v>
      </c>
      <c r="M1584" s="52" t="s">
        <v>2</v>
      </c>
      <c r="N1584" s="52" t="s">
        <v>3</v>
      </c>
      <c r="O1584" s="52" t="s">
        <v>4469</v>
      </c>
      <c r="P1584" s="52" t="s">
        <v>4</v>
      </c>
      <c r="Q1584" s="52" t="str">
        <f t="shared" si="563"/>
        <v>Nein</v>
      </c>
      <c r="R1584" s="52" t="str">
        <f t="shared" si="563"/>
        <v>Nein</v>
      </c>
      <c r="S1584" s="52" t="str">
        <f t="shared" si="563"/>
        <v>Nein</v>
      </c>
      <c r="T1584" s="52" t="str">
        <f t="shared" si="563"/>
        <v>Nein</v>
      </c>
      <c r="U1584" s="52" t="str">
        <f t="shared" si="563"/>
        <v>Nein</v>
      </c>
      <c r="V1584" s="52" t="str">
        <f t="shared" si="563"/>
        <v>Nein</v>
      </c>
      <c r="W1584" s="52" t="str">
        <f t="shared" si="563"/>
        <v>Nein</v>
      </c>
      <c r="X1584" s="52" t="str">
        <f t="shared" si="563"/>
        <v>Nein</v>
      </c>
      <c r="Y1584" s="52" t="str">
        <f t="shared" si="563"/>
        <v>Nein</v>
      </c>
      <c r="Z1584" s="52" t="str">
        <f t="shared" si="563"/>
        <v>Nein</v>
      </c>
      <c r="AA1584" s="52" t="str">
        <f t="shared" si="563"/>
        <v>Nein</v>
      </c>
      <c r="AB1584" s="52" t="str">
        <f t="shared" si="563"/>
        <v>Nein</v>
      </c>
      <c r="AC1584" s="52" t="str">
        <f t="shared" si="563"/>
        <v>Nein</v>
      </c>
      <c r="AD1584" s="52" t="str">
        <f t="shared" si="563"/>
        <v>Nein</v>
      </c>
      <c r="AE1584" s="52" t="str">
        <f t="shared" si="563"/>
        <v>Nein</v>
      </c>
      <c r="AF1584" s="52" t="str">
        <f t="shared" si="563"/>
        <v>Nein</v>
      </c>
      <c r="AG1584" s="61" t="str">
        <f>IF(Q1584="Ja",VLOOKUP($Q$2,Plausis!A:E,5,0),IF(R1584="Ja",VLOOKUP($R$2,Plausis!A:E,5,0),IF(T1584="Ja",VLOOKUP($T$2,Plausis!A:E,5,0),IF(U1584="Ja",VLOOKUP($U$2,Plausis!A:E,5,0),IF(AA1584="Ja",VLOOKUP($AA$2,Plausis!A:E,5,0),IF(AC1584="Ja",VLOOKUP($AC$2,Plausis!A:E,5,0),IF(AD1584="Ja",VLOOKUP($AD$2,Plausis!A:E,5,0),"")))))))</f>
        <v/>
      </c>
      <c r="AH1584" s="52" t="str">
        <f>IF(Y1584="Ja",VLOOKUP($Y$2,Plausis!A:E,5,0),"")</f>
        <v/>
      </c>
      <c r="AI1584" s="52" t="str">
        <f t="shared" si="544"/>
        <v>Ja</v>
      </c>
      <c r="AJ1584" s="52" t="str">
        <f>IF(S1584="Ja",VLOOKUP($S$2,Plausis!A:E,5,0),IF(V1584="Ja",VLOOKUP($V$2,Plausis!A:E,5,0),IF(X1584="Ja",VLOOKUP($X$2,Plausis!A:E,5,0),"")))</f>
        <v/>
      </c>
      <c r="AK1584" s="52" t="s">
        <v>4443</v>
      </c>
      <c r="AL1584" s="52" t="s">
        <v>3</v>
      </c>
      <c r="AM1584" s="114">
        <v>45531</v>
      </c>
      <c r="AN1584" s="52" t="s">
        <v>4467</v>
      </c>
      <c r="AO1584" s="52" t="str">
        <f>VLOOKUP(B1584,'BAT Grundtabelle'!B:T,19,0)</f>
        <v>ja</v>
      </c>
      <c r="AP1584" s="105" t="str">
        <f t="shared" si="545"/>
        <v>11417</v>
      </c>
      <c r="AQ1584" s="52" t="str">
        <f t="shared" si="546"/>
        <v>Praxis für Psychiatrie</v>
      </c>
      <c r="AR1584" s="52" t="b">
        <f t="shared" si="564"/>
        <v>0</v>
      </c>
      <c r="AS1584" s="52" t="b">
        <f t="shared" si="564"/>
        <v>0</v>
      </c>
      <c r="AT1584" s="52" t="b">
        <f t="shared" si="564"/>
        <v>0</v>
      </c>
      <c r="AU1584" s="52" t="str">
        <f t="shared" si="547"/>
        <v>Arzt</v>
      </c>
      <c r="AW1584" s="52" t="b">
        <f t="shared" si="548"/>
        <v>0</v>
      </c>
      <c r="AX1584" s="52" t="str">
        <f t="shared" si="549"/>
        <v>Arzt</v>
      </c>
      <c r="AY1584" s="52" t="b">
        <f t="shared" si="550"/>
        <v>0</v>
      </c>
      <c r="AZ1584" s="52" t="str">
        <f t="shared" si="551"/>
        <v>11417</v>
      </c>
      <c r="BA1584" s="52" t="str">
        <f>VLOOKUP(A1584,'BAT Grundtabelle'!A:U,21,0)</f>
        <v>ja</v>
      </c>
      <c r="BB1584" s="52" t="str">
        <f t="shared" si="552"/>
        <v>nein</v>
      </c>
      <c r="BC1584" s="52" t="str">
        <f t="shared" si="553"/>
        <v>11417</v>
      </c>
      <c r="BD1584" s="52" t="str">
        <f t="shared" si="554"/>
        <v>Praxis für Psychiatrie</v>
      </c>
      <c r="BE1584" s="52" t="str">
        <f t="shared" si="555"/>
        <v>Arzt</v>
      </c>
      <c r="BF1584" s="52" t="str">
        <f t="shared" si="556"/>
        <v>Arzt</v>
      </c>
    </row>
    <row r="1585" spans="1:58" x14ac:dyDescent="0.35">
      <c r="A1585" s="107" t="s">
        <v>3841</v>
      </c>
      <c r="B1585" s="75" t="s">
        <v>1770</v>
      </c>
      <c r="C1585" s="52" t="s">
        <v>3</v>
      </c>
      <c r="D1585" s="52" t="s">
        <v>3</v>
      </c>
      <c r="E1585" s="52" t="s">
        <v>2</v>
      </c>
      <c r="F1585" s="52" t="s">
        <v>2</v>
      </c>
      <c r="G1585" s="52" t="s">
        <v>2</v>
      </c>
      <c r="H1585" s="52" t="s">
        <v>2</v>
      </c>
      <c r="I1585" s="52" t="s">
        <v>2</v>
      </c>
      <c r="J1585" s="52" t="s">
        <v>2</v>
      </c>
      <c r="K1585" s="52" t="s">
        <v>2</v>
      </c>
      <c r="L1585" s="52" t="s">
        <v>2</v>
      </c>
      <c r="M1585" s="52" t="s">
        <v>2</v>
      </c>
      <c r="N1585" s="52" t="s">
        <v>3</v>
      </c>
      <c r="O1585" s="52" t="s">
        <v>4469</v>
      </c>
      <c r="P1585" s="52" t="s">
        <v>4</v>
      </c>
      <c r="Q1585" s="52" t="str">
        <f t="shared" si="563"/>
        <v>Nein</v>
      </c>
      <c r="R1585" s="52" t="str">
        <f t="shared" si="563"/>
        <v>Nein</v>
      </c>
      <c r="S1585" s="52" t="str">
        <f t="shared" si="563"/>
        <v>Nein</v>
      </c>
      <c r="T1585" s="52" t="str">
        <f t="shared" si="563"/>
        <v>Nein</v>
      </c>
      <c r="U1585" s="52" t="str">
        <f t="shared" si="563"/>
        <v>Nein</v>
      </c>
      <c r="V1585" s="52" t="str">
        <f t="shared" si="563"/>
        <v>Nein</v>
      </c>
      <c r="W1585" s="52" t="str">
        <f t="shared" si="563"/>
        <v>Nein</v>
      </c>
      <c r="X1585" s="52" t="str">
        <f t="shared" si="563"/>
        <v>Nein</v>
      </c>
      <c r="Y1585" s="52" t="str">
        <f t="shared" si="563"/>
        <v>Nein</v>
      </c>
      <c r="Z1585" s="52" t="str">
        <f t="shared" si="563"/>
        <v>Nein</v>
      </c>
      <c r="AA1585" s="52" t="str">
        <f t="shared" si="563"/>
        <v>Nein</v>
      </c>
      <c r="AB1585" s="52" t="str">
        <f t="shared" si="563"/>
        <v>Nein</v>
      </c>
      <c r="AC1585" s="52" t="str">
        <f t="shared" si="563"/>
        <v>Nein</v>
      </c>
      <c r="AD1585" s="52" t="str">
        <f t="shared" si="563"/>
        <v>Nein</v>
      </c>
      <c r="AE1585" s="52" t="str">
        <f t="shared" si="563"/>
        <v>Nein</v>
      </c>
      <c r="AF1585" s="52" t="str">
        <f t="shared" si="563"/>
        <v>Nein</v>
      </c>
      <c r="AG1585" s="61" t="str">
        <f>IF(Q1585="Ja",VLOOKUP($Q$2,Plausis!A:E,5,0),IF(R1585="Ja",VLOOKUP($R$2,Plausis!A:E,5,0),IF(T1585="Ja",VLOOKUP($T$2,Plausis!A:E,5,0),IF(U1585="Ja",VLOOKUP($U$2,Plausis!A:E,5,0),IF(AA1585="Ja",VLOOKUP($AA$2,Plausis!A:E,5,0),IF(AC1585="Ja",VLOOKUP($AC$2,Plausis!A:E,5,0),IF(AD1585="Ja",VLOOKUP($AD$2,Plausis!A:E,5,0),"")))))))</f>
        <v/>
      </c>
      <c r="AH1585" s="52" t="str">
        <f>IF(Y1585="Ja",VLOOKUP($Y$2,Plausis!A:E,5,0),"")</f>
        <v/>
      </c>
      <c r="AI1585" s="52" t="str">
        <f t="shared" si="544"/>
        <v>Ja</v>
      </c>
      <c r="AJ1585" s="52" t="str">
        <f>IF(S1585="Ja",VLOOKUP($S$2,Plausis!A:E,5,0),IF(V1585="Ja",VLOOKUP($V$2,Plausis!A:E,5,0),IF(X1585="Ja",VLOOKUP($X$2,Plausis!A:E,5,0),"")))</f>
        <v/>
      </c>
      <c r="AK1585" s="52" t="s">
        <v>4443</v>
      </c>
      <c r="AL1585" s="52" t="s">
        <v>3</v>
      </c>
      <c r="AM1585" s="114">
        <v>45531</v>
      </c>
      <c r="AN1585" s="52" t="s">
        <v>4467</v>
      </c>
      <c r="AO1585" s="52" t="str">
        <f>VLOOKUP(B1585,'BAT Grundtabelle'!B:T,19,0)</f>
        <v>ja</v>
      </c>
      <c r="AP1585" s="105" t="str">
        <f t="shared" si="545"/>
        <v>11418</v>
      </c>
      <c r="AQ1585" s="52" t="str">
        <f t="shared" si="546"/>
        <v>Praxis für Psychoanalyse</v>
      </c>
      <c r="AR1585" s="52" t="b">
        <f t="shared" si="564"/>
        <v>0</v>
      </c>
      <c r="AS1585" s="52" t="b">
        <f t="shared" si="564"/>
        <v>0</v>
      </c>
      <c r="AT1585" s="52" t="b">
        <f t="shared" si="564"/>
        <v>0</v>
      </c>
      <c r="AU1585" s="52" t="str">
        <f t="shared" si="547"/>
        <v>Arzt</v>
      </c>
      <c r="AW1585" s="52" t="b">
        <f t="shared" si="548"/>
        <v>0</v>
      </c>
      <c r="AX1585" s="52" t="str">
        <f t="shared" si="549"/>
        <v>Arzt</v>
      </c>
      <c r="AY1585" s="52" t="b">
        <f t="shared" si="550"/>
        <v>0</v>
      </c>
      <c r="AZ1585" s="52" t="str">
        <f t="shared" si="551"/>
        <v>11418</v>
      </c>
      <c r="BA1585" s="52" t="str">
        <f>VLOOKUP(A1585,'BAT Grundtabelle'!A:U,21,0)</f>
        <v>ja</v>
      </c>
      <c r="BB1585" s="52" t="str">
        <f t="shared" si="552"/>
        <v>nein</v>
      </c>
      <c r="BC1585" s="52" t="str">
        <f t="shared" si="553"/>
        <v>11418</v>
      </c>
      <c r="BD1585" s="52" t="str">
        <f t="shared" si="554"/>
        <v>Praxis für Psychoanalyse</v>
      </c>
      <c r="BE1585" s="52" t="str">
        <f t="shared" si="555"/>
        <v>Arzt</v>
      </c>
      <c r="BF1585" s="52" t="str">
        <f t="shared" si="556"/>
        <v>Arzt</v>
      </c>
    </row>
    <row r="1586" spans="1:58" x14ac:dyDescent="0.35">
      <c r="A1586" s="107" t="s">
        <v>3842</v>
      </c>
      <c r="B1586" s="75" t="s">
        <v>1771</v>
      </c>
      <c r="C1586" s="52" t="s">
        <v>3</v>
      </c>
      <c r="D1586" s="52" t="s">
        <v>3</v>
      </c>
      <c r="E1586" s="52" t="s">
        <v>2</v>
      </c>
      <c r="F1586" s="52" t="s">
        <v>2</v>
      </c>
      <c r="G1586" s="52" t="s">
        <v>2</v>
      </c>
      <c r="H1586" s="52" t="s">
        <v>2</v>
      </c>
      <c r="I1586" s="52" t="s">
        <v>2</v>
      </c>
      <c r="J1586" s="52" t="s">
        <v>2</v>
      </c>
      <c r="K1586" s="52" t="s">
        <v>2</v>
      </c>
      <c r="L1586" s="52" t="s">
        <v>2</v>
      </c>
      <c r="M1586" s="52" t="s">
        <v>2</v>
      </c>
      <c r="N1586" s="52" t="s">
        <v>3</v>
      </c>
      <c r="O1586" s="52" t="s">
        <v>4469</v>
      </c>
      <c r="P1586" s="52" t="s">
        <v>4</v>
      </c>
      <c r="Q1586" s="52" t="str">
        <f t="shared" si="563"/>
        <v>Nein</v>
      </c>
      <c r="R1586" s="52" t="str">
        <f t="shared" si="563"/>
        <v>Nein</v>
      </c>
      <c r="S1586" s="52" t="str">
        <f t="shared" si="563"/>
        <v>Nein</v>
      </c>
      <c r="T1586" s="52" t="str">
        <f t="shared" si="563"/>
        <v>Nein</v>
      </c>
      <c r="U1586" s="52" t="str">
        <f t="shared" si="563"/>
        <v>Nein</v>
      </c>
      <c r="V1586" s="52" t="str">
        <f t="shared" si="563"/>
        <v>Nein</v>
      </c>
      <c r="W1586" s="52" t="str">
        <f t="shared" si="563"/>
        <v>Nein</v>
      </c>
      <c r="X1586" s="52" t="str">
        <f t="shared" si="563"/>
        <v>Nein</v>
      </c>
      <c r="Y1586" s="52" t="str">
        <f t="shared" si="563"/>
        <v>Nein</v>
      </c>
      <c r="Z1586" s="52" t="str">
        <f t="shared" si="563"/>
        <v>Nein</v>
      </c>
      <c r="AA1586" s="52" t="str">
        <f t="shared" si="563"/>
        <v>Nein</v>
      </c>
      <c r="AB1586" s="52" t="str">
        <f t="shared" si="563"/>
        <v>Nein</v>
      </c>
      <c r="AC1586" s="52" t="str">
        <f t="shared" si="563"/>
        <v>Nein</v>
      </c>
      <c r="AD1586" s="52" t="str">
        <f t="shared" si="563"/>
        <v>Nein</v>
      </c>
      <c r="AE1586" s="52" t="str">
        <f t="shared" si="563"/>
        <v>Nein</v>
      </c>
      <c r="AF1586" s="52" t="str">
        <f t="shared" si="563"/>
        <v>Nein</v>
      </c>
      <c r="AG1586" s="61" t="str">
        <f>IF(Q1586="Ja",VLOOKUP($Q$2,Plausis!A:E,5,0),IF(R1586="Ja",VLOOKUP($R$2,Plausis!A:E,5,0),IF(T1586="Ja",VLOOKUP($T$2,Plausis!A:E,5,0),IF(U1586="Ja",VLOOKUP($U$2,Plausis!A:E,5,0),IF(AA1586="Ja",VLOOKUP($AA$2,Plausis!A:E,5,0),IF(AC1586="Ja",VLOOKUP($AC$2,Plausis!A:E,5,0),IF(AD1586="Ja",VLOOKUP($AD$2,Plausis!A:E,5,0),"")))))))</f>
        <v/>
      </c>
      <c r="AH1586" s="52" t="str">
        <f>IF(Y1586="Ja",VLOOKUP($Y$2,Plausis!A:E,5,0),"")</f>
        <v/>
      </c>
      <c r="AI1586" s="52" t="str">
        <f t="shared" si="544"/>
        <v>Ja</v>
      </c>
      <c r="AJ1586" s="52" t="str">
        <f>IF(S1586="Ja",VLOOKUP($S$2,Plausis!A:E,5,0),IF(V1586="Ja",VLOOKUP($V$2,Plausis!A:E,5,0),IF(X1586="Ja",VLOOKUP($X$2,Plausis!A:E,5,0),"")))</f>
        <v/>
      </c>
      <c r="AK1586" s="52" t="s">
        <v>4443</v>
      </c>
      <c r="AL1586" s="52" t="s">
        <v>3</v>
      </c>
      <c r="AM1586" s="114">
        <v>45531</v>
      </c>
      <c r="AN1586" s="52" t="s">
        <v>4467</v>
      </c>
      <c r="AO1586" s="52" t="str">
        <f>VLOOKUP(B1586,'BAT Grundtabelle'!B:T,19,0)</f>
        <v>ja</v>
      </c>
      <c r="AP1586" s="105" t="str">
        <f t="shared" si="545"/>
        <v>11419</v>
      </c>
      <c r="AQ1586" s="52" t="str">
        <f t="shared" si="546"/>
        <v>Praxis für Psychologie</v>
      </c>
      <c r="AR1586" s="52" t="b">
        <f t="shared" si="564"/>
        <v>0</v>
      </c>
      <c r="AS1586" s="52" t="b">
        <f t="shared" si="564"/>
        <v>0</v>
      </c>
      <c r="AT1586" s="52" t="b">
        <f t="shared" si="564"/>
        <v>0</v>
      </c>
      <c r="AU1586" s="52" t="str">
        <f t="shared" si="547"/>
        <v>Arzt</v>
      </c>
      <c r="AW1586" s="52" t="b">
        <f t="shared" si="548"/>
        <v>0</v>
      </c>
      <c r="AX1586" s="52" t="str">
        <f t="shared" si="549"/>
        <v>Arzt</v>
      </c>
      <c r="AY1586" s="52" t="b">
        <f t="shared" si="550"/>
        <v>0</v>
      </c>
      <c r="AZ1586" s="52" t="str">
        <f t="shared" si="551"/>
        <v>11419</v>
      </c>
      <c r="BA1586" s="52" t="str">
        <f>VLOOKUP(A1586,'BAT Grundtabelle'!A:U,21,0)</f>
        <v>ja</v>
      </c>
      <c r="BB1586" s="52" t="str">
        <f t="shared" si="552"/>
        <v>nein</v>
      </c>
      <c r="BC1586" s="52" t="str">
        <f t="shared" si="553"/>
        <v>11419</v>
      </c>
      <c r="BD1586" s="52" t="str">
        <f t="shared" si="554"/>
        <v>Praxis für Psychologie</v>
      </c>
      <c r="BE1586" s="52" t="str">
        <f t="shared" si="555"/>
        <v>Arzt</v>
      </c>
      <c r="BF1586" s="52" t="str">
        <f t="shared" si="556"/>
        <v>Arzt</v>
      </c>
    </row>
    <row r="1587" spans="1:58" x14ac:dyDescent="0.35">
      <c r="A1587" s="107" t="s">
        <v>3843</v>
      </c>
      <c r="B1587" s="75" t="s">
        <v>1769</v>
      </c>
      <c r="C1587" s="52" t="s">
        <v>3</v>
      </c>
      <c r="D1587" s="52" t="s">
        <v>3</v>
      </c>
      <c r="E1587" s="52" t="s">
        <v>2</v>
      </c>
      <c r="F1587" s="52" t="s">
        <v>2</v>
      </c>
      <c r="G1587" s="52" t="s">
        <v>2</v>
      </c>
      <c r="H1587" s="52" t="s">
        <v>2</v>
      </c>
      <c r="I1587" s="52" t="s">
        <v>2</v>
      </c>
      <c r="J1587" s="52" t="s">
        <v>2</v>
      </c>
      <c r="K1587" s="52" t="s">
        <v>2</v>
      </c>
      <c r="L1587" s="52" t="s">
        <v>2</v>
      </c>
      <c r="M1587" s="52" t="s">
        <v>2</v>
      </c>
      <c r="N1587" s="52" t="s">
        <v>3</v>
      </c>
      <c r="O1587" s="52" t="s">
        <v>4469</v>
      </c>
      <c r="P1587" s="52" t="s">
        <v>4</v>
      </c>
      <c r="Q1587" s="52" t="str">
        <f t="shared" si="563"/>
        <v>Nein</v>
      </c>
      <c r="R1587" s="52" t="str">
        <f t="shared" si="563"/>
        <v>Nein</v>
      </c>
      <c r="S1587" s="52" t="str">
        <f t="shared" si="563"/>
        <v>Nein</v>
      </c>
      <c r="T1587" s="52" t="str">
        <f t="shared" si="563"/>
        <v>Nein</v>
      </c>
      <c r="U1587" s="52" t="str">
        <f t="shared" si="563"/>
        <v>Nein</v>
      </c>
      <c r="V1587" s="52" t="str">
        <f t="shared" si="563"/>
        <v>Nein</v>
      </c>
      <c r="W1587" s="52" t="str">
        <f t="shared" si="563"/>
        <v>Nein</v>
      </c>
      <c r="X1587" s="52" t="str">
        <f t="shared" si="563"/>
        <v>Nein</v>
      </c>
      <c r="Y1587" s="52" t="str">
        <f t="shared" si="563"/>
        <v>Nein</v>
      </c>
      <c r="Z1587" s="52" t="str">
        <f t="shared" si="563"/>
        <v>Nein</v>
      </c>
      <c r="AA1587" s="52" t="str">
        <f t="shared" si="563"/>
        <v>Nein</v>
      </c>
      <c r="AB1587" s="52" t="str">
        <f t="shared" si="563"/>
        <v>Nein</v>
      </c>
      <c r="AC1587" s="52" t="str">
        <f t="shared" si="563"/>
        <v>Nein</v>
      </c>
      <c r="AD1587" s="52" t="str">
        <f t="shared" si="563"/>
        <v>Nein</v>
      </c>
      <c r="AE1587" s="52" t="str">
        <f t="shared" si="563"/>
        <v>Nein</v>
      </c>
      <c r="AF1587" s="52" t="str">
        <f t="shared" si="563"/>
        <v>Nein</v>
      </c>
      <c r="AG1587" s="61" t="str">
        <f>IF(Q1587="Ja",VLOOKUP($Q$2,Plausis!A:E,5,0),IF(R1587="Ja",VLOOKUP($R$2,Plausis!A:E,5,0),IF(T1587="Ja",VLOOKUP($T$2,Plausis!A:E,5,0),IF(U1587="Ja",VLOOKUP($U$2,Plausis!A:E,5,0),IF(AA1587="Ja",VLOOKUP($AA$2,Plausis!A:E,5,0),IF(AC1587="Ja",VLOOKUP($AC$2,Plausis!A:E,5,0),IF(AD1587="Ja",VLOOKUP($AD$2,Plausis!A:E,5,0),"")))))))</f>
        <v/>
      </c>
      <c r="AH1587" s="52" t="str">
        <f>IF(Y1587="Ja",VLOOKUP($Y$2,Plausis!A:E,5,0),"")</f>
        <v/>
      </c>
      <c r="AI1587" s="52" t="str">
        <f t="shared" si="544"/>
        <v>Ja</v>
      </c>
      <c r="AJ1587" s="52" t="str">
        <f>IF(S1587="Ja",VLOOKUP($S$2,Plausis!A:E,5,0),IF(V1587="Ja",VLOOKUP($V$2,Plausis!A:E,5,0),IF(X1587="Ja",VLOOKUP($X$2,Plausis!A:E,5,0),"")))</f>
        <v/>
      </c>
      <c r="AK1587" s="52" t="s">
        <v>4443</v>
      </c>
      <c r="AL1587" s="52" t="s">
        <v>3</v>
      </c>
      <c r="AM1587" s="114">
        <v>45531</v>
      </c>
      <c r="AN1587" s="52" t="s">
        <v>4467</v>
      </c>
      <c r="AO1587" s="52" t="str">
        <f>VLOOKUP(B1587,'BAT Grundtabelle'!B:T,19,0)</f>
        <v>ja</v>
      </c>
      <c r="AP1587" s="105" t="str">
        <f t="shared" si="545"/>
        <v>11420</v>
      </c>
      <c r="AQ1587" s="52" t="str">
        <f t="shared" si="546"/>
        <v>Praxis für Psychotherapie</v>
      </c>
      <c r="AR1587" s="52" t="b">
        <f t="shared" si="564"/>
        <v>0</v>
      </c>
      <c r="AS1587" s="52" t="b">
        <f t="shared" si="564"/>
        <v>0</v>
      </c>
      <c r="AT1587" s="52" t="b">
        <f t="shared" si="564"/>
        <v>0</v>
      </c>
      <c r="AU1587" s="52" t="str">
        <f t="shared" si="547"/>
        <v>Arzt</v>
      </c>
      <c r="AW1587" s="52" t="b">
        <f t="shared" si="548"/>
        <v>0</v>
      </c>
      <c r="AX1587" s="52" t="str">
        <f t="shared" si="549"/>
        <v>Arzt</v>
      </c>
      <c r="AY1587" s="52" t="b">
        <f t="shared" si="550"/>
        <v>0</v>
      </c>
      <c r="AZ1587" s="52" t="str">
        <f t="shared" si="551"/>
        <v>11420</v>
      </c>
      <c r="BA1587" s="52" t="str">
        <f>VLOOKUP(A1587,'BAT Grundtabelle'!A:U,21,0)</f>
        <v>ja</v>
      </c>
      <c r="BB1587" s="52" t="str">
        <f t="shared" si="552"/>
        <v>nein</v>
      </c>
      <c r="BC1587" s="52" t="str">
        <f t="shared" si="553"/>
        <v>11420</v>
      </c>
      <c r="BD1587" s="52" t="str">
        <f t="shared" si="554"/>
        <v>Praxis für Psychotherapie</v>
      </c>
      <c r="BE1587" s="52" t="str">
        <f t="shared" si="555"/>
        <v>Arzt</v>
      </c>
      <c r="BF1587" s="52" t="str">
        <f t="shared" si="556"/>
        <v>Arzt</v>
      </c>
    </row>
    <row r="1588" spans="1:58" x14ac:dyDescent="0.35">
      <c r="A1588" s="107" t="s">
        <v>3844</v>
      </c>
      <c r="B1588" s="75" t="s">
        <v>1263</v>
      </c>
      <c r="C1588" s="52" t="s">
        <v>3</v>
      </c>
      <c r="D1588" s="52" t="s">
        <v>3</v>
      </c>
      <c r="E1588" s="52" t="s">
        <v>2</v>
      </c>
      <c r="F1588" s="52" t="s">
        <v>2</v>
      </c>
      <c r="G1588" s="52" t="s">
        <v>2</v>
      </c>
      <c r="H1588" s="52" t="s">
        <v>2</v>
      </c>
      <c r="I1588" s="52" t="s">
        <v>2</v>
      </c>
      <c r="J1588" s="52" t="s">
        <v>2</v>
      </c>
      <c r="K1588" s="52" t="s">
        <v>2</v>
      </c>
      <c r="L1588" s="52" t="s">
        <v>2</v>
      </c>
      <c r="M1588" s="52" t="s">
        <v>2</v>
      </c>
      <c r="N1588" s="52" t="s">
        <v>3</v>
      </c>
      <c r="O1588" s="52" t="s">
        <v>4469</v>
      </c>
      <c r="P1588" s="52" t="s">
        <v>4</v>
      </c>
      <c r="Q1588" s="52" t="str">
        <f t="shared" si="563"/>
        <v>Nein</v>
      </c>
      <c r="R1588" s="52" t="str">
        <f t="shared" si="563"/>
        <v>Nein</v>
      </c>
      <c r="S1588" s="52" t="str">
        <f t="shared" si="563"/>
        <v>Nein</v>
      </c>
      <c r="T1588" s="52" t="str">
        <f t="shared" si="563"/>
        <v>Nein</v>
      </c>
      <c r="U1588" s="52" t="str">
        <f t="shared" si="563"/>
        <v>Nein</v>
      </c>
      <c r="V1588" s="52" t="str">
        <f t="shared" si="563"/>
        <v>Nein</v>
      </c>
      <c r="W1588" s="52" t="str">
        <f t="shared" si="563"/>
        <v>Nein</v>
      </c>
      <c r="X1588" s="52" t="str">
        <f t="shared" si="563"/>
        <v>Nein</v>
      </c>
      <c r="Y1588" s="52" t="str">
        <f t="shared" si="563"/>
        <v>Nein</v>
      </c>
      <c r="Z1588" s="52" t="str">
        <f t="shared" si="563"/>
        <v>Nein</v>
      </c>
      <c r="AA1588" s="52" t="str">
        <f t="shared" si="563"/>
        <v>Nein</v>
      </c>
      <c r="AB1588" s="52" t="str">
        <f t="shared" si="563"/>
        <v>Nein</v>
      </c>
      <c r="AC1588" s="52" t="str">
        <f t="shared" si="563"/>
        <v>Nein</v>
      </c>
      <c r="AD1588" s="52" t="str">
        <f t="shared" si="563"/>
        <v>Nein</v>
      </c>
      <c r="AE1588" s="52" t="str">
        <f t="shared" si="563"/>
        <v>Nein</v>
      </c>
      <c r="AF1588" s="52" t="str">
        <f t="shared" si="563"/>
        <v>Nein</v>
      </c>
      <c r="AG1588" s="61" t="str">
        <f>IF(Q1588="Ja",VLOOKUP($Q$2,Plausis!A:E,5,0),IF(R1588="Ja",VLOOKUP($R$2,Plausis!A:E,5,0),IF(T1588="Ja",VLOOKUP($T$2,Plausis!A:E,5,0),IF(U1588="Ja",VLOOKUP($U$2,Plausis!A:E,5,0),IF(AA1588="Ja",VLOOKUP($AA$2,Plausis!A:E,5,0),IF(AC1588="Ja",VLOOKUP($AC$2,Plausis!A:E,5,0),IF(AD1588="Ja",VLOOKUP($AD$2,Plausis!A:E,5,0),"")))))))</f>
        <v/>
      </c>
      <c r="AH1588" s="52" t="str">
        <f>IF(Y1588="Ja",VLOOKUP($Y$2,Plausis!A:E,5,0),"")</f>
        <v/>
      </c>
      <c r="AI1588" s="52" t="str">
        <f t="shared" si="544"/>
        <v>Ja</v>
      </c>
      <c r="AJ1588" s="52" t="str">
        <f>IF(S1588="Ja",VLOOKUP($S$2,Plausis!A:E,5,0),IF(V1588="Ja",VLOOKUP($V$2,Plausis!A:E,5,0),IF(X1588="Ja",VLOOKUP($X$2,Plausis!A:E,5,0),"")))</f>
        <v/>
      </c>
      <c r="AK1588" s="52" t="s">
        <v>4443</v>
      </c>
      <c r="AL1588" s="52" t="s">
        <v>3</v>
      </c>
      <c r="AM1588" s="114">
        <v>45531</v>
      </c>
      <c r="AN1588" s="52" t="s">
        <v>4467</v>
      </c>
      <c r="AO1588" s="52" t="str">
        <f>VLOOKUP(B1588,'BAT Grundtabelle'!B:T,19,0)</f>
        <v>ja</v>
      </c>
      <c r="AP1588" s="105" t="str">
        <f t="shared" si="545"/>
        <v>11421</v>
      </c>
      <c r="AQ1588" s="52" t="str">
        <f t="shared" si="546"/>
        <v>Praxis für Rheumatologie</v>
      </c>
      <c r="AR1588" s="52" t="b">
        <f t="shared" si="564"/>
        <v>0</v>
      </c>
      <c r="AS1588" s="52" t="b">
        <f t="shared" si="564"/>
        <v>0</v>
      </c>
      <c r="AT1588" s="52" t="b">
        <f t="shared" si="564"/>
        <v>0</v>
      </c>
      <c r="AU1588" s="52" t="str">
        <f t="shared" si="547"/>
        <v>Arzt</v>
      </c>
      <c r="AW1588" s="52" t="b">
        <f t="shared" si="548"/>
        <v>0</v>
      </c>
      <c r="AX1588" s="52" t="str">
        <f t="shared" si="549"/>
        <v>Arzt</v>
      </c>
      <c r="AY1588" s="52" t="b">
        <f t="shared" si="550"/>
        <v>0</v>
      </c>
      <c r="AZ1588" s="52" t="str">
        <f t="shared" si="551"/>
        <v>11421</v>
      </c>
      <c r="BA1588" s="52" t="str">
        <f>VLOOKUP(A1588,'BAT Grundtabelle'!A:U,21,0)</f>
        <v>ja</v>
      </c>
      <c r="BB1588" s="52" t="str">
        <f t="shared" si="552"/>
        <v>nein</v>
      </c>
      <c r="BC1588" s="52" t="str">
        <f t="shared" si="553"/>
        <v>11421</v>
      </c>
      <c r="BD1588" s="52" t="str">
        <f t="shared" si="554"/>
        <v>Praxis für Rheumatologie</v>
      </c>
      <c r="BE1588" s="52" t="str">
        <f t="shared" si="555"/>
        <v>Arzt</v>
      </c>
      <c r="BF1588" s="52" t="str">
        <f t="shared" si="556"/>
        <v>Arzt</v>
      </c>
    </row>
    <row r="1589" spans="1:58" x14ac:dyDescent="0.35">
      <c r="A1589" s="107" t="s">
        <v>3845</v>
      </c>
      <c r="B1589" s="75" t="s">
        <v>1340</v>
      </c>
      <c r="C1589" s="52" t="s">
        <v>3</v>
      </c>
      <c r="D1589" s="52" t="s">
        <v>3</v>
      </c>
      <c r="E1589" s="52" t="s">
        <v>2</v>
      </c>
      <c r="F1589" s="52" t="s">
        <v>2</v>
      </c>
      <c r="G1589" s="52" t="s">
        <v>2</v>
      </c>
      <c r="H1589" s="52" t="s">
        <v>2</v>
      </c>
      <c r="I1589" s="52" t="s">
        <v>2</v>
      </c>
      <c r="J1589" s="52" t="s">
        <v>2</v>
      </c>
      <c r="K1589" s="52" t="s">
        <v>2</v>
      </c>
      <c r="L1589" s="52" t="s">
        <v>2</v>
      </c>
      <c r="M1589" s="52" t="s">
        <v>2</v>
      </c>
      <c r="N1589" s="52" t="s">
        <v>3</v>
      </c>
      <c r="O1589" s="52" t="s">
        <v>4469</v>
      </c>
      <c r="P1589" s="52" t="s">
        <v>4</v>
      </c>
      <c r="Q1589" s="52" t="str">
        <f t="shared" si="563"/>
        <v>Nein</v>
      </c>
      <c r="R1589" s="52" t="str">
        <f t="shared" si="563"/>
        <v>Nein</v>
      </c>
      <c r="S1589" s="52" t="str">
        <f t="shared" si="563"/>
        <v>Nein</v>
      </c>
      <c r="T1589" s="52" t="str">
        <f t="shared" si="563"/>
        <v>Nein</v>
      </c>
      <c r="U1589" s="52" t="str">
        <f t="shared" si="563"/>
        <v>Nein</v>
      </c>
      <c r="V1589" s="52" t="str">
        <f t="shared" si="563"/>
        <v>Nein</v>
      </c>
      <c r="W1589" s="52" t="str">
        <f t="shared" si="563"/>
        <v>Nein</v>
      </c>
      <c r="X1589" s="52" t="str">
        <f t="shared" si="563"/>
        <v>Nein</v>
      </c>
      <c r="Y1589" s="52" t="str">
        <f t="shared" si="563"/>
        <v>Nein</v>
      </c>
      <c r="Z1589" s="52" t="str">
        <f t="shared" si="563"/>
        <v>Nein</v>
      </c>
      <c r="AA1589" s="52" t="str">
        <f t="shared" si="563"/>
        <v>Nein</v>
      </c>
      <c r="AB1589" s="52" t="str">
        <f t="shared" si="563"/>
        <v>Nein</v>
      </c>
      <c r="AC1589" s="52" t="str">
        <f t="shared" si="563"/>
        <v>Nein</v>
      </c>
      <c r="AD1589" s="52" t="str">
        <f t="shared" si="563"/>
        <v>Nein</v>
      </c>
      <c r="AE1589" s="52" t="str">
        <f t="shared" si="563"/>
        <v>Nein</v>
      </c>
      <c r="AF1589" s="52" t="str">
        <f t="shared" si="563"/>
        <v>Nein</v>
      </c>
      <c r="AG1589" s="61" t="str">
        <f>IF(Q1589="Ja",VLOOKUP($Q$2,Plausis!A:E,5,0),IF(R1589="Ja",VLOOKUP($R$2,Plausis!A:E,5,0),IF(T1589="Ja",VLOOKUP($T$2,Plausis!A:E,5,0),IF(U1589="Ja",VLOOKUP($U$2,Plausis!A:E,5,0),IF(AA1589="Ja",VLOOKUP($AA$2,Plausis!A:E,5,0),IF(AC1589="Ja",VLOOKUP($AC$2,Plausis!A:E,5,0),IF(AD1589="Ja",VLOOKUP($AD$2,Plausis!A:E,5,0),"")))))))</f>
        <v/>
      </c>
      <c r="AH1589" s="52" t="str">
        <f>IF(Y1589="Ja",VLOOKUP($Y$2,Plausis!A:E,5,0),"")</f>
        <v/>
      </c>
      <c r="AI1589" s="52" t="str">
        <f t="shared" si="544"/>
        <v>Ja</v>
      </c>
      <c r="AJ1589" s="52" t="str">
        <f>IF(S1589="Ja",VLOOKUP($S$2,Plausis!A:E,5,0),IF(V1589="Ja",VLOOKUP($V$2,Plausis!A:E,5,0),IF(X1589="Ja",VLOOKUP($X$2,Plausis!A:E,5,0),"")))</f>
        <v/>
      </c>
      <c r="AK1589" s="52" t="s">
        <v>4443</v>
      </c>
      <c r="AL1589" s="52" t="s">
        <v>3</v>
      </c>
      <c r="AM1589" s="114">
        <v>45531</v>
      </c>
      <c r="AN1589" s="52" t="s">
        <v>4467</v>
      </c>
      <c r="AO1589" s="52" t="str">
        <f>VLOOKUP(B1589,'BAT Grundtabelle'!B:T,19,0)</f>
        <v>ja</v>
      </c>
      <c r="AP1589" s="105" t="str">
        <f t="shared" si="545"/>
        <v>11422</v>
      </c>
      <c r="AQ1589" s="52" t="str">
        <f t="shared" si="546"/>
        <v>Praxis für Schönheitschirurgie</v>
      </c>
      <c r="AR1589" s="52" t="b">
        <f t="shared" si="564"/>
        <v>0</v>
      </c>
      <c r="AS1589" s="52" t="b">
        <f t="shared" si="564"/>
        <v>0</v>
      </c>
      <c r="AT1589" s="52" t="b">
        <f t="shared" si="564"/>
        <v>0</v>
      </c>
      <c r="AU1589" s="52" t="str">
        <f t="shared" si="547"/>
        <v>Arzt</v>
      </c>
      <c r="AW1589" s="52" t="b">
        <f t="shared" si="548"/>
        <v>0</v>
      </c>
      <c r="AX1589" s="52" t="str">
        <f t="shared" si="549"/>
        <v>Arzt</v>
      </c>
      <c r="AY1589" s="52" t="b">
        <f t="shared" si="550"/>
        <v>0</v>
      </c>
      <c r="AZ1589" s="52" t="str">
        <f t="shared" si="551"/>
        <v>11422</v>
      </c>
      <c r="BA1589" s="52" t="str">
        <f>VLOOKUP(A1589,'BAT Grundtabelle'!A:U,21,0)</f>
        <v>ja</v>
      </c>
      <c r="BB1589" s="52" t="str">
        <f t="shared" si="552"/>
        <v>nein</v>
      </c>
      <c r="BC1589" s="52" t="str">
        <f t="shared" si="553"/>
        <v>11422</v>
      </c>
      <c r="BD1589" s="52" t="str">
        <f t="shared" si="554"/>
        <v>Praxis für Schönheitschirurgie</v>
      </c>
      <c r="BE1589" s="52" t="str">
        <f t="shared" si="555"/>
        <v>Arzt</v>
      </c>
      <c r="BF1589" s="52" t="str">
        <f t="shared" si="556"/>
        <v>Arzt</v>
      </c>
    </row>
    <row r="1590" spans="1:58" hidden="1" x14ac:dyDescent="0.35">
      <c r="A1590" s="107" t="s">
        <v>3846</v>
      </c>
      <c r="B1590" s="75" t="s">
        <v>809</v>
      </c>
      <c r="C1590" s="52" t="s">
        <v>3</v>
      </c>
      <c r="D1590" s="52" t="s">
        <v>3</v>
      </c>
      <c r="E1590" s="52" t="s">
        <v>2</v>
      </c>
      <c r="F1590" s="52" t="s">
        <v>2</v>
      </c>
      <c r="G1590" s="52" t="s">
        <v>2</v>
      </c>
      <c r="H1590" s="52" t="s">
        <v>2</v>
      </c>
      <c r="I1590" s="52" t="s">
        <v>3</v>
      </c>
      <c r="J1590" s="52">
        <v>2</v>
      </c>
      <c r="K1590" s="52" t="s">
        <v>2</v>
      </c>
      <c r="L1590" s="52" t="s">
        <v>2</v>
      </c>
      <c r="M1590" s="52" t="s">
        <v>2</v>
      </c>
      <c r="N1590" s="52" t="s">
        <v>3</v>
      </c>
      <c r="P1590" s="52" t="s">
        <v>4</v>
      </c>
      <c r="Q1590" s="52" t="str">
        <f t="shared" si="563"/>
        <v>Nein</v>
      </c>
      <c r="R1590" s="52" t="str">
        <f t="shared" si="563"/>
        <v>Nein</v>
      </c>
      <c r="S1590" s="52" t="str">
        <f t="shared" si="563"/>
        <v>Nein</v>
      </c>
      <c r="T1590" s="52" t="str">
        <f t="shared" si="563"/>
        <v>Nein</v>
      </c>
      <c r="U1590" s="52" t="str">
        <f t="shared" si="563"/>
        <v>Nein</v>
      </c>
      <c r="V1590" s="52" t="str">
        <f t="shared" si="563"/>
        <v>Nein</v>
      </c>
      <c r="W1590" s="52" t="str">
        <f t="shared" si="563"/>
        <v>Nein</v>
      </c>
      <c r="X1590" s="52" t="str">
        <f t="shared" si="563"/>
        <v>Nein</v>
      </c>
      <c r="Y1590" s="52" t="str">
        <f t="shared" si="563"/>
        <v>Nein</v>
      </c>
      <c r="Z1590" s="52" t="str">
        <f t="shared" si="563"/>
        <v>Nein</v>
      </c>
      <c r="AA1590" s="52" t="str">
        <f t="shared" si="563"/>
        <v>Nein</v>
      </c>
      <c r="AB1590" s="52" t="str">
        <f t="shared" si="563"/>
        <v>Nein</v>
      </c>
      <c r="AC1590" s="52" t="str">
        <f t="shared" si="563"/>
        <v>Nein</v>
      </c>
      <c r="AD1590" s="52" t="str">
        <f t="shared" si="563"/>
        <v>Nein</v>
      </c>
      <c r="AE1590" s="52" t="str">
        <f t="shared" si="563"/>
        <v>Nein</v>
      </c>
      <c r="AF1590" s="52" t="str">
        <f t="shared" si="563"/>
        <v>Nein</v>
      </c>
      <c r="AG1590" s="61" t="str">
        <f>IF(Q1590="Ja",VLOOKUP($Q$2,Plausis!A:E,5,0),IF(R1590="Ja",VLOOKUP($R$2,Plausis!A:E,5,0),IF(T1590="Ja",VLOOKUP($T$2,Plausis!A:E,5,0),IF(U1590="Ja",VLOOKUP($U$2,Plausis!A:E,5,0),IF(AA1590="Ja",VLOOKUP($AA$2,Plausis!A:E,5,0),IF(AC1590="Ja",VLOOKUP($AC$2,Plausis!A:E,5,0),IF(AD1590="Ja",VLOOKUP($AD$2,Plausis!A:E,5,0),"")))))))</f>
        <v/>
      </c>
      <c r="AH1590" s="52" t="str">
        <f>IF(Y1590="Ja",VLOOKUP($Y$2,Plausis!A:E,5,0),"")</f>
        <v/>
      </c>
      <c r="AI1590" s="52" t="str">
        <f t="shared" si="544"/>
        <v>Ja</v>
      </c>
      <c r="AJ1590" s="52" t="str">
        <f>IF(S1590="Ja",VLOOKUP($S$2,Plausis!A:E,5,0),IF(V1590="Ja",VLOOKUP($V$2,Plausis!A:E,5,0),IF(X1590="Ja",VLOOKUP($X$2,Plausis!A:E,5,0),"")))</f>
        <v/>
      </c>
      <c r="AL1590" s="52" t="s">
        <v>2</v>
      </c>
      <c r="AM1590" s="114">
        <v>45531</v>
      </c>
      <c r="AN1590" s="52" t="s">
        <v>4467</v>
      </c>
      <c r="AO1590" s="52" t="str">
        <f>VLOOKUP(B1590,'BAT Grundtabelle'!B:T,19,0)</f>
        <v>ja</v>
      </c>
      <c r="AP1590" s="105" t="str">
        <f t="shared" si="545"/>
        <v>11423</v>
      </c>
      <c r="AQ1590" s="52" t="str">
        <f t="shared" si="546"/>
        <v>Präzisionsmetallbe- und -verarbeitung</v>
      </c>
      <c r="AR1590" s="52" t="b">
        <f t="shared" si="564"/>
        <v>0</v>
      </c>
      <c r="AS1590" s="52" t="b">
        <f t="shared" si="564"/>
        <v>0</v>
      </c>
      <c r="AT1590" s="52" t="b">
        <f t="shared" si="564"/>
        <v>0</v>
      </c>
      <c r="AU1590" s="52">
        <f t="shared" si="547"/>
        <v>2</v>
      </c>
      <c r="AW1590" s="52" t="b">
        <f t="shared" si="548"/>
        <v>0</v>
      </c>
      <c r="AX1590" s="52" t="str">
        <f t="shared" si="549"/>
        <v>Unternehmen</v>
      </c>
      <c r="AY1590" s="52" t="b">
        <f t="shared" si="550"/>
        <v>0</v>
      </c>
      <c r="AZ1590" s="52" t="str">
        <f t="shared" si="551"/>
        <v>11423</v>
      </c>
      <c r="BA1590" s="52" t="str">
        <f>VLOOKUP(A1590,'BAT Grundtabelle'!A:U,21,0)</f>
        <v>ja</v>
      </c>
      <c r="BB1590" s="52" t="str">
        <f t="shared" si="552"/>
        <v>nein</v>
      </c>
      <c r="BC1590" s="52" t="str">
        <f t="shared" si="553"/>
        <v>11423</v>
      </c>
      <c r="BD1590" s="52" t="str">
        <f t="shared" si="554"/>
        <v>Präzisionsmetallbe- und -verarbeitung</v>
      </c>
      <c r="BE1590" s="52" t="str">
        <f t="shared" si="555"/>
        <v>Unternehmen</v>
      </c>
      <c r="BF1590" s="52">
        <f t="shared" si="556"/>
        <v>2</v>
      </c>
    </row>
    <row r="1591" spans="1:58" hidden="1" x14ac:dyDescent="0.35">
      <c r="A1591" s="107" t="s">
        <v>3847</v>
      </c>
      <c r="B1591" s="75" t="s">
        <v>1277</v>
      </c>
      <c r="C1591" s="52" t="s">
        <v>3</v>
      </c>
      <c r="D1591" s="52" t="s">
        <v>3</v>
      </c>
      <c r="E1591" s="52" t="s">
        <v>2</v>
      </c>
      <c r="F1591" s="52" t="s">
        <v>2</v>
      </c>
      <c r="G1591" s="52" t="s">
        <v>2</v>
      </c>
      <c r="H1591" s="52" t="s">
        <v>2</v>
      </c>
      <c r="I1591" s="52" t="s">
        <v>3</v>
      </c>
      <c r="J1591" s="52">
        <v>4</v>
      </c>
      <c r="K1591" s="52" t="s">
        <v>2</v>
      </c>
      <c r="L1591" s="52" t="s">
        <v>2</v>
      </c>
      <c r="M1591" s="52" t="s">
        <v>2</v>
      </c>
      <c r="N1591" s="52" t="s">
        <v>3</v>
      </c>
      <c r="O1591" s="52" t="s">
        <v>2412</v>
      </c>
      <c r="P1591" s="52">
        <v>1195</v>
      </c>
      <c r="Q1591" s="52" t="str">
        <f t="shared" si="563"/>
        <v>Nein</v>
      </c>
      <c r="R1591" s="52" t="str">
        <f t="shared" si="563"/>
        <v>Nein</v>
      </c>
      <c r="S1591" s="52" t="str">
        <f t="shared" si="563"/>
        <v>Nein</v>
      </c>
      <c r="T1591" s="52" t="str">
        <f t="shared" si="563"/>
        <v>Nein</v>
      </c>
      <c r="U1591" s="52" t="str">
        <f t="shared" si="563"/>
        <v>Nein</v>
      </c>
      <c r="V1591" s="52" t="str">
        <f t="shared" si="563"/>
        <v>Nein</v>
      </c>
      <c r="W1591" s="52" t="str">
        <f t="shared" si="563"/>
        <v>Nein</v>
      </c>
      <c r="X1591" s="52" t="str">
        <f t="shared" si="563"/>
        <v>Nein</v>
      </c>
      <c r="Y1591" s="52" t="str">
        <f t="shared" si="563"/>
        <v>Nein</v>
      </c>
      <c r="Z1591" s="52" t="str">
        <f t="shared" si="563"/>
        <v>Nein</v>
      </c>
      <c r="AA1591" s="52" t="str">
        <f t="shared" si="563"/>
        <v>Nein</v>
      </c>
      <c r="AB1591" s="52" t="str">
        <f t="shared" si="563"/>
        <v>Ja</v>
      </c>
      <c r="AC1591" s="52" t="str">
        <f t="shared" si="563"/>
        <v>Nein</v>
      </c>
      <c r="AD1591" s="52" t="str">
        <f t="shared" si="563"/>
        <v>Nein</v>
      </c>
      <c r="AE1591" s="52" t="str">
        <f t="shared" si="563"/>
        <v>Nein</v>
      </c>
      <c r="AF1591" s="52" t="str">
        <f t="shared" si="563"/>
        <v>Nein</v>
      </c>
      <c r="AG1591" s="61" t="str">
        <f>IF(Q1591="Ja",VLOOKUP($Q$2,Plausis!A:E,5,0),IF(R1591="Ja",VLOOKUP($R$2,Plausis!A:E,5,0),IF(T1591="Ja",VLOOKUP($T$2,Plausis!A:E,5,0),IF(U1591="Ja",VLOOKUP($U$2,Plausis!A:E,5,0),IF(AA1591="Ja",VLOOKUP($AA$2,Plausis!A:E,5,0),IF(AC1591="Ja",VLOOKUP($AC$2,Plausis!A:E,5,0),IF(AD1591="Ja",VLOOKUP($AD$2,Plausis!A:E,5,0),"")))))))</f>
        <v/>
      </c>
      <c r="AH1591" s="52" t="str">
        <f>IF(Y1591="Ja",VLOOKUP($Y$2,Plausis!A:E,5,0),"")</f>
        <v/>
      </c>
      <c r="AI1591" s="52" t="str">
        <f t="shared" si="544"/>
        <v>Ja</v>
      </c>
      <c r="AJ1591" s="52" t="str">
        <f>IF(S1591="Ja",VLOOKUP($S$2,Plausis!A:E,5,0),IF(V1591="Ja",VLOOKUP($V$2,Plausis!A:E,5,0),IF(X1591="Ja",VLOOKUP($X$2,Plausis!A:E,5,0),"")))</f>
        <v/>
      </c>
      <c r="AL1591" s="52" t="s">
        <v>2</v>
      </c>
      <c r="AM1591" s="114">
        <v>45531</v>
      </c>
      <c r="AN1591" s="52" t="s">
        <v>4467</v>
      </c>
      <c r="AO1591" s="52" t="str">
        <f>VLOOKUP(B1591,'BAT Grundtabelle'!B:T,19,0)</f>
        <v>ja</v>
      </c>
      <c r="AP1591" s="105" t="str">
        <f t="shared" si="545"/>
        <v>11424</v>
      </c>
      <c r="AQ1591" s="52" t="str">
        <f t="shared" si="546"/>
        <v>Presseagentur</v>
      </c>
      <c r="AR1591" s="52" t="b">
        <f t="shared" si="564"/>
        <v>0</v>
      </c>
      <c r="AS1591" s="52" t="b">
        <f t="shared" si="564"/>
        <v>0</v>
      </c>
      <c r="AT1591" s="52" t="b">
        <f t="shared" si="564"/>
        <v>0</v>
      </c>
      <c r="AU1591" s="52">
        <f t="shared" si="547"/>
        <v>4</v>
      </c>
      <c r="AW1591" s="52" t="b">
        <f t="shared" si="548"/>
        <v>0</v>
      </c>
      <c r="AX1591" s="52" t="str">
        <f t="shared" si="549"/>
        <v>Unternehmen</v>
      </c>
      <c r="AY1591" s="52" t="b">
        <f t="shared" si="550"/>
        <v>0</v>
      </c>
      <c r="AZ1591" s="52" t="str">
        <f t="shared" si="551"/>
        <v>11424</v>
      </c>
      <c r="BA1591" s="52" t="str">
        <f>VLOOKUP(A1591,'BAT Grundtabelle'!A:U,21,0)</f>
        <v>ja</v>
      </c>
      <c r="BB1591" s="52" t="str">
        <f t="shared" si="552"/>
        <v>nein</v>
      </c>
      <c r="BC1591" s="52" t="str">
        <f t="shared" si="553"/>
        <v>11424</v>
      </c>
      <c r="BD1591" s="52" t="str">
        <f t="shared" si="554"/>
        <v>Presseagentur</v>
      </c>
      <c r="BE1591" s="52" t="str">
        <f t="shared" si="555"/>
        <v>Unternehmen</v>
      </c>
      <c r="BF1591" s="52">
        <f t="shared" si="556"/>
        <v>4</v>
      </c>
    </row>
    <row r="1592" spans="1:58" hidden="1" x14ac:dyDescent="0.35">
      <c r="A1592" s="107" t="s">
        <v>3848</v>
      </c>
      <c r="B1592" s="75" t="s">
        <v>1278</v>
      </c>
      <c r="C1592" s="52" t="s">
        <v>3</v>
      </c>
      <c r="D1592" s="52" t="s">
        <v>3</v>
      </c>
      <c r="E1592" s="52" t="s">
        <v>2</v>
      </c>
      <c r="F1592" s="52" t="s">
        <v>2</v>
      </c>
      <c r="G1592" s="52" t="s">
        <v>2</v>
      </c>
      <c r="H1592" s="52" t="s">
        <v>2</v>
      </c>
      <c r="I1592" s="52" t="s">
        <v>3</v>
      </c>
      <c r="J1592" s="52">
        <v>4</v>
      </c>
      <c r="K1592" s="52" t="s">
        <v>2</v>
      </c>
      <c r="L1592" s="52" t="s">
        <v>2</v>
      </c>
      <c r="M1592" s="52" t="s">
        <v>2</v>
      </c>
      <c r="N1592" s="52" t="s">
        <v>3</v>
      </c>
      <c r="O1592" s="52" t="s">
        <v>2412</v>
      </c>
      <c r="P1592" s="52">
        <v>1195</v>
      </c>
      <c r="Q1592" s="52" t="str">
        <f t="shared" si="563"/>
        <v>Nein</v>
      </c>
      <c r="R1592" s="52" t="str">
        <f t="shared" si="563"/>
        <v>Nein</v>
      </c>
      <c r="S1592" s="52" t="str">
        <f t="shared" si="563"/>
        <v>Nein</v>
      </c>
      <c r="T1592" s="52" t="str">
        <f t="shared" si="563"/>
        <v>Nein</v>
      </c>
      <c r="U1592" s="52" t="str">
        <f t="shared" si="563"/>
        <v>Nein</v>
      </c>
      <c r="V1592" s="52" t="str">
        <f t="shared" si="563"/>
        <v>Nein</v>
      </c>
      <c r="W1592" s="52" t="str">
        <f t="shared" si="563"/>
        <v>Nein</v>
      </c>
      <c r="X1592" s="52" t="str">
        <f t="shared" si="563"/>
        <v>Nein</v>
      </c>
      <c r="Y1592" s="52" t="str">
        <f t="shared" si="563"/>
        <v>Nein</v>
      </c>
      <c r="Z1592" s="52" t="str">
        <f t="shared" si="563"/>
        <v>Nein</v>
      </c>
      <c r="AA1592" s="52" t="str">
        <f t="shared" si="563"/>
        <v>Nein</v>
      </c>
      <c r="AB1592" s="52" t="str">
        <f t="shared" si="563"/>
        <v>Ja</v>
      </c>
      <c r="AC1592" s="52" t="str">
        <f t="shared" si="563"/>
        <v>Nein</v>
      </c>
      <c r="AD1592" s="52" t="str">
        <f t="shared" si="563"/>
        <v>Nein</v>
      </c>
      <c r="AE1592" s="52" t="str">
        <f t="shared" si="563"/>
        <v>Nein</v>
      </c>
      <c r="AF1592" s="52" t="str">
        <f t="shared" si="563"/>
        <v>Nein</v>
      </c>
      <c r="AG1592" s="61" t="str">
        <f>IF(Q1592="Ja",VLOOKUP($Q$2,Plausis!A:E,5,0),IF(R1592="Ja",VLOOKUP($R$2,Plausis!A:E,5,0),IF(T1592="Ja",VLOOKUP($T$2,Plausis!A:E,5,0),IF(U1592="Ja",VLOOKUP($U$2,Plausis!A:E,5,0),IF(AA1592="Ja",VLOOKUP($AA$2,Plausis!A:E,5,0),IF(AC1592="Ja",VLOOKUP($AC$2,Plausis!A:E,5,0),IF(AD1592="Ja",VLOOKUP($AD$2,Plausis!A:E,5,0),"")))))))</f>
        <v/>
      </c>
      <c r="AH1592" s="52" t="str">
        <f>IF(Y1592="Ja",VLOOKUP($Y$2,Plausis!A:E,5,0),"")</f>
        <v/>
      </c>
      <c r="AI1592" s="52" t="str">
        <f t="shared" si="544"/>
        <v>Ja</v>
      </c>
      <c r="AJ1592" s="52" t="str">
        <f>IF(S1592="Ja",VLOOKUP($S$2,Plausis!A:E,5,0),IF(V1592="Ja",VLOOKUP($V$2,Plausis!A:E,5,0),IF(X1592="Ja",VLOOKUP($X$2,Plausis!A:E,5,0),"")))</f>
        <v/>
      </c>
      <c r="AL1592" s="52" t="s">
        <v>2</v>
      </c>
      <c r="AM1592" s="114">
        <v>45531</v>
      </c>
      <c r="AN1592" s="52" t="s">
        <v>4467</v>
      </c>
      <c r="AO1592" s="52" t="str">
        <f>VLOOKUP(B1592,'BAT Grundtabelle'!B:T,19,0)</f>
        <v>ja</v>
      </c>
      <c r="AP1592" s="105" t="str">
        <f t="shared" si="545"/>
        <v>11425</v>
      </c>
      <c r="AQ1592" s="52" t="str">
        <f t="shared" si="546"/>
        <v>Pressefotograf</v>
      </c>
      <c r="AR1592" s="52" t="b">
        <f t="shared" si="564"/>
        <v>0</v>
      </c>
      <c r="AS1592" s="52" t="b">
        <f t="shared" si="564"/>
        <v>0</v>
      </c>
      <c r="AT1592" s="52" t="b">
        <f t="shared" si="564"/>
        <v>0</v>
      </c>
      <c r="AU1592" s="52">
        <f t="shared" si="547"/>
        <v>4</v>
      </c>
      <c r="AW1592" s="52" t="b">
        <f t="shared" si="548"/>
        <v>0</v>
      </c>
      <c r="AX1592" s="52" t="str">
        <f t="shared" si="549"/>
        <v>Unternehmen</v>
      </c>
      <c r="AY1592" s="52" t="b">
        <f t="shared" si="550"/>
        <v>0</v>
      </c>
      <c r="AZ1592" s="52" t="str">
        <f t="shared" si="551"/>
        <v>11425</v>
      </c>
      <c r="BA1592" s="52" t="str">
        <f>VLOOKUP(A1592,'BAT Grundtabelle'!A:U,21,0)</f>
        <v>ja</v>
      </c>
      <c r="BB1592" s="52" t="str">
        <f t="shared" si="552"/>
        <v>nein</v>
      </c>
      <c r="BC1592" s="52" t="str">
        <f t="shared" si="553"/>
        <v>11425</v>
      </c>
      <c r="BD1592" s="52" t="str">
        <f t="shared" si="554"/>
        <v>Pressefotograf</v>
      </c>
      <c r="BE1592" s="52" t="str">
        <f t="shared" si="555"/>
        <v>Unternehmen</v>
      </c>
      <c r="BF1592" s="52">
        <f t="shared" si="556"/>
        <v>4</v>
      </c>
    </row>
    <row r="1593" spans="1:58" hidden="1" x14ac:dyDescent="0.35">
      <c r="A1593" s="107" t="s">
        <v>3849</v>
      </c>
      <c r="B1593" s="75" t="s">
        <v>1217</v>
      </c>
      <c r="C1593" s="52" t="s">
        <v>3</v>
      </c>
      <c r="D1593" s="52" t="s">
        <v>3</v>
      </c>
      <c r="E1593" s="52" t="s">
        <v>2</v>
      </c>
      <c r="F1593" s="52" t="s">
        <v>2</v>
      </c>
      <c r="G1593" s="52" t="s">
        <v>2</v>
      </c>
      <c r="H1593" s="52" t="s">
        <v>2</v>
      </c>
      <c r="I1593" s="52" t="s">
        <v>3</v>
      </c>
      <c r="J1593" s="52">
        <v>1</v>
      </c>
      <c r="K1593" s="52" t="s">
        <v>2</v>
      </c>
      <c r="L1593" s="52" t="s">
        <v>2</v>
      </c>
      <c r="M1593" s="52" t="s">
        <v>2</v>
      </c>
      <c r="N1593" s="52" t="s">
        <v>3</v>
      </c>
      <c r="P1593" s="52" t="s">
        <v>4</v>
      </c>
      <c r="Q1593" s="52" t="str">
        <f t="shared" ref="Q1593:AF1602" si="565">IF(ISERROR(FIND(Q$2,$P1593,1)),"Nein","Ja")</f>
        <v>Nein</v>
      </c>
      <c r="R1593" s="52" t="str">
        <f t="shared" si="565"/>
        <v>Nein</v>
      </c>
      <c r="S1593" s="52" t="str">
        <f t="shared" si="565"/>
        <v>Nein</v>
      </c>
      <c r="T1593" s="52" t="str">
        <f t="shared" si="565"/>
        <v>Nein</v>
      </c>
      <c r="U1593" s="52" t="str">
        <f t="shared" si="565"/>
        <v>Nein</v>
      </c>
      <c r="V1593" s="52" t="str">
        <f t="shared" si="565"/>
        <v>Nein</v>
      </c>
      <c r="W1593" s="52" t="str">
        <f t="shared" si="565"/>
        <v>Nein</v>
      </c>
      <c r="X1593" s="52" t="str">
        <f t="shared" si="565"/>
        <v>Nein</v>
      </c>
      <c r="Y1593" s="52" t="str">
        <f t="shared" si="565"/>
        <v>Nein</v>
      </c>
      <c r="Z1593" s="52" t="str">
        <f t="shared" si="565"/>
        <v>Nein</v>
      </c>
      <c r="AA1593" s="52" t="str">
        <f t="shared" si="565"/>
        <v>Nein</v>
      </c>
      <c r="AB1593" s="52" t="str">
        <f t="shared" si="565"/>
        <v>Nein</v>
      </c>
      <c r="AC1593" s="52" t="str">
        <f t="shared" si="565"/>
        <v>Nein</v>
      </c>
      <c r="AD1593" s="52" t="str">
        <f t="shared" si="565"/>
        <v>Nein</v>
      </c>
      <c r="AE1593" s="52" t="str">
        <f t="shared" si="565"/>
        <v>Nein</v>
      </c>
      <c r="AF1593" s="52" t="str">
        <f t="shared" si="565"/>
        <v>Nein</v>
      </c>
      <c r="AG1593" s="61" t="str">
        <f>IF(Q1593="Ja",VLOOKUP($Q$2,Plausis!A:E,5,0),IF(R1593="Ja",VLOOKUP($R$2,Plausis!A:E,5,0),IF(T1593="Ja",VLOOKUP($T$2,Plausis!A:E,5,0),IF(U1593="Ja",VLOOKUP($U$2,Plausis!A:E,5,0),IF(AA1593="Ja",VLOOKUP($AA$2,Plausis!A:E,5,0),IF(AC1593="Ja",VLOOKUP($AC$2,Plausis!A:E,5,0),IF(AD1593="Ja",VLOOKUP($AD$2,Plausis!A:E,5,0),"")))))))</f>
        <v/>
      </c>
      <c r="AH1593" s="52" t="str">
        <f>IF(Y1593="Ja",VLOOKUP($Y$2,Plausis!A:E,5,0),"")</f>
        <v/>
      </c>
      <c r="AI1593" s="52" t="str">
        <f t="shared" si="544"/>
        <v>Ja</v>
      </c>
      <c r="AJ1593" s="52" t="str">
        <f>IF(S1593="Ja",VLOOKUP($S$2,Plausis!A:E,5,0),IF(V1593="Ja",VLOOKUP($V$2,Plausis!A:E,5,0),IF(X1593="Ja",VLOOKUP($X$2,Plausis!A:E,5,0),"")))</f>
        <v/>
      </c>
      <c r="AL1593" s="52" t="s">
        <v>2</v>
      </c>
      <c r="AM1593" s="114">
        <v>45531</v>
      </c>
      <c r="AN1593" s="52" t="s">
        <v>4467</v>
      </c>
      <c r="AO1593" s="52" t="str">
        <f>VLOOKUP(B1593,'BAT Grundtabelle'!B:T,19,0)</f>
        <v>ja</v>
      </c>
      <c r="AP1593" s="105" t="str">
        <f t="shared" si="545"/>
        <v>11426</v>
      </c>
      <c r="AQ1593" s="52" t="str">
        <f t="shared" si="546"/>
        <v>Privater Sachverständiger in der Wasserwirtschaft</v>
      </c>
      <c r="AR1593" s="52" t="b">
        <f t="shared" si="564"/>
        <v>0</v>
      </c>
      <c r="AS1593" s="52" t="b">
        <f t="shared" si="564"/>
        <v>0</v>
      </c>
      <c r="AT1593" s="52" t="b">
        <f t="shared" si="564"/>
        <v>0</v>
      </c>
      <c r="AU1593" s="52">
        <f t="shared" si="547"/>
        <v>1</v>
      </c>
      <c r="AW1593" s="52" t="b">
        <f t="shared" si="548"/>
        <v>0</v>
      </c>
      <c r="AX1593" s="52" t="str">
        <f t="shared" si="549"/>
        <v>Unternehmen</v>
      </c>
      <c r="AY1593" s="52" t="b">
        <f t="shared" si="550"/>
        <v>0</v>
      </c>
      <c r="AZ1593" s="52" t="str">
        <f t="shared" si="551"/>
        <v>11426</v>
      </c>
      <c r="BA1593" s="52" t="str">
        <f>VLOOKUP(A1593,'BAT Grundtabelle'!A:U,21,0)</f>
        <v>ja</v>
      </c>
      <c r="BB1593" s="52" t="str">
        <f t="shared" si="552"/>
        <v>nein</v>
      </c>
      <c r="BC1593" s="52" t="str">
        <f t="shared" si="553"/>
        <v>11426</v>
      </c>
      <c r="BD1593" s="52" t="str">
        <f t="shared" si="554"/>
        <v>Privater Sachverständiger in der Wasserwirtschaft</v>
      </c>
      <c r="BE1593" s="52" t="str">
        <f t="shared" si="555"/>
        <v>Unternehmen</v>
      </c>
      <c r="BF1593" s="52">
        <f t="shared" si="556"/>
        <v>1</v>
      </c>
    </row>
    <row r="1594" spans="1:58" hidden="1" x14ac:dyDescent="0.35">
      <c r="A1594" s="107" t="s">
        <v>3850</v>
      </c>
      <c r="B1594" s="75" t="s">
        <v>1103</v>
      </c>
      <c r="C1594" s="52" t="s">
        <v>3</v>
      </c>
      <c r="D1594" s="52" t="s">
        <v>3</v>
      </c>
      <c r="E1594" s="52" t="s">
        <v>2</v>
      </c>
      <c r="F1594" s="52" t="s">
        <v>2</v>
      </c>
      <c r="G1594" s="52" t="s">
        <v>2</v>
      </c>
      <c r="H1594" s="52" t="s">
        <v>2</v>
      </c>
      <c r="I1594" s="52" t="s">
        <v>3</v>
      </c>
      <c r="J1594" s="52">
        <v>1</v>
      </c>
      <c r="K1594" s="52" t="s">
        <v>2</v>
      </c>
      <c r="L1594" s="52" t="s">
        <v>2</v>
      </c>
      <c r="M1594" s="52" t="s">
        <v>2</v>
      </c>
      <c r="N1594" s="52" t="s">
        <v>3</v>
      </c>
      <c r="P1594" s="52" t="s">
        <v>4</v>
      </c>
      <c r="Q1594" s="52" t="str">
        <f t="shared" si="565"/>
        <v>Nein</v>
      </c>
      <c r="R1594" s="52" t="str">
        <f t="shared" si="565"/>
        <v>Nein</v>
      </c>
      <c r="S1594" s="52" t="str">
        <f t="shared" si="565"/>
        <v>Nein</v>
      </c>
      <c r="T1594" s="52" t="str">
        <f t="shared" si="565"/>
        <v>Nein</v>
      </c>
      <c r="U1594" s="52" t="str">
        <f t="shared" si="565"/>
        <v>Nein</v>
      </c>
      <c r="V1594" s="52" t="str">
        <f t="shared" si="565"/>
        <v>Nein</v>
      </c>
      <c r="W1594" s="52" t="str">
        <f t="shared" si="565"/>
        <v>Nein</v>
      </c>
      <c r="X1594" s="52" t="str">
        <f t="shared" si="565"/>
        <v>Nein</v>
      </c>
      <c r="Y1594" s="52" t="str">
        <f t="shared" si="565"/>
        <v>Nein</v>
      </c>
      <c r="Z1594" s="52" t="str">
        <f t="shared" si="565"/>
        <v>Nein</v>
      </c>
      <c r="AA1594" s="52" t="str">
        <f t="shared" si="565"/>
        <v>Nein</v>
      </c>
      <c r="AB1594" s="52" t="str">
        <f t="shared" si="565"/>
        <v>Nein</v>
      </c>
      <c r="AC1594" s="52" t="str">
        <f t="shared" si="565"/>
        <v>Nein</v>
      </c>
      <c r="AD1594" s="52" t="str">
        <f t="shared" si="565"/>
        <v>Nein</v>
      </c>
      <c r="AE1594" s="52" t="str">
        <f t="shared" si="565"/>
        <v>Nein</v>
      </c>
      <c r="AF1594" s="52" t="str">
        <f t="shared" si="565"/>
        <v>Nein</v>
      </c>
      <c r="AG1594" s="61" t="str">
        <f>IF(Q1594="Ja",VLOOKUP($Q$2,Plausis!A:E,5,0),IF(R1594="Ja",VLOOKUP($R$2,Plausis!A:E,5,0),IF(T1594="Ja",VLOOKUP($T$2,Plausis!A:E,5,0),IF(U1594="Ja",VLOOKUP($U$2,Plausis!A:E,5,0),IF(AA1594="Ja",VLOOKUP($AA$2,Plausis!A:E,5,0),IF(AC1594="Ja",VLOOKUP($AC$2,Plausis!A:E,5,0),IF(AD1594="Ja",VLOOKUP($AD$2,Plausis!A:E,5,0),"")))))))</f>
        <v/>
      </c>
      <c r="AH1594" s="52" t="str">
        <f>IF(Y1594="Ja",VLOOKUP($Y$2,Plausis!A:E,5,0),"")</f>
        <v/>
      </c>
      <c r="AI1594" s="52" t="str">
        <f t="shared" si="544"/>
        <v>Ja</v>
      </c>
      <c r="AJ1594" s="52" t="str">
        <f>IF(S1594="Ja",VLOOKUP($S$2,Plausis!A:E,5,0),IF(V1594="Ja",VLOOKUP($V$2,Plausis!A:E,5,0),IF(X1594="Ja",VLOOKUP($X$2,Plausis!A:E,5,0),"")))</f>
        <v/>
      </c>
      <c r="AL1594" s="52" t="s">
        <v>2</v>
      </c>
      <c r="AM1594" s="114">
        <v>45531</v>
      </c>
      <c r="AN1594" s="52" t="s">
        <v>4467</v>
      </c>
      <c r="AO1594" s="52" t="str">
        <f>VLOOKUP(B1594,'BAT Grundtabelle'!B:T,19,0)</f>
        <v>ja</v>
      </c>
      <c r="AP1594" s="105" t="str">
        <f t="shared" si="545"/>
        <v>11427</v>
      </c>
      <c r="AQ1594" s="52" t="str">
        <f t="shared" si="546"/>
        <v>Privatschule</v>
      </c>
      <c r="AR1594" s="52" t="b">
        <f t="shared" si="564"/>
        <v>0</v>
      </c>
      <c r="AS1594" s="52" t="b">
        <f t="shared" si="564"/>
        <v>0</v>
      </c>
      <c r="AT1594" s="52" t="b">
        <f t="shared" si="564"/>
        <v>0</v>
      </c>
      <c r="AU1594" s="52">
        <f t="shared" si="547"/>
        <v>1</v>
      </c>
      <c r="AW1594" s="52" t="b">
        <f t="shared" si="548"/>
        <v>0</v>
      </c>
      <c r="AX1594" s="52" t="str">
        <f t="shared" si="549"/>
        <v>Unternehmen</v>
      </c>
      <c r="AY1594" s="52" t="b">
        <f t="shared" si="550"/>
        <v>0</v>
      </c>
      <c r="AZ1594" s="52" t="str">
        <f t="shared" si="551"/>
        <v>11427</v>
      </c>
      <c r="BA1594" s="52" t="str">
        <f>VLOOKUP(A1594,'BAT Grundtabelle'!A:U,21,0)</f>
        <v>ja</v>
      </c>
      <c r="BB1594" s="52" t="str">
        <f t="shared" si="552"/>
        <v>nein</v>
      </c>
      <c r="BC1594" s="52" t="str">
        <f t="shared" si="553"/>
        <v>11427</v>
      </c>
      <c r="BD1594" s="52" t="str">
        <f t="shared" si="554"/>
        <v>Privatschule</v>
      </c>
      <c r="BE1594" s="52" t="str">
        <f t="shared" si="555"/>
        <v>Unternehmen</v>
      </c>
      <c r="BF1594" s="52">
        <f t="shared" si="556"/>
        <v>1</v>
      </c>
    </row>
    <row r="1595" spans="1:58" hidden="1" x14ac:dyDescent="0.35">
      <c r="A1595" s="107" t="s">
        <v>3851</v>
      </c>
      <c r="B1595" s="75" t="s">
        <v>1504</v>
      </c>
      <c r="C1595" s="52" t="s">
        <v>3</v>
      </c>
      <c r="D1595" s="52" t="s">
        <v>3</v>
      </c>
      <c r="E1595" s="52" t="s">
        <v>2</v>
      </c>
      <c r="F1595" s="52" t="s">
        <v>2</v>
      </c>
      <c r="G1595" s="52" t="s">
        <v>2</v>
      </c>
      <c r="H1595" s="52" t="s">
        <v>2</v>
      </c>
      <c r="I1595" s="52" t="s">
        <v>3</v>
      </c>
      <c r="J1595" s="52">
        <v>3</v>
      </c>
      <c r="K1595" s="52" t="s">
        <v>2</v>
      </c>
      <c r="L1595" s="52" t="s">
        <v>2</v>
      </c>
      <c r="M1595" s="52" t="s">
        <v>2</v>
      </c>
      <c r="N1595" s="52" t="s">
        <v>3</v>
      </c>
      <c r="P1595" s="52" t="s">
        <v>4</v>
      </c>
      <c r="Q1595" s="52" t="str">
        <f t="shared" si="565"/>
        <v>Nein</v>
      </c>
      <c r="R1595" s="52" t="str">
        <f t="shared" si="565"/>
        <v>Nein</v>
      </c>
      <c r="S1595" s="52" t="str">
        <f t="shared" si="565"/>
        <v>Nein</v>
      </c>
      <c r="T1595" s="52" t="str">
        <f t="shared" si="565"/>
        <v>Nein</v>
      </c>
      <c r="U1595" s="52" t="str">
        <f t="shared" si="565"/>
        <v>Nein</v>
      </c>
      <c r="V1595" s="52" t="str">
        <f t="shared" si="565"/>
        <v>Nein</v>
      </c>
      <c r="W1595" s="52" t="str">
        <f t="shared" si="565"/>
        <v>Nein</v>
      </c>
      <c r="X1595" s="52" t="str">
        <f t="shared" si="565"/>
        <v>Nein</v>
      </c>
      <c r="Y1595" s="52" t="str">
        <f t="shared" si="565"/>
        <v>Nein</v>
      </c>
      <c r="Z1595" s="52" t="str">
        <f t="shared" si="565"/>
        <v>Nein</v>
      </c>
      <c r="AA1595" s="52" t="str">
        <f t="shared" si="565"/>
        <v>Nein</v>
      </c>
      <c r="AB1595" s="52" t="str">
        <f t="shared" si="565"/>
        <v>Nein</v>
      </c>
      <c r="AC1595" s="52" t="str">
        <f t="shared" si="565"/>
        <v>Nein</v>
      </c>
      <c r="AD1595" s="52" t="str">
        <f t="shared" si="565"/>
        <v>Nein</v>
      </c>
      <c r="AE1595" s="52" t="str">
        <f t="shared" si="565"/>
        <v>Nein</v>
      </c>
      <c r="AF1595" s="52" t="str">
        <f t="shared" si="565"/>
        <v>Nein</v>
      </c>
      <c r="AG1595" s="61" t="str">
        <f>IF(Q1595="Ja",VLOOKUP($Q$2,Plausis!A:E,5,0),IF(R1595="Ja",VLOOKUP($R$2,Plausis!A:E,5,0),IF(T1595="Ja",VLOOKUP($T$2,Plausis!A:E,5,0),IF(U1595="Ja",VLOOKUP($U$2,Plausis!A:E,5,0),IF(AA1595="Ja",VLOOKUP($AA$2,Plausis!A:E,5,0),IF(AC1595="Ja",VLOOKUP($AC$2,Plausis!A:E,5,0),IF(AD1595="Ja",VLOOKUP($AD$2,Plausis!A:E,5,0),"")))))))</f>
        <v/>
      </c>
      <c r="AH1595" s="52" t="str">
        <f>IF(Y1595="Ja",VLOOKUP($Y$2,Plausis!A:E,5,0),"")</f>
        <v/>
      </c>
      <c r="AI1595" s="52" t="str">
        <f t="shared" si="544"/>
        <v>Ja</v>
      </c>
      <c r="AJ1595" s="52" t="str">
        <f>IF(S1595="Ja",VLOOKUP($S$2,Plausis!A:E,5,0),IF(V1595="Ja",VLOOKUP($V$2,Plausis!A:E,5,0),IF(X1595="Ja",VLOOKUP($X$2,Plausis!A:E,5,0),"")))</f>
        <v/>
      </c>
      <c r="AL1595" s="52" t="s">
        <v>2</v>
      </c>
      <c r="AM1595" s="114">
        <v>45531</v>
      </c>
      <c r="AN1595" s="52" t="s">
        <v>4467</v>
      </c>
      <c r="AO1595" s="52" t="str">
        <f>VLOOKUP(B1595,'BAT Grundtabelle'!B:T,19,0)</f>
        <v>ja</v>
      </c>
      <c r="AP1595" s="105" t="str">
        <f t="shared" si="545"/>
        <v>11428</v>
      </c>
      <c r="AQ1595" s="52" t="str">
        <f t="shared" si="546"/>
        <v>Produktion von Spielfilmen/Reportagen</v>
      </c>
      <c r="AR1595" s="52" t="b">
        <f t="shared" si="564"/>
        <v>0</v>
      </c>
      <c r="AS1595" s="52" t="b">
        <f t="shared" si="564"/>
        <v>0</v>
      </c>
      <c r="AT1595" s="52" t="b">
        <f t="shared" si="564"/>
        <v>0</v>
      </c>
      <c r="AU1595" s="52">
        <f t="shared" si="547"/>
        <v>3</v>
      </c>
      <c r="AW1595" s="52" t="b">
        <f t="shared" si="548"/>
        <v>0</v>
      </c>
      <c r="AX1595" s="52" t="str">
        <f t="shared" si="549"/>
        <v>Unternehmen</v>
      </c>
      <c r="AY1595" s="52" t="b">
        <f t="shared" si="550"/>
        <v>0</v>
      </c>
      <c r="AZ1595" s="52" t="str">
        <f t="shared" si="551"/>
        <v>11428</v>
      </c>
      <c r="BA1595" s="52" t="str">
        <f>VLOOKUP(A1595,'BAT Grundtabelle'!A:U,21,0)</f>
        <v>ja</v>
      </c>
      <c r="BB1595" s="52" t="str">
        <f t="shared" si="552"/>
        <v>nein</v>
      </c>
      <c r="BC1595" s="52" t="str">
        <f t="shared" si="553"/>
        <v>11428</v>
      </c>
      <c r="BD1595" s="52" t="str">
        <f t="shared" si="554"/>
        <v>Produktion von Spielfilmen/Reportagen</v>
      </c>
      <c r="BE1595" s="52" t="str">
        <f t="shared" si="555"/>
        <v>Unternehmen</v>
      </c>
      <c r="BF1595" s="52">
        <f t="shared" si="556"/>
        <v>3</v>
      </c>
    </row>
    <row r="1596" spans="1:58" hidden="1" x14ac:dyDescent="0.35">
      <c r="A1596" s="107" t="s">
        <v>3852</v>
      </c>
      <c r="B1596" s="75" t="s">
        <v>1447</v>
      </c>
      <c r="C1596" s="52" t="s">
        <v>3</v>
      </c>
      <c r="D1596" s="52" t="s">
        <v>3</v>
      </c>
      <c r="E1596" s="52" t="s">
        <v>2</v>
      </c>
      <c r="F1596" s="52" t="s">
        <v>2</v>
      </c>
      <c r="G1596" s="52" t="s">
        <v>2</v>
      </c>
      <c r="H1596" s="52" t="s">
        <v>2</v>
      </c>
      <c r="I1596" s="52" t="s">
        <v>3</v>
      </c>
      <c r="J1596" s="52">
        <v>1</v>
      </c>
      <c r="K1596" s="52" t="s">
        <v>2</v>
      </c>
      <c r="L1596" s="52" t="s">
        <v>2</v>
      </c>
      <c r="M1596" s="52" t="s">
        <v>2</v>
      </c>
      <c r="N1596" s="52" t="s">
        <v>3</v>
      </c>
      <c r="P1596" s="52" t="s">
        <v>4</v>
      </c>
      <c r="Q1596" s="52" t="str">
        <f t="shared" si="565"/>
        <v>Nein</v>
      </c>
      <c r="R1596" s="52" t="str">
        <f t="shared" si="565"/>
        <v>Nein</v>
      </c>
      <c r="S1596" s="52" t="str">
        <f t="shared" si="565"/>
        <v>Nein</v>
      </c>
      <c r="T1596" s="52" t="str">
        <f t="shared" si="565"/>
        <v>Nein</v>
      </c>
      <c r="U1596" s="52" t="str">
        <f t="shared" si="565"/>
        <v>Nein</v>
      </c>
      <c r="V1596" s="52" t="str">
        <f t="shared" si="565"/>
        <v>Nein</v>
      </c>
      <c r="W1596" s="52" t="str">
        <f t="shared" si="565"/>
        <v>Nein</v>
      </c>
      <c r="X1596" s="52" t="str">
        <f t="shared" si="565"/>
        <v>Nein</v>
      </c>
      <c r="Y1596" s="52" t="str">
        <f t="shared" si="565"/>
        <v>Nein</v>
      </c>
      <c r="Z1596" s="52" t="str">
        <f t="shared" si="565"/>
        <v>Nein</v>
      </c>
      <c r="AA1596" s="52" t="str">
        <f t="shared" si="565"/>
        <v>Nein</v>
      </c>
      <c r="AB1596" s="52" t="str">
        <f t="shared" si="565"/>
        <v>Nein</v>
      </c>
      <c r="AC1596" s="52" t="str">
        <f t="shared" si="565"/>
        <v>Nein</v>
      </c>
      <c r="AD1596" s="52" t="str">
        <f t="shared" si="565"/>
        <v>Nein</v>
      </c>
      <c r="AE1596" s="52" t="str">
        <f t="shared" si="565"/>
        <v>Nein</v>
      </c>
      <c r="AF1596" s="52" t="str">
        <f t="shared" si="565"/>
        <v>Nein</v>
      </c>
      <c r="AG1596" s="61" t="str">
        <f>IF(Q1596="Ja",VLOOKUP($Q$2,Plausis!A:E,5,0),IF(R1596="Ja",VLOOKUP($R$2,Plausis!A:E,5,0),IF(T1596="Ja",VLOOKUP($T$2,Plausis!A:E,5,0),IF(U1596="Ja",VLOOKUP($U$2,Plausis!A:E,5,0),IF(AA1596="Ja",VLOOKUP($AA$2,Plausis!A:E,5,0),IF(AC1596="Ja",VLOOKUP($AC$2,Plausis!A:E,5,0),IF(AD1596="Ja",VLOOKUP($AD$2,Plausis!A:E,5,0),"")))))))</f>
        <v/>
      </c>
      <c r="AH1596" s="52" t="str">
        <f>IF(Y1596="Ja",VLOOKUP($Y$2,Plausis!A:E,5,0),"")</f>
        <v/>
      </c>
      <c r="AI1596" s="52" t="str">
        <f t="shared" si="544"/>
        <v>Ja</v>
      </c>
      <c r="AJ1596" s="52" t="str">
        <f>IF(S1596="Ja",VLOOKUP($S$2,Plausis!A:E,5,0),IF(V1596="Ja",VLOOKUP($V$2,Plausis!A:E,5,0),IF(X1596="Ja",VLOOKUP($X$2,Plausis!A:E,5,0),"")))</f>
        <v/>
      </c>
      <c r="AL1596" s="52" t="s">
        <v>2</v>
      </c>
      <c r="AM1596" s="114">
        <v>45531</v>
      </c>
      <c r="AN1596" s="52" t="s">
        <v>4467</v>
      </c>
      <c r="AO1596" s="52" t="str">
        <f>VLOOKUP(B1596,'BAT Grundtabelle'!B:T,19,0)</f>
        <v>ja</v>
      </c>
      <c r="AP1596" s="105" t="str">
        <f t="shared" si="545"/>
        <v>11429</v>
      </c>
      <c r="AQ1596" s="52" t="str">
        <f t="shared" si="546"/>
        <v>Projektcontrolling</v>
      </c>
      <c r="AR1596" s="52" t="b">
        <f t="shared" si="564"/>
        <v>0</v>
      </c>
      <c r="AS1596" s="52" t="b">
        <f t="shared" si="564"/>
        <v>0</v>
      </c>
      <c r="AT1596" s="52" t="b">
        <f t="shared" si="564"/>
        <v>0</v>
      </c>
      <c r="AU1596" s="52">
        <f t="shared" si="547"/>
        <v>1</v>
      </c>
      <c r="AW1596" s="52" t="b">
        <f t="shared" si="548"/>
        <v>0</v>
      </c>
      <c r="AX1596" s="52" t="str">
        <f t="shared" si="549"/>
        <v>Unternehmen</v>
      </c>
      <c r="AY1596" s="52" t="b">
        <f t="shared" si="550"/>
        <v>0</v>
      </c>
      <c r="AZ1596" s="52" t="str">
        <f t="shared" si="551"/>
        <v>11429</v>
      </c>
      <c r="BA1596" s="52" t="str">
        <f>VLOOKUP(A1596,'BAT Grundtabelle'!A:U,21,0)</f>
        <v>ja</v>
      </c>
      <c r="BB1596" s="52" t="str">
        <f t="shared" si="552"/>
        <v>nein</v>
      </c>
      <c r="BC1596" s="52" t="str">
        <f t="shared" si="553"/>
        <v>11429</v>
      </c>
      <c r="BD1596" s="52" t="str">
        <f t="shared" si="554"/>
        <v>Projektcontrolling</v>
      </c>
      <c r="BE1596" s="52" t="str">
        <f t="shared" si="555"/>
        <v>Unternehmen</v>
      </c>
      <c r="BF1596" s="52">
        <f t="shared" si="556"/>
        <v>1</v>
      </c>
    </row>
    <row r="1597" spans="1:58" hidden="1" x14ac:dyDescent="0.35">
      <c r="A1597" s="107" t="s">
        <v>3853</v>
      </c>
      <c r="B1597" s="75" t="s">
        <v>1448</v>
      </c>
      <c r="C1597" s="52" t="s">
        <v>3</v>
      </c>
      <c r="D1597" s="52" t="s">
        <v>3</v>
      </c>
      <c r="E1597" s="52" t="s">
        <v>2</v>
      </c>
      <c r="F1597" s="52" t="s">
        <v>2</v>
      </c>
      <c r="G1597" s="52" t="s">
        <v>2</v>
      </c>
      <c r="H1597" s="52" t="s">
        <v>2</v>
      </c>
      <c r="I1597" s="52" t="s">
        <v>3</v>
      </c>
      <c r="J1597" s="52">
        <v>3</v>
      </c>
      <c r="K1597" s="52" t="s">
        <v>2</v>
      </c>
      <c r="L1597" s="52" t="s">
        <v>2</v>
      </c>
      <c r="M1597" s="52" t="s">
        <v>2</v>
      </c>
      <c r="N1597" s="52" t="s">
        <v>3</v>
      </c>
      <c r="P1597" s="52" t="s">
        <v>4</v>
      </c>
      <c r="Q1597" s="52" t="str">
        <f t="shared" si="565"/>
        <v>Nein</v>
      </c>
      <c r="R1597" s="52" t="str">
        <f t="shared" si="565"/>
        <v>Nein</v>
      </c>
      <c r="S1597" s="52" t="str">
        <f t="shared" si="565"/>
        <v>Nein</v>
      </c>
      <c r="T1597" s="52" t="str">
        <f t="shared" si="565"/>
        <v>Nein</v>
      </c>
      <c r="U1597" s="52" t="str">
        <f t="shared" si="565"/>
        <v>Nein</v>
      </c>
      <c r="V1597" s="52" t="str">
        <f t="shared" si="565"/>
        <v>Nein</v>
      </c>
      <c r="W1597" s="52" t="str">
        <f t="shared" si="565"/>
        <v>Nein</v>
      </c>
      <c r="X1597" s="52" t="str">
        <f t="shared" si="565"/>
        <v>Nein</v>
      </c>
      <c r="Y1597" s="52" t="str">
        <f t="shared" si="565"/>
        <v>Nein</v>
      </c>
      <c r="Z1597" s="52" t="str">
        <f t="shared" si="565"/>
        <v>Nein</v>
      </c>
      <c r="AA1597" s="52" t="str">
        <f t="shared" si="565"/>
        <v>Nein</v>
      </c>
      <c r="AB1597" s="52" t="str">
        <f t="shared" si="565"/>
        <v>Nein</v>
      </c>
      <c r="AC1597" s="52" t="str">
        <f t="shared" si="565"/>
        <v>Nein</v>
      </c>
      <c r="AD1597" s="52" t="str">
        <f t="shared" si="565"/>
        <v>Nein</v>
      </c>
      <c r="AE1597" s="52" t="str">
        <f t="shared" si="565"/>
        <v>Nein</v>
      </c>
      <c r="AF1597" s="52" t="str">
        <f t="shared" si="565"/>
        <v>Nein</v>
      </c>
      <c r="AG1597" s="61" t="str">
        <f>IF(Q1597="Ja",VLOOKUP($Q$2,Plausis!A:E,5,0),IF(R1597="Ja",VLOOKUP($R$2,Plausis!A:E,5,0),IF(T1597="Ja",VLOOKUP($T$2,Plausis!A:E,5,0),IF(U1597="Ja",VLOOKUP($U$2,Plausis!A:E,5,0),IF(AA1597="Ja",VLOOKUP($AA$2,Plausis!A:E,5,0),IF(AC1597="Ja",VLOOKUP($AC$2,Plausis!A:E,5,0),IF(AD1597="Ja",VLOOKUP($AD$2,Plausis!A:E,5,0),"")))))))</f>
        <v/>
      </c>
      <c r="AH1597" s="52" t="str">
        <f>IF(Y1597="Ja",VLOOKUP($Y$2,Plausis!A:E,5,0),"")</f>
        <v/>
      </c>
      <c r="AI1597" s="52" t="str">
        <f t="shared" si="544"/>
        <v>Ja</v>
      </c>
      <c r="AJ1597" s="52" t="str">
        <f>IF(S1597="Ja",VLOOKUP($S$2,Plausis!A:E,5,0),IF(V1597="Ja",VLOOKUP($V$2,Plausis!A:E,5,0),IF(X1597="Ja",VLOOKUP($X$2,Plausis!A:E,5,0),"")))</f>
        <v/>
      </c>
      <c r="AL1597" s="52" t="s">
        <v>2</v>
      </c>
      <c r="AM1597" s="114">
        <v>45531</v>
      </c>
      <c r="AN1597" s="52" t="s">
        <v>4467</v>
      </c>
      <c r="AO1597" s="52" t="str">
        <f>VLOOKUP(B1597,'BAT Grundtabelle'!B:T,19,0)</f>
        <v>ja</v>
      </c>
      <c r="AP1597" s="105" t="str">
        <f t="shared" si="545"/>
        <v>11430</v>
      </c>
      <c r="AQ1597" s="52" t="str">
        <f t="shared" si="546"/>
        <v>Projektentwickler (Bauunternehmen)</v>
      </c>
      <c r="AR1597" s="52" t="b">
        <f t="shared" si="564"/>
        <v>0</v>
      </c>
      <c r="AS1597" s="52" t="b">
        <f t="shared" si="564"/>
        <v>0</v>
      </c>
      <c r="AT1597" s="52" t="b">
        <f t="shared" si="564"/>
        <v>0</v>
      </c>
      <c r="AU1597" s="52">
        <f t="shared" si="547"/>
        <v>3</v>
      </c>
      <c r="AW1597" s="52" t="b">
        <f t="shared" si="548"/>
        <v>0</v>
      </c>
      <c r="AX1597" s="52" t="str">
        <f t="shared" si="549"/>
        <v>Unternehmen</v>
      </c>
      <c r="AY1597" s="52" t="b">
        <f t="shared" si="550"/>
        <v>0</v>
      </c>
      <c r="AZ1597" s="52" t="str">
        <f t="shared" si="551"/>
        <v>11430</v>
      </c>
      <c r="BA1597" s="52" t="str">
        <f>VLOOKUP(A1597,'BAT Grundtabelle'!A:U,21,0)</f>
        <v>ja</v>
      </c>
      <c r="BB1597" s="52" t="str">
        <f t="shared" si="552"/>
        <v>nein</v>
      </c>
      <c r="BC1597" s="52" t="str">
        <f t="shared" si="553"/>
        <v>11430</v>
      </c>
      <c r="BD1597" s="52" t="str">
        <f t="shared" si="554"/>
        <v>Projektentwickler (Bauunternehmen)</v>
      </c>
      <c r="BE1597" s="52" t="str">
        <f t="shared" si="555"/>
        <v>Unternehmen</v>
      </c>
      <c r="BF1597" s="52">
        <f t="shared" si="556"/>
        <v>3</v>
      </c>
    </row>
    <row r="1598" spans="1:58" hidden="1" x14ac:dyDescent="0.35">
      <c r="A1598" s="107" t="s">
        <v>3854</v>
      </c>
      <c r="B1598" s="75" t="s">
        <v>196</v>
      </c>
      <c r="C1598" s="52" t="s">
        <v>3</v>
      </c>
      <c r="D1598" s="52" t="s">
        <v>3</v>
      </c>
      <c r="E1598" s="52" t="s">
        <v>2</v>
      </c>
      <c r="F1598" s="52" t="s">
        <v>2</v>
      </c>
      <c r="G1598" s="52" t="s">
        <v>2</v>
      </c>
      <c r="H1598" s="52" t="s">
        <v>2</v>
      </c>
      <c r="I1598" s="52" t="s">
        <v>3</v>
      </c>
      <c r="J1598" s="52">
        <v>2</v>
      </c>
      <c r="K1598" s="52" t="s">
        <v>2</v>
      </c>
      <c r="L1598" s="52" t="s">
        <v>2</v>
      </c>
      <c r="M1598" s="52" t="s">
        <v>2</v>
      </c>
      <c r="N1598" s="52" t="s">
        <v>3</v>
      </c>
      <c r="P1598" s="52" t="s">
        <v>4</v>
      </c>
      <c r="Q1598" s="52" t="str">
        <f t="shared" si="565"/>
        <v>Nein</v>
      </c>
      <c r="R1598" s="52" t="str">
        <f t="shared" si="565"/>
        <v>Nein</v>
      </c>
      <c r="S1598" s="52" t="str">
        <f t="shared" si="565"/>
        <v>Nein</v>
      </c>
      <c r="T1598" s="52" t="str">
        <f t="shared" si="565"/>
        <v>Nein</v>
      </c>
      <c r="U1598" s="52" t="str">
        <f t="shared" si="565"/>
        <v>Nein</v>
      </c>
      <c r="V1598" s="52" t="str">
        <f t="shared" si="565"/>
        <v>Nein</v>
      </c>
      <c r="W1598" s="52" t="str">
        <f t="shared" si="565"/>
        <v>Nein</v>
      </c>
      <c r="X1598" s="52" t="str">
        <f t="shared" si="565"/>
        <v>Nein</v>
      </c>
      <c r="Y1598" s="52" t="str">
        <f t="shared" si="565"/>
        <v>Nein</v>
      </c>
      <c r="Z1598" s="52" t="str">
        <f t="shared" si="565"/>
        <v>Nein</v>
      </c>
      <c r="AA1598" s="52" t="str">
        <f t="shared" si="565"/>
        <v>Nein</v>
      </c>
      <c r="AB1598" s="52" t="str">
        <f t="shared" si="565"/>
        <v>Nein</v>
      </c>
      <c r="AC1598" s="52" t="str">
        <f t="shared" si="565"/>
        <v>Nein</v>
      </c>
      <c r="AD1598" s="52" t="str">
        <f t="shared" si="565"/>
        <v>Nein</v>
      </c>
      <c r="AE1598" s="52" t="str">
        <f t="shared" si="565"/>
        <v>Nein</v>
      </c>
      <c r="AF1598" s="52" t="str">
        <f t="shared" si="565"/>
        <v>Nein</v>
      </c>
      <c r="AG1598" s="61" t="str">
        <f>IF(Q1598="Ja",VLOOKUP($Q$2,Plausis!A:E,5,0),IF(R1598="Ja",VLOOKUP($R$2,Plausis!A:E,5,0),IF(T1598="Ja",VLOOKUP($T$2,Plausis!A:E,5,0),IF(U1598="Ja",VLOOKUP($U$2,Plausis!A:E,5,0),IF(AA1598="Ja",VLOOKUP($AA$2,Plausis!A:E,5,0),IF(AC1598="Ja",VLOOKUP($AC$2,Plausis!A:E,5,0),IF(AD1598="Ja",VLOOKUP($AD$2,Plausis!A:E,5,0),"")))))))</f>
        <v/>
      </c>
      <c r="AH1598" s="52" t="str">
        <f>IF(Y1598="Ja",VLOOKUP($Y$2,Plausis!A:E,5,0),"")</f>
        <v/>
      </c>
      <c r="AI1598" s="52" t="str">
        <f t="shared" si="544"/>
        <v>Ja</v>
      </c>
      <c r="AJ1598" s="52" t="str">
        <f>IF(S1598="Ja",VLOOKUP($S$2,Plausis!A:E,5,0),IF(V1598="Ja",VLOOKUP($V$2,Plausis!A:E,5,0),IF(X1598="Ja",VLOOKUP($X$2,Plausis!A:E,5,0),"")))</f>
        <v/>
      </c>
      <c r="AL1598" s="52" t="s">
        <v>2</v>
      </c>
      <c r="AM1598" s="114">
        <v>45531</v>
      </c>
      <c r="AN1598" s="52" t="s">
        <v>4467</v>
      </c>
      <c r="AO1598" s="52" t="str">
        <f>VLOOKUP(B1598,'BAT Grundtabelle'!B:T,19,0)</f>
        <v>ja</v>
      </c>
      <c r="AP1598" s="105" t="str">
        <f t="shared" si="545"/>
        <v>11431</v>
      </c>
      <c r="AQ1598" s="52" t="str">
        <f t="shared" si="546"/>
        <v>Projektionsgerätehersteller</v>
      </c>
      <c r="AR1598" s="52" t="b">
        <f t="shared" si="564"/>
        <v>0</v>
      </c>
      <c r="AS1598" s="52" t="b">
        <f t="shared" si="564"/>
        <v>0</v>
      </c>
      <c r="AT1598" s="52" t="b">
        <f t="shared" si="564"/>
        <v>0</v>
      </c>
      <c r="AU1598" s="52">
        <f t="shared" si="547"/>
        <v>2</v>
      </c>
      <c r="AW1598" s="52" t="b">
        <f t="shared" si="548"/>
        <v>0</v>
      </c>
      <c r="AX1598" s="52" t="str">
        <f t="shared" si="549"/>
        <v>Unternehmen</v>
      </c>
      <c r="AY1598" s="52" t="b">
        <f t="shared" si="550"/>
        <v>0</v>
      </c>
      <c r="AZ1598" s="52" t="str">
        <f t="shared" si="551"/>
        <v>11431</v>
      </c>
      <c r="BA1598" s="52" t="str">
        <f>VLOOKUP(A1598,'BAT Grundtabelle'!A:U,21,0)</f>
        <v>ja</v>
      </c>
      <c r="BB1598" s="52" t="str">
        <f t="shared" si="552"/>
        <v>nein</v>
      </c>
      <c r="BC1598" s="52" t="str">
        <f t="shared" si="553"/>
        <v>11431</v>
      </c>
      <c r="BD1598" s="52" t="str">
        <f t="shared" si="554"/>
        <v>Projektionsgerätehersteller</v>
      </c>
      <c r="BE1598" s="52" t="str">
        <f t="shared" si="555"/>
        <v>Unternehmen</v>
      </c>
      <c r="BF1598" s="52">
        <f t="shared" si="556"/>
        <v>2</v>
      </c>
    </row>
    <row r="1599" spans="1:58" hidden="1" x14ac:dyDescent="0.35">
      <c r="A1599" s="107" t="s">
        <v>3855</v>
      </c>
      <c r="B1599" s="75" t="s">
        <v>1402</v>
      </c>
      <c r="C1599" s="52" t="s">
        <v>3</v>
      </c>
      <c r="D1599" s="52" t="s">
        <v>3</v>
      </c>
      <c r="E1599" s="52" t="s">
        <v>2</v>
      </c>
      <c r="F1599" s="52" t="s">
        <v>2</v>
      </c>
      <c r="G1599" s="52" t="s">
        <v>2</v>
      </c>
      <c r="H1599" s="52" t="s">
        <v>2</v>
      </c>
      <c r="I1599" s="52" t="s">
        <v>3</v>
      </c>
      <c r="J1599" s="52">
        <v>1</v>
      </c>
      <c r="K1599" s="52" t="s">
        <v>2</v>
      </c>
      <c r="L1599" s="52" t="s">
        <v>2</v>
      </c>
      <c r="M1599" s="52" t="s">
        <v>2</v>
      </c>
      <c r="N1599" s="52" t="s">
        <v>3</v>
      </c>
      <c r="P1599" s="52" t="s">
        <v>4</v>
      </c>
      <c r="Q1599" s="52" t="str">
        <f t="shared" si="565"/>
        <v>Nein</v>
      </c>
      <c r="R1599" s="52" t="str">
        <f t="shared" si="565"/>
        <v>Nein</v>
      </c>
      <c r="S1599" s="52" t="str">
        <f t="shared" si="565"/>
        <v>Nein</v>
      </c>
      <c r="T1599" s="52" t="str">
        <f t="shared" si="565"/>
        <v>Nein</v>
      </c>
      <c r="U1599" s="52" t="str">
        <f t="shared" si="565"/>
        <v>Nein</v>
      </c>
      <c r="V1599" s="52" t="str">
        <f t="shared" si="565"/>
        <v>Nein</v>
      </c>
      <c r="W1599" s="52" t="str">
        <f t="shared" si="565"/>
        <v>Nein</v>
      </c>
      <c r="X1599" s="52" t="str">
        <f t="shared" si="565"/>
        <v>Nein</v>
      </c>
      <c r="Y1599" s="52" t="str">
        <f t="shared" si="565"/>
        <v>Nein</v>
      </c>
      <c r="Z1599" s="52" t="str">
        <f t="shared" si="565"/>
        <v>Nein</v>
      </c>
      <c r="AA1599" s="52" t="str">
        <f t="shared" si="565"/>
        <v>Nein</v>
      </c>
      <c r="AB1599" s="52" t="str">
        <f t="shared" si="565"/>
        <v>Nein</v>
      </c>
      <c r="AC1599" s="52" t="str">
        <f t="shared" si="565"/>
        <v>Nein</v>
      </c>
      <c r="AD1599" s="52" t="str">
        <f t="shared" si="565"/>
        <v>Nein</v>
      </c>
      <c r="AE1599" s="52" t="str">
        <f t="shared" si="565"/>
        <v>Nein</v>
      </c>
      <c r="AF1599" s="52" t="str">
        <f t="shared" si="565"/>
        <v>Nein</v>
      </c>
      <c r="AG1599" s="61" t="str">
        <f>IF(Q1599="Ja",VLOOKUP($Q$2,Plausis!A:E,5,0),IF(R1599="Ja",VLOOKUP($R$2,Plausis!A:E,5,0),IF(T1599="Ja",VLOOKUP($T$2,Plausis!A:E,5,0),IF(U1599="Ja",VLOOKUP($U$2,Plausis!A:E,5,0),IF(AA1599="Ja",VLOOKUP($AA$2,Plausis!A:E,5,0),IF(AC1599="Ja",VLOOKUP($AC$2,Plausis!A:E,5,0),IF(AD1599="Ja",VLOOKUP($AD$2,Plausis!A:E,5,0),"")))))))</f>
        <v/>
      </c>
      <c r="AH1599" s="52" t="str">
        <f>IF(Y1599="Ja",VLOOKUP($Y$2,Plausis!A:E,5,0),"")</f>
        <v/>
      </c>
      <c r="AI1599" s="52" t="str">
        <f t="shared" si="544"/>
        <v>Ja</v>
      </c>
      <c r="AJ1599" s="52" t="str">
        <f>IF(S1599="Ja",VLOOKUP($S$2,Plausis!A:E,5,0),IF(V1599="Ja",VLOOKUP($V$2,Plausis!A:E,5,0),IF(X1599="Ja",VLOOKUP($X$2,Plausis!A:E,5,0),"")))</f>
        <v/>
      </c>
      <c r="AL1599" s="52" t="s">
        <v>2</v>
      </c>
      <c r="AM1599" s="114">
        <v>45531</v>
      </c>
      <c r="AN1599" s="52" t="s">
        <v>4467</v>
      </c>
      <c r="AO1599" s="52" t="str">
        <f>VLOOKUP(B1599,'BAT Grundtabelle'!B:T,19,0)</f>
        <v>ja</v>
      </c>
      <c r="AP1599" s="105" t="str">
        <f t="shared" si="545"/>
        <v>11432</v>
      </c>
      <c r="AQ1599" s="52" t="str">
        <f t="shared" si="546"/>
        <v>Projektionstechnik</v>
      </c>
      <c r="AR1599" s="52" t="b">
        <f t="shared" si="564"/>
        <v>0</v>
      </c>
      <c r="AS1599" s="52" t="b">
        <f t="shared" si="564"/>
        <v>0</v>
      </c>
      <c r="AT1599" s="52" t="b">
        <f t="shared" si="564"/>
        <v>0</v>
      </c>
      <c r="AU1599" s="52">
        <f t="shared" si="547"/>
        <v>1</v>
      </c>
      <c r="AW1599" s="52" t="b">
        <f t="shared" si="548"/>
        <v>0</v>
      </c>
      <c r="AX1599" s="52" t="str">
        <f t="shared" si="549"/>
        <v>Unternehmen</v>
      </c>
      <c r="AY1599" s="52" t="b">
        <f t="shared" si="550"/>
        <v>0</v>
      </c>
      <c r="AZ1599" s="52" t="str">
        <f t="shared" si="551"/>
        <v>11432</v>
      </c>
      <c r="BA1599" s="52" t="str">
        <f>VLOOKUP(A1599,'BAT Grundtabelle'!A:U,21,0)</f>
        <v>ja</v>
      </c>
      <c r="BB1599" s="52" t="str">
        <f t="shared" si="552"/>
        <v>nein</v>
      </c>
      <c r="BC1599" s="52" t="str">
        <f t="shared" si="553"/>
        <v>11432</v>
      </c>
      <c r="BD1599" s="52" t="str">
        <f t="shared" si="554"/>
        <v>Projektionstechnik</v>
      </c>
      <c r="BE1599" s="52" t="str">
        <f t="shared" si="555"/>
        <v>Unternehmen</v>
      </c>
      <c r="BF1599" s="52">
        <f t="shared" si="556"/>
        <v>1</v>
      </c>
    </row>
    <row r="1600" spans="1:58" hidden="1" x14ac:dyDescent="0.35">
      <c r="A1600" s="107" t="s">
        <v>3856</v>
      </c>
      <c r="B1600" s="75" t="s">
        <v>1449</v>
      </c>
      <c r="C1600" s="52" t="s">
        <v>3</v>
      </c>
      <c r="D1600" s="52" t="s">
        <v>3</v>
      </c>
      <c r="E1600" s="52" t="s">
        <v>2</v>
      </c>
      <c r="F1600" s="52" t="s">
        <v>2</v>
      </c>
      <c r="G1600" s="52" t="s">
        <v>2</v>
      </c>
      <c r="H1600" s="52" t="s">
        <v>2</v>
      </c>
      <c r="I1600" s="52" t="s">
        <v>3</v>
      </c>
      <c r="J1600" s="52">
        <v>1</v>
      </c>
      <c r="K1600" s="52" t="s">
        <v>2</v>
      </c>
      <c r="L1600" s="52" t="s">
        <v>2</v>
      </c>
      <c r="M1600" s="52" t="s">
        <v>2</v>
      </c>
      <c r="N1600" s="52" t="s">
        <v>3</v>
      </c>
      <c r="P1600" s="52" t="s">
        <v>4</v>
      </c>
      <c r="Q1600" s="52" t="str">
        <f t="shared" si="565"/>
        <v>Nein</v>
      </c>
      <c r="R1600" s="52" t="str">
        <f t="shared" si="565"/>
        <v>Nein</v>
      </c>
      <c r="S1600" s="52" t="str">
        <f t="shared" si="565"/>
        <v>Nein</v>
      </c>
      <c r="T1600" s="52" t="str">
        <f t="shared" si="565"/>
        <v>Nein</v>
      </c>
      <c r="U1600" s="52" t="str">
        <f t="shared" si="565"/>
        <v>Nein</v>
      </c>
      <c r="V1600" s="52" t="str">
        <f t="shared" si="565"/>
        <v>Nein</v>
      </c>
      <c r="W1600" s="52" t="str">
        <f t="shared" si="565"/>
        <v>Nein</v>
      </c>
      <c r="X1600" s="52" t="str">
        <f t="shared" si="565"/>
        <v>Nein</v>
      </c>
      <c r="Y1600" s="52" t="str">
        <f t="shared" si="565"/>
        <v>Nein</v>
      </c>
      <c r="Z1600" s="52" t="str">
        <f t="shared" si="565"/>
        <v>Nein</v>
      </c>
      <c r="AA1600" s="52" t="str">
        <f t="shared" si="565"/>
        <v>Nein</v>
      </c>
      <c r="AB1600" s="52" t="str">
        <f t="shared" si="565"/>
        <v>Nein</v>
      </c>
      <c r="AC1600" s="52" t="str">
        <f t="shared" si="565"/>
        <v>Nein</v>
      </c>
      <c r="AD1600" s="52" t="str">
        <f t="shared" si="565"/>
        <v>Nein</v>
      </c>
      <c r="AE1600" s="52" t="str">
        <f t="shared" si="565"/>
        <v>Nein</v>
      </c>
      <c r="AF1600" s="52" t="str">
        <f t="shared" si="565"/>
        <v>Nein</v>
      </c>
      <c r="AG1600" s="61" t="str">
        <f>IF(Q1600="Ja",VLOOKUP($Q$2,Plausis!A:E,5,0),IF(R1600="Ja",VLOOKUP($R$2,Plausis!A:E,5,0),IF(T1600="Ja",VLOOKUP($T$2,Plausis!A:E,5,0),IF(U1600="Ja",VLOOKUP($U$2,Plausis!A:E,5,0),IF(AA1600="Ja",VLOOKUP($AA$2,Plausis!A:E,5,0),IF(AC1600="Ja",VLOOKUP($AC$2,Plausis!A:E,5,0),IF(AD1600="Ja",VLOOKUP($AD$2,Plausis!A:E,5,0),"")))))))</f>
        <v/>
      </c>
      <c r="AH1600" s="52" t="str">
        <f>IF(Y1600="Ja",VLOOKUP($Y$2,Plausis!A:E,5,0),"")</f>
        <v/>
      </c>
      <c r="AI1600" s="52" t="str">
        <f t="shared" si="544"/>
        <v>Ja</v>
      </c>
      <c r="AJ1600" s="52" t="str">
        <f>IF(S1600="Ja",VLOOKUP($S$2,Plausis!A:E,5,0),IF(V1600="Ja",VLOOKUP($V$2,Plausis!A:E,5,0),IF(X1600="Ja",VLOOKUP($X$2,Plausis!A:E,5,0),"")))</f>
        <v/>
      </c>
      <c r="AL1600" s="52" t="s">
        <v>2</v>
      </c>
      <c r="AM1600" s="114">
        <v>45531</v>
      </c>
      <c r="AN1600" s="52" t="s">
        <v>4467</v>
      </c>
      <c r="AO1600" s="52" t="str">
        <f>VLOOKUP(B1600,'BAT Grundtabelle'!B:T,19,0)</f>
        <v>ja</v>
      </c>
      <c r="AP1600" s="105" t="str">
        <f t="shared" si="545"/>
        <v>11433</v>
      </c>
      <c r="AQ1600" s="52" t="str">
        <f t="shared" si="546"/>
        <v>Projektsteuerung</v>
      </c>
      <c r="AR1600" s="52" t="b">
        <f t="shared" si="564"/>
        <v>0</v>
      </c>
      <c r="AS1600" s="52" t="b">
        <f t="shared" si="564"/>
        <v>0</v>
      </c>
      <c r="AT1600" s="52" t="b">
        <f t="shared" si="564"/>
        <v>0</v>
      </c>
      <c r="AU1600" s="52">
        <f t="shared" si="547"/>
        <v>1</v>
      </c>
      <c r="AW1600" s="52" t="b">
        <f t="shared" si="548"/>
        <v>0</v>
      </c>
      <c r="AX1600" s="52" t="str">
        <f t="shared" si="549"/>
        <v>Unternehmen</v>
      </c>
      <c r="AY1600" s="52" t="b">
        <f t="shared" si="550"/>
        <v>0</v>
      </c>
      <c r="AZ1600" s="52" t="str">
        <f t="shared" si="551"/>
        <v>11433</v>
      </c>
      <c r="BA1600" s="52" t="str">
        <f>VLOOKUP(A1600,'BAT Grundtabelle'!A:U,21,0)</f>
        <v>ja</v>
      </c>
      <c r="BB1600" s="52" t="str">
        <f t="shared" si="552"/>
        <v>nein</v>
      </c>
      <c r="BC1600" s="52" t="str">
        <f t="shared" si="553"/>
        <v>11433</v>
      </c>
      <c r="BD1600" s="52" t="str">
        <f t="shared" si="554"/>
        <v>Projektsteuerung</v>
      </c>
      <c r="BE1600" s="52" t="str">
        <f t="shared" si="555"/>
        <v>Unternehmen</v>
      </c>
      <c r="BF1600" s="52">
        <f t="shared" si="556"/>
        <v>1</v>
      </c>
    </row>
    <row r="1601" spans="1:58" hidden="1" x14ac:dyDescent="0.35">
      <c r="A1601" s="107" t="s">
        <v>3857</v>
      </c>
      <c r="B1601" s="75" t="s">
        <v>1785</v>
      </c>
      <c r="C1601" s="52" t="s">
        <v>3</v>
      </c>
      <c r="D1601" s="52" t="s">
        <v>3</v>
      </c>
      <c r="E1601" s="52" t="s">
        <v>2</v>
      </c>
      <c r="F1601" s="52" t="s">
        <v>2</v>
      </c>
      <c r="G1601" s="52" t="s">
        <v>2</v>
      </c>
      <c r="H1601" s="52" t="s">
        <v>2</v>
      </c>
      <c r="I1601" s="52" t="s">
        <v>3</v>
      </c>
      <c r="J1601" s="52">
        <v>1</v>
      </c>
      <c r="K1601" s="52" t="s">
        <v>2</v>
      </c>
      <c r="L1601" s="52" t="s">
        <v>2</v>
      </c>
      <c r="M1601" s="52" t="s">
        <v>2</v>
      </c>
      <c r="N1601" s="52" t="s">
        <v>3</v>
      </c>
      <c r="P1601" s="52" t="s">
        <v>4</v>
      </c>
      <c r="Q1601" s="52" t="str">
        <f t="shared" si="565"/>
        <v>Nein</v>
      </c>
      <c r="R1601" s="52" t="str">
        <f t="shared" si="565"/>
        <v>Nein</v>
      </c>
      <c r="S1601" s="52" t="str">
        <f t="shared" si="565"/>
        <v>Nein</v>
      </c>
      <c r="T1601" s="52" t="str">
        <f t="shared" si="565"/>
        <v>Nein</v>
      </c>
      <c r="U1601" s="52" t="str">
        <f t="shared" si="565"/>
        <v>Nein</v>
      </c>
      <c r="V1601" s="52" t="str">
        <f t="shared" si="565"/>
        <v>Nein</v>
      </c>
      <c r="W1601" s="52" t="str">
        <f t="shared" si="565"/>
        <v>Nein</v>
      </c>
      <c r="X1601" s="52" t="str">
        <f t="shared" si="565"/>
        <v>Nein</v>
      </c>
      <c r="Y1601" s="52" t="str">
        <f t="shared" si="565"/>
        <v>Nein</v>
      </c>
      <c r="Z1601" s="52" t="str">
        <f t="shared" si="565"/>
        <v>Nein</v>
      </c>
      <c r="AA1601" s="52" t="str">
        <f t="shared" si="565"/>
        <v>Nein</v>
      </c>
      <c r="AB1601" s="52" t="str">
        <f t="shared" si="565"/>
        <v>Nein</v>
      </c>
      <c r="AC1601" s="52" t="str">
        <f t="shared" si="565"/>
        <v>Nein</v>
      </c>
      <c r="AD1601" s="52" t="str">
        <f t="shared" si="565"/>
        <v>Nein</v>
      </c>
      <c r="AE1601" s="52" t="str">
        <f t="shared" si="565"/>
        <v>Nein</v>
      </c>
      <c r="AF1601" s="52" t="str">
        <f t="shared" si="565"/>
        <v>Nein</v>
      </c>
      <c r="AG1601" s="61" t="str">
        <f>IF(Q1601="Ja",VLOOKUP($Q$2,Plausis!A:E,5,0),IF(R1601="Ja",VLOOKUP($R$2,Plausis!A:E,5,0),IF(T1601="Ja",VLOOKUP($T$2,Plausis!A:E,5,0),IF(U1601="Ja",VLOOKUP($U$2,Plausis!A:E,5,0),IF(AA1601="Ja",VLOOKUP($AA$2,Plausis!A:E,5,0),IF(AC1601="Ja",VLOOKUP($AC$2,Plausis!A:E,5,0),IF(AD1601="Ja",VLOOKUP($AD$2,Plausis!A:E,5,0),"")))))))</f>
        <v/>
      </c>
      <c r="AH1601" s="52" t="str">
        <f>IF(Y1601="Ja",VLOOKUP($Y$2,Plausis!A:E,5,0),"")</f>
        <v/>
      </c>
      <c r="AI1601" s="52" t="str">
        <f t="shared" si="544"/>
        <v>Ja</v>
      </c>
      <c r="AJ1601" s="52" t="str">
        <f>IF(S1601="Ja",VLOOKUP($S$2,Plausis!A:E,5,0),IF(V1601="Ja",VLOOKUP($V$2,Plausis!A:E,5,0),IF(X1601="Ja",VLOOKUP($X$2,Plausis!A:E,5,0),"")))</f>
        <v/>
      </c>
      <c r="AL1601" s="52" t="s">
        <v>2</v>
      </c>
      <c r="AM1601" s="114">
        <v>45531</v>
      </c>
      <c r="AN1601" s="52" t="s">
        <v>4467</v>
      </c>
      <c r="AO1601" s="52" t="str">
        <f>VLOOKUP(B1601,'BAT Grundtabelle'!B:T,19,0)</f>
        <v>ja</v>
      </c>
      <c r="AP1601" s="105" t="str">
        <f t="shared" si="545"/>
        <v>11434</v>
      </c>
      <c r="AQ1601" s="52" t="str">
        <f t="shared" si="546"/>
        <v>Prüfer (Luftfahrt)</v>
      </c>
      <c r="AR1601" s="52" t="b">
        <f t="shared" si="564"/>
        <v>0</v>
      </c>
      <c r="AS1601" s="52" t="b">
        <f t="shared" si="564"/>
        <v>0</v>
      </c>
      <c r="AT1601" s="52" t="b">
        <f t="shared" si="564"/>
        <v>0</v>
      </c>
      <c r="AU1601" s="52">
        <f t="shared" si="547"/>
        <v>1</v>
      </c>
      <c r="AW1601" s="52" t="b">
        <f t="shared" si="548"/>
        <v>0</v>
      </c>
      <c r="AX1601" s="52" t="str">
        <f t="shared" si="549"/>
        <v>Unternehmen</v>
      </c>
      <c r="AY1601" s="52" t="b">
        <f t="shared" si="550"/>
        <v>0</v>
      </c>
      <c r="AZ1601" s="52" t="str">
        <f t="shared" si="551"/>
        <v>11434</v>
      </c>
      <c r="BA1601" s="52" t="str">
        <f>VLOOKUP(A1601,'BAT Grundtabelle'!A:U,21,0)</f>
        <v>ja</v>
      </c>
      <c r="BB1601" s="52" t="str">
        <f t="shared" si="552"/>
        <v>nein</v>
      </c>
      <c r="BC1601" s="52" t="str">
        <f t="shared" si="553"/>
        <v>11434</v>
      </c>
      <c r="BD1601" s="52" t="str">
        <f t="shared" si="554"/>
        <v>Prüfer (Luftfahrt)</v>
      </c>
      <c r="BE1601" s="52" t="str">
        <f t="shared" si="555"/>
        <v>Unternehmen</v>
      </c>
      <c r="BF1601" s="52">
        <f t="shared" si="556"/>
        <v>1</v>
      </c>
    </row>
    <row r="1602" spans="1:58" hidden="1" x14ac:dyDescent="0.35">
      <c r="A1602" s="107" t="s">
        <v>3858</v>
      </c>
      <c r="B1602" s="75" t="s">
        <v>1786</v>
      </c>
      <c r="C1602" s="52" t="s">
        <v>3</v>
      </c>
      <c r="D1602" s="52" t="s">
        <v>3</v>
      </c>
      <c r="E1602" s="52" t="s">
        <v>2</v>
      </c>
      <c r="F1602" s="52" t="s">
        <v>2</v>
      </c>
      <c r="G1602" s="52" t="s">
        <v>2</v>
      </c>
      <c r="H1602" s="52" t="s">
        <v>2</v>
      </c>
      <c r="I1602" s="52" t="s">
        <v>3</v>
      </c>
      <c r="J1602" s="52">
        <v>1</v>
      </c>
      <c r="K1602" s="52" t="s">
        <v>2</v>
      </c>
      <c r="L1602" s="52" t="s">
        <v>2</v>
      </c>
      <c r="M1602" s="52" t="s">
        <v>2</v>
      </c>
      <c r="N1602" s="52" t="s">
        <v>3</v>
      </c>
      <c r="P1602" s="52" t="s">
        <v>4</v>
      </c>
      <c r="Q1602" s="52" t="str">
        <f t="shared" si="565"/>
        <v>Nein</v>
      </c>
      <c r="R1602" s="52" t="str">
        <f t="shared" si="565"/>
        <v>Nein</v>
      </c>
      <c r="S1602" s="52" t="str">
        <f t="shared" si="565"/>
        <v>Nein</v>
      </c>
      <c r="T1602" s="52" t="str">
        <f t="shared" si="565"/>
        <v>Nein</v>
      </c>
      <c r="U1602" s="52" t="str">
        <f t="shared" si="565"/>
        <v>Nein</v>
      </c>
      <c r="V1602" s="52" t="str">
        <f t="shared" si="565"/>
        <v>Nein</v>
      </c>
      <c r="W1602" s="52" t="str">
        <f t="shared" si="565"/>
        <v>Nein</v>
      </c>
      <c r="X1602" s="52" t="str">
        <f t="shared" si="565"/>
        <v>Nein</v>
      </c>
      <c r="Y1602" s="52" t="str">
        <f t="shared" si="565"/>
        <v>Nein</v>
      </c>
      <c r="Z1602" s="52" t="str">
        <f t="shared" si="565"/>
        <v>Nein</v>
      </c>
      <c r="AA1602" s="52" t="str">
        <f t="shared" si="565"/>
        <v>Nein</v>
      </c>
      <c r="AB1602" s="52" t="str">
        <f t="shared" si="565"/>
        <v>Nein</v>
      </c>
      <c r="AC1602" s="52" t="str">
        <f t="shared" si="565"/>
        <v>Nein</v>
      </c>
      <c r="AD1602" s="52" t="str">
        <f t="shared" si="565"/>
        <v>Nein</v>
      </c>
      <c r="AE1602" s="52" t="str">
        <f t="shared" si="565"/>
        <v>Nein</v>
      </c>
      <c r="AF1602" s="52" t="str">
        <f t="shared" si="565"/>
        <v>Nein</v>
      </c>
      <c r="AG1602" s="61" t="str">
        <f>IF(Q1602="Ja",VLOOKUP($Q$2,Plausis!A:E,5,0),IF(R1602="Ja",VLOOKUP($R$2,Plausis!A:E,5,0),IF(T1602="Ja",VLOOKUP($T$2,Plausis!A:E,5,0),IF(U1602="Ja",VLOOKUP($U$2,Plausis!A:E,5,0),IF(AA1602="Ja",VLOOKUP($AA$2,Plausis!A:E,5,0),IF(AC1602="Ja",VLOOKUP($AC$2,Plausis!A:E,5,0),IF(AD1602="Ja",VLOOKUP($AD$2,Plausis!A:E,5,0),"")))))))</f>
        <v/>
      </c>
      <c r="AH1602" s="52" t="str">
        <f>IF(Y1602="Ja",VLOOKUP($Y$2,Plausis!A:E,5,0),"")</f>
        <v/>
      </c>
      <c r="AI1602" s="52" t="str">
        <f t="shared" si="544"/>
        <v>Ja</v>
      </c>
      <c r="AJ1602" s="52" t="str">
        <f>IF(S1602="Ja",VLOOKUP($S$2,Plausis!A:E,5,0),IF(V1602="Ja",VLOOKUP($V$2,Plausis!A:E,5,0),IF(X1602="Ja",VLOOKUP($X$2,Plausis!A:E,5,0),"")))</f>
        <v/>
      </c>
      <c r="AL1602" s="52" t="s">
        <v>2</v>
      </c>
      <c r="AM1602" s="114">
        <v>45531</v>
      </c>
      <c r="AN1602" s="52" t="s">
        <v>4467</v>
      </c>
      <c r="AO1602" s="52" t="str">
        <f>VLOOKUP(B1602,'BAT Grundtabelle'!B:T,19,0)</f>
        <v>ja</v>
      </c>
      <c r="AP1602" s="105" t="str">
        <f t="shared" si="545"/>
        <v>11435</v>
      </c>
      <c r="AQ1602" s="52" t="str">
        <f t="shared" si="546"/>
        <v>Prüfingenieurbüro</v>
      </c>
      <c r="AR1602" s="52" t="b">
        <f t="shared" si="564"/>
        <v>0</v>
      </c>
      <c r="AS1602" s="52" t="b">
        <f t="shared" si="564"/>
        <v>0</v>
      </c>
      <c r="AT1602" s="52" t="b">
        <f t="shared" si="564"/>
        <v>0</v>
      </c>
      <c r="AU1602" s="52">
        <f t="shared" si="547"/>
        <v>1</v>
      </c>
      <c r="AW1602" s="52" t="b">
        <f t="shared" si="548"/>
        <v>0</v>
      </c>
      <c r="AX1602" s="52" t="str">
        <f t="shared" si="549"/>
        <v>Unternehmen</v>
      </c>
      <c r="AY1602" s="52" t="b">
        <f t="shared" si="550"/>
        <v>0</v>
      </c>
      <c r="AZ1602" s="52" t="str">
        <f t="shared" si="551"/>
        <v>11435</v>
      </c>
      <c r="BA1602" s="52" t="str">
        <f>VLOOKUP(A1602,'BAT Grundtabelle'!A:U,21,0)</f>
        <v>ja</v>
      </c>
      <c r="BB1602" s="52" t="str">
        <f t="shared" si="552"/>
        <v>nein</v>
      </c>
      <c r="BC1602" s="52" t="str">
        <f t="shared" si="553"/>
        <v>11435</v>
      </c>
      <c r="BD1602" s="52" t="str">
        <f t="shared" si="554"/>
        <v>Prüfingenieurbüro</v>
      </c>
      <c r="BE1602" s="52" t="str">
        <f t="shared" si="555"/>
        <v>Unternehmen</v>
      </c>
      <c r="BF1602" s="52">
        <f t="shared" si="556"/>
        <v>1</v>
      </c>
    </row>
    <row r="1603" spans="1:58" ht="29" hidden="1" x14ac:dyDescent="0.35">
      <c r="A1603" s="107" t="s">
        <v>3859</v>
      </c>
      <c r="B1603" s="75" t="s">
        <v>653</v>
      </c>
      <c r="C1603" s="52" t="s">
        <v>3</v>
      </c>
      <c r="D1603" s="52" t="s">
        <v>3</v>
      </c>
      <c r="E1603" s="52" t="s">
        <v>2</v>
      </c>
      <c r="F1603" s="52" t="s">
        <v>2</v>
      </c>
      <c r="G1603" s="52" t="s">
        <v>2</v>
      </c>
      <c r="H1603" s="52" t="s">
        <v>2</v>
      </c>
      <c r="I1603" s="52" t="s">
        <v>2</v>
      </c>
      <c r="J1603" s="52" t="s">
        <v>2</v>
      </c>
      <c r="K1603" s="52" t="s">
        <v>2</v>
      </c>
      <c r="L1603" s="52" t="s">
        <v>2</v>
      </c>
      <c r="M1603" s="52" t="s">
        <v>2</v>
      </c>
      <c r="N1603" s="52" t="s">
        <v>3</v>
      </c>
      <c r="O1603" s="52" t="s">
        <v>2409</v>
      </c>
      <c r="P1603" s="52" t="s">
        <v>58</v>
      </c>
      <c r="Q1603" s="52" t="str">
        <f t="shared" ref="Q1603:AF1612" si="566">IF(ISERROR(FIND(Q$2,$P1603,1)),"Nein","Ja")</f>
        <v>Nein</v>
      </c>
      <c r="R1603" s="52" t="str">
        <f t="shared" si="566"/>
        <v>Nein</v>
      </c>
      <c r="S1603" s="52" t="str">
        <f t="shared" si="566"/>
        <v>Nein</v>
      </c>
      <c r="T1603" s="52" t="str">
        <f t="shared" si="566"/>
        <v>Nein</v>
      </c>
      <c r="U1603" s="52" t="str">
        <f t="shared" si="566"/>
        <v>Ja</v>
      </c>
      <c r="V1603" s="52" t="str">
        <f t="shared" si="566"/>
        <v>Ja</v>
      </c>
      <c r="W1603" s="52" t="str">
        <f t="shared" si="566"/>
        <v>Nein</v>
      </c>
      <c r="X1603" s="52" t="str">
        <f t="shared" si="566"/>
        <v>Nein</v>
      </c>
      <c r="Y1603" s="52" t="str">
        <f t="shared" si="566"/>
        <v>Nein</v>
      </c>
      <c r="Z1603" s="52" t="str">
        <f t="shared" si="566"/>
        <v>Nein</v>
      </c>
      <c r="AA1603" s="52" t="str">
        <f t="shared" si="566"/>
        <v>Nein</v>
      </c>
      <c r="AB1603" s="52" t="str">
        <f t="shared" si="566"/>
        <v>Nein</v>
      </c>
      <c r="AC1603" s="52" t="str">
        <f t="shared" si="566"/>
        <v>Nein</v>
      </c>
      <c r="AD1603" s="52" t="str">
        <f t="shared" si="566"/>
        <v>Nein</v>
      </c>
      <c r="AE1603" s="52" t="str">
        <f t="shared" si="566"/>
        <v>Nein</v>
      </c>
      <c r="AF1603" s="52" t="str">
        <f t="shared" si="566"/>
        <v>Nein</v>
      </c>
      <c r="AG1603" s="61" t="str">
        <f>IF(Q1603="Ja",VLOOKUP($Q$2,Plausis!A:E,5,0),IF(R1603="Ja",VLOOKUP($R$2,Plausis!A:E,5,0),IF(T1603="Ja",VLOOKUP($T$2,Plausis!A:E,5,0),IF(U1603="Ja",VLOOKUP($U$2,Plausis!A:E,5,0),IF(AA1603="Ja",VLOOKUP($AA$2,Plausis!A:E,5,0),IF(AC1603="Ja",VLOOKUP($AC$2,Plausis!A:E,5,0),IF(AD1603="Ja",VLOOKUP($AD$2,Plausis!A:E,5,0),"")))))))</f>
        <v>Dieser Betrieb kann nur im Komfort-RS ohne ergänzenden Spezial-Straf-RS oder über einen Sondertarif zum SSR versichert werden.</v>
      </c>
      <c r="AH1603" s="52" t="str">
        <f>IF(Y1603="Ja",VLOOKUP($Y$2,Plausis!A:E,5,0),"")</f>
        <v/>
      </c>
      <c r="AI1603" s="52" t="str">
        <f t="shared" ref="AI1603:AI1666" si="567">IF(OR(T1603="Ja", U1603="Ja", C1603="nein"),"Nein","Ja")</f>
        <v>Nein</v>
      </c>
      <c r="AJ1603" s="52" t="str">
        <f>IF(S1603="Ja",VLOOKUP($S$2,Plausis!A:E,5,0),IF(V1603="Ja",VLOOKUP($V$2,Plausis!A:E,5,0),IF(X1603="Ja",VLOOKUP($X$2,Plausis!A:E,5,0),"")))</f>
        <v>Dieser Betrieb kann nur über einen Sondertarif zum SSR versichert werden.</v>
      </c>
      <c r="AL1603" s="52" t="s">
        <v>2</v>
      </c>
      <c r="AM1603" s="114">
        <v>45531</v>
      </c>
      <c r="AN1603" s="52" t="s">
        <v>4467</v>
      </c>
      <c r="AO1603" s="52" t="str">
        <f>VLOOKUP(B1603,'BAT Grundtabelle'!B:T,19,0)</f>
        <v>ja</v>
      </c>
      <c r="AP1603" s="105" t="str">
        <f t="shared" ref="AP1603:AP1666" si="568">A1603</f>
        <v>11436</v>
      </c>
      <c r="AQ1603" s="52" t="str">
        <f t="shared" ref="AQ1603:AQ1666" si="569">B1603</f>
        <v>Psychiatrische Klinik</v>
      </c>
      <c r="AR1603" s="52" t="b">
        <f t="shared" ref="AR1603:AT1622" si="570">IF(ISERROR(FIND(AR$1,$P1603,1)),FALSE,TRUE)</f>
        <v>0</v>
      </c>
      <c r="AS1603" s="52" t="b">
        <f t="shared" si="570"/>
        <v>0</v>
      </c>
      <c r="AT1603" s="52" t="b">
        <f t="shared" si="570"/>
        <v>0</v>
      </c>
      <c r="AU1603" s="52" t="str">
        <f t="shared" ref="AU1603:AU1666" si="571">IF(J1603&lt;&gt;"nein",J1603,AX1603)</f>
        <v>Eigener Tarif</v>
      </c>
      <c r="AW1603" s="52" t="b">
        <f t="shared" ref="AW1603:AW1666" si="572">IF(ISERROR(FIND(AW$1,$P1603,1)),FALSE,TRUE)</f>
        <v>0</v>
      </c>
      <c r="AX1603" s="52" t="str">
        <f t="shared" ref="AX1603:AX1666" si="573">IF(I1603="ja","Unternehmen",IF(OR(K1603="ja",L1603="ja",M1603="ja"),"Eigener Tarif",IF(AK1603&lt;&gt;"",AK1603,IF(AO1603="ja","Eigener Tarif",""))))</f>
        <v>Eigener Tarif</v>
      </c>
      <c r="AY1603" s="52" t="b">
        <f t="shared" ref="AY1603:AY1666" si="574">IF(ISERROR(FIND(AY$1,$P1603,1)),FALSE,TRUE)</f>
        <v>0</v>
      </c>
      <c r="AZ1603" s="52" t="str">
        <f t="shared" ref="AZ1603:AZ1666" si="575">A1603</f>
        <v>11436</v>
      </c>
      <c r="BA1603" s="52" t="str">
        <f>VLOOKUP(A1603,'BAT Grundtabelle'!A:U,21,0)</f>
        <v>ja</v>
      </c>
      <c r="BB1603" s="52" t="str">
        <f t="shared" ref="BB1603:BB1666" si="576">G1603</f>
        <v>nein</v>
      </c>
      <c r="BC1603" s="52" t="str">
        <f t="shared" ref="BC1603:BC1666" si="577">A1603</f>
        <v>11436</v>
      </c>
      <c r="BD1603" s="52" t="str">
        <f t="shared" ref="BD1603:BD1666" si="578">B1603</f>
        <v>Psychiatrische Klinik</v>
      </c>
      <c r="BE1603" s="52" t="str">
        <f t="shared" ref="BE1603:BE1666" si="579">AX1603</f>
        <v>Eigener Tarif</v>
      </c>
      <c r="BF1603" s="52" t="str">
        <f t="shared" ref="BF1603:BF1666" si="580">AU1603</f>
        <v>Eigener Tarif</v>
      </c>
    </row>
    <row r="1604" spans="1:58" x14ac:dyDescent="0.35">
      <c r="A1604" s="107" t="s">
        <v>3860</v>
      </c>
      <c r="B1604" s="75" t="s">
        <v>1772</v>
      </c>
      <c r="C1604" s="52" t="s">
        <v>3</v>
      </c>
      <c r="D1604" s="52" t="s">
        <v>3</v>
      </c>
      <c r="E1604" s="52" t="s">
        <v>2</v>
      </c>
      <c r="F1604" s="52" t="s">
        <v>2</v>
      </c>
      <c r="G1604" s="52" t="s">
        <v>2</v>
      </c>
      <c r="H1604" s="52" t="s">
        <v>2</v>
      </c>
      <c r="I1604" s="52" t="s">
        <v>2</v>
      </c>
      <c r="J1604" s="52" t="s">
        <v>2</v>
      </c>
      <c r="K1604" s="52" t="s">
        <v>2</v>
      </c>
      <c r="L1604" s="52" t="s">
        <v>2</v>
      </c>
      <c r="M1604" s="52" t="s">
        <v>2</v>
      </c>
      <c r="N1604" s="52" t="s">
        <v>3</v>
      </c>
      <c r="O1604" s="52" t="s">
        <v>4469</v>
      </c>
      <c r="P1604" s="52" t="s">
        <v>4</v>
      </c>
      <c r="Q1604" s="52" t="str">
        <f t="shared" si="566"/>
        <v>Nein</v>
      </c>
      <c r="R1604" s="52" t="str">
        <f t="shared" si="566"/>
        <v>Nein</v>
      </c>
      <c r="S1604" s="52" t="str">
        <f t="shared" si="566"/>
        <v>Nein</v>
      </c>
      <c r="T1604" s="52" t="str">
        <f t="shared" si="566"/>
        <v>Nein</v>
      </c>
      <c r="U1604" s="52" t="str">
        <f t="shared" si="566"/>
        <v>Nein</v>
      </c>
      <c r="V1604" s="52" t="str">
        <f t="shared" si="566"/>
        <v>Nein</v>
      </c>
      <c r="W1604" s="52" t="str">
        <f t="shared" si="566"/>
        <v>Nein</v>
      </c>
      <c r="X1604" s="52" t="str">
        <f t="shared" si="566"/>
        <v>Nein</v>
      </c>
      <c r="Y1604" s="52" t="str">
        <f t="shared" si="566"/>
        <v>Nein</v>
      </c>
      <c r="Z1604" s="52" t="str">
        <f t="shared" si="566"/>
        <v>Nein</v>
      </c>
      <c r="AA1604" s="52" t="str">
        <f t="shared" si="566"/>
        <v>Nein</v>
      </c>
      <c r="AB1604" s="52" t="str">
        <f t="shared" si="566"/>
        <v>Nein</v>
      </c>
      <c r="AC1604" s="52" t="str">
        <f t="shared" si="566"/>
        <v>Nein</v>
      </c>
      <c r="AD1604" s="52" t="str">
        <f t="shared" si="566"/>
        <v>Nein</v>
      </c>
      <c r="AE1604" s="52" t="str">
        <f t="shared" si="566"/>
        <v>Nein</v>
      </c>
      <c r="AF1604" s="52" t="str">
        <f t="shared" si="566"/>
        <v>Nein</v>
      </c>
      <c r="AG1604" s="61" t="str">
        <f>IF(Q1604="Ja",VLOOKUP($Q$2,Plausis!A:E,5,0),IF(R1604="Ja",VLOOKUP($R$2,Plausis!A:E,5,0),IF(T1604="Ja",VLOOKUP($T$2,Plausis!A:E,5,0),IF(U1604="Ja",VLOOKUP($U$2,Plausis!A:E,5,0),IF(AA1604="Ja",VLOOKUP($AA$2,Plausis!A:E,5,0),IF(AC1604="Ja",VLOOKUP($AC$2,Plausis!A:E,5,0),IF(AD1604="Ja",VLOOKUP($AD$2,Plausis!A:E,5,0),"")))))))</f>
        <v/>
      </c>
      <c r="AH1604" s="52" t="str">
        <f>IF(Y1604="Ja",VLOOKUP($Y$2,Plausis!A:E,5,0),"")</f>
        <v/>
      </c>
      <c r="AI1604" s="52" t="str">
        <f t="shared" si="567"/>
        <v>Ja</v>
      </c>
      <c r="AJ1604" s="52" t="str">
        <f>IF(S1604="Ja",VLOOKUP($S$2,Plausis!A:E,5,0),IF(V1604="Ja",VLOOKUP($V$2,Plausis!A:E,5,0),IF(X1604="Ja",VLOOKUP($X$2,Plausis!A:E,5,0),"")))</f>
        <v/>
      </c>
      <c r="AK1604" s="52" t="s">
        <v>4443</v>
      </c>
      <c r="AL1604" s="52" t="s">
        <v>3</v>
      </c>
      <c r="AM1604" s="114">
        <v>45531</v>
      </c>
      <c r="AN1604" s="52" t="s">
        <v>4467</v>
      </c>
      <c r="AO1604" s="52" t="str">
        <f>VLOOKUP(B1604,'BAT Grundtabelle'!B:T,19,0)</f>
        <v>ja</v>
      </c>
      <c r="AP1604" s="105" t="str">
        <f t="shared" si="568"/>
        <v>11437</v>
      </c>
      <c r="AQ1604" s="52" t="str">
        <f t="shared" si="569"/>
        <v>Psychologe</v>
      </c>
      <c r="AR1604" s="52" t="b">
        <f t="shared" si="570"/>
        <v>0</v>
      </c>
      <c r="AS1604" s="52" t="b">
        <f t="shared" si="570"/>
        <v>0</v>
      </c>
      <c r="AT1604" s="52" t="b">
        <f t="shared" si="570"/>
        <v>0</v>
      </c>
      <c r="AU1604" s="52" t="str">
        <f t="shared" si="571"/>
        <v>Arzt</v>
      </c>
      <c r="AW1604" s="52" t="b">
        <f t="shared" si="572"/>
        <v>0</v>
      </c>
      <c r="AX1604" s="52" t="str">
        <f t="shared" si="573"/>
        <v>Arzt</v>
      </c>
      <c r="AY1604" s="52" t="b">
        <f t="shared" si="574"/>
        <v>0</v>
      </c>
      <c r="AZ1604" s="52" t="str">
        <f t="shared" si="575"/>
        <v>11437</v>
      </c>
      <c r="BA1604" s="52" t="str">
        <f>VLOOKUP(A1604,'BAT Grundtabelle'!A:U,21,0)</f>
        <v>ja</v>
      </c>
      <c r="BB1604" s="52" t="str">
        <f t="shared" si="576"/>
        <v>nein</v>
      </c>
      <c r="BC1604" s="52" t="str">
        <f t="shared" si="577"/>
        <v>11437</v>
      </c>
      <c r="BD1604" s="52" t="str">
        <f t="shared" si="578"/>
        <v>Psychologe</v>
      </c>
      <c r="BE1604" s="52" t="str">
        <f t="shared" si="579"/>
        <v>Arzt</v>
      </c>
      <c r="BF1604" s="52" t="str">
        <f t="shared" si="580"/>
        <v>Arzt</v>
      </c>
    </row>
    <row r="1605" spans="1:58" x14ac:dyDescent="0.35">
      <c r="A1605" s="107" t="s">
        <v>3861</v>
      </c>
      <c r="B1605" s="75" t="s">
        <v>1773</v>
      </c>
      <c r="C1605" s="52" t="s">
        <v>3</v>
      </c>
      <c r="D1605" s="52" t="s">
        <v>3</v>
      </c>
      <c r="E1605" s="52" t="s">
        <v>2</v>
      </c>
      <c r="F1605" s="52" t="s">
        <v>2</v>
      </c>
      <c r="G1605" s="52" t="s">
        <v>3</v>
      </c>
      <c r="H1605" s="52" t="s">
        <v>2</v>
      </c>
      <c r="I1605" s="52" t="s">
        <v>3</v>
      </c>
      <c r="J1605" s="52">
        <v>1</v>
      </c>
      <c r="K1605" s="52" t="s">
        <v>2</v>
      </c>
      <c r="L1605" s="52" t="s">
        <v>2</v>
      </c>
      <c r="M1605" s="52" t="s">
        <v>2</v>
      </c>
      <c r="N1605" s="52" t="s">
        <v>3</v>
      </c>
      <c r="O1605" s="52" t="s">
        <v>4468</v>
      </c>
      <c r="P1605" s="52" t="s">
        <v>4</v>
      </c>
      <c r="Q1605" s="52" t="str">
        <f t="shared" si="566"/>
        <v>Nein</v>
      </c>
      <c r="R1605" s="52" t="str">
        <f t="shared" si="566"/>
        <v>Nein</v>
      </c>
      <c r="S1605" s="52" t="str">
        <f t="shared" si="566"/>
        <v>Nein</v>
      </c>
      <c r="T1605" s="52" t="str">
        <f t="shared" si="566"/>
        <v>Nein</v>
      </c>
      <c r="U1605" s="52" t="str">
        <f t="shared" si="566"/>
        <v>Nein</v>
      </c>
      <c r="V1605" s="52" t="str">
        <f t="shared" si="566"/>
        <v>Nein</v>
      </c>
      <c r="W1605" s="52" t="str">
        <f t="shared" si="566"/>
        <v>Nein</v>
      </c>
      <c r="X1605" s="52" t="str">
        <f t="shared" si="566"/>
        <v>Nein</v>
      </c>
      <c r="Y1605" s="52" t="str">
        <f t="shared" si="566"/>
        <v>Nein</v>
      </c>
      <c r="Z1605" s="52" t="str">
        <f t="shared" si="566"/>
        <v>Nein</v>
      </c>
      <c r="AA1605" s="52" t="str">
        <f t="shared" si="566"/>
        <v>Nein</v>
      </c>
      <c r="AB1605" s="52" t="str">
        <f t="shared" si="566"/>
        <v>Nein</v>
      </c>
      <c r="AC1605" s="52" t="str">
        <f t="shared" si="566"/>
        <v>Nein</v>
      </c>
      <c r="AD1605" s="52" t="str">
        <f t="shared" si="566"/>
        <v>Nein</v>
      </c>
      <c r="AE1605" s="52" t="str">
        <f t="shared" si="566"/>
        <v>Nein</v>
      </c>
      <c r="AF1605" s="52" t="str">
        <f t="shared" si="566"/>
        <v>Nein</v>
      </c>
      <c r="AG1605" s="61" t="str">
        <f>IF(Q1605="Ja",VLOOKUP($Q$2,Plausis!A:E,5,0),IF(R1605="Ja",VLOOKUP($R$2,Plausis!A:E,5,0),IF(T1605="Ja",VLOOKUP($T$2,Plausis!A:E,5,0),IF(U1605="Ja",VLOOKUP($U$2,Plausis!A:E,5,0),IF(AA1605="Ja",VLOOKUP($AA$2,Plausis!A:E,5,0),IF(AC1605="Ja",VLOOKUP($AC$2,Plausis!A:E,5,0),IF(AD1605="Ja",VLOOKUP($AD$2,Plausis!A:E,5,0),"")))))))</f>
        <v/>
      </c>
      <c r="AH1605" s="52" t="str">
        <f>IF(Y1605="Ja",VLOOKUP($Y$2,Plausis!A:E,5,0),"")</f>
        <v/>
      </c>
      <c r="AI1605" s="52" t="str">
        <f t="shared" si="567"/>
        <v>Ja</v>
      </c>
      <c r="AJ1605" s="52" t="str">
        <f>IF(S1605="Ja",VLOOKUP($S$2,Plausis!A:E,5,0),IF(V1605="Ja",VLOOKUP($V$2,Plausis!A:E,5,0),IF(X1605="Ja",VLOOKUP($X$2,Plausis!A:E,5,0),"")))</f>
        <v/>
      </c>
      <c r="AK1605" s="52" t="s">
        <v>4442</v>
      </c>
      <c r="AL1605" s="52" t="s">
        <v>3</v>
      </c>
      <c r="AM1605" s="114">
        <v>45531</v>
      </c>
      <c r="AN1605" s="52" t="s">
        <v>4467</v>
      </c>
      <c r="AO1605" s="52" t="str">
        <f>VLOOKUP(B1605,'BAT Grundtabelle'!B:T,19,0)</f>
        <v>ja</v>
      </c>
      <c r="AP1605" s="105" t="str">
        <f t="shared" si="568"/>
        <v>11438</v>
      </c>
      <c r="AQ1605" s="52" t="str">
        <f t="shared" si="569"/>
        <v>Psychologischer Psychotherapeut</v>
      </c>
      <c r="AR1605" s="52" t="b">
        <f t="shared" si="570"/>
        <v>0</v>
      </c>
      <c r="AS1605" s="52" t="b">
        <f t="shared" si="570"/>
        <v>0</v>
      </c>
      <c r="AT1605" s="52" t="b">
        <f t="shared" si="570"/>
        <v>0</v>
      </c>
      <c r="AU1605" s="52">
        <f t="shared" si="571"/>
        <v>1</v>
      </c>
      <c r="AW1605" s="52" t="b">
        <f t="shared" si="572"/>
        <v>0</v>
      </c>
      <c r="AX1605" s="52" t="str">
        <f t="shared" si="573"/>
        <v>Unternehmen</v>
      </c>
      <c r="AY1605" s="52" t="b">
        <f t="shared" si="574"/>
        <v>0</v>
      </c>
      <c r="AZ1605" s="52" t="str">
        <f t="shared" si="575"/>
        <v>11438</v>
      </c>
      <c r="BA1605" s="52" t="str">
        <f>VLOOKUP(A1605,'BAT Grundtabelle'!A:U,21,0)</f>
        <v>ja</v>
      </c>
      <c r="BB1605" s="52" t="str">
        <f t="shared" si="576"/>
        <v>ja</v>
      </c>
      <c r="BC1605" s="52" t="str">
        <f t="shared" si="577"/>
        <v>11438</v>
      </c>
      <c r="BD1605" s="52" t="str">
        <f t="shared" si="578"/>
        <v>Psychologischer Psychotherapeut</v>
      </c>
      <c r="BE1605" s="52" t="str">
        <f t="shared" si="579"/>
        <v>Unternehmen</v>
      </c>
      <c r="BF1605" s="52">
        <f t="shared" si="580"/>
        <v>1</v>
      </c>
    </row>
    <row r="1606" spans="1:58" x14ac:dyDescent="0.35">
      <c r="A1606" s="107" t="s">
        <v>3862</v>
      </c>
      <c r="B1606" s="75" t="s">
        <v>1774</v>
      </c>
      <c r="C1606" s="52" t="s">
        <v>3</v>
      </c>
      <c r="D1606" s="52" t="s">
        <v>3</v>
      </c>
      <c r="E1606" s="52" t="s">
        <v>2</v>
      </c>
      <c r="F1606" s="52" t="s">
        <v>2</v>
      </c>
      <c r="G1606" s="52" t="s">
        <v>3</v>
      </c>
      <c r="H1606" s="52" t="s">
        <v>2</v>
      </c>
      <c r="I1606" s="52" t="s">
        <v>3</v>
      </c>
      <c r="J1606" s="52">
        <v>1</v>
      </c>
      <c r="K1606" s="52" t="s">
        <v>2</v>
      </c>
      <c r="L1606" s="52" t="s">
        <v>2</v>
      </c>
      <c r="M1606" s="52" t="s">
        <v>2</v>
      </c>
      <c r="N1606" s="52" t="s">
        <v>3</v>
      </c>
      <c r="O1606" s="52" t="s">
        <v>4468</v>
      </c>
      <c r="P1606" s="52" t="s">
        <v>4</v>
      </c>
      <c r="Q1606" s="52" t="str">
        <f t="shared" si="566"/>
        <v>Nein</v>
      </c>
      <c r="R1606" s="52" t="str">
        <f t="shared" si="566"/>
        <v>Nein</v>
      </c>
      <c r="S1606" s="52" t="str">
        <f t="shared" si="566"/>
        <v>Nein</v>
      </c>
      <c r="T1606" s="52" t="str">
        <f t="shared" si="566"/>
        <v>Nein</v>
      </c>
      <c r="U1606" s="52" t="str">
        <f t="shared" si="566"/>
        <v>Nein</v>
      </c>
      <c r="V1606" s="52" t="str">
        <f t="shared" si="566"/>
        <v>Nein</v>
      </c>
      <c r="W1606" s="52" t="str">
        <f t="shared" si="566"/>
        <v>Nein</v>
      </c>
      <c r="X1606" s="52" t="str">
        <f t="shared" si="566"/>
        <v>Nein</v>
      </c>
      <c r="Y1606" s="52" t="str">
        <f t="shared" si="566"/>
        <v>Nein</v>
      </c>
      <c r="Z1606" s="52" t="str">
        <f t="shared" si="566"/>
        <v>Nein</v>
      </c>
      <c r="AA1606" s="52" t="str">
        <f t="shared" si="566"/>
        <v>Nein</v>
      </c>
      <c r="AB1606" s="52" t="str">
        <f t="shared" si="566"/>
        <v>Nein</v>
      </c>
      <c r="AC1606" s="52" t="str">
        <f t="shared" si="566"/>
        <v>Nein</v>
      </c>
      <c r="AD1606" s="52" t="str">
        <f t="shared" si="566"/>
        <v>Nein</v>
      </c>
      <c r="AE1606" s="52" t="str">
        <f t="shared" si="566"/>
        <v>Nein</v>
      </c>
      <c r="AF1606" s="52" t="str">
        <f t="shared" si="566"/>
        <v>Nein</v>
      </c>
      <c r="AG1606" s="61" t="str">
        <f>IF(Q1606="Ja",VLOOKUP($Q$2,Plausis!A:E,5,0),IF(R1606="Ja",VLOOKUP($R$2,Plausis!A:E,5,0),IF(T1606="Ja",VLOOKUP($T$2,Plausis!A:E,5,0),IF(U1606="Ja",VLOOKUP($U$2,Plausis!A:E,5,0),IF(AA1606="Ja",VLOOKUP($AA$2,Plausis!A:E,5,0),IF(AC1606="Ja",VLOOKUP($AC$2,Plausis!A:E,5,0),IF(AD1606="Ja",VLOOKUP($AD$2,Plausis!A:E,5,0),"")))))))</f>
        <v/>
      </c>
      <c r="AH1606" s="52" t="str">
        <f>IF(Y1606="Ja",VLOOKUP($Y$2,Plausis!A:E,5,0),"")</f>
        <v/>
      </c>
      <c r="AI1606" s="52" t="str">
        <f t="shared" si="567"/>
        <v>Ja</v>
      </c>
      <c r="AJ1606" s="52" t="str">
        <f>IF(S1606="Ja",VLOOKUP($S$2,Plausis!A:E,5,0),IF(V1606="Ja",VLOOKUP($V$2,Plausis!A:E,5,0),IF(X1606="Ja",VLOOKUP($X$2,Plausis!A:E,5,0),"")))</f>
        <v/>
      </c>
      <c r="AK1606" s="52" t="s">
        <v>4442</v>
      </c>
      <c r="AL1606" s="52" t="s">
        <v>3</v>
      </c>
      <c r="AM1606" s="114">
        <v>45531</v>
      </c>
      <c r="AN1606" s="52" t="s">
        <v>4467</v>
      </c>
      <c r="AO1606" s="52" t="str">
        <f>VLOOKUP(B1606,'BAT Grundtabelle'!B:T,19,0)</f>
        <v>ja</v>
      </c>
      <c r="AP1606" s="105" t="str">
        <f t="shared" si="568"/>
        <v>11439</v>
      </c>
      <c r="AQ1606" s="52" t="str">
        <f t="shared" si="569"/>
        <v>Psychologischer Therapeut</v>
      </c>
      <c r="AR1606" s="52" t="b">
        <f t="shared" si="570"/>
        <v>0</v>
      </c>
      <c r="AS1606" s="52" t="b">
        <f t="shared" si="570"/>
        <v>0</v>
      </c>
      <c r="AT1606" s="52" t="b">
        <f t="shared" si="570"/>
        <v>0</v>
      </c>
      <c r="AU1606" s="52">
        <f t="shared" si="571"/>
        <v>1</v>
      </c>
      <c r="AW1606" s="52" t="b">
        <f t="shared" si="572"/>
        <v>0</v>
      </c>
      <c r="AX1606" s="52" t="str">
        <f t="shared" si="573"/>
        <v>Unternehmen</v>
      </c>
      <c r="AY1606" s="52" t="b">
        <f t="shared" si="574"/>
        <v>0</v>
      </c>
      <c r="AZ1606" s="52" t="str">
        <f t="shared" si="575"/>
        <v>11439</v>
      </c>
      <c r="BA1606" s="52" t="str">
        <f>VLOOKUP(A1606,'BAT Grundtabelle'!A:U,21,0)</f>
        <v>ja</v>
      </c>
      <c r="BB1606" s="52" t="str">
        <f t="shared" si="576"/>
        <v>ja</v>
      </c>
      <c r="BC1606" s="52" t="str">
        <f t="shared" si="577"/>
        <v>11439</v>
      </c>
      <c r="BD1606" s="52" t="str">
        <f t="shared" si="578"/>
        <v>Psychologischer Therapeut</v>
      </c>
      <c r="BE1606" s="52" t="str">
        <f t="shared" si="579"/>
        <v>Unternehmen</v>
      </c>
      <c r="BF1606" s="52">
        <f t="shared" si="580"/>
        <v>1</v>
      </c>
    </row>
    <row r="1607" spans="1:58" x14ac:dyDescent="0.35">
      <c r="A1607" s="107" t="s">
        <v>3863</v>
      </c>
      <c r="B1607" s="75" t="s">
        <v>1775</v>
      </c>
      <c r="C1607" s="52" t="s">
        <v>3</v>
      </c>
      <c r="D1607" s="52" t="s">
        <v>3</v>
      </c>
      <c r="E1607" s="52" t="s">
        <v>2</v>
      </c>
      <c r="F1607" s="52" t="s">
        <v>2</v>
      </c>
      <c r="G1607" s="52" t="s">
        <v>3</v>
      </c>
      <c r="H1607" s="52" t="s">
        <v>2</v>
      </c>
      <c r="I1607" s="52" t="s">
        <v>3</v>
      </c>
      <c r="J1607" s="52">
        <v>1</v>
      </c>
      <c r="K1607" s="52" t="s">
        <v>2</v>
      </c>
      <c r="L1607" s="52" t="s">
        <v>2</v>
      </c>
      <c r="M1607" s="52" t="s">
        <v>2</v>
      </c>
      <c r="N1607" s="52" t="s">
        <v>3</v>
      </c>
      <c r="O1607" s="52" t="s">
        <v>4468</v>
      </c>
      <c r="P1607" s="52" t="s">
        <v>4</v>
      </c>
      <c r="Q1607" s="52" t="str">
        <f t="shared" si="566"/>
        <v>Nein</v>
      </c>
      <c r="R1607" s="52" t="str">
        <f t="shared" si="566"/>
        <v>Nein</v>
      </c>
      <c r="S1607" s="52" t="str">
        <f t="shared" si="566"/>
        <v>Nein</v>
      </c>
      <c r="T1607" s="52" t="str">
        <f t="shared" si="566"/>
        <v>Nein</v>
      </c>
      <c r="U1607" s="52" t="str">
        <f t="shared" si="566"/>
        <v>Nein</v>
      </c>
      <c r="V1607" s="52" t="str">
        <f t="shared" si="566"/>
        <v>Nein</v>
      </c>
      <c r="W1607" s="52" t="str">
        <f t="shared" si="566"/>
        <v>Nein</v>
      </c>
      <c r="X1607" s="52" t="str">
        <f t="shared" si="566"/>
        <v>Nein</v>
      </c>
      <c r="Y1607" s="52" t="str">
        <f t="shared" si="566"/>
        <v>Nein</v>
      </c>
      <c r="Z1607" s="52" t="str">
        <f t="shared" si="566"/>
        <v>Nein</v>
      </c>
      <c r="AA1607" s="52" t="str">
        <f t="shared" si="566"/>
        <v>Nein</v>
      </c>
      <c r="AB1607" s="52" t="str">
        <f t="shared" si="566"/>
        <v>Nein</v>
      </c>
      <c r="AC1607" s="52" t="str">
        <f t="shared" si="566"/>
        <v>Nein</v>
      </c>
      <c r="AD1607" s="52" t="str">
        <f t="shared" si="566"/>
        <v>Nein</v>
      </c>
      <c r="AE1607" s="52" t="str">
        <f t="shared" si="566"/>
        <v>Nein</v>
      </c>
      <c r="AF1607" s="52" t="str">
        <f t="shared" si="566"/>
        <v>Nein</v>
      </c>
      <c r="AG1607" s="61" t="str">
        <f>IF(Q1607="Ja",VLOOKUP($Q$2,Plausis!A:E,5,0),IF(R1607="Ja",VLOOKUP($R$2,Plausis!A:E,5,0),IF(T1607="Ja",VLOOKUP($T$2,Plausis!A:E,5,0),IF(U1607="Ja",VLOOKUP($U$2,Plausis!A:E,5,0),IF(AA1607="Ja",VLOOKUP($AA$2,Plausis!A:E,5,0),IF(AC1607="Ja",VLOOKUP($AC$2,Plausis!A:E,5,0),IF(AD1607="Ja",VLOOKUP($AD$2,Plausis!A:E,5,0),"")))))))</f>
        <v/>
      </c>
      <c r="AH1607" s="52" t="str">
        <f>IF(Y1607="Ja",VLOOKUP($Y$2,Plausis!A:E,5,0),"")</f>
        <v/>
      </c>
      <c r="AI1607" s="52" t="str">
        <f t="shared" si="567"/>
        <v>Ja</v>
      </c>
      <c r="AJ1607" s="52" t="str">
        <f>IF(S1607="Ja",VLOOKUP($S$2,Plausis!A:E,5,0),IF(V1607="Ja",VLOOKUP($V$2,Plausis!A:E,5,0),IF(X1607="Ja",VLOOKUP($X$2,Plausis!A:E,5,0),"")))</f>
        <v/>
      </c>
      <c r="AK1607" s="52" t="s">
        <v>4442</v>
      </c>
      <c r="AL1607" s="52" t="s">
        <v>3</v>
      </c>
      <c r="AM1607" s="114">
        <v>45531</v>
      </c>
      <c r="AN1607" s="52" t="s">
        <v>4467</v>
      </c>
      <c r="AO1607" s="52" t="str">
        <f>VLOOKUP(B1607,'BAT Grundtabelle'!B:T,19,0)</f>
        <v>ja</v>
      </c>
      <c r="AP1607" s="105" t="str">
        <f t="shared" si="568"/>
        <v>11440</v>
      </c>
      <c r="AQ1607" s="52" t="str">
        <f t="shared" si="569"/>
        <v>Psychotherapeut</v>
      </c>
      <c r="AR1607" s="52" t="b">
        <f t="shared" si="570"/>
        <v>0</v>
      </c>
      <c r="AS1607" s="52" t="b">
        <f t="shared" si="570"/>
        <v>0</v>
      </c>
      <c r="AT1607" s="52" t="b">
        <f t="shared" si="570"/>
        <v>0</v>
      </c>
      <c r="AU1607" s="52">
        <f t="shared" si="571"/>
        <v>1</v>
      </c>
      <c r="AW1607" s="52" t="b">
        <f t="shared" si="572"/>
        <v>0</v>
      </c>
      <c r="AX1607" s="52" t="str">
        <f t="shared" si="573"/>
        <v>Unternehmen</v>
      </c>
      <c r="AY1607" s="52" t="b">
        <f t="shared" si="574"/>
        <v>0</v>
      </c>
      <c r="AZ1607" s="52" t="str">
        <f t="shared" si="575"/>
        <v>11440</v>
      </c>
      <c r="BA1607" s="52" t="str">
        <f>VLOOKUP(A1607,'BAT Grundtabelle'!A:U,21,0)</f>
        <v>ja</v>
      </c>
      <c r="BB1607" s="52" t="str">
        <f t="shared" si="576"/>
        <v>ja</v>
      </c>
      <c r="BC1607" s="52" t="str">
        <f t="shared" si="577"/>
        <v>11440</v>
      </c>
      <c r="BD1607" s="52" t="str">
        <f t="shared" si="578"/>
        <v>Psychotherapeut</v>
      </c>
      <c r="BE1607" s="52" t="str">
        <f t="shared" si="579"/>
        <v>Unternehmen</v>
      </c>
      <c r="BF1607" s="52">
        <f t="shared" si="580"/>
        <v>1</v>
      </c>
    </row>
    <row r="1608" spans="1:58" ht="43.5" hidden="1" x14ac:dyDescent="0.35">
      <c r="A1608" s="107" t="s">
        <v>3864</v>
      </c>
      <c r="B1608" s="75" t="s">
        <v>1303</v>
      </c>
      <c r="C1608" s="52" t="s">
        <v>3</v>
      </c>
      <c r="D1608" s="52" t="s">
        <v>3</v>
      </c>
      <c r="E1608" s="52" t="s">
        <v>2</v>
      </c>
      <c r="F1608" s="52" t="s">
        <v>2</v>
      </c>
      <c r="G1608" s="52" t="s">
        <v>2</v>
      </c>
      <c r="H1608" s="52" t="s">
        <v>2</v>
      </c>
      <c r="I1608" s="52" t="s">
        <v>3</v>
      </c>
      <c r="J1608" s="52">
        <v>1</v>
      </c>
      <c r="K1608" s="52" t="s">
        <v>2</v>
      </c>
      <c r="L1608" s="52" t="s">
        <v>2</v>
      </c>
      <c r="M1608" s="52" t="s">
        <v>2</v>
      </c>
      <c r="N1608" s="52" t="s">
        <v>3</v>
      </c>
      <c r="P1608" s="52">
        <v>1198</v>
      </c>
      <c r="Q1608" s="52" t="str">
        <f t="shared" si="566"/>
        <v>Nein</v>
      </c>
      <c r="R1608" s="52" t="str">
        <f t="shared" si="566"/>
        <v>Nein</v>
      </c>
      <c r="S1608" s="52" t="str">
        <f t="shared" si="566"/>
        <v>Nein</v>
      </c>
      <c r="T1608" s="52" t="str">
        <f t="shared" si="566"/>
        <v>Nein</v>
      </c>
      <c r="U1608" s="52" t="str">
        <f t="shared" si="566"/>
        <v>Nein</v>
      </c>
      <c r="V1608" s="52" t="str">
        <f t="shared" si="566"/>
        <v>Nein</v>
      </c>
      <c r="W1608" s="52" t="str">
        <f t="shared" si="566"/>
        <v>Nein</v>
      </c>
      <c r="X1608" s="52" t="str">
        <f t="shared" si="566"/>
        <v>Nein</v>
      </c>
      <c r="Y1608" s="52" t="str">
        <f t="shared" si="566"/>
        <v>Nein</v>
      </c>
      <c r="Z1608" s="52" t="str">
        <f t="shared" si="566"/>
        <v>Nein</v>
      </c>
      <c r="AA1608" s="52" t="str">
        <f t="shared" si="566"/>
        <v>Nein</v>
      </c>
      <c r="AB1608" s="52" t="str">
        <f t="shared" si="566"/>
        <v>Nein</v>
      </c>
      <c r="AC1608" s="52" t="str">
        <f t="shared" si="566"/>
        <v>Nein</v>
      </c>
      <c r="AD1608" s="52" t="str">
        <f t="shared" si="566"/>
        <v>Ja</v>
      </c>
      <c r="AE1608" s="52" t="str">
        <f t="shared" si="566"/>
        <v>Nein</v>
      </c>
      <c r="AF1608" s="52" t="str">
        <f t="shared" si="566"/>
        <v>Nein</v>
      </c>
      <c r="AG1608" s="61" t="str">
        <f>IF(Q1608="Ja",VLOOKUP($Q$2,Plausis!A:E,5,0),IF(R1608="Ja",VLOOKUP($R$2,Plausis!A:E,5,0),IF(T1608="Ja",VLOOKUP($T$2,Plausis!A:E,5,0),IF(U1608="Ja",VLOOKUP($U$2,Plausis!A:E,5,0),IF(AA1608="Ja",VLOOKUP($AA$2,Plausis!A:E,5,0),IF(AC1608="Ja",VLOOKUP($AC$2,Plausis!A:E,5,0),IF(AD1608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608" s="52" t="str">
        <f>IF(Y1608="Ja",VLOOKUP($Y$2,Plausis!A:E,5,0),"")</f>
        <v/>
      </c>
      <c r="AI1608" s="52" t="str">
        <f t="shared" si="567"/>
        <v>Ja</v>
      </c>
      <c r="AJ1608" s="52" t="str">
        <f>IF(S1608="Ja",VLOOKUP($S$2,Plausis!A:E,5,0),IF(V1608="Ja",VLOOKUP($V$2,Plausis!A:E,5,0),IF(X1608="Ja",VLOOKUP($X$2,Plausis!A:E,5,0),"")))</f>
        <v/>
      </c>
      <c r="AL1608" s="52" t="s">
        <v>3</v>
      </c>
      <c r="AM1608" s="114">
        <v>45531</v>
      </c>
      <c r="AN1608" s="52" t="s">
        <v>4467</v>
      </c>
      <c r="AO1608" s="52" t="str">
        <f>VLOOKUP(B1608,'BAT Grundtabelle'!B:T,19,0)</f>
        <v>ja</v>
      </c>
      <c r="AP1608" s="105" t="str">
        <f t="shared" si="568"/>
        <v>11441</v>
      </c>
      <c r="AQ1608" s="52" t="str">
        <f t="shared" si="569"/>
        <v>Pub</v>
      </c>
      <c r="AR1608" s="52" t="b">
        <f t="shared" si="570"/>
        <v>0</v>
      </c>
      <c r="AS1608" s="52" t="b">
        <f t="shared" si="570"/>
        <v>0</v>
      </c>
      <c r="AT1608" s="52" t="b">
        <f t="shared" si="570"/>
        <v>0</v>
      </c>
      <c r="AU1608" s="52">
        <f t="shared" si="571"/>
        <v>1</v>
      </c>
      <c r="AW1608" s="52" t="b">
        <f t="shared" si="572"/>
        <v>0</v>
      </c>
      <c r="AX1608" s="52" t="str">
        <f t="shared" si="573"/>
        <v>Unternehmen</v>
      </c>
      <c r="AY1608" s="52" t="b">
        <f t="shared" si="574"/>
        <v>0</v>
      </c>
      <c r="AZ1608" s="52" t="str">
        <f t="shared" si="575"/>
        <v>11441</v>
      </c>
      <c r="BA1608" s="52" t="str">
        <f>VLOOKUP(A1608,'BAT Grundtabelle'!A:U,21,0)</f>
        <v>ja</v>
      </c>
      <c r="BB1608" s="52" t="str">
        <f t="shared" si="576"/>
        <v>nein</v>
      </c>
      <c r="BC1608" s="52" t="str">
        <f t="shared" si="577"/>
        <v>11441</v>
      </c>
      <c r="BD1608" s="52" t="str">
        <f t="shared" si="578"/>
        <v>Pub</v>
      </c>
      <c r="BE1608" s="52" t="str">
        <f t="shared" si="579"/>
        <v>Unternehmen</v>
      </c>
      <c r="BF1608" s="52">
        <f t="shared" si="580"/>
        <v>1</v>
      </c>
    </row>
    <row r="1609" spans="1:58" hidden="1" x14ac:dyDescent="0.35">
      <c r="A1609" s="107" t="s">
        <v>3865</v>
      </c>
      <c r="B1609" s="75" t="s">
        <v>1279</v>
      </c>
      <c r="C1609" s="52" t="s">
        <v>3</v>
      </c>
      <c r="D1609" s="52" t="s">
        <v>3</v>
      </c>
      <c r="E1609" s="52" t="s">
        <v>2</v>
      </c>
      <c r="F1609" s="52" t="s">
        <v>2</v>
      </c>
      <c r="G1609" s="52" t="s">
        <v>2</v>
      </c>
      <c r="H1609" s="52" t="s">
        <v>2</v>
      </c>
      <c r="I1609" s="52" t="s">
        <v>3</v>
      </c>
      <c r="J1609" s="52">
        <v>1</v>
      </c>
      <c r="K1609" s="52" t="s">
        <v>2</v>
      </c>
      <c r="L1609" s="52" t="s">
        <v>2</v>
      </c>
      <c r="M1609" s="52" t="s">
        <v>2</v>
      </c>
      <c r="N1609" s="52" t="s">
        <v>3</v>
      </c>
      <c r="P1609" s="52" t="s">
        <v>4</v>
      </c>
      <c r="Q1609" s="52" t="str">
        <f t="shared" si="566"/>
        <v>Nein</v>
      </c>
      <c r="R1609" s="52" t="str">
        <f t="shared" si="566"/>
        <v>Nein</v>
      </c>
      <c r="S1609" s="52" t="str">
        <f t="shared" si="566"/>
        <v>Nein</v>
      </c>
      <c r="T1609" s="52" t="str">
        <f t="shared" si="566"/>
        <v>Nein</v>
      </c>
      <c r="U1609" s="52" t="str">
        <f t="shared" si="566"/>
        <v>Nein</v>
      </c>
      <c r="V1609" s="52" t="str">
        <f t="shared" si="566"/>
        <v>Nein</v>
      </c>
      <c r="W1609" s="52" t="str">
        <f t="shared" si="566"/>
        <v>Nein</v>
      </c>
      <c r="X1609" s="52" t="str">
        <f t="shared" si="566"/>
        <v>Nein</v>
      </c>
      <c r="Y1609" s="52" t="str">
        <f t="shared" si="566"/>
        <v>Nein</v>
      </c>
      <c r="Z1609" s="52" t="str">
        <f t="shared" si="566"/>
        <v>Nein</v>
      </c>
      <c r="AA1609" s="52" t="str">
        <f t="shared" si="566"/>
        <v>Nein</v>
      </c>
      <c r="AB1609" s="52" t="str">
        <f t="shared" si="566"/>
        <v>Nein</v>
      </c>
      <c r="AC1609" s="52" t="str">
        <f t="shared" si="566"/>
        <v>Nein</v>
      </c>
      <c r="AD1609" s="52" t="str">
        <f t="shared" si="566"/>
        <v>Nein</v>
      </c>
      <c r="AE1609" s="52" t="str">
        <f t="shared" si="566"/>
        <v>Nein</v>
      </c>
      <c r="AF1609" s="52" t="str">
        <f t="shared" si="566"/>
        <v>Nein</v>
      </c>
      <c r="AG1609" s="61" t="str">
        <f>IF(Q1609="Ja",VLOOKUP($Q$2,Plausis!A:E,5,0),IF(R1609="Ja",VLOOKUP($R$2,Plausis!A:E,5,0),IF(T1609="Ja",VLOOKUP($T$2,Plausis!A:E,5,0),IF(U1609="Ja",VLOOKUP($U$2,Plausis!A:E,5,0),IF(AA1609="Ja",VLOOKUP($AA$2,Plausis!A:E,5,0),IF(AC1609="Ja",VLOOKUP($AC$2,Plausis!A:E,5,0),IF(AD1609="Ja",VLOOKUP($AD$2,Plausis!A:E,5,0),"")))))))</f>
        <v/>
      </c>
      <c r="AH1609" s="52" t="str">
        <f>IF(Y1609="Ja",VLOOKUP($Y$2,Plausis!A:E,5,0),"")</f>
        <v/>
      </c>
      <c r="AI1609" s="52" t="str">
        <f t="shared" si="567"/>
        <v>Ja</v>
      </c>
      <c r="AJ1609" s="52" t="str">
        <f>IF(S1609="Ja",VLOOKUP($S$2,Plausis!A:E,5,0),IF(V1609="Ja",VLOOKUP($V$2,Plausis!A:E,5,0),IF(X1609="Ja",VLOOKUP($X$2,Plausis!A:E,5,0),"")))</f>
        <v/>
      </c>
      <c r="AL1609" s="52" t="s">
        <v>2</v>
      </c>
      <c r="AM1609" s="114">
        <v>45531</v>
      </c>
      <c r="AN1609" s="52" t="s">
        <v>4467</v>
      </c>
      <c r="AO1609" s="52" t="str">
        <f>VLOOKUP(B1609,'BAT Grundtabelle'!B:T,19,0)</f>
        <v>ja</v>
      </c>
      <c r="AP1609" s="105" t="str">
        <f t="shared" si="568"/>
        <v>11442</v>
      </c>
      <c r="AQ1609" s="52" t="str">
        <f t="shared" si="569"/>
        <v>Public-Relations-Agentur</v>
      </c>
      <c r="AR1609" s="52" t="b">
        <f t="shared" si="570"/>
        <v>0</v>
      </c>
      <c r="AS1609" s="52" t="b">
        <f t="shared" si="570"/>
        <v>0</v>
      </c>
      <c r="AT1609" s="52" t="b">
        <f t="shared" si="570"/>
        <v>0</v>
      </c>
      <c r="AU1609" s="52">
        <f t="shared" si="571"/>
        <v>1</v>
      </c>
      <c r="AW1609" s="52" t="b">
        <f t="shared" si="572"/>
        <v>0</v>
      </c>
      <c r="AX1609" s="52" t="str">
        <f t="shared" si="573"/>
        <v>Unternehmen</v>
      </c>
      <c r="AY1609" s="52" t="b">
        <f t="shared" si="574"/>
        <v>0</v>
      </c>
      <c r="AZ1609" s="52" t="str">
        <f t="shared" si="575"/>
        <v>11442</v>
      </c>
      <c r="BA1609" s="52" t="str">
        <f>VLOOKUP(A1609,'BAT Grundtabelle'!A:U,21,0)</f>
        <v>ja</v>
      </c>
      <c r="BB1609" s="52" t="str">
        <f t="shared" si="576"/>
        <v>nein</v>
      </c>
      <c r="BC1609" s="52" t="str">
        <f t="shared" si="577"/>
        <v>11442</v>
      </c>
      <c r="BD1609" s="52" t="str">
        <f t="shared" si="578"/>
        <v>Public-Relations-Agentur</v>
      </c>
      <c r="BE1609" s="52" t="str">
        <f t="shared" si="579"/>
        <v>Unternehmen</v>
      </c>
      <c r="BF1609" s="52">
        <f t="shared" si="580"/>
        <v>1</v>
      </c>
    </row>
    <row r="1610" spans="1:58" hidden="1" x14ac:dyDescent="0.35">
      <c r="A1610" s="107" t="s">
        <v>3866</v>
      </c>
      <c r="B1610" s="75" t="s">
        <v>1747</v>
      </c>
      <c r="C1610" s="52" t="s">
        <v>3</v>
      </c>
      <c r="D1610" s="52" t="s">
        <v>3</v>
      </c>
      <c r="E1610" s="52" t="s">
        <v>2</v>
      </c>
      <c r="F1610" s="52" t="s">
        <v>2</v>
      </c>
      <c r="G1610" s="52" t="s">
        <v>2</v>
      </c>
      <c r="H1610" s="52" t="s">
        <v>2</v>
      </c>
      <c r="I1610" s="52" t="s">
        <v>3</v>
      </c>
      <c r="J1610" s="52">
        <v>3</v>
      </c>
      <c r="K1610" s="52" t="s">
        <v>2</v>
      </c>
      <c r="L1610" s="52" t="s">
        <v>2</v>
      </c>
      <c r="M1610" s="52" t="s">
        <v>2</v>
      </c>
      <c r="N1610" s="52" t="s">
        <v>3</v>
      </c>
      <c r="P1610" s="52" t="s">
        <v>4</v>
      </c>
      <c r="Q1610" s="52" t="str">
        <f t="shared" si="566"/>
        <v>Nein</v>
      </c>
      <c r="R1610" s="52" t="str">
        <f t="shared" si="566"/>
        <v>Nein</v>
      </c>
      <c r="S1610" s="52" t="str">
        <f t="shared" si="566"/>
        <v>Nein</v>
      </c>
      <c r="T1610" s="52" t="str">
        <f t="shared" si="566"/>
        <v>Nein</v>
      </c>
      <c r="U1610" s="52" t="str">
        <f t="shared" si="566"/>
        <v>Nein</v>
      </c>
      <c r="V1610" s="52" t="str">
        <f t="shared" si="566"/>
        <v>Nein</v>
      </c>
      <c r="W1610" s="52" t="str">
        <f t="shared" si="566"/>
        <v>Nein</v>
      </c>
      <c r="X1610" s="52" t="str">
        <f t="shared" si="566"/>
        <v>Nein</v>
      </c>
      <c r="Y1610" s="52" t="str">
        <f t="shared" si="566"/>
        <v>Nein</v>
      </c>
      <c r="Z1610" s="52" t="str">
        <f t="shared" si="566"/>
        <v>Nein</v>
      </c>
      <c r="AA1610" s="52" t="str">
        <f t="shared" si="566"/>
        <v>Nein</v>
      </c>
      <c r="AB1610" s="52" t="str">
        <f t="shared" si="566"/>
        <v>Nein</v>
      </c>
      <c r="AC1610" s="52" t="str">
        <f t="shared" si="566"/>
        <v>Nein</v>
      </c>
      <c r="AD1610" s="52" t="str">
        <f t="shared" si="566"/>
        <v>Nein</v>
      </c>
      <c r="AE1610" s="52" t="str">
        <f t="shared" si="566"/>
        <v>Nein</v>
      </c>
      <c r="AF1610" s="52" t="str">
        <f t="shared" si="566"/>
        <v>Nein</v>
      </c>
      <c r="AG1610" s="61" t="str">
        <f>IF(Q1610="Ja",VLOOKUP($Q$2,Plausis!A:E,5,0),IF(R1610="Ja",VLOOKUP($R$2,Plausis!A:E,5,0),IF(T1610="Ja",VLOOKUP($T$2,Plausis!A:E,5,0),IF(U1610="Ja",VLOOKUP($U$2,Plausis!A:E,5,0),IF(AA1610="Ja",VLOOKUP($AA$2,Plausis!A:E,5,0),IF(AC1610="Ja",VLOOKUP($AC$2,Plausis!A:E,5,0),IF(AD1610="Ja",VLOOKUP($AD$2,Plausis!A:E,5,0),"")))))))</f>
        <v/>
      </c>
      <c r="AH1610" s="52" t="str">
        <f>IF(Y1610="Ja",VLOOKUP($Y$2,Plausis!A:E,5,0),"")</f>
        <v/>
      </c>
      <c r="AI1610" s="52" t="str">
        <f t="shared" si="567"/>
        <v>Ja</v>
      </c>
      <c r="AJ1610" s="52" t="str">
        <f>IF(S1610="Ja",VLOOKUP($S$2,Plausis!A:E,5,0),IF(V1610="Ja",VLOOKUP($V$2,Plausis!A:E,5,0),IF(X1610="Ja",VLOOKUP($X$2,Plausis!A:E,5,0),"")))</f>
        <v/>
      </c>
      <c r="AL1610" s="52" t="s">
        <v>2</v>
      </c>
      <c r="AM1610" s="114">
        <v>45531</v>
      </c>
      <c r="AN1610" s="52" t="s">
        <v>4467</v>
      </c>
      <c r="AO1610" s="52" t="str">
        <f>VLOOKUP(B1610,'BAT Grundtabelle'!B:T,19,0)</f>
        <v>ja</v>
      </c>
      <c r="AP1610" s="105" t="str">
        <f t="shared" si="568"/>
        <v>11443</v>
      </c>
      <c r="AQ1610" s="52" t="str">
        <f t="shared" si="569"/>
        <v>Pulverbeschichtungsbetrieb</v>
      </c>
      <c r="AR1610" s="52" t="b">
        <f t="shared" si="570"/>
        <v>0</v>
      </c>
      <c r="AS1610" s="52" t="b">
        <f t="shared" si="570"/>
        <v>0</v>
      </c>
      <c r="AT1610" s="52" t="b">
        <f t="shared" si="570"/>
        <v>0</v>
      </c>
      <c r="AU1610" s="52">
        <f t="shared" si="571"/>
        <v>3</v>
      </c>
      <c r="AW1610" s="52" t="b">
        <f t="shared" si="572"/>
        <v>0</v>
      </c>
      <c r="AX1610" s="52" t="str">
        <f t="shared" si="573"/>
        <v>Unternehmen</v>
      </c>
      <c r="AY1610" s="52" t="b">
        <f t="shared" si="574"/>
        <v>0</v>
      </c>
      <c r="AZ1610" s="52" t="str">
        <f t="shared" si="575"/>
        <v>11443</v>
      </c>
      <c r="BA1610" s="52" t="str">
        <f>VLOOKUP(A1610,'BAT Grundtabelle'!A:U,21,0)</f>
        <v>ja</v>
      </c>
      <c r="BB1610" s="52" t="str">
        <f t="shared" si="576"/>
        <v>nein</v>
      </c>
      <c r="BC1610" s="52" t="str">
        <f t="shared" si="577"/>
        <v>11443</v>
      </c>
      <c r="BD1610" s="52" t="str">
        <f t="shared" si="578"/>
        <v>Pulverbeschichtungsbetrieb</v>
      </c>
      <c r="BE1610" s="52" t="str">
        <f t="shared" si="579"/>
        <v>Unternehmen</v>
      </c>
      <c r="BF1610" s="52">
        <f t="shared" si="580"/>
        <v>3</v>
      </c>
    </row>
    <row r="1611" spans="1:58" hidden="1" x14ac:dyDescent="0.35">
      <c r="A1611" s="107" t="s">
        <v>3867</v>
      </c>
      <c r="B1611" s="75" t="s">
        <v>684</v>
      </c>
      <c r="C1611" s="52" t="s">
        <v>3</v>
      </c>
      <c r="D1611" s="52" t="s">
        <v>3</v>
      </c>
      <c r="E1611" s="52" t="s">
        <v>2</v>
      </c>
      <c r="F1611" s="52" t="s">
        <v>2</v>
      </c>
      <c r="G1611" s="52" t="s">
        <v>2</v>
      </c>
      <c r="H1611" s="52" t="s">
        <v>2</v>
      </c>
      <c r="I1611" s="52" t="s">
        <v>3</v>
      </c>
      <c r="J1611" s="52">
        <v>1</v>
      </c>
      <c r="K1611" s="52" t="s">
        <v>2</v>
      </c>
      <c r="L1611" s="52" t="s">
        <v>2</v>
      </c>
      <c r="M1611" s="52" t="s">
        <v>2</v>
      </c>
      <c r="N1611" s="52" t="s">
        <v>3</v>
      </c>
      <c r="P1611" s="52" t="s">
        <v>4</v>
      </c>
      <c r="Q1611" s="52" t="str">
        <f t="shared" si="566"/>
        <v>Nein</v>
      </c>
      <c r="R1611" s="52" t="str">
        <f t="shared" si="566"/>
        <v>Nein</v>
      </c>
      <c r="S1611" s="52" t="str">
        <f t="shared" si="566"/>
        <v>Nein</v>
      </c>
      <c r="T1611" s="52" t="str">
        <f t="shared" si="566"/>
        <v>Nein</v>
      </c>
      <c r="U1611" s="52" t="str">
        <f t="shared" si="566"/>
        <v>Nein</v>
      </c>
      <c r="V1611" s="52" t="str">
        <f t="shared" si="566"/>
        <v>Nein</v>
      </c>
      <c r="W1611" s="52" t="str">
        <f t="shared" si="566"/>
        <v>Nein</v>
      </c>
      <c r="X1611" s="52" t="str">
        <f t="shared" si="566"/>
        <v>Nein</v>
      </c>
      <c r="Y1611" s="52" t="str">
        <f t="shared" si="566"/>
        <v>Nein</v>
      </c>
      <c r="Z1611" s="52" t="str">
        <f t="shared" si="566"/>
        <v>Nein</v>
      </c>
      <c r="AA1611" s="52" t="str">
        <f t="shared" si="566"/>
        <v>Nein</v>
      </c>
      <c r="AB1611" s="52" t="str">
        <f t="shared" si="566"/>
        <v>Nein</v>
      </c>
      <c r="AC1611" s="52" t="str">
        <f t="shared" si="566"/>
        <v>Nein</v>
      </c>
      <c r="AD1611" s="52" t="str">
        <f t="shared" si="566"/>
        <v>Nein</v>
      </c>
      <c r="AE1611" s="52" t="str">
        <f t="shared" si="566"/>
        <v>Nein</v>
      </c>
      <c r="AF1611" s="52" t="str">
        <f t="shared" si="566"/>
        <v>Nein</v>
      </c>
      <c r="AG1611" s="61" t="str">
        <f>IF(Q1611="Ja",VLOOKUP($Q$2,Plausis!A:E,5,0),IF(R1611="Ja",VLOOKUP($R$2,Plausis!A:E,5,0),IF(T1611="Ja",VLOOKUP($T$2,Plausis!A:E,5,0),IF(U1611="Ja",VLOOKUP($U$2,Plausis!A:E,5,0),IF(AA1611="Ja",VLOOKUP($AA$2,Plausis!A:E,5,0),IF(AC1611="Ja",VLOOKUP($AC$2,Plausis!A:E,5,0),IF(AD1611="Ja",VLOOKUP($AD$2,Plausis!A:E,5,0),"")))))))</f>
        <v/>
      </c>
      <c r="AH1611" s="52" t="str">
        <f>IF(Y1611="Ja",VLOOKUP($Y$2,Plausis!A:E,5,0),"")</f>
        <v/>
      </c>
      <c r="AI1611" s="52" t="str">
        <f t="shared" si="567"/>
        <v>Ja</v>
      </c>
      <c r="AJ1611" s="52" t="str">
        <f>IF(S1611="Ja",VLOOKUP($S$2,Plausis!A:E,5,0),IF(V1611="Ja",VLOOKUP($V$2,Plausis!A:E,5,0),IF(X1611="Ja",VLOOKUP($X$2,Plausis!A:E,5,0),"")))</f>
        <v/>
      </c>
      <c r="AL1611" s="52" t="s">
        <v>2</v>
      </c>
      <c r="AM1611" s="114">
        <v>45531</v>
      </c>
      <c r="AN1611" s="52" t="s">
        <v>4467</v>
      </c>
      <c r="AO1611" s="52" t="str">
        <f>VLOOKUP(B1611,'BAT Grundtabelle'!B:T,19,0)</f>
        <v>ja</v>
      </c>
      <c r="AP1611" s="105" t="str">
        <f t="shared" si="568"/>
        <v>11444</v>
      </c>
      <c r="AQ1611" s="52" t="str">
        <f t="shared" si="569"/>
        <v>Pumpstation</v>
      </c>
      <c r="AR1611" s="52" t="b">
        <f t="shared" si="570"/>
        <v>0</v>
      </c>
      <c r="AS1611" s="52" t="b">
        <f t="shared" si="570"/>
        <v>0</v>
      </c>
      <c r="AT1611" s="52" t="b">
        <f t="shared" si="570"/>
        <v>0</v>
      </c>
      <c r="AU1611" s="52">
        <f t="shared" si="571"/>
        <v>1</v>
      </c>
      <c r="AW1611" s="52" t="b">
        <f t="shared" si="572"/>
        <v>0</v>
      </c>
      <c r="AX1611" s="52" t="str">
        <f t="shared" si="573"/>
        <v>Unternehmen</v>
      </c>
      <c r="AY1611" s="52" t="b">
        <f t="shared" si="574"/>
        <v>0</v>
      </c>
      <c r="AZ1611" s="52" t="str">
        <f t="shared" si="575"/>
        <v>11444</v>
      </c>
      <c r="BA1611" s="52" t="str">
        <f>VLOOKUP(A1611,'BAT Grundtabelle'!A:U,21,0)</f>
        <v>ja</v>
      </c>
      <c r="BB1611" s="52" t="str">
        <f t="shared" si="576"/>
        <v>nein</v>
      </c>
      <c r="BC1611" s="52" t="str">
        <f t="shared" si="577"/>
        <v>11444</v>
      </c>
      <c r="BD1611" s="52" t="str">
        <f t="shared" si="578"/>
        <v>Pumpstation</v>
      </c>
      <c r="BE1611" s="52" t="str">
        <f t="shared" si="579"/>
        <v>Unternehmen</v>
      </c>
      <c r="BF1611" s="52">
        <f t="shared" si="580"/>
        <v>1</v>
      </c>
    </row>
    <row r="1612" spans="1:58" hidden="1" x14ac:dyDescent="0.35">
      <c r="A1612" s="107" t="s">
        <v>3868</v>
      </c>
      <c r="B1612" s="75" t="s">
        <v>86</v>
      </c>
      <c r="C1612" s="52" t="s">
        <v>3</v>
      </c>
      <c r="D1612" s="52" t="s">
        <v>3</v>
      </c>
      <c r="E1612" s="52" t="s">
        <v>2</v>
      </c>
      <c r="F1612" s="52" t="s">
        <v>2</v>
      </c>
      <c r="G1612" s="52" t="s">
        <v>2</v>
      </c>
      <c r="H1612" s="52" t="s">
        <v>2</v>
      </c>
      <c r="I1612" s="52" t="s">
        <v>3</v>
      </c>
      <c r="J1612" s="52">
        <v>1</v>
      </c>
      <c r="K1612" s="52" t="s">
        <v>2</v>
      </c>
      <c r="L1612" s="52" t="s">
        <v>2</v>
      </c>
      <c r="M1612" s="52" t="s">
        <v>2</v>
      </c>
      <c r="N1612" s="52" t="s">
        <v>3</v>
      </c>
      <c r="P1612" s="52" t="s">
        <v>4</v>
      </c>
      <c r="Q1612" s="52" t="str">
        <f t="shared" si="566"/>
        <v>Nein</v>
      </c>
      <c r="R1612" s="52" t="str">
        <f t="shared" si="566"/>
        <v>Nein</v>
      </c>
      <c r="S1612" s="52" t="str">
        <f t="shared" si="566"/>
        <v>Nein</v>
      </c>
      <c r="T1612" s="52" t="str">
        <f t="shared" si="566"/>
        <v>Nein</v>
      </c>
      <c r="U1612" s="52" t="str">
        <f t="shared" si="566"/>
        <v>Nein</v>
      </c>
      <c r="V1612" s="52" t="str">
        <f t="shared" si="566"/>
        <v>Nein</v>
      </c>
      <c r="W1612" s="52" t="str">
        <f t="shared" si="566"/>
        <v>Nein</v>
      </c>
      <c r="X1612" s="52" t="str">
        <f t="shared" si="566"/>
        <v>Nein</v>
      </c>
      <c r="Y1612" s="52" t="str">
        <f t="shared" si="566"/>
        <v>Nein</v>
      </c>
      <c r="Z1612" s="52" t="str">
        <f t="shared" si="566"/>
        <v>Nein</v>
      </c>
      <c r="AA1612" s="52" t="str">
        <f t="shared" si="566"/>
        <v>Nein</v>
      </c>
      <c r="AB1612" s="52" t="str">
        <f t="shared" si="566"/>
        <v>Nein</v>
      </c>
      <c r="AC1612" s="52" t="str">
        <f t="shared" si="566"/>
        <v>Nein</v>
      </c>
      <c r="AD1612" s="52" t="str">
        <f t="shared" si="566"/>
        <v>Nein</v>
      </c>
      <c r="AE1612" s="52" t="str">
        <f t="shared" si="566"/>
        <v>Nein</v>
      </c>
      <c r="AF1612" s="52" t="str">
        <f t="shared" si="566"/>
        <v>Nein</v>
      </c>
      <c r="AG1612" s="61" t="str">
        <f>IF(Q1612="Ja",VLOOKUP($Q$2,Plausis!A:E,5,0),IF(R1612="Ja",VLOOKUP($R$2,Plausis!A:E,5,0),IF(T1612="Ja",VLOOKUP($T$2,Plausis!A:E,5,0),IF(U1612="Ja",VLOOKUP($U$2,Plausis!A:E,5,0),IF(AA1612="Ja",VLOOKUP($AA$2,Plausis!A:E,5,0),IF(AC1612="Ja",VLOOKUP($AC$2,Plausis!A:E,5,0),IF(AD1612="Ja",VLOOKUP($AD$2,Plausis!A:E,5,0),"")))))))</f>
        <v/>
      </c>
      <c r="AH1612" s="52" t="str">
        <f>IF(Y1612="Ja",VLOOKUP($Y$2,Plausis!A:E,5,0),"")</f>
        <v/>
      </c>
      <c r="AI1612" s="52" t="str">
        <f t="shared" si="567"/>
        <v>Ja</v>
      </c>
      <c r="AJ1612" s="52" t="str">
        <f>IF(S1612="Ja",VLOOKUP($S$2,Plausis!A:E,5,0),IF(V1612="Ja",VLOOKUP($V$2,Plausis!A:E,5,0),IF(X1612="Ja",VLOOKUP($X$2,Plausis!A:E,5,0),"")))</f>
        <v/>
      </c>
      <c r="AL1612" s="52" t="s">
        <v>2</v>
      </c>
      <c r="AM1612" s="114">
        <v>45531</v>
      </c>
      <c r="AN1612" s="52" t="s">
        <v>4467</v>
      </c>
      <c r="AO1612" s="52" t="str">
        <f>VLOOKUP(B1612,'BAT Grundtabelle'!B:T,19,0)</f>
        <v>ja</v>
      </c>
      <c r="AP1612" s="105" t="str">
        <f t="shared" si="568"/>
        <v>11445</v>
      </c>
      <c r="AQ1612" s="52" t="str">
        <f t="shared" si="569"/>
        <v>Putzerbetrieb</v>
      </c>
      <c r="AR1612" s="52" t="b">
        <f t="shared" si="570"/>
        <v>0</v>
      </c>
      <c r="AS1612" s="52" t="b">
        <f t="shared" si="570"/>
        <v>0</v>
      </c>
      <c r="AT1612" s="52" t="b">
        <f t="shared" si="570"/>
        <v>0</v>
      </c>
      <c r="AU1612" s="52">
        <f t="shared" si="571"/>
        <v>1</v>
      </c>
      <c r="AW1612" s="52" t="b">
        <f t="shared" si="572"/>
        <v>0</v>
      </c>
      <c r="AX1612" s="52" t="str">
        <f t="shared" si="573"/>
        <v>Unternehmen</v>
      </c>
      <c r="AY1612" s="52" t="b">
        <f t="shared" si="574"/>
        <v>0</v>
      </c>
      <c r="AZ1612" s="52" t="str">
        <f t="shared" si="575"/>
        <v>11445</v>
      </c>
      <c r="BA1612" s="52" t="str">
        <f>VLOOKUP(A1612,'BAT Grundtabelle'!A:U,21,0)</f>
        <v>ja</v>
      </c>
      <c r="BB1612" s="52" t="str">
        <f t="shared" si="576"/>
        <v>nein</v>
      </c>
      <c r="BC1612" s="52" t="str">
        <f t="shared" si="577"/>
        <v>11445</v>
      </c>
      <c r="BD1612" s="52" t="str">
        <f t="shared" si="578"/>
        <v>Putzerbetrieb</v>
      </c>
      <c r="BE1612" s="52" t="str">
        <f t="shared" si="579"/>
        <v>Unternehmen</v>
      </c>
      <c r="BF1612" s="52">
        <f t="shared" si="580"/>
        <v>1</v>
      </c>
    </row>
    <row r="1613" spans="1:58" hidden="1" x14ac:dyDescent="0.35">
      <c r="A1613" s="107" t="s">
        <v>3869</v>
      </c>
      <c r="B1613" s="75" t="s">
        <v>1574</v>
      </c>
      <c r="C1613" s="52" t="s">
        <v>3</v>
      </c>
      <c r="D1613" s="52" t="s">
        <v>3</v>
      </c>
      <c r="E1613" s="52" t="s">
        <v>2</v>
      </c>
      <c r="F1613" s="52" t="s">
        <v>2</v>
      </c>
      <c r="G1613" s="52" t="s">
        <v>2</v>
      </c>
      <c r="H1613" s="52" t="s">
        <v>2</v>
      </c>
      <c r="I1613" s="52" t="s">
        <v>3</v>
      </c>
      <c r="J1613" s="52">
        <v>1</v>
      </c>
      <c r="K1613" s="52" t="s">
        <v>2</v>
      </c>
      <c r="L1613" s="52" t="s">
        <v>2</v>
      </c>
      <c r="M1613" s="52" t="s">
        <v>2</v>
      </c>
      <c r="N1613" s="52" t="s">
        <v>3</v>
      </c>
      <c r="P1613" s="52" t="s">
        <v>4</v>
      </c>
      <c r="Q1613" s="52" t="str">
        <f t="shared" ref="Q1613:AF1622" si="581">IF(ISERROR(FIND(Q$2,$P1613,1)),"Nein","Ja")</f>
        <v>Nein</v>
      </c>
      <c r="R1613" s="52" t="str">
        <f t="shared" si="581"/>
        <v>Nein</v>
      </c>
      <c r="S1613" s="52" t="str">
        <f t="shared" si="581"/>
        <v>Nein</v>
      </c>
      <c r="T1613" s="52" t="str">
        <f t="shared" si="581"/>
        <v>Nein</v>
      </c>
      <c r="U1613" s="52" t="str">
        <f t="shared" si="581"/>
        <v>Nein</v>
      </c>
      <c r="V1613" s="52" t="str">
        <f t="shared" si="581"/>
        <v>Nein</v>
      </c>
      <c r="W1613" s="52" t="str">
        <f t="shared" si="581"/>
        <v>Nein</v>
      </c>
      <c r="X1613" s="52" t="str">
        <f t="shared" si="581"/>
        <v>Nein</v>
      </c>
      <c r="Y1613" s="52" t="str">
        <f t="shared" si="581"/>
        <v>Nein</v>
      </c>
      <c r="Z1613" s="52" t="str">
        <f t="shared" si="581"/>
        <v>Nein</v>
      </c>
      <c r="AA1613" s="52" t="str">
        <f t="shared" si="581"/>
        <v>Nein</v>
      </c>
      <c r="AB1613" s="52" t="str">
        <f t="shared" si="581"/>
        <v>Nein</v>
      </c>
      <c r="AC1613" s="52" t="str">
        <f t="shared" si="581"/>
        <v>Nein</v>
      </c>
      <c r="AD1613" s="52" t="str">
        <f t="shared" si="581"/>
        <v>Nein</v>
      </c>
      <c r="AE1613" s="52" t="str">
        <f t="shared" si="581"/>
        <v>Nein</v>
      </c>
      <c r="AF1613" s="52" t="str">
        <f t="shared" si="581"/>
        <v>Nein</v>
      </c>
      <c r="AG1613" s="61" t="str">
        <f>IF(Q1613="Ja",VLOOKUP($Q$2,Plausis!A:E,5,0),IF(R1613="Ja",VLOOKUP($R$2,Plausis!A:E,5,0),IF(T1613="Ja",VLOOKUP($T$2,Plausis!A:E,5,0),IF(U1613="Ja",VLOOKUP($U$2,Plausis!A:E,5,0),IF(AA1613="Ja",VLOOKUP($AA$2,Plausis!A:E,5,0),IF(AC1613="Ja",VLOOKUP($AC$2,Plausis!A:E,5,0),IF(AD1613="Ja",VLOOKUP($AD$2,Plausis!A:E,5,0),"")))))))</f>
        <v/>
      </c>
      <c r="AH1613" s="52" t="str">
        <f>IF(Y1613="Ja",VLOOKUP($Y$2,Plausis!A:E,5,0),"")</f>
        <v/>
      </c>
      <c r="AI1613" s="52" t="str">
        <f t="shared" si="567"/>
        <v>Ja</v>
      </c>
      <c r="AJ1613" s="52" t="str">
        <f>IF(S1613="Ja",VLOOKUP($S$2,Plausis!A:E,5,0),IF(V1613="Ja",VLOOKUP($V$2,Plausis!A:E,5,0),IF(X1613="Ja",VLOOKUP($X$2,Plausis!A:E,5,0),"")))</f>
        <v/>
      </c>
      <c r="AL1613" s="52" t="s">
        <v>2</v>
      </c>
      <c r="AM1613" s="114">
        <v>45531</v>
      </c>
      <c r="AN1613" s="52" t="s">
        <v>4467</v>
      </c>
      <c r="AO1613" s="52" t="str">
        <f>VLOOKUP(B1613,'BAT Grundtabelle'!B:T,19,0)</f>
        <v>ja</v>
      </c>
      <c r="AP1613" s="105" t="str">
        <f t="shared" si="568"/>
        <v>11446</v>
      </c>
      <c r="AQ1613" s="52" t="str">
        <f t="shared" si="569"/>
        <v>Putzfrau</v>
      </c>
      <c r="AR1613" s="52" t="b">
        <f t="shared" si="570"/>
        <v>0</v>
      </c>
      <c r="AS1613" s="52" t="b">
        <f t="shared" si="570"/>
        <v>0</v>
      </c>
      <c r="AT1613" s="52" t="b">
        <f t="shared" si="570"/>
        <v>0</v>
      </c>
      <c r="AU1613" s="52">
        <f t="shared" si="571"/>
        <v>1</v>
      </c>
      <c r="AW1613" s="52" t="b">
        <f t="shared" si="572"/>
        <v>0</v>
      </c>
      <c r="AX1613" s="52" t="str">
        <f t="shared" si="573"/>
        <v>Unternehmen</v>
      </c>
      <c r="AY1613" s="52" t="b">
        <f t="shared" si="574"/>
        <v>0</v>
      </c>
      <c r="AZ1613" s="52" t="str">
        <f t="shared" si="575"/>
        <v>11446</v>
      </c>
      <c r="BA1613" s="52" t="str">
        <f>VLOOKUP(A1613,'BAT Grundtabelle'!A:U,21,0)</f>
        <v>ja</v>
      </c>
      <c r="BB1613" s="52" t="str">
        <f t="shared" si="576"/>
        <v>nein</v>
      </c>
      <c r="BC1613" s="52" t="str">
        <f t="shared" si="577"/>
        <v>11446</v>
      </c>
      <c r="BD1613" s="52" t="str">
        <f t="shared" si="578"/>
        <v>Putzfrau</v>
      </c>
      <c r="BE1613" s="52" t="str">
        <f t="shared" si="579"/>
        <v>Unternehmen</v>
      </c>
      <c r="BF1613" s="52">
        <f t="shared" si="580"/>
        <v>1</v>
      </c>
    </row>
    <row r="1614" spans="1:58" hidden="1" x14ac:dyDescent="0.35">
      <c r="A1614" s="107" t="s">
        <v>3870</v>
      </c>
      <c r="B1614" s="75" t="s">
        <v>454</v>
      </c>
      <c r="C1614" s="52" t="s">
        <v>3</v>
      </c>
      <c r="D1614" s="52" t="s">
        <v>3</v>
      </c>
      <c r="E1614" s="52" t="s">
        <v>2</v>
      </c>
      <c r="F1614" s="52" t="s">
        <v>2</v>
      </c>
      <c r="G1614" s="52" t="s">
        <v>2</v>
      </c>
      <c r="H1614" s="52" t="s">
        <v>2</v>
      </c>
      <c r="I1614" s="52" t="s">
        <v>3</v>
      </c>
      <c r="J1614" s="52">
        <v>4</v>
      </c>
      <c r="K1614" s="52" t="s">
        <v>2</v>
      </c>
      <c r="L1614" s="52" t="s">
        <v>2</v>
      </c>
      <c r="M1614" s="52" t="s">
        <v>2</v>
      </c>
      <c r="N1614" s="52" t="s">
        <v>3</v>
      </c>
      <c r="O1614" s="52" t="s">
        <v>2412</v>
      </c>
      <c r="P1614" s="52" t="s">
        <v>4438</v>
      </c>
      <c r="Q1614" s="52" t="str">
        <f t="shared" si="581"/>
        <v>Nein</v>
      </c>
      <c r="R1614" s="52" t="str">
        <f t="shared" si="581"/>
        <v>Nein</v>
      </c>
      <c r="S1614" s="52" t="str">
        <f t="shared" si="581"/>
        <v>Nein</v>
      </c>
      <c r="T1614" s="52" t="str">
        <f t="shared" si="581"/>
        <v>Ja</v>
      </c>
      <c r="U1614" s="52" t="str">
        <f t="shared" si="581"/>
        <v>Nein</v>
      </c>
      <c r="V1614" s="52" t="str">
        <f t="shared" si="581"/>
        <v>Nein</v>
      </c>
      <c r="W1614" s="52" t="str">
        <f t="shared" si="581"/>
        <v>Nein</v>
      </c>
      <c r="X1614" s="52" t="str">
        <f t="shared" si="581"/>
        <v>Ja</v>
      </c>
      <c r="Y1614" s="52" t="str">
        <f t="shared" si="581"/>
        <v>Nein</v>
      </c>
      <c r="Z1614" s="52" t="str">
        <f t="shared" si="581"/>
        <v>Nein</v>
      </c>
      <c r="AA1614" s="52" t="str">
        <f t="shared" si="581"/>
        <v>Nein</v>
      </c>
      <c r="AB1614" s="52" t="str">
        <f t="shared" si="581"/>
        <v>Ja</v>
      </c>
      <c r="AC1614" s="52" t="str">
        <f t="shared" si="581"/>
        <v>Nein</v>
      </c>
      <c r="AD1614" s="52" t="str">
        <f t="shared" si="581"/>
        <v>Nein</v>
      </c>
      <c r="AE1614" s="52" t="str">
        <f t="shared" si="581"/>
        <v>Nein</v>
      </c>
      <c r="AF1614" s="52" t="str">
        <f t="shared" si="581"/>
        <v>Nein</v>
      </c>
      <c r="AG1614" s="61" t="str">
        <f>IF(Q1614="Ja",VLOOKUP($Q$2,Plausis!A:E,5,0),IF(R1614="Ja",VLOOKUP($R$2,Plausis!A:E,5,0),IF(T1614="Ja",VLOOKUP($T$2,Plausis!A:E,5,0),IF(U1614="Ja",VLOOKUP($U$2,Plausis!A:E,5,0),IF(AA1614="Ja",VLOOKUP($AA$2,Plausis!A:E,5,0),IF(AC1614="Ja",VLOOKUP($AC$2,Plausis!A:E,5,0),IF(AD1614="Ja",VLOOKUP($AD$2,Plausis!A:E,5,0),"")))))))</f>
        <v>Dieser Betrieb ist nur im Komfort-RS ohne ergänzenden Spezial-Straf-RS versicherbar.</v>
      </c>
      <c r="AH1614" s="52" t="str">
        <f>IF(Y1614="Ja",VLOOKUP($Y$2,Plausis!A:E,5,0),"")</f>
        <v/>
      </c>
      <c r="AI1614" s="52" t="str">
        <f t="shared" si="567"/>
        <v>Nein</v>
      </c>
      <c r="AJ1614" s="52" t="str">
        <f>IF(S1614="Ja",VLOOKUP($S$2,Plausis!A:E,5,0),IF(V1614="Ja",VLOOKUP($V$2,Plausis!A:E,5,0),IF(X1614="Ja",VLOOKUP($X$2,Plausis!A:E,5,0),"")))</f>
        <v>Dieser Betrieb kann nur ohne ergänzenden Spezial-Straf-RS versichert werden.</v>
      </c>
      <c r="AL1614" s="52" t="s">
        <v>2</v>
      </c>
      <c r="AM1614" s="114">
        <v>45531</v>
      </c>
      <c r="AN1614" s="52" t="s">
        <v>4467</v>
      </c>
      <c r="AO1614" s="52" t="str">
        <f>VLOOKUP(B1614,'BAT Grundtabelle'!B:T,19,0)</f>
        <v>ja</v>
      </c>
      <c r="AP1614" s="105" t="str">
        <f t="shared" si="568"/>
        <v>11447</v>
      </c>
      <c r="AQ1614" s="52" t="str">
        <f t="shared" si="569"/>
        <v>Pyrotechniker, freiberuflich</v>
      </c>
      <c r="AR1614" s="52" t="b">
        <f t="shared" si="570"/>
        <v>0</v>
      </c>
      <c r="AS1614" s="52" t="b">
        <f t="shared" si="570"/>
        <v>0</v>
      </c>
      <c r="AT1614" s="52" t="b">
        <f t="shared" si="570"/>
        <v>0</v>
      </c>
      <c r="AU1614" s="52">
        <f t="shared" si="571"/>
        <v>4</v>
      </c>
      <c r="AW1614" s="52" t="b">
        <f t="shared" si="572"/>
        <v>0</v>
      </c>
      <c r="AX1614" s="52" t="str">
        <f t="shared" si="573"/>
        <v>Unternehmen</v>
      </c>
      <c r="AY1614" s="52" t="b">
        <f t="shared" si="574"/>
        <v>0</v>
      </c>
      <c r="AZ1614" s="52" t="str">
        <f t="shared" si="575"/>
        <v>11447</v>
      </c>
      <c r="BA1614" s="52" t="str">
        <f>VLOOKUP(A1614,'BAT Grundtabelle'!A:U,21,0)</f>
        <v>ja</v>
      </c>
      <c r="BB1614" s="52" t="str">
        <f t="shared" si="576"/>
        <v>nein</v>
      </c>
      <c r="BC1614" s="52" t="str">
        <f t="shared" si="577"/>
        <v>11447</v>
      </c>
      <c r="BD1614" s="52" t="str">
        <f t="shared" si="578"/>
        <v>Pyrotechniker, freiberuflich</v>
      </c>
      <c r="BE1614" s="52" t="str">
        <f t="shared" si="579"/>
        <v>Unternehmen</v>
      </c>
      <c r="BF1614" s="52">
        <f t="shared" si="580"/>
        <v>4</v>
      </c>
    </row>
    <row r="1615" spans="1:58" hidden="1" x14ac:dyDescent="0.35">
      <c r="A1615" s="107" t="s">
        <v>3871</v>
      </c>
      <c r="B1615" s="75" t="s">
        <v>2005</v>
      </c>
      <c r="C1615" s="52" t="s">
        <v>3</v>
      </c>
      <c r="D1615" s="52" t="s">
        <v>3</v>
      </c>
      <c r="E1615" s="52" t="s">
        <v>2</v>
      </c>
      <c r="F1615" s="52" t="s">
        <v>2</v>
      </c>
      <c r="G1615" s="52" t="s">
        <v>2</v>
      </c>
      <c r="H1615" s="52" t="s">
        <v>2</v>
      </c>
      <c r="I1615" s="52" t="s">
        <v>3</v>
      </c>
      <c r="J1615" s="52">
        <v>1</v>
      </c>
      <c r="K1615" s="52" t="s">
        <v>2</v>
      </c>
      <c r="L1615" s="52" t="s">
        <v>2</v>
      </c>
      <c r="M1615" s="52" t="s">
        <v>2</v>
      </c>
      <c r="N1615" s="52" t="s">
        <v>3</v>
      </c>
      <c r="P1615" s="52" t="s">
        <v>4</v>
      </c>
      <c r="Q1615" s="52" t="str">
        <f t="shared" si="581"/>
        <v>Nein</v>
      </c>
      <c r="R1615" s="52" t="str">
        <f t="shared" si="581"/>
        <v>Nein</v>
      </c>
      <c r="S1615" s="52" t="str">
        <f t="shared" si="581"/>
        <v>Nein</v>
      </c>
      <c r="T1615" s="52" t="str">
        <f t="shared" si="581"/>
        <v>Nein</v>
      </c>
      <c r="U1615" s="52" t="str">
        <f t="shared" si="581"/>
        <v>Nein</v>
      </c>
      <c r="V1615" s="52" t="str">
        <f t="shared" si="581"/>
        <v>Nein</v>
      </c>
      <c r="W1615" s="52" t="str">
        <f t="shared" si="581"/>
        <v>Nein</v>
      </c>
      <c r="X1615" s="52" t="str">
        <f t="shared" si="581"/>
        <v>Nein</v>
      </c>
      <c r="Y1615" s="52" t="str">
        <f t="shared" si="581"/>
        <v>Nein</v>
      </c>
      <c r="Z1615" s="52" t="str">
        <f t="shared" si="581"/>
        <v>Nein</v>
      </c>
      <c r="AA1615" s="52" t="str">
        <f t="shared" si="581"/>
        <v>Nein</v>
      </c>
      <c r="AB1615" s="52" t="str">
        <f t="shared" si="581"/>
        <v>Nein</v>
      </c>
      <c r="AC1615" s="52" t="str">
        <f t="shared" si="581"/>
        <v>Nein</v>
      </c>
      <c r="AD1615" s="52" t="str">
        <f t="shared" si="581"/>
        <v>Nein</v>
      </c>
      <c r="AE1615" s="52" t="str">
        <f t="shared" si="581"/>
        <v>Nein</v>
      </c>
      <c r="AF1615" s="52" t="str">
        <f t="shared" si="581"/>
        <v>Nein</v>
      </c>
      <c r="AG1615" s="61" t="str">
        <f>IF(Q1615="Ja",VLOOKUP($Q$2,Plausis!A:E,5,0),IF(R1615="Ja",VLOOKUP($R$2,Plausis!A:E,5,0),IF(T1615="Ja",VLOOKUP($T$2,Plausis!A:E,5,0),IF(U1615="Ja",VLOOKUP($U$2,Plausis!A:E,5,0),IF(AA1615="Ja",VLOOKUP($AA$2,Plausis!A:E,5,0),IF(AC1615="Ja",VLOOKUP($AC$2,Plausis!A:E,5,0),IF(AD1615="Ja",VLOOKUP($AD$2,Plausis!A:E,5,0),"")))))))</f>
        <v/>
      </c>
      <c r="AH1615" s="52" t="str">
        <f>IF(Y1615="Ja",VLOOKUP($Y$2,Plausis!A:E,5,0),"")</f>
        <v/>
      </c>
      <c r="AI1615" s="52" t="str">
        <f t="shared" si="567"/>
        <v>Ja</v>
      </c>
      <c r="AJ1615" s="52" t="str">
        <f>IF(S1615="Ja",VLOOKUP($S$2,Plausis!A:E,5,0),IF(V1615="Ja",VLOOKUP($V$2,Plausis!A:E,5,0),IF(X1615="Ja",VLOOKUP($X$2,Plausis!A:E,5,0),"")))</f>
        <v/>
      </c>
      <c r="AL1615" s="52" t="s">
        <v>2</v>
      </c>
      <c r="AM1615" s="114">
        <v>45531</v>
      </c>
      <c r="AN1615" s="52" t="s">
        <v>4467</v>
      </c>
      <c r="AO1615" s="52" t="str">
        <f>VLOOKUP(B1615,'BAT Grundtabelle'!B:T,19,0)</f>
        <v>ja</v>
      </c>
      <c r="AP1615" s="105" t="str">
        <f t="shared" si="568"/>
        <v>11448</v>
      </c>
      <c r="AQ1615" s="52" t="str">
        <f t="shared" si="569"/>
        <v>Quelle-Shop</v>
      </c>
      <c r="AR1615" s="52" t="b">
        <f t="shared" si="570"/>
        <v>0</v>
      </c>
      <c r="AS1615" s="52" t="b">
        <f t="shared" si="570"/>
        <v>0</v>
      </c>
      <c r="AT1615" s="52" t="b">
        <f t="shared" si="570"/>
        <v>0</v>
      </c>
      <c r="AU1615" s="52">
        <f t="shared" si="571"/>
        <v>1</v>
      </c>
      <c r="AW1615" s="52" t="b">
        <f t="shared" si="572"/>
        <v>0</v>
      </c>
      <c r="AX1615" s="52" t="str">
        <f t="shared" si="573"/>
        <v>Unternehmen</v>
      </c>
      <c r="AY1615" s="52" t="b">
        <f t="shared" si="574"/>
        <v>0</v>
      </c>
      <c r="AZ1615" s="52" t="str">
        <f t="shared" si="575"/>
        <v>11448</v>
      </c>
      <c r="BA1615" s="52" t="str">
        <f>VLOOKUP(A1615,'BAT Grundtabelle'!A:U,21,0)</f>
        <v>ja</v>
      </c>
      <c r="BB1615" s="52" t="str">
        <f t="shared" si="576"/>
        <v>nein</v>
      </c>
      <c r="BC1615" s="52" t="str">
        <f t="shared" si="577"/>
        <v>11448</v>
      </c>
      <c r="BD1615" s="52" t="str">
        <f t="shared" si="578"/>
        <v>Quelle-Shop</v>
      </c>
      <c r="BE1615" s="52" t="str">
        <f t="shared" si="579"/>
        <v>Unternehmen</v>
      </c>
      <c r="BF1615" s="52">
        <f t="shared" si="580"/>
        <v>1</v>
      </c>
    </row>
    <row r="1616" spans="1:58" hidden="1" x14ac:dyDescent="0.35">
      <c r="A1616" s="107" t="s">
        <v>3872</v>
      </c>
      <c r="B1616" s="75" t="s">
        <v>1825</v>
      </c>
      <c r="C1616" s="52" t="s">
        <v>2</v>
      </c>
      <c r="D1616" s="52" t="s">
        <v>2</v>
      </c>
      <c r="E1616" s="52" t="s">
        <v>2</v>
      </c>
      <c r="F1616" s="52" t="s">
        <v>2</v>
      </c>
      <c r="G1616" s="52" t="s">
        <v>2</v>
      </c>
      <c r="H1616" s="52" t="s">
        <v>3</v>
      </c>
      <c r="I1616" s="52" t="s">
        <v>2</v>
      </c>
      <c r="J1616" s="52" t="s">
        <v>2</v>
      </c>
      <c r="K1616" s="52" t="s">
        <v>2</v>
      </c>
      <c r="L1616" s="52" t="s">
        <v>2</v>
      </c>
      <c r="M1616" s="52" t="s">
        <v>2</v>
      </c>
      <c r="N1616" s="52" t="s">
        <v>2</v>
      </c>
      <c r="O1616" s="52" t="s">
        <v>2411</v>
      </c>
      <c r="P1616" s="52" t="s">
        <v>59</v>
      </c>
      <c r="Q1616" s="52" t="str">
        <f t="shared" si="581"/>
        <v>Nein</v>
      </c>
      <c r="R1616" s="52" t="str">
        <f t="shared" si="581"/>
        <v>Nein</v>
      </c>
      <c r="S1616" s="52" t="str">
        <f t="shared" si="581"/>
        <v>Nein</v>
      </c>
      <c r="T1616" s="52" t="str">
        <f t="shared" si="581"/>
        <v>Nein</v>
      </c>
      <c r="U1616" s="52" t="str">
        <f t="shared" si="581"/>
        <v>Nein</v>
      </c>
      <c r="V1616" s="52" t="str">
        <f t="shared" si="581"/>
        <v>Nein</v>
      </c>
      <c r="W1616" s="52" t="str">
        <f t="shared" si="581"/>
        <v>Nein</v>
      </c>
      <c r="X1616" s="52" t="str">
        <f t="shared" si="581"/>
        <v>Nein</v>
      </c>
      <c r="Y1616" s="52" t="str">
        <f t="shared" si="581"/>
        <v>Nein</v>
      </c>
      <c r="Z1616" s="52" t="str">
        <f t="shared" si="581"/>
        <v>Nein</v>
      </c>
      <c r="AA1616" s="52" t="str">
        <f t="shared" si="581"/>
        <v>Nein</v>
      </c>
      <c r="AB1616" s="52" t="str">
        <f t="shared" si="581"/>
        <v>Nein</v>
      </c>
      <c r="AC1616" s="52" t="str">
        <f t="shared" si="581"/>
        <v>Nein</v>
      </c>
      <c r="AD1616" s="52" t="str">
        <f t="shared" si="581"/>
        <v>Nein</v>
      </c>
      <c r="AE1616" s="52" t="str">
        <f t="shared" si="581"/>
        <v>Nein</v>
      </c>
      <c r="AF1616" s="52" t="str">
        <f t="shared" si="581"/>
        <v>Nein</v>
      </c>
      <c r="AG1616" s="61" t="str">
        <f>IF(Q1616="Ja",VLOOKUP($Q$2,Plausis!A:E,5,0),IF(R1616="Ja",VLOOKUP($R$2,Plausis!A:E,5,0),IF(T1616="Ja",VLOOKUP($T$2,Plausis!A:E,5,0),IF(U1616="Ja",VLOOKUP($U$2,Plausis!A:E,5,0),IF(AA1616="Ja",VLOOKUP($AA$2,Plausis!A:E,5,0),IF(AC1616="Ja",VLOOKUP($AC$2,Plausis!A:E,5,0),IF(AD1616="Ja",VLOOKUP($AD$2,Plausis!A:E,5,0),"")))))))</f>
        <v/>
      </c>
      <c r="AH1616" s="52" t="str">
        <f>IF(Y1616="Ja",VLOOKUP($Y$2,Plausis!A:E,5,0),"")</f>
        <v/>
      </c>
      <c r="AI1616" s="52" t="str">
        <f t="shared" si="567"/>
        <v>Nein</v>
      </c>
      <c r="AJ1616" s="52" t="str">
        <f>IF(S1616="Ja",VLOOKUP($S$2,Plausis!A:E,5,0),IF(V1616="Ja",VLOOKUP($V$2,Plausis!A:E,5,0),IF(X1616="Ja",VLOOKUP($X$2,Plausis!A:E,5,0),"")))</f>
        <v/>
      </c>
      <c r="AL1616" s="52" t="s">
        <v>2</v>
      </c>
      <c r="AM1616" s="114">
        <v>45531</v>
      </c>
      <c r="AN1616" s="52" t="s">
        <v>4467</v>
      </c>
      <c r="AO1616" s="52" t="str">
        <f>VLOOKUP(B1616,'BAT Grundtabelle'!B:T,19,0)</f>
        <v>ja</v>
      </c>
      <c r="AP1616" s="105" t="str">
        <f t="shared" si="568"/>
        <v>11449</v>
      </c>
      <c r="AQ1616" s="52" t="str">
        <f t="shared" si="569"/>
        <v>Radfahrverein</v>
      </c>
      <c r="AR1616" s="52" t="b">
        <f t="shared" si="570"/>
        <v>0</v>
      </c>
      <c r="AS1616" s="52" t="b">
        <f t="shared" si="570"/>
        <v>0</v>
      </c>
      <c r="AT1616" s="52" t="b">
        <f t="shared" si="570"/>
        <v>0</v>
      </c>
      <c r="AU1616" s="52" t="str">
        <f t="shared" si="571"/>
        <v>Eigener Tarif</v>
      </c>
      <c r="AW1616" s="52" t="b">
        <f t="shared" si="572"/>
        <v>0</v>
      </c>
      <c r="AX1616" s="52" t="str">
        <f t="shared" si="573"/>
        <v>Eigener Tarif</v>
      </c>
      <c r="AY1616" s="52" t="b">
        <f t="shared" si="574"/>
        <v>0</v>
      </c>
      <c r="AZ1616" s="52" t="str">
        <f t="shared" si="575"/>
        <v>11449</v>
      </c>
      <c r="BA1616" s="52" t="str">
        <f>VLOOKUP(A1616,'BAT Grundtabelle'!A:U,21,0)</f>
        <v>nein</v>
      </c>
      <c r="BB1616" s="52" t="str">
        <f t="shared" si="576"/>
        <v>nein</v>
      </c>
      <c r="BC1616" s="52" t="str">
        <f t="shared" si="577"/>
        <v>11449</v>
      </c>
      <c r="BD1616" s="52" t="str">
        <f t="shared" si="578"/>
        <v>Radfahrverein</v>
      </c>
      <c r="BE1616" s="52" t="str">
        <f t="shared" si="579"/>
        <v>Eigener Tarif</v>
      </c>
      <c r="BF1616" s="52" t="str">
        <f t="shared" si="580"/>
        <v>Eigener Tarif</v>
      </c>
    </row>
    <row r="1617" spans="1:58" hidden="1" x14ac:dyDescent="0.35">
      <c r="A1617" s="107" t="s">
        <v>3873</v>
      </c>
      <c r="B1617" s="75" t="s">
        <v>1577</v>
      </c>
      <c r="C1617" s="52" t="s">
        <v>3</v>
      </c>
      <c r="D1617" s="52" t="s">
        <v>3</v>
      </c>
      <c r="E1617" s="52" t="s">
        <v>2</v>
      </c>
      <c r="F1617" s="52" t="s">
        <v>2</v>
      </c>
      <c r="G1617" s="52" t="s">
        <v>2</v>
      </c>
      <c r="H1617" s="52" t="s">
        <v>2</v>
      </c>
      <c r="I1617" s="52" t="s">
        <v>3</v>
      </c>
      <c r="J1617" s="52">
        <v>1</v>
      </c>
      <c r="K1617" s="52" t="s">
        <v>2</v>
      </c>
      <c r="L1617" s="52" t="s">
        <v>2</v>
      </c>
      <c r="M1617" s="52" t="s">
        <v>2</v>
      </c>
      <c r="N1617" s="52" t="s">
        <v>3</v>
      </c>
      <c r="P1617" s="52" t="s">
        <v>4</v>
      </c>
      <c r="Q1617" s="52" t="str">
        <f t="shared" si="581"/>
        <v>Nein</v>
      </c>
      <c r="R1617" s="52" t="str">
        <f t="shared" si="581"/>
        <v>Nein</v>
      </c>
      <c r="S1617" s="52" t="str">
        <f t="shared" si="581"/>
        <v>Nein</v>
      </c>
      <c r="T1617" s="52" t="str">
        <f t="shared" si="581"/>
        <v>Nein</v>
      </c>
      <c r="U1617" s="52" t="str">
        <f t="shared" si="581"/>
        <v>Nein</v>
      </c>
      <c r="V1617" s="52" t="str">
        <f t="shared" si="581"/>
        <v>Nein</v>
      </c>
      <c r="W1617" s="52" t="str">
        <f t="shared" si="581"/>
        <v>Nein</v>
      </c>
      <c r="X1617" s="52" t="str">
        <f t="shared" si="581"/>
        <v>Nein</v>
      </c>
      <c r="Y1617" s="52" t="str">
        <f t="shared" si="581"/>
        <v>Nein</v>
      </c>
      <c r="Z1617" s="52" t="str">
        <f t="shared" si="581"/>
        <v>Nein</v>
      </c>
      <c r="AA1617" s="52" t="str">
        <f t="shared" si="581"/>
        <v>Nein</v>
      </c>
      <c r="AB1617" s="52" t="str">
        <f t="shared" si="581"/>
        <v>Nein</v>
      </c>
      <c r="AC1617" s="52" t="str">
        <f t="shared" si="581"/>
        <v>Nein</v>
      </c>
      <c r="AD1617" s="52" t="str">
        <f t="shared" si="581"/>
        <v>Nein</v>
      </c>
      <c r="AE1617" s="52" t="str">
        <f t="shared" si="581"/>
        <v>Nein</v>
      </c>
      <c r="AF1617" s="52" t="str">
        <f t="shared" si="581"/>
        <v>Nein</v>
      </c>
      <c r="AG1617" s="61" t="str">
        <f>IF(Q1617="Ja",VLOOKUP($Q$2,Plausis!A:E,5,0),IF(R1617="Ja",VLOOKUP($R$2,Plausis!A:E,5,0),IF(T1617="Ja",VLOOKUP($T$2,Plausis!A:E,5,0),IF(U1617="Ja",VLOOKUP($U$2,Plausis!A:E,5,0),IF(AA1617="Ja",VLOOKUP($AA$2,Plausis!A:E,5,0),IF(AC1617="Ja",VLOOKUP($AC$2,Plausis!A:E,5,0),IF(AD1617="Ja",VLOOKUP($AD$2,Plausis!A:E,5,0),"")))))))</f>
        <v/>
      </c>
      <c r="AH1617" s="52" t="str">
        <f>IF(Y1617="Ja",VLOOKUP($Y$2,Plausis!A:E,5,0),"")</f>
        <v/>
      </c>
      <c r="AI1617" s="52" t="str">
        <f t="shared" si="567"/>
        <v>Ja</v>
      </c>
      <c r="AJ1617" s="52" t="str">
        <f>IF(S1617="Ja",VLOOKUP($S$2,Plausis!A:E,5,0),IF(V1617="Ja",VLOOKUP($V$2,Plausis!A:E,5,0),IF(X1617="Ja",VLOOKUP($X$2,Plausis!A:E,5,0),"")))</f>
        <v/>
      </c>
      <c r="AL1617" s="52" t="s">
        <v>3</v>
      </c>
      <c r="AM1617" s="114">
        <v>45531</v>
      </c>
      <c r="AN1617" s="52" t="s">
        <v>4467</v>
      </c>
      <c r="AO1617" s="52" t="str">
        <f>VLOOKUP(B1617,'BAT Grundtabelle'!B:T,19,0)</f>
        <v>ja</v>
      </c>
      <c r="AP1617" s="105" t="str">
        <f t="shared" si="568"/>
        <v>11450</v>
      </c>
      <c r="AQ1617" s="52" t="str">
        <f t="shared" si="569"/>
        <v>Radio- und Fernsehgerätehandel</v>
      </c>
      <c r="AR1617" s="52" t="b">
        <f t="shared" si="570"/>
        <v>0</v>
      </c>
      <c r="AS1617" s="52" t="b">
        <f t="shared" si="570"/>
        <v>0</v>
      </c>
      <c r="AT1617" s="52" t="b">
        <f t="shared" si="570"/>
        <v>0</v>
      </c>
      <c r="AU1617" s="52">
        <f t="shared" si="571"/>
        <v>1</v>
      </c>
      <c r="AW1617" s="52" t="b">
        <f t="shared" si="572"/>
        <v>0</v>
      </c>
      <c r="AX1617" s="52" t="str">
        <f t="shared" si="573"/>
        <v>Unternehmen</v>
      </c>
      <c r="AY1617" s="52" t="b">
        <f t="shared" si="574"/>
        <v>0</v>
      </c>
      <c r="AZ1617" s="52" t="str">
        <f t="shared" si="575"/>
        <v>11450</v>
      </c>
      <c r="BA1617" s="52" t="str">
        <f>VLOOKUP(A1617,'BAT Grundtabelle'!A:U,21,0)</f>
        <v>ja</v>
      </c>
      <c r="BB1617" s="52" t="str">
        <f t="shared" si="576"/>
        <v>nein</v>
      </c>
      <c r="BC1617" s="52" t="str">
        <f t="shared" si="577"/>
        <v>11450</v>
      </c>
      <c r="BD1617" s="52" t="str">
        <f t="shared" si="578"/>
        <v>Radio- und Fernsehgerätehandel</v>
      </c>
      <c r="BE1617" s="52" t="str">
        <f t="shared" si="579"/>
        <v>Unternehmen</v>
      </c>
      <c r="BF1617" s="52">
        <f t="shared" si="580"/>
        <v>1</v>
      </c>
    </row>
    <row r="1618" spans="1:58" hidden="1" x14ac:dyDescent="0.35">
      <c r="A1618" s="107" t="s">
        <v>3874</v>
      </c>
      <c r="B1618" s="75" t="s">
        <v>1280</v>
      </c>
      <c r="C1618" s="52" t="s">
        <v>3</v>
      </c>
      <c r="D1618" s="52" t="s">
        <v>3</v>
      </c>
      <c r="E1618" s="52" t="s">
        <v>2</v>
      </c>
      <c r="F1618" s="52" t="s">
        <v>2</v>
      </c>
      <c r="G1618" s="52" t="s">
        <v>2</v>
      </c>
      <c r="H1618" s="52" t="s">
        <v>2</v>
      </c>
      <c r="I1618" s="52" t="s">
        <v>3</v>
      </c>
      <c r="J1618" s="52">
        <v>1</v>
      </c>
      <c r="K1618" s="52" t="s">
        <v>2</v>
      </c>
      <c r="L1618" s="52" t="s">
        <v>2</v>
      </c>
      <c r="M1618" s="52" t="s">
        <v>2</v>
      </c>
      <c r="N1618" s="52" t="s">
        <v>3</v>
      </c>
      <c r="P1618" s="52" t="s">
        <v>4</v>
      </c>
      <c r="Q1618" s="52" t="str">
        <f t="shared" si="581"/>
        <v>Nein</v>
      </c>
      <c r="R1618" s="52" t="str">
        <f t="shared" si="581"/>
        <v>Nein</v>
      </c>
      <c r="S1618" s="52" t="str">
        <f t="shared" si="581"/>
        <v>Nein</v>
      </c>
      <c r="T1618" s="52" t="str">
        <f t="shared" si="581"/>
        <v>Nein</v>
      </c>
      <c r="U1618" s="52" t="str">
        <f t="shared" si="581"/>
        <v>Nein</v>
      </c>
      <c r="V1618" s="52" t="str">
        <f t="shared" si="581"/>
        <v>Nein</v>
      </c>
      <c r="W1618" s="52" t="str">
        <f t="shared" si="581"/>
        <v>Nein</v>
      </c>
      <c r="X1618" s="52" t="str">
        <f t="shared" si="581"/>
        <v>Nein</v>
      </c>
      <c r="Y1618" s="52" t="str">
        <f t="shared" si="581"/>
        <v>Nein</v>
      </c>
      <c r="Z1618" s="52" t="str">
        <f t="shared" si="581"/>
        <v>Nein</v>
      </c>
      <c r="AA1618" s="52" t="str">
        <f t="shared" si="581"/>
        <v>Nein</v>
      </c>
      <c r="AB1618" s="52" t="str">
        <f t="shared" si="581"/>
        <v>Nein</v>
      </c>
      <c r="AC1618" s="52" t="str">
        <f t="shared" si="581"/>
        <v>Nein</v>
      </c>
      <c r="AD1618" s="52" t="str">
        <f t="shared" si="581"/>
        <v>Nein</v>
      </c>
      <c r="AE1618" s="52" t="str">
        <f t="shared" si="581"/>
        <v>Nein</v>
      </c>
      <c r="AF1618" s="52" t="str">
        <f t="shared" si="581"/>
        <v>Nein</v>
      </c>
      <c r="AG1618" s="61" t="str">
        <f>IF(Q1618="Ja",VLOOKUP($Q$2,Plausis!A:E,5,0),IF(R1618="Ja",VLOOKUP($R$2,Plausis!A:E,5,0),IF(T1618="Ja",VLOOKUP($T$2,Plausis!A:E,5,0),IF(U1618="Ja",VLOOKUP($U$2,Plausis!A:E,5,0),IF(AA1618="Ja",VLOOKUP($AA$2,Plausis!A:E,5,0),IF(AC1618="Ja",VLOOKUP($AC$2,Plausis!A:E,5,0),IF(AD1618="Ja",VLOOKUP($AD$2,Plausis!A:E,5,0),"")))))))</f>
        <v/>
      </c>
      <c r="AH1618" s="52" t="str">
        <f>IF(Y1618="Ja",VLOOKUP($Y$2,Plausis!A:E,5,0),"")</f>
        <v/>
      </c>
      <c r="AI1618" s="52" t="str">
        <f t="shared" si="567"/>
        <v>Ja</v>
      </c>
      <c r="AJ1618" s="52" t="str">
        <f>IF(S1618="Ja",VLOOKUP($S$2,Plausis!A:E,5,0),IF(V1618="Ja",VLOOKUP($V$2,Plausis!A:E,5,0),IF(X1618="Ja",VLOOKUP($X$2,Plausis!A:E,5,0),"")))</f>
        <v/>
      </c>
      <c r="AL1618" s="52" t="s">
        <v>2</v>
      </c>
      <c r="AM1618" s="114">
        <v>45531</v>
      </c>
      <c r="AN1618" s="52" t="s">
        <v>4467</v>
      </c>
      <c r="AO1618" s="52" t="str">
        <f>VLOOKUP(B1618,'BAT Grundtabelle'!B:T,19,0)</f>
        <v>ja</v>
      </c>
      <c r="AP1618" s="105" t="str">
        <f t="shared" si="568"/>
        <v>11451</v>
      </c>
      <c r="AQ1618" s="52" t="str">
        <f t="shared" si="569"/>
        <v>Radiogerätehersteller</v>
      </c>
      <c r="AR1618" s="52" t="b">
        <f t="shared" si="570"/>
        <v>0</v>
      </c>
      <c r="AS1618" s="52" t="b">
        <f t="shared" si="570"/>
        <v>0</v>
      </c>
      <c r="AT1618" s="52" t="b">
        <f t="shared" si="570"/>
        <v>0</v>
      </c>
      <c r="AU1618" s="52">
        <f t="shared" si="571"/>
        <v>1</v>
      </c>
      <c r="AW1618" s="52" t="b">
        <f t="shared" si="572"/>
        <v>0</v>
      </c>
      <c r="AX1618" s="52" t="str">
        <f t="shared" si="573"/>
        <v>Unternehmen</v>
      </c>
      <c r="AY1618" s="52" t="b">
        <f t="shared" si="574"/>
        <v>0</v>
      </c>
      <c r="AZ1618" s="52" t="str">
        <f t="shared" si="575"/>
        <v>11451</v>
      </c>
      <c r="BA1618" s="52" t="str">
        <f>VLOOKUP(A1618,'BAT Grundtabelle'!A:U,21,0)</f>
        <v>ja</v>
      </c>
      <c r="BB1618" s="52" t="str">
        <f t="shared" si="576"/>
        <v>nein</v>
      </c>
      <c r="BC1618" s="52" t="str">
        <f t="shared" si="577"/>
        <v>11451</v>
      </c>
      <c r="BD1618" s="52" t="str">
        <f t="shared" si="578"/>
        <v>Radiogerätehersteller</v>
      </c>
      <c r="BE1618" s="52" t="str">
        <f t="shared" si="579"/>
        <v>Unternehmen</v>
      </c>
      <c r="BF1618" s="52">
        <f t="shared" si="580"/>
        <v>1</v>
      </c>
    </row>
    <row r="1619" spans="1:58" hidden="1" x14ac:dyDescent="0.35">
      <c r="A1619" s="107" t="s">
        <v>3875</v>
      </c>
      <c r="B1619" s="75" t="s">
        <v>1505</v>
      </c>
      <c r="C1619" s="52" t="s">
        <v>3</v>
      </c>
      <c r="D1619" s="52" t="s">
        <v>3</v>
      </c>
      <c r="E1619" s="52" t="s">
        <v>2</v>
      </c>
      <c r="F1619" s="52" t="s">
        <v>2</v>
      </c>
      <c r="G1619" s="52" t="s">
        <v>2</v>
      </c>
      <c r="H1619" s="52" t="s">
        <v>2</v>
      </c>
      <c r="I1619" s="52" t="s">
        <v>3</v>
      </c>
      <c r="J1619" s="52">
        <v>4</v>
      </c>
      <c r="K1619" s="52" t="s">
        <v>2</v>
      </c>
      <c r="L1619" s="52" t="s">
        <v>2</v>
      </c>
      <c r="M1619" s="52" t="s">
        <v>2</v>
      </c>
      <c r="N1619" s="52" t="s">
        <v>3</v>
      </c>
      <c r="O1619" s="52" t="s">
        <v>2412</v>
      </c>
      <c r="P1619" s="52">
        <v>1195</v>
      </c>
      <c r="Q1619" s="52" t="str">
        <f t="shared" si="581"/>
        <v>Nein</v>
      </c>
      <c r="R1619" s="52" t="str">
        <f t="shared" si="581"/>
        <v>Nein</v>
      </c>
      <c r="S1619" s="52" t="str">
        <f t="shared" si="581"/>
        <v>Nein</v>
      </c>
      <c r="T1619" s="52" t="str">
        <f t="shared" si="581"/>
        <v>Nein</v>
      </c>
      <c r="U1619" s="52" t="str">
        <f t="shared" si="581"/>
        <v>Nein</v>
      </c>
      <c r="V1619" s="52" t="str">
        <f t="shared" si="581"/>
        <v>Nein</v>
      </c>
      <c r="W1619" s="52" t="str">
        <f t="shared" si="581"/>
        <v>Nein</v>
      </c>
      <c r="X1619" s="52" t="str">
        <f t="shared" si="581"/>
        <v>Nein</v>
      </c>
      <c r="Y1619" s="52" t="str">
        <f t="shared" si="581"/>
        <v>Nein</v>
      </c>
      <c r="Z1619" s="52" t="str">
        <f t="shared" si="581"/>
        <v>Nein</v>
      </c>
      <c r="AA1619" s="52" t="str">
        <f t="shared" si="581"/>
        <v>Nein</v>
      </c>
      <c r="AB1619" s="52" t="str">
        <f t="shared" si="581"/>
        <v>Ja</v>
      </c>
      <c r="AC1619" s="52" t="str">
        <f t="shared" si="581"/>
        <v>Nein</v>
      </c>
      <c r="AD1619" s="52" t="str">
        <f t="shared" si="581"/>
        <v>Nein</v>
      </c>
      <c r="AE1619" s="52" t="str">
        <f t="shared" si="581"/>
        <v>Nein</v>
      </c>
      <c r="AF1619" s="52" t="str">
        <f t="shared" si="581"/>
        <v>Nein</v>
      </c>
      <c r="AG1619" s="61" t="str">
        <f>IF(Q1619="Ja",VLOOKUP($Q$2,Plausis!A:E,5,0),IF(R1619="Ja",VLOOKUP($R$2,Plausis!A:E,5,0),IF(T1619="Ja",VLOOKUP($T$2,Plausis!A:E,5,0),IF(U1619="Ja",VLOOKUP($U$2,Plausis!A:E,5,0),IF(AA1619="Ja",VLOOKUP($AA$2,Plausis!A:E,5,0),IF(AC1619="Ja",VLOOKUP($AC$2,Plausis!A:E,5,0),IF(AD1619="Ja",VLOOKUP($AD$2,Plausis!A:E,5,0),"")))))))</f>
        <v/>
      </c>
      <c r="AH1619" s="52" t="str">
        <f>IF(Y1619="Ja",VLOOKUP($Y$2,Plausis!A:E,5,0),"")</f>
        <v/>
      </c>
      <c r="AI1619" s="52" t="str">
        <f t="shared" si="567"/>
        <v>Ja</v>
      </c>
      <c r="AJ1619" s="52" t="str">
        <f>IF(S1619="Ja",VLOOKUP($S$2,Plausis!A:E,5,0),IF(V1619="Ja",VLOOKUP($V$2,Plausis!A:E,5,0),IF(X1619="Ja",VLOOKUP($X$2,Plausis!A:E,5,0),"")))</f>
        <v/>
      </c>
      <c r="AL1619" s="52" t="s">
        <v>2</v>
      </c>
      <c r="AM1619" s="114">
        <v>45531</v>
      </c>
      <c r="AN1619" s="52" t="s">
        <v>4467</v>
      </c>
      <c r="AO1619" s="52" t="str">
        <f>VLOOKUP(B1619,'BAT Grundtabelle'!B:T,19,0)</f>
        <v>ja</v>
      </c>
      <c r="AP1619" s="105" t="str">
        <f t="shared" si="568"/>
        <v>11452</v>
      </c>
      <c r="AQ1619" s="52" t="str">
        <f t="shared" si="569"/>
        <v>Radiosender</v>
      </c>
      <c r="AR1619" s="52" t="b">
        <f t="shared" si="570"/>
        <v>0</v>
      </c>
      <c r="AS1619" s="52" t="b">
        <f t="shared" si="570"/>
        <v>0</v>
      </c>
      <c r="AT1619" s="52" t="b">
        <f t="shared" si="570"/>
        <v>0</v>
      </c>
      <c r="AU1619" s="52">
        <f t="shared" si="571"/>
        <v>4</v>
      </c>
      <c r="AW1619" s="52" t="b">
        <f t="shared" si="572"/>
        <v>0</v>
      </c>
      <c r="AX1619" s="52" t="str">
        <f t="shared" si="573"/>
        <v>Unternehmen</v>
      </c>
      <c r="AY1619" s="52" t="b">
        <f t="shared" si="574"/>
        <v>0</v>
      </c>
      <c r="AZ1619" s="52" t="str">
        <f t="shared" si="575"/>
        <v>11452</v>
      </c>
      <c r="BA1619" s="52" t="str">
        <f>VLOOKUP(A1619,'BAT Grundtabelle'!A:U,21,0)</f>
        <v>ja</v>
      </c>
      <c r="BB1619" s="52" t="str">
        <f t="shared" si="576"/>
        <v>nein</v>
      </c>
      <c r="BC1619" s="52" t="str">
        <f t="shared" si="577"/>
        <v>11452</v>
      </c>
      <c r="BD1619" s="52" t="str">
        <f t="shared" si="578"/>
        <v>Radiosender</v>
      </c>
      <c r="BE1619" s="52" t="str">
        <f t="shared" si="579"/>
        <v>Unternehmen</v>
      </c>
      <c r="BF1619" s="52">
        <f t="shared" si="580"/>
        <v>4</v>
      </c>
    </row>
    <row r="1620" spans="1:58" hidden="1" x14ac:dyDescent="0.35">
      <c r="A1620" s="107" t="s">
        <v>3876</v>
      </c>
      <c r="B1620" s="75" t="s">
        <v>1242</v>
      </c>
      <c r="C1620" s="52" t="s">
        <v>3</v>
      </c>
      <c r="D1620" s="52" t="s">
        <v>3</v>
      </c>
      <c r="E1620" s="52" t="s">
        <v>2</v>
      </c>
      <c r="F1620" s="52" t="s">
        <v>2</v>
      </c>
      <c r="G1620" s="52" t="s">
        <v>2</v>
      </c>
      <c r="H1620" s="52" t="s">
        <v>2</v>
      </c>
      <c r="I1620" s="52" t="s">
        <v>2</v>
      </c>
      <c r="J1620" s="52" t="s">
        <v>2</v>
      </c>
      <c r="K1620" s="52" t="s">
        <v>2</v>
      </c>
      <c r="L1620" s="52" t="s">
        <v>2</v>
      </c>
      <c r="M1620" s="52" t="s">
        <v>3</v>
      </c>
      <c r="N1620" s="52" t="s">
        <v>3</v>
      </c>
      <c r="O1620" s="52" t="s">
        <v>2409</v>
      </c>
      <c r="P1620" s="61" t="s">
        <v>4</v>
      </c>
      <c r="Q1620" s="52" t="str">
        <f t="shared" si="581"/>
        <v>Nein</v>
      </c>
      <c r="R1620" s="52" t="str">
        <f t="shared" si="581"/>
        <v>Nein</v>
      </c>
      <c r="S1620" s="52" t="str">
        <f t="shared" si="581"/>
        <v>Nein</v>
      </c>
      <c r="T1620" s="52" t="str">
        <f t="shared" si="581"/>
        <v>Nein</v>
      </c>
      <c r="U1620" s="52" t="str">
        <f t="shared" si="581"/>
        <v>Nein</v>
      </c>
      <c r="V1620" s="52" t="str">
        <f t="shared" si="581"/>
        <v>Nein</v>
      </c>
      <c r="W1620" s="52" t="str">
        <f t="shared" si="581"/>
        <v>Nein</v>
      </c>
      <c r="X1620" s="52" t="str">
        <f t="shared" si="581"/>
        <v>Nein</v>
      </c>
      <c r="Y1620" s="52" t="str">
        <f t="shared" si="581"/>
        <v>Nein</v>
      </c>
      <c r="Z1620" s="52" t="str">
        <f t="shared" si="581"/>
        <v>Nein</v>
      </c>
      <c r="AA1620" s="52" t="str">
        <f t="shared" si="581"/>
        <v>Nein</v>
      </c>
      <c r="AB1620" s="52" t="str">
        <f t="shared" si="581"/>
        <v>Nein</v>
      </c>
      <c r="AC1620" s="52" t="str">
        <f t="shared" si="581"/>
        <v>Nein</v>
      </c>
      <c r="AD1620" s="52" t="str">
        <f t="shared" si="581"/>
        <v>Nein</v>
      </c>
      <c r="AE1620" s="52" t="str">
        <f t="shared" si="581"/>
        <v>Nein</v>
      </c>
      <c r="AF1620" s="52" t="str">
        <f t="shared" si="581"/>
        <v>Nein</v>
      </c>
      <c r="AG1620" s="61" t="str">
        <f>IF(Q1620="Ja",VLOOKUP($Q$2,Plausis!A:E,5,0),IF(R1620="Ja",VLOOKUP($R$2,Plausis!A:E,5,0),IF(T1620="Ja",VLOOKUP($T$2,Plausis!A:E,5,0),IF(U1620="Ja",VLOOKUP($U$2,Plausis!A:E,5,0),IF(AA1620="Ja",VLOOKUP($AA$2,Plausis!A:E,5,0),IF(AC1620="Ja",VLOOKUP($AC$2,Plausis!A:E,5,0),IF(AD1620="Ja",VLOOKUP($AD$2,Plausis!A:E,5,0),"")))))))</f>
        <v/>
      </c>
      <c r="AH1620" s="52" t="str">
        <f>IF(Y1620="Ja",VLOOKUP($Y$2,Plausis!A:E,5,0),"")</f>
        <v/>
      </c>
      <c r="AI1620" s="52" t="str">
        <f t="shared" si="567"/>
        <v>Ja</v>
      </c>
      <c r="AJ1620" s="52" t="str">
        <f>IF(S1620="Ja",VLOOKUP($S$2,Plausis!A:E,5,0),IF(V1620="Ja",VLOOKUP($V$2,Plausis!A:E,5,0),IF(X1620="Ja",VLOOKUP($X$2,Plausis!A:E,5,0),"")))</f>
        <v/>
      </c>
      <c r="AL1620" s="52" t="s">
        <v>2</v>
      </c>
      <c r="AM1620" s="114">
        <v>45531</v>
      </c>
      <c r="AN1620" s="52" t="s">
        <v>4467</v>
      </c>
      <c r="AO1620" s="52" t="str">
        <f>VLOOKUP(B1620,'BAT Grundtabelle'!B:T,19,0)</f>
        <v>ja</v>
      </c>
      <c r="AP1620" s="105" t="str">
        <f t="shared" si="568"/>
        <v>11453</v>
      </c>
      <c r="AQ1620" s="52" t="str">
        <f t="shared" si="569"/>
        <v>Rathaus</v>
      </c>
      <c r="AR1620" s="52" t="b">
        <f t="shared" si="570"/>
        <v>0</v>
      </c>
      <c r="AS1620" s="52" t="b">
        <f t="shared" si="570"/>
        <v>0</v>
      </c>
      <c r="AT1620" s="52" t="b">
        <f t="shared" si="570"/>
        <v>0</v>
      </c>
      <c r="AU1620" s="52" t="str">
        <f t="shared" si="571"/>
        <v>Eigener Tarif</v>
      </c>
      <c r="AW1620" s="52" t="b">
        <f t="shared" si="572"/>
        <v>0</v>
      </c>
      <c r="AX1620" s="52" t="str">
        <f t="shared" si="573"/>
        <v>Eigener Tarif</v>
      </c>
      <c r="AY1620" s="52" t="b">
        <f t="shared" si="574"/>
        <v>0</v>
      </c>
      <c r="AZ1620" s="52" t="str">
        <f t="shared" si="575"/>
        <v>11453</v>
      </c>
      <c r="BA1620" s="52" t="str">
        <f>VLOOKUP(A1620,'BAT Grundtabelle'!A:U,21,0)</f>
        <v>ja</v>
      </c>
      <c r="BB1620" s="52" t="str">
        <f t="shared" si="576"/>
        <v>nein</v>
      </c>
      <c r="BC1620" s="52" t="str">
        <f t="shared" si="577"/>
        <v>11453</v>
      </c>
      <c r="BD1620" s="52" t="str">
        <f t="shared" si="578"/>
        <v>Rathaus</v>
      </c>
      <c r="BE1620" s="52" t="str">
        <f t="shared" si="579"/>
        <v>Eigener Tarif</v>
      </c>
      <c r="BF1620" s="52" t="str">
        <f t="shared" si="580"/>
        <v>Eigener Tarif</v>
      </c>
    </row>
    <row r="1621" spans="1:58" hidden="1" x14ac:dyDescent="0.35">
      <c r="A1621" s="107" t="s">
        <v>3877</v>
      </c>
      <c r="B1621" s="75" t="s">
        <v>1643</v>
      </c>
      <c r="C1621" s="52" t="s">
        <v>3</v>
      </c>
      <c r="D1621" s="52" t="s">
        <v>3</v>
      </c>
      <c r="E1621" s="52" t="s">
        <v>2</v>
      </c>
      <c r="F1621" s="52" t="s">
        <v>2</v>
      </c>
      <c r="G1621" s="52" t="s">
        <v>2</v>
      </c>
      <c r="H1621" s="52" t="s">
        <v>2</v>
      </c>
      <c r="I1621" s="52" t="s">
        <v>3</v>
      </c>
      <c r="J1621" s="52">
        <v>1</v>
      </c>
      <c r="K1621" s="52" t="s">
        <v>2</v>
      </c>
      <c r="L1621" s="52" t="s">
        <v>2</v>
      </c>
      <c r="M1621" s="52" t="s">
        <v>2</v>
      </c>
      <c r="N1621" s="52" t="s">
        <v>3</v>
      </c>
      <c r="P1621" s="61" t="s">
        <v>4</v>
      </c>
      <c r="Q1621" s="52" t="str">
        <f t="shared" si="581"/>
        <v>Nein</v>
      </c>
      <c r="R1621" s="52" t="str">
        <f t="shared" si="581"/>
        <v>Nein</v>
      </c>
      <c r="S1621" s="52" t="str">
        <f t="shared" si="581"/>
        <v>Nein</v>
      </c>
      <c r="T1621" s="52" t="str">
        <f t="shared" si="581"/>
        <v>Nein</v>
      </c>
      <c r="U1621" s="52" t="str">
        <f t="shared" si="581"/>
        <v>Nein</v>
      </c>
      <c r="V1621" s="52" t="str">
        <f t="shared" si="581"/>
        <v>Nein</v>
      </c>
      <c r="W1621" s="52" t="str">
        <f t="shared" si="581"/>
        <v>Nein</v>
      </c>
      <c r="X1621" s="52" t="str">
        <f t="shared" si="581"/>
        <v>Nein</v>
      </c>
      <c r="Y1621" s="52" t="str">
        <f t="shared" si="581"/>
        <v>Nein</v>
      </c>
      <c r="Z1621" s="52" t="str">
        <f t="shared" si="581"/>
        <v>Nein</v>
      </c>
      <c r="AA1621" s="52" t="str">
        <f t="shared" si="581"/>
        <v>Nein</v>
      </c>
      <c r="AB1621" s="52" t="str">
        <f t="shared" si="581"/>
        <v>Nein</v>
      </c>
      <c r="AC1621" s="52" t="str">
        <f t="shared" si="581"/>
        <v>Nein</v>
      </c>
      <c r="AD1621" s="52" t="str">
        <f t="shared" si="581"/>
        <v>Nein</v>
      </c>
      <c r="AE1621" s="52" t="str">
        <f t="shared" si="581"/>
        <v>Nein</v>
      </c>
      <c r="AF1621" s="52" t="str">
        <f t="shared" si="581"/>
        <v>Nein</v>
      </c>
      <c r="AG1621" s="61" t="str">
        <f>IF(Q1621="Ja",VLOOKUP($Q$2,Plausis!A:E,5,0),IF(R1621="Ja",VLOOKUP($R$2,Plausis!A:E,5,0),IF(T1621="Ja",VLOOKUP($T$2,Plausis!A:E,5,0),IF(U1621="Ja",VLOOKUP($U$2,Plausis!A:E,5,0),IF(AA1621="Ja",VLOOKUP($AA$2,Plausis!A:E,5,0),IF(AC1621="Ja",VLOOKUP($AC$2,Plausis!A:E,5,0),IF(AD1621="Ja",VLOOKUP($AD$2,Plausis!A:E,5,0),"")))))))</f>
        <v/>
      </c>
      <c r="AH1621" s="52" t="str">
        <f>IF(Y1621="Ja",VLOOKUP($Y$2,Plausis!A:E,5,0),"")</f>
        <v/>
      </c>
      <c r="AI1621" s="52" t="str">
        <f t="shared" si="567"/>
        <v>Ja</v>
      </c>
      <c r="AJ1621" s="52" t="str">
        <f>IF(S1621="Ja",VLOOKUP($S$2,Plausis!A:E,5,0),IF(V1621="Ja",VLOOKUP($V$2,Plausis!A:E,5,0),IF(X1621="Ja",VLOOKUP($X$2,Plausis!A:E,5,0),"")))</f>
        <v/>
      </c>
      <c r="AL1621" s="52" t="s">
        <v>2</v>
      </c>
      <c r="AM1621" s="114">
        <v>45531</v>
      </c>
      <c r="AN1621" s="52" t="s">
        <v>4467</v>
      </c>
      <c r="AO1621" s="52" t="str">
        <f>VLOOKUP(B1621,'BAT Grundtabelle'!B:T,19,0)</f>
        <v>ja</v>
      </c>
      <c r="AP1621" s="105" t="str">
        <f t="shared" si="568"/>
        <v>11454</v>
      </c>
      <c r="AQ1621" s="52" t="str">
        <f t="shared" si="569"/>
        <v>Räucherei</v>
      </c>
      <c r="AR1621" s="52" t="b">
        <f t="shared" si="570"/>
        <v>0</v>
      </c>
      <c r="AS1621" s="52" t="b">
        <f t="shared" si="570"/>
        <v>0</v>
      </c>
      <c r="AT1621" s="52" t="b">
        <f t="shared" si="570"/>
        <v>0</v>
      </c>
      <c r="AU1621" s="52">
        <f t="shared" si="571"/>
        <v>1</v>
      </c>
      <c r="AW1621" s="52" t="b">
        <f t="shared" si="572"/>
        <v>0</v>
      </c>
      <c r="AX1621" s="52" t="str">
        <f t="shared" si="573"/>
        <v>Unternehmen</v>
      </c>
      <c r="AY1621" s="52" t="b">
        <f t="shared" si="574"/>
        <v>0</v>
      </c>
      <c r="AZ1621" s="52" t="str">
        <f t="shared" si="575"/>
        <v>11454</v>
      </c>
      <c r="BA1621" s="52" t="str">
        <f>VLOOKUP(A1621,'BAT Grundtabelle'!A:U,21,0)</f>
        <v>ja</v>
      </c>
      <c r="BB1621" s="52" t="str">
        <f t="shared" si="576"/>
        <v>nein</v>
      </c>
      <c r="BC1621" s="52" t="str">
        <f t="shared" si="577"/>
        <v>11454</v>
      </c>
      <c r="BD1621" s="52" t="str">
        <f t="shared" si="578"/>
        <v>Räucherei</v>
      </c>
      <c r="BE1621" s="52" t="str">
        <f t="shared" si="579"/>
        <v>Unternehmen</v>
      </c>
      <c r="BF1621" s="52">
        <f t="shared" si="580"/>
        <v>1</v>
      </c>
    </row>
    <row r="1622" spans="1:58" hidden="1" x14ac:dyDescent="0.35">
      <c r="A1622" s="107" t="s">
        <v>3878</v>
      </c>
      <c r="B1622" s="75" t="s">
        <v>537</v>
      </c>
      <c r="C1622" s="52" t="s">
        <v>2</v>
      </c>
      <c r="D1622" s="52" t="s">
        <v>2</v>
      </c>
      <c r="E1622" s="52" t="s">
        <v>2</v>
      </c>
      <c r="F1622" s="52" t="s">
        <v>2</v>
      </c>
      <c r="G1622" s="52" t="s">
        <v>2</v>
      </c>
      <c r="H1622" s="52" t="s">
        <v>2</v>
      </c>
      <c r="I1622" s="52" t="s">
        <v>2</v>
      </c>
      <c r="J1622" s="52" t="s">
        <v>2</v>
      </c>
      <c r="K1622" s="52" t="s">
        <v>2</v>
      </c>
      <c r="L1622" s="52" t="s">
        <v>2</v>
      </c>
      <c r="M1622" s="52" t="s">
        <v>2</v>
      </c>
      <c r="N1622" s="52" t="s">
        <v>2</v>
      </c>
      <c r="O1622" s="52" t="s">
        <v>4617</v>
      </c>
      <c r="P1622" s="52" t="s">
        <v>4</v>
      </c>
      <c r="Q1622" s="52" t="str">
        <f t="shared" si="581"/>
        <v>Nein</v>
      </c>
      <c r="R1622" s="52" t="str">
        <f t="shared" si="581"/>
        <v>Nein</v>
      </c>
      <c r="S1622" s="52" t="str">
        <f t="shared" si="581"/>
        <v>Nein</v>
      </c>
      <c r="T1622" s="52" t="str">
        <f t="shared" si="581"/>
        <v>Nein</v>
      </c>
      <c r="U1622" s="52" t="str">
        <f t="shared" si="581"/>
        <v>Nein</v>
      </c>
      <c r="V1622" s="52" t="str">
        <f t="shared" si="581"/>
        <v>Nein</v>
      </c>
      <c r="W1622" s="52" t="str">
        <f t="shared" si="581"/>
        <v>Nein</v>
      </c>
      <c r="X1622" s="52" t="str">
        <f t="shared" si="581"/>
        <v>Nein</v>
      </c>
      <c r="Y1622" s="52" t="str">
        <f t="shared" si="581"/>
        <v>Nein</v>
      </c>
      <c r="Z1622" s="52" t="str">
        <f t="shared" si="581"/>
        <v>Nein</v>
      </c>
      <c r="AA1622" s="52" t="str">
        <f t="shared" si="581"/>
        <v>Nein</v>
      </c>
      <c r="AB1622" s="52" t="str">
        <f t="shared" si="581"/>
        <v>Nein</v>
      </c>
      <c r="AC1622" s="52" t="str">
        <f t="shared" si="581"/>
        <v>Nein</v>
      </c>
      <c r="AD1622" s="52" t="str">
        <f t="shared" si="581"/>
        <v>Nein</v>
      </c>
      <c r="AE1622" s="52" t="str">
        <f t="shared" si="581"/>
        <v>Nein</v>
      </c>
      <c r="AF1622" s="52" t="str">
        <f t="shared" si="581"/>
        <v>Nein</v>
      </c>
      <c r="AG1622" s="61" t="str">
        <f>IF(Q1622="Ja",VLOOKUP($Q$2,Plausis!A:E,5,0),IF(R1622="Ja",VLOOKUP($R$2,Plausis!A:E,5,0),IF(T1622="Ja",VLOOKUP($T$2,Plausis!A:E,5,0),IF(U1622="Ja",VLOOKUP($U$2,Plausis!A:E,5,0),IF(AA1622="Ja",VLOOKUP($AA$2,Plausis!A:E,5,0),IF(AC1622="Ja",VLOOKUP($AC$2,Plausis!A:E,5,0),IF(AD1622="Ja",VLOOKUP($AD$2,Plausis!A:E,5,0),"")))))))</f>
        <v/>
      </c>
      <c r="AH1622" s="52" t="str">
        <f>IF(Y1622="Ja",VLOOKUP($Y$2,Plausis!A:E,5,0),"")</f>
        <v/>
      </c>
      <c r="AI1622" s="52" t="str">
        <f t="shared" si="567"/>
        <v>Nein</v>
      </c>
      <c r="AJ1622" s="52" t="str">
        <f>IF(S1622="Ja",VLOOKUP($S$2,Plausis!A:E,5,0),IF(V1622="Ja",VLOOKUP($V$2,Plausis!A:E,5,0),IF(X1622="Ja",VLOOKUP($X$2,Plausis!A:E,5,0),"")))</f>
        <v/>
      </c>
      <c r="AL1622" s="52" t="s">
        <v>3</v>
      </c>
      <c r="AM1622" s="114">
        <v>45531</v>
      </c>
      <c r="AN1622" s="52" t="s">
        <v>4467</v>
      </c>
      <c r="AO1622" s="52" t="str">
        <f>VLOOKUP(B1622,'BAT Grundtabelle'!B:T,19,0)</f>
        <v>nein</v>
      </c>
      <c r="AP1622" s="105" t="str">
        <f t="shared" si="568"/>
        <v>11455</v>
      </c>
      <c r="AQ1622" s="52" t="str">
        <f t="shared" si="569"/>
        <v>Rauchwarenhandel</v>
      </c>
      <c r="AR1622" s="52" t="b">
        <f t="shared" si="570"/>
        <v>0</v>
      </c>
      <c r="AS1622" s="52" t="b">
        <f t="shared" si="570"/>
        <v>0</v>
      </c>
      <c r="AT1622" s="52" t="b">
        <f t="shared" si="570"/>
        <v>0</v>
      </c>
      <c r="AU1622" s="52" t="str">
        <f t="shared" si="571"/>
        <v/>
      </c>
      <c r="AW1622" s="52" t="b">
        <f t="shared" si="572"/>
        <v>0</v>
      </c>
      <c r="AX1622" s="52" t="str">
        <f t="shared" si="573"/>
        <v/>
      </c>
      <c r="AY1622" s="52" t="b">
        <f t="shared" si="574"/>
        <v>0</v>
      </c>
      <c r="AZ1622" s="52" t="str">
        <f t="shared" si="575"/>
        <v>11455</v>
      </c>
      <c r="BA1622" s="52" t="str">
        <f>VLOOKUP(A1622,'BAT Grundtabelle'!A:U,21,0)</f>
        <v>nein</v>
      </c>
      <c r="BB1622" s="52" t="str">
        <f t="shared" si="576"/>
        <v>nein</v>
      </c>
      <c r="BC1622" s="52" t="str">
        <f t="shared" si="577"/>
        <v>11455</v>
      </c>
      <c r="BD1622" s="52" t="str">
        <f t="shared" si="578"/>
        <v>Rauchwarenhandel</v>
      </c>
      <c r="BE1622" s="52" t="str">
        <f t="shared" si="579"/>
        <v/>
      </c>
      <c r="BF1622" s="52" t="str">
        <f t="shared" si="580"/>
        <v/>
      </c>
    </row>
    <row r="1623" spans="1:58" hidden="1" x14ac:dyDescent="0.35">
      <c r="A1623" s="107" t="s">
        <v>47</v>
      </c>
      <c r="B1623" s="75" t="s">
        <v>46</v>
      </c>
      <c r="C1623" s="52" t="s">
        <v>3</v>
      </c>
      <c r="D1623" s="52" t="s">
        <v>3</v>
      </c>
      <c r="E1623" s="52" t="s">
        <v>2</v>
      </c>
      <c r="F1623" s="52" t="s">
        <v>2</v>
      </c>
      <c r="G1623" s="52" t="s">
        <v>2</v>
      </c>
      <c r="H1623" s="52" t="s">
        <v>2</v>
      </c>
      <c r="I1623" s="52" t="s">
        <v>3</v>
      </c>
      <c r="J1623" s="52">
        <v>1</v>
      </c>
      <c r="K1623" s="52" t="s">
        <v>2</v>
      </c>
      <c r="L1623" s="52" t="s">
        <v>2</v>
      </c>
      <c r="M1623" s="52" t="s">
        <v>2</v>
      </c>
      <c r="N1623" s="52" t="s">
        <v>3</v>
      </c>
      <c r="P1623" s="52" t="s">
        <v>4</v>
      </c>
      <c r="Q1623" s="52" t="str">
        <f t="shared" ref="Q1623:AF1632" si="582">IF(ISERROR(FIND(Q$2,$P1623,1)),"Nein","Ja")</f>
        <v>Nein</v>
      </c>
      <c r="R1623" s="52" t="str">
        <f t="shared" si="582"/>
        <v>Nein</v>
      </c>
      <c r="S1623" s="52" t="str">
        <f t="shared" si="582"/>
        <v>Nein</v>
      </c>
      <c r="T1623" s="52" t="str">
        <f t="shared" si="582"/>
        <v>Nein</v>
      </c>
      <c r="U1623" s="52" t="str">
        <f t="shared" si="582"/>
        <v>Nein</v>
      </c>
      <c r="V1623" s="52" t="str">
        <f t="shared" si="582"/>
        <v>Nein</v>
      </c>
      <c r="W1623" s="52" t="str">
        <f t="shared" si="582"/>
        <v>Nein</v>
      </c>
      <c r="X1623" s="52" t="str">
        <f t="shared" si="582"/>
        <v>Nein</v>
      </c>
      <c r="Y1623" s="52" t="str">
        <f t="shared" si="582"/>
        <v>Nein</v>
      </c>
      <c r="Z1623" s="52" t="str">
        <f t="shared" si="582"/>
        <v>Nein</v>
      </c>
      <c r="AA1623" s="52" t="str">
        <f t="shared" si="582"/>
        <v>Nein</v>
      </c>
      <c r="AB1623" s="52" t="str">
        <f t="shared" si="582"/>
        <v>Nein</v>
      </c>
      <c r="AC1623" s="52" t="str">
        <f t="shared" si="582"/>
        <v>Nein</v>
      </c>
      <c r="AD1623" s="52" t="str">
        <f t="shared" si="582"/>
        <v>Nein</v>
      </c>
      <c r="AE1623" s="52" t="str">
        <f t="shared" si="582"/>
        <v>Nein</v>
      </c>
      <c r="AF1623" s="52" t="str">
        <f t="shared" si="582"/>
        <v>Nein</v>
      </c>
      <c r="AG1623" s="61" t="str">
        <f>IF(Q1623="Ja",VLOOKUP($Q$2,Plausis!A:E,5,0),IF(R1623="Ja",VLOOKUP($R$2,Plausis!A:E,5,0),IF(T1623="Ja",VLOOKUP($T$2,Plausis!A:E,5,0),IF(U1623="Ja",VLOOKUP($U$2,Plausis!A:E,5,0),IF(AA1623="Ja",VLOOKUP($AA$2,Plausis!A:E,5,0),IF(AC1623="Ja",VLOOKUP($AC$2,Plausis!A:E,5,0),IF(AD1623="Ja",VLOOKUP($AD$2,Plausis!A:E,5,0),"")))))))</f>
        <v/>
      </c>
      <c r="AH1623" s="52" t="str">
        <f>IF(Y1623="Ja",VLOOKUP($Y$2,Plausis!A:E,5,0),"")</f>
        <v/>
      </c>
      <c r="AI1623" s="52" t="str">
        <f t="shared" si="567"/>
        <v>Ja</v>
      </c>
      <c r="AJ1623" s="52" t="str">
        <f>IF(S1623="Ja",VLOOKUP($S$2,Plausis!A:E,5,0),IF(V1623="Ja",VLOOKUP($V$2,Plausis!A:E,5,0),IF(X1623="Ja",VLOOKUP($X$2,Plausis!A:E,5,0),"")))</f>
        <v/>
      </c>
      <c r="AL1623" s="52" t="s">
        <v>2</v>
      </c>
      <c r="AM1623" s="114">
        <v>45531</v>
      </c>
      <c r="AN1623" s="52" t="s">
        <v>4467</v>
      </c>
      <c r="AO1623" s="52" t="str">
        <f>VLOOKUP(B1623,'BAT Grundtabelle'!B:T,19,0)</f>
        <v>ja</v>
      </c>
      <c r="AP1623" s="105" t="str">
        <f t="shared" si="568"/>
        <v>1201</v>
      </c>
      <c r="AQ1623" s="52" t="str">
        <f t="shared" si="569"/>
        <v>Raumausstatter</v>
      </c>
      <c r="AR1623" s="52" t="b">
        <f t="shared" ref="AR1623:AT1642" si="583">IF(ISERROR(FIND(AR$1,$P1623,1)),FALSE,TRUE)</f>
        <v>0</v>
      </c>
      <c r="AS1623" s="52" t="b">
        <f t="shared" si="583"/>
        <v>0</v>
      </c>
      <c r="AT1623" s="52" t="b">
        <f t="shared" si="583"/>
        <v>0</v>
      </c>
      <c r="AU1623" s="52">
        <f t="shared" si="571"/>
        <v>1</v>
      </c>
      <c r="AW1623" s="52" t="b">
        <f t="shared" si="572"/>
        <v>0</v>
      </c>
      <c r="AX1623" s="52" t="str">
        <f t="shared" si="573"/>
        <v>Unternehmen</v>
      </c>
      <c r="AY1623" s="52" t="b">
        <f t="shared" si="574"/>
        <v>0</v>
      </c>
      <c r="AZ1623" s="52" t="str">
        <f t="shared" si="575"/>
        <v>1201</v>
      </c>
      <c r="BA1623" s="52" t="str">
        <f>VLOOKUP(A1623,'BAT Grundtabelle'!A:U,21,0)</f>
        <v>ja</v>
      </c>
      <c r="BB1623" s="52" t="str">
        <f t="shared" si="576"/>
        <v>nein</v>
      </c>
      <c r="BC1623" s="52" t="str">
        <f t="shared" si="577"/>
        <v>1201</v>
      </c>
      <c r="BD1623" s="52" t="str">
        <f t="shared" si="578"/>
        <v>Raumausstatter</v>
      </c>
      <c r="BE1623" s="52" t="str">
        <f t="shared" si="579"/>
        <v>Unternehmen</v>
      </c>
      <c r="BF1623" s="52">
        <f t="shared" si="580"/>
        <v>1</v>
      </c>
    </row>
    <row r="1624" spans="1:58" hidden="1" x14ac:dyDescent="0.35">
      <c r="A1624" s="107" t="s">
        <v>3879</v>
      </c>
      <c r="B1624" s="75" t="s">
        <v>284</v>
      </c>
      <c r="C1624" s="52" t="s">
        <v>3</v>
      </c>
      <c r="D1624" s="52" t="s">
        <v>3</v>
      </c>
      <c r="E1624" s="52" t="s">
        <v>2</v>
      </c>
      <c r="F1624" s="52" t="s">
        <v>2</v>
      </c>
      <c r="G1624" s="52" t="s">
        <v>2</v>
      </c>
      <c r="H1624" s="52" t="s">
        <v>2</v>
      </c>
      <c r="I1624" s="52" t="s">
        <v>3</v>
      </c>
      <c r="J1624" s="52">
        <v>1</v>
      </c>
      <c r="K1624" s="52" t="s">
        <v>2</v>
      </c>
      <c r="L1624" s="52" t="s">
        <v>2</v>
      </c>
      <c r="M1624" s="52" t="s">
        <v>2</v>
      </c>
      <c r="N1624" s="52" t="s">
        <v>3</v>
      </c>
      <c r="P1624" s="52" t="s">
        <v>4</v>
      </c>
      <c r="Q1624" s="52" t="str">
        <f t="shared" si="582"/>
        <v>Nein</v>
      </c>
      <c r="R1624" s="52" t="str">
        <f t="shared" si="582"/>
        <v>Nein</v>
      </c>
      <c r="S1624" s="52" t="str">
        <f t="shared" si="582"/>
        <v>Nein</v>
      </c>
      <c r="T1624" s="52" t="str">
        <f t="shared" si="582"/>
        <v>Nein</v>
      </c>
      <c r="U1624" s="52" t="str">
        <f t="shared" si="582"/>
        <v>Nein</v>
      </c>
      <c r="V1624" s="52" t="str">
        <f t="shared" si="582"/>
        <v>Nein</v>
      </c>
      <c r="W1624" s="52" t="str">
        <f t="shared" si="582"/>
        <v>Nein</v>
      </c>
      <c r="X1624" s="52" t="str">
        <f t="shared" si="582"/>
        <v>Nein</v>
      </c>
      <c r="Y1624" s="52" t="str">
        <f t="shared" si="582"/>
        <v>Nein</v>
      </c>
      <c r="Z1624" s="52" t="str">
        <f t="shared" si="582"/>
        <v>Nein</v>
      </c>
      <c r="AA1624" s="52" t="str">
        <f t="shared" si="582"/>
        <v>Nein</v>
      </c>
      <c r="AB1624" s="52" t="str">
        <f t="shared" si="582"/>
        <v>Nein</v>
      </c>
      <c r="AC1624" s="52" t="str">
        <f t="shared" si="582"/>
        <v>Nein</v>
      </c>
      <c r="AD1624" s="52" t="str">
        <f t="shared" si="582"/>
        <v>Nein</v>
      </c>
      <c r="AE1624" s="52" t="str">
        <f t="shared" si="582"/>
        <v>Nein</v>
      </c>
      <c r="AF1624" s="52" t="str">
        <f t="shared" si="582"/>
        <v>Nein</v>
      </c>
      <c r="AG1624" s="61" t="str">
        <f>IF(Q1624="Ja",VLOOKUP($Q$2,Plausis!A:E,5,0),IF(R1624="Ja",VLOOKUP($R$2,Plausis!A:E,5,0),IF(T1624="Ja",VLOOKUP($T$2,Plausis!A:E,5,0),IF(U1624="Ja",VLOOKUP($U$2,Plausis!A:E,5,0),IF(AA1624="Ja",VLOOKUP($AA$2,Plausis!A:E,5,0),IF(AC1624="Ja",VLOOKUP($AC$2,Plausis!A:E,5,0),IF(AD1624="Ja",VLOOKUP($AD$2,Plausis!A:E,5,0),"")))))))</f>
        <v/>
      </c>
      <c r="AH1624" s="52" t="str">
        <f>IF(Y1624="Ja",VLOOKUP($Y$2,Plausis!A:E,5,0),"")</f>
        <v/>
      </c>
      <c r="AI1624" s="52" t="str">
        <f t="shared" si="567"/>
        <v>Ja</v>
      </c>
      <c r="AJ1624" s="52" t="str">
        <f>IF(S1624="Ja",VLOOKUP($S$2,Plausis!A:E,5,0),IF(V1624="Ja",VLOOKUP($V$2,Plausis!A:E,5,0),IF(X1624="Ja",VLOOKUP($X$2,Plausis!A:E,5,0),"")))</f>
        <v/>
      </c>
      <c r="AL1624" s="52" t="s">
        <v>2</v>
      </c>
      <c r="AM1624" s="114">
        <v>45531</v>
      </c>
      <c r="AN1624" s="52" t="s">
        <v>4467</v>
      </c>
      <c r="AO1624" s="52" t="str">
        <f>VLOOKUP(B1624,'BAT Grundtabelle'!B:T,19,0)</f>
        <v>ja</v>
      </c>
      <c r="AP1624" s="105" t="str">
        <f t="shared" si="568"/>
        <v>11456</v>
      </c>
      <c r="AQ1624" s="52" t="str">
        <f t="shared" si="569"/>
        <v>Rechenzentrum</v>
      </c>
      <c r="AR1624" s="52" t="b">
        <f t="shared" si="583"/>
        <v>0</v>
      </c>
      <c r="AS1624" s="52" t="b">
        <f t="shared" si="583"/>
        <v>0</v>
      </c>
      <c r="AT1624" s="52" t="b">
        <f t="shared" si="583"/>
        <v>0</v>
      </c>
      <c r="AU1624" s="52">
        <f t="shared" si="571"/>
        <v>1</v>
      </c>
      <c r="AW1624" s="52" t="b">
        <f t="shared" si="572"/>
        <v>0</v>
      </c>
      <c r="AX1624" s="52" t="str">
        <f t="shared" si="573"/>
        <v>Unternehmen</v>
      </c>
      <c r="AY1624" s="52" t="b">
        <f t="shared" si="574"/>
        <v>0</v>
      </c>
      <c r="AZ1624" s="52" t="str">
        <f t="shared" si="575"/>
        <v>11456</v>
      </c>
      <c r="BA1624" s="52" t="str">
        <f>VLOOKUP(A1624,'BAT Grundtabelle'!A:U,21,0)</f>
        <v>ja</v>
      </c>
      <c r="BB1624" s="52" t="str">
        <f t="shared" si="576"/>
        <v>nein</v>
      </c>
      <c r="BC1624" s="52" t="str">
        <f t="shared" si="577"/>
        <v>11456</v>
      </c>
      <c r="BD1624" s="52" t="str">
        <f t="shared" si="578"/>
        <v>Rechenzentrum</v>
      </c>
      <c r="BE1624" s="52" t="str">
        <f t="shared" si="579"/>
        <v>Unternehmen</v>
      </c>
      <c r="BF1624" s="52">
        <f t="shared" si="580"/>
        <v>1</v>
      </c>
    </row>
    <row r="1625" spans="1:58" ht="29" hidden="1" x14ac:dyDescent="0.35">
      <c r="A1625" s="107" t="s">
        <v>3880</v>
      </c>
      <c r="B1625" s="75" t="s">
        <v>923</v>
      </c>
      <c r="C1625" s="52" t="s">
        <v>3</v>
      </c>
      <c r="D1625" s="52" t="s">
        <v>3</v>
      </c>
      <c r="E1625" s="52" t="s">
        <v>2</v>
      </c>
      <c r="F1625" s="52" t="s">
        <v>2</v>
      </c>
      <c r="G1625" s="52" t="s">
        <v>2</v>
      </c>
      <c r="H1625" s="52" t="s">
        <v>2</v>
      </c>
      <c r="I1625" s="52" t="s">
        <v>2</v>
      </c>
      <c r="J1625" s="52" t="s">
        <v>2</v>
      </c>
      <c r="K1625" s="52" t="s">
        <v>2</v>
      </c>
      <c r="L1625" s="52" t="s">
        <v>2</v>
      </c>
      <c r="M1625" s="52" t="s">
        <v>2</v>
      </c>
      <c r="N1625" s="52" t="s">
        <v>3</v>
      </c>
      <c r="O1625" s="52" t="s">
        <v>2409</v>
      </c>
      <c r="P1625" s="61" t="s">
        <v>920</v>
      </c>
      <c r="Q1625" s="52" t="str">
        <f t="shared" si="582"/>
        <v>Nein</v>
      </c>
      <c r="R1625" s="52" t="str">
        <f t="shared" si="582"/>
        <v>Nein</v>
      </c>
      <c r="S1625" s="52" t="str">
        <f t="shared" si="582"/>
        <v>Nein</v>
      </c>
      <c r="T1625" s="52" t="str">
        <f t="shared" si="582"/>
        <v>Ja</v>
      </c>
      <c r="U1625" s="52" t="str">
        <f t="shared" si="582"/>
        <v>Nein</v>
      </c>
      <c r="V1625" s="52" t="str">
        <f t="shared" si="582"/>
        <v>Nein</v>
      </c>
      <c r="W1625" s="52" t="str">
        <f t="shared" si="582"/>
        <v>Nein</v>
      </c>
      <c r="X1625" s="52" t="str">
        <f t="shared" si="582"/>
        <v>Ja</v>
      </c>
      <c r="Y1625" s="52" t="str">
        <f t="shared" si="582"/>
        <v>Ja</v>
      </c>
      <c r="Z1625" s="52" t="str">
        <f t="shared" si="582"/>
        <v>Nein</v>
      </c>
      <c r="AA1625" s="52" t="str">
        <f t="shared" si="582"/>
        <v>Nein</v>
      </c>
      <c r="AB1625" s="52" t="str">
        <f t="shared" si="582"/>
        <v>Nein</v>
      </c>
      <c r="AC1625" s="52" t="str">
        <f t="shared" si="582"/>
        <v>Nein</v>
      </c>
      <c r="AD1625" s="52" t="str">
        <f t="shared" si="582"/>
        <v>Nein</v>
      </c>
      <c r="AE1625" s="52" t="str">
        <f t="shared" si="582"/>
        <v>Nein</v>
      </c>
      <c r="AF1625" s="52" t="str">
        <f t="shared" si="582"/>
        <v>Nein</v>
      </c>
      <c r="AG1625" s="61" t="str">
        <f>IF(Q1625="Ja",VLOOKUP($Q$2,Plausis!A:E,5,0),IF(R1625="Ja",VLOOKUP($R$2,Plausis!A:E,5,0),IF(T1625="Ja",VLOOKUP($T$2,Plausis!A:E,5,0),IF(U1625="Ja",VLOOKUP($U$2,Plausis!A:E,5,0),IF(AA1625="Ja",VLOOKUP($AA$2,Plausis!A:E,5,0),IF(AC1625="Ja",VLOOKUP($AC$2,Plausis!A:E,5,0),IF(AD1625="Ja",VLOOKUP($AD$2,Plausis!A:E,5,0),"")))))))</f>
        <v>Dieser Betrieb ist nur im Komfort-RS ohne ergänzenden Spezial-Straf-RS versicherbar.</v>
      </c>
      <c r="AH1625" s="52" t="str">
        <f>IF(Y1625="Ja",VLOOKUP($Y$2,Plausis!A:E,5,0),"")</f>
        <v>Dieser Betrieb kann nur mit einer Selbstbeteiligung von mindestens 250 € versichert werden.</v>
      </c>
      <c r="AI1625" s="52" t="str">
        <f t="shared" si="567"/>
        <v>Nein</v>
      </c>
      <c r="AJ1625" s="52" t="str">
        <f>IF(S1625="Ja",VLOOKUP($S$2,Plausis!A:E,5,0),IF(V1625="Ja",VLOOKUP($V$2,Plausis!A:E,5,0),IF(X1625="Ja",VLOOKUP($X$2,Plausis!A:E,5,0),"")))</f>
        <v>Dieser Betrieb kann nur ohne ergänzenden Spezial-Straf-RS versichert werden.</v>
      </c>
      <c r="AL1625" s="52" t="s">
        <v>2</v>
      </c>
      <c r="AM1625" s="114">
        <v>45531</v>
      </c>
      <c r="AN1625" s="52" t="s">
        <v>4467</v>
      </c>
      <c r="AO1625" s="52" t="str">
        <f>VLOOKUP(B1625,'BAT Grundtabelle'!B:T,19,0)</f>
        <v>ja</v>
      </c>
      <c r="AP1625" s="105" t="str">
        <f t="shared" si="568"/>
        <v>11457</v>
      </c>
      <c r="AQ1625" s="52" t="str">
        <f t="shared" si="569"/>
        <v>Rechts-, Wirtschaftsberatung (Rechtsanwalt, Steuerberater, Notar)</v>
      </c>
      <c r="AR1625" s="52" t="b">
        <f t="shared" si="583"/>
        <v>0</v>
      </c>
      <c r="AS1625" s="52" t="b">
        <f t="shared" si="583"/>
        <v>0</v>
      </c>
      <c r="AT1625" s="52" t="b">
        <f t="shared" si="583"/>
        <v>0</v>
      </c>
      <c r="AU1625" s="52" t="str">
        <f t="shared" si="571"/>
        <v>Eigener Tarif</v>
      </c>
      <c r="AW1625" s="52" t="b">
        <f t="shared" si="572"/>
        <v>0</v>
      </c>
      <c r="AX1625" s="52" t="str">
        <f t="shared" si="573"/>
        <v>Eigener Tarif</v>
      </c>
      <c r="AY1625" s="52" t="b">
        <f t="shared" si="574"/>
        <v>0</v>
      </c>
      <c r="AZ1625" s="52" t="str">
        <f t="shared" si="575"/>
        <v>11457</v>
      </c>
      <c r="BA1625" s="52" t="str">
        <f>VLOOKUP(A1625,'BAT Grundtabelle'!A:U,21,0)</f>
        <v>ja</v>
      </c>
      <c r="BB1625" s="52" t="str">
        <f t="shared" si="576"/>
        <v>nein</v>
      </c>
      <c r="BC1625" s="52" t="str">
        <f t="shared" si="577"/>
        <v>11457</v>
      </c>
      <c r="BD1625" s="52" t="str">
        <f t="shared" si="578"/>
        <v>Rechts-, Wirtschaftsberatung (Rechtsanwalt, Steuerberater, Notar)</v>
      </c>
      <c r="BE1625" s="52" t="str">
        <f t="shared" si="579"/>
        <v>Eigener Tarif</v>
      </c>
      <c r="BF1625" s="52" t="str">
        <f t="shared" si="580"/>
        <v>Eigener Tarif</v>
      </c>
    </row>
    <row r="1626" spans="1:58" hidden="1" x14ac:dyDescent="0.35">
      <c r="A1626" s="107" t="s">
        <v>3881</v>
      </c>
      <c r="B1626" s="75" t="s">
        <v>924</v>
      </c>
      <c r="C1626" s="52" t="s">
        <v>3</v>
      </c>
      <c r="D1626" s="52" t="s">
        <v>3</v>
      </c>
      <c r="E1626" s="52" t="s">
        <v>2</v>
      </c>
      <c r="F1626" s="52" t="s">
        <v>2</v>
      </c>
      <c r="G1626" s="52" t="s">
        <v>2</v>
      </c>
      <c r="H1626" s="52" t="s">
        <v>2</v>
      </c>
      <c r="I1626" s="52" t="s">
        <v>3</v>
      </c>
      <c r="J1626" s="52">
        <v>4</v>
      </c>
      <c r="K1626" s="52" t="s">
        <v>2</v>
      </c>
      <c r="L1626" s="52" t="s">
        <v>2</v>
      </c>
      <c r="M1626" s="52" t="s">
        <v>2</v>
      </c>
      <c r="N1626" s="52" t="s">
        <v>3</v>
      </c>
      <c r="O1626" s="52" t="s">
        <v>2412</v>
      </c>
      <c r="P1626" s="52" t="s">
        <v>4568</v>
      </c>
      <c r="Q1626" s="52" t="str">
        <f t="shared" si="582"/>
        <v>Nein</v>
      </c>
      <c r="R1626" s="52" t="str">
        <f t="shared" si="582"/>
        <v>Nein</v>
      </c>
      <c r="S1626" s="52" t="str">
        <f t="shared" si="582"/>
        <v>Nein</v>
      </c>
      <c r="T1626" s="52" t="str">
        <f t="shared" si="582"/>
        <v>Ja</v>
      </c>
      <c r="U1626" s="52" t="str">
        <f t="shared" si="582"/>
        <v>Nein</v>
      </c>
      <c r="V1626" s="52" t="str">
        <f t="shared" si="582"/>
        <v>Nein</v>
      </c>
      <c r="W1626" s="52" t="str">
        <f t="shared" si="582"/>
        <v>Nein</v>
      </c>
      <c r="X1626" s="52" t="str">
        <f t="shared" si="582"/>
        <v>Ja</v>
      </c>
      <c r="Y1626" s="52" t="str">
        <f t="shared" si="582"/>
        <v>Ja</v>
      </c>
      <c r="Z1626" s="52" t="str">
        <f t="shared" si="582"/>
        <v>Nein</v>
      </c>
      <c r="AA1626" s="52" t="str">
        <f t="shared" si="582"/>
        <v>Nein</v>
      </c>
      <c r="AB1626" s="52" t="str">
        <f t="shared" si="582"/>
        <v>Nein</v>
      </c>
      <c r="AC1626" s="52" t="str">
        <f t="shared" si="582"/>
        <v>Nein</v>
      </c>
      <c r="AD1626" s="52" t="str">
        <f t="shared" si="582"/>
        <v>Nein</v>
      </c>
      <c r="AE1626" s="52" t="str">
        <f t="shared" si="582"/>
        <v>Nein</v>
      </c>
      <c r="AF1626" s="52" t="str">
        <f t="shared" si="582"/>
        <v>Nein</v>
      </c>
      <c r="AG1626" s="61" t="str">
        <f>IF(Q1626="Ja",VLOOKUP($Q$2,Plausis!A:E,5,0),IF(R1626="Ja",VLOOKUP($R$2,Plausis!A:E,5,0),IF(T1626="Ja",VLOOKUP($T$2,Plausis!A:E,5,0),IF(U1626="Ja",VLOOKUP($U$2,Plausis!A:E,5,0),IF(AA1626="Ja",VLOOKUP($AA$2,Plausis!A:E,5,0),IF(AC1626="Ja",VLOOKUP($AC$2,Plausis!A:E,5,0),IF(AD1626="Ja",VLOOKUP($AD$2,Plausis!A:E,5,0),"")))))))</f>
        <v>Dieser Betrieb ist nur im Komfort-RS ohne ergänzenden Spezial-Straf-RS versicherbar.</v>
      </c>
      <c r="AH1626" s="52" t="str">
        <f>IF(Y1626="Ja",VLOOKUP($Y$2,Plausis!A:E,5,0),"")</f>
        <v>Dieser Betrieb kann nur mit einer Selbstbeteiligung von mindestens 250 € versichert werden.</v>
      </c>
      <c r="AI1626" s="52" t="str">
        <f t="shared" si="567"/>
        <v>Nein</v>
      </c>
      <c r="AJ1626" s="52" t="str">
        <f>IF(S1626="Ja",VLOOKUP($S$2,Plausis!A:E,5,0),IF(V1626="Ja",VLOOKUP($V$2,Plausis!A:E,5,0),IF(X1626="Ja",VLOOKUP($X$2,Plausis!A:E,5,0),"")))</f>
        <v>Dieser Betrieb kann nur ohne ergänzenden Spezial-Straf-RS versichert werden.</v>
      </c>
      <c r="AL1626" s="52" t="s">
        <v>2</v>
      </c>
      <c r="AM1626" s="114">
        <v>45531</v>
      </c>
      <c r="AN1626" s="52" t="s">
        <v>4467</v>
      </c>
      <c r="AO1626" s="52" t="str">
        <f>VLOOKUP(B1626,'BAT Grundtabelle'!B:T,19,0)</f>
        <v>ja</v>
      </c>
      <c r="AP1626" s="105" t="str">
        <f t="shared" si="568"/>
        <v>11458</v>
      </c>
      <c r="AQ1626" s="52" t="str">
        <f t="shared" si="569"/>
        <v>Rechtsanwalt</v>
      </c>
      <c r="AR1626" s="52" t="b">
        <f t="shared" si="583"/>
        <v>0</v>
      </c>
      <c r="AS1626" s="52" t="b">
        <f t="shared" si="583"/>
        <v>0</v>
      </c>
      <c r="AT1626" s="52" t="b">
        <f t="shared" si="583"/>
        <v>0</v>
      </c>
      <c r="AU1626" s="52">
        <f t="shared" si="571"/>
        <v>4</v>
      </c>
      <c r="AW1626" s="52" t="b">
        <f t="shared" si="572"/>
        <v>0</v>
      </c>
      <c r="AX1626" s="52" t="str">
        <f t="shared" si="573"/>
        <v>Unternehmen</v>
      </c>
      <c r="AY1626" s="52" t="b">
        <f t="shared" si="574"/>
        <v>0</v>
      </c>
      <c r="AZ1626" s="52" t="str">
        <f t="shared" si="575"/>
        <v>11458</v>
      </c>
      <c r="BA1626" s="52" t="str">
        <f>VLOOKUP(A1626,'BAT Grundtabelle'!A:U,21,0)</f>
        <v>ja</v>
      </c>
      <c r="BB1626" s="52" t="str">
        <f t="shared" si="576"/>
        <v>nein</v>
      </c>
      <c r="BC1626" s="52" t="str">
        <f t="shared" si="577"/>
        <v>11458</v>
      </c>
      <c r="BD1626" s="52" t="str">
        <f t="shared" si="578"/>
        <v>Rechtsanwalt</v>
      </c>
      <c r="BE1626" s="52" t="str">
        <f t="shared" si="579"/>
        <v>Unternehmen</v>
      </c>
      <c r="BF1626" s="52">
        <f t="shared" si="580"/>
        <v>4</v>
      </c>
    </row>
    <row r="1627" spans="1:58" hidden="1" x14ac:dyDescent="0.35">
      <c r="A1627" s="107" t="s">
        <v>3882</v>
      </c>
      <c r="B1627" s="75" t="s">
        <v>925</v>
      </c>
      <c r="C1627" s="52" t="s">
        <v>3</v>
      </c>
      <c r="D1627" s="52" t="s">
        <v>3</v>
      </c>
      <c r="E1627" s="52" t="s">
        <v>2</v>
      </c>
      <c r="F1627" s="52" t="s">
        <v>2</v>
      </c>
      <c r="G1627" s="52" t="s">
        <v>2</v>
      </c>
      <c r="H1627" s="52" t="s">
        <v>2</v>
      </c>
      <c r="I1627" s="52" t="s">
        <v>3</v>
      </c>
      <c r="J1627" s="52">
        <v>4</v>
      </c>
      <c r="K1627" s="52" t="s">
        <v>2</v>
      </c>
      <c r="L1627" s="52" t="s">
        <v>2</v>
      </c>
      <c r="M1627" s="52" t="s">
        <v>2</v>
      </c>
      <c r="N1627" s="52" t="s">
        <v>3</v>
      </c>
      <c r="O1627" s="52" t="s">
        <v>2412</v>
      </c>
      <c r="P1627" s="52" t="s">
        <v>57</v>
      </c>
      <c r="Q1627" s="52" t="str">
        <f t="shared" si="582"/>
        <v>Nein</v>
      </c>
      <c r="R1627" s="52" t="str">
        <f t="shared" si="582"/>
        <v>Nein</v>
      </c>
      <c r="S1627" s="52" t="str">
        <f t="shared" si="582"/>
        <v>Nein</v>
      </c>
      <c r="T1627" s="52" t="str">
        <f t="shared" si="582"/>
        <v>Ja</v>
      </c>
      <c r="U1627" s="52" t="str">
        <f t="shared" si="582"/>
        <v>Nein</v>
      </c>
      <c r="V1627" s="52" t="str">
        <f t="shared" si="582"/>
        <v>Nein</v>
      </c>
      <c r="W1627" s="52" t="str">
        <f t="shared" si="582"/>
        <v>Nein</v>
      </c>
      <c r="X1627" s="52" t="str">
        <f t="shared" si="582"/>
        <v>Ja</v>
      </c>
      <c r="Y1627" s="52" t="str">
        <f t="shared" si="582"/>
        <v>Nein</v>
      </c>
      <c r="Z1627" s="52" t="str">
        <f t="shared" si="582"/>
        <v>Nein</v>
      </c>
      <c r="AA1627" s="52" t="str">
        <f t="shared" si="582"/>
        <v>Nein</v>
      </c>
      <c r="AB1627" s="52" t="str">
        <f t="shared" si="582"/>
        <v>Nein</v>
      </c>
      <c r="AC1627" s="52" t="str">
        <f t="shared" si="582"/>
        <v>Nein</v>
      </c>
      <c r="AD1627" s="52" t="str">
        <f t="shared" si="582"/>
        <v>Nein</v>
      </c>
      <c r="AE1627" s="52" t="str">
        <f t="shared" si="582"/>
        <v>Nein</v>
      </c>
      <c r="AF1627" s="52" t="str">
        <f t="shared" si="582"/>
        <v>Nein</v>
      </c>
      <c r="AG1627" s="61" t="str">
        <f>IF(Q1627="Ja",VLOOKUP($Q$2,Plausis!A:E,5,0),IF(R1627="Ja",VLOOKUP($R$2,Plausis!A:E,5,0),IF(T1627="Ja",VLOOKUP($T$2,Plausis!A:E,5,0),IF(U1627="Ja",VLOOKUP($U$2,Plausis!A:E,5,0),IF(AA1627="Ja",VLOOKUP($AA$2,Plausis!A:E,5,0),IF(AC1627="Ja",VLOOKUP($AC$2,Plausis!A:E,5,0),IF(AD1627="Ja",VLOOKUP($AD$2,Plausis!A:E,5,0),"")))))))</f>
        <v>Dieser Betrieb ist nur im Komfort-RS ohne ergänzenden Spezial-Straf-RS versicherbar.</v>
      </c>
      <c r="AH1627" s="52" t="str">
        <f>IF(Y1627="Ja",VLOOKUP($Y$2,Plausis!A:E,5,0),"")</f>
        <v/>
      </c>
      <c r="AI1627" s="52" t="str">
        <f t="shared" si="567"/>
        <v>Nein</v>
      </c>
      <c r="AJ1627" s="52" t="str">
        <f>IF(S1627="Ja",VLOOKUP($S$2,Plausis!A:E,5,0),IF(V1627="Ja",VLOOKUP($V$2,Plausis!A:E,5,0),IF(X1627="Ja",VLOOKUP($X$2,Plausis!A:E,5,0),"")))</f>
        <v>Dieser Betrieb kann nur ohne ergänzenden Spezial-Straf-RS versichert werden.</v>
      </c>
      <c r="AL1627" s="52" t="s">
        <v>2</v>
      </c>
      <c r="AM1627" s="114">
        <v>45531</v>
      </c>
      <c r="AN1627" s="52" t="s">
        <v>4467</v>
      </c>
      <c r="AO1627" s="52" t="str">
        <f>VLOOKUP(B1627,'BAT Grundtabelle'!B:T,19,0)</f>
        <v>ja</v>
      </c>
      <c r="AP1627" s="105" t="str">
        <f t="shared" si="568"/>
        <v>11459</v>
      </c>
      <c r="AQ1627" s="52" t="str">
        <f t="shared" si="569"/>
        <v>Rechtsberaterbüro</v>
      </c>
      <c r="AR1627" s="52" t="b">
        <f t="shared" si="583"/>
        <v>0</v>
      </c>
      <c r="AS1627" s="52" t="b">
        <f t="shared" si="583"/>
        <v>0</v>
      </c>
      <c r="AT1627" s="52" t="b">
        <f t="shared" si="583"/>
        <v>0</v>
      </c>
      <c r="AU1627" s="52">
        <f t="shared" si="571"/>
        <v>4</v>
      </c>
      <c r="AW1627" s="52" t="b">
        <f t="shared" si="572"/>
        <v>0</v>
      </c>
      <c r="AX1627" s="52" t="str">
        <f t="shared" si="573"/>
        <v>Unternehmen</v>
      </c>
      <c r="AY1627" s="52" t="b">
        <f t="shared" si="574"/>
        <v>0</v>
      </c>
      <c r="AZ1627" s="52" t="str">
        <f t="shared" si="575"/>
        <v>11459</v>
      </c>
      <c r="BA1627" s="52" t="str">
        <f>VLOOKUP(A1627,'BAT Grundtabelle'!A:U,21,0)</f>
        <v>ja</v>
      </c>
      <c r="BB1627" s="52" t="str">
        <f t="shared" si="576"/>
        <v>nein</v>
      </c>
      <c r="BC1627" s="52" t="str">
        <f t="shared" si="577"/>
        <v>11459</v>
      </c>
      <c r="BD1627" s="52" t="str">
        <f t="shared" si="578"/>
        <v>Rechtsberaterbüro</v>
      </c>
      <c r="BE1627" s="52" t="str">
        <f t="shared" si="579"/>
        <v>Unternehmen</v>
      </c>
      <c r="BF1627" s="52">
        <f t="shared" si="580"/>
        <v>4</v>
      </c>
    </row>
    <row r="1628" spans="1:58" hidden="1" x14ac:dyDescent="0.35">
      <c r="A1628" s="107" t="s">
        <v>3883</v>
      </c>
      <c r="B1628" s="75" t="s">
        <v>1685</v>
      </c>
      <c r="C1628" s="52" t="s">
        <v>3</v>
      </c>
      <c r="D1628" s="52" t="s">
        <v>3</v>
      </c>
      <c r="E1628" s="52" t="s">
        <v>2</v>
      </c>
      <c r="F1628" s="52" t="s">
        <v>2</v>
      </c>
      <c r="G1628" s="52" t="s">
        <v>2</v>
      </c>
      <c r="H1628" s="52" t="s">
        <v>2</v>
      </c>
      <c r="I1628" s="52" t="s">
        <v>3</v>
      </c>
      <c r="J1628" s="52">
        <v>4</v>
      </c>
      <c r="K1628" s="52" t="s">
        <v>2</v>
      </c>
      <c r="L1628" s="52" t="s">
        <v>2</v>
      </c>
      <c r="M1628" s="52" t="s">
        <v>2</v>
      </c>
      <c r="N1628" s="52" t="s">
        <v>3</v>
      </c>
      <c r="O1628" s="52" t="s">
        <v>2412</v>
      </c>
      <c r="P1628" s="52" t="s">
        <v>4438</v>
      </c>
      <c r="Q1628" s="52" t="str">
        <f t="shared" si="582"/>
        <v>Nein</v>
      </c>
      <c r="R1628" s="52" t="str">
        <f t="shared" si="582"/>
        <v>Nein</v>
      </c>
      <c r="S1628" s="52" t="str">
        <f t="shared" si="582"/>
        <v>Nein</v>
      </c>
      <c r="T1628" s="52" t="str">
        <f t="shared" si="582"/>
        <v>Ja</v>
      </c>
      <c r="U1628" s="52" t="str">
        <f t="shared" si="582"/>
        <v>Nein</v>
      </c>
      <c r="V1628" s="52" t="str">
        <f t="shared" si="582"/>
        <v>Nein</v>
      </c>
      <c r="W1628" s="52" t="str">
        <f t="shared" si="582"/>
        <v>Nein</v>
      </c>
      <c r="X1628" s="52" t="str">
        <f t="shared" si="582"/>
        <v>Ja</v>
      </c>
      <c r="Y1628" s="52" t="str">
        <f t="shared" si="582"/>
        <v>Nein</v>
      </c>
      <c r="Z1628" s="52" t="str">
        <f t="shared" si="582"/>
        <v>Nein</v>
      </c>
      <c r="AA1628" s="52" t="str">
        <f t="shared" si="582"/>
        <v>Nein</v>
      </c>
      <c r="AB1628" s="52" t="str">
        <f t="shared" si="582"/>
        <v>Ja</v>
      </c>
      <c r="AC1628" s="52" t="str">
        <f t="shared" si="582"/>
        <v>Nein</v>
      </c>
      <c r="AD1628" s="52" t="str">
        <f t="shared" si="582"/>
        <v>Nein</v>
      </c>
      <c r="AE1628" s="52" t="str">
        <f t="shared" si="582"/>
        <v>Nein</v>
      </c>
      <c r="AF1628" s="52" t="str">
        <f t="shared" si="582"/>
        <v>Nein</v>
      </c>
      <c r="AG1628" s="61" t="str">
        <f>IF(Q1628="Ja",VLOOKUP($Q$2,Plausis!A:E,5,0),IF(R1628="Ja",VLOOKUP($R$2,Plausis!A:E,5,0),IF(T1628="Ja",VLOOKUP($T$2,Plausis!A:E,5,0),IF(U1628="Ja",VLOOKUP($U$2,Plausis!A:E,5,0),IF(AA1628="Ja",VLOOKUP($AA$2,Plausis!A:E,5,0),IF(AC1628="Ja",VLOOKUP($AC$2,Plausis!A:E,5,0),IF(AD1628="Ja",VLOOKUP($AD$2,Plausis!A:E,5,0),"")))))))</f>
        <v>Dieser Betrieb ist nur im Komfort-RS ohne ergänzenden Spezial-Straf-RS versicherbar.</v>
      </c>
      <c r="AH1628" s="52" t="str">
        <f>IF(Y1628="Ja",VLOOKUP($Y$2,Plausis!A:E,5,0),"")</f>
        <v/>
      </c>
      <c r="AI1628" s="52" t="str">
        <f t="shared" si="567"/>
        <v>Nein</v>
      </c>
      <c r="AJ1628" s="52" t="str">
        <f>IF(S1628="Ja",VLOOKUP($S$2,Plausis!A:E,5,0),IF(V1628="Ja",VLOOKUP($V$2,Plausis!A:E,5,0),IF(X1628="Ja",VLOOKUP($X$2,Plausis!A:E,5,0),"")))</f>
        <v>Dieser Betrieb kann nur ohne ergänzenden Spezial-Straf-RS versichert werden.</v>
      </c>
      <c r="AL1628" s="52" t="s">
        <v>2</v>
      </c>
      <c r="AM1628" s="114">
        <v>45531</v>
      </c>
      <c r="AN1628" s="52" t="s">
        <v>4467</v>
      </c>
      <c r="AO1628" s="52" t="str">
        <f>VLOOKUP(B1628,'BAT Grundtabelle'!B:T,19,0)</f>
        <v>ja</v>
      </c>
      <c r="AP1628" s="105" t="str">
        <f t="shared" si="568"/>
        <v>11460</v>
      </c>
      <c r="AQ1628" s="52" t="str">
        <f t="shared" si="569"/>
        <v>Recyclingbetrieb gemischter Stoffe (Trennung, Sortierung, Aufbereitung)</v>
      </c>
      <c r="AR1628" s="52" t="b">
        <f t="shared" si="583"/>
        <v>0</v>
      </c>
      <c r="AS1628" s="52" t="b">
        <f t="shared" si="583"/>
        <v>0</v>
      </c>
      <c r="AT1628" s="52" t="b">
        <f t="shared" si="583"/>
        <v>0</v>
      </c>
      <c r="AU1628" s="52">
        <f t="shared" si="571"/>
        <v>4</v>
      </c>
      <c r="AW1628" s="52" t="b">
        <f t="shared" si="572"/>
        <v>0</v>
      </c>
      <c r="AX1628" s="52" t="str">
        <f t="shared" si="573"/>
        <v>Unternehmen</v>
      </c>
      <c r="AY1628" s="52" t="b">
        <f t="shared" si="574"/>
        <v>0</v>
      </c>
      <c r="AZ1628" s="52" t="str">
        <f t="shared" si="575"/>
        <v>11460</v>
      </c>
      <c r="BA1628" s="52" t="str">
        <f>VLOOKUP(A1628,'BAT Grundtabelle'!A:U,21,0)</f>
        <v>ja</v>
      </c>
      <c r="BB1628" s="52" t="str">
        <f t="shared" si="576"/>
        <v>nein</v>
      </c>
      <c r="BC1628" s="52" t="str">
        <f t="shared" si="577"/>
        <v>11460</v>
      </c>
      <c r="BD1628" s="52" t="str">
        <f t="shared" si="578"/>
        <v>Recyclingbetrieb gemischter Stoffe (Trennung, Sortierung, Aufbereitung)</v>
      </c>
      <c r="BE1628" s="52" t="str">
        <f t="shared" si="579"/>
        <v>Unternehmen</v>
      </c>
      <c r="BF1628" s="52">
        <f t="shared" si="580"/>
        <v>4</v>
      </c>
    </row>
    <row r="1629" spans="1:58" hidden="1" x14ac:dyDescent="0.35">
      <c r="A1629" s="107" t="s">
        <v>3884</v>
      </c>
      <c r="B1629" s="75" t="s">
        <v>1687</v>
      </c>
      <c r="C1629" s="52" t="s">
        <v>3</v>
      </c>
      <c r="D1629" s="52" t="s">
        <v>3</v>
      </c>
      <c r="E1629" s="52" t="s">
        <v>2</v>
      </c>
      <c r="F1629" s="52" t="s">
        <v>2</v>
      </c>
      <c r="G1629" s="52" t="s">
        <v>2</v>
      </c>
      <c r="H1629" s="52" t="s">
        <v>2</v>
      </c>
      <c r="I1629" s="52" t="s">
        <v>3</v>
      </c>
      <c r="J1629" s="52">
        <v>4</v>
      </c>
      <c r="K1629" s="52" t="s">
        <v>2</v>
      </c>
      <c r="L1629" s="52" t="s">
        <v>2</v>
      </c>
      <c r="M1629" s="52" t="s">
        <v>2</v>
      </c>
      <c r="N1629" s="52" t="s">
        <v>3</v>
      </c>
      <c r="O1629" s="52" t="s">
        <v>2412</v>
      </c>
      <c r="P1629" s="52" t="s">
        <v>4438</v>
      </c>
      <c r="Q1629" s="52" t="str">
        <f t="shared" si="582"/>
        <v>Nein</v>
      </c>
      <c r="R1629" s="52" t="str">
        <f t="shared" si="582"/>
        <v>Nein</v>
      </c>
      <c r="S1629" s="52" t="str">
        <f t="shared" si="582"/>
        <v>Nein</v>
      </c>
      <c r="T1629" s="52" t="str">
        <f t="shared" si="582"/>
        <v>Ja</v>
      </c>
      <c r="U1629" s="52" t="str">
        <f t="shared" si="582"/>
        <v>Nein</v>
      </c>
      <c r="V1629" s="52" t="str">
        <f t="shared" si="582"/>
        <v>Nein</v>
      </c>
      <c r="W1629" s="52" t="str">
        <f t="shared" si="582"/>
        <v>Nein</v>
      </c>
      <c r="X1629" s="52" t="str">
        <f t="shared" si="582"/>
        <v>Ja</v>
      </c>
      <c r="Y1629" s="52" t="str">
        <f t="shared" si="582"/>
        <v>Nein</v>
      </c>
      <c r="Z1629" s="52" t="str">
        <f t="shared" si="582"/>
        <v>Nein</v>
      </c>
      <c r="AA1629" s="52" t="str">
        <f t="shared" si="582"/>
        <v>Nein</v>
      </c>
      <c r="AB1629" s="52" t="str">
        <f t="shared" si="582"/>
        <v>Ja</v>
      </c>
      <c r="AC1629" s="52" t="str">
        <f t="shared" si="582"/>
        <v>Nein</v>
      </c>
      <c r="AD1629" s="52" t="str">
        <f t="shared" si="582"/>
        <v>Nein</v>
      </c>
      <c r="AE1629" s="52" t="str">
        <f t="shared" si="582"/>
        <v>Nein</v>
      </c>
      <c r="AF1629" s="52" t="str">
        <f t="shared" si="582"/>
        <v>Nein</v>
      </c>
      <c r="AG1629" s="61" t="str">
        <f>IF(Q1629="Ja",VLOOKUP($Q$2,Plausis!A:E,5,0),IF(R1629="Ja",VLOOKUP($R$2,Plausis!A:E,5,0),IF(T1629="Ja",VLOOKUP($T$2,Plausis!A:E,5,0),IF(U1629="Ja",VLOOKUP($U$2,Plausis!A:E,5,0),IF(AA1629="Ja",VLOOKUP($AA$2,Plausis!A:E,5,0),IF(AC1629="Ja",VLOOKUP($AC$2,Plausis!A:E,5,0),IF(AD1629="Ja",VLOOKUP($AD$2,Plausis!A:E,5,0),"")))))))</f>
        <v>Dieser Betrieb ist nur im Komfort-RS ohne ergänzenden Spezial-Straf-RS versicherbar.</v>
      </c>
      <c r="AH1629" s="52" t="str">
        <f>IF(Y1629="Ja",VLOOKUP($Y$2,Plausis!A:E,5,0),"")</f>
        <v/>
      </c>
      <c r="AI1629" s="52" t="str">
        <f t="shared" si="567"/>
        <v>Nein</v>
      </c>
      <c r="AJ1629" s="52" t="str">
        <f>IF(S1629="Ja",VLOOKUP($S$2,Plausis!A:E,5,0),IF(V1629="Ja",VLOOKUP($V$2,Plausis!A:E,5,0),IF(X1629="Ja",VLOOKUP($X$2,Plausis!A:E,5,0),"")))</f>
        <v>Dieser Betrieb kann nur ohne ergänzenden Spezial-Straf-RS versichert werden.</v>
      </c>
      <c r="AL1629" s="52" t="s">
        <v>2</v>
      </c>
      <c r="AM1629" s="114">
        <v>45531</v>
      </c>
      <c r="AN1629" s="52" t="s">
        <v>4467</v>
      </c>
      <c r="AO1629" s="52" t="str">
        <f>VLOOKUP(B1629,'BAT Grundtabelle'!B:T,19,0)</f>
        <v>ja</v>
      </c>
      <c r="AP1629" s="105" t="str">
        <f t="shared" si="568"/>
        <v>11461</v>
      </c>
      <c r="AQ1629" s="52" t="str">
        <f t="shared" si="569"/>
        <v>Recyclingbetrieb sortenreiner Stoffe</v>
      </c>
      <c r="AR1629" s="52" t="b">
        <f t="shared" si="583"/>
        <v>0</v>
      </c>
      <c r="AS1629" s="52" t="b">
        <f t="shared" si="583"/>
        <v>0</v>
      </c>
      <c r="AT1629" s="52" t="b">
        <f t="shared" si="583"/>
        <v>0</v>
      </c>
      <c r="AU1629" s="52">
        <f t="shared" si="571"/>
        <v>4</v>
      </c>
      <c r="AW1629" s="52" t="b">
        <f t="shared" si="572"/>
        <v>0</v>
      </c>
      <c r="AX1629" s="52" t="str">
        <f t="shared" si="573"/>
        <v>Unternehmen</v>
      </c>
      <c r="AY1629" s="52" t="b">
        <f t="shared" si="574"/>
        <v>0</v>
      </c>
      <c r="AZ1629" s="52" t="str">
        <f t="shared" si="575"/>
        <v>11461</v>
      </c>
      <c r="BA1629" s="52" t="str">
        <f>VLOOKUP(A1629,'BAT Grundtabelle'!A:U,21,0)</f>
        <v>ja</v>
      </c>
      <c r="BB1629" s="52" t="str">
        <f t="shared" si="576"/>
        <v>nein</v>
      </c>
      <c r="BC1629" s="52" t="str">
        <f t="shared" si="577"/>
        <v>11461</v>
      </c>
      <c r="BD1629" s="52" t="str">
        <f t="shared" si="578"/>
        <v>Recyclingbetrieb sortenreiner Stoffe</v>
      </c>
      <c r="BE1629" s="52" t="str">
        <f t="shared" si="579"/>
        <v>Unternehmen</v>
      </c>
      <c r="BF1629" s="52">
        <f t="shared" si="580"/>
        <v>4</v>
      </c>
    </row>
    <row r="1630" spans="1:58" hidden="1" x14ac:dyDescent="0.35">
      <c r="A1630" s="107" t="s">
        <v>3885</v>
      </c>
      <c r="B1630" s="75" t="s">
        <v>853</v>
      </c>
      <c r="C1630" s="52" t="s">
        <v>3</v>
      </c>
      <c r="D1630" s="52" t="s">
        <v>3</v>
      </c>
      <c r="E1630" s="52" t="s">
        <v>2</v>
      </c>
      <c r="F1630" s="52" t="s">
        <v>2</v>
      </c>
      <c r="G1630" s="52" t="s">
        <v>2</v>
      </c>
      <c r="H1630" s="52" t="s">
        <v>2</v>
      </c>
      <c r="I1630" s="52" t="s">
        <v>3</v>
      </c>
      <c r="J1630" s="52">
        <v>3</v>
      </c>
      <c r="K1630" s="52" t="s">
        <v>2</v>
      </c>
      <c r="L1630" s="52" t="s">
        <v>2</v>
      </c>
      <c r="M1630" s="52" t="s">
        <v>2</v>
      </c>
      <c r="N1630" s="52" t="s">
        <v>3</v>
      </c>
      <c r="O1630" s="52" t="s">
        <v>2412</v>
      </c>
      <c r="Q1630" s="52" t="str">
        <f t="shared" si="582"/>
        <v>Nein</v>
      </c>
      <c r="R1630" s="52" t="str">
        <f t="shared" si="582"/>
        <v>Nein</v>
      </c>
      <c r="S1630" s="52" t="str">
        <f t="shared" si="582"/>
        <v>Nein</v>
      </c>
      <c r="T1630" s="52" t="str">
        <f t="shared" si="582"/>
        <v>Nein</v>
      </c>
      <c r="U1630" s="52" t="str">
        <f t="shared" si="582"/>
        <v>Nein</v>
      </c>
      <c r="V1630" s="52" t="str">
        <f t="shared" si="582"/>
        <v>Nein</v>
      </c>
      <c r="W1630" s="52" t="str">
        <f t="shared" si="582"/>
        <v>Nein</v>
      </c>
      <c r="X1630" s="52" t="str">
        <f t="shared" si="582"/>
        <v>Nein</v>
      </c>
      <c r="Y1630" s="52" t="str">
        <f t="shared" si="582"/>
        <v>Nein</v>
      </c>
      <c r="Z1630" s="52" t="str">
        <f t="shared" si="582"/>
        <v>Nein</v>
      </c>
      <c r="AA1630" s="52" t="str">
        <f t="shared" si="582"/>
        <v>Nein</v>
      </c>
      <c r="AB1630" s="52" t="str">
        <f t="shared" si="582"/>
        <v>Nein</v>
      </c>
      <c r="AC1630" s="52" t="str">
        <f t="shared" si="582"/>
        <v>Nein</v>
      </c>
      <c r="AD1630" s="52" t="str">
        <f t="shared" si="582"/>
        <v>Nein</v>
      </c>
      <c r="AE1630" s="52" t="str">
        <f t="shared" si="582"/>
        <v>Nein</v>
      </c>
      <c r="AF1630" s="52" t="str">
        <f t="shared" si="582"/>
        <v>Nein</v>
      </c>
      <c r="AG1630" s="61" t="str">
        <f>IF(Q1630="Ja",VLOOKUP($Q$2,Plausis!A:E,5,0),IF(R1630="Ja",VLOOKUP($R$2,Plausis!A:E,5,0),IF(T1630="Ja",VLOOKUP($T$2,Plausis!A:E,5,0),IF(U1630="Ja",VLOOKUP($U$2,Plausis!A:E,5,0),IF(AA1630="Ja",VLOOKUP($AA$2,Plausis!A:E,5,0),IF(AC1630="Ja",VLOOKUP($AC$2,Plausis!A:E,5,0),IF(AD1630="Ja",VLOOKUP($AD$2,Plausis!A:E,5,0),"")))))))</f>
        <v/>
      </c>
      <c r="AH1630" s="52" t="str">
        <f>IF(Y1630="Ja",VLOOKUP($Y$2,Plausis!A:E,5,0),"")</f>
        <v/>
      </c>
      <c r="AI1630" s="52" t="str">
        <f t="shared" si="567"/>
        <v>Ja</v>
      </c>
      <c r="AJ1630" s="52" t="str">
        <f>IF(S1630="Ja",VLOOKUP($S$2,Plausis!A:E,5,0),IF(V1630="Ja",VLOOKUP($V$2,Plausis!A:E,5,0),IF(X1630="Ja",VLOOKUP($X$2,Plausis!A:E,5,0),"")))</f>
        <v/>
      </c>
      <c r="AL1630" s="52" t="s">
        <v>2</v>
      </c>
      <c r="AM1630" s="114">
        <v>45531</v>
      </c>
      <c r="AN1630" s="52" t="s">
        <v>4467</v>
      </c>
      <c r="AO1630" s="52" t="str">
        <f>VLOOKUP(B1630,'BAT Grundtabelle'!B:T,19,0)</f>
        <v>ja</v>
      </c>
      <c r="AP1630" s="105" t="str">
        <f t="shared" si="568"/>
        <v>11462</v>
      </c>
      <c r="AQ1630" s="52" t="str">
        <f t="shared" si="569"/>
        <v>Reederei</v>
      </c>
      <c r="AR1630" s="52" t="b">
        <f t="shared" si="583"/>
        <v>0</v>
      </c>
      <c r="AS1630" s="52" t="b">
        <f t="shared" si="583"/>
        <v>0</v>
      </c>
      <c r="AT1630" s="52" t="b">
        <f t="shared" si="583"/>
        <v>0</v>
      </c>
      <c r="AU1630" s="52">
        <f t="shared" si="571"/>
        <v>3</v>
      </c>
      <c r="AW1630" s="52" t="b">
        <f t="shared" si="572"/>
        <v>0</v>
      </c>
      <c r="AX1630" s="52" t="str">
        <f t="shared" si="573"/>
        <v>Unternehmen</v>
      </c>
      <c r="AY1630" s="52" t="b">
        <f t="shared" si="574"/>
        <v>0</v>
      </c>
      <c r="AZ1630" s="52" t="str">
        <f t="shared" si="575"/>
        <v>11462</v>
      </c>
      <c r="BA1630" s="52" t="str">
        <f>VLOOKUP(A1630,'BAT Grundtabelle'!A:U,21,0)</f>
        <v>ja</v>
      </c>
      <c r="BB1630" s="52" t="str">
        <f t="shared" si="576"/>
        <v>nein</v>
      </c>
      <c r="BC1630" s="52" t="str">
        <f t="shared" si="577"/>
        <v>11462</v>
      </c>
      <c r="BD1630" s="52" t="str">
        <f t="shared" si="578"/>
        <v>Reederei</v>
      </c>
      <c r="BE1630" s="52" t="str">
        <f t="shared" si="579"/>
        <v>Unternehmen</v>
      </c>
      <c r="BF1630" s="52">
        <f t="shared" si="580"/>
        <v>3</v>
      </c>
    </row>
    <row r="1631" spans="1:58" hidden="1" x14ac:dyDescent="0.35">
      <c r="A1631" s="107" t="s">
        <v>3886</v>
      </c>
      <c r="B1631" s="75" t="s">
        <v>164</v>
      </c>
      <c r="C1631" s="52" t="s">
        <v>3</v>
      </c>
      <c r="D1631" s="52" t="s">
        <v>3</v>
      </c>
      <c r="E1631" s="52" t="s">
        <v>2</v>
      </c>
      <c r="F1631" s="52" t="s">
        <v>2</v>
      </c>
      <c r="G1631" s="52" t="s">
        <v>2</v>
      </c>
      <c r="H1631" s="52" t="s">
        <v>2</v>
      </c>
      <c r="I1631" s="52" t="s">
        <v>3</v>
      </c>
      <c r="J1631" s="52">
        <v>1</v>
      </c>
      <c r="K1631" s="52" t="s">
        <v>2</v>
      </c>
      <c r="L1631" s="52" t="s">
        <v>2</v>
      </c>
      <c r="M1631" s="52" t="s">
        <v>2</v>
      </c>
      <c r="N1631" s="52" t="s">
        <v>3</v>
      </c>
      <c r="P1631" s="52" t="s">
        <v>4</v>
      </c>
      <c r="Q1631" s="52" t="str">
        <f t="shared" si="582"/>
        <v>Nein</v>
      </c>
      <c r="R1631" s="52" t="str">
        <f t="shared" si="582"/>
        <v>Nein</v>
      </c>
      <c r="S1631" s="52" t="str">
        <f t="shared" si="582"/>
        <v>Nein</v>
      </c>
      <c r="T1631" s="52" t="str">
        <f t="shared" si="582"/>
        <v>Nein</v>
      </c>
      <c r="U1631" s="52" t="str">
        <f t="shared" si="582"/>
        <v>Nein</v>
      </c>
      <c r="V1631" s="52" t="str">
        <f t="shared" si="582"/>
        <v>Nein</v>
      </c>
      <c r="W1631" s="52" t="str">
        <f t="shared" si="582"/>
        <v>Nein</v>
      </c>
      <c r="X1631" s="52" t="str">
        <f t="shared" si="582"/>
        <v>Nein</v>
      </c>
      <c r="Y1631" s="52" t="str">
        <f t="shared" si="582"/>
        <v>Nein</v>
      </c>
      <c r="Z1631" s="52" t="str">
        <f t="shared" si="582"/>
        <v>Nein</v>
      </c>
      <c r="AA1631" s="52" t="str">
        <f t="shared" si="582"/>
        <v>Nein</v>
      </c>
      <c r="AB1631" s="52" t="str">
        <f t="shared" si="582"/>
        <v>Nein</v>
      </c>
      <c r="AC1631" s="52" t="str">
        <f t="shared" si="582"/>
        <v>Nein</v>
      </c>
      <c r="AD1631" s="52" t="str">
        <f t="shared" si="582"/>
        <v>Nein</v>
      </c>
      <c r="AE1631" s="52" t="str">
        <f t="shared" si="582"/>
        <v>Nein</v>
      </c>
      <c r="AF1631" s="52" t="str">
        <f t="shared" si="582"/>
        <v>Nein</v>
      </c>
      <c r="AG1631" s="61" t="str">
        <f>IF(Q1631="Ja",VLOOKUP($Q$2,Plausis!A:E,5,0),IF(R1631="Ja",VLOOKUP($R$2,Plausis!A:E,5,0),IF(T1631="Ja",VLOOKUP($T$2,Plausis!A:E,5,0),IF(U1631="Ja",VLOOKUP($U$2,Plausis!A:E,5,0),IF(AA1631="Ja",VLOOKUP($AA$2,Plausis!A:E,5,0),IF(AC1631="Ja",VLOOKUP($AC$2,Plausis!A:E,5,0),IF(AD1631="Ja",VLOOKUP($AD$2,Plausis!A:E,5,0),"")))))))</f>
        <v/>
      </c>
      <c r="AH1631" s="52" t="str">
        <f>IF(Y1631="Ja",VLOOKUP($Y$2,Plausis!A:E,5,0),"")</f>
        <v/>
      </c>
      <c r="AI1631" s="52" t="str">
        <f t="shared" si="567"/>
        <v>Ja</v>
      </c>
      <c r="AJ1631" s="52" t="str">
        <f>IF(S1631="Ja",VLOOKUP($S$2,Plausis!A:E,5,0),IF(V1631="Ja",VLOOKUP($V$2,Plausis!A:E,5,0),IF(X1631="Ja",VLOOKUP($X$2,Plausis!A:E,5,0),"")))</f>
        <v/>
      </c>
      <c r="AL1631" s="52" t="s">
        <v>3</v>
      </c>
      <c r="AM1631" s="114">
        <v>45531</v>
      </c>
      <c r="AN1631" s="52" t="s">
        <v>4467</v>
      </c>
      <c r="AO1631" s="52" t="str">
        <f>VLOOKUP(B1631,'BAT Grundtabelle'!B:T,19,0)</f>
        <v>ja</v>
      </c>
      <c r="AP1631" s="105" t="str">
        <f t="shared" si="568"/>
        <v>11463</v>
      </c>
      <c r="AQ1631" s="52" t="str">
        <f t="shared" si="569"/>
        <v>Reformhaus, Reformwarenhandel</v>
      </c>
      <c r="AR1631" s="52" t="b">
        <f t="shared" si="583"/>
        <v>0</v>
      </c>
      <c r="AS1631" s="52" t="b">
        <f t="shared" si="583"/>
        <v>0</v>
      </c>
      <c r="AT1631" s="52" t="b">
        <f t="shared" si="583"/>
        <v>0</v>
      </c>
      <c r="AU1631" s="52">
        <f t="shared" si="571"/>
        <v>1</v>
      </c>
      <c r="AW1631" s="52" t="b">
        <f t="shared" si="572"/>
        <v>0</v>
      </c>
      <c r="AX1631" s="52" t="str">
        <f t="shared" si="573"/>
        <v>Unternehmen</v>
      </c>
      <c r="AY1631" s="52" t="b">
        <f t="shared" si="574"/>
        <v>0</v>
      </c>
      <c r="AZ1631" s="52" t="str">
        <f t="shared" si="575"/>
        <v>11463</v>
      </c>
      <c r="BA1631" s="52" t="str">
        <f>VLOOKUP(A1631,'BAT Grundtabelle'!A:U,21,0)</f>
        <v>ja</v>
      </c>
      <c r="BB1631" s="52" t="str">
        <f t="shared" si="576"/>
        <v>nein</v>
      </c>
      <c r="BC1631" s="52" t="str">
        <f t="shared" si="577"/>
        <v>11463</v>
      </c>
      <c r="BD1631" s="52" t="str">
        <f t="shared" si="578"/>
        <v>Reformhaus, Reformwarenhandel</v>
      </c>
      <c r="BE1631" s="52" t="str">
        <f t="shared" si="579"/>
        <v>Unternehmen</v>
      </c>
      <c r="BF1631" s="52">
        <f t="shared" si="580"/>
        <v>1</v>
      </c>
    </row>
    <row r="1632" spans="1:58" ht="29" hidden="1" x14ac:dyDescent="0.35">
      <c r="A1632" s="107" t="s">
        <v>3887</v>
      </c>
      <c r="B1632" s="75" t="s">
        <v>654</v>
      </c>
      <c r="C1632" s="52" t="s">
        <v>3</v>
      </c>
      <c r="D1632" s="52" t="s">
        <v>3</v>
      </c>
      <c r="E1632" s="52" t="s">
        <v>2</v>
      </c>
      <c r="F1632" s="52" t="s">
        <v>2</v>
      </c>
      <c r="G1632" s="52" t="s">
        <v>2</v>
      </c>
      <c r="H1632" s="52" t="s">
        <v>2</v>
      </c>
      <c r="I1632" s="52" t="s">
        <v>2</v>
      </c>
      <c r="J1632" s="52" t="s">
        <v>2</v>
      </c>
      <c r="K1632" s="52" t="s">
        <v>2</v>
      </c>
      <c r="L1632" s="52" t="s">
        <v>2</v>
      </c>
      <c r="M1632" s="52" t="s">
        <v>2</v>
      </c>
      <c r="N1632" s="52" t="s">
        <v>3</v>
      </c>
      <c r="O1632" s="52" t="s">
        <v>2409</v>
      </c>
      <c r="P1632" s="52" t="s">
        <v>58</v>
      </c>
      <c r="Q1632" s="52" t="str">
        <f t="shared" si="582"/>
        <v>Nein</v>
      </c>
      <c r="R1632" s="52" t="str">
        <f t="shared" si="582"/>
        <v>Nein</v>
      </c>
      <c r="S1632" s="52" t="str">
        <f t="shared" si="582"/>
        <v>Nein</v>
      </c>
      <c r="T1632" s="52" t="str">
        <f t="shared" si="582"/>
        <v>Nein</v>
      </c>
      <c r="U1632" s="52" t="str">
        <f t="shared" si="582"/>
        <v>Ja</v>
      </c>
      <c r="V1632" s="52" t="str">
        <f t="shared" si="582"/>
        <v>Ja</v>
      </c>
      <c r="W1632" s="52" t="str">
        <f t="shared" si="582"/>
        <v>Nein</v>
      </c>
      <c r="X1632" s="52" t="str">
        <f t="shared" si="582"/>
        <v>Nein</v>
      </c>
      <c r="Y1632" s="52" t="str">
        <f t="shared" si="582"/>
        <v>Nein</v>
      </c>
      <c r="Z1632" s="52" t="str">
        <f t="shared" si="582"/>
        <v>Nein</v>
      </c>
      <c r="AA1632" s="52" t="str">
        <f t="shared" si="582"/>
        <v>Nein</v>
      </c>
      <c r="AB1632" s="52" t="str">
        <f t="shared" si="582"/>
        <v>Nein</v>
      </c>
      <c r="AC1632" s="52" t="str">
        <f t="shared" si="582"/>
        <v>Nein</v>
      </c>
      <c r="AD1632" s="52" t="str">
        <f t="shared" si="582"/>
        <v>Nein</v>
      </c>
      <c r="AE1632" s="52" t="str">
        <f t="shared" si="582"/>
        <v>Nein</v>
      </c>
      <c r="AF1632" s="52" t="str">
        <f t="shared" si="582"/>
        <v>Nein</v>
      </c>
      <c r="AG1632" s="61" t="str">
        <f>IF(Q1632="Ja",VLOOKUP($Q$2,Plausis!A:E,5,0),IF(R1632="Ja",VLOOKUP($R$2,Plausis!A:E,5,0),IF(T1632="Ja",VLOOKUP($T$2,Plausis!A:E,5,0),IF(U1632="Ja",VLOOKUP($U$2,Plausis!A:E,5,0),IF(AA1632="Ja",VLOOKUP($AA$2,Plausis!A:E,5,0),IF(AC1632="Ja",VLOOKUP($AC$2,Plausis!A:E,5,0),IF(AD1632="Ja",VLOOKUP($AD$2,Plausis!A:E,5,0),"")))))))</f>
        <v>Dieser Betrieb kann nur im Komfort-RS ohne ergänzenden Spezial-Straf-RS oder über einen Sondertarif zum SSR versichert werden.</v>
      </c>
      <c r="AH1632" s="52" t="str">
        <f>IF(Y1632="Ja",VLOOKUP($Y$2,Plausis!A:E,5,0),"")</f>
        <v/>
      </c>
      <c r="AI1632" s="52" t="str">
        <f t="shared" si="567"/>
        <v>Nein</v>
      </c>
      <c r="AJ1632" s="52" t="str">
        <f>IF(S1632="Ja",VLOOKUP($S$2,Plausis!A:E,5,0),IF(V1632="Ja",VLOOKUP($V$2,Plausis!A:E,5,0),IF(X1632="Ja",VLOOKUP($X$2,Plausis!A:E,5,0),"")))</f>
        <v>Dieser Betrieb kann nur über einen Sondertarif zum SSR versichert werden.</v>
      </c>
      <c r="AL1632" s="52" t="s">
        <v>2</v>
      </c>
      <c r="AM1632" s="114">
        <v>45531</v>
      </c>
      <c r="AN1632" s="52" t="s">
        <v>4467</v>
      </c>
      <c r="AO1632" s="52" t="str">
        <f>VLOOKUP(B1632,'BAT Grundtabelle'!B:T,19,0)</f>
        <v>ja</v>
      </c>
      <c r="AP1632" s="105" t="str">
        <f t="shared" si="568"/>
        <v>11464</v>
      </c>
      <c r="AQ1632" s="52" t="str">
        <f t="shared" si="569"/>
        <v>Reha-Klinik</v>
      </c>
      <c r="AR1632" s="52" t="b">
        <f t="shared" si="583"/>
        <v>0</v>
      </c>
      <c r="AS1632" s="52" t="b">
        <f t="shared" si="583"/>
        <v>0</v>
      </c>
      <c r="AT1632" s="52" t="b">
        <f t="shared" si="583"/>
        <v>0</v>
      </c>
      <c r="AU1632" s="52" t="str">
        <f t="shared" si="571"/>
        <v>Eigener Tarif</v>
      </c>
      <c r="AW1632" s="52" t="b">
        <f t="shared" si="572"/>
        <v>0</v>
      </c>
      <c r="AX1632" s="52" t="str">
        <f t="shared" si="573"/>
        <v>Eigener Tarif</v>
      </c>
      <c r="AY1632" s="52" t="b">
        <f t="shared" si="574"/>
        <v>0</v>
      </c>
      <c r="AZ1632" s="52" t="str">
        <f t="shared" si="575"/>
        <v>11464</v>
      </c>
      <c r="BA1632" s="52" t="str">
        <f>VLOOKUP(A1632,'BAT Grundtabelle'!A:U,21,0)</f>
        <v>ja</v>
      </c>
      <c r="BB1632" s="52" t="str">
        <f t="shared" si="576"/>
        <v>nein</v>
      </c>
      <c r="BC1632" s="52" t="str">
        <f t="shared" si="577"/>
        <v>11464</v>
      </c>
      <c r="BD1632" s="52" t="str">
        <f t="shared" si="578"/>
        <v>Reha-Klinik</v>
      </c>
      <c r="BE1632" s="52" t="str">
        <f t="shared" si="579"/>
        <v>Eigener Tarif</v>
      </c>
      <c r="BF1632" s="52" t="str">
        <f t="shared" si="580"/>
        <v>Eigener Tarif</v>
      </c>
    </row>
    <row r="1633" spans="1:58" hidden="1" x14ac:dyDescent="0.35">
      <c r="A1633" s="107" t="s">
        <v>3888</v>
      </c>
      <c r="B1633" s="75" t="s">
        <v>1281</v>
      </c>
      <c r="C1633" s="52" t="s">
        <v>3</v>
      </c>
      <c r="D1633" s="52" t="s">
        <v>3</v>
      </c>
      <c r="E1633" s="52" t="s">
        <v>2</v>
      </c>
      <c r="F1633" s="52" t="s">
        <v>2</v>
      </c>
      <c r="G1633" s="52" t="s">
        <v>2</v>
      </c>
      <c r="H1633" s="52" t="s">
        <v>2</v>
      </c>
      <c r="I1633" s="52" t="s">
        <v>3</v>
      </c>
      <c r="J1633" s="52">
        <v>3</v>
      </c>
      <c r="K1633" s="52" t="s">
        <v>2</v>
      </c>
      <c r="L1633" s="52" t="s">
        <v>2</v>
      </c>
      <c r="M1633" s="52" t="s">
        <v>2</v>
      </c>
      <c r="N1633" s="52" t="s">
        <v>3</v>
      </c>
      <c r="P1633" s="52" t="s">
        <v>57</v>
      </c>
      <c r="Q1633" s="52" t="str">
        <f t="shared" ref="Q1633:AF1642" si="584">IF(ISERROR(FIND(Q$2,$P1633,1)),"Nein","Ja")</f>
        <v>Nein</v>
      </c>
      <c r="R1633" s="52" t="str">
        <f t="shared" si="584"/>
        <v>Nein</v>
      </c>
      <c r="S1633" s="52" t="str">
        <f t="shared" si="584"/>
        <v>Nein</v>
      </c>
      <c r="T1633" s="52" t="str">
        <f t="shared" si="584"/>
        <v>Ja</v>
      </c>
      <c r="U1633" s="52" t="str">
        <f t="shared" si="584"/>
        <v>Nein</v>
      </c>
      <c r="V1633" s="52" t="str">
        <f t="shared" si="584"/>
        <v>Nein</v>
      </c>
      <c r="W1633" s="52" t="str">
        <f t="shared" si="584"/>
        <v>Nein</v>
      </c>
      <c r="X1633" s="52" t="str">
        <f t="shared" si="584"/>
        <v>Ja</v>
      </c>
      <c r="Y1633" s="52" t="str">
        <f t="shared" si="584"/>
        <v>Nein</v>
      </c>
      <c r="Z1633" s="52" t="str">
        <f t="shared" si="584"/>
        <v>Nein</v>
      </c>
      <c r="AA1633" s="52" t="str">
        <f t="shared" si="584"/>
        <v>Nein</v>
      </c>
      <c r="AB1633" s="52" t="str">
        <f t="shared" si="584"/>
        <v>Nein</v>
      </c>
      <c r="AC1633" s="52" t="str">
        <f t="shared" si="584"/>
        <v>Nein</v>
      </c>
      <c r="AD1633" s="52" t="str">
        <f t="shared" si="584"/>
        <v>Nein</v>
      </c>
      <c r="AE1633" s="52" t="str">
        <f t="shared" si="584"/>
        <v>Nein</v>
      </c>
      <c r="AF1633" s="52" t="str">
        <f t="shared" si="584"/>
        <v>Nein</v>
      </c>
      <c r="AG1633" s="61" t="str">
        <f>IF(Q1633="Ja",VLOOKUP($Q$2,Plausis!A:E,5,0),IF(R1633="Ja",VLOOKUP($R$2,Plausis!A:E,5,0),IF(T1633="Ja",VLOOKUP($T$2,Plausis!A:E,5,0),IF(U1633="Ja",VLOOKUP($U$2,Plausis!A:E,5,0),IF(AA1633="Ja",VLOOKUP($AA$2,Plausis!A:E,5,0),IF(AC1633="Ja",VLOOKUP($AC$2,Plausis!A:E,5,0),IF(AD1633="Ja",VLOOKUP($AD$2,Plausis!A:E,5,0),"")))))))</f>
        <v>Dieser Betrieb ist nur im Komfort-RS ohne ergänzenden Spezial-Straf-RS versicherbar.</v>
      </c>
      <c r="AH1633" s="52" t="str">
        <f>IF(Y1633="Ja",VLOOKUP($Y$2,Plausis!A:E,5,0),"")</f>
        <v/>
      </c>
      <c r="AI1633" s="52" t="str">
        <f t="shared" si="567"/>
        <v>Nein</v>
      </c>
      <c r="AJ1633" s="52" t="str">
        <f>IF(S1633="Ja",VLOOKUP($S$2,Plausis!A:E,5,0),IF(V1633="Ja",VLOOKUP($V$2,Plausis!A:E,5,0),IF(X1633="Ja",VLOOKUP($X$2,Plausis!A:E,5,0),"")))</f>
        <v>Dieser Betrieb kann nur ohne ergänzenden Spezial-Straf-RS versichert werden.</v>
      </c>
      <c r="AL1633" s="52" t="s">
        <v>2</v>
      </c>
      <c r="AM1633" s="114">
        <v>45531</v>
      </c>
      <c r="AN1633" s="52" t="s">
        <v>4467</v>
      </c>
      <c r="AO1633" s="52" t="str">
        <f>VLOOKUP(B1633,'BAT Grundtabelle'!B:T,19,0)</f>
        <v>ja</v>
      </c>
      <c r="AP1633" s="105" t="str">
        <f t="shared" si="568"/>
        <v>11465</v>
      </c>
      <c r="AQ1633" s="52" t="str">
        <f t="shared" si="569"/>
        <v>Reifenhersteller</v>
      </c>
      <c r="AR1633" s="52" t="b">
        <f t="shared" si="583"/>
        <v>0</v>
      </c>
      <c r="AS1633" s="52" t="b">
        <f t="shared" si="583"/>
        <v>0</v>
      </c>
      <c r="AT1633" s="52" t="b">
        <f t="shared" si="583"/>
        <v>0</v>
      </c>
      <c r="AU1633" s="52">
        <f t="shared" si="571"/>
        <v>3</v>
      </c>
      <c r="AW1633" s="52" t="b">
        <f t="shared" si="572"/>
        <v>0</v>
      </c>
      <c r="AX1633" s="52" t="str">
        <f t="shared" si="573"/>
        <v>Unternehmen</v>
      </c>
      <c r="AY1633" s="52" t="b">
        <f t="shared" si="574"/>
        <v>0</v>
      </c>
      <c r="AZ1633" s="52" t="str">
        <f t="shared" si="575"/>
        <v>11465</v>
      </c>
      <c r="BA1633" s="52" t="str">
        <f>VLOOKUP(A1633,'BAT Grundtabelle'!A:U,21,0)</f>
        <v>ja</v>
      </c>
      <c r="BB1633" s="52" t="str">
        <f t="shared" si="576"/>
        <v>nein</v>
      </c>
      <c r="BC1633" s="52" t="str">
        <f t="shared" si="577"/>
        <v>11465</v>
      </c>
      <c r="BD1633" s="52" t="str">
        <f t="shared" si="578"/>
        <v>Reifenhersteller</v>
      </c>
      <c r="BE1633" s="52" t="str">
        <f t="shared" si="579"/>
        <v>Unternehmen</v>
      </c>
      <c r="BF1633" s="52">
        <f t="shared" si="580"/>
        <v>3</v>
      </c>
    </row>
    <row r="1634" spans="1:58" hidden="1" x14ac:dyDescent="0.35">
      <c r="A1634" s="107" t="s">
        <v>3889</v>
      </c>
      <c r="B1634" s="75" t="s">
        <v>1142</v>
      </c>
      <c r="C1634" s="52" t="s">
        <v>3</v>
      </c>
      <c r="D1634" s="52" t="s">
        <v>3</v>
      </c>
      <c r="E1634" s="52" t="s">
        <v>2</v>
      </c>
      <c r="F1634" s="52" t="s">
        <v>2</v>
      </c>
      <c r="G1634" s="52" t="s">
        <v>2</v>
      </c>
      <c r="H1634" s="52" t="s">
        <v>2</v>
      </c>
      <c r="I1634" s="52" t="s">
        <v>3</v>
      </c>
      <c r="J1634" s="52">
        <v>3</v>
      </c>
      <c r="K1634" s="52" t="s">
        <v>2</v>
      </c>
      <c r="L1634" s="52" t="s">
        <v>2</v>
      </c>
      <c r="M1634" s="52" t="s">
        <v>2</v>
      </c>
      <c r="N1634" s="52" t="s">
        <v>3</v>
      </c>
      <c r="P1634" s="52" t="s">
        <v>57</v>
      </c>
      <c r="Q1634" s="52" t="str">
        <f t="shared" si="584"/>
        <v>Nein</v>
      </c>
      <c r="R1634" s="52" t="str">
        <f t="shared" si="584"/>
        <v>Nein</v>
      </c>
      <c r="S1634" s="52" t="str">
        <f t="shared" si="584"/>
        <v>Nein</v>
      </c>
      <c r="T1634" s="52" t="str">
        <f t="shared" si="584"/>
        <v>Ja</v>
      </c>
      <c r="U1634" s="52" t="str">
        <f t="shared" si="584"/>
        <v>Nein</v>
      </c>
      <c r="V1634" s="52" t="str">
        <f t="shared" si="584"/>
        <v>Nein</v>
      </c>
      <c r="W1634" s="52" t="str">
        <f t="shared" si="584"/>
        <v>Nein</v>
      </c>
      <c r="X1634" s="52" t="str">
        <f t="shared" si="584"/>
        <v>Ja</v>
      </c>
      <c r="Y1634" s="52" t="str">
        <f t="shared" si="584"/>
        <v>Nein</v>
      </c>
      <c r="Z1634" s="52" t="str">
        <f t="shared" si="584"/>
        <v>Nein</v>
      </c>
      <c r="AA1634" s="52" t="str">
        <f t="shared" si="584"/>
        <v>Nein</v>
      </c>
      <c r="AB1634" s="52" t="str">
        <f t="shared" si="584"/>
        <v>Nein</v>
      </c>
      <c r="AC1634" s="52" t="str">
        <f t="shared" si="584"/>
        <v>Nein</v>
      </c>
      <c r="AD1634" s="52" t="str">
        <f t="shared" si="584"/>
        <v>Nein</v>
      </c>
      <c r="AE1634" s="52" t="str">
        <f t="shared" si="584"/>
        <v>Nein</v>
      </c>
      <c r="AF1634" s="52" t="str">
        <f t="shared" si="584"/>
        <v>Nein</v>
      </c>
      <c r="AG1634" s="61" t="str">
        <f>IF(Q1634="Ja",VLOOKUP($Q$2,Plausis!A:E,5,0),IF(R1634="Ja",VLOOKUP($R$2,Plausis!A:E,5,0),IF(T1634="Ja",VLOOKUP($T$2,Plausis!A:E,5,0),IF(U1634="Ja",VLOOKUP($U$2,Plausis!A:E,5,0),IF(AA1634="Ja",VLOOKUP($AA$2,Plausis!A:E,5,0),IF(AC1634="Ja",VLOOKUP($AC$2,Plausis!A:E,5,0),IF(AD1634="Ja",VLOOKUP($AD$2,Plausis!A:E,5,0),"")))))))</f>
        <v>Dieser Betrieb ist nur im Komfort-RS ohne ergänzenden Spezial-Straf-RS versicherbar.</v>
      </c>
      <c r="AH1634" s="52" t="str">
        <f>IF(Y1634="Ja",VLOOKUP($Y$2,Plausis!A:E,5,0),"")</f>
        <v/>
      </c>
      <c r="AI1634" s="52" t="str">
        <f t="shared" si="567"/>
        <v>Nein</v>
      </c>
      <c r="AJ1634" s="52" t="str">
        <f>IF(S1634="Ja",VLOOKUP($S$2,Plausis!A:E,5,0),IF(V1634="Ja",VLOOKUP($V$2,Plausis!A:E,5,0),IF(X1634="Ja",VLOOKUP($X$2,Plausis!A:E,5,0),"")))</f>
        <v>Dieser Betrieb kann nur ohne ergänzenden Spezial-Straf-RS versichert werden.</v>
      </c>
      <c r="AL1634" s="52" t="s">
        <v>2</v>
      </c>
      <c r="AM1634" s="114">
        <v>45531</v>
      </c>
      <c r="AN1634" s="52" t="s">
        <v>4467</v>
      </c>
      <c r="AO1634" s="52" t="str">
        <f>VLOOKUP(B1634,'BAT Grundtabelle'!B:T,19,0)</f>
        <v>ja</v>
      </c>
      <c r="AP1634" s="105" t="str">
        <f t="shared" si="568"/>
        <v>11466</v>
      </c>
      <c r="AQ1634" s="52" t="str">
        <f t="shared" si="569"/>
        <v>Reifenrunderneuerungsbetrieb</v>
      </c>
      <c r="AR1634" s="52" t="b">
        <f t="shared" si="583"/>
        <v>0</v>
      </c>
      <c r="AS1634" s="52" t="b">
        <f t="shared" si="583"/>
        <v>0</v>
      </c>
      <c r="AT1634" s="52" t="b">
        <f t="shared" si="583"/>
        <v>0</v>
      </c>
      <c r="AU1634" s="52">
        <f t="shared" si="571"/>
        <v>3</v>
      </c>
      <c r="AW1634" s="52" t="b">
        <f t="shared" si="572"/>
        <v>0</v>
      </c>
      <c r="AX1634" s="52" t="str">
        <f t="shared" si="573"/>
        <v>Unternehmen</v>
      </c>
      <c r="AY1634" s="52" t="b">
        <f t="shared" si="574"/>
        <v>0</v>
      </c>
      <c r="AZ1634" s="52" t="str">
        <f t="shared" si="575"/>
        <v>11466</v>
      </c>
      <c r="BA1634" s="52" t="str">
        <f>VLOOKUP(A1634,'BAT Grundtabelle'!A:U,21,0)</f>
        <v>ja</v>
      </c>
      <c r="BB1634" s="52" t="str">
        <f t="shared" si="576"/>
        <v>nein</v>
      </c>
      <c r="BC1634" s="52" t="str">
        <f t="shared" si="577"/>
        <v>11466</v>
      </c>
      <c r="BD1634" s="52" t="str">
        <f t="shared" si="578"/>
        <v>Reifenrunderneuerungsbetrieb</v>
      </c>
      <c r="BE1634" s="52" t="str">
        <f t="shared" si="579"/>
        <v>Unternehmen</v>
      </c>
      <c r="BF1634" s="52">
        <f t="shared" si="580"/>
        <v>3</v>
      </c>
    </row>
    <row r="1635" spans="1:58" hidden="1" x14ac:dyDescent="0.35">
      <c r="A1635" s="107" t="s">
        <v>3890</v>
      </c>
      <c r="B1635" s="75" t="s">
        <v>1575</v>
      </c>
      <c r="C1635" s="52" t="s">
        <v>3</v>
      </c>
      <c r="D1635" s="52" t="s">
        <v>3</v>
      </c>
      <c r="E1635" s="52" t="s">
        <v>2</v>
      </c>
      <c r="F1635" s="52" t="s">
        <v>2</v>
      </c>
      <c r="G1635" s="52" t="s">
        <v>2</v>
      </c>
      <c r="H1635" s="52" t="s">
        <v>2</v>
      </c>
      <c r="I1635" s="52" t="s">
        <v>3</v>
      </c>
      <c r="J1635" s="52">
        <v>1</v>
      </c>
      <c r="K1635" s="52" t="s">
        <v>2</v>
      </c>
      <c r="L1635" s="52" t="s">
        <v>2</v>
      </c>
      <c r="M1635" s="52" t="s">
        <v>2</v>
      </c>
      <c r="N1635" s="52" t="s">
        <v>3</v>
      </c>
      <c r="P1635" s="52" t="s">
        <v>4</v>
      </c>
      <c r="Q1635" s="52" t="str">
        <f t="shared" si="584"/>
        <v>Nein</v>
      </c>
      <c r="R1635" s="52" t="str">
        <f t="shared" si="584"/>
        <v>Nein</v>
      </c>
      <c r="S1635" s="52" t="str">
        <f t="shared" si="584"/>
        <v>Nein</v>
      </c>
      <c r="T1635" s="52" t="str">
        <f t="shared" si="584"/>
        <v>Nein</v>
      </c>
      <c r="U1635" s="52" t="str">
        <f t="shared" si="584"/>
        <v>Nein</v>
      </c>
      <c r="V1635" s="52" t="str">
        <f t="shared" si="584"/>
        <v>Nein</v>
      </c>
      <c r="W1635" s="52" t="str">
        <f t="shared" si="584"/>
        <v>Nein</v>
      </c>
      <c r="X1635" s="52" t="str">
        <f t="shared" si="584"/>
        <v>Nein</v>
      </c>
      <c r="Y1635" s="52" t="str">
        <f t="shared" si="584"/>
        <v>Nein</v>
      </c>
      <c r="Z1635" s="52" t="str">
        <f t="shared" si="584"/>
        <v>Nein</v>
      </c>
      <c r="AA1635" s="52" t="str">
        <f t="shared" si="584"/>
        <v>Nein</v>
      </c>
      <c r="AB1635" s="52" t="str">
        <f t="shared" si="584"/>
        <v>Nein</v>
      </c>
      <c r="AC1635" s="52" t="str">
        <f t="shared" si="584"/>
        <v>Nein</v>
      </c>
      <c r="AD1635" s="52" t="str">
        <f t="shared" si="584"/>
        <v>Nein</v>
      </c>
      <c r="AE1635" s="52" t="str">
        <f t="shared" si="584"/>
        <v>Nein</v>
      </c>
      <c r="AF1635" s="52" t="str">
        <f t="shared" si="584"/>
        <v>Nein</v>
      </c>
      <c r="AG1635" s="61" t="str">
        <f>IF(Q1635="Ja",VLOOKUP($Q$2,Plausis!A:E,5,0),IF(R1635="Ja",VLOOKUP($R$2,Plausis!A:E,5,0),IF(T1635="Ja",VLOOKUP($T$2,Plausis!A:E,5,0),IF(U1635="Ja",VLOOKUP($U$2,Plausis!A:E,5,0),IF(AA1635="Ja",VLOOKUP($AA$2,Plausis!A:E,5,0),IF(AC1635="Ja",VLOOKUP($AC$2,Plausis!A:E,5,0),IF(AD1635="Ja",VLOOKUP($AD$2,Plausis!A:E,5,0),"")))))))</f>
        <v/>
      </c>
      <c r="AH1635" s="52" t="str">
        <f>IF(Y1635="Ja",VLOOKUP($Y$2,Plausis!A:E,5,0),"")</f>
        <v/>
      </c>
      <c r="AI1635" s="52" t="str">
        <f t="shared" si="567"/>
        <v>Ja</v>
      </c>
      <c r="AJ1635" s="52" t="str">
        <f>IF(S1635="Ja",VLOOKUP($S$2,Plausis!A:E,5,0),IF(V1635="Ja",VLOOKUP($V$2,Plausis!A:E,5,0),IF(X1635="Ja",VLOOKUP($X$2,Plausis!A:E,5,0),"")))</f>
        <v/>
      </c>
      <c r="AL1635" s="52" t="s">
        <v>2</v>
      </c>
      <c r="AM1635" s="114">
        <v>45531</v>
      </c>
      <c r="AN1635" s="52" t="s">
        <v>4467</v>
      </c>
      <c r="AO1635" s="52" t="str">
        <f>VLOOKUP(B1635,'BAT Grundtabelle'!B:T,19,0)</f>
        <v>ja</v>
      </c>
      <c r="AP1635" s="105" t="str">
        <f t="shared" si="568"/>
        <v>11467</v>
      </c>
      <c r="AQ1635" s="52" t="str">
        <f t="shared" si="569"/>
        <v>Reinigungshilfe</v>
      </c>
      <c r="AR1635" s="52" t="b">
        <f t="shared" si="583"/>
        <v>0</v>
      </c>
      <c r="AS1635" s="52" t="b">
        <f t="shared" si="583"/>
        <v>0</v>
      </c>
      <c r="AT1635" s="52" t="b">
        <f t="shared" si="583"/>
        <v>0</v>
      </c>
      <c r="AU1635" s="52">
        <f t="shared" si="571"/>
        <v>1</v>
      </c>
      <c r="AW1635" s="52" t="b">
        <f t="shared" si="572"/>
        <v>0</v>
      </c>
      <c r="AX1635" s="52" t="str">
        <f t="shared" si="573"/>
        <v>Unternehmen</v>
      </c>
      <c r="AY1635" s="52" t="b">
        <f t="shared" si="574"/>
        <v>0</v>
      </c>
      <c r="AZ1635" s="52" t="str">
        <f t="shared" si="575"/>
        <v>11467</v>
      </c>
      <c r="BA1635" s="52" t="str">
        <f>VLOOKUP(A1635,'BAT Grundtabelle'!A:U,21,0)</f>
        <v>ja</v>
      </c>
      <c r="BB1635" s="52" t="str">
        <f t="shared" si="576"/>
        <v>nein</v>
      </c>
      <c r="BC1635" s="52" t="str">
        <f t="shared" si="577"/>
        <v>11467</v>
      </c>
      <c r="BD1635" s="52" t="str">
        <f t="shared" si="578"/>
        <v>Reinigungshilfe</v>
      </c>
      <c r="BE1635" s="52" t="str">
        <f t="shared" si="579"/>
        <v>Unternehmen</v>
      </c>
      <c r="BF1635" s="52">
        <f t="shared" si="580"/>
        <v>1</v>
      </c>
    </row>
    <row r="1636" spans="1:58" hidden="1" x14ac:dyDescent="0.35">
      <c r="A1636" s="107" t="s">
        <v>2220</v>
      </c>
      <c r="B1636" s="75" t="s">
        <v>2219</v>
      </c>
      <c r="C1636" s="52" t="s">
        <v>3</v>
      </c>
      <c r="D1636" s="52" t="s">
        <v>3</v>
      </c>
      <c r="E1636" s="52" t="s">
        <v>2</v>
      </c>
      <c r="F1636" s="52" t="s">
        <v>2</v>
      </c>
      <c r="G1636" s="52" t="s">
        <v>2</v>
      </c>
      <c r="H1636" s="52" t="s">
        <v>2</v>
      </c>
      <c r="I1636" s="52" t="s">
        <v>3</v>
      </c>
      <c r="J1636" s="52">
        <v>3</v>
      </c>
      <c r="K1636" s="52" t="s">
        <v>2</v>
      </c>
      <c r="L1636" s="52" t="s">
        <v>2</v>
      </c>
      <c r="M1636" s="52" t="s">
        <v>2</v>
      </c>
      <c r="N1636" s="52" t="s">
        <v>3</v>
      </c>
      <c r="P1636" s="52" t="s">
        <v>57</v>
      </c>
      <c r="Q1636" s="52" t="str">
        <f t="shared" si="584"/>
        <v>Nein</v>
      </c>
      <c r="R1636" s="52" t="str">
        <f t="shared" si="584"/>
        <v>Nein</v>
      </c>
      <c r="S1636" s="52" t="str">
        <f t="shared" si="584"/>
        <v>Nein</v>
      </c>
      <c r="T1636" s="52" t="str">
        <f t="shared" si="584"/>
        <v>Ja</v>
      </c>
      <c r="U1636" s="52" t="str">
        <f t="shared" si="584"/>
        <v>Nein</v>
      </c>
      <c r="V1636" s="52" t="str">
        <f t="shared" si="584"/>
        <v>Nein</v>
      </c>
      <c r="W1636" s="52" t="str">
        <f t="shared" si="584"/>
        <v>Nein</v>
      </c>
      <c r="X1636" s="52" t="str">
        <f t="shared" si="584"/>
        <v>Ja</v>
      </c>
      <c r="Y1636" s="52" t="str">
        <f t="shared" si="584"/>
        <v>Nein</v>
      </c>
      <c r="Z1636" s="52" t="str">
        <f t="shared" si="584"/>
        <v>Nein</v>
      </c>
      <c r="AA1636" s="52" t="str">
        <f t="shared" si="584"/>
        <v>Nein</v>
      </c>
      <c r="AB1636" s="52" t="str">
        <f t="shared" si="584"/>
        <v>Nein</v>
      </c>
      <c r="AC1636" s="52" t="str">
        <f t="shared" si="584"/>
        <v>Nein</v>
      </c>
      <c r="AD1636" s="52" t="str">
        <f t="shared" si="584"/>
        <v>Nein</v>
      </c>
      <c r="AE1636" s="52" t="str">
        <f t="shared" si="584"/>
        <v>Nein</v>
      </c>
      <c r="AF1636" s="52" t="str">
        <f t="shared" si="584"/>
        <v>Nein</v>
      </c>
      <c r="AG1636" s="61" t="str">
        <f>IF(Q1636="Ja",VLOOKUP($Q$2,Plausis!A:E,5,0),IF(R1636="Ja",VLOOKUP($R$2,Plausis!A:E,5,0),IF(T1636="Ja",VLOOKUP($T$2,Plausis!A:E,5,0),IF(U1636="Ja",VLOOKUP($U$2,Plausis!A:E,5,0),IF(AA1636="Ja",VLOOKUP($AA$2,Plausis!A:E,5,0),IF(AC1636="Ja",VLOOKUP($AC$2,Plausis!A:E,5,0),IF(AD1636="Ja",VLOOKUP($AD$2,Plausis!A:E,5,0),"")))))))</f>
        <v>Dieser Betrieb ist nur im Komfort-RS ohne ergänzenden Spezial-Straf-RS versicherbar.</v>
      </c>
      <c r="AH1636" s="52" t="str">
        <f>IF(Y1636="Ja",VLOOKUP($Y$2,Plausis!A:E,5,0),"")</f>
        <v/>
      </c>
      <c r="AI1636" s="52" t="str">
        <f t="shared" si="567"/>
        <v>Nein</v>
      </c>
      <c r="AJ1636" s="52" t="str">
        <f>IF(S1636="Ja",VLOOKUP($S$2,Plausis!A:E,5,0),IF(V1636="Ja",VLOOKUP($V$2,Plausis!A:E,5,0),IF(X1636="Ja",VLOOKUP($X$2,Plausis!A:E,5,0),"")))</f>
        <v>Dieser Betrieb kann nur ohne ergänzenden Spezial-Straf-RS versichert werden.</v>
      </c>
      <c r="AL1636" s="52" t="s">
        <v>2</v>
      </c>
      <c r="AM1636" s="114">
        <v>45531</v>
      </c>
      <c r="AN1636" s="52" t="s">
        <v>4467</v>
      </c>
      <c r="AO1636" s="52" t="str">
        <f>VLOOKUP(B1636,'BAT Grundtabelle'!B:T,19,0)</f>
        <v>ja</v>
      </c>
      <c r="AP1636" s="105" t="str">
        <f t="shared" si="568"/>
        <v>2436</v>
      </c>
      <c r="AQ1636" s="52" t="str">
        <f t="shared" si="569"/>
        <v>Reinigungsmittelhersteller</v>
      </c>
      <c r="AR1636" s="52" t="b">
        <f t="shared" si="583"/>
        <v>0</v>
      </c>
      <c r="AS1636" s="52" t="b">
        <f t="shared" si="583"/>
        <v>0</v>
      </c>
      <c r="AT1636" s="52" t="b">
        <f t="shared" si="583"/>
        <v>0</v>
      </c>
      <c r="AU1636" s="52">
        <f t="shared" si="571"/>
        <v>3</v>
      </c>
      <c r="AW1636" s="52" t="b">
        <f t="shared" si="572"/>
        <v>0</v>
      </c>
      <c r="AX1636" s="52" t="str">
        <f t="shared" si="573"/>
        <v>Unternehmen</v>
      </c>
      <c r="AY1636" s="52" t="b">
        <f t="shared" si="574"/>
        <v>0</v>
      </c>
      <c r="AZ1636" s="52" t="str">
        <f t="shared" si="575"/>
        <v>2436</v>
      </c>
      <c r="BA1636" s="52" t="str">
        <f>VLOOKUP(A1636,'BAT Grundtabelle'!A:U,21,0)</f>
        <v>ja</v>
      </c>
      <c r="BB1636" s="52" t="str">
        <f t="shared" si="576"/>
        <v>nein</v>
      </c>
      <c r="BC1636" s="52" t="str">
        <f t="shared" si="577"/>
        <v>2436</v>
      </c>
      <c r="BD1636" s="52" t="str">
        <f t="shared" si="578"/>
        <v>Reinigungsmittelhersteller</v>
      </c>
      <c r="BE1636" s="52" t="str">
        <f t="shared" si="579"/>
        <v>Unternehmen</v>
      </c>
      <c r="BF1636" s="52">
        <f t="shared" si="580"/>
        <v>3</v>
      </c>
    </row>
    <row r="1637" spans="1:58" hidden="1" x14ac:dyDescent="0.35">
      <c r="A1637" s="107" t="s">
        <v>3891</v>
      </c>
      <c r="B1637" s="75" t="s">
        <v>971</v>
      </c>
      <c r="C1637" s="52" t="s">
        <v>3</v>
      </c>
      <c r="D1637" s="52" t="s">
        <v>3</v>
      </c>
      <c r="E1637" s="52" t="s">
        <v>2</v>
      </c>
      <c r="F1637" s="52" t="s">
        <v>2</v>
      </c>
      <c r="G1637" s="52" t="s">
        <v>2</v>
      </c>
      <c r="H1637" s="52" t="s">
        <v>2</v>
      </c>
      <c r="I1637" s="52" t="s">
        <v>3</v>
      </c>
      <c r="J1637" s="52">
        <v>1</v>
      </c>
      <c r="K1637" s="52" t="s">
        <v>2</v>
      </c>
      <c r="L1637" s="52" t="s">
        <v>2</v>
      </c>
      <c r="M1637" s="52" t="s">
        <v>2</v>
      </c>
      <c r="N1637" s="52" t="s">
        <v>3</v>
      </c>
      <c r="P1637" s="52" t="s">
        <v>4</v>
      </c>
      <c r="Q1637" s="52" t="str">
        <f t="shared" si="584"/>
        <v>Nein</v>
      </c>
      <c r="R1637" s="52" t="str">
        <f t="shared" si="584"/>
        <v>Nein</v>
      </c>
      <c r="S1637" s="52" t="str">
        <f t="shared" si="584"/>
        <v>Nein</v>
      </c>
      <c r="T1637" s="52" t="str">
        <f t="shared" si="584"/>
        <v>Nein</v>
      </c>
      <c r="U1637" s="52" t="str">
        <f t="shared" si="584"/>
        <v>Nein</v>
      </c>
      <c r="V1637" s="52" t="str">
        <f t="shared" si="584"/>
        <v>Nein</v>
      </c>
      <c r="W1637" s="52" t="str">
        <f t="shared" si="584"/>
        <v>Nein</v>
      </c>
      <c r="X1637" s="52" t="str">
        <f t="shared" si="584"/>
        <v>Nein</v>
      </c>
      <c r="Y1637" s="52" t="str">
        <f t="shared" si="584"/>
        <v>Nein</v>
      </c>
      <c r="Z1637" s="52" t="str">
        <f t="shared" si="584"/>
        <v>Nein</v>
      </c>
      <c r="AA1637" s="52" t="str">
        <f t="shared" si="584"/>
        <v>Nein</v>
      </c>
      <c r="AB1637" s="52" t="str">
        <f t="shared" si="584"/>
        <v>Nein</v>
      </c>
      <c r="AC1637" s="52" t="str">
        <f t="shared" si="584"/>
        <v>Nein</v>
      </c>
      <c r="AD1637" s="52" t="str">
        <f t="shared" si="584"/>
        <v>Nein</v>
      </c>
      <c r="AE1637" s="52" t="str">
        <f t="shared" si="584"/>
        <v>Nein</v>
      </c>
      <c r="AF1637" s="52" t="str">
        <f t="shared" si="584"/>
        <v>Nein</v>
      </c>
      <c r="AG1637" s="61" t="str">
        <f>IF(Q1637="Ja",VLOOKUP($Q$2,Plausis!A:E,5,0),IF(R1637="Ja",VLOOKUP($R$2,Plausis!A:E,5,0),IF(T1637="Ja",VLOOKUP($T$2,Plausis!A:E,5,0),IF(U1637="Ja",VLOOKUP($U$2,Plausis!A:E,5,0),IF(AA1637="Ja",VLOOKUP($AA$2,Plausis!A:E,5,0),IF(AC1637="Ja",VLOOKUP($AC$2,Plausis!A:E,5,0),IF(AD1637="Ja",VLOOKUP($AD$2,Plausis!A:E,5,0),"")))))))</f>
        <v/>
      </c>
      <c r="AH1637" s="52" t="str">
        <f>IF(Y1637="Ja",VLOOKUP($Y$2,Plausis!A:E,5,0),"")</f>
        <v/>
      </c>
      <c r="AI1637" s="52" t="str">
        <f t="shared" si="567"/>
        <v>Ja</v>
      </c>
      <c r="AJ1637" s="52" t="str">
        <f>IF(S1637="Ja",VLOOKUP($S$2,Plausis!A:E,5,0),IF(V1637="Ja",VLOOKUP($V$2,Plausis!A:E,5,0),IF(X1637="Ja",VLOOKUP($X$2,Plausis!A:E,5,0),"")))</f>
        <v/>
      </c>
      <c r="AL1637" s="52" t="s">
        <v>2</v>
      </c>
      <c r="AM1637" s="114">
        <v>45531</v>
      </c>
      <c r="AN1637" s="52" t="s">
        <v>4467</v>
      </c>
      <c r="AO1637" s="52" t="str">
        <f>VLOOKUP(B1637,'BAT Grundtabelle'!B:T,19,0)</f>
        <v>ja</v>
      </c>
      <c r="AP1637" s="105" t="str">
        <f t="shared" si="568"/>
        <v>11468</v>
      </c>
      <c r="AQ1637" s="52" t="str">
        <f t="shared" si="569"/>
        <v>Reisebüro (nur Vermittlung)</v>
      </c>
      <c r="AR1637" s="52" t="b">
        <f t="shared" si="583"/>
        <v>0</v>
      </c>
      <c r="AS1637" s="52" t="b">
        <f t="shared" si="583"/>
        <v>0</v>
      </c>
      <c r="AT1637" s="52" t="b">
        <f t="shared" si="583"/>
        <v>0</v>
      </c>
      <c r="AU1637" s="52">
        <f t="shared" si="571"/>
        <v>1</v>
      </c>
      <c r="AW1637" s="52" t="b">
        <f t="shared" si="572"/>
        <v>0</v>
      </c>
      <c r="AX1637" s="52" t="str">
        <f t="shared" si="573"/>
        <v>Unternehmen</v>
      </c>
      <c r="AY1637" s="52" t="b">
        <f t="shared" si="574"/>
        <v>0</v>
      </c>
      <c r="AZ1637" s="52" t="str">
        <f t="shared" si="575"/>
        <v>11468</v>
      </c>
      <c r="BA1637" s="52" t="str">
        <f>VLOOKUP(A1637,'BAT Grundtabelle'!A:U,21,0)</f>
        <v>ja</v>
      </c>
      <c r="BB1637" s="52" t="str">
        <f t="shared" si="576"/>
        <v>nein</v>
      </c>
      <c r="BC1637" s="52" t="str">
        <f t="shared" si="577"/>
        <v>11468</v>
      </c>
      <c r="BD1637" s="52" t="str">
        <f t="shared" si="578"/>
        <v>Reisebüro (nur Vermittlung)</v>
      </c>
      <c r="BE1637" s="52" t="str">
        <f t="shared" si="579"/>
        <v>Unternehmen</v>
      </c>
      <c r="BF1637" s="52">
        <f t="shared" si="580"/>
        <v>1</v>
      </c>
    </row>
    <row r="1638" spans="1:58" hidden="1" x14ac:dyDescent="0.35">
      <c r="A1638" s="107" t="s">
        <v>3892</v>
      </c>
      <c r="B1638" s="75" t="s">
        <v>2006</v>
      </c>
      <c r="C1638" s="52" t="s">
        <v>3</v>
      </c>
      <c r="D1638" s="52" t="s">
        <v>3</v>
      </c>
      <c r="E1638" s="52" t="s">
        <v>2</v>
      </c>
      <c r="F1638" s="52" t="s">
        <v>2</v>
      </c>
      <c r="G1638" s="52" t="s">
        <v>2</v>
      </c>
      <c r="H1638" s="52" t="s">
        <v>2</v>
      </c>
      <c r="I1638" s="52" t="s">
        <v>3</v>
      </c>
      <c r="J1638" s="52">
        <v>1</v>
      </c>
      <c r="K1638" s="52" t="s">
        <v>2</v>
      </c>
      <c r="L1638" s="52" t="s">
        <v>2</v>
      </c>
      <c r="M1638" s="52" t="s">
        <v>2</v>
      </c>
      <c r="N1638" s="52" t="s">
        <v>3</v>
      </c>
      <c r="P1638" s="52" t="s">
        <v>4</v>
      </c>
      <c r="Q1638" s="52" t="str">
        <f t="shared" si="584"/>
        <v>Nein</v>
      </c>
      <c r="R1638" s="52" t="str">
        <f t="shared" si="584"/>
        <v>Nein</v>
      </c>
      <c r="S1638" s="52" t="str">
        <f t="shared" si="584"/>
        <v>Nein</v>
      </c>
      <c r="T1638" s="52" t="str">
        <f t="shared" si="584"/>
        <v>Nein</v>
      </c>
      <c r="U1638" s="52" t="str">
        <f t="shared" si="584"/>
        <v>Nein</v>
      </c>
      <c r="V1638" s="52" t="str">
        <f t="shared" si="584"/>
        <v>Nein</v>
      </c>
      <c r="W1638" s="52" t="str">
        <f t="shared" si="584"/>
        <v>Nein</v>
      </c>
      <c r="X1638" s="52" t="str">
        <f t="shared" si="584"/>
        <v>Nein</v>
      </c>
      <c r="Y1638" s="52" t="str">
        <f t="shared" si="584"/>
        <v>Nein</v>
      </c>
      <c r="Z1638" s="52" t="str">
        <f t="shared" si="584"/>
        <v>Nein</v>
      </c>
      <c r="AA1638" s="52" t="str">
        <f t="shared" si="584"/>
        <v>Nein</v>
      </c>
      <c r="AB1638" s="52" t="str">
        <f t="shared" si="584"/>
        <v>Nein</v>
      </c>
      <c r="AC1638" s="52" t="str">
        <f t="shared" si="584"/>
        <v>Nein</v>
      </c>
      <c r="AD1638" s="52" t="str">
        <f t="shared" si="584"/>
        <v>Nein</v>
      </c>
      <c r="AE1638" s="52" t="str">
        <f t="shared" si="584"/>
        <v>Nein</v>
      </c>
      <c r="AF1638" s="52" t="str">
        <f t="shared" si="584"/>
        <v>Nein</v>
      </c>
      <c r="AG1638" s="61" t="str">
        <f>IF(Q1638="Ja",VLOOKUP($Q$2,Plausis!A:E,5,0),IF(R1638="Ja",VLOOKUP($R$2,Plausis!A:E,5,0),IF(T1638="Ja",VLOOKUP($T$2,Plausis!A:E,5,0),IF(U1638="Ja",VLOOKUP($U$2,Plausis!A:E,5,0),IF(AA1638="Ja",VLOOKUP($AA$2,Plausis!A:E,5,0),IF(AC1638="Ja",VLOOKUP($AC$2,Plausis!A:E,5,0),IF(AD1638="Ja",VLOOKUP($AD$2,Plausis!A:E,5,0),"")))))))</f>
        <v/>
      </c>
      <c r="AH1638" s="52" t="str">
        <f>IF(Y1638="Ja",VLOOKUP($Y$2,Plausis!A:E,5,0),"")</f>
        <v/>
      </c>
      <c r="AI1638" s="52" t="str">
        <f t="shared" si="567"/>
        <v>Ja</v>
      </c>
      <c r="AJ1638" s="52" t="str">
        <f>IF(S1638="Ja",VLOOKUP($S$2,Plausis!A:E,5,0),IF(V1638="Ja",VLOOKUP($V$2,Plausis!A:E,5,0),IF(X1638="Ja",VLOOKUP($X$2,Plausis!A:E,5,0),"")))</f>
        <v/>
      </c>
      <c r="AL1638" s="52" t="s">
        <v>2</v>
      </c>
      <c r="AM1638" s="114">
        <v>45531</v>
      </c>
      <c r="AN1638" s="52" t="s">
        <v>4467</v>
      </c>
      <c r="AO1638" s="52" t="str">
        <f>VLOOKUP(B1638,'BAT Grundtabelle'!B:T,19,0)</f>
        <v>ja</v>
      </c>
      <c r="AP1638" s="105" t="str">
        <f t="shared" si="568"/>
        <v>11469</v>
      </c>
      <c r="AQ1638" s="52" t="str">
        <f t="shared" si="569"/>
        <v>Reiseleiter, selbstständig</v>
      </c>
      <c r="AR1638" s="52" t="b">
        <f t="shared" si="583"/>
        <v>0</v>
      </c>
      <c r="AS1638" s="52" t="b">
        <f t="shared" si="583"/>
        <v>0</v>
      </c>
      <c r="AT1638" s="52" t="b">
        <f t="shared" si="583"/>
        <v>0</v>
      </c>
      <c r="AU1638" s="52">
        <f t="shared" si="571"/>
        <v>1</v>
      </c>
      <c r="AW1638" s="52" t="b">
        <f t="shared" si="572"/>
        <v>0</v>
      </c>
      <c r="AX1638" s="52" t="str">
        <f t="shared" si="573"/>
        <v>Unternehmen</v>
      </c>
      <c r="AY1638" s="52" t="b">
        <f t="shared" si="574"/>
        <v>0</v>
      </c>
      <c r="AZ1638" s="52" t="str">
        <f t="shared" si="575"/>
        <v>11469</v>
      </c>
      <c r="BA1638" s="52" t="str">
        <f>VLOOKUP(A1638,'BAT Grundtabelle'!A:U,21,0)</f>
        <v>ja</v>
      </c>
      <c r="BB1638" s="52" t="str">
        <f t="shared" si="576"/>
        <v>nein</v>
      </c>
      <c r="BC1638" s="52" t="str">
        <f t="shared" si="577"/>
        <v>11469</v>
      </c>
      <c r="BD1638" s="52" t="str">
        <f t="shared" si="578"/>
        <v>Reiseleiter, selbstständig</v>
      </c>
      <c r="BE1638" s="52" t="str">
        <f t="shared" si="579"/>
        <v>Unternehmen</v>
      </c>
      <c r="BF1638" s="52">
        <f t="shared" si="580"/>
        <v>1</v>
      </c>
    </row>
    <row r="1639" spans="1:58" hidden="1" x14ac:dyDescent="0.35">
      <c r="A1639" s="107" t="s">
        <v>3893</v>
      </c>
      <c r="B1639" s="75" t="s">
        <v>972</v>
      </c>
      <c r="C1639" s="52" t="s">
        <v>3</v>
      </c>
      <c r="D1639" s="52" t="s">
        <v>3</v>
      </c>
      <c r="E1639" s="52" t="s">
        <v>2</v>
      </c>
      <c r="F1639" s="52" t="s">
        <v>2</v>
      </c>
      <c r="G1639" s="52" t="s">
        <v>2</v>
      </c>
      <c r="H1639" s="52" t="s">
        <v>2</v>
      </c>
      <c r="I1639" s="52" t="s">
        <v>3</v>
      </c>
      <c r="J1639" s="52">
        <v>1</v>
      </c>
      <c r="K1639" s="52" t="s">
        <v>2</v>
      </c>
      <c r="L1639" s="52" t="s">
        <v>2</v>
      </c>
      <c r="M1639" s="52" t="s">
        <v>2</v>
      </c>
      <c r="N1639" s="52" t="s">
        <v>3</v>
      </c>
      <c r="P1639" s="52" t="s">
        <v>4</v>
      </c>
      <c r="Q1639" s="52" t="str">
        <f t="shared" si="584"/>
        <v>Nein</v>
      </c>
      <c r="R1639" s="52" t="str">
        <f t="shared" si="584"/>
        <v>Nein</v>
      </c>
      <c r="S1639" s="52" t="str">
        <f t="shared" si="584"/>
        <v>Nein</v>
      </c>
      <c r="T1639" s="52" t="str">
        <f t="shared" si="584"/>
        <v>Nein</v>
      </c>
      <c r="U1639" s="52" t="str">
        <f t="shared" si="584"/>
        <v>Nein</v>
      </c>
      <c r="V1639" s="52" t="str">
        <f t="shared" si="584"/>
        <v>Nein</v>
      </c>
      <c r="W1639" s="52" t="str">
        <f t="shared" si="584"/>
        <v>Nein</v>
      </c>
      <c r="X1639" s="52" t="str">
        <f t="shared" si="584"/>
        <v>Nein</v>
      </c>
      <c r="Y1639" s="52" t="str">
        <f t="shared" si="584"/>
        <v>Nein</v>
      </c>
      <c r="Z1639" s="52" t="str">
        <f t="shared" si="584"/>
        <v>Nein</v>
      </c>
      <c r="AA1639" s="52" t="str">
        <f t="shared" si="584"/>
        <v>Nein</v>
      </c>
      <c r="AB1639" s="52" t="str">
        <f t="shared" si="584"/>
        <v>Nein</v>
      </c>
      <c r="AC1639" s="52" t="str">
        <f t="shared" si="584"/>
        <v>Nein</v>
      </c>
      <c r="AD1639" s="52" t="str">
        <f t="shared" si="584"/>
        <v>Nein</v>
      </c>
      <c r="AE1639" s="52" t="str">
        <f t="shared" si="584"/>
        <v>Nein</v>
      </c>
      <c r="AF1639" s="52" t="str">
        <f t="shared" si="584"/>
        <v>Nein</v>
      </c>
      <c r="AG1639" s="61" t="str">
        <f>IF(Q1639="Ja",VLOOKUP($Q$2,Plausis!A:E,5,0),IF(R1639="Ja",VLOOKUP($R$2,Plausis!A:E,5,0),IF(T1639="Ja",VLOOKUP($T$2,Plausis!A:E,5,0),IF(U1639="Ja",VLOOKUP($U$2,Plausis!A:E,5,0),IF(AA1639="Ja",VLOOKUP($AA$2,Plausis!A:E,5,0),IF(AC1639="Ja",VLOOKUP($AC$2,Plausis!A:E,5,0),IF(AD1639="Ja",VLOOKUP($AD$2,Plausis!A:E,5,0),"")))))))</f>
        <v/>
      </c>
      <c r="AH1639" s="52" t="str">
        <f>IF(Y1639="Ja",VLOOKUP($Y$2,Plausis!A:E,5,0),"")</f>
        <v/>
      </c>
      <c r="AI1639" s="52" t="str">
        <f t="shared" si="567"/>
        <v>Ja</v>
      </c>
      <c r="AJ1639" s="52" t="str">
        <f>IF(S1639="Ja",VLOOKUP($S$2,Plausis!A:E,5,0),IF(V1639="Ja",VLOOKUP($V$2,Plausis!A:E,5,0),IF(X1639="Ja",VLOOKUP($X$2,Plausis!A:E,5,0),"")))</f>
        <v/>
      </c>
      <c r="AL1639" s="52" t="s">
        <v>2</v>
      </c>
      <c r="AM1639" s="114">
        <v>45531</v>
      </c>
      <c r="AN1639" s="52" t="s">
        <v>4467</v>
      </c>
      <c r="AO1639" s="52" t="str">
        <f>VLOOKUP(B1639,'BAT Grundtabelle'!B:T,19,0)</f>
        <v>ja</v>
      </c>
      <c r="AP1639" s="105" t="str">
        <f t="shared" si="568"/>
        <v>11470</v>
      </c>
      <c r="AQ1639" s="52" t="str">
        <f t="shared" si="569"/>
        <v>Reiseveranstalter</v>
      </c>
      <c r="AR1639" s="52" t="b">
        <f t="shared" si="583"/>
        <v>0</v>
      </c>
      <c r="AS1639" s="52" t="b">
        <f t="shared" si="583"/>
        <v>0</v>
      </c>
      <c r="AT1639" s="52" t="b">
        <f t="shared" si="583"/>
        <v>0</v>
      </c>
      <c r="AU1639" s="52">
        <f t="shared" si="571"/>
        <v>1</v>
      </c>
      <c r="AW1639" s="52" t="b">
        <f t="shared" si="572"/>
        <v>0</v>
      </c>
      <c r="AX1639" s="52" t="str">
        <f t="shared" si="573"/>
        <v>Unternehmen</v>
      </c>
      <c r="AY1639" s="52" t="b">
        <f t="shared" si="574"/>
        <v>0</v>
      </c>
      <c r="AZ1639" s="52" t="str">
        <f t="shared" si="575"/>
        <v>11470</v>
      </c>
      <c r="BA1639" s="52" t="str">
        <f>VLOOKUP(A1639,'BAT Grundtabelle'!A:U,21,0)</f>
        <v>ja</v>
      </c>
      <c r="BB1639" s="52" t="str">
        <f t="shared" si="576"/>
        <v>nein</v>
      </c>
      <c r="BC1639" s="52" t="str">
        <f t="shared" si="577"/>
        <v>11470</v>
      </c>
      <c r="BD1639" s="52" t="str">
        <f t="shared" si="578"/>
        <v>Reiseveranstalter</v>
      </c>
      <c r="BE1639" s="52" t="str">
        <f t="shared" si="579"/>
        <v>Unternehmen</v>
      </c>
      <c r="BF1639" s="52">
        <f t="shared" si="580"/>
        <v>1</v>
      </c>
    </row>
    <row r="1640" spans="1:58" hidden="1" x14ac:dyDescent="0.35">
      <c r="A1640" s="107" t="s">
        <v>3894</v>
      </c>
      <c r="B1640" s="75" t="s">
        <v>1826</v>
      </c>
      <c r="C1640" s="52" t="s">
        <v>2</v>
      </c>
      <c r="D1640" s="52" t="s">
        <v>2</v>
      </c>
      <c r="E1640" s="52" t="s">
        <v>2</v>
      </c>
      <c r="F1640" s="52" t="s">
        <v>2</v>
      </c>
      <c r="G1640" s="52" t="s">
        <v>2</v>
      </c>
      <c r="H1640" s="52" t="s">
        <v>3</v>
      </c>
      <c r="I1640" s="52" t="s">
        <v>2</v>
      </c>
      <c r="J1640" s="52" t="s">
        <v>2</v>
      </c>
      <c r="K1640" s="52" t="s">
        <v>2</v>
      </c>
      <c r="L1640" s="52" t="s">
        <v>2</v>
      </c>
      <c r="M1640" s="52" t="s">
        <v>2</v>
      </c>
      <c r="N1640" s="52" t="s">
        <v>2</v>
      </c>
      <c r="O1640" s="52" t="s">
        <v>2411</v>
      </c>
      <c r="P1640" s="52" t="s">
        <v>59</v>
      </c>
      <c r="Q1640" s="52" t="str">
        <f t="shared" si="584"/>
        <v>Nein</v>
      </c>
      <c r="R1640" s="52" t="str">
        <f t="shared" si="584"/>
        <v>Nein</v>
      </c>
      <c r="S1640" s="52" t="str">
        <f t="shared" si="584"/>
        <v>Nein</v>
      </c>
      <c r="T1640" s="52" t="str">
        <f t="shared" si="584"/>
        <v>Nein</v>
      </c>
      <c r="U1640" s="52" t="str">
        <f t="shared" si="584"/>
        <v>Nein</v>
      </c>
      <c r="V1640" s="52" t="str">
        <f t="shared" si="584"/>
        <v>Nein</v>
      </c>
      <c r="W1640" s="52" t="str">
        <f t="shared" si="584"/>
        <v>Nein</v>
      </c>
      <c r="X1640" s="52" t="str">
        <f t="shared" si="584"/>
        <v>Nein</v>
      </c>
      <c r="Y1640" s="52" t="str">
        <f t="shared" si="584"/>
        <v>Nein</v>
      </c>
      <c r="Z1640" s="52" t="str">
        <f t="shared" si="584"/>
        <v>Nein</v>
      </c>
      <c r="AA1640" s="52" t="str">
        <f t="shared" si="584"/>
        <v>Nein</v>
      </c>
      <c r="AB1640" s="52" t="str">
        <f t="shared" si="584"/>
        <v>Nein</v>
      </c>
      <c r="AC1640" s="52" t="str">
        <f t="shared" si="584"/>
        <v>Nein</v>
      </c>
      <c r="AD1640" s="52" t="str">
        <f t="shared" si="584"/>
        <v>Nein</v>
      </c>
      <c r="AE1640" s="52" t="str">
        <f t="shared" si="584"/>
        <v>Nein</v>
      </c>
      <c r="AF1640" s="52" t="str">
        <f t="shared" si="584"/>
        <v>Nein</v>
      </c>
      <c r="AG1640" s="61" t="str">
        <f>IF(Q1640="Ja",VLOOKUP($Q$2,Plausis!A:E,5,0),IF(R1640="Ja",VLOOKUP($R$2,Plausis!A:E,5,0),IF(T1640="Ja",VLOOKUP($T$2,Plausis!A:E,5,0),IF(U1640="Ja",VLOOKUP($U$2,Plausis!A:E,5,0),IF(AA1640="Ja",VLOOKUP($AA$2,Plausis!A:E,5,0),IF(AC1640="Ja",VLOOKUP($AC$2,Plausis!A:E,5,0),IF(AD1640="Ja",VLOOKUP($AD$2,Plausis!A:E,5,0),"")))))))</f>
        <v/>
      </c>
      <c r="AH1640" s="52" t="str">
        <f>IF(Y1640="Ja",VLOOKUP($Y$2,Plausis!A:E,5,0),"")</f>
        <v/>
      </c>
      <c r="AI1640" s="52" t="str">
        <f t="shared" si="567"/>
        <v>Nein</v>
      </c>
      <c r="AJ1640" s="52" t="str">
        <f>IF(S1640="Ja",VLOOKUP($S$2,Plausis!A:E,5,0),IF(V1640="Ja",VLOOKUP($V$2,Plausis!A:E,5,0),IF(X1640="Ja",VLOOKUP($X$2,Plausis!A:E,5,0),"")))</f>
        <v/>
      </c>
      <c r="AL1640" s="52" t="s">
        <v>2</v>
      </c>
      <c r="AM1640" s="114">
        <v>45531</v>
      </c>
      <c r="AN1640" s="52" t="s">
        <v>4467</v>
      </c>
      <c r="AO1640" s="52" t="str">
        <f>VLOOKUP(B1640,'BAT Grundtabelle'!B:T,19,0)</f>
        <v>ja</v>
      </c>
      <c r="AP1640" s="105" t="str">
        <f t="shared" si="568"/>
        <v>11471</v>
      </c>
      <c r="AQ1640" s="52" t="str">
        <f t="shared" si="569"/>
        <v>Reit- und Fahrverein</v>
      </c>
      <c r="AR1640" s="52" t="b">
        <f t="shared" si="583"/>
        <v>0</v>
      </c>
      <c r="AS1640" s="52" t="b">
        <f t="shared" si="583"/>
        <v>0</v>
      </c>
      <c r="AT1640" s="52" t="b">
        <f t="shared" si="583"/>
        <v>0</v>
      </c>
      <c r="AU1640" s="52" t="str">
        <f t="shared" si="571"/>
        <v>Eigener Tarif</v>
      </c>
      <c r="AW1640" s="52" t="b">
        <f t="shared" si="572"/>
        <v>0</v>
      </c>
      <c r="AX1640" s="52" t="str">
        <f t="shared" si="573"/>
        <v>Eigener Tarif</v>
      </c>
      <c r="AY1640" s="52" t="b">
        <f t="shared" si="574"/>
        <v>0</v>
      </c>
      <c r="AZ1640" s="52" t="str">
        <f t="shared" si="575"/>
        <v>11471</v>
      </c>
      <c r="BA1640" s="52" t="str">
        <f>VLOOKUP(A1640,'BAT Grundtabelle'!A:U,21,0)</f>
        <v>nein</v>
      </c>
      <c r="BB1640" s="52" t="str">
        <f t="shared" si="576"/>
        <v>nein</v>
      </c>
      <c r="BC1640" s="52" t="str">
        <f t="shared" si="577"/>
        <v>11471</v>
      </c>
      <c r="BD1640" s="52" t="str">
        <f t="shared" si="578"/>
        <v>Reit- und Fahrverein</v>
      </c>
      <c r="BE1640" s="52" t="str">
        <f t="shared" si="579"/>
        <v>Eigener Tarif</v>
      </c>
      <c r="BF1640" s="52" t="str">
        <f t="shared" si="580"/>
        <v>Eigener Tarif</v>
      </c>
    </row>
    <row r="1641" spans="1:58" hidden="1" x14ac:dyDescent="0.35">
      <c r="A1641" s="107" t="s">
        <v>3895</v>
      </c>
      <c r="B1641" s="75" t="s">
        <v>1080</v>
      </c>
      <c r="C1641" s="52" t="s">
        <v>3</v>
      </c>
      <c r="D1641" s="52" t="s">
        <v>3</v>
      </c>
      <c r="E1641" s="52" t="s">
        <v>2</v>
      </c>
      <c r="F1641" s="52" t="s">
        <v>2</v>
      </c>
      <c r="G1641" s="52" t="s">
        <v>2</v>
      </c>
      <c r="H1641" s="52" t="s">
        <v>2</v>
      </c>
      <c r="I1641" s="52" t="s">
        <v>3</v>
      </c>
      <c r="J1641" s="52">
        <v>1</v>
      </c>
      <c r="K1641" s="52" t="s">
        <v>2</v>
      </c>
      <c r="L1641" s="52" t="s">
        <v>2</v>
      </c>
      <c r="M1641" s="52" t="s">
        <v>2</v>
      </c>
      <c r="N1641" s="52" t="s">
        <v>3</v>
      </c>
      <c r="P1641" s="52" t="s">
        <v>4</v>
      </c>
      <c r="Q1641" s="52" t="str">
        <f t="shared" si="584"/>
        <v>Nein</v>
      </c>
      <c r="R1641" s="52" t="str">
        <f t="shared" si="584"/>
        <v>Nein</v>
      </c>
      <c r="S1641" s="52" t="str">
        <f t="shared" si="584"/>
        <v>Nein</v>
      </c>
      <c r="T1641" s="52" t="str">
        <f t="shared" si="584"/>
        <v>Nein</v>
      </c>
      <c r="U1641" s="52" t="str">
        <f t="shared" si="584"/>
        <v>Nein</v>
      </c>
      <c r="V1641" s="52" t="str">
        <f t="shared" si="584"/>
        <v>Nein</v>
      </c>
      <c r="W1641" s="52" t="str">
        <f t="shared" si="584"/>
        <v>Nein</v>
      </c>
      <c r="X1641" s="52" t="str">
        <f t="shared" si="584"/>
        <v>Nein</v>
      </c>
      <c r="Y1641" s="52" t="str">
        <f t="shared" si="584"/>
        <v>Nein</v>
      </c>
      <c r="Z1641" s="52" t="str">
        <f t="shared" si="584"/>
        <v>Nein</v>
      </c>
      <c r="AA1641" s="52" t="str">
        <f t="shared" si="584"/>
        <v>Nein</v>
      </c>
      <c r="AB1641" s="52" t="str">
        <f t="shared" si="584"/>
        <v>Nein</v>
      </c>
      <c r="AC1641" s="52" t="str">
        <f t="shared" si="584"/>
        <v>Nein</v>
      </c>
      <c r="AD1641" s="52" t="str">
        <f t="shared" si="584"/>
        <v>Nein</v>
      </c>
      <c r="AE1641" s="52" t="str">
        <f t="shared" si="584"/>
        <v>Nein</v>
      </c>
      <c r="AF1641" s="52" t="str">
        <f t="shared" si="584"/>
        <v>Nein</v>
      </c>
      <c r="AG1641" s="61" t="str">
        <f>IF(Q1641="Ja",VLOOKUP($Q$2,Plausis!A:E,5,0),IF(R1641="Ja",VLOOKUP($R$2,Plausis!A:E,5,0),IF(T1641="Ja",VLOOKUP($T$2,Plausis!A:E,5,0),IF(U1641="Ja",VLOOKUP($U$2,Plausis!A:E,5,0),IF(AA1641="Ja",VLOOKUP($AA$2,Plausis!A:E,5,0),IF(AC1641="Ja",VLOOKUP($AC$2,Plausis!A:E,5,0),IF(AD1641="Ja",VLOOKUP($AD$2,Plausis!A:E,5,0),"")))))))</f>
        <v/>
      </c>
      <c r="AH1641" s="52" t="str">
        <f>IF(Y1641="Ja",VLOOKUP($Y$2,Plausis!A:E,5,0),"")</f>
        <v/>
      </c>
      <c r="AI1641" s="52" t="str">
        <f t="shared" si="567"/>
        <v>Ja</v>
      </c>
      <c r="AJ1641" s="52" t="str">
        <f>IF(S1641="Ja",VLOOKUP($S$2,Plausis!A:E,5,0),IF(V1641="Ja",VLOOKUP($V$2,Plausis!A:E,5,0),IF(X1641="Ja",VLOOKUP($X$2,Plausis!A:E,5,0),"")))</f>
        <v/>
      </c>
      <c r="AL1641" s="52" t="s">
        <v>2</v>
      </c>
      <c r="AM1641" s="114">
        <v>45531</v>
      </c>
      <c r="AN1641" s="52" t="s">
        <v>4467</v>
      </c>
      <c r="AO1641" s="52" t="str">
        <f>VLOOKUP(B1641,'BAT Grundtabelle'!B:T,19,0)</f>
        <v>ja</v>
      </c>
      <c r="AP1641" s="105" t="str">
        <f t="shared" si="568"/>
        <v>11472</v>
      </c>
      <c r="AQ1641" s="52" t="str">
        <f t="shared" si="569"/>
        <v>Reiterhof</v>
      </c>
      <c r="AR1641" s="52" t="b">
        <f t="shared" si="583"/>
        <v>0</v>
      </c>
      <c r="AS1641" s="52" t="b">
        <f t="shared" si="583"/>
        <v>0</v>
      </c>
      <c r="AT1641" s="52" t="b">
        <f t="shared" si="583"/>
        <v>0</v>
      </c>
      <c r="AU1641" s="52">
        <f t="shared" si="571"/>
        <v>1</v>
      </c>
      <c r="AW1641" s="52" t="b">
        <f t="shared" si="572"/>
        <v>0</v>
      </c>
      <c r="AX1641" s="52" t="str">
        <f t="shared" si="573"/>
        <v>Unternehmen</v>
      </c>
      <c r="AY1641" s="52" t="b">
        <f t="shared" si="574"/>
        <v>0</v>
      </c>
      <c r="AZ1641" s="52" t="str">
        <f t="shared" si="575"/>
        <v>11472</v>
      </c>
      <c r="BA1641" s="52" t="str">
        <f>VLOOKUP(A1641,'BAT Grundtabelle'!A:U,21,0)</f>
        <v>ja</v>
      </c>
      <c r="BB1641" s="52" t="str">
        <f t="shared" si="576"/>
        <v>nein</v>
      </c>
      <c r="BC1641" s="52" t="str">
        <f t="shared" si="577"/>
        <v>11472</v>
      </c>
      <c r="BD1641" s="52" t="str">
        <f t="shared" si="578"/>
        <v>Reiterhof</v>
      </c>
      <c r="BE1641" s="52" t="str">
        <f t="shared" si="579"/>
        <v>Unternehmen</v>
      </c>
      <c r="BF1641" s="52">
        <f t="shared" si="580"/>
        <v>1</v>
      </c>
    </row>
    <row r="1642" spans="1:58" hidden="1" x14ac:dyDescent="0.35">
      <c r="A1642" s="107" t="s">
        <v>3896</v>
      </c>
      <c r="B1642" s="75" t="s">
        <v>1081</v>
      </c>
      <c r="C1642" s="52" t="s">
        <v>3</v>
      </c>
      <c r="D1642" s="52" t="s">
        <v>3</v>
      </c>
      <c r="E1642" s="52" t="s">
        <v>2</v>
      </c>
      <c r="F1642" s="52" t="s">
        <v>2</v>
      </c>
      <c r="G1642" s="52" t="s">
        <v>2</v>
      </c>
      <c r="H1642" s="52" t="s">
        <v>2</v>
      </c>
      <c r="I1642" s="52" t="s">
        <v>3</v>
      </c>
      <c r="J1642" s="52">
        <v>1</v>
      </c>
      <c r="K1642" s="52" t="s">
        <v>2</v>
      </c>
      <c r="L1642" s="52" t="s">
        <v>2</v>
      </c>
      <c r="M1642" s="52" t="s">
        <v>2</v>
      </c>
      <c r="N1642" s="52" t="s">
        <v>3</v>
      </c>
      <c r="P1642" s="52" t="s">
        <v>4</v>
      </c>
      <c r="Q1642" s="52" t="str">
        <f t="shared" si="584"/>
        <v>Nein</v>
      </c>
      <c r="R1642" s="52" t="str">
        <f t="shared" si="584"/>
        <v>Nein</v>
      </c>
      <c r="S1642" s="52" t="str">
        <f t="shared" si="584"/>
        <v>Nein</v>
      </c>
      <c r="T1642" s="52" t="str">
        <f t="shared" si="584"/>
        <v>Nein</v>
      </c>
      <c r="U1642" s="52" t="str">
        <f t="shared" si="584"/>
        <v>Nein</v>
      </c>
      <c r="V1642" s="52" t="str">
        <f t="shared" si="584"/>
        <v>Nein</v>
      </c>
      <c r="W1642" s="52" t="str">
        <f t="shared" si="584"/>
        <v>Nein</v>
      </c>
      <c r="X1642" s="52" t="str">
        <f t="shared" si="584"/>
        <v>Nein</v>
      </c>
      <c r="Y1642" s="52" t="str">
        <f t="shared" si="584"/>
        <v>Nein</v>
      </c>
      <c r="Z1642" s="52" t="str">
        <f t="shared" si="584"/>
        <v>Nein</v>
      </c>
      <c r="AA1642" s="52" t="str">
        <f t="shared" si="584"/>
        <v>Nein</v>
      </c>
      <c r="AB1642" s="52" t="str">
        <f t="shared" si="584"/>
        <v>Nein</v>
      </c>
      <c r="AC1642" s="52" t="str">
        <f t="shared" si="584"/>
        <v>Nein</v>
      </c>
      <c r="AD1642" s="52" t="str">
        <f t="shared" si="584"/>
        <v>Nein</v>
      </c>
      <c r="AE1642" s="52" t="str">
        <f t="shared" si="584"/>
        <v>Nein</v>
      </c>
      <c r="AF1642" s="52" t="str">
        <f t="shared" si="584"/>
        <v>Nein</v>
      </c>
      <c r="AG1642" s="61" t="str">
        <f>IF(Q1642="Ja",VLOOKUP($Q$2,Plausis!A:E,5,0),IF(R1642="Ja",VLOOKUP($R$2,Plausis!A:E,5,0),IF(T1642="Ja",VLOOKUP($T$2,Plausis!A:E,5,0),IF(U1642="Ja",VLOOKUP($U$2,Plausis!A:E,5,0),IF(AA1642="Ja",VLOOKUP($AA$2,Plausis!A:E,5,0),IF(AC1642="Ja",VLOOKUP($AC$2,Plausis!A:E,5,0),IF(AD1642="Ja",VLOOKUP($AD$2,Plausis!A:E,5,0),"")))))))</f>
        <v/>
      </c>
      <c r="AH1642" s="52" t="str">
        <f>IF(Y1642="Ja",VLOOKUP($Y$2,Plausis!A:E,5,0),"")</f>
        <v/>
      </c>
      <c r="AI1642" s="52" t="str">
        <f t="shared" si="567"/>
        <v>Ja</v>
      </c>
      <c r="AJ1642" s="52" t="str">
        <f>IF(S1642="Ja",VLOOKUP($S$2,Plausis!A:E,5,0),IF(V1642="Ja",VLOOKUP($V$2,Plausis!A:E,5,0),IF(X1642="Ja",VLOOKUP($X$2,Plausis!A:E,5,0),"")))</f>
        <v/>
      </c>
      <c r="AL1642" s="52" t="s">
        <v>3</v>
      </c>
      <c r="AM1642" s="114">
        <v>45531</v>
      </c>
      <c r="AN1642" s="52" t="s">
        <v>4467</v>
      </c>
      <c r="AO1642" s="52" t="str">
        <f>VLOOKUP(B1642,'BAT Grundtabelle'!B:T,19,0)</f>
        <v>ja</v>
      </c>
      <c r="AP1642" s="105" t="str">
        <f t="shared" si="568"/>
        <v>11473</v>
      </c>
      <c r="AQ1642" s="52" t="str">
        <f t="shared" si="569"/>
        <v>Reitlehrer</v>
      </c>
      <c r="AR1642" s="52" t="b">
        <f t="shared" si="583"/>
        <v>0</v>
      </c>
      <c r="AS1642" s="52" t="b">
        <f t="shared" si="583"/>
        <v>0</v>
      </c>
      <c r="AT1642" s="52" t="b">
        <f t="shared" si="583"/>
        <v>0</v>
      </c>
      <c r="AU1642" s="52">
        <f t="shared" si="571"/>
        <v>1</v>
      </c>
      <c r="AW1642" s="52" t="b">
        <f t="shared" si="572"/>
        <v>0</v>
      </c>
      <c r="AX1642" s="52" t="str">
        <f t="shared" si="573"/>
        <v>Unternehmen</v>
      </c>
      <c r="AY1642" s="52" t="b">
        <f t="shared" si="574"/>
        <v>0</v>
      </c>
      <c r="AZ1642" s="52" t="str">
        <f t="shared" si="575"/>
        <v>11473</v>
      </c>
      <c r="BA1642" s="52" t="str">
        <f>VLOOKUP(A1642,'BAT Grundtabelle'!A:U,21,0)</f>
        <v>ja</v>
      </c>
      <c r="BB1642" s="52" t="str">
        <f t="shared" si="576"/>
        <v>nein</v>
      </c>
      <c r="BC1642" s="52" t="str">
        <f t="shared" si="577"/>
        <v>11473</v>
      </c>
      <c r="BD1642" s="52" t="str">
        <f t="shared" si="578"/>
        <v>Reitlehrer</v>
      </c>
      <c r="BE1642" s="52" t="str">
        <f t="shared" si="579"/>
        <v>Unternehmen</v>
      </c>
      <c r="BF1642" s="52">
        <f t="shared" si="580"/>
        <v>1</v>
      </c>
    </row>
    <row r="1643" spans="1:58" hidden="1" x14ac:dyDescent="0.35">
      <c r="A1643" s="107" t="s">
        <v>3897</v>
      </c>
      <c r="B1643" s="75" t="s">
        <v>1082</v>
      </c>
      <c r="C1643" s="52" t="s">
        <v>3</v>
      </c>
      <c r="D1643" s="52" t="s">
        <v>3</v>
      </c>
      <c r="E1643" s="52" t="s">
        <v>2</v>
      </c>
      <c r="F1643" s="52" t="s">
        <v>2</v>
      </c>
      <c r="G1643" s="52" t="s">
        <v>2</v>
      </c>
      <c r="H1643" s="52" t="s">
        <v>2</v>
      </c>
      <c r="I1643" s="52" t="s">
        <v>3</v>
      </c>
      <c r="J1643" s="52">
        <v>1</v>
      </c>
      <c r="K1643" s="52" t="s">
        <v>2</v>
      </c>
      <c r="L1643" s="52" t="s">
        <v>2</v>
      </c>
      <c r="M1643" s="52" t="s">
        <v>2</v>
      </c>
      <c r="N1643" s="52" t="s">
        <v>3</v>
      </c>
      <c r="P1643" s="52" t="s">
        <v>4</v>
      </c>
      <c r="Q1643" s="52" t="str">
        <f t="shared" ref="Q1643:AF1652" si="585">IF(ISERROR(FIND(Q$2,$P1643,1)),"Nein","Ja")</f>
        <v>Nein</v>
      </c>
      <c r="R1643" s="52" t="str">
        <f t="shared" si="585"/>
        <v>Nein</v>
      </c>
      <c r="S1643" s="52" t="str">
        <f t="shared" si="585"/>
        <v>Nein</v>
      </c>
      <c r="T1643" s="52" t="str">
        <f t="shared" si="585"/>
        <v>Nein</v>
      </c>
      <c r="U1643" s="52" t="str">
        <f t="shared" si="585"/>
        <v>Nein</v>
      </c>
      <c r="V1643" s="52" t="str">
        <f t="shared" si="585"/>
        <v>Nein</v>
      </c>
      <c r="W1643" s="52" t="str">
        <f t="shared" si="585"/>
        <v>Nein</v>
      </c>
      <c r="X1643" s="52" t="str">
        <f t="shared" si="585"/>
        <v>Nein</v>
      </c>
      <c r="Y1643" s="52" t="str">
        <f t="shared" si="585"/>
        <v>Nein</v>
      </c>
      <c r="Z1643" s="52" t="str">
        <f t="shared" si="585"/>
        <v>Nein</v>
      </c>
      <c r="AA1643" s="52" t="str">
        <f t="shared" si="585"/>
        <v>Nein</v>
      </c>
      <c r="AB1643" s="52" t="str">
        <f t="shared" si="585"/>
        <v>Nein</v>
      </c>
      <c r="AC1643" s="52" t="str">
        <f t="shared" si="585"/>
        <v>Nein</v>
      </c>
      <c r="AD1643" s="52" t="str">
        <f t="shared" si="585"/>
        <v>Nein</v>
      </c>
      <c r="AE1643" s="52" t="str">
        <f t="shared" si="585"/>
        <v>Nein</v>
      </c>
      <c r="AF1643" s="52" t="str">
        <f t="shared" si="585"/>
        <v>Nein</v>
      </c>
      <c r="AG1643" s="61" t="str">
        <f>IF(Q1643="Ja",VLOOKUP($Q$2,Plausis!A:E,5,0),IF(R1643="Ja",VLOOKUP($R$2,Plausis!A:E,5,0),IF(T1643="Ja",VLOOKUP($T$2,Plausis!A:E,5,0),IF(U1643="Ja",VLOOKUP($U$2,Plausis!A:E,5,0),IF(AA1643="Ja",VLOOKUP($AA$2,Plausis!A:E,5,0),IF(AC1643="Ja",VLOOKUP($AC$2,Plausis!A:E,5,0),IF(AD1643="Ja",VLOOKUP($AD$2,Plausis!A:E,5,0),"")))))))</f>
        <v/>
      </c>
      <c r="AH1643" s="52" t="str">
        <f>IF(Y1643="Ja",VLOOKUP($Y$2,Plausis!A:E,5,0),"")</f>
        <v/>
      </c>
      <c r="AI1643" s="52" t="str">
        <f t="shared" si="567"/>
        <v>Ja</v>
      </c>
      <c r="AJ1643" s="52" t="str">
        <f>IF(S1643="Ja",VLOOKUP($S$2,Plausis!A:E,5,0),IF(V1643="Ja",VLOOKUP($V$2,Plausis!A:E,5,0),IF(X1643="Ja",VLOOKUP($X$2,Plausis!A:E,5,0),"")))</f>
        <v/>
      </c>
      <c r="AL1643" s="52" t="s">
        <v>2</v>
      </c>
      <c r="AM1643" s="114">
        <v>45531</v>
      </c>
      <c r="AN1643" s="52" t="s">
        <v>4467</v>
      </c>
      <c r="AO1643" s="52" t="str">
        <f>VLOOKUP(B1643,'BAT Grundtabelle'!B:T,19,0)</f>
        <v>ja</v>
      </c>
      <c r="AP1643" s="105" t="str">
        <f t="shared" si="568"/>
        <v>11474</v>
      </c>
      <c r="AQ1643" s="52" t="str">
        <f t="shared" si="569"/>
        <v>Reitschule</v>
      </c>
      <c r="AR1643" s="52" t="b">
        <f t="shared" ref="AR1643:AT1662" si="586">IF(ISERROR(FIND(AR$1,$P1643,1)),FALSE,TRUE)</f>
        <v>0</v>
      </c>
      <c r="AS1643" s="52" t="b">
        <f t="shared" si="586"/>
        <v>0</v>
      </c>
      <c r="AT1643" s="52" t="b">
        <f t="shared" si="586"/>
        <v>0</v>
      </c>
      <c r="AU1643" s="52">
        <f t="shared" si="571"/>
        <v>1</v>
      </c>
      <c r="AW1643" s="52" t="b">
        <f t="shared" si="572"/>
        <v>0</v>
      </c>
      <c r="AX1643" s="52" t="str">
        <f t="shared" si="573"/>
        <v>Unternehmen</v>
      </c>
      <c r="AY1643" s="52" t="b">
        <f t="shared" si="574"/>
        <v>0</v>
      </c>
      <c r="AZ1643" s="52" t="str">
        <f t="shared" si="575"/>
        <v>11474</v>
      </c>
      <c r="BA1643" s="52" t="str">
        <f>VLOOKUP(A1643,'BAT Grundtabelle'!A:U,21,0)</f>
        <v>ja</v>
      </c>
      <c r="BB1643" s="52" t="str">
        <f t="shared" si="576"/>
        <v>nein</v>
      </c>
      <c r="BC1643" s="52" t="str">
        <f t="shared" si="577"/>
        <v>11474</v>
      </c>
      <c r="BD1643" s="52" t="str">
        <f t="shared" si="578"/>
        <v>Reitschule</v>
      </c>
      <c r="BE1643" s="52" t="str">
        <f t="shared" si="579"/>
        <v>Unternehmen</v>
      </c>
      <c r="BF1643" s="52">
        <f t="shared" si="580"/>
        <v>1</v>
      </c>
    </row>
    <row r="1644" spans="1:58" hidden="1" x14ac:dyDescent="0.35">
      <c r="A1644" s="107" t="s">
        <v>3898</v>
      </c>
      <c r="B1644" s="75" t="s">
        <v>1576</v>
      </c>
      <c r="C1644" s="52" t="s">
        <v>3</v>
      </c>
      <c r="D1644" s="52" t="s">
        <v>3</v>
      </c>
      <c r="E1644" s="52" t="s">
        <v>2</v>
      </c>
      <c r="F1644" s="52" t="s">
        <v>2</v>
      </c>
      <c r="G1644" s="52" t="s">
        <v>2</v>
      </c>
      <c r="H1644" s="52" t="s">
        <v>2</v>
      </c>
      <c r="I1644" s="52" t="s">
        <v>3</v>
      </c>
      <c r="J1644" s="52">
        <v>1</v>
      </c>
      <c r="K1644" s="52" t="s">
        <v>2</v>
      </c>
      <c r="L1644" s="52" t="s">
        <v>2</v>
      </c>
      <c r="M1644" s="52" t="s">
        <v>2</v>
      </c>
      <c r="N1644" s="52" t="s">
        <v>3</v>
      </c>
      <c r="P1644" s="52" t="s">
        <v>4</v>
      </c>
      <c r="Q1644" s="52" t="str">
        <f t="shared" si="585"/>
        <v>Nein</v>
      </c>
      <c r="R1644" s="52" t="str">
        <f t="shared" si="585"/>
        <v>Nein</v>
      </c>
      <c r="S1644" s="52" t="str">
        <f t="shared" si="585"/>
        <v>Nein</v>
      </c>
      <c r="T1644" s="52" t="str">
        <f t="shared" si="585"/>
        <v>Nein</v>
      </c>
      <c r="U1644" s="52" t="str">
        <f t="shared" si="585"/>
        <v>Nein</v>
      </c>
      <c r="V1644" s="52" t="str">
        <f t="shared" si="585"/>
        <v>Nein</v>
      </c>
      <c r="W1644" s="52" t="str">
        <f t="shared" si="585"/>
        <v>Nein</v>
      </c>
      <c r="X1644" s="52" t="str">
        <f t="shared" si="585"/>
        <v>Nein</v>
      </c>
      <c r="Y1644" s="52" t="str">
        <f t="shared" si="585"/>
        <v>Nein</v>
      </c>
      <c r="Z1644" s="52" t="str">
        <f t="shared" si="585"/>
        <v>Nein</v>
      </c>
      <c r="AA1644" s="52" t="str">
        <f t="shared" si="585"/>
        <v>Nein</v>
      </c>
      <c r="AB1644" s="52" t="str">
        <f t="shared" si="585"/>
        <v>Nein</v>
      </c>
      <c r="AC1644" s="52" t="str">
        <f t="shared" si="585"/>
        <v>Nein</v>
      </c>
      <c r="AD1644" s="52" t="str">
        <f t="shared" si="585"/>
        <v>Nein</v>
      </c>
      <c r="AE1644" s="52" t="str">
        <f t="shared" si="585"/>
        <v>Nein</v>
      </c>
      <c r="AF1644" s="52" t="str">
        <f t="shared" si="585"/>
        <v>Nein</v>
      </c>
      <c r="AG1644" s="61" t="str">
        <f>IF(Q1644="Ja",VLOOKUP($Q$2,Plausis!A:E,5,0),IF(R1644="Ja",VLOOKUP($R$2,Plausis!A:E,5,0),IF(T1644="Ja",VLOOKUP($T$2,Plausis!A:E,5,0),IF(U1644="Ja",VLOOKUP($U$2,Plausis!A:E,5,0),IF(AA1644="Ja",VLOOKUP($AA$2,Plausis!A:E,5,0),IF(AC1644="Ja",VLOOKUP($AC$2,Plausis!A:E,5,0),IF(AD1644="Ja",VLOOKUP($AD$2,Plausis!A:E,5,0),"")))))))</f>
        <v/>
      </c>
      <c r="AH1644" s="52" t="str">
        <f>IF(Y1644="Ja",VLOOKUP($Y$2,Plausis!A:E,5,0),"")</f>
        <v/>
      </c>
      <c r="AI1644" s="52" t="str">
        <f t="shared" si="567"/>
        <v>Ja</v>
      </c>
      <c r="AJ1644" s="52" t="str">
        <f>IF(S1644="Ja",VLOOKUP($S$2,Plausis!A:E,5,0),IF(V1644="Ja",VLOOKUP($V$2,Plausis!A:E,5,0),IF(X1644="Ja",VLOOKUP($X$2,Plausis!A:E,5,0),"")))</f>
        <v/>
      </c>
      <c r="AL1644" s="52" t="s">
        <v>3</v>
      </c>
      <c r="AM1644" s="114">
        <v>45531</v>
      </c>
      <c r="AN1644" s="52" t="s">
        <v>4467</v>
      </c>
      <c r="AO1644" s="52" t="str">
        <f>VLOOKUP(B1644,'BAT Grundtabelle'!B:T,19,0)</f>
        <v>ja</v>
      </c>
      <c r="AP1644" s="105" t="str">
        <f t="shared" si="568"/>
        <v>11475</v>
      </c>
      <c r="AQ1644" s="52" t="str">
        <f t="shared" si="569"/>
        <v>Reitsportartikeleinzelhandel</v>
      </c>
      <c r="AR1644" s="52" t="b">
        <f t="shared" si="586"/>
        <v>0</v>
      </c>
      <c r="AS1644" s="52" t="b">
        <f t="shared" si="586"/>
        <v>0</v>
      </c>
      <c r="AT1644" s="52" t="b">
        <f t="shared" si="586"/>
        <v>0</v>
      </c>
      <c r="AU1644" s="52">
        <f t="shared" si="571"/>
        <v>1</v>
      </c>
      <c r="AW1644" s="52" t="b">
        <f t="shared" si="572"/>
        <v>0</v>
      </c>
      <c r="AX1644" s="52" t="str">
        <f t="shared" si="573"/>
        <v>Unternehmen</v>
      </c>
      <c r="AY1644" s="52" t="b">
        <f t="shared" si="574"/>
        <v>0</v>
      </c>
      <c r="AZ1644" s="52" t="str">
        <f t="shared" si="575"/>
        <v>11475</v>
      </c>
      <c r="BA1644" s="52" t="str">
        <f>VLOOKUP(A1644,'BAT Grundtabelle'!A:U,21,0)</f>
        <v>ja</v>
      </c>
      <c r="BB1644" s="52" t="str">
        <f t="shared" si="576"/>
        <v>nein</v>
      </c>
      <c r="BC1644" s="52" t="str">
        <f t="shared" si="577"/>
        <v>11475</v>
      </c>
      <c r="BD1644" s="52" t="str">
        <f t="shared" si="578"/>
        <v>Reitsportartikeleinzelhandel</v>
      </c>
      <c r="BE1644" s="52" t="str">
        <f t="shared" si="579"/>
        <v>Unternehmen</v>
      </c>
      <c r="BF1644" s="52">
        <f t="shared" si="580"/>
        <v>1</v>
      </c>
    </row>
    <row r="1645" spans="1:58" hidden="1" x14ac:dyDescent="0.35">
      <c r="A1645" s="107" t="s">
        <v>3899</v>
      </c>
      <c r="B1645" s="75" t="s">
        <v>1083</v>
      </c>
      <c r="C1645" s="52" t="s">
        <v>3</v>
      </c>
      <c r="D1645" s="52" t="s">
        <v>3</v>
      </c>
      <c r="E1645" s="52" t="s">
        <v>2</v>
      </c>
      <c r="F1645" s="52" t="s">
        <v>2</v>
      </c>
      <c r="G1645" s="52" t="s">
        <v>2</v>
      </c>
      <c r="H1645" s="52" t="s">
        <v>2</v>
      </c>
      <c r="I1645" s="52" t="s">
        <v>3</v>
      </c>
      <c r="J1645" s="52">
        <v>1</v>
      </c>
      <c r="K1645" s="52" t="s">
        <v>2</v>
      </c>
      <c r="L1645" s="52" t="s">
        <v>2</v>
      </c>
      <c r="M1645" s="52" t="s">
        <v>2</v>
      </c>
      <c r="N1645" s="52" t="s">
        <v>3</v>
      </c>
      <c r="P1645" s="52" t="s">
        <v>4</v>
      </c>
      <c r="Q1645" s="52" t="str">
        <f t="shared" si="585"/>
        <v>Nein</v>
      </c>
      <c r="R1645" s="52" t="str">
        <f t="shared" si="585"/>
        <v>Nein</v>
      </c>
      <c r="S1645" s="52" t="str">
        <f t="shared" si="585"/>
        <v>Nein</v>
      </c>
      <c r="T1645" s="52" t="str">
        <f t="shared" si="585"/>
        <v>Nein</v>
      </c>
      <c r="U1645" s="52" t="str">
        <f t="shared" si="585"/>
        <v>Nein</v>
      </c>
      <c r="V1645" s="52" t="str">
        <f t="shared" si="585"/>
        <v>Nein</v>
      </c>
      <c r="W1645" s="52" t="str">
        <f t="shared" si="585"/>
        <v>Nein</v>
      </c>
      <c r="X1645" s="52" t="str">
        <f t="shared" si="585"/>
        <v>Nein</v>
      </c>
      <c r="Y1645" s="52" t="str">
        <f t="shared" si="585"/>
        <v>Nein</v>
      </c>
      <c r="Z1645" s="52" t="str">
        <f t="shared" si="585"/>
        <v>Nein</v>
      </c>
      <c r="AA1645" s="52" t="str">
        <f t="shared" si="585"/>
        <v>Nein</v>
      </c>
      <c r="AB1645" s="52" t="str">
        <f t="shared" si="585"/>
        <v>Nein</v>
      </c>
      <c r="AC1645" s="52" t="str">
        <f t="shared" si="585"/>
        <v>Nein</v>
      </c>
      <c r="AD1645" s="52" t="str">
        <f t="shared" si="585"/>
        <v>Nein</v>
      </c>
      <c r="AE1645" s="52" t="str">
        <f t="shared" si="585"/>
        <v>Nein</v>
      </c>
      <c r="AF1645" s="52" t="str">
        <f t="shared" si="585"/>
        <v>Nein</v>
      </c>
      <c r="AG1645" s="61" t="str">
        <f>IF(Q1645="Ja",VLOOKUP($Q$2,Plausis!A:E,5,0),IF(R1645="Ja",VLOOKUP($R$2,Plausis!A:E,5,0),IF(T1645="Ja",VLOOKUP($T$2,Plausis!A:E,5,0),IF(U1645="Ja",VLOOKUP($U$2,Plausis!A:E,5,0),IF(AA1645="Ja",VLOOKUP($AA$2,Plausis!A:E,5,0),IF(AC1645="Ja",VLOOKUP($AC$2,Plausis!A:E,5,0),IF(AD1645="Ja",VLOOKUP($AD$2,Plausis!A:E,5,0),"")))))))</f>
        <v/>
      </c>
      <c r="AH1645" s="52" t="str">
        <f>IF(Y1645="Ja",VLOOKUP($Y$2,Plausis!A:E,5,0),"")</f>
        <v/>
      </c>
      <c r="AI1645" s="52" t="str">
        <f t="shared" si="567"/>
        <v>Ja</v>
      </c>
      <c r="AJ1645" s="52" t="str">
        <f>IF(S1645="Ja",VLOOKUP($S$2,Plausis!A:E,5,0),IF(V1645="Ja",VLOOKUP($V$2,Plausis!A:E,5,0),IF(X1645="Ja",VLOOKUP($X$2,Plausis!A:E,5,0),"")))</f>
        <v/>
      </c>
      <c r="AL1645" s="52" t="s">
        <v>2</v>
      </c>
      <c r="AM1645" s="114">
        <v>45531</v>
      </c>
      <c r="AN1645" s="52" t="s">
        <v>4467</v>
      </c>
      <c r="AO1645" s="52" t="str">
        <f>VLOOKUP(B1645,'BAT Grundtabelle'!B:T,19,0)</f>
        <v>ja</v>
      </c>
      <c r="AP1645" s="105" t="str">
        <f t="shared" si="568"/>
        <v>11476</v>
      </c>
      <c r="AQ1645" s="52" t="str">
        <f t="shared" si="569"/>
        <v>Reitstall</v>
      </c>
      <c r="AR1645" s="52" t="b">
        <f t="shared" si="586"/>
        <v>0</v>
      </c>
      <c r="AS1645" s="52" t="b">
        <f t="shared" si="586"/>
        <v>0</v>
      </c>
      <c r="AT1645" s="52" t="b">
        <f t="shared" si="586"/>
        <v>0</v>
      </c>
      <c r="AU1645" s="52">
        <f t="shared" si="571"/>
        <v>1</v>
      </c>
      <c r="AW1645" s="52" t="b">
        <f t="shared" si="572"/>
        <v>0</v>
      </c>
      <c r="AX1645" s="52" t="str">
        <f t="shared" si="573"/>
        <v>Unternehmen</v>
      </c>
      <c r="AY1645" s="52" t="b">
        <f t="shared" si="574"/>
        <v>0</v>
      </c>
      <c r="AZ1645" s="52" t="str">
        <f t="shared" si="575"/>
        <v>11476</v>
      </c>
      <c r="BA1645" s="52" t="str">
        <f>VLOOKUP(A1645,'BAT Grundtabelle'!A:U,21,0)</f>
        <v>ja</v>
      </c>
      <c r="BB1645" s="52" t="str">
        <f t="shared" si="576"/>
        <v>nein</v>
      </c>
      <c r="BC1645" s="52" t="str">
        <f t="shared" si="577"/>
        <v>11476</v>
      </c>
      <c r="BD1645" s="52" t="str">
        <f t="shared" si="578"/>
        <v>Reitstall</v>
      </c>
      <c r="BE1645" s="52" t="str">
        <f t="shared" si="579"/>
        <v>Unternehmen</v>
      </c>
      <c r="BF1645" s="52">
        <f t="shared" si="580"/>
        <v>1</v>
      </c>
    </row>
    <row r="1646" spans="1:58" x14ac:dyDescent="0.35">
      <c r="A1646" s="107" t="s">
        <v>3900</v>
      </c>
      <c r="B1646" s="75" t="s">
        <v>1563</v>
      </c>
      <c r="C1646" s="52" t="s">
        <v>3</v>
      </c>
      <c r="D1646" s="52" t="s">
        <v>3</v>
      </c>
      <c r="E1646" s="52" t="s">
        <v>2</v>
      </c>
      <c r="F1646" s="52" t="s">
        <v>2</v>
      </c>
      <c r="G1646" s="52" t="s">
        <v>3</v>
      </c>
      <c r="H1646" s="52" t="s">
        <v>2</v>
      </c>
      <c r="I1646" s="52" t="s">
        <v>3</v>
      </c>
      <c r="J1646" s="52">
        <v>1</v>
      </c>
      <c r="K1646" s="52" t="s">
        <v>2</v>
      </c>
      <c r="L1646" s="52" t="s">
        <v>2</v>
      </c>
      <c r="M1646" s="52" t="s">
        <v>2</v>
      </c>
      <c r="N1646" s="52" t="s">
        <v>3</v>
      </c>
      <c r="O1646" s="52" t="s">
        <v>4468</v>
      </c>
      <c r="P1646" s="52" t="s">
        <v>4</v>
      </c>
      <c r="Q1646" s="52" t="str">
        <f t="shared" si="585"/>
        <v>Nein</v>
      </c>
      <c r="R1646" s="52" t="str">
        <f t="shared" si="585"/>
        <v>Nein</v>
      </c>
      <c r="S1646" s="52" t="str">
        <f t="shared" si="585"/>
        <v>Nein</v>
      </c>
      <c r="T1646" s="52" t="str">
        <f t="shared" si="585"/>
        <v>Nein</v>
      </c>
      <c r="U1646" s="52" t="str">
        <f t="shared" si="585"/>
        <v>Nein</v>
      </c>
      <c r="V1646" s="52" t="str">
        <f t="shared" si="585"/>
        <v>Nein</v>
      </c>
      <c r="W1646" s="52" t="str">
        <f t="shared" si="585"/>
        <v>Nein</v>
      </c>
      <c r="X1646" s="52" t="str">
        <f t="shared" si="585"/>
        <v>Nein</v>
      </c>
      <c r="Y1646" s="52" t="str">
        <f t="shared" si="585"/>
        <v>Nein</v>
      </c>
      <c r="Z1646" s="52" t="str">
        <f t="shared" si="585"/>
        <v>Nein</v>
      </c>
      <c r="AA1646" s="52" t="str">
        <f t="shared" si="585"/>
        <v>Nein</v>
      </c>
      <c r="AB1646" s="52" t="str">
        <f t="shared" si="585"/>
        <v>Nein</v>
      </c>
      <c r="AC1646" s="52" t="str">
        <f t="shared" si="585"/>
        <v>Nein</v>
      </c>
      <c r="AD1646" s="52" t="str">
        <f t="shared" si="585"/>
        <v>Nein</v>
      </c>
      <c r="AE1646" s="52" t="str">
        <f t="shared" si="585"/>
        <v>Nein</v>
      </c>
      <c r="AF1646" s="52" t="str">
        <f t="shared" si="585"/>
        <v>Nein</v>
      </c>
      <c r="AG1646" s="61" t="str">
        <f>IF(Q1646="Ja",VLOOKUP($Q$2,Plausis!A:E,5,0),IF(R1646="Ja",VLOOKUP($R$2,Plausis!A:E,5,0),IF(T1646="Ja",VLOOKUP($T$2,Plausis!A:E,5,0),IF(U1646="Ja",VLOOKUP($U$2,Plausis!A:E,5,0),IF(AA1646="Ja",VLOOKUP($AA$2,Plausis!A:E,5,0),IF(AC1646="Ja",VLOOKUP($AC$2,Plausis!A:E,5,0),IF(AD1646="Ja",VLOOKUP($AD$2,Plausis!A:E,5,0),"")))))))</f>
        <v/>
      </c>
      <c r="AH1646" s="52" t="str">
        <f>IF(Y1646="Ja",VLOOKUP($Y$2,Plausis!A:E,5,0),"")</f>
        <v/>
      </c>
      <c r="AI1646" s="52" t="str">
        <f t="shared" si="567"/>
        <v>Ja</v>
      </c>
      <c r="AJ1646" s="52" t="str">
        <f>IF(S1646="Ja",VLOOKUP($S$2,Plausis!A:E,5,0),IF(V1646="Ja",VLOOKUP($V$2,Plausis!A:E,5,0),IF(X1646="Ja",VLOOKUP($X$2,Plausis!A:E,5,0),"")))</f>
        <v/>
      </c>
      <c r="AK1646" s="52" t="s">
        <v>4442</v>
      </c>
      <c r="AL1646" s="52" t="s">
        <v>3</v>
      </c>
      <c r="AM1646" s="114">
        <v>45531</v>
      </c>
      <c r="AN1646" s="52" t="s">
        <v>4467</v>
      </c>
      <c r="AO1646" s="52" t="str">
        <f>VLOOKUP(B1646,'BAT Grundtabelle'!B:T,19,0)</f>
        <v>ja</v>
      </c>
      <c r="AP1646" s="105" t="str">
        <f t="shared" si="568"/>
        <v>11477</v>
      </c>
      <c r="AQ1646" s="52" t="str">
        <f t="shared" si="569"/>
        <v>Reittherapeut</v>
      </c>
      <c r="AR1646" s="52" t="b">
        <f t="shared" si="586"/>
        <v>0</v>
      </c>
      <c r="AS1646" s="52" t="b">
        <f t="shared" si="586"/>
        <v>0</v>
      </c>
      <c r="AT1646" s="52" t="b">
        <f t="shared" si="586"/>
        <v>0</v>
      </c>
      <c r="AU1646" s="52">
        <f t="shared" si="571"/>
        <v>1</v>
      </c>
      <c r="AW1646" s="52" t="b">
        <f t="shared" si="572"/>
        <v>0</v>
      </c>
      <c r="AX1646" s="52" t="str">
        <f t="shared" si="573"/>
        <v>Unternehmen</v>
      </c>
      <c r="AY1646" s="52" t="b">
        <f t="shared" si="574"/>
        <v>0</v>
      </c>
      <c r="AZ1646" s="52" t="str">
        <f t="shared" si="575"/>
        <v>11477</v>
      </c>
      <c r="BA1646" s="52" t="str">
        <f>VLOOKUP(A1646,'BAT Grundtabelle'!A:U,21,0)</f>
        <v>ja</v>
      </c>
      <c r="BB1646" s="52" t="str">
        <f t="shared" si="576"/>
        <v>ja</v>
      </c>
      <c r="BC1646" s="52" t="str">
        <f t="shared" si="577"/>
        <v>11477</v>
      </c>
      <c r="BD1646" s="52" t="str">
        <f t="shared" si="578"/>
        <v>Reittherapeut</v>
      </c>
      <c r="BE1646" s="52" t="str">
        <f t="shared" si="579"/>
        <v>Unternehmen</v>
      </c>
      <c r="BF1646" s="52">
        <f t="shared" si="580"/>
        <v>1</v>
      </c>
    </row>
    <row r="1647" spans="1:58" hidden="1" x14ac:dyDescent="0.35">
      <c r="A1647" s="107" t="s">
        <v>3901</v>
      </c>
      <c r="B1647" s="75" t="s">
        <v>330</v>
      </c>
      <c r="C1647" s="52" t="s">
        <v>3</v>
      </c>
      <c r="D1647" s="52" t="s">
        <v>3</v>
      </c>
      <c r="E1647" s="52" t="s">
        <v>2</v>
      </c>
      <c r="F1647" s="52" t="s">
        <v>2</v>
      </c>
      <c r="G1647" s="52" t="s">
        <v>2</v>
      </c>
      <c r="H1647" s="52" t="s">
        <v>2</v>
      </c>
      <c r="I1647" s="52" t="s">
        <v>3</v>
      </c>
      <c r="J1647" s="52">
        <v>1</v>
      </c>
      <c r="K1647" s="52" t="s">
        <v>2</v>
      </c>
      <c r="L1647" s="52" t="s">
        <v>2</v>
      </c>
      <c r="M1647" s="52" t="s">
        <v>2</v>
      </c>
      <c r="N1647" s="52" t="s">
        <v>3</v>
      </c>
      <c r="P1647" s="52" t="s">
        <v>4</v>
      </c>
      <c r="Q1647" s="52" t="str">
        <f t="shared" si="585"/>
        <v>Nein</v>
      </c>
      <c r="R1647" s="52" t="str">
        <f t="shared" si="585"/>
        <v>Nein</v>
      </c>
      <c r="S1647" s="52" t="str">
        <f t="shared" si="585"/>
        <v>Nein</v>
      </c>
      <c r="T1647" s="52" t="str">
        <f t="shared" si="585"/>
        <v>Nein</v>
      </c>
      <c r="U1647" s="52" t="str">
        <f t="shared" si="585"/>
        <v>Nein</v>
      </c>
      <c r="V1647" s="52" t="str">
        <f t="shared" si="585"/>
        <v>Nein</v>
      </c>
      <c r="W1647" s="52" t="str">
        <f t="shared" si="585"/>
        <v>Nein</v>
      </c>
      <c r="X1647" s="52" t="str">
        <f t="shared" si="585"/>
        <v>Nein</v>
      </c>
      <c r="Y1647" s="52" t="str">
        <f t="shared" si="585"/>
        <v>Nein</v>
      </c>
      <c r="Z1647" s="52" t="str">
        <f t="shared" si="585"/>
        <v>Nein</v>
      </c>
      <c r="AA1647" s="52" t="str">
        <f t="shared" si="585"/>
        <v>Nein</v>
      </c>
      <c r="AB1647" s="52" t="str">
        <f t="shared" si="585"/>
        <v>Nein</v>
      </c>
      <c r="AC1647" s="52" t="str">
        <f t="shared" si="585"/>
        <v>Nein</v>
      </c>
      <c r="AD1647" s="52" t="str">
        <f t="shared" si="585"/>
        <v>Nein</v>
      </c>
      <c r="AE1647" s="52" t="str">
        <f t="shared" si="585"/>
        <v>Nein</v>
      </c>
      <c r="AF1647" s="52" t="str">
        <f t="shared" si="585"/>
        <v>Nein</v>
      </c>
      <c r="AG1647" s="61" t="str">
        <f>IF(Q1647="Ja",VLOOKUP($Q$2,Plausis!A:E,5,0),IF(R1647="Ja",VLOOKUP($R$2,Plausis!A:E,5,0),IF(T1647="Ja",VLOOKUP($T$2,Plausis!A:E,5,0),IF(U1647="Ja",VLOOKUP($U$2,Plausis!A:E,5,0),IF(AA1647="Ja",VLOOKUP($AA$2,Plausis!A:E,5,0),IF(AC1647="Ja",VLOOKUP($AC$2,Plausis!A:E,5,0),IF(AD1647="Ja",VLOOKUP($AD$2,Plausis!A:E,5,0),"")))))))</f>
        <v/>
      </c>
      <c r="AH1647" s="52" t="str">
        <f>IF(Y1647="Ja",VLOOKUP($Y$2,Plausis!A:E,5,0),"")</f>
        <v/>
      </c>
      <c r="AI1647" s="52" t="str">
        <f t="shared" si="567"/>
        <v>Ja</v>
      </c>
      <c r="AJ1647" s="52" t="str">
        <f>IF(S1647="Ja",VLOOKUP($S$2,Plausis!A:E,5,0),IF(V1647="Ja",VLOOKUP($V$2,Plausis!A:E,5,0),IF(X1647="Ja",VLOOKUP($X$2,Plausis!A:E,5,0),"")))</f>
        <v/>
      </c>
      <c r="AL1647" s="52" t="s">
        <v>2</v>
      </c>
      <c r="AM1647" s="114">
        <v>45531</v>
      </c>
      <c r="AN1647" s="52" t="s">
        <v>4467</v>
      </c>
      <c r="AO1647" s="52" t="str">
        <f>VLOOKUP(B1647,'BAT Grundtabelle'!B:T,19,0)</f>
        <v>ja</v>
      </c>
      <c r="AP1647" s="105" t="str">
        <f t="shared" si="568"/>
        <v>11478</v>
      </c>
      <c r="AQ1647" s="52" t="str">
        <f t="shared" si="569"/>
        <v>Relocation-/Departure-Service</v>
      </c>
      <c r="AR1647" s="52" t="b">
        <f t="shared" si="586"/>
        <v>0</v>
      </c>
      <c r="AS1647" s="52" t="b">
        <f t="shared" si="586"/>
        <v>0</v>
      </c>
      <c r="AT1647" s="52" t="b">
        <f t="shared" si="586"/>
        <v>0</v>
      </c>
      <c r="AU1647" s="52">
        <f t="shared" si="571"/>
        <v>1</v>
      </c>
      <c r="AW1647" s="52" t="b">
        <f t="shared" si="572"/>
        <v>0</v>
      </c>
      <c r="AX1647" s="52" t="str">
        <f t="shared" si="573"/>
        <v>Unternehmen</v>
      </c>
      <c r="AY1647" s="52" t="b">
        <f t="shared" si="574"/>
        <v>0</v>
      </c>
      <c r="AZ1647" s="52" t="str">
        <f t="shared" si="575"/>
        <v>11478</v>
      </c>
      <c r="BA1647" s="52" t="str">
        <f>VLOOKUP(A1647,'BAT Grundtabelle'!A:U,21,0)</f>
        <v>ja</v>
      </c>
      <c r="BB1647" s="52" t="str">
        <f t="shared" si="576"/>
        <v>nein</v>
      </c>
      <c r="BC1647" s="52" t="str">
        <f t="shared" si="577"/>
        <v>11478</v>
      </c>
      <c r="BD1647" s="52" t="str">
        <f t="shared" si="578"/>
        <v>Relocation-/Departure-Service</v>
      </c>
      <c r="BE1647" s="52" t="str">
        <f t="shared" si="579"/>
        <v>Unternehmen</v>
      </c>
      <c r="BF1647" s="52">
        <f t="shared" si="580"/>
        <v>1</v>
      </c>
    </row>
    <row r="1648" spans="1:58" hidden="1" x14ac:dyDescent="0.35">
      <c r="A1648" s="107" t="s">
        <v>3902</v>
      </c>
      <c r="B1648" s="75" t="s">
        <v>331</v>
      </c>
      <c r="C1648" s="52" t="s">
        <v>3</v>
      </c>
      <c r="D1648" s="52" t="s">
        <v>3</v>
      </c>
      <c r="E1648" s="52" t="s">
        <v>2</v>
      </c>
      <c r="F1648" s="52" t="s">
        <v>2</v>
      </c>
      <c r="G1648" s="52" t="s">
        <v>2</v>
      </c>
      <c r="H1648" s="52" t="s">
        <v>2</v>
      </c>
      <c r="I1648" s="52" t="s">
        <v>3</v>
      </c>
      <c r="J1648" s="52">
        <v>4</v>
      </c>
      <c r="K1648" s="52" t="s">
        <v>2</v>
      </c>
      <c r="L1648" s="52" t="s">
        <v>2</v>
      </c>
      <c r="M1648" s="52" t="s">
        <v>2</v>
      </c>
      <c r="N1648" s="52" t="s">
        <v>3</v>
      </c>
      <c r="O1648" s="52" t="s">
        <v>2412</v>
      </c>
      <c r="P1648" s="52">
        <v>1195</v>
      </c>
      <c r="Q1648" s="52" t="str">
        <f t="shared" si="585"/>
        <v>Nein</v>
      </c>
      <c r="R1648" s="52" t="str">
        <f t="shared" si="585"/>
        <v>Nein</v>
      </c>
      <c r="S1648" s="52" t="str">
        <f t="shared" si="585"/>
        <v>Nein</v>
      </c>
      <c r="T1648" s="52" t="str">
        <f t="shared" si="585"/>
        <v>Nein</v>
      </c>
      <c r="U1648" s="52" t="str">
        <f t="shared" si="585"/>
        <v>Nein</v>
      </c>
      <c r="V1648" s="52" t="str">
        <f t="shared" si="585"/>
        <v>Nein</v>
      </c>
      <c r="W1648" s="52" t="str">
        <f t="shared" si="585"/>
        <v>Nein</v>
      </c>
      <c r="X1648" s="52" t="str">
        <f t="shared" si="585"/>
        <v>Nein</v>
      </c>
      <c r="Y1648" s="52" t="str">
        <f t="shared" si="585"/>
        <v>Nein</v>
      </c>
      <c r="Z1648" s="52" t="str">
        <f t="shared" si="585"/>
        <v>Nein</v>
      </c>
      <c r="AA1648" s="52" t="str">
        <f t="shared" si="585"/>
        <v>Nein</v>
      </c>
      <c r="AB1648" s="52" t="str">
        <f t="shared" si="585"/>
        <v>Ja</v>
      </c>
      <c r="AC1648" s="52" t="str">
        <f t="shared" si="585"/>
        <v>Nein</v>
      </c>
      <c r="AD1648" s="52" t="str">
        <f t="shared" si="585"/>
        <v>Nein</v>
      </c>
      <c r="AE1648" s="52" t="str">
        <f t="shared" si="585"/>
        <v>Nein</v>
      </c>
      <c r="AF1648" s="52" t="str">
        <f t="shared" si="585"/>
        <v>Nein</v>
      </c>
      <c r="AG1648" s="61" t="str">
        <f>IF(Q1648="Ja",VLOOKUP($Q$2,Plausis!A:E,5,0),IF(R1648="Ja",VLOOKUP($R$2,Plausis!A:E,5,0),IF(T1648="Ja",VLOOKUP($T$2,Plausis!A:E,5,0),IF(U1648="Ja",VLOOKUP($U$2,Plausis!A:E,5,0),IF(AA1648="Ja",VLOOKUP($AA$2,Plausis!A:E,5,0),IF(AC1648="Ja",VLOOKUP($AC$2,Plausis!A:E,5,0),IF(AD1648="Ja",VLOOKUP($AD$2,Plausis!A:E,5,0),"")))))))</f>
        <v/>
      </c>
      <c r="AH1648" s="52" t="str">
        <f>IF(Y1648="Ja",VLOOKUP($Y$2,Plausis!A:E,5,0),"")</f>
        <v/>
      </c>
      <c r="AI1648" s="52" t="str">
        <f t="shared" si="567"/>
        <v>Ja</v>
      </c>
      <c r="AJ1648" s="52" t="str">
        <f>IF(S1648="Ja",VLOOKUP($S$2,Plausis!A:E,5,0),IF(V1648="Ja",VLOOKUP($V$2,Plausis!A:E,5,0),IF(X1648="Ja",VLOOKUP($X$2,Plausis!A:E,5,0),"")))</f>
        <v/>
      </c>
      <c r="AL1648" s="52" t="s">
        <v>2</v>
      </c>
      <c r="AM1648" s="114">
        <v>45531</v>
      </c>
      <c r="AN1648" s="52" t="s">
        <v>4467</v>
      </c>
      <c r="AO1648" s="52" t="str">
        <f>VLOOKUP(B1648,'BAT Grundtabelle'!B:T,19,0)</f>
        <v>ja</v>
      </c>
      <c r="AP1648" s="105" t="str">
        <f t="shared" si="568"/>
        <v>11479</v>
      </c>
      <c r="AQ1648" s="52" t="str">
        <f t="shared" si="569"/>
        <v>Rentenberatungsbüro</v>
      </c>
      <c r="AR1648" s="52" t="b">
        <f t="shared" si="586"/>
        <v>0</v>
      </c>
      <c r="AS1648" s="52" t="b">
        <f t="shared" si="586"/>
        <v>0</v>
      </c>
      <c r="AT1648" s="52" t="b">
        <f t="shared" si="586"/>
        <v>0</v>
      </c>
      <c r="AU1648" s="52">
        <f t="shared" si="571"/>
        <v>4</v>
      </c>
      <c r="AW1648" s="52" t="b">
        <f t="shared" si="572"/>
        <v>0</v>
      </c>
      <c r="AX1648" s="52" t="str">
        <f t="shared" si="573"/>
        <v>Unternehmen</v>
      </c>
      <c r="AY1648" s="52" t="b">
        <f t="shared" si="574"/>
        <v>0</v>
      </c>
      <c r="AZ1648" s="52" t="str">
        <f t="shared" si="575"/>
        <v>11479</v>
      </c>
      <c r="BA1648" s="52" t="str">
        <f>VLOOKUP(A1648,'BAT Grundtabelle'!A:U,21,0)</f>
        <v>ja</v>
      </c>
      <c r="BB1648" s="52" t="str">
        <f t="shared" si="576"/>
        <v>nein</v>
      </c>
      <c r="BC1648" s="52" t="str">
        <f t="shared" si="577"/>
        <v>11479</v>
      </c>
      <c r="BD1648" s="52" t="str">
        <f t="shared" si="578"/>
        <v>Rentenberatungsbüro</v>
      </c>
      <c r="BE1648" s="52" t="str">
        <f t="shared" si="579"/>
        <v>Unternehmen</v>
      </c>
      <c r="BF1648" s="52">
        <f t="shared" si="580"/>
        <v>4</v>
      </c>
    </row>
    <row r="1649" spans="1:58" hidden="1" x14ac:dyDescent="0.35">
      <c r="A1649" s="107" t="s">
        <v>3903</v>
      </c>
      <c r="B1649" s="75" t="s">
        <v>1290</v>
      </c>
      <c r="C1649" s="52" t="s">
        <v>3</v>
      </c>
      <c r="D1649" s="52" t="s">
        <v>3</v>
      </c>
      <c r="E1649" s="52" t="s">
        <v>2</v>
      </c>
      <c r="F1649" s="52" t="s">
        <v>2</v>
      </c>
      <c r="G1649" s="52" t="s">
        <v>2</v>
      </c>
      <c r="H1649" s="52" t="s">
        <v>2</v>
      </c>
      <c r="I1649" s="52" t="s">
        <v>3</v>
      </c>
      <c r="J1649" s="52">
        <v>1</v>
      </c>
      <c r="K1649" s="52" t="s">
        <v>2</v>
      </c>
      <c r="L1649" s="52" t="s">
        <v>2</v>
      </c>
      <c r="M1649" s="52" t="s">
        <v>2</v>
      </c>
      <c r="N1649" s="52" t="s">
        <v>3</v>
      </c>
      <c r="P1649" s="52" t="s">
        <v>4</v>
      </c>
      <c r="Q1649" s="52" t="str">
        <f t="shared" si="585"/>
        <v>Nein</v>
      </c>
      <c r="R1649" s="52" t="str">
        <f t="shared" si="585"/>
        <v>Nein</v>
      </c>
      <c r="S1649" s="52" t="str">
        <f t="shared" si="585"/>
        <v>Nein</v>
      </c>
      <c r="T1649" s="52" t="str">
        <f t="shared" si="585"/>
        <v>Nein</v>
      </c>
      <c r="U1649" s="52" t="str">
        <f t="shared" si="585"/>
        <v>Nein</v>
      </c>
      <c r="V1649" s="52" t="str">
        <f t="shared" si="585"/>
        <v>Nein</v>
      </c>
      <c r="W1649" s="52" t="str">
        <f t="shared" si="585"/>
        <v>Nein</v>
      </c>
      <c r="X1649" s="52" t="str">
        <f t="shared" si="585"/>
        <v>Nein</v>
      </c>
      <c r="Y1649" s="52" t="str">
        <f t="shared" si="585"/>
        <v>Nein</v>
      </c>
      <c r="Z1649" s="52" t="str">
        <f t="shared" si="585"/>
        <v>Nein</v>
      </c>
      <c r="AA1649" s="52" t="str">
        <f t="shared" si="585"/>
        <v>Nein</v>
      </c>
      <c r="AB1649" s="52" t="str">
        <f t="shared" si="585"/>
        <v>Nein</v>
      </c>
      <c r="AC1649" s="52" t="str">
        <f t="shared" si="585"/>
        <v>Nein</v>
      </c>
      <c r="AD1649" s="52" t="str">
        <f t="shared" si="585"/>
        <v>Nein</v>
      </c>
      <c r="AE1649" s="52" t="str">
        <f t="shared" si="585"/>
        <v>Nein</v>
      </c>
      <c r="AF1649" s="52" t="str">
        <f t="shared" si="585"/>
        <v>Nein</v>
      </c>
      <c r="AG1649" s="61" t="str">
        <f>IF(Q1649="Ja",VLOOKUP($Q$2,Plausis!A:E,5,0),IF(R1649="Ja",VLOOKUP($R$2,Plausis!A:E,5,0),IF(T1649="Ja",VLOOKUP($T$2,Plausis!A:E,5,0),IF(U1649="Ja",VLOOKUP($U$2,Plausis!A:E,5,0),IF(AA1649="Ja",VLOOKUP($AA$2,Plausis!A:E,5,0),IF(AC1649="Ja",VLOOKUP($AC$2,Plausis!A:E,5,0),IF(AD1649="Ja",VLOOKUP($AD$2,Plausis!A:E,5,0),"")))))))</f>
        <v/>
      </c>
      <c r="AH1649" s="52" t="str">
        <f>IF(Y1649="Ja",VLOOKUP($Y$2,Plausis!A:E,5,0),"")</f>
        <v/>
      </c>
      <c r="AI1649" s="52" t="str">
        <f t="shared" si="567"/>
        <v>Ja</v>
      </c>
      <c r="AJ1649" s="52" t="str">
        <f>IF(S1649="Ja",VLOOKUP($S$2,Plausis!A:E,5,0),IF(V1649="Ja",VLOOKUP($V$2,Plausis!A:E,5,0),IF(X1649="Ja",VLOOKUP($X$2,Plausis!A:E,5,0),"")))</f>
        <v/>
      </c>
      <c r="AL1649" s="52" t="s">
        <v>2</v>
      </c>
      <c r="AM1649" s="114">
        <v>45531</v>
      </c>
      <c r="AN1649" s="52" t="s">
        <v>4467</v>
      </c>
      <c r="AO1649" s="52" t="str">
        <f>VLOOKUP(B1649,'BAT Grundtabelle'!B:T,19,0)</f>
        <v>ja</v>
      </c>
      <c r="AP1649" s="105" t="str">
        <f t="shared" si="568"/>
        <v>11480</v>
      </c>
      <c r="AQ1649" s="52" t="str">
        <f t="shared" si="569"/>
        <v>Reparatur und Wartung von Booten</v>
      </c>
      <c r="AR1649" s="52" t="b">
        <f t="shared" si="586"/>
        <v>0</v>
      </c>
      <c r="AS1649" s="52" t="b">
        <f t="shared" si="586"/>
        <v>0</v>
      </c>
      <c r="AT1649" s="52" t="b">
        <f t="shared" si="586"/>
        <v>0</v>
      </c>
      <c r="AU1649" s="52">
        <f t="shared" si="571"/>
        <v>1</v>
      </c>
      <c r="AW1649" s="52" t="b">
        <f t="shared" si="572"/>
        <v>0</v>
      </c>
      <c r="AX1649" s="52" t="str">
        <f t="shared" si="573"/>
        <v>Unternehmen</v>
      </c>
      <c r="AY1649" s="52" t="b">
        <f t="shared" si="574"/>
        <v>0</v>
      </c>
      <c r="AZ1649" s="52" t="str">
        <f t="shared" si="575"/>
        <v>11480</v>
      </c>
      <c r="BA1649" s="52" t="str">
        <f>VLOOKUP(A1649,'BAT Grundtabelle'!A:U,21,0)</f>
        <v>ja</v>
      </c>
      <c r="BB1649" s="52" t="str">
        <f t="shared" si="576"/>
        <v>nein</v>
      </c>
      <c r="BC1649" s="52" t="str">
        <f t="shared" si="577"/>
        <v>11480</v>
      </c>
      <c r="BD1649" s="52" t="str">
        <f t="shared" si="578"/>
        <v>Reparatur und Wartung von Booten</v>
      </c>
      <c r="BE1649" s="52" t="str">
        <f t="shared" si="579"/>
        <v>Unternehmen</v>
      </c>
      <c r="BF1649" s="52">
        <f t="shared" si="580"/>
        <v>1</v>
      </c>
    </row>
    <row r="1650" spans="1:58" hidden="1" x14ac:dyDescent="0.35">
      <c r="A1650" s="107" t="s">
        <v>3904</v>
      </c>
      <c r="B1650" s="75" t="s">
        <v>1291</v>
      </c>
      <c r="C1650" s="52" t="s">
        <v>3</v>
      </c>
      <c r="D1650" s="52" t="s">
        <v>3</v>
      </c>
      <c r="E1650" s="52" t="s">
        <v>2</v>
      </c>
      <c r="F1650" s="52" t="s">
        <v>2</v>
      </c>
      <c r="G1650" s="52" t="s">
        <v>2</v>
      </c>
      <c r="H1650" s="52" t="s">
        <v>2</v>
      </c>
      <c r="I1650" s="52" t="s">
        <v>3</v>
      </c>
      <c r="J1650" s="52">
        <v>3</v>
      </c>
      <c r="K1650" s="52" t="s">
        <v>2</v>
      </c>
      <c r="L1650" s="52" t="s">
        <v>2</v>
      </c>
      <c r="M1650" s="52" t="s">
        <v>2</v>
      </c>
      <c r="N1650" s="52" t="s">
        <v>3</v>
      </c>
      <c r="P1650" s="52" t="s">
        <v>4</v>
      </c>
      <c r="Q1650" s="52" t="str">
        <f t="shared" si="585"/>
        <v>Nein</v>
      </c>
      <c r="R1650" s="52" t="str">
        <f t="shared" si="585"/>
        <v>Nein</v>
      </c>
      <c r="S1650" s="52" t="str">
        <f t="shared" si="585"/>
        <v>Nein</v>
      </c>
      <c r="T1650" s="52" t="str">
        <f t="shared" si="585"/>
        <v>Nein</v>
      </c>
      <c r="U1650" s="52" t="str">
        <f t="shared" si="585"/>
        <v>Nein</v>
      </c>
      <c r="V1650" s="52" t="str">
        <f t="shared" si="585"/>
        <v>Nein</v>
      </c>
      <c r="W1650" s="52" t="str">
        <f t="shared" si="585"/>
        <v>Nein</v>
      </c>
      <c r="X1650" s="52" t="str">
        <f t="shared" si="585"/>
        <v>Nein</v>
      </c>
      <c r="Y1650" s="52" t="str">
        <f t="shared" si="585"/>
        <v>Nein</v>
      </c>
      <c r="Z1650" s="52" t="str">
        <f t="shared" si="585"/>
        <v>Nein</v>
      </c>
      <c r="AA1650" s="52" t="str">
        <f t="shared" si="585"/>
        <v>Nein</v>
      </c>
      <c r="AB1650" s="52" t="str">
        <f t="shared" si="585"/>
        <v>Nein</v>
      </c>
      <c r="AC1650" s="52" t="str">
        <f t="shared" si="585"/>
        <v>Nein</v>
      </c>
      <c r="AD1650" s="52" t="str">
        <f t="shared" si="585"/>
        <v>Nein</v>
      </c>
      <c r="AE1650" s="52" t="str">
        <f t="shared" si="585"/>
        <v>Nein</v>
      </c>
      <c r="AF1650" s="52" t="str">
        <f t="shared" si="585"/>
        <v>Nein</v>
      </c>
      <c r="AG1650" s="61" t="str">
        <f>IF(Q1650="Ja",VLOOKUP($Q$2,Plausis!A:E,5,0),IF(R1650="Ja",VLOOKUP($R$2,Plausis!A:E,5,0),IF(T1650="Ja",VLOOKUP($T$2,Plausis!A:E,5,0),IF(U1650="Ja",VLOOKUP($U$2,Plausis!A:E,5,0),IF(AA1650="Ja",VLOOKUP($AA$2,Plausis!A:E,5,0),IF(AC1650="Ja",VLOOKUP($AC$2,Plausis!A:E,5,0),IF(AD1650="Ja",VLOOKUP($AD$2,Plausis!A:E,5,0),"")))))))</f>
        <v/>
      </c>
      <c r="AH1650" s="52" t="str">
        <f>IF(Y1650="Ja",VLOOKUP($Y$2,Plausis!A:E,5,0),"")</f>
        <v/>
      </c>
      <c r="AI1650" s="52" t="str">
        <f t="shared" si="567"/>
        <v>Ja</v>
      </c>
      <c r="AJ1650" s="52" t="str">
        <f>IF(S1650="Ja",VLOOKUP($S$2,Plausis!A:E,5,0),IF(V1650="Ja",VLOOKUP($V$2,Plausis!A:E,5,0),IF(X1650="Ja",VLOOKUP($X$2,Plausis!A:E,5,0),"")))</f>
        <v/>
      </c>
      <c r="AL1650" s="52" t="s">
        <v>2</v>
      </c>
      <c r="AM1650" s="114">
        <v>45531</v>
      </c>
      <c r="AN1650" s="52" t="s">
        <v>4467</v>
      </c>
      <c r="AO1650" s="52" t="str">
        <f>VLOOKUP(B1650,'BAT Grundtabelle'!B:T,19,0)</f>
        <v>ja</v>
      </c>
      <c r="AP1650" s="105" t="str">
        <f t="shared" si="568"/>
        <v>11481</v>
      </c>
      <c r="AQ1650" s="52" t="str">
        <f t="shared" si="569"/>
        <v>Reparatur und Wartung von Flugzeugen</v>
      </c>
      <c r="AR1650" s="52" t="b">
        <f t="shared" si="586"/>
        <v>0</v>
      </c>
      <c r="AS1650" s="52" t="b">
        <f t="shared" si="586"/>
        <v>0</v>
      </c>
      <c r="AT1650" s="52" t="b">
        <f t="shared" si="586"/>
        <v>0</v>
      </c>
      <c r="AU1650" s="52">
        <f t="shared" si="571"/>
        <v>3</v>
      </c>
      <c r="AW1650" s="52" t="b">
        <f t="shared" si="572"/>
        <v>0</v>
      </c>
      <c r="AX1650" s="52" t="str">
        <f t="shared" si="573"/>
        <v>Unternehmen</v>
      </c>
      <c r="AY1650" s="52" t="b">
        <f t="shared" si="574"/>
        <v>0</v>
      </c>
      <c r="AZ1650" s="52" t="str">
        <f t="shared" si="575"/>
        <v>11481</v>
      </c>
      <c r="BA1650" s="52" t="str">
        <f>VLOOKUP(A1650,'BAT Grundtabelle'!A:U,21,0)</f>
        <v>ja</v>
      </c>
      <c r="BB1650" s="52" t="str">
        <f t="shared" si="576"/>
        <v>nein</v>
      </c>
      <c r="BC1650" s="52" t="str">
        <f t="shared" si="577"/>
        <v>11481</v>
      </c>
      <c r="BD1650" s="52" t="str">
        <f t="shared" si="578"/>
        <v>Reparatur und Wartung von Flugzeugen</v>
      </c>
      <c r="BE1650" s="52" t="str">
        <f t="shared" si="579"/>
        <v>Unternehmen</v>
      </c>
      <c r="BF1650" s="52">
        <f t="shared" si="580"/>
        <v>3</v>
      </c>
    </row>
    <row r="1651" spans="1:58" hidden="1" x14ac:dyDescent="0.35">
      <c r="A1651" s="107" t="s">
        <v>3905</v>
      </c>
      <c r="B1651" s="75" t="s">
        <v>1292</v>
      </c>
      <c r="C1651" s="52" t="s">
        <v>3</v>
      </c>
      <c r="D1651" s="52" t="s">
        <v>3</v>
      </c>
      <c r="E1651" s="52" t="s">
        <v>2</v>
      </c>
      <c r="F1651" s="52" t="s">
        <v>2</v>
      </c>
      <c r="G1651" s="52" t="s">
        <v>2</v>
      </c>
      <c r="H1651" s="52" t="s">
        <v>2</v>
      </c>
      <c r="I1651" s="52" t="s">
        <v>3</v>
      </c>
      <c r="J1651" s="52">
        <v>3</v>
      </c>
      <c r="K1651" s="52" t="s">
        <v>2</v>
      </c>
      <c r="L1651" s="52" t="s">
        <v>2</v>
      </c>
      <c r="M1651" s="52" t="s">
        <v>2</v>
      </c>
      <c r="N1651" s="52" t="s">
        <v>3</v>
      </c>
      <c r="P1651" s="52" t="s">
        <v>4</v>
      </c>
      <c r="Q1651" s="52" t="str">
        <f t="shared" si="585"/>
        <v>Nein</v>
      </c>
      <c r="R1651" s="52" t="str">
        <f t="shared" si="585"/>
        <v>Nein</v>
      </c>
      <c r="S1651" s="52" t="str">
        <f t="shared" si="585"/>
        <v>Nein</v>
      </c>
      <c r="T1651" s="52" t="str">
        <f t="shared" si="585"/>
        <v>Nein</v>
      </c>
      <c r="U1651" s="52" t="str">
        <f t="shared" si="585"/>
        <v>Nein</v>
      </c>
      <c r="V1651" s="52" t="str">
        <f t="shared" si="585"/>
        <v>Nein</v>
      </c>
      <c r="W1651" s="52" t="str">
        <f t="shared" si="585"/>
        <v>Nein</v>
      </c>
      <c r="X1651" s="52" t="str">
        <f t="shared" si="585"/>
        <v>Nein</v>
      </c>
      <c r="Y1651" s="52" t="str">
        <f t="shared" si="585"/>
        <v>Nein</v>
      </c>
      <c r="Z1651" s="52" t="str">
        <f t="shared" si="585"/>
        <v>Nein</v>
      </c>
      <c r="AA1651" s="52" t="str">
        <f t="shared" si="585"/>
        <v>Nein</v>
      </c>
      <c r="AB1651" s="52" t="str">
        <f t="shared" si="585"/>
        <v>Nein</v>
      </c>
      <c r="AC1651" s="52" t="str">
        <f t="shared" si="585"/>
        <v>Nein</v>
      </c>
      <c r="AD1651" s="52" t="str">
        <f t="shared" si="585"/>
        <v>Nein</v>
      </c>
      <c r="AE1651" s="52" t="str">
        <f t="shared" si="585"/>
        <v>Nein</v>
      </c>
      <c r="AF1651" s="52" t="str">
        <f t="shared" si="585"/>
        <v>Nein</v>
      </c>
      <c r="AG1651" s="61" t="str">
        <f>IF(Q1651="Ja",VLOOKUP($Q$2,Plausis!A:E,5,0),IF(R1651="Ja",VLOOKUP($R$2,Plausis!A:E,5,0),IF(T1651="Ja",VLOOKUP($T$2,Plausis!A:E,5,0),IF(U1651="Ja",VLOOKUP($U$2,Plausis!A:E,5,0),IF(AA1651="Ja",VLOOKUP($AA$2,Plausis!A:E,5,0),IF(AC1651="Ja",VLOOKUP($AC$2,Plausis!A:E,5,0),IF(AD1651="Ja",VLOOKUP($AD$2,Plausis!A:E,5,0),"")))))))</f>
        <v/>
      </c>
      <c r="AH1651" s="52" t="str">
        <f>IF(Y1651="Ja",VLOOKUP($Y$2,Plausis!A:E,5,0),"")</f>
        <v/>
      </c>
      <c r="AI1651" s="52" t="str">
        <f t="shared" si="567"/>
        <v>Ja</v>
      </c>
      <c r="AJ1651" s="52" t="str">
        <f>IF(S1651="Ja",VLOOKUP($S$2,Plausis!A:E,5,0),IF(V1651="Ja",VLOOKUP($V$2,Plausis!A:E,5,0),IF(X1651="Ja",VLOOKUP($X$2,Plausis!A:E,5,0),"")))</f>
        <v/>
      </c>
      <c r="AL1651" s="52" t="s">
        <v>2</v>
      </c>
      <c r="AM1651" s="114">
        <v>45531</v>
      </c>
      <c r="AN1651" s="52" t="s">
        <v>4467</v>
      </c>
      <c r="AO1651" s="52" t="str">
        <f>VLOOKUP(B1651,'BAT Grundtabelle'!B:T,19,0)</f>
        <v>ja</v>
      </c>
      <c r="AP1651" s="105" t="str">
        <f t="shared" si="568"/>
        <v>11482</v>
      </c>
      <c r="AQ1651" s="52" t="str">
        <f t="shared" si="569"/>
        <v>Reparatur und Wartung von Luftfahrzeugen</v>
      </c>
      <c r="AR1651" s="52" t="b">
        <f t="shared" si="586"/>
        <v>0</v>
      </c>
      <c r="AS1651" s="52" t="b">
        <f t="shared" si="586"/>
        <v>0</v>
      </c>
      <c r="AT1651" s="52" t="b">
        <f t="shared" si="586"/>
        <v>0</v>
      </c>
      <c r="AU1651" s="52">
        <f t="shared" si="571"/>
        <v>3</v>
      </c>
      <c r="AW1651" s="52" t="b">
        <f t="shared" si="572"/>
        <v>0</v>
      </c>
      <c r="AX1651" s="52" t="str">
        <f t="shared" si="573"/>
        <v>Unternehmen</v>
      </c>
      <c r="AY1651" s="52" t="b">
        <f t="shared" si="574"/>
        <v>0</v>
      </c>
      <c r="AZ1651" s="52" t="str">
        <f t="shared" si="575"/>
        <v>11482</v>
      </c>
      <c r="BA1651" s="52" t="str">
        <f>VLOOKUP(A1651,'BAT Grundtabelle'!A:U,21,0)</f>
        <v>ja</v>
      </c>
      <c r="BB1651" s="52" t="str">
        <f t="shared" si="576"/>
        <v>nein</v>
      </c>
      <c r="BC1651" s="52" t="str">
        <f t="shared" si="577"/>
        <v>11482</v>
      </c>
      <c r="BD1651" s="52" t="str">
        <f t="shared" si="578"/>
        <v>Reparatur und Wartung von Luftfahrzeugen</v>
      </c>
      <c r="BE1651" s="52" t="str">
        <f t="shared" si="579"/>
        <v>Unternehmen</v>
      </c>
      <c r="BF1651" s="52">
        <f t="shared" si="580"/>
        <v>3</v>
      </c>
    </row>
    <row r="1652" spans="1:58" hidden="1" x14ac:dyDescent="0.35">
      <c r="A1652" s="107" t="s">
        <v>3906</v>
      </c>
      <c r="B1652" s="75" t="s">
        <v>1293</v>
      </c>
      <c r="C1652" s="52" t="s">
        <v>3</v>
      </c>
      <c r="D1652" s="52" t="s">
        <v>3</v>
      </c>
      <c r="E1652" s="52" t="s">
        <v>2</v>
      </c>
      <c r="F1652" s="52" t="s">
        <v>2</v>
      </c>
      <c r="G1652" s="52" t="s">
        <v>2</v>
      </c>
      <c r="H1652" s="52" t="s">
        <v>2</v>
      </c>
      <c r="I1652" s="52" t="s">
        <v>3</v>
      </c>
      <c r="J1652" s="52">
        <v>2</v>
      </c>
      <c r="K1652" s="52" t="s">
        <v>2</v>
      </c>
      <c r="L1652" s="52" t="s">
        <v>2</v>
      </c>
      <c r="M1652" s="52" t="s">
        <v>2</v>
      </c>
      <c r="N1652" s="52" t="s">
        <v>3</v>
      </c>
      <c r="P1652" s="52" t="s">
        <v>4</v>
      </c>
      <c r="Q1652" s="52" t="str">
        <f t="shared" si="585"/>
        <v>Nein</v>
      </c>
      <c r="R1652" s="52" t="str">
        <f t="shared" si="585"/>
        <v>Nein</v>
      </c>
      <c r="S1652" s="52" t="str">
        <f t="shared" si="585"/>
        <v>Nein</v>
      </c>
      <c r="T1652" s="52" t="str">
        <f t="shared" si="585"/>
        <v>Nein</v>
      </c>
      <c r="U1652" s="52" t="str">
        <f t="shared" si="585"/>
        <v>Nein</v>
      </c>
      <c r="V1652" s="52" t="str">
        <f t="shared" si="585"/>
        <v>Nein</v>
      </c>
      <c r="W1652" s="52" t="str">
        <f t="shared" si="585"/>
        <v>Nein</v>
      </c>
      <c r="X1652" s="52" t="str">
        <f t="shared" si="585"/>
        <v>Nein</v>
      </c>
      <c r="Y1652" s="52" t="str">
        <f t="shared" si="585"/>
        <v>Nein</v>
      </c>
      <c r="Z1652" s="52" t="str">
        <f t="shared" si="585"/>
        <v>Nein</v>
      </c>
      <c r="AA1652" s="52" t="str">
        <f t="shared" si="585"/>
        <v>Nein</v>
      </c>
      <c r="AB1652" s="52" t="str">
        <f t="shared" si="585"/>
        <v>Nein</v>
      </c>
      <c r="AC1652" s="52" t="str">
        <f t="shared" si="585"/>
        <v>Nein</v>
      </c>
      <c r="AD1652" s="52" t="str">
        <f t="shared" si="585"/>
        <v>Nein</v>
      </c>
      <c r="AE1652" s="52" t="str">
        <f t="shared" si="585"/>
        <v>Nein</v>
      </c>
      <c r="AF1652" s="52" t="str">
        <f t="shared" si="585"/>
        <v>Nein</v>
      </c>
      <c r="AG1652" s="61" t="str">
        <f>IF(Q1652="Ja",VLOOKUP($Q$2,Plausis!A:E,5,0),IF(R1652="Ja",VLOOKUP($R$2,Plausis!A:E,5,0),IF(T1652="Ja",VLOOKUP($T$2,Plausis!A:E,5,0),IF(U1652="Ja",VLOOKUP($U$2,Plausis!A:E,5,0),IF(AA1652="Ja",VLOOKUP($AA$2,Plausis!A:E,5,0),IF(AC1652="Ja",VLOOKUP($AC$2,Plausis!A:E,5,0),IF(AD1652="Ja",VLOOKUP($AD$2,Plausis!A:E,5,0),"")))))))</f>
        <v/>
      </c>
      <c r="AH1652" s="52" t="str">
        <f>IF(Y1652="Ja",VLOOKUP($Y$2,Plausis!A:E,5,0),"")</f>
        <v/>
      </c>
      <c r="AI1652" s="52" t="str">
        <f t="shared" si="567"/>
        <v>Ja</v>
      </c>
      <c r="AJ1652" s="52" t="str">
        <f>IF(S1652="Ja",VLOOKUP($S$2,Plausis!A:E,5,0),IF(V1652="Ja",VLOOKUP($V$2,Plausis!A:E,5,0),IF(X1652="Ja",VLOOKUP($X$2,Plausis!A:E,5,0),"")))</f>
        <v/>
      </c>
      <c r="AL1652" s="52" t="s">
        <v>2</v>
      </c>
      <c r="AM1652" s="114">
        <v>45531</v>
      </c>
      <c r="AN1652" s="52" t="s">
        <v>4467</v>
      </c>
      <c r="AO1652" s="52" t="str">
        <f>VLOOKUP(B1652,'BAT Grundtabelle'!B:T,19,0)</f>
        <v>ja</v>
      </c>
      <c r="AP1652" s="105" t="str">
        <f t="shared" si="568"/>
        <v>11483</v>
      </c>
      <c r="AQ1652" s="52" t="str">
        <f t="shared" si="569"/>
        <v>Reparatur und Wartung von Schienenfahrzeugen</v>
      </c>
      <c r="AR1652" s="52" t="b">
        <f t="shared" si="586"/>
        <v>0</v>
      </c>
      <c r="AS1652" s="52" t="b">
        <f t="shared" si="586"/>
        <v>0</v>
      </c>
      <c r="AT1652" s="52" t="b">
        <f t="shared" si="586"/>
        <v>0</v>
      </c>
      <c r="AU1652" s="52">
        <f t="shared" si="571"/>
        <v>2</v>
      </c>
      <c r="AW1652" s="52" t="b">
        <f t="shared" si="572"/>
        <v>0</v>
      </c>
      <c r="AX1652" s="52" t="str">
        <f t="shared" si="573"/>
        <v>Unternehmen</v>
      </c>
      <c r="AY1652" s="52" t="b">
        <f t="shared" si="574"/>
        <v>0</v>
      </c>
      <c r="AZ1652" s="52" t="str">
        <f t="shared" si="575"/>
        <v>11483</v>
      </c>
      <c r="BA1652" s="52" t="str">
        <f>VLOOKUP(A1652,'BAT Grundtabelle'!A:U,21,0)</f>
        <v>ja</v>
      </c>
      <c r="BB1652" s="52" t="str">
        <f t="shared" si="576"/>
        <v>nein</v>
      </c>
      <c r="BC1652" s="52" t="str">
        <f t="shared" si="577"/>
        <v>11483</v>
      </c>
      <c r="BD1652" s="52" t="str">
        <f t="shared" si="578"/>
        <v>Reparatur und Wartung von Schienenfahrzeugen</v>
      </c>
      <c r="BE1652" s="52" t="str">
        <f t="shared" si="579"/>
        <v>Unternehmen</v>
      </c>
      <c r="BF1652" s="52">
        <f t="shared" si="580"/>
        <v>2</v>
      </c>
    </row>
    <row r="1653" spans="1:58" hidden="1" x14ac:dyDescent="0.35">
      <c r="A1653" s="107" t="s">
        <v>3907</v>
      </c>
      <c r="B1653" s="75" t="s">
        <v>1294</v>
      </c>
      <c r="C1653" s="52" t="s">
        <v>3</v>
      </c>
      <c r="D1653" s="52" t="s">
        <v>3</v>
      </c>
      <c r="E1653" s="52" t="s">
        <v>2</v>
      </c>
      <c r="F1653" s="52" t="s">
        <v>2</v>
      </c>
      <c r="G1653" s="52" t="s">
        <v>2</v>
      </c>
      <c r="H1653" s="52" t="s">
        <v>2</v>
      </c>
      <c r="I1653" s="52" t="s">
        <v>3</v>
      </c>
      <c r="J1653" s="52">
        <v>1</v>
      </c>
      <c r="K1653" s="52" t="s">
        <v>2</v>
      </c>
      <c r="L1653" s="52" t="s">
        <v>2</v>
      </c>
      <c r="M1653" s="52" t="s">
        <v>2</v>
      </c>
      <c r="N1653" s="52" t="s">
        <v>3</v>
      </c>
      <c r="P1653" s="52" t="s">
        <v>4</v>
      </c>
      <c r="Q1653" s="52" t="str">
        <f t="shared" ref="Q1653:AF1662" si="587">IF(ISERROR(FIND(Q$2,$P1653,1)),"Nein","Ja")</f>
        <v>Nein</v>
      </c>
      <c r="R1653" s="52" t="str">
        <f t="shared" si="587"/>
        <v>Nein</v>
      </c>
      <c r="S1653" s="52" t="str">
        <f t="shared" si="587"/>
        <v>Nein</v>
      </c>
      <c r="T1653" s="52" t="str">
        <f t="shared" si="587"/>
        <v>Nein</v>
      </c>
      <c r="U1653" s="52" t="str">
        <f t="shared" si="587"/>
        <v>Nein</v>
      </c>
      <c r="V1653" s="52" t="str">
        <f t="shared" si="587"/>
        <v>Nein</v>
      </c>
      <c r="W1653" s="52" t="str">
        <f t="shared" si="587"/>
        <v>Nein</v>
      </c>
      <c r="X1653" s="52" t="str">
        <f t="shared" si="587"/>
        <v>Nein</v>
      </c>
      <c r="Y1653" s="52" t="str">
        <f t="shared" si="587"/>
        <v>Nein</v>
      </c>
      <c r="Z1653" s="52" t="str">
        <f t="shared" si="587"/>
        <v>Nein</v>
      </c>
      <c r="AA1653" s="52" t="str">
        <f t="shared" si="587"/>
        <v>Nein</v>
      </c>
      <c r="AB1653" s="52" t="str">
        <f t="shared" si="587"/>
        <v>Nein</v>
      </c>
      <c r="AC1653" s="52" t="str">
        <f t="shared" si="587"/>
        <v>Nein</v>
      </c>
      <c r="AD1653" s="52" t="str">
        <f t="shared" si="587"/>
        <v>Nein</v>
      </c>
      <c r="AE1653" s="52" t="str">
        <f t="shared" si="587"/>
        <v>Nein</v>
      </c>
      <c r="AF1653" s="52" t="str">
        <f t="shared" si="587"/>
        <v>Nein</v>
      </c>
      <c r="AG1653" s="61" t="str">
        <f>IF(Q1653="Ja",VLOOKUP($Q$2,Plausis!A:E,5,0),IF(R1653="Ja",VLOOKUP($R$2,Plausis!A:E,5,0),IF(T1653="Ja",VLOOKUP($T$2,Plausis!A:E,5,0),IF(U1653="Ja",VLOOKUP($U$2,Plausis!A:E,5,0),IF(AA1653="Ja",VLOOKUP($AA$2,Plausis!A:E,5,0),IF(AC1653="Ja",VLOOKUP($AC$2,Plausis!A:E,5,0),IF(AD1653="Ja",VLOOKUP($AD$2,Plausis!A:E,5,0),"")))))))</f>
        <v/>
      </c>
      <c r="AH1653" s="52" t="str">
        <f>IF(Y1653="Ja",VLOOKUP($Y$2,Plausis!A:E,5,0),"")</f>
        <v/>
      </c>
      <c r="AI1653" s="52" t="str">
        <f t="shared" si="567"/>
        <v>Ja</v>
      </c>
      <c r="AJ1653" s="52" t="str">
        <f>IF(S1653="Ja",VLOOKUP($S$2,Plausis!A:E,5,0),IF(V1653="Ja",VLOOKUP($V$2,Plausis!A:E,5,0),IF(X1653="Ja",VLOOKUP($X$2,Plausis!A:E,5,0),"")))</f>
        <v/>
      </c>
      <c r="AL1653" s="52" t="s">
        <v>2</v>
      </c>
      <c r="AM1653" s="114">
        <v>45531</v>
      </c>
      <c r="AN1653" s="52" t="s">
        <v>4467</v>
      </c>
      <c r="AO1653" s="52" t="str">
        <f>VLOOKUP(B1653,'BAT Grundtabelle'!B:T,19,0)</f>
        <v>ja</v>
      </c>
      <c r="AP1653" s="105" t="str">
        <f t="shared" si="568"/>
        <v>11484</v>
      </c>
      <c r="AQ1653" s="52" t="str">
        <f t="shared" si="569"/>
        <v>Reparatur und Wartung von Wasserfahrzeugen</v>
      </c>
      <c r="AR1653" s="52" t="b">
        <f t="shared" si="586"/>
        <v>0</v>
      </c>
      <c r="AS1653" s="52" t="b">
        <f t="shared" si="586"/>
        <v>0</v>
      </c>
      <c r="AT1653" s="52" t="b">
        <f t="shared" si="586"/>
        <v>0</v>
      </c>
      <c r="AU1653" s="52">
        <f t="shared" si="571"/>
        <v>1</v>
      </c>
      <c r="AW1653" s="52" t="b">
        <f t="shared" si="572"/>
        <v>0</v>
      </c>
      <c r="AX1653" s="52" t="str">
        <f t="shared" si="573"/>
        <v>Unternehmen</v>
      </c>
      <c r="AY1653" s="52" t="b">
        <f t="shared" si="574"/>
        <v>0</v>
      </c>
      <c r="AZ1653" s="52" t="str">
        <f t="shared" si="575"/>
        <v>11484</v>
      </c>
      <c r="BA1653" s="52" t="str">
        <f>VLOOKUP(A1653,'BAT Grundtabelle'!A:U,21,0)</f>
        <v>ja</v>
      </c>
      <c r="BB1653" s="52" t="str">
        <f t="shared" si="576"/>
        <v>nein</v>
      </c>
      <c r="BC1653" s="52" t="str">
        <f t="shared" si="577"/>
        <v>11484</v>
      </c>
      <c r="BD1653" s="52" t="str">
        <f t="shared" si="578"/>
        <v>Reparatur und Wartung von Wasserfahrzeugen</v>
      </c>
      <c r="BE1653" s="52" t="str">
        <f t="shared" si="579"/>
        <v>Unternehmen</v>
      </c>
      <c r="BF1653" s="52">
        <f t="shared" si="580"/>
        <v>1</v>
      </c>
    </row>
    <row r="1654" spans="1:58" hidden="1" x14ac:dyDescent="0.35">
      <c r="A1654" s="107" t="s">
        <v>3908</v>
      </c>
      <c r="B1654" s="75" t="s">
        <v>602</v>
      </c>
      <c r="C1654" s="52" t="s">
        <v>3</v>
      </c>
      <c r="D1654" s="52" t="s">
        <v>3</v>
      </c>
      <c r="E1654" s="52" t="s">
        <v>2</v>
      </c>
      <c r="F1654" s="52" t="s">
        <v>2</v>
      </c>
      <c r="G1654" s="52" t="s">
        <v>2</v>
      </c>
      <c r="H1654" s="52" t="s">
        <v>2</v>
      </c>
      <c r="I1654" s="52" t="s">
        <v>3</v>
      </c>
      <c r="J1654" s="52">
        <v>2</v>
      </c>
      <c r="K1654" s="52" t="s">
        <v>2</v>
      </c>
      <c r="L1654" s="52" t="s">
        <v>2</v>
      </c>
      <c r="M1654" s="52" t="s">
        <v>2</v>
      </c>
      <c r="N1654" s="52" t="s">
        <v>3</v>
      </c>
      <c r="P1654" s="52" t="s">
        <v>4</v>
      </c>
      <c r="Q1654" s="52" t="str">
        <f t="shared" si="587"/>
        <v>Nein</v>
      </c>
      <c r="R1654" s="52" t="str">
        <f t="shared" si="587"/>
        <v>Nein</v>
      </c>
      <c r="S1654" s="52" t="str">
        <f t="shared" si="587"/>
        <v>Nein</v>
      </c>
      <c r="T1654" s="52" t="str">
        <f t="shared" si="587"/>
        <v>Nein</v>
      </c>
      <c r="U1654" s="52" t="str">
        <f t="shared" si="587"/>
        <v>Nein</v>
      </c>
      <c r="V1654" s="52" t="str">
        <f t="shared" si="587"/>
        <v>Nein</v>
      </c>
      <c r="W1654" s="52" t="str">
        <f t="shared" si="587"/>
        <v>Nein</v>
      </c>
      <c r="X1654" s="52" t="str">
        <f t="shared" si="587"/>
        <v>Nein</v>
      </c>
      <c r="Y1654" s="52" t="str">
        <f t="shared" si="587"/>
        <v>Nein</v>
      </c>
      <c r="Z1654" s="52" t="str">
        <f t="shared" si="587"/>
        <v>Nein</v>
      </c>
      <c r="AA1654" s="52" t="str">
        <f t="shared" si="587"/>
        <v>Nein</v>
      </c>
      <c r="AB1654" s="52" t="str">
        <f t="shared" si="587"/>
        <v>Nein</v>
      </c>
      <c r="AC1654" s="52" t="str">
        <f t="shared" si="587"/>
        <v>Nein</v>
      </c>
      <c r="AD1654" s="52" t="str">
        <f t="shared" si="587"/>
        <v>Nein</v>
      </c>
      <c r="AE1654" s="52" t="str">
        <f t="shared" si="587"/>
        <v>Nein</v>
      </c>
      <c r="AF1654" s="52" t="str">
        <f t="shared" si="587"/>
        <v>Nein</v>
      </c>
      <c r="AG1654" s="61" t="str">
        <f>IF(Q1654="Ja",VLOOKUP($Q$2,Plausis!A:E,5,0),IF(R1654="Ja",VLOOKUP($R$2,Plausis!A:E,5,0),IF(T1654="Ja",VLOOKUP($T$2,Plausis!A:E,5,0),IF(U1654="Ja",VLOOKUP($U$2,Plausis!A:E,5,0),IF(AA1654="Ja",VLOOKUP($AA$2,Plausis!A:E,5,0),IF(AC1654="Ja",VLOOKUP($AC$2,Plausis!A:E,5,0),IF(AD1654="Ja",VLOOKUP($AD$2,Plausis!A:E,5,0),"")))))))</f>
        <v/>
      </c>
      <c r="AH1654" s="52" t="str">
        <f>IF(Y1654="Ja",VLOOKUP($Y$2,Plausis!A:E,5,0),"")</f>
        <v/>
      </c>
      <c r="AI1654" s="52" t="str">
        <f t="shared" si="567"/>
        <v>Ja</v>
      </c>
      <c r="AJ1654" s="52" t="str">
        <f>IF(S1654="Ja",VLOOKUP($S$2,Plausis!A:E,5,0),IF(V1654="Ja",VLOOKUP($V$2,Plausis!A:E,5,0),IF(X1654="Ja",VLOOKUP($X$2,Plausis!A:E,5,0),"")))</f>
        <v/>
      </c>
      <c r="AL1654" s="52" t="s">
        <v>2</v>
      </c>
      <c r="AM1654" s="114">
        <v>45531</v>
      </c>
      <c r="AN1654" s="52" t="s">
        <v>4467</v>
      </c>
      <c r="AO1654" s="52" t="str">
        <f>VLOOKUP(B1654,'BAT Grundtabelle'!B:T,19,0)</f>
        <v>ja</v>
      </c>
      <c r="AP1654" s="105" t="str">
        <f t="shared" si="568"/>
        <v>11485</v>
      </c>
      <c r="AQ1654" s="52" t="str">
        <f t="shared" si="569"/>
        <v>Reproduktionstechnischer Betrieb</v>
      </c>
      <c r="AR1654" s="52" t="b">
        <f t="shared" si="586"/>
        <v>0</v>
      </c>
      <c r="AS1654" s="52" t="b">
        <f t="shared" si="586"/>
        <v>0</v>
      </c>
      <c r="AT1654" s="52" t="b">
        <f t="shared" si="586"/>
        <v>0</v>
      </c>
      <c r="AU1654" s="52">
        <f t="shared" si="571"/>
        <v>2</v>
      </c>
      <c r="AW1654" s="52" t="b">
        <f t="shared" si="572"/>
        <v>0</v>
      </c>
      <c r="AX1654" s="52" t="str">
        <f t="shared" si="573"/>
        <v>Unternehmen</v>
      </c>
      <c r="AY1654" s="52" t="b">
        <f t="shared" si="574"/>
        <v>0</v>
      </c>
      <c r="AZ1654" s="52" t="str">
        <f t="shared" si="575"/>
        <v>11485</v>
      </c>
      <c r="BA1654" s="52" t="str">
        <f>VLOOKUP(A1654,'BAT Grundtabelle'!A:U,21,0)</f>
        <v>ja</v>
      </c>
      <c r="BB1654" s="52" t="str">
        <f t="shared" si="576"/>
        <v>nein</v>
      </c>
      <c r="BC1654" s="52" t="str">
        <f t="shared" si="577"/>
        <v>11485</v>
      </c>
      <c r="BD1654" s="52" t="str">
        <f t="shared" si="578"/>
        <v>Reproduktionstechnischer Betrieb</v>
      </c>
      <c r="BE1654" s="52" t="str">
        <f t="shared" si="579"/>
        <v>Unternehmen</v>
      </c>
      <c r="BF1654" s="52">
        <f t="shared" si="580"/>
        <v>2</v>
      </c>
    </row>
    <row r="1655" spans="1:58" hidden="1" x14ac:dyDescent="0.35">
      <c r="A1655" s="107" t="s">
        <v>3909</v>
      </c>
      <c r="B1655" s="75" t="s">
        <v>603</v>
      </c>
      <c r="C1655" s="52" t="s">
        <v>3</v>
      </c>
      <c r="D1655" s="52" t="s">
        <v>3</v>
      </c>
      <c r="E1655" s="52" t="s">
        <v>2</v>
      </c>
      <c r="F1655" s="52" t="s">
        <v>2</v>
      </c>
      <c r="G1655" s="52" t="s">
        <v>2</v>
      </c>
      <c r="H1655" s="52" t="s">
        <v>2</v>
      </c>
      <c r="I1655" s="52" t="s">
        <v>3</v>
      </c>
      <c r="J1655" s="52">
        <v>1</v>
      </c>
      <c r="K1655" s="52" t="s">
        <v>2</v>
      </c>
      <c r="L1655" s="52" t="s">
        <v>2</v>
      </c>
      <c r="M1655" s="52" t="s">
        <v>2</v>
      </c>
      <c r="N1655" s="52" t="s">
        <v>3</v>
      </c>
      <c r="P1655" s="52" t="s">
        <v>4</v>
      </c>
      <c r="Q1655" s="52" t="str">
        <f t="shared" si="587"/>
        <v>Nein</v>
      </c>
      <c r="R1655" s="52" t="str">
        <f t="shared" si="587"/>
        <v>Nein</v>
      </c>
      <c r="S1655" s="52" t="str">
        <f t="shared" si="587"/>
        <v>Nein</v>
      </c>
      <c r="T1655" s="52" t="str">
        <f t="shared" si="587"/>
        <v>Nein</v>
      </c>
      <c r="U1655" s="52" t="str">
        <f t="shared" si="587"/>
        <v>Nein</v>
      </c>
      <c r="V1655" s="52" t="str">
        <f t="shared" si="587"/>
        <v>Nein</v>
      </c>
      <c r="W1655" s="52" t="str">
        <f t="shared" si="587"/>
        <v>Nein</v>
      </c>
      <c r="X1655" s="52" t="str">
        <f t="shared" si="587"/>
        <v>Nein</v>
      </c>
      <c r="Y1655" s="52" t="str">
        <f t="shared" si="587"/>
        <v>Nein</v>
      </c>
      <c r="Z1655" s="52" t="str">
        <f t="shared" si="587"/>
        <v>Nein</v>
      </c>
      <c r="AA1655" s="52" t="str">
        <f t="shared" si="587"/>
        <v>Nein</v>
      </c>
      <c r="AB1655" s="52" t="str">
        <f t="shared" si="587"/>
        <v>Nein</v>
      </c>
      <c r="AC1655" s="52" t="str">
        <f t="shared" si="587"/>
        <v>Nein</v>
      </c>
      <c r="AD1655" s="52" t="str">
        <f t="shared" si="587"/>
        <v>Nein</v>
      </c>
      <c r="AE1655" s="52" t="str">
        <f t="shared" si="587"/>
        <v>Nein</v>
      </c>
      <c r="AF1655" s="52" t="str">
        <f t="shared" si="587"/>
        <v>Nein</v>
      </c>
      <c r="AG1655" s="61" t="str">
        <f>IF(Q1655="Ja",VLOOKUP($Q$2,Plausis!A:E,5,0),IF(R1655="Ja",VLOOKUP($R$2,Plausis!A:E,5,0),IF(T1655="Ja",VLOOKUP($T$2,Plausis!A:E,5,0),IF(U1655="Ja",VLOOKUP($U$2,Plausis!A:E,5,0),IF(AA1655="Ja",VLOOKUP($AA$2,Plausis!A:E,5,0),IF(AC1655="Ja",VLOOKUP($AC$2,Plausis!A:E,5,0),IF(AD1655="Ja",VLOOKUP($AD$2,Plausis!A:E,5,0),"")))))))</f>
        <v/>
      </c>
      <c r="AH1655" s="52" t="str">
        <f>IF(Y1655="Ja",VLOOKUP($Y$2,Plausis!A:E,5,0),"")</f>
        <v/>
      </c>
      <c r="AI1655" s="52" t="str">
        <f t="shared" si="567"/>
        <v>Ja</v>
      </c>
      <c r="AJ1655" s="52" t="str">
        <f>IF(S1655="Ja",VLOOKUP($S$2,Plausis!A:E,5,0),IF(V1655="Ja",VLOOKUP($V$2,Plausis!A:E,5,0),IF(X1655="Ja",VLOOKUP($X$2,Plausis!A:E,5,0),"")))</f>
        <v/>
      </c>
      <c r="AL1655" s="52" t="s">
        <v>2</v>
      </c>
      <c r="AM1655" s="114">
        <v>45531</v>
      </c>
      <c r="AN1655" s="52" t="s">
        <v>4467</v>
      </c>
      <c r="AO1655" s="52" t="str">
        <f>VLOOKUP(B1655,'BAT Grundtabelle'!B:T,19,0)</f>
        <v>ja</v>
      </c>
      <c r="AP1655" s="105" t="str">
        <f t="shared" si="568"/>
        <v>11486</v>
      </c>
      <c r="AQ1655" s="52" t="str">
        <f t="shared" si="569"/>
        <v>Reprografischer Betrieb</v>
      </c>
      <c r="AR1655" s="52" t="b">
        <f t="shared" si="586"/>
        <v>0</v>
      </c>
      <c r="AS1655" s="52" t="b">
        <f t="shared" si="586"/>
        <v>0</v>
      </c>
      <c r="AT1655" s="52" t="b">
        <f t="shared" si="586"/>
        <v>0</v>
      </c>
      <c r="AU1655" s="52">
        <f t="shared" si="571"/>
        <v>1</v>
      </c>
      <c r="AW1655" s="52" t="b">
        <f t="shared" si="572"/>
        <v>0</v>
      </c>
      <c r="AX1655" s="52" t="str">
        <f t="shared" si="573"/>
        <v>Unternehmen</v>
      </c>
      <c r="AY1655" s="52" t="b">
        <f t="shared" si="574"/>
        <v>0</v>
      </c>
      <c r="AZ1655" s="52" t="str">
        <f t="shared" si="575"/>
        <v>11486</v>
      </c>
      <c r="BA1655" s="52" t="str">
        <f>VLOOKUP(A1655,'BAT Grundtabelle'!A:U,21,0)</f>
        <v>ja</v>
      </c>
      <c r="BB1655" s="52" t="str">
        <f t="shared" si="576"/>
        <v>nein</v>
      </c>
      <c r="BC1655" s="52" t="str">
        <f t="shared" si="577"/>
        <v>11486</v>
      </c>
      <c r="BD1655" s="52" t="str">
        <f t="shared" si="578"/>
        <v>Reprografischer Betrieb</v>
      </c>
      <c r="BE1655" s="52" t="str">
        <f t="shared" si="579"/>
        <v>Unternehmen</v>
      </c>
      <c r="BF1655" s="52">
        <f t="shared" si="580"/>
        <v>1</v>
      </c>
    </row>
    <row r="1656" spans="1:58" ht="43.5" hidden="1" x14ac:dyDescent="0.35">
      <c r="A1656" s="107" t="s">
        <v>3910</v>
      </c>
      <c r="B1656" s="75" t="s">
        <v>758</v>
      </c>
      <c r="C1656" s="52" t="s">
        <v>3</v>
      </c>
      <c r="D1656" s="52" t="s">
        <v>3</v>
      </c>
      <c r="E1656" s="52" t="s">
        <v>2</v>
      </c>
      <c r="F1656" s="52" t="s">
        <v>2</v>
      </c>
      <c r="G1656" s="52" t="s">
        <v>2</v>
      </c>
      <c r="H1656" s="52" t="s">
        <v>2</v>
      </c>
      <c r="I1656" s="52" t="s">
        <v>3</v>
      </c>
      <c r="J1656" s="52">
        <v>1</v>
      </c>
      <c r="K1656" s="52" t="s">
        <v>2</v>
      </c>
      <c r="L1656" s="52" t="s">
        <v>2</v>
      </c>
      <c r="M1656" s="52" t="s">
        <v>2</v>
      </c>
      <c r="N1656" s="52" t="s">
        <v>3</v>
      </c>
      <c r="P1656" s="52">
        <v>1198</v>
      </c>
      <c r="Q1656" s="52" t="str">
        <f t="shared" si="587"/>
        <v>Nein</v>
      </c>
      <c r="R1656" s="52" t="str">
        <f t="shared" si="587"/>
        <v>Nein</v>
      </c>
      <c r="S1656" s="52" t="str">
        <f t="shared" si="587"/>
        <v>Nein</v>
      </c>
      <c r="T1656" s="52" t="str">
        <f t="shared" si="587"/>
        <v>Nein</v>
      </c>
      <c r="U1656" s="52" t="str">
        <f t="shared" si="587"/>
        <v>Nein</v>
      </c>
      <c r="V1656" s="52" t="str">
        <f t="shared" si="587"/>
        <v>Nein</v>
      </c>
      <c r="W1656" s="52" t="str">
        <f t="shared" si="587"/>
        <v>Nein</v>
      </c>
      <c r="X1656" s="52" t="str">
        <f t="shared" si="587"/>
        <v>Nein</v>
      </c>
      <c r="Y1656" s="52" t="str">
        <f t="shared" si="587"/>
        <v>Nein</v>
      </c>
      <c r="Z1656" s="52" t="str">
        <f t="shared" si="587"/>
        <v>Nein</v>
      </c>
      <c r="AA1656" s="52" t="str">
        <f t="shared" si="587"/>
        <v>Nein</v>
      </c>
      <c r="AB1656" s="52" t="str">
        <f t="shared" si="587"/>
        <v>Nein</v>
      </c>
      <c r="AC1656" s="52" t="str">
        <f t="shared" si="587"/>
        <v>Nein</v>
      </c>
      <c r="AD1656" s="52" t="str">
        <f t="shared" si="587"/>
        <v>Ja</v>
      </c>
      <c r="AE1656" s="52" t="str">
        <f t="shared" si="587"/>
        <v>Nein</v>
      </c>
      <c r="AF1656" s="52" t="str">
        <f t="shared" si="587"/>
        <v>Nein</v>
      </c>
      <c r="AG1656" s="61" t="str">
        <f>IF(Q1656="Ja",VLOOKUP($Q$2,Plausis!A:E,5,0),IF(R1656="Ja",VLOOKUP($R$2,Plausis!A:E,5,0),IF(T1656="Ja",VLOOKUP($T$2,Plausis!A:E,5,0),IF(U1656="Ja",VLOOKUP($U$2,Plausis!A:E,5,0),IF(AA1656="Ja",VLOOKUP($AA$2,Plausis!A:E,5,0),IF(AC1656="Ja",VLOOKUP($AC$2,Plausis!A:E,5,0),IF(AD1656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656" s="52" t="str">
        <f>IF(Y1656="Ja",VLOOKUP($Y$2,Plausis!A:E,5,0),"")</f>
        <v/>
      </c>
      <c r="AI1656" s="52" t="str">
        <f t="shared" si="567"/>
        <v>Ja</v>
      </c>
      <c r="AJ1656" s="52" t="str">
        <f>IF(S1656="Ja",VLOOKUP($S$2,Plausis!A:E,5,0),IF(V1656="Ja",VLOOKUP($V$2,Plausis!A:E,5,0),IF(X1656="Ja",VLOOKUP($X$2,Plausis!A:E,5,0),"")))</f>
        <v/>
      </c>
      <c r="AL1656" s="52" t="s">
        <v>3</v>
      </c>
      <c r="AM1656" s="114">
        <v>45531</v>
      </c>
      <c r="AN1656" s="52" t="s">
        <v>4467</v>
      </c>
      <c r="AO1656" s="52" t="str">
        <f>VLOOKUP(B1656,'BAT Grundtabelle'!B:T,19,0)</f>
        <v>ja</v>
      </c>
      <c r="AP1656" s="105" t="str">
        <f t="shared" si="568"/>
        <v>11487</v>
      </c>
      <c r="AQ1656" s="52" t="str">
        <f t="shared" si="569"/>
        <v>Restaurant</v>
      </c>
      <c r="AR1656" s="52" t="b">
        <f t="shared" si="586"/>
        <v>0</v>
      </c>
      <c r="AS1656" s="52" t="b">
        <f t="shared" si="586"/>
        <v>0</v>
      </c>
      <c r="AT1656" s="52" t="b">
        <f t="shared" si="586"/>
        <v>0</v>
      </c>
      <c r="AU1656" s="52">
        <f t="shared" si="571"/>
        <v>1</v>
      </c>
      <c r="AW1656" s="52" t="b">
        <f t="shared" si="572"/>
        <v>0</v>
      </c>
      <c r="AX1656" s="52" t="str">
        <f t="shared" si="573"/>
        <v>Unternehmen</v>
      </c>
      <c r="AY1656" s="52" t="b">
        <f t="shared" si="574"/>
        <v>0</v>
      </c>
      <c r="AZ1656" s="52" t="str">
        <f t="shared" si="575"/>
        <v>11487</v>
      </c>
      <c r="BA1656" s="52" t="str">
        <f>VLOOKUP(A1656,'BAT Grundtabelle'!A:U,21,0)</f>
        <v>ja</v>
      </c>
      <c r="BB1656" s="52" t="str">
        <f t="shared" si="576"/>
        <v>nein</v>
      </c>
      <c r="BC1656" s="52" t="str">
        <f t="shared" si="577"/>
        <v>11487</v>
      </c>
      <c r="BD1656" s="52" t="str">
        <f t="shared" si="578"/>
        <v>Restaurant</v>
      </c>
      <c r="BE1656" s="52" t="str">
        <f t="shared" si="579"/>
        <v>Unternehmen</v>
      </c>
      <c r="BF1656" s="52">
        <f t="shared" si="580"/>
        <v>1</v>
      </c>
    </row>
    <row r="1657" spans="1:58" hidden="1" x14ac:dyDescent="0.35">
      <c r="A1657" s="107" t="s">
        <v>3911</v>
      </c>
      <c r="B1657" s="75" t="s">
        <v>1531</v>
      </c>
      <c r="C1657" s="52" t="s">
        <v>3</v>
      </c>
      <c r="D1657" s="52" t="s">
        <v>3</v>
      </c>
      <c r="E1657" s="52" t="s">
        <v>2</v>
      </c>
      <c r="F1657" s="52" t="s">
        <v>2</v>
      </c>
      <c r="G1657" s="52" t="s">
        <v>2</v>
      </c>
      <c r="H1657" s="52" t="s">
        <v>2</v>
      </c>
      <c r="I1657" s="52" t="s">
        <v>3</v>
      </c>
      <c r="J1657" s="52">
        <v>1</v>
      </c>
      <c r="K1657" s="52" t="s">
        <v>2</v>
      </c>
      <c r="L1657" s="52" t="s">
        <v>2</v>
      </c>
      <c r="M1657" s="52" t="s">
        <v>2</v>
      </c>
      <c r="N1657" s="52" t="s">
        <v>3</v>
      </c>
      <c r="P1657" s="52" t="s">
        <v>4</v>
      </c>
      <c r="Q1657" s="52" t="str">
        <f t="shared" si="587"/>
        <v>Nein</v>
      </c>
      <c r="R1657" s="52" t="str">
        <f t="shared" si="587"/>
        <v>Nein</v>
      </c>
      <c r="S1657" s="52" t="str">
        <f t="shared" si="587"/>
        <v>Nein</v>
      </c>
      <c r="T1657" s="52" t="str">
        <f t="shared" si="587"/>
        <v>Nein</v>
      </c>
      <c r="U1657" s="52" t="str">
        <f t="shared" si="587"/>
        <v>Nein</v>
      </c>
      <c r="V1657" s="52" t="str">
        <f t="shared" si="587"/>
        <v>Nein</v>
      </c>
      <c r="W1657" s="52" t="str">
        <f t="shared" si="587"/>
        <v>Nein</v>
      </c>
      <c r="X1657" s="52" t="str">
        <f t="shared" si="587"/>
        <v>Nein</v>
      </c>
      <c r="Y1657" s="52" t="str">
        <f t="shared" si="587"/>
        <v>Nein</v>
      </c>
      <c r="Z1657" s="52" t="str">
        <f t="shared" si="587"/>
        <v>Nein</v>
      </c>
      <c r="AA1657" s="52" t="str">
        <f t="shared" si="587"/>
        <v>Nein</v>
      </c>
      <c r="AB1657" s="52" t="str">
        <f t="shared" si="587"/>
        <v>Nein</v>
      </c>
      <c r="AC1657" s="52" t="str">
        <f t="shared" si="587"/>
        <v>Nein</v>
      </c>
      <c r="AD1657" s="52" t="str">
        <f t="shared" si="587"/>
        <v>Nein</v>
      </c>
      <c r="AE1657" s="52" t="str">
        <f t="shared" si="587"/>
        <v>Nein</v>
      </c>
      <c r="AF1657" s="52" t="str">
        <f t="shared" si="587"/>
        <v>Nein</v>
      </c>
      <c r="AG1657" s="61" t="str">
        <f>IF(Q1657="Ja",VLOOKUP($Q$2,Plausis!A:E,5,0),IF(R1657="Ja",VLOOKUP($R$2,Plausis!A:E,5,0),IF(T1657="Ja",VLOOKUP($T$2,Plausis!A:E,5,0),IF(U1657="Ja",VLOOKUP($U$2,Plausis!A:E,5,0),IF(AA1657="Ja",VLOOKUP($AA$2,Plausis!A:E,5,0),IF(AC1657="Ja",VLOOKUP($AC$2,Plausis!A:E,5,0),IF(AD1657="Ja",VLOOKUP($AD$2,Plausis!A:E,5,0),"")))))))</f>
        <v/>
      </c>
      <c r="AH1657" s="52" t="str">
        <f>IF(Y1657="Ja",VLOOKUP($Y$2,Plausis!A:E,5,0),"")</f>
        <v/>
      </c>
      <c r="AI1657" s="52" t="str">
        <f t="shared" si="567"/>
        <v>Ja</v>
      </c>
      <c r="AJ1657" s="52" t="str">
        <f>IF(S1657="Ja",VLOOKUP($S$2,Plausis!A:E,5,0),IF(V1657="Ja",VLOOKUP($V$2,Plausis!A:E,5,0),IF(X1657="Ja",VLOOKUP($X$2,Plausis!A:E,5,0),"")))</f>
        <v/>
      </c>
      <c r="AL1657" s="52" t="s">
        <v>2</v>
      </c>
      <c r="AM1657" s="114">
        <v>45531</v>
      </c>
      <c r="AN1657" s="52" t="s">
        <v>4467</v>
      </c>
      <c r="AO1657" s="52" t="str">
        <f>VLOOKUP(B1657,'BAT Grundtabelle'!B:T,19,0)</f>
        <v>ja</v>
      </c>
      <c r="AP1657" s="105" t="str">
        <f t="shared" si="568"/>
        <v>11488</v>
      </c>
      <c r="AQ1657" s="52" t="str">
        <f t="shared" si="569"/>
        <v>Restaurator</v>
      </c>
      <c r="AR1657" s="52" t="b">
        <f t="shared" si="586"/>
        <v>0</v>
      </c>
      <c r="AS1657" s="52" t="b">
        <f t="shared" si="586"/>
        <v>0</v>
      </c>
      <c r="AT1657" s="52" t="b">
        <f t="shared" si="586"/>
        <v>0</v>
      </c>
      <c r="AU1657" s="52">
        <f t="shared" si="571"/>
        <v>1</v>
      </c>
      <c r="AW1657" s="52" t="b">
        <f t="shared" si="572"/>
        <v>0</v>
      </c>
      <c r="AX1657" s="52" t="str">
        <f t="shared" si="573"/>
        <v>Unternehmen</v>
      </c>
      <c r="AY1657" s="52" t="b">
        <f t="shared" si="574"/>
        <v>0</v>
      </c>
      <c r="AZ1657" s="52" t="str">
        <f t="shared" si="575"/>
        <v>11488</v>
      </c>
      <c r="BA1657" s="52" t="str">
        <f>VLOOKUP(A1657,'BAT Grundtabelle'!A:U,21,0)</f>
        <v>ja</v>
      </c>
      <c r="BB1657" s="52" t="str">
        <f t="shared" si="576"/>
        <v>nein</v>
      </c>
      <c r="BC1657" s="52" t="str">
        <f t="shared" si="577"/>
        <v>11488</v>
      </c>
      <c r="BD1657" s="52" t="str">
        <f t="shared" si="578"/>
        <v>Restaurator</v>
      </c>
      <c r="BE1657" s="52" t="str">
        <f t="shared" si="579"/>
        <v>Unternehmen</v>
      </c>
      <c r="BF1657" s="52">
        <f t="shared" si="580"/>
        <v>1</v>
      </c>
    </row>
    <row r="1658" spans="1:58" hidden="1" x14ac:dyDescent="0.35">
      <c r="A1658" s="107" t="s">
        <v>3912</v>
      </c>
      <c r="B1658" s="75" t="s">
        <v>2007</v>
      </c>
      <c r="C1658" s="52" t="s">
        <v>3</v>
      </c>
      <c r="D1658" s="52" t="s">
        <v>3</v>
      </c>
      <c r="E1658" s="52" t="s">
        <v>2</v>
      </c>
      <c r="F1658" s="52" t="s">
        <v>2</v>
      </c>
      <c r="G1658" s="52" t="s">
        <v>2</v>
      </c>
      <c r="H1658" s="52" t="s">
        <v>2</v>
      </c>
      <c r="I1658" s="52" t="s">
        <v>3</v>
      </c>
      <c r="J1658" s="52">
        <v>2</v>
      </c>
      <c r="K1658" s="52" t="s">
        <v>2</v>
      </c>
      <c r="L1658" s="52" t="s">
        <v>2</v>
      </c>
      <c r="M1658" s="52" t="s">
        <v>2</v>
      </c>
      <c r="N1658" s="52" t="s">
        <v>3</v>
      </c>
      <c r="P1658" s="52" t="s">
        <v>4</v>
      </c>
      <c r="Q1658" s="52" t="str">
        <f t="shared" si="587"/>
        <v>Nein</v>
      </c>
      <c r="R1658" s="52" t="str">
        <f t="shared" si="587"/>
        <v>Nein</v>
      </c>
      <c r="S1658" s="52" t="str">
        <f t="shared" si="587"/>
        <v>Nein</v>
      </c>
      <c r="T1658" s="52" t="str">
        <f t="shared" si="587"/>
        <v>Nein</v>
      </c>
      <c r="U1658" s="52" t="str">
        <f t="shared" si="587"/>
        <v>Nein</v>
      </c>
      <c r="V1658" s="52" t="str">
        <f t="shared" si="587"/>
        <v>Nein</v>
      </c>
      <c r="W1658" s="52" t="str">
        <f t="shared" si="587"/>
        <v>Nein</v>
      </c>
      <c r="X1658" s="52" t="str">
        <f t="shared" si="587"/>
        <v>Nein</v>
      </c>
      <c r="Y1658" s="52" t="str">
        <f t="shared" si="587"/>
        <v>Nein</v>
      </c>
      <c r="Z1658" s="52" t="str">
        <f t="shared" si="587"/>
        <v>Nein</v>
      </c>
      <c r="AA1658" s="52" t="str">
        <f t="shared" si="587"/>
        <v>Nein</v>
      </c>
      <c r="AB1658" s="52" t="str">
        <f t="shared" si="587"/>
        <v>Nein</v>
      </c>
      <c r="AC1658" s="52" t="str">
        <f t="shared" si="587"/>
        <v>Nein</v>
      </c>
      <c r="AD1658" s="52" t="str">
        <f t="shared" si="587"/>
        <v>Nein</v>
      </c>
      <c r="AE1658" s="52" t="str">
        <f t="shared" si="587"/>
        <v>Nein</v>
      </c>
      <c r="AF1658" s="52" t="str">
        <f t="shared" si="587"/>
        <v>Nein</v>
      </c>
      <c r="AG1658" s="61" t="str">
        <f>IF(Q1658="Ja",VLOOKUP($Q$2,Plausis!A:E,5,0),IF(R1658="Ja",VLOOKUP($R$2,Plausis!A:E,5,0),IF(T1658="Ja",VLOOKUP($T$2,Plausis!A:E,5,0),IF(U1658="Ja",VLOOKUP($U$2,Plausis!A:E,5,0),IF(AA1658="Ja",VLOOKUP($AA$2,Plausis!A:E,5,0),IF(AC1658="Ja",VLOOKUP($AC$2,Plausis!A:E,5,0),IF(AD1658="Ja",VLOOKUP($AD$2,Plausis!A:E,5,0),"")))))))</f>
        <v/>
      </c>
      <c r="AH1658" s="52" t="str">
        <f>IF(Y1658="Ja",VLOOKUP($Y$2,Plausis!A:E,5,0),"")</f>
        <v/>
      </c>
      <c r="AI1658" s="52" t="str">
        <f t="shared" si="567"/>
        <v>Ja</v>
      </c>
      <c r="AJ1658" s="52" t="str">
        <f>IF(S1658="Ja",VLOOKUP($S$2,Plausis!A:E,5,0),IF(V1658="Ja",VLOOKUP($V$2,Plausis!A:E,5,0),IF(X1658="Ja",VLOOKUP($X$2,Plausis!A:E,5,0),"")))</f>
        <v/>
      </c>
      <c r="AL1658" s="52" t="s">
        <v>2</v>
      </c>
      <c r="AM1658" s="114">
        <v>45531</v>
      </c>
      <c r="AN1658" s="52" t="s">
        <v>4467</v>
      </c>
      <c r="AO1658" s="52" t="str">
        <f>VLOOKUP(B1658,'BAT Grundtabelle'!B:T,19,0)</f>
        <v>ja</v>
      </c>
      <c r="AP1658" s="105" t="str">
        <f t="shared" si="568"/>
        <v>11489</v>
      </c>
      <c r="AQ1658" s="52" t="str">
        <f t="shared" si="569"/>
        <v>Rettungswache</v>
      </c>
      <c r="AR1658" s="52" t="b">
        <f t="shared" si="586"/>
        <v>0</v>
      </c>
      <c r="AS1658" s="52" t="b">
        <f t="shared" si="586"/>
        <v>0</v>
      </c>
      <c r="AT1658" s="52" t="b">
        <f t="shared" si="586"/>
        <v>0</v>
      </c>
      <c r="AU1658" s="52">
        <f t="shared" si="571"/>
        <v>2</v>
      </c>
      <c r="AW1658" s="52" t="b">
        <f t="shared" si="572"/>
        <v>0</v>
      </c>
      <c r="AX1658" s="52" t="str">
        <f t="shared" si="573"/>
        <v>Unternehmen</v>
      </c>
      <c r="AY1658" s="52" t="b">
        <f t="shared" si="574"/>
        <v>0</v>
      </c>
      <c r="AZ1658" s="52" t="str">
        <f t="shared" si="575"/>
        <v>11489</v>
      </c>
      <c r="BA1658" s="52" t="str">
        <f>VLOOKUP(A1658,'BAT Grundtabelle'!A:U,21,0)</f>
        <v>ja</v>
      </c>
      <c r="BB1658" s="52" t="str">
        <f t="shared" si="576"/>
        <v>nein</v>
      </c>
      <c r="BC1658" s="52" t="str">
        <f t="shared" si="577"/>
        <v>11489</v>
      </c>
      <c r="BD1658" s="52" t="str">
        <f t="shared" si="578"/>
        <v>Rettungswache</v>
      </c>
      <c r="BE1658" s="52" t="str">
        <f t="shared" si="579"/>
        <v>Unternehmen</v>
      </c>
      <c r="BF1658" s="52">
        <f t="shared" si="580"/>
        <v>2</v>
      </c>
    </row>
    <row r="1659" spans="1:58" hidden="1" x14ac:dyDescent="0.35">
      <c r="A1659" s="107" t="s">
        <v>3913</v>
      </c>
      <c r="B1659" s="75" t="s">
        <v>431</v>
      </c>
      <c r="C1659" s="52" t="s">
        <v>3</v>
      </c>
      <c r="D1659" s="52" t="s">
        <v>3</v>
      </c>
      <c r="E1659" s="52" t="s">
        <v>2</v>
      </c>
      <c r="F1659" s="52" t="s">
        <v>2</v>
      </c>
      <c r="G1659" s="52" t="s">
        <v>2</v>
      </c>
      <c r="H1659" s="52" t="s">
        <v>2</v>
      </c>
      <c r="I1659" s="52" t="s">
        <v>3</v>
      </c>
      <c r="J1659" s="52">
        <v>2</v>
      </c>
      <c r="K1659" s="52" t="s">
        <v>2</v>
      </c>
      <c r="L1659" s="52" t="s">
        <v>2</v>
      </c>
      <c r="M1659" s="52" t="s">
        <v>2</v>
      </c>
      <c r="N1659" s="52" t="s">
        <v>3</v>
      </c>
      <c r="P1659" s="52" t="s">
        <v>4</v>
      </c>
      <c r="Q1659" s="52" t="str">
        <f t="shared" si="587"/>
        <v>Nein</v>
      </c>
      <c r="R1659" s="52" t="str">
        <f t="shared" si="587"/>
        <v>Nein</v>
      </c>
      <c r="S1659" s="52" t="str">
        <f t="shared" si="587"/>
        <v>Nein</v>
      </c>
      <c r="T1659" s="52" t="str">
        <f t="shared" si="587"/>
        <v>Nein</v>
      </c>
      <c r="U1659" s="52" t="str">
        <f t="shared" si="587"/>
        <v>Nein</v>
      </c>
      <c r="V1659" s="52" t="str">
        <f t="shared" si="587"/>
        <v>Nein</v>
      </c>
      <c r="W1659" s="52" t="str">
        <f t="shared" si="587"/>
        <v>Nein</v>
      </c>
      <c r="X1659" s="52" t="str">
        <f t="shared" si="587"/>
        <v>Nein</v>
      </c>
      <c r="Y1659" s="52" t="str">
        <f t="shared" si="587"/>
        <v>Nein</v>
      </c>
      <c r="Z1659" s="52" t="str">
        <f t="shared" si="587"/>
        <v>Nein</v>
      </c>
      <c r="AA1659" s="52" t="str">
        <f t="shared" si="587"/>
        <v>Nein</v>
      </c>
      <c r="AB1659" s="52" t="str">
        <f t="shared" si="587"/>
        <v>Nein</v>
      </c>
      <c r="AC1659" s="52" t="str">
        <f t="shared" si="587"/>
        <v>Nein</v>
      </c>
      <c r="AD1659" s="52" t="str">
        <f t="shared" si="587"/>
        <v>Nein</v>
      </c>
      <c r="AE1659" s="52" t="str">
        <f t="shared" si="587"/>
        <v>Nein</v>
      </c>
      <c r="AF1659" s="52" t="str">
        <f t="shared" si="587"/>
        <v>Nein</v>
      </c>
      <c r="AG1659" s="61" t="str">
        <f>IF(Q1659="Ja",VLOOKUP($Q$2,Plausis!A:E,5,0),IF(R1659="Ja",VLOOKUP($R$2,Plausis!A:E,5,0),IF(T1659="Ja",VLOOKUP($T$2,Plausis!A:E,5,0),IF(U1659="Ja",VLOOKUP($U$2,Plausis!A:E,5,0),IF(AA1659="Ja",VLOOKUP($AA$2,Plausis!A:E,5,0),IF(AC1659="Ja",VLOOKUP($AC$2,Plausis!A:E,5,0),IF(AD1659="Ja",VLOOKUP($AD$2,Plausis!A:E,5,0),"")))))))</f>
        <v/>
      </c>
      <c r="AH1659" s="52" t="str">
        <f>IF(Y1659="Ja",VLOOKUP($Y$2,Plausis!A:E,5,0),"")</f>
        <v/>
      </c>
      <c r="AI1659" s="52" t="str">
        <f t="shared" si="567"/>
        <v>Ja</v>
      </c>
      <c r="AJ1659" s="52" t="str">
        <f>IF(S1659="Ja",VLOOKUP($S$2,Plausis!A:E,5,0),IF(V1659="Ja",VLOOKUP($V$2,Plausis!A:E,5,0),IF(X1659="Ja",VLOOKUP($X$2,Plausis!A:E,5,0),"")))</f>
        <v/>
      </c>
      <c r="AL1659" s="52" t="s">
        <v>2</v>
      </c>
      <c r="AM1659" s="114">
        <v>45531</v>
      </c>
      <c r="AN1659" s="52" t="s">
        <v>4467</v>
      </c>
      <c r="AO1659" s="52" t="str">
        <f>VLOOKUP(B1659,'BAT Grundtabelle'!B:T,19,0)</f>
        <v>ja</v>
      </c>
      <c r="AP1659" s="105" t="str">
        <f t="shared" si="568"/>
        <v>11490</v>
      </c>
      <c r="AQ1659" s="52" t="str">
        <f t="shared" si="569"/>
        <v>Riesenrad bis 15 Gondeln</v>
      </c>
      <c r="AR1659" s="52" t="b">
        <f t="shared" si="586"/>
        <v>0</v>
      </c>
      <c r="AS1659" s="52" t="b">
        <f t="shared" si="586"/>
        <v>0</v>
      </c>
      <c r="AT1659" s="52" t="b">
        <f t="shared" si="586"/>
        <v>0</v>
      </c>
      <c r="AU1659" s="52">
        <f t="shared" si="571"/>
        <v>2</v>
      </c>
      <c r="AW1659" s="52" t="b">
        <f t="shared" si="572"/>
        <v>0</v>
      </c>
      <c r="AX1659" s="52" t="str">
        <f t="shared" si="573"/>
        <v>Unternehmen</v>
      </c>
      <c r="AY1659" s="52" t="b">
        <f t="shared" si="574"/>
        <v>0</v>
      </c>
      <c r="AZ1659" s="52" t="str">
        <f t="shared" si="575"/>
        <v>11490</v>
      </c>
      <c r="BA1659" s="52" t="str">
        <f>VLOOKUP(A1659,'BAT Grundtabelle'!A:U,21,0)</f>
        <v>ja</v>
      </c>
      <c r="BB1659" s="52" t="str">
        <f t="shared" si="576"/>
        <v>nein</v>
      </c>
      <c r="BC1659" s="52" t="str">
        <f t="shared" si="577"/>
        <v>11490</v>
      </c>
      <c r="BD1659" s="52" t="str">
        <f t="shared" si="578"/>
        <v>Riesenrad bis 15 Gondeln</v>
      </c>
      <c r="BE1659" s="52" t="str">
        <f t="shared" si="579"/>
        <v>Unternehmen</v>
      </c>
      <c r="BF1659" s="52">
        <f t="shared" si="580"/>
        <v>2</v>
      </c>
    </row>
    <row r="1660" spans="1:58" hidden="1" x14ac:dyDescent="0.35">
      <c r="A1660" s="107" t="s">
        <v>3914</v>
      </c>
      <c r="B1660" s="75" t="s">
        <v>432</v>
      </c>
      <c r="C1660" s="52" t="s">
        <v>3</v>
      </c>
      <c r="D1660" s="52" t="s">
        <v>3</v>
      </c>
      <c r="E1660" s="52" t="s">
        <v>2</v>
      </c>
      <c r="F1660" s="52" t="s">
        <v>2</v>
      </c>
      <c r="G1660" s="52" t="s">
        <v>2</v>
      </c>
      <c r="H1660" s="52" t="s">
        <v>2</v>
      </c>
      <c r="I1660" s="52" t="s">
        <v>3</v>
      </c>
      <c r="J1660" s="52">
        <v>2</v>
      </c>
      <c r="K1660" s="52" t="s">
        <v>2</v>
      </c>
      <c r="L1660" s="52" t="s">
        <v>2</v>
      </c>
      <c r="M1660" s="52" t="s">
        <v>2</v>
      </c>
      <c r="N1660" s="52" t="s">
        <v>3</v>
      </c>
      <c r="P1660" s="52" t="s">
        <v>4</v>
      </c>
      <c r="Q1660" s="52" t="str">
        <f t="shared" si="587"/>
        <v>Nein</v>
      </c>
      <c r="R1660" s="52" t="str">
        <f t="shared" si="587"/>
        <v>Nein</v>
      </c>
      <c r="S1660" s="52" t="str">
        <f t="shared" si="587"/>
        <v>Nein</v>
      </c>
      <c r="T1660" s="52" t="str">
        <f t="shared" si="587"/>
        <v>Nein</v>
      </c>
      <c r="U1660" s="52" t="str">
        <f t="shared" si="587"/>
        <v>Nein</v>
      </c>
      <c r="V1660" s="52" t="str">
        <f t="shared" si="587"/>
        <v>Nein</v>
      </c>
      <c r="W1660" s="52" t="str">
        <f t="shared" si="587"/>
        <v>Nein</v>
      </c>
      <c r="X1660" s="52" t="str">
        <f t="shared" si="587"/>
        <v>Nein</v>
      </c>
      <c r="Y1660" s="52" t="str">
        <f t="shared" si="587"/>
        <v>Nein</v>
      </c>
      <c r="Z1660" s="52" t="str">
        <f t="shared" si="587"/>
        <v>Nein</v>
      </c>
      <c r="AA1660" s="52" t="str">
        <f t="shared" si="587"/>
        <v>Nein</v>
      </c>
      <c r="AB1660" s="52" t="str">
        <f t="shared" si="587"/>
        <v>Nein</v>
      </c>
      <c r="AC1660" s="52" t="str">
        <f t="shared" si="587"/>
        <v>Nein</v>
      </c>
      <c r="AD1660" s="52" t="str">
        <f t="shared" si="587"/>
        <v>Nein</v>
      </c>
      <c r="AE1660" s="52" t="str">
        <f t="shared" si="587"/>
        <v>Nein</v>
      </c>
      <c r="AF1660" s="52" t="str">
        <f t="shared" si="587"/>
        <v>Nein</v>
      </c>
      <c r="AG1660" s="61" t="str">
        <f>IF(Q1660="Ja",VLOOKUP($Q$2,Plausis!A:E,5,0),IF(R1660="Ja",VLOOKUP($R$2,Plausis!A:E,5,0),IF(T1660="Ja",VLOOKUP($T$2,Plausis!A:E,5,0),IF(U1660="Ja",VLOOKUP($U$2,Plausis!A:E,5,0),IF(AA1660="Ja",VLOOKUP($AA$2,Plausis!A:E,5,0),IF(AC1660="Ja",VLOOKUP($AC$2,Plausis!A:E,5,0),IF(AD1660="Ja",VLOOKUP($AD$2,Plausis!A:E,5,0),"")))))))</f>
        <v/>
      </c>
      <c r="AH1660" s="52" t="str">
        <f>IF(Y1660="Ja",VLOOKUP($Y$2,Plausis!A:E,5,0),"")</f>
        <v/>
      </c>
      <c r="AI1660" s="52" t="str">
        <f t="shared" si="567"/>
        <v>Ja</v>
      </c>
      <c r="AJ1660" s="52" t="str">
        <f>IF(S1660="Ja",VLOOKUP($S$2,Plausis!A:E,5,0),IF(V1660="Ja",VLOOKUP($V$2,Plausis!A:E,5,0),IF(X1660="Ja",VLOOKUP($X$2,Plausis!A:E,5,0),"")))</f>
        <v/>
      </c>
      <c r="AL1660" s="52" t="s">
        <v>2</v>
      </c>
      <c r="AM1660" s="114">
        <v>45531</v>
      </c>
      <c r="AN1660" s="52" t="s">
        <v>4467</v>
      </c>
      <c r="AO1660" s="52" t="str">
        <f>VLOOKUP(B1660,'BAT Grundtabelle'!B:T,19,0)</f>
        <v>ja</v>
      </c>
      <c r="AP1660" s="105" t="str">
        <f t="shared" si="568"/>
        <v>11491</v>
      </c>
      <c r="AQ1660" s="52" t="str">
        <f t="shared" si="569"/>
        <v>Riesenrad über 15 Gondeln</v>
      </c>
      <c r="AR1660" s="52" t="b">
        <f t="shared" si="586"/>
        <v>0</v>
      </c>
      <c r="AS1660" s="52" t="b">
        <f t="shared" si="586"/>
        <v>0</v>
      </c>
      <c r="AT1660" s="52" t="b">
        <f t="shared" si="586"/>
        <v>0</v>
      </c>
      <c r="AU1660" s="52">
        <f t="shared" si="571"/>
        <v>2</v>
      </c>
      <c r="AW1660" s="52" t="b">
        <f t="shared" si="572"/>
        <v>0</v>
      </c>
      <c r="AX1660" s="52" t="str">
        <f t="shared" si="573"/>
        <v>Unternehmen</v>
      </c>
      <c r="AY1660" s="52" t="b">
        <f t="shared" si="574"/>
        <v>0</v>
      </c>
      <c r="AZ1660" s="52" t="str">
        <f t="shared" si="575"/>
        <v>11491</v>
      </c>
      <c r="BA1660" s="52" t="str">
        <f>VLOOKUP(A1660,'BAT Grundtabelle'!A:U,21,0)</f>
        <v>ja</v>
      </c>
      <c r="BB1660" s="52" t="str">
        <f t="shared" si="576"/>
        <v>nein</v>
      </c>
      <c r="BC1660" s="52" t="str">
        <f t="shared" si="577"/>
        <v>11491</v>
      </c>
      <c r="BD1660" s="52" t="str">
        <f t="shared" si="578"/>
        <v>Riesenrad über 15 Gondeln</v>
      </c>
      <c r="BE1660" s="52" t="str">
        <f t="shared" si="579"/>
        <v>Unternehmen</v>
      </c>
      <c r="BF1660" s="52">
        <f t="shared" si="580"/>
        <v>2</v>
      </c>
    </row>
    <row r="1661" spans="1:58" hidden="1" x14ac:dyDescent="0.35">
      <c r="A1661" s="107" t="s">
        <v>3915</v>
      </c>
      <c r="B1661" s="75" t="s">
        <v>92</v>
      </c>
      <c r="C1661" s="52" t="s">
        <v>3</v>
      </c>
      <c r="D1661" s="52" t="s">
        <v>3</v>
      </c>
      <c r="E1661" s="52" t="s">
        <v>2</v>
      </c>
      <c r="F1661" s="52" t="s">
        <v>2</v>
      </c>
      <c r="G1661" s="52" t="s">
        <v>2</v>
      </c>
      <c r="H1661" s="52" t="s">
        <v>2</v>
      </c>
      <c r="I1661" s="52" t="s">
        <v>3</v>
      </c>
      <c r="J1661" s="52">
        <v>1</v>
      </c>
      <c r="K1661" s="52" t="s">
        <v>2</v>
      </c>
      <c r="L1661" s="52" t="s">
        <v>2</v>
      </c>
      <c r="M1661" s="52" t="s">
        <v>2</v>
      </c>
      <c r="N1661" s="52" t="s">
        <v>3</v>
      </c>
      <c r="P1661" s="52" t="s">
        <v>4</v>
      </c>
      <c r="Q1661" s="52" t="str">
        <f t="shared" si="587"/>
        <v>Nein</v>
      </c>
      <c r="R1661" s="52" t="str">
        <f t="shared" si="587"/>
        <v>Nein</v>
      </c>
      <c r="S1661" s="52" t="str">
        <f t="shared" si="587"/>
        <v>Nein</v>
      </c>
      <c r="T1661" s="52" t="str">
        <f t="shared" si="587"/>
        <v>Nein</v>
      </c>
      <c r="U1661" s="52" t="str">
        <f t="shared" si="587"/>
        <v>Nein</v>
      </c>
      <c r="V1661" s="52" t="str">
        <f t="shared" si="587"/>
        <v>Nein</v>
      </c>
      <c r="W1661" s="52" t="str">
        <f t="shared" si="587"/>
        <v>Nein</v>
      </c>
      <c r="X1661" s="52" t="str">
        <f t="shared" si="587"/>
        <v>Nein</v>
      </c>
      <c r="Y1661" s="52" t="str">
        <f t="shared" si="587"/>
        <v>Nein</v>
      </c>
      <c r="Z1661" s="52" t="str">
        <f t="shared" si="587"/>
        <v>Nein</v>
      </c>
      <c r="AA1661" s="52" t="str">
        <f t="shared" si="587"/>
        <v>Nein</v>
      </c>
      <c r="AB1661" s="52" t="str">
        <f t="shared" si="587"/>
        <v>Nein</v>
      </c>
      <c r="AC1661" s="52" t="str">
        <f t="shared" si="587"/>
        <v>Nein</v>
      </c>
      <c r="AD1661" s="52" t="str">
        <f t="shared" si="587"/>
        <v>Nein</v>
      </c>
      <c r="AE1661" s="52" t="str">
        <f t="shared" si="587"/>
        <v>Nein</v>
      </c>
      <c r="AF1661" s="52" t="str">
        <f t="shared" si="587"/>
        <v>Nein</v>
      </c>
      <c r="AG1661" s="61" t="str">
        <f>IF(Q1661="Ja",VLOOKUP($Q$2,Plausis!A:E,5,0),IF(R1661="Ja",VLOOKUP($R$2,Plausis!A:E,5,0),IF(T1661="Ja",VLOOKUP($T$2,Plausis!A:E,5,0),IF(U1661="Ja",VLOOKUP($U$2,Plausis!A:E,5,0),IF(AA1661="Ja",VLOOKUP($AA$2,Plausis!A:E,5,0),IF(AC1661="Ja",VLOOKUP($AC$2,Plausis!A:E,5,0),IF(AD1661="Ja",VLOOKUP($AD$2,Plausis!A:E,5,0),"")))))))</f>
        <v/>
      </c>
      <c r="AH1661" s="52" t="str">
        <f>IF(Y1661="Ja",VLOOKUP($Y$2,Plausis!A:E,5,0),"")</f>
        <v/>
      </c>
      <c r="AI1661" s="52" t="str">
        <f t="shared" si="567"/>
        <v>Ja</v>
      </c>
      <c r="AJ1661" s="52" t="str">
        <f>IF(S1661="Ja",VLOOKUP($S$2,Plausis!A:E,5,0),IF(V1661="Ja",VLOOKUP($V$2,Plausis!A:E,5,0),IF(X1661="Ja",VLOOKUP($X$2,Plausis!A:E,5,0),"")))</f>
        <v/>
      </c>
      <c r="AL1661" s="52" t="s">
        <v>2</v>
      </c>
      <c r="AM1661" s="114">
        <v>45531</v>
      </c>
      <c r="AN1661" s="52" t="s">
        <v>4467</v>
      </c>
      <c r="AO1661" s="52" t="str">
        <f>VLOOKUP(B1661,'BAT Grundtabelle'!B:T,19,0)</f>
        <v>ja</v>
      </c>
      <c r="AP1661" s="105" t="str">
        <f t="shared" si="568"/>
        <v>11492</v>
      </c>
      <c r="AQ1661" s="52" t="str">
        <f t="shared" si="569"/>
        <v>Rodelbahn</v>
      </c>
      <c r="AR1661" s="52" t="b">
        <f t="shared" si="586"/>
        <v>0</v>
      </c>
      <c r="AS1661" s="52" t="b">
        <f t="shared" si="586"/>
        <v>0</v>
      </c>
      <c r="AT1661" s="52" t="b">
        <f t="shared" si="586"/>
        <v>0</v>
      </c>
      <c r="AU1661" s="52">
        <f t="shared" si="571"/>
        <v>1</v>
      </c>
      <c r="AW1661" s="52" t="b">
        <f t="shared" si="572"/>
        <v>0</v>
      </c>
      <c r="AX1661" s="52" t="str">
        <f t="shared" si="573"/>
        <v>Unternehmen</v>
      </c>
      <c r="AY1661" s="52" t="b">
        <f t="shared" si="574"/>
        <v>0</v>
      </c>
      <c r="AZ1661" s="52" t="str">
        <f t="shared" si="575"/>
        <v>11492</v>
      </c>
      <c r="BA1661" s="52" t="str">
        <f>VLOOKUP(A1661,'BAT Grundtabelle'!A:U,21,0)</f>
        <v>ja</v>
      </c>
      <c r="BB1661" s="52" t="str">
        <f t="shared" si="576"/>
        <v>nein</v>
      </c>
      <c r="BC1661" s="52" t="str">
        <f t="shared" si="577"/>
        <v>11492</v>
      </c>
      <c r="BD1661" s="52" t="str">
        <f t="shared" si="578"/>
        <v>Rodelbahn</v>
      </c>
      <c r="BE1661" s="52" t="str">
        <f t="shared" si="579"/>
        <v>Unternehmen</v>
      </c>
      <c r="BF1661" s="52">
        <f t="shared" si="580"/>
        <v>1</v>
      </c>
    </row>
    <row r="1662" spans="1:58" hidden="1" x14ac:dyDescent="0.35">
      <c r="A1662" s="107" t="s">
        <v>3916</v>
      </c>
      <c r="B1662" s="75" t="s">
        <v>1827</v>
      </c>
      <c r="C1662" s="52" t="s">
        <v>2</v>
      </c>
      <c r="D1662" s="52" t="s">
        <v>2</v>
      </c>
      <c r="E1662" s="52" t="s">
        <v>2</v>
      </c>
      <c r="F1662" s="52" t="s">
        <v>2</v>
      </c>
      <c r="G1662" s="52" t="s">
        <v>2</v>
      </c>
      <c r="H1662" s="52" t="s">
        <v>3</v>
      </c>
      <c r="I1662" s="52" t="s">
        <v>2</v>
      </c>
      <c r="J1662" s="52" t="s">
        <v>2</v>
      </c>
      <c r="K1662" s="52" t="s">
        <v>2</v>
      </c>
      <c r="L1662" s="52" t="s">
        <v>2</v>
      </c>
      <c r="M1662" s="52" t="s">
        <v>2</v>
      </c>
      <c r="N1662" s="52" t="s">
        <v>2</v>
      </c>
      <c r="O1662" s="52" t="s">
        <v>2411</v>
      </c>
      <c r="P1662" s="52" t="s">
        <v>59</v>
      </c>
      <c r="Q1662" s="52" t="str">
        <f t="shared" si="587"/>
        <v>Nein</v>
      </c>
      <c r="R1662" s="52" t="str">
        <f t="shared" si="587"/>
        <v>Nein</v>
      </c>
      <c r="S1662" s="52" t="str">
        <f t="shared" si="587"/>
        <v>Nein</v>
      </c>
      <c r="T1662" s="52" t="str">
        <f t="shared" si="587"/>
        <v>Nein</v>
      </c>
      <c r="U1662" s="52" t="str">
        <f t="shared" si="587"/>
        <v>Nein</v>
      </c>
      <c r="V1662" s="52" t="str">
        <f t="shared" si="587"/>
        <v>Nein</v>
      </c>
      <c r="W1662" s="52" t="str">
        <f t="shared" si="587"/>
        <v>Nein</v>
      </c>
      <c r="X1662" s="52" t="str">
        <f t="shared" si="587"/>
        <v>Nein</v>
      </c>
      <c r="Y1662" s="52" t="str">
        <f t="shared" si="587"/>
        <v>Nein</v>
      </c>
      <c r="Z1662" s="52" t="str">
        <f t="shared" si="587"/>
        <v>Nein</v>
      </c>
      <c r="AA1662" s="52" t="str">
        <f t="shared" si="587"/>
        <v>Nein</v>
      </c>
      <c r="AB1662" s="52" t="str">
        <f t="shared" si="587"/>
        <v>Nein</v>
      </c>
      <c r="AC1662" s="52" t="str">
        <f t="shared" si="587"/>
        <v>Nein</v>
      </c>
      <c r="AD1662" s="52" t="str">
        <f t="shared" si="587"/>
        <v>Nein</v>
      </c>
      <c r="AE1662" s="52" t="str">
        <f t="shared" si="587"/>
        <v>Nein</v>
      </c>
      <c r="AF1662" s="52" t="str">
        <f t="shared" si="587"/>
        <v>Nein</v>
      </c>
      <c r="AG1662" s="61" t="str">
        <f>IF(Q1662="Ja",VLOOKUP($Q$2,Plausis!A:E,5,0),IF(R1662="Ja",VLOOKUP($R$2,Plausis!A:E,5,0),IF(T1662="Ja",VLOOKUP($T$2,Plausis!A:E,5,0),IF(U1662="Ja",VLOOKUP($U$2,Plausis!A:E,5,0),IF(AA1662="Ja",VLOOKUP($AA$2,Plausis!A:E,5,0),IF(AC1662="Ja",VLOOKUP($AC$2,Plausis!A:E,5,0),IF(AD1662="Ja",VLOOKUP($AD$2,Plausis!A:E,5,0),"")))))))</f>
        <v/>
      </c>
      <c r="AH1662" s="52" t="str">
        <f>IF(Y1662="Ja",VLOOKUP($Y$2,Plausis!A:E,5,0),"")</f>
        <v/>
      </c>
      <c r="AI1662" s="52" t="str">
        <f t="shared" si="567"/>
        <v>Nein</v>
      </c>
      <c r="AJ1662" s="52" t="str">
        <f>IF(S1662="Ja",VLOOKUP($S$2,Plausis!A:E,5,0),IF(V1662="Ja",VLOOKUP($V$2,Plausis!A:E,5,0),IF(X1662="Ja",VLOOKUP($X$2,Plausis!A:E,5,0),"")))</f>
        <v/>
      </c>
      <c r="AL1662" s="52" t="s">
        <v>2</v>
      </c>
      <c r="AM1662" s="114">
        <v>45531</v>
      </c>
      <c r="AN1662" s="52" t="s">
        <v>4467</v>
      </c>
      <c r="AO1662" s="52" t="str">
        <f>VLOOKUP(B1662,'BAT Grundtabelle'!B:T,19,0)</f>
        <v>ja</v>
      </c>
      <c r="AP1662" s="105" t="str">
        <f t="shared" si="568"/>
        <v>11493</v>
      </c>
      <c r="AQ1662" s="52" t="str">
        <f t="shared" si="569"/>
        <v>Rodelverein</v>
      </c>
      <c r="AR1662" s="52" t="b">
        <f t="shared" si="586"/>
        <v>0</v>
      </c>
      <c r="AS1662" s="52" t="b">
        <f t="shared" si="586"/>
        <v>0</v>
      </c>
      <c r="AT1662" s="52" t="b">
        <f t="shared" si="586"/>
        <v>0</v>
      </c>
      <c r="AU1662" s="52" t="str">
        <f t="shared" si="571"/>
        <v>Eigener Tarif</v>
      </c>
      <c r="AW1662" s="52" t="b">
        <f t="shared" si="572"/>
        <v>0</v>
      </c>
      <c r="AX1662" s="52" t="str">
        <f t="shared" si="573"/>
        <v>Eigener Tarif</v>
      </c>
      <c r="AY1662" s="52" t="b">
        <f t="shared" si="574"/>
        <v>0</v>
      </c>
      <c r="AZ1662" s="52" t="str">
        <f t="shared" si="575"/>
        <v>11493</v>
      </c>
      <c r="BA1662" s="52" t="str">
        <f>VLOOKUP(A1662,'BAT Grundtabelle'!A:U,21,0)</f>
        <v>nein</v>
      </c>
      <c r="BB1662" s="52" t="str">
        <f t="shared" si="576"/>
        <v>nein</v>
      </c>
      <c r="BC1662" s="52" t="str">
        <f t="shared" si="577"/>
        <v>11493</v>
      </c>
      <c r="BD1662" s="52" t="str">
        <f t="shared" si="578"/>
        <v>Rodelverein</v>
      </c>
      <c r="BE1662" s="52" t="str">
        <f t="shared" si="579"/>
        <v>Eigener Tarif</v>
      </c>
      <c r="BF1662" s="52" t="str">
        <f t="shared" si="580"/>
        <v>Eigener Tarif</v>
      </c>
    </row>
    <row r="1663" spans="1:58" hidden="1" x14ac:dyDescent="0.35">
      <c r="A1663" s="107" t="s">
        <v>3917</v>
      </c>
      <c r="B1663" s="75" t="s">
        <v>1198</v>
      </c>
      <c r="C1663" s="52" t="s">
        <v>3</v>
      </c>
      <c r="D1663" s="52" t="s">
        <v>3</v>
      </c>
      <c r="E1663" s="52" t="s">
        <v>2</v>
      </c>
      <c r="F1663" s="52" t="s">
        <v>2</v>
      </c>
      <c r="G1663" s="52" t="s">
        <v>2</v>
      </c>
      <c r="H1663" s="52" t="s">
        <v>2</v>
      </c>
      <c r="I1663" s="52" t="s">
        <v>3</v>
      </c>
      <c r="J1663" s="52">
        <v>2</v>
      </c>
      <c r="K1663" s="52" t="s">
        <v>2</v>
      </c>
      <c r="L1663" s="52" t="s">
        <v>2</v>
      </c>
      <c r="M1663" s="52" t="s">
        <v>2</v>
      </c>
      <c r="N1663" s="52" t="s">
        <v>3</v>
      </c>
      <c r="P1663" s="52" t="s">
        <v>4</v>
      </c>
      <c r="Q1663" s="52" t="str">
        <f t="shared" ref="Q1663:AF1672" si="588">IF(ISERROR(FIND(Q$2,$P1663,1)),"Nein","Ja")</f>
        <v>Nein</v>
      </c>
      <c r="R1663" s="52" t="str">
        <f t="shared" si="588"/>
        <v>Nein</v>
      </c>
      <c r="S1663" s="52" t="str">
        <f t="shared" si="588"/>
        <v>Nein</v>
      </c>
      <c r="T1663" s="52" t="str">
        <f t="shared" si="588"/>
        <v>Nein</v>
      </c>
      <c r="U1663" s="52" t="str">
        <f t="shared" si="588"/>
        <v>Nein</v>
      </c>
      <c r="V1663" s="52" t="str">
        <f t="shared" si="588"/>
        <v>Nein</v>
      </c>
      <c r="W1663" s="52" t="str">
        <f t="shared" si="588"/>
        <v>Nein</v>
      </c>
      <c r="X1663" s="52" t="str">
        <f t="shared" si="588"/>
        <v>Nein</v>
      </c>
      <c r="Y1663" s="52" t="str">
        <f t="shared" si="588"/>
        <v>Nein</v>
      </c>
      <c r="Z1663" s="52" t="str">
        <f t="shared" si="588"/>
        <v>Nein</v>
      </c>
      <c r="AA1663" s="52" t="str">
        <f t="shared" si="588"/>
        <v>Nein</v>
      </c>
      <c r="AB1663" s="52" t="str">
        <f t="shared" si="588"/>
        <v>Nein</v>
      </c>
      <c r="AC1663" s="52" t="str">
        <f t="shared" si="588"/>
        <v>Nein</v>
      </c>
      <c r="AD1663" s="52" t="str">
        <f t="shared" si="588"/>
        <v>Nein</v>
      </c>
      <c r="AE1663" s="52" t="str">
        <f t="shared" si="588"/>
        <v>Nein</v>
      </c>
      <c r="AF1663" s="52" t="str">
        <f t="shared" si="588"/>
        <v>Nein</v>
      </c>
      <c r="AG1663" s="61" t="str">
        <f>IF(Q1663="Ja",VLOOKUP($Q$2,Plausis!A:E,5,0),IF(R1663="Ja",VLOOKUP($R$2,Plausis!A:E,5,0),IF(T1663="Ja",VLOOKUP($T$2,Plausis!A:E,5,0),IF(U1663="Ja",VLOOKUP($U$2,Plausis!A:E,5,0),IF(AA1663="Ja",VLOOKUP($AA$2,Plausis!A:E,5,0),IF(AC1663="Ja",VLOOKUP($AC$2,Plausis!A:E,5,0),IF(AD1663="Ja",VLOOKUP($AD$2,Plausis!A:E,5,0),"")))))))</f>
        <v/>
      </c>
      <c r="AH1663" s="52" t="str">
        <f>IF(Y1663="Ja",VLOOKUP($Y$2,Plausis!A:E,5,0),"")</f>
        <v/>
      </c>
      <c r="AI1663" s="52" t="str">
        <f t="shared" si="567"/>
        <v>Ja</v>
      </c>
      <c r="AJ1663" s="52" t="str">
        <f>IF(S1663="Ja",VLOOKUP($S$2,Plausis!A:E,5,0),IF(V1663="Ja",VLOOKUP($V$2,Plausis!A:E,5,0),IF(X1663="Ja",VLOOKUP($X$2,Plausis!A:E,5,0),"")))</f>
        <v/>
      </c>
      <c r="AL1663" s="52" t="s">
        <v>2</v>
      </c>
      <c r="AM1663" s="114">
        <v>45531</v>
      </c>
      <c r="AN1663" s="52" t="s">
        <v>4467</v>
      </c>
      <c r="AO1663" s="52" t="str">
        <f>VLOOKUP(B1663,'BAT Grundtabelle'!B:T,19,0)</f>
        <v>ja</v>
      </c>
      <c r="AP1663" s="105" t="str">
        <f t="shared" si="568"/>
        <v>11494</v>
      </c>
      <c r="AQ1663" s="52" t="str">
        <f t="shared" si="569"/>
        <v>Roheisenerzeugung</v>
      </c>
      <c r="AR1663" s="52" t="b">
        <f t="shared" ref="AR1663:AT1682" si="589">IF(ISERROR(FIND(AR$1,$P1663,1)),FALSE,TRUE)</f>
        <v>0</v>
      </c>
      <c r="AS1663" s="52" t="b">
        <f t="shared" si="589"/>
        <v>0</v>
      </c>
      <c r="AT1663" s="52" t="b">
        <f t="shared" si="589"/>
        <v>0</v>
      </c>
      <c r="AU1663" s="52">
        <f t="shared" si="571"/>
        <v>2</v>
      </c>
      <c r="AW1663" s="52" t="b">
        <f t="shared" si="572"/>
        <v>0</v>
      </c>
      <c r="AX1663" s="52" t="str">
        <f t="shared" si="573"/>
        <v>Unternehmen</v>
      </c>
      <c r="AY1663" s="52" t="b">
        <f t="shared" si="574"/>
        <v>0</v>
      </c>
      <c r="AZ1663" s="52" t="str">
        <f t="shared" si="575"/>
        <v>11494</v>
      </c>
      <c r="BA1663" s="52" t="str">
        <f>VLOOKUP(A1663,'BAT Grundtabelle'!A:U,21,0)</f>
        <v>ja</v>
      </c>
      <c r="BB1663" s="52" t="str">
        <f t="shared" si="576"/>
        <v>nein</v>
      </c>
      <c r="BC1663" s="52" t="str">
        <f t="shared" si="577"/>
        <v>11494</v>
      </c>
      <c r="BD1663" s="52" t="str">
        <f t="shared" si="578"/>
        <v>Roheisenerzeugung</v>
      </c>
      <c r="BE1663" s="52" t="str">
        <f t="shared" si="579"/>
        <v>Unternehmen</v>
      </c>
      <c r="BF1663" s="52">
        <f t="shared" si="580"/>
        <v>2</v>
      </c>
    </row>
    <row r="1664" spans="1:58" hidden="1" x14ac:dyDescent="0.35">
      <c r="A1664" s="107" t="s">
        <v>3918</v>
      </c>
      <c r="B1664" s="75" t="s">
        <v>2008</v>
      </c>
      <c r="C1664" s="52" t="s">
        <v>3</v>
      </c>
      <c r="D1664" s="52" t="s">
        <v>3</v>
      </c>
      <c r="E1664" s="52" t="s">
        <v>2</v>
      </c>
      <c r="F1664" s="52" t="s">
        <v>2</v>
      </c>
      <c r="G1664" s="52" t="s">
        <v>2</v>
      </c>
      <c r="H1664" s="52" t="s">
        <v>2</v>
      </c>
      <c r="I1664" s="52" t="s">
        <v>3</v>
      </c>
      <c r="J1664" s="52">
        <v>2</v>
      </c>
      <c r="K1664" s="52" t="s">
        <v>2</v>
      </c>
      <c r="L1664" s="52" t="s">
        <v>2</v>
      </c>
      <c r="M1664" s="52" t="s">
        <v>2</v>
      </c>
      <c r="N1664" s="52" t="s">
        <v>3</v>
      </c>
      <c r="P1664" s="52" t="s">
        <v>4</v>
      </c>
      <c r="Q1664" s="52" t="str">
        <f t="shared" si="588"/>
        <v>Nein</v>
      </c>
      <c r="R1664" s="52" t="str">
        <f t="shared" si="588"/>
        <v>Nein</v>
      </c>
      <c r="S1664" s="52" t="str">
        <f t="shared" si="588"/>
        <v>Nein</v>
      </c>
      <c r="T1664" s="52" t="str">
        <f t="shared" si="588"/>
        <v>Nein</v>
      </c>
      <c r="U1664" s="52" t="str">
        <f t="shared" si="588"/>
        <v>Nein</v>
      </c>
      <c r="V1664" s="52" t="str">
        <f t="shared" si="588"/>
        <v>Nein</v>
      </c>
      <c r="W1664" s="52" t="str">
        <f t="shared" si="588"/>
        <v>Nein</v>
      </c>
      <c r="X1664" s="52" t="str">
        <f t="shared" si="588"/>
        <v>Nein</v>
      </c>
      <c r="Y1664" s="52" t="str">
        <f t="shared" si="588"/>
        <v>Nein</v>
      </c>
      <c r="Z1664" s="52" t="str">
        <f t="shared" si="588"/>
        <v>Nein</v>
      </c>
      <c r="AA1664" s="52" t="str">
        <f t="shared" si="588"/>
        <v>Nein</v>
      </c>
      <c r="AB1664" s="52" t="str">
        <f t="shared" si="588"/>
        <v>Nein</v>
      </c>
      <c r="AC1664" s="52" t="str">
        <f t="shared" si="588"/>
        <v>Nein</v>
      </c>
      <c r="AD1664" s="52" t="str">
        <f t="shared" si="588"/>
        <v>Nein</v>
      </c>
      <c r="AE1664" s="52" t="str">
        <f t="shared" si="588"/>
        <v>Nein</v>
      </c>
      <c r="AF1664" s="52" t="str">
        <f t="shared" si="588"/>
        <v>Nein</v>
      </c>
      <c r="AG1664" s="61" t="str">
        <f>IF(Q1664="Ja",VLOOKUP($Q$2,Plausis!A:E,5,0),IF(R1664="Ja",VLOOKUP($R$2,Plausis!A:E,5,0),IF(T1664="Ja",VLOOKUP($T$2,Plausis!A:E,5,0),IF(U1664="Ja",VLOOKUP($U$2,Plausis!A:E,5,0),IF(AA1664="Ja",VLOOKUP($AA$2,Plausis!A:E,5,0),IF(AC1664="Ja",VLOOKUP($AC$2,Plausis!A:E,5,0),IF(AD1664="Ja",VLOOKUP($AD$2,Plausis!A:E,5,0),"")))))))</f>
        <v/>
      </c>
      <c r="AH1664" s="52" t="str">
        <f>IF(Y1664="Ja",VLOOKUP($Y$2,Plausis!A:E,5,0),"")</f>
        <v/>
      </c>
      <c r="AI1664" s="52" t="str">
        <f t="shared" si="567"/>
        <v>Ja</v>
      </c>
      <c r="AJ1664" s="52" t="str">
        <f>IF(S1664="Ja",VLOOKUP($S$2,Plausis!A:E,5,0),IF(V1664="Ja",VLOOKUP($V$2,Plausis!A:E,5,0),IF(X1664="Ja",VLOOKUP($X$2,Plausis!A:E,5,0),"")))</f>
        <v/>
      </c>
      <c r="AL1664" s="52" t="s">
        <v>2</v>
      </c>
      <c r="AM1664" s="114">
        <v>45531</v>
      </c>
      <c r="AN1664" s="52" t="s">
        <v>4467</v>
      </c>
      <c r="AO1664" s="52" t="str">
        <f>VLOOKUP(B1664,'BAT Grundtabelle'!B:T,19,0)</f>
        <v>ja</v>
      </c>
      <c r="AP1664" s="105" t="str">
        <f t="shared" si="568"/>
        <v>11495</v>
      </c>
      <c r="AQ1664" s="52" t="str">
        <f t="shared" si="569"/>
        <v>Röhren- und Rohrfittingshersteller</v>
      </c>
      <c r="AR1664" s="52" t="b">
        <f t="shared" si="589"/>
        <v>0</v>
      </c>
      <c r="AS1664" s="52" t="b">
        <f t="shared" si="589"/>
        <v>0</v>
      </c>
      <c r="AT1664" s="52" t="b">
        <f t="shared" si="589"/>
        <v>0</v>
      </c>
      <c r="AU1664" s="52">
        <f t="shared" si="571"/>
        <v>2</v>
      </c>
      <c r="AW1664" s="52" t="b">
        <f t="shared" si="572"/>
        <v>0</v>
      </c>
      <c r="AX1664" s="52" t="str">
        <f t="shared" si="573"/>
        <v>Unternehmen</v>
      </c>
      <c r="AY1664" s="52" t="b">
        <f t="shared" si="574"/>
        <v>0</v>
      </c>
      <c r="AZ1664" s="52" t="str">
        <f t="shared" si="575"/>
        <v>11495</v>
      </c>
      <c r="BA1664" s="52" t="str">
        <f>VLOOKUP(A1664,'BAT Grundtabelle'!A:U,21,0)</f>
        <v>ja</v>
      </c>
      <c r="BB1664" s="52" t="str">
        <f t="shared" si="576"/>
        <v>nein</v>
      </c>
      <c r="BC1664" s="52" t="str">
        <f t="shared" si="577"/>
        <v>11495</v>
      </c>
      <c r="BD1664" s="52" t="str">
        <f t="shared" si="578"/>
        <v>Röhren- und Rohrfittingshersteller</v>
      </c>
      <c r="BE1664" s="52" t="str">
        <f t="shared" si="579"/>
        <v>Unternehmen</v>
      </c>
      <c r="BF1664" s="52">
        <f t="shared" si="580"/>
        <v>2</v>
      </c>
    </row>
    <row r="1665" spans="1:58" hidden="1" x14ac:dyDescent="0.35">
      <c r="A1665" s="107" t="s">
        <v>3919</v>
      </c>
      <c r="B1665" s="75" t="s">
        <v>1450</v>
      </c>
      <c r="C1665" s="52" t="s">
        <v>3</v>
      </c>
      <c r="D1665" s="52" t="s">
        <v>3</v>
      </c>
      <c r="E1665" s="52" t="s">
        <v>2</v>
      </c>
      <c r="F1665" s="52" t="s">
        <v>2</v>
      </c>
      <c r="G1665" s="52" t="s">
        <v>2</v>
      </c>
      <c r="H1665" s="52" t="s">
        <v>2</v>
      </c>
      <c r="I1665" s="52" t="s">
        <v>3</v>
      </c>
      <c r="J1665" s="52">
        <v>1</v>
      </c>
      <c r="K1665" s="52" t="s">
        <v>2</v>
      </c>
      <c r="L1665" s="52" t="s">
        <v>2</v>
      </c>
      <c r="M1665" s="52" t="s">
        <v>2</v>
      </c>
      <c r="N1665" s="52" t="s">
        <v>3</v>
      </c>
      <c r="P1665" s="52" t="s">
        <v>4</v>
      </c>
      <c r="Q1665" s="52" t="str">
        <f t="shared" si="588"/>
        <v>Nein</v>
      </c>
      <c r="R1665" s="52" t="str">
        <f t="shared" si="588"/>
        <v>Nein</v>
      </c>
      <c r="S1665" s="52" t="str">
        <f t="shared" si="588"/>
        <v>Nein</v>
      </c>
      <c r="T1665" s="52" t="str">
        <f t="shared" si="588"/>
        <v>Nein</v>
      </c>
      <c r="U1665" s="52" t="str">
        <f t="shared" si="588"/>
        <v>Nein</v>
      </c>
      <c r="V1665" s="52" t="str">
        <f t="shared" si="588"/>
        <v>Nein</v>
      </c>
      <c r="W1665" s="52" t="str">
        <f t="shared" si="588"/>
        <v>Nein</v>
      </c>
      <c r="X1665" s="52" t="str">
        <f t="shared" si="588"/>
        <v>Nein</v>
      </c>
      <c r="Y1665" s="52" t="str">
        <f t="shared" si="588"/>
        <v>Nein</v>
      </c>
      <c r="Z1665" s="52" t="str">
        <f t="shared" si="588"/>
        <v>Nein</v>
      </c>
      <c r="AA1665" s="52" t="str">
        <f t="shared" si="588"/>
        <v>Nein</v>
      </c>
      <c r="AB1665" s="52" t="str">
        <f t="shared" si="588"/>
        <v>Nein</v>
      </c>
      <c r="AC1665" s="52" t="str">
        <f t="shared" si="588"/>
        <v>Nein</v>
      </c>
      <c r="AD1665" s="52" t="str">
        <f t="shared" si="588"/>
        <v>Nein</v>
      </c>
      <c r="AE1665" s="52" t="str">
        <f t="shared" si="588"/>
        <v>Nein</v>
      </c>
      <c r="AF1665" s="52" t="str">
        <f t="shared" si="588"/>
        <v>Nein</v>
      </c>
      <c r="AG1665" s="61" t="str">
        <f>IF(Q1665="Ja",VLOOKUP($Q$2,Plausis!A:E,5,0),IF(R1665="Ja",VLOOKUP($R$2,Plausis!A:E,5,0),IF(T1665="Ja",VLOOKUP($T$2,Plausis!A:E,5,0),IF(U1665="Ja",VLOOKUP($U$2,Plausis!A:E,5,0),IF(AA1665="Ja",VLOOKUP($AA$2,Plausis!A:E,5,0),IF(AC1665="Ja",VLOOKUP($AC$2,Plausis!A:E,5,0),IF(AD1665="Ja",VLOOKUP($AD$2,Plausis!A:E,5,0),"")))))))</f>
        <v/>
      </c>
      <c r="AH1665" s="52" t="str">
        <f>IF(Y1665="Ja",VLOOKUP($Y$2,Plausis!A:E,5,0),"")</f>
        <v/>
      </c>
      <c r="AI1665" s="52" t="str">
        <f t="shared" si="567"/>
        <v>Ja</v>
      </c>
      <c r="AJ1665" s="52" t="str">
        <f>IF(S1665="Ja",VLOOKUP($S$2,Plausis!A:E,5,0),IF(V1665="Ja",VLOOKUP($V$2,Plausis!A:E,5,0),IF(X1665="Ja",VLOOKUP($X$2,Plausis!A:E,5,0),"")))</f>
        <v/>
      </c>
      <c r="AL1665" s="52" t="s">
        <v>2</v>
      </c>
      <c r="AM1665" s="114">
        <v>45531</v>
      </c>
      <c r="AN1665" s="52" t="s">
        <v>4467</v>
      </c>
      <c r="AO1665" s="52" t="str">
        <f>VLOOKUP(B1665,'BAT Grundtabelle'!B:T,19,0)</f>
        <v>ja</v>
      </c>
      <c r="AP1665" s="105" t="str">
        <f t="shared" si="568"/>
        <v>11496</v>
      </c>
      <c r="AQ1665" s="52" t="str">
        <f t="shared" si="569"/>
        <v>Rohrleitungsbaubetrieb</v>
      </c>
      <c r="AR1665" s="52" t="b">
        <f t="shared" si="589"/>
        <v>0</v>
      </c>
      <c r="AS1665" s="52" t="b">
        <f t="shared" si="589"/>
        <v>0</v>
      </c>
      <c r="AT1665" s="52" t="b">
        <f t="shared" si="589"/>
        <v>0</v>
      </c>
      <c r="AU1665" s="52">
        <f t="shared" si="571"/>
        <v>1</v>
      </c>
      <c r="AW1665" s="52" t="b">
        <f t="shared" si="572"/>
        <v>0</v>
      </c>
      <c r="AX1665" s="52" t="str">
        <f t="shared" si="573"/>
        <v>Unternehmen</v>
      </c>
      <c r="AY1665" s="52" t="b">
        <f t="shared" si="574"/>
        <v>0</v>
      </c>
      <c r="AZ1665" s="52" t="str">
        <f t="shared" si="575"/>
        <v>11496</v>
      </c>
      <c r="BA1665" s="52" t="str">
        <f>VLOOKUP(A1665,'BAT Grundtabelle'!A:U,21,0)</f>
        <v>ja</v>
      </c>
      <c r="BB1665" s="52" t="str">
        <f t="shared" si="576"/>
        <v>nein</v>
      </c>
      <c r="BC1665" s="52" t="str">
        <f t="shared" si="577"/>
        <v>11496</v>
      </c>
      <c r="BD1665" s="52" t="str">
        <f t="shared" si="578"/>
        <v>Rohrleitungsbaubetrieb</v>
      </c>
      <c r="BE1665" s="52" t="str">
        <f t="shared" si="579"/>
        <v>Unternehmen</v>
      </c>
      <c r="BF1665" s="52">
        <f t="shared" si="580"/>
        <v>1</v>
      </c>
    </row>
    <row r="1666" spans="1:58" hidden="1" x14ac:dyDescent="0.35">
      <c r="A1666" s="107" t="s">
        <v>3920</v>
      </c>
      <c r="B1666" s="75" t="s">
        <v>465</v>
      </c>
      <c r="C1666" s="52" t="s">
        <v>3</v>
      </c>
      <c r="D1666" s="52" t="s">
        <v>3</v>
      </c>
      <c r="E1666" s="52" t="s">
        <v>2</v>
      </c>
      <c r="F1666" s="52" t="s">
        <v>2</v>
      </c>
      <c r="G1666" s="52" t="s">
        <v>2</v>
      </c>
      <c r="H1666" s="52" t="s">
        <v>2</v>
      </c>
      <c r="I1666" s="52" t="s">
        <v>3</v>
      </c>
      <c r="J1666" s="52">
        <v>1</v>
      </c>
      <c r="K1666" s="52" t="s">
        <v>2</v>
      </c>
      <c r="L1666" s="52" t="s">
        <v>2</v>
      </c>
      <c r="M1666" s="52" t="s">
        <v>2</v>
      </c>
      <c r="N1666" s="52" t="s">
        <v>3</v>
      </c>
      <c r="P1666" s="52" t="s">
        <v>4</v>
      </c>
      <c r="Q1666" s="52" t="str">
        <f t="shared" si="588"/>
        <v>Nein</v>
      </c>
      <c r="R1666" s="52" t="str">
        <f t="shared" si="588"/>
        <v>Nein</v>
      </c>
      <c r="S1666" s="52" t="str">
        <f t="shared" si="588"/>
        <v>Nein</v>
      </c>
      <c r="T1666" s="52" t="str">
        <f t="shared" si="588"/>
        <v>Nein</v>
      </c>
      <c r="U1666" s="52" t="str">
        <f t="shared" si="588"/>
        <v>Nein</v>
      </c>
      <c r="V1666" s="52" t="str">
        <f t="shared" si="588"/>
        <v>Nein</v>
      </c>
      <c r="W1666" s="52" t="str">
        <f t="shared" si="588"/>
        <v>Nein</v>
      </c>
      <c r="X1666" s="52" t="str">
        <f t="shared" si="588"/>
        <v>Nein</v>
      </c>
      <c r="Y1666" s="52" t="str">
        <f t="shared" si="588"/>
        <v>Nein</v>
      </c>
      <c r="Z1666" s="52" t="str">
        <f t="shared" si="588"/>
        <v>Nein</v>
      </c>
      <c r="AA1666" s="52" t="str">
        <f t="shared" si="588"/>
        <v>Nein</v>
      </c>
      <c r="AB1666" s="52" t="str">
        <f t="shared" si="588"/>
        <v>Nein</v>
      </c>
      <c r="AC1666" s="52" t="str">
        <f t="shared" si="588"/>
        <v>Nein</v>
      </c>
      <c r="AD1666" s="52" t="str">
        <f t="shared" si="588"/>
        <v>Nein</v>
      </c>
      <c r="AE1666" s="52" t="str">
        <f t="shared" si="588"/>
        <v>Nein</v>
      </c>
      <c r="AF1666" s="52" t="str">
        <f t="shared" si="588"/>
        <v>Nein</v>
      </c>
      <c r="AG1666" s="61" t="str">
        <f>IF(Q1666="Ja",VLOOKUP($Q$2,Plausis!A:E,5,0),IF(R1666="Ja",VLOOKUP($R$2,Plausis!A:E,5,0),IF(T1666="Ja",VLOOKUP($T$2,Plausis!A:E,5,0),IF(U1666="Ja",VLOOKUP($U$2,Plausis!A:E,5,0),IF(AA1666="Ja",VLOOKUP($AA$2,Plausis!A:E,5,0),IF(AC1666="Ja",VLOOKUP($AC$2,Plausis!A:E,5,0),IF(AD1666="Ja",VLOOKUP($AD$2,Plausis!A:E,5,0),"")))))))</f>
        <v/>
      </c>
      <c r="AH1666" s="52" t="str">
        <f>IF(Y1666="Ja",VLOOKUP($Y$2,Plausis!A:E,5,0),"")</f>
        <v/>
      </c>
      <c r="AI1666" s="52" t="str">
        <f t="shared" si="567"/>
        <v>Ja</v>
      </c>
      <c r="AJ1666" s="52" t="str">
        <f>IF(S1666="Ja",VLOOKUP($S$2,Plausis!A:E,5,0),IF(V1666="Ja",VLOOKUP($V$2,Plausis!A:E,5,0),IF(X1666="Ja",VLOOKUP($X$2,Plausis!A:E,5,0),"")))</f>
        <v/>
      </c>
      <c r="AL1666" s="52" t="s">
        <v>3</v>
      </c>
      <c r="AM1666" s="114">
        <v>45531</v>
      </c>
      <c r="AN1666" s="52" t="s">
        <v>4467</v>
      </c>
      <c r="AO1666" s="52" t="str">
        <f>VLOOKUP(B1666,'BAT Grundtabelle'!B:T,19,0)</f>
        <v>ja</v>
      </c>
      <c r="AP1666" s="105" t="str">
        <f t="shared" si="568"/>
        <v>11497</v>
      </c>
      <c r="AQ1666" s="52" t="str">
        <f t="shared" si="569"/>
        <v>Rohtabakhandel</v>
      </c>
      <c r="AR1666" s="52" t="b">
        <f t="shared" si="589"/>
        <v>0</v>
      </c>
      <c r="AS1666" s="52" t="b">
        <f t="shared" si="589"/>
        <v>0</v>
      </c>
      <c r="AT1666" s="52" t="b">
        <f t="shared" si="589"/>
        <v>0</v>
      </c>
      <c r="AU1666" s="52">
        <f t="shared" si="571"/>
        <v>1</v>
      </c>
      <c r="AW1666" s="52" t="b">
        <f t="shared" si="572"/>
        <v>0</v>
      </c>
      <c r="AX1666" s="52" t="str">
        <f t="shared" si="573"/>
        <v>Unternehmen</v>
      </c>
      <c r="AY1666" s="52" t="b">
        <f t="shared" si="574"/>
        <v>0</v>
      </c>
      <c r="AZ1666" s="52" t="str">
        <f t="shared" si="575"/>
        <v>11497</v>
      </c>
      <c r="BA1666" s="52" t="str">
        <f>VLOOKUP(A1666,'BAT Grundtabelle'!A:U,21,0)</f>
        <v>ja</v>
      </c>
      <c r="BB1666" s="52" t="str">
        <f t="shared" si="576"/>
        <v>nein</v>
      </c>
      <c r="BC1666" s="52" t="str">
        <f t="shared" si="577"/>
        <v>11497</v>
      </c>
      <c r="BD1666" s="52" t="str">
        <f t="shared" si="578"/>
        <v>Rohtabakhandel</v>
      </c>
      <c r="BE1666" s="52" t="str">
        <f t="shared" si="579"/>
        <v>Unternehmen</v>
      </c>
      <c r="BF1666" s="52">
        <f t="shared" si="580"/>
        <v>1</v>
      </c>
    </row>
    <row r="1667" spans="1:58" hidden="1" x14ac:dyDescent="0.35">
      <c r="A1667" s="107" t="s">
        <v>3921</v>
      </c>
      <c r="B1667" s="75" t="s">
        <v>997</v>
      </c>
      <c r="C1667" s="52" t="s">
        <v>3</v>
      </c>
      <c r="D1667" s="52" t="s">
        <v>3</v>
      </c>
      <c r="E1667" s="52" t="s">
        <v>2</v>
      </c>
      <c r="F1667" s="52" t="s">
        <v>2</v>
      </c>
      <c r="G1667" s="52" t="s">
        <v>2</v>
      </c>
      <c r="H1667" s="52" t="s">
        <v>2</v>
      </c>
      <c r="I1667" s="52" t="s">
        <v>3</v>
      </c>
      <c r="J1667" s="52">
        <v>1</v>
      </c>
      <c r="K1667" s="52" t="s">
        <v>2</v>
      </c>
      <c r="L1667" s="52" t="s">
        <v>2</v>
      </c>
      <c r="M1667" s="52" t="s">
        <v>2</v>
      </c>
      <c r="N1667" s="52" t="s">
        <v>3</v>
      </c>
      <c r="P1667" s="52" t="s">
        <v>4</v>
      </c>
      <c r="Q1667" s="52" t="str">
        <f t="shared" si="588"/>
        <v>Nein</v>
      </c>
      <c r="R1667" s="52" t="str">
        <f t="shared" si="588"/>
        <v>Nein</v>
      </c>
      <c r="S1667" s="52" t="str">
        <f t="shared" si="588"/>
        <v>Nein</v>
      </c>
      <c r="T1667" s="52" t="str">
        <f t="shared" si="588"/>
        <v>Nein</v>
      </c>
      <c r="U1667" s="52" t="str">
        <f t="shared" si="588"/>
        <v>Nein</v>
      </c>
      <c r="V1667" s="52" t="str">
        <f t="shared" si="588"/>
        <v>Nein</v>
      </c>
      <c r="W1667" s="52" t="str">
        <f t="shared" si="588"/>
        <v>Nein</v>
      </c>
      <c r="X1667" s="52" t="str">
        <f t="shared" si="588"/>
        <v>Nein</v>
      </c>
      <c r="Y1667" s="52" t="str">
        <f t="shared" si="588"/>
        <v>Nein</v>
      </c>
      <c r="Z1667" s="52" t="str">
        <f t="shared" si="588"/>
        <v>Nein</v>
      </c>
      <c r="AA1667" s="52" t="str">
        <f t="shared" si="588"/>
        <v>Nein</v>
      </c>
      <c r="AB1667" s="52" t="str">
        <f t="shared" si="588"/>
        <v>Nein</v>
      </c>
      <c r="AC1667" s="52" t="str">
        <f t="shared" si="588"/>
        <v>Nein</v>
      </c>
      <c r="AD1667" s="52" t="str">
        <f t="shared" si="588"/>
        <v>Nein</v>
      </c>
      <c r="AE1667" s="52" t="str">
        <f t="shared" si="588"/>
        <v>Nein</v>
      </c>
      <c r="AF1667" s="52" t="str">
        <f t="shared" si="588"/>
        <v>Nein</v>
      </c>
      <c r="AG1667" s="61" t="str">
        <f>IF(Q1667="Ja",VLOOKUP($Q$2,Plausis!A:E,5,0),IF(R1667="Ja",VLOOKUP($R$2,Plausis!A:E,5,0),IF(T1667="Ja",VLOOKUP($T$2,Plausis!A:E,5,0),IF(U1667="Ja",VLOOKUP($U$2,Plausis!A:E,5,0),IF(AA1667="Ja",VLOOKUP($AA$2,Plausis!A:E,5,0),IF(AC1667="Ja",VLOOKUP($AC$2,Plausis!A:E,5,0),IF(AD1667="Ja",VLOOKUP($AD$2,Plausis!A:E,5,0),"")))))))</f>
        <v/>
      </c>
      <c r="AH1667" s="52" t="str">
        <f>IF(Y1667="Ja",VLOOKUP($Y$2,Plausis!A:E,5,0),"")</f>
        <v/>
      </c>
      <c r="AI1667" s="52" t="str">
        <f t="shared" ref="AI1667:AI1730" si="590">IF(OR(T1667="Ja", U1667="Ja", C1667="nein"),"Nein","Ja")</f>
        <v>Ja</v>
      </c>
      <c r="AJ1667" s="52" t="str">
        <f>IF(S1667="Ja",VLOOKUP($S$2,Plausis!A:E,5,0),IF(V1667="Ja",VLOOKUP($V$2,Plausis!A:E,5,0),IF(X1667="Ja",VLOOKUP($X$2,Plausis!A:E,5,0),"")))</f>
        <v/>
      </c>
      <c r="AL1667" s="52" t="s">
        <v>2</v>
      </c>
      <c r="AM1667" s="114">
        <v>45531</v>
      </c>
      <c r="AN1667" s="52" t="s">
        <v>4467</v>
      </c>
      <c r="AO1667" s="52" t="str">
        <f>VLOOKUP(B1667,'BAT Grundtabelle'!B:T,19,0)</f>
        <v>ja</v>
      </c>
      <c r="AP1667" s="105" t="str">
        <f t="shared" ref="AP1667:AP1730" si="591">A1667</f>
        <v>11498</v>
      </c>
      <c r="AQ1667" s="52" t="str">
        <f t="shared" ref="AQ1667:AQ1730" si="592">B1667</f>
        <v>Rollladenhandel einschließlich -einbau</v>
      </c>
      <c r="AR1667" s="52" t="b">
        <f t="shared" si="589"/>
        <v>0</v>
      </c>
      <c r="AS1667" s="52" t="b">
        <f t="shared" si="589"/>
        <v>0</v>
      </c>
      <c r="AT1667" s="52" t="b">
        <f t="shared" si="589"/>
        <v>0</v>
      </c>
      <c r="AU1667" s="52">
        <f t="shared" ref="AU1667:AU1730" si="593">IF(J1667&lt;&gt;"nein",J1667,AX1667)</f>
        <v>1</v>
      </c>
      <c r="AW1667" s="52" t="b">
        <f t="shared" ref="AW1667:AW1730" si="594">IF(ISERROR(FIND(AW$1,$P1667,1)),FALSE,TRUE)</f>
        <v>0</v>
      </c>
      <c r="AX1667" s="52" t="str">
        <f t="shared" ref="AX1667:AX1730" si="595">IF(I1667="ja","Unternehmen",IF(OR(K1667="ja",L1667="ja",M1667="ja"),"Eigener Tarif",IF(AK1667&lt;&gt;"",AK1667,IF(AO1667="ja","Eigener Tarif",""))))</f>
        <v>Unternehmen</v>
      </c>
      <c r="AY1667" s="52" t="b">
        <f t="shared" ref="AY1667:AY1730" si="596">IF(ISERROR(FIND(AY$1,$P1667,1)),FALSE,TRUE)</f>
        <v>0</v>
      </c>
      <c r="AZ1667" s="52" t="str">
        <f t="shared" ref="AZ1667:AZ1730" si="597">A1667</f>
        <v>11498</v>
      </c>
      <c r="BA1667" s="52" t="str">
        <f>VLOOKUP(A1667,'BAT Grundtabelle'!A:U,21,0)</f>
        <v>ja</v>
      </c>
      <c r="BB1667" s="52" t="str">
        <f t="shared" ref="BB1667:BB1730" si="598">G1667</f>
        <v>nein</v>
      </c>
      <c r="BC1667" s="52" t="str">
        <f t="shared" ref="BC1667:BC1730" si="599">A1667</f>
        <v>11498</v>
      </c>
      <c r="BD1667" s="52" t="str">
        <f t="shared" ref="BD1667:BD1730" si="600">B1667</f>
        <v>Rollladenhandel einschließlich -einbau</v>
      </c>
      <c r="BE1667" s="52" t="str">
        <f t="shared" ref="BE1667:BE1730" si="601">AX1667</f>
        <v>Unternehmen</v>
      </c>
      <c r="BF1667" s="52">
        <f t="shared" ref="BF1667:BF1730" si="602">AU1667</f>
        <v>1</v>
      </c>
    </row>
    <row r="1668" spans="1:58" hidden="1" x14ac:dyDescent="0.35">
      <c r="A1668" s="107" t="s">
        <v>3922</v>
      </c>
      <c r="B1668" s="75" t="s">
        <v>998</v>
      </c>
      <c r="C1668" s="52" t="s">
        <v>3</v>
      </c>
      <c r="D1668" s="52" t="s">
        <v>3</v>
      </c>
      <c r="E1668" s="52" t="s">
        <v>2</v>
      </c>
      <c r="F1668" s="52" t="s">
        <v>2</v>
      </c>
      <c r="G1668" s="52" t="s">
        <v>2</v>
      </c>
      <c r="H1668" s="52" t="s">
        <v>2</v>
      </c>
      <c r="I1668" s="52" t="s">
        <v>3</v>
      </c>
      <c r="J1668" s="52">
        <v>1</v>
      </c>
      <c r="K1668" s="52" t="s">
        <v>2</v>
      </c>
      <c r="L1668" s="52" t="s">
        <v>2</v>
      </c>
      <c r="M1668" s="52" t="s">
        <v>2</v>
      </c>
      <c r="N1668" s="52" t="s">
        <v>3</v>
      </c>
      <c r="P1668" s="52" t="s">
        <v>57</v>
      </c>
      <c r="Q1668" s="52" t="str">
        <f t="shared" si="588"/>
        <v>Nein</v>
      </c>
      <c r="R1668" s="52" t="str">
        <f t="shared" si="588"/>
        <v>Nein</v>
      </c>
      <c r="S1668" s="52" t="str">
        <f t="shared" si="588"/>
        <v>Nein</v>
      </c>
      <c r="T1668" s="52" t="str">
        <f t="shared" si="588"/>
        <v>Ja</v>
      </c>
      <c r="U1668" s="52" t="str">
        <f t="shared" si="588"/>
        <v>Nein</v>
      </c>
      <c r="V1668" s="52" t="str">
        <f t="shared" si="588"/>
        <v>Nein</v>
      </c>
      <c r="W1668" s="52" t="str">
        <f t="shared" si="588"/>
        <v>Nein</v>
      </c>
      <c r="X1668" s="52" t="str">
        <f t="shared" si="588"/>
        <v>Ja</v>
      </c>
      <c r="Y1668" s="52" t="str">
        <f t="shared" si="588"/>
        <v>Nein</v>
      </c>
      <c r="Z1668" s="52" t="str">
        <f t="shared" si="588"/>
        <v>Nein</v>
      </c>
      <c r="AA1668" s="52" t="str">
        <f t="shared" si="588"/>
        <v>Nein</v>
      </c>
      <c r="AB1668" s="52" t="str">
        <f t="shared" si="588"/>
        <v>Nein</v>
      </c>
      <c r="AC1668" s="52" t="str">
        <f t="shared" si="588"/>
        <v>Nein</v>
      </c>
      <c r="AD1668" s="52" t="str">
        <f t="shared" si="588"/>
        <v>Nein</v>
      </c>
      <c r="AE1668" s="52" t="str">
        <f t="shared" si="588"/>
        <v>Nein</v>
      </c>
      <c r="AF1668" s="52" t="str">
        <f t="shared" si="588"/>
        <v>Nein</v>
      </c>
      <c r="AG1668" s="61" t="str">
        <f>IF(Q1668="Ja",VLOOKUP($Q$2,Plausis!A:E,5,0),IF(R1668="Ja",VLOOKUP($R$2,Plausis!A:E,5,0),IF(T1668="Ja",VLOOKUP($T$2,Plausis!A:E,5,0),IF(U1668="Ja",VLOOKUP($U$2,Plausis!A:E,5,0),IF(AA1668="Ja",VLOOKUP($AA$2,Plausis!A:E,5,0),IF(AC1668="Ja",VLOOKUP($AC$2,Plausis!A:E,5,0),IF(AD1668="Ja",VLOOKUP($AD$2,Plausis!A:E,5,0),"")))))))</f>
        <v>Dieser Betrieb ist nur im Komfort-RS ohne ergänzenden Spezial-Straf-RS versicherbar.</v>
      </c>
      <c r="AH1668" s="52" t="str">
        <f>IF(Y1668="Ja",VLOOKUP($Y$2,Plausis!A:E,5,0),"")</f>
        <v/>
      </c>
      <c r="AI1668" s="52" t="str">
        <f t="shared" si="590"/>
        <v>Nein</v>
      </c>
      <c r="AJ1668" s="52" t="str">
        <f>IF(S1668="Ja",VLOOKUP($S$2,Plausis!A:E,5,0),IF(V1668="Ja",VLOOKUP($V$2,Plausis!A:E,5,0),IF(X1668="Ja",VLOOKUP($X$2,Plausis!A:E,5,0),"")))</f>
        <v>Dieser Betrieb kann nur ohne ergänzenden Spezial-Straf-RS versichert werden.</v>
      </c>
      <c r="AL1668" s="52" t="s">
        <v>2</v>
      </c>
      <c r="AM1668" s="114">
        <v>45531</v>
      </c>
      <c r="AN1668" s="52" t="s">
        <v>4467</v>
      </c>
      <c r="AO1668" s="52" t="str">
        <f>VLOOKUP(B1668,'BAT Grundtabelle'!B:T,19,0)</f>
        <v>ja</v>
      </c>
      <c r="AP1668" s="105" t="str">
        <f t="shared" si="591"/>
        <v>11499</v>
      </c>
      <c r="AQ1668" s="52" t="str">
        <f t="shared" si="592"/>
        <v>Rollladenmechatronik</v>
      </c>
      <c r="AR1668" s="52" t="b">
        <f t="shared" si="589"/>
        <v>0</v>
      </c>
      <c r="AS1668" s="52" t="b">
        <f t="shared" si="589"/>
        <v>0</v>
      </c>
      <c r="AT1668" s="52" t="b">
        <f t="shared" si="589"/>
        <v>0</v>
      </c>
      <c r="AU1668" s="52">
        <f t="shared" si="593"/>
        <v>1</v>
      </c>
      <c r="AW1668" s="52" t="b">
        <f t="shared" si="594"/>
        <v>0</v>
      </c>
      <c r="AX1668" s="52" t="str">
        <f t="shared" si="595"/>
        <v>Unternehmen</v>
      </c>
      <c r="AY1668" s="52" t="b">
        <f t="shared" si="596"/>
        <v>0</v>
      </c>
      <c r="AZ1668" s="52" t="str">
        <f t="shared" si="597"/>
        <v>11499</v>
      </c>
      <c r="BA1668" s="52" t="str">
        <f>VLOOKUP(A1668,'BAT Grundtabelle'!A:U,21,0)</f>
        <v>ja</v>
      </c>
      <c r="BB1668" s="52" t="str">
        <f t="shared" si="598"/>
        <v>nein</v>
      </c>
      <c r="BC1668" s="52" t="str">
        <f t="shared" si="599"/>
        <v>11499</v>
      </c>
      <c r="BD1668" s="52" t="str">
        <f t="shared" si="600"/>
        <v>Rollladenmechatronik</v>
      </c>
      <c r="BE1668" s="52" t="str">
        <f t="shared" si="601"/>
        <v>Unternehmen</v>
      </c>
      <c r="BF1668" s="52">
        <f t="shared" si="602"/>
        <v>1</v>
      </c>
    </row>
    <row r="1669" spans="1:58" hidden="1" x14ac:dyDescent="0.35">
      <c r="A1669" s="107" t="s">
        <v>3923</v>
      </c>
      <c r="B1669" s="75" t="s">
        <v>1581</v>
      </c>
      <c r="C1669" s="52" t="s">
        <v>3</v>
      </c>
      <c r="D1669" s="52" t="s">
        <v>3</v>
      </c>
      <c r="E1669" s="52" t="s">
        <v>2</v>
      </c>
      <c r="F1669" s="52" t="s">
        <v>2</v>
      </c>
      <c r="G1669" s="52" t="s">
        <v>2</v>
      </c>
      <c r="H1669" s="52" t="s">
        <v>2</v>
      </c>
      <c r="I1669" s="52" t="s">
        <v>3</v>
      </c>
      <c r="J1669" s="52">
        <v>2</v>
      </c>
      <c r="K1669" s="52" t="s">
        <v>2</v>
      </c>
      <c r="L1669" s="52" t="s">
        <v>2</v>
      </c>
      <c r="M1669" s="52" t="s">
        <v>2</v>
      </c>
      <c r="N1669" s="52" t="s">
        <v>3</v>
      </c>
      <c r="P1669" s="52" t="s">
        <v>4</v>
      </c>
      <c r="Q1669" s="52" t="str">
        <f t="shared" si="588"/>
        <v>Nein</v>
      </c>
      <c r="R1669" s="52" t="str">
        <f t="shared" si="588"/>
        <v>Nein</v>
      </c>
      <c r="S1669" s="52" t="str">
        <f t="shared" si="588"/>
        <v>Nein</v>
      </c>
      <c r="T1669" s="52" t="str">
        <f t="shared" si="588"/>
        <v>Nein</v>
      </c>
      <c r="U1669" s="52" t="str">
        <f t="shared" si="588"/>
        <v>Nein</v>
      </c>
      <c r="V1669" s="52" t="str">
        <f t="shared" si="588"/>
        <v>Nein</v>
      </c>
      <c r="W1669" s="52" t="str">
        <f t="shared" si="588"/>
        <v>Nein</v>
      </c>
      <c r="X1669" s="52" t="str">
        <f t="shared" si="588"/>
        <v>Nein</v>
      </c>
      <c r="Y1669" s="52" t="str">
        <f t="shared" si="588"/>
        <v>Nein</v>
      </c>
      <c r="Z1669" s="52" t="str">
        <f t="shared" si="588"/>
        <v>Nein</v>
      </c>
      <c r="AA1669" s="52" t="str">
        <f t="shared" si="588"/>
        <v>Nein</v>
      </c>
      <c r="AB1669" s="52" t="str">
        <f t="shared" si="588"/>
        <v>Nein</v>
      </c>
      <c r="AC1669" s="52" t="str">
        <f t="shared" si="588"/>
        <v>Nein</v>
      </c>
      <c r="AD1669" s="52" t="str">
        <f t="shared" si="588"/>
        <v>Nein</v>
      </c>
      <c r="AE1669" s="52" t="str">
        <f t="shared" si="588"/>
        <v>Nein</v>
      </c>
      <c r="AF1669" s="52" t="str">
        <f t="shared" si="588"/>
        <v>Nein</v>
      </c>
      <c r="AG1669" s="61" t="str">
        <f>IF(Q1669="Ja",VLOOKUP($Q$2,Plausis!A:E,5,0),IF(R1669="Ja",VLOOKUP($R$2,Plausis!A:E,5,0),IF(T1669="Ja",VLOOKUP($T$2,Plausis!A:E,5,0),IF(U1669="Ja",VLOOKUP($U$2,Plausis!A:E,5,0),IF(AA1669="Ja",VLOOKUP($AA$2,Plausis!A:E,5,0),IF(AC1669="Ja",VLOOKUP($AC$2,Plausis!A:E,5,0),IF(AD1669="Ja",VLOOKUP($AD$2,Plausis!A:E,5,0),"")))))))</f>
        <v/>
      </c>
      <c r="AH1669" s="52" t="str">
        <f>IF(Y1669="Ja",VLOOKUP($Y$2,Plausis!A:E,5,0),"")</f>
        <v/>
      </c>
      <c r="AI1669" s="52" t="str">
        <f t="shared" si="590"/>
        <v>Ja</v>
      </c>
      <c r="AJ1669" s="52" t="str">
        <f>IF(S1669="Ja",VLOOKUP($S$2,Plausis!A:E,5,0),IF(V1669="Ja",VLOOKUP($V$2,Plausis!A:E,5,0),IF(X1669="Ja",VLOOKUP($X$2,Plausis!A:E,5,0),"")))</f>
        <v/>
      </c>
      <c r="AL1669" s="52" t="s">
        <v>3</v>
      </c>
      <c r="AM1669" s="114">
        <v>45531</v>
      </c>
      <c r="AN1669" s="52" t="s">
        <v>4467</v>
      </c>
      <c r="AO1669" s="52" t="str">
        <f>VLOOKUP(B1669,'BAT Grundtabelle'!B:T,19,0)</f>
        <v>ja</v>
      </c>
      <c r="AP1669" s="105" t="str">
        <f t="shared" si="591"/>
        <v>11500</v>
      </c>
      <c r="AQ1669" s="52" t="str">
        <f t="shared" si="592"/>
        <v>Röntgeninstitut</v>
      </c>
      <c r="AR1669" s="52" t="b">
        <f t="shared" si="589"/>
        <v>0</v>
      </c>
      <c r="AS1669" s="52" t="b">
        <f t="shared" si="589"/>
        <v>0</v>
      </c>
      <c r="AT1669" s="52" t="b">
        <f t="shared" si="589"/>
        <v>0</v>
      </c>
      <c r="AU1669" s="52">
        <f t="shared" si="593"/>
        <v>2</v>
      </c>
      <c r="AW1669" s="52" t="b">
        <f t="shared" si="594"/>
        <v>0</v>
      </c>
      <c r="AX1669" s="52" t="str">
        <f t="shared" si="595"/>
        <v>Unternehmen</v>
      </c>
      <c r="AY1669" s="52" t="b">
        <f t="shared" si="596"/>
        <v>0</v>
      </c>
      <c r="AZ1669" s="52" t="str">
        <f t="shared" si="597"/>
        <v>11500</v>
      </c>
      <c r="BA1669" s="52" t="str">
        <f>VLOOKUP(A1669,'BAT Grundtabelle'!A:U,21,0)</f>
        <v>ja</v>
      </c>
      <c r="BB1669" s="52" t="str">
        <f t="shared" si="598"/>
        <v>nein</v>
      </c>
      <c r="BC1669" s="52" t="str">
        <f t="shared" si="599"/>
        <v>11500</v>
      </c>
      <c r="BD1669" s="52" t="str">
        <f t="shared" si="600"/>
        <v>Röntgeninstitut</v>
      </c>
      <c r="BE1669" s="52" t="str">
        <f t="shared" si="601"/>
        <v>Unternehmen</v>
      </c>
      <c r="BF1669" s="52">
        <f t="shared" si="602"/>
        <v>2</v>
      </c>
    </row>
    <row r="1670" spans="1:58" hidden="1" x14ac:dyDescent="0.35">
      <c r="A1670" s="107" t="s">
        <v>3924</v>
      </c>
      <c r="B1670" s="75" t="s">
        <v>1358</v>
      </c>
      <c r="C1670" s="52" t="s">
        <v>3</v>
      </c>
      <c r="D1670" s="52" t="s">
        <v>3</v>
      </c>
      <c r="E1670" s="52" t="s">
        <v>2</v>
      </c>
      <c r="F1670" s="52" t="s">
        <v>2</v>
      </c>
      <c r="G1670" s="52" t="s">
        <v>2</v>
      </c>
      <c r="H1670" s="52" t="s">
        <v>2</v>
      </c>
      <c r="I1670" s="52" t="s">
        <v>3</v>
      </c>
      <c r="J1670" s="52">
        <v>4</v>
      </c>
      <c r="K1670" s="52" t="s">
        <v>2</v>
      </c>
      <c r="L1670" s="52" t="s">
        <v>2</v>
      </c>
      <c r="M1670" s="52" t="s">
        <v>2</v>
      </c>
      <c r="N1670" s="52" t="s">
        <v>3</v>
      </c>
      <c r="O1670" s="52" t="s">
        <v>2412</v>
      </c>
      <c r="P1670" s="52" t="s">
        <v>4439</v>
      </c>
      <c r="Q1670" s="52" t="str">
        <f t="shared" si="588"/>
        <v>Nein</v>
      </c>
      <c r="R1670" s="52" t="str">
        <f t="shared" si="588"/>
        <v>Ja</v>
      </c>
      <c r="S1670" s="52" t="str">
        <f t="shared" si="588"/>
        <v>Nein</v>
      </c>
      <c r="T1670" s="52" t="str">
        <f t="shared" si="588"/>
        <v>Nein</v>
      </c>
      <c r="U1670" s="52" t="str">
        <f t="shared" si="588"/>
        <v>Nein</v>
      </c>
      <c r="V1670" s="52" t="str">
        <f t="shared" si="588"/>
        <v>Nein</v>
      </c>
      <c r="W1670" s="52" t="str">
        <f t="shared" si="588"/>
        <v>Nein</v>
      </c>
      <c r="X1670" s="52" t="str">
        <f t="shared" si="588"/>
        <v>Nein</v>
      </c>
      <c r="Y1670" s="52" t="str">
        <f t="shared" si="588"/>
        <v>Nein</v>
      </c>
      <c r="Z1670" s="52" t="str">
        <f t="shared" si="588"/>
        <v>Nein</v>
      </c>
      <c r="AA1670" s="52" t="str">
        <f t="shared" si="588"/>
        <v>Nein</v>
      </c>
      <c r="AB1670" s="52" t="str">
        <f t="shared" si="588"/>
        <v>Ja</v>
      </c>
      <c r="AC1670" s="52" t="str">
        <f t="shared" si="588"/>
        <v>Nein</v>
      </c>
      <c r="AD1670" s="52" t="str">
        <f t="shared" si="588"/>
        <v>Nein</v>
      </c>
      <c r="AE1670" s="52" t="str">
        <f t="shared" si="588"/>
        <v>Nein</v>
      </c>
      <c r="AF1670" s="52" t="str">
        <f t="shared" si="588"/>
        <v>Nein</v>
      </c>
      <c r="AG1670" s="61" t="str">
        <f>IF(Q1670="Ja",VLOOKUP($Q$2,Plausis!A:E,5,0),IF(R1670="Ja",VLOOKUP($R$2,Plausis!A:E,5,0),IF(T1670="Ja",VLOOKUP($T$2,Plausis!A:E,5,0),IF(U1670="Ja",VLOOKUP($U$2,Plausis!A:E,5,0),IF(AA1670="Ja",VLOOKUP($AA$2,Plausis!A:E,5,0),IF(AC1670="Ja",VLOOKUP($AC$2,Plausis!A:E,5,0),IF(AD1670="Ja",VLOOKUP($AD$2,Plausis!A:E,5,0),"")))))))</f>
        <v>Dieser Betrieb ist im Komfort- oder Premium-RS nur ohne Immobilien-RS versicherbar.</v>
      </c>
      <c r="AH1670" s="52" t="str">
        <f>IF(Y1670="Ja",VLOOKUP($Y$2,Plausis!A:E,5,0),"")</f>
        <v/>
      </c>
      <c r="AI1670" s="52" t="str">
        <f t="shared" si="590"/>
        <v>Ja</v>
      </c>
      <c r="AJ1670" s="52" t="str">
        <f>IF(S1670="Ja",VLOOKUP($S$2,Plausis!A:E,5,0),IF(V1670="Ja",VLOOKUP($V$2,Plausis!A:E,5,0),IF(X1670="Ja",VLOOKUP($X$2,Plausis!A:E,5,0),"")))</f>
        <v/>
      </c>
      <c r="AL1670" s="52" t="s">
        <v>2</v>
      </c>
      <c r="AM1670" s="114">
        <v>45531</v>
      </c>
      <c r="AN1670" s="52" t="s">
        <v>4467</v>
      </c>
      <c r="AO1670" s="52" t="str">
        <f>VLOOKUP(B1670,'BAT Grundtabelle'!B:T,19,0)</f>
        <v>ja</v>
      </c>
      <c r="AP1670" s="105" t="str">
        <f t="shared" si="591"/>
        <v>11501</v>
      </c>
      <c r="AQ1670" s="52" t="str">
        <f t="shared" si="592"/>
        <v>Rotlichtbetrieb</v>
      </c>
      <c r="AR1670" s="52" t="b">
        <f t="shared" si="589"/>
        <v>0</v>
      </c>
      <c r="AS1670" s="52" t="b">
        <f t="shared" si="589"/>
        <v>0</v>
      </c>
      <c r="AT1670" s="52" t="b">
        <f t="shared" si="589"/>
        <v>0</v>
      </c>
      <c r="AU1670" s="52">
        <f t="shared" si="593"/>
        <v>4</v>
      </c>
      <c r="AW1670" s="52" t="b">
        <f t="shared" si="594"/>
        <v>0</v>
      </c>
      <c r="AX1670" s="52" t="str">
        <f t="shared" si="595"/>
        <v>Unternehmen</v>
      </c>
      <c r="AY1670" s="52" t="b">
        <f t="shared" si="596"/>
        <v>0</v>
      </c>
      <c r="AZ1670" s="52" t="str">
        <f t="shared" si="597"/>
        <v>11501</v>
      </c>
      <c r="BA1670" s="52" t="str">
        <f>VLOOKUP(A1670,'BAT Grundtabelle'!A:U,21,0)</f>
        <v>ja</v>
      </c>
      <c r="BB1670" s="52" t="str">
        <f t="shared" si="598"/>
        <v>nein</v>
      </c>
      <c r="BC1670" s="52" t="str">
        <f t="shared" si="599"/>
        <v>11501</v>
      </c>
      <c r="BD1670" s="52" t="str">
        <f t="shared" si="600"/>
        <v>Rotlichtbetrieb</v>
      </c>
      <c r="BE1670" s="52" t="str">
        <f t="shared" si="601"/>
        <v>Unternehmen</v>
      </c>
      <c r="BF1670" s="52">
        <f t="shared" si="602"/>
        <v>4</v>
      </c>
    </row>
    <row r="1671" spans="1:58" hidden="1" x14ac:dyDescent="0.35">
      <c r="A1671" s="107" t="s">
        <v>3925</v>
      </c>
      <c r="B1671" s="75" t="s">
        <v>1828</v>
      </c>
      <c r="C1671" s="52" t="s">
        <v>2</v>
      </c>
      <c r="D1671" s="52" t="s">
        <v>2</v>
      </c>
      <c r="E1671" s="52" t="s">
        <v>2</v>
      </c>
      <c r="F1671" s="52" t="s">
        <v>2</v>
      </c>
      <c r="G1671" s="52" t="s">
        <v>2</v>
      </c>
      <c r="H1671" s="52" t="s">
        <v>3</v>
      </c>
      <c r="I1671" s="52" t="s">
        <v>2</v>
      </c>
      <c r="J1671" s="52" t="s">
        <v>2</v>
      </c>
      <c r="K1671" s="52" t="s">
        <v>2</v>
      </c>
      <c r="L1671" s="52" t="s">
        <v>2</v>
      </c>
      <c r="M1671" s="52" t="s">
        <v>2</v>
      </c>
      <c r="N1671" s="52" t="s">
        <v>2</v>
      </c>
      <c r="O1671" s="52" t="s">
        <v>2411</v>
      </c>
      <c r="P1671" s="52" t="s">
        <v>59</v>
      </c>
      <c r="Q1671" s="52" t="str">
        <f t="shared" si="588"/>
        <v>Nein</v>
      </c>
      <c r="R1671" s="52" t="str">
        <f t="shared" si="588"/>
        <v>Nein</v>
      </c>
      <c r="S1671" s="52" t="str">
        <f t="shared" si="588"/>
        <v>Nein</v>
      </c>
      <c r="T1671" s="52" t="str">
        <f t="shared" si="588"/>
        <v>Nein</v>
      </c>
      <c r="U1671" s="52" t="str">
        <f t="shared" si="588"/>
        <v>Nein</v>
      </c>
      <c r="V1671" s="52" t="str">
        <f t="shared" si="588"/>
        <v>Nein</v>
      </c>
      <c r="W1671" s="52" t="str">
        <f t="shared" si="588"/>
        <v>Nein</v>
      </c>
      <c r="X1671" s="52" t="str">
        <f t="shared" si="588"/>
        <v>Nein</v>
      </c>
      <c r="Y1671" s="52" t="str">
        <f t="shared" si="588"/>
        <v>Nein</v>
      </c>
      <c r="Z1671" s="52" t="str">
        <f t="shared" si="588"/>
        <v>Nein</v>
      </c>
      <c r="AA1671" s="52" t="str">
        <f t="shared" si="588"/>
        <v>Nein</v>
      </c>
      <c r="AB1671" s="52" t="str">
        <f t="shared" si="588"/>
        <v>Nein</v>
      </c>
      <c r="AC1671" s="52" t="str">
        <f t="shared" si="588"/>
        <v>Nein</v>
      </c>
      <c r="AD1671" s="52" t="str">
        <f t="shared" si="588"/>
        <v>Nein</v>
      </c>
      <c r="AE1671" s="52" t="str">
        <f t="shared" si="588"/>
        <v>Nein</v>
      </c>
      <c r="AF1671" s="52" t="str">
        <f t="shared" si="588"/>
        <v>Nein</v>
      </c>
      <c r="AG1671" s="61" t="str">
        <f>IF(Q1671="Ja",VLOOKUP($Q$2,Plausis!A:E,5,0),IF(R1671="Ja",VLOOKUP($R$2,Plausis!A:E,5,0),IF(T1671="Ja",VLOOKUP($T$2,Plausis!A:E,5,0),IF(U1671="Ja",VLOOKUP($U$2,Plausis!A:E,5,0),IF(AA1671="Ja",VLOOKUP($AA$2,Plausis!A:E,5,0),IF(AC1671="Ja",VLOOKUP($AC$2,Plausis!A:E,5,0),IF(AD1671="Ja",VLOOKUP($AD$2,Plausis!A:E,5,0),"")))))))</f>
        <v/>
      </c>
      <c r="AH1671" s="52" t="str">
        <f>IF(Y1671="Ja",VLOOKUP($Y$2,Plausis!A:E,5,0),"")</f>
        <v/>
      </c>
      <c r="AI1671" s="52" t="str">
        <f t="shared" si="590"/>
        <v>Nein</v>
      </c>
      <c r="AJ1671" s="52" t="str">
        <f>IF(S1671="Ja",VLOOKUP($S$2,Plausis!A:E,5,0),IF(V1671="Ja",VLOOKUP($V$2,Plausis!A:E,5,0),IF(X1671="Ja",VLOOKUP($X$2,Plausis!A:E,5,0),"")))</f>
        <v/>
      </c>
      <c r="AL1671" s="52" t="s">
        <v>2</v>
      </c>
      <c r="AM1671" s="114">
        <v>45531</v>
      </c>
      <c r="AN1671" s="52" t="s">
        <v>4467</v>
      </c>
      <c r="AO1671" s="52" t="str">
        <f>VLOOKUP(B1671,'BAT Grundtabelle'!B:T,19,0)</f>
        <v>ja</v>
      </c>
      <c r="AP1671" s="105" t="str">
        <f t="shared" si="591"/>
        <v>11502</v>
      </c>
      <c r="AQ1671" s="52" t="str">
        <f t="shared" si="592"/>
        <v>Ruderverein</v>
      </c>
      <c r="AR1671" s="52" t="b">
        <f t="shared" si="589"/>
        <v>0</v>
      </c>
      <c r="AS1671" s="52" t="b">
        <f t="shared" si="589"/>
        <v>0</v>
      </c>
      <c r="AT1671" s="52" t="b">
        <f t="shared" si="589"/>
        <v>0</v>
      </c>
      <c r="AU1671" s="52" t="str">
        <f t="shared" si="593"/>
        <v>Eigener Tarif</v>
      </c>
      <c r="AW1671" s="52" t="b">
        <f t="shared" si="594"/>
        <v>0</v>
      </c>
      <c r="AX1671" s="52" t="str">
        <f t="shared" si="595"/>
        <v>Eigener Tarif</v>
      </c>
      <c r="AY1671" s="52" t="b">
        <f t="shared" si="596"/>
        <v>0</v>
      </c>
      <c r="AZ1671" s="52" t="str">
        <f t="shared" si="597"/>
        <v>11502</v>
      </c>
      <c r="BA1671" s="52" t="str">
        <f>VLOOKUP(A1671,'BAT Grundtabelle'!A:U,21,0)</f>
        <v>nein</v>
      </c>
      <c r="BB1671" s="52" t="str">
        <f t="shared" si="598"/>
        <v>nein</v>
      </c>
      <c r="BC1671" s="52" t="str">
        <f t="shared" si="599"/>
        <v>11502</v>
      </c>
      <c r="BD1671" s="52" t="str">
        <f t="shared" si="600"/>
        <v>Ruderverein</v>
      </c>
      <c r="BE1671" s="52" t="str">
        <f t="shared" si="601"/>
        <v>Eigener Tarif</v>
      </c>
      <c r="BF1671" s="52" t="str">
        <f t="shared" si="602"/>
        <v>Eigener Tarif</v>
      </c>
    </row>
    <row r="1672" spans="1:58" hidden="1" x14ac:dyDescent="0.35">
      <c r="A1672" s="107" t="s">
        <v>3926</v>
      </c>
      <c r="B1672" s="75" t="s">
        <v>433</v>
      </c>
      <c r="C1672" s="52" t="s">
        <v>3</v>
      </c>
      <c r="D1672" s="52" t="s">
        <v>3</v>
      </c>
      <c r="E1672" s="52" t="s">
        <v>2</v>
      </c>
      <c r="F1672" s="52" t="s">
        <v>2</v>
      </c>
      <c r="G1672" s="52" t="s">
        <v>2</v>
      </c>
      <c r="H1672" s="52" t="s">
        <v>2</v>
      </c>
      <c r="I1672" s="52" t="s">
        <v>3</v>
      </c>
      <c r="J1672" s="52">
        <v>1</v>
      </c>
      <c r="K1672" s="52" t="s">
        <v>2</v>
      </c>
      <c r="L1672" s="52" t="s">
        <v>2</v>
      </c>
      <c r="M1672" s="52" t="s">
        <v>2</v>
      </c>
      <c r="N1672" s="52" t="s">
        <v>3</v>
      </c>
      <c r="P1672" s="52" t="s">
        <v>4</v>
      </c>
      <c r="Q1672" s="52" t="str">
        <f t="shared" si="588"/>
        <v>Nein</v>
      </c>
      <c r="R1672" s="52" t="str">
        <f t="shared" si="588"/>
        <v>Nein</v>
      </c>
      <c r="S1672" s="52" t="str">
        <f t="shared" si="588"/>
        <v>Nein</v>
      </c>
      <c r="T1672" s="52" t="str">
        <f t="shared" si="588"/>
        <v>Nein</v>
      </c>
      <c r="U1672" s="52" t="str">
        <f t="shared" si="588"/>
        <v>Nein</v>
      </c>
      <c r="V1672" s="52" t="str">
        <f t="shared" si="588"/>
        <v>Nein</v>
      </c>
      <c r="W1672" s="52" t="str">
        <f t="shared" si="588"/>
        <v>Nein</v>
      </c>
      <c r="X1672" s="52" t="str">
        <f t="shared" si="588"/>
        <v>Nein</v>
      </c>
      <c r="Y1672" s="52" t="str">
        <f t="shared" si="588"/>
        <v>Nein</v>
      </c>
      <c r="Z1672" s="52" t="str">
        <f t="shared" si="588"/>
        <v>Nein</v>
      </c>
      <c r="AA1672" s="52" t="str">
        <f t="shared" si="588"/>
        <v>Nein</v>
      </c>
      <c r="AB1672" s="52" t="str">
        <f t="shared" si="588"/>
        <v>Nein</v>
      </c>
      <c r="AC1672" s="52" t="str">
        <f t="shared" si="588"/>
        <v>Nein</v>
      </c>
      <c r="AD1672" s="52" t="str">
        <f t="shared" si="588"/>
        <v>Nein</v>
      </c>
      <c r="AE1672" s="52" t="str">
        <f t="shared" si="588"/>
        <v>Nein</v>
      </c>
      <c r="AF1672" s="52" t="str">
        <f t="shared" si="588"/>
        <v>Nein</v>
      </c>
      <c r="AG1672" s="61" t="str">
        <f>IF(Q1672="Ja",VLOOKUP($Q$2,Plausis!A:E,5,0),IF(R1672="Ja",VLOOKUP($R$2,Plausis!A:E,5,0),IF(T1672="Ja",VLOOKUP($T$2,Plausis!A:E,5,0),IF(U1672="Ja",VLOOKUP($U$2,Plausis!A:E,5,0),IF(AA1672="Ja",VLOOKUP($AA$2,Plausis!A:E,5,0),IF(AC1672="Ja",VLOOKUP($AC$2,Plausis!A:E,5,0),IF(AD1672="Ja",VLOOKUP($AD$2,Plausis!A:E,5,0),"")))))))</f>
        <v/>
      </c>
      <c r="AH1672" s="52" t="str">
        <f>IF(Y1672="Ja",VLOOKUP($Y$2,Plausis!A:E,5,0),"")</f>
        <v/>
      </c>
      <c r="AI1672" s="52" t="str">
        <f t="shared" si="590"/>
        <v>Ja</v>
      </c>
      <c r="AJ1672" s="52" t="str">
        <f>IF(S1672="Ja",VLOOKUP($S$2,Plausis!A:E,5,0),IF(V1672="Ja",VLOOKUP($V$2,Plausis!A:E,5,0),IF(X1672="Ja",VLOOKUP($X$2,Plausis!A:E,5,0),"")))</f>
        <v/>
      </c>
      <c r="AL1672" s="52" t="s">
        <v>2</v>
      </c>
      <c r="AM1672" s="114">
        <v>45531</v>
      </c>
      <c r="AN1672" s="52" t="s">
        <v>4467</v>
      </c>
      <c r="AO1672" s="52" t="str">
        <f>VLOOKUP(B1672,'BAT Grundtabelle'!B:T,19,0)</f>
        <v>ja</v>
      </c>
      <c r="AP1672" s="105" t="str">
        <f t="shared" si="591"/>
        <v>11503</v>
      </c>
      <c r="AQ1672" s="52" t="str">
        <f t="shared" si="592"/>
        <v>Rundfahrgeschäft (Schausteller)</v>
      </c>
      <c r="AR1672" s="52" t="b">
        <f t="shared" si="589"/>
        <v>0</v>
      </c>
      <c r="AS1672" s="52" t="b">
        <f t="shared" si="589"/>
        <v>0</v>
      </c>
      <c r="AT1672" s="52" t="b">
        <f t="shared" si="589"/>
        <v>0</v>
      </c>
      <c r="AU1672" s="52">
        <f t="shared" si="593"/>
        <v>1</v>
      </c>
      <c r="AW1672" s="52" t="b">
        <f t="shared" si="594"/>
        <v>0</v>
      </c>
      <c r="AX1672" s="52" t="str">
        <f t="shared" si="595"/>
        <v>Unternehmen</v>
      </c>
      <c r="AY1672" s="52" t="b">
        <f t="shared" si="596"/>
        <v>0</v>
      </c>
      <c r="AZ1672" s="52" t="str">
        <f t="shared" si="597"/>
        <v>11503</v>
      </c>
      <c r="BA1672" s="52" t="str">
        <f>VLOOKUP(A1672,'BAT Grundtabelle'!A:U,21,0)</f>
        <v>ja</v>
      </c>
      <c r="BB1672" s="52" t="str">
        <f t="shared" si="598"/>
        <v>nein</v>
      </c>
      <c r="BC1672" s="52" t="str">
        <f t="shared" si="599"/>
        <v>11503</v>
      </c>
      <c r="BD1672" s="52" t="str">
        <f t="shared" si="600"/>
        <v>Rundfahrgeschäft (Schausteller)</v>
      </c>
      <c r="BE1672" s="52" t="str">
        <f t="shared" si="601"/>
        <v>Unternehmen</v>
      </c>
      <c r="BF1672" s="52">
        <f t="shared" si="602"/>
        <v>1</v>
      </c>
    </row>
    <row r="1673" spans="1:58" hidden="1" x14ac:dyDescent="0.35">
      <c r="A1673" s="107" t="s">
        <v>3927</v>
      </c>
      <c r="B1673" s="75" t="s">
        <v>1506</v>
      </c>
      <c r="C1673" s="52" t="s">
        <v>3</v>
      </c>
      <c r="D1673" s="52" t="s">
        <v>3</v>
      </c>
      <c r="E1673" s="52" t="s">
        <v>2</v>
      </c>
      <c r="F1673" s="52" t="s">
        <v>2</v>
      </c>
      <c r="G1673" s="52" t="s">
        <v>2</v>
      </c>
      <c r="H1673" s="52" t="s">
        <v>2</v>
      </c>
      <c r="I1673" s="52" t="s">
        <v>3</v>
      </c>
      <c r="J1673" s="52">
        <v>4</v>
      </c>
      <c r="K1673" s="52" t="s">
        <v>2</v>
      </c>
      <c r="L1673" s="52" t="s">
        <v>2</v>
      </c>
      <c r="M1673" s="52" t="s">
        <v>2</v>
      </c>
      <c r="N1673" s="52" t="s">
        <v>3</v>
      </c>
      <c r="O1673" s="52" t="s">
        <v>2412</v>
      </c>
      <c r="P1673" s="52">
        <v>1195</v>
      </c>
      <c r="Q1673" s="52" t="str">
        <f t="shared" ref="Q1673:AF1682" si="603">IF(ISERROR(FIND(Q$2,$P1673,1)),"Nein","Ja")</f>
        <v>Nein</v>
      </c>
      <c r="R1673" s="52" t="str">
        <f t="shared" si="603"/>
        <v>Nein</v>
      </c>
      <c r="S1673" s="52" t="str">
        <f t="shared" si="603"/>
        <v>Nein</v>
      </c>
      <c r="T1673" s="52" t="str">
        <f t="shared" si="603"/>
        <v>Nein</v>
      </c>
      <c r="U1673" s="52" t="str">
        <f t="shared" si="603"/>
        <v>Nein</v>
      </c>
      <c r="V1673" s="52" t="str">
        <f t="shared" si="603"/>
        <v>Nein</v>
      </c>
      <c r="W1673" s="52" t="str">
        <f t="shared" si="603"/>
        <v>Nein</v>
      </c>
      <c r="X1673" s="52" t="str">
        <f t="shared" si="603"/>
        <v>Nein</v>
      </c>
      <c r="Y1673" s="52" t="str">
        <f t="shared" si="603"/>
        <v>Nein</v>
      </c>
      <c r="Z1673" s="52" t="str">
        <f t="shared" si="603"/>
        <v>Nein</v>
      </c>
      <c r="AA1673" s="52" t="str">
        <f t="shared" si="603"/>
        <v>Nein</v>
      </c>
      <c r="AB1673" s="52" t="str">
        <f t="shared" si="603"/>
        <v>Ja</v>
      </c>
      <c r="AC1673" s="52" t="str">
        <f t="shared" si="603"/>
        <v>Nein</v>
      </c>
      <c r="AD1673" s="52" t="str">
        <f t="shared" si="603"/>
        <v>Nein</v>
      </c>
      <c r="AE1673" s="52" t="str">
        <f t="shared" si="603"/>
        <v>Nein</v>
      </c>
      <c r="AF1673" s="52" t="str">
        <f t="shared" si="603"/>
        <v>Nein</v>
      </c>
      <c r="AG1673" s="61" t="str">
        <f>IF(Q1673="Ja",VLOOKUP($Q$2,Plausis!A:E,5,0),IF(R1673="Ja",VLOOKUP($R$2,Plausis!A:E,5,0),IF(T1673="Ja",VLOOKUP($T$2,Plausis!A:E,5,0),IF(U1673="Ja",VLOOKUP($U$2,Plausis!A:E,5,0),IF(AA1673="Ja",VLOOKUP($AA$2,Plausis!A:E,5,0),IF(AC1673="Ja",VLOOKUP($AC$2,Plausis!A:E,5,0),IF(AD1673="Ja",VLOOKUP($AD$2,Plausis!A:E,5,0),"")))))))</f>
        <v/>
      </c>
      <c r="AH1673" s="52" t="str">
        <f>IF(Y1673="Ja",VLOOKUP($Y$2,Plausis!A:E,5,0),"")</f>
        <v/>
      </c>
      <c r="AI1673" s="52" t="str">
        <f t="shared" si="590"/>
        <v>Ja</v>
      </c>
      <c r="AJ1673" s="52" t="str">
        <f>IF(S1673="Ja",VLOOKUP($S$2,Plausis!A:E,5,0),IF(V1673="Ja",VLOOKUP($V$2,Plausis!A:E,5,0),IF(X1673="Ja",VLOOKUP($X$2,Plausis!A:E,5,0),"")))</f>
        <v/>
      </c>
      <c r="AL1673" s="52" t="s">
        <v>2</v>
      </c>
      <c r="AM1673" s="114">
        <v>45531</v>
      </c>
      <c r="AN1673" s="52" t="s">
        <v>4467</v>
      </c>
      <c r="AO1673" s="52" t="str">
        <f>VLOOKUP(B1673,'BAT Grundtabelle'!B:T,19,0)</f>
        <v>ja</v>
      </c>
      <c r="AP1673" s="105" t="str">
        <f t="shared" si="591"/>
        <v>11504</v>
      </c>
      <c r="AQ1673" s="52" t="str">
        <f t="shared" si="592"/>
        <v>Rundfunksender</v>
      </c>
      <c r="AR1673" s="52" t="b">
        <f t="shared" si="589"/>
        <v>0</v>
      </c>
      <c r="AS1673" s="52" t="b">
        <f t="shared" si="589"/>
        <v>0</v>
      </c>
      <c r="AT1673" s="52" t="b">
        <f t="shared" si="589"/>
        <v>0</v>
      </c>
      <c r="AU1673" s="52">
        <f t="shared" si="593"/>
        <v>4</v>
      </c>
      <c r="AW1673" s="52" t="b">
        <f t="shared" si="594"/>
        <v>0</v>
      </c>
      <c r="AX1673" s="52" t="str">
        <f t="shared" si="595"/>
        <v>Unternehmen</v>
      </c>
      <c r="AY1673" s="52" t="b">
        <f t="shared" si="596"/>
        <v>0</v>
      </c>
      <c r="AZ1673" s="52" t="str">
        <f t="shared" si="597"/>
        <v>11504</v>
      </c>
      <c r="BA1673" s="52" t="str">
        <f>VLOOKUP(A1673,'BAT Grundtabelle'!A:U,21,0)</f>
        <v>ja</v>
      </c>
      <c r="BB1673" s="52" t="str">
        <f t="shared" si="598"/>
        <v>nein</v>
      </c>
      <c r="BC1673" s="52" t="str">
        <f t="shared" si="599"/>
        <v>11504</v>
      </c>
      <c r="BD1673" s="52" t="str">
        <f t="shared" si="600"/>
        <v>Rundfunksender</v>
      </c>
      <c r="BE1673" s="52" t="str">
        <f t="shared" si="601"/>
        <v>Unternehmen</v>
      </c>
      <c r="BF1673" s="52">
        <f t="shared" si="602"/>
        <v>4</v>
      </c>
    </row>
    <row r="1674" spans="1:58" hidden="1" x14ac:dyDescent="0.35">
      <c r="A1674" s="107" t="s">
        <v>3928</v>
      </c>
      <c r="B1674" s="75" t="s">
        <v>1507</v>
      </c>
      <c r="C1674" s="52" t="s">
        <v>3</v>
      </c>
      <c r="D1674" s="52" t="s">
        <v>3</v>
      </c>
      <c r="E1674" s="52" t="s">
        <v>2</v>
      </c>
      <c r="F1674" s="52" t="s">
        <v>2</v>
      </c>
      <c r="G1674" s="52" t="s">
        <v>2</v>
      </c>
      <c r="H1674" s="52" t="s">
        <v>2</v>
      </c>
      <c r="I1674" s="52" t="s">
        <v>3</v>
      </c>
      <c r="J1674" s="52">
        <v>4</v>
      </c>
      <c r="K1674" s="52" t="s">
        <v>2</v>
      </c>
      <c r="L1674" s="52" t="s">
        <v>2</v>
      </c>
      <c r="M1674" s="52" t="s">
        <v>2</v>
      </c>
      <c r="N1674" s="52" t="s">
        <v>3</v>
      </c>
      <c r="O1674" s="52" t="s">
        <v>2412</v>
      </c>
      <c r="P1674" s="52">
        <v>1195</v>
      </c>
      <c r="Q1674" s="52" t="str">
        <f t="shared" si="603"/>
        <v>Nein</v>
      </c>
      <c r="R1674" s="52" t="str">
        <f t="shared" si="603"/>
        <v>Nein</v>
      </c>
      <c r="S1674" s="52" t="str">
        <f t="shared" si="603"/>
        <v>Nein</v>
      </c>
      <c r="T1674" s="52" t="str">
        <f t="shared" si="603"/>
        <v>Nein</v>
      </c>
      <c r="U1674" s="52" t="str">
        <f t="shared" si="603"/>
        <v>Nein</v>
      </c>
      <c r="V1674" s="52" t="str">
        <f t="shared" si="603"/>
        <v>Nein</v>
      </c>
      <c r="W1674" s="52" t="str">
        <f t="shared" si="603"/>
        <v>Nein</v>
      </c>
      <c r="X1674" s="52" t="str">
        <f t="shared" si="603"/>
        <v>Nein</v>
      </c>
      <c r="Y1674" s="52" t="str">
        <f t="shared" si="603"/>
        <v>Nein</v>
      </c>
      <c r="Z1674" s="52" t="str">
        <f t="shared" si="603"/>
        <v>Nein</v>
      </c>
      <c r="AA1674" s="52" t="str">
        <f t="shared" si="603"/>
        <v>Nein</v>
      </c>
      <c r="AB1674" s="52" t="str">
        <f t="shared" si="603"/>
        <v>Ja</v>
      </c>
      <c r="AC1674" s="52" t="str">
        <f t="shared" si="603"/>
        <v>Nein</v>
      </c>
      <c r="AD1674" s="52" t="str">
        <f t="shared" si="603"/>
        <v>Nein</v>
      </c>
      <c r="AE1674" s="52" t="str">
        <f t="shared" si="603"/>
        <v>Nein</v>
      </c>
      <c r="AF1674" s="52" t="str">
        <f t="shared" si="603"/>
        <v>Nein</v>
      </c>
      <c r="AG1674" s="61" t="str">
        <f>IF(Q1674="Ja",VLOOKUP($Q$2,Plausis!A:E,5,0),IF(R1674="Ja",VLOOKUP($R$2,Plausis!A:E,5,0),IF(T1674="Ja",VLOOKUP($T$2,Plausis!A:E,5,0),IF(U1674="Ja",VLOOKUP($U$2,Plausis!A:E,5,0),IF(AA1674="Ja",VLOOKUP($AA$2,Plausis!A:E,5,0),IF(AC1674="Ja",VLOOKUP($AC$2,Plausis!A:E,5,0),IF(AD1674="Ja",VLOOKUP($AD$2,Plausis!A:E,5,0),"")))))))</f>
        <v/>
      </c>
      <c r="AH1674" s="52" t="str">
        <f>IF(Y1674="Ja",VLOOKUP($Y$2,Plausis!A:E,5,0),"")</f>
        <v/>
      </c>
      <c r="AI1674" s="52" t="str">
        <f t="shared" si="590"/>
        <v>Ja</v>
      </c>
      <c r="AJ1674" s="52" t="str">
        <f>IF(S1674="Ja",VLOOKUP($S$2,Plausis!A:E,5,0),IF(V1674="Ja",VLOOKUP($V$2,Plausis!A:E,5,0),IF(X1674="Ja",VLOOKUP($X$2,Plausis!A:E,5,0),"")))</f>
        <v/>
      </c>
      <c r="AL1674" s="52" t="s">
        <v>2</v>
      </c>
      <c r="AM1674" s="114">
        <v>45531</v>
      </c>
      <c r="AN1674" s="52" t="s">
        <v>4467</v>
      </c>
      <c r="AO1674" s="52" t="str">
        <f>VLOOKUP(B1674,'BAT Grundtabelle'!B:T,19,0)</f>
        <v>ja</v>
      </c>
      <c r="AP1674" s="105" t="str">
        <f t="shared" si="591"/>
        <v>11505</v>
      </c>
      <c r="AQ1674" s="52" t="str">
        <f t="shared" si="592"/>
        <v>Rundfunkstudio</v>
      </c>
      <c r="AR1674" s="52" t="b">
        <f t="shared" si="589"/>
        <v>0</v>
      </c>
      <c r="AS1674" s="52" t="b">
        <f t="shared" si="589"/>
        <v>0</v>
      </c>
      <c r="AT1674" s="52" t="b">
        <f t="shared" si="589"/>
        <v>0</v>
      </c>
      <c r="AU1674" s="52">
        <f t="shared" si="593"/>
        <v>4</v>
      </c>
      <c r="AW1674" s="52" t="b">
        <f t="shared" si="594"/>
        <v>0</v>
      </c>
      <c r="AX1674" s="52" t="str">
        <f t="shared" si="595"/>
        <v>Unternehmen</v>
      </c>
      <c r="AY1674" s="52" t="b">
        <f t="shared" si="596"/>
        <v>0</v>
      </c>
      <c r="AZ1674" s="52" t="str">
        <f t="shared" si="597"/>
        <v>11505</v>
      </c>
      <c r="BA1674" s="52" t="str">
        <f>VLOOKUP(A1674,'BAT Grundtabelle'!A:U,21,0)</f>
        <v>ja</v>
      </c>
      <c r="BB1674" s="52" t="str">
        <f t="shared" si="598"/>
        <v>nein</v>
      </c>
      <c r="BC1674" s="52" t="str">
        <f t="shared" si="599"/>
        <v>11505</v>
      </c>
      <c r="BD1674" s="52" t="str">
        <f t="shared" si="600"/>
        <v>Rundfunkstudio</v>
      </c>
      <c r="BE1674" s="52" t="str">
        <f t="shared" si="601"/>
        <v>Unternehmen</v>
      </c>
      <c r="BF1674" s="52">
        <f t="shared" si="602"/>
        <v>4</v>
      </c>
    </row>
    <row r="1675" spans="1:58" hidden="1" x14ac:dyDescent="0.35">
      <c r="A1675" s="107" t="s">
        <v>3929</v>
      </c>
      <c r="B1675" s="75" t="s">
        <v>543</v>
      </c>
      <c r="C1675" s="52" t="s">
        <v>3</v>
      </c>
      <c r="D1675" s="52" t="s">
        <v>3</v>
      </c>
      <c r="E1675" s="52" t="s">
        <v>2</v>
      </c>
      <c r="F1675" s="52" t="s">
        <v>2</v>
      </c>
      <c r="G1675" s="52" t="s">
        <v>2</v>
      </c>
      <c r="H1675" s="52" t="s">
        <v>2</v>
      </c>
      <c r="I1675" s="52" t="s">
        <v>3</v>
      </c>
      <c r="J1675" s="52">
        <v>1</v>
      </c>
      <c r="K1675" s="52" t="s">
        <v>2</v>
      </c>
      <c r="L1675" s="52" t="s">
        <v>2</v>
      </c>
      <c r="M1675" s="52" t="s">
        <v>2</v>
      </c>
      <c r="N1675" s="52" t="s">
        <v>3</v>
      </c>
      <c r="P1675" s="52" t="s">
        <v>4</v>
      </c>
      <c r="Q1675" s="52" t="str">
        <f t="shared" si="603"/>
        <v>Nein</v>
      </c>
      <c r="R1675" s="52" t="str">
        <f t="shared" si="603"/>
        <v>Nein</v>
      </c>
      <c r="S1675" s="52" t="str">
        <f t="shared" si="603"/>
        <v>Nein</v>
      </c>
      <c r="T1675" s="52" t="str">
        <f t="shared" si="603"/>
        <v>Nein</v>
      </c>
      <c r="U1675" s="52" t="str">
        <f t="shared" si="603"/>
        <v>Nein</v>
      </c>
      <c r="V1675" s="52" t="str">
        <f t="shared" si="603"/>
        <v>Nein</v>
      </c>
      <c r="W1675" s="52" t="str">
        <f t="shared" si="603"/>
        <v>Nein</v>
      </c>
      <c r="X1675" s="52" t="str">
        <f t="shared" si="603"/>
        <v>Nein</v>
      </c>
      <c r="Y1675" s="52" t="str">
        <f t="shared" si="603"/>
        <v>Nein</v>
      </c>
      <c r="Z1675" s="52" t="str">
        <f t="shared" si="603"/>
        <v>Nein</v>
      </c>
      <c r="AA1675" s="52" t="str">
        <f t="shared" si="603"/>
        <v>Nein</v>
      </c>
      <c r="AB1675" s="52" t="str">
        <f t="shared" si="603"/>
        <v>Nein</v>
      </c>
      <c r="AC1675" s="52" t="str">
        <f t="shared" si="603"/>
        <v>Nein</v>
      </c>
      <c r="AD1675" s="52" t="str">
        <f t="shared" si="603"/>
        <v>Nein</v>
      </c>
      <c r="AE1675" s="52" t="str">
        <f t="shared" si="603"/>
        <v>Nein</v>
      </c>
      <c r="AF1675" s="52" t="str">
        <f t="shared" si="603"/>
        <v>Nein</v>
      </c>
      <c r="AG1675" s="61" t="str">
        <f>IF(Q1675="Ja",VLOOKUP($Q$2,Plausis!A:E,5,0),IF(R1675="Ja",VLOOKUP($R$2,Plausis!A:E,5,0),IF(T1675="Ja",VLOOKUP($T$2,Plausis!A:E,5,0),IF(U1675="Ja",VLOOKUP($U$2,Plausis!A:E,5,0),IF(AA1675="Ja",VLOOKUP($AA$2,Plausis!A:E,5,0),IF(AC1675="Ja",VLOOKUP($AC$2,Plausis!A:E,5,0),IF(AD1675="Ja",VLOOKUP($AD$2,Plausis!A:E,5,0),"")))))))</f>
        <v/>
      </c>
      <c r="AH1675" s="52" t="str">
        <f>IF(Y1675="Ja",VLOOKUP($Y$2,Plausis!A:E,5,0),"")</f>
        <v/>
      </c>
      <c r="AI1675" s="52" t="str">
        <f t="shared" si="590"/>
        <v>Ja</v>
      </c>
      <c r="AJ1675" s="52" t="str">
        <f>IF(S1675="Ja",VLOOKUP($S$2,Plausis!A:E,5,0),IF(V1675="Ja",VLOOKUP($V$2,Plausis!A:E,5,0),IF(X1675="Ja",VLOOKUP($X$2,Plausis!A:E,5,0),"")))</f>
        <v/>
      </c>
      <c r="AL1675" s="52" t="s">
        <v>3</v>
      </c>
      <c r="AM1675" s="114">
        <v>45531</v>
      </c>
      <c r="AN1675" s="52" t="s">
        <v>4467</v>
      </c>
      <c r="AO1675" s="52" t="str">
        <f>VLOOKUP(B1675,'BAT Grundtabelle'!B:T,19,0)</f>
        <v>ja</v>
      </c>
      <c r="AP1675" s="105" t="str">
        <f t="shared" si="591"/>
        <v>11506</v>
      </c>
      <c r="AQ1675" s="52" t="str">
        <f t="shared" si="592"/>
        <v>Saatguthandel</v>
      </c>
      <c r="AR1675" s="52" t="b">
        <f t="shared" si="589"/>
        <v>0</v>
      </c>
      <c r="AS1675" s="52" t="b">
        <f t="shared" si="589"/>
        <v>0</v>
      </c>
      <c r="AT1675" s="52" t="b">
        <f t="shared" si="589"/>
        <v>0</v>
      </c>
      <c r="AU1675" s="52">
        <f t="shared" si="593"/>
        <v>1</v>
      </c>
      <c r="AW1675" s="52" t="b">
        <f t="shared" si="594"/>
        <v>0</v>
      </c>
      <c r="AX1675" s="52" t="str">
        <f t="shared" si="595"/>
        <v>Unternehmen</v>
      </c>
      <c r="AY1675" s="52" t="b">
        <f t="shared" si="596"/>
        <v>0</v>
      </c>
      <c r="AZ1675" s="52" t="str">
        <f t="shared" si="597"/>
        <v>11506</v>
      </c>
      <c r="BA1675" s="52" t="str">
        <f>VLOOKUP(A1675,'BAT Grundtabelle'!A:U,21,0)</f>
        <v>ja</v>
      </c>
      <c r="BB1675" s="52" t="str">
        <f t="shared" si="598"/>
        <v>nein</v>
      </c>
      <c r="BC1675" s="52" t="str">
        <f t="shared" si="599"/>
        <v>11506</v>
      </c>
      <c r="BD1675" s="52" t="str">
        <f t="shared" si="600"/>
        <v>Saatguthandel</v>
      </c>
      <c r="BE1675" s="52" t="str">
        <f t="shared" si="601"/>
        <v>Unternehmen</v>
      </c>
      <c r="BF1675" s="52">
        <f t="shared" si="602"/>
        <v>1</v>
      </c>
    </row>
    <row r="1676" spans="1:58" hidden="1" x14ac:dyDescent="0.35">
      <c r="A1676" s="107" t="s">
        <v>3930</v>
      </c>
      <c r="B1676" s="75" t="s">
        <v>544</v>
      </c>
      <c r="C1676" s="52" t="s">
        <v>3</v>
      </c>
      <c r="D1676" s="52" t="s">
        <v>3</v>
      </c>
      <c r="E1676" s="52" t="s">
        <v>2</v>
      </c>
      <c r="F1676" s="52" t="s">
        <v>2</v>
      </c>
      <c r="G1676" s="52" t="s">
        <v>2</v>
      </c>
      <c r="H1676" s="52" t="s">
        <v>2</v>
      </c>
      <c r="I1676" s="52" t="s">
        <v>3</v>
      </c>
      <c r="J1676" s="52">
        <v>1</v>
      </c>
      <c r="K1676" s="52" t="s">
        <v>2</v>
      </c>
      <c r="L1676" s="52" t="s">
        <v>2</v>
      </c>
      <c r="M1676" s="52" t="s">
        <v>2</v>
      </c>
      <c r="N1676" s="52" t="s">
        <v>3</v>
      </c>
      <c r="P1676" s="52" t="s">
        <v>4</v>
      </c>
      <c r="Q1676" s="52" t="str">
        <f t="shared" si="603"/>
        <v>Nein</v>
      </c>
      <c r="R1676" s="52" t="str">
        <f t="shared" si="603"/>
        <v>Nein</v>
      </c>
      <c r="S1676" s="52" t="str">
        <f t="shared" si="603"/>
        <v>Nein</v>
      </c>
      <c r="T1676" s="52" t="str">
        <f t="shared" si="603"/>
        <v>Nein</v>
      </c>
      <c r="U1676" s="52" t="str">
        <f t="shared" si="603"/>
        <v>Nein</v>
      </c>
      <c r="V1676" s="52" t="str">
        <f t="shared" si="603"/>
        <v>Nein</v>
      </c>
      <c r="W1676" s="52" t="str">
        <f t="shared" si="603"/>
        <v>Nein</v>
      </c>
      <c r="X1676" s="52" t="str">
        <f t="shared" si="603"/>
        <v>Nein</v>
      </c>
      <c r="Y1676" s="52" t="str">
        <f t="shared" si="603"/>
        <v>Nein</v>
      </c>
      <c r="Z1676" s="52" t="str">
        <f t="shared" si="603"/>
        <v>Nein</v>
      </c>
      <c r="AA1676" s="52" t="str">
        <f t="shared" si="603"/>
        <v>Nein</v>
      </c>
      <c r="AB1676" s="52" t="str">
        <f t="shared" si="603"/>
        <v>Nein</v>
      </c>
      <c r="AC1676" s="52" t="str">
        <f t="shared" si="603"/>
        <v>Nein</v>
      </c>
      <c r="AD1676" s="52" t="str">
        <f t="shared" si="603"/>
        <v>Nein</v>
      </c>
      <c r="AE1676" s="52" t="str">
        <f t="shared" si="603"/>
        <v>Nein</v>
      </c>
      <c r="AF1676" s="52" t="str">
        <f t="shared" si="603"/>
        <v>Nein</v>
      </c>
      <c r="AG1676" s="61" t="str">
        <f>IF(Q1676="Ja",VLOOKUP($Q$2,Plausis!A:E,5,0),IF(R1676="Ja",VLOOKUP($R$2,Plausis!A:E,5,0),IF(T1676="Ja",VLOOKUP($T$2,Plausis!A:E,5,0),IF(U1676="Ja",VLOOKUP($U$2,Plausis!A:E,5,0),IF(AA1676="Ja",VLOOKUP($AA$2,Plausis!A:E,5,0),IF(AC1676="Ja",VLOOKUP($AC$2,Plausis!A:E,5,0),IF(AD1676="Ja",VLOOKUP($AD$2,Plausis!A:E,5,0),"")))))))</f>
        <v/>
      </c>
      <c r="AH1676" s="52" t="str">
        <f>IF(Y1676="Ja",VLOOKUP($Y$2,Plausis!A:E,5,0),"")</f>
        <v/>
      </c>
      <c r="AI1676" s="52" t="str">
        <f t="shared" si="590"/>
        <v>Ja</v>
      </c>
      <c r="AJ1676" s="52" t="str">
        <f>IF(S1676="Ja",VLOOKUP($S$2,Plausis!A:E,5,0),IF(V1676="Ja",VLOOKUP($V$2,Plausis!A:E,5,0),IF(X1676="Ja",VLOOKUP($X$2,Plausis!A:E,5,0),"")))</f>
        <v/>
      </c>
      <c r="AL1676" s="52" t="s">
        <v>3</v>
      </c>
      <c r="AM1676" s="114">
        <v>45531</v>
      </c>
      <c r="AN1676" s="52" t="s">
        <v>4467</v>
      </c>
      <c r="AO1676" s="52" t="str">
        <f>VLOOKUP(B1676,'BAT Grundtabelle'!B:T,19,0)</f>
        <v>ja</v>
      </c>
      <c r="AP1676" s="105" t="str">
        <f t="shared" si="591"/>
        <v>11507</v>
      </c>
      <c r="AQ1676" s="52" t="str">
        <f t="shared" si="592"/>
        <v>Saatguthersteller</v>
      </c>
      <c r="AR1676" s="52" t="b">
        <f t="shared" si="589"/>
        <v>0</v>
      </c>
      <c r="AS1676" s="52" t="b">
        <f t="shared" si="589"/>
        <v>0</v>
      </c>
      <c r="AT1676" s="52" t="b">
        <f t="shared" si="589"/>
        <v>0</v>
      </c>
      <c r="AU1676" s="52">
        <f t="shared" si="593"/>
        <v>1</v>
      </c>
      <c r="AW1676" s="52" t="b">
        <f t="shared" si="594"/>
        <v>0</v>
      </c>
      <c r="AX1676" s="52" t="str">
        <f t="shared" si="595"/>
        <v>Unternehmen</v>
      </c>
      <c r="AY1676" s="52" t="b">
        <f t="shared" si="596"/>
        <v>0</v>
      </c>
      <c r="AZ1676" s="52" t="str">
        <f t="shared" si="597"/>
        <v>11507</v>
      </c>
      <c r="BA1676" s="52" t="str">
        <f>VLOOKUP(A1676,'BAT Grundtabelle'!A:U,21,0)</f>
        <v>ja</v>
      </c>
      <c r="BB1676" s="52" t="str">
        <f t="shared" si="598"/>
        <v>nein</v>
      </c>
      <c r="BC1676" s="52" t="str">
        <f t="shared" si="599"/>
        <v>11507</v>
      </c>
      <c r="BD1676" s="52" t="str">
        <f t="shared" si="600"/>
        <v>Saatguthersteller</v>
      </c>
      <c r="BE1676" s="52" t="str">
        <f t="shared" si="601"/>
        <v>Unternehmen</v>
      </c>
      <c r="BF1676" s="52">
        <f t="shared" si="602"/>
        <v>1</v>
      </c>
    </row>
    <row r="1677" spans="1:58" hidden="1" x14ac:dyDescent="0.35">
      <c r="A1677" s="107" t="s">
        <v>3931</v>
      </c>
      <c r="B1677" s="75" t="s">
        <v>1151</v>
      </c>
      <c r="C1677" s="52" t="s">
        <v>3</v>
      </c>
      <c r="D1677" s="52" t="s">
        <v>3</v>
      </c>
      <c r="E1677" s="52" t="s">
        <v>3</v>
      </c>
      <c r="F1677" s="52" t="s">
        <v>2</v>
      </c>
      <c r="G1677" s="52" t="s">
        <v>2</v>
      </c>
      <c r="H1677" s="52" t="s">
        <v>2</v>
      </c>
      <c r="I1677" s="52" t="s">
        <v>3</v>
      </c>
      <c r="J1677" s="52">
        <v>1</v>
      </c>
      <c r="K1677" s="52" t="s">
        <v>2</v>
      </c>
      <c r="L1677" s="52" t="s">
        <v>2</v>
      </c>
      <c r="M1677" s="52" t="s">
        <v>2</v>
      </c>
      <c r="N1677" s="52" t="s">
        <v>3</v>
      </c>
      <c r="P1677" s="52" t="s">
        <v>4</v>
      </c>
      <c r="Q1677" s="52" t="str">
        <f t="shared" si="603"/>
        <v>Nein</v>
      </c>
      <c r="R1677" s="52" t="str">
        <f t="shared" si="603"/>
        <v>Nein</v>
      </c>
      <c r="S1677" s="52" t="str">
        <f t="shared" si="603"/>
        <v>Nein</v>
      </c>
      <c r="T1677" s="52" t="str">
        <f t="shared" si="603"/>
        <v>Nein</v>
      </c>
      <c r="U1677" s="52" t="str">
        <f t="shared" si="603"/>
        <v>Nein</v>
      </c>
      <c r="V1677" s="52" t="str">
        <f t="shared" si="603"/>
        <v>Nein</v>
      </c>
      <c r="W1677" s="52" t="str">
        <f t="shared" si="603"/>
        <v>Nein</v>
      </c>
      <c r="X1677" s="52" t="str">
        <f t="shared" si="603"/>
        <v>Nein</v>
      </c>
      <c r="Y1677" s="52" t="str">
        <f t="shared" si="603"/>
        <v>Nein</v>
      </c>
      <c r="Z1677" s="52" t="str">
        <f t="shared" si="603"/>
        <v>Nein</v>
      </c>
      <c r="AA1677" s="52" t="str">
        <f t="shared" si="603"/>
        <v>Nein</v>
      </c>
      <c r="AB1677" s="52" t="str">
        <f t="shared" si="603"/>
        <v>Nein</v>
      </c>
      <c r="AC1677" s="52" t="str">
        <f t="shared" si="603"/>
        <v>Nein</v>
      </c>
      <c r="AD1677" s="52" t="str">
        <f t="shared" si="603"/>
        <v>Nein</v>
      </c>
      <c r="AE1677" s="52" t="str">
        <f t="shared" si="603"/>
        <v>Nein</v>
      </c>
      <c r="AF1677" s="52" t="str">
        <f t="shared" si="603"/>
        <v>Nein</v>
      </c>
      <c r="AG1677" s="61" t="str">
        <f>IF(Q1677="Ja",VLOOKUP($Q$2,Plausis!A:E,5,0),IF(R1677="Ja",VLOOKUP($R$2,Plausis!A:E,5,0),IF(T1677="Ja",VLOOKUP($T$2,Plausis!A:E,5,0),IF(U1677="Ja",VLOOKUP($U$2,Plausis!A:E,5,0),IF(AA1677="Ja",VLOOKUP($AA$2,Plausis!A:E,5,0),IF(AC1677="Ja",VLOOKUP($AC$2,Plausis!A:E,5,0),IF(AD1677="Ja",VLOOKUP($AD$2,Plausis!A:E,5,0),"")))))))</f>
        <v/>
      </c>
      <c r="AH1677" s="52" t="str">
        <f>IF(Y1677="Ja",VLOOKUP($Y$2,Plausis!A:E,5,0),"")</f>
        <v/>
      </c>
      <c r="AI1677" s="52" t="str">
        <f t="shared" si="590"/>
        <v>Ja</v>
      </c>
      <c r="AJ1677" s="52" t="str">
        <f>IF(S1677="Ja",VLOOKUP($S$2,Plausis!A:E,5,0),IF(V1677="Ja",VLOOKUP($V$2,Plausis!A:E,5,0),IF(X1677="Ja",VLOOKUP($X$2,Plausis!A:E,5,0),"")))</f>
        <v/>
      </c>
      <c r="AL1677" s="52" t="s">
        <v>2</v>
      </c>
      <c r="AM1677" s="114">
        <v>45531</v>
      </c>
      <c r="AN1677" s="52" t="s">
        <v>4467</v>
      </c>
      <c r="AO1677" s="52" t="str">
        <f>VLOOKUP(B1677,'BAT Grundtabelle'!B:T,19,0)</f>
        <v>ja</v>
      </c>
      <c r="AP1677" s="105" t="str">
        <f t="shared" si="591"/>
        <v>11508</v>
      </c>
      <c r="AQ1677" s="52" t="str">
        <f t="shared" si="592"/>
        <v>Sachverständige, Prüfingenieure und Schätzer im Kfz- und Maschinenwesen</v>
      </c>
      <c r="AR1677" s="52" t="b">
        <f t="shared" si="589"/>
        <v>0</v>
      </c>
      <c r="AS1677" s="52" t="b">
        <f t="shared" si="589"/>
        <v>0</v>
      </c>
      <c r="AT1677" s="52" t="b">
        <f t="shared" si="589"/>
        <v>0</v>
      </c>
      <c r="AU1677" s="52">
        <f t="shared" si="593"/>
        <v>1</v>
      </c>
      <c r="AW1677" s="52" t="b">
        <f t="shared" si="594"/>
        <v>0</v>
      </c>
      <c r="AX1677" s="52" t="str">
        <f t="shared" si="595"/>
        <v>Unternehmen</v>
      </c>
      <c r="AY1677" s="52" t="b">
        <f t="shared" si="596"/>
        <v>0</v>
      </c>
      <c r="AZ1677" s="52" t="str">
        <f t="shared" si="597"/>
        <v>11508</v>
      </c>
      <c r="BA1677" s="52" t="str">
        <f>VLOOKUP(A1677,'BAT Grundtabelle'!A:U,21,0)</f>
        <v>ja</v>
      </c>
      <c r="BB1677" s="52" t="str">
        <f t="shared" si="598"/>
        <v>nein</v>
      </c>
      <c r="BC1677" s="52" t="str">
        <f t="shared" si="599"/>
        <v>11508</v>
      </c>
      <c r="BD1677" s="52" t="str">
        <f t="shared" si="600"/>
        <v>Sachverständige, Prüfingenieure und Schätzer im Kfz- und Maschinenwesen</v>
      </c>
      <c r="BE1677" s="52" t="str">
        <f t="shared" si="601"/>
        <v>Unternehmen</v>
      </c>
      <c r="BF1677" s="52">
        <f t="shared" si="602"/>
        <v>1</v>
      </c>
    </row>
    <row r="1678" spans="1:58" hidden="1" x14ac:dyDescent="0.35">
      <c r="A1678" s="107" t="s">
        <v>3932</v>
      </c>
      <c r="B1678" s="75" t="s">
        <v>1215</v>
      </c>
      <c r="C1678" s="52" t="s">
        <v>3</v>
      </c>
      <c r="D1678" s="52" t="s">
        <v>3</v>
      </c>
      <c r="E1678" s="52" t="s">
        <v>2</v>
      </c>
      <c r="F1678" s="52" t="s">
        <v>2</v>
      </c>
      <c r="G1678" s="52" t="s">
        <v>2</v>
      </c>
      <c r="H1678" s="52" t="s">
        <v>2</v>
      </c>
      <c r="I1678" s="52" t="s">
        <v>3</v>
      </c>
      <c r="J1678" s="52">
        <v>1</v>
      </c>
      <c r="K1678" s="52" t="s">
        <v>2</v>
      </c>
      <c r="L1678" s="52" t="s">
        <v>2</v>
      </c>
      <c r="M1678" s="52" t="s">
        <v>2</v>
      </c>
      <c r="N1678" s="52" t="s">
        <v>3</v>
      </c>
      <c r="P1678" s="52" t="s">
        <v>4</v>
      </c>
      <c r="Q1678" s="52" t="str">
        <f t="shared" si="603"/>
        <v>Nein</v>
      </c>
      <c r="R1678" s="52" t="str">
        <f t="shared" si="603"/>
        <v>Nein</v>
      </c>
      <c r="S1678" s="52" t="str">
        <f t="shared" si="603"/>
        <v>Nein</v>
      </c>
      <c r="T1678" s="52" t="str">
        <f t="shared" si="603"/>
        <v>Nein</v>
      </c>
      <c r="U1678" s="52" t="str">
        <f t="shared" si="603"/>
        <v>Nein</v>
      </c>
      <c r="V1678" s="52" t="str">
        <f t="shared" si="603"/>
        <v>Nein</v>
      </c>
      <c r="W1678" s="52" t="str">
        <f t="shared" si="603"/>
        <v>Nein</v>
      </c>
      <c r="X1678" s="52" t="str">
        <f t="shared" si="603"/>
        <v>Nein</v>
      </c>
      <c r="Y1678" s="52" t="str">
        <f t="shared" si="603"/>
        <v>Nein</v>
      </c>
      <c r="Z1678" s="52" t="str">
        <f t="shared" si="603"/>
        <v>Nein</v>
      </c>
      <c r="AA1678" s="52" t="str">
        <f t="shared" si="603"/>
        <v>Nein</v>
      </c>
      <c r="AB1678" s="52" t="str">
        <f t="shared" si="603"/>
        <v>Nein</v>
      </c>
      <c r="AC1678" s="52" t="str">
        <f t="shared" si="603"/>
        <v>Nein</v>
      </c>
      <c r="AD1678" s="52" t="str">
        <f t="shared" si="603"/>
        <v>Nein</v>
      </c>
      <c r="AE1678" s="52" t="str">
        <f t="shared" si="603"/>
        <v>Nein</v>
      </c>
      <c r="AF1678" s="52" t="str">
        <f t="shared" si="603"/>
        <v>Nein</v>
      </c>
      <c r="AG1678" s="61" t="str">
        <f>IF(Q1678="Ja",VLOOKUP($Q$2,Plausis!A:E,5,0),IF(R1678="Ja",VLOOKUP($R$2,Plausis!A:E,5,0),IF(T1678="Ja",VLOOKUP($T$2,Plausis!A:E,5,0),IF(U1678="Ja",VLOOKUP($U$2,Plausis!A:E,5,0),IF(AA1678="Ja",VLOOKUP($AA$2,Plausis!A:E,5,0),IF(AC1678="Ja",VLOOKUP($AC$2,Plausis!A:E,5,0),IF(AD1678="Ja",VLOOKUP($AD$2,Plausis!A:E,5,0),"")))))))</f>
        <v/>
      </c>
      <c r="AH1678" s="52" t="str">
        <f>IF(Y1678="Ja",VLOOKUP($Y$2,Plausis!A:E,5,0),"")</f>
        <v/>
      </c>
      <c r="AI1678" s="52" t="str">
        <f t="shared" si="590"/>
        <v>Ja</v>
      </c>
      <c r="AJ1678" s="52" t="str">
        <f>IF(S1678="Ja",VLOOKUP($S$2,Plausis!A:E,5,0),IF(V1678="Ja",VLOOKUP($V$2,Plausis!A:E,5,0),IF(X1678="Ja",VLOOKUP($X$2,Plausis!A:E,5,0),"")))</f>
        <v/>
      </c>
      <c r="AL1678" s="52" t="s">
        <v>2</v>
      </c>
      <c r="AM1678" s="114">
        <v>45531</v>
      </c>
      <c r="AN1678" s="52" t="s">
        <v>4467</v>
      </c>
      <c r="AO1678" s="52" t="str">
        <f>VLOOKUP(B1678,'BAT Grundtabelle'!B:T,19,0)</f>
        <v>ja</v>
      </c>
      <c r="AP1678" s="105" t="str">
        <f t="shared" si="591"/>
        <v>11509</v>
      </c>
      <c r="AQ1678" s="52" t="str">
        <f t="shared" si="592"/>
        <v>Sachverständiger</v>
      </c>
      <c r="AR1678" s="52" t="b">
        <f t="shared" si="589"/>
        <v>0</v>
      </c>
      <c r="AS1678" s="52" t="b">
        <f t="shared" si="589"/>
        <v>0</v>
      </c>
      <c r="AT1678" s="52" t="b">
        <f t="shared" si="589"/>
        <v>0</v>
      </c>
      <c r="AU1678" s="52">
        <f t="shared" si="593"/>
        <v>1</v>
      </c>
      <c r="AW1678" s="52" t="b">
        <f t="shared" si="594"/>
        <v>0</v>
      </c>
      <c r="AX1678" s="52" t="str">
        <f t="shared" si="595"/>
        <v>Unternehmen</v>
      </c>
      <c r="AY1678" s="52" t="b">
        <f t="shared" si="596"/>
        <v>0</v>
      </c>
      <c r="AZ1678" s="52" t="str">
        <f t="shared" si="597"/>
        <v>11509</v>
      </c>
      <c r="BA1678" s="52" t="str">
        <f>VLOOKUP(A1678,'BAT Grundtabelle'!A:U,21,0)</f>
        <v>ja</v>
      </c>
      <c r="BB1678" s="52" t="str">
        <f t="shared" si="598"/>
        <v>nein</v>
      </c>
      <c r="BC1678" s="52" t="str">
        <f t="shared" si="599"/>
        <v>11509</v>
      </c>
      <c r="BD1678" s="52" t="str">
        <f t="shared" si="600"/>
        <v>Sachverständiger</v>
      </c>
      <c r="BE1678" s="52" t="str">
        <f t="shared" si="601"/>
        <v>Unternehmen</v>
      </c>
      <c r="BF1678" s="52">
        <f t="shared" si="602"/>
        <v>1</v>
      </c>
    </row>
    <row r="1679" spans="1:58" hidden="1" x14ac:dyDescent="0.35">
      <c r="A1679" s="107" t="s">
        <v>3933</v>
      </c>
      <c r="B1679" s="75" t="s">
        <v>1492</v>
      </c>
      <c r="C1679" s="52" t="s">
        <v>3</v>
      </c>
      <c r="D1679" s="52" t="s">
        <v>3</v>
      </c>
      <c r="E1679" s="52" t="s">
        <v>2</v>
      </c>
      <c r="F1679" s="52" t="s">
        <v>2</v>
      </c>
      <c r="G1679" s="52" t="s">
        <v>2</v>
      </c>
      <c r="H1679" s="52" t="s">
        <v>2</v>
      </c>
      <c r="I1679" s="52" t="s">
        <v>3</v>
      </c>
      <c r="J1679" s="52">
        <v>1</v>
      </c>
      <c r="K1679" s="52" t="s">
        <v>2</v>
      </c>
      <c r="L1679" s="52" t="s">
        <v>2</v>
      </c>
      <c r="M1679" s="52" t="s">
        <v>2</v>
      </c>
      <c r="N1679" s="52" t="s">
        <v>3</v>
      </c>
      <c r="P1679" s="52" t="s">
        <v>4</v>
      </c>
      <c r="Q1679" s="52" t="str">
        <f t="shared" si="603"/>
        <v>Nein</v>
      </c>
      <c r="R1679" s="52" t="str">
        <f t="shared" si="603"/>
        <v>Nein</v>
      </c>
      <c r="S1679" s="52" t="str">
        <f t="shared" si="603"/>
        <v>Nein</v>
      </c>
      <c r="T1679" s="52" t="str">
        <f t="shared" si="603"/>
        <v>Nein</v>
      </c>
      <c r="U1679" s="52" t="str">
        <f t="shared" si="603"/>
        <v>Nein</v>
      </c>
      <c r="V1679" s="52" t="str">
        <f t="shared" si="603"/>
        <v>Nein</v>
      </c>
      <c r="W1679" s="52" t="str">
        <f t="shared" si="603"/>
        <v>Nein</v>
      </c>
      <c r="X1679" s="52" t="str">
        <f t="shared" si="603"/>
        <v>Nein</v>
      </c>
      <c r="Y1679" s="52" t="str">
        <f t="shared" si="603"/>
        <v>Nein</v>
      </c>
      <c r="Z1679" s="52" t="str">
        <f t="shared" si="603"/>
        <v>Nein</v>
      </c>
      <c r="AA1679" s="52" t="str">
        <f t="shared" si="603"/>
        <v>Nein</v>
      </c>
      <c r="AB1679" s="52" t="str">
        <f t="shared" si="603"/>
        <v>Nein</v>
      </c>
      <c r="AC1679" s="52" t="str">
        <f t="shared" si="603"/>
        <v>Nein</v>
      </c>
      <c r="AD1679" s="52" t="str">
        <f t="shared" si="603"/>
        <v>Nein</v>
      </c>
      <c r="AE1679" s="52" t="str">
        <f t="shared" si="603"/>
        <v>Nein</v>
      </c>
      <c r="AF1679" s="52" t="str">
        <f t="shared" si="603"/>
        <v>Nein</v>
      </c>
      <c r="AG1679" s="61" t="str">
        <f>IF(Q1679="Ja",VLOOKUP($Q$2,Plausis!A:E,5,0),IF(R1679="Ja",VLOOKUP($R$2,Plausis!A:E,5,0),IF(T1679="Ja",VLOOKUP($T$2,Plausis!A:E,5,0),IF(U1679="Ja",VLOOKUP($U$2,Plausis!A:E,5,0),IF(AA1679="Ja",VLOOKUP($AA$2,Plausis!A:E,5,0),IF(AC1679="Ja",VLOOKUP($AC$2,Plausis!A:E,5,0),IF(AD1679="Ja",VLOOKUP($AD$2,Plausis!A:E,5,0),"")))))))</f>
        <v/>
      </c>
      <c r="AH1679" s="52" t="str">
        <f>IF(Y1679="Ja",VLOOKUP($Y$2,Plausis!A:E,5,0),"")</f>
        <v/>
      </c>
      <c r="AI1679" s="52" t="str">
        <f t="shared" si="590"/>
        <v>Ja</v>
      </c>
      <c r="AJ1679" s="52" t="str">
        <f>IF(S1679="Ja",VLOOKUP($S$2,Plausis!A:E,5,0),IF(V1679="Ja",VLOOKUP($V$2,Plausis!A:E,5,0),IF(X1679="Ja",VLOOKUP($X$2,Plausis!A:E,5,0),"")))</f>
        <v/>
      </c>
      <c r="AL1679" s="52" t="s">
        <v>2</v>
      </c>
      <c r="AM1679" s="114">
        <v>45531</v>
      </c>
      <c r="AN1679" s="52" t="s">
        <v>4467</v>
      </c>
      <c r="AO1679" s="52" t="str">
        <f>VLOOKUP(B1679,'BAT Grundtabelle'!B:T,19,0)</f>
        <v>ja</v>
      </c>
      <c r="AP1679" s="105" t="str">
        <f t="shared" si="591"/>
        <v>11510</v>
      </c>
      <c r="AQ1679" s="52" t="str">
        <f t="shared" si="592"/>
        <v>Safaripark</v>
      </c>
      <c r="AR1679" s="52" t="b">
        <f t="shared" si="589"/>
        <v>0</v>
      </c>
      <c r="AS1679" s="52" t="b">
        <f t="shared" si="589"/>
        <v>0</v>
      </c>
      <c r="AT1679" s="52" t="b">
        <f t="shared" si="589"/>
        <v>0</v>
      </c>
      <c r="AU1679" s="52">
        <f t="shared" si="593"/>
        <v>1</v>
      </c>
      <c r="AW1679" s="52" t="b">
        <f t="shared" si="594"/>
        <v>0</v>
      </c>
      <c r="AX1679" s="52" t="str">
        <f t="shared" si="595"/>
        <v>Unternehmen</v>
      </c>
      <c r="AY1679" s="52" t="b">
        <f t="shared" si="596"/>
        <v>0</v>
      </c>
      <c r="AZ1679" s="52" t="str">
        <f t="shared" si="597"/>
        <v>11510</v>
      </c>
      <c r="BA1679" s="52" t="str">
        <f>VLOOKUP(A1679,'BAT Grundtabelle'!A:U,21,0)</f>
        <v>ja</v>
      </c>
      <c r="BB1679" s="52" t="str">
        <f t="shared" si="598"/>
        <v>nein</v>
      </c>
      <c r="BC1679" s="52" t="str">
        <f t="shared" si="599"/>
        <v>11510</v>
      </c>
      <c r="BD1679" s="52" t="str">
        <f t="shared" si="600"/>
        <v>Safaripark</v>
      </c>
      <c r="BE1679" s="52" t="str">
        <f t="shared" si="601"/>
        <v>Unternehmen</v>
      </c>
      <c r="BF1679" s="52">
        <f t="shared" si="602"/>
        <v>1</v>
      </c>
    </row>
    <row r="1680" spans="1:58" hidden="1" x14ac:dyDescent="0.35">
      <c r="A1680" s="107" t="s">
        <v>3934</v>
      </c>
      <c r="B1680" s="75" t="s">
        <v>774</v>
      </c>
      <c r="C1680" s="52" t="s">
        <v>3</v>
      </c>
      <c r="D1680" s="52" t="s">
        <v>3</v>
      </c>
      <c r="E1680" s="52" t="s">
        <v>2</v>
      </c>
      <c r="F1680" s="52" t="s">
        <v>2</v>
      </c>
      <c r="G1680" s="52" t="s">
        <v>2</v>
      </c>
      <c r="H1680" s="52" t="s">
        <v>2</v>
      </c>
      <c r="I1680" s="52" t="s">
        <v>3</v>
      </c>
      <c r="J1680" s="52">
        <v>1</v>
      </c>
      <c r="K1680" s="52" t="s">
        <v>2</v>
      </c>
      <c r="L1680" s="52" t="s">
        <v>2</v>
      </c>
      <c r="M1680" s="52" t="s">
        <v>2</v>
      </c>
      <c r="N1680" s="52" t="s">
        <v>3</v>
      </c>
      <c r="P1680" s="52" t="s">
        <v>4</v>
      </c>
      <c r="Q1680" s="52" t="str">
        <f t="shared" si="603"/>
        <v>Nein</v>
      </c>
      <c r="R1680" s="52" t="str">
        <f t="shared" si="603"/>
        <v>Nein</v>
      </c>
      <c r="S1680" s="52" t="str">
        <f t="shared" si="603"/>
        <v>Nein</v>
      </c>
      <c r="T1680" s="52" t="str">
        <f t="shared" si="603"/>
        <v>Nein</v>
      </c>
      <c r="U1680" s="52" t="str">
        <f t="shared" si="603"/>
        <v>Nein</v>
      </c>
      <c r="V1680" s="52" t="str">
        <f t="shared" si="603"/>
        <v>Nein</v>
      </c>
      <c r="W1680" s="52" t="str">
        <f t="shared" si="603"/>
        <v>Nein</v>
      </c>
      <c r="X1680" s="52" t="str">
        <f t="shared" si="603"/>
        <v>Nein</v>
      </c>
      <c r="Y1680" s="52" t="str">
        <f t="shared" si="603"/>
        <v>Nein</v>
      </c>
      <c r="Z1680" s="52" t="str">
        <f t="shared" si="603"/>
        <v>Nein</v>
      </c>
      <c r="AA1680" s="52" t="str">
        <f t="shared" si="603"/>
        <v>Nein</v>
      </c>
      <c r="AB1680" s="52" t="str">
        <f t="shared" si="603"/>
        <v>Nein</v>
      </c>
      <c r="AC1680" s="52" t="str">
        <f t="shared" si="603"/>
        <v>Nein</v>
      </c>
      <c r="AD1680" s="52" t="str">
        <f t="shared" si="603"/>
        <v>Nein</v>
      </c>
      <c r="AE1680" s="52" t="str">
        <f t="shared" si="603"/>
        <v>Nein</v>
      </c>
      <c r="AF1680" s="52" t="str">
        <f t="shared" si="603"/>
        <v>Nein</v>
      </c>
      <c r="AG1680" s="61" t="str">
        <f>IF(Q1680="Ja",VLOOKUP($Q$2,Plausis!A:E,5,0),IF(R1680="Ja",VLOOKUP($R$2,Plausis!A:E,5,0),IF(T1680="Ja",VLOOKUP($T$2,Plausis!A:E,5,0),IF(U1680="Ja",VLOOKUP($U$2,Plausis!A:E,5,0),IF(AA1680="Ja",VLOOKUP($AA$2,Plausis!A:E,5,0),IF(AC1680="Ja",VLOOKUP($AC$2,Plausis!A:E,5,0),IF(AD1680="Ja",VLOOKUP($AD$2,Plausis!A:E,5,0),"")))))))</f>
        <v/>
      </c>
      <c r="AH1680" s="52" t="str">
        <f>IF(Y1680="Ja",VLOOKUP($Y$2,Plausis!A:E,5,0),"")</f>
        <v/>
      </c>
      <c r="AI1680" s="52" t="str">
        <f t="shared" si="590"/>
        <v>Ja</v>
      </c>
      <c r="AJ1680" s="52" t="str">
        <f>IF(S1680="Ja",VLOOKUP($S$2,Plausis!A:E,5,0),IF(V1680="Ja",VLOOKUP($V$2,Plausis!A:E,5,0),IF(X1680="Ja",VLOOKUP($X$2,Plausis!A:E,5,0),"")))</f>
        <v/>
      </c>
      <c r="AL1680" s="52" t="s">
        <v>3</v>
      </c>
      <c r="AM1680" s="114">
        <v>45531</v>
      </c>
      <c r="AN1680" s="52" t="s">
        <v>4467</v>
      </c>
      <c r="AO1680" s="52" t="str">
        <f>VLOOKUP(B1680,'BAT Grundtabelle'!B:T,19,0)</f>
        <v>ja</v>
      </c>
      <c r="AP1680" s="105" t="str">
        <f t="shared" si="591"/>
        <v>11511</v>
      </c>
      <c r="AQ1680" s="52" t="str">
        <f t="shared" si="592"/>
        <v>Saftbar</v>
      </c>
      <c r="AR1680" s="52" t="b">
        <f t="shared" si="589"/>
        <v>0</v>
      </c>
      <c r="AS1680" s="52" t="b">
        <f t="shared" si="589"/>
        <v>0</v>
      </c>
      <c r="AT1680" s="52" t="b">
        <f t="shared" si="589"/>
        <v>0</v>
      </c>
      <c r="AU1680" s="52">
        <f t="shared" si="593"/>
        <v>1</v>
      </c>
      <c r="AW1680" s="52" t="b">
        <f t="shared" si="594"/>
        <v>0</v>
      </c>
      <c r="AX1680" s="52" t="str">
        <f t="shared" si="595"/>
        <v>Unternehmen</v>
      </c>
      <c r="AY1680" s="52" t="b">
        <f t="shared" si="596"/>
        <v>0</v>
      </c>
      <c r="AZ1680" s="52" t="str">
        <f t="shared" si="597"/>
        <v>11511</v>
      </c>
      <c r="BA1680" s="52" t="str">
        <f>VLOOKUP(A1680,'BAT Grundtabelle'!A:U,21,0)</f>
        <v>ja</v>
      </c>
      <c r="BB1680" s="52" t="str">
        <f t="shared" si="598"/>
        <v>nein</v>
      </c>
      <c r="BC1680" s="52" t="str">
        <f t="shared" si="599"/>
        <v>11511</v>
      </c>
      <c r="BD1680" s="52" t="str">
        <f t="shared" si="600"/>
        <v>Saftbar</v>
      </c>
      <c r="BE1680" s="52" t="str">
        <f t="shared" si="601"/>
        <v>Unternehmen</v>
      </c>
      <c r="BF1680" s="52">
        <f t="shared" si="602"/>
        <v>1</v>
      </c>
    </row>
    <row r="1681" spans="1:58" hidden="1" x14ac:dyDescent="0.35">
      <c r="A1681" s="107" t="s">
        <v>3935</v>
      </c>
      <c r="B1681" s="75" t="s">
        <v>355</v>
      </c>
      <c r="C1681" s="52" t="s">
        <v>3</v>
      </c>
      <c r="D1681" s="52" t="s">
        <v>3</v>
      </c>
      <c r="E1681" s="52" t="s">
        <v>2</v>
      </c>
      <c r="F1681" s="52" t="s">
        <v>2</v>
      </c>
      <c r="G1681" s="52" t="s">
        <v>2</v>
      </c>
      <c r="H1681" s="52" t="s">
        <v>2</v>
      </c>
      <c r="I1681" s="52" t="s">
        <v>3</v>
      </c>
      <c r="J1681" s="52">
        <v>2</v>
      </c>
      <c r="K1681" s="52" t="s">
        <v>2</v>
      </c>
      <c r="L1681" s="52" t="s">
        <v>2</v>
      </c>
      <c r="M1681" s="52" t="s">
        <v>2</v>
      </c>
      <c r="N1681" s="52" t="s">
        <v>3</v>
      </c>
      <c r="P1681" s="52" t="s">
        <v>4</v>
      </c>
      <c r="Q1681" s="52" t="str">
        <f t="shared" si="603"/>
        <v>Nein</v>
      </c>
      <c r="R1681" s="52" t="str">
        <f t="shared" si="603"/>
        <v>Nein</v>
      </c>
      <c r="S1681" s="52" t="str">
        <f t="shared" si="603"/>
        <v>Nein</v>
      </c>
      <c r="T1681" s="52" t="str">
        <f t="shared" si="603"/>
        <v>Nein</v>
      </c>
      <c r="U1681" s="52" t="str">
        <f t="shared" si="603"/>
        <v>Nein</v>
      </c>
      <c r="V1681" s="52" t="str">
        <f t="shared" si="603"/>
        <v>Nein</v>
      </c>
      <c r="W1681" s="52" t="str">
        <f t="shared" si="603"/>
        <v>Nein</v>
      </c>
      <c r="X1681" s="52" t="str">
        <f t="shared" si="603"/>
        <v>Nein</v>
      </c>
      <c r="Y1681" s="52" t="str">
        <f t="shared" si="603"/>
        <v>Nein</v>
      </c>
      <c r="Z1681" s="52" t="str">
        <f t="shared" si="603"/>
        <v>Nein</v>
      </c>
      <c r="AA1681" s="52" t="str">
        <f t="shared" si="603"/>
        <v>Nein</v>
      </c>
      <c r="AB1681" s="52" t="str">
        <f t="shared" si="603"/>
        <v>Nein</v>
      </c>
      <c r="AC1681" s="52" t="str">
        <f t="shared" si="603"/>
        <v>Nein</v>
      </c>
      <c r="AD1681" s="52" t="str">
        <f t="shared" si="603"/>
        <v>Nein</v>
      </c>
      <c r="AE1681" s="52" t="str">
        <f t="shared" si="603"/>
        <v>Nein</v>
      </c>
      <c r="AF1681" s="52" t="str">
        <f t="shared" si="603"/>
        <v>Nein</v>
      </c>
      <c r="AG1681" s="61" t="str">
        <f>IF(Q1681="Ja",VLOOKUP($Q$2,Plausis!A:E,5,0),IF(R1681="Ja",VLOOKUP($R$2,Plausis!A:E,5,0),IF(T1681="Ja",VLOOKUP($T$2,Plausis!A:E,5,0),IF(U1681="Ja",VLOOKUP($U$2,Plausis!A:E,5,0),IF(AA1681="Ja",VLOOKUP($AA$2,Plausis!A:E,5,0),IF(AC1681="Ja",VLOOKUP($AC$2,Plausis!A:E,5,0),IF(AD1681="Ja",VLOOKUP($AD$2,Plausis!A:E,5,0),"")))))))</f>
        <v/>
      </c>
      <c r="AH1681" s="52" t="str">
        <f>IF(Y1681="Ja",VLOOKUP($Y$2,Plausis!A:E,5,0),"")</f>
        <v/>
      </c>
      <c r="AI1681" s="52" t="str">
        <f t="shared" si="590"/>
        <v>Ja</v>
      </c>
      <c r="AJ1681" s="52" t="str">
        <f>IF(S1681="Ja",VLOOKUP($S$2,Plausis!A:E,5,0),IF(V1681="Ja",VLOOKUP($V$2,Plausis!A:E,5,0),IF(X1681="Ja",VLOOKUP($X$2,Plausis!A:E,5,0),"")))</f>
        <v/>
      </c>
      <c r="AL1681" s="52" t="s">
        <v>3</v>
      </c>
      <c r="AM1681" s="114">
        <v>45531</v>
      </c>
      <c r="AN1681" s="52" t="s">
        <v>4467</v>
      </c>
      <c r="AO1681" s="52" t="str">
        <f>VLOOKUP(B1681,'BAT Grundtabelle'!B:T,19,0)</f>
        <v>ja</v>
      </c>
      <c r="AP1681" s="105" t="str">
        <f t="shared" si="591"/>
        <v>11512</v>
      </c>
      <c r="AQ1681" s="52" t="str">
        <f t="shared" si="592"/>
        <v>Sägewerk</v>
      </c>
      <c r="AR1681" s="52" t="b">
        <f t="shared" si="589"/>
        <v>0</v>
      </c>
      <c r="AS1681" s="52" t="b">
        <f t="shared" si="589"/>
        <v>0</v>
      </c>
      <c r="AT1681" s="52" t="b">
        <f t="shared" si="589"/>
        <v>0</v>
      </c>
      <c r="AU1681" s="52">
        <f t="shared" si="593"/>
        <v>2</v>
      </c>
      <c r="AW1681" s="52" t="b">
        <f t="shared" si="594"/>
        <v>0</v>
      </c>
      <c r="AX1681" s="52" t="str">
        <f t="shared" si="595"/>
        <v>Unternehmen</v>
      </c>
      <c r="AY1681" s="52" t="b">
        <f t="shared" si="596"/>
        <v>0</v>
      </c>
      <c r="AZ1681" s="52" t="str">
        <f t="shared" si="597"/>
        <v>11512</v>
      </c>
      <c r="BA1681" s="52" t="str">
        <f>VLOOKUP(A1681,'BAT Grundtabelle'!A:U,21,0)</f>
        <v>ja</v>
      </c>
      <c r="BB1681" s="52" t="str">
        <f t="shared" si="598"/>
        <v>nein</v>
      </c>
      <c r="BC1681" s="52" t="str">
        <f t="shared" si="599"/>
        <v>11512</v>
      </c>
      <c r="BD1681" s="52" t="str">
        <f t="shared" si="600"/>
        <v>Sägewerk</v>
      </c>
      <c r="BE1681" s="52" t="str">
        <f t="shared" si="601"/>
        <v>Unternehmen</v>
      </c>
      <c r="BF1681" s="52">
        <f t="shared" si="602"/>
        <v>2</v>
      </c>
    </row>
    <row r="1682" spans="1:58" hidden="1" x14ac:dyDescent="0.35">
      <c r="A1682" s="107" t="s">
        <v>3936</v>
      </c>
      <c r="B1682" s="75" t="s">
        <v>1790</v>
      </c>
      <c r="C1682" s="52" t="s">
        <v>3</v>
      </c>
      <c r="D1682" s="52" t="s">
        <v>3</v>
      </c>
      <c r="E1682" s="52" t="s">
        <v>2</v>
      </c>
      <c r="F1682" s="52" t="s">
        <v>2</v>
      </c>
      <c r="G1682" s="52" t="s">
        <v>2</v>
      </c>
      <c r="H1682" s="52" t="s">
        <v>2</v>
      </c>
      <c r="I1682" s="52" t="s">
        <v>3</v>
      </c>
      <c r="J1682" s="52">
        <v>1</v>
      </c>
      <c r="K1682" s="52" t="s">
        <v>2</v>
      </c>
      <c r="L1682" s="52" t="s">
        <v>2</v>
      </c>
      <c r="M1682" s="52" t="s">
        <v>2</v>
      </c>
      <c r="N1682" s="52" t="s">
        <v>3</v>
      </c>
      <c r="P1682" s="52" t="s">
        <v>4</v>
      </c>
      <c r="Q1682" s="52" t="str">
        <f t="shared" si="603"/>
        <v>Nein</v>
      </c>
      <c r="R1682" s="52" t="str">
        <f t="shared" si="603"/>
        <v>Nein</v>
      </c>
      <c r="S1682" s="52" t="str">
        <f t="shared" si="603"/>
        <v>Nein</v>
      </c>
      <c r="T1682" s="52" t="str">
        <f t="shared" si="603"/>
        <v>Nein</v>
      </c>
      <c r="U1682" s="52" t="str">
        <f t="shared" si="603"/>
        <v>Nein</v>
      </c>
      <c r="V1682" s="52" t="str">
        <f t="shared" si="603"/>
        <v>Nein</v>
      </c>
      <c r="W1682" s="52" t="str">
        <f t="shared" si="603"/>
        <v>Nein</v>
      </c>
      <c r="X1682" s="52" t="str">
        <f t="shared" si="603"/>
        <v>Nein</v>
      </c>
      <c r="Y1682" s="52" t="str">
        <f t="shared" si="603"/>
        <v>Nein</v>
      </c>
      <c r="Z1682" s="52" t="str">
        <f t="shared" si="603"/>
        <v>Nein</v>
      </c>
      <c r="AA1682" s="52" t="str">
        <f t="shared" si="603"/>
        <v>Nein</v>
      </c>
      <c r="AB1682" s="52" t="str">
        <f t="shared" si="603"/>
        <v>Nein</v>
      </c>
      <c r="AC1682" s="52" t="str">
        <f t="shared" si="603"/>
        <v>Nein</v>
      </c>
      <c r="AD1682" s="52" t="str">
        <f t="shared" si="603"/>
        <v>Nein</v>
      </c>
      <c r="AE1682" s="52" t="str">
        <f t="shared" si="603"/>
        <v>Nein</v>
      </c>
      <c r="AF1682" s="52" t="str">
        <f t="shared" si="603"/>
        <v>Nein</v>
      </c>
      <c r="AG1682" s="61" t="str">
        <f>IF(Q1682="Ja",VLOOKUP($Q$2,Plausis!A:E,5,0),IF(R1682="Ja",VLOOKUP($R$2,Plausis!A:E,5,0),IF(T1682="Ja",VLOOKUP($T$2,Plausis!A:E,5,0),IF(U1682="Ja",VLOOKUP($U$2,Plausis!A:E,5,0),IF(AA1682="Ja",VLOOKUP($AA$2,Plausis!A:E,5,0),IF(AC1682="Ja",VLOOKUP($AC$2,Plausis!A:E,5,0),IF(AD1682="Ja",VLOOKUP($AD$2,Plausis!A:E,5,0),"")))))))</f>
        <v/>
      </c>
      <c r="AH1682" s="52" t="str">
        <f>IF(Y1682="Ja",VLOOKUP($Y$2,Plausis!A:E,5,0),"")</f>
        <v/>
      </c>
      <c r="AI1682" s="52" t="str">
        <f t="shared" si="590"/>
        <v>Ja</v>
      </c>
      <c r="AJ1682" s="52" t="str">
        <f>IF(S1682="Ja",VLOOKUP($S$2,Plausis!A:E,5,0),IF(V1682="Ja",VLOOKUP($V$2,Plausis!A:E,5,0),IF(X1682="Ja",VLOOKUP($X$2,Plausis!A:E,5,0),"")))</f>
        <v/>
      </c>
      <c r="AL1682" s="52" t="s">
        <v>2</v>
      </c>
      <c r="AM1682" s="114">
        <v>45531</v>
      </c>
      <c r="AN1682" s="52" t="s">
        <v>4467</v>
      </c>
      <c r="AO1682" s="52" t="str">
        <f>VLOOKUP(B1682,'BAT Grundtabelle'!B:T,19,0)</f>
        <v>ja</v>
      </c>
      <c r="AP1682" s="105" t="str">
        <f t="shared" si="591"/>
        <v>11513</v>
      </c>
      <c r="AQ1682" s="52" t="str">
        <f t="shared" si="592"/>
        <v>Saline</v>
      </c>
      <c r="AR1682" s="52" t="b">
        <f t="shared" si="589"/>
        <v>0</v>
      </c>
      <c r="AS1682" s="52" t="b">
        <f t="shared" si="589"/>
        <v>0</v>
      </c>
      <c r="AT1682" s="52" t="b">
        <f t="shared" si="589"/>
        <v>0</v>
      </c>
      <c r="AU1682" s="52">
        <f t="shared" si="593"/>
        <v>1</v>
      </c>
      <c r="AW1682" s="52" t="b">
        <f t="shared" si="594"/>
        <v>0</v>
      </c>
      <c r="AX1682" s="52" t="str">
        <f t="shared" si="595"/>
        <v>Unternehmen</v>
      </c>
      <c r="AY1682" s="52" t="b">
        <f t="shared" si="596"/>
        <v>0</v>
      </c>
      <c r="AZ1682" s="52" t="str">
        <f t="shared" si="597"/>
        <v>11513</v>
      </c>
      <c r="BA1682" s="52" t="str">
        <f>VLOOKUP(A1682,'BAT Grundtabelle'!A:U,21,0)</f>
        <v>ja</v>
      </c>
      <c r="BB1682" s="52" t="str">
        <f t="shared" si="598"/>
        <v>nein</v>
      </c>
      <c r="BC1682" s="52" t="str">
        <f t="shared" si="599"/>
        <v>11513</v>
      </c>
      <c r="BD1682" s="52" t="str">
        <f t="shared" si="600"/>
        <v>Saline</v>
      </c>
      <c r="BE1682" s="52" t="str">
        <f t="shared" si="601"/>
        <v>Unternehmen</v>
      </c>
      <c r="BF1682" s="52">
        <f t="shared" si="602"/>
        <v>1</v>
      </c>
    </row>
    <row r="1683" spans="1:58" hidden="1" x14ac:dyDescent="0.35">
      <c r="A1683" s="107" t="s">
        <v>3937</v>
      </c>
      <c r="B1683" s="75" t="s">
        <v>545</v>
      </c>
      <c r="C1683" s="52" t="s">
        <v>3</v>
      </c>
      <c r="D1683" s="52" t="s">
        <v>3</v>
      </c>
      <c r="E1683" s="52" t="s">
        <v>2</v>
      </c>
      <c r="F1683" s="52" t="s">
        <v>2</v>
      </c>
      <c r="G1683" s="52" t="s">
        <v>2</v>
      </c>
      <c r="H1683" s="52" t="s">
        <v>2</v>
      </c>
      <c r="I1683" s="52" t="s">
        <v>3</v>
      </c>
      <c r="J1683" s="52">
        <v>1</v>
      </c>
      <c r="K1683" s="52" t="s">
        <v>2</v>
      </c>
      <c r="L1683" s="52" t="s">
        <v>2</v>
      </c>
      <c r="M1683" s="52" t="s">
        <v>2</v>
      </c>
      <c r="N1683" s="52" t="s">
        <v>3</v>
      </c>
      <c r="P1683" s="52" t="s">
        <v>4</v>
      </c>
      <c r="Q1683" s="52" t="str">
        <f t="shared" ref="Q1683:AF1692" si="604">IF(ISERROR(FIND(Q$2,$P1683,1)),"Nein","Ja")</f>
        <v>Nein</v>
      </c>
      <c r="R1683" s="52" t="str">
        <f t="shared" si="604"/>
        <v>Nein</v>
      </c>
      <c r="S1683" s="52" t="str">
        <f t="shared" si="604"/>
        <v>Nein</v>
      </c>
      <c r="T1683" s="52" t="str">
        <f t="shared" si="604"/>
        <v>Nein</v>
      </c>
      <c r="U1683" s="52" t="str">
        <f t="shared" si="604"/>
        <v>Nein</v>
      </c>
      <c r="V1683" s="52" t="str">
        <f t="shared" si="604"/>
        <v>Nein</v>
      </c>
      <c r="W1683" s="52" t="str">
        <f t="shared" si="604"/>
        <v>Nein</v>
      </c>
      <c r="X1683" s="52" t="str">
        <f t="shared" si="604"/>
        <v>Nein</v>
      </c>
      <c r="Y1683" s="52" t="str">
        <f t="shared" si="604"/>
        <v>Nein</v>
      </c>
      <c r="Z1683" s="52" t="str">
        <f t="shared" si="604"/>
        <v>Nein</v>
      </c>
      <c r="AA1683" s="52" t="str">
        <f t="shared" si="604"/>
        <v>Nein</v>
      </c>
      <c r="AB1683" s="52" t="str">
        <f t="shared" si="604"/>
        <v>Nein</v>
      </c>
      <c r="AC1683" s="52" t="str">
        <f t="shared" si="604"/>
        <v>Nein</v>
      </c>
      <c r="AD1683" s="52" t="str">
        <f t="shared" si="604"/>
        <v>Nein</v>
      </c>
      <c r="AE1683" s="52" t="str">
        <f t="shared" si="604"/>
        <v>Nein</v>
      </c>
      <c r="AF1683" s="52" t="str">
        <f t="shared" si="604"/>
        <v>Nein</v>
      </c>
      <c r="AG1683" s="61" t="str">
        <f>IF(Q1683="Ja",VLOOKUP($Q$2,Plausis!A:E,5,0),IF(R1683="Ja",VLOOKUP($R$2,Plausis!A:E,5,0),IF(T1683="Ja",VLOOKUP($T$2,Plausis!A:E,5,0),IF(U1683="Ja",VLOOKUP($U$2,Plausis!A:E,5,0),IF(AA1683="Ja",VLOOKUP($AA$2,Plausis!A:E,5,0),IF(AC1683="Ja",VLOOKUP($AC$2,Plausis!A:E,5,0),IF(AD1683="Ja",VLOOKUP($AD$2,Plausis!A:E,5,0),"")))))))</f>
        <v/>
      </c>
      <c r="AH1683" s="52" t="str">
        <f>IF(Y1683="Ja",VLOOKUP($Y$2,Plausis!A:E,5,0),"")</f>
        <v/>
      </c>
      <c r="AI1683" s="52" t="str">
        <f t="shared" si="590"/>
        <v>Ja</v>
      </c>
      <c r="AJ1683" s="52" t="str">
        <f>IF(S1683="Ja",VLOOKUP($S$2,Plausis!A:E,5,0),IF(V1683="Ja",VLOOKUP($V$2,Plausis!A:E,5,0),IF(X1683="Ja",VLOOKUP($X$2,Plausis!A:E,5,0),"")))</f>
        <v/>
      </c>
      <c r="AL1683" s="52" t="s">
        <v>2</v>
      </c>
      <c r="AM1683" s="114">
        <v>45531</v>
      </c>
      <c r="AN1683" s="52" t="s">
        <v>4467</v>
      </c>
      <c r="AO1683" s="52" t="str">
        <f>VLOOKUP(B1683,'BAT Grundtabelle'!B:T,19,0)</f>
        <v>ja</v>
      </c>
      <c r="AP1683" s="105" t="str">
        <f t="shared" si="591"/>
        <v>11514</v>
      </c>
      <c r="AQ1683" s="52" t="str">
        <f t="shared" si="592"/>
        <v>Samenhandel</v>
      </c>
      <c r="AR1683" s="52" t="b">
        <f t="shared" ref="AR1683:AT1702" si="605">IF(ISERROR(FIND(AR$1,$P1683,1)),FALSE,TRUE)</f>
        <v>0</v>
      </c>
      <c r="AS1683" s="52" t="b">
        <f t="shared" si="605"/>
        <v>0</v>
      </c>
      <c r="AT1683" s="52" t="b">
        <f t="shared" si="605"/>
        <v>0</v>
      </c>
      <c r="AU1683" s="52">
        <f t="shared" si="593"/>
        <v>1</v>
      </c>
      <c r="AW1683" s="52" t="b">
        <f t="shared" si="594"/>
        <v>0</v>
      </c>
      <c r="AX1683" s="52" t="str">
        <f t="shared" si="595"/>
        <v>Unternehmen</v>
      </c>
      <c r="AY1683" s="52" t="b">
        <f t="shared" si="596"/>
        <v>0</v>
      </c>
      <c r="AZ1683" s="52" t="str">
        <f t="shared" si="597"/>
        <v>11514</v>
      </c>
      <c r="BA1683" s="52" t="str">
        <f>VLOOKUP(A1683,'BAT Grundtabelle'!A:U,21,0)</f>
        <v>ja</v>
      </c>
      <c r="BB1683" s="52" t="str">
        <f t="shared" si="598"/>
        <v>nein</v>
      </c>
      <c r="BC1683" s="52" t="str">
        <f t="shared" si="599"/>
        <v>11514</v>
      </c>
      <c r="BD1683" s="52" t="str">
        <f t="shared" si="600"/>
        <v>Samenhandel</v>
      </c>
      <c r="BE1683" s="52" t="str">
        <f t="shared" si="601"/>
        <v>Unternehmen</v>
      </c>
      <c r="BF1683" s="52">
        <f t="shared" si="602"/>
        <v>1</v>
      </c>
    </row>
    <row r="1684" spans="1:58" ht="29" hidden="1" x14ac:dyDescent="0.35">
      <c r="A1684" s="107" t="s">
        <v>3938</v>
      </c>
      <c r="B1684" s="75" t="s">
        <v>655</v>
      </c>
      <c r="C1684" s="52" t="s">
        <v>3</v>
      </c>
      <c r="D1684" s="52" t="s">
        <v>3</v>
      </c>
      <c r="E1684" s="52" t="s">
        <v>2</v>
      </c>
      <c r="F1684" s="52" t="s">
        <v>2</v>
      </c>
      <c r="G1684" s="52" t="s">
        <v>2</v>
      </c>
      <c r="H1684" s="52" t="s">
        <v>2</v>
      </c>
      <c r="I1684" s="52" t="s">
        <v>2</v>
      </c>
      <c r="J1684" s="52" t="s">
        <v>2</v>
      </c>
      <c r="K1684" s="52" t="s">
        <v>2</v>
      </c>
      <c r="L1684" s="52" t="s">
        <v>3</v>
      </c>
      <c r="M1684" s="52" t="s">
        <v>2</v>
      </c>
      <c r="N1684" s="52" t="s">
        <v>3</v>
      </c>
      <c r="O1684" s="52" t="s">
        <v>2409</v>
      </c>
      <c r="P1684" s="52" t="s">
        <v>58</v>
      </c>
      <c r="Q1684" s="52" t="str">
        <f t="shared" si="604"/>
        <v>Nein</v>
      </c>
      <c r="R1684" s="52" t="str">
        <f t="shared" si="604"/>
        <v>Nein</v>
      </c>
      <c r="S1684" s="52" t="str">
        <f t="shared" si="604"/>
        <v>Nein</v>
      </c>
      <c r="T1684" s="52" t="str">
        <f t="shared" si="604"/>
        <v>Nein</v>
      </c>
      <c r="U1684" s="52" t="str">
        <f t="shared" si="604"/>
        <v>Ja</v>
      </c>
      <c r="V1684" s="52" t="str">
        <f t="shared" si="604"/>
        <v>Ja</v>
      </c>
      <c r="W1684" s="52" t="str">
        <f t="shared" si="604"/>
        <v>Nein</v>
      </c>
      <c r="X1684" s="52" t="str">
        <f t="shared" si="604"/>
        <v>Nein</v>
      </c>
      <c r="Y1684" s="52" t="str">
        <f t="shared" si="604"/>
        <v>Nein</v>
      </c>
      <c r="Z1684" s="52" t="str">
        <f t="shared" si="604"/>
        <v>Nein</v>
      </c>
      <c r="AA1684" s="52" t="str">
        <f t="shared" si="604"/>
        <v>Nein</v>
      </c>
      <c r="AB1684" s="52" t="str">
        <f t="shared" si="604"/>
        <v>Nein</v>
      </c>
      <c r="AC1684" s="52" t="str">
        <f t="shared" si="604"/>
        <v>Nein</v>
      </c>
      <c r="AD1684" s="52" t="str">
        <f t="shared" si="604"/>
        <v>Nein</v>
      </c>
      <c r="AE1684" s="52" t="str">
        <f t="shared" si="604"/>
        <v>Nein</v>
      </c>
      <c r="AF1684" s="52" t="str">
        <f t="shared" si="604"/>
        <v>Nein</v>
      </c>
      <c r="AG1684" s="61" t="str">
        <f>IF(Q1684="Ja",VLOOKUP($Q$2,Plausis!A:E,5,0),IF(R1684="Ja",VLOOKUP($R$2,Plausis!A:E,5,0),IF(T1684="Ja",VLOOKUP($T$2,Plausis!A:E,5,0),IF(U1684="Ja",VLOOKUP($U$2,Plausis!A:E,5,0),IF(AA1684="Ja",VLOOKUP($AA$2,Plausis!A:E,5,0),IF(AC1684="Ja",VLOOKUP($AC$2,Plausis!A:E,5,0),IF(AD1684="Ja",VLOOKUP($AD$2,Plausis!A:E,5,0),"")))))))</f>
        <v>Dieser Betrieb kann nur im Komfort-RS ohne ergänzenden Spezial-Straf-RS oder über einen Sondertarif zum SSR versichert werden.</v>
      </c>
      <c r="AH1684" s="52" t="str">
        <f>IF(Y1684="Ja",VLOOKUP($Y$2,Plausis!A:E,5,0),"")</f>
        <v/>
      </c>
      <c r="AI1684" s="52" t="str">
        <f t="shared" si="590"/>
        <v>Nein</v>
      </c>
      <c r="AJ1684" s="52" t="str">
        <f>IF(S1684="Ja",VLOOKUP($S$2,Plausis!A:E,5,0),IF(V1684="Ja",VLOOKUP($V$2,Plausis!A:E,5,0),IF(X1684="Ja",VLOOKUP($X$2,Plausis!A:E,5,0),"")))</f>
        <v>Dieser Betrieb kann nur über einen Sondertarif zum SSR versichert werden.</v>
      </c>
      <c r="AL1684" s="52" t="s">
        <v>3</v>
      </c>
      <c r="AM1684" s="114">
        <v>45531</v>
      </c>
      <c r="AN1684" s="52" t="s">
        <v>4467</v>
      </c>
      <c r="AO1684" s="52" t="str">
        <f>VLOOKUP(B1684,'BAT Grundtabelle'!B:T,19,0)</f>
        <v>ja</v>
      </c>
      <c r="AP1684" s="105" t="str">
        <f t="shared" si="591"/>
        <v>11515</v>
      </c>
      <c r="AQ1684" s="52" t="str">
        <f t="shared" si="592"/>
        <v>Sanatorium</v>
      </c>
      <c r="AR1684" s="52" t="b">
        <f t="shared" si="605"/>
        <v>0</v>
      </c>
      <c r="AS1684" s="52" t="b">
        <f t="shared" si="605"/>
        <v>0</v>
      </c>
      <c r="AT1684" s="52" t="b">
        <f t="shared" si="605"/>
        <v>0</v>
      </c>
      <c r="AU1684" s="52" t="str">
        <f t="shared" si="593"/>
        <v>Eigener Tarif</v>
      </c>
      <c r="AW1684" s="52" t="b">
        <f t="shared" si="594"/>
        <v>0</v>
      </c>
      <c r="AX1684" s="52" t="str">
        <f t="shared" si="595"/>
        <v>Eigener Tarif</v>
      </c>
      <c r="AY1684" s="52" t="b">
        <f t="shared" si="596"/>
        <v>0</v>
      </c>
      <c r="AZ1684" s="52" t="str">
        <f t="shared" si="597"/>
        <v>11515</v>
      </c>
      <c r="BA1684" s="52" t="str">
        <f>VLOOKUP(A1684,'BAT Grundtabelle'!A:U,21,0)</f>
        <v>ja</v>
      </c>
      <c r="BB1684" s="52" t="str">
        <f t="shared" si="598"/>
        <v>nein</v>
      </c>
      <c r="BC1684" s="52" t="str">
        <f t="shared" si="599"/>
        <v>11515</v>
      </c>
      <c r="BD1684" s="52" t="str">
        <f t="shared" si="600"/>
        <v>Sanatorium</v>
      </c>
      <c r="BE1684" s="52" t="str">
        <f t="shared" si="601"/>
        <v>Eigener Tarif</v>
      </c>
      <c r="BF1684" s="52" t="str">
        <f t="shared" si="602"/>
        <v>Eigener Tarif</v>
      </c>
    </row>
    <row r="1685" spans="1:58" hidden="1" x14ac:dyDescent="0.35">
      <c r="A1685" s="107" t="s">
        <v>3939</v>
      </c>
      <c r="B1685" s="75" t="s">
        <v>366</v>
      </c>
      <c r="C1685" s="52" t="s">
        <v>3</v>
      </c>
      <c r="D1685" s="52" t="s">
        <v>3</v>
      </c>
      <c r="E1685" s="52" t="s">
        <v>2</v>
      </c>
      <c r="F1685" s="52" t="s">
        <v>2</v>
      </c>
      <c r="G1685" s="52" t="s">
        <v>2</v>
      </c>
      <c r="H1685" s="52" t="s">
        <v>2</v>
      </c>
      <c r="I1685" s="52" t="s">
        <v>3</v>
      </c>
      <c r="J1685" s="52">
        <v>3</v>
      </c>
      <c r="K1685" s="52" t="s">
        <v>2</v>
      </c>
      <c r="L1685" s="52" t="s">
        <v>2</v>
      </c>
      <c r="M1685" s="52" t="s">
        <v>2</v>
      </c>
      <c r="N1685" s="52" t="s">
        <v>3</v>
      </c>
      <c r="P1685" s="52" t="s">
        <v>4</v>
      </c>
      <c r="Q1685" s="52" t="str">
        <f t="shared" si="604"/>
        <v>Nein</v>
      </c>
      <c r="R1685" s="52" t="str">
        <f t="shared" si="604"/>
        <v>Nein</v>
      </c>
      <c r="S1685" s="52" t="str">
        <f t="shared" si="604"/>
        <v>Nein</v>
      </c>
      <c r="T1685" s="52" t="str">
        <f t="shared" si="604"/>
        <v>Nein</v>
      </c>
      <c r="U1685" s="52" t="str">
        <f t="shared" si="604"/>
        <v>Nein</v>
      </c>
      <c r="V1685" s="52" t="str">
        <f t="shared" si="604"/>
        <v>Nein</v>
      </c>
      <c r="W1685" s="52" t="str">
        <f t="shared" si="604"/>
        <v>Nein</v>
      </c>
      <c r="X1685" s="52" t="str">
        <f t="shared" si="604"/>
        <v>Nein</v>
      </c>
      <c r="Y1685" s="52" t="str">
        <f t="shared" si="604"/>
        <v>Nein</v>
      </c>
      <c r="Z1685" s="52" t="str">
        <f t="shared" si="604"/>
        <v>Nein</v>
      </c>
      <c r="AA1685" s="52" t="str">
        <f t="shared" si="604"/>
        <v>Nein</v>
      </c>
      <c r="AB1685" s="52" t="str">
        <f t="shared" si="604"/>
        <v>Nein</v>
      </c>
      <c r="AC1685" s="52" t="str">
        <f t="shared" si="604"/>
        <v>Nein</v>
      </c>
      <c r="AD1685" s="52" t="str">
        <f t="shared" si="604"/>
        <v>Nein</v>
      </c>
      <c r="AE1685" s="52" t="str">
        <f t="shared" si="604"/>
        <v>Nein</v>
      </c>
      <c r="AF1685" s="52" t="str">
        <f t="shared" si="604"/>
        <v>Nein</v>
      </c>
      <c r="AG1685" s="61" t="str">
        <f>IF(Q1685="Ja",VLOOKUP($Q$2,Plausis!A:E,5,0),IF(R1685="Ja",VLOOKUP($R$2,Plausis!A:E,5,0),IF(T1685="Ja",VLOOKUP($T$2,Plausis!A:E,5,0),IF(U1685="Ja",VLOOKUP($U$2,Plausis!A:E,5,0),IF(AA1685="Ja",VLOOKUP($AA$2,Plausis!A:E,5,0),IF(AC1685="Ja",VLOOKUP($AC$2,Plausis!A:E,5,0),IF(AD1685="Ja",VLOOKUP($AD$2,Plausis!A:E,5,0),"")))))))</f>
        <v/>
      </c>
      <c r="AH1685" s="52" t="str">
        <f>IF(Y1685="Ja",VLOOKUP($Y$2,Plausis!A:E,5,0),"")</f>
        <v/>
      </c>
      <c r="AI1685" s="52" t="str">
        <f t="shared" si="590"/>
        <v>Ja</v>
      </c>
      <c r="AJ1685" s="52" t="str">
        <f>IF(S1685="Ja",VLOOKUP($S$2,Plausis!A:E,5,0),IF(V1685="Ja",VLOOKUP($V$2,Plausis!A:E,5,0),IF(X1685="Ja",VLOOKUP($X$2,Plausis!A:E,5,0),"")))</f>
        <v/>
      </c>
      <c r="AL1685" s="52" t="s">
        <v>2</v>
      </c>
      <c r="AM1685" s="114">
        <v>45531</v>
      </c>
      <c r="AN1685" s="52" t="s">
        <v>4467</v>
      </c>
      <c r="AO1685" s="52" t="str">
        <f>VLOOKUP(B1685,'BAT Grundtabelle'!B:T,19,0)</f>
        <v>ja</v>
      </c>
      <c r="AP1685" s="105" t="str">
        <f t="shared" si="591"/>
        <v>11516</v>
      </c>
      <c r="AQ1685" s="52" t="str">
        <f t="shared" si="592"/>
        <v>Sandgrube</v>
      </c>
      <c r="AR1685" s="52" t="b">
        <f t="shared" si="605"/>
        <v>0</v>
      </c>
      <c r="AS1685" s="52" t="b">
        <f t="shared" si="605"/>
        <v>0</v>
      </c>
      <c r="AT1685" s="52" t="b">
        <f t="shared" si="605"/>
        <v>0</v>
      </c>
      <c r="AU1685" s="52">
        <f t="shared" si="593"/>
        <v>3</v>
      </c>
      <c r="AW1685" s="52" t="b">
        <f t="shared" si="594"/>
        <v>0</v>
      </c>
      <c r="AX1685" s="52" t="str">
        <f t="shared" si="595"/>
        <v>Unternehmen</v>
      </c>
      <c r="AY1685" s="52" t="b">
        <f t="shared" si="596"/>
        <v>0</v>
      </c>
      <c r="AZ1685" s="52" t="str">
        <f t="shared" si="597"/>
        <v>11516</v>
      </c>
      <c r="BA1685" s="52" t="str">
        <f>VLOOKUP(A1685,'BAT Grundtabelle'!A:U,21,0)</f>
        <v>ja</v>
      </c>
      <c r="BB1685" s="52" t="str">
        <f t="shared" si="598"/>
        <v>nein</v>
      </c>
      <c r="BC1685" s="52" t="str">
        <f t="shared" si="599"/>
        <v>11516</v>
      </c>
      <c r="BD1685" s="52" t="str">
        <f t="shared" si="600"/>
        <v>Sandgrube</v>
      </c>
      <c r="BE1685" s="52" t="str">
        <f t="shared" si="601"/>
        <v>Unternehmen</v>
      </c>
      <c r="BF1685" s="52">
        <f t="shared" si="602"/>
        <v>3</v>
      </c>
    </row>
    <row r="1686" spans="1:58" hidden="1" x14ac:dyDescent="0.35">
      <c r="A1686" s="107" t="s">
        <v>3940</v>
      </c>
      <c r="B1686" s="75" t="s">
        <v>1633</v>
      </c>
      <c r="C1686" s="52" t="s">
        <v>3</v>
      </c>
      <c r="D1686" s="52" t="s">
        <v>3</v>
      </c>
      <c r="E1686" s="52" t="s">
        <v>2</v>
      </c>
      <c r="F1686" s="52" t="s">
        <v>2</v>
      </c>
      <c r="G1686" s="52" t="s">
        <v>2</v>
      </c>
      <c r="H1686" s="52" t="s">
        <v>2</v>
      </c>
      <c r="I1686" s="52" t="s">
        <v>3</v>
      </c>
      <c r="J1686" s="52">
        <v>1</v>
      </c>
      <c r="K1686" s="52" t="s">
        <v>2</v>
      </c>
      <c r="L1686" s="52" t="s">
        <v>2</v>
      </c>
      <c r="M1686" s="52" t="s">
        <v>2</v>
      </c>
      <c r="N1686" s="52" t="s">
        <v>3</v>
      </c>
      <c r="P1686" s="52" t="s">
        <v>4</v>
      </c>
      <c r="Q1686" s="52" t="str">
        <f t="shared" si="604"/>
        <v>Nein</v>
      </c>
      <c r="R1686" s="52" t="str">
        <f t="shared" si="604"/>
        <v>Nein</v>
      </c>
      <c r="S1686" s="52" t="str">
        <f t="shared" si="604"/>
        <v>Nein</v>
      </c>
      <c r="T1686" s="52" t="str">
        <f t="shared" si="604"/>
        <v>Nein</v>
      </c>
      <c r="U1686" s="52" t="str">
        <f t="shared" si="604"/>
        <v>Nein</v>
      </c>
      <c r="V1686" s="52" t="str">
        <f t="shared" si="604"/>
        <v>Nein</v>
      </c>
      <c r="W1686" s="52" t="str">
        <f t="shared" si="604"/>
        <v>Nein</v>
      </c>
      <c r="X1686" s="52" t="str">
        <f t="shared" si="604"/>
        <v>Nein</v>
      </c>
      <c r="Y1686" s="52" t="str">
        <f t="shared" si="604"/>
        <v>Nein</v>
      </c>
      <c r="Z1686" s="52" t="str">
        <f t="shared" si="604"/>
        <v>Nein</v>
      </c>
      <c r="AA1686" s="52" t="str">
        <f t="shared" si="604"/>
        <v>Nein</v>
      </c>
      <c r="AB1686" s="52" t="str">
        <f t="shared" si="604"/>
        <v>Nein</v>
      </c>
      <c r="AC1686" s="52" t="str">
        <f t="shared" si="604"/>
        <v>Nein</v>
      </c>
      <c r="AD1686" s="52" t="str">
        <f t="shared" si="604"/>
        <v>Nein</v>
      </c>
      <c r="AE1686" s="52" t="str">
        <f t="shared" si="604"/>
        <v>Nein</v>
      </c>
      <c r="AF1686" s="52" t="str">
        <f t="shared" si="604"/>
        <v>Nein</v>
      </c>
      <c r="AG1686" s="61" t="str">
        <f>IF(Q1686="Ja",VLOOKUP($Q$2,Plausis!A:E,5,0),IF(R1686="Ja",VLOOKUP($R$2,Plausis!A:E,5,0),IF(T1686="Ja",VLOOKUP($T$2,Plausis!A:E,5,0),IF(U1686="Ja",VLOOKUP($U$2,Plausis!A:E,5,0),IF(AA1686="Ja",VLOOKUP($AA$2,Plausis!A:E,5,0),IF(AC1686="Ja",VLOOKUP($AC$2,Plausis!A:E,5,0),IF(AD1686="Ja",VLOOKUP($AD$2,Plausis!A:E,5,0),"")))))))</f>
        <v/>
      </c>
      <c r="AH1686" s="52" t="str">
        <f>IF(Y1686="Ja",VLOOKUP($Y$2,Plausis!A:E,5,0),"")</f>
        <v/>
      </c>
      <c r="AI1686" s="52" t="str">
        <f t="shared" si="590"/>
        <v>Ja</v>
      </c>
      <c r="AJ1686" s="52" t="str">
        <f>IF(S1686="Ja",VLOOKUP($S$2,Plausis!A:E,5,0),IF(V1686="Ja",VLOOKUP($V$2,Plausis!A:E,5,0),IF(X1686="Ja",VLOOKUP($X$2,Plausis!A:E,5,0),"")))</f>
        <v/>
      </c>
      <c r="AL1686" s="52" t="s">
        <v>3</v>
      </c>
      <c r="AM1686" s="114">
        <v>45531</v>
      </c>
      <c r="AN1686" s="52" t="s">
        <v>4467</v>
      </c>
      <c r="AO1686" s="52" t="str">
        <f>VLOOKUP(B1686,'BAT Grundtabelle'!B:T,19,0)</f>
        <v>ja</v>
      </c>
      <c r="AP1686" s="105" t="str">
        <f t="shared" si="591"/>
        <v>11517</v>
      </c>
      <c r="AQ1686" s="52" t="str">
        <f t="shared" si="592"/>
        <v>Sanitärartikelhandel</v>
      </c>
      <c r="AR1686" s="52" t="b">
        <f t="shared" si="605"/>
        <v>0</v>
      </c>
      <c r="AS1686" s="52" t="b">
        <f t="shared" si="605"/>
        <v>0</v>
      </c>
      <c r="AT1686" s="52" t="b">
        <f t="shared" si="605"/>
        <v>0</v>
      </c>
      <c r="AU1686" s="52">
        <f t="shared" si="593"/>
        <v>1</v>
      </c>
      <c r="AW1686" s="52" t="b">
        <f t="shared" si="594"/>
        <v>0</v>
      </c>
      <c r="AX1686" s="52" t="str">
        <f t="shared" si="595"/>
        <v>Unternehmen</v>
      </c>
      <c r="AY1686" s="52" t="b">
        <f t="shared" si="596"/>
        <v>0</v>
      </c>
      <c r="AZ1686" s="52" t="str">
        <f t="shared" si="597"/>
        <v>11517</v>
      </c>
      <c r="BA1686" s="52" t="str">
        <f>VLOOKUP(A1686,'BAT Grundtabelle'!A:U,21,0)</f>
        <v>ja</v>
      </c>
      <c r="BB1686" s="52" t="str">
        <f t="shared" si="598"/>
        <v>nein</v>
      </c>
      <c r="BC1686" s="52" t="str">
        <f t="shared" si="599"/>
        <v>11517</v>
      </c>
      <c r="BD1686" s="52" t="str">
        <f t="shared" si="600"/>
        <v>Sanitärartikelhandel</v>
      </c>
      <c r="BE1686" s="52" t="str">
        <f t="shared" si="601"/>
        <v>Unternehmen</v>
      </c>
      <c r="BF1686" s="52">
        <f t="shared" si="602"/>
        <v>1</v>
      </c>
    </row>
    <row r="1687" spans="1:58" hidden="1" x14ac:dyDescent="0.35">
      <c r="A1687" s="107" t="s">
        <v>3941</v>
      </c>
      <c r="B1687" s="75" t="s">
        <v>240</v>
      </c>
      <c r="C1687" s="52" t="s">
        <v>3</v>
      </c>
      <c r="D1687" s="52" t="s">
        <v>3</v>
      </c>
      <c r="E1687" s="52" t="s">
        <v>2</v>
      </c>
      <c r="F1687" s="52" t="s">
        <v>2</v>
      </c>
      <c r="G1687" s="52" t="s">
        <v>2</v>
      </c>
      <c r="H1687" s="52" t="s">
        <v>2</v>
      </c>
      <c r="I1687" s="52" t="s">
        <v>3</v>
      </c>
      <c r="J1687" s="52">
        <v>1</v>
      </c>
      <c r="K1687" s="52" t="s">
        <v>2</v>
      </c>
      <c r="L1687" s="52" t="s">
        <v>2</v>
      </c>
      <c r="M1687" s="52" t="s">
        <v>2</v>
      </c>
      <c r="N1687" s="52" t="s">
        <v>3</v>
      </c>
      <c r="P1687" s="52" t="s">
        <v>4</v>
      </c>
      <c r="Q1687" s="52" t="str">
        <f t="shared" si="604"/>
        <v>Nein</v>
      </c>
      <c r="R1687" s="52" t="str">
        <f t="shared" si="604"/>
        <v>Nein</v>
      </c>
      <c r="S1687" s="52" t="str">
        <f t="shared" si="604"/>
        <v>Nein</v>
      </c>
      <c r="T1687" s="52" t="str">
        <f t="shared" si="604"/>
        <v>Nein</v>
      </c>
      <c r="U1687" s="52" t="str">
        <f t="shared" si="604"/>
        <v>Nein</v>
      </c>
      <c r="V1687" s="52" t="str">
        <f t="shared" si="604"/>
        <v>Nein</v>
      </c>
      <c r="W1687" s="52" t="str">
        <f t="shared" si="604"/>
        <v>Nein</v>
      </c>
      <c r="X1687" s="52" t="str">
        <f t="shared" si="604"/>
        <v>Nein</v>
      </c>
      <c r="Y1687" s="52" t="str">
        <f t="shared" si="604"/>
        <v>Nein</v>
      </c>
      <c r="Z1687" s="52" t="str">
        <f t="shared" si="604"/>
        <v>Nein</v>
      </c>
      <c r="AA1687" s="52" t="str">
        <f t="shared" si="604"/>
        <v>Nein</v>
      </c>
      <c r="AB1687" s="52" t="str">
        <f t="shared" si="604"/>
        <v>Nein</v>
      </c>
      <c r="AC1687" s="52" t="str">
        <f t="shared" si="604"/>
        <v>Nein</v>
      </c>
      <c r="AD1687" s="52" t="str">
        <f t="shared" si="604"/>
        <v>Nein</v>
      </c>
      <c r="AE1687" s="52" t="str">
        <f t="shared" si="604"/>
        <v>Nein</v>
      </c>
      <c r="AF1687" s="52" t="str">
        <f t="shared" si="604"/>
        <v>Nein</v>
      </c>
      <c r="AG1687" s="61" t="str">
        <f>IF(Q1687="Ja",VLOOKUP($Q$2,Plausis!A:E,5,0),IF(R1687="Ja",VLOOKUP($R$2,Plausis!A:E,5,0),IF(T1687="Ja",VLOOKUP($T$2,Plausis!A:E,5,0),IF(U1687="Ja",VLOOKUP($U$2,Plausis!A:E,5,0),IF(AA1687="Ja",VLOOKUP($AA$2,Plausis!A:E,5,0),IF(AC1687="Ja",VLOOKUP($AC$2,Plausis!A:E,5,0),IF(AD1687="Ja",VLOOKUP($AD$2,Plausis!A:E,5,0),"")))))))</f>
        <v/>
      </c>
      <c r="AH1687" s="52" t="str">
        <f>IF(Y1687="Ja",VLOOKUP($Y$2,Plausis!A:E,5,0),"")</f>
        <v/>
      </c>
      <c r="AI1687" s="52" t="str">
        <f t="shared" si="590"/>
        <v>Ja</v>
      </c>
      <c r="AJ1687" s="52" t="str">
        <f>IF(S1687="Ja",VLOOKUP($S$2,Plausis!A:E,5,0),IF(V1687="Ja",VLOOKUP($V$2,Plausis!A:E,5,0),IF(X1687="Ja",VLOOKUP($X$2,Plausis!A:E,5,0),"")))</f>
        <v/>
      </c>
      <c r="AL1687" s="52" t="s">
        <v>2</v>
      </c>
      <c r="AM1687" s="114">
        <v>45531</v>
      </c>
      <c r="AN1687" s="52" t="s">
        <v>4467</v>
      </c>
      <c r="AO1687" s="52" t="str">
        <f>VLOOKUP(B1687,'BAT Grundtabelle'!B:T,19,0)</f>
        <v>ja</v>
      </c>
      <c r="AP1687" s="105" t="str">
        <f t="shared" si="591"/>
        <v>11518</v>
      </c>
      <c r="AQ1687" s="52" t="str">
        <f t="shared" si="592"/>
        <v>Sanitärinstallationsbetrieb</v>
      </c>
      <c r="AR1687" s="52" t="b">
        <f t="shared" si="605"/>
        <v>0</v>
      </c>
      <c r="AS1687" s="52" t="b">
        <f t="shared" si="605"/>
        <v>0</v>
      </c>
      <c r="AT1687" s="52" t="b">
        <f t="shared" si="605"/>
        <v>0</v>
      </c>
      <c r="AU1687" s="52">
        <f t="shared" si="593"/>
        <v>1</v>
      </c>
      <c r="AW1687" s="52" t="b">
        <f t="shared" si="594"/>
        <v>0</v>
      </c>
      <c r="AX1687" s="52" t="str">
        <f t="shared" si="595"/>
        <v>Unternehmen</v>
      </c>
      <c r="AY1687" s="52" t="b">
        <f t="shared" si="596"/>
        <v>0</v>
      </c>
      <c r="AZ1687" s="52" t="str">
        <f t="shared" si="597"/>
        <v>11518</v>
      </c>
      <c r="BA1687" s="52" t="str">
        <f>VLOOKUP(A1687,'BAT Grundtabelle'!A:U,21,0)</f>
        <v>ja</v>
      </c>
      <c r="BB1687" s="52" t="str">
        <f t="shared" si="598"/>
        <v>nein</v>
      </c>
      <c r="BC1687" s="52" t="str">
        <f t="shared" si="599"/>
        <v>11518</v>
      </c>
      <c r="BD1687" s="52" t="str">
        <f t="shared" si="600"/>
        <v>Sanitärinstallationsbetrieb</v>
      </c>
      <c r="BE1687" s="52" t="str">
        <f t="shared" si="601"/>
        <v>Unternehmen</v>
      </c>
      <c r="BF1687" s="52">
        <f t="shared" si="602"/>
        <v>1</v>
      </c>
    </row>
    <row r="1688" spans="1:58" hidden="1" x14ac:dyDescent="0.35">
      <c r="A1688" s="107" t="s">
        <v>3942</v>
      </c>
      <c r="B1688" s="75" t="s">
        <v>1635</v>
      </c>
      <c r="C1688" s="52" t="s">
        <v>3</v>
      </c>
      <c r="D1688" s="52" t="s">
        <v>3</v>
      </c>
      <c r="E1688" s="52" t="s">
        <v>2</v>
      </c>
      <c r="F1688" s="52" t="s">
        <v>2</v>
      </c>
      <c r="G1688" s="52" t="s">
        <v>2</v>
      </c>
      <c r="H1688" s="52" t="s">
        <v>2</v>
      </c>
      <c r="I1688" s="52" t="s">
        <v>3</v>
      </c>
      <c r="J1688" s="52">
        <v>1</v>
      </c>
      <c r="K1688" s="52" t="s">
        <v>2</v>
      </c>
      <c r="L1688" s="52" t="s">
        <v>2</v>
      </c>
      <c r="M1688" s="52" t="s">
        <v>2</v>
      </c>
      <c r="N1688" s="52" t="s">
        <v>3</v>
      </c>
      <c r="P1688" s="52" t="s">
        <v>4</v>
      </c>
      <c r="Q1688" s="52" t="str">
        <f t="shared" si="604"/>
        <v>Nein</v>
      </c>
      <c r="R1688" s="52" t="str">
        <f t="shared" si="604"/>
        <v>Nein</v>
      </c>
      <c r="S1688" s="52" t="str">
        <f t="shared" si="604"/>
        <v>Nein</v>
      </c>
      <c r="T1688" s="52" t="str">
        <f t="shared" si="604"/>
        <v>Nein</v>
      </c>
      <c r="U1688" s="52" t="str">
        <f t="shared" si="604"/>
        <v>Nein</v>
      </c>
      <c r="V1688" s="52" t="str">
        <f t="shared" si="604"/>
        <v>Nein</v>
      </c>
      <c r="W1688" s="52" t="str">
        <f t="shared" si="604"/>
        <v>Nein</v>
      </c>
      <c r="X1688" s="52" t="str">
        <f t="shared" si="604"/>
        <v>Nein</v>
      </c>
      <c r="Y1688" s="52" t="str">
        <f t="shared" si="604"/>
        <v>Nein</v>
      </c>
      <c r="Z1688" s="52" t="str">
        <f t="shared" si="604"/>
        <v>Nein</v>
      </c>
      <c r="AA1688" s="52" t="str">
        <f t="shared" si="604"/>
        <v>Nein</v>
      </c>
      <c r="AB1688" s="52" t="str">
        <f t="shared" si="604"/>
        <v>Nein</v>
      </c>
      <c r="AC1688" s="52" t="str">
        <f t="shared" si="604"/>
        <v>Nein</v>
      </c>
      <c r="AD1688" s="52" t="str">
        <f t="shared" si="604"/>
        <v>Nein</v>
      </c>
      <c r="AE1688" s="52" t="str">
        <f t="shared" si="604"/>
        <v>Nein</v>
      </c>
      <c r="AF1688" s="52" t="str">
        <f t="shared" si="604"/>
        <v>Nein</v>
      </c>
      <c r="AG1688" s="61" t="str">
        <f>IF(Q1688="Ja",VLOOKUP($Q$2,Plausis!A:E,5,0),IF(R1688="Ja",VLOOKUP($R$2,Plausis!A:E,5,0),IF(T1688="Ja",VLOOKUP($T$2,Plausis!A:E,5,0),IF(U1688="Ja",VLOOKUP($U$2,Plausis!A:E,5,0),IF(AA1688="Ja",VLOOKUP($AA$2,Plausis!A:E,5,0),IF(AC1688="Ja",VLOOKUP($AC$2,Plausis!A:E,5,0),IF(AD1688="Ja",VLOOKUP($AD$2,Plausis!A:E,5,0),"")))))))</f>
        <v/>
      </c>
      <c r="AH1688" s="52" t="str">
        <f>IF(Y1688="Ja",VLOOKUP($Y$2,Plausis!A:E,5,0),"")</f>
        <v/>
      </c>
      <c r="AI1688" s="52" t="str">
        <f t="shared" si="590"/>
        <v>Ja</v>
      </c>
      <c r="AJ1688" s="52" t="str">
        <f>IF(S1688="Ja",VLOOKUP($S$2,Plausis!A:E,5,0),IF(V1688="Ja",VLOOKUP($V$2,Plausis!A:E,5,0),IF(X1688="Ja",VLOOKUP($X$2,Plausis!A:E,5,0),"")))</f>
        <v/>
      </c>
      <c r="AL1688" s="52" t="s">
        <v>2</v>
      </c>
      <c r="AM1688" s="114">
        <v>45531</v>
      </c>
      <c r="AN1688" s="52" t="s">
        <v>4467</v>
      </c>
      <c r="AO1688" s="52" t="str">
        <f>VLOOKUP(B1688,'BAT Grundtabelle'!B:T,19,0)</f>
        <v>ja</v>
      </c>
      <c r="AP1688" s="105" t="str">
        <f t="shared" si="591"/>
        <v>11519</v>
      </c>
      <c r="AQ1688" s="52" t="str">
        <f t="shared" si="592"/>
        <v>Sanitätsartikelhandel mit/ohne orthopädischer Werkstatt</v>
      </c>
      <c r="AR1688" s="52" t="b">
        <f t="shared" si="605"/>
        <v>0</v>
      </c>
      <c r="AS1688" s="52" t="b">
        <f t="shared" si="605"/>
        <v>0</v>
      </c>
      <c r="AT1688" s="52" t="b">
        <f t="shared" si="605"/>
        <v>0</v>
      </c>
      <c r="AU1688" s="52">
        <f t="shared" si="593"/>
        <v>1</v>
      </c>
      <c r="AW1688" s="52" t="b">
        <f t="shared" si="594"/>
        <v>0</v>
      </c>
      <c r="AX1688" s="52" t="str">
        <f t="shared" si="595"/>
        <v>Unternehmen</v>
      </c>
      <c r="AY1688" s="52" t="b">
        <f t="shared" si="596"/>
        <v>0</v>
      </c>
      <c r="AZ1688" s="52" t="str">
        <f t="shared" si="597"/>
        <v>11519</v>
      </c>
      <c r="BA1688" s="52" t="str">
        <f>VLOOKUP(A1688,'BAT Grundtabelle'!A:U,21,0)</f>
        <v>ja</v>
      </c>
      <c r="BB1688" s="52" t="str">
        <f t="shared" si="598"/>
        <v>nein</v>
      </c>
      <c r="BC1688" s="52" t="str">
        <f t="shared" si="599"/>
        <v>11519</v>
      </c>
      <c r="BD1688" s="52" t="str">
        <f t="shared" si="600"/>
        <v>Sanitätsartikelhandel mit/ohne orthopädischer Werkstatt</v>
      </c>
      <c r="BE1688" s="52" t="str">
        <f t="shared" si="601"/>
        <v>Unternehmen</v>
      </c>
      <c r="BF1688" s="52">
        <f t="shared" si="602"/>
        <v>1</v>
      </c>
    </row>
    <row r="1689" spans="1:58" hidden="1" x14ac:dyDescent="0.35">
      <c r="A1689" s="107" t="s">
        <v>3943</v>
      </c>
      <c r="B1689" s="75" t="s">
        <v>1636</v>
      </c>
      <c r="C1689" s="52" t="s">
        <v>3</v>
      </c>
      <c r="D1689" s="52" t="s">
        <v>3</v>
      </c>
      <c r="E1689" s="52" t="s">
        <v>2</v>
      </c>
      <c r="F1689" s="52" t="s">
        <v>2</v>
      </c>
      <c r="G1689" s="52" t="s">
        <v>2</v>
      </c>
      <c r="H1689" s="52" t="s">
        <v>2</v>
      </c>
      <c r="I1689" s="52" t="s">
        <v>3</v>
      </c>
      <c r="J1689" s="52">
        <v>1</v>
      </c>
      <c r="K1689" s="52" t="s">
        <v>2</v>
      </c>
      <c r="L1689" s="52" t="s">
        <v>2</v>
      </c>
      <c r="M1689" s="52" t="s">
        <v>2</v>
      </c>
      <c r="N1689" s="52" t="s">
        <v>3</v>
      </c>
      <c r="P1689" s="52" t="s">
        <v>4</v>
      </c>
      <c r="Q1689" s="52" t="str">
        <f t="shared" si="604"/>
        <v>Nein</v>
      </c>
      <c r="R1689" s="52" t="str">
        <f t="shared" si="604"/>
        <v>Nein</v>
      </c>
      <c r="S1689" s="52" t="str">
        <f t="shared" si="604"/>
        <v>Nein</v>
      </c>
      <c r="T1689" s="52" t="str">
        <f t="shared" si="604"/>
        <v>Nein</v>
      </c>
      <c r="U1689" s="52" t="str">
        <f t="shared" si="604"/>
        <v>Nein</v>
      </c>
      <c r="V1689" s="52" t="str">
        <f t="shared" si="604"/>
        <v>Nein</v>
      </c>
      <c r="W1689" s="52" t="str">
        <f t="shared" si="604"/>
        <v>Nein</v>
      </c>
      <c r="X1689" s="52" t="str">
        <f t="shared" si="604"/>
        <v>Nein</v>
      </c>
      <c r="Y1689" s="52" t="str">
        <f t="shared" si="604"/>
        <v>Nein</v>
      </c>
      <c r="Z1689" s="52" t="str">
        <f t="shared" si="604"/>
        <v>Nein</v>
      </c>
      <c r="AA1689" s="52" t="str">
        <f t="shared" si="604"/>
        <v>Nein</v>
      </c>
      <c r="AB1689" s="52" t="str">
        <f t="shared" si="604"/>
        <v>Nein</v>
      </c>
      <c r="AC1689" s="52" t="str">
        <f t="shared" si="604"/>
        <v>Nein</v>
      </c>
      <c r="AD1689" s="52" t="str">
        <f t="shared" si="604"/>
        <v>Nein</v>
      </c>
      <c r="AE1689" s="52" t="str">
        <f t="shared" si="604"/>
        <v>Nein</v>
      </c>
      <c r="AF1689" s="52" t="str">
        <f t="shared" si="604"/>
        <v>Nein</v>
      </c>
      <c r="AG1689" s="61" t="str">
        <f>IF(Q1689="Ja",VLOOKUP($Q$2,Plausis!A:E,5,0),IF(R1689="Ja",VLOOKUP($R$2,Plausis!A:E,5,0),IF(T1689="Ja",VLOOKUP($T$2,Plausis!A:E,5,0),IF(U1689="Ja",VLOOKUP($U$2,Plausis!A:E,5,0),IF(AA1689="Ja",VLOOKUP($AA$2,Plausis!A:E,5,0),IF(AC1689="Ja",VLOOKUP($AC$2,Plausis!A:E,5,0),IF(AD1689="Ja",VLOOKUP($AD$2,Plausis!A:E,5,0),"")))))))</f>
        <v/>
      </c>
      <c r="AH1689" s="52" t="str">
        <f>IF(Y1689="Ja",VLOOKUP($Y$2,Plausis!A:E,5,0),"")</f>
        <v/>
      </c>
      <c r="AI1689" s="52" t="str">
        <f t="shared" si="590"/>
        <v>Ja</v>
      </c>
      <c r="AJ1689" s="52" t="str">
        <f>IF(S1689="Ja",VLOOKUP($S$2,Plausis!A:E,5,0),IF(V1689="Ja",VLOOKUP($V$2,Plausis!A:E,5,0),IF(X1689="Ja",VLOOKUP($X$2,Plausis!A:E,5,0),"")))</f>
        <v/>
      </c>
      <c r="AL1689" s="52" t="s">
        <v>3</v>
      </c>
      <c r="AM1689" s="114">
        <v>45531</v>
      </c>
      <c r="AN1689" s="52" t="s">
        <v>4467</v>
      </c>
      <c r="AO1689" s="52" t="str">
        <f>VLOOKUP(B1689,'BAT Grundtabelle'!B:T,19,0)</f>
        <v>ja</v>
      </c>
      <c r="AP1689" s="105" t="str">
        <f t="shared" si="591"/>
        <v>11520</v>
      </c>
      <c r="AQ1689" s="52" t="str">
        <f t="shared" si="592"/>
        <v>Sanitätshaus</v>
      </c>
      <c r="AR1689" s="52" t="b">
        <f t="shared" si="605"/>
        <v>0</v>
      </c>
      <c r="AS1689" s="52" t="b">
        <f t="shared" si="605"/>
        <v>0</v>
      </c>
      <c r="AT1689" s="52" t="b">
        <f t="shared" si="605"/>
        <v>0</v>
      </c>
      <c r="AU1689" s="52">
        <f t="shared" si="593"/>
        <v>1</v>
      </c>
      <c r="AW1689" s="52" t="b">
        <f t="shared" si="594"/>
        <v>0</v>
      </c>
      <c r="AX1689" s="52" t="str">
        <f t="shared" si="595"/>
        <v>Unternehmen</v>
      </c>
      <c r="AY1689" s="52" t="b">
        <f t="shared" si="596"/>
        <v>0</v>
      </c>
      <c r="AZ1689" s="52" t="str">
        <f t="shared" si="597"/>
        <v>11520</v>
      </c>
      <c r="BA1689" s="52" t="str">
        <f>VLOOKUP(A1689,'BAT Grundtabelle'!A:U,21,0)</f>
        <v>ja</v>
      </c>
      <c r="BB1689" s="52" t="str">
        <f t="shared" si="598"/>
        <v>nein</v>
      </c>
      <c r="BC1689" s="52" t="str">
        <f t="shared" si="599"/>
        <v>11520</v>
      </c>
      <c r="BD1689" s="52" t="str">
        <f t="shared" si="600"/>
        <v>Sanitätshaus</v>
      </c>
      <c r="BE1689" s="52" t="str">
        <f t="shared" si="601"/>
        <v>Unternehmen</v>
      </c>
      <c r="BF1689" s="52">
        <f t="shared" si="602"/>
        <v>1</v>
      </c>
    </row>
    <row r="1690" spans="1:58" hidden="1" x14ac:dyDescent="0.35">
      <c r="A1690" s="107" t="s">
        <v>3944</v>
      </c>
      <c r="B1690" s="75" t="s">
        <v>1174</v>
      </c>
      <c r="C1690" s="52" t="s">
        <v>3</v>
      </c>
      <c r="D1690" s="52" t="s">
        <v>3</v>
      </c>
      <c r="E1690" s="52" t="s">
        <v>2</v>
      </c>
      <c r="F1690" s="52" t="s">
        <v>2</v>
      </c>
      <c r="G1690" s="52" t="s">
        <v>2</v>
      </c>
      <c r="H1690" s="52" t="s">
        <v>2</v>
      </c>
      <c r="I1690" s="52" t="s">
        <v>3</v>
      </c>
      <c r="J1690" s="52">
        <v>2</v>
      </c>
      <c r="K1690" s="52" t="s">
        <v>2</v>
      </c>
      <c r="L1690" s="52" t="s">
        <v>2</v>
      </c>
      <c r="M1690" s="52" t="s">
        <v>2</v>
      </c>
      <c r="N1690" s="52" t="s">
        <v>3</v>
      </c>
      <c r="P1690" s="52" t="s">
        <v>4</v>
      </c>
      <c r="Q1690" s="52" t="str">
        <f t="shared" si="604"/>
        <v>Nein</v>
      </c>
      <c r="R1690" s="52" t="str">
        <f t="shared" si="604"/>
        <v>Nein</v>
      </c>
      <c r="S1690" s="52" t="str">
        <f t="shared" si="604"/>
        <v>Nein</v>
      </c>
      <c r="T1690" s="52" t="str">
        <f t="shared" si="604"/>
        <v>Nein</v>
      </c>
      <c r="U1690" s="52" t="str">
        <f t="shared" si="604"/>
        <v>Nein</v>
      </c>
      <c r="V1690" s="52" t="str">
        <f t="shared" si="604"/>
        <v>Nein</v>
      </c>
      <c r="W1690" s="52" t="str">
        <f t="shared" si="604"/>
        <v>Nein</v>
      </c>
      <c r="X1690" s="52" t="str">
        <f t="shared" si="604"/>
        <v>Nein</v>
      </c>
      <c r="Y1690" s="52" t="str">
        <f t="shared" si="604"/>
        <v>Nein</v>
      </c>
      <c r="Z1690" s="52" t="str">
        <f t="shared" si="604"/>
        <v>Nein</v>
      </c>
      <c r="AA1690" s="52" t="str">
        <f t="shared" si="604"/>
        <v>Nein</v>
      </c>
      <c r="AB1690" s="52" t="str">
        <f t="shared" si="604"/>
        <v>Nein</v>
      </c>
      <c r="AC1690" s="52" t="str">
        <f t="shared" si="604"/>
        <v>Nein</v>
      </c>
      <c r="AD1690" s="52" t="str">
        <f t="shared" si="604"/>
        <v>Nein</v>
      </c>
      <c r="AE1690" s="52" t="str">
        <f t="shared" si="604"/>
        <v>Nein</v>
      </c>
      <c r="AF1690" s="52" t="str">
        <f t="shared" si="604"/>
        <v>Nein</v>
      </c>
      <c r="AG1690" s="61" t="str">
        <f>IF(Q1690="Ja",VLOOKUP($Q$2,Plausis!A:E,5,0),IF(R1690="Ja",VLOOKUP($R$2,Plausis!A:E,5,0),IF(T1690="Ja",VLOOKUP($T$2,Plausis!A:E,5,0),IF(U1690="Ja",VLOOKUP($U$2,Plausis!A:E,5,0),IF(AA1690="Ja",VLOOKUP($AA$2,Plausis!A:E,5,0),IF(AC1690="Ja",VLOOKUP($AC$2,Plausis!A:E,5,0),IF(AD1690="Ja",VLOOKUP($AD$2,Plausis!A:E,5,0),"")))))))</f>
        <v/>
      </c>
      <c r="AH1690" s="52" t="str">
        <f>IF(Y1690="Ja",VLOOKUP($Y$2,Plausis!A:E,5,0),"")</f>
        <v/>
      </c>
      <c r="AI1690" s="52" t="str">
        <f t="shared" si="590"/>
        <v>Ja</v>
      </c>
      <c r="AJ1690" s="52" t="str">
        <f>IF(S1690="Ja",VLOOKUP($S$2,Plausis!A:E,5,0),IF(V1690="Ja",VLOOKUP($V$2,Plausis!A:E,5,0),IF(X1690="Ja",VLOOKUP($X$2,Plausis!A:E,5,0),"")))</f>
        <v/>
      </c>
      <c r="AL1690" s="52" t="s">
        <v>2</v>
      </c>
      <c r="AM1690" s="114">
        <v>45531</v>
      </c>
      <c r="AN1690" s="52" t="s">
        <v>4467</v>
      </c>
      <c r="AO1690" s="52" t="str">
        <f>VLOOKUP(B1690,'BAT Grundtabelle'!B:T,19,0)</f>
        <v>ja</v>
      </c>
      <c r="AP1690" s="105" t="str">
        <f t="shared" si="591"/>
        <v>11521</v>
      </c>
      <c r="AQ1690" s="52" t="str">
        <f t="shared" si="592"/>
        <v>Satellitenanlagenhersteller</v>
      </c>
      <c r="AR1690" s="52" t="b">
        <f t="shared" si="605"/>
        <v>0</v>
      </c>
      <c r="AS1690" s="52" t="b">
        <f t="shared" si="605"/>
        <v>0</v>
      </c>
      <c r="AT1690" s="52" t="b">
        <f t="shared" si="605"/>
        <v>0</v>
      </c>
      <c r="AU1690" s="52">
        <f t="shared" si="593"/>
        <v>2</v>
      </c>
      <c r="AW1690" s="52" t="b">
        <f t="shared" si="594"/>
        <v>0</v>
      </c>
      <c r="AX1690" s="52" t="str">
        <f t="shared" si="595"/>
        <v>Unternehmen</v>
      </c>
      <c r="AY1690" s="52" t="b">
        <f t="shared" si="596"/>
        <v>0</v>
      </c>
      <c r="AZ1690" s="52" t="str">
        <f t="shared" si="597"/>
        <v>11521</v>
      </c>
      <c r="BA1690" s="52" t="str">
        <f>VLOOKUP(A1690,'BAT Grundtabelle'!A:U,21,0)</f>
        <v>ja</v>
      </c>
      <c r="BB1690" s="52" t="str">
        <f t="shared" si="598"/>
        <v>nein</v>
      </c>
      <c r="BC1690" s="52" t="str">
        <f t="shared" si="599"/>
        <v>11521</v>
      </c>
      <c r="BD1690" s="52" t="str">
        <f t="shared" si="600"/>
        <v>Satellitenanlagenhersteller</v>
      </c>
      <c r="BE1690" s="52" t="str">
        <f t="shared" si="601"/>
        <v>Unternehmen</v>
      </c>
      <c r="BF1690" s="52">
        <f t="shared" si="602"/>
        <v>2</v>
      </c>
    </row>
    <row r="1691" spans="1:58" hidden="1" x14ac:dyDescent="0.35">
      <c r="A1691" s="107" t="s">
        <v>3945</v>
      </c>
      <c r="B1691" s="75" t="s">
        <v>619</v>
      </c>
      <c r="C1691" s="52" t="s">
        <v>3</v>
      </c>
      <c r="D1691" s="52" t="s">
        <v>3</v>
      </c>
      <c r="E1691" s="52" t="s">
        <v>2</v>
      </c>
      <c r="F1691" s="52" t="s">
        <v>2</v>
      </c>
      <c r="G1691" s="52" t="s">
        <v>2</v>
      </c>
      <c r="H1691" s="52" t="s">
        <v>2</v>
      </c>
      <c r="I1691" s="52" t="s">
        <v>3</v>
      </c>
      <c r="J1691" s="52">
        <v>1</v>
      </c>
      <c r="K1691" s="52" t="s">
        <v>2</v>
      </c>
      <c r="L1691" s="52" t="s">
        <v>2</v>
      </c>
      <c r="M1691" s="52" t="s">
        <v>2</v>
      </c>
      <c r="N1691" s="52" t="s">
        <v>3</v>
      </c>
      <c r="P1691" s="52" t="s">
        <v>4</v>
      </c>
      <c r="Q1691" s="52" t="str">
        <f t="shared" si="604"/>
        <v>Nein</v>
      </c>
      <c r="R1691" s="52" t="str">
        <f t="shared" si="604"/>
        <v>Nein</v>
      </c>
      <c r="S1691" s="52" t="str">
        <f t="shared" si="604"/>
        <v>Nein</v>
      </c>
      <c r="T1691" s="52" t="str">
        <f t="shared" si="604"/>
        <v>Nein</v>
      </c>
      <c r="U1691" s="52" t="str">
        <f t="shared" si="604"/>
        <v>Nein</v>
      </c>
      <c r="V1691" s="52" t="str">
        <f t="shared" si="604"/>
        <v>Nein</v>
      </c>
      <c r="W1691" s="52" t="str">
        <f t="shared" si="604"/>
        <v>Nein</v>
      </c>
      <c r="X1691" s="52" t="str">
        <f t="shared" si="604"/>
        <v>Nein</v>
      </c>
      <c r="Y1691" s="52" t="str">
        <f t="shared" si="604"/>
        <v>Nein</v>
      </c>
      <c r="Z1691" s="52" t="str">
        <f t="shared" si="604"/>
        <v>Nein</v>
      </c>
      <c r="AA1691" s="52" t="str">
        <f t="shared" si="604"/>
        <v>Nein</v>
      </c>
      <c r="AB1691" s="52" t="str">
        <f t="shared" si="604"/>
        <v>Nein</v>
      </c>
      <c r="AC1691" s="52" t="str">
        <f t="shared" si="604"/>
        <v>Nein</v>
      </c>
      <c r="AD1691" s="52" t="str">
        <f t="shared" si="604"/>
        <v>Nein</v>
      </c>
      <c r="AE1691" s="52" t="str">
        <f t="shared" si="604"/>
        <v>Nein</v>
      </c>
      <c r="AF1691" s="52" t="str">
        <f t="shared" si="604"/>
        <v>Nein</v>
      </c>
      <c r="AG1691" s="61" t="str">
        <f>IF(Q1691="Ja",VLOOKUP($Q$2,Plausis!A:E,5,0),IF(R1691="Ja",VLOOKUP($R$2,Plausis!A:E,5,0),IF(T1691="Ja",VLOOKUP($T$2,Plausis!A:E,5,0),IF(U1691="Ja",VLOOKUP($U$2,Plausis!A:E,5,0),IF(AA1691="Ja",VLOOKUP($AA$2,Plausis!A:E,5,0),IF(AC1691="Ja",VLOOKUP($AC$2,Plausis!A:E,5,0),IF(AD1691="Ja",VLOOKUP($AD$2,Plausis!A:E,5,0),"")))))))</f>
        <v/>
      </c>
      <c r="AH1691" s="52" t="str">
        <f>IF(Y1691="Ja",VLOOKUP($Y$2,Plausis!A:E,5,0),"")</f>
        <v/>
      </c>
      <c r="AI1691" s="52" t="str">
        <f t="shared" si="590"/>
        <v>Ja</v>
      </c>
      <c r="AJ1691" s="52" t="str">
        <f>IF(S1691="Ja",VLOOKUP($S$2,Plausis!A:E,5,0),IF(V1691="Ja",VLOOKUP($V$2,Plausis!A:E,5,0),IF(X1691="Ja",VLOOKUP($X$2,Plausis!A:E,5,0),"")))</f>
        <v/>
      </c>
      <c r="AL1691" s="52" t="s">
        <v>2</v>
      </c>
      <c r="AM1691" s="114">
        <v>45531</v>
      </c>
      <c r="AN1691" s="52" t="s">
        <v>4467</v>
      </c>
      <c r="AO1691" s="52" t="str">
        <f>VLOOKUP(B1691,'BAT Grundtabelle'!B:T,19,0)</f>
        <v>ja</v>
      </c>
      <c r="AP1691" s="105" t="str">
        <f t="shared" si="591"/>
        <v>11522</v>
      </c>
      <c r="AQ1691" s="52" t="str">
        <f t="shared" si="592"/>
        <v>Satellitenanlageninstallationsbetrieb</v>
      </c>
      <c r="AR1691" s="52" t="b">
        <f t="shared" si="605"/>
        <v>0</v>
      </c>
      <c r="AS1691" s="52" t="b">
        <f t="shared" si="605"/>
        <v>0</v>
      </c>
      <c r="AT1691" s="52" t="b">
        <f t="shared" si="605"/>
        <v>0</v>
      </c>
      <c r="AU1691" s="52">
        <f t="shared" si="593"/>
        <v>1</v>
      </c>
      <c r="AW1691" s="52" t="b">
        <f t="shared" si="594"/>
        <v>0</v>
      </c>
      <c r="AX1691" s="52" t="str">
        <f t="shared" si="595"/>
        <v>Unternehmen</v>
      </c>
      <c r="AY1691" s="52" t="b">
        <f t="shared" si="596"/>
        <v>0</v>
      </c>
      <c r="AZ1691" s="52" t="str">
        <f t="shared" si="597"/>
        <v>11522</v>
      </c>
      <c r="BA1691" s="52" t="str">
        <f>VLOOKUP(A1691,'BAT Grundtabelle'!A:U,21,0)</f>
        <v>ja</v>
      </c>
      <c r="BB1691" s="52" t="str">
        <f t="shared" si="598"/>
        <v>nein</v>
      </c>
      <c r="BC1691" s="52" t="str">
        <f t="shared" si="599"/>
        <v>11522</v>
      </c>
      <c r="BD1691" s="52" t="str">
        <f t="shared" si="600"/>
        <v>Satellitenanlageninstallationsbetrieb</v>
      </c>
      <c r="BE1691" s="52" t="str">
        <f t="shared" si="601"/>
        <v>Unternehmen</v>
      </c>
      <c r="BF1691" s="52">
        <f t="shared" si="602"/>
        <v>1</v>
      </c>
    </row>
    <row r="1692" spans="1:58" hidden="1" x14ac:dyDescent="0.35">
      <c r="A1692" s="107" t="s">
        <v>3946</v>
      </c>
      <c r="B1692" s="75" t="s">
        <v>547</v>
      </c>
      <c r="C1692" s="52" t="s">
        <v>3</v>
      </c>
      <c r="D1692" s="52" t="s">
        <v>3</v>
      </c>
      <c r="E1692" s="52" t="s">
        <v>2</v>
      </c>
      <c r="F1692" s="52" t="s">
        <v>2</v>
      </c>
      <c r="G1692" s="52" t="s">
        <v>2</v>
      </c>
      <c r="H1692" s="52" t="s">
        <v>2</v>
      </c>
      <c r="I1692" s="52" t="s">
        <v>3</v>
      </c>
      <c r="J1692" s="52">
        <v>1</v>
      </c>
      <c r="K1692" s="52" t="s">
        <v>2</v>
      </c>
      <c r="L1692" s="52" t="s">
        <v>2</v>
      </c>
      <c r="M1692" s="52" t="s">
        <v>2</v>
      </c>
      <c r="N1692" s="52" t="s">
        <v>3</v>
      </c>
      <c r="P1692" s="52" t="s">
        <v>4</v>
      </c>
      <c r="Q1692" s="52" t="str">
        <f t="shared" si="604"/>
        <v>Nein</v>
      </c>
      <c r="R1692" s="52" t="str">
        <f t="shared" si="604"/>
        <v>Nein</v>
      </c>
      <c r="S1692" s="52" t="str">
        <f t="shared" si="604"/>
        <v>Nein</v>
      </c>
      <c r="T1692" s="52" t="str">
        <f t="shared" si="604"/>
        <v>Nein</v>
      </c>
      <c r="U1692" s="52" t="str">
        <f t="shared" si="604"/>
        <v>Nein</v>
      </c>
      <c r="V1692" s="52" t="str">
        <f t="shared" si="604"/>
        <v>Nein</v>
      </c>
      <c r="W1692" s="52" t="str">
        <f t="shared" si="604"/>
        <v>Nein</v>
      </c>
      <c r="X1692" s="52" t="str">
        <f t="shared" si="604"/>
        <v>Nein</v>
      </c>
      <c r="Y1692" s="52" t="str">
        <f t="shared" si="604"/>
        <v>Nein</v>
      </c>
      <c r="Z1692" s="52" t="str">
        <f t="shared" si="604"/>
        <v>Nein</v>
      </c>
      <c r="AA1692" s="52" t="str">
        <f t="shared" si="604"/>
        <v>Nein</v>
      </c>
      <c r="AB1692" s="52" t="str">
        <f t="shared" si="604"/>
        <v>Nein</v>
      </c>
      <c r="AC1692" s="52" t="str">
        <f t="shared" si="604"/>
        <v>Nein</v>
      </c>
      <c r="AD1692" s="52" t="str">
        <f t="shared" si="604"/>
        <v>Nein</v>
      </c>
      <c r="AE1692" s="52" t="str">
        <f t="shared" si="604"/>
        <v>Nein</v>
      </c>
      <c r="AF1692" s="52" t="str">
        <f t="shared" si="604"/>
        <v>Nein</v>
      </c>
      <c r="AG1692" s="61" t="str">
        <f>IF(Q1692="Ja",VLOOKUP($Q$2,Plausis!A:E,5,0),IF(R1692="Ja",VLOOKUP($R$2,Plausis!A:E,5,0),IF(T1692="Ja",VLOOKUP($T$2,Plausis!A:E,5,0),IF(U1692="Ja",VLOOKUP($U$2,Plausis!A:E,5,0),IF(AA1692="Ja",VLOOKUP($AA$2,Plausis!A:E,5,0),IF(AC1692="Ja",VLOOKUP($AC$2,Plausis!A:E,5,0),IF(AD1692="Ja",VLOOKUP($AD$2,Plausis!A:E,5,0),"")))))))</f>
        <v/>
      </c>
      <c r="AH1692" s="52" t="str">
        <f>IF(Y1692="Ja",VLOOKUP($Y$2,Plausis!A:E,5,0),"")</f>
        <v/>
      </c>
      <c r="AI1692" s="52" t="str">
        <f t="shared" si="590"/>
        <v>Ja</v>
      </c>
      <c r="AJ1692" s="52" t="str">
        <f>IF(S1692="Ja",VLOOKUP($S$2,Plausis!A:E,5,0),IF(V1692="Ja",VLOOKUP($V$2,Plausis!A:E,5,0),IF(X1692="Ja",VLOOKUP($X$2,Plausis!A:E,5,0),"")))</f>
        <v/>
      </c>
      <c r="AL1692" s="52" t="s">
        <v>3</v>
      </c>
      <c r="AM1692" s="114">
        <v>45531</v>
      </c>
      <c r="AN1692" s="52" t="s">
        <v>4467</v>
      </c>
      <c r="AO1692" s="52" t="str">
        <f>VLOOKUP(B1692,'BAT Grundtabelle'!B:T,19,0)</f>
        <v>ja</v>
      </c>
      <c r="AP1692" s="105" t="str">
        <f t="shared" si="591"/>
        <v>11523</v>
      </c>
      <c r="AQ1692" s="52" t="str">
        <f t="shared" si="592"/>
        <v>Sattlerei (nicht Kfz)</v>
      </c>
      <c r="AR1692" s="52" t="b">
        <f t="shared" si="605"/>
        <v>0</v>
      </c>
      <c r="AS1692" s="52" t="b">
        <f t="shared" si="605"/>
        <v>0</v>
      </c>
      <c r="AT1692" s="52" t="b">
        <f t="shared" si="605"/>
        <v>0</v>
      </c>
      <c r="AU1692" s="52">
        <f t="shared" si="593"/>
        <v>1</v>
      </c>
      <c r="AW1692" s="52" t="b">
        <f t="shared" si="594"/>
        <v>0</v>
      </c>
      <c r="AX1692" s="52" t="str">
        <f t="shared" si="595"/>
        <v>Unternehmen</v>
      </c>
      <c r="AY1692" s="52" t="b">
        <f t="shared" si="596"/>
        <v>0</v>
      </c>
      <c r="AZ1692" s="52" t="str">
        <f t="shared" si="597"/>
        <v>11523</v>
      </c>
      <c r="BA1692" s="52" t="str">
        <f>VLOOKUP(A1692,'BAT Grundtabelle'!A:U,21,0)</f>
        <v>ja</v>
      </c>
      <c r="BB1692" s="52" t="str">
        <f t="shared" si="598"/>
        <v>nein</v>
      </c>
      <c r="BC1692" s="52" t="str">
        <f t="shared" si="599"/>
        <v>11523</v>
      </c>
      <c r="BD1692" s="52" t="str">
        <f t="shared" si="600"/>
        <v>Sattlerei (nicht Kfz)</v>
      </c>
      <c r="BE1692" s="52" t="str">
        <f t="shared" si="601"/>
        <v>Unternehmen</v>
      </c>
      <c r="BF1692" s="52">
        <f t="shared" si="602"/>
        <v>1</v>
      </c>
    </row>
    <row r="1693" spans="1:58" hidden="1" x14ac:dyDescent="0.35">
      <c r="A1693" s="107" t="s">
        <v>3947</v>
      </c>
      <c r="B1693" s="75" t="s">
        <v>548</v>
      </c>
      <c r="C1693" s="52" t="s">
        <v>3</v>
      </c>
      <c r="D1693" s="52" t="s">
        <v>3</v>
      </c>
      <c r="E1693" s="52" t="s">
        <v>2</v>
      </c>
      <c r="F1693" s="52" t="s">
        <v>2</v>
      </c>
      <c r="G1693" s="52" t="s">
        <v>2</v>
      </c>
      <c r="H1693" s="52" t="s">
        <v>2</v>
      </c>
      <c r="I1693" s="52" t="s">
        <v>3</v>
      </c>
      <c r="J1693" s="52">
        <v>1</v>
      </c>
      <c r="K1693" s="52" t="s">
        <v>2</v>
      </c>
      <c r="L1693" s="52" t="s">
        <v>2</v>
      </c>
      <c r="M1693" s="52" t="s">
        <v>2</v>
      </c>
      <c r="N1693" s="52" t="s">
        <v>3</v>
      </c>
      <c r="P1693" s="52" t="s">
        <v>4</v>
      </c>
      <c r="Q1693" s="52" t="str">
        <f t="shared" ref="Q1693:AF1702" si="606">IF(ISERROR(FIND(Q$2,$P1693,1)),"Nein","Ja")</f>
        <v>Nein</v>
      </c>
      <c r="R1693" s="52" t="str">
        <f t="shared" si="606"/>
        <v>Nein</v>
      </c>
      <c r="S1693" s="52" t="str">
        <f t="shared" si="606"/>
        <v>Nein</v>
      </c>
      <c r="T1693" s="52" t="str">
        <f t="shared" si="606"/>
        <v>Nein</v>
      </c>
      <c r="U1693" s="52" t="str">
        <f t="shared" si="606"/>
        <v>Nein</v>
      </c>
      <c r="V1693" s="52" t="str">
        <f t="shared" si="606"/>
        <v>Nein</v>
      </c>
      <c r="W1693" s="52" t="str">
        <f t="shared" si="606"/>
        <v>Nein</v>
      </c>
      <c r="X1693" s="52" t="str">
        <f t="shared" si="606"/>
        <v>Nein</v>
      </c>
      <c r="Y1693" s="52" t="str">
        <f t="shared" si="606"/>
        <v>Nein</v>
      </c>
      <c r="Z1693" s="52" t="str">
        <f t="shared" si="606"/>
        <v>Nein</v>
      </c>
      <c r="AA1693" s="52" t="str">
        <f t="shared" si="606"/>
        <v>Nein</v>
      </c>
      <c r="AB1693" s="52" t="str">
        <f t="shared" si="606"/>
        <v>Nein</v>
      </c>
      <c r="AC1693" s="52" t="str">
        <f t="shared" si="606"/>
        <v>Nein</v>
      </c>
      <c r="AD1693" s="52" t="str">
        <f t="shared" si="606"/>
        <v>Nein</v>
      </c>
      <c r="AE1693" s="52" t="str">
        <f t="shared" si="606"/>
        <v>Nein</v>
      </c>
      <c r="AF1693" s="52" t="str">
        <f t="shared" si="606"/>
        <v>Nein</v>
      </c>
      <c r="AG1693" s="61" t="str">
        <f>IF(Q1693="Ja",VLOOKUP($Q$2,Plausis!A:E,5,0),IF(R1693="Ja",VLOOKUP($R$2,Plausis!A:E,5,0),IF(T1693="Ja",VLOOKUP($T$2,Plausis!A:E,5,0),IF(U1693="Ja",VLOOKUP($U$2,Plausis!A:E,5,0),IF(AA1693="Ja",VLOOKUP($AA$2,Plausis!A:E,5,0),IF(AC1693="Ja",VLOOKUP($AC$2,Plausis!A:E,5,0),IF(AD1693="Ja",VLOOKUP($AD$2,Plausis!A:E,5,0),"")))))))</f>
        <v/>
      </c>
      <c r="AH1693" s="52" t="str">
        <f>IF(Y1693="Ja",VLOOKUP($Y$2,Plausis!A:E,5,0),"")</f>
        <v/>
      </c>
      <c r="AI1693" s="52" t="str">
        <f t="shared" si="590"/>
        <v>Ja</v>
      </c>
      <c r="AJ1693" s="52" t="str">
        <f>IF(S1693="Ja",VLOOKUP($S$2,Plausis!A:E,5,0),IF(V1693="Ja",VLOOKUP($V$2,Plausis!A:E,5,0),IF(X1693="Ja",VLOOKUP($X$2,Plausis!A:E,5,0),"")))</f>
        <v/>
      </c>
      <c r="AL1693" s="52" t="s">
        <v>3</v>
      </c>
      <c r="AM1693" s="114">
        <v>45531</v>
      </c>
      <c r="AN1693" s="52" t="s">
        <v>4467</v>
      </c>
      <c r="AO1693" s="52" t="str">
        <f>VLOOKUP(B1693,'BAT Grundtabelle'!B:T,19,0)</f>
        <v>ja</v>
      </c>
      <c r="AP1693" s="105" t="str">
        <f t="shared" si="591"/>
        <v>11524</v>
      </c>
      <c r="AQ1693" s="52" t="str">
        <f t="shared" si="592"/>
        <v>Sattlerei (Pferdebedarf)</v>
      </c>
      <c r="AR1693" s="52" t="b">
        <f t="shared" si="605"/>
        <v>0</v>
      </c>
      <c r="AS1693" s="52" t="b">
        <f t="shared" si="605"/>
        <v>0</v>
      </c>
      <c r="AT1693" s="52" t="b">
        <f t="shared" si="605"/>
        <v>0</v>
      </c>
      <c r="AU1693" s="52">
        <f t="shared" si="593"/>
        <v>1</v>
      </c>
      <c r="AW1693" s="52" t="b">
        <f t="shared" si="594"/>
        <v>0</v>
      </c>
      <c r="AX1693" s="52" t="str">
        <f t="shared" si="595"/>
        <v>Unternehmen</v>
      </c>
      <c r="AY1693" s="52" t="b">
        <f t="shared" si="596"/>
        <v>0</v>
      </c>
      <c r="AZ1693" s="52" t="str">
        <f t="shared" si="597"/>
        <v>11524</v>
      </c>
      <c r="BA1693" s="52" t="str">
        <f>VLOOKUP(A1693,'BAT Grundtabelle'!A:U,21,0)</f>
        <v>ja</v>
      </c>
      <c r="BB1693" s="52" t="str">
        <f t="shared" si="598"/>
        <v>nein</v>
      </c>
      <c r="BC1693" s="52" t="str">
        <f t="shared" si="599"/>
        <v>11524</v>
      </c>
      <c r="BD1693" s="52" t="str">
        <f t="shared" si="600"/>
        <v>Sattlerei (Pferdebedarf)</v>
      </c>
      <c r="BE1693" s="52" t="str">
        <f t="shared" si="601"/>
        <v>Unternehmen</v>
      </c>
      <c r="BF1693" s="52">
        <f t="shared" si="602"/>
        <v>1</v>
      </c>
    </row>
    <row r="1694" spans="1:58" hidden="1" x14ac:dyDescent="0.35">
      <c r="A1694" s="107" t="s">
        <v>3948</v>
      </c>
      <c r="B1694" s="75" t="s">
        <v>1704</v>
      </c>
      <c r="C1694" s="52" t="s">
        <v>3</v>
      </c>
      <c r="D1694" s="52" t="s">
        <v>3</v>
      </c>
      <c r="E1694" s="52" t="s">
        <v>2</v>
      </c>
      <c r="F1694" s="52" t="s">
        <v>2</v>
      </c>
      <c r="G1694" s="52" t="s">
        <v>2</v>
      </c>
      <c r="H1694" s="52" t="s">
        <v>2</v>
      </c>
      <c r="I1694" s="52" t="s">
        <v>3</v>
      </c>
      <c r="J1694" s="52">
        <v>2</v>
      </c>
      <c r="K1694" s="52" t="s">
        <v>2</v>
      </c>
      <c r="L1694" s="52" t="s">
        <v>2</v>
      </c>
      <c r="M1694" s="52" t="s">
        <v>2</v>
      </c>
      <c r="N1694" s="52" t="s">
        <v>3</v>
      </c>
      <c r="P1694" s="52" t="s">
        <v>4</v>
      </c>
      <c r="Q1694" s="52" t="str">
        <f t="shared" si="606"/>
        <v>Nein</v>
      </c>
      <c r="R1694" s="52" t="str">
        <f t="shared" si="606"/>
        <v>Nein</v>
      </c>
      <c r="S1694" s="52" t="str">
        <f t="shared" si="606"/>
        <v>Nein</v>
      </c>
      <c r="T1694" s="52" t="str">
        <f t="shared" si="606"/>
        <v>Nein</v>
      </c>
      <c r="U1694" s="52" t="str">
        <f t="shared" si="606"/>
        <v>Nein</v>
      </c>
      <c r="V1694" s="52" t="str">
        <f t="shared" si="606"/>
        <v>Nein</v>
      </c>
      <c r="W1694" s="52" t="str">
        <f t="shared" si="606"/>
        <v>Nein</v>
      </c>
      <c r="X1694" s="52" t="str">
        <f t="shared" si="606"/>
        <v>Nein</v>
      </c>
      <c r="Y1694" s="52" t="str">
        <f t="shared" si="606"/>
        <v>Nein</v>
      </c>
      <c r="Z1694" s="52" t="str">
        <f t="shared" si="606"/>
        <v>Nein</v>
      </c>
      <c r="AA1694" s="52" t="str">
        <f t="shared" si="606"/>
        <v>Nein</v>
      </c>
      <c r="AB1694" s="52" t="str">
        <f t="shared" si="606"/>
        <v>Nein</v>
      </c>
      <c r="AC1694" s="52" t="str">
        <f t="shared" si="606"/>
        <v>Nein</v>
      </c>
      <c r="AD1694" s="52" t="str">
        <f t="shared" si="606"/>
        <v>Nein</v>
      </c>
      <c r="AE1694" s="52" t="str">
        <f t="shared" si="606"/>
        <v>Nein</v>
      </c>
      <c r="AF1694" s="52" t="str">
        <f t="shared" si="606"/>
        <v>Nein</v>
      </c>
      <c r="AG1694" s="61" t="str">
        <f>IF(Q1694="Ja",VLOOKUP($Q$2,Plausis!A:E,5,0),IF(R1694="Ja",VLOOKUP($R$2,Plausis!A:E,5,0),IF(T1694="Ja",VLOOKUP($T$2,Plausis!A:E,5,0),IF(U1694="Ja",VLOOKUP($U$2,Plausis!A:E,5,0),IF(AA1694="Ja",VLOOKUP($AA$2,Plausis!A:E,5,0),IF(AC1694="Ja",VLOOKUP($AC$2,Plausis!A:E,5,0),IF(AD1694="Ja",VLOOKUP($AD$2,Plausis!A:E,5,0),"")))))))</f>
        <v/>
      </c>
      <c r="AH1694" s="52" t="str">
        <f>IF(Y1694="Ja",VLOOKUP($Y$2,Plausis!A:E,5,0),"")</f>
        <v/>
      </c>
      <c r="AI1694" s="52" t="str">
        <f t="shared" si="590"/>
        <v>Ja</v>
      </c>
      <c r="AJ1694" s="52" t="str">
        <f>IF(S1694="Ja",VLOOKUP($S$2,Plausis!A:E,5,0),IF(V1694="Ja",VLOOKUP($V$2,Plausis!A:E,5,0),IF(X1694="Ja",VLOOKUP($X$2,Plausis!A:E,5,0),"")))</f>
        <v/>
      </c>
      <c r="AL1694" s="52" t="s">
        <v>3</v>
      </c>
      <c r="AM1694" s="114">
        <v>45531</v>
      </c>
      <c r="AN1694" s="52" t="s">
        <v>4467</v>
      </c>
      <c r="AO1694" s="52" t="str">
        <f>VLOOKUP(B1694,'BAT Grundtabelle'!B:T,19,0)</f>
        <v>ja</v>
      </c>
      <c r="AP1694" s="105" t="str">
        <f t="shared" si="591"/>
        <v>11525</v>
      </c>
      <c r="AQ1694" s="52" t="str">
        <f t="shared" si="592"/>
        <v>Sauerkonservenhersteller</v>
      </c>
      <c r="AR1694" s="52" t="b">
        <f t="shared" si="605"/>
        <v>0</v>
      </c>
      <c r="AS1694" s="52" t="b">
        <f t="shared" si="605"/>
        <v>0</v>
      </c>
      <c r="AT1694" s="52" t="b">
        <f t="shared" si="605"/>
        <v>0</v>
      </c>
      <c r="AU1694" s="52">
        <f t="shared" si="593"/>
        <v>2</v>
      </c>
      <c r="AW1694" s="52" t="b">
        <f t="shared" si="594"/>
        <v>0</v>
      </c>
      <c r="AX1694" s="52" t="str">
        <f t="shared" si="595"/>
        <v>Unternehmen</v>
      </c>
      <c r="AY1694" s="52" t="b">
        <f t="shared" si="596"/>
        <v>0</v>
      </c>
      <c r="AZ1694" s="52" t="str">
        <f t="shared" si="597"/>
        <v>11525</v>
      </c>
      <c r="BA1694" s="52" t="str">
        <f>VLOOKUP(A1694,'BAT Grundtabelle'!A:U,21,0)</f>
        <v>ja</v>
      </c>
      <c r="BB1694" s="52" t="str">
        <f t="shared" si="598"/>
        <v>nein</v>
      </c>
      <c r="BC1694" s="52" t="str">
        <f t="shared" si="599"/>
        <v>11525</v>
      </c>
      <c r="BD1694" s="52" t="str">
        <f t="shared" si="600"/>
        <v>Sauerkonservenhersteller</v>
      </c>
      <c r="BE1694" s="52" t="str">
        <f t="shared" si="601"/>
        <v>Unternehmen</v>
      </c>
      <c r="BF1694" s="52">
        <f t="shared" si="602"/>
        <v>2</v>
      </c>
    </row>
    <row r="1695" spans="1:58" hidden="1" x14ac:dyDescent="0.35">
      <c r="A1695" s="107" t="s">
        <v>3949</v>
      </c>
      <c r="B1695" s="75" t="s">
        <v>4493</v>
      </c>
      <c r="C1695" s="52" t="s">
        <v>3</v>
      </c>
      <c r="D1695" s="52" t="s">
        <v>3</v>
      </c>
      <c r="E1695" s="52" t="s">
        <v>2</v>
      </c>
      <c r="F1695" s="52" t="s">
        <v>2</v>
      </c>
      <c r="G1695" s="52" t="s">
        <v>2</v>
      </c>
      <c r="H1695" s="52" t="s">
        <v>2</v>
      </c>
      <c r="I1695" s="52" t="s">
        <v>3</v>
      </c>
      <c r="J1695" s="52">
        <v>4</v>
      </c>
      <c r="K1695" s="52" t="s">
        <v>2</v>
      </c>
      <c r="L1695" s="52" t="s">
        <v>2</v>
      </c>
      <c r="M1695" s="52" t="s">
        <v>2</v>
      </c>
      <c r="N1695" s="52" t="s">
        <v>3</v>
      </c>
      <c r="O1695" s="52" t="s">
        <v>2412</v>
      </c>
      <c r="P1695" s="52">
        <v>1195</v>
      </c>
      <c r="Q1695" s="52" t="str">
        <f t="shared" si="606"/>
        <v>Nein</v>
      </c>
      <c r="R1695" s="52" t="str">
        <f t="shared" si="606"/>
        <v>Nein</v>
      </c>
      <c r="S1695" s="52" t="str">
        <f t="shared" si="606"/>
        <v>Nein</v>
      </c>
      <c r="T1695" s="52" t="str">
        <f t="shared" si="606"/>
        <v>Nein</v>
      </c>
      <c r="U1695" s="52" t="str">
        <f t="shared" si="606"/>
        <v>Nein</v>
      </c>
      <c r="V1695" s="52" t="str">
        <f t="shared" si="606"/>
        <v>Nein</v>
      </c>
      <c r="W1695" s="52" t="str">
        <f t="shared" si="606"/>
        <v>Nein</v>
      </c>
      <c r="X1695" s="52" t="str">
        <f t="shared" si="606"/>
        <v>Nein</v>
      </c>
      <c r="Y1695" s="52" t="str">
        <f t="shared" si="606"/>
        <v>Nein</v>
      </c>
      <c r="Z1695" s="52" t="str">
        <f t="shared" si="606"/>
        <v>Nein</v>
      </c>
      <c r="AA1695" s="52" t="str">
        <f t="shared" si="606"/>
        <v>Nein</v>
      </c>
      <c r="AB1695" s="52" t="str">
        <f t="shared" si="606"/>
        <v>Ja</v>
      </c>
      <c r="AC1695" s="52" t="str">
        <f t="shared" si="606"/>
        <v>Nein</v>
      </c>
      <c r="AD1695" s="52" t="str">
        <f t="shared" si="606"/>
        <v>Nein</v>
      </c>
      <c r="AE1695" s="52" t="str">
        <f t="shared" si="606"/>
        <v>Nein</v>
      </c>
      <c r="AF1695" s="52" t="str">
        <f t="shared" si="606"/>
        <v>Nein</v>
      </c>
      <c r="AG1695" s="61" t="str">
        <f>IF(Q1695="Ja",VLOOKUP($Q$2,Plausis!A:E,5,0),IF(R1695="Ja",VLOOKUP($R$2,Plausis!A:E,5,0),IF(T1695="Ja",VLOOKUP($T$2,Plausis!A:E,5,0),IF(U1695="Ja",VLOOKUP($U$2,Plausis!A:E,5,0),IF(AA1695="Ja",VLOOKUP($AA$2,Plausis!A:E,5,0),IF(AC1695="Ja",VLOOKUP($AC$2,Plausis!A:E,5,0),IF(AD1695="Ja",VLOOKUP($AD$2,Plausis!A:E,5,0),"")))))))</f>
        <v/>
      </c>
      <c r="AH1695" s="52" t="str">
        <f>IF(Y1695="Ja",VLOOKUP($Y$2,Plausis!A:E,5,0),"")</f>
        <v/>
      </c>
      <c r="AI1695" s="52" t="str">
        <f t="shared" si="590"/>
        <v>Ja</v>
      </c>
      <c r="AJ1695" s="52" t="str">
        <f>IF(S1695="Ja",VLOOKUP($S$2,Plausis!A:E,5,0),IF(V1695="Ja",VLOOKUP($V$2,Plausis!A:E,5,0),IF(X1695="Ja",VLOOKUP($X$2,Plausis!A:E,5,0),"")))</f>
        <v/>
      </c>
      <c r="AL1695" s="52" t="s">
        <v>2</v>
      </c>
      <c r="AM1695" s="114">
        <v>45531</v>
      </c>
      <c r="AN1695" s="52" t="s">
        <v>4467</v>
      </c>
      <c r="AO1695" s="52" t="str">
        <f>VLOOKUP(B1695,'BAT Grundtabelle'!B:T,19,0)</f>
        <v>ja</v>
      </c>
      <c r="AP1695" s="105" t="str">
        <f t="shared" si="591"/>
        <v>11526</v>
      </c>
      <c r="AQ1695" s="52" t="str">
        <f t="shared" si="592"/>
        <v>Saunabetrieb (Erotikbetrieb)</v>
      </c>
      <c r="AR1695" s="52" t="b">
        <f t="shared" si="605"/>
        <v>0</v>
      </c>
      <c r="AS1695" s="52" t="b">
        <f t="shared" si="605"/>
        <v>0</v>
      </c>
      <c r="AT1695" s="52" t="b">
        <f t="shared" si="605"/>
        <v>0</v>
      </c>
      <c r="AU1695" s="52">
        <f t="shared" si="593"/>
        <v>4</v>
      </c>
      <c r="AW1695" s="52" t="b">
        <f t="shared" si="594"/>
        <v>0</v>
      </c>
      <c r="AX1695" s="52" t="str">
        <f t="shared" si="595"/>
        <v>Unternehmen</v>
      </c>
      <c r="AY1695" s="52" t="b">
        <f t="shared" si="596"/>
        <v>0</v>
      </c>
      <c r="AZ1695" s="52" t="str">
        <f t="shared" si="597"/>
        <v>11526</v>
      </c>
      <c r="BA1695" s="52" t="str">
        <f>VLOOKUP(A1695,'BAT Grundtabelle'!A:U,21,0)</f>
        <v>ja</v>
      </c>
      <c r="BB1695" s="52" t="str">
        <f t="shared" si="598"/>
        <v>nein</v>
      </c>
      <c r="BC1695" s="52" t="str">
        <f t="shared" si="599"/>
        <v>11526</v>
      </c>
      <c r="BD1695" s="52" t="str">
        <f t="shared" si="600"/>
        <v>Saunabetrieb (Erotikbetrieb)</v>
      </c>
      <c r="BE1695" s="52" t="str">
        <f t="shared" si="601"/>
        <v>Unternehmen</v>
      </c>
      <c r="BF1695" s="52">
        <f t="shared" si="602"/>
        <v>4</v>
      </c>
    </row>
    <row r="1696" spans="1:58" hidden="1" x14ac:dyDescent="0.35">
      <c r="A1696" s="107" t="s">
        <v>3950</v>
      </c>
      <c r="B1696" s="75" t="s">
        <v>4494</v>
      </c>
      <c r="C1696" s="52" t="s">
        <v>3</v>
      </c>
      <c r="D1696" s="52" t="s">
        <v>3</v>
      </c>
      <c r="E1696" s="52" t="s">
        <v>2</v>
      </c>
      <c r="F1696" s="52" t="s">
        <v>2</v>
      </c>
      <c r="G1696" s="52" t="s">
        <v>2</v>
      </c>
      <c r="H1696" s="52" t="s">
        <v>2</v>
      </c>
      <c r="I1696" s="52" t="s">
        <v>3</v>
      </c>
      <c r="J1696" s="52">
        <v>1</v>
      </c>
      <c r="K1696" s="52" t="s">
        <v>2</v>
      </c>
      <c r="L1696" s="52" t="s">
        <v>2</v>
      </c>
      <c r="M1696" s="52" t="s">
        <v>2</v>
      </c>
      <c r="N1696" s="52" t="s">
        <v>3</v>
      </c>
      <c r="P1696" s="52" t="s">
        <v>4</v>
      </c>
      <c r="Q1696" s="52" t="str">
        <f t="shared" si="606"/>
        <v>Nein</v>
      </c>
      <c r="R1696" s="52" t="str">
        <f t="shared" si="606"/>
        <v>Nein</v>
      </c>
      <c r="S1696" s="52" t="str">
        <f t="shared" si="606"/>
        <v>Nein</v>
      </c>
      <c r="T1696" s="52" t="str">
        <f t="shared" si="606"/>
        <v>Nein</v>
      </c>
      <c r="U1696" s="52" t="str">
        <f t="shared" si="606"/>
        <v>Nein</v>
      </c>
      <c r="V1696" s="52" t="str">
        <f t="shared" si="606"/>
        <v>Nein</v>
      </c>
      <c r="W1696" s="52" t="str">
        <f t="shared" si="606"/>
        <v>Nein</v>
      </c>
      <c r="X1696" s="52" t="str">
        <f t="shared" si="606"/>
        <v>Nein</v>
      </c>
      <c r="Y1696" s="52" t="str">
        <f t="shared" si="606"/>
        <v>Nein</v>
      </c>
      <c r="Z1696" s="52" t="str">
        <f t="shared" si="606"/>
        <v>Nein</v>
      </c>
      <c r="AA1696" s="52" t="str">
        <f t="shared" si="606"/>
        <v>Nein</v>
      </c>
      <c r="AB1696" s="52" t="str">
        <f t="shared" si="606"/>
        <v>Nein</v>
      </c>
      <c r="AC1696" s="52" t="str">
        <f t="shared" si="606"/>
        <v>Nein</v>
      </c>
      <c r="AD1696" s="52" t="str">
        <f t="shared" si="606"/>
        <v>Nein</v>
      </c>
      <c r="AE1696" s="52" t="str">
        <f t="shared" si="606"/>
        <v>Nein</v>
      </c>
      <c r="AF1696" s="52" t="str">
        <f t="shared" si="606"/>
        <v>Nein</v>
      </c>
      <c r="AG1696" s="61" t="str">
        <f>IF(Q1696="Ja",VLOOKUP($Q$2,Plausis!A:E,5,0),IF(R1696="Ja",VLOOKUP($R$2,Plausis!A:E,5,0),IF(T1696="Ja",VLOOKUP($T$2,Plausis!A:E,5,0),IF(U1696="Ja",VLOOKUP($U$2,Plausis!A:E,5,0),IF(AA1696="Ja",VLOOKUP($AA$2,Plausis!A:E,5,0),IF(AC1696="Ja",VLOOKUP($AC$2,Plausis!A:E,5,0),IF(AD1696="Ja",VLOOKUP($AD$2,Plausis!A:E,5,0),"")))))))</f>
        <v/>
      </c>
      <c r="AH1696" s="52" t="str">
        <f>IF(Y1696="Ja",VLOOKUP($Y$2,Plausis!A:E,5,0),"")</f>
        <v/>
      </c>
      <c r="AI1696" s="52" t="str">
        <f t="shared" si="590"/>
        <v>Ja</v>
      </c>
      <c r="AJ1696" s="52" t="str">
        <f>IF(S1696="Ja",VLOOKUP($S$2,Plausis!A:E,5,0),IF(V1696="Ja",VLOOKUP($V$2,Plausis!A:E,5,0),IF(X1696="Ja",VLOOKUP($X$2,Plausis!A:E,5,0),"")))</f>
        <v/>
      </c>
      <c r="AL1696" s="52" t="s">
        <v>2</v>
      </c>
      <c r="AM1696" s="114">
        <v>45531</v>
      </c>
      <c r="AN1696" s="52" t="s">
        <v>4467</v>
      </c>
      <c r="AO1696" s="52" t="str">
        <f>VLOOKUP(B1696,'BAT Grundtabelle'!B:T,19,0)</f>
        <v>ja</v>
      </c>
      <c r="AP1696" s="105" t="str">
        <f t="shared" si="591"/>
        <v>11527</v>
      </c>
      <c r="AQ1696" s="52" t="str">
        <f t="shared" si="592"/>
        <v>Saunabetrieb (nicht Erotikbetrieb)</v>
      </c>
      <c r="AR1696" s="52" t="b">
        <f t="shared" si="605"/>
        <v>0</v>
      </c>
      <c r="AS1696" s="52" t="b">
        <f t="shared" si="605"/>
        <v>0</v>
      </c>
      <c r="AT1696" s="52" t="b">
        <f t="shared" si="605"/>
        <v>0</v>
      </c>
      <c r="AU1696" s="52">
        <f t="shared" si="593"/>
        <v>1</v>
      </c>
      <c r="AW1696" s="52" t="b">
        <f t="shared" si="594"/>
        <v>0</v>
      </c>
      <c r="AX1696" s="52" t="str">
        <f t="shared" si="595"/>
        <v>Unternehmen</v>
      </c>
      <c r="AY1696" s="52" t="b">
        <f t="shared" si="596"/>
        <v>0</v>
      </c>
      <c r="AZ1696" s="52" t="str">
        <f t="shared" si="597"/>
        <v>11527</v>
      </c>
      <c r="BA1696" s="52" t="str">
        <f>VLOOKUP(A1696,'BAT Grundtabelle'!A:U,21,0)</f>
        <v>ja</v>
      </c>
      <c r="BB1696" s="52" t="str">
        <f t="shared" si="598"/>
        <v>nein</v>
      </c>
      <c r="BC1696" s="52" t="str">
        <f t="shared" si="599"/>
        <v>11527</v>
      </c>
      <c r="BD1696" s="52" t="str">
        <f t="shared" si="600"/>
        <v>Saunabetrieb (nicht Erotikbetrieb)</v>
      </c>
      <c r="BE1696" s="52" t="str">
        <f t="shared" si="601"/>
        <v>Unternehmen</v>
      </c>
      <c r="BF1696" s="52">
        <f t="shared" si="602"/>
        <v>1</v>
      </c>
    </row>
    <row r="1697" spans="1:58" hidden="1" x14ac:dyDescent="0.35">
      <c r="A1697" s="107" t="s">
        <v>3951</v>
      </c>
      <c r="B1697" s="75" t="s">
        <v>1829</v>
      </c>
      <c r="C1697" s="52" t="s">
        <v>2</v>
      </c>
      <c r="D1697" s="52" t="s">
        <v>2</v>
      </c>
      <c r="E1697" s="52" t="s">
        <v>2</v>
      </c>
      <c r="F1697" s="52" t="s">
        <v>2</v>
      </c>
      <c r="G1697" s="52" t="s">
        <v>2</v>
      </c>
      <c r="H1697" s="52" t="s">
        <v>3</v>
      </c>
      <c r="I1697" s="52" t="s">
        <v>2</v>
      </c>
      <c r="J1697" s="52" t="s">
        <v>2</v>
      </c>
      <c r="K1697" s="52" t="s">
        <v>2</v>
      </c>
      <c r="L1697" s="52" t="s">
        <v>2</v>
      </c>
      <c r="M1697" s="52" t="s">
        <v>2</v>
      </c>
      <c r="N1697" s="52" t="s">
        <v>2</v>
      </c>
      <c r="O1697" s="52" t="s">
        <v>2411</v>
      </c>
      <c r="P1697" s="52" t="s">
        <v>59</v>
      </c>
      <c r="Q1697" s="52" t="str">
        <f t="shared" si="606"/>
        <v>Nein</v>
      </c>
      <c r="R1697" s="52" t="str">
        <f t="shared" si="606"/>
        <v>Nein</v>
      </c>
      <c r="S1697" s="52" t="str">
        <f t="shared" si="606"/>
        <v>Nein</v>
      </c>
      <c r="T1697" s="52" t="str">
        <f t="shared" si="606"/>
        <v>Nein</v>
      </c>
      <c r="U1697" s="52" t="str">
        <f t="shared" si="606"/>
        <v>Nein</v>
      </c>
      <c r="V1697" s="52" t="str">
        <f t="shared" si="606"/>
        <v>Nein</v>
      </c>
      <c r="W1697" s="52" t="str">
        <f t="shared" si="606"/>
        <v>Nein</v>
      </c>
      <c r="X1697" s="52" t="str">
        <f t="shared" si="606"/>
        <v>Nein</v>
      </c>
      <c r="Y1697" s="52" t="str">
        <f t="shared" si="606"/>
        <v>Nein</v>
      </c>
      <c r="Z1697" s="52" t="str">
        <f t="shared" si="606"/>
        <v>Nein</v>
      </c>
      <c r="AA1697" s="52" t="str">
        <f t="shared" si="606"/>
        <v>Nein</v>
      </c>
      <c r="AB1697" s="52" t="str">
        <f t="shared" si="606"/>
        <v>Nein</v>
      </c>
      <c r="AC1697" s="52" t="str">
        <f t="shared" si="606"/>
        <v>Nein</v>
      </c>
      <c r="AD1697" s="52" t="str">
        <f t="shared" si="606"/>
        <v>Nein</v>
      </c>
      <c r="AE1697" s="52" t="str">
        <f t="shared" si="606"/>
        <v>Nein</v>
      </c>
      <c r="AF1697" s="52" t="str">
        <f t="shared" si="606"/>
        <v>Nein</v>
      </c>
      <c r="AG1697" s="61" t="str">
        <f>IF(Q1697="Ja",VLOOKUP($Q$2,Plausis!A:E,5,0),IF(R1697="Ja",VLOOKUP($R$2,Plausis!A:E,5,0),IF(T1697="Ja",VLOOKUP($T$2,Plausis!A:E,5,0),IF(U1697="Ja",VLOOKUP($U$2,Plausis!A:E,5,0),IF(AA1697="Ja",VLOOKUP($AA$2,Plausis!A:E,5,0),IF(AC1697="Ja",VLOOKUP($AC$2,Plausis!A:E,5,0),IF(AD1697="Ja",VLOOKUP($AD$2,Plausis!A:E,5,0),"")))))))</f>
        <v/>
      </c>
      <c r="AH1697" s="52" t="str">
        <f>IF(Y1697="Ja",VLOOKUP($Y$2,Plausis!A:E,5,0),"")</f>
        <v/>
      </c>
      <c r="AI1697" s="52" t="str">
        <f t="shared" si="590"/>
        <v>Nein</v>
      </c>
      <c r="AJ1697" s="52" t="str">
        <f>IF(S1697="Ja",VLOOKUP($S$2,Plausis!A:E,5,0),IF(V1697="Ja",VLOOKUP($V$2,Plausis!A:E,5,0),IF(X1697="Ja",VLOOKUP($X$2,Plausis!A:E,5,0),"")))</f>
        <v/>
      </c>
      <c r="AL1697" s="52" t="s">
        <v>2</v>
      </c>
      <c r="AM1697" s="114">
        <v>45531</v>
      </c>
      <c r="AN1697" s="52" t="s">
        <v>4467</v>
      </c>
      <c r="AO1697" s="52" t="str">
        <f>VLOOKUP(B1697,'BAT Grundtabelle'!B:T,19,0)</f>
        <v>ja</v>
      </c>
      <c r="AP1697" s="105" t="str">
        <f t="shared" si="591"/>
        <v>11528</v>
      </c>
      <c r="AQ1697" s="52" t="str">
        <f t="shared" si="592"/>
        <v>Schachverein</v>
      </c>
      <c r="AR1697" s="52" t="b">
        <f t="shared" si="605"/>
        <v>0</v>
      </c>
      <c r="AS1697" s="52" t="b">
        <f t="shared" si="605"/>
        <v>0</v>
      </c>
      <c r="AT1697" s="52" t="b">
        <f t="shared" si="605"/>
        <v>0</v>
      </c>
      <c r="AU1697" s="52" t="str">
        <f t="shared" si="593"/>
        <v>Eigener Tarif</v>
      </c>
      <c r="AW1697" s="52" t="b">
        <f t="shared" si="594"/>
        <v>0</v>
      </c>
      <c r="AX1697" s="52" t="str">
        <f t="shared" si="595"/>
        <v>Eigener Tarif</v>
      </c>
      <c r="AY1697" s="52" t="b">
        <f t="shared" si="596"/>
        <v>0</v>
      </c>
      <c r="AZ1697" s="52" t="str">
        <f t="shared" si="597"/>
        <v>11528</v>
      </c>
      <c r="BA1697" s="52" t="str">
        <f>VLOOKUP(A1697,'BAT Grundtabelle'!A:U,21,0)</f>
        <v>nein</v>
      </c>
      <c r="BB1697" s="52" t="str">
        <f t="shared" si="598"/>
        <v>nein</v>
      </c>
      <c r="BC1697" s="52" t="str">
        <f t="shared" si="599"/>
        <v>11528</v>
      </c>
      <c r="BD1697" s="52" t="str">
        <f t="shared" si="600"/>
        <v>Schachverein</v>
      </c>
      <c r="BE1697" s="52" t="str">
        <f t="shared" si="601"/>
        <v>Eigener Tarif</v>
      </c>
      <c r="BF1697" s="52" t="str">
        <f t="shared" si="602"/>
        <v>Eigener Tarif</v>
      </c>
    </row>
    <row r="1698" spans="1:58" hidden="1" x14ac:dyDescent="0.35">
      <c r="A1698" s="107" t="s">
        <v>2160</v>
      </c>
      <c r="B1698" s="75" t="s">
        <v>2159</v>
      </c>
      <c r="C1698" s="52" t="s">
        <v>3</v>
      </c>
      <c r="D1698" s="52" t="s">
        <v>3</v>
      </c>
      <c r="E1698" s="52" t="s">
        <v>2</v>
      </c>
      <c r="F1698" s="52" t="s">
        <v>2</v>
      </c>
      <c r="G1698" s="52" t="s">
        <v>2</v>
      </c>
      <c r="H1698" s="52" t="s">
        <v>2</v>
      </c>
      <c r="I1698" s="52" t="s">
        <v>3</v>
      </c>
      <c r="J1698" s="52">
        <v>4</v>
      </c>
      <c r="K1698" s="52" t="s">
        <v>2</v>
      </c>
      <c r="L1698" s="52" t="s">
        <v>2</v>
      </c>
      <c r="M1698" s="52" t="s">
        <v>2</v>
      </c>
      <c r="N1698" s="52" t="s">
        <v>3</v>
      </c>
      <c r="O1698" s="52" t="s">
        <v>2412</v>
      </c>
      <c r="P1698" s="52" t="s">
        <v>4438</v>
      </c>
      <c r="Q1698" s="52" t="str">
        <f t="shared" si="606"/>
        <v>Nein</v>
      </c>
      <c r="R1698" s="52" t="str">
        <f t="shared" si="606"/>
        <v>Nein</v>
      </c>
      <c r="S1698" s="52" t="str">
        <f t="shared" si="606"/>
        <v>Nein</v>
      </c>
      <c r="T1698" s="52" t="str">
        <f t="shared" si="606"/>
        <v>Ja</v>
      </c>
      <c r="U1698" s="52" t="str">
        <f t="shared" si="606"/>
        <v>Nein</v>
      </c>
      <c r="V1698" s="52" t="str">
        <f t="shared" si="606"/>
        <v>Nein</v>
      </c>
      <c r="W1698" s="52" t="str">
        <f t="shared" si="606"/>
        <v>Nein</v>
      </c>
      <c r="X1698" s="52" t="str">
        <f t="shared" si="606"/>
        <v>Ja</v>
      </c>
      <c r="Y1698" s="52" t="str">
        <f t="shared" si="606"/>
        <v>Nein</v>
      </c>
      <c r="Z1698" s="52" t="str">
        <f t="shared" si="606"/>
        <v>Nein</v>
      </c>
      <c r="AA1698" s="52" t="str">
        <f t="shared" si="606"/>
        <v>Nein</v>
      </c>
      <c r="AB1698" s="52" t="str">
        <f t="shared" si="606"/>
        <v>Ja</v>
      </c>
      <c r="AC1698" s="52" t="str">
        <f t="shared" si="606"/>
        <v>Nein</v>
      </c>
      <c r="AD1698" s="52" t="str">
        <f t="shared" si="606"/>
        <v>Nein</v>
      </c>
      <c r="AE1698" s="52" t="str">
        <f t="shared" si="606"/>
        <v>Nein</v>
      </c>
      <c r="AF1698" s="52" t="str">
        <f t="shared" si="606"/>
        <v>Nein</v>
      </c>
      <c r="AG1698" s="61" t="str">
        <f>IF(Q1698="Ja",VLOOKUP($Q$2,Plausis!A:E,5,0),IF(R1698="Ja",VLOOKUP($R$2,Plausis!A:E,5,0),IF(T1698="Ja",VLOOKUP($T$2,Plausis!A:E,5,0),IF(U1698="Ja",VLOOKUP($U$2,Plausis!A:E,5,0),IF(AA1698="Ja",VLOOKUP($AA$2,Plausis!A:E,5,0),IF(AC1698="Ja",VLOOKUP($AC$2,Plausis!A:E,5,0),IF(AD1698="Ja",VLOOKUP($AD$2,Plausis!A:E,5,0),"")))))))</f>
        <v>Dieser Betrieb ist nur im Komfort-RS ohne ergänzenden Spezial-Straf-RS versicherbar.</v>
      </c>
      <c r="AH1698" s="52" t="str">
        <f>IF(Y1698="Ja",VLOOKUP($Y$2,Plausis!A:E,5,0),"")</f>
        <v/>
      </c>
      <c r="AI1698" s="52" t="str">
        <f t="shared" si="590"/>
        <v>Nein</v>
      </c>
      <c r="AJ1698" s="52" t="str">
        <f>IF(S1698="Ja",VLOOKUP($S$2,Plausis!A:E,5,0),IF(V1698="Ja",VLOOKUP($V$2,Plausis!A:E,5,0),IF(X1698="Ja",VLOOKUP($X$2,Plausis!A:E,5,0),"")))</f>
        <v>Dieser Betrieb kann nur ohne ergänzenden Spezial-Straf-RS versichert werden.</v>
      </c>
      <c r="AL1698" s="52" t="s">
        <v>2</v>
      </c>
      <c r="AM1698" s="114">
        <v>45531</v>
      </c>
      <c r="AN1698" s="52" t="s">
        <v>4467</v>
      </c>
      <c r="AO1698" s="52" t="str">
        <f>VLOOKUP(B1698,'BAT Grundtabelle'!B:T,19,0)</f>
        <v>ja</v>
      </c>
      <c r="AP1698" s="105" t="str">
        <f t="shared" si="591"/>
        <v>2439</v>
      </c>
      <c r="AQ1698" s="52" t="str">
        <f t="shared" si="592"/>
        <v>Schädlings-, Unkrautbekämpfungsmittelhersteller</v>
      </c>
      <c r="AR1698" s="52" t="b">
        <f t="shared" si="605"/>
        <v>0</v>
      </c>
      <c r="AS1698" s="52" t="b">
        <f t="shared" si="605"/>
        <v>0</v>
      </c>
      <c r="AT1698" s="52" t="b">
        <f t="shared" si="605"/>
        <v>0</v>
      </c>
      <c r="AU1698" s="52">
        <f t="shared" si="593"/>
        <v>4</v>
      </c>
      <c r="AW1698" s="52" t="b">
        <f t="shared" si="594"/>
        <v>0</v>
      </c>
      <c r="AX1698" s="52" t="str">
        <f t="shared" si="595"/>
        <v>Unternehmen</v>
      </c>
      <c r="AY1698" s="52" t="b">
        <f t="shared" si="596"/>
        <v>0</v>
      </c>
      <c r="AZ1698" s="52" t="str">
        <f t="shared" si="597"/>
        <v>2439</v>
      </c>
      <c r="BA1698" s="52" t="str">
        <f>VLOOKUP(A1698,'BAT Grundtabelle'!A:U,21,0)</f>
        <v>ja</v>
      </c>
      <c r="BB1698" s="52" t="str">
        <f t="shared" si="598"/>
        <v>nein</v>
      </c>
      <c r="BC1698" s="52" t="str">
        <f t="shared" si="599"/>
        <v>2439</v>
      </c>
      <c r="BD1698" s="52" t="str">
        <f t="shared" si="600"/>
        <v>Schädlings-, Unkrautbekämpfungsmittelhersteller</v>
      </c>
      <c r="BE1698" s="52" t="str">
        <f t="shared" si="601"/>
        <v>Unternehmen</v>
      </c>
      <c r="BF1698" s="52">
        <f t="shared" si="602"/>
        <v>4</v>
      </c>
    </row>
    <row r="1699" spans="1:58" hidden="1" x14ac:dyDescent="0.35">
      <c r="A1699" s="107" t="s">
        <v>828</v>
      </c>
      <c r="B1699" s="75" t="s">
        <v>829</v>
      </c>
      <c r="C1699" s="52" t="s">
        <v>3</v>
      </c>
      <c r="D1699" s="52" t="s">
        <v>3</v>
      </c>
      <c r="E1699" s="52" t="s">
        <v>2</v>
      </c>
      <c r="F1699" s="52" t="s">
        <v>2</v>
      </c>
      <c r="G1699" s="52" t="s">
        <v>2</v>
      </c>
      <c r="H1699" s="52" t="s">
        <v>2</v>
      </c>
      <c r="I1699" s="52" t="s">
        <v>3</v>
      </c>
      <c r="J1699" s="52">
        <v>3</v>
      </c>
      <c r="K1699" s="52" t="s">
        <v>2</v>
      </c>
      <c r="L1699" s="52" t="s">
        <v>2</v>
      </c>
      <c r="M1699" s="52" t="s">
        <v>2</v>
      </c>
      <c r="N1699" s="52" t="s">
        <v>3</v>
      </c>
      <c r="P1699" s="52" t="s">
        <v>57</v>
      </c>
      <c r="Q1699" s="52" t="str">
        <f t="shared" si="606"/>
        <v>Nein</v>
      </c>
      <c r="R1699" s="52" t="str">
        <f t="shared" si="606"/>
        <v>Nein</v>
      </c>
      <c r="S1699" s="52" t="str">
        <f t="shared" si="606"/>
        <v>Nein</v>
      </c>
      <c r="T1699" s="52" t="str">
        <f t="shared" si="606"/>
        <v>Ja</v>
      </c>
      <c r="U1699" s="52" t="str">
        <f t="shared" si="606"/>
        <v>Nein</v>
      </c>
      <c r="V1699" s="52" t="str">
        <f t="shared" si="606"/>
        <v>Nein</v>
      </c>
      <c r="W1699" s="52" t="str">
        <f t="shared" si="606"/>
        <v>Nein</v>
      </c>
      <c r="X1699" s="52" t="str">
        <f t="shared" si="606"/>
        <v>Ja</v>
      </c>
      <c r="Y1699" s="52" t="str">
        <f t="shared" si="606"/>
        <v>Nein</v>
      </c>
      <c r="Z1699" s="52" t="str">
        <f t="shared" si="606"/>
        <v>Nein</v>
      </c>
      <c r="AA1699" s="52" t="str">
        <f t="shared" si="606"/>
        <v>Nein</v>
      </c>
      <c r="AB1699" s="52" t="str">
        <f t="shared" si="606"/>
        <v>Nein</v>
      </c>
      <c r="AC1699" s="52" t="str">
        <f t="shared" si="606"/>
        <v>Nein</v>
      </c>
      <c r="AD1699" s="52" t="str">
        <f t="shared" si="606"/>
        <v>Nein</v>
      </c>
      <c r="AE1699" s="52" t="str">
        <f t="shared" si="606"/>
        <v>Nein</v>
      </c>
      <c r="AF1699" s="52" t="str">
        <f t="shared" si="606"/>
        <v>Nein</v>
      </c>
      <c r="AG1699" s="61" t="str">
        <f>IF(Q1699="Ja",VLOOKUP($Q$2,Plausis!A:E,5,0),IF(R1699="Ja",VLOOKUP($R$2,Plausis!A:E,5,0),IF(T1699="Ja",VLOOKUP($T$2,Plausis!A:E,5,0),IF(U1699="Ja",VLOOKUP($U$2,Plausis!A:E,5,0),IF(AA1699="Ja",VLOOKUP($AA$2,Plausis!A:E,5,0),IF(AC1699="Ja",VLOOKUP($AC$2,Plausis!A:E,5,0),IF(AD1699="Ja",VLOOKUP($AD$2,Plausis!A:E,5,0),"")))))))</f>
        <v>Dieser Betrieb ist nur im Komfort-RS ohne ergänzenden Spezial-Straf-RS versicherbar.</v>
      </c>
      <c r="AH1699" s="52" t="str">
        <f>IF(Y1699="Ja",VLOOKUP($Y$2,Plausis!A:E,5,0),"")</f>
        <v/>
      </c>
      <c r="AI1699" s="52" t="str">
        <f t="shared" si="590"/>
        <v>Nein</v>
      </c>
      <c r="AJ1699" s="52" t="str">
        <f>IF(S1699="Ja",VLOOKUP($S$2,Plausis!A:E,5,0),IF(V1699="Ja",VLOOKUP($V$2,Plausis!A:E,5,0),IF(X1699="Ja",VLOOKUP($X$2,Plausis!A:E,5,0),"")))</f>
        <v>Dieser Betrieb kann nur ohne ergänzenden Spezial-Straf-RS versichert werden.</v>
      </c>
      <c r="AL1699" s="52" t="s">
        <v>2</v>
      </c>
      <c r="AM1699" s="114">
        <v>45531</v>
      </c>
      <c r="AN1699" s="52" t="s">
        <v>4467</v>
      </c>
      <c r="AO1699" s="52" t="str">
        <f>VLOOKUP(B1699,'BAT Grundtabelle'!B:T,19,0)</f>
        <v>ja</v>
      </c>
      <c r="AP1699" s="105" t="str">
        <f t="shared" si="591"/>
        <v>5454</v>
      </c>
      <c r="AQ1699" s="52" t="str">
        <f t="shared" si="592"/>
        <v>Schädlingsbekämpfungsbetrieb</v>
      </c>
      <c r="AR1699" s="52" t="b">
        <f t="shared" si="605"/>
        <v>0</v>
      </c>
      <c r="AS1699" s="52" t="b">
        <f t="shared" si="605"/>
        <v>0</v>
      </c>
      <c r="AT1699" s="52" t="b">
        <f t="shared" si="605"/>
        <v>0</v>
      </c>
      <c r="AU1699" s="52">
        <f t="shared" si="593"/>
        <v>3</v>
      </c>
      <c r="AW1699" s="52" t="b">
        <f t="shared" si="594"/>
        <v>0</v>
      </c>
      <c r="AX1699" s="52" t="str">
        <f t="shared" si="595"/>
        <v>Unternehmen</v>
      </c>
      <c r="AY1699" s="52" t="b">
        <f t="shared" si="596"/>
        <v>0</v>
      </c>
      <c r="AZ1699" s="52" t="str">
        <f t="shared" si="597"/>
        <v>5454</v>
      </c>
      <c r="BA1699" s="52" t="str">
        <f>VLOOKUP(A1699,'BAT Grundtabelle'!A:U,21,0)</f>
        <v>ja</v>
      </c>
      <c r="BB1699" s="52" t="str">
        <f t="shared" si="598"/>
        <v>nein</v>
      </c>
      <c r="BC1699" s="52" t="str">
        <f t="shared" si="599"/>
        <v>5454</v>
      </c>
      <c r="BD1699" s="52" t="str">
        <f t="shared" si="600"/>
        <v>Schädlingsbekämpfungsbetrieb</v>
      </c>
      <c r="BE1699" s="52" t="str">
        <f t="shared" si="601"/>
        <v>Unternehmen</v>
      </c>
      <c r="BF1699" s="52">
        <f t="shared" si="602"/>
        <v>3</v>
      </c>
    </row>
    <row r="1700" spans="1:58" hidden="1" x14ac:dyDescent="0.35">
      <c r="A1700" s="107" t="s">
        <v>3952</v>
      </c>
      <c r="B1700" s="75" t="s">
        <v>827</v>
      </c>
      <c r="C1700" s="52" t="s">
        <v>3</v>
      </c>
      <c r="D1700" s="52" t="s">
        <v>3</v>
      </c>
      <c r="E1700" s="52" t="s">
        <v>2</v>
      </c>
      <c r="F1700" s="52" t="s">
        <v>2</v>
      </c>
      <c r="G1700" s="52" t="s">
        <v>2</v>
      </c>
      <c r="H1700" s="52" t="s">
        <v>2</v>
      </c>
      <c r="I1700" s="52" t="s">
        <v>3</v>
      </c>
      <c r="J1700" s="52">
        <v>3</v>
      </c>
      <c r="K1700" s="52" t="s">
        <v>2</v>
      </c>
      <c r="L1700" s="52" t="s">
        <v>2</v>
      </c>
      <c r="M1700" s="52" t="s">
        <v>2</v>
      </c>
      <c r="N1700" s="52" t="s">
        <v>3</v>
      </c>
      <c r="P1700" s="52" t="s">
        <v>57</v>
      </c>
      <c r="Q1700" s="52" t="str">
        <f t="shared" si="606"/>
        <v>Nein</v>
      </c>
      <c r="R1700" s="52" t="str">
        <f t="shared" si="606"/>
        <v>Nein</v>
      </c>
      <c r="S1700" s="52" t="str">
        <f t="shared" si="606"/>
        <v>Nein</v>
      </c>
      <c r="T1700" s="52" t="str">
        <f t="shared" si="606"/>
        <v>Ja</v>
      </c>
      <c r="U1700" s="52" t="str">
        <f t="shared" si="606"/>
        <v>Nein</v>
      </c>
      <c r="V1700" s="52" t="str">
        <f t="shared" si="606"/>
        <v>Nein</v>
      </c>
      <c r="W1700" s="52" t="str">
        <f t="shared" si="606"/>
        <v>Nein</v>
      </c>
      <c r="X1700" s="52" t="str">
        <f t="shared" si="606"/>
        <v>Ja</v>
      </c>
      <c r="Y1700" s="52" t="str">
        <f t="shared" si="606"/>
        <v>Nein</v>
      </c>
      <c r="Z1700" s="52" t="str">
        <f t="shared" si="606"/>
        <v>Nein</v>
      </c>
      <c r="AA1700" s="52" t="str">
        <f t="shared" si="606"/>
        <v>Nein</v>
      </c>
      <c r="AB1700" s="52" t="str">
        <f t="shared" si="606"/>
        <v>Nein</v>
      </c>
      <c r="AC1700" s="52" t="str">
        <f t="shared" si="606"/>
        <v>Nein</v>
      </c>
      <c r="AD1700" s="52" t="str">
        <f t="shared" si="606"/>
        <v>Nein</v>
      </c>
      <c r="AE1700" s="52" t="str">
        <f t="shared" si="606"/>
        <v>Nein</v>
      </c>
      <c r="AF1700" s="52" t="str">
        <f t="shared" si="606"/>
        <v>Nein</v>
      </c>
      <c r="AG1700" s="61" t="str">
        <f>IF(Q1700="Ja",VLOOKUP($Q$2,Plausis!A:E,5,0),IF(R1700="Ja",VLOOKUP($R$2,Plausis!A:E,5,0),IF(T1700="Ja",VLOOKUP($T$2,Plausis!A:E,5,0),IF(U1700="Ja",VLOOKUP($U$2,Plausis!A:E,5,0),IF(AA1700="Ja",VLOOKUP($AA$2,Plausis!A:E,5,0),IF(AC1700="Ja",VLOOKUP($AC$2,Plausis!A:E,5,0),IF(AD1700="Ja",VLOOKUP($AD$2,Plausis!A:E,5,0),"")))))))</f>
        <v>Dieser Betrieb ist nur im Komfort-RS ohne ergänzenden Spezial-Straf-RS versicherbar.</v>
      </c>
      <c r="AH1700" s="52" t="str">
        <f>IF(Y1700="Ja",VLOOKUP($Y$2,Plausis!A:E,5,0),"")</f>
        <v/>
      </c>
      <c r="AI1700" s="52" t="str">
        <f t="shared" si="590"/>
        <v>Nein</v>
      </c>
      <c r="AJ1700" s="52" t="str">
        <f>IF(S1700="Ja",VLOOKUP($S$2,Plausis!A:E,5,0),IF(V1700="Ja",VLOOKUP($V$2,Plausis!A:E,5,0),IF(X1700="Ja",VLOOKUP($X$2,Plausis!A:E,5,0),"")))</f>
        <v>Dieser Betrieb kann nur ohne ergänzenden Spezial-Straf-RS versichert werden.</v>
      </c>
      <c r="AL1700" s="52" t="s">
        <v>2</v>
      </c>
      <c r="AM1700" s="114">
        <v>45531</v>
      </c>
      <c r="AN1700" s="52" t="s">
        <v>4467</v>
      </c>
      <c r="AO1700" s="52" t="str">
        <f>VLOOKUP(B1700,'BAT Grundtabelle'!B:T,19,0)</f>
        <v>ja</v>
      </c>
      <c r="AP1700" s="105" t="str">
        <f t="shared" si="591"/>
        <v>11529</v>
      </c>
      <c r="AQ1700" s="52" t="str">
        <f t="shared" si="592"/>
        <v>Schädlingsbekämpfungsbetrieb in der Landwirtschaft</v>
      </c>
      <c r="AR1700" s="52" t="b">
        <f t="shared" si="605"/>
        <v>0</v>
      </c>
      <c r="AS1700" s="52" t="b">
        <f t="shared" si="605"/>
        <v>0</v>
      </c>
      <c r="AT1700" s="52" t="b">
        <f t="shared" si="605"/>
        <v>0</v>
      </c>
      <c r="AU1700" s="52">
        <f t="shared" si="593"/>
        <v>3</v>
      </c>
      <c r="AW1700" s="52" t="b">
        <f t="shared" si="594"/>
        <v>0</v>
      </c>
      <c r="AX1700" s="52" t="str">
        <f t="shared" si="595"/>
        <v>Unternehmen</v>
      </c>
      <c r="AY1700" s="52" t="b">
        <f t="shared" si="596"/>
        <v>0</v>
      </c>
      <c r="AZ1700" s="52" t="str">
        <f t="shared" si="597"/>
        <v>11529</v>
      </c>
      <c r="BA1700" s="52" t="str">
        <f>VLOOKUP(A1700,'BAT Grundtabelle'!A:U,21,0)</f>
        <v>ja</v>
      </c>
      <c r="BB1700" s="52" t="str">
        <f t="shared" si="598"/>
        <v>nein</v>
      </c>
      <c r="BC1700" s="52" t="str">
        <f t="shared" si="599"/>
        <v>11529</v>
      </c>
      <c r="BD1700" s="52" t="str">
        <f t="shared" si="600"/>
        <v>Schädlingsbekämpfungsbetrieb in der Landwirtschaft</v>
      </c>
      <c r="BE1700" s="52" t="str">
        <f t="shared" si="601"/>
        <v>Unternehmen</v>
      </c>
      <c r="BF1700" s="52">
        <f t="shared" si="602"/>
        <v>3</v>
      </c>
    </row>
    <row r="1701" spans="1:58" hidden="1" x14ac:dyDescent="0.35">
      <c r="A1701" s="107" t="s">
        <v>3953</v>
      </c>
      <c r="B1701" s="75" t="s">
        <v>153</v>
      </c>
      <c r="C1701" s="52" t="s">
        <v>3</v>
      </c>
      <c r="D1701" s="52" t="s">
        <v>3</v>
      </c>
      <c r="E1701" s="52" t="s">
        <v>2</v>
      </c>
      <c r="F1701" s="52" t="s">
        <v>2</v>
      </c>
      <c r="G1701" s="52" t="s">
        <v>2</v>
      </c>
      <c r="H1701" s="52" t="s">
        <v>2</v>
      </c>
      <c r="I1701" s="52" t="s">
        <v>3</v>
      </c>
      <c r="J1701" s="52">
        <v>1</v>
      </c>
      <c r="K1701" s="52" t="s">
        <v>2</v>
      </c>
      <c r="L1701" s="52" t="s">
        <v>2</v>
      </c>
      <c r="M1701" s="52" t="s">
        <v>2</v>
      </c>
      <c r="N1701" s="52" t="s">
        <v>3</v>
      </c>
      <c r="P1701" s="52" t="s">
        <v>4</v>
      </c>
      <c r="Q1701" s="52" t="str">
        <f t="shared" si="606"/>
        <v>Nein</v>
      </c>
      <c r="R1701" s="52" t="str">
        <f t="shared" si="606"/>
        <v>Nein</v>
      </c>
      <c r="S1701" s="52" t="str">
        <f t="shared" si="606"/>
        <v>Nein</v>
      </c>
      <c r="T1701" s="52" t="str">
        <f t="shared" si="606"/>
        <v>Nein</v>
      </c>
      <c r="U1701" s="52" t="str">
        <f t="shared" si="606"/>
        <v>Nein</v>
      </c>
      <c r="V1701" s="52" t="str">
        <f t="shared" si="606"/>
        <v>Nein</v>
      </c>
      <c r="W1701" s="52" t="str">
        <f t="shared" si="606"/>
        <v>Nein</v>
      </c>
      <c r="X1701" s="52" t="str">
        <f t="shared" si="606"/>
        <v>Nein</v>
      </c>
      <c r="Y1701" s="52" t="str">
        <f t="shared" si="606"/>
        <v>Nein</v>
      </c>
      <c r="Z1701" s="52" t="str">
        <f t="shared" si="606"/>
        <v>Nein</v>
      </c>
      <c r="AA1701" s="52" t="str">
        <f t="shared" si="606"/>
        <v>Nein</v>
      </c>
      <c r="AB1701" s="52" t="str">
        <f t="shared" si="606"/>
        <v>Nein</v>
      </c>
      <c r="AC1701" s="52" t="str">
        <f t="shared" si="606"/>
        <v>Nein</v>
      </c>
      <c r="AD1701" s="52" t="str">
        <f t="shared" si="606"/>
        <v>Nein</v>
      </c>
      <c r="AE1701" s="52" t="str">
        <f t="shared" si="606"/>
        <v>Nein</v>
      </c>
      <c r="AF1701" s="52" t="str">
        <f t="shared" si="606"/>
        <v>Nein</v>
      </c>
      <c r="AG1701" s="61" t="str">
        <f>IF(Q1701="Ja",VLOOKUP($Q$2,Plausis!A:E,5,0),IF(R1701="Ja",VLOOKUP($R$2,Plausis!A:E,5,0),IF(T1701="Ja",VLOOKUP($T$2,Plausis!A:E,5,0),IF(U1701="Ja",VLOOKUP($U$2,Plausis!A:E,5,0),IF(AA1701="Ja",VLOOKUP($AA$2,Plausis!A:E,5,0),IF(AC1701="Ja",VLOOKUP($AC$2,Plausis!A:E,5,0),IF(AD1701="Ja",VLOOKUP($AD$2,Plausis!A:E,5,0),"")))))))</f>
        <v/>
      </c>
      <c r="AH1701" s="52" t="str">
        <f>IF(Y1701="Ja",VLOOKUP($Y$2,Plausis!A:E,5,0),"")</f>
        <v/>
      </c>
      <c r="AI1701" s="52" t="str">
        <f t="shared" si="590"/>
        <v>Ja</v>
      </c>
      <c r="AJ1701" s="52" t="str">
        <f>IF(S1701="Ja",VLOOKUP($S$2,Plausis!A:E,5,0),IF(V1701="Ja",VLOOKUP($V$2,Plausis!A:E,5,0),IF(X1701="Ja",VLOOKUP($X$2,Plausis!A:E,5,0),"")))</f>
        <v/>
      </c>
      <c r="AL1701" s="52" t="s">
        <v>2</v>
      </c>
      <c r="AM1701" s="114">
        <v>45531</v>
      </c>
      <c r="AN1701" s="52" t="s">
        <v>4467</v>
      </c>
      <c r="AO1701" s="52" t="str">
        <f>VLOOKUP(B1701,'BAT Grundtabelle'!B:T,19,0)</f>
        <v>ja</v>
      </c>
      <c r="AP1701" s="105" t="str">
        <f t="shared" si="591"/>
        <v>11530</v>
      </c>
      <c r="AQ1701" s="52" t="str">
        <f t="shared" si="592"/>
        <v>Schäferei</v>
      </c>
      <c r="AR1701" s="52" t="b">
        <f t="shared" si="605"/>
        <v>0</v>
      </c>
      <c r="AS1701" s="52" t="b">
        <f t="shared" si="605"/>
        <v>0</v>
      </c>
      <c r="AT1701" s="52" t="b">
        <f t="shared" si="605"/>
        <v>0</v>
      </c>
      <c r="AU1701" s="52">
        <f t="shared" si="593"/>
        <v>1</v>
      </c>
      <c r="AW1701" s="52" t="b">
        <f t="shared" si="594"/>
        <v>0</v>
      </c>
      <c r="AX1701" s="52" t="str">
        <f t="shared" si="595"/>
        <v>Unternehmen</v>
      </c>
      <c r="AY1701" s="52" t="b">
        <f t="shared" si="596"/>
        <v>0</v>
      </c>
      <c r="AZ1701" s="52" t="str">
        <f t="shared" si="597"/>
        <v>11530</v>
      </c>
      <c r="BA1701" s="52" t="str">
        <f>VLOOKUP(A1701,'BAT Grundtabelle'!A:U,21,0)</f>
        <v>ja</v>
      </c>
      <c r="BB1701" s="52" t="str">
        <f t="shared" si="598"/>
        <v>nein</v>
      </c>
      <c r="BC1701" s="52" t="str">
        <f t="shared" si="599"/>
        <v>11530</v>
      </c>
      <c r="BD1701" s="52" t="str">
        <f t="shared" si="600"/>
        <v>Schäferei</v>
      </c>
      <c r="BE1701" s="52" t="str">
        <f t="shared" si="601"/>
        <v>Unternehmen</v>
      </c>
      <c r="BF1701" s="52">
        <f t="shared" si="602"/>
        <v>1</v>
      </c>
    </row>
    <row r="1702" spans="1:58" hidden="1" x14ac:dyDescent="0.35">
      <c r="A1702" s="107" t="s">
        <v>3954</v>
      </c>
      <c r="B1702" s="75" t="s">
        <v>1306</v>
      </c>
      <c r="C1702" s="52" t="s">
        <v>3</v>
      </c>
      <c r="D1702" s="52" t="s">
        <v>3</v>
      </c>
      <c r="E1702" s="52" t="s">
        <v>2</v>
      </c>
      <c r="F1702" s="52" t="s">
        <v>2</v>
      </c>
      <c r="G1702" s="52" t="s">
        <v>2</v>
      </c>
      <c r="H1702" s="52" t="s">
        <v>2</v>
      </c>
      <c r="I1702" s="52" t="s">
        <v>3</v>
      </c>
      <c r="J1702" s="52">
        <v>1</v>
      </c>
      <c r="K1702" s="52" t="s">
        <v>2</v>
      </c>
      <c r="L1702" s="52" t="s">
        <v>2</v>
      </c>
      <c r="M1702" s="52" t="s">
        <v>2</v>
      </c>
      <c r="N1702" s="52" t="s">
        <v>3</v>
      </c>
      <c r="P1702" s="52" t="s">
        <v>4</v>
      </c>
      <c r="Q1702" s="52" t="str">
        <f t="shared" si="606"/>
        <v>Nein</v>
      </c>
      <c r="R1702" s="52" t="str">
        <f t="shared" si="606"/>
        <v>Nein</v>
      </c>
      <c r="S1702" s="52" t="str">
        <f t="shared" si="606"/>
        <v>Nein</v>
      </c>
      <c r="T1702" s="52" t="str">
        <f t="shared" si="606"/>
        <v>Nein</v>
      </c>
      <c r="U1702" s="52" t="str">
        <f t="shared" si="606"/>
        <v>Nein</v>
      </c>
      <c r="V1702" s="52" t="str">
        <f t="shared" si="606"/>
        <v>Nein</v>
      </c>
      <c r="W1702" s="52" t="str">
        <f t="shared" si="606"/>
        <v>Nein</v>
      </c>
      <c r="X1702" s="52" t="str">
        <f t="shared" si="606"/>
        <v>Nein</v>
      </c>
      <c r="Y1702" s="52" t="str">
        <f t="shared" si="606"/>
        <v>Nein</v>
      </c>
      <c r="Z1702" s="52" t="str">
        <f t="shared" si="606"/>
        <v>Nein</v>
      </c>
      <c r="AA1702" s="52" t="str">
        <f t="shared" si="606"/>
        <v>Nein</v>
      </c>
      <c r="AB1702" s="52" t="str">
        <f t="shared" si="606"/>
        <v>Nein</v>
      </c>
      <c r="AC1702" s="52" t="str">
        <f t="shared" si="606"/>
        <v>Nein</v>
      </c>
      <c r="AD1702" s="52" t="str">
        <f t="shared" si="606"/>
        <v>Nein</v>
      </c>
      <c r="AE1702" s="52" t="str">
        <f t="shared" si="606"/>
        <v>Nein</v>
      </c>
      <c r="AF1702" s="52" t="str">
        <f t="shared" si="606"/>
        <v>Nein</v>
      </c>
      <c r="AG1702" s="61" t="str">
        <f>IF(Q1702="Ja",VLOOKUP($Q$2,Plausis!A:E,5,0),IF(R1702="Ja",VLOOKUP($R$2,Plausis!A:E,5,0),IF(T1702="Ja",VLOOKUP($T$2,Plausis!A:E,5,0),IF(U1702="Ja",VLOOKUP($U$2,Plausis!A:E,5,0),IF(AA1702="Ja",VLOOKUP($AA$2,Plausis!A:E,5,0),IF(AC1702="Ja",VLOOKUP($AC$2,Plausis!A:E,5,0),IF(AD1702="Ja",VLOOKUP($AD$2,Plausis!A:E,5,0),"")))))))</f>
        <v/>
      </c>
      <c r="AH1702" s="52" t="str">
        <f>IF(Y1702="Ja",VLOOKUP($Y$2,Plausis!A:E,5,0),"")</f>
        <v/>
      </c>
      <c r="AI1702" s="52" t="str">
        <f t="shared" si="590"/>
        <v>Ja</v>
      </c>
      <c r="AJ1702" s="52" t="str">
        <f>IF(S1702="Ja",VLOOKUP($S$2,Plausis!A:E,5,0),IF(V1702="Ja",VLOOKUP($V$2,Plausis!A:E,5,0),IF(X1702="Ja",VLOOKUP($X$2,Plausis!A:E,5,0),"")))</f>
        <v/>
      </c>
      <c r="AL1702" s="52" t="s">
        <v>3</v>
      </c>
      <c r="AM1702" s="114">
        <v>45531</v>
      </c>
      <c r="AN1702" s="52" t="s">
        <v>4467</v>
      </c>
      <c r="AO1702" s="52" t="str">
        <f>VLOOKUP(B1702,'BAT Grundtabelle'!B:T,19,0)</f>
        <v>ja</v>
      </c>
      <c r="AP1702" s="105" t="str">
        <f t="shared" si="591"/>
        <v>11531</v>
      </c>
      <c r="AQ1702" s="52" t="str">
        <f t="shared" si="592"/>
        <v>Schallplattenhandel</v>
      </c>
      <c r="AR1702" s="52" t="b">
        <f t="shared" si="605"/>
        <v>0</v>
      </c>
      <c r="AS1702" s="52" t="b">
        <f t="shared" si="605"/>
        <v>0</v>
      </c>
      <c r="AT1702" s="52" t="b">
        <f t="shared" si="605"/>
        <v>0</v>
      </c>
      <c r="AU1702" s="52">
        <f t="shared" si="593"/>
        <v>1</v>
      </c>
      <c r="AW1702" s="52" t="b">
        <f t="shared" si="594"/>
        <v>0</v>
      </c>
      <c r="AX1702" s="52" t="str">
        <f t="shared" si="595"/>
        <v>Unternehmen</v>
      </c>
      <c r="AY1702" s="52" t="b">
        <f t="shared" si="596"/>
        <v>0</v>
      </c>
      <c r="AZ1702" s="52" t="str">
        <f t="shared" si="597"/>
        <v>11531</v>
      </c>
      <c r="BA1702" s="52" t="str">
        <f>VLOOKUP(A1702,'BAT Grundtabelle'!A:U,21,0)</f>
        <v>ja</v>
      </c>
      <c r="BB1702" s="52" t="str">
        <f t="shared" si="598"/>
        <v>nein</v>
      </c>
      <c r="BC1702" s="52" t="str">
        <f t="shared" si="599"/>
        <v>11531</v>
      </c>
      <c r="BD1702" s="52" t="str">
        <f t="shared" si="600"/>
        <v>Schallplattenhandel</v>
      </c>
      <c r="BE1702" s="52" t="str">
        <f t="shared" si="601"/>
        <v>Unternehmen</v>
      </c>
      <c r="BF1702" s="52">
        <f t="shared" si="602"/>
        <v>1</v>
      </c>
    </row>
    <row r="1703" spans="1:58" hidden="1" x14ac:dyDescent="0.35">
      <c r="A1703" s="107" t="s">
        <v>3955</v>
      </c>
      <c r="B1703" s="75" t="s">
        <v>842</v>
      </c>
      <c r="C1703" s="52" t="s">
        <v>3</v>
      </c>
      <c r="D1703" s="52" t="s">
        <v>3</v>
      </c>
      <c r="E1703" s="52" t="s">
        <v>2</v>
      </c>
      <c r="F1703" s="52" t="s">
        <v>2</v>
      </c>
      <c r="G1703" s="52" t="s">
        <v>2</v>
      </c>
      <c r="H1703" s="52" t="s">
        <v>2</v>
      </c>
      <c r="I1703" s="52" t="s">
        <v>3</v>
      </c>
      <c r="J1703" s="52">
        <v>1</v>
      </c>
      <c r="K1703" s="52" t="s">
        <v>2</v>
      </c>
      <c r="L1703" s="52" t="s">
        <v>2</v>
      </c>
      <c r="M1703" s="52" t="s">
        <v>2</v>
      </c>
      <c r="N1703" s="52" t="s">
        <v>3</v>
      </c>
      <c r="P1703" s="52" t="s">
        <v>4</v>
      </c>
      <c r="Q1703" s="52" t="str">
        <f t="shared" ref="Q1703:AF1712" si="607">IF(ISERROR(FIND(Q$2,$P1703,1)),"Nein","Ja")</f>
        <v>Nein</v>
      </c>
      <c r="R1703" s="52" t="str">
        <f t="shared" si="607"/>
        <v>Nein</v>
      </c>
      <c r="S1703" s="52" t="str">
        <f t="shared" si="607"/>
        <v>Nein</v>
      </c>
      <c r="T1703" s="52" t="str">
        <f t="shared" si="607"/>
        <v>Nein</v>
      </c>
      <c r="U1703" s="52" t="str">
        <f t="shared" si="607"/>
        <v>Nein</v>
      </c>
      <c r="V1703" s="52" t="str">
        <f t="shared" si="607"/>
        <v>Nein</v>
      </c>
      <c r="W1703" s="52" t="str">
        <f t="shared" si="607"/>
        <v>Nein</v>
      </c>
      <c r="X1703" s="52" t="str">
        <f t="shared" si="607"/>
        <v>Nein</v>
      </c>
      <c r="Y1703" s="52" t="str">
        <f t="shared" si="607"/>
        <v>Nein</v>
      </c>
      <c r="Z1703" s="52" t="str">
        <f t="shared" si="607"/>
        <v>Nein</v>
      </c>
      <c r="AA1703" s="52" t="str">
        <f t="shared" si="607"/>
        <v>Nein</v>
      </c>
      <c r="AB1703" s="52" t="str">
        <f t="shared" si="607"/>
        <v>Nein</v>
      </c>
      <c r="AC1703" s="52" t="str">
        <f t="shared" si="607"/>
        <v>Nein</v>
      </c>
      <c r="AD1703" s="52" t="str">
        <f t="shared" si="607"/>
        <v>Nein</v>
      </c>
      <c r="AE1703" s="52" t="str">
        <f t="shared" si="607"/>
        <v>Nein</v>
      </c>
      <c r="AF1703" s="52" t="str">
        <f t="shared" si="607"/>
        <v>Nein</v>
      </c>
      <c r="AG1703" s="61" t="str">
        <f>IF(Q1703="Ja",VLOOKUP($Q$2,Plausis!A:E,5,0),IF(R1703="Ja",VLOOKUP($R$2,Plausis!A:E,5,0),IF(T1703="Ja",VLOOKUP($T$2,Plausis!A:E,5,0),IF(U1703="Ja",VLOOKUP($U$2,Plausis!A:E,5,0),IF(AA1703="Ja",VLOOKUP($AA$2,Plausis!A:E,5,0),IF(AC1703="Ja",VLOOKUP($AC$2,Plausis!A:E,5,0),IF(AD1703="Ja",VLOOKUP($AD$2,Plausis!A:E,5,0),"")))))))</f>
        <v/>
      </c>
      <c r="AH1703" s="52" t="str">
        <f>IF(Y1703="Ja",VLOOKUP($Y$2,Plausis!A:E,5,0),"")</f>
        <v/>
      </c>
      <c r="AI1703" s="52" t="str">
        <f t="shared" si="590"/>
        <v>Ja</v>
      </c>
      <c r="AJ1703" s="52" t="str">
        <f>IF(S1703="Ja",VLOOKUP($S$2,Plausis!A:E,5,0),IF(V1703="Ja",VLOOKUP($V$2,Plausis!A:E,5,0),IF(X1703="Ja",VLOOKUP($X$2,Plausis!A:E,5,0),"")))</f>
        <v/>
      </c>
      <c r="AL1703" s="52" t="s">
        <v>2</v>
      </c>
      <c r="AM1703" s="114">
        <v>45531</v>
      </c>
      <c r="AN1703" s="52" t="s">
        <v>4467</v>
      </c>
      <c r="AO1703" s="52" t="str">
        <f>VLOOKUP(B1703,'BAT Grundtabelle'!B:T,19,0)</f>
        <v>ja</v>
      </c>
      <c r="AP1703" s="105" t="str">
        <f t="shared" si="591"/>
        <v>11532</v>
      </c>
      <c r="AQ1703" s="52" t="str">
        <f t="shared" si="592"/>
        <v>Schallschutzisolierungsbetrieb</v>
      </c>
      <c r="AR1703" s="52" t="b">
        <f t="shared" ref="AR1703:AT1722" si="608">IF(ISERROR(FIND(AR$1,$P1703,1)),FALSE,TRUE)</f>
        <v>0</v>
      </c>
      <c r="AS1703" s="52" t="b">
        <f t="shared" si="608"/>
        <v>0</v>
      </c>
      <c r="AT1703" s="52" t="b">
        <f t="shared" si="608"/>
        <v>0</v>
      </c>
      <c r="AU1703" s="52">
        <f t="shared" si="593"/>
        <v>1</v>
      </c>
      <c r="AW1703" s="52" t="b">
        <f t="shared" si="594"/>
        <v>0</v>
      </c>
      <c r="AX1703" s="52" t="str">
        <f t="shared" si="595"/>
        <v>Unternehmen</v>
      </c>
      <c r="AY1703" s="52" t="b">
        <f t="shared" si="596"/>
        <v>0</v>
      </c>
      <c r="AZ1703" s="52" t="str">
        <f t="shared" si="597"/>
        <v>11532</v>
      </c>
      <c r="BA1703" s="52" t="str">
        <f>VLOOKUP(A1703,'BAT Grundtabelle'!A:U,21,0)</f>
        <v>ja</v>
      </c>
      <c r="BB1703" s="52" t="str">
        <f t="shared" si="598"/>
        <v>nein</v>
      </c>
      <c r="BC1703" s="52" t="str">
        <f t="shared" si="599"/>
        <v>11532</v>
      </c>
      <c r="BD1703" s="52" t="str">
        <f t="shared" si="600"/>
        <v>Schallschutzisolierungsbetrieb</v>
      </c>
      <c r="BE1703" s="52" t="str">
        <f t="shared" si="601"/>
        <v>Unternehmen</v>
      </c>
      <c r="BF1703" s="52">
        <f t="shared" si="602"/>
        <v>1</v>
      </c>
    </row>
    <row r="1704" spans="1:58" hidden="1" x14ac:dyDescent="0.35">
      <c r="A1704" s="107" t="s">
        <v>3956</v>
      </c>
      <c r="B1704" s="75" t="s">
        <v>389</v>
      </c>
      <c r="C1704" s="52" t="s">
        <v>3</v>
      </c>
      <c r="D1704" s="52" t="s">
        <v>3</v>
      </c>
      <c r="E1704" s="52" t="s">
        <v>2</v>
      </c>
      <c r="F1704" s="52" t="s">
        <v>2</v>
      </c>
      <c r="G1704" s="52" t="s">
        <v>2</v>
      </c>
      <c r="H1704" s="52" t="s">
        <v>2</v>
      </c>
      <c r="I1704" s="52" t="s">
        <v>3</v>
      </c>
      <c r="J1704" s="52">
        <v>2</v>
      </c>
      <c r="K1704" s="52" t="s">
        <v>2</v>
      </c>
      <c r="L1704" s="52" t="s">
        <v>2</v>
      </c>
      <c r="M1704" s="52" t="s">
        <v>2</v>
      </c>
      <c r="N1704" s="52" t="s">
        <v>3</v>
      </c>
      <c r="P1704" s="52" t="s">
        <v>4</v>
      </c>
      <c r="Q1704" s="52" t="str">
        <f t="shared" si="607"/>
        <v>Nein</v>
      </c>
      <c r="R1704" s="52" t="str">
        <f t="shared" si="607"/>
        <v>Nein</v>
      </c>
      <c r="S1704" s="52" t="str">
        <f t="shared" si="607"/>
        <v>Nein</v>
      </c>
      <c r="T1704" s="52" t="str">
        <f t="shared" si="607"/>
        <v>Nein</v>
      </c>
      <c r="U1704" s="52" t="str">
        <f t="shared" si="607"/>
        <v>Nein</v>
      </c>
      <c r="V1704" s="52" t="str">
        <f t="shared" si="607"/>
        <v>Nein</v>
      </c>
      <c r="W1704" s="52" t="str">
        <f t="shared" si="607"/>
        <v>Nein</v>
      </c>
      <c r="X1704" s="52" t="str">
        <f t="shared" si="607"/>
        <v>Nein</v>
      </c>
      <c r="Y1704" s="52" t="str">
        <f t="shared" si="607"/>
        <v>Nein</v>
      </c>
      <c r="Z1704" s="52" t="str">
        <f t="shared" si="607"/>
        <v>Nein</v>
      </c>
      <c r="AA1704" s="52" t="str">
        <f t="shared" si="607"/>
        <v>Nein</v>
      </c>
      <c r="AB1704" s="52" t="str">
        <f t="shared" si="607"/>
        <v>Nein</v>
      </c>
      <c r="AC1704" s="52" t="str">
        <f t="shared" si="607"/>
        <v>Nein</v>
      </c>
      <c r="AD1704" s="52" t="str">
        <f t="shared" si="607"/>
        <v>Nein</v>
      </c>
      <c r="AE1704" s="52" t="str">
        <f t="shared" si="607"/>
        <v>Nein</v>
      </c>
      <c r="AF1704" s="52" t="str">
        <f t="shared" si="607"/>
        <v>Nein</v>
      </c>
      <c r="AG1704" s="61" t="str">
        <f>IF(Q1704="Ja",VLOOKUP($Q$2,Plausis!A:E,5,0),IF(R1704="Ja",VLOOKUP($R$2,Plausis!A:E,5,0),IF(T1704="Ja",VLOOKUP($T$2,Plausis!A:E,5,0),IF(U1704="Ja",VLOOKUP($U$2,Plausis!A:E,5,0),IF(AA1704="Ja",VLOOKUP($AA$2,Plausis!A:E,5,0),IF(AC1704="Ja",VLOOKUP($AC$2,Plausis!A:E,5,0),IF(AD1704="Ja",VLOOKUP($AD$2,Plausis!A:E,5,0),"")))))))</f>
        <v/>
      </c>
      <c r="AH1704" s="52" t="str">
        <f>IF(Y1704="Ja",VLOOKUP($Y$2,Plausis!A:E,5,0),"")</f>
        <v/>
      </c>
      <c r="AI1704" s="52" t="str">
        <f t="shared" si="590"/>
        <v>Ja</v>
      </c>
      <c r="AJ1704" s="52" t="str">
        <f>IF(S1704="Ja",VLOOKUP($S$2,Plausis!A:E,5,0),IF(V1704="Ja",VLOOKUP($V$2,Plausis!A:E,5,0),IF(X1704="Ja",VLOOKUP($X$2,Plausis!A:E,5,0),"")))</f>
        <v/>
      </c>
      <c r="AL1704" s="52" t="s">
        <v>3</v>
      </c>
      <c r="AM1704" s="114">
        <v>45531</v>
      </c>
      <c r="AN1704" s="52" t="s">
        <v>4467</v>
      </c>
      <c r="AO1704" s="52" t="str">
        <f>VLOOKUP(B1704,'BAT Grundtabelle'!B:T,19,0)</f>
        <v>ja</v>
      </c>
      <c r="AP1704" s="105" t="str">
        <f t="shared" si="591"/>
        <v>11533</v>
      </c>
      <c r="AQ1704" s="52" t="str">
        <f t="shared" si="592"/>
        <v>Schälmühle</v>
      </c>
      <c r="AR1704" s="52" t="b">
        <f t="shared" si="608"/>
        <v>0</v>
      </c>
      <c r="AS1704" s="52" t="b">
        <f t="shared" si="608"/>
        <v>0</v>
      </c>
      <c r="AT1704" s="52" t="b">
        <f t="shared" si="608"/>
        <v>0</v>
      </c>
      <c r="AU1704" s="52">
        <f t="shared" si="593"/>
        <v>2</v>
      </c>
      <c r="AW1704" s="52" t="b">
        <f t="shared" si="594"/>
        <v>0</v>
      </c>
      <c r="AX1704" s="52" t="str">
        <f t="shared" si="595"/>
        <v>Unternehmen</v>
      </c>
      <c r="AY1704" s="52" t="b">
        <f t="shared" si="596"/>
        <v>0</v>
      </c>
      <c r="AZ1704" s="52" t="str">
        <f t="shared" si="597"/>
        <v>11533</v>
      </c>
      <c r="BA1704" s="52" t="str">
        <f>VLOOKUP(A1704,'BAT Grundtabelle'!A:U,21,0)</f>
        <v>ja</v>
      </c>
      <c r="BB1704" s="52" t="str">
        <f t="shared" si="598"/>
        <v>nein</v>
      </c>
      <c r="BC1704" s="52" t="str">
        <f t="shared" si="599"/>
        <v>11533</v>
      </c>
      <c r="BD1704" s="52" t="str">
        <f t="shared" si="600"/>
        <v>Schälmühle</v>
      </c>
      <c r="BE1704" s="52" t="str">
        <f t="shared" si="601"/>
        <v>Unternehmen</v>
      </c>
      <c r="BF1704" s="52">
        <f t="shared" si="602"/>
        <v>2</v>
      </c>
    </row>
    <row r="1705" spans="1:58" hidden="1" x14ac:dyDescent="0.35">
      <c r="A1705" s="107" t="s">
        <v>3957</v>
      </c>
      <c r="B1705" s="75" t="s">
        <v>1403</v>
      </c>
      <c r="C1705" s="52" t="s">
        <v>3</v>
      </c>
      <c r="D1705" s="52" t="s">
        <v>3</v>
      </c>
      <c r="E1705" s="52" t="s">
        <v>2</v>
      </c>
      <c r="F1705" s="52" t="s">
        <v>2</v>
      </c>
      <c r="G1705" s="52" t="s">
        <v>2</v>
      </c>
      <c r="H1705" s="52" t="s">
        <v>2</v>
      </c>
      <c r="I1705" s="52" t="s">
        <v>3</v>
      </c>
      <c r="J1705" s="52">
        <v>1</v>
      </c>
      <c r="K1705" s="52" t="s">
        <v>2</v>
      </c>
      <c r="L1705" s="52" t="s">
        <v>2</v>
      </c>
      <c r="M1705" s="52" t="s">
        <v>2</v>
      </c>
      <c r="N1705" s="52" t="s">
        <v>3</v>
      </c>
      <c r="P1705" s="52" t="s">
        <v>4</v>
      </c>
      <c r="Q1705" s="52" t="str">
        <f t="shared" si="607"/>
        <v>Nein</v>
      </c>
      <c r="R1705" s="52" t="str">
        <f t="shared" si="607"/>
        <v>Nein</v>
      </c>
      <c r="S1705" s="52" t="str">
        <f t="shared" si="607"/>
        <v>Nein</v>
      </c>
      <c r="T1705" s="52" t="str">
        <f t="shared" si="607"/>
        <v>Nein</v>
      </c>
      <c r="U1705" s="52" t="str">
        <f t="shared" si="607"/>
        <v>Nein</v>
      </c>
      <c r="V1705" s="52" t="str">
        <f t="shared" si="607"/>
        <v>Nein</v>
      </c>
      <c r="W1705" s="52" t="str">
        <f t="shared" si="607"/>
        <v>Nein</v>
      </c>
      <c r="X1705" s="52" t="str">
        <f t="shared" si="607"/>
        <v>Nein</v>
      </c>
      <c r="Y1705" s="52" t="str">
        <f t="shared" si="607"/>
        <v>Nein</v>
      </c>
      <c r="Z1705" s="52" t="str">
        <f t="shared" si="607"/>
        <v>Nein</v>
      </c>
      <c r="AA1705" s="52" t="str">
        <f t="shared" si="607"/>
        <v>Nein</v>
      </c>
      <c r="AB1705" s="52" t="str">
        <f t="shared" si="607"/>
        <v>Nein</v>
      </c>
      <c r="AC1705" s="52" t="str">
        <f t="shared" si="607"/>
        <v>Nein</v>
      </c>
      <c r="AD1705" s="52" t="str">
        <f t="shared" si="607"/>
        <v>Nein</v>
      </c>
      <c r="AE1705" s="52" t="str">
        <f t="shared" si="607"/>
        <v>Nein</v>
      </c>
      <c r="AF1705" s="52" t="str">
        <f t="shared" si="607"/>
        <v>Nein</v>
      </c>
      <c r="AG1705" s="61" t="str">
        <f>IF(Q1705="Ja",VLOOKUP($Q$2,Plausis!A:E,5,0),IF(R1705="Ja",VLOOKUP($R$2,Plausis!A:E,5,0),IF(T1705="Ja",VLOOKUP($T$2,Plausis!A:E,5,0),IF(U1705="Ja",VLOOKUP($U$2,Plausis!A:E,5,0),IF(AA1705="Ja",VLOOKUP($AA$2,Plausis!A:E,5,0),IF(AC1705="Ja",VLOOKUP($AC$2,Plausis!A:E,5,0),IF(AD1705="Ja",VLOOKUP($AD$2,Plausis!A:E,5,0),"")))))))</f>
        <v/>
      </c>
      <c r="AH1705" s="52" t="str">
        <f>IF(Y1705="Ja",VLOOKUP($Y$2,Plausis!A:E,5,0),"")</f>
        <v/>
      </c>
      <c r="AI1705" s="52" t="str">
        <f t="shared" si="590"/>
        <v>Ja</v>
      </c>
      <c r="AJ1705" s="52" t="str">
        <f>IF(S1705="Ja",VLOOKUP($S$2,Plausis!A:E,5,0),IF(V1705="Ja",VLOOKUP($V$2,Plausis!A:E,5,0),IF(X1705="Ja",VLOOKUP($X$2,Plausis!A:E,5,0),"")))</f>
        <v/>
      </c>
      <c r="AL1705" s="52" t="s">
        <v>2</v>
      </c>
      <c r="AM1705" s="114">
        <v>45531</v>
      </c>
      <c r="AN1705" s="52" t="s">
        <v>4467</v>
      </c>
      <c r="AO1705" s="52" t="str">
        <f>VLOOKUP(B1705,'BAT Grundtabelle'!B:T,19,0)</f>
        <v>ja</v>
      </c>
      <c r="AP1705" s="105" t="str">
        <f t="shared" si="591"/>
        <v>11534</v>
      </c>
      <c r="AQ1705" s="52" t="str">
        <f t="shared" si="592"/>
        <v>Schaltanlagenbaubetrieb</v>
      </c>
      <c r="AR1705" s="52" t="b">
        <f t="shared" si="608"/>
        <v>0</v>
      </c>
      <c r="AS1705" s="52" t="b">
        <f t="shared" si="608"/>
        <v>0</v>
      </c>
      <c r="AT1705" s="52" t="b">
        <f t="shared" si="608"/>
        <v>0</v>
      </c>
      <c r="AU1705" s="52">
        <f t="shared" si="593"/>
        <v>1</v>
      </c>
      <c r="AW1705" s="52" t="b">
        <f t="shared" si="594"/>
        <v>0</v>
      </c>
      <c r="AX1705" s="52" t="str">
        <f t="shared" si="595"/>
        <v>Unternehmen</v>
      </c>
      <c r="AY1705" s="52" t="b">
        <f t="shared" si="596"/>
        <v>0</v>
      </c>
      <c r="AZ1705" s="52" t="str">
        <f t="shared" si="597"/>
        <v>11534</v>
      </c>
      <c r="BA1705" s="52" t="str">
        <f>VLOOKUP(A1705,'BAT Grundtabelle'!A:U,21,0)</f>
        <v>ja</v>
      </c>
      <c r="BB1705" s="52" t="str">
        <f t="shared" si="598"/>
        <v>nein</v>
      </c>
      <c r="BC1705" s="52" t="str">
        <f t="shared" si="599"/>
        <v>11534</v>
      </c>
      <c r="BD1705" s="52" t="str">
        <f t="shared" si="600"/>
        <v>Schaltanlagenbaubetrieb</v>
      </c>
      <c r="BE1705" s="52" t="str">
        <f t="shared" si="601"/>
        <v>Unternehmen</v>
      </c>
      <c r="BF1705" s="52">
        <f t="shared" si="602"/>
        <v>1</v>
      </c>
    </row>
    <row r="1706" spans="1:58" hidden="1" x14ac:dyDescent="0.35">
      <c r="A1706" s="107" t="s">
        <v>3958</v>
      </c>
      <c r="B1706" s="75" t="s">
        <v>316</v>
      </c>
      <c r="C1706" s="52" t="s">
        <v>3</v>
      </c>
      <c r="D1706" s="52" t="s">
        <v>3</v>
      </c>
      <c r="E1706" s="52" t="s">
        <v>2</v>
      </c>
      <c r="F1706" s="52" t="s">
        <v>2</v>
      </c>
      <c r="G1706" s="52" t="s">
        <v>2</v>
      </c>
      <c r="H1706" s="52" t="s">
        <v>2</v>
      </c>
      <c r="I1706" s="52" t="s">
        <v>3</v>
      </c>
      <c r="J1706" s="52">
        <v>1</v>
      </c>
      <c r="K1706" s="52" t="s">
        <v>2</v>
      </c>
      <c r="L1706" s="52" t="s">
        <v>2</v>
      </c>
      <c r="M1706" s="52" t="s">
        <v>2</v>
      </c>
      <c r="N1706" s="52" t="s">
        <v>3</v>
      </c>
      <c r="P1706" s="52" t="s">
        <v>4</v>
      </c>
      <c r="Q1706" s="52" t="str">
        <f t="shared" si="607"/>
        <v>Nein</v>
      </c>
      <c r="R1706" s="52" t="str">
        <f t="shared" si="607"/>
        <v>Nein</v>
      </c>
      <c r="S1706" s="52" t="str">
        <f t="shared" si="607"/>
        <v>Nein</v>
      </c>
      <c r="T1706" s="52" t="str">
        <f t="shared" si="607"/>
        <v>Nein</v>
      </c>
      <c r="U1706" s="52" t="str">
        <f t="shared" si="607"/>
        <v>Nein</v>
      </c>
      <c r="V1706" s="52" t="str">
        <f t="shared" si="607"/>
        <v>Nein</v>
      </c>
      <c r="W1706" s="52" t="str">
        <f t="shared" si="607"/>
        <v>Nein</v>
      </c>
      <c r="X1706" s="52" t="str">
        <f t="shared" si="607"/>
        <v>Nein</v>
      </c>
      <c r="Y1706" s="52" t="str">
        <f t="shared" si="607"/>
        <v>Nein</v>
      </c>
      <c r="Z1706" s="52" t="str">
        <f t="shared" si="607"/>
        <v>Nein</v>
      </c>
      <c r="AA1706" s="52" t="str">
        <f t="shared" si="607"/>
        <v>Nein</v>
      </c>
      <c r="AB1706" s="52" t="str">
        <f t="shared" si="607"/>
        <v>Nein</v>
      </c>
      <c r="AC1706" s="52" t="str">
        <f t="shared" si="607"/>
        <v>Nein</v>
      </c>
      <c r="AD1706" s="52" t="str">
        <f t="shared" si="607"/>
        <v>Nein</v>
      </c>
      <c r="AE1706" s="52" t="str">
        <f t="shared" si="607"/>
        <v>Nein</v>
      </c>
      <c r="AF1706" s="52" t="str">
        <f t="shared" si="607"/>
        <v>Nein</v>
      </c>
      <c r="AG1706" s="61" t="str">
        <f>IF(Q1706="Ja",VLOOKUP($Q$2,Plausis!A:E,5,0),IF(R1706="Ja",VLOOKUP($R$2,Plausis!A:E,5,0),IF(T1706="Ja",VLOOKUP($T$2,Plausis!A:E,5,0),IF(U1706="Ja",VLOOKUP($U$2,Plausis!A:E,5,0),IF(AA1706="Ja",VLOOKUP($AA$2,Plausis!A:E,5,0),IF(AC1706="Ja",VLOOKUP($AC$2,Plausis!A:E,5,0),IF(AD1706="Ja",VLOOKUP($AD$2,Plausis!A:E,5,0),"")))))))</f>
        <v/>
      </c>
      <c r="AH1706" s="52" t="str">
        <f>IF(Y1706="Ja",VLOOKUP($Y$2,Plausis!A:E,5,0),"")</f>
        <v/>
      </c>
      <c r="AI1706" s="52" t="str">
        <f t="shared" si="590"/>
        <v>Ja</v>
      </c>
      <c r="AJ1706" s="52" t="str">
        <f>IF(S1706="Ja",VLOOKUP($S$2,Plausis!A:E,5,0),IF(V1706="Ja",VLOOKUP($V$2,Plausis!A:E,5,0),IF(X1706="Ja",VLOOKUP($X$2,Plausis!A:E,5,0),"")))</f>
        <v/>
      </c>
      <c r="AL1706" s="52" t="s">
        <v>2</v>
      </c>
      <c r="AM1706" s="114">
        <v>45531</v>
      </c>
      <c r="AN1706" s="52" t="s">
        <v>4467</v>
      </c>
      <c r="AO1706" s="52" t="str">
        <f>VLOOKUP(B1706,'BAT Grundtabelle'!B:T,19,0)</f>
        <v>ja</v>
      </c>
      <c r="AP1706" s="105" t="str">
        <f t="shared" si="591"/>
        <v>11535</v>
      </c>
      <c r="AQ1706" s="52" t="str">
        <f t="shared" si="592"/>
        <v>Schamottewarenhersteller</v>
      </c>
      <c r="AR1706" s="52" t="b">
        <f t="shared" si="608"/>
        <v>0</v>
      </c>
      <c r="AS1706" s="52" t="b">
        <f t="shared" si="608"/>
        <v>0</v>
      </c>
      <c r="AT1706" s="52" t="b">
        <f t="shared" si="608"/>
        <v>0</v>
      </c>
      <c r="AU1706" s="52">
        <f t="shared" si="593"/>
        <v>1</v>
      </c>
      <c r="AW1706" s="52" t="b">
        <f t="shared" si="594"/>
        <v>0</v>
      </c>
      <c r="AX1706" s="52" t="str">
        <f t="shared" si="595"/>
        <v>Unternehmen</v>
      </c>
      <c r="AY1706" s="52" t="b">
        <f t="shared" si="596"/>
        <v>0</v>
      </c>
      <c r="AZ1706" s="52" t="str">
        <f t="shared" si="597"/>
        <v>11535</v>
      </c>
      <c r="BA1706" s="52" t="str">
        <f>VLOOKUP(A1706,'BAT Grundtabelle'!A:U,21,0)</f>
        <v>ja</v>
      </c>
      <c r="BB1706" s="52" t="str">
        <f t="shared" si="598"/>
        <v>nein</v>
      </c>
      <c r="BC1706" s="52" t="str">
        <f t="shared" si="599"/>
        <v>11535</v>
      </c>
      <c r="BD1706" s="52" t="str">
        <f t="shared" si="600"/>
        <v>Schamottewarenhersteller</v>
      </c>
      <c r="BE1706" s="52" t="str">
        <f t="shared" si="601"/>
        <v>Unternehmen</v>
      </c>
      <c r="BF1706" s="52">
        <f t="shared" si="602"/>
        <v>1</v>
      </c>
    </row>
    <row r="1707" spans="1:58" ht="43.5" hidden="1" x14ac:dyDescent="0.35">
      <c r="A1707" s="107" t="s">
        <v>2127</v>
      </c>
      <c r="B1707" s="75" t="s">
        <v>4495</v>
      </c>
      <c r="C1707" s="52" t="s">
        <v>3</v>
      </c>
      <c r="D1707" s="52" t="s">
        <v>3</v>
      </c>
      <c r="E1707" s="52" t="s">
        <v>2</v>
      </c>
      <c r="F1707" s="52" t="s">
        <v>2</v>
      </c>
      <c r="G1707" s="52" t="s">
        <v>2</v>
      </c>
      <c r="H1707" s="52" t="s">
        <v>2</v>
      </c>
      <c r="I1707" s="52" t="s">
        <v>3</v>
      </c>
      <c r="J1707" s="52">
        <v>1</v>
      </c>
      <c r="K1707" s="52" t="s">
        <v>2</v>
      </c>
      <c r="L1707" s="52" t="s">
        <v>2</v>
      </c>
      <c r="M1707" s="52" t="s">
        <v>2</v>
      </c>
      <c r="N1707" s="52" t="s">
        <v>3</v>
      </c>
      <c r="P1707" s="52">
        <v>1198</v>
      </c>
      <c r="Q1707" s="56" t="str">
        <f t="shared" si="607"/>
        <v>Nein</v>
      </c>
      <c r="R1707" s="56" t="str">
        <f t="shared" si="607"/>
        <v>Nein</v>
      </c>
      <c r="S1707" s="52" t="str">
        <f t="shared" si="607"/>
        <v>Nein</v>
      </c>
      <c r="T1707" s="56" t="str">
        <f t="shared" si="607"/>
        <v>Nein</v>
      </c>
      <c r="U1707" s="56" t="str">
        <f t="shared" si="607"/>
        <v>Nein</v>
      </c>
      <c r="V1707" s="52" t="str">
        <f t="shared" si="607"/>
        <v>Nein</v>
      </c>
      <c r="W1707" s="52" t="str">
        <f t="shared" si="607"/>
        <v>Nein</v>
      </c>
      <c r="X1707" s="52" t="str">
        <f t="shared" si="607"/>
        <v>Nein</v>
      </c>
      <c r="Y1707" s="58" t="str">
        <f t="shared" si="607"/>
        <v>Nein</v>
      </c>
      <c r="Z1707" s="52" t="str">
        <f t="shared" si="607"/>
        <v>Nein</v>
      </c>
      <c r="AA1707" s="56" t="str">
        <f t="shared" si="607"/>
        <v>Nein</v>
      </c>
      <c r="AB1707" s="52" t="str">
        <f t="shared" si="607"/>
        <v>Nein</v>
      </c>
      <c r="AC1707" s="56" t="str">
        <f t="shared" si="607"/>
        <v>Nein</v>
      </c>
      <c r="AD1707" s="56" t="str">
        <f t="shared" si="607"/>
        <v>Ja</v>
      </c>
      <c r="AE1707" s="52" t="str">
        <f t="shared" si="607"/>
        <v>Nein</v>
      </c>
      <c r="AF1707" s="52" t="str">
        <f t="shared" si="607"/>
        <v>Nein</v>
      </c>
      <c r="AG1707" s="61" t="str">
        <f>IF(Q1707="Ja",VLOOKUP($Q$2,Plausis!A:E,5,0),IF(R1707="Ja",VLOOKUP($R$2,Plausis!A:E,5,0),IF(T1707="Ja",VLOOKUP($T$2,Plausis!A:E,5,0),IF(U1707="Ja",VLOOKUP($U$2,Plausis!A:E,5,0),IF(AA1707="Ja",VLOOKUP($AA$2,Plausis!A:E,5,0),IF(AC1707="Ja",VLOOKUP($AC$2,Plausis!A:E,5,0),IF(AD1707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707" s="52" t="str">
        <f>IF(Y1707="Ja",VLOOKUP($Y$2,Plausis!A:E,5,0),"")</f>
        <v/>
      </c>
      <c r="AI1707" s="52" t="str">
        <f t="shared" si="590"/>
        <v>Ja</v>
      </c>
      <c r="AJ1707" s="52" t="str">
        <f>IF(S1707="Ja",VLOOKUP($S$2,Plausis!A:E,5,0),IF(V1707="Ja",VLOOKUP($V$2,Plausis!A:E,5,0),IF(X1707="Ja",VLOOKUP($X$2,Plausis!A:E,5,0),"")))</f>
        <v/>
      </c>
      <c r="AL1707" s="52" t="s">
        <v>3</v>
      </c>
      <c r="AM1707" s="114">
        <v>45531</v>
      </c>
      <c r="AN1707" s="52" t="s">
        <v>4467</v>
      </c>
      <c r="AO1707" s="52" t="str">
        <f>VLOOKUP(B1707,'BAT Grundtabelle'!B:T,19,0)</f>
        <v>ja</v>
      </c>
      <c r="AP1707" s="105" t="str">
        <f t="shared" si="591"/>
        <v>4860</v>
      </c>
      <c r="AQ1707" s="52" t="str">
        <f t="shared" si="592"/>
        <v>Schankwirtschaft (nicht Imbiss, Bar, Diskothek, Erotikbetrieb)</v>
      </c>
      <c r="AR1707" s="52" t="b">
        <f t="shared" si="608"/>
        <v>0</v>
      </c>
      <c r="AS1707" s="52" t="b">
        <f t="shared" si="608"/>
        <v>0</v>
      </c>
      <c r="AT1707" s="52" t="b">
        <f t="shared" si="608"/>
        <v>0</v>
      </c>
      <c r="AU1707" s="52">
        <f t="shared" si="593"/>
        <v>1</v>
      </c>
      <c r="AW1707" s="52" t="b">
        <f t="shared" si="594"/>
        <v>0</v>
      </c>
      <c r="AX1707" s="52" t="str">
        <f t="shared" si="595"/>
        <v>Unternehmen</v>
      </c>
      <c r="AY1707" s="52" t="b">
        <f t="shared" si="596"/>
        <v>0</v>
      </c>
      <c r="AZ1707" s="52" t="str">
        <f t="shared" si="597"/>
        <v>4860</v>
      </c>
      <c r="BA1707" s="52" t="str">
        <f>VLOOKUP(A1707,'BAT Grundtabelle'!A:U,21,0)</f>
        <v>ja</v>
      </c>
      <c r="BB1707" s="52" t="str">
        <f t="shared" si="598"/>
        <v>nein</v>
      </c>
      <c r="BC1707" s="52" t="str">
        <f t="shared" si="599"/>
        <v>4860</v>
      </c>
      <c r="BD1707" s="52" t="str">
        <f t="shared" si="600"/>
        <v>Schankwirtschaft (nicht Imbiss, Bar, Diskothek, Erotikbetrieb)</v>
      </c>
      <c r="BE1707" s="52" t="str">
        <f t="shared" si="601"/>
        <v>Unternehmen</v>
      </c>
      <c r="BF1707" s="52">
        <f t="shared" si="602"/>
        <v>1</v>
      </c>
    </row>
    <row r="1708" spans="1:58" hidden="1" x14ac:dyDescent="0.35">
      <c r="A1708" s="107" t="s">
        <v>3959</v>
      </c>
      <c r="B1708" s="75" t="s">
        <v>434</v>
      </c>
      <c r="C1708" s="52" t="s">
        <v>3</v>
      </c>
      <c r="D1708" s="52" t="s">
        <v>3</v>
      </c>
      <c r="E1708" s="52" t="s">
        <v>2</v>
      </c>
      <c r="F1708" s="52" t="s">
        <v>2</v>
      </c>
      <c r="G1708" s="52" t="s">
        <v>2</v>
      </c>
      <c r="H1708" s="52" t="s">
        <v>2</v>
      </c>
      <c r="I1708" s="52" t="s">
        <v>3</v>
      </c>
      <c r="J1708" s="52">
        <v>1</v>
      </c>
      <c r="K1708" s="52" t="s">
        <v>2</v>
      </c>
      <c r="L1708" s="52" t="s">
        <v>2</v>
      </c>
      <c r="M1708" s="52" t="s">
        <v>2</v>
      </c>
      <c r="N1708" s="52" t="s">
        <v>3</v>
      </c>
      <c r="P1708" s="52" t="s">
        <v>4</v>
      </c>
      <c r="Q1708" s="52" t="str">
        <f t="shared" si="607"/>
        <v>Nein</v>
      </c>
      <c r="R1708" s="52" t="str">
        <f t="shared" si="607"/>
        <v>Nein</v>
      </c>
      <c r="S1708" s="52" t="str">
        <f t="shared" si="607"/>
        <v>Nein</v>
      </c>
      <c r="T1708" s="52" t="str">
        <f t="shared" si="607"/>
        <v>Nein</v>
      </c>
      <c r="U1708" s="52" t="str">
        <f t="shared" si="607"/>
        <v>Nein</v>
      </c>
      <c r="V1708" s="52" t="str">
        <f t="shared" si="607"/>
        <v>Nein</v>
      </c>
      <c r="W1708" s="52" t="str">
        <f t="shared" si="607"/>
        <v>Nein</v>
      </c>
      <c r="X1708" s="52" t="str">
        <f t="shared" si="607"/>
        <v>Nein</v>
      </c>
      <c r="Y1708" s="52" t="str">
        <f t="shared" si="607"/>
        <v>Nein</v>
      </c>
      <c r="Z1708" s="52" t="str">
        <f t="shared" si="607"/>
        <v>Nein</v>
      </c>
      <c r="AA1708" s="52" t="str">
        <f t="shared" si="607"/>
        <v>Nein</v>
      </c>
      <c r="AB1708" s="52" t="str">
        <f t="shared" si="607"/>
        <v>Nein</v>
      </c>
      <c r="AC1708" s="52" t="str">
        <f t="shared" si="607"/>
        <v>Nein</v>
      </c>
      <c r="AD1708" s="52" t="str">
        <f t="shared" si="607"/>
        <v>Nein</v>
      </c>
      <c r="AE1708" s="52" t="str">
        <f t="shared" si="607"/>
        <v>Nein</v>
      </c>
      <c r="AF1708" s="52" t="str">
        <f t="shared" si="607"/>
        <v>Nein</v>
      </c>
      <c r="AG1708" s="61" t="str">
        <f>IF(Q1708="Ja",VLOOKUP($Q$2,Plausis!A:E,5,0),IF(R1708="Ja",VLOOKUP($R$2,Plausis!A:E,5,0),IF(T1708="Ja",VLOOKUP($T$2,Plausis!A:E,5,0),IF(U1708="Ja",VLOOKUP($U$2,Plausis!A:E,5,0),IF(AA1708="Ja",VLOOKUP($AA$2,Plausis!A:E,5,0),IF(AC1708="Ja",VLOOKUP($AC$2,Plausis!A:E,5,0),IF(AD1708="Ja",VLOOKUP($AD$2,Plausis!A:E,5,0),"")))))))</f>
        <v/>
      </c>
      <c r="AH1708" s="52" t="str">
        <f>IF(Y1708="Ja",VLOOKUP($Y$2,Plausis!A:E,5,0),"")</f>
        <v/>
      </c>
      <c r="AI1708" s="52" t="str">
        <f t="shared" si="590"/>
        <v>Ja</v>
      </c>
      <c r="AJ1708" s="52" t="str">
        <f>IF(S1708="Ja",VLOOKUP($S$2,Plausis!A:E,5,0),IF(V1708="Ja",VLOOKUP($V$2,Plausis!A:E,5,0),IF(X1708="Ja",VLOOKUP($X$2,Plausis!A:E,5,0),"")))</f>
        <v/>
      </c>
      <c r="AL1708" s="52" t="s">
        <v>2</v>
      </c>
      <c r="AM1708" s="114">
        <v>45531</v>
      </c>
      <c r="AN1708" s="52" t="s">
        <v>4467</v>
      </c>
      <c r="AO1708" s="52" t="str">
        <f>VLOOKUP(B1708,'BAT Grundtabelle'!B:T,19,0)</f>
        <v>ja</v>
      </c>
      <c r="AP1708" s="105" t="str">
        <f t="shared" si="591"/>
        <v>11536</v>
      </c>
      <c r="AQ1708" s="52" t="str">
        <f t="shared" si="592"/>
        <v>Schaubude (Schausteller)</v>
      </c>
      <c r="AR1708" s="52" t="b">
        <f t="shared" si="608"/>
        <v>0</v>
      </c>
      <c r="AS1708" s="52" t="b">
        <f t="shared" si="608"/>
        <v>0</v>
      </c>
      <c r="AT1708" s="52" t="b">
        <f t="shared" si="608"/>
        <v>0</v>
      </c>
      <c r="AU1708" s="52">
        <f t="shared" si="593"/>
        <v>1</v>
      </c>
      <c r="AW1708" s="52" t="b">
        <f t="shared" si="594"/>
        <v>0</v>
      </c>
      <c r="AX1708" s="52" t="str">
        <f t="shared" si="595"/>
        <v>Unternehmen</v>
      </c>
      <c r="AY1708" s="52" t="b">
        <f t="shared" si="596"/>
        <v>0</v>
      </c>
      <c r="AZ1708" s="52" t="str">
        <f t="shared" si="597"/>
        <v>11536</v>
      </c>
      <c r="BA1708" s="52" t="str">
        <f>VLOOKUP(A1708,'BAT Grundtabelle'!A:U,21,0)</f>
        <v>ja</v>
      </c>
      <c r="BB1708" s="52" t="str">
        <f t="shared" si="598"/>
        <v>nein</v>
      </c>
      <c r="BC1708" s="52" t="str">
        <f t="shared" si="599"/>
        <v>11536</v>
      </c>
      <c r="BD1708" s="52" t="str">
        <f t="shared" si="600"/>
        <v>Schaubude (Schausteller)</v>
      </c>
      <c r="BE1708" s="52" t="str">
        <f t="shared" si="601"/>
        <v>Unternehmen</v>
      </c>
      <c r="BF1708" s="52">
        <f t="shared" si="602"/>
        <v>1</v>
      </c>
    </row>
    <row r="1709" spans="1:58" hidden="1" x14ac:dyDescent="0.35">
      <c r="A1709" s="107" t="s">
        <v>3960</v>
      </c>
      <c r="B1709" s="75" t="s">
        <v>435</v>
      </c>
      <c r="C1709" s="52" t="s">
        <v>3</v>
      </c>
      <c r="D1709" s="52" t="s">
        <v>3</v>
      </c>
      <c r="E1709" s="52" t="s">
        <v>2</v>
      </c>
      <c r="F1709" s="52" t="s">
        <v>2</v>
      </c>
      <c r="G1709" s="52" t="s">
        <v>2</v>
      </c>
      <c r="H1709" s="52" t="s">
        <v>2</v>
      </c>
      <c r="I1709" s="52" t="s">
        <v>3</v>
      </c>
      <c r="J1709" s="52">
        <v>1</v>
      </c>
      <c r="K1709" s="52" t="s">
        <v>2</v>
      </c>
      <c r="L1709" s="52" t="s">
        <v>2</v>
      </c>
      <c r="M1709" s="52" t="s">
        <v>2</v>
      </c>
      <c r="N1709" s="52" t="s">
        <v>3</v>
      </c>
      <c r="P1709" s="52" t="s">
        <v>4</v>
      </c>
      <c r="Q1709" s="52" t="str">
        <f t="shared" si="607"/>
        <v>Nein</v>
      </c>
      <c r="R1709" s="52" t="str">
        <f t="shared" si="607"/>
        <v>Nein</v>
      </c>
      <c r="S1709" s="52" t="str">
        <f t="shared" si="607"/>
        <v>Nein</v>
      </c>
      <c r="T1709" s="52" t="str">
        <f t="shared" si="607"/>
        <v>Nein</v>
      </c>
      <c r="U1709" s="52" t="str">
        <f t="shared" si="607"/>
        <v>Nein</v>
      </c>
      <c r="V1709" s="52" t="str">
        <f t="shared" si="607"/>
        <v>Nein</v>
      </c>
      <c r="W1709" s="52" t="str">
        <f t="shared" si="607"/>
        <v>Nein</v>
      </c>
      <c r="X1709" s="52" t="str">
        <f t="shared" si="607"/>
        <v>Nein</v>
      </c>
      <c r="Y1709" s="52" t="str">
        <f t="shared" si="607"/>
        <v>Nein</v>
      </c>
      <c r="Z1709" s="52" t="str">
        <f t="shared" si="607"/>
        <v>Nein</v>
      </c>
      <c r="AA1709" s="52" t="str">
        <f t="shared" si="607"/>
        <v>Nein</v>
      </c>
      <c r="AB1709" s="52" t="str">
        <f t="shared" si="607"/>
        <v>Nein</v>
      </c>
      <c r="AC1709" s="52" t="str">
        <f t="shared" si="607"/>
        <v>Nein</v>
      </c>
      <c r="AD1709" s="52" t="str">
        <f t="shared" si="607"/>
        <v>Nein</v>
      </c>
      <c r="AE1709" s="52" t="str">
        <f t="shared" si="607"/>
        <v>Nein</v>
      </c>
      <c r="AF1709" s="52" t="str">
        <f t="shared" si="607"/>
        <v>Nein</v>
      </c>
      <c r="AG1709" s="61" t="str">
        <f>IF(Q1709="Ja",VLOOKUP($Q$2,Plausis!A:E,5,0),IF(R1709="Ja",VLOOKUP($R$2,Plausis!A:E,5,0),IF(T1709="Ja",VLOOKUP($T$2,Plausis!A:E,5,0),IF(U1709="Ja",VLOOKUP($U$2,Plausis!A:E,5,0),IF(AA1709="Ja",VLOOKUP($AA$2,Plausis!A:E,5,0),IF(AC1709="Ja",VLOOKUP($AC$2,Plausis!A:E,5,0),IF(AD1709="Ja",VLOOKUP($AD$2,Plausis!A:E,5,0),"")))))))</f>
        <v/>
      </c>
      <c r="AH1709" s="52" t="str">
        <f>IF(Y1709="Ja",VLOOKUP($Y$2,Plausis!A:E,5,0),"")</f>
        <v/>
      </c>
      <c r="AI1709" s="52" t="str">
        <f t="shared" si="590"/>
        <v>Ja</v>
      </c>
      <c r="AJ1709" s="52" t="str">
        <f>IF(S1709="Ja",VLOOKUP($S$2,Plausis!A:E,5,0),IF(V1709="Ja",VLOOKUP($V$2,Plausis!A:E,5,0),IF(X1709="Ja",VLOOKUP($X$2,Plausis!A:E,5,0),"")))</f>
        <v/>
      </c>
      <c r="AL1709" s="52" t="s">
        <v>2</v>
      </c>
      <c r="AM1709" s="114">
        <v>45531</v>
      </c>
      <c r="AN1709" s="52" t="s">
        <v>4467</v>
      </c>
      <c r="AO1709" s="52" t="str">
        <f>VLOOKUP(B1709,'BAT Grundtabelle'!B:T,19,0)</f>
        <v>ja</v>
      </c>
      <c r="AP1709" s="105" t="str">
        <f t="shared" si="591"/>
        <v>11537</v>
      </c>
      <c r="AQ1709" s="52" t="str">
        <f t="shared" si="592"/>
        <v>Schaukampf (Schausteller)</v>
      </c>
      <c r="AR1709" s="52" t="b">
        <f t="shared" si="608"/>
        <v>0</v>
      </c>
      <c r="AS1709" s="52" t="b">
        <f t="shared" si="608"/>
        <v>0</v>
      </c>
      <c r="AT1709" s="52" t="b">
        <f t="shared" si="608"/>
        <v>0</v>
      </c>
      <c r="AU1709" s="52">
        <f t="shared" si="593"/>
        <v>1</v>
      </c>
      <c r="AW1709" s="52" t="b">
        <f t="shared" si="594"/>
        <v>0</v>
      </c>
      <c r="AX1709" s="52" t="str">
        <f t="shared" si="595"/>
        <v>Unternehmen</v>
      </c>
      <c r="AY1709" s="52" t="b">
        <f t="shared" si="596"/>
        <v>0</v>
      </c>
      <c r="AZ1709" s="52" t="str">
        <f t="shared" si="597"/>
        <v>11537</v>
      </c>
      <c r="BA1709" s="52" t="str">
        <f>VLOOKUP(A1709,'BAT Grundtabelle'!A:U,21,0)</f>
        <v>ja</v>
      </c>
      <c r="BB1709" s="52" t="str">
        <f t="shared" si="598"/>
        <v>nein</v>
      </c>
      <c r="BC1709" s="52" t="str">
        <f t="shared" si="599"/>
        <v>11537</v>
      </c>
      <c r="BD1709" s="52" t="str">
        <f t="shared" si="600"/>
        <v>Schaukampf (Schausteller)</v>
      </c>
      <c r="BE1709" s="52" t="str">
        <f t="shared" si="601"/>
        <v>Unternehmen</v>
      </c>
      <c r="BF1709" s="52">
        <f t="shared" si="602"/>
        <v>1</v>
      </c>
    </row>
    <row r="1710" spans="1:58" hidden="1" x14ac:dyDescent="0.35">
      <c r="A1710" s="107" t="s">
        <v>3961</v>
      </c>
      <c r="B1710" s="75" t="s">
        <v>1469</v>
      </c>
      <c r="C1710" s="52" t="s">
        <v>3</v>
      </c>
      <c r="D1710" s="52" t="s">
        <v>3</v>
      </c>
      <c r="E1710" s="52" t="s">
        <v>2</v>
      </c>
      <c r="F1710" s="52" t="s">
        <v>2</v>
      </c>
      <c r="G1710" s="52" t="s">
        <v>2</v>
      </c>
      <c r="H1710" s="52" t="s">
        <v>2</v>
      </c>
      <c r="I1710" s="52" t="s">
        <v>3</v>
      </c>
      <c r="J1710" s="52">
        <v>2</v>
      </c>
      <c r="K1710" s="52" t="s">
        <v>2</v>
      </c>
      <c r="L1710" s="52" t="s">
        <v>2</v>
      </c>
      <c r="M1710" s="52" t="s">
        <v>2</v>
      </c>
      <c r="N1710" s="52" t="s">
        <v>3</v>
      </c>
      <c r="P1710" s="52" t="s">
        <v>4</v>
      </c>
      <c r="Q1710" s="52" t="str">
        <f t="shared" si="607"/>
        <v>Nein</v>
      </c>
      <c r="R1710" s="52" t="str">
        <f t="shared" si="607"/>
        <v>Nein</v>
      </c>
      <c r="S1710" s="52" t="str">
        <f t="shared" si="607"/>
        <v>Nein</v>
      </c>
      <c r="T1710" s="52" t="str">
        <f t="shared" si="607"/>
        <v>Nein</v>
      </c>
      <c r="U1710" s="52" t="str">
        <f t="shared" si="607"/>
        <v>Nein</v>
      </c>
      <c r="V1710" s="52" t="str">
        <f t="shared" si="607"/>
        <v>Nein</v>
      </c>
      <c r="W1710" s="52" t="str">
        <f t="shared" si="607"/>
        <v>Nein</v>
      </c>
      <c r="X1710" s="52" t="str">
        <f t="shared" si="607"/>
        <v>Nein</v>
      </c>
      <c r="Y1710" s="52" t="str">
        <f t="shared" si="607"/>
        <v>Nein</v>
      </c>
      <c r="Z1710" s="52" t="str">
        <f t="shared" si="607"/>
        <v>Nein</v>
      </c>
      <c r="AA1710" s="52" t="str">
        <f t="shared" si="607"/>
        <v>Nein</v>
      </c>
      <c r="AB1710" s="52" t="str">
        <f t="shared" si="607"/>
        <v>Nein</v>
      </c>
      <c r="AC1710" s="52" t="str">
        <f t="shared" si="607"/>
        <v>Nein</v>
      </c>
      <c r="AD1710" s="52" t="str">
        <f t="shared" si="607"/>
        <v>Nein</v>
      </c>
      <c r="AE1710" s="52" t="str">
        <f t="shared" si="607"/>
        <v>Nein</v>
      </c>
      <c r="AF1710" s="52" t="str">
        <f t="shared" si="607"/>
        <v>Nein</v>
      </c>
      <c r="AG1710" s="61" t="str">
        <f>IF(Q1710="Ja",VLOOKUP($Q$2,Plausis!A:E,5,0),IF(R1710="Ja",VLOOKUP($R$2,Plausis!A:E,5,0),IF(T1710="Ja",VLOOKUP($T$2,Plausis!A:E,5,0),IF(U1710="Ja",VLOOKUP($U$2,Plausis!A:E,5,0),IF(AA1710="Ja",VLOOKUP($AA$2,Plausis!A:E,5,0),IF(AC1710="Ja",VLOOKUP($AC$2,Plausis!A:E,5,0),IF(AD1710="Ja",VLOOKUP($AD$2,Plausis!A:E,5,0),"")))))))</f>
        <v/>
      </c>
      <c r="AH1710" s="52" t="str">
        <f>IF(Y1710="Ja",VLOOKUP($Y$2,Plausis!A:E,5,0),"")</f>
        <v/>
      </c>
      <c r="AI1710" s="52" t="str">
        <f t="shared" si="590"/>
        <v>Ja</v>
      </c>
      <c r="AJ1710" s="52" t="str">
        <f>IF(S1710="Ja",VLOOKUP($S$2,Plausis!A:E,5,0),IF(V1710="Ja",VLOOKUP($V$2,Plausis!A:E,5,0),IF(X1710="Ja",VLOOKUP($X$2,Plausis!A:E,5,0),"")))</f>
        <v/>
      </c>
      <c r="AL1710" s="52" t="s">
        <v>2</v>
      </c>
      <c r="AM1710" s="114">
        <v>45531</v>
      </c>
      <c r="AN1710" s="52" t="s">
        <v>4467</v>
      </c>
      <c r="AO1710" s="52" t="str">
        <f>VLOOKUP(B1710,'BAT Grundtabelle'!B:T,19,0)</f>
        <v>ja</v>
      </c>
      <c r="AP1710" s="105" t="str">
        <f t="shared" si="591"/>
        <v>11538</v>
      </c>
      <c r="AQ1710" s="52" t="str">
        <f t="shared" si="592"/>
        <v>Schaumgummibe- und verarbeitungsbetrieb</v>
      </c>
      <c r="AR1710" s="52" t="b">
        <f t="shared" si="608"/>
        <v>0</v>
      </c>
      <c r="AS1710" s="52" t="b">
        <f t="shared" si="608"/>
        <v>0</v>
      </c>
      <c r="AT1710" s="52" t="b">
        <f t="shared" si="608"/>
        <v>0</v>
      </c>
      <c r="AU1710" s="52">
        <f t="shared" si="593"/>
        <v>2</v>
      </c>
      <c r="AW1710" s="52" t="b">
        <f t="shared" si="594"/>
        <v>0</v>
      </c>
      <c r="AX1710" s="52" t="str">
        <f t="shared" si="595"/>
        <v>Unternehmen</v>
      </c>
      <c r="AY1710" s="52" t="b">
        <f t="shared" si="596"/>
        <v>0</v>
      </c>
      <c r="AZ1710" s="52" t="str">
        <f t="shared" si="597"/>
        <v>11538</v>
      </c>
      <c r="BA1710" s="52" t="str">
        <f>VLOOKUP(A1710,'BAT Grundtabelle'!A:U,21,0)</f>
        <v>ja</v>
      </c>
      <c r="BB1710" s="52" t="str">
        <f t="shared" si="598"/>
        <v>nein</v>
      </c>
      <c r="BC1710" s="52" t="str">
        <f t="shared" si="599"/>
        <v>11538</v>
      </c>
      <c r="BD1710" s="52" t="str">
        <f t="shared" si="600"/>
        <v>Schaumgummibe- und verarbeitungsbetrieb</v>
      </c>
      <c r="BE1710" s="52" t="str">
        <f t="shared" si="601"/>
        <v>Unternehmen</v>
      </c>
      <c r="BF1710" s="52">
        <f t="shared" si="602"/>
        <v>2</v>
      </c>
    </row>
    <row r="1711" spans="1:58" hidden="1" x14ac:dyDescent="0.35">
      <c r="A1711" s="107" t="s">
        <v>3962</v>
      </c>
      <c r="B1711" s="75" t="s">
        <v>1470</v>
      </c>
      <c r="C1711" s="52" t="s">
        <v>3</v>
      </c>
      <c r="D1711" s="52" t="s">
        <v>3</v>
      </c>
      <c r="E1711" s="52" t="s">
        <v>2</v>
      </c>
      <c r="F1711" s="52" t="s">
        <v>2</v>
      </c>
      <c r="G1711" s="52" t="s">
        <v>2</v>
      </c>
      <c r="H1711" s="52" t="s">
        <v>2</v>
      </c>
      <c r="I1711" s="52" t="s">
        <v>3</v>
      </c>
      <c r="J1711" s="52">
        <v>2</v>
      </c>
      <c r="K1711" s="52" t="s">
        <v>2</v>
      </c>
      <c r="L1711" s="52" t="s">
        <v>2</v>
      </c>
      <c r="M1711" s="52" t="s">
        <v>2</v>
      </c>
      <c r="N1711" s="52" t="s">
        <v>3</v>
      </c>
      <c r="P1711" s="52" t="s">
        <v>57</v>
      </c>
      <c r="Q1711" s="52" t="str">
        <f t="shared" si="607"/>
        <v>Nein</v>
      </c>
      <c r="R1711" s="52" t="str">
        <f t="shared" si="607"/>
        <v>Nein</v>
      </c>
      <c r="S1711" s="52" t="str">
        <f t="shared" si="607"/>
        <v>Nein</v>
      </c>
      <c r="T1711" s="52" t="str">
        <f t="shared" si="607"/>
        <v>Ja</v>
      </c>
      <c r="U1711" s="52" t="str">
        <f t="shared" si="607"/>
        <v>Nein</v>
      </c>
      <c r="V1711" s="52" t="str">
        <f t="shared" si="607"/>
        <v>Nein</v>
      </c>
      <c r="W1711" s="52" t="str">
        <f t="shared" si="607"/>
        <v>Nein</v>
      </c>
      <c r="X1711" s="52" t="str">
        <f t="shared" si="607"/>
        <v>Ja</v>
      </c>
      <c r="Y1711" s="52" t="str">
        <f t="shared" si="607"/>
        <v>Nein</v>
      </c>
      <c r="Z1711" s="52" t="str">
        <f t="shared" si="607"/>
        <v>Nein</v>
      </c>
      <c r="AA1711" s="52" t="str">
        <f t="shared" si="607"/>
        <v>Nein</v>
      </c>
      <c r="AB1711" s="52" t="str">
        <f t="shared" si="607"/>
        <v>Nein</v>
      </c>
      <c r="AC1711" s="52" t="str">
        <f t="shared" si="607"/>
        <v>Nein</v>
      </c>
      <c r="AD1711" s="52" t="str">
        <f t="shared" si="607"/>
        <v>Nein</v>
      </c>
      <c r="AE1711" s="52" t="str">
        <f t="shared" si="607"/>
        <v>Nein</v>
      </c>
      <c r="AF1711" s="52" t="str">
        <f t="shared" si="607"/>
        <v>Nein</v>
      </c>
      <c r="AG1711" s="61" t="str">
        <f>IF(Q1711="Ja",VLOOKUP($Q$2,Plausis!A:E,5,0),IF(R1711="Ja",VLOOKUP($R$2,Plausis!A:E,5,0),IF(T1711="Ja",VLOOKUP($T$2,Plausis!A:E,5,0),IF(U1711="Ja",VLOOKUP($U$2,Plausis!A:E,5,0),IF(AA1711="Ja",VLOOKUP($AA$2,Plausis!A:E,5,0),IF(AC1711="Ja",VLOOKUP($AC$2,Plausis!A:E,5,0),IF(AD1711="Ja",VLOOKUP($AD$2,Plausis!A:E,5,0),"")))))))</f>
        <v>Dieser Betrieb ist nur im Komfort-RS ohne ergänzenden Spezial-Straf-RS versicherbar.</v>
      </c>
      <c r="AH1711" s="52" t="str">
        <f>IF(Y1711="Ja",VLOOKUP($Y$2,Plausis!A:E,5,0),"")</f>
        <v/>
      </c>
      <c r="AI1711" s="52" t="str">
        <f t="shared" si="590"/>
        <v>Nein</v>
      </c>
      <c r="AJ1711" s="52" t="str">
        <f>IF(S1711="Ja",VLOOKUP($S$2,Plausis!A:E,5,0),IF(V1711="Ja",VLOOKUP($V$2,Plausis!A:E,5,0),IF(X1711="Ja",VLOOKUP($X$2,Plausis!A:E,5,0),"")))</f>
        <v>Dieser Betrieb kann nur ohne ergänzenden Spezial-Straf-RS versichert werden.</v>
      </c>
      <c r="AL1711" s="52" t="s">
        <v>2</v>
      </c>
      <c r="AM1711" s="114">
        <v>45531</v>
      </c>
      <c r="AN1711" s="52" t="s">
        <v>4467</v>
      </c>
      <c r="AO1711" s="52" t="str">
        <f>VLOOKUP(B1711,'BAT Grundtabelle'!B:T,19,0)</f>
        <v>ja</v>
      </c>
      <c r="AP1711" s="105" t="str">
        <f t="shared" si="591"/>
        <v>11539</v>
      </c>
      <c r="AQ1711" s="52" t="str">
        <f t="shared" si="592"/>
        <v>Schaumgummiwarenhersteller</v>
      </c>
      <c r="AR1711" s="52" t="b">
        <f t="shared" si="608"/>
        <v>0</v>
      </c>
      <c r="AS1711" s="52" t="b">
        <f t="shared" si="608"/>
        <v>0</v>
      </c>
      <c r="AT1711" s="52" t="b">
        <f t="shared" si="608"/>
        <v>0</v>
      </c>
      <c r="AU1711" s="52">
        <f t="shared" si="593"/>
        <v>2</v>
      </c>
      <c r="AW1711" s="52" t="b">
        <f t="shared" si="594"/>
        <v>0</v>
      </c>
      <c r="AX1711" s="52" t="str">
        <f t="shared" si="595"/>
        <v>Unternehmen</v>
      </c>
      <c r="AY1711" s="52" t="b">
        <f t="shared" si="596"/>
        <v>0</v>
      </c>
      <c r="AZ1711" s="52" t="str">
        <f t="shared" si="597"/>
        <v>11539</v>
      </c>
      <c r="BA1711" s="52" t="str">
        <f>VLOOKUP(A1711,'BAT Grundtabelle'!A:U,21,0)</f>
        <v>ja</v>
      </c>
      <c r="BB1711" s="52" t="str">
        <f t="shared" si="598"/>
        <v>nein</v>
      </c>
      <c r="BC1711" s="52" t="str">
        <f t="shared" si="599"/>
        <v>11539</v>
      </c>
      <c r="BD1711" s="52" t="str">
        <f t="shared" si="600"/>
        <v>Schaumgummiwarenhersteller</v>
      </c>
      <c r="BE1711" s="52" t="str">
        <f t="shared" si="601"/>
        <v>Unternehmen</v>
      </c>
      <c r="BF1711" s="52">
        <f t="shared" si="602"/>
        <v>2</v>
      </c>
    </row>
    <row r="1712" spans="1:58" hidden="1" x14ac:dyDescent="0.35">
      <c r="A1712" s="107" t="s">
        <v>3963</v>
      </c>
      <c r="B1712" s="75" t="s">
        <v>765</v>
      </c>
      <c r="C1712" s="52" t="s">
        <v>3</v>
      </c>
      <c r="D1712" s="52" t="s">
        <v>3</v>
      </c>
      <c r="E1712" s="52" t="s">
        <v>2</v>
      </c>
      <c r="F1712" s="52" t="s">
        <v>2</v>
      </c>
      <c r="G1712" s="52" t="s">
        <v>2</v>
      </c>
      <c r="H1712" s="52" t="s">
        <v>2</v>
      </c>
      <c r="I1712" s="52" t="s">
        <v>3</v>
      </c>
      <c r="J1712" s="52">
        <v>1</v>
      </c>
      <c r="K1712" s="52" t="s">
        <v>2</v>
      </c>
      <c r="L1712" s="52" t="s">
        <v>2</v>
      </c>
      <c r="M1712" s="52" t="s">
        <v>2</v>
      </c>
      <c r="N1712" s="52" t="s">
        <v>3</v>
      </c>
      <c r="P1712" s="52" t="s">
        <v>4</v>
      </c>
      <c r="Q1712" s="52" t="str">
        <f t="shared" si="607"/>
        <v>Nein</v>
      </c>
      <c r="R1712" s="52" t="str">
        <f t="shared" si="607"/>
        <v>Nein</v>
      </c>
      <c r="S1712" s="52" t="str">
        <f t="shared" si="607"/>
        <v>Nein</v>
      </c>
      <c r="T1712" s="52" t="str">
        <f t="shared" si="607"/>
        <v>Nein</v>
      </c>
      <c r="U1712" s="52" t="str">
        <f t="shared" si="607"/>
        <v>Nein</v>
      </c>
      <c r="V1712" s="52" t="str">
        <f t="shared" si="607"/>
        <v>Nein</v>
      </c>
      <c r="W1712" s="52" t="str">
        <f t="shared" si="607"/>
        <v>Nein</v>
      </c>
      <c r="X1712" s="52" t="str">
        <f t="shared" si="607"/>
        <v>Nein</v>
      </c>
      <c r="Y1712" s="52" t="str">
        <f t="shared" si="607"/>
        <v>Nein</v>
      </c>
      <c r="Z1712" s="52" t="str">
        <f t="shared" si="607"/>
        <v>Nein</v>
      </c>
      <c r="AA1712" s="52" t="str">
        <f t="shared" si="607"/>
        <v>Nein</v>
      </c>
      <c r="AB1712" s="52" t="str">
        <f t="shared" si="607"/>
        <v>Nein</v>
      </c>
      <c r="AC1712" s="52" t="str">
        <f t="shared" si="607"/>
        <v>Nein</v>
      </c>
      <c r="AD1712" s="52" t="str">
        <f t="shared" si="607"/>
        <v>Nein</v>
      </c>
      <c r="AE1712" s="52" t="str">
        <f t="shared" si="607"/>
        <v>Nein</v>
      </c>
      <c r="AF1712" s="52" t="str">
        <f t="shared" si="607"/>
        <v>Nein</v>
      </c>
      <c r="AG1712" s="61" t="str">
        <f>IF(Q1712="Ja",VLOOKUP($Q$2,Plausis!A:E,5,0),IF(R1712="Ja",VLOOKUP($R$2,Plausis!A:E,5,0),IF(T1712="Ja",VLOOKUP($T$2,Plausis!A:E,5,0),IF(U1712="Ja",VLOOKUP($U$2,Plausis!A:E,5,0),IF(AA1712="Ja",VLOOKUP($AA$2,Plausis!A:E,5,0),IF(AC1712="Ja",VLOOKUP($AC$2,Plausis!A:E,5,0),IF(AD1712="Ja",VLOOKUP($AD$2,Plausis!A:E,5,0),"")))))))</f>
        <v/>
      </c>
      <c r="AH1712" s="52" t="str">
        <f>IF(Y1712="Ja",VLOOKUP($Y$2,Plausis!A:E,5,0),"")</f>
        <v/>
      </c>
      <c r="AI1712" s="52" t="str">
        <f t="shared" si="590"/>
        <v>Ja</v>
      </c>
      <c r="AJ1712" s="52" t="str">
        <f>IF(S1712="Ja",VLOOKUP($S$2,Plausis!A:E,5,0),IF(V1712="Ja",VLOOKUP($V$2,Plausis!A:E,5,0),IF(X1712="Ja",VLOOKUP($X$2,Plausis!A:E,5,0),"")))</f>
        <v/>
      </c>
      <c r="AL1712" s="52" t="s">
        <v>2</v>
      </c>
      <c r="AM1712" s="114">
        <v>45531</v>
      </c>
      <c r="AN1712" s="52" t="s">
        <v>4467</v>
      </c>
      <c r="AO1712" s="52" t="str">
        <f>VLOOKUP(B1712,'BAT Grundtabelle'!B:T,19,0)</f>
        <v>ja</v>
      </c>
      <c r="AP1712" s="105" t="str">
        <f t="shared" si="591"/>
        <v>11540</v>
      </c>
      <c r="AQ1712" s="52" t="str">
        <f t="shared" si="592"/>
        <v>Schaumstoffhandel</v>
      </c>
      <c r="AR1712" s="52" t="b">
        <f t="shared" si="608"/>
        <v>0</v>
      </c>
      <c r="AS1712" s="52" t="b">
        <f t="shared" si="608"/>
        <v>0</v>
      </c>
      <c r="AT1712" s="52" t="b">
        <f t="shared" si="608"/>
        <v>0</v>
      </c>
      <c r="AU1712" s="52">
        <f t="shared" si="593"/>
        <v>1</v>
      </c>
      <c r="AW1712" s="52" t="b">
        <f t="shared" si="594"/>
        <v>0</v>
      </c>
      <c r="AX1712" s="52" t="str">
        <f t="shared" si="595"/>
        <v>Unternehmen</v>
      </c>
      <c r="AY1712" s="52" t="b">
        <f t="shared" si="596"/>
        <v>0</v>
      </c>
      <c r="AZ1712" s="52" t="str">
        <f t="shared" si="597"/>
        <v>11540</v>
      </c>
      <c r="BA1712" s="52" t="str">
        <f>VLOOKUP(A1712,'BAT Grundtabelle'!A:U,21,0)</f>
        <v>ja</v>
      </c>
      <c r="BB1712" s="52" t="str">
        <f t="shared" si="598"/>
        <v>nein</v>
      </c>
      <c r="BC1712" s="52" t="str">
        <f t="shared" si="599"/>
        <v>11540</v>
      </c>
      <c r="BD1712" s="52" t="str">
        <f t="shared" si="600"/>
        <v>Schaumstoffhandel</v>
      </c>
      <c r="BE1712" s="52" t="str">
        <f t="shared" si="601"/>
        <v>Unternehmen</v>
      </c>
      <c r="BF1712" s="52">
        <f t="shared" si="602"/>
        <v>1</v>
      </c>
    </row>
    <row r="1713" spans="1:58" hidden="1" x14ac:dyDescent="0.35">
      <c r="A1713" s="107" t="s">
        <v>3964</v>
      </c>
      <c r="B1713" s="75" t="s">
        <v>728</v>
      </c>
      <c r="C1713" s="52" t="s">
        <v>3</v>
      </c>
      <c r="D1713" s="52" t="s">
        <v>3</v>
      </c>
      <c r="E1713" s="52" t="s">
        <v>2</v>
      </c>
      <c r="F1713" s="52" t="s">
        <v>2</v>
      </c>
      <c r="G1713" s="52" t="s">
        <v>2</v>
      </c>
      <c r="H1713" s="52" t="s">
        <v>2</v>
      </c>
      <c r="I1713" s="52" t="s">
        <v>3</v>
      </c>
      <c r="J1713" s="52">
        <v>1</v>
      </c>
      <c r="K1713" s="52" t="s">
        <v>2</v>
      </c>
      <c r="L1713" s="52" t="s">
        <v>2</v>
      </c>
      <c r="M1713" s="52" t="s">
        <v>2</v>
      </c>
      <c r="N1713" s="52" t="s">
        <v>3</v>
      </c>
      <c r="P1713" s="52" t="s">
        <v>4</v>
      </c>
      <c r="Q1713" s="52" t="str">
        <f t="shared" ref="Q1713:AF1722" si="609">IF(ISERROR(FIND(Q$2,$P1713,1)),"Nein","Ja")</f>
        <v>Nein</v>
      </c>
      <c r="R1713" s="52" t="str">
        <f t="shared" si="609"/>
        <v>Nein</v>
      </c>
      <c r="S1713" s="52" t="str">
        <f t="shared" si="609"/>
        <v>Nein</v>
      </c>
      <c r="T1713" s="52" t="str">
        <f t="shared" si="609"/>
        <v>Nein</v>
      </c>
      <c r="U1713" s="52" t="str">
        <f t="shared" si="609"/>
        <v>Nein</v>
      </c>
      <c r="V1713" s="52" t="str">
        <f t="shared" si="609"/>
        <v>Nein</v>
      </c>
      <c r="W1713" s="52" t="str">
        <f t="shared" si="609"/>
        <v>Nein</v>
      </c>
      <c r="X1713" s="52" t="str">
        <f t="shared" si="609"/>
        <v>Nein</v>
      </c>
      <c r="Y1713" s="52" t="str">
        <f t="shared" si="609"/>
        <v>Nein</v>
      </c>
      <c r="Z1713" s="52" t="str">
        <f t="shared" si="609"/>
        <v>Nein</v>
      </c>
      <c r="AA1713" s="52" t="str">
        <f t="shared" si="609"/>
        <v>Nein</v>
      </c>
      <c r="AB1713" s="52" t="str">
        <f t="shared" si="609"/>
        <v>Nein</v>
      </c>
      <c r="AC1713" s="52" t="str">
        <f t="shared" si="609"/>
        <v>Nein</v>
      </c>
      <c r="AD1713" s="52" t="str">
        <f t="shared" si="609"/>
        <v>Nein</v>
      </c>
      <c r="AE1713" s="52" t="str">
        <f t="shared" si="609"/>
        <v>Nein</v>
      </c>
      <c r="AF1713" s="52" t="str">
        <f t="shared" si="609"/>
        <v>Nein</v>
      </c>
      <c r="AG1713" s="61" t="str">
        <f>IF(Q1713="Ja",VLOOKUP($Q$2,Plausis!A:E,5,0),IF(R1713="Ja",VLOOKUP($R$2,Plausis!A:E,5,0),IF(T1713="Ja",VLOOKUP($T$2,Plausis!A:E,5,0),IF(U1713="Ja",VLOOKUP($U$2,Plausis!A:E,5,0),IF(AA1713="Ja",VLOOKUP($AA$2,Plausis!A:E,5,0),IF(AC1713="Ja",VLOOKUP($AC$2,Plausis!A:E,5,0),IF(AD1713="Ja",VLOOKUP($AD$2,Plausis!A:E,5,0),"")))))))</f>
        <v/>
      </c>
      <c r="AH1713" s="52" t="str">
        <f>IF(Y1713="Ja",VLOOKUP($Y$2,Plausis!A:E,5,0),"")</f>
        <v/>
      </c>
      <c r="AI1713" s="52" t="str">
        <f t="shared" si="590"/>
        <v>Ja</v>
      </c>
      <c r="AJ1713" s="52" t="str">
        <f>IF(S1713="Ja",VLOOKUP($S$2,Plausis!A:E,5,0),IF(V1713="Ja",VLOOKUP($V$2,Plausis!A:E,5,0),IF(X1713="Ja",VLOOKUP($X$2,Plausis!A:E,5,0),"")))</f>
        <v/>
      </c>
      <c r="AL1713" s="52" t="s">
        <v>2</v>
      </c>
      <c r="AM1713" s="114">
        <v>45531</v>
      </c>
      <c r="AN1713" s="52" t="s">
        <v>4467</v>
      </c>
      <c r="AO1713" s="52" t="str">
        <f>VLOOKUP(B1713,'BAT Grundtabelle'!B:T,19,0)</f>
        <v>ja</v>
      </c>
      <c r="AP1713" s="105" t="str">
        <f t="shared" si="591"/>
        <v>11541</v>
      </c>
      <c r="AQ1713" s="52" t="str">
        <f t="shared" si="592"/>
        <v>Schauspieler</v>
      </c>
      <c r="AR1713" s="52" t="b">
        <f t="shared" si="608"/>
        <v>0</v>
      </c>
      <c r="AS1713" s="52" t="b">
        <f t="shared" si="608"/>
        <v>0</v>
      </c>
      <c r="AT1713" s="52" t="b">
        <f t="shared" si="608"/>
        <v>0</v>
      </c>
      <c r="AU1713" s="52">
        <f t="shared" si="593"/>
        <v>1</v>
      </c>
      <c r="AW1713" s="52" t="b">
        <f t="shared" si="594"/>
        <v>0</v>
      </c>
      <c r="AX1713" s="52" t="str">
        <f t="shared" si="595"/>
        <v>Unternehmen</v>
      </c>
      <c r="AY1713" s="52" t="b">
        <f t="shared" si="596"/>
        <v>0</v>
      </c>
      <c r="AZ1713" s="52" t="str">
        <f t="shared" si="597"/>
        <v>11541</v>
      </c>
      <c r="BA1713" s="52" t="str">
        <f>VLOOKUP(A1713,'BAT Grundtabelle'!A:U,21,0)</f>
        <v>ja</v>
      </c>
      <c r="BB1713" s="52" t="str">
        <f t="shared" si="598"/>
        <v>nein</v>
      </c>
      <c r="BC1713" s="52" t="str">
        <f t="shared" si="599"/>
        <v>11541</v>
      </c>
      <c r="BD1713" s="52" t="str">
        <f t="shared" si="600"/>
        <v>Schauspieler</v>
      </c>
      <c r="BE1713" s="52" t="str">
        <f t="shared" si="601"/>
        <v>Unternehmen</v>
      </c>
      <c r="BF1713" s="52">
        <f t="shared" si="602"/>
        <v>1</v>
      </c>
    </row>
    <row r="1714" spans="1:58" hidden="1" x14ac:dyDescent="0.35">
      <c r="A1714" s="107" t="s">
        <v>3965</v>
      </c>
      <c r="B1714" s="75" t="s">
        <v>729</v>
      </c>
      <c r="C1714" s="52" t="s">
        <v>3</v>
      </c>
      <c r="D1714" s="52" t="s">
        <v>3</v>
      </c>
      <c r="E1714" s="52" t="s">
        <v>2</v>
      </c>
      <c r="F1714" s="52" t="s">
        <v>2</v>
      </c>
      <c r="G1714" s="52" t="s">
        <v>2</v>
      </c>
      <c r="H1714" s="52" t="s">
        <v>2</v>
      </c>
      <c r="I1714" s="52" t="s">
        <v>3</v>
      </c>
      <c r="J1714" s="52">
        <v>1</v>
      </c>
      <c r="K1714" s="52" t="s">
        <v>2</v>
      </c>
      <c r="L1714" s="52" t="s">
        <v>2</v>
      </c>
      <c r="M1714" s="52" t="s">
        <v>2</v>
      </c>
      <c r="N1714" s="52" t="s">
        <v>3</v>
      </c>
      <c r="P1714" s="52" t="s">
        <v>4</v>
      </c>
      <c r="Q1714" s="52" t="str">
        <f t="shared" si="609"/>
        <v>Nein</v>
      </c>
      <c r="R1714" s="52" t="str">
        <f t="shared" si="609"/>
        <v>Nein</v>
      </c>
      <c r="S1714" s="52" t="str">
        <f t="shared" si="609"/>
        <v>Nein</v>
      </c>
      <c r="T1714" s="52" t="str">
        <f t="shared" si="609"/>
        <v>Nein</v>
      </c>
      <c r="U1714" s="52" t="str">
        <f t="shared" si="609"/>
        <v>Nein</v>
      </c>
      <c r="V1714" s="52" t="str">
        <f t="shared" si="609"/>
        <v>Nein</v>
      </c>
      <c r="W1714" s="52" t="str">
        <f t="shared" si="609"/>
        <v>Nein</v>
      </c>
      <c r="X1714" s="52" t="str">
        <f t="shared" si="609"/>
        <v>Nein</v>
      </c>
      <c r="Y1714" s="52" t="str">
        <f t="shared" si="609"/>
        <v>Nein</v>
      </c>
      <c r="Z1714" s="52" t="str">
        <f t="shared" si="609"/>
        <v>Nein</v>
      </c>
      <c r="AA1714" s="52" t="str">
        <f t="shared" si="609"/>
        <v>Nein</v>
      </c>
      <c r="AB1714" s="52" t="str">
        <f t="shared" si="609"/>
        <v>Nein</v>
      </c>
      <c r="AC1714" s="52" t="str">
        <f t="shared" si="609"/>
        <v>Nein</v>
      </c>
      <c r="AD1714" s="52" t="str">
        <f t="shared" si="609"/>
        <v>Nein</v>
      </c>
      <c r="AE1714" s="52" t="str">
        <f t="shared" si="609"/>
        <v>Nein</v>
      </c>
      <c r="AF1714" s="52" t="str">
        <f t="shared" si="609"/>
        <v>Nein</v>
      </c>
      <c r="AG1714" s="61" t="str">
        <f>IF(Q1714="Ja",VLOOKUP($Q$2,Plausis!A:E,5,0),IF(R1714="Ja",VLOOKUP($R$2,Plausis!A:E,5,0),IF(T1714="Ja",VLOOKUP($T$2,Plausis!A:E,5,0),IF(U1714="Ja",VLOOKUP($U$2,Plausis!A:E,5,0),IF(AA1714="Ja",VLOOKUP($AA$2,Plausis!A:E,5,0),IF(AC1714="Ja",VLOOKUP($AC$2,Plausis!A:E,5,0),IF(AD1714="Ja",VLOOKUP($AD$2,Plausis!A:E,5,0),"")))))))</f>
        <v/>
      </c>
      <c r="AH1714" s="52" t="str">
        <f>IF(Y1714="Ja",VLOOKUP($Y$2,Plausis!A:E,5,0),"")</f>
        <v/>
      </c>
      <c r="AI1714" s="52" t="str">
        <f t="shared" si="590"/>
        <v>Ja</v>
      </c>
      <c r="AJ1714" s="52" t="str">
        <f>IF(S1714="Ja",VLOOKUP($S$2,Plausis!A:E,5,0),IF(V1714="Ja",VLOOKUP($V$2,Plausis!A:E,5,0),IF(X1714="Ja",VLOOKUP($X$2,Plausis!A:E,5,0),"")))</f>
        <v/>
      </c>
      <c r="AL1714" s="52" t="s">
        <v>2</v>
      </c>
      <c r="AM1714" s="114">
        <v>45531</v>
      </c>
      <c r="AN1714" s="52" t="s">
        <v>4467</v>
      </c>
      <c r="AO1714" s="52" t="str">
        <f>VLOOKUP(B1714,'BAT Grundtabelle'!B:T,19,0)</f>
        <v>ja</v>
      </c>
      <c r="AP1714" s="105" t="str">
        <f t="shared" si="591"/>
        <v>11542</v>
      </c>
      <c r="AQ1714" s="52" t="str">
        <f t="shared" si="592"/>
        <v>Schauspielhaus</v>
      </c>
      <c r="AR1714" s="52" t="b">
        <f t="shared" si="608"/>
        <v>0</v>
      </c>
      <c r="AS1714" s="52" t="b">
        <f t="shared" si="608"/>
        <v>0</v>
      </c>
      <c r="AT1714" s="52" t="b">
        <f t="shared" si="608"/>
        <v>0</v>
      </c>
      <c r="AU1714" s="52">
        <f t="shared" si="593"/>
        <v>1</v>
      </c>
      <c r="AW1714" s="52" t="b">
        <f t="shared" si="594"/>
        <v>0</v>
      </c>
      <c r="AX1714" s="52" t="str">
        <f t="shared" si="595"/>
        <v>Unternehmen</v>
      </c>
      <c r="AY1714" s="52" t="b">
        <f t="shared" si="596"/>
        <v>0</v>
      </c>
      <c r="AZ1714" s="52" t="str">
        <f t="shared" si="597"/>
        <v>11542</v>
      </c>
      <c r="BA1714" s="52" t="str">
        <f>VLOOKUP(A1714,'BAT Grundtabelle'!A:U,21,0)</f>
        <v>ja</v>
      </c>
      <c r="BB1714" s="52" t="str">
        <f t="shared" si="598"/>
        <v>nein</v>
      </c>
      <c r="BC1714" s="52" t="str">
        <f t="shared" si="599"/>
        <v>11542</v>
      </c>
      <c r="BD1714" s="52" t="str">
        <f t="shared" si="600"/>
        <v>Schauspielhaus</v>
      </c>
      <c r="BE1714" s="52" t="str">
        <f t="shared" si="601"/>
        <v>Unternehmen</v>
      </c>
      <c r="BF1714" s="52">
        <f t="shared" si="602"/>
        <v>1</v>
      </c>
    </row>
    <row r="1715" spans="1:58" hidden="1" x14ac:dyDescent="0.35">
      <c r="A1715" s="107" t="s">
        <v>3966</v>
      </c>
      <c r="B1715" s="75" t="s">
        <v>1104</v>
      </c>
      <c r="C1715" s="52" t="s">
        <v>3</v>
      </c>
      <c r="D1715" s="52" t="s">
        <v>3</v>
      </c>
      <c r="E1715" s="52" t="s">
        <v>2</v>
      </c>
      <c r="F1715" s="52" t="s">
        <v>2</v>
      </c>
      <c r="G1715" s="52" t="s">
        <v>2</v>
      </c>
      <c r="H1715" s="52" t="s">
        <v>2</v>
      </c>
      <c r="I1715" s="52" t="s">
        <v>3</v>
      </c>
      <c r="J1715" s="52">
        <v>1</v>
      </c>
      <c r="K1715" s="52" t="s">
        <v>2</v>
      </c>
      <c r="L1715" s="52" t="s">
        <v>2</v>
      </c>
      <c r="M1715" s="52" t="s">
        <v>2</v>
      </c>
      <c r="N1715" s="52" t="s">
        <v>3</v>
      </c>
      <c r="P1715" s="52" t="s">
        <v>4</v>
      </c>
      <c r="Q1715" s="52" t="str">
        <f t="shared" si="609"/>
        <v>Nein</v>
      </c>
      <c r="R1715" s="52" t="str">
        <f t="shared" si="609"/>
        <v>Nein</v>
      </c>
      <c r="S1715" s="52" t="str">
        <f t="shared" si="609"/>
        <v>Nein</v>
      </c>
      <c r="T1715" s="52" t="str">
        <f t="shared" si="609"/>
        <v>Nein</v>
      </c>
      <c r="U1715" s="52" t="str">
        <f t="shared" si="609"/>
        <v>Nein</v>
      </c>
      <c r="V1715" s="52" t="str">
        <f t="shared" si="609"/>
        <v>Nein</v>
      </c>
      <c r="W1715" s="52" t="str">
        <f t="shared" si="609"/>
        <v>Nein</v>
      </c>
      <c r="X1715" s="52" t="str">
        <f t="shared" si="609"/>
        <v>Nein</v>
      </c>
      <c r="Y1715" s="52" t="str">
        <f t="shared" si="609"/>
        <v>Nein</v>
      </c>
      <c r="Z1715" s="52" t="str">
        <f t="shared" si="609"/>
        <v>Nein</v>
      </c>
      <c r="AA1715" s="52" t="str">
        <f t="shared" si="609"/>
        <v>Nein</v>
      </c>
      <c r="AB1715" s="52" t="str">
        <f t="shared" si="609"/>
        <v>Nein</v>
      </c>
      <c r="AC1715" s="52" t="str">
        <f t="shared" si="609"/>
        <v>Nein</v>
      </c>
      <c r="AD1715" s="52" t="str">
        <f t="shared" si="609"/>
        <v>Nein</v>
      </c>
      <c r="AE1715" s="52" t="str">
        <f t="shared" si="609"/>
        <v>Nein</v>
      </c>
      <c r="AF1715" s="52" t="str">
        <f t="shared" si="609"/>
        <v>Nein</v>
      </c>
      <c r="AG1715" s="61" t="str">
        <f>IF(Q1715="Ja",VLOOKUP($Q$2,Plausis!A:E,5,0),IF(R1715="Ja",VLOOKUP($R$2,Plausis!A:E,5,0),IF(T1715="Ja",VLOOKUP($T$2,Plausis!A:E,5,0),IF(U1715="Ja",VLOOKUP($U$2,Plausis!A:E,5,0),IF(AA1715="Ja",VLOOKUP($AA$2,Plausis!A:E,5,0),IF(AC1715="Ja",VLOOKUP($AC$2,Plausis!A:E,5,0),IF(AD1715="Ja",VLOOKUP($AD$2,Plausis!A:E,5,0),"")))))))</f>
        <v/>
      </c>
      <c r="AH1715" s="52" t="str">
        <f>IF(Y1715="Ja",VLOOKUP($Y$2,Plausis!A:E,5,0),"")</f>
        <v/>
      </c>
      <c r="AI1715" s="52" t="str">
        <f t="shared" si="590"/>
        <v>Ja</v>
      </c>
      <c r="AJ1715" s="52" t="str">
        <f>IF(S1715="Ja",VLOOKUP($S$2,Plausis!A:E,5,0),IF(V1715="Ja",VLOOKUP($V$2,Plausis!A:E,5,0),IF(X1715="Ja",VLOOKUP($X$2,Plausis!A:E,5,0),"")))</f>
        <v/>
      </c>
      <c r="AL1715" s="52" t="s">
        <v>2</v>
      </c>
      <c r="AM1715" s="114">
        <v>45531</v>
      </c>
      <c r="AN1715" s="52" t="s">
        <v>4467</v>
      </c>
      <c r="AO1715" s="52" t="str">
        <f>VLOOKUP(B1715,'BAT Grundtabelle'!B:T,19,0)</f>
        <v>ja</v>
      </c>
      <c r="AP1715" s="105" t="str">
        <f t="shared" si="591"/>
        <v>11543</v>
      </c>
      <c r="AQ1715" s="52" t="str">
        <f t="shared" si="592"/>
        <v>Schauspielschule</v>
      </c>
      <c r="AR1715" s="52" t="b">
        <f t="shared" si="608"/>
        <v>0</v>
      </c>
      <c r="AS1715" s="52" t="b">
        <f t="shared" si="608"/>
        <v>0</v>
      </c>
      <c r="AT1715" s="52" t="b">
        <f t="shared" si="608"/>
        <v>0</v>
      </c>
      <c r="AU1715" s="52">
        <f t="shared" si="593"/>
        <v>1</v>
      </c>
      <c r="AW1715" s="52" t="b">
        <f t="shared" si="594"/>
        <v>0</v>
      </c>
      <c r="AX1715" s="52" t="str">
        <f t="shared" si="595"/>
        <v>Unternehmen</v>
      </c>
      <c r="AY1715" s="52" t="b">
        <f t="shared" si="596"/>
        <v>0</v>
      </c>
      <c r="AZ1715" s="52" t="str">
        <f t="shared" si="597"/>
        <v>11543</v>
      </c>
      <c r="BA1715" s="52" t="str">
        <f>VLOOKUP(A1715,'BAT Grundtabelle'!A:U,21,0)</f>
        <v>ja</v>
      </c>
      <c r="BB1715" s="52" t="str">
        <f t="shared" si="598"/>
        <v>nein</v>
      </c>
      <c r="BC1715" s="52" t="str">
        <f t="shared" si="599"/>
        <v>11543</v>
      </c>
      <c r="BD1715" s="52" t="str">
        <f t="shared" si="600"/>
        <v>Schauspielschule</v>
      </c>
      <c r="BE1715" s="52" t="str">
        <f t="shared" si="601"/>
        <v>Unternehmen</v>
      </c>
      <c r="BF1715" s="52">
        <f t="shared" si="602"/>
        <v>1</v>
      </c>
    </row>
    <row r="1716" spans="1:58" hidden="1" x14ac:dyDescent="0.35">
      <c r="A1716" s="107" t="s">
        <v>2095</v>
      </c>
      <c r="B1716" s="75" t="s">
        <v>2094</v>
      </c>
      <c r="C1716" s="52" t="s">
        <v>3</v>
      </c>
      <c r="D1716" s="52" t="s">
        <v>3</v>
      </c>
      <c r="E1716" s="52" t="s">
        <v>2</v>
      </c>
      <c r="F1716" s="52" t="s">
        <v>2</v>
      </c>
      <c r="G1716" s="52" t="s">
        <v>2</v>
      </c>
      <c r="H1716" s="52" t="s">
        <v>2</v>
      </c>
      <c r="I1716" s="52" t="s">
        <v>3</v>
      </c>
      <c r="J1716" s="52">
        <v>3</v>
      </c>
      <c r="K1716" s="52" t="s">
        <v>2</v>
      </c>
      <c r="L1716" s="52" t="s">
        <v>2</v>
      </c>
      <c r="M1716" s="52" t="s">
        <v>2</v>
      </c>
      <c r="N1716" s="52" t="s">
        <v>3</v>
      </c>
      <c r="P1716" s="52" t="s">
        <v>4</v>
      </c>
      <c r="Q1716" s="52" t="str">
        <f t="shared" si="609"/>
        <v>Nein</v>
      </c>
      <c r="R1716" s="52" t="str">
        <f t="shared" si="609"/>
        <v>Nein</v>
      </c>
      <c r="S1716" s="52" t="str">
        <f t="shared" si="609"/>
        <v>Nein</v>
      </c>
      <c r="T1716" s="52" t="str">
        <f t="shared" si="609"/>
        <v>Nein</v>
      </c>
      <c r="U1716" s="52" t="str">
        <f t="shared" si="609"/>
        <v>Nein</v>
      </c>
      <c r="V1716" s="52" t="str">
        <f t="shared" si="609"/>
        <v>Nein</v>
      </c>
      <c r="W1716" s="52" t="str">
        <f t="shared" si="609"/>
        <v>Nein</v>
      </c>
      <c r="X1716" s="52" t="str">
        <f t="shared" si="609"/>
        <v>Nein</v>
      </c>
      <c r="Y1716" s="52" t="str">
        <f t="shared" si="609"/>
        <v>Nein</v>
      </c>
      <c r="Z1716" s="52" t="str">
        <f t="shared" si="609"/>
        <v>Nein</v>
      </c>
      <c r="AA1716" s="52" t="str">
        <f t="shared" si="609"/>
        <v>Nein</v>
      </c>
      <c r="AB1716" s="52" t="str">
        <f t="shared" si="609"/>
        <v>Nein</v>
      </c>
      <c r="AC1716" s="52" t="str">
        <f t="shared" si="609"/>
        <v>Nein</v>
      </c>
      <c r="AD1716" s="52" t="str">
        <f t="shared" si="609"/>
        <v>Nein</v>
      </c>
      <c r="AE1716" s="52" t="str">
        <f t="shared" si="609"/>
        <v>Nein</v>
      </c>
      <c r="AF1716" s="52" t="str">
        <f t="shared" si="609"/>
        <v>Nein</v>
      </c>
      <c r="AG1716" s="61" t="str">
        <f>IF(Q1716="Ja",VLOOKUP($Q$2,Plausis!A:E,5,0),IF(R1716="Ja",VLOOKUP($R$2,Plausis!A:E,5,0),IF(T1716="Ja",VLOOKUP($T$2,Plausis!A:E,5,0),IF(U1716="Ja",VLOOKUP($U$2,Plausis!A:E,5,0),IF(AA1716="Ja",VLOOKUP($AA$2,Plausis!A:E,5,0),IF(AC1716="Ja",VLOOKUP($AC$2,Plausis!A:E,5,0),IF(AD1716="Ja",VLOOKUP($AD$2,Plausis!A:E,5,0),"")))))))</f>
        <v/>
      </c>
      <c r="AH1716" s="52" t="str">
        <f>IF(Y1716="Ja",VLOOKUP($Y$2,Plausis!A:E,5,0),"")</f>
        <v/>
      </c>
      <c r="AI1716" s="52" t="str">
        <f t="shared" si="590"/>
        <v>Ja</v>
      </c>
      <c r="AJ1716" s="52" t="str">
        <f>IF(S1716="Ja",VLOOKUP($S$2,Plausis!A:E,5,0),IF(V1716="Ja",VLOOKUP($V$2,Plausis!A:E,5,0),IF(X1716="Ja",VLOOKUP($X$2,Plausis!A:E,5,0),"")))</f>
        <v/>
      </c>
      <c r="AL1716" s="52" t="s">
        <v>2</v>
      </c>
      <c r="AM1716" s="114">
        <v>45531</v>
      </c>
      <c r="AN1716" s="52" t="s">
        <v>4467</v>
      </c>
      <c r="AO1716" s="52" t="str">
        <f>VLOOKUP(B1716,'BAT Grundtabelle'!B:T,19,0)</f>
        <v>ja</v>
      </c>
      <c r="AP1716" s="105" t="str">
        <f t="shared" si="591"/>
        <v>6913</v>
      </c>
      <c r="AQ1716" s="52" t="str">
        <f t="shared" si="592"/>
        <v>Schaustellerbetrieb</v>
      </c>
      <c r="AR1716" s="52" t="b">
        <f t="shared" si="608"/>
        <v>0</v>
      </c>
      <c r="AS1716" s="52" t="b">
        <f t="shared" si="608"/>
        <v>0</v>
      </c>
      <c r="AT1716" s="52" t="b">
        <f t="shared" si="608"/>
        <v>0</v>
      </c>
      <c r="AU1716" s="52">
        <f t="shared" si="593"/>
        <v>3</v>
      </c>
      <c r="AW1716" s="52" t="b">
        <f t="shared" si="594"/>
        <v>0</v>
      </c>
      <c r="AX1716" s="52" t="str">
        <f t="shared" si="595"/>
        <v>Unternehmen</v>
      </c>
      <c r="AY1716" s="52" t="b">
        <f t="shared" si="596"/>
        <v>0</v>
      </c>
      <c r="AZ1716" s="52" t="str">
        <f t="shared" si="597"/>
        <v>6913</v>
      </c>
      <c r="BA1716" s="52" t="str">
        <f>VLOOKUP(A1716,'BAT Grundtabelle'!A:U,21,0)</f>
        <v>ja</v>
      </c>
      <c r="BB1716" s="52" t="str">
        <f t="shared" si="598"/>
        <v>nein</v>
      </c>
      <c r="BC1716" s="52" t="str">
        <f t="shared" si="599"/>
        <v>6913</v>
      </c>
      <c r="BD1716" s="52" t="str">
        <f t="shared" si="600"/>
        <v>Schaustellerbetrieb</v>
      </c>
      <c r="BE1716" s="52" t="str">
        <f t="shared" si="601"/>
        <v>Unternehmen</v>
      </c>
      <c r="BF1716" s="52">
        <f t="shared" si="602"/>
        <v>3</v>
      </c>
    </row>
    <row r="1717" spans="1:58" hidden="1" x14ac:dyDescent="0.35">
      <c r="A1717" s="107" t="s">
        <v>3967</v>
      </c>
      <c r="B1717" s="75" t="s">
        <v>436</v>
      </c>
      <c r="C1717" s="52" t="s">
        <v>3</v>
      </c>
      <c r="D1717" s="52" t="s">
        <v>3</v>
      </c>
      <c r="E1717" s="52" t="s">
        <v>2</v>
      </c>
      <c r="F1717" s="52" t="s">
        <v>2</v>
      </c>
      <c r="G1717" s="52" t="s">
        <v>2</v>
      </c>
      <c r="H1717" s="52" t="s">
        <v>2</v>
      </c>
      <c r="I1717" s="52" t="s">
        <v>3</v>
      </c>
      <c r="J1717" s="52">
        <v>1</v>
      </c>
      <c r="K1717" s="52" t="s">
        <v>2</v>
      </c>
      <c r="L1717" s="52" t="s">
        <v>2</v>
      </c>
      <c r="M1717" s="52" t="s">
        <v>2</v>
      </c>
      <c r="N1717" s="52" t="s">
        <v>3</v>
      </c>
      <c r="P1717" s="52" t="s">
        <v>4</v>
      </c>
      <c r="Q1717" s="52" t="str">
        <f t="shared" si="609"/>
        <v>Nein</v>
      </c>
      <c r="R1717" s="52" t="str">
        <f t="shared" si="609"/>
        <v>Nein</v>
      </c>
      <c r="S1717" s="52" t="str">
        <f t="shared" si="609"/>
        <v>Nein</v>
      </c>
      <c r="T1717" s="52" t="str">
        <f t="shared" si="609"/>
        <v>Nein</v>
      </c>
      <c r="U1717" s="52" t="str">
        <f t="shared" si="609"/>
        <v>Nein</v>
      </c>
      <c r="V1717" s="52" t="str">
        <f t="shared" si="609"/>
        <v>Nein</v>
      </c>
      <c r="W1717" s="52" t="str">
        <f t="shared" si="609"/>
        <v>Nein</v>
      </c>
      <c r="X1717" s="52" t="str">
        <f t="shared" si="609"/>
        <v>Nein</v>
      </c>
      <c r="Y1717" s="52" t="str">
        <f t="shared" si="609"/>
        <v>Nein</v>
      </c>
      <c r="Z1717" s="52" t="str">
        <f t="shared" si="609"/>
        <v>Nein</v>
      </c>
      <c r="AA1717" s="52" t="str">
        <f t="shared" si="609"/>
        <v>Nein</v>
      </c>
      <c r="AB1717" s="52" t="str">
        <f t="shared" si="609"/>
        <v>Nein</v>
      </c>
      <c r="AC1717" s="52" t="str">
        <f t="shared" si="609"/>
        <v>Nein</v>
      </c>
      <c r="AD1717" s="52" t="str">
        <f t="shared" si="609"/>
        <v>Nein</v>
      </c>
      <c r="AE1717" s="52" t="str">
        <f t="shared" si="609"/>
        <v>Nein</v>
      </c>
      <c r="AF1717" s="52" t="str">
        <f t="shared" si="609"/>
        <v>Nein</v>
      </c>
      <c r="AG1717" s="61" t="str">
        <f>IF(Q1717="Ja",VLOOKUP($Q$2,Plausis!A:E,5,0),IF(R1717="Ja",VLOOKUP($R$2,Plausis!A:E,5,0),IF(T1717="Ja",VLOOKUP($T$2,Plausis!A:E,5,0),IF(U1717="Ja",VLOOKUP($U$2,Plausis!A:E,5,0),IF(AA1717="Ja",VLOOKUP($AA$2,Plausis!A:E,5,0),IF(AC1717="Ja",VLOOKUP($AC$2,Plausis!A:E,5,0),IF(AD1717="Ja",VLOOKUP($AD$2,Plausis!A:E,5,0),"")))))))</f>
        <v/>
      </c>
      <c r="AH1717" s="52" t="str">
        <f>IF(Y1717="Ja",VLOOKUP($Y$2,Plausis!A:E,5,0),"")</f>
        <v/>
      </c>
      <c r="AI1717" s="52" t="str">
        <f t="shared" si="590"/>
        <v>Ja</v>
      </c>
      <c r="AJ1717" s="52" t="str">
        <f>IF(S1717="Ja",VLOOKUP($S$2,Plausis!A:E,5,0),IF(V1717="Ja",VLOOKUP($V$2,Plausis!A:E,5,0),IF(X1717="Ja",VLOOKUP($X$2,Plausis!A:E,5,0),"")))</f>
        <v/>
      </c>
      <c r="AL1717" s="52" t="s">
        <v>2</v>
      </c>
      <c r="AM1717" s="114">
        <v>45531</v>
      </c>
      <c r="AN1717" s="52" t="s">
        <v>4467</v>
      </c>
      <c r="AO1717" s="52" t="str">
        <f>VLOOKUP(B1717,'BAT Grundtabelle'!B:T,19,0)</f>
        <v>ja</v>
      </c>
      <c r="AP1717" s="105" t="str">
        <f t="shared" si="591"/>
        <v>11544</v>
      </c>
      <c r="AQ1717" s="52" t="str">
        <f t="shared" si="592"/>
        <v>Schießbude (Schausteller)</v>
      </c>
      <c r="AR1717" s="52" t="b">
        <f t="shared" si="608"/>
        <v>0</v>
      </c>
      <c r="AS1717" s="52" t="b">
        <f t="shared" si="608"/>
        <v>0</v>
      </c>
      <c r="AT1717" s="52" t="b">
        <f t="shared" si="608"/>
        <v>0</v>
      </c>
      <c r="AU1717" s="52">
        <f t="shared" si="593"/>
        <v>1</v>
      </c>
      <c r="AW1717" s="52" t="b">
        <f t="shared" si="594"/>
        <v>0</v>
      </c>
      <c r="AX1717" s="52" t="str">
        <f t="shared" si="595"/>
        <v>Unternehmen</v>
      </c>
      <c r="AY1717" s="52" t="b">
        <f t="shared" si="596"/>
        <v>0</v>
      </c>
      <c r="AZ1717" s="52" t="str">
        <f t="shared" si="597"/>
        <v>11544</v>
      </c>
      <c r="BA1717" s="52" t="str">
        <f>VLOOKUP(A1717,'BAT Grundtabelle'!A:U,21,0)</f>
        <v>ja</v>
      </c>
      <c r="BB1717" s="52" t="str">
        <f t="shared" si="598"/>
        <v>nein</v>
      </c>
      <c r="BC1717" s="52" t="str">
        <f t="shared" si="599"/>
        <v>11544</v>
      </c>
      <c r="BD1717" s="52" t="str">
        <f t="shared" si="600"/>
        <v>Schießbude (Schausteller)</v>
      </c>
      <c r="BE1717" s="52" t="str">
        <f t="shared" si="601"/>
        <v>Unternehmen</v>
      </c>
      <c r="BF1717" s="52">
        <f t="shared" si="602"/>
        <v>1</v>
      </c>
    </row>
    <row r="1718" spans="1:58" hidden="1" x14ac:dyDescent="0.35">
      <c r="A1718" s="107" t="s">
        <v>3968</v>
      </c>
      <c r="B1718" s="75" t="s">
        <v>854</v>
      </c>
      <c r="C1718" s="52" t="s">
        <v>3</v>
      </c>
      <c r="D1718" s="52" t="s">
        <v>3</v>
      </c>
      <c r="E1718" s="52" t="s">
        <v>2</v>
      </c>
      <c r="F1718" s="52" t="s">
        <v>2</v>
      </c>
      <c r="G1718" s="52" t="s">
        <v>2</v>
      </c>
      <c r="H1718" s="52" t="s">
        <v>2</v>
      </c>
      <c r="I1718" s="52" t="s">
        <v>3</v>
      </c>
      <c r="J1718" s="52">
        <v>2</v>
      </c>
      <c r="K1718" s="52" t="s">
        <v>2</v>
      </c>
      <c r="L1718" s="52" t="s">
        <v>2</v>
      </c>
      <c r="M1718" s="52" t="s">
        <v>2</v>
      </c>
      <c r="N1718" s="52" t="s">
        <v>3</v>
      </c>
      <c r="P1718" s="52" t="s">
        <v>4</v>
      </c>
      <c r="Q1718" s="52" t="str">
        <f t="shared" si="609"/>
        <v>Nein</v>
      </c>
      <c r="R1718" s="52" t="str">
        <f t="shared" si="609"/>
        <v>Nein</v>
      </c>
      <c r="S1718" s="52" t="str">
        <f t="shared" si="609"/>
        <v>Nein</v>
      </c>
      <c r="T1718" s="52" t="str">
        <f t="shared" si="609"/>
        <v>Nein</v>
      </c>
      <c r="U1718" s="52" t="str">
        <f t="shared" si="609"/>
        <v>Nein</v>
      </c>
      <c r="V1718" s="52" t="str">
        <f t="shared" si="609"/>
        <v>Nein</v>
      </c>
      <c r="W1718" s="52" t="str">
        <f t="shared" si="609"/>
        <v>Nein</v>
      </c>
      <c r="X1718" s="52" t="str">
        <f t="shared" si="609"/>
        <v>Nein</v>
      </c>
      <c r="Y1718" s="52" t="str">
        <f t="shared" si="609"/>
        <v>Nein</v>
      </c>
      <c r="Z1718" s="52" t="str">
        <f t="shared" si="609"/>
        <v>Nein</v>
      </c>
      <c r="AA1718" s="52" t="str">
        <f t="shared" si="609"/>
        <v>Nein</v>
      </c>
      <c r="AB1718" s="52" t="str">
        <f t="shared" si="609"/>
        <v>Nein</v>
      </c>
      <c r="AC1718" s="52" t="str">
        <f t="shared" si="609"/>
        <v>Nein</v>
      </c>
      <c r="AD1718" s="52" t="str">
        <f t="shared" si="609"/>
        <v>Nein</v>
      </c>
      <c r="AE1718" s="52" t="str">
        <f t="shared" si="609"/>
        <v>Nein</v>
      </c>
      <c r="AF1718" s="52" t="str">
        <f t="shared" si="609"/>
        <v>Nein</v>
      </c>
      <c r="AG1718" s="61" t="str">
        <f>IF(Q1718="Ja",VLOOKUP($Q$2,Plausis!A:E,5,0),IF(R1718="Ja",VLOOKUP($R$2,Plausis!A:E,5,0),IF(T1718="Ja",VLOOKUP($T$2,Plausis!A:E,5,0),IF(U1718="Ja",VLOOKUP($U$2,Plausis!A:E,5,0),IF(AA1718="Ja",VLOOKUP($AA$2,Plausis!A:E,5,0),IF(AC1718="Ja",VLOOKUP($AC$2,Plausis!A:E,5,0),IF(AD1718="Ja",VLOOKUP($AD$2,Plausis!A:E,5,0),"")))))))</f>
        <v/>
      </c>
      <c r="AH1718" s="52" t="str">
        <f>IF(Y1718="Ja",VLOOKUP($Y$2,Plausis!A:E,5,0),"")</f>
        <v/>
      </c>
      <c r="AI1718" s="52" t="str">
        <f t="shared" si="590"/>
        <v>Ja</v>
      </c>
      <c r="AJ1718" s="52" t="str">
        <f>IF(S1718="Ja",VLOOKUP($S$2,Plausis!A:E,5,0),IF(V1718="Ja",VLOOKUP($V$2,Plausis!A:E,5,0),IF(X1718="Ja",VLOOKUP($X$2,Plausis!A:E,5,0),"")))</f>
        <v/>
      </c>
      <c r="AL1718" s="52" t="s">
        <v>2</v>
      </c>
      <c r="AM1718" s="114">
        <v>45531</v>
      </c>
      <c r="AN1718" s="52" t="s">
        <v>4467</v>
      </c>
      <c r="AO1718" s="52" t="str">
        <f>VLOOKUP(B1718,'BAT Grundtabelle'!B:T,19,0)</f>
        <v>ja</v>
      </c>
      <c r="AP1718" s="105" t="str">
        <f t="shared" si="591"/>
        <v>11545</v>
      </c>
      <c r="AQ1718" s="52" t="str">
        <f t="shared" si="592"/>
        <v>Schifffahrtsbetrieb</v>
      </c>
      <c r="AR1718" s="52" t="b">
        <f t="shared" si="608"/>
        <v>0</v>
      </c>
      <c r="AS1718" s="52" t="b">
        <f t="shared" si="608"/>
        <v>0</v>
      </c>
      <c r="AT1718" s="52" t="b">
        <f t="shared" si="608"/>
        <v>0</v>
      </c>
      <c r="AU1718" s="52">
        <f t="shared" si="593"/>
        <v>2</v>
      </c>
      <c r="AW1718" s="52" t="b">
        <f t="shared" si="594"/>
        <v>0</v>
      </c>
      <c r="AX1718" s="52" t="str">
        <f t="shared" si="595"/>
        <v>Unternehmen</v>
      </c>
      <c r="AY1718" s="52" t="b">
        <f t="shared" si="596"/>
        <v>0</v>
      </c>
      <c r="AZ1718" s="52" t="str">
        <f t="shared" si="597"/>
        <v>11545</v>
      </c>
      <c r="BA1718" s="52" t="str">
        <f>VLOOKUP(A1718,'BAT Grundtabelle'!A:U,21,0)</f>
        <v>ja</v>
      </c>
      <c r="BB1718" s="52" t="str">
        <f t="shared" si="598"/>
        <v>nein</v>
      </c>
      <c r="BC1718" s="52" t="str">
        <f t="shared" si="599"/>
        <v>11545</v>
      </c>
      <c r="BD1718" s="52" t="str">
        <f t="shared" si="600"/>
        <v>Schifffahrtsbetrieb</v>
      </c>
      <c r="BE1718" s="52" t="str">
        <f t="shared" si="601"/>
        <v>Unternehmen</v>
      </c>
      <c r="BF1718" s="52">
        <f t="shared" si="602"/>
        <v>2</v>
      </c>
    </row>
    <row r="1719" spans="1:58" hidden="1" x14ac:dyDescent="0.35">
      <c r="A1719" s="107" t="s">
        <v>3969</v>
      </c>
      <c r="B1719" s="75" t="s">
        <v>2009</v>
      </c>
      <c r="C1719" s="52" t="s">
        <v>3</v>
      </c>
      <c r="D1719" s="52" t="s">
        <v>3</v>
      </c>
      <c r="E1719" s="52" t="s">
        <v>2</v>
      </c>
      <c r="F1719" s="52" t="s">
        <v>2</v>
      </c>
      <c r="G1719" s="52" t="s">
        <v>2</v>
      </c>
      <c r="H1719" s="52" t="s">
        <v>2</v>
      </c>
      <c r="I1719" s="52" t="s">
        <v>3</v>
      </c>
      <c r="J1719" s="52">
        <v>1</v>
      </c>
      <c r="K1719" s="52" t="s">
        <v>2</v>
      </c>
      <c r="L1719" s="52" t="s">
        <v>2</v>
      </c>
      <c r="M1719" s="52" t="s">
        <v>2</v>
      </c>
      <c r="N1719" s="52" t="s">
        <v>3</v>
      </c>
      <c r="P1719" s="52" t="s">
        <v>4</v>
      </c>
      <c r="Q1719" s="52" t="str">
        <f t="shared" si="609"/>
        <v>Nein</v>
      </c>
      <c r="R1719" s="52" t="str">
        <f t="shared" si="609"/>
        <v>Nein</v>
      </c>
      <c r="S1719" s="52" t="str">
        <f t="shared" si="609"/>
        <v>Nein</v>
      </c>
      <c r="T1719" s="52" t="str">
        <f t="shared" si="609"/>
        <v>Nein</v>
      </c>
      <c r="U1719" s="52" t="str">
        <f t="shared" si="609"/>
        <v>Nein</v>
      </c>
      <c r="V1719" s="52" t="str">
        <f t="shared" si="609"/>
        <v>Nein</v>
      </c>
      <c r="W1719" s="52" t="str">
        <f t="shared" si="609"/>
        <v>Nein</v>
      </c>
      <c r="X1719" s="52" t="str">
        <f t="shared" si="609"/>
        <v>Nein</v>
      </c>
      <c r="Y1719" s="52" t="str">
        <f t="shared" si="609"/>
        <v>Nein</v>
      </c>
      <c r="Z1719" s="52" t="str">
        <f t="shared" si="609"/>
        <v>Nein</v>
      </c>
      <c r="AA1719" s="52" t="str">
        <f t="shared" si="609"/>
        <v>Nein</v>
      </c>
      <c r="AB1719" s="52" t="str">
        <f t="shared" si="609"/>
        <v>Nein</v>
      </c>
      <c r="AC1719" s="52" t="str">
        <f t="shared" si="609"/>
        <v>Nein</v>
      </c>
      <c r="AD1719" s="52" t="str">
        <f t="shared" si="609"/>
        <v>Nein</v>
      </c>
      <c r="AE1719" s="52" t="str">
        <f t="shared" si="609"/>
        <v>Nein</v>
      </c>
      <c r="AF1719" s="52" t="str">
        <f t="shared" si="609"/>
        <v>Nein</v>
      </c>
      <c r="AG1719" s="61" t="str">
        <f>IF(Q1719="Ja",VLOOKUP($Q$2,Plausis!A:E,5,0),IF(R1719="Ja",VLOOKUP($R$2,Plausis!A:E,5,0),IF(T1719="Ja",VLOOKUP($T$2,Plausis!A:E,5,0),IF(U1719="Ja",VLOOKUP($U$2,Plausis!A:E,5,0),IF(AA1719="Ja",VLOOKUP($AA$2,Plausis!A:E,5,0),IF(AC1719="Ja",VLOOKUP($AC$2,Plausis!A:E,5,0),IF(AD1719="Ja",VLOOKUP($AD$2,Plausis!A:E,5,0),"")))))))</f>
        <v/>
      </c>
      <c r="AH1719" s="52" t="str">
        <f>IF(Y1719="Ja",VLOOKUP($Y$2,Plausis!A:E,5,0),"")</f>
        <v/>
      </c>
      <c r="AI1719" s="52" t="str">
        <f t="shared" si="590"/>
        <v>Ja</v>
      </c>
      <c r="AJ1719" s="52" t="str">
        <f>IF(S1719="Ja",VLOOKUP($S$2,Plausis!A:E,5,0),IF(V1719="Ja",VLOOKUP($V$2,Plausis!A:E,5,0),IF(X1719="Ja",VLOOKUP($X$2,Plausis!A:E,5,0),"")))</f>
        <v/>
      </c>
      <c r="AL1719" s="52" t="s">
        <v>2</v>
      </c>
      <c r="AM1719" s="114">
        <v>45531</v>
      </c>
      <c r="AN1719" s="52" t="s">
        <v>4467</v>
      </c>
      <c r="AO1719" s="52" t="str">
        <f>VLOOKUP(B1719,'BAT Grundtabelle'!B:T,19,0)</f>
        <v>ja</v>
      </c>
      <c r="AP1719" s="105" t="str">
        <f t="shared" si="591"/>
        <v>11546</v>
      </c>
      <c r="AQ1719" s="52" t="str">
        <f t="shared" si="592"/>
        <v>Schiffsausrüstungshandel</v>
      </c>
      <c r="AR1719" s="52" t="b">
        <f t="shared" si="608"/>
        <v>0</v>
      </c>
      <c r="AS1719" s="52" t="b">
        <f t="shared" si="608"/>
        <v>0</v>
      </c>
      <c r="AT1719" s="52" t="b">
        <f t="shared" si="608"/>
        <v>0</v>
      </c>
      <c r="AU1719" s="52">
        <f t="shared" si="593"/>
        <v>1</v>
      </c>
      <c r="AW1719" s="52" t="b">
        <f t="shared" si="594"/>
        <v>0</v>
      </c>
      <c r="AX1719" s="52" t="str">
        <f t="shared" si="595"/>
        <v>Unternehmen</v>
      </c>
      <c r="AY1719" s="52" t="b">
        <f t="shared" si="596"/>
        <v>0</v>
      </c>
      <c r="AZ1719" s="52" t="str">
        <f t="shared" si="597"/>
        <v>11546</v>
      </c>
      <c r="BA1719" s="52" t="str">
        <f>VLOOKUP(A1719,'BAT Grundtabelle'!A:U,21,0)</f>
        <v>ja</v>
      </c>
      <c r="BB1719" s="52" t="str">
        <f t="shared" si="598"/>
        <v>nein</v>
      </c>
      <c r="BC1719" s="52" t="str">
        <f t="shared" si="599"/>
        <v>11546</v>
      </c>
      <c r="BD1719" s="52" t="str">
        <f t="shared" si="600"/>
        <v>Schiffsausrüstungshandel</v>
      </c>
      <c r="BE1719" s="52" t="str">
        <f t="shared" si="601"/>
        <v>Unternehmen</v>
      </c>
      <c r="BF1719" s="52">
        <f t="shared" si="602"/>
        <v>1</v>
      </c>
    </row>
    <row r="1720" spans="1:58" hidden="1" x14ac:dyDescent="0.35">
      <c r="A1720" s="107" t="s">
        <v>3970</v>
      </c>
      <c r="B1720" s="75" t="s">
        <v>1295</v>
      </c>
      <c r="C1720" s="52" t="s">
        <v>3</v>
      </c>
      <c r="D1720" s="52" t="s">
        <v>3</v>
      </c>
      <c r="E1720" s="52" t="s">
        <v>2</v>
      </c>
      <c r="F1720" s="52" t="s">
        <v>2</v>
      </c>
      <c r="G1720" s="52" t="s">
        <v>2</v>
      </c>
      <c r="H1720" s="52" t="s">
        <v>2</v>
      </c>
      <c r="I1720" s="52" t="s">
        <v>3</v>
      </c>
      <c r="J1720" s="52">
        <v>3</v>
      </c>
      <c r="K1720" s="52" t="s">
        <v>2</v>
      </c>
      <c r="L1720" s="52" t="s">
        <v>2</v>
      </c>
      <c r="M1720" s="52" t="s">
        <v>2</v>
      </c>
      <c r="N1720" s="52" t="s">
        <v>3</v>
      </c>
      <c r="P1720" s="52" t="s">
        <v>4</v>
      </c>
      <c r="Q1720" s="52" t="str">
        <f t="shared" si="609"/>
        <v>Nein</v>
      </c>
      <c r="R1720" s="52" t="str">
        <f t="shared" si="609"/>
        <v>Nein</v>
      </c>
      <c r="S1720" s="52" t="str">
        <f t="shared" si="609"/>
        <v>Nein</v>
      </c>
      <c r="T1720" s="52" t="str">
        <f t="shared" si="609"/>
        <v>Nein</v>
      </c>
      <c r="U1720" s="52" t="str">
        <f t="shared" si="609"/>
        <v>Nein</v>
      </c>
      <c r="V1720" s="52" t="str">
        <f t="shared" si="609"/>
        <v>Nein</v>
      </c>
      <c r="W1720" s="52" t="str">
        <f t="shared" si="609"/>
        <v>Nein</v>
      </c>
      <c r="X1720" s="52" t="str">
        <f t="shared" si="609"/>
        <v>Nein</v>
      </c>
      <c r="Y1720" s="52" t="str">
        <f t="shared" si="609"/>
        <v>Nein</v>
      </c>
      <c r="Z1720" s="52" t="str">
        <f t="shared" si="609"/>
        <v>Nein</v>
      </c>
      <c r="AA1720" s="52" t="str">
        <f t="shared" si="609"/>
        <v>Nein</v>
      </c>
      <c r="AB1720" s="52" t="str">
        <f t="shared" si="609"/>
        <v>Nein</v>
      </c>
      <c r="AC1720" s="52" t="str">
        <f t="shared" si="609"/>
        <v>Nein</v>
      </c>
      <c r="AD1720" s="52" t="str">
        <f t="shared" si="609"/>
        <v>Nein</v>
      </c>
      <c r="AE1720" s="52" t="str">
        <f t="shared" si="609"/>
        <v>Nein</v>
      </c>
      <c r="AF1720" s="52" t="str">
        <f t="shared" si="609"/>
        <v>Nein</v>
      </c>
      <c r="AG1720" s="61" t="str">
        <f>IF(Q1720="Ja",VLOOKUP($Q$2,Plausis!A:E,5,0),IF(R1720="Ja",VLOOKUP($R$2,Plausis!A:E,5,0),IF(T1720="Ja",VLOOKUP($T$2,Plausis!A:E,5,0),IF(U1720="Ja",VLOOKUP($U$2,Plausis!A:E,5,0),IF(AA1720="Ja",VLOOKUP($AA$2,Plausis!A:E,5,0),IF(AC1720="Ja",VLOOKUP($AC$2,Plausis!A:E,5,0),IF(AD1720="Ja",VLOOKUP($AD$2,Plausis!A:E,5,0),"")))))))</f>
        <v/>
      </c>
      <c r="AH1720" s="52" t="str">
        <f>IF(Y1720="Ja",VLOOKUP($Y$2,Plausis!A:E,5,0),"")</f>
        <v/>
      </c>
      <c r="AI1720" s="52" t="str">
        <f t="shared" si="590"/>
        <v>Ja</v>
      </c>
      <c r="AJ1720" s="52" t="str">
        <f>IF(S1720="Ja",VLOOKUP($S$2,Plausis!A:E,5,0),IF(V1720="Ja",VLOOKUP($V$2,Plausis!A:E,5,0),IF(X1720="Ja",VLOOKUP($X$2,Plausis!A:E,5,0),"")))</f>
        <v/>
      </c>
      <c r="AL1720" s="52" t="s">
        <v>2</v>
      </c>
      <c r="AM1720" s="114">
        <v>45531</v>
      </c>
      <c r="AN1720" s="52" t="s">
        <v>4467</v>
      </c>
      <c r="AO1720" s="52" t="str">
        <f>VLOOKUP(B1720,'BAT Grundtabelle'!B:T,19,0)</f>
        <v>ja</v>
      </c>
      <c r="AP1720" s="105" t="str">
        <f t="shared" si="591"/>
        <v>11547</v>
      </c>
      <c r="AQ1720" s="52" t="str">
        <f t="shared" si="592"/>
        <v>Schiffsbauindustrie</v>
      </c>
      <c r="AR1720" s="52" t="b">
        <f t="shared" si="608"/>
        <v>0</v>
      </c>
      <c r="AS1720" s="52" t="b">
        <f t="shared" si="608"/>
        <v>0</v>
      </c>
      <c r="AT1720" s="52" t="b">
        <f t="shared" si="608"/>
        <v>0</v>
      </c>
      <c r="AU1720" s="52">
        <f t="shared" si="593"/>
        <v>3</v>
      </c>
      <c r="AW1720" s="52" t="b">
        <f t="shared" si="594"/>
        <v>0</v>
      </c>
      <c r="AX1720" s="52" t="str">
        <f t="shared" si="595"/>
        <v>Unternehmen</v>
      </c>
      <c r="AY1720" s="52" t="b">
        <f t="shared" si="596"/>
        <v>0</v>
      </c>
      <c r="AZ1720" s="52" t="str">
        <f t="shared" si="597"/>
        <v>11547</v>
      </c>
      <c r="BA1720" s="52" t="str">
        <f>VLOOKUP(A1720,'BAT Grundtabelle'!A:U,21,0)</f>
        <v>ja</v>
      </c>
      <c r="BB1720" s="52" t="str">
        <f t="shared" si="598"/>
        <v>nein</v>
      </c>
      <c r="BC1720" s="52" t="str">
        <f t="shared" si="599"/>
        <v>11547</v>
      </c>
      <c r="BD1720" s="52" t="str">
        <f t="shared" si="600"/>
        <v>Schiffsbauindustrie</v>
      </c>
      <c r="BE1720" s="52" t="str">
        <f t="shared" si="601"/>
        <v>Unternehmen</v>
      </c>
      <c r="BF1720" s="52">
        <f t="shared" si="602"/>
        <v>3</v>
      </c>
    </row>
    <row r="1721" spans="1:58" hidden="1" x14ac:dyDescent="0.35">
      <c r="A1721" s="107" t="s">
        <v>3971</v>
      </c>
      <c r="B1721" s="75" t="s">
        <v>437</v>
      </c>
      <c r="C1721" s="52" t="s">
        <v>3</v>
      </c>
      <c r="D1721" s="52" t="s">
        <v>3</v>
      </c>
      <c r="E1721" s="52" t="s">
        <v>2</v>
      </c>
      <c r="F1721" s="52" t="s">
        <v>2</v>
      </c>
      <c r="G1721" s="52" t="s">
        <v>2</v>
      </c>
      <c r="H1721" s="52" t="s">
        <v>2</v>
      </c>
      <c r="I1721" s="52" t="s">
        <v>3</v>
      </c>
      <c r="J1721" s="52">
        <v>2</v>
      </c>
      <c r="K1721" s="52" t="s">
        <v>2</v>
      </c>
      <c r="L1721" s="52" t="s">
        <v>2</v>
      </c>
      <c r="M1721" s="52" t="s">
        <v>2</v>
      </c>
      <c r="N1721" s="52" t="s">
        <v>3</v>
      </c>
      <c r="P1721" s="52" t="s">
        <v>4</v>
      </c>
      <c r="Q1721" s="52" t="str">
        <f t="shared" si="609"/>
        <v>Nein</v>
      </c>
      <c r="R1721" s="52" t="str">
        <f t="shared" si="609"/>
        <v>Nein</v>
      </c>
      <c r="S1721" s="52" t="str">
        <f t="shared" si="609"/>
        <v>Nein</v>
      </c>
      <c r="T1721" s="52" t="str">
        <f t="shared" si="609"/>
        <v>Nein</v>
      </c>
      <c r="U1721" s="52" t="str">
        <f t="shared" si="609"/>
        <v>Nein</v>
      </c>
      <c r="V1721" s="52" t="str">
        <f t="shared" si="609"/>
        <v>Nein</v>
      </c>
      <c r="W1721" s="52" t="str">
        <f t="shared" si="609"/>
        <v>Nein</v>
      </c>
      <c r="X1721" s="52" t="str">
        <f t="shared" si="609"/>
        <v>Nein</v>
      </c>
      <c r="Y1721" s="52" t="str">
        <f t="shared" si="609"/>
        <v>Nein</v>
      </c>
      <c r="Z1721" s="52" t="str">
        <f t="shared" si="609"/>
        <v>Nein</v>
      </c>
      <c r="AA1721" s="52" t="str">
        <f t="shared" si="609"/>
        <v>Nein</v>
      </c>
      <c r="AB1721" s="52" t="str">
        <f t="shared" si="609"/>
        <v>Nein</v>
      </c>
      <c r="AC1721" s="52" t="str">
        <f t="shared" si="609"/>
        <v>Nein</v>
      </c>
      <c r="AD1721" s="52" t="str">
        <f t="shared" si="609"/>
        <v>Nein</v>
      </c>
      <c r="AE1721" s="52" t="str">
        <f t="shared" si="609"/>
        <v>Nein</v>
      </c>
      <c r="AF1721" s="52" t="str">
        <f t="shared" si="609"/>
        <v>Nein</v>
      </c>
      <c r="AG1721" s="61" t="str">
        <f>IF(Q1721="Ja",VLOOKUP($Q$2,Plausis!A:E,5,0),IF(R1721="Ja",VLOOKUP($R$2,Plausis!A:E,5,0),IF(T1721="Ja",VLOOKUP($T$2,Plausis!A:E,5,0),IF(U1721="Ja",VLOOKUP($U$2,Plausis!A:E,5,0),IF(AA1721="Ja",VLOOKUP($AA$2,Plausis!A:E,5,0),IF(AC1721="Ja",VLOOKUP($AC$2,Plausis!A:E,5,0),IF(AD1721="Ja",VLOOKUP($AD$2,Plausis!A:E,5,0),"")))))))</f>
        <v/>
      </c>
      <c r="AH1721" s="52" t="str">
        <f>IF(Y1721="Ja",VLOOKUP($Y$2,Plausis!A:E,5,0),"")</f>
        <v/>
      </c>
      <c r="AI1721" s="52" t="str">
        <f t="shared" si="590"/>
        <v>Ja</v>
      </c>
      <c r="AJ1721" s="52" t="str">
        <f>IF(S1721="Ja",VLOOKUP($S$2,Plausis!A:E,5,0),IF(V1721="Ja",VLOOKUP($V$2,Plausis!A:E,5,0),IF(X1721="Ja",VLOOKUP($X$2,Plausis!A:E,5,0),"")))</f>
        <v/>
      </c>
      <c r="AL1721" s="52" t="s">
        <v>2</v>
      </c>
      <c r="AM1721" s="114">
        <v>45531</v>
      </c>
      <c r="AN1721" s="52" t="s">
        <v>4467</v>
      </c>
      <c r="AO1721" s="52" t="str">
        <f>VLOOKUP(B1721,'BAT Grundtabelle'!B:T,19,0)</f>
        <v>ja</v>
      </c>
      <c r="AP1721" s="105" t="str">
        <f t="shared" si="591"/>
        <v>11548</v>
      </c>
      <c r="AQ1721" s="52" t="str">
        <f t="shared" si="592"/>
        <v>Schiffschaukel mit Überschlag</v>
      </c>
      <c r="AR1721" s="52" t="b">
        <f t="shared" si="608"/>
        <v>0</v>
      </c>
      <c r="AS1721" s="52" t="b">
        <f t="shared" si="608"/>
        <v>0</v>
      </c>
      <c r="AT1721" s="52" t="b">
        <f t="shared" si="608"/>
        <v>0</v>
      </c>
      <c r="AU1721" s="52">
        <f t="shared" si="593"/>
        <v>2</v>
      </c>
      <c r="AW1721" s="52" t="b">
        <f t="shared" si="594"/>
        <v>0</v>
      </c>
      <c r="AX1721" s="52" t="str">
        <f t="shared" si="595"/>
        <v>Unternehmen</v>
      </c>
      <c r="AY1721" s="52" t="b">
        <f t="shared" si="596"/>
        <v>0</v>
      </c>
      <c r="AZ1721" s="52" t="str">
        <f t="shared" si="597"/>
        <v>11548</v>
      </c>
      <c r="BA1721" s="52" t="str">
        <f>VLOOKUP(A1721,'BAT Grundtabelle'!A:U,21,0)</f>
        <v>ja</v>
      </c>
      <c r="BB1721" s="52" t="str">
        <f t="shared" si="598"/>
        <v>nein</v>
      </c>
      <c r="BC1721" s="52" t="str">
        <f t="shared" si="599"/>
        <v>11548</v>
      </c>
      <c r="BD1721" s="52" t="str">
        <f t="shared" si="600"/>
        <v>Schiffschaukel mit Überschlag</v>
      </c>
      <c r="BE1721" s="52" t="str">
        <f t="shared" si="601"/>
        <v>Unternehmen</v>
      </c>
      <c r="BF1721" s="52">
        <f t="shared" si="602"/>
        <v>2</v>
      </c>
    </row>
    <row r="1722" spans="1:58" hidden="1" x14ac:dyDescent="0.35">
      <c r="A1722" s="107" t="s">
        <v>3972</v>
      </c>
      <c r="B1722" s="75" t="s">
        <v>438</v>
      </c>
      <c r="C1722" s="52" t="s">
        <v>3</v>
      </c>
      <c r="D1722" s="52" t="s">
        <v>3</v>
      </c>
      <c r="E1722" s="52" t="s">
        <v>2</v>
      </c>
      <c r="F1722" s="52" t="s">
        <v>2</v>
      </c>
      <c r="G1722" s="52" t="s">
        <v>2</v>
      </c>
      <c r="H1722" s="52" t="s">
        <v>2</v>
      </c>
      <c r="I1722" s="52" t="s">
        <v>3</v>
      </c>
      <c r="J1722" s="52">
        <v>2</v>
      </c>
      <c r="K1722" s="52" t="s">
        <v>2</v>
      </c>
      <c r="L1722" s="52" t="s">
        <v>2</v>
      </c>
      <c r="M1722" s="52" t="s">
        <v>2</v>
      </c>
      <c r="N1722" s="52" t="s">
        <v>3</v>
      </c>
      <c r="P1722" s="52" t="s">
        <v>4</v>
      </c>
      <c r="Q1722" s="52" t="str">
        <f t="shared" si="609"/>
        <v>Nein</v>
      </c>
      <c r="R1722" s="52" t="str">
        <f t="shared" si="609"/>
        <v>Nein</v>
      </c>
      <c r="S1722" s="52" t="str">
        <f t="shared" si="609"/>
        <v>Nein</v>
      </c>
      <c r="T1722" s="52" t="str">
        <f t="shared" si="609"/>
        <v>Nein</v>
      </c>
      <c r="U1722" s="52" t="str">
        <f t="shared" si="609"/>
        <v>Nein</v>
      </c>
      <c r="V1722" s="52" t="str">
        <f t="shared" si="609"/>
        <v>Nein</v>
      </c>
      <c r="W1722" s="52" t="str">
        <f t="shared" si="609"/>
        <v>Nein</v>
      </c>
      <c r="X1722" s="52" t="str">
        <f t="shared" si="609"/>
        <v>Nein</v>
      </c>
      <c r="Y1722" s="52" t="str">
        <f t="shared" si="609"/>
        <v>Nein</v>
      </c>
      <c r="Z1722" s="52" t="str">
        <f t="shared" si="609"/>
        <v>Nein</v>
      </c>
      <c r="AA1722" s="52" t="str">
        <f t="shared" si="609"/>
        <v>Nein</v>
      </c>
      <c r="AB1722" s="52" t="str">
        <f t="shared" si="609"/>
        <v>Nein</v>
      </c>
      <c r="AC1722" s="52" t="str">
        <f t="shared" si="609"/>
        <v>Nein</v>
      </c>
      <c r="AD1722" s="52" t="str">
        <f t="shared" si="609"/>
        <v>Nein</v>
      </c>
      <c r="AE1722" s="52" t="str">
        <f t="shared" si="609"/>
        <v>Nein</v>
      </c>
      <c r="AF1722" s="52" t="str">
        <f t="shared" si="609"/>
        <v>Nein</v>
      </c>
      <c r="AG1722" s="61" t="str">
        <f>IF(Q1722="Ja",VLOOKUP($Q$2,Plausis!A:E,5,0),IF(R1722="Ja",VLOOKUP($R$2,Plausis!A:E,5,0),IF(T1722="Ja",VLOOKUP($T$2,Plausis!A:E,5,0),IF(U1722="Ja",VLOOKUP($U$2,Plausis!A:E,5,0),IF(AA1722="Ja",VLOOKUP($AA$2,Plausis!A:E,5,0),IF(AC1722="Ja",VLOOKUP($AC$2,Plausis!A:E,5,0),IF(AD1722="Ja",VLOOKUP($AD$2,Plausis!A:E,5,0),"")))))))</f>
        <v/>
      </c>
      <c r="AH1722" s="52" t="str">
        <f>IF(Y1722="Ja",VLOOKUP($Y$2,Plausis!A:E,5,0),"")</f>
        <v/>
      </c>
      <c r="AI1722" s="52" t="str">
        <f t="shared" si="590"/>
        <v>Ja</v>
      </c>
      <c r="AJ1722" s="52" t="str">
        <f>IF(S1722="Ja",VLOOKUP($S$2,Plausis!A:E,5,0),IF(V1722="Ja",VLOOKUP($V$2,Plausis!A:E,5,0),IF(X1722="Ja",VLOOKUP($X$2,Plausis!A:E,5,0),"")))</f>
        <v/>
      </c>
      <c r="AL1722" s="52" t="s">
        <v>2</v>
      </c>
      <c r="AM1722" s="114">
        <v>45531</v>
      </c>
      <c r="AN1722" s="52" t="s">
        <v>4467</v>
      </c>
      <c r="AO1722" s="52" t="str">
        <f>VLOOKUP(B1722,'BAT Grundtabelle'!B:T,19,0)</f>
        <v>ja</v>
      </c>
      <c r="AP1722" s="105" t="str">
        <f t="shared" si="591"/>
        <v>11549</v>
      </c>
      <c r="AQ1722" s="52" t="str">
        <f t="shared" si="592"/>
        <v>Schiffschaukel ohne Überschlag</v>
      </c>
      <c r="AR1722" s="52" t="b">
        <f t="shared" si="608"/>
        <v>0</v>
      </c>
      <c r="AS1722" s="52" t="b">
        <f t="shared" si="608"/>
        <v>0</v>
      </c>
      <c r="AT1722" s="52" t="b">
        <f t="shared" si="608"/>
        <v>0</v>
      </c>
      <c r="AU1722" s="52">
        <f t="shared" si="593"/>
        <v>2</v>
      </c>
      <c r="AW1722" s="52" t="b">
        <f t="shared" si="594"/>
        <v>0</v>
      </c>
      <c r="AX1722" s="52" t="str">
        <f t="shared" si="595"/>
        <v>Unternehmen</v>
      </c>
      <c r="AY1722" s="52" t="b">
        <f t="shared" si="596"/>
        <v>0</v>
      </c>
      <c r="AZ1722" s="52" t="str">
        <f t="shared" si="597"/>
        <v>11549</v>
      </c>
      <c r="BA1722" s="52" t="str">
        <f>VLOOKUP(A1722,'BAT Grundtabelle'!A:U,21,0)</f>
        <v>ja</v>
      </c>
      <c r="BB1722" s="52" t="str">
        <f t="shared" si="598"/>
        <v>nein</v>
      </c>
      <c r="BC1722" s="52" t="str">
        <f t="shared" si="599"/>
        <v>11549</v>
      </c>
      <c r="BD1722" s="52" t="str">
        <f t="shared" si="600"/>
        <v>Schiffschaukel ohne Überschlag</v>
      </c>
      <c r="BE1722" s="52" t="str">
        <f t="shared" si="601"/>
        <v>Unternehmen</v>
      </c>
      <c r="BF1722" s="52">
        <f t="shared" si="602"/>
        <v>2</v>
      </c>
    </row>
    <row r="1723" spans="1:58" hidden="1" x14ac:dyDescent="0.35">
      <c r="A1723" s="107" t="s">
        <v>3973</v>
      </c>
      <c r="B1723" s="75" t="s">
        <v>1062</v>
      </c>
      <c r="C1723" s="52" t="s">
        <v>3</v>
      </c>
      <c r="D1723" s="52" t="s">
        <v>3</v>
      </c>
      <c r="E1723" s="52" t="s">
        <v>2</v>
      </c>
      <c r="F1723" s="52" t="s">
        <v>2</v>
      </c>
      <c r="G1723" s="52" t="s">
        <v>2</v>
      </c>
      <c r="H1723" s="52" t="s">
        <v>2</v>
      </c>
      <c r="I1723" s="52" t="s">
        <v>3</v>
      </c>
      <c r="J1723" s="52">
        <v>1</v>
      </c>
      <c r="K1723" s="52" t="s">
        <v>2</v>
      </c>
      <c r="L1723" s="52" t="s">
        <v>2</v>
      </c>
      <c r="M1723" s="52" t="s">
        <v>2</v>
      </c>
      <c r="N1723" s="52" t="s">
        <v>3</v>
      </c>
      <c r="P1723" s="52" t="s">
        <v>4</v>
      </c>
      <c r="Q1723" s="52" t="str">
        <f t="shared" ref="Q1723:AF1732" si="610">IF(ISERROR(FIND(Q$2,$P1723,1)),"Nein","Ja")</f>
        <v>Nein</v>
      </c>
      <c r="R1723" s="52" t="str">
        <f t="shared" si="610"/>
        <v>Nein</v>
      </c>
      <c r="S1723" s="52" t="str">
        <f t="shared" si="610"/>
        <v>Nein</v>
      </c>
      <c r="T1723" s="52" t="str">
        <f t="shared" si="610"/>
        <v>Nein</v>
      </c>
      <c r="U1723" s="52" t="str">
        <f t="shared" si="610"/>
        <v>Nein</v>
      </c>
      <c r="V1723" s="52" t="str">
        <f t="shared" si="610"/>
        <v>Nein</v>
      </c>
      <c r="W1723" s="52" t="str">
        <f t="shared" si="610"/>
        <v>Nein</v>
      </c>
      <c r="X1723" s="52" t="str">
        <f t="shared" si="610"/>
        <v>Nein</v>
      </c>
      <c r="Y1723" s="52" t="str">
        <f t="shared" si="610"/>
        <v>Nein</v>
      </c>
      <c r="Z1723" s="52" t="str">
        <f t="shared" si="610"/>
        <v>Nein</v>
      </c>
      <c r="AA1723" s="52" t="str">
        <f t="shared" si="610"/>
        <v>Nein</v>
      </c>
      <c r="AB1723" s="52" t="str">
        <f t="shared" si="610"/>
        <v>Nein</v>
      </c>
      <c r="AC1723" s="52" t="str">
        <f t="shared" si="610"/>
        <v>Nein</v>
      </c>
      <c r="AD1723" s="52" t="str">
        <f t="shared" si="610"/>
        <v>Nein</v>
      </c>
      <c r="AE1723" s="52" t="str">
        <f t="shared" si="610"/>
        <v>Nein</v>
      </c>
      <c r="AF1723" s="52" t="str">
        <f t="shared" si="610"/>
        <v>Nein</v>
      </c>
      <c r="AG1723" s="61" t="str">
        <f>IF(Q1723="Ja",VLOOKUP($Q$2,Plausis!A:E,5,0),IF(R1723="Ja",VLOOKUP($R$2,Plausis!A:E,5,0),IF(T1723="Ja",VLOOKUP($T$2,Plausis!A:E,5,0),IF(U1723="Ja",VLOOKUP($U$2,Plausis!A:E,5,0),IF(AA1723="Ja",VLOOKUP($AA$2,Plausis!A:E,5,0),IF(AC1723="Ja",VLOOKUP($AC$2,Plausis!A:E,5,0),IF(AD1723="Ja",VLOOKUP($AD$2,Plausis!A:E,5,0),"")))))))</f>
        <v/>
      </c>
      <c r="AH1723" s="52" t="str">
        <f>IF(Y1723="Ja",VLOOKUP($Y$2,Plausis!A:E,5,0),"")</f>
        <v/>
      </c>
      <c r="AI1723" s="52" t="str">
        <f t="shared" si="590"/>
        <v>Ja</v>
      </c>
      <c r="AJ1723" s="52" t="str">
        <f>IF(S1723="Ja",VLOOKUP($S$2,Plausis!A:E,5,0),IF(V1723="Ja",VLOOKUP($V$2,Plausis!A:E,5,0),IF(X1723="Ja",VLOOKUP($X$2,Plausis!A:E,5,0),"")))</f>
        <v/>
      </c>
      <c r="AL1723" s="52" t="s">
        <v>2</v>
      </c>
      <c r="AM1723" s="114">
        <v>45531</v>
      </c>
      <c r="AN1723" s="52" t="s">
        <v>4467</v>
      </c>
      <c r="AO1723" s="52" t="str">
        <f>VLOOKUP(B1723,'BAT Grundtabelle'!B:T,19,0)</f>
        <v>ja</v>
      </c>
      <c r="AP1723" s="105" t="str">
        <f t="shared" si="591"/>
        <v>11550</v>
      </c>
      <c r="AQ1723" s="52" t="str">
        <f t="shared" si="592"/>
        <v>Schiffsmaklerbüro</v>
      </c>
      <c r="AR1723" s="52" t="b">
        <f t="shared" ref="AR1723:AT1742" si="611">IF(ISERROR(FIND(AR$1,$P1723,1)),FALSE,TRUE)</f>
        <v>0</v>
      </c>
      <c r="AS1723" s="52" t="b">
        <f t="shared" si="611"/>
        <v>0</v>
      </c>
      <c r="AT1723" s="52" t="b">
        <f t="shared" si="611"/>
        <v>0</v>
      </c>
      <c r="AU1723" s="52">
        <f t="shared" si="593"/>
        <v>1</v>
      </c>
      <c r="AW1723" s="52" t="b">
        <f t="shared" si="594"/>
        <v>0</v>
      </c>
      <c r="AX1723" s="52" t="str">
        <f t="shared" si="595"/>
        <v>Unternehmen</v>
      </c>
      <c r="AY1723" s="52" t="b">
        <f t="shared" si="596"/>
        <v>0</v>
      </c>
      <c r="AZ1723" s="52" t="str">
        <f t="shared" si="597"/>
        <v>11550</v>
      </c>
      <c r="BA1723" s="52" t="str">
        <f>VLOOKUP(A1723,'BAT Grundtabelle'!A:U,21,0)</f>
        <v>ja</v>
      </c>
      <c r="BB1723" s="52" t="str">
        <f t="shared" si="598"/>
        <v>nein</v>
      </c>
      <c r="BC1723" s="52" t="str">
        <f t="shared" si="599"/>
        <v>11550</v>
      </c>
      <c r="BD1723" s="52" t="str">
        <f t="shared" si="600"/>
        <v>Schiffsmaklerbüro</v>
      </c>
      <c r="BE1723" s="52" t="str">
        <f t="shared" si="601"/>
        <v>Unternehmen</v>
      </c>
      <c r="BF1723" s="52">
        <f t="shared" si="602"/>
        <v>1</v>
      </c>
    </row>
    <row r="1724" spans="1:58" hidden="1" x14ac:dyDescent="0.35">
      <c r="A1724" s="107" t="s">
        <v>2272</v>
      </c>
      <c r="B1724" s="75" t="s">
        <v>2271</v>
      </c>
      <c r="C1724" s="52" t="s">
        <v>3</v>
      </c>
      <c r="D1724" s="52" t="s">
        <v>3</v>
      </c>
      <c r="E1724" s="52" t="s">
        <v>2</v>
      </c>
      <c r="F1724" s="52" t="s">
        <v>2</v>
      </c>
      <c r="G1724" s="52" t="s">
        <v>2</v>
      </c>
      <c r="H1724" s="52" t="s">
        <v>2</v>
      </c>
      <c r="I1724" s="52" t="s">
        <v>3</v>
      </c>
      <c r="J1724" s="52">
        <v>3</v>
      </c>
      <c r="K1724" s="52" t="s">
        <v>2</v>
      </c>
      <c r="L1724" s="52" t="s">
        <v>2</v>
      </c>
      <c r="M1724" s="52" t="s">
        <v>2</v>
      </c>
      <c r="N1724" s="52" t="s">
        <v>3</v>
      </c>
      <c r="P1724" s="52" t="s">
        <v>57</v>
      </c>
      <c r="Q1724" s="52" t="str">
        <f t="shared" si="610"/>
        <v>Nein</v>
      </c>
      <c r="R1724" s="52" t="str">
        <f t="shared" si="610"/>
        <v>Nein</v>
      </c>
      <c r="S1724" s="52" t="str">
        <f t="shared" si="610"/>
        <v>Nein</v>
      </c>
      <c r="T1724" s="52" t="str">
        <f t="shared" si="610"/>
        <v>Ja</v>
      </c>
      <c r="U1724" s="52" t="str">
        <f t="shared" si="610"/>
        <v>Nein</v>
      </c>
      <c r="V1724" s="52" t="str">
        <f t="shared" si="610"/>
        <v>Nein</v>
      </c>
      <c r="W1724" s="52" t="str">
        <f t="shared" si="610"/>
        <v>Nein</v>
      </c>
      <c r="X1724" s="52" t="str">
        <f t="shared" si="610"/>
        <v>Ja</v>
      </c>
      <c r="Y1724" s="52" t="str">
        <f t="shared" si="610"/>
        <v>Nein</v>
      </c>
      <c r="Z1724" s="52" t="str">
        <f t="shared" si="610"/>
        <v>Nein</v>
      </c>
      <c r="AA1724" s="52" t="str">
        <f t="shared" si="610"/>
        <v>Nein</v>
      </c>
      <c r="AB1724" s="52" t="str">
        <f t="shared" si="610"/>
        <v>Nein</v>
      </c>
      <c r="AC1724" s="52" t="str">
        <f t="shared" si="610"/>
        <v>Nein</v>
      </c>
      <c r="AD1724" s="52" t="str">
        <f t="shared" si="610"/>
        <v>Nein</v>
      </c>
      <c r="AE1724" s="52" t="str">
        <f t="shared" si="610"/>
        <v>Nein</v>
      </c>
      <c r="AF1724" s="52" t="str">
        <f t="shared" si="610"/>
        <v>Nein</v>
      </c>
      <c r="AG1724" s="61" t="str">
        <f>IF(Q1724="Ja",VLOOKUP($Q$2,Plausis!A:E,5,0),IF(R1724="Ja",VLOOKUP($R$2,Plausis!A:E,5,0),IF(T1724="Ja",VLOOKUP($T$2,Plausis!A:E,5,0),IF(U1724="Ja",VLOOKUP($U$2,Plausis!A:E,5,0),IF(AA1724="Ja",VLOOKUP($AA$2,Plausis!A:E,5,0),IF(AC1724="Ja",VLOOKUP($AC$2,Plausis!A:E,5,0),IF(AD1724="Ja",VLOOKUP($AD$2,Plausis!A:E,5,0),"")))))))</f>
        <v>Dieser Betrieb ist nur im Komfort-RS ohne ergänzenden Spezial-Straf-RS versicherbar.</v>
      </c>
      <c r="AH1724" s="52" t="str">
        <f>IF(Y1724="Ja",VLOOKUP($Y$2,Plausis!A:E,5,0),"")</f>
        <v/>
      </c>
      <c r="AI1724" s="52" t="str">
        <f t="shared" si="590"/>
        <v>Nein</v>
      </c>
      <c r="AJ1724" s="52" t="str">
        <f>IF(S1724="Ja",VLOOKUP($S$2,Plausis!A:E,5,0),IF(V1724="Ja",VLOOKUP($V$2,Plausis!A:E,5,0),IF(X1724="Ja",VLOOKUP($X$2,Plausis!A:E,5,0),"")))</f>
        <v>Dieser Betrieb kann nur ohne ergänzenden Spezial-Straf-RS versichert werden.</v>
      </c>
      <c r="AL1724" s="52" t="s">
        <v>2</v>
      </c>
      <c r="AM1724" s="114">
        <v>45531</v>
      </c>
      <c r="AN1724" s="52" t="s">
        <v>4467</v>
      </c>
      <c r="AO1724" s="52" t="str">
        <f>VLOOKUP(B1724,'BAT Grundtabelle'!B:T,19,0)</f>
        <v>ja</v>
      </c>
      <c r="AP1724" s="105" t="str">
        <f t="shared" si="591"/>
        <v>6045</v>
      </c>
      <c r="AQ1724" s="52" t="str">
        <f t="shared" si="592"/>
        <v>Schiffsreinigungsbetrieb</v>
      </c>
      <c r="AR1724" s="52" t="b">
        <f t="shared" si="611"/>
        <v>0</v>
      </c>
      <c r="AS1724" s="52" t="b">
        <f t="shared" si="611"/>
        <v>0</v>
      </c>
      <c r="AT1724" s="52" t="b">
        <f t="shared" si="611"/>
        <v>0</v>
      </c>
      <c r="AU1724" s="52">
        <f t="shared" si="593"/>
        <v>3</v>
      </c>
      <c r="AW1724" s="52" t="b">
        <f t="shared" si="594"/>
        <v>0</v>
      </c>
      <c r="AX1724" s="52" t="str">
        <f t="shared" si="595"/>
        <v>Unternehmen</v>
      </c>
      <c r="AY1724" s="52" t="b">
        <f t="shared" si="596"/>
        <v>0</v>
      </c>
      <c r="AZ1724" s="52" t="str">
        <f t="shared" si="597"/>
        <v>6045</v>
      </c>
      <c r="BA1724" s="52" t="str">
        <f>VLOOKUP(A1724,'BAT Grundtabelle'!A:U,21,0)</f>
        <v>ja</v>
      </c>
      <c r="BB1724" s="52" t="str">
        <f t="shared" si="598"/>
        <v>nein</v>
      </c>
      <c r="BC1724" s="52" t="str">
        <f t="shared" si="599"/>
        <v>6045</v>
      </c>
      <c r="BD1724" s="52" t="str">
        <f t="shared" si="600"/>
        <v>Schiffsreinigungsbetrieb</v>
      </c>
      <c r="BE1724" s="52" t="str">
        <f t="shared" si="601"/>
        <v>Unternehmen</v>
      </c>
      <c r="BF1724" s="52">
        <f t="shared" si="602"/>
        <v>3</v>
      </c>
    </row>
    <row r="1725" spans="1:58" hidden="1" x14ac:dyDescent="0.35">
      <c r="A1725" s="107" t="s">
        <v>3974</v>
      </c>
      <c r="B1725" s="75" t="s">
        <v>634</v>
      </c>
      <c r="C1725" s="52" t="s">
        <v>3</v>
      </c>
      <c r="D1725" s="52" t="s">
        <v>3</v>
      </c>
      <c r="E1725" s="52" t="s">
        <v>2</v>
      </c>
      <c r="F1725" s="52" t="s">
        <v>2</v>
      </c>
      <c r="G1725" s="52" t="s">
        <v>2</v>
      </c>
      <c r="H1725" s="52" t="s">
        <v>2</v>
      </c>
      <c r="I1725" s="52" t="s">
        <v>3</v>
      </c>
      <c r="J1725" s="52">
        <v>1</v>
      </c>
      <c r="K1725" s="52" t="s">
        <v>2</v>
      </c>
      <c r="L1725" s="52" t="s">
        <v>2</v>
      </c>
      <c r="M1725" s="52" t="s">
        <v>2</v>
      </c>
      <c r="N1725" s="52" t="s">
        <v>3</v>
      </c>
      <c r="P1725" s="52" t="s">
        <v>4</v>
      </c>
      <c r="Q1725" s="52" t="str">
        <f t="shared" si="610"/>
        <v>Nein</v>
      </c>
      <c r="R1725" s="52" t="str">
        <f t="shared" si="610"/>
        <v>Nein</v>
      </c>
      <c r="S1725" s="52" t="str">
        <f t="shared" si="610"/>
        <v>Nein</v>
      </c>
      <c r="T1725" s="52" t="str">
        <f t="shared" si="610"/>
        <v>Nein</v>
      </c>
      <c r="U1725" s="52" t="str">
        <f t="shared" si="610"/>
        <v>Nein</v>
      </c>
      <c r="V1725" s="52" t="str">
        <f t="shared" si="610"/>
        <v>Nein</v>
      </c>
      <c r="W1725" s="52" t="str">
        <f t="shared" si="610"/>
        <v>Nein</v>
      </c>
      <c r="X1725" s="52" t="str">
        <f t="shared" si="610"/>
        <v>Nein</v>
      </c>
      <c r="Y1725" s="52" t="str">
        <f t="shared" si="610"/>
        <v>Nein</v>
      </c>
      <c r="Z1725" s="52" t="str">
        <f t="shared" si="610"/>
        <v>Nein</v>
      </c>
      <c r="AA1725" s="52" t="str">
        <f t="shared" si="610"/>
        <v>Nein</v>
      </c>
      <c r="AB1725" s="52" t="str">
        <f t="shared" si="610"/>
        <v>Nein</v>
      </c>
      <c r="AC1725" s="52" t="str">
        <f t="shared" si="610"/>
        <v>Nein</v>
      </c>
      <c r="AD1725" s="52" t="str">
        <f t="shared" si="610"/>
        <v>Nein</v>
      </c>
      <c r="AE1725" s="52" t="str">
        <f t="shared" si="610"/>
        <v>Nein</v>
      </c>
      <c r="AF1725" s="52" t="str">
        <f t="shared" si="610"/>
        <v>Nein</v>
      </c>
      <c r="AG1725" s="61" t="str">
        <f>IF(Q1725="Ja",VLOOKUP($Q$2,Plausis!A:E,5,0),IF(R1725="Ja",VLOOKUP($R$2,Plausis!A:E,5,0),IF(T1725="Ja",VLOOKUP($T$2,Plausis!A:E,5,0),IF(U1725="Ja",VLOOKUP($U$2,Plausis!A:E,5,0),IF(AA1725="Ja",VLOOKUP($AA$2,Plausis!A:E,5,0),IF(AC1725="Ja",VLOOKUP($AC$2,Plausis!A:E,5,0),IF(AD1725="Ja",VLOOKUP($AD$2,Plausis!A:E,5,0),"")))))))</f>
        <v/>
      </c>
      <c r="AH1725" s="52" t="str">
        <f>IF(Y1725="Ja",VLOOKUP($Y$2,Plausis!A:E,5,0),"")</f>
        <v/>
      </c>
      <c r="AI1725" s="52" t="str">
        <f t="shared" si="590"/>
        <v>Ja</v>
      </c>
      <c r="AJ1725" s="52" t="str">
        <f>IF(S1725="Ja",VLOOKUP($S$2,Plausis!A:E,5,0),IF(V1725="Ja",VLOOKUP($V$2,Plausis!A:E,5,0),IF(X1725="Ja",VLOOKUP($X$2,Plausis!A:E,5,0),"")))</f>
        <v/>
      </c>
      <c r="AL1725" s="52" t="s">
        <v>3</v>
      </c>
      <c r="AM1725" s="114">
        <v>45531</v>
      </c>
      <c r="AN1725" s="52" t="s">
        <v>4467</v>
      </c>
      <c r="AO1725" s="52" t="str">
        <f>VLOOKUP(B1725,'BAT Grundtabelle'!B:T,19,0)</f>
        <v>ja</v>
      </c>
      <c r="AP1725" s="105" t="str">
        <f t="shared" si="591"/>
        <v>11551</v>
      </c>
      <c r="AQ1725" s="52" t="str">
        <f t="shared" si="592"/>
        <v>Schiffszimmereibetrieb</v>
      </c>
      <c r="AR1725" s="52" t="b">
        <f t="shared" si="611"/>
        <v>0</v>
      </c>
      <c r="AS1725" s="52" t="b">
        <f t="shared" si="611"/>
        <v>0</v>
      </c>
      <c r="AT1725" s="52" t="b">
        <f t="shared" si="611"/>
        <v>0</v>
      </c>
      <c r="AU1725" s="52">
        <f t="shared" si="593"/>
        <v>1</v>
      </c>
      <c r="AW1725" s="52" t="b">
        <f t="shared" si="594"/>
        <v>0</v>
      </c>
      <c r="AX1725" s="52" t="str">
        <f t="shared" si="595"/>
        <v>Unternehmen</v>
      </c>
      <c r="AY1725" s="52" t="b">
        <f t="shared" si="596"/>
        <v>0</v>
      </c>
      <c r="AZ1725" s="52" t="str">
        <f t="shared" si="597"/>
        <v>11551</v>
      </c>
      <c r="BA1725" s="52" t="str">
        <f>VLOOKUP(A1725,'BAT Grundtabelle'!A:U,21,0)</f>
        <v>ja</v>
      </c>
      <c r="BB1725" s="52" t="str">
        <f t="shared" si="598"/>
        <v>nein</v>
      </c>
      <c r="BC1725" s="52" t="str">
        <f t="shared" si="599"/>
        <v>11551</v>
      </c>
      <c r="BD1725" s="52" t="str">
        <f t="shared" si="600"/>
        <v>Schiffszimmereibetrieb</v>
      </c>
      <c r="BE1725" s="52" t="str">
        <f t="shared" si="601"/>
        <v>Unternehmen</v>
      </c>
      <c r="BF1725" s="52">
        <f t="shared" si="602"/>
        <v>1</v>
      </c>
    </row>
    <row r="1726" spans="1:58" hidden="1" x14ac:dyDescent="0.35">
      <c r="A1726" s="107" t="s">
        <v>3975</v>
      </c>
      <c r="B1726" s="75" t="s">
        <v>2010</v>
      </c>
      <c r="C1726" s="52" t="s">
        <v>3</v>
      </c>
      <c r="D1726" s="52" t="s">
        <v>3</v>
      </c>
      <c r="E1726" s="52" t="s">
        <v>2</v>
      </c>
      <c r="F1726" s="52" t="s">
        <v>2</v>
      </c>
      <c r="G1726" s="52" t="s">
        <v>2</v>
      </c>
      <c r="H1726" s="52" t="s">
        <v>2</v>
      </c>
      <c r="I1726" s="52" t="s">
        <v>3</v>
      </c>
      <c r="J1726" s="52">
        <v>1</v>
      </c>
      <c r="K1726" s="52" t="s">
        <v>2</v>
      </c>
      <c r="L1726" s="52" t="s">
        <v>2</v>
      </c>
      <c r="M1726" s="52" t="s">
        <v>2</v>
      </c>
      <c r="N1726" s="52" t="s">
        <v>3</v>
      </c>
      <c r="P1726" s="52" t="s">
        <v>4</v>
      </c>
      <c r="Q1726" s="52" t="str">
        <f t="shared" si="610"/>
        <v>Nein</v>
      </c>
      <c r="R1726" s="52" t="str">
        <f t="shared" si="610"/>
        <v>Nein</v>
      </c>
      <c r="S1726" s="52" t="str">
        <f t="shared" si="610"/>
        <v>Nein</v>
      </c>
      <c r="T1726" s="52" t="str">
        <f t="shared" si="610"/>
        <v>Nein</v>
      </c>
      <c r="U1726" s="52" t="str">
        <f t="shared" si="610"/>
        <v>Nein</v>
      </c>
      <c r="V1726" s="52" t="str">
        <f t="shared" si="610"/>
        <v>Nein</v>
      </c>
      <c r="W1726" s="52" t="str">
        <f t="shared" si="610"/>
        <v>Nein</v>
      </c>
      <c r="X1726" s="52" t="str">
        <f t="shared" si="610"/>
        <v>Nein</v>
      </c>
      <c r="Y1726" s="52" t="str">
        <f t="shared" si="610"/>
        <v>Nein</v>
      </c>
      <c r="Z1726" s="52" t="str">
        <f t="shared" si="610"/>
        <v>Nein</v>
      </c>
      <c r="AA1726" s="52" t="str">
        <f t="shared" si="610"/>
        <v>Nein</v>
      </c>
      <c r="AB1726" s="52" t="str">
        <f t="shared" si="610"/>
        <v>Nein</v>
      </c>
      <c r="AC1726" s="52" t="str">
        <f t="shared" si="610"/>
        <v>Nein</v>
      </c>
      <c r="AD1726" s="52" t="str">
        <f t="shared" si="610"/>
        <v>Nein</v>
      </c>
      <c r="AE1726" s="52" t="str">
        <f t="shared" si="610"/>
        <v>Nein</v>
      </c>
      <c r="AF1726" s="52" t="str">
        <f t="shared" si="610"/>
        <v>Nein</v>
      </c>
      <c r="AG1726" s="61" t="str">
        <f>IF(Q1726="Ja",VLOOKUP($Q$2,Plausis!A:E,5,0),IF(R1726="Ja",VLOOKUP($R$2,Plausis!A:E,5,0),IF(T1726="Ja",VLOOKUP($T$2,Plausis!A:E,5,0),IF(U1726="Ja",VLOOKUP($U$2,Plausis!A:E,5,0),IF(AA1726="Ja",VLOOKUP($AA$2,Plausis!A:E,5,0),IF(AC1726="Ja",VLOOKUP($AC$2,Plausis!A:E,5,0),IF(AD1726="Ja",VLOOKUP($AD$2,Plausis!A:E,5,0),"")))))))</f>
        <v/>
      </c>
      <c r="AH1726" s="52" t="str">
        <f>IF(Y1726="Ja",VLOOKUP($Y$2,Plausis!A:E,5,0),"")</f>
        <v/>
      </c>
      <c r="AI1726" s="52" t="str">
        <f t="shared" si="590"/>
        <v>Ja</v>
      </c>
      <c r="AJ1726" s="52" t="str">
        <f>IF(S1726="Ja",VLOOKUP($S$2,Plausis!A:E,5,0),IF(V1726="Ja",VLOOKUP($V$2,Plausis!A:E,5,0),IF(X1726="Ja",VLOOKUP($X$2,Plausis!A:E,5,0),"")))</f>
        <v/>
      </c>
      <c r="AL1726" s="52" t="s">
        <v>2</v>
      </c>
      <c r="AM1726" s="114">
        <v>45531</v>
      </c>
      <c r="AN1726" s="52" t="s">
        <v>4467</v>
      </c>
      <c r="AO1726" s="52" t="str">
        <f>VLOOKUP(B1726,'BAT Grundtabelle'!B:T,19,0)</f>
        <v>ja</v>
      </c>
      <c r="AP1726" s="105" t="str">
        <f t="shared" si="591"/>
        <v>11552</v>
      </c>
      <c r="AQ1726" s="52" t="str">
        <f t="shared" si="592"/>
        <v>Schilderhandel</v>
      </c>
      <c r="AR1726" s="52" t="b">
        <f t="shared" si="611"/>
        <v>0</v>
      </c>
      <c r="AS1726" s="52" t="b">
        <f t="shared" si="611"/>
        <v>0</v>
      </c>
      <c r="AT1726" s="52" t="b">
        <f t="shared" si="611"/>
        <v>0</v>
      </c>
      <c r="AU1726" s="52">
        <f t="shared" si="593"/>
        <v>1</v>
      </c>
      <c r="AW1726" s="52" t="b">
        <f t="shared" si="594"/>
        <v>0</v>
      </c>
      <c r="AX1726" s="52" t="str">
        <f t="shared" si="595"/>
        <v>Unternehmen</v>
      </c>
      <c r="AY1726" s="52" t="b">
        <f t="shared" si="596"/>
        <v>0</v>
      </c>
      <c r="AZ1726" s="52" t="str">
        <f t="shared" si="597"/>
        <v>11552</v>
      </c>
      <c r="BA1726" s="52" t="str">
        <f>VLOOKUP(A1726,'BAT Grundtabelle'!A:U,21,0)</f>
        <v>ja</v>
      </c>
      <c r="BB1726" s="52" t="str">
        <f t="shared" si="598"/>
        <v>nein</v>
      </c>
      <c r="BC1726" s="52" t="str">
        <f t="shared" si="599"/>
        <v>11552</v>
      </c>
      <c r="BD1726" s="52" t="str">
        <f t="shared" si="600"/>
        <v>Schilderhandel</v>
      </c>
      <c r="BE1726" s="52" t="str">
        <f t="shared" si="601"/>
        <v>Unternehmen</v>
      </c>
      <c r="BF1726" s="52">
        <f t="shared" si="602"/>
        <v>1</v>
      </c>
    </row>
    <row r="1727" spans="1:58" hidden="1" x14ac:dyDescent="0.35">
      <c r="A1727" s="107" t="s">
        <v>3976</v>
      </c>
      <c r="B1727" s="75" t="s">
        <v>2011</v>
      </c>
      <c r="C1727" s="52" t="s">
        <v>3</v>
      </c>
      <c r="D1727" s="52" t="s">
        <v>3</v>
      </c>
      <c r="E1727" s="52" t="s">
        <v>2</v>
      </c>
      <c r="F1727" s="52" t="s">
        <v>2</v>
      </c>
      <c r="G1727" s="52" t="s">
        <v>2</v>
      </c>
      <c r="H1727" s="52" t="s">
        <v>2</v>
      </c>
      <c r="I1727" s="52" t="s">
        <v>3</v>
      </c>
      <c r="J1727" s="52">
        <v>1</v>
      </c>
      <c r="K1727" s="52" t="s">
        <v>2</v>
      </c>
      <c r="L1727" s="52" t="s">
        <v>2</v>
      </c>
      <c r="M1727" s="52" t="s">
        <v>2</v>
      </c>
      <c r="N1727" s="52" t="s">
        <v>3</v>
      </c>
      <c r="P1727" s="52" t="s">
        <v>4</v>
      </c>
      <c r="Q1727" s="52" t="str">
        <f t="shared" si="610"/>
        <v>Nein</v>
      </c>
      <c r="R1727" s="52" t="str">
        <f t="shared" si="610"/>
        <v>Nein</v>
      </c>
      <c r="S1727" s="52" t="str">
        <f t="shared" si="610"/>
        <v>Nein</v>
      </c>
      <c r="T1727" s="52" t="str">
        <f t="shared" si="610"/>
        <v>Nein</v>
      </c>
      <c r="U1727" s="52" t="str">
        <f t="shared" si="610"/>
        <v>Nein</v>
      </c>
      <c r="V1727" s="52" t="str">
        <f t="shared" si="610"/>
        <v>Nein</v>
      </c>
      <c r="W1727" s="52" t="str">
        <f t="shared" si="610"/>
        <v>Nein</v>
      </c>
      <c r="X1727" s="52" t="str">
        <f t="shared" si="610"/>
        <v>Nein</v>
      </c>
      <c r="Y1727" s="52" t="str">
        <f t="shared" si="610"/>
        <v>Nein</v>
      </c>
      <c r="Z1727" s="52" t="str">
        <f t="shared" si="610"/>
        <v>Nein</v>
      </c>
      <c r="AA1727" s="52" t="str">
        <f t="shared" si="610"/>
        <v>Nein</v>
      </c>
      <c r="AB1727" s="52" t="str">
        <f t="shared" si="610"/>
        <v>Nein</v>
      </c>
      <c r="AC1727" s="52" t="str">
        <f t="shared" si="610"/>
        <v>Nein</v>
      </c>
      <c r="AD1727" s="52" t="str">
        <f t="shared" si="610"/>
        <v>Nein</v>
      </c>
      <c r="AE1727" s="52" t="str">
        <f t="shared" si="610"/>
        <v>Nein</v>
      </c>
      <c r="AF1727" s="52" t="str">
        <f t="shared" si="610"/>
        <v>Nein</v>
      </c>
      <c r="AG1727" s="61" t="str">
        <f>IF(Q1727="Ja",VLOOKUP($Q$2,Plausis!A:E,5,0),IF(R1727="Ja",VLOOKUP($R$2,Plausis!A:E,5,0),IF(T1727="Ja",VLOOKUP($T$2,Plausis!A:E,5,0),IF(U1727="Ja",VLOOKUP($U$2,Plausis!A:E,5,0),IF(AA1727="Ja",VLOOKUP($AA$2,Plausis!A:E,5,0),IF(AC1727="Ja",VLOOKUP($AC$2,Plausis!A:E,5,0),IF(AD1727="Ja",VLOOKUP($AD$2,Plausis!A:E,5,0),"")))))))</f>
        <v/>
      </c>
      <c r="AH1727" s="52" t="str">
        <f>IF(Y1727="Ja",VLOOKUP($Y$2,Plausis!A:E,5,0),"")</f>
        <v/>
      </c>
      <c r="AI1727" s="52" t="str">
        <f t="shared" si="590"/>
        <v>Ja</v>
      </c>
      <c r="AJ1727" s="52" t="str">
        <f>IF(S1727="Ja",VLOOKUP($S$2,Plausis!A:E,5,0),IF(V1727="Ja",VLOOKUP($V$2,Plausis!A:E,5,0),IF(X1727="Ja",VLOOKUP($X$2,Plausis!A:E,5,0),"")))</f>
        <v/>
      </c>
      <c r="AL1727" s="52" t="s">
        <v>2</v>
      </c>
      <c r="AM1727" s="114">
        <v>45531</v>
      </c>
      <c r="AN1727" s="52" t="s">
        <v>4467</v>
      </c>
      <c r="AO1727" s="52" t="str">
        <f>VLOOKUP(B1727,'BAT Grundtabelle'!B:T,19,0)</f>
        <v>ja</v>
      </c>
      <c r="AP1727" s="105" t="str">
        <f t="shared" si="591"/>
        <v>11553</v>
      </c>
      <c r="AQ1727" s="52" t="str">
        <f t="shared" si="592"/>
        <v>Schilderhersteller</v>
      </c>
      <c r="AR1727" s="52" t="b">
        <f t="shared" si="611"/>
        <v>0</v>
      </c>
      <c r="AS1727" s="52" t="b">
        <f t="shared" si="611"/>
        <v>0</v>
      </c>
      <c r="AT1727" s="52" t="b">
        <f t="shared" si="611"/>
        <v>0</v>
      </c>
      <c r="AU1727" s="52">
        <f t="shared" si="593"/>
        <v>1</v>
      </c>
      <c r="AW1727" s="52" t="b">
        <f t="shared" si="594"/>
        <v>0</v>
      </c>
      <c r="AX1727" s="52" t="str">
        <f t="shared" si="595"/>
        <v>Unternehmen</v>
      </c>
      <c r="AY1727" s="52" t="b">
        <f t="shared" si="596"/>
        <v>0</v>
      </c>
      <c r="AZ1727" s="52" t="str">
        <f t="shared" si="597"/>
        <v>11553</v>
      </c>
      <c r="BA1727" s="52" t="str">
        <f>VLOOKUP(A1727,'BAT Grundtabelle'!A:U,21,0)</f>
        <v>ja</v>
      </c>
      <c r="BB1727" s="52" t="str">
        <f t="shared" si="598"/>
        <v>nein</v>
      </c>
      <c r="BC1727" s="52" t="str">
        <f t="shared" si="599"/>
        <v>11553</v>
      </c>
      <c r="BD1727" s="52" t="str">
        <f t="shared" si="600"/>
        <v>Schilderhersteller</v>
      </c>
      <c r="BE1727" s="52" t="str">
        <f t="shared" si="601"/>
        <v>Unternehmen</v>
      </c>
      <c r="BF1727" s="52">
        <f t="shared" si="602"/>
        <v>1</v>
      </c>
    </row>
    <row r="1728" spans="1:58" hidden="1" x14ac:dyDescent="0.35">
      <c r="A1728" s="107" t="s">
        <v>3977</v>
      </c>
      <c r="B1728" s="75" t="s">
        <v>2012</v>
      </c>
      <c r="C1728" s="52" t="s">
        <v>3</v>
      </c>
      <c r="D1728" s="52" t="s">
        <v>3</v>
      </c>
      <c r="E1728" s="52" t="s">
        <v>2</v>
      </c>
      <c r="F1728" s="52" t="s">
        <v>2</v>
      </c>
      <c r="G1728" s="52" t="s">
        <v>2</v>
      </c>
      <c r="H1728" s="52" t="s">
        <v>2</v>
      </c>
      <c r="I1728" s="52" t="s">
        <v>3</v>
      </c>
      <c r="J1728" s="52">
        <v>1</v>
      </c>
      <c r="K1728" s="52" t="s">
        <v>2</v>
      </c>
      <c r="L1728" s="52" t="s">
        <v>2</v>
      </c>
      <c r="M1728" s="52" t="s">
        <v>2</v>
      </c>
      <c r="N1728" s="52" t="s">
        <v>3</v>
      </c>
      <c r="P1728" s="52" t="s">
        <v>4</v>
      </c>
      <c r="Q1728" s="52" t="str">
        <f t="shared" si="610"/>
        <v>Nein</v>
      </c>
      <c r="R1728" s="52" t="str">
        <f t="shared" si="610"/>
        <v>Nein</v>
      </c>
      <c r="S1728" s="52" t="str">
        <f t="shared" si="610"/>
        <v>Nein</v>
      </c>
      <c r="T1728" s="52" t="str">
        <f t="shared" si="610"/>
        <v>Nein</v>
      </c>
      <c r="U1728" s="52" t="str">
        <f t="shared" si="610"/>
        <v>Nein</v>
      </c>
      <c r="V1728" s="52" t="str">
        <f t="shared" si="610"/>
        <v>Nein</v>
      </c>
      <c r="W1728" s="52" t="str">
        <f t="shared" si="610"/>
        <v>Nein</v>
      </c>
      <c r="X1728" s="52" t="str">
        <f t="shared" si="610"/>
        <v>Nein</v>
      </c>
      <c r="Y1728" s="52" t="str">
        <f t="shared" si="610"/>
        <v>Nein</v>
      </c>
      <c r="Z1728" s="52" t="str">
        <f t="shared" si="610"/>
        <v>Nein</v>
      </c>
      <c r="AA1728" s="52" t="str">
        <f t="shared" si="610"/>
        <v>Nein</v>
      </c>
      <c r="AB1728" s="52" t="str">
        <f t="shared" si="610"/>
        <v>Nein</v>
      </c>
      <c r="AC1728" s="52" t="str">
        <f t="shared" si="610"/>
        <v>Nein</v>
      </c>
      <c r="AD1728" s="52" t="str">
        <f t="shared" si="610"/>
        <v>Nein</v>
      </c>
      <c r="AE1728" s="52" t="str">
        <f t="shared" si="610"/>
        <v>Nein</v>
      </c>
      <c r="AF1728" s="52" t="str">
        <f t="shared" si="610"/>
        <v>Nein</v>
      </c>
      <c r="AG1728" s="61" t="str">
        <f>IF(Q1728="Ja",VLOOKUP($Q$2,Plausis!A:E,5,0),IF(R1728="Ja",VLOOKUP($R$2,Plausis!A:E,5,0),IF(T1728="Ja",VLOOKUP($T$2,Plausis!A:E,5,0),IF(U1728="Ja",VLOOKUP($U$2,Plausis!A:E,5,0),IF(AA1728="Ja",VLOOKUP($AA$2,Plausis!A:E,5,0),IF(AC1728="Ja",VLOOKUP($AC$2,Plausis!A:E,5,0),IF(AD1728="Ja",VLOOKUP($AD$2,Plausis!A:E,5,0),"")))))))</f>
        <v/>
      </c>
      <c r="AH1728" s="52" t="str">
        <f>IF(Y1728="Ja",VLOOKUP($Y$2,Plausis!A:E,5,0),"")</f>
        <v/>
      </c>
      <c r="AI1728" s="52" t="str">
        <f t="shared" si="590"/>
        <v>Ja</v>
      </c>
      <c r="AJ1728" s="52" t="str">
        <f>IF(S1728="Ja",VLOOKUP($S$2,Plausis!A:E,5,0),IF(V1728="Ja",VLOOKUP($V$2,Plausis!A:E,5,0),IF(X1728="Ja",VLOOKUP($X$2,Plausis!A:E,5,0),"")))</f>
        <v/>
      </c>
      <c r="AL1728" s="52" t="s">
        <v>2</v>
      </c>
      <c r="AM1728" s="114">
        <v>45531</v>
      </c>
      <c r="AN1728" s="52" t="s">
        <v>4467</v>
      </c>
      <c r="AO1728" s="52" t="str">
        <f>VLOOKUP(B1728,'BAT Grundtabelle'!B:T,19,0)</f>
        <v>ja</v>
      </c>
      <c r="AP1728" s="105" t="str">
        <f t="shared" si="591"/>
        <v>11554</v>
      </c>
      <c r="AQ1728" s="52" t="str">
        <f t="shared" si="592"/>
        <v>Schildermalerei</v>
      </c>
      <c r="AR1728" s="52" t="b">
        <f t="shared" si="611"/>
        <v>0</v>
      </c>
      <c r="AS1728" s="52" t="b">
        <f t="shared" si="611"/>
        <v>0</v>
      </c>
      <c r="AT1728" s="52" t="b">
        <f t="shared" si="611"/>
        <v>0</v>
      </c>
      <c r="AU1728" s="52">
        <f t="shared" si="593"/>
        <v>1</v>
      </c>
      <c r="AW1728" s="52" t="b">
        <f t="shared" si="594"/>
        <v>0</v>
      </c>
      <c r="AX1728" s="52" t="str">
        <f t="shared" si="595"/>
        <v>Unternehmen</v>
      </c>
      <c r="AY1728" s="52" t="b">
        <f t="shared" si="596"/>
        <v>0</v>
      </c>
      <c r="AZ1728" s="52" t="str">
        <f t="shared" si="597"/>
        <v>11554</v>
      </c>
      <c r="BA1728" s="52" t="str">
        <f>VLOOKUP(A1728,'BAT Grundtabelle'!A:U,21,0)</f>
        <v>ja</v>
      </c>
      <c r="BB1728" s="52" t="str">
        <f t="shared" si="598"/>
        <v>nein</v>
      </c>
      <c r="BC1728" s="52" t="str">
        <f t="shared" si="599"/>
        <v>11554</v>
      </c>
      <c r="BD1728" s="52" t="str">
        <f t="shared" si="600"/>
        <v>Schildermalerei</v>
      </c>
      <c r="BE1728" s="52" t="str">
        <f t="shared" si="601"/>
        <v>Unternehmen</v>
      </c>
      <c r="BF1728" s="52">
        <f t="shared" si="602"/>
        <v>1</v>
      </c>
    </row>
    <row r="1729" spans="1:58" hidden="1" x14ac:dyDescent="0.35">
      <c r="A1729" s="107" t="s">
        <v>3978</v>
      </c>
      <c r="B1729" s="75" t="s">
        <v>1308</v>
      </c>
      <c r="C1729" s="52" t="s">
        <v>3</v>
      </c>
      <c r="D1729" s="52" t="s">
        <v>3</v>
      </c>
      <c r="E1729" s="52" t="s">
        <v>2</v>
      </c>
      <c r="F1729" s="52" t="s">
        <v>2</v>
      </c>
      <c r="G1729" s="52" t="s">
        <v>2</v>
      </c>
      <c r="H1729" s="52" t="s">
        <v>2</v>
      </c>
      <c r="I1729" s="52" t="s">
        <v>3</v>
      </c>
      <c r="J1729" s="52">
        <v>1</v>
      </c>
      <c r="K1729" s="52" t="s">
        <v>2</v>
      </c>
      <c r="L1729" s="52" t="s">
        <v>2</v>
      </c>
      <c r="M1729" s="52" t="s">
        <v>2</v>
      </c>
      <c r="N1729" s="52" t="s">
        <v>3</v>
      </c>
      <c r="P1729" s="52" t="s">
        <v>4</v>
      </c>
      <c r="Q1729" s="52" t="str">
        <f t="shared" si="610"/>
        <v>Nein</v>
      </c>
      <c r="R1729" s="52" t="str">
        <f t="shared" si="610"/>
        <v>Nein</v>
      </c>
      <c r="S1729" s="52" t="str">
        <f t="shared" si="610"/>
        <v>Nein</v>
      </c>
      <c r="T1729" s="52" t="str">
        <f t="shared" si="610"/>
        <v>Nein</v>
      </c>
      <c r="U1729" s="52" t="str">
        <f t="shared" si="610"/>
        <v>Nein</v>
      </c>
      <c r="V1729" s="52" t="str">
        <f t="shared" si="610"/>
        <v>Nein</v>
      </c>
      <c r="W1729" s="52" t="str">
        <f t="shared" si="610"/>
        <v>Nein</v>
      </c>
      <c r="X1729" s="52" t="str">
        <f t="shared" si="610"/>
        <v>Nein</v>
      </c>
      <c r="Y1729" s="52" t="str">
        <f t="shared" si="610"/>
        <v>Nein</v>
      </c>
      <c r="Z1729" s="52" t="str">
        <f t="shared" si="610"/>
        <v>Nein</v>
      </c>
      <c r="AA1729" s="52" t="str">
        <f t="shared" si="610"/>
        <v>Nein</v>
      </c>
      <c r="AB1729" s="52" t="str">
        <f t="shared" si="610"/>
        <v>Nein</v>
      </c>
      <c r="AC1729" s="52" t="str">
        <f t="shared" si="610"/>
        <v>Nein</v>
      </c>
      <c r="AD1729" s="52" t="str">
        <f t="shared" si="610"/>
        <v>Nein</v>
      </c>
      <c r="AE1729" s="52" t="str">
        <f t="shared" si="610"/>
        <v>Nein</v>
      </c>
      <c r="AF1729" s="52" t="str">
        <f t="shared" si="610"/>
        <v>Nein</v>
      </c>
      <c r="AG1729" s="61" t="str">
        <f>IF(Q1729="Ja",VLOOKUP($Q$2,Plausis!A:E,5,0),IF(R1729="Ja",VLOOKUP($R$2,Plausis!A:E,5,0),IF(T1729="Ja",VLOOKUP($T$2,Plausis!A:E,5,0),IF(U1729="Ja",VLOOKUP($U$2,Plausis!A:E,5,0),IF(AA1729="Ja",VLOOKUP($AA$2,Plausis!A:E,5,0),IF(AC1729="Ja",VLOOKUP($AC$2,Plausis!A:E,5,0),IF(AD1729="Ja",VLOOKUP($AD$2,Plausis!A:E,5,0),"")))))))</f>
        <v/>
      </c>
      <c r="AH1729" s="52" t="str">
        <f>IF(Y1729="Ja",VLOOKUP($Y$2,Plausis!A:E,5,0),"")</f>
        <v/>
      </c>
      <c r="AI1729" s="52" t="str">
        <f t="shared" si="590"/>
        <v>Ja</v>
      </c>
      <c r="AJ1729" s="52" t="str">
        <f>IF(S1729="Ja",VLOOKUP($S$2,Plausis!A:E,5,0),IF(V1729="Ja",VLOOKUP($V$2,Plausis!A:E,5,0),IF(X1729="Ja",VLOOKUP($X$2,Plausis!A:E,5,0),"")))</f>
        <v/>
      </c>
      <c r="AL1729" s="52" t="s">
        <v>3</v>
      </c>
      <c r="AM1729" s="114">
        <v>45531</v>
      </c>
      <c r="AN1729" s="52" t="s">
        <v>4467</v>
      </c>
      <c r="AO1729" s="52" t="str">
        <f>VLOOKUP(B1729,'BAT Grundtabelle'!B:T,19,0)</f>
        <v>ja</v>
      </c>
      <c r="AP1729" s="105" t="str">
        <f t="shared" si="591"/>
        <v>11555</v>
      </c>
      <c r="AQ1729" s="52" t="str">
        <f t="shared" si="592"/>
        <v>Schirmhandel</v>
      </c>
      <c r="AR1729" s="52" t="b">
        <f t="shared" si="611"/>
        <v>0</v>
      </c>
      <c r="AS1729" s="52" t="b">
        <f t="shared" si="611"/>
        <v>0</v>
      </c>
      <c r="AT1729" s="52" t="b">
        <f t="shared" si="611"/>
        <v>0</v>
      </c>
      <c r="AU1729" s="52">
        <f t="shared" si="593"/>
        <v>1</v>
      </c>
      <c r="AW1729" s="52" t="b">
        <f t="shared" si="594"/>
        <v>0</v>
      </c>
      <c r="AX1729" s="52" t="str">
        <f t="shared" si="595"/>
        <v>Unternehmen</v>
      </c>
      <c r="AY1729" s="52" t="b">
        <f t="shared" si="596"/>
        <v>0</v>
      </c>
      <c r="AZ1729" s="52" t="str">
        <f t="shared" si="597"/>
        <v>11555</v>
      </c>
      <c r="BA1729" s="52" t="str">
        <f>VLOOKUP(A1729,'BAT Grundtabelle'!A:U,21,0)</f>
        <v>ja</v>
      </c>
      <c r="BB1729" s="52" t="str">
        <f t="shared" si="598"/>
        <v>nein</v>
      </c>
      <c r="BC1729" s="52" t="str">
        <f t="shared" si="599"/>
        <v>11555</v>
      </c>
      <c r="BD1729" s="52" t="str">
        <f t="shared" si="600"/>
        <v>Schirmhandel</v>
      </c>
      <c r="BE1729" s="52" t="str">
        <f t="shared" si="601"/>
        <v>Unternehmen</v>
      </c>
      <c r="BF1729" s="52">
        <f t="shared" si="602"/>
        <v>1</v>
      </c>
    </row>
    <row r="1730" spans="1:58" hidden="1" x14ac:dyDescent="0.35">
      <c r="A1730" s="107" t="s">
        <v>3979</v>
      </c>
      <c r="B1730" s="75" t="s">
        <v>1133</v>
      </c>
      <c r="C1730" s="52" t="s">
        <v>3</v>
      </c>
      <c r="D1730" s="52" t="s">
        <v>3</v>
      </c>
      <c r="E1730" s="52" t="s">
        <v>2</v>
      </c>
      <c r="F1730" s="52" t="s">
        <v>2</v>
      </c>
      <c r="G1730" s="52" t="s">
        <v>2</v>
      </c>
      <c r="H1730" s="52" t="s">
        <v>2</v>
      </c>
      <c r="I1730" s="52" t="s">
        <v>3</v>
      </c>
      <c r="J1730" s="52">
        <v>1</v>
      </c>
      <c r="K1730" s="52" t="s">
        <v>2</v>
      </c>
      <c r="L1730" s="52" t="s">
        <v>2</v>
      </c>
      <c r="M1730" s="52" t="s">
        <v>2</v>
      </c>
      <c r="N1730" s="52" t="s">
        <v>3</v>
      </c>
      <c r="P1730" s="52" t="s">
        <v>4</v>
      </c>
      <c r="Q1730" s="52" t="str">
        <f t="shared" si="610"/>
        <v>Nein</v>
      </c>
      <c r="R1730" s="52" t="str">
        <f t="shared" si="610"/>
        <v>Nein</v>
      </c>
      <c r="S1730" s="52" t="str">
        <f t="shared" si="610"/>
        <v>Nein</v>
      </c>
      <c r="T1730" s="52" t="str">
        <f t="shared" si="610"/>
        <v>Nein</v>
      </c>
      <c r="U1730" s="52" t="str">
        <f t="shared" si="610"/>
        <v>Nein</v>
      </c>
      <c r="V1730" s="52" t="str">
        <f t="shared" si="610"/>
        <v>Nein</v>
      </c>
      <c r="W1730" s="52" t="str">
        <f t="shared" si="610"/>
        <v>Nein</v>
      </c>
      <c r="X1730" s="52" t="str">
        <f t="shared" si="610"/>
        <v>Nein</v>
      </c>
      <c r="Y1730" s="52" t="str">
        <f t="shared" si="610"/>
        <v>Nein</v>
      </c>
      <c r="Z1730" s="52" t="str">
        <f t="shared" si="610"/>
        <v>Nein</v>
      </c>
      <c r="AA1730" s="52" t="str">
        <f t="shared" si="610"/>
        <v>Nein</v>
      </c>
      <c r="AB1730" s="52" t="str">
        <f t="shared" si="610"/>
        <v>Nein</v>
      </c>
      <c r="AC1730" s="52" t="str">
        <f t="shared" si="610"/>
        <v>Nein</v>
      </c>
      <c r="AD1730" s="52" t="str">
        <f t="shared" si="610"/>
        <v>Nein</v>
      </c>
      <c r="AE1730" s="52" t="str">
        <f t="shared" si="610"/>
        <v>Nein</v>
      </c>
      <c r="AF1730" s="52" t="str">
        <f t="shared" si="610"/>
        <v>Nein</v>
      </c>
      <c r="AG1730" s="61" t="str">
        <f>IF(Q1730="Ja",VLOOKUP($Q$2,Plausis!A:E,5,0),IF(R1730="Ja",VLOOKUP($R$2,Plausis!A:E,5,0),IF(T1730="Ja",VLOOKUP($T$2,Plausis!A:E,5,0),IF(U1730="Ja",VLOOKUP($U$2,Plausis!A:E,5,0),IF(AA1730="Ja",VLOOKUP($AA$2,Plausis!A:E,5,0),IF(AC1730="Ja",VLOOKUP($AC$2,Plausis!A:E,5,0),IF(AD1730="Ja",VLOOKUP($AD$2,Plausis!A:E,5,0),"")))))))</f>
        <v/>
      </c>
      <c r="AH1730" s="52" t="str">
        <f>IF(Y1730="Ja",VLOOKUP($Y$2,Plausis!A:E,5,0),"")</f>
        <v/>
      </c>
      <c r="AI1730" s="52" t="str">
        <f t="shared" si="590"/>
        <v>Ja</v>
      </c>
      <c r="AJ1730" s="52" t="str">
        <f>IF(S1730="Ja",VLOOKUP($S$2,Plausis!A:E,5,0),IF(V1730="Ja",VLOOKUP($V$2,Plausis!A:E,5,0),IF(X1730="Ja",VLOOKUP($X$2,Plausis!A:E,5,0),"")))</f>
        <v/>
      </c>
      <c r="AL1730" s="52" t="s">
        <v>2</v>
      </c>
      <c r="AM1730" s="114">
        <v>45531</v>
      </c>
      <c r="AN1730" s="52" t="s">
        <v>4467</v>
      </c>
      <c r="AO1730" s="52" t="str">
        <f>VLOOKUP(B1730,'BAT Grundtabelle'!B:T,19,0)</f>
        <v>ja</v>
      </c>
      <c r="AP1730" s="105" t="str">
        <f t="shared" si="591"/>
        <v>11556</v>
      </c>
      <c r="AQ1730" s="52" t="str">
        <f t="shared" si="592"/>
        <v>Schlachtereibedarfshandel</v>
      </c>
      <c r="AR1730" s="52" t="b">
        <f t="shared" si="611"/>
        <v>0</v>
      </c>
      <c r="AS1730" s="52" t="b">
        <f t="shared" si="611"/>
        <v>0</v>
      </c>
      <c r="AT1730" s="52" t="b">
        <f t="shared" si="611"/>
        <v>0</v>
      </c>
      <c r="AU1730" s="52">
        <f t="shared" si="593"/>
        <v>1</v>
      </c>
      <c r="AW1730" s="52" t="b">
        <f t="shared" si="594"/>
        <v>0</v>
      </c>
      <c r="AX1730" s="52" t="str">
        <f t="shared" si="595"/>
        <v>Unternehmen</v>
      </c>
      <c r="AY1730" s="52" t="b">
        <f t="shared" si="596"/>
        <v>0</v>
      </c>
      <c r="AZ1730" s="52" t="str">
        <f t="shared" si="597"/>
        <v>11556</v>
      </c>
      <c r="BA1730" s="52" t="str">
        <f>VLOOKUP(A1730,'BAT Grundtabelle'!A:U,21,0)</f>
        <v>ja</v>
      </c>
      <c r="BB1730" s="52" t="str">
        <f t="shared" si="598"/>
        <v>nein</v>
      </c>
      <c r="BC1730" s="52" t="str">
        <f t="shared" si="599"/>
        <v>11556</v>
      </c>
      <c r="BD1730" s="52" t="str">
        <f t="shared" si="600"/>
        <v>Schlachtereibedarfshandel</v>
      </c>
      <c r="BE1730" s="52" t="str">
        <f t="shared" si="601"/>
        <v>Unternehmen</v>
      </c>
      <c r="BF1730" s="52">
        <f t="shared" si="602"/>
        <v>1</v>
      </c>
    </row>
    <row r="1731" spans="1:58" hidden="1" x14ac:dyDescent="0.35">
      <c r="A1731" s="107" t="s">
        <v>3980</v>
      </c>
      <c r="B1731" s="75" t="s">
        <v>1087</v>
      </c>
      <c r="C1731" s="52" t="s">
        <v>3</v>
      </c>
      <c r="D1731" s="52" t="s">
        <v>3</v>
      </c>
      <c r="E1731" s="52" t="s">
        <v>2</v>
      </c>
      <c r="F1731" s="52" t="s">
        <v>2</v>
      </c>
      <c r="G1731" s="52" t="s">
        <v>2</v>
      </c>
      <c r="H1731" s="52" t="s">
        <v>2</v>
      </c>
      <c r="I1731" s="52" t="s">
        <v>3</v>
      </c>
      <c r="J1731" s="52">
        <v>3</v>
      </c>
      <c r="K1731" s="52" t="s">
        <v>2</v>
      </c>
      <c r="L1731" s="52" t="s">
        <v>2</v>
      </c>
      <c r="M1731" s="52" t="s">
        <v>2</v>
      </c>
      <c r="N1731" s="52" t="s">
        <v>3</v>
      </c>
      <c r="P1731" s="52" t="s">
        <v>57</v>
      </c>
      <c r="Q1731" s="52" t="str">
        <f t="shared" si="610"/>
        <v>Nein</v>
      </c>
      <c r="R1731" s="52" t="str">
        <f t="shared" si="610"/>
        <v>Nein</v>
      </c>
      <c r="S1731" s="52" t="str">
        <f t="shared" si="610"/>
        <v>Nein</v>
      </c>
      <c r="T1731" s="52" t="str">
        <f t="shared" si="610"/>
        <v>Ja</v>
      </c>
      <c r="U1731" s="52" t="str">
        <f t="shared" si="610"/>
        <v>Nein</v>
      </c>
      <c r="V1731" s="52" t="str">
        <f t="shared" si="610"/>
        <v>Nein</v>
      </c>
      <c r="W1731" s="52" t="str">
        <f t="shared" si="610"/>
        <v>Nein</v>
      </c>
      <c r="X1731" s="52" t="str">
        <f t="shared" si="610"/>
        <v>Ja</v>
      </c>
      <c r="Y1731" s="52" t="str">
        <f t="shared" si="610"/>
        <v>Nein</v>
      </c>
      <c r="Z1731" s="52" t="str">
        <f t="shared" si="610"/>
        <v>Nein</v>
      </c>
      <c r="AA1731" s="52" t="str">
        <f t="shared" si="610"/>
        <v>Nein</v>
      </c>
      <c r="AB1731" s="52" t="str">
        <f t="shared" si="610"/>
        <v>Nein</v>
      </c>
      <c r="AC1731" s="52" t="str">
        <f t="shared" si="610"/>
        <v>Nein</v>
      </c>
      <c r="AD1731" s="52" t="str">
        <f t="shared" si="610"/>
        <v>Nein</v>
      </c>
      <c r="AE1731" s="52" t="str">
        <f t="shared" si="610"/>
        <v>Nein</v>
      </c>
      <c r="AF1731" s="52" t="str">
        <f t="shared" si="610"/>
        <v>Nein</v>
      </c>
      <c r="AG1731" s="61" t="str">
        <f>IF(Q1731="Ja",VLOOKUP($Q$2,Plausis!A:E,5,0),IF(R1731="Ja",VLOOKUP($R$2,Plausis!A:E,5,0),IF(T1731="Ja",VLOOKUP($T$2,Plausis!A:E,5,0),IF(U1731="Ja",VLOOKUP($U$2,Plausis!A:E,5,0),IF(AA1731="Ja",VLOOKUP($AA$2,Plausis!A:E,5,0),IF(AC1731="Ja",VLOOKUP($AC$2,Plausis!A:E,5,0),IF(AD1731="Ja",VLOOKUP($AD$2,Plausis!A:E,5,0),"")))))))</f>
        <v>Dieser Betrieb ist nur im Komfort-RS ohne ergänzenden Spezial-Straf-RS versicherbar.</v>
      </c>
      <c r="AH1731" s="52" t="str">
        <f>IF(Y1731="Ja",VLOOKUP($Y$2,Plausis!A:E,5,0),"")</f>
        <v/>
      </c>
      <c r="AI1731" s="52" t="str">
        <f t="shared" ref="AI1731:AI1794" si="612">IF(OR(T1731="Ja", U1731="Ja", C1731="nein"),"Nein","Ja")</f>
        <v>Nein</v>
      </c>
      <c r="AJ1731" s="52" t="str">
        <f>IF(S1731="Ja",VLOOKUP($S$2,Plausis!A:E,5,0),IF(V1731="Ja",VLOOKUP($V$2,Plausis!A:E,5,0),IF(X1731="Ja",VLOOKUP($X$2,Plausis!A:E,5,0),"")))</f>
        <v>Dieser Betrieb kann nur ohne ergänzenden Spezial-Straf-RS versichert werden.</v>
      </c>
      <c r="AL1731" s="52" t="s">
        <v>3</v>
      </c>
      <c r="AM1731" s="114">
        <v>45531</v>
      </c>
      <c r="AN1731" s="52" t="s">
        <v>4467</v>
      </c>
      <c r="AO1731" s="52" t="str">
        <f>VLOOKUP(B1731,'BAT Grundtabelle'!B:T,19,0)</f>
        <v>ja</v>
      </c>
      <c r="AP1731" s="105" t="str">
        <f t="shared" ref="AP1731:AP1794" si="613">A1731</f>
        <v>11557</v>
      </c>
      <c r="AQ1731" s="52" t="str">
        <f t="shared" ref="AQ1731:AQ1794" si="614">B1731</f>
        <v>Schlachthausbetrieb</v>
      </c>
      <c r="AR1731" s="52" t="b">
        <f t="shared" si="611"/>
        <v>0</v>
      </c>
      <c r="AS1731" s="52" t="b">
        <f t="shared" si="611"/>
        <v>0</v>
      </c>
      <c r="AT1731" s="52" t="b">
        <f t="shared" si="611"/>
        <v>0</v>
      </c>
      <c r="AU1731" s="52">
        <f t="shared" ref="AU1731:AU1794" si="615">IF(J1731&lt;&gt;"nein",J1731,AX1731)</f>
        <v>3</v>
      </c>
      <c r="AW1731" s="52" t="b">
        <f t="shared" ref="AW1731:AW1794" si="616">IF(ISERROR(FIND(AW$1,$P1731,1)),FALSE,TRUE)</f>
        <v>0</v>
      </c>
      <c r="AX1731" s="52" t="str">
        <f t="shared" ref="AX1731:AX1794" si="617">IF(I1731="ja","Unternehmen",IF(OR(K1731="ja",L1731="ja",M1731="ja"),"Eigener Tarif",IF(AK1731&lt;&gt;"",AK1731,IF(AO1731="ja","Eigener Tarif",""))))</f>
        <v>Unternehmen</v>
      </c>
      <c r="AY1731" s="52" t="b">
        <f t="shared" ref="AY1731:AY1794" si="618">IF(ISERROR(FIND(AY$1,$P1731,1)),FALSE,TRUE)</f>
        <v>0</v>
      </c>
      <c r="AZ1731" s="52" t="str">
        <f t="shared" ref="AZ1731:AZ1794" si="619">A1731</f>
        <v>11557</v>
      </c>
      <c r="BA1731" s="52" t="str">
        <f>VLOOKUP(A1731,'BAT Grundtabelle'!A:U,21,0)</f>
        <v>ja</v>
      </c>
      <c r="BB1731" s="52" t="str">
        <f t="shared" ref="BB1731:BB1794" si="620">G1731</f>
        <v>nein</v>
      </c>
      <c r="BC1731" s="52" t="str">
        <f t="shared" ref="BC1731:BC1794" si="621">A1731</f>
        <v>11557</v>
      </c>
      <c r="BD1731" s="52" t="str">
        <f t="shared" ref="BD1731:BD1794" si="622">B1731</f>
        <v>Schlachthausbetrieb</v>
      </c>
      <c r="BE1731" s="52" t="str">
        <f t="shared" ref="BE1731:BE1794" si="623">AX1731</f>
        <v>Unternehmen</v>
      </c>
      <c r="BF1731" s="52">
        <f t="shared" ref="BF1731:BF1794" si="624">AU1731</f>
        <v>3</v>
      </c>
    </row>
    <row r="1732" spans="1:58" hidden="1" x14ac:dyDescent="0.35">
      <c r="A1732" s="107" t="s">
        <v>3981</v>
      </c>
      <c r="B1732" s="75" t="s">
        <v>1088</v>
      </c>
      <c r="C1732" s="52" t="s">
        <v>3</v>
      </c>
      <c r="D1732" s="52" t="s">
        <v>3</v>
      </c>
      <c r="E1732" s="52" t="s">
        <v>2</v>
      </c>
      <c r="F1732" s="52" t="s">
        <v>2</v>
      </c>
      <c r="G1732" s="52" t="s">
        <v>2</v>
      </c>
      <c r="H1732" s="52" t="s">
        <v>2</v>
      </c>
      <c r="I1732" s="52" t="s">
        <v>3</v>
      </c>
      <c r="J1732" s="52">
        <v>3</v>
      </c>
      <c r="K1732" s="52" t="s">
        <v>2</v>
      </c>
      <c r="L1732" s="52" t="s">
        <v>2</v>
      </c>
      <c r="M1732" s="52" t="s">
        <v>2</v>
      </c>
      <c r="N1732" s="52" t="s">
        <v>3</v>
      </c>
      <c r="P1732" s="52" t="s">
        <v>57</v>
      </c>
      <c r="Q1732" s="52" t="str">
        <f t="shared" si="610"/>
        <v>Nein</v>
      </c>
      <c r="R1732" s="52" t="str">
        <f t="shared" si="610"/>
        <v>Nein</v>
      </c>
      <c r="S1732" s="52" t="str">
        <f t="shared" si="610"/>
        <v>Nein</v>
      </c>
      <c r="T1732" s="52" t="str">
        <f t="shared" si="610"/>
        <v>Ja</v>
      </c>
      <c r="U1732" s="52" t="str">
        <f t="shared" si="610"/>
        <v>Nein</v>
      </c>
      <c r="V1732" s="52" t="str">
        <f t="shared" si="610"/>
        <v>Nein</v>
      </c>
      <c r="W1732" s="52" t="str">
        <f t="shared" si="610"/>
        <v>Nein</v>
      </c>
      <c r="X1732" s="52" t="str">
        <f t="shared" si="610"/>
        <v>Ja</v>
      </c>
      <c r="Y1732" s="52" t="str">
        <f t="shared" si="610"/>
        <v>Nein</v>
      </c>
      <c r="Z1732" s="52" t="str">
        <f t="shared" si="610"/>
        <v>Nein</v>
      </c>
      <c r="AA1732" s="52" t="str">
        <f t="shared" si="610"/>
        <v>Nein</v>
      </c>
      <c r="AB1732" s="52" t="str">
        <f t="shared" si="610"/>
        <v>Nein</v>
      </c>
      <c r="AC1732" s="52" t="str">
        <f t="shared" si="610"/>
        <v>Nein</v>
      </c>
      <c r="AD1732" s="52" t="str">
        <f t="shared" si="610"/>
        <v>Nein</v>
      </c>
      <c r="AE1732" s="52" t="str">
        <f t="shared" si="610"/>
        <v>Nein</v>
      </c>
      <c r="AF1732" s="52" t="str">
        <f t="shared" si="610"/>
        <v>Nein</v>
      </c>
      <c r="AG1732" s="61" t="str">
        <f>IF(Q1732="Ja",VLOOKUP($Q$2,Plausis!A:E,5,0),IF(R1732="Ja",VLOOKUP($R$2,Plausis!A:E,5,0),IF(T1732="Ja",VLOOKUP($T$2,Plausis!A:E,5,0),IF(U1732="Ja",VLOOKUP($U$2,Plausis!A:E,5,0),IF(AA1732="Ja",VLOOKUP($AA$2,Plausis!A:E,5,0),IF(AC1732="Ja",VLOOKUP($AC$2,Plausis!A:E,5,0),IF(AD1732="Ja",VLOOKUP($AD$2,Plausis!A:E,5,0),"")))))))</f>
        <v>Dieser Betrieb ist nur im Komfort-RS ohne ergänzenden Spezial-Straf-RS versicherbar.</v>
      </c>
      <c r="AH1732" s="52" t="str">
        <f>IF(Y1732="Ja",VLOOKUP($Y$2,Plausis!A:E,5,0),"")</f>
        <v/>
      </c>
      <c r="AI1732" s="52" t="str">
        <f t="shared" si="612"/>
        <v>Nein</v>
      </c>
      <c r="AJ1732" s="52" t="str">
        <f>IF(S1732="Ja",VLOOKUP($S$2,Plausis!A:E,5,0),IF(V1732="Ja",VLOOKUP($V$2,Plausis!A:E,5,0),IF(X1732="Ja",VLOOKUP($X$2,Plausis!A:E,5,0),"")))</f>
        <v>Dieser Betrieb kann nur ohne ergänzenden Spezial-Straf-RS versichert werden.</v>
      </c>
      <c r="AL1732" s="52" t="s">
        <v>3</v>
      </c>
      <c r="AM1732" s="114">
        <v>45531</v>
      </c>
      <c r="AN1732" s="52" t="s">
        <v>4467</v>
      </c>
      <c r="AO1732" s="52" t="str">
        <f>VLOOKUP(B1732,'BAT Grundtabelle'!B:T,19,0)</f>
        <v>ja</v>
      </c>
      <c r="AP1732" s="105" t="str">
        <f t="shared" si="613"/>
        <v>11558</v>
      </c>
      <c r="AQ1732" s="52" t="str">
        <f t="shared" si="614"/>
        <v>Schlachthof</v>
      </c>
      <c r="AR1732" s="52" t="b">
        <f t="shared" si="611"/>
        <v>0</v>
      </c>
      <c r="AS1732" s="52" t="b">
        <f t="shared" si="611"/>
        <v>0</v>
      </c>
      <c r="AT1732" s="52" t="b">
        <f t="shared" si="611"/>
        <v>0</v>
      </c>
      <c r="AU1732" s="52">
        <f t="shared" si="615"/>
        <v>3</v>
      </c>
      <c r="AW1732" s="52" t="b">
        <f t="shared" si="616"/>
        <v>0</v>
      </c>
      <c r="AX1732" s="52" t="str">
        <f t="shared" si="617"/>
        <v>Unternehmen</v>
      </c>
      <c r="AY1732" s="52" t="b">
        <f t="shared" si="618"/>
        <v>0</v>
      </c>
      <c r="AZ1732" s="52" t="str">
        <f t="shared" si="619"/>
        <v>11558</v>
      </c>
      <c r="BA1732" s="52" t="str">
        <f>VLOOKUP(A1732,'BAT Grundtabelle'!A:U,21,0)</f>
        <v>ja</v>
      </c>
      <c r="BB1732" s="52" t="str">
        <f t="shared" si="620"/>
        <v>nein</v>
      </c>
      <c r="BC1732" s="52" t="str">
        <f t="shared" si="621"/>
        <v>11558</v>
      </c>
      <c r="BD1732" s="52" t="str">
        <f t="shared" si="622"/>
        <v>Schlachthof</v>
      </c>
      <c r="BE1732" s="52" t="str">
        <f t="shared" si="623"/>
        <v>Unternehmen</v>
      </c>
      <c r="BF1732" s="52">
        <f t="shared" si="624"/>
        <v>3</v>
      </c>
    </row>
    <row r="1733" spans="1:58" hidden="1" x14ac:dyDescent="0.35">
      <c r="A1733" s="107" t="s">
        <v>3982</v>
      </c>
      <c r="B1733" s="75" t="s">
        <v>439</v>
      </c>
      <c r="C1733" s="52" t="s">
        <v>3</v>
      </c>
      <c r="D1733" s="52" t="s">
        <v>3</v>
      </c>
      <c r="E1733" s="52" t="s">
        <v>2</v>
      </c>
      <c r="F1733" s="52" t="s">
        <v>2</v>
      </c>
      <c r="G1733" s="52" t="s">
        <v>2</v>
      </c>
      <c r="H1733" s="52" t="s">
        <v>2</v>
      </c>
      <c r="I1733" s="52" t="s">
        <v>3</v>
      </c>
      <c r="J1733" s="52">
        <v>1</v>
      </c>
      <c r="K1733" s="52" t="s">
        <v>2</v>
      </c>
      <c r="L1733" s="52" t="s">
        <v>2</v>
      </c>
      <c r="M1733" s="52" t="s">
        <v>2</v>
      </c>
      <c r="N1733" s="52" t="s">
        <v>3</v>
      </c>
      <c r="P1733" s="52" t="s">
        <v>4</v>
      </c>
      <c r="Q1733" s="52" t="str">
        <f t="shared" ref="Q1733:AF1742" si="625">IF(ISERROR(FIND(Q$2,$P1733,1)),"Nein","Ja")</f>
        <v>Nein</v>
      </c>
      <c r="R1733" s="52" t="str">
        <f t="shared" si="625"/>
        <v>Nein</v>
      </c>
      <c r="S1733" s="52" t="str">
        <f t="shared" si="625"/>
        <v>Nein</v>
      </c>
      <c r="T1733" s="52" t="str">
        <f t="shared" si="625"/>
        <v>Nein</v>
      </c>
      <c r="U1733" s="52" t="str">
        <f t="shared" si="625"/>
        <v>Nein</v>
      </c>
      <c r="V1733" s="52" t="str">
        <f t="shared" si="625"/>
        <v>Nein</v>
      </c>
      <c r="W1733" s="52" t="str">
        <f t="shared" si="625"/>
        <v>Nein</v>
      </c>
      <c r="X1733" s="52" t="str">
        <f t="shared" si="625"/>
        <v>Nein</v>
      </c>
      <c r="Y1733" s="52" t="str">
        <f t="shared" si="625"/>
        <v>Nein</v>
      </c>
      <c r="Z1733" s="52" t="str">
        <f t="shared" si="625"/>
        <v>Nein</v>
      </c>
      <c r="AA1733" s="52" t="str">
        <f t="shared" si="625"/>
        <v>Nein</v>
      </c>
      <c r="AB1733" s="52" t="str">
        <f t="shared" si="625"/>
        <v>Nein</v>
      </c>
      <c r="AC1733" s="52" t="str">
        <f t="shared" si="625"/>
        <v>Nein</v>
      </c>
      <c r="AD1733" s="52" t="str">
        <f t="shared" si="625"/>
        <v>Nein</v>
      </c>
      <c r="AE1733" s="52" t="str">
        <f t="shared" si="625"/>
        <v>Nein</v>
      </c>
      <c r="AF1733" s="52" t="str">
        <f t="shared" si="625"/>
        <v>Nein</v>
      </c>
      <c r="AG1733" s="61" t="str">
        <f>IF(Q1733="Ja",VLOOKUP($Q$2,Plausis!A:E,5,0),IF(R1733="Ja",VLOOKUP($R$2,Plausis!A:E,5,0),IF(T1733="Ja",VLOOKUP($T$2,Plausis!A:E,5,0),IF(U1733="Ja",VLOOKUP($U$2,Plausis!A:E,5,0),IF(AA1733="Ja",VLOOKUP($AA$2,Plausis!A:E,5,0),IF(AC1733="Ja",VLOOKUP($AC$2,Plausis!A:E,5,0),IF(AD1733="Ja",VLOOKUP($AD$2,Plausis!A:E,5,0),"")))))))</f>
        <v/>
      </c>
      <c r="AH1733" s="52" t="str">
        <f>IF(Y1733="Ja",VLOOKUP($Y$2,Plausis!A:E,5,0),"")</f>
        <v/>
      </c>
      <c r="AI1733" s="52" t="str">
        <f t="shared" si="612"/>
        <v>Ja</v>
      </c>
      <c r="AJ1733" s="52" t="str">
        <f>IF(S1733="Ja",VLOOKUP($S$2,Plausis!A:E,5,0),IF(V1733="Ja",VLOOKUP($V$2,Plausis!A:E,5,0),IF(X1733="Ja",VLOOKUP($X$2,Plausis!A:E,5,0),"")))</f>
        <v/>
      </c>
      <c r="AL1733" s="52" t="s">
        <v>2</v>
      </c>
      <c r="AM1733" s="114">
        <v>45531</v>
      </c>
      <c r="AN1733" s="52" t="s">
        <v>4467</v>
      </c>
      <c r="AO1733" s="52" t="str">
        <f>VLOOKUP(B1733,'BAT Grundtabelle'!B:T,19,0)</f>
        <v>ja</v>
      </c>
      <c r="AP1733" s="105" t="str">
        <f t="shared" si="613"/>
        <v>11559</v>
      </c>
      <c r="AQ1733" s="52" t="str">
        <f t="shared" si="614"/>
        <v>Schlaghammer (Schausteller)</v>
      </c>
      <c r="AR1733" s="52" t="b">
        <f t="shared" si="611"/>
        <v>0</v>
      </c>
      <c r="AS1733" s="52" t="b">
        <f t="shared" si="611"/>
        <v>0</v>
      </c>
      <c r="AT1733" s="52" t="b">
        <f t="shared" si="611"/>
        <v>0</v>
      </c>
      <c r="AU1733" s="52">
        <f t="shared" si="615"/>
        <v>1</v>
      </c>
      <c r="AW1733" s="52" t="b">
        <f t="shared" si="616"/>
        <v>0</v>
      </c>
      <c r="AX1733" s="52" t="str">
        <f t="shared" si="617"/>
        <v>Unternehmen</v>
      </c>
      <c r="AY1733" s="52" t="b">
        <f t="shared" si="618"/>
        <v>0</v>
      </c>
      <c r="AZ1733" s="52" t="str">
        <f t="shared" si="619"/>
        <v>11559</v>
      </c>
      <c r="BA1733" s="52" t="str">
        <f>VLOOKUP(A1733,'BAT Grundtabelle'!A:U,21,0)</f>
        <v>ja</v>
      </c>
      <c r="BB1733" s="52" t="str">
        <f t="shared" si="620"/>
        <v>nein</v>
      </c>
      <c r="BC1733" s="52" t="str">
        <f t="shared" si="621"/>
        <v>11559</v>
      </c>
      <c r="BD1733" s="52" t="str">
        <f t="shared" si="622"/>
        <v>Schlaghammer (Schausteller)</v>
      </c>
      <c r="BE1733" s="52" t="str">
        <f t="shared" si="623"/>
        <v>Unternehmen</v>
      </c>
      <c r="BF1733" s="52">
        <f t="shared" si="624"/>
        <v>1</v>
      </c>
    </row>
    <row r="1734" spans="1:58" hidden="1" x14ac:dyDescent="0.35">
      <c r="A1734" s="107" t="s">
        <v>3983</v>
      </c>
      <c r="B1734" s="75" t="s">
        <v>810</v>
      </c>
      <c r="C1734" s="52" t="s">
        <v>3</v>
      </c>
      <c r="D1734" s="52" t="s">
        <v>3</v>
      </c>
      <c r="E1734" s="52" t="s">
        <v>2</v>
      </c>
      <c r="F1734" s="52" t="s">
        <v>2</v>
      </c>
      <c r="G1734" s="52" t="s">
        <v>2</v>
      </c>
      <c r="H1734" s="52" t="s">
        <v>2</v>
      </c>
      <c r="I1734" s="52" t="s">
        <v>3</v>
      </c>
      <c r="J1734" s="52">
        <v>1</v>
      </c>
      <c r="K1734" s="52" t="s">
        <v>2</v>
      </c>
      <c r="L1734" s="52" t="s">
        <v>2</v>
      </c>
      <c r="M1734" s="52" t="s">
        <v>2</v>
      </c>
      <c r="N1734" s="52" t="s">
        <v>3</v>
      </c>
      <c r="P1734" s="52" t="s">
        <v>4</v>
      </c>
      <c r="Q1734" s="52" t="str">
        <f t="shared" si="625"/>
        <v>Nein</v>
      </c>
      <c r="R1734" s="52" t="str">
        <f t="shared" si="625"/>
        <v>Nein</v>
      </c>
      <c r="S1734" s="52" t="str">
        <f t="shared" si="625"/>
        <v>Nein</v>
      </c>
      <c r="T1734" s="52" t="str">
        <f t="shared" si="625"/>
        <v>Nein</v>
      </c>
      <c r="U1734" s="52" t="str">
        <f t="shared" si="625"/>
        <v>Nein</v>
      </c>
      <c r="V1734" s="52" t="str">
        <f t="shared" si="625"/>
        <v>Nein</v>
      </c>
      <c r="W1734" s="52" t="str">
        <f t="shared" si="625"/>
        <v>Nein</v>
      </c>
      <c r="X1734" s="52" t="str">
        <f t="shared" si="625"/>
        <v>Nein</v>
      </c>
      <c r="Y1734" s="52" t="str">
        <f t="shared" si="625"/>
        <v>Nein</v>
      </c>
      <c r="Z1734" s="52" t="str">
        <f t="shared" si="625"/>
        <v>Nein</v>
      </c>
      <c r="AA1734" s="52" t="str">
        <f t="shared" si="625"/>
        <v>Nein</v>
      </c>
      <c r="AB1734" s="52" t="str">
        <f t="shared" si="625"/>
        <v>Nein</v>
      </c>
      <c r="AC1734" s="52" t="str">
        <f t="shared" si="625"/>
        <v>Nein</v>
      </c>
      <c r="AD1734" s="52" t="str">
        <f t="shared" si="625"/>
        <v>Nein</v>
      </c>
      <c r="AE1734" s="52" t="str">
        <f t="shared" si="625"/>
        <v>Nein</v>
      </c>
      <c r="AF1734" s="52" t="str">
        <f t="shared" si="625"/>
        <v>Nein</v>
      </c>
      <c r="AG1734" s="61" t="str">
        <f>IF(Q1734="Ja",VLOOKUP($Q$2,Plausis!A:E,5,0),IF(R1734="Ja",VLOOKUP($R$2,Plausis!A:E,5,0),IF(T1734="Ja",VLOOKUP($T$2,Plausis!A:E,5,0),IF(U1734="Ja",VLOOKUP($U$2,Plausis!A:E,5,0),IF(AA1734="Ja",VLOOKUP($AA$2,Plausis!A:E,5,0),IF(AC1734="Ja",VLOOKUP($AC$2,Plausis!A:E,5,0),IF(AD1734="Ja",VLOOKUP($AD$2,Plausis!A:E,5,0),"")))))))</f>
        <v/>
      </c>
      <c r="AH1734" s="52" t="str">
        <f>IF(Y1734="Ja",VLOOKUP($Y$2,Plausis!A:E,5,0),"")</f>
        <v/>
      </c>
      <c r="AI1734" s="52" t="str">
        <f t="shared" si="612"/>
        <v>Ja</v>
      </c>
      <c r="AJ1734" s="52" t="str">
        <f>IF(S1734="Ja",VLOOKUP($S$2,Plausis!A:E,5,0),IF(V1734="Ja",VLOOKUP($V$2,Plausis!A:E,5,0),IF(X1734="Ja",VLOOKUP($X$2,Plausis!A:E,5,0),"")))</f>
        <v/>
      </c>
      <c r="AL1734" s="52" t="s">
        <v>2</v>
      </c>
      <c r="AM1734" s="114">
        <v>45531</v>
      </c>
      <c r="AN1734" s="52" t="s">
        <v>4467</v>
      </c>
      <c r="AO1734" s="52" t="str">
        <f>VLOOKUP(B1734,'BAT Grundtabelle'!B:T,19,0)</f>
        <v>ja</v>
      </c>
      <c r="AP1734" s="105" t="str">
        <f t="shared" si="613"/>
        <v>11560</v>
      </c>
      <c r="AQ1734" s="52" t="str">
        <f t="shared" si="614"/>
        <v>Schleiferei</v>
      </c>
      <c r="AR1734" s="52" t="b">
        <f t="shared" si="611"/>
        <v>0</v>
      </c>
      <c r="AS1734" s="52" t="b">
        <f t="shared" si="611"/>
        <v>0</v>
      </c>
      <c r="AT1734" s="52" t="b">
        <f t="shared" si="611"/>
        <v>0</v>
      </c>
      <c r="AU1734" s="52">
        <f t="shared" si="615"/>
        <v>1</v>
      </c>
      <c r="AW1734" s="52" t="b">
        <f t="shared" si="616"/>
        <v>0</v>
      </c>
      <c r="AX1734" s="52" t="str">
        <f t="shared" si="617"/>
        <v>Unternehmen</v>
      </c>
      <c r="AY1734" s="52" t="b">
        <f t="shared" si="618"/>
        <v>0</v>
      </c>
      <c r="AZ1734" s="52" t="str">
        <f t="shared" si="619"/>
        <v>11560</v>
      </c>
      <c r="BA1734" s="52" t="str">
        <f>VLOOKUP(A1734,'BAT Grundtabelle'!A:U,21,0)</f>
        <v>ja</v>
      </c>
      <c r="BB1734" s="52" t="str">
        <f t="shared" si="620"/>
        <v>nein</v>
      </c>
      <c r="BC1734" s="52" t="str">
        <f t="shared" si="621"/>
        <v>11560</v>
      </c>
      <c r="BD1734" s="52" t="str">
        <f t="shared" si="622"/>
        <v>Schleiferei</v>
      </c>
      <c r="BE1734" s="52" t="str">
        <f t="shared" si="623"/>
        <v>Unternehmen</v>
      </c>
      <c r="BF1734" s="52">
        <f t="shared" si="624"/>
        <v>1</v>
      </c>
    </row>
    <row r="1735" spans="1:58" hidden="1" x14ac:dyDescent="0.35">
      <c r="A1735" s="107" t="s">
        <v>2154</v>
      </c>
      <c r="B1735" s="75" t="s">
        <v>2153</v>
      </c>
      <c r="C1735" s="52" t="s">
        <v>3</v>
      </c>
      <c r="D1735" s="52" t="s">
        <v>3</v>
      </c>
      <c r="E1735" s="52" t="s">
        <v>2</v>
      </c>
      <c r="F1735" s="52" t="s">
        <v>2</v>
      </c>
      <c r="G1735" s="52" t="s">
        <v>2</v>
      </c>
      <c r="H1735" s="52" t="s">
        <v>2</v>
      </c>
      <c r="I1735" s="52" t="s">
        <v>3</v>
      </c>
      <c r="J1735" s="52">
        <v>1</v>
      </c>
      <c r="K1735" s="52" t="s">
        <v>2</v>
      </c>
      <c r="L1735" s="52" t="s">
        <v>2</v>
      </c>
      <c r="M1735" s="52" t="s">
        <v>2</v>
      </c>
      <c r="N1735" s="52" t="s">
        <v>3</v>
      </c>
      <c r="P1735" s="52" t="s">
        <v>4</v>
      </c>
      <c r="Q1735" s="52" t="str">
        <f t="shared" si="625"/>
        <v>Nein</v>
      </c>
      <c r="R1735" s="52" t="str">
        <f t="shared" si="625"/>
        <v>Nein</v>
      </c>
      <c r="S1735" s="52" t="str">
        <f t="shared" si="625"/>
        <v>Nein</v>
      </c>
      <c r="T1735" s="52" t="str">
        <f t="shared" si="625"/>
        <v>Nein</v>
      </c>
      <c r="U1735" s="52" t="str">
        <f t="shared" si="625"/>
        <v>Nein</v>
      </c>
      <c r="V1735" s="52" t="str">
        <f t="shared" si="625"/>
        <v>Nein</v>
      </c>
      <c r="W1735" s="52" t="str">
        <f t="shared" si="625"/>
        <v>Nein</v>
      </c>
      <c r="X1735" s="52" t="str">
        <f t="shared" si="625"/>
        <v>Nein</v>
      </c>
      <c r="Y1735" s="52" t="str">
        <f t="shared" si="625"/>
        <v>Nein</v>
      </c>
      <c r="Z1735" s="52" t="str">
        <f t="shared" si="625"/>
        <v>Nein</v>
      </c>
      <c r="AA1735" s="52" t="str">
        <f t="shared" si="625"/>
        <v>Nein</v>
      </c>
      <c r="AB1735" s="52" t="str">
        <f t="shared" si="625"/>
        <v>Nein</v>
      </c>
      <c r="AC1735" s="52" t="str">
        <f t="shared" si="625"/>
        <v>Nein</v>
      </c>
      <c r="AD1735" s="52" t="str">
        <f t="shared" si="625"/>
        <v>Nein</v>
      </c>
      <c r="AE1735" s="52" t="str">
        <f t="shared" si="625"/>
        <v>Nein</v>
      </c>
      <c r="AF1735" s="52" t="str">
        <f t="shared" si="625"/>
        <v>Nein</v>
      </c>
      <c r="AG1735" s="61" t="str">
        <f>IF(Q1735="Ja",VLOOKUP($Q$2,Plausis!A:E,5,0),IF(R1735="Ja",VLOOKUP($R$2,Plausis!A:E,5,0),IF(T1735="Ja",VLOOKUP($T$2,Plausis!A:E,5,0),IF(U1735="Ja",VLOOKUP($U$2,Plausis!A:E,5,0),IF(AA1735="Ja",VLOOKUP($AA$2,Plausis!A:E,5,0),IF(AC1735="Ja",VLOOKUP($AC$2,Plausis!A:E,5,0),IF(AD1735="Ja",VLOOKUP($AD$2,Plausis!A:E,5,0),"")))))))</f>
        <v/>
      </c>
      <c r="AH1735" s="52" t="str">
        <f>IF(Y1735="Ja",VLOOKUP($Y$2,Plausis!A:E,5,0),"")</f>
        <v/>
      </c>
      <c r="AI1735" s="52" t="str">
        <f t="shared" si="612"/>
        <v>Ja</v>
      </c>
      <c r="AJ1735" s="52" t="str">
        <f>IF(S1735="Ja",VLOOKUP($S$2,Plausis!A:E,5,0),IF(V1735="Ja",VLOOKUP($V$2,Plausis!A:E,5,0),IF(X1735="Ja",VLOOKUP($X$2,Plausis!A:E,5,0),"")))</f>
        <v/>
      </c>
      <c r="AL1735" s="52" t="s">
        <v>2</v>
      </c>
      <c r="AM1735" s="114">
        <v>45531</v>
      </c>
      <c r="AN1735" s="52" t="s">
        <v>4467</v>
      </c>
      <c r="AO1735" s="52" t="str">
        <f>VLOOKUP(B1735,'BAT Grundtabelle'!B:T,19,0)</f>
        <v>ja</v>
      </c>
      <c r="AP1735" s="105" t="str">
        <f t="shared" si="613"/>
        <v>2457</v>
      </c>
      <c r="AQ1735" s="52" t="str">
        <f t="shared" si="614"/>
        <v>Schleifmittelhersteller</v>
      </c>
      <c r="AR1735" s="52" t="b">
        <f t="shared" si="611"/>
        <v>0</v>
      </c>
      <c r="AS1735" s="52" t="b">
        <f t="shared" si="611"/>
        <v>0</v>
      </c>
      <c r="AT1735" s="52" t="b">
        <f t="shared" si="611"/>
        <v>0</v>
      </c>
      <c r="AU1735" s="52">
        <f t="shared" si="615"/>
        <v>1</v>
      </c>
      <c r="AW1735" s="52" t="b">
        <f t="shared" si="616"/>
        <v>0</v>
      </c>
      <c r="AX1735" s="52" t="str">
        <f t="shared" si="617"/>
        <v>Unternehmen</v>
      </c>
      <c r="AY1735" s="52" t="b">
        <f t="shared" si="618"/>
        <v>0</v>
      </c>
      <c r="AZ1735" s="52" t="str">
        <f t="shared" si="619"/>
        <v>2457</v>
      </c>
      <c r="BA1735" s="52" t="str">
        <f>VLOOKUP(A1735,'BAT Grundtabelle'!A:U,21,0)</f>
        <v>ja</v>
      </c>
      <c r="BB1735" s="52" t="str">
        <f t="shared" si="620"/>
        <v>nein</v>
      </c>
      <c r="BC1735" s="52" t="str">
        <f t="shared" si="621"/>
        <v>2457</v>
      </c>
      <c r="BD1735" s="52" t="str">
        <f t="shared" si="622"/>
        <v>Schleifmittelhersteller</v>
      </c>
      <c r="BE1735" s="52" t="str">
        <f t="shared" si="623"/>
        <v>Unternehmen</v>
      </c>
      <c r="BF1735" s="52">
        <f t="shared" si="624"/>
        <v>1</v>
      </c>
    </row>
    <row r="1736" spans="1:58" hidden="1" x14ac:dyDescent="0.35">
      <c r="A1736" s="107" t="s">
        <v>3984</v>
      </c>
      <c r="B1736" s="75" t="s">
        <v>713</v>
      </c>
      <c r="C1736" s="52" t="s">
        <v>3</v>
      </c>
      <c r="D1736" s="52" t="s">
        <v>3</v>
      </c>
      <c r="E1736" s="52" t="s">
        <v>2</v>
      </c>
      <c r="F1736" s="52" t="s">
        <v>2</v>
      </c>
      <c r="G1736" s="52" t="s">
        <v>2</v>
      </c>
      <c r="H1736" s="52" t="s">
        <v>2</v>
      </c>
      <c r="I1736" s="52" t="s">
        <v>3</v>
      </c>
      <c r="J1736" s="52">
        <v>3</v>
      </c>
      <c r="K1736" s="52" t="s">
        <v>2</v>
      </c>
      <c r="L1736" s="52" t="s">
        <v>2</v>
      </c>
      <c r="M1736" s="52" t="s">
        <v>2</v>
      </c>
      <c r="N1736" s="52" t="s">
        <v>3</v>
      </c>
      <c r="P1736" s="52" t="s">
        <v>4</v>
      </c>
      <c r="Q1736" s="52" t="str">
        <f t="shared" si="625"/>
        <v>Nein</v>
      </c>
      <c r="R1736" s="52" t="str">
        <f t="shared" si="625"/>
        <v>Nein</v>
      </c>
      <c r="S1736" s="52" t="str">
        <f t="shared" si="625"/>
        <v>Nein</v>
      </c>
      <c r="T1736" s="52" t="str">
        <f t="shared" si="625"/>
        <v>Nein</v>
      </c>
      <c r="U1736" s="52" t="str">
        <f t="shared" si="625"/>
        <v>Nein</v>
      </c>
      <c r="V1736" s="52" t="str">
        <f t="shared" si="625"/>
        <v>Nein</v>
      </c>
      <c r="W1736" s="52" t="str">
        <f t="shared" si="625"/>
        <v>Nein</v>
      </c>
      <c r="X1736" s="52" t="str">
        <f t="shared" si="625"/>
        <v>Nein</v>
      </c>
      <c r="Y1736" s="52" t="str">
        <f t="shared" si="625"/>
        <v>Nein</v>
      </c>
      <c r="Z1736" s="52" t="str">
        <f t="shared" si="625"/>
        <v>Nein</v>
      </c>
      <c r="AA1736" s="52" t="str">
        <f t="shared" si="625"/>
        <v>Nein</v>
      </c>
      <c r="AB1736" s="52" t="str">
        <f t="shared" si="625"/>
        <v>Nein</v>
      </c>
      <c r="AC1736" s="52" t="str">
        <f t="shared" si="625"/>
        <v>Nein</v>
      </c>
      <c r="AD1736" s="52" t="str">
        <f t="shared" si="625"/>
        <v>Nein</v>
      </c>
      <c r="AE1736" s="52" t="str">
        <f t="shared" si="625"/>
        <v>Nein</v>
      </c>
      <c r="AF1736" s="52" t="str">
        <f t="shared" si="625"/>
        <v>Nein</v>
      </c>
      <c r="AG1736" s="61" t="str">
        <f>IF(Q1736="Ja",VLOOKUP($Q$2,Plausis!A:E,5,0),IF(R1736="Ja",VLOOKUP($R$2,Plausis!A:E,5,0),IF(T1736="Ja",VLOOKUP($T$2,Plausis!A:E,5,0),IF(U1736="Ja",VLOOKUP($U$2,Plausis!A:E,5,0),IF(AA1736="Ja",VLOOKUP($AA$2,Plausis!A:E,5,0),IF(AC1736="Ja",VLOOKUP($AC$2,Plausis!A:E,5,0),IF(AD1736="Ja",VLOOKUP($AD$2,Plausis!A:E,5,0),"")))))))</f>
        <v/>
      </c>
      <c r="AH1736" s="52" t="str">
        <f>IF(Y1736="Ja",VLOOKUP($Y$2,Plausis!A:E,5,0),"")</f>
        <v/>
      </c>
      <c r="AI1736" s="52" t="str">
        <f t="shared" si="612"/>
        <v>Ja</v>
      </c>
      <c r="AJ1736" s="52" t="str">
        <f>IF(S1736="Ja",VLOOKUP($S$2,Plausis!A:E,5,0),IF(V1736="Ja",VLOOKUP($V$2,Plausis!A:E,5,0),IF(X1736="Ja",VLOOKUP($X$2,Plausis!A:E,5,0),"")))</f>
        <v/>
      </c>
      <c r="AL1736" s="52" t="s">
        <v>2</v>
      </c>
      <c r="AM1736" s="114">
        <v>45531</v>
      </c>
      <c r="AN1736" s="52" t="s">
        <v>4467</v>
      </c>
      <c r="AO1736" s="52" t="str">
        <f>VLOOKUP(B1736,'BAT Grundtabelle'!B:T,19,0)</f>
        <v>ja</v>
      </c>
      <c r="AP1736" s="105" t="str">
        <f t="shared" si="613"/>
        <v>11561</v>
      </c>
      <c r="AQ1736" s="52" t="str">
        <f t="shared" si="614"/>
        <v>Schlepper</v>
      </c>
      <c r="AR1736" s="52" t="b">
        <f t="shared" si="611"/>
        <v>0</v>
      </c>
      <c r="AS1736" s="52" t="b">
        <f t="shared" si="611"/>
        <v>0</v>
      </c>
      <c r="AT1736" s="52" t="b">
        <f t="shared" si="611"/>
        <v>0</v>
      </c>
      <c r="AU1736" s="52">
        <f t="shared" si="615"/>
        <v>3</v>
      </c>
      <c r="AW1736" s="52" t="b">
        <f t="shared" si="616"/>
        <v>0</v>
      </c>
      <c r="AX1736" s="52" t="str">
        <f t="shared" si="617"/>
        <v>Unternehmen</v>
      </c>
      <c r="AY1736" s="52" t="b">
        <f t="shared" si="618"/>
        <v>0</v>
      </c>
      <c r="AZ1736" s="52" t="str">
        <f t="shared" si="619"/>
        <v>11561</v>
      </c>
      <c r="BA1736" s="52" t="str">
        <f>VLOOKUP(A1736,'BAT Grundtabelle'!A:U,21,0)</f>
        <v>ja</v>
      </c>
      <c r="BB1736" s="52" t="str">
        <f t="shared" si="620"/>
        <v>nein</v>
      </c>
      <c r="BC1736" s="52" t="str">
        <f t="shared" si="621"/>
        <v>11561</v>
      </c>
      <c r="BD1736" s="52" t="str">
        <f t="shared" si="622"/>
        <v>Schlepper</v>
      </c>
      <c r="BE1736" s="52" t="str">
        <f t="shared" si="623"/>
        <v>Unternehmen</v>
      </c>
      <c r="BF1736" s="52">
        <f t="shared" si="624"/>
        <v>3</v>
      </c>
    </row>
    <row r="1737" spans="1:58" hidden="1" x14ac:dyDescent="0.35">
      <c r="A1737" s="107" t="s">
        <v>3985</v>
      </c>
      <c r="B1737" s="75" t="s">
        <v>905</v>
      </c>
      <c r="C1737" s="52" t="s">
        <v>3</v>
      </c>
      <c r="D1737" s="52" t="s">
        <v>3</v>
      </c>
      <c r="E1737" s="52" t="s">
        <v>2</v>
      </c>
      <c r="F1737" s="52" t="s">
        <v>2</v>
      </c>
      <c r="G1737" s="52" t="s">
        <v>2</v>
      </c>
      <c r="H1737" s="52" t="s">
        <v>2</v>
      </c>
      <c r="I1737" s="52" t="s">
        <v>3</v>
      </c>
      <c r="J1737" s="52">
        <v>1</v>
      </c>
      <c r="K1737" s="52" t="s">
        <v>2</v>
      </c>
      <c r="L1737" s="52" t="s">
        <v>2</v>
      </c>
      <c r="M1737" s="52" t="s">
        <v>2</v>
      </c>
      <c r="N1737" s="52" t="s">
        <v>3</v>
      </c>
      <c r="P1737" s="52" t="s">
        <v>4</v>
      </c>
      <c r="Q1737" s="52" t="str">
        <f t="shared" si="625"/>
        <v>Nein</v>
      </c>
      <c r="R1737" s="52" t="str">
        <f t="shared" si="625"/>
        <v>Nein</v>
      </c>
      <c r="S1737" s="52" t="str">
        <f t="shared" si="625"/>
        <v>Nein</v>
      </c>
      <c r="T1737" s="52" t="str">
        <f t="shared" si="625"/>
        <v>Nein</v>
      </c>
      <c r="U1737" s="52" t="str">
        <f t="shared" si="625"/>
        <v>Nein</v>
      </c>
      <c r="V1737" s="52" t="str">
        <f t="shared" si="625"/>
        <v>Nein</v>
      </c>
      <c r="W1737" s="52" t="str">
        <f t="shared" si="625"/>
        <v>Nein</v>
      </c>
      <c r="X1737" s="52" t="str">
        <f t="shared" si="625"/>
        <v>Nein</v>
      </c>
      <c r="Y1737" s="52" t="str">
        <f t="shared" si="625"/>
        <v>Nein</v>
      </c>
      <c r="Z1737" s="52" t="str">
        <f t="shared" si="625"/>
        <v>Nein</v>
      </c>
      <c r="AA1737" s="52" t="str">
        <f t="shared" si="625"/>
        <v>Nein</v>
      </c>
      <c r="AB1737" s="52" t="str">
        <f t="shared" si="625"/>
        <v>Nein</v>
      </c>
      <c r="AC1737" s="52" t="str">
        <f t="shared" si="625"/>
        <v>Nein</v>
      </c>
      <c r="AD1737" s="52" t="str">
        <f t="shared" si="625"/>
        <v>Nein</v>
      </c>
      <c r="AE1737" s="52" t="str">
        <f t="shared" si="625"/>
        <v>Nein</v>
      </c>
      <c r="AF1737" s="52" t="str">
        <f t="shared" si="625"/>
        <v>Nein</v>
      </c>
      <c r="AG1737" s="61" t="str">
        <f>IF(Q1737="Ja",VLOOKUP($Q$2,Plausis!A:E,5,0),IF(R1737="Ja",VLOOKUP($R$2,Plausis!A:E,5,0),IF(T1737="Ja",VLOOKUP($T$2,Plausis!A:E,5,0),IF(U1737="Ja",VLOOKUP($U$2,Plausis!A:E,5,0),IF(AA1737="Ja",VLOOKUP($AA$2,Plausis!A:E,5,0),IF(AC1737="Ja",VLOOKUP($AC$2,Plausis!A:E,5,0),IF(AD1737="Ja",VLOOKUP($AD$2,Plausis!A:E,5,0),"")))))))</f>
        <v/>
      </c>
      <c r="AH1737" s="52" t="str">
        <f>IF(Y1737="Ja",VLOOKUP($Y$2,Plausis!A:E,5,0),"")</f>
        <v/>
      </c>
      <c r="AI1737" s="52" t="str">
        <f t="shared" si="612"/>
        <v>Ja</v>
      </c>
      <c r="AJ1737" s="52" t="str">
        <f>IF(S1737="Ja",VLOOKUP($S$2,Plausis!A:E,5,0),IF(V1737="Ja",VLOOKUP($V$2,Plausis!A:E,5,0),IF(X1737="Ja",VLOOKUP($X$2,Plausis!A:E,5,0),"")))</f>
        <v/>
      </c>
      <c r="AL1737" s="52" t="s">
        <v>2</v>
      </c>
      <c r="AM1737" s="114">
        <v>45531</v>
      </c>
      <c r="AN1737" s="52" t="s">
        <v>4467</v>
      </c>
      <c r="AO1737" s="52" t="str">
        <f>VLOOKUP(B1737,'BAT Grundtabelle'!B:T,19,0)</f>
        <v>ja</v>
      </c>
      <c r="AP1737" s="105" t="str">
        <f t="shared" si="613"/>
        <v>11562</v>
      </c>
      <c r="AQ1737" s="52" t="str">
        <f t="shared" si="614"/>
        <v>Schlittenfahrten</v>
      </c>
      <c r="AR1737" s="52" t="b">
        <f t="shared" si="611"/>
        <v>0</v>
      </c>
      <c r="AS1737" s="52" t="b">
        <f t="shared" si="611"/>
        <v>0</v>
      </c>
      <c r="AT1737" s="52" t="b">
        <f t="shared" si="611"/>
        <v>0</v>
      </c>
      <c r="AU1737" s="52">
        <f t="shared" si="615"/>
        <v>1</v>
      </c>
      <c r="AW1737" s="52" t="b">
        <f t="shared" si="616"/>
        <v>0</v>
      </c>
      <c r="AX1737" s="52" t="str">
        <f t="shared" si="617"/>
        <v>Unternehmen</v>
      </c>
      <c r="AY1737" s="52" t="b">
        <f t="shared" si="618"/>
        <v>0</v>
      </c>
      <c r="AZ1737" s="52" t="str">
        <f t="shared" si="619"/>
        <v>11562</v>
      </c>
      <c r="BA1737" s="52" t="str">
        <f>VLOOKUP(A1737,'BAT Grundtabelle'!A:U,21,0)</f>
        <v>ja</v>
      </c>
      <c r="BB1737" s="52" t="str">
        <f t="shared" si="620"/>
        <v>nein</v>
      </c>
      <c r="BC1737" s="52" t="str">
        <f t="shared" si="621"/>
        <v>11562</v>
      </c>
      <c r="BD1737" s="52" t="str">
        <f t="shared" si="622"/>
        <v>Schlittenfahrten</v>
      </c>
      <c r="BE1737" s="52" t="str">
        <f t="shared" si="623"/>
        <v>Unternehmen</v>
      </c>
      <c r="BF1737" s="52">
        <f t="shared" si="624"/>
        <v>1</v>
      </c>
    </row>
    <row r="1738" spans="1:58" hidden="1" x14ac:dyDescent="0.35">
      <c r="A1738" s="107" t="s">
        <v>3986</v>
      </c>
      <c r="B1738" s="75" t="s">
        <v>1377</v>
      </c>
      <c r="C1738" s="52" t="s">
        <v>3</v>
      </c>
      <c r="D1738" s="52" t="s">
        <v>3</v>
      </c>
      <c r="E1738" s="52" t="s">
        <v>2</v>
      </c>
      <c r="F1738" s="52" t="s">
        <v>2</v>
      </c>
      <c r="G1738" s="52" t="s">
        <v>2</v>
      </c>
      <c r="H1738" s="52" t="s">
        <v>2</v>
      </c>
      <c r="I1738" s="52" t="s">
        <v>3</v>
      </c>
      <c r="J1738" s="52">
        <v>1</v>
      </c>
      <c r="K1738" s="52" t="s">
        <v>2</v>
      </c>
      <c r="L1738" s="52" t="s">
        <v>2</v>
      </c>
      <c r="M1738" s="52" t="s">
        <v>2</v>
      </c>
      <c r="N1738" s="52" t="s">
        <v>3</v>
      </c>
      <c r="P1738" s="52" t="s">
        <v>4</v>
      </c>
      <c r="Q1738" s="52" t="str">
        <f t="shared" si="625"/>
        <v>Nein</v>
      </c>
      <c r="R1738" s="52" t="str">
        <f t="shared" si="625"/>
        <v>Nein</v>
      </c>
      <c r="S1738" s="52" t="str">
        <f t="shared" si="625"/>
        <v>Nein</v>
      </c>
      <c r="T1738" s="52" t="str">
        <f t="shared" si="625"/>
        <v>Nein</v>
      </c>
      <c r="U1738" s="52" t="str">
        <f t="shared" si="625"/>
        <v>Nein</v>
      </c>
      <c r="V1738" s="52" t="str">
        <f t="shared" si="625"/>
        <v>Nein</v>
      </c>
      <c r="W1738" s="52" t="str">
        <f t="shared" si="625"/>
        <v>Nein</v>
      </c>
      <c r="X1738" s="52" t="str">
        <f t="shared" si="625"/>
        <v>Nein</v>
      </c>
      <c r="Y1738" s="52" t="str">
        <f t="shared" si="625"/>
        <v>Nein</v>
      </c>
      <c r="Z1738" s="52" t="str">
        <f t="shared" si="625"/>
        <v>Nein</v>
      </c>
      <c r="AA1738" s="52" t="str">
        <f t="shared" si="625"/>
        <v>Nein</v>
      </c>
      <c r="AB1738" s="52" t="str">
        <f t="shared" si="625"/>
        <v>Nein</v>
      </c>
      <c r="AC1738" s="52" t="str">
        <f t="shared" si="625"/>
        <v>Nein</v>
      </c>
      <c r="AD1738" s="52" t="str">
        <f t="shared" si="625"/>
        <v>Nein</v>
      </c>
      <c r="AE1738" s="52" t="str">
        <f t="shared" si="625"/>
        <v>Nein</v>
      </c>
      <c r="AF1738" s="52" t="str">
        <f t="shared" si="625"/>
        <v>Nein</v>
      </c>
      <c r="AG1738" s="61" t="str">
        <f>IF(Q1738="Ja",VLOOKUP($Q$2,Plausis!A:E,5,0),IF(R1738="Ja",VLOOKUP($R$2,Plausis!A:E,5,0),IF(T1738="Ja",VLOOKUP($T$2,Plausis!A:E,5,0),IF(U1738="Ja",VLOOKUP($U$2,Plausis!A:E,5,0),IF(AA1738="Ja",VLOOKUP($AA$2,Plausis!A:E,5,0),IF(AC1738="Ja",VLOOKUP($AC$2,Plausis!A:E,5,0),IF(AD1738="Ja",VLOOKUP($AD$2,Plausis!A:E,5,0),"")))))))</f>
        <v/>
      </c>
      <c r="AH1738" s="52" t="str">
        <f>IF(Y1738="Ja",VLOOKUP($Y$2,Plausis!A:E,5,0),"")</f>
        <v/>
      </c>
      <c r="AI1738" s="52" t="str">
        <f t="shared" si="612"/>
        <v>Ja</v>
      </c>
      <c r="AJ1738" s="52" t="str">
        <f>IF(S1738="Ja",VLOOKUP($S$2,Plausis!A:E,5,0),IF(V1738="Ja",VLOOKUP($V$2,Plausis!A:E,5,0),IF(X1738="Ja",VLOOKUP($X$2,Plausis!A:E,5,0),"")))</f>
        <v/>
      </c>
      <c r="AL1738" s="52" t="s">
        <v>3</v>
      </c>
      <c r="AM1738" s="114">
        <v>45531</v>
      </c>
      <c r="AN1738" s="52" t="s">
        <v>4467</v>
      </c>
      <c r="AO1738" s="52" t="str">
        <f>VLOOKUP(B1738,'BAT Grundtabelle'!B:T,19,0)</f>
        <v>ja</v>
      </c>
      <c r="AP1738" s="105" t="str">
        <f t="shared" si="613"/>
        <v>11563</v>
      </c>
      <c r="AQ1738" s="52" t="str">
        <f t="shared" si="614"/>
        <v>Schlittenhersteller</v>
      </c>
      <c r="AR1738" s="52" t="b">
        <f t="shared" si="611"/>
        <v>0</v>
      </c>
      <c r="AS1738" s="52" t="b">
        <f t="shared" si="611"/>
        <v>0</v>
      </c>
      <c r="AT1738" s="52" t="b">
        <f t="shared" si="611"/>
        <v>0</v>
      </c>
      <c r="AU1738" s="52">
        <f t="shared" si="615"/>
        <v>1</v>
      </c>
      <c r="AW1738" s="52" t="b">
        <f t="shared" si="616"/>
        <v>0</v>
      </c>
      <c r="AX1738" s="52" t="str">
        <f t="shared" si="617"/>
        <v>Unternehmen</v>
      </c>
      <c r="AY1738" s="52" t="b">
        <f t="shared" si="618"/>
        <v>0</v>
      </c>
      <c r="AZ1738" s="52" t="str">
        <f t="shared" si="619"/>
        <v>11563</v>
      </c>
      <c r="BA1738" s="52" t="str">
        <f>VLOOKUP(A1738,'BAT Grundtabelle'!A:U,21,0)</f>
        <v>ja</v>
      </c>
      <c r="BB1738" s="52" t="str">
        <f t="shared" si="620"/>
        <v>nein</v>
      </c>
      <c r="BC1738" s="52" t="str">
        <f t="shared" si="621"/>
        <v>11563</v>
      </c>
      <c r="BD1738" s="52" t="str">
        <f t="shared" si="622"/>
        <v>Schlittenhersteller</v>
      </c>
      <c r="BE1738" s="52" t="str">
        <f t="shared" si="623"/>
        <v>Unternehmen</v>
      </c>
      <c r="BF1738" s="52">
        <f t="shared" si="624"/>
        <v>1</v>
      </c>
    </row>
    <row r="1739" spans="1:58" hidden="1" x14ac:dyDescent="0.35">
      <c r="A1739" s="107" t="s">
        <v>3987</v>
      </c>
      <c r="B1739" s="75" t="s">
        <v>1474</v>
      </c>
      <c r="C1739" s="52" t="s">
        <v>3</v>
      </c>
      <c r="D1739" s="52" t="s">
        <v>3</v>
      </c>
      <c r="E1739" s="52" t="s">
        <v>2</v>
      </c>
      <c r="F1739" s="52" t="s">
        <v>2</v>
      </c>
      <c r="G1739" s="52" t="s">
        <v>2</v>
      </c>
      <c r="H1739" s="52" t="s">
        <v>2</v>
      </c>
      <c r="I1739" s="52" t="s">
        <v>3</v>
      </c>
      <c r="J1739" s="52">
        <v>1</v>
      </c>
      <c r="K1739" s="52" t="s">
        <v>2</v>
      </c>
      <c r="L1739" s="52" t="s">
        <v>2</v>
      </c>
      <c r="M1739" s="52" t="s">
        <v>2</v>
      </c>
      <c r="N1739" s="52" t="s">
        <v>3</v>
      </c>
      <c r="P1739" s="52" t="s">
        <v>4</v>
      </c>
      <c r="Q1739" s="52" t="str">
        <f t="shared" si="625"/>
        <v>Nein</v>
      </c>
      <c r="R1739" s="52" t="str">
        <f t="shared" si="625"/>
        <v>Nein</v>
      </c>
      <c r="S1739" s="52" t="str">
        <f t="shared" si="625"/>
        <v>Nein</v>
      </c>
      <c r="T1739" s="52" t="str">
        <f t="shared" si="625"/>
        <v>Nein</v>
      </c>
      <c r="U1739" s="52" t="str">
        <f t="shared" si="625"/>
        <v>Nein</v>
      </c>
      <c r="V1739" s="52" t="str">
        <f t="shared" si="625"/>
        <v>Nein</v>
      </c>
      <c r="W1739" s="52" t="str">
        <f t="shared" si="625"/>
        <v>Nein</v>
      </c>
      <c r="X1739" s="52" t="str">
        <f t="shared" si="625"/>
        <v>Nein</v>
      </c>
      <c r="Y1739" s="52" t="str">
        <f t="shared" si="625"/>
        <v>Nein</v>
      </c>
      <c r="Z1739" s="52" t="str">
        <f t="shared" si="625"/>
        <v>Nein</v>
      </c>
      <c r="AA1739" s="52" t="str">
        <f t="shared" si="625"/>
        <v>Nein</v>
      </c>
      <c r="AB1739" s="52" t="str">
        <f t="shared" si="625"/>
        <v>Nein</v>
      </c>
      <c r="AC1739" s="52" t="str">
        <f t="shared" si="625"/>
        <v>Nein</v>
      </c>
      <c r="AD1739" s="52" t="str">
        <f t="shared" si="625"/>
        <v>Nein</v>
      </c>
      <c r="AE1739" s="52" t="str">
        <f t="shared" si="625"/>
        <v>Nein</v>
      </c>
      <c r="AF1739" s="52" t="str">
        <f t="shared" si="625"/>
        <v>Nein</v>
      </c>
      <c r="AG1739" s="61" t="str">
        <f>IF(Q1739="Ja",VLOOKUP($Q$2,Plausis!A:E,5,0),IF(R1739="Ja",VLOOKUP($R$2,Plausis!A:E,5,0),IF(T1739="Ja",VLOOKUP($T$2,Plausis!A:E,5,0),IF(U1739="Ja",VLOOKUP($U$2,Plausis!A:E,5,0),IF(AA1739="Ja",VLOOKUP($AA$2,Plausis!A:E,5,0),IF(AC1739="Ja",VLOOKUP($AC$2,Plausis!A:E,5,0),IF(AD1739="Ja",VLOOKUP($AD$2,Plausis!A:E,5,0),"")))))))</f>
        <v/>
      </c>
      <c r="AH1739" s="52" t="str">
        <f>IF(Y1739="Ja",VLOOKUP($Y$2,Plausis!A:E,5,0),"")</f>
        <v/>
      </c>
      <c r="AI1739" s="52" t="str">
        <f t="shared" si="612"/>
        <v>Ja</v>
      </c>
      <c r="AJ1739" s="52" t="str">
        <f>IF(S1739="Ja",VLOOKUP($S$2,Plausis!A:E,5,0),IF(V1739="Ja",VLOOKUP($V$2,Plausis!A:E,5,0),IF(X1739="Ja",VLOOKUP($X$2,Plausis!A:E,5,0),"")))</f>
        <v/>
      </c>
      <c r="AL1739" s="52" t="s">
        <v>2</v>
      </c>
      <c r="AM1739" s="114">
        <v>45531</v>
      </c>
      <c r="AN1739" s="52" t="s">
        <v>4467</v>
      </c>
      <c r="AO1739" s="52" t="str">
        <f>VLOOKUP(B1739,'BAT Grundtabelle'!B:T,19,0)</f>
        <v>ja</v>
      </c>
      <c r="AP1739" s="105" t="str">
        <f t="shared" si="613"/>
        <v>11564</v>
      </c>
      <c r="AQ1739" s="52" t="str">
        <f t="shared" si="614"/>
        <v>Schlittenvermietung</v>
      </c>
      <c r="AR1739" s="52" t="b">
        <f t="shared" si="611"/>
        <v>0</v>
      </c>
      <c r="AS1739" s="52" t="b">
        <f t="shared" si="611"/>
        <v>0</v>
      </c>
      <c r="AT1739" s="52" t="b">
        <f t="shared" si="611"/>
        <v>0</v>
      </c>
      <c r="AU1739" s="52">
        <f t="shared" si="615"/>
        <v>1</v>
      </c>
      <c r="AW1739" s="52" t="b">
        <f t="shared" si="616"/>
        <v>0</v>
      </c>
      <c r="AX1739" s="52" t="str">
        <f t="shared" si="617"/>
        <v>Unternehmen</v>
      </c>
      <c r="AY1739" s="52" t="b">
        <f t="shared" si="618"/>
        <v>0</v>
      </c>
      <c r="AZ1739" s="52" t="str">
        <f t="shared" si="619"/>
        <v>11564</v>
      </c>
      <c r="BA1739" s="52" t="str">
        <f>VLOOKUP(A1739,'BAT Grundtabelle'!A:U,21,0)</f>
        <v>ja</v>
      </c>
      <c r="BB1739" s="52" t="str">
        <f t="shared" si="620"/>
        <v>nein</v>
      </c>
      <c r="BC1739" s="52" t="str">
        <f t="shared" si="621"/>
        <v>11564</v>
      </c>
      <c r="BD1739" s="52" t="str">
        <f t="shared" si="622"/>
        <v>Schlittenvermietung</v>
      </c>
      <c r="BE1739" s="52" t="str">
        <f t="shared" si="623"/>
        <v>Unternehmen</v>
      </c>
      <c r="BF1739" s="52">
        <f t="shared" si="624"/>
        <v>1</v>
      </c>
    </row>
    <row r="1740" spans="1:58" hidden="1" x14ac:dyDescent="0.35">
      <c r="A1740" s="107" t="s">
        <v>3988</v>
      </c>
      <c r="B1740" s="75" t="s">
        <v>881</v>
      </c>
      <c r="C1740" s="52" t="s">
        <v>3</v>
      </c>
      <c r="D1740" s="52" t="s">
        <v>3</v>
      </c>
      <c r="E1740" s="52" t="s">
        <v>2</v>
      </c>
      <c r="F1740" s="52" t="s">
        <v>2</v>
      </c>
      <c r="G1740" s="52" t="s">
        <v>2</v>
      </c>
      <c r="H1740" s="52" t="s">
        <v>2</v>
      </c>
      <c r="I1740" s="52" t="s">
        <v>3</v>
      </c>
      <c r="J1740" s="52">
        <v>1</v>
      </c>
      <c r="K1740" s="52" t="s">
        <v>2</v>
      </c>
      <c r="L1740" s="52" t="s">
        <v>2</v>
      </c>
      <c r="M1740" s="52" t="s">
        <v>2</v>
      </c>
      <c r="N1740" s="52" t="s">
        <v>3</v>
      </c>
      <c r="P1740" s="52" t="s">
        <v>4</v>
      </c>
      <c r="Q1740" s="52" t="str">
        <f t="shared" si="625"/>
        <v>Nein</v>
      </c>
      <c r="R1740" s="52" t="str">
        <f t="shared" si="625"/>
        <v>Nein</v>
      </c>
      <c r="S1740" s="52" t="str">
        <f t="shared" si="625"/>
        <v>Nein</v>
      </c>
      <c r="T1740" s="52" t="str">
        <f t="shared" si="625"/>
        <v>Nein</v>
      </c>
      <c r="U1740" s="52" t="str">
        <f t="shared" si="625"/>
        <v>Nein</v>
      </c>
      <c r="V1740" s="52" t="str">
        <f t="shared" si="625"/>
        <v>Nein</v>
      </c>
      <c r="W1740" s="52" t="str">
        <f t="shared" si="625"/>
        <v>Nein</v>
      </c>
      <c r="X1740" s="52" t="str">
        <f t="shared" si="625"/>
        <v>Nein</v>
      </c>
      <c r="Y1740" s="52" t="str">
        <f t="shared" si="625"/>
        <v>Nein</v>
      </c>
      <c r="Z1740" s="52" t="str">
        <f t="shared" si="625"/>
        <v>Nein</v>
      </c>
      <c r="AA1740" s="52" t="str">
        <f t="shared" si="625"/>
        <v>Nein</v>
      </c>
      <c r="AB1740" s="52" t="str">
        <f t="shared" si="625"/>
        <v>Nein</v>
      </c>
      <c r="AC1740" s="52" t="str">
        <f t="shared" si="625"/>
        <v>Nein</v>
      </c>
      <c r="AD1740" s="52" t="str">
        <f t="shared" si="625"/>
        <v>Nein</v>
      </c>
      <c r="AE1740" s="52" t="str">
        <f t="shared" si="625"/>
        <v>Nein</v>
      </c>
      <c r="AF1740" s="52" t="str">
        <f t="shared" si="625"/>
        <v>Nein</v>
      </c>
      <c r="AG1740" s="61" t="str">
        <f>IF(Q1740="Ja",VLOOKUP($Q$2,Plausis!A:E,5,0),IF(R1740="Ja",VLOOKUP($R$2,Plausis!A:E,5,0),IF(T1740="Ja",VLOOKUP($T$2,Plausis!A:E,5,0),IF(U1740="Ja",VLOOKUP($U$2,Plausis!A:E,5,0),IF(AA1740="Ja",VLOOKUP($AA$2,Plausis!A:E,5,0),IF(AC1740="Ja",VLOOKUP($AC$2,Plausis!A:E,5,0),IF(AD1740="Ja",VLOOKUP($AD$2,Plausis!A:E,5,0),"")))))))</f>
        <v/>
      </c>
      <c r="AH1740" s="52" t="str">
        <f>IF(Y1740="Ja",VLOOKUP($Y$2,Plausis!A:E,5,0),"")</f>
        <v/>
      </c>
      <c r="AI1740" s="52" t="str">
        <f t="shared" si="612"/>
        <v>Ja</v>
      </c>
      <c r="AJ1740" s="52" t="str">
        <f>IF(S1740="Ja",VLOOKUP($S$2,Plausis!A:E,5,0),IF(V1740="Ja",VLOOKUP($V$2,Plausis!A:E,5,0),IF(X1740="Ja",VLOOKUP($X$2,Plausis!A:E,5,0),"")))</f>
        <v/>
      </c>
      <c r="AL1740" s="52" t="s">
        <v>3</v>
      </c>
      <c r="AM1740" s="114">
        <v>45531</v>
      </c>
      <c r="AN1740" s="52" t="s">
        <v>4467</v>
      </c>
      <c r="AO1740" s="52" t="str">
        <f>VLOOKUP(B1740,'BAT Grundtabelle'!B:T,19,0)</f>
        <v>ja</v>
      </c>
      <c r="AP1740" s="105" t="str">
        <f t="shared" si="613"/>
        <v>11565</v>
      </c>
      <c r="AQ1740" s="52" t="str">
        <f t="shared" si="614"/>
        <v>Schlittschuhhersteller</v>
      </c>
      <c r="AR1740" s="52" t="b">
        <f t="shared" si="611"/>
        <v>0</v>
      </c>
      <c r="AS1740" s="52" t="b">
        <f t="shared" si="611"/>
        <v>0</v>
      </c>
      <c r="AT1740" s="52" t="b">
        <f t="shared" si="611"/>
        <v>0</v>
      </c>
      <c r="AU1740" s="52">
        <f t="shared" si="615"/>
        <v>1</v>
      </c>
      <c r="AW1740" s="52" t="b">
        <f t="shared" si="616"/>
        <v>0</v>
      </c>
      <c r="AX1740" s="52" t="str">
        <f t="shared" si="617"/>
        <v>Unternehmen</v>
      </c>
      <c r="AY1740" s="52" t="b">
        <f t="shared" si="618"/>
        <v>0</v>
      </c>
      <c r="AZ1740" s="52" t="str">
        <f t="shared" si="619"/>
        <v>11565</v>
      </c>
      <c r="BA1740" s="52" t="str">
        <f>VLOOKUP(A1740,'BAT Grundtabelle'!A:U,21,0)</f>
        <v>ja</v>
      </c>
      <c r="BB1740" s="52" t="str">
        <f t="shared" si="620"/>
        <v>nein</v>
      </c>
      <c r="BC1740" s="52" t="str">
        <f t="shared" si="621"/>
        <v>11565</v>
      </c>
      <c r="BD1740" s="52" t="str">
        <f t="shared" si="622"/>
        <v>Schlittschuhhersteller</v>
      </c>
      <c r="BE1740" s="52" t="str">
        <f t="shared" si="623"/>
        <v>Unternehmen</v>
      </c>
      <c r="BF1740" s="52">
        <f t="shared" si="624"/>
        <v>1</v>
      </c>
    </row>
    <row r="1741" spans="1:58" hidden="1" x14ac:dyDescent="0.35">
      <c r="A1741" s="107" t="s">
        <v>3989</v>
      </c>
      <c r="B1741" s="75" t="s">
        <v>1475</v>
      </c>
      <c r="C1741" s="52" t="s">
        <v>3</v>
      </c>
      <c r="D1741" s="52" t="s">
        <v>3</v>
      </c>
      <c r="E1741" s="52" t="s">
        <v>2</v>
      </c>
      <c r="F1741" s="52" t="s">
        <v>2</v>
      </c>
      <c r="G1741" s="52" t="s">
        <v>2</v>
      </c>
      <c r="H1741" s="52" t="s">
        <v>2</v>
      </c>
      <c r="I1741" s="52" t="s">
        <v>3</v>
      </c>
      <c r="J1741" s="52">
        <v>1</v>
      </c>
      <c r="K1741" s="52" t="s">
        <v>2</v>
      </c>
      <c r="L1741" s="52" t="s">
        <v>2</v>
      </c>
      <c r="M1741" s="52" t="s">
        <v>2</v>
      </c>
      <c r="N1741" s="52" t="s">
        <v>3</v>
      </c>
      <c r="P1741" s="52" t="s">
        <v>4</v>
      </c>
      <c r="Q1741" s="52" t="str">
        <f t="shared" si="625"/>
        <v>Nein</v>
      </c>
      <c r="R1741" s="52" t="str">
        <f t="shared" si="625"/>
        <v>Nein</v>
      </c>
      <c r="S1741" s="52" t="str">
        <f t="shared" si="625"/>
        <v>Nein</v>
      </c>
      <c r="T1741" s="52" t="str">
        <f t="shared" si="625"/>
        <v>Nein</v>
      </c>
      <c r="U1741" s="52" t="str">
        <f t="shared" si="625"/>
        <v>Nein</v>
      </c>
      <c r="V1741" s="52" t="str">
        <f t="shared" si="625"/>
        <v>Nein</v>
      </c>
      <c r="W1741" s="52" t="str">
        <f t="shared" si="625"/>
        <v>Nein</v>
      </c>
      <c r="X1741" s="52" t="str">
        <f t="shared" si="625"/>
        <v>Nein</v>
      </c>
      <c r="Y1741" s="52" t="str">
        <f t="shared" si="625"/>
        <v>Nein</v>
      </c>
      <c r="Z1741" s="52" t="str">
        <f t="shared" si="625"/>
        <v>Nein</v>
      </c>
      <c r="AA1741" s="52" t="str">
        <f t="shared" si="625"/>
        <v>Nein</v>
      </c>
      <c r="AB1741" s="52" t="str">
        <f t="shared" si="625"/>
        <v>Nein</v>
      </c>
      <c r="AC1741" s="52" t="str">
        <f t="shared" si="625"/>
        <v>Nein</v>
      </c>
      <c r="AD1741" s="52" t="str">
        <f t="shared" si="625"/>
        <v>Nein</v>
      </c>
      <c r="AE1741" s="52" t="str">
        <f t="shared" si="625"/>
        <v>Nein</v>
      </c>
      <c r="AF1741" s="52" t="str">
        <f t="shared" si="625"/>
        <v>Nein</v>
      </c>
      <c r="AG1741" s="61" t="str">
        <f>IF(Q1741="Ja",VLOOKUP($Q$2,Plausis!A:E,5,0),IF(R1741="Ja",VLOOKUP($R$2,Plausis!A:E,5,0),IF(T1741="Ja",VLOOKUP($T$2,Plausis!A:E,5,0),IF(U1741="Ja",VLOOKUP($U$2,Plausis!A:E,5,0),IF(AA1741="Ja",VLOOKUP($AA$2,Plausis!A:E,5,0),IF(AC1741="Ja",VLOOKUP($AC$2,Plausis!A:E,5,0),IF(AD1741="Ja",VLOOKUP($AD$2,Plausis!A:E,5,0),"")))))))</f>
        <v/>
      </c>
      <c r="AH1741" s="52" t="str">
        <f>IF(Y1741="Ja",VLOOKUP($Y$2,Plausis!A:E,5,0),"")</f>
        <v/>
      </c>
      <c r="AI1741" s="52" t="str">
        <f t="shared" si="612"/>
        <v>Ja</v>
      </c>
      <c r="AJ1741" s="52" t="str">
        <f>IF(S1741="Ja",VLOOKUP($S$2,Plausis!A:E,5,0),IF(V1741="Ja",VLOOKUP($V$2,Plausis!A:E,5,0),IF(X1741="Ja",VLOOKUP($X$2,Plausis!A:E,5,0),"")))</f>
        <v/>
      </c>
      <c r="AL1741" s="52" t="s">
        <v>2</v>
      </c>
      <c r="AM1741" s="114">
        <v>45531</v>
      </c>
      <c r="AN1741" s="52" t="s">
        <v>4467</v>
      </c>
      <c r="AO1741" s="52" t="str">
        <f>VLOOKUP(B1741,'BAT Grundtabelle'!B:T,19,0)</f>
        <v>ja</v>
      </c>
      <c r="AP1741" s="105" t="str">
        <f t="shared" si="613"/>
        <v>11566</v>
      </c>
      <c r="AQ1741" s="52" t="str">
        <f t="shared" si="614"/>
        <v>Schlittschuhvermietung</v>
      </c>
      <c r="AR1741" s="52" t="b">
        <f t="shared" si="611"/>
        <v>0</v>
      </c>
      <c r="AS1741" s="52" t="b">
        <f t="shared" si="611"/>
        <v>0</v>
      </c>
      <c r="AT1741" s="52" t="b">
        <f t="shared" si="611"/>
        <v>0</v>
      </c>
      <c r="AU1741" s="52">
        <f t="shared" si="615"/>
        <v>1</v>
      </c>
      <c r="AW1741" s="52" t="b">
        <f t="shared" si="616"/>
        <v>0</v>
      </c>
      <c r="AX1741" s="52" t="str">
        <f t="shared" si="617"/>
        <v>Unternehmen</v>
      </c>
      <c r="AY1741" s="52" t="b">
        <f t="shared" si="618"/>
        <v>0</v>
      </c>
      <c r="AZ1741" s="52" t="str">
        <f t="shared" si="619"/>
        <v>11566</v>
      </c>
      <c r="BA1741" s="52" t="str">
        <f>VLOOKUP(A1741,'BAT Grundtabelle'!A:U,21,0)</f>
        <v>ja</v>
      </c>
      <c r="BB1741" s="52" t="str">
        <f t="shared" si="620"/>
        <v>nein</v>
      </c>
      <c r="BC1741" s="52" t="str">
        <f t="shared" si="621"/>
        <v>11566</v>
      </c>
      <c r="BD1741" s="52" t="str">
        <f t="shared" si="622"/>
        <v>Schlittschuhvermietung</v>
      </c>
      <c r="BE1741" s="52" t="str">
        <f t="shared" si="623"/>
        <v>Unternehmen</v>
      </c>
      <c r="BF1741" s="52">
        <f t="shared" si="624"/>
        <v>1</v>
      </c>
    </row>
    <row r="1742" spans="1:58" hidden="1" x14ac:dyDescent="0.35">
      <c r="A1742" s="107" t="s">
        <v>2165</v>
      </c>
      <c r="B1742" s="75" t="s">
        <v>2164</v>
      </c>
      <c r="C1742" s="52" t="s">
        <v>3</v>
      </c>
      <c r="D1742" s="52" t="s">
        <v>3</v>
      </c>
      <c r="E1742" s="52" t="s">
        <v>2</v>
      </c>
      <c r="F1742" s="52" t="s">
        <v>2</v>
      </c>
      <c r="G1742" s="52" t="s">
        <v>2</v>
      </c>
      <c r="H1742" s="52" t="s">
        <v>2</v>
      </c>
      <c r="I1742" s="52" t="s">
        <v>3</v>
      </c>
      <c r="J1742" s="52">
        <v>1</v>
      </c>
      <c r="K1742" s="52" t="s">
        <v>2</v>
      </c>
      <c r="L1742" s="52" t="s">
        <v>2</v>
      </c>
      <c r="M1742" s="52" t="s">
        <v>2</v>
      </c>
      <c r="N1742" s="52" t="s">
        <v>3</v>
      </c>
      <c r="P1742" s="52" t="s">
        <v>4</v>
      </c>
      <c r="Q1742" s="52" t="str">
        <f t="shared" si="625"/>
        <v>Nein</v>
      </c>
      <c r="R1742" s="52" t="str">
        <f t="shared" si="625"/>
        <v>Nein</v>
      </c>
      <c r="S1742" s="52" t="str">
        <f t="shared" si="625"/>
        <v>Nein</v>
      </c>
      <c r="T1742" s="52" t="str">
        <f t="shared" si="625"/>
        <v>Nein</v>
      </c>
      <c r="U1742" s="52" t="str">
        <f t="shared" si="625"/>
        <v>Nein</v>
      </c>
      <c r="V1742" s="52" t="str">
        <f t="shared" si="625"/>
        <v>Nein</v>
      </c>
      <c r="W1742" s="52" t="str">
        <f t="shared" si="625"/>
        <v>Nein</v>
      </c>
      <c r="X1742" s="52" t="str">
        <f t="shared" si="625"/>
        <v>Nein</v>
      </c>
      <c r="Y1742" s="52" t="str">
        <f t="shared" si="625"/>
        <v>Nein</v>
      </c>
      <c r="Z1742" s="52" t="str">
        <f t="shared" si="625"/>
        <v>Nein</v>
      </c>
      <c r="AA1742" s="52" t="str">
        <f t="shared" si="625"/>
        <v>Nein</v>
      </c>
      <c r="AB1742" s="52" t="str">
        <f t="shared" si="625"/>
        <v>Nein</v>
      </c>
      <c r="AC1742" s="52" t="str">
        <f t="shared" si="625"/>
        <v>Nein</v>
      </c>
      <c r="AD1742" s="52" t="str">
        <f t="shared" si="625"/>
        <v>Nein</v>
      </c>
      <c r="AE1742" s="52" t="str">
        <f t="shared" si="625"/>
        <v>Nein</v>
      </c>
      <c r="AF1742" s="52" t="str">
        <f t="shared" si="625"/>
        <v>Nein</v>
      </c>
      <c r="AG1742" s="61" t="str">
        <f>IF(Q1742="Ja",VLOOKUP($Q$2,Plausis!A:E,5,0),IF(R1742="Ja",VLOOKUP($R$2,Plausis!A:E,5,0),IF(T1742="Ja",VLOOKUP($T$2,Plausis!A:E,5,0),IF(U1742="Ja",VLOOKUP($U$2,Plausis!A:E,5,0),IF(AA1742="Ja",VLOOKUP($AA$2,Plausis!A:E,5,0),IF(AC1742="Ja",VLOOKUP($AC$2,Plausis!A:E,5,0),IF(AD1742="Ja",VLOOKUP($AD$2,Plausis!A:E,5,0),"")))))))</f>
        <v/>
      </c>
      <c r="AH1742" s="52" t="str">
        <f>IF(Y1742="Ja",VLOOKUP($Y$2,Plausis!A:E,5,0),"")</f>
        <v/>
      </c>
      <c r="AI1742" s="52" t="str">
        <f t="shared" si="612"/>
        <v>Ja</v>
      </c>
      <c r="AJ1742" s="52" t="str">
        <f>IF(S1742="Ja",VLOOKUP($S$2,Plausis!A:E,5,0),IF(V1742="Ja",VLOOKUP($V$2,Plausis!A:E,5,0),IF(X1742="Ja",VLOOKUP($X$2,Plausis!A:E,5,0),"")))</f>
        <v/>
      </c>
      <c r="AL1742" s="52" t="s">
        <v>3</v>
      </c>
      <c r="AM1742" s="114">
        <v>45531</v>
      </c>
      <c r="AN1742" s="52" t="s">
        <v>4467</v>
      </c>
      <c r="AO1742" s="52" t="str">
        <f>VLOOKUP(B1742,'BAT Grundtabelle'!B:T,19,0)</f>
        <v>ja</v>
      </c>
      <c r="AP1742" s="105" t="str">
        <f t="shared" si="613"/>
        <v>1575</v>
      </c>
      <c r="AQ1742" s="52" t="str">
        <f t="shared" si="614"/>
        <v>Schlosserei</v>
      </c>
      <c r="AR1742" s="52" t="b">
        <f t="shared" si="611"/>
        <v>0</v>
      </c>
      <c r="AS1742" s="52" t="b">
        <f t="shared" si="611"/>
        <v>0</v>
      </c>
      <c r="AT1742" s="52" t="b">
        <f t="shared" si="611"/>
        <v>0</v>
      </c>
      <c r="AU1742" s="52">
        <f t="shared" si="615"/>
        <v>1</v>
      </c>
      <c r="AW1742" s="52" t="b">
        <f t="shared" si="616"/>
        <v>0</v>
      </c>
      <c r="AX1742" s="52" t="str">
        <f t="shared" si="617"/>
        <v>Unternehmen</v>
      </c>
      <c r="AY1742" s="52" t="b">
        <f t="shared" si="618"/>
        <v>0</v>
      </c>
      <c r="AZ1742" s="52" t="str">
        <f t="shared" si="619"/>
        <v>1575</v>
      </c>
      <c r="BA1742" s="52" t="str">
        <f>VLOOKUP(A1742,'BAT Grundtabelle'!A:U,21,0)</f>
        <v>ja</v>
      </c>
      <c r="BB1742" s="52" t="str">
        <f t="shared" si="620"/>
        <v>nein</v>
      </c>
      <c r="BC1742" s="52" t="str">
        <f t="shared" si="621"/>
        <v>1575</v>
      </c>
      <c r="BD1742" s="52" t="str">
        <f t="shared" si="622"/>
        <v>Schlosserei</v>
      </c>
      <c r="BE1742" s="52" t="str">
        <f t="shared" si="623"/>
        <v>Unternehmen</v>
      </c>
      <c r="BF1742" s="52">
        <f t="shared" si="624"/>
        <v>1</v>
      </c>
    </row>
    <row r="1743" spans="1:58" hidden="1" x14ac:dyDescent="0.35">
      <c r="A1743" s="107" t="s">
        <v>3990</v>
      </c>
      <c r="B1743" s="75" t="s">
        <v>1539</v>
      </c>
      <c r="C1743" s="52" t="s">
        <v>3</v>
      </c>
      <c r="D1743" s="52" t="s">
        <v>3</v>
      </c>
      <c r="E1743" s="52" t="s">
        <v>2</v>
      </c>
      <c r="F1743" s="52" t="s">
        <v>2</v>
      </c>
      <c r="G1743" s="52" t="s">
        <v>2</v>
      </c>
      <c r="H1743" s="52" t="s">
        <v>2</v>
      </c>
      <c r="I1743" s="52" t="s">
        <v>3</v>
      </c>
      <c r="J1743" s="52">
        <v>1</v>
      </c>
      <c r="K1743" s="52" t="s">
        <v>2</v>
      </c>
      <c r="L1743" s="52" t="s">
        <v>2</v>
      </c>
      <c r="M1743" s="52" t="s">
        <v>2</v>
      </c>
      <c r="N1743" s="52" t="s">
        <v>3</v>
      </c>
      <c r="P1743" s="52" t="s">
        <v>4</v>
      </c>
      <c r="Q1743" s="52" t="str">
        <f t="shared" ref="Q1743:AF1752" si="626">IF(ISERROR(FIND(Q$2,$P1743,1)),"Nein","Ja")</f>
        <v>Nein</v>
      </c>
      <c r="R1743" s="52" t="str">
        <f t="shared" si="626"/>
        <v>Nein</v>
      </c>
      <c r="S1743" s="52" t="str">
        <f t="shared" si="626"/>
        <v>Nein</v>
      </c>
      <c r="T1743" s="52" t="str">
        <f t="shared" si="626"/>
        <v>Nein</v>
      </c>
      <c r="U1743" s="52" t="str">
        <f t="shared" si="626"/>
        <v>Nein</v>
      </c>
      <c r="V1743" s="52" t="str">
        <f t="shared" si="626"/>
        <v>Nein</v>
      </c>
      <c r="W1743" s="52" t="str">
        <f t="shared" si="626"/>
        <v>Nein</v>
      </c>
      <c r="X1743" s="52" t="str">
        <f t="shared" si="626"/>
        <v>Nein</v>
      </c>
      <c r="Y1743" s="52" t="str">
        <f t="shared" si="626"/>
        <v>Nein</v>
      </c>
      <c r="Z1743" s="52" t="str">
        <f t="shared" si="626"/>
        <v>Nein</v>
      </c>
      <c r="AA1743" s="52" t="str">
        <f t="shared" si="626"/>
        <v>Nein</v>
      </c>
      <c r="AB1743" s="52" t="str">
        <f t="shared" si="626"/>
        <v>Nein</v>
      </c>
      <c r="AC1743" s="52" t="str">
        <f t="shared" si="626"/>
        <v>Nein</v>
      </c>
      <c r="AD1743" s="52" t="str">
        <f t="shared" si="626"/>
        <v>Nein</v>
      </c>
      <c r="AE1743" s="52" t="str">
        <f t="shared" si="626"/>
        <v>Nein</v>
      </c>
      <c r="AF1743" s="52" t="str">
        <f t="shared" si="626"/>
        <v>Nein</v>
      </c>
      <c r="AG1743" s="61" t="str">
        <f>IF(Q1743="Ja",VLOOKUP($Q$2,Plausis!A:E,5,0),IF(R1743="Ja",VLOOKUP($R$2,Plausis!A:E,5,0),IF(T1743="Ja",VLOOKUP($T$2,Plausis!A:E,5,0),IF(U1743="Ja",VLOOKUP($U$2,Plausis!A:E,5,0),IF(AA1743="Ja",VLOOKUP($AA$2,Plausis!A:E,5,0),IF(AC1743="Ja",VLOOKUP($AC$2,Plausis!A:E,5,0),IF(AD1743="Ja",VLOOKUP($AD$2,Plausis!A:E,5,0),"")))))))</f>
        <v/>
      </c>
      <c r="AH1743" s="52" t="str">
        <f>IF(Y1743="Ja",VLOOKUP($Y$2,Plausis!A:E,5,0),"")</f>
        <v/>
      </c>
      <c r="AI1743" s="52" t="str">
        <f t="shared" si="612"/>
        <v>Ja</v>
      </c>
      <c r="AJ1743" s="52" t="str">
        <f>IF(S1743="Ja",VLOOKUP($S$2,Plausis!A:E,5,0),IF(V1743="Ja",VLOOKUP($V$2,Plausis!A:E,5,0),IF(X1743="Ja",VLOOKUP($X$2,Plausis!A:E,5,0),"")))</f>
        <v/>
      </c>
      <c r="AL1743" s="52" t="s">
        <v>2</v>
      </c>
      <c r="AM1743" s="114">
        <v>45531</v>
      </c>
      <c r="AN1743" s="52" t="s">
        <v>4467</v>
      </c>
      <c r="AO1743" s="52" t="str">
        <f>VLOOKUP(B1743,'BAT Grundtabelle'!B:T,19,0)</f>
        <v>ja</v>
      </c>
      <c r="AP1743" s="105" t="str">
        <f t="shared" si="613"/>
        <v>11567</v>
      </c>
      <c r="AQ1743" s="52" t="str">
        <f t="shared" si="614"/>
        <v>Schlüsseldienst</v>
      </c>
      <c r="AR1743" s="52" t="b">
        <f t="shared" ref="AR1743:AT1762" si="627">IF(ISERROR(FIND(AR$1,$P1743,1)),FALSE,TRUE)</f>
        <v>0</v>
      </c>
      <c r="AS1743" s="52" t="b">
        <f t="shared" si="627"/>
        <v>0</v>
      </c>
      <c r="AT1743" s="52" t="b">
        <f t="shared" si="627"/>
        <v>0</v>
      </c>
      <c r="AU1743" s="52">
        <f t="shared" si="615"/>
        <v>1</v>
      </c>
      <c r="AW1743" s="52" t="b">
        <f t="shared" si="616"/>
        <v>0</v>
      </c>
      <c r="AX1743" s="52" t="str">
        <f t="shared" si="617"/>
        <v>Unternehmen</v>
      </c>
      <c r="AY1743" s="52" t="b">
        <f t="shared" si="618"/>
        <v>0</v>
      </c>
      <c r="AZ1743" s="52" t="str">
        <f t="shared" si="619"/>
        <v>11567</v>
      </c>
      <c r="BA1743" s="52" t="str">
        <f>VLOOKUP(A1743,'BAT Grundtabelle'!A:U,21,0)</f>
        <v>ja</v>
      </c>
      <c r="BB1743" s="52" t="str">
        <f t="shared" si="620"/>
        <v>nein</v>
      </c>
      <c r="BC1743" s="52" t="str">
        <f t="shared" si="621"/>
        <v>11567</v>
      </c>
      <c r="BD1743" s="52" t="str">
        <f t="shared" si="622"/>
        <v>Schlüsseldienst</v>
      </c>
      <c r="BE1743" s="52" t="str">
        <f t="shared" si="623"/>
        <v>Unternehmen</v>
      </c>
      <c r="BF1743" s="52">
        <f t="shared" si="624"/>
        <v>1</v>
      </c>
    </row>
    <row r="1744" spans="1:58" hidden="1" x14ac:dyDescent="0.35">
      <c r="A1744" s="107" t="s">
        <v>3991</v>
      </c>
      <c r="B1744" s="75" t="s">
        <v>859</v>
      </c>
      <c r="C1744" s="52" t="s">
        <v>3</v>
      </c>
      <c r="D1744" s="52" t="s">
        <v>3</v>
      </c>
      <c r="E1744" s="52" t="s">
        <v>2</v>
      </c>
      <c r="F1744" s="52" t="s">
        <v>2</v>
      </c>
      <c r="G1744" s="52" t="s">
        <v>2</v>
      </c>
      <c r="H1744" s="52" t="s">
        <v>2</v>
      </c>
      <c r="I1744" s="52" t="s">
        <v>3</v>
      </c>
      <c r="J1744" s="52">
        <v>1</v>
      </c>
      <c r="K1744" s="52" t="s">
        <v>2</v>
      </c>
      <c r="L1744" s="52" t="s">
        <v>2</v>
      </c>
      <c r="M1744" s="52" t="s">
        <v>2</v>
      </c>
      <c r="N1744" s="52" t="s">
        <v>3</v>
      </c>
      <c r="P1744" s="52" t="s">
        <v>4</v>
      </c>
      <c r="Q1744" s="52" t="str">
        <f t="shared" si="626"/>
        <v>Nein</v>
      </c>
      <c r="R1744" s="52" t="str">
        <f t="shared" si="626"/>
        <v>Nein</v>
      </c>
      <c r="S1744" s="52" t="str">
        <f t="shared" si="626"/>
        <v>Nein</v>
      </c>
      <c r="T1744" s="52" t="str">
        <f t="shared" si="626"/>
        <v>Nein</v>
      </c>
      <c r="U1744" s="52" t="str">
        <f t="shared" si="626"/>
        <v>Nein</v>
      </c>
      <c r="V1744" s="52" t="str">
        <f t="shared" si="626"/>
        <v>Nein</v>
      </c>
      <c r="W1744" s="52" t="str">
        <f t="shared" si="626"/>
        <v>Nein</v>
      </c>
      <c r="X1744" s="52" t="str">
        <f t="shared" si="626"/>
        <v>Nein</v>
      </c>
      <c r="Y1744" s="52" t="str">
        <f t="shared" si="626"/>
        <v>Nein</v>
      </c>
      <c r="Z1744" s="52" t="str">
        <f t="shared" si="626"/>
        <v>Nein</v>
      </c>
      <c r="AA1744" s="52" t="str">
        <f t="shared" si="626"/>
        <v>Nein</v>
      </c>
      <c r="AB1744" s="52" t="str">
        <f t="shared" si="626"/>
        <v>Nein</v>
      </c>
      <c r="AC1744" s="52" t="str">
        <f t="shared" si="626"/>
        <v>Nein</v>
      </c>
      <c r="AD1744" s="52" t="str">
        <f t="shared" si="626"/>
        <v>Nein</v>
      </c>
      <c r="AE1744" s="52" t="str">
        <f t="shared" si="626"/>
        <v>Nein</v>
      </c>
      <c r="AF1744" s="52" t="str">
        <f t="shared" si="626"/>
        <v>Nein</v>
      </c>
      <c r="AG1744" s="61" t="str">
        <f>IF(Q1744="Ja",VLOOKUP($Q$2,Plausis!A:E,5,0),IF(R1744="Ja",VLOOKUP($R$2,Plausis!A:E,5,0),IF(T1744="Ja",VLOOKUP($T$2,Plausis!A:E,5,0),IF(U1744="Ja",VLOOKUP($U$2,Plausis!A:E,5,0),IF(AA1744="Ja",VLOOKUP($AA$2,Plausis!A:E,5,0),IF(AC1744="Ja",VLOOKUP($AC$2,Plausis!A:E,5,0),IF(AD1744="Ja",VLOOKUP($AD$2,Plausis!A:E,5,0),"")))))))</f>
        <v/>
      </c>
      <c r="AH1744" s="52" t="str">
        <f>IF(Y1744="Ja",VLOOKUP($Y$2,Plausis!A:E,5,0),"")</f>
        <v/>
      </c>
      <c r="AI1744" s="52" t="str">
        <f t="shared" si="612"/>
        <v>Ja</v>
      </c>
      <c r="AJ1744" s="52" t="str">
        <f>IF(S1744="Ja",VLOOKUP($S$2,Plausis!A:E,5,0),IF(V1744="Ja",VLOOKUP($V$2,Plausis!A:E,5,0),IF(X1744="Ja",VLOOKUP($X$2,Plausis!A:E,5,0),"")))</f>
        <v/>
      </c>
      <c r="AL1744" s="52" t="s">
        <v>2</v>
      </c>
      <c r="AM1744" s="114">
        <v>45531</v>
      </c>
      <c r="AN1744" s="52" t="s">
        <v>4467</v>
      </c>
      <c r="AO1744" s="52" t="str">
        <f>VLOOKUP(B1744,'BAT Grundtabelle'!B:T,19,0)</f>
        <v>ja</v>
      </c>
      <c r="AP1744" s="105" t="str">
        <f t="shared" si="613"/>
        <v>11568</v>
      </c>
      <c r="AQ1744" s="52" t="str">
        <f t="shared" si="614"/>
        <v>Schmiede (mit Hufbeschlag)</v>
      </c>
      <c r="AR1744" s="52" t="b">
        <f t="shared" si="627"/>
        <v>0</v>
      </c>
      <c r="AS1744" s="52" t="b">
        <f t="shared" si="627"/>
        <v>0</v>
      </c>
      <c r="AT1744" s="52" t="b">
        <f t="shared" si="627"/>
        <v>0</v>
      </c>
      <c r="AU1744" s="52">
        <f t="shared" si="615"/>
        <v>1</v>
      </c>
      <c r="AW1744" s="52" t="b">
        <f t="shared" si="616"/>
        <v>0</v>
      </c>
      <c r="AX1744" s="52" t="str">
        <f t="shared" si="617"/>
        <v>Unternehmen</v>
      </c>
      <c r="AY1744" s="52" t="b">
        <f t="shared" si="618"/>
        <v>0</v>
      </c>
      <c r="AZ1744" s="52" t="str">
        <f t="shared" si="619"/>
        <v>11568</v>
      </c>
      <c r="BA1744" s="52" t="str">
        <f>VLOOKUP(A1744,'BAT Grundtabelle'!A:U,21,0)</f>
        <v>ja</v>
      </c>
      <c r="BB1744" s="52" t="str">
        <f t="shared" si="620"/>
        <v>nein</v>
      </c>
      <c r="BC1744" s="52" t="str">
        <f t="shared" si="621"/>
        <v>11568</v>
      </c>
      <c r="BD1744" s="52" t="str">
        <f t="shared" si="622"/>
        <v>Schmiede (mit Hufbeschlag)</v>
      </c>
      <c r="BE1744" s="52" t="str">
        <f t="shared" si="623"/>
        <v>Unternehmen</v>
      </c>
      <c r="BF1744" s="52">
        <f t="shared" si="624"/>
        <v>1</v>
      </c>
    </row>
    <row r="1745" spans="1:58" hidden="1" x14ac:dyDescent="0.35">
      <c r="A1745" s="107" t="s">
        <v>3992</v>
      </c>
      <c r="B1745" s="75" t="s">
        <v>862</v>
      </c>
      <c r="C1745" s="52" t="s">
        <v>3</v>
      </c>
      <c r="D1745" s="52" t="s">
        <v>3</v>
      </c>
      <c r="E1745" s="52" t="s">
        <v>2</v>
      </c>
      <c r="F1745" s="52" t="s">
        <v>2</v>
      </c>
      <c r="G1745" s="52" t="s">
        <v>2</v>
      </c>
      <c r="H1745" s="52" t="s">
        <v>2</v>
      </c>
      <c r="I1745" s="52" t="s">
        <v>3</v>
      </c>
      <c r="J1745" s="52">
        <v>1</v>
      </c>
      <c r="K1745" s="52" t="s">
        <v>2</v>
      </c>
      <c r="L1745" s="52" t="s">
        <v>2</v>
      </c>
      <c r="M1745" s="52" t="s">
        <v>2</v>
      </c>
      <c r="N1745" s="52" t="s">
        <v>3</v>
      </c>
      <c r="P1745" s="52" t="s">
        <v>4</v>
      </c>
      <c r="Q1745" s="52" t="str">
        <f t="shared" si="626"/>
        <v>Nein</v>
      </c>
      <c r="R1745" s="52" t="str">
        <f t="shared" si="626"/>
        <v>Nein</v>
      </c>
      <c r="S1745" s="52" t="str">
        <f t="shared" si="626"/>
        <v>Nein</v>
      </c>
      <c r="T1745" s="52" t="str">
        <f t="shared" si="626"/>
        <v>Nein</v>
      </c>
      <c r="U1745" s="52" t="str">
        <f t="shared" si="626"/>
        <v>Nein</v>
      </c>
      <c r="V1745" s="52" t="str">
        <f t="shared" si="626"/>
        <v>Nein</v>
      </c>
      <c r="W1745" s="52" t="str">
        <f t="shared" si="626"/>
        <v>Nein</v>
      </c>
      <c r="X1745" s="52" t="str">
        <f t="shared" si="626"/>
        <v>Nein</v>
      </c>
      <c r="Y1745" s="52" t="str">
        <f t="shared" si="626"/>
        <v>Nein</v>
      </c>
      <c r="Z1745" s="52" t="str">
        <f t="shared" si="626"/>
        <v>Nein</v>
      </c>
      <c r="AA1745" s="52" t="str">
        <f t="shared" si="626"/>
        <v>Nein</v>
      </c>
      <c r="AB1745" s="52" t="str">
        <f t="shared" si="626"/>
        <v>Nein</v>
      </c>
      <c r="AC1745" s="52" t="str">
        <f t="shared" si="626"/>
        <v>Nein</v>
      </c>
      <c r="AD1745" s="52" t="str">
        <f t="shared" si="626"/>
        <v>Nein</v>
      </c>
      <c r="AE1745" s="52" t="str">
        <f t="shared" si="626"/>
        <v>Nein</v>
      </c>
      <c r="AF1745" s="52" t="str">
        <f t="shared" si="626"/>
        <v>Nein</v>
      </c>
      <c r="AG1745" s="61" t="str">
        <f>IF(Q1745="Ja",VLOOKUP($Q$2,Plausis!A:E,5,0),IF(R1745="Ja",VLOOKUP($R$2,Plausis!A:E,5,0),IF(T1745="Ja",VLOOKUP($T$2,Plausis!A:E,5,0),IF(U1745="Ja",VLOOKUP($U$2,Plausis!A:E,5,0),IF(AA1745="Ja",VLOOKUP($AA$2,Plausis!A:E,5,0),IF(AC1745="Ja",VLOOKUP($AC$2,Plausis!A:E,5,0),IF(AD1745="Ja",VLOOKUP($AD$2,Plausis!A:E,5,0),"")))))))</f>
        <v/>
      </c>
      <c r="AH1745" s="52" t="str">
        <f>IF(Y1745="Ja",VLOOKUP($Y$2,Plausis!A:E,5,0),"")</f>
        <v/>
      </c>
      <c r="AI1745" s="52" t="str">
        <f t="shared" si="612"/>
        <v>Ja</v>
      </c>
      <c r="AJ1745" s="52" t="str">
        <f>IF(S1745="Ja",VLOOKUP($S$2,Plausis!A:E,5,0),IF(V1745="Ja",VLOOKUP($V$2,Plausis!A:E,5,0),IF(X1745="Ja",VLOOKUP($X$2,Plausis!A:E,5,0),"")))</f>
        <v/>
      </c>
      <c r="AL1745" s="52" t="s">
        <v>2</v>
      </c>
      <c r="AM1745" s="114">
        <v>45531</v>
      </c>
      <c r="AN1745" s="52" t="s">
        <v>4467</v>
      </c>
      <c r="AO1745" s="52" t="str">
        <f>VLOOKUP(B1745,'BAT Grundtabelle'!B:T,19,0)</f>
        <v>ja</v>
      </c>
      <c r="AP1745" s="105" t="str">
        <f t="shared" si="613"/>
        <v>11569</v>
      </c>
      <c r="AQ1745" s="52" t="str">
        <f t="shared" si="614"/>
        <v>Schmiede (ohne Hufbeschlag)</v>
      </c>
      <c r="AR1745" s="52" t="b">
        <f t="shared" si="627"/>
        <v>0</v>
      </c>
      <c r="AS1745" s="52" t="b">
        <f t="shared" si="627"/>
        <v>0</v>
      </c>
      <c r="AT1745" s="52" t="b">
        <f t="shared" si="627"/>
        <v>0</v>
      </c>
      <c r="AU1745" s="52">
        <f t="shared" si="615"/>
        <v>1</v>
      </c>
      <c r="AW1745" s="52" t="b">
        <f t="shared" si="616"/>
        <v>0</v>
      </c>
      <c r="AX1745" s="52" t="str">
        <f t="shared" si="617"/>
        <v>Unternehmen</v>
      </c>
      <c r="AY1745" s="52" t="b">
        <f t="shared" si="618"/>
        <v>0</v>
      </c>
      <c r="AZ1745" s="52" t="str">
        <f t="shared" si="619"/>
        <v>11569</v>
      </c>
      <c r="BA1745" s="52" t="str">
        <f>VLOOKUP(A1745,'BAT Grundtabelle'!A:U,21,0)</f>
        <v>ja</v>
      </c>
      <c r="BB1745" s="52" t="str">
        <f t="shared" si="620"/>
        <v>nein</v>
      </c>
      <c r="BC1745" s="52" t="str">
        <f t="shared" si="621"/>
        <v>11569</v>
      </c>
      <c r="BD1745" s="52" t="str">
        <f t="shared" si="622"/>
        <v>Schmiede (ohne Hufbeschlag)</v>
      </c>
      <c r="BE1745" s="52" t="str">
        <f t="shared" si="623"/>
        <v>Unternehmen</v>
      </c>
      <c r="BF1745" s="52">
        <f t="shared" si="624"/>
        <v>1</v>
      </c>
    </row>
    <row r="1746" spans="1:58" hidden="1" x14ac:dyDescent="0.35">
      <c r="A1746" s="107" t="s">
        <v>3993</v>
      </c>
      <c r="B1746" s="75" t="s">
        <v>1412</v>
      </c>
      <c r="C1746" s="52" t="s">
        <v>3</v>
      </c>
      <c r="D1746" s="52" t="s">
        <v>3</v>
      </c>
      <c r="E1746" s="52" t="s">
        <v>2</v>
      </c>
      <c r="F1746" s="52" t="s">
        <v>2</v>
      </c>
      <c r="G1746" s="52" t="s">
        <v>2</v>
      </c>
      <c r="H1746" s="52" t="s">
        <v>2</v>
      </c>
      <c r="I1746" s="52" t="s">
        <v>3</v>
      </c>
      <c r="J1746" s="52">
        <v>1</v>
      </c>
      <c r="K1746" s="52" t="s">
        <v>2</v>
      </c>
      <c r="L1746" s="52" t="s">
        <v>2</v>
      </c>
      <c r="M1746" s="52" t="s">
        <v>2</v>
      </c>
      <c r="N1746" s="52" t="s">
        <v>3</v>
      </c>
      <c r="P1746" s="52" t="s">
        <v>4</v>
      </c>
      <c r="Q1746" s="52" t="str">
        <f t="shared" si="626"/>
        <v>Nein</v>
      </c>
      <c r="R1746" s="52" t="str">
        <f t="shared" si="626"/>
        <v>Nein</v>
      </c>
      <c r="S1746" s="52" t="str">
        <f t="shared" si="626"/>
        <v>Nein</v>
      </c>
      <c r="T1746" s="52" t="str">
        <f t="shared" si="626"/>
        <v>Nein</v>
      </c>
      <c r="U1746" s="52" t="str">
        <f t="shared" si="626"/>
        <v>Nein</v>
      </c>
      <c r="V1746" s="52" t="str">
        <f t="shared" si="626"/>
        <v>Nein</v>
      </c>
      <c r="W1746" s="52" t="str">
        <f t="shared" si="626"/>
        <v>Nein</v>
      </c>
      <c r="X1746" s="52" t="str">
        <f t="shared" si="626"/>
        <v>Nein</v>
      </c>
      <c r="Y1746" s="52" t="str">
        <f t="shared" si="626"/>
        <v>Nein</v>
      </c>
      <c r="Z1746" s="52" t="str">
        <f t="shared" si="626"/>
        <v>Nein</v>
      </c>
      <c r="AA1746" s="52" t="str">
        <f t="shared" si="626"/>
        <v>Nein</v>
      </c>
      <c r="AB1746" s="52" t="str">
        <f t="shared" si="626"/>
        <v>Nein</v>
      </c>
      <c r="AC1746" s="52" t="str">
        <f t="shared" si="626"/>
        <v>Nein</v>
      </c>
      <c r="AD1746" s="52" t="str">
        <f t="shared" si="626"/>
        <v>Nein</v>
      </c>
      <c r="AE1746" s="52" t="str">
        <f t="shared" si="626"/>
        <v>Nein</v>
      </c>
      <c r="AF1746" s="52" t="str">
        <f t="shared" si="626"/>
        <v>Nein</v>
      </c>
      <c r="AG1746" s="61" t="str">
        <f>IF(Q1746="Ja",VLOOKUP($Q$2,Plausis!A:E,5,0),IF(R1746="Ja",VLOOKUP($R$2,Plausis!A:E,5,0),IF(T1746="Ja",VLOOKUP($T$2,Plausis!A:E,5,0),IF(U1746="Ja",VLOOKUP($U$2,Plausis!A:E,5,0),IF(AA1746="Ja",VLOOKUP($AA$2,Plausis!A:E,5,0),IF(AC1746="Ja",VLOOKUP($AC$2,Plausis!A:E,5,0),IF(AD1746="Ja",VLOOKUP($AD$2,Plausis!A:E,5,0),"")))))))</f>
        <v/>
      </c>
      <c r="AH1746" s="52" t="str">
        <f>IF(Y1746="Ja",VLOOKUP($Y$2,Plausis!A:E,5,0),"")</f>
        <v/>
      </c>
      <c r="AI1746" s="52" t="str">
        <f t="shared" si="612"/>
        <v>Ja</v>
      </c>
      <c r="AJ1746" s="52" t="str">
        <f>IF(S1746="Ja",VLOOKUP($S$2,Plausis!A:E,5,0),IF(V1746="Ja",VLOOKUP($V$2,Plausis!A:E,5,0),IF(X1746="Ja",VLOOKUP($X$2,Plausis!A:E,5,0),"")))</f>
        <v/>
      </c>
      <c r="AL1746" s="52" t="s">
        <v>2</v>
      </c>
      <c r="AM1746" s="114">
        <v>45531</v>
      </c>
      <c r="AN1746" s="52" t="s">
        <v>4467</v>
      </c>
      <c r="AO1746" s="52" t="str">
        <f>VLOOKUP(B1746,'BAT Grundtabelle'!B:T,19,0)</f>
        <v>ja</v>
      </c>
      <c r="AP1746" s="105" t="str">
        <f t="shared" si="613"/>
        <v>11570</v>
      </c>
      <c r="AQ1746" s="52" t="str">
        <f t="shared" si="614"/>
        <v>Schmiedewerk</v>
      </c>
      <c r="AR1746" s="52" t="b">
        <f t="shared" si="627"/>
        <v>0</v>
      </c>
      <c r="AS1746" s="52" t="b">
        <f t="shared" si="627"/>
        <v>0</v>
      </c>
      <c r="AT1746" s="52" t="b">
        <f t="shared" si="627"/>
        <v>0</v>
      </c>
      <c r="AU1746" s="52">
        <f t="shared" si="615"/>
        <v>1</v>
      </c>
      <c r="AW1746" s="52" t="b">
        <f t="shared" si="616"/>
        <v>0</v>
      </c>
      <c r="AX1746" s="52" t="str">
        <f t="shared" si="617"/>
        <v>Unternehmen</v>
      </c>
      <c r="AY1746" s="52" t="b">
        <f t="shared" si="618"/>
        <v>0</v>
      </c>
      <c r="AZ1746" s="52" t="str">
        <f t="shared" si="619"/>
        <v>11570</v>
      </c>
      <c r="BA1746" s="52" t="str">
        <f>VLOOKUP(A1746,'BAT Grundtabelle'!A:U,21,0)</f>
        <v>ja</v>
      </c>
      <c r="BB1746" s="52" t="str">
        <f t="shared" si="620"/>
        <v>nein</v>
      </c>
      <c r="BC1746" s="52" t="str">
        <f t="shared" si="621"/>
        <v>11570</v>
      </c>
      <c r="BD1746" s="52" t="str">
        <f t="shared" si="622"/>
        <v>Schmiedewerk</v>
      </c>
      <c r="BE1746" s="52" t="str">
        <f t="shared" si="623"/>
        <v>Unternehmen</v>
      </c>
      <c r="BF1746" s="52">
        <f t="shared" si="624"/>
        <v>1</v>
      </c>
    </row>
    <row r="1747" spans="1:58" hidden="1" x14ac:dyDescent="0.35">
      <c r="A1747" s="107" t="s">
        <v>3994</v>
      </c>
      <c r="B1747" s="75" t="s">
        <v>254</v>
      </c>
      <c r="C1747" s="52" t="s">
        <v>3</v>
      </c>
      <c r="D1747" s="52" t="s">
        <v>3</v>
      </c>
      <c r="E1747" s="52" t="s">
        <v>2</v>
      </c>
      <c r="F1747" s="52" t="s">
        <v>2</v>
      </c>
      <c r="G1747" s="52" t="s">
        <v>2</v>
      </c>
      <c r="H1747" s="52" t="s">
        <v>2</v>
      </c>
      <c r="I1747" s="52" t="s">
        <v>3</v>
      </c>
      <c r="J1747" s="52">
        <v>1</v>
      </c>
      <c r="K1747" s="52" t="s">
        <v>2</v>
      </c>
      <c r="L1747" s="52" t="s">
        <v>2</v>
      </c>
      <c r="M1747" s="52" t="s">
        <v>2</v>
      </c>
      <c r="N1747" s="52" t="s">
        <v>3</v>
      </c>
      <c r="P1747" s="52" t="s">
        <v>4</v>
      </c>
      <c r="Q1747" s="52" t="str">
        <f t="shared" si="626"/>
        <v>Nein</v>
      </c>
      <c r="R1747" s="52" t="str">
        <f t="shared" si="626"/>
        <v>Nein</v>
      </c>
      <c r="S1747" s="52" t="str">
        <f t="shared" si="626"/>
        <v>Nein</v>
      </c>
      <c r="T1747" s="52" t="str">
        <f t="shared" si="626"/>
        <v>Nein</v>
      </c>
      <c r="U1747" s="52" t="str">
        <f t="shared" si="626"/>
        <v>Nein</v>
      </c>
      <c r="V1747" s="52" t="str">
        <f t="shared" si="626"/>
        <v>Nein</v>
      </c>
      <c r="W1747" s="52" t="str">
        <f t="shared" si="626"/>
        <v>Nein</v>
      </c>
      <c r="X1747" s="52" t="str">
        <f t="shared" si="626"/>
        <v>Nein</v>
      </c>
      <c r="Y1747" s="52" t="str">
        <f t="shared" si="626"/>
        <v>Nein</v>
      </c>
      <c r="Z1747" s="52" t="str">
        <f t="shared" si="626"/>
        <v>Nein</v>
      </c>
      <c r="AA1747" s="52" t="str">
        <f t="shared" si="626"/>
        <v>Nein</v>
      </c>
      <c r="AB1747" s="52" t="str">
        <f t="shared" si="626"/>
        <v>Nein</v>
      </c>
      <c r="AC1747" s="52" t="str">
        <f t="shared" si="626"/>
        <v>Nein</v>
      </c>
      <c r="AD1747" s="52" t="str">
        <f t="shared" si="626"/>
        <v>Nein</v>
      </c>
      <c r="AE1747" s="52" t="str">
        <f t="shared" si="626"/>
        <v>Nein</v>
      </c>
      <c r="AF1747" s="52" t="str">
        <f t="shared" si="626"/>
        <v>Nein</v>
      </c>
      <c r="AG1747" s="61" t="str">
        <f>IF(Q1747="Ja",VLOOKUP($Q$2,Plausis!A:E,5,0),IF(R1747="Ja",VLOOKUP($R$2,Plausis!A:E,5,0),IF(T1747="Ja",VLOOKUP($T$2,Plausis!A:E,5,0),IF(U1747="Ja",VLOOKUP($U$2,Plausis!A:E,5,0),IF(AA1747="Ja",VLOOKUP($AA$2,Plausis!A:E,5,0),IF(AC1747="Ja",VLOOKUP($AC$2,Plausis!A:E,5,0),IF(AD1747="Ja",VLOOKUP($AD$2,Plausis!A:E,5,0),"")))))))</f>
        <v/>
      </c>
      <c r="AH1747" s="52" t="str">
        <f>IF(Y1747="Ja",VLOOKUP($Y$2,Plausis!A:E,5,0),"")</f>
        <v/>
      </c>
      <c r="AI1747" s="52" t="str">
        <f t="shared" si="612"/>
        <v>Ja</v>
      </c>
      <c r="AJ1747" s="52" t="str">
        <f>IF(S1747="Ja",VLOOKUP($S$2,Plausis!A:E,5,0),IF(V1747="Ja",VLOOKUP($V$2,Plausis!A:E,5,0),IF(X1747="Ja",VLOOKUP($X$2,Plausis!A:E,5,0),"")))</f>
        <v/>
      </c>
      <c r="AL1747" s="52" t="s">
        <v>3</v>
      </c>
      <c r="AM1747" s="114">
        <v>45531</v>
      </c>
      <c r="AN1747" s="52" t="s">
        <v>4467</v>
      </c>
      <c r="AO1747" s="52" t="str">
        <f>VLOOKUP(B1747,'BAT Grundtabelle'!B:T,19,0)</f>
        <v>ja</v>
      </c>
      <c r="AP1747" s="105" t="str">
        <f t="shared" si="613"/>
        <v>11571</v>
      </c>
      <c r="AQ1747" s="52" t="str">
        <f t="shared" si="614"/>
        <v>Schmuckwarengeschäft</v>
      </c>
      <c r="AR1747" s="52" t="b">
        <f t="shared" si="627"/>
        <v>0</v>
      </c>
      <c r="AS1747" s="52" t="b">
        <f t="shared" si="627"/>
        <v>0</v>
      </c>
      <c r="AT1747" s="52" t="b">
        <f t="shared" si="627"/>
        <v>0</v>
      </c>
      <c r="AU1747" s="52">
        <f t="shared" si="615"/>
        <v>1</v>
      </c>
      <c r="AW1747" s="52" t="b">
        <f t="shared" si="616"/>
        <v>0</v>
      </c>
      <c r="AX1747" s="52" t="str">
        <f t="shared" si="617"/>
        <v>Unternehmen</v>
      </c>
      <c r="AY1747" s="52" t="b">
        <f t="shared" si="618"/>
        <v>0</v>
      </c>
      <c r="AZ1747" s="52" t="str">
        <f t="shared" si="619"/>
        <v>11571</v>
      </c>
      <c r="BA1747" s="52" t="str">
        <f>VLOOKUP(A1747,'BAT Grundtabelle'!A:U,21,0)</f>
        <v>ja</v>
      </c>
      <c r="BB1747" s="52" t="str">
        <f t="shared" si="620"/>
        <v>nein</v>
      </c>
      <c r="BC1747" s="52" t="str">
        <f t="shared" si="621"/>
        <v>11571</v>
      </c>
      <c r="BD1747" s="52" t="str">
        <f t="shared" si="622"/>
        <v>Schmuckwarengeschäft</v>
      </c>
      <c r="BE1747" s="52" t="str">
        <f t="shared" si="623"/>
        <v>Unternehmen</v>
      </c>
      <c r="BF1747" s="52">
        <f t="shared" si="624"/>
        <v>1</v>
      </c>
    </row>
    <row r="1748" spans="1:58" hidden="1" x14ac:dyDescent="0.35">
      <c r="A1748" s="107" t="s">
        <v>3995</v>
      </c>
      <c r="B1748" s="75" t="s">
        <v>1619</v>
      </c>
      <c r="C1748" s="52" t="s">
        <v>3</v>
      </c>
      <c r="D1748" s="52" t="s">
        <v>3</v>
      </c>
      <c r="E1748" s="52" t="s">
        <v>2</v>
      </c>
      <c r="F1748" s="52" t="s">
        <v>2</v>
      </c>
      <c r="G1748" s="52" t="s">
        <v>2</v>
      </c>
      <c r="H1748" s="52" t="s">
        <v>2</v>
      </c>
      <c r="I1748" s="52" t="s">
        <v>3</v>
      </c>
      <c r="J1748" s="52">
        <v>1</v>
      </c>
      <c r="K1748" s="52" t="s">
        <v>2</v>
      </c>
      <c r="L1748" s="52" t="s">
        <v>2</v>
      </c>
      <c r="M1748" s="52" t="s">
        <v>2</v>
      </c>
      <c r="N1748" s="52" t="s">
        <v>3</v>
      </c>
      <c r="P1748" s="52" t="s">
        <v>4</v>
      </c>
      <c r="Q1748" s="52" t="str">
        <f t="shared" si="626"/>
        <v>Nein</v>
      </c>
      <c r="R1748" s="52" t="str">
        <f t="shared" si="626"/>
        <v>Nein</v>
      </c>
      <c r="S1748" s="52" t="str">
        <f t="shared" si="626"/>
        <v>Nein</v>
      </c>
      <c r="T1748" s="52" t="str">
        <f t="shared" si="626"/>
        <v>Nein</v>
      </c>
      <c r="U1748" s="52" t="str">
        <f t="shared" si="626"/>
        <v>Nein</v>
      </c>
      <c r="V1748" s="52" t="str">
        <f t="shared" si="626"/>
        <v>Nein</v>
      </c>
      <c r="W1748" s="52" t="str">
        <f t="shared" si="626"/>
        <v>Nein</v>
      </c>
      <c r="X1748" s="52" t="str">
        <f t="shared" si="626"/>
        <v>Nein</v>
      </c>
      <c r="Y1748" s="52" t="str">
        <f t="shared" si="626"/>
        <v>Nein</v>
      </c>
      <c r="Z1748" s="52" t="str">
        <f t="shared" si="626"/>
        <v>Nein</v>
      </c>
      <c r="AA1748" s="52" t="str">
        <f t="shared" si="626"/>
        <v>Nein</v>
      </c>
      <c r="AB1748" s="52" t="str">
        <f t="shared" si="626"/>
        <v>Nein</v>
      </c>
      <c r="AC1748" s="52" t="str">
        <f t="shared" si="626"/>
        <v>Nein</v>
      </c>
      <c r="AD1748" s="52" t="str">
        <f t="shared" si="626"/>
        <v>Nein</v>
      </c>
      <c r="AE1748" s="52" t="str">
        <f t="shared" si="626"/>
        <v>Nein</v>
      </c>
      <c r="AF1748" s="52" t="str">
        <f t="shared" si="626"/>
        <v>Nein</v>
      </c>
      <c r="AG1748" s="61" t="str">
        <f>IF(Q1748="Ja",VLOOKUP($Q$2,Plausis!A:E,5,0),IF(R1748="Ja",VLOOKUP($R$2,Plausis!A:E,5,0),IF(T1748="Ja",VLOOKUP($T$2,Plausis!A:E,5,0),IF(U1748="Ja",VLOOKUP($U$2,Plausis!A:E,5,0),IF(AA1748="Ja",VLOOKUP($AA$2,Plausis!A:E,5,0),IF(AC1748="Ja",VLOOKUP($AC$2,Plausis!A:E,5,0),IF(AD1748="Ja",VLOOKUP($AD$2,Plausis!A:E,5,0),"")))))))</f>
        <v/>
      </c>
      <c r="AH1748" s="52" t="str">
        <f>IF(Y1748="Ja",VLOOKUP($Y$2,Plausis!A:E,5,0),"")</f>
        <v/>
      </c>
      <c r="AI1748" s="52" t="str">
        <f t="shared" si="612"/>
        <v>Ja</v>
      </c>
      <c r="AJ1748" s="52" t="str">
        <f>IF(S1748="Ja",VLOOKUP($S$2,Plausis!A:E,5,0),IF(V1748="Ja",VLOOKUP($V$2,Plausis!A:E,5,0),IF(X1748="Ja",VLOOKUP($X$2,Plausis!A:E,5,0),"")))</f>
        <v/>
      </c>
      <c r="AL1748" s="52" t="s">
        <v>3</v>
      </c>
      <c r="AM1748" s="114">
        <v>45531</v>
      </c>
      <c r="AN1748" s="52" t="s">
        <v>4467</v>
      </c>
      <c r="AO1748" s="52" t="str">
        <f>VLOOKUP(B1748,'BAT Grundtabelle'!B:T,19,0)</f>
        <v>ja</v>
      </c>
      <c r="AP1748" s="105" t="str">
        <f t="shared" si="613"/>
        <v>11572</v>
      </c>
      <c r="AQ1748" s="52" t="str">
        <f t="shared" si="614"/>
        <v>Schmuckwarenhersteller</v>
      </c>
      <c r="AR1748" s="52" t="b">
        <f t="shared" si="627"/>
        <v>0</v>
      </c>
      <c r="AS1748" s="52" t="b">
        <f t="shared" si="627"/>
        <v>0</v>
      </c>
      <c r="AT1748" s="52" t="b">
        <f t="shared" si="627"/>
        <v>0</v>
      </c>
      <c r="AU1748" s="52">
        <f t="shared" si="615"/>
        <v>1</v>
      </c>
      <c r="AW1748" s="52" t="b">
        <f t="shared" si="616"/>
        <v>0</v>
      </c>
      <c r="AX1748" s="52" t="str">
        <f t="shared" si="617"/>
        <v>Unternehmen</v>
      </c>
      <c r="AY1748" s="52" t="b">
        <f t="shared" si="618"/>
        <v>0</v>
      </c>
      <c r="AZ1748" s="52" t="str">
        <f t="shared" si="619"/>
        <v>11572</v>
      </c>
      <c r="BA1748" s="52" t="str">
        <f>VLOOKUP(A1748,'BAT Grundtabelle'!A:U,21,0)</f>
        <v>ja</v>
      </c>
      <c r="BB1748" s="52" t="str">
        <f t="shared" si="620"/>
        <v>nein</v>
      </c>
      <c r="BC1748" s="52" t="str">
        <f t="shared" si="621"/>
        <v>11572</v>
      </c>
      <c r="BD1748" s="52" t="str">
        <f t="shared" si="622"/>
        <v>Schmuckwarenhersteller</v>
      </c>
      <c r="BE1748" s="52" t="str">
        <f t="shared" si="623"/>
        <v>Unternehmen</v>
      </c>
      <c r="BF1748" s="52">
        <f t="shared" si="624"/>
        <v>1</v>
      </c>
    </row>
    <row r="1749" spans="1:58" hidden="1" x14ac:dyDescent="0.35">
      <c r="A1749" s="107" t="s">
        <v>3996</v>
      </c>
      <c r="B1749" s="75" t="s">
        <v>488</v>
      </c>
      <c r="C1749" s="52" t="s">
        <v>3</v>
      </c>
      <c r="D1749" s="52" t="s">
        <v>3</v>
      </c>
      <c r="E1749" s="52" t="s">
        <v>2</v>
      </c>
      <c r="F1749" s="52" t="s">
        <v>2</v>
      </c>
      <c r="G1749" s="52" t="s">
        <v>2</v>
      </c>
      <c r="H1749" s="52" t="s">
        <v>2</v>
      </c>
      <c r="I1749" s="52" t="s">
        <v>3</v>
      </c>
      <c r="J1749" s="52">
        <v>1</v>
      </c>
      <c r="K1749" s="52" t="s">
        <v>2</v>
      </c>
      <c r="L1749" s="52" t="s">
        <v>2</v>
      </c>
      <c r="M1749" s="52" t="s">
        <v>2</v>
      </c>
      <c r="N1749" s="52" t="s">
        <v>3</v>
      </c>
      <c r="P1749" s="52" t="s">
        <v>4</v>
      </c>
      <c r="Q1749" s="52" t="str">
        <f t="shared" si="626"/>
        <v>Nein</v>
      </c>
      <c r="R1749" s="52" t="str">
        <f t="shared" si="626"/>
        <v>Nein</v>
      </c>
      <c r="S1749" s="52" t="str">
        <f t="shared" si="626"/>
        <v>Nein</v>
      </c>
      <c r="T1749" s="52" t="str">
        <f t="shared" si="626"/>
        <v>Nein</v>
      </c>
      <c r="U1749" s="52" t="str">
        <f t="shared" si="626"/>
        <v>Nein</v>
      </c>
      <c r="V1749" s="52" t="str">
        <f t="shared" si="626"/>
        <v>Nein</v>
      </c>
      <c r="W1749" s="52" t="str">
        <f t="shared" si="626"/>
        <v>Nein</v>
      </c>
      <c r="X1749" s="52" t="str">
        <f t="shared" si="626"/>
        <v>Nein</v>
      </c>
      <c r="Y1749" s="52" t="str">
        <f t="shared" si="626"/>
        <v>Nein</v>
      </c>
      <c r="Z1749" s="52" t="str">
        <f t="shared" si="626"/>
        <v>Nein</v>
      </c>
      <c r="AA1749" s="52" t="str">
        <f t="shared" si="626"/>
        <v>Nein</v>
      </c>
      <c r="AB1749" s="52" t="str">
        <f t="shared" si="626"/>
        <v>Nein</v>
      </c>
      <c r="AC1749" s="52" t="str">
        <f t="shared" si="626"/>
        <v>Nein</v>
      </c>
      <c r="AD1749" s="52" t="str">
        <f t="shared" si="626"/>
        <v>Nein</v>
      </c>
      <c r="AE1749" s="52" t="str">
        <f t="shared" si="626"/>
        <v>Nein</v>
      </c>
      <c r="AF1749" s="52" t="str">
        <f t="shared" si="626"/>
        <v>Nein</v>
      </c>
      <c r="AG1749" s="61" t="str">
        <f>IF(Q1749="Ja",VLOOKUP($Q$2,Plausis!A:E,5,0),IF(R1749="Ja",VLOOKUP($R$2,Plausis!A:E,5,0),IF(T1749="Ja",VLOOKUP($T$2,Plausis!A:E,5,0),IF(U1749="Ja",VLOOKUP($U$2,Plausis!A:E,5,0),IF(AA1749="Ja",VLOOKUP($AA$2,Plausis!A:E,5,0),IF(AC1749="Ja",VLOOKUP($AC$2,Plausis!A:E,5,0),IF(AD1749="Ja",VLOOKUP($AD$2,Plausis!A:E,5,0),"")))))))</f>
        <v/>
      </c>
      <c r="AH1749" s="52" t="str">
        <f>IF(Y1749="Ja",VLOOKUP($Y$2,Plausis!A:E,5,0),"")</f>
        <v/>
      </c>
      <c r="AI1749" s="52" t="str">
        <f t="shared" si="612"/>
        <v>Ja</v>
      </c>
      <c r="AJ1749" s="52" t="str">
        <f>IF(S1749="Ja",VLOOKUP($S$2,Plausis!A:E,5,0),IF(V1749="Ja",VLOOKUP($V$2,Plausis!A:E,5,0),IF(X1749="Ja",VLOOKUP($X$2,Plausis!A:E,5,0),"")))</f>
        <v/>
      </c>
      <c r="AL1749" s="52" t="s">
        <v>2</v>
      </c>
      <c r="AM1749" s="114">
        <v>45531</v>
      </c>
      <c r="AN1749" s="52" t="s">
        <v>4467</v>
      </c>
      <c r="AO1749" s="52" t="str">
        <f>VLOOKUP(B1749,'BAT Grundtabelle'!B:T,19,0)</f>
        <v>ja</v>
      </c>
      <c r="AP1749" s="105" t="str">
        <f t="shared" si="613"/>
        <v>11573</v>
      </c>
      <c r="AQ1749" s="52" t="str">
        <f t="shared" si="614"/>
        <v>Schneiderei (keine Änderungsschneiderei, ohne Pelz-, Leder-, Alcantarawaren)</v>
      </c>
      <c r="AR1749" s="52" t="b">
        <f t="shared" si="627"/>
        <v>0</v>
      </c>
      <c r="AS1749" s="52" t="b">
        <f t="shared" si="627"/>
        <v>0</v>
      </c>
      <c r="AT1749" s="52" t="b">
        <f t="shared" si="627"/>
        <v>0</v>
      </c>
      <c r="AU1749" s="52">
        <f t="shared" si="615"/>
        <v>1</v>
      </c>
      <c r="AW1749" s="52" t="b">
        <f t="shared" si="616"/>
        <v>0</v>
      </c>
      <c r="AX1749" s="52" t="str">
        <f t="shared" si="617"/>
        <v>Unternehmen</v>
      </c>
      <c r="AY1749" s="52" t="b">
        <f t="shared" si="618"/>
        <v>0</v>
      </c>
      <c r="AZ1749" s="52" t="str">
        <f t="shared" si="619"/>
        <v>11573</v>
      </c>
      <c r="BA1749" s="52" t="str">
        <f>VLOOKUP(A1749,'BAT Grundtabelle'!A:U,21,0)</f>
        <v>ja</v>
      </c>
      <c r="BB1749" s="52" t="str">
        <f t="shared" si="620"/>
        <v>nein</v>
      </c>
      <c r="BC1749" s="52" t="str">
        <f t="shared" si="621"/>
        <v>11573</v>
      </c>
      <c r="BD1749" s="52" t="str">
        <f t="shared" si="622"/>
        <v>Schneiderei (keine Änderungsschneiderei, ohne Pelz-, Leder-, Alcantarawaren)</v>
      </c>
      <c r="BE1749" s="52" t="str">
        <f t="shared" si="623"/>
        <v>Unternehmen</v>
      </c>
      <c r="BF1749" s="52">
        <f t="shared" si="624"/>
        <v>1</v>
      </c>
    </row>
    <row r="1750" spans="1:58" hidden="1" x14ac:dyDescent="0.35">
      <c r="A1750" s="107" t="s">
        <v>3997</v>
      </c>
      <c r="B1750" s="75" t="s">
        <v>1252</v>
      </c>
      <c r="C1750" s="52" t="s">
        <v>3</v>
      </c>
      <c r="D1750" s="52" t="s">
        <v>3</v>
      </c>
      <c r="E1750" s="52" t="s">
        <v>2</v>
      </c>
      <c r="F1750" s="52" t="s">
        <v>2</v>
      </c>
      <c r="G1750" s="52" t="s">
        <v>2</v>
      </c>
      <c r="H1750" s="52" t="s">
        <v>2</v>
      </c>
      <c r="I1750" s="52" t="s">
        <v>3</v>
      </c>
      <c r="J1750" s="52">
        <v>1</v>
      </c>
      <c r="K1750" s="52" t="s">
        <v>2</v>
      </c>
      <c r="L1750" s="52" t="s">
        <v>2</v>
      </c>
      <c r="M1750" s="52" t="s">
        <v>2</v>
      </c>
      <c r="N1750" s="52" t="s">
        <v>3</v>
      </c>
      <c r="P1750" s="52" t="s">
        <v>4</v>
      </c>
      <c r="Q1750" s="52" t="str">
        <f t="shared" si="626"/>
        <v>Nein</v>
      </c>
      <c r="R1750" s="52" t="str">
        <f t="shared" si="626"/>
        <v>Nein</v>
      </c>
      <c r="S1750" s="52" t="str">
        <f t="shared" si="626"/>
        <v>Nein</v>
      </c>
      <c r="T1750" s="52" t="str">
        <f t="shared" si="626"/>
        <v>Nein</v>
      </c>
      <c r="U1750" s="52" t="str">
        <f t="shared" si="626"/>
        <v>Nein</v>
      </c>
      <c r="V1750" s="52" t="str">
        <f t="shared" si="626"/>
        <v>Nein</v>
      </c>
      <c r="W1750" s="52" t="str">
        <f t="shared" si="626"/>
        <v>Nein</v>
      </c>
      <c r="X1750" s="52" t="str">
        <f t="shared" si="626"/>
        <v>Nein</v>
      </c>
      <c r="Y1750" s="52" t="str">
        <f t="shared" si="626"/>
        <v>Nein</v>
      </c>
      <c r="Z1750" s="52" t="str">
        <f t="shared" si="626"/>
        <v>Nein</v>
      </c>
      <c r="AA1750" s="52" t="str">
        <f t="shared" si="626"/>
        <v>Nein</v>
      </c>
      <c r="AB1750" s="52" t="str">
        <f t="shared" si="626"/>
        <v>Nein</v>
      </c>
      <c r="AC1750" s="52" t="str">
        <f t="shared" si="626"/>
        <v>Nein</v>
      </c>
      <c r="AD1750" s="52" t="str">
        <f t="shared" si="626"/>
        <v>Nein</v>
      </c>
      <c r="AE1750" s="52" t="str">
        <f t="shared" si="626"/>
        <v>Nein</v>
      </c>
      <c r="AF1750" s="52" t="str">
        <f t="shared" si="626"/>
        <v>Nein</v>
      </c>
      <c r="AG1750" s="61" t="str">
        <f>IF(Q1750="Ja",VLOOKUP($Q$2,Plausis!A:E,5,0),IF(R1750="Ja",VLOOKUP($R$2,Plausis!A:E,5,0),IF(T1750="Ja",VLOOKUP($T$2,Plausis!A:E,5,0),IF(U1750="Ja",VLOOKUP($U$2,Plausis!A:E,5,0),IF(AA1750="Ja",VLOOKUP($AA$2,Plausis!A:E,5,0),IF(AC1750="Ja",VLOOKUP($AC$2,Plausis!A:E,5,0),IF(AD1750="Ja",VLOOKUP($AD$2,Plausis!A:E,5,0),"")))))))</f>
        <v/>
      </c>
      <c r="AH1750" s="52" t="str">
        <f>IF(Y1750="Ja",VLOOKUP($Y$2,Plausis!A:E,5,0),"")</f>
        <v/>
      </c>
      <c r="AI1750" s="52" t="str">
        <f t="shared" si="612"/>
        <v>Ja</v>
      </c>
      <c r="AJ1750" s="52" t="str">
        <f>IF(S1750="Ja",VLOOKUP($S$2,Plausis!A:E,5,0),IF(V1750="Ja",VLOOKUP($V$2,Plausis!A:E,5,0),IF(X1750="Ja",VLOOKUP($X$2,Plausis!A:E,5,0),"")))</f>
        <v/>
      </c>
      <c r="AL1750" s="52" t="s">
        <v>3</v>
      </c>
      <c r="AM1750" s="114">
        <v>45531</v>
      </c>
      <c r="AN1750" s="52" t="s">
        <v>4467</v>
      </c>
      <c r="AO1750" s="52" t="str">
        <f>VLOOKUP(B1750,'BAT Grundtabelle'!B:T,19,0)</f>
        <v>ja</v>
      </c>
      <c r="AP1750" s="105" t="str">
        <f t="shared" si="613"/>
        <v>11574</v>
      </c>
      <c r="AQ1750" s="52" t="str">
        <f t="shared" si="614"/>
        <v>Schnellimbiss</v>
      </c>
      <c r="AR1750" s="52" t="b">
        <f t="shared" si="627"/>
        <v>0</v>
      </c>
      <c r="AS1750" s="52" t="b">
        <f t="shared" si="627"/>
        <v>0</v>
      </c>
      <c r="AT1750" s="52" t="b">
        <f t="shared" si="627"/>
        <v>0</v>
      </c>
      <c r="AU1750" s="52">
        <f t="shared" si="615"/>
        <v>1</v>
      </c>
      <c r="AW1750" s="52" t="b">
        <f t="shared" si="616"/>
        <v>0</v>
      </c>
      <c r="AX1750" s="52" t="str">
        <f t="shared" si="617"/>
        <v>Unternehmen</v>
      </c>
      <c r="AY1750" s="52" t="b">
        <f t="shared" si="618"/>
        <v>0</v>
      </c>
      <c r="AZ1750" s="52" t="str">
        <f t="shared" si="619"/>
        <v>11574</v>
      </c>
      <c r="BA1750" s="52" t="str">
        <f>VLOOKUP(A1750,'BAT Grundtabelle'!A:U,21,0)</f>
        <v>ja</v>
      </c>
      <c r="BB1750" s="52" t="str">
        <f t="shared" si="620"/>
        <v>nein</v>
      </c>
      <c r="BC1750" s="52" t="str">
        <f t="shared" si="621"/>
        <v>11574</v>
      </c>
      <c r="BD1750" s="52" t="str">
        <f t="shared" si="622"/>
        <v>Schnellimbiss</v>
      </c>
      <c r="BE1750" s="52" t="str">
        <f t="shared" si="623"/>
        <v>Unternehmen</v>
      </c>
      <c r="BF1750" s="52">
        <f t="shared" si="624"/>
        <v>1</v>
      </c>
    </row>
    <row r="1751" spans="1:58" ht="43.5" hidden="1" x14ac:dyDescent="0.35">
      <c r="A1751" s="107" t="s">
        <v>3998</v>
      </c>
      <c r="B1751" s="75" t="s">
        <v>1253</v>
      </c>
      <c r="C1751" s="52" t="s">
        <v>3</v>
      </c>
      <c r="D1751" s="52" t="s">
        <v>3</v>
      </c>
      <c r="E1751" s="52" t="s">
        <v>2</v>
      </c>
      <c r="F1751" s="52" t="s">
        <v>2</v>
      </c>
      <c r="G1751" s="52" t="s">
        <v>2</v>
      </c>
      <c r="H1751" s="52" t="s">
        <v>2</v>
      </c>
      <c r="I1751" s="52" t="s">
        <v>3</v>
      </c>
      <c r="J1751" s="52">
        <v>1</v>
      </c>
      <c r="K1751" s="52" t="s">
        <v>2</v>
      </c>
      <c r="L1751" s="52" t="s">
        <v>2</v>
      </c>
      <c r="M1751" s="52" t="s">
        <v>2</v>
      </c>
      <c r="N1751" s="52" t="s">
        <v>3</v>
      </c>
      <c r="P1751" s="52">
        <v>1198</v>
      </c>
      <c r="Q1751" s="52" t="str">
        <f t="shared" si="626"/>
        <v>Nein</v>
      </c>
      <c r="R1751" s="52" t="str">
        <f t="shared" si="626"/>
        <v>Nein</v>
      </c>
      <c r="S1751" s="52" t="str">
        <f t="shared" si="626"/>
        <v>Nein</v>
      </c>
      <c r="T1751" s="52" t="str">
        <f t="shared" si="626"/>
        <v>Nein</v>
      </c>
      <c r="U1751" s="52" t="str">
        <f t="shared" si="626"/>
        <v>Nein</v>
      </c>
      <c r="V1751" s="52" t="str">
        <f t="shared" si="626"/>
        <v>Nein</v>
      </c>
      <c r="W1751" s="52" t="str">
        <f t="shared" si="626"/>
        <v>Nein</v>
      </c>
      <c r="X1751" s="52" t="str">
        <f t="shared" si="626"/>
        <v>Nein</v>
      </c>
      <c r="Y1751" s="52" t="str">
        <f t="shared" si="626"/>
        <v>Nein</v>
      </c>
      <c r="Z1751" s="52" t="str">
        <f t="shared" si="626"/>
        <v>Nein</v>
      </c>
      <c r="AA1751" s="52" t="str">
        <f t="shared" si="626"/>
        <v>Nein</v>
      </c>
      <c r="AB1751" s="52" t="str">
        <f t="shared" si="626"/>
        <v>Nein</v>
      </c>
      <c r="AC1751" s="52" t="str">
        <f t="shared" si="626"/>
        <v>Nein</v>
      </c>
      <c r="AD1751" s="52" t="str">
        <f t="shared" si="626"/>
        <v>Ja</v>
      </c>
      <c r="AE1751" s="52" t="str">
        <f t="shared" si="626"/>
        <v>Nein</v>
      </c>
      <c r="AF1751" s="52" t="str">
        <f t="shared" si="626"/>
        <v>Nein</v>
      </c>
      <c r="AG1751" s="61" t="str">
        <f>IF(Q1751="Ja",VLOOKUP($Q$2,Plausis!A:E,5,0),IF(R1751="Ja",VLOOKUP($R$2,Plausis!A:E,5,0),IF(T1751="Ja",VLOOKUP($T$2,Plausis!A:E,5,0),IF(U1751="Ja",VLOOKUP($U$2,Plausis!A:E,5,0),IF(AA1751="Ja",VLOOKUP($AA$2,Plausis!A:E,5,0),IF(AC1751="Ja",VLOOKUP($AC$2,Plausis!A:E,5,0),IF(AD1751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751" s="52" t="str">
        <f>IF(Y1751="Ja",VLOOKUP($Y$2,Plausis!A:E,5,0),"")</f>
        <v/>
      </c>
      <c r="AI1751" s="52" t="str">
        <f t="shared" si="612"/>
        <v>Ja</v>
      </c>
      <c r="AJ1751" s="52" t="str">
        <f>IF(S1751="Ja",VLOOKUP($S$2,Plausis!A:E,5,0),IF(V1751="Ja",VLOOKUP($V$2,Plausis!A:E,5,0),IF(X1751="Ja",VLOOKUP($X$2,Plausis!A:E,5,0),"")))</f>
        <v/>
      </c>
      <c r="AL1751" s="52" t="s">
        <v>3</v>
      </c>
      <c r="AM1751" s="114">
        <v>45531</v>
      </c>
      <c r="AN1751" s="52" t="s">
        <v>4467</v>
      </c>
      <c r="AO1751" s="52" t="str">
        <f>VLOOKUP(B1751,'BAT Grundtabelle'!B:T,19,0)</f>
        <v>ja</v>
      </c>
      <c r="AP1751" s="105" t="str">
        <f t="shared" si="613"/>
        <v>11575</v>
      </c>
      <c r="AQ1751" s="52" t="str">
        <f t="shared" si="614"/>
        <v>Schnellrestaurant (Fast Food)</v>
      </c>
      <c r="AR1751" s="52" t="b">
        <f t="shared" si="627"/>
        <v>0</v>
      </c>
      <c r="AS1751" s="52" t="b">
        <f t="shared" si="627"/>
        <v>0</v>
      </c>
      <c r="AT1751" s="52" t="b">
        <f t="shared" si="627"/>
        <v>0</v>
      </c>
      <c r="AU1751" s="52">
        <f t="shared" si="615"/>
        <v>1</v>
      </c>
      <c r="AW1751" s="52" t="b">
        <f t="shared" si="616"/>
        <v>0</v>
      </c>
      <c r="AX1751" s="52" t="str">
        <f t="shared" si="617"/>
        <v>Unternehmen</v>
      </c>
      <c r="AY1751" s="52" t="b">
        <f t="shared" si="618"/>
        <v>0</v>
      </c>
      <c r="AZ1751" s="52" t="str">
        <f t="shared" si="619"/>
        <v>11575</v>
      </c>
      <c r="BA1751" s="52" t="str">
        <f>VLOOKUP(A1751,'BAT Grundtabelle'!A:U,21,0)</f>
        <v>ja</v>
      </c>
      <c r="BB1751" s="52" t="str">
        <f t="shared" si="620"/>
        <v>nein</v>
      </c>
      <c r="BC1751" s="52" t="str">
        <f t="shared" si="621"/>
        <v>11575</v>
      </c>
      <c r="BD1751" s="52" t="str">
        <f t="shared" si="622"/>
        <v>Schnellrestaurant (Fast Food)</v>
      </c>
      <c r="BE1751" s="52" t="str">
        <f t="shared" si="623"/>
        <v>Unternehmen</v>
      </c>
      <c r="BF1751" s="52">
        <f t="shared" si="624"/>
        <v>1</v>
      </c>
    </row>
    <row r="1752" spans="1:58" hidden="1" x14ac:dyDescent="0.35">
      <c r="A1752" s="107" t="s">
        <v>3999</v>
      </c>
      <c r="B1752" s="75" t="s">
        <v>850</v>
      </c>
      <c r="C1752" s="52" t="s">
        <v>3</v>
      </c>
      <c r="D1752" s="52" t="s">
        <v>3</v>
      </c>
      <c r="E1752" s="52" t="s">
        <v>2</v>
      </c>
      <c r="F1752" s="52" t="s">
        <v>2</v>
      </c>
      <c r="G1752" s="52" t="s">
        <v>2</v>
      </c>
      <c r="H1752" s="52" t="s">
        <v>2</v>
      </c>
      <c r="I1752" s="52" t="s">
        <v>3</v>
      </c>
      <c r="J1752" s="52">
        <v>2</v>
      </c>
      <c r="K1752" s="52" t="s">
        <v>2</v>
      </c>
      <c r="L1752" s="52" t="s">
        <v>2</v>
      </c>
      <c r="M1752" s="52" t="s">
        <v>2</v>
      </c>
      <c r="N1752" s="52" t="s">
        <v>3</v>
      </c>
      <c r="P1752" s="52" t="s">
        <v>4</v>
      </c>
      <c r="Q1752" s="52" t="str">
        <f t="shared" si="626"/>
        <v>Nein</v>
      </c>
      <c r="R1752" s="52" t="str">
        <f t="shared" si="626"/>
        <v>Nein</v>
      </c>
      <c r="S1752" s="52" t="str">
        <f t="shared" si="626"/>
        <v>Nein</v>
      </c>
      <c r="T1752" s="52" t="str">
        <f t="shared" si="626"/>
        <v>Nein</v>
      </c>
      <c r="U1752" s="52" t="str">
        <f t="shared" si="626"/>
        <v>Nein</v>
      </c>
      <c r="V1752" s="52" t="str">
        <f t="shared" si="626"/>
        <v>Nein</v>
      </c>
      <c r="W1752" s="52" t="str">
        <f t="shared" si="626"/>
        <v>Nein</v>
      </c>
      <c r="X1752" s="52" t="str">
        <f t="shared" si="626"/>
        <v>Nein</v>
      </c>
      <c r="Y1752" s="52" t="str">
        <f t="shared" si="626"/>
        <v>Nein</v>
      </c>
      <c r="Z1752" s="52" t="str">
        <f t="shared" si="626"/>
        <v>Nein</v>
      </c>
      <c r="AA1752" s="52" t="str">
        <f t="shared" si="626"/>
        <v>Nein</v>
      </c>
      <c r="AB1752" s="52" t="str">
        <f t="shared" si="626"/>
        <v>Nein</v>
      </c>
      <c r="AC1752" s="52" t="str">
        <f t="shared" si="626"/>
        <v>Nein</v>
      </c>
      <c r="AD1752" s="52" t="str">
        <f t="shared" si="626"/>
        <v>Nein</v>
      </c>
      <c r="AE1752" s="52" t="str">
        <f t="shared" si="626"/>
        <v>Nein</v>
      </c>
      <c r="AF1752" s="52" t="str">
        <f t="shared" si="626"/>
        <v>Nein</v>
      </c>
      <c r="AG1752" s="61" t="str">
        <f>IF(Q1752="Ja",VLOOKUP($Q$2,Plausis!A:E,5,0),IF(R1752="Ja",VLOOKUP($R$2,Plausis!A:E,5,0),IF(T1752="Ja",VLOOKUP($T$2,Plausis!A:E,5,0),IF(U1752="Ja",VLOOKUP($U$2,Plausis!A:E,5,0),IF(AA1752="Ja",VLOOKUP($AA$2,Plausis!A:E,5,0),IF(AC1752="Ja",VLOOKUP($AC$2,Plausis!A:E,5,0),IF(AD1752="Ja",VLOOKUP($AD$2,Plausis!A:E,5,0),"")))))))</f>
        <v/>
      </c>
      <c r="AH1752" s="52" t="str">
        <f>IF(Y1752="Ja",VLOOKUP($Y$2,Plausis!A:E,5,0),"")</f>
        <v/>
      </c>
      <c r="AI1752" s="52" t="str">
        <f t="shared" si="612"/>
        <v>Ja</v>
      </c>
      <c r="AJ1752" s="52" t="str">
        <f>IF(S1752="Ja",VLOOKUP($S$2,Plausis!A:E,5,0),IF(V1752="Ja",VLOOKUP($V$2,Plausis!A:E,5,0),IF(X1752="Ja",VLOOKUP($X$2,Plausis!A:E,5,0),"")))</f>
        <v/>
      </c>
      <c r="AL1752" s="52" t="s">
        <v>3</v>
      </c>
      <c r="AM1752" s="114">
        <v>45531</v>
      </c>
      <c r="AN1752" s="52" t="s">
        <v>4467</v>
      </c>
      <c r="AO1752" s="52" t="str">
        <f>VLOOKUP(B1752,'BAT Grundtabelle'!B:T,19,0)</f>
        <v>ja</v>
      </c>
      <c r="AP1752" s="105" t="str">
        <f t="shared" si="613"/>
        <v>11576</v>
      </c>
      <c r="AQ1752" s="52" t="str">
        <f t="shared" si="614"/>
        <v>Schokoladenwarenhersteller</v>
      </c>
      <c r="AR1752" s="52" t="b">
        <f t="shared" si="627"/>
        <v>0</v>
      </c>
      <c r="AS1752" s="52" t="b">
        <f t="shared" si="627"/>
        <v>0</v>
      </c>
      <c r="AT1752" s="52" t="b">
        <f t="shared" si="627"/>
        <v>0</v>
      </c>
      <c r="AU1752" s="52">
        <f t="shared" si="615"/>
        <v>2</v>
      </c>
      <c r="AW1752" s="52" t="b">
        <f t="shared" si="616"/>
        <v>0</v>
      </c>
      <c r="AX1752" s="52" t="str">
        <f t="shared" si="617"/>
        <v>Unternehmen</v>
      </c>
      <c r="AY1752" s="52" t="b">
        <f t="shared" si="618"/>
        <v>0</v>
      </c>
      <c r="AZ1752" s="52" t="str">
        <f t="shared" si="619"/>
        <v>11576</v>
      </c>
      <c r="BA1752" s="52" t="str">
        <f>VLOOKUP(A1752,'BAT Grundtabelle'!A:U,21,0)</f>
        <v>ja</v>
      </c>
      <c r="BB1752" s="52" t="str">
        <f t="shared" si="620"/>
        <v>nein</v>
      </c>
      <c r="BC1752" s="52" t="str">
        <f t="shared" si="621"/>
        <v>11576</v>
      </c>
      <c r="BD1752" s="52" t="str">
        <f t="shared" si="622"/>
        <v>Schokoladenwarenhersteller</v>
      </c>
      <c r="BE1752" s="52" t="str">
        <f t="shared" si="623"/>
        <v>Unternehmen</v>
      </c>
      <c r="BF1752" s="52">
        <f t="shared" si="624"/>
        <v>2</v>
      </c>
    </row>
    <row r="1753" spans="1:58" hidden="1" x14ac:dyDescent="0.35">
      <c r="A1753" s="107" t="s">
        <v>2226</v>
      </c>
      <c r="B1753" s="75" t="s">
        <v>2225</v>
      </c>
      <c r="C1753" s="52" t="s">
        <v>3</v>
      </c>
      <c r="D1753" s="52" t="s">
        <v>3</v>
      </c>
      <c r="E1753" s="52" t="s">
        <v>2</v>
      </c>
      <c r="F1753" s="52" t="s">
        <v>2</v>
      </c>
      <c r="G1753" s="52" t="s">
        <v>2</v>
      </c>
      <c r="H1753" s="52" t="s">
        <v>2</v>
      </c>
      <c r="I1753" s="52" t="s">
        <v>3</v>
      </c>
      <c r="J1753" s="52">
        <v>1</v>
      </c>
      <c r="K1753" s="52" t="s">
        <v>2</v>
      </c>
      <c r="L1753" s="52" t="s">
        <v>2</v>
      </c>
      <c r="M1753" s="52" t="s">
        <v>2</v>
      </c>
      <c r="N1753" s="52" t="s">
        <v>3</v>
      </c>
      <c r="P1753" s="52" t="s">
        <v>4</v>
      </c>
      <c r="Q1753" s="52" t="str">
        <f t="shared" ref="Q1753:AF1762" si="628">IF(ISERROR(FIND(Q$2,$P1753,1)),"Nein","Ja")</f>
        <v>Nein</v>
      </c>
      <c r="R1753" s="52" t="str">
        <f t="shared" si="628"/>
        <v>Nein</v>
      </c>
      <c r="S1753" s="52" t="str">
        <f t="shared" si="628"/>
        <v>Nein</v>
      </c>
      <c r="T1753" s="52" t="str">
        <f t="shared" si="628"/>
        <v>Nein</v>
      </c>
      <c r="U1753" s="52" t="str">
        <f t="shared" si="628"/>
        <v>Nein</v>
      </c>
      <c r="V1753" s="52" t="str">
        <f t="shared" si="628"/>
        <v>Nein</v>
      </c>
      <c r="W1753" s="52" t="str">
        <f t="shared" si="628"/>
        <v>Nein</v>
      </c>
      <c r="X1753" s="52" t="str">
        <f t="shared" si="628"/>
        <v>Nein</v>
      </c>
      <c r="Y1753" s="52" t="str">
        <f t="shared" si="628"/>
        <v>Nein</v>
      </c>
      <c r="Z1753" s="52" t="str">
        <f t="shared" si="628"/>
        <v>Nein</v>
      </c>
      <c r="AA1753" s="52" t="str">
        <f t="shared" si="628"/>
        <v>Nein</v>
      </c>
      <c r="AB1753" s="52" t="str">
        <f t="shared" si="628"/>
        <v>Nein</v>
      </c>
      <c r="AC1753" s="52" t="str">
        <f t="shared" si="628"/>
        <v>Nein</v>
      </c>
      <c r="AD1753" s="52" t="str">
        <f t="shared" si="628"/>
        <v>Nein</v>
      </c>
      <c r="AE1753" s="52" t="str">
        <f t="shared" si="628"/>
        <v>Nein</v>
      </c>
      <c r="AF1753" s="52" t="str">
        <f t="shared" si="628"/>
        <v>Nein</v>
      </c>
      <c r="AG1753" s="61" t="str">
        <f>IF(Q1753="Ja",VLOOKUP($Q$2,Plausis!A:E,5,0),IF(R1753="Ja",VLOOKUP($R$2,Plausis!A:E,5,0),IF(T1753="Ja",VLOOKUP($T$2,Plausis!A:E,5,0),IF(U1753="Ja",VLOOKUP($U$2,Plausis!A:E,5,0),IF(AA1753="Ja",VLOOKUP($AA$2,Plausis!A:E,5,0),IF(AC1753="Ja",VLOOKUP($AC$2,Plausis!A:E,5,0),IF(AD1753="Ja",VLOOKUP($AD$2,Plausis!A:E,5,0),"")))))))</f>
        <v/>
      </c>
      <c r="AH1753" s="52" t="str">
        <f>IF(Y1753="Ja",VLOOKUP($Y$2,Plausis!A:E,5,0),"")</f>
        <v/>
      </c>
      <c r="AI1753" s="52" t="str">
        <f t="shared" si="612"/>
        <v>Ja</v>
      </c>
      <c r="AJ1753" s="52" t="str">
        <f>IF(S1753="Ja",VLOOKUP($S$2,Plausis!A:E,5,0),IF(V1753="Ja",VLOOKUP($V$2,Plausis!A:E,5,0),IF(X1753="Ja",VLOOKUP($X$2,Plausis!A:E,5,0),"")))</f>
        <v/>
      </c>
      <c r="AL1753" s="52" t="s">
        <v>2</v>
      </c>
      <c r="AM1753" s="114">
        <v>45531</v>
      </c>
      <c r="AN1753" s="52" t="s">
        <v>4467</v>
      </c>
      <c r="AO1753" s="52" t="str">
        <f>VLOOKUP(B1753,'BAT Grundtabelle'!B:T,19,0)</f>
        <v>ja</v>
      </c>
      <c r="AP1753" s="105" t="str">
        <f t="shared" si="613"/>
        <v>5718</v>
      </c>
      <c r="AQ1753" s="52" t="str">
        <f t="shared" si="614"/>
        <v>Schornsteinfeger</v>
      </c>
      <c r="AR1753" s="52" t="b">
        <f t="shared" si="627"/>
        <v>0</v>
      </c>
      <c r="AS1753" s="52" t="b">
        <f t="shared" si="627"/>
        <v>0</v>
      </c>
      <c r="AT1753" s="52" t="b">
        <f t="shared" si="627"/>
        <v>0</v>
      </c>
      <c r="AU1753" s="52">
        <f t="shared" si="615"/>
        <v>1</v>
      </c>
      <c r="AW1753" s="52" t="b">
        <f t="shared" si="616"/>
        <v>0</v>
      </c>
      <c r="AX1753" s="52" t="str">
        <f t="shared" si="617"/>
        <v>Unternehmen</v>
      </c>
      <c r="AY1753" s="52" t="b">
        <f t="shared" si="618"/>
        <v>0</v>
      </c>
      <c r="AZ1753" s="52" t="str">
        <f t="shared" si="619"/>
        <v>5718</v>
      </c>
      <c r="BA1753" s="52" t="str">
        <f>VLOOKUP(A1753,'BAT Grundtabelle'!A:U,21,0)</f>
        <v>ja</v>
      </c>
      <c r="BB1753" s="52" t="str">
        <f t="shared" si="620"/>
        <v>nein</v>
      </c>
      <c r="BC1753" s="52" t="str">
        <f t="shared" si="621"/>
        <v>5718</v>
      </c>
      <c r="BD1753" s="52" t="str">
        <f t="shared" si="622"/>
        <v>Schornsteinfeger</v>
      </c>
      <c r="BE1753" s="52" t="str">
        <f t="shared" si="623"/>
        <v>Unternehmen</v>
      </c>
      <c r="BF1753" s="52">
        <f t="shared" si="624"/>
        <v>1</v>
      </c>
    </row>
    <row r="1754" spans="1:58" hidden="1" x14ac:dyDescent="0.35">
      <c r="A1754" s="107" t="s">
        <v>4000</v>
      </c>
      <c r="B1754" s="75" t="s">
        <v>2013</v>
      </c>
      <c r="C1754" s="52" t="s">
        <v>3</v>
      </c>
      <c r="D1754" s="52" t="s">
        <v>3</v>
      </c>
      <c r="E1754" s="52" t="s">
        <v>2</v>
      </c>
      <c r="F1754" s="52" t="s">
        <v>2</v>
      </c>
      <c r="G1754" s="52" t="s">
        <v>2</v>
      </c>
      <c r="H1754" s="52" t="s">
        <v>2</v>
      </c>
      <c r="I1754" s="52" t="s">
        <v>3</v>
      </c>
      <c r="J1754" s="52">
        <v>1</v>
      </c>
      <c r="K1754" s="52" t="s">
        <v>2</v>
      </c>
      <c r="L1754" s="52" t="s">
        <v>2</v>
      </c>
      <c r="M1754" s="52" t="s">
        <v>2</v>
      </c>
      <c r="N1754" s="52" t="s">
        <v>3</v>
      </c>
      <c r="P1754" s="52" t="s">
        <v>4</v>
      </c>
      <c r="Q1754" s="52" t="str">
        <f t="shared" si="628"/>
        <v>Nein</v>
      </c>
      <c r="R1754" s="52" t="str">
        <f t="shared" si="628"/>
        <v>Nein</v>
      </c>
      <c r="S1754" s="52" t="str">
        <f t="shared" si="628"/>
        <v>Nein</v>
      </c>
      <c r="T1754" s="52" t="str">
        <f t="shared" si="628"/>
        <v>Nein</v>
      </c>
      <c r="U1754" s="52" t="str">
        <f t="shared" si="628"/>
        <v>Nein</v>
      </c>
      <c r="V1754" s="52" t="str">
        <f t="shared" si="628"/>
        <v>Nein</v>
      </c>
      <c r="W1754" s="52" t="str">
        <f t="shared" si="628"/>
        <v>Nein</v>
      </c>
      <c r="X1754" s="52" t="str">
        <f t="shared" si="628"/>
        <v>Nein</v>
      </c>
      <c r="Y1754" s="52" t="str">
        <f t="shared" si="628"/>
        <v>Nein</v>
      </c>
      <c r="Z1754" s="52" t="str">
        <f t="shared" si="628"/>
        <v>Nein</v>
      </c>
      <c r="AA1754" s="52" t="str">
        <f t="shared" si="628"/>
        <v>Nein</v>
      </c>
      <c r="AB1754" s="52" t="str">
        <f t="shared" si="628"/>
        <v>Nein</v>
      </c>
      <c r="AC1754" s="52" t="str">
        <f t="shared" si="628"/>
        <v>Nein</v>
      </c>
      <c r="AD1754" s="52" t="str">
        <f t="shared" si="628"/>
        <v>Nein</v>
      </c>
      <c r="AE1754" s="52" t="str">
        <f t="shared" si="628"/>
        <v>Nein</v>
      </c>
      <c r="AF1754" s="52" t="str">
        <f t="shared" si="628"/>
        <v>Nein</v>
      </c>
      <c r="AG1754" s="61" t="str">
        <f>IF(Q1754="Ja",VLOOKUP($Q$2,Plausis!A:E,5,0),IF(R1754="Ja",VLOOKUP($R$2,Plausis!A:E,5,0),IF(T1754="Ja",VLOOKUP($T$2,Plausis!A:E,5,0),IF(U1754="Ja",VLOOKUP($U$2,Plausis!A:E,5,0),IF(AA1754="Ja",VLOOKUP($AA$2,Plausis!A:E,5,0),IF(AC1754="Ja",VLOOKUP($AC$2,Plausis!A:E,5,0),IF(AD1754="Ja",VLOOKUP($AD$2,Plausis!A:E,5,0),"")))))))</f>
        <v/>
      </c>
      <c r="AH1754" s="52" t="str">
        <f>IF(Y1754="Ja",VLOOKUP($Y$2,Plausis!A:E,5,0),"")</f>
        <v/>
      </c>
      <c r="AI1754" s="52" t="str">
        <f t="shared" si="612"/>
        <v>Ja</v>
      </c>
      <c r="AJ1754" s="52" t="str">
        <f>IF(S1754="Ja",VLOOKUP($S$2,Plausis!A:E,5,0),IF(V1754="Ja",VLOOKUP($V$2,Plausis!A:E,5,0),IF(X1754="Ja",VLOOKUP($X$2,Plausis!A:E,5,0),"")))</f>
        <v/>
      </c>
      <c r="AL1754" s="52" t="s">
        <v>2</v>
      </c>
      <c r="AM1754" s="114">
        <v>45531</v>
      </c>
      <c r="AN1754" s="52" t="s">
        <v>4467</v>
      </c>
      <c r="AO1754" s="52" t="str">
        <f>VLOOKUP(B1754,'BAT Grundtabelle'!B:T,19,0)</f>
        <v>ja</v>
      </c>
      <c r="AP1754" s="105" t="str">
        <f t="shared" si="613"/>
        <v>11577</v>
      </c>
      <c r="AQ1754" s="52" t="str">
        <f t="shared" si="614"/>
        <v>Schreib- und Zeichengerätehersteller</v>
      </c>
      <c r="AR1754" s="52" t="b">
        <f t="shared" si="627"/>
        <v>0</v>
      </c>
      <c r="AS1754" s="52" t="b">
        <f t="shared" si="627"/>
        <v>0</v>
      </c>
      <c r="AT1754" s="52" t="b">
        <f t="shared" si="627"/>
        <v>0</v>
      </c>
      <c r="AU1754" s="52">
        <f t="shared" si="615"/>
        <v>1</v>
      </c>
      <c r="AW1754" s="52" t="b">
        <f t="shared" si="616"/>
        <v>0</v>
      </c>
      <c r="AX1754" s="52" t="str">
        <f t="shared" si="617"/>
        <v>Unternehmen</v>
      </c>
      <c r="AY1754" s="52" t="b">
        <f t="shared" si="618"/>
        <v>0</v>
      </c>
      <c r="AZ1754" s="52" t="str">
        <f t="shared" si="619"/>
        <v>11577</v>
      </c>
      <c r="BA1754" s="52" t="str">
        <f>VLOOKUP(A1754,'BAT Grundtabelle'!A:U,21,0)</f>
        <v>ja</v>
      </c>
      <c r="BB1754" s="52" t="str">
        <f t="shared" si="620"/>
        <v>nein</v>
      </c>
      <c r="BC1754" s="52" t="str">
        <f t="shared" si="621"/>
        <v>11577</v>
      </c>
      <c r="BD1754" s="52" t="str">
        <f t="shared" si="622"/>
        <v>Schreib- und Zeichengerätehersteller</v>
      </c>
      <c r="BE1754" s="52" t="str">
        <f t="shared" si="623"/>
        <v>Unternehmen</v>
      </c>
      <c r="BF1754" s="52">
        <f t="shared" si="624"/>
        <v>1</v>
      </c>
    </row>
    <row r="1755" spans="1:58" hidden="1" x14ac:dyDescent="0.35">
      <c r="A1755" s="107" t="s">
        <v>4001</v>
      </c>
      <c r="B1755" s="75" t="s">
        <v>1044</v>
      </c>
      <c r="C1755" s="52" t="s">
        <v>3</v>
      </c>
      <c r="D1755" s="52" t="s">
        <v>3</v>
      </c>
      <c r="E1755" s="52" t="s">
        <v>2</v>
      </c>
      <c r="F1755" s="52" t="s">
        <v>2</v>
      </c>
      <c r="G1755" s="52" t="s">
        <v>2</v>
      </c>
      <c r="H1755" s="52" t="s">
        <v>2</v>
      </c>
      <c r="I1755" s="52" t="s">
        <v>3</v>
      </c>
      <c r="J1755" s="52">
        <v>1</v>
      </c>
      <c r="K1755" s="52" t="s">
        <v>2</v>
      </c>
      <c r="L1755" s="52" t="s">
        <v>2</v>
      </c>
      <c r="M1755" s="52" t="s">
        <v>2</v>
      </c>
      <c r="N1755" s="52" t="s">
        <v>3</v>
      </c>
      <c r="P1755" s="52" t="s">
        <v>4</v>
      </c>
      <c r="Q1755" s="52" t="str">
        <f t="shared" si="628"/>
        <v>Nein</v>
      </c>
      <c r="R1755" s="52" t="str">
        <f t="shared" si="628"/>
        <v>Nein</v>
      </c>
      <c r="S1755" s="52" t="str">
        <f t="shared" si="628"/>
        <v>Nein</v>
      </c>
      <c r="T1755" s="52" t="str">
        <f t="shared" si="628"/>
        <v>Nein</v>
      </c>
      <c r="U1755" s="52" t="str">
        <f t="shared" si="628"/>
        <v>Nein</v>
      </c>
      <c r="V1755" s="52" t="str">
        <f t="shared" si="628"/>
        <v>Nein</v>
      </c>
      <c r="W1755" s="52" t="str">
        <f t="shared" si="628"/>
        <v>Nein</v>
      </c>
      <c r="X1755" s="52" t="str">
        <f t="shared" si="628"/>
        <v>Nein</v>
      </c>
      <c r="Y1755" s="52" t="str">
        <f t="shared" si="628"/>
        <v>Nein</v>
      </c>
      <c r="Z1755" s="52" t="str">
        <f t="shared" si="628"/>
        <v>Nein</v>
      </c>
      <c r="AA1755" s="52" t="str">
        <f t="shared" si="628"/>
        <v>Nein</v>
      </c>
      <c r="AB1755" s="52" t="str">
        <f t="shared" si="628"/>
        <v>Nein</v>
      </c>
      <c r="AC1755" s="52" t="str">
        <f t="shared" si="628"/>
        <v>Nein</v>
      </c>
      <c r="AD1755" s="52" t="str">
        <f t="shared" si="628"/>
        <v>Nein</v>
      </c>
      <c r="AE1755" s="52" t="str">
        <f t="shared" si="628"/>
        <v>Nein</v>
      </c>
      <c r="AF1755" s="52" t="str">
        <f t="shared" si="628"/>
        <v>Nein</v>
      </c>
      <c r="AG1755" s="61" t="str">
        <f>IF(Q1755="Ja",VLOOKUP($Q$2,Plausis!A:E,5,0),IF(R1755="Ja",VLOOKUP($R$2,Plausis!A:E,5,0),IF(T1755="Ja",VLOOKUP($T$2,Plausis!A:E,5,0),IF(U1755="Ja",VLOOKUP($U$2,Plausis!A:E,5,0),IF(AA1755="Ja",VLOOKUP($AA$2,Plausis!A:E,5,0),IF(AC1755="Ja",VLOOKUP($AC$2,Plausis!A:E,5,0),IF(AD1755="Ja",VLOOKUP($AD$2,Plausis!A:E,5,0),"")))))))</f>
        <v/>
      </c>
      <c r="AH1755" s="52" t="str">
        <f>IF(Y1755="Ja",VLOOKUP($Y$2,Plausis!A:E,5,0),"")</f>
        <v/>
      </c>
      <c r="AI1755" s="52" t="str">
        <f t="shared" si="612"/>
        <v>Ja</v>
      </c>
      <c r="AJ1755" s="52" t="str">
        <f>IF(S1755="Ja",VLOOKUP($S$2,Plausis!A:E,5,0),IF(V1755="Ja",VLOOKUP($V$2,Plausis!A:E,5,0),IF(X1755="Ja",VLOOKUP($X$2,Plausis!A:E,5,0),"")))</f>
        <v/>
      </c>
      <c r="AL1755" s="52" t="s">
        <v>3</v>
      </c>
      <c r="AM1755" s="114">
        <v>45531</v>
      </c>
      <c r="AN1755" s="52" t="s">
        <v>4467</v>
      </c>
      <c r="AO1755" s="52" t="str">
        <f>VLOOKUP(B1755,'BAT Grundtabelle'!B:T,19,0)</f>
        <v>ja</v>
      </c>
      <c r="AP1755" s="105" t="str">
        <f t="shared" si="613"/>
        <v>11578</v>
      </c>
      <c r="AQ1755" s="52" t="str">
        <f t="shared" si="614"/>
        <v>Schreibbüro</v>
      </c>
      <c r="AR1755" s="52" t="b">
        <f t="shared" si="627"/>
        <v>0</v>
      </c>
      <c r="AS1755" s="52" t="b">
        <f t="shared" si="627"/>
        <v>0</v>
      </c>
      <c r="AT1755" s="52" t="b">
        <f t="shared" si="627"/>
        <v>0</v>
      </c>
      <c r="AU1755" s="52">
        <f t="shared" si="615"/>
        <v>1</v>
      </c>
      <c r="AW1755" s="52" t="b">
        <f t="shared" si="616"/>
        <v>0</v>
      </c>
      <c r="AX1755" s="52" t="str">
        <f t="shared" si="617"/>
        <v>Unternehmen</v>
      </c>
      <c r="AY1755" s="52" t="b">
        <f t="shared" si="618"/>
        <v>0</v>
      </c>
      <c r="AZ1755" s="52" t="str">
        <f t="shared" si="619"/>
        <v>11578</v>
      </c>
      <c r="BA1755" s="52" t="str">
        <f>VLOOKUP(A1755,'BAT Grundtabelle'!A:U,21,0)</f>
        <v>ja</v>
      </c>
      <c r="BB1755" s="52" t="str">
        <f t="shared" si="620"/>
        <v>nein</v>
      </c>
      <c r="BC1755" s="52" t="str">
        <f t="shared" si="621"/>
        <v>11578</v>
      </c>
      <c r="BD1755" s="52" t="str">
        <f t="shared" si="622"/>
        <v>Schreibbüro</v>
      </c>
      <c r="BE1755" s="52" t="str">
        <f t="shared" si="623"/>
        <v>Unternehmen</v>
      </c>
      <c r="BF1755" s="52">
        <f t="shared" si="624"/>
        <v>1</v>
      </c>
    </row>
    <row r="1756" spans="1:58" hidden="1" x14ac:dyDescent="0.35">
      <c r="A1756" s="107" t="s">
        <v>4002</v>
      </c>
      <c r="B1756" s="75" t="s">
        <v>1013</v>
      </c>
      <c r="C1756" s="52" t="s">
        <v>3</v>
      </c>
      <c r="D1756" s="52" t="s">
        <v>3</v>
      </c>
      <c r="E1756" s="52" t="s">
        <v>2</v>
      </c>
      <c r="F1756" s="52" t="s">
        <v>2</v>
      </c>
      <c r="G1756" s="52" t="s">
        <v>2</v>
      </c>
      <c r="H1756" s="52" t="s">
        <v>2</v>
      </c>
      <c r="I1756" s="52" t="s">
        <v>3</v>
      </c>
      <c r="J1756" s="52">
        <v>1</v>
      </c>
      <c r="K1756" s="52" t="s">
        <v>2</v>
      </c>
      <c r="L1756" s="52" t="s">
        <v>2</v>
      </c>
      <c r="M1756" s="52" t="s">
        <v>2</v>
      </c>
      <c r="N1756" s="52" t="s">
        <v>3</v>
      </c>
      <c r="P1756" s="52" t="s">
        <v>4</v>
      </c>
      <c r="Q1756" s="52" t="str">
        <f t="shared" si="628"/>
        <v>Nein</v>
      </c>
      <c r="R1756" s="52" t="str">
        <f t="shared" si="628"/>
        <v>Nein</v>
      </c>
      <c r="S1756" s="52" t="str">
        <f t="shared" si="628"/>
        <v>Nein</v>
      </c>
      <c r="T1756" s="52" t="str">
        <f t="shared" si="628"/>
        <v>Nein</v>
      </c>
      <c r="U1756" s="52" t="str">
        <f t="shared" si="628"/>
        <v>Nein</v>
      </c>
      <c r="V1756" s="52" t="str">
        <f t="shared" si="628"/>
        <v>Nein</v>
      </c>
      <c r="W1756" s="52" t="str">
        <f t="shared" si="628"/>
        <v>Nein</v>
      </c>
      <c r="X1756" s="52" t="str">
        <f t="shared" si="628"/>
        <v>Nein</v>
      </c>
      <c r="Y1756" s="52" t="str">
        <f t="shared" si="628"/>
        <v>Nein</v>
      </c>
      <c r="Z1756" s="52" t="str">
        <f t="shared" si="628"/>
        <v>Nein</v>
      </c>
      <c r="AA1756" s="52" t="str">
        <f t="shared" si="628"/>
        <v>Nein</v>
      </c>
      <c r="AB1756" s="52" t="str">
        <f t="shared" si="628"/>
        <v>Nein</v>
      </c>
      <c r="AC1756" s="52" t="str">
        <f t="shared" si="628"/>
        <v>Nein</v>
      </c>
      <c r="AD1756" s="52" t="str">
        <f t="shared" si="628"/>
        <v>Nein</v>
      </c>
      <c r="AE1756" s="52" t="str">
        <f t="shared" si="628"/>
        <v>Nein</v>
      </c>
      <c r="AF1756" s="52" t="str">
        <f t="shared" si="628"/>
        <v>Nein</v>
      </c>
      <c r="AG1756" s="61" t="str">
        <f>IF(Q1756="Ja",VLOOKUP($Q$2,Plausis!A:E,5,0),IF(R1756="Ja",VLOOKUP($R$2,Plausis!A:E,5,0),IF(T1756="Ja",VLOOKUP($T$2,Plausis!A:E,5,0),IF(U1756="Ja",VLOOKUP($U$2,Plausis!A:E,5,0),IF(AA1756="Ja",VLOOKUP($AA$2,Plausis!A:E,5,0),IF(AC1756="Ja",VLOOKUP($AC$2,Plausis!A:E,5,0),IF(AD1756="Ja",VLOOKUP($AD$2,Plausis!A:E,5,0),"")))))))</f>
        <v/>
      </c>
      <c r="AH1756" s="52" t="str">
        <f>IF(Y1756="Ja",VLOOKUP($Y$2,Plausis!A:E,5,0),"")</f>
        <v/>
      </c>
      <c r="AI1756" s="52" t="str">
        <f t="shared" si="612"/>
        <v>Ja</v>
      </c>
      <c r="AJ1756" s="52" t="str">
        <f>IF(S1756="Ja",VLOOKUP($S$2,Plausis!A:E,5,0),IF(V1756="Ja",VLOOKUP($V$2,Plausis!A:E,5,0),IF(X1756="Ja",VLOOKUP($X$2,Plausis!A:E,5,0),"")))</f>
        <v/>
      </c>
      <c r="AL1756" s="52" t="s">
        <v>2</v>
      </c>
      <c r="AM1756" s="114">
        <v>45531</v>
      </c>
      <c r="AN1756" s="52" t="s">
        <v>4467</v>
      </c>
      <c r="AO1756" s="52" t="str">
        <f>VLOOKUP(B1756,'BAT Grundtabelle'!B:T,19,0)</f>
        <v>ja</v>
      </c>
      <c r="AP1756" s="105" t="str">
        <f t="shared" si="613"/>
        <v>11579</v>
      </c>
      <c r="AQ1756" s="52" t="str">
        <f t="shared" si="614"/>
        <v>Schreibwarengroßhandel</v>
      </c>
      <c r="AR1756" s="52" t="b">
        <f t="shared" si="627"/>
        <v>0</v>
      </c>
      <c r="AS1756" s="52" t="b">
        <f t="shared" si="627"/>
        <v>0</v>
      </c>
      <c r="AT1756" s="52" t="b">
        <f t="shared" si="627"/>
        <v>0</v>
      </c>
      <c r="AU1756" s="52">
        <f t="shared" si="615"/>
        <v>1</v>
      </c>
      <c r="AW1756" s="52" t="b">
        <f t="shared" si="616"/>
        <v>0</v>
      </c>
      <c r="AX1756" s="52" t="str">
        <f t="shared" si="617"/>
        <v>Unternehmen</v>
      </c>
      <c r="AY1756" s="52" t="b">
        <f t="shared" si="618"/>
        <v>0</v>
      </c>
      <c r="AZ1756" s="52" t="str">
        <f t="shared" si="619"/>
        <v>11579</v>
      </c>
      <c r="BA1756" s="52" t="str">
        <f>VLOOKUP(A1756,'BAT Grundtabelle'!A:U,21,0)</f>
        <v>ja</v>
      </c>
      <c r="BB1756" s="52" t="str">
        <f t="shared" si="620"/>
        <v>nein</v>
      </c>
      <c r="BC1756" s="52" t="str">
        <f t="shared" si="621"/>
        <v>11579</v>
      </c>
      <c r="BD1756" s="52" t="str">
        <f t="shared" si="622"/>
        <v>Schreibwarengroßhandel</v>
      </c>
      <c r="BE1756" s="52" t="str">
        <f t="shared" si="623"/>
        <v>Unternehmen</v>
      </c>
      <c r="BF1756" s="52">
        <f t="shared" si="624"/>
        <v>1</v>
      </c>
    </row>
    <row r="1757" spans="1:58" hidden="1" x14ac:dyDescent="0.35">
      <c r="A1757" s="107" t="s">
        <v>4003</v>
      </c>
      <c r="B1757" s="75" t="s">
        <v>4496</v>
      </c>
      <c r="C1757" s="52" t="s">
        <v>3</v>
      </c>
      <c r="D1757" s="52" t="s">
        <v>3</v>
      </c>
      <c r="E1757" s="52" t="s">
        <v>2</v>
      </c>
      <c r="F1757" s="52" t="s">
        <v>2</v>
      </c>
      <c r="G1757" s="52" t="s">
        <v>2</v>
      </c>
      <c r="H1757" s="52" t="s">
        <v>2</v>
      </c>
      <c r="I1757" s="52" t="s">
        <v>3</v>
      </c>
      <c r="J1757" s="52">
        <v>1</v>
      </c>
      <c r="K1757" s="52" t="s">
        <v>2</v>
      </c>
      <c r="L1757" s="52" t="s">
        <v>2</v>
      </c>
      <c r="M1757" s="52" t="s">
        <v>2</v>
      </c>
      <c r="N1757" s="52" t="s">
        <v>3</v>
      </c>
      <c r="P1757" s="52" t="s">
        <v>4</v>
      </c>
      <c r="Q1757" s="52" t="str">
        <f t="shared" si="628"/>
        <v>Nein</v>
      </c>
      <c r="R1757" s="52" t="str">
        <f t="shared" si="628"/>
        <v>Nein</v>
      </c>
      <c r="S1757" s="52" t="str">
        <f t="shared" si="628"/>
        <v>Nein</v>
      </c>
      <c r="T1757" s="52" t="str">
        <f t="shared" si="628"/>
        <v>Nein</v>
      </c>
      <c r="U1757" s="52" t="str">
        <f t="shared" si="628"/>
        <v>Nein</v>
      </c>
      <c r="V1757" s="52" t="str">
        <f t="shared" si="628"/>
        <v>Nein</v>
      </c>
      <c r="W1757" s="52" t="str">
        <f t="shared" si="628"/>
        <v>Nein</v>
      </c>
      <c r="X1757" s="52" t="str">
        <f t="shared" si="628"/>
        <v>Nein</v>
      </c>
      <c r="Y1757" s="52" t="str">
        <f t="shared" si="628"/>
        <v>Nein</v>
      </c>
      <c r="Z1757" s="52" t="str">
        <f t="shared" si="628"/>
        <v>Nein</v>
      </c>
      <c r="AA1757" s="52" t="str">
        <f t="shared" si="628"/>
        <v>Nein</v>
      </c>
      <c r="AB1757" s="52" t="str">
        <f t="shared" si="628"/>
        <v>Nein</v>
      </c>
      <c r="AC1757" s="52" t="str">
        <f t="shared" si="628"/>
        <v>Nein</v>
      </c>
      <c r="AD1757" s="52" t="str">
        <f t="shared" si="628"/>
        <v>Nein</v>
      </c>
      <c r="AE1757" s="52" t="str">
        <f t="shared" si="628"/>
        <v>Nein</v>
      </c>
      <c r="AF1757" s="52" t="str">
        <f t="shared" si="628"/>
        <v>Nein</v>
      </c>
      <c r="AG1757" s="61" t="str">
        <f>IF(Q1757="Ja",VLOOKUP($Q$2,Plausis!A:E,5,0),IF(R1757="Ja",VLOOKUP($R$2,Plausis!A:E,5,0),IF(T1757="Ja",VLOOKUP($T$2,Plausis!A:E,5,0),IF(U1757="Ja",VLOOKUP($U$2,Plausis!A:E,5,0),IF(AA1757="Ja",VLOOKUP($AA$2,Plausis!A:E,5,0),IF(AC1757="Ja",VLOOKUP($AC$2,Plausis!A:E,5,0),IF(AD1757="Ja",VLOOKUP($AD$2,Plausis!A:E,5,0),"")))))))</f>
        <v/>
      </c>
      <c r="AH1757" s="52" t="str">
        <f>IF(Y1757="Ja",VLOOKUP($Y$2,Plausis!A:E,5,0),"")</f>
        <v/>
      </c>
      <c r="AI1757" s="52" t="str">
        <f t="shared" si="612"/>
        <v>Ja</v>
      </c>
      <c r="AJ1757" s="52" t="str">
        <f>IF(S1757="Ja",VLOOKUP($S$2,Plausis!A:E,5,0),IF(V1757="Ja",VLOOKUP($V$2,Plausis!A:E,5,0),IF(X1757="Ja",VLOOKUP($X$2,Plausis!A:E,5,0),"")))</f>
        <v/>
      </c>
      <c r="AL1757" s="52" t="s">
        <v>3</v>
      </c>
      <c r="AM1757" s="114">
        <v>45531</v>
      </c>
      <c r="AN1757" s="52" t="s">
        <v>4467</v>
      </c>
      <c r="AO1757" s="52" t="str">
        <f>VLOOKUP(B1757,'BAT Grundtabelle'!B:T,19,0)</f>
        <v>ja</v>
      </c>
      <c r="AP1757" s="105" t="str">
        <f t="shared" si="613"/>
        <v>11580</v>
      </c>
      <c r="AQ1757" s="52" t="str">
        <f t="shared" si="614"/>
        <v>Schreinerei (keine Bauschreinerei)</v>
      </c>
      <c r="AR1757" s="52" t="b">
        <f t="shared" si="627"/>
        <v>0</v>
      </c>
      <c r="AS1757" s="52" t="b">
        <f t="shared" si="627"/>
        <v>0</v>
      </c>
      <c r="AT1757" s="52" t="b">
        <f t="shared" si="627"/>
        <v>0</v>
      </c>
      <c r="AU1757" s="52">
        <f t="shared" si="615"/>
        <v>1</v>
      </c>
      <c r="AW1757" s="52" t="b">
        <f t="shared" si="616"/>
        <v>0</v>
      </c>
      <c r="AX1757" s="52" t="str">
        <f t="shared" si="617"/>
        <v>Unternehmen</v>
      </c>
      <c r="AY1757" s="52" t="b">
        <f t="shared" si="618"/>
        <v>0</v>
      </c>
      <c r="AZ1757" s="52" t="str">
        <f t="shared" si="619"/>
        <v>11580</v>
      </c>
      <c r="BA1757" s="52" t="str">
        <f>VLOOKUP(A1757,'BAT Grundtabelle'!A:U,21,0)</f>
        <v>ja</v>
      </c>
      <c r="BB1757" s="52" t="str">
        <f t="shared" si="620"/>
        <v>nein</v>
      </c>
      <c r="BC1757" s="52" t="str">
        <f t="shared" si="621"/>
        <v>11580</v>
      </c>
      <c r="BD1757" s="52" t="str">
        <f t="shared" si="622"/>
        <v>Schreinerei (keine Bauschreinerei)</v>
      </c>
      <c r="BE1757" s="52" t="str">
        <f t="shared" si="623"/>
        <v>Unternehmen</v>
      </c>
      <c r="BF1757" s="52">
        <f t="shared" si="624"/>
        <v>1</v>
      </c>
    </row>
    <row r="1758" spans="1:58" hidden="1" x14ac:dyDescent="0.35">
      <c r="A1758" s="107" t="s">
        <v>4004</v>
      </c>
      <c r="B1758" s="75" t="s">
        <v>390</v>
      </c>
      <c r="C1758" s="52" t="s">
        <v>3</v>
      </c>
      <c r="D1758" s="52" t="s">
        <v>3</v>
      </c>
      <c r="E1758" s="52" t="s">
        <v>2</v>
      </c>
      <c r="F1758" s="52" t="s">
        <v>2</v>
      </c>
      <c r="G1758" s="52" t="s">
        <v>2</v>
      </c>
      <c r="H1758" s="52" t="s">
        <v>2</v>
      </c>
      <c r="I1758" s="52" t="s">
        <v>3</v>
      </c>
      <c r="J1758" s="52">
        <v>1</v>
      </c>
      <c r="K1758" s="52" t="s">
        <v>2</v>
      </c>
      <c r="L1758" s="52" t="s">
        <v>2</v>
      </c>
      <c r="M1758" s="52" t="s">
        <v>2</v>
      </c>
      <c r="N1758" s="52" t="s">
        <v>3</v>
      </c>
      <c r="P1758" s="52" t="s">
        <v>4</v>
      </c>
      <c r="Q1758" s="52" t="str">
        <f t="shared" si="628"/>
        <v>Nein</v>
      </c>
      <c r="R1758" s="52" t="str">
        <f t="shared" si="628"/>
        <v>Nein</v>
      </c>
      <c r="S1758" s="52" t="str">
        <f t="shared" si="628"/>
        <v>Nein</v>
      </c>
      <c r="T1758" s="52" t="str">
        <f t="shared" si="628"/>
        <v>Nein</v>
      </c>
      <c r="U1758" s="52" t="str">
        <f t="shared" si="628"/>
        <v>Nein</v>
      </c>
      <c r="V1758" s="52" t="str">
        <f t="shared" si="628"/>
        <v>Nein</v>
      </c>
      <c r="W1758" s="52" t="str">
        <f t="shared" si="628"/>
        <v>Nein</v>
      </c>
      <c r="X1758" s="52" t="str">
        <f t="shared" si="628"/>
        <v>Nein</v>
      </c>
      <c r="Y1758" s="52" t="str">
        <f t="shared" si="628"/>
        <v>Nein</v>
      </c>
      <c r="Z1758" s="52" t="str">
        <f t="shared" si="628"/>
        <v>Nein</v>
      </c>
      <c r="AA1758" s="52" t="str">
        <f t="shared" si="628"/>
        <v>Nein</v>
      </c>
      <c r="AB1758" s="52" t="str">
        <f t="shared" si="628"/>
        <v>Nein</v>
      </c>
      <c r="AC1758" s="52" t="str">
        <f t="shared" si="628"/>
        <v>Nein</v>
      </c>
      <c r="AD1758" s="52" t="str">
        <f t="shared" si="628"/>
        <v>Nein</v>
      </c>
      <c r="AE1758" s="52" t="str">
        <f t="shared" si="628"/>
        <v>Nein</v>
      </c>
      <c r="AF1758" s="52" t="str">
        <f t="shared" si="628"/>
        <v>Nein</v>
      </c>
      <c r="AG1758" s="61" t="str">
        <f>IF(Q1758="Ja",VLOOKUP($Q$2,Plausis!A:E,5,0),IF(R1758="Ja",VLOOKUP($R$2,Plausis!A:E,5,0),IF(T1758="Ja",VLOOKUP($T$2,Plausis!A:E,5,0),IF(U1758="Ja",VLOOKUP($U$2,Plausis!A:E,5,0),IF(AA1758="Ja",VLOOKUP($AA$2,Plausis!A:E,5,0),IF(AC1758="Ja",VLOOKUP($AC$2,Plausis!A:E,5,0),IF(AD1758="Ja",VLOOKUP($AD$2,Plausis!A:E,5,0),"")))))))</f>
        <v/>
      </c>
      <c r="AH1758" s="52" t="str">
        <f>IF(Y1758="Ja",VLOOKUP($Y$2,Plausis!A:E,5,0),"")</f>
        <v/>
      </c>
      <c r="AI1758" s="52" t="str">
        <f t="shared" si="612"/>
        <v>Ja</v>
      </c>
      <c r="AJ1758" s="52" t="str">
        <f>IF(S1758="Ja",VLOOKUP($S$2,Plausis!A:E,5,0),IF(V1758="Ja",VLOOKUP($V$2,Plausis!A:E,5,0),IF(X1758="Ja",VLOOKUP($X$2,Plausis!A:E,5,0),"")))</f>
        <v/>
      </c>
      <c r="AL1758" s="52" t="s">
        <v>3</v>
      </c>
      <c r="AM1758" s="114">
        <v>45531</v>
      </c>
      <c r="AN1758" s="52" t="s">
        <v>4467</v>
      </c>
      <c r="AO1758" s="52" t="str">
        <f>VLOOKUP(B1758,'BAT Grundtabelle'!B:T,19,0)</f>
        <v>ja</v>
      </c>
      <c r="AP1758" s="105" t="str">
        <f t="shared" si="613"/>
        <v>11581</v>
      </c>
      <c r="AQ1758" s="52" t="str">
        <f t="shared" si="614"/>
        <v>Schrotmühle</v>
      </c>
      <c r="AR1758" s="52" t="b">
        <f t="shared" si="627"/>
        <v>0</v>
      </c>
      <c r="AS1758" s="52" t="b">
        <f t="shared" si="627"/>
        <v>0</v>
      </c>
      <c r="AT1758" s="52" t="b">
        <f t="shared" si="627"/>
        <v>0</v>
      </c>
      <c r="AU1758" s="52">
        <f t="shared" si="615"/>
        <v>1</v>
      </c>
      <c r="AW1758" s="52" t="b">
        <f t="shared" si="616"/>
        <v>0</v>
      </c>
      <c r="AX1758" s="52" t="str">
        <f t="shared" si="617"/>
        <v>Unternehmen</v>
      </c>
      <c r="AY1758" s="52" t="b">
        <f t="shared" si="618"/>
        <v>0</v>
      </c>
      <c r="AZ1758" s="52" t="str">
        <f t="shared" si="619"/>
        <v>11581</v>
      </c>
      <c r="BA1758" s="52" t="str">
        <f>VLOOKUP(A1758,'BAT Grundtabelle'!A:U,21,0)</f>
        <v>ja</v>
      </c>
      <c r="BB1758" s="52" t="str">
        <f t="shared" si="620"/>
        <v>nein</v>
      </c>
      <c r="BC1758" s="52" t="str">
        <f t="shared" si="621"/>
        <v>11581</v>
      </c>
      <c r="BD1758" s="52" t="str">
        <f t="shared" si="622"/>
        <v>Schrotmühle</v>
      </c>
      <c r="BE1758" s="52" t="str">
        <f t="shared" si="623"/>
        <v>Unternehmen</v>
      </c>
      <c r="BF1758" s="52">
        <f t="shared" si="624"/>
        <v>1</v>
      </c>
    </row>
    <row r="1759" spans="1:58" hidden="1" x14ac:dyDescent="0.35">
      <c r="A1759" s="107" t="s">
        <v>4005</v>
      </c>
      <c r="B1759" s="75" t="s">
        <v>460</v>
      </c>
      <c r="C1759" s="52" t="s">
        <v>3</v>
      </c>
      <c r="D1759" s="52" t="s">
        <v>3</v>
      </c>
      <c r="E1759" s="52" t="s">
        <v>2</v>
      </c>
      <c r="F1759" s="52" t="s">
        <v>2</v>
      </c>
      <c r="G1759" s="52" t="s">
        <v>2</v>
      </c>
      <c r="H1759" s="52" t="s">
        <v>2</v>
      </c>
      <c r="I1759" s="52" t="s">
        <v>3</v>
      </c>
      <c r="J1759" s="52">
        <v>4</v>
      </c>
      <c r="K1759" s="52" t="s">
        <v>2</v>
      </c>
      <c r="L1759" s="52" t="s">
        <v>2</v>
      </c>
      <c r="M1759" s="52" t="s">
        <v>2</v>
      </c>
      <c r="N1759" s="52" t="s">
        <v>3</v>
      </c>
      <c r="O1759" s="52" t="s">
        <v>2412</v>
      </c>
      <c r="P1759" s="52" t="s">
        <v>4438</v>
      </c>
      <c r="Q1759" s="52" t="str">
        <f t="shared" si="628"/>
        <v>Nein</v>
      </c>
      <c r="R1759" s="52" t="str">
        <f t="shared" si="628"/>
        <v>Nein</v>
      </c>
      <c r="S1759" s="52" t="str">
        <f t="shared" si="628"/>
        <v>Nein</v>
      </c>
      <c r="T1759" s="52" t="str">
        <f t="shared" si="628"/>
        <v>Ja</v>
      </c>
      <c r="U1759" s="52" t="str">
        <f t="shared" si="628"/>
        <v>Nein</v>
      </c>
      <c r="V1759" s="52" t="str">
        <f t="shared" si="628"/>
        <v>Nein</v>
      </c>
      <c r="W1759" s="52" t="str">
        <f t="shared" si="628"/>
        <v>Nein</v>
      </c>
      <c r="X1759" s="52" t="str">
        <f t="shared" si="628"/>
        <v>Ja</v>
      </c>
      <c r="Y1759" s="52" t="str">
        <f t="shared" si="628"/>
        <v>Nein</v>
      </c>
      <c r="Z1759" s="52" t="str">
        <f t="shared" si="628"/>
        <v>Nein</v>
      </c>
      <c r="AA1759" s="52" t="str">
        <f t="shared" si="628"/>
        <v>Nein</v>
      </c>
      <c r="AB1759" s="52" t="str">
        <f t="shared" si="628"/>
        <v>Ja</v>
      </c>
      <c r="AC1759" s="52" t="str">
        <f t="shared" si="628"/>
        <v>Nein</v>
      </c>
      <c r="AD1759" s="52" t="str">
        <f t="shared" si="628"/>
        <v>Nein</v>
      </c>
      <c r="AE1759" s="52" t="str">
        <f t="shared" si="628"/>
        <v>Nein</v>
      </c>
      <c r="AF1759" s="52" t="str">
        <f t="shared" si="628"/>
        <v>Nein</v>
      </c>
      <c r="AG1759" s="61" t="str">
        <f>IF(Q1759="Ja",VLOOKUP($Q$2,Plausis!A:E,5,0),IF(R1759="Ja",VLOOKUP($R$2,Plausis!A:E,5,0),IF(T1759="Ja",VLOOKUP($T$2,Plausis!A:E,5,0),IF(U1759="Ja",VLOOKUP($U$2,Plausis!A:E,5,0),IF(AA1759="Ja",VLOOKUP($AA$2,Plausis!A:E,5,0),IF(AC1759="Ja",VLOOKUP($AC$2,Plausis!A:E,5,0),IF(AD1759="Ja",VLOOKUP($AD$2,Plausis!A:E,5,0),"")))))))</f>
        <v>Dieser Betrieb ist nur im Komfort-RS ohne ergänzenden Spezial-Straf-RS versicherbar.</v>
      </c>
      <c r="AH1759" s="52" t="str">
        <f>IF(Y1759="Ja",VLOOKUP($Y$2,Plausis!A:E,5,0),"")</f>
        <v/>
      </c>
      <c r="AI1759" s="52" t="str">
        <f t="shared" si="612"/>
        <v>Nein</v>
      </c>
      <c r="AJ1759" s="52" t="str">
        <f>IF(S1759="Ja",VLOOKUP($S$2,Plausis!A:E,5,0),IF(V1759="Ja",VLOOKUP($V$2,Plausis!A:E,5,0),IF(X1759="Ja",VLOOKUP($X$2,Plausis!A:E,5,0),"")))</f>
        <v>Dieser Betrieb kann nur ohne ergänzenden Spezial-Straf-RS versichert werden.</v>
      </c>
      <c r="AL1759" s="52" t="s">
        <v>3</v>
      </c>
      <c r="AM1759" s="114">
        <v>45531</v>
      </c>
      <c r="AN1759" s="52" t="s">
        <v>4467</v>
      </c>
      <c r="AO1759" s="52" t="str">
        <f>VLOOKUP(B1759,'BAT Grundtabelle'!B:T,19,0)</f>
        <v>ja</v>
      </c>
      <c r="AP1759" s="105" t="str">
        <f t="shared" si="613"/>
        <v>11582</v>
      </c>
      <c r="AQ1759" s="52" t="str">
        <f t="shared" si="614"/>
        <v>Schrotthandel</v>
      </c>
      <c r="AR1759" s="52" t="b">
        <f t="shared" si="627"/>
        <v>0</v>
      </c>
      <c r="AS1759" s="52" t="b">
        <f t="shared" si="627"/>
        <v>0</v>
      </c>
      <c r="AT1759" s="52" t="b">
        <f t="shared" si="627"/>
        <v>0</v>
      </c>
      <c r="AU1759" s="52">
        <f t="shared" si="615"/>
        <v>4</v>
      </c>
      <c r="AW1759" s="52" t="b">
        <f t="shared" si="616"/>
        <v>0</v>
      </c>
      <c r="AX1759" s="52" t="str">
        <f t="shared" si="617"/>
        <v>Unternehmen</v>
      </c>
      <c r="AY1759" s="52" t="b">
        <f t="shared" si="618"/>
        <v>0</v>
      </c>
      <c r="AZ1759" s="52" t="str">
        <f t="shared" si="619"/>
        <v>11582</v>
      </c>
      <c r="BA1759" s="52" t="str">
        <f>VLOOKUP(A1759,'BAT Grundtabelle'!A:U,21,0)</f>
        <v>ja</v>
      </c>
      <c r="BB1759" s="52" t="str">
        <f t="shared" si="620"/>
        <v>nein</v>
      </c>
      <c r="BC1759" s="52" t="str">
        <f t="shared" si="621"/>
        <v>11582</v>
      </c>
      <c r="BD1759" s="52" t="str">
        <f t="shared" si="622"/>
        <v>Schrotthandel</v>
      </c>
      <c r="BE1759" s="52" t="str">
        <f t="shared" si="623"/>
        <v>Unternehmen</v>
      </c>
      <c r="BF1759" s="52">
        <f t="shared" si="624"/>
        <v>4</v>
      </c>
    </row>
    <row r="1760" spans="1:58" hidden="1" x14ac:dyDescent="0.35">
      <c r="A1760" s="107" t="s">
        <v>4006</v>
      </c>
      <c r="B1760" s="75" t="s">
        <v>714</v>
      </c>
      <c r="C1760" s="52" t="s">
        <v>3</v>
      </c>
      <c r="D1760" s="52" t="s">
        <v>3</v>
      </c>
      <c r="E1760" s="52" t="s">
        <v>2</v>
      </c>
      <c r="F1760" s="52" t="s">
        <v>2</v>
      </c>
      <c r="G1760" s="52" t="s">
        <v>2</v>
      </c>
      <c r="H1760" s="52" t="s">
        <v>2</v>
      </c>
      <c r="I1760" s="52" t="s">
        <v>3</v>
      </c>
      <c r="J1760" s="52">
        <v>3</v>
      </c>
      <c r="K1760" s="52" t="s">
        <v>2</v>
      </c>
      <c r="L1760" s="52" t="s">
        <v>2</v>
      </c>
      <c r="M1760" s="52" t="s">
        <v>2</v>
      </c>
      <c r="N1760" s="52" t="s">
        <v>3</v>
      </c>
      <c r="P1760" s="52" t="s">
        <v>4</v>
      </c>
      <c r="Q1760" s="52" t="str">
        <f t="shared" si="628"/>
        <v>Nein</v>
      </c>
      <c r="R1760" s="52" t="str">
        <f t="shared" si="628"/>
        <v>Nein</v>
      </c>
      <c r="S1760" s="52" t="str">
        <f t="shared" si="628"/>
        <v>Nein</v>
      </c>
      <c r="T1760" s="52" t="str">
        <f t="shared" si="628"/>
        <v>Nein</v>
      </c>
      <c r="U1760" s="52" t="str">
        <f t="shared" si="628"/>
        <v>Nein</v>
      </c>
      <c r="V1760" s="52" t="str">
        <f t="shared" si="628"/>
        <v>Nein</v>
      </c>
      <c r="W1760" s="52" t="str">
        <f t="shared" si="628"/>
        <v>Nein</v>
      </c>
      <c r="X1760" s="52" t="str">
        <f t="shared" si="628"/>
        <v>Nein</v>
      </c>
      <c r="Y1760" s="52" t="str">
        <f t="shared" si="628"/>
        <v>Nein</v>
      </c>
      <c r="Z1760" s="52" t="str">
        <f t="shared" si="628"/>
        <v>Nein</v>
      </c>
      <c r="AA1760" s="52" t="str">
        <f t="shared" si="628"/>
        <v>Nein</v>
      </c>
      <c r="AB1760" s="52" t="str">
        <f t="shared" si="628"/>
        <v>Nein</v>
      </c>
      <c r="AC1760" s="52" t="str">
        <f t="shared" si="628"/>
        <v>Nein</v>
      </c>
      <c r="AD1760" s="52" t="str">
        <f t="shared" si="628"/>
        <v>Nein</v>
      </c>
      <c r="AE1760" s="52" t="str">
        <f t="shared" si="628"/>
        <v>Nein</v>
      </c>
      <c r="AF1760" s="52" t="str">
        <f t="shared" si="628"/>
        <v>Nein</v>
      </c>
      <c r="AG1760" s="61" t="str">
        <f>IF(Q1760="Ja",VLOOKUP($Q$2,Plausis!A:E,5,0),IF(R1760="Ja",VLOOKUP($R$2,Plausis!A:E,5,0),IF(T1760="Ja",VLOOKUP($T$2,Plausis!A:E,5,0),IF(U1760="Ja",VLOOKUP($U$2,Plausis!A:E,5,0),IF(AA1760="Ja",VLOOKUP($AA$2,Plausis!A:E,5,0),IF(AC1760="Ja",VLOOKUP($AC$2,Plausis!A:E,5,0),IF(AD1760="Ja",VLOOKUP($AD$2,Plausis!A:E,5,0),"")))))))</f>
        <v/>
      </c>
      <c r="AH1760" s="52" t="str">
        <f>IF(Y1760="Ja",VLOOKUP($Y$2,Plausis!A:E,5,0),"")</f>
        <v/>
      </c>
      <c r="AI1760" s="52" t="str">
        <f t="shared" si="612"/>
        <v>Ja</v>
      </c>
      <c r="AJ1760" s="52" t="str">
        <f>IF(S1760="Ja",VLOOKUP($S$2,Plausis!A:E,5,0),IF(V1760="Ja",VLOOKUP($V$2,Plausis!A:E,5,0),IF(X1760="Ja",VLOOKUP($X$2,Plausis!A:E,5,0),"")))</f>
        <v/>
      </c>
      <c r="AL1760" s="52" t="s">
        <v>2</v>
      </c>
      <c r="AM1760" s="114">
        <v>45531</v>
      </c>
      <c r="AN1760" s="52" t="s">
        <v>4467</v>
      </c>
      <c r="AO1760" s="52" t="str">
        <f>VLOOKUP(B1760,'BAT Grundtabelle'!B:T,19,0)</f>
        <v>ja</v>
      </c>
      <c r="AP1760" s="105" t="str">
        <f t="shared" si="613"/>
        <v>11583</v>
      </c>
      <c r="AQ1760" s="52" t="str">
        <f t="shared" si="614"/>
        <v>Schubschiff</v>
      </c>
      <c r="AR1760" s="52" t="b">
        <f t="shared" si="627"/>
        <v>0</v>
      </c>
      <c r="AS1760" s="52" t="b">
        <f t="shared" si="627"/>
        <v>0</v>
      </c>
      <c r="AT1760" s="52" t="b">
        <f t="shared" si="627"/>
        <v>0</v>
      </c>
      <c r="AU1760" s="52">
        <f t="shared" si="615"/>
        <v>3</v>
      </c>
      <c r="AW1760" s="52" t="b">
        <f t="shared" si="616"/>
        <v>0</v>
      </c>
      <c r="AX1760" s="52" t="str">
        <f t="shared" si="617"/>
        <v>Unternehmen</v>
      </c>
      <c r="AY1760" s="52" t="b">
        <f t="shared" si="618"/>
        <v>0</v>
      </c>
      <c r="AZ1760" s="52" t="str">
        <f t="shared" si="619"/>
        <v>11583</v>
      </c>
      <c r="BA1760" s="52" t="str">
        <f>VLOOKUP(A1760,'BAT Grundtabelle'!A:U,21,0)</f>
        <v>ja</v>
      </c>
      <c r="BB1760" s="52" t="str">
        <f t="shared" si="620"/>
        <v>nein</v>
      </c>
      <c r="BC1760" s="52" t="str">
        <f t="shared" si="621"/>
        <v>11583</v>
      </c>
      <c r="BD1760" s="52" t="str">
        <f t="shared" si="622"/>
        <v>Schubschiff</v>
      </c>
      <c r="BE1760" s="52" t="str">
        <f t="shared" si="623"/>
        <v>Unternehmen</v>
      </c>
      <c r="BF1760" s="52">
        <f t="shared" si="624"/>
        <v>3</v>
      </c>
    </row>
    <row r="1761" spans="1:58" hidden="1" x14ac:dyDescent="0.35">
      <c r="A1761" s="107" t="s">
        <v>4007</v>
      </c>
      <c r="B1761" s="75" t="s">
        <v>1540</v>
      </c>
      <c r="C1761" s="52" t="s">
        <v>3</v>
      </c>
      <c r="D1761" s="52" t="s">
        <v>3</v>
      </c>
      <c r="E1761" s="52" t="s">
        <v>2</v>
      </c>
      <c r="F1761" s="52" t="s">
        <v>2</v>
      </c>
      <c r="G1761" s="52" t="s">
        <v>2</v>
      </c>
      <c r="H1761" s="52" t="s">
        <v>2</v>
      </c>
      <c r="I1761" s="52" t="s">
        <v>3</v>
      </c>
      <c r="J1761" s="52">
        <v>1</v>
      </c>
      <c r="K1761" s="52" t="s">
        <v>2</v>
      </c>
      <c r="L1761" s="52" t="s">
        <v>2</v>
      </c>
      <c r="M1761" s="52" t="s">
        <v>2</v>
      </c>
      <c r="N1761" s="52" t="s">
        <v>3</v>
      </c>
      <c r="P1761" s="52" t="s">
        <v>4</v>
      </c>
      <c r="Q1761" s="52" t="str">
        <f t="shared" si="628"/>
        <v>Nein</v>
      </c>
      <c r="R1761" s="52" t="str">
        <f t="shared" si="628"/>
        <v>Nein</v>
      </c>
      <c r="S1761" s="52" t="str">
        <f t="shared" si="628"/>
        <v>Nein</v>
      </c>
      <c r="T1761" s="52" t="str">
        <f t="shared" si="628"/>
        <v>Nein</v>
      </c>
      <c r="U1761" s="52" t="str">
        <f t="shared" si="628"/>
        <v>Nein</v>
      </c>
      <c r="V1761" s="52" t="str">
        <f t="shared" si="628"/>
        <v>Nein</v>
      </c>
      <c r="W1761" s="52" t="str">
        <f t="shared" si="628"/>
        <v>Nein</v>
      </c>
      <c r="X1761" s="52" t="str">
        <f t="shared" si="628"/>
        <v>Nein</v>
      </c>
      <c r="Y1761" s="52" t="str">
        <f t="shared" si="628"/>
        <v>Nein</v>
      </c>
      <c r="Z1761" s="52" t="str">
        <f t="shared" si="628"/>
        <v>Nein</v>
      </c>
      <c r="AA1761" s="52" t="str">
        <f t="shared" si="628"/>
        <v>Nein</v>
      </c>
      <c r="AB1761" s="52" t="str">
        <f t="shared" si="628"/>
        <v>Nein</v>
      </c>
      <c r="AC1761" s="52" t="str">
        <f t="shared" si="628"/>
        <v>Nein</v>
      </c>
      <c r="AD1761" s="52" t="str">
        <f t="shared" si="628"/>
        <v>Nein</v>
      </c>
      <c r="AE1761" s="52" t="str">
        <f t="shared" si="628"/>
        <v>Nein</v>
      </c>
      <c r="AF1761" s="52" t="str">
        <f t="shared" si="628"/>
        <v>Nein</v>
      </c>
      <c r="AG1761" s="61" t="str">
        <f>IF(Q1761="Ja",VLOOKUP($Q$2,Plausis!A:E,5,0),IF(R1761="Ja",VLOOKUP($R$2,Plausis!A:E,5,0),IF(T1761="Ja",VLOOKUP($T$2,Plausis!A:E,5,0),IF(U1761="Ja",VLOOKUP($U$2,Plausis!A:E,5,0),IF(AA1761="Ja",VLOOKUP($AA$2,Plausis!A:E,5,0),IF(AC1761="Ja",VLOOKUP($AC$2,Plausis!A:E,5,0),IF(AD1761="Ja",VLOOKUP($AD$2,Plausis!A:E,5,0),"")))))))</f>
        <v/>
      </c>
      <c r="AH1761" s="52" t="str">
        <f>IF(Y1761="Ja",VLOOKUP($Y$2,Plausis!A:E,5,0),"")</f>
        <v/>
      </c>
      <c r="AI1761" s="52" t="str">
        <f t="shared" si="612"/>
        <v>Ja</v>
      </c>
      <c r="AJ1761" s="52" t="str">
        <f>IF(S1761="Ja",VLOOKUP($S$2,Plausis!A:E,5,0),IF(V1761="Ja",VLOOKUP($V$2,Plausis!A:E,5,0),IF(X1761="Ja",VLOOKUP($X$2,Plausis!A:E,5,0),"")))</f>
        <v/>
      </c>
      <c r="AL1761" s="52" t="s">
        <v>2</v>
      </c>
      <c r="AM1761" s="114">
        <v>45531</v>
      </c>
      <c r="AN1761" s="52" t="s">
        <v>4467</v>
      </c>
      <c r="AO1761" s="52" t="str">
        <f>VLOOKUP(B1761,'BAT Grundtabelle'!B:T,19,0)</f>
        <v>ja</v>
      </c>
      <c r="AP1761" s="105" t="str">
        <f t="shared" si="613"/>
        <v>11584</v>
      </c>
      <c r="AQ1761" s="52" t="str">
        <f t="shared" si="614"/>
        <v>Schuh- und Schlüsseldienst</v>
      </c>
      <c r="AR1761" s="52" t="b">
        <f t="shared" si="627"/>
        <v>0</v>
      </c>
      <c r="AS1761" s="52" t="b">
        <f t="shared" si="627"/>
        <v>0</v>
      </c>
      <c r="AT1761" s="52" t="b">
        <f t="shared" si="627"/>
        <v>0</v>
      </c>
      <c r="AU1761" s="52">
        <f t="shared" si="615"/>
        <v>1</v>
      </c>
      <c r="AW1761" s="52" t="b">
        <f t="shared" si="616"/>
        <v>0</v>
      </c>
      <c r="AX1761" s="52" t="str">
        <f t="shared" si="617"/>
        <v>Unternehmen</v>
      </c>
      <c r="AY1761" s="52" t="b">
        <f t="shared" si="618"/>
        <v>0</v>
      </c>
      <c r="AZ1761" s="52" t="str">
        <f t="shared" si="619"/>
        <v>11584</v>
      </c>
      <c r="BA1761" s="52" t="str">
        <f>VLOOKUP(A1761,'BAT Grundtabelle'!A:U,21,0)</f>
        <v>ja</v>
      </c>
      <c r="BB1761" s="52" t="str">
        <f t="shared" si="620"/>
        <v>nein</v>
      </c>
      <c r="BC1761" s="52" t="str">
        <f t="shared" si="621"/>
        <v>11584</v>
      </c>
      <c r="BD1761" s="52" t="str">
        <f t="shared" si="622"/>
        <v>Schuh- und Schlüsseldienst</v>
      </c>
      <c r="BE1761" s="52" t="str">
        <f t="shared" si="623"/>
        <v>Unternehmen</v>
      </c>
      <c r="BF1761" s="52">
        <f t="shared" si="624"/>
        <v>1</v>
      </c>
    </row>
    <row r="1762" spans="1:58" hidden="1" x14ac:dyDescent="0.35">
      <c r="A1762" s="107" t="s">
        <v>4008</v>
      </c>
      <c r="B1762" s="75" t="s">
        <v>1282</v>
      </c>
      <c r="C1762" s="52" t="s">
        <v>3</v>
      </c>
      <c r="D1762" s="52" t="s">
        <v>3</v>
      </c>
      <c r="E1762" s="52" t="s">
        <v>2</v>
      </c>
      <c r="F1762" s="52" t="s">
        <v>2</v>
      </c>
      <c r="G1762" s="52" t="s">
        <v>2</v>
      </c>
      <c r="H1762" s="52" t="s">
        <v>2</v>
      </c>
      <c r="I1762" s="52" t="s">
        <v>3</v>
      </c>
      <c r="J1762" s="52">
        <v>1</v>
      </c>
      <c r="K1762" s="52" t="s">
        <v>2</v>
      </c>
      <c r="L1762" s="52" t="s">
        <v>2</v>
      </c>
      <c r="M1762" s="52" t="s">
        <v>2</v>
      </c>
      <c r="N1762" s="52" t="s">
        <v>3</v>
      </c>
      <c r="P1762" s="52" t="s">
        <v>4</v>
      </c>
      <c r="Q1762" s="52" t="str">
        <f t="shared" si="628"/>
        <v>Nein</v>
      </c>
      <c r="R1762" s="52" t="str">
        <f t="shared" si="628"/>
        <v>Nein</v>
      </c>
      <c r="S1762" s="52" t="str">
        <f t="shared" si="628"/>
        <v>Nein</v>
      </c>
      <c r="T1762" s="52" t="str">
        <f t="shared" si="628"/>
        <v>Nein</v>
      </c>
      <c r="U1762" s="52" t="str">
        <f t="shared" si="628"/>
        <v>Nein</v>
      </c>
      <c r="V1762" s="52" t="str">
        <f t="shared" si="628"/>
        <v>Nein</v>
      </c>
      <c r="W1762" s="52" t="str">
        <f t="shared" si="628"/>
        <v>Nein</v>
      </c>
      <c r="X1762" s="52" t="str">
        <f t="shared" si="628"/>
        <v>Nein</v>
      </c>
      <c r="Y1762" s="52" t="str">
        <f t="shared" si="628"/>
        <v>Nein</v>
      </c>
      <c r="Z1762" s="52" t="str">
        <f t="shared" si="628"/>
        <v>Nein</v>
      </c>
      <c r="AA1762" s="52" t="str">
        <f t="shared" si="628"/>
        <v>Nein</v>
      </c>
      <c r="AB1762" s="52" t="str">
        <f t="shared" si="628"/>
        <v>Nein</v>
      </c>
      <c r="AC1762" s="52" t="str">
        <f t="shared" si="628"/>
        <v>Nein</v>
      </c>
      <c r="AD1762" s="52" t="str">
        <f t="shared" si="628"/>
        <v>Nein</v>
      </c>
      <c r="AE1762" s="52" t="str">
        <f t="shared" si="628"/>
        <v>Nein</v>
      </c>
      <c r="AF1762" s="52" t="str">
        <f t="shared" si="628"/>
        <v>Nein</v>
      </c>
      <c r="AG1762" s="61" t="str">
        <f>IF(Q1762="Ja",VLOOKUP($Q$2,Plausis!A:E,5,0),IF(R1762="Ja",VLOOKUP($R$2,Plausis!A:E,5,0),IF(T1762="Ja",VLOOKUP($T$2,Plausis!A:E,5,0),IF(U1762="Ja",VLOOKUP($U$2,Plausis!A:E,5,0),IF(AA1762="Ja",VLOOKUP($AA$2,Plausis!A:E,5,0),IF(AC1762="Ja",VLOOKUP($AC$2,Plausis!A:E,5,0),IF(AD1762="Ja",VLOOKUP($AD$2,Plausis!A:E,5,0),"")))))))</f>
        <v/>
      </c>
      <c r="AH1762" s="52" t="str">
        <f>IF(Y1762="Ja",VLOOKUP($Y$2,Plausis!A:E,5,0),"")</f>
        <v/>
      </c>
      <c r="AI1762" s="52" t="str">
        <f t="shared" si="612"/>
        <v>Ja</v>
      </c>
      <c r="AJ1762" s="52" t="str">
        <f>IF(S1762="Ja",VLOOKUP($S$2,Plausis!A:E,5,0),IF(V1762="Ja",VLOOKUP($V$2,Plausis!A:E,5,0),IF(X1762="Ja",VLOOKUP($X$2,Plausis!A:E,5,0),"")))</f>
        <v/>
      </c>
      <c r="AL1762" s="52" t="s">
        <v>2</v>
      </c>
      <c r="AM1762" s="114">
        <v>45531</v>
      </c>
      <c r="AN1762" s="52" t="s">
        <v>4467</v>
      </c>
      <c r="AO1762" s="52" t="str">
        <f>VLOOKUP(B1762,'BAT Grundtabelle'!B:T,19,0)</f>
        <v>ja</v>
      </c>
      <c r="AP1762" s="105" t="str">
        <f t="shared" si="613"/>
        <v>11585</v>
      </c>
      <c r="AQ1762" s="52" t="str">
        <f t="shared" si="614"/>
        <v>Schuhcremehersteller</v>
      </c>
      <c r="AR1762" s="52" t="b">
        <f t="shared" si="627"/>
        <v>0</v>
      </c>
      <c r="AS1762" s="52" t="b">
        <f t="shared" si="627"/>
        <v>0</v>
      </c>
      <c r="AT1762" s="52" t="b">
        <f t="shared" si="627"/>
        <v>0</v>
      </c>
      <c r="AU1762" s="52">
        <f t="shared" si="615"/>
        <v>1</v>
      </c>
      <c r="AW1762" s="52" t="b">
        <f t="shared" si="616"/>
        <v>0</v>
      </c>
      <c r="AX1762" s="52" t="str">
        <f t="shared" si="617"/>
        <v>Unternehmen</v>
      </c>
      <c r="AY1762" s="52" t="b">
        <f t="shared" si="618"/>
        <v>0</v>
      </c>
      <c r="AZ1762" s="52" t="str">
        <f t="shared" si="619"/>
        <v>11585</v>
      </c>
      <c r="BA1762" s="52" t="str">
        <f>VLOOKUP(A1762,'BAT Grundtabelle'!A:U,21,0)</f>
        <v>ja</v>
      </c>
      <c r="BB1762" s="52" t="str">
        <f t="shared" si="620"/>
        <v>nein</v>
      </c>
      <c r="BC1762" s="52" t="str">
        <f t="shared" si="621"/>
        <v>11585</v>
      </c>
      <c r="BD1762" s="52" t="str">
        <f t="shared" si="622"/>
        <v>Schuhcremehersteller</v>
      </c>
      <c r="BE1762" s="52" t="str">
        <f t="shared" si="623"/>
        <v>Unternehmen</v>
      </c>
      <c r="BF1762" s="52">
        <f t="shared" si="624"/>
        <v>1</v>
      </c>
    </row>
    <row r="1763" spans="1:58" hidden="1" x14ac:dyDescent="0.35">
      <c r="A1763" s="107" t="s">
        <v>2228</v>
      </c>
      <c r="B1763" s="75" t="s">
        <v>2227</v>
      </c>
      <c r="C1763" s="52" t="s">
        <v>3</v>
      </c>
      <c r="D1763" s="52" t="s">
        <v>3</v>
      </c>
      <c r="E1763" s="52" t="s">
        <v>2</v>
      </c>
      <c r="F1763" s="52" t="s">
        <v>2</v>
      </c>
      <c r="G1763" s="52" t="s">
        <v>2</v>
      </c>
      <c r="H1763" s="52" t="s">
        <v>2</v>
      </c>
      <c r="I1763" s="52" t="s">
        <v>3</v>
      </c>
      <c r="J1763" s="52">
        <v>1</v>
      </c>
      <c r="K1763" s="52" t="s">
        <v>2</v>
      </c>
      <c r="L1763" s="52" t="s">
        <v>2</v>
      </c>
      <c r="M1763" s="52" t="s">
        <v>2</v>
      </c>
      <c r="N1763" s="52" t="s">
        <v>3</v>
      </c>
      <c r="P1763" s="52" t="s">
        <v>4</v>
      </c>
      <c r="Q1763" s="52" t="str">
        <f t="shared" ref="Q1763:AF1772" si="629">IF(ISERROR(FIND(Q$2,$P1763,1)),"Nein","Ja")</f>
        <v>Nein</v>
      </c>
      <c r="R1763" s="52" t="str">
        <f t="shared" si="629"/>
        <v>Nein</v>
      </c>
      <c r="S1763" s="52" t="str">
        <f t="shared" si="629"/>
        <v>Nein</v>
      </c>
      <c r="T1763" s="52" t="str">
        <f t="shared" si="629"/>
        <v>Nein</v>
      </c>
      <c r="U1763" s="52" t="str">
        <f t="shared" si="629"/>
        <v>Nein</v>
      </c>
      <c r="V1763" s="52" t="str">
        <f t="shared" si="629"/>
        <v>Nein</v>
      </c>
      <c r="W1763" s="52" t="str">
        <f t="shared" si="629"/>
        <v>Nein</v>
      </c>
      <c r="X1763" s="52" t="str">
        <f t="shared" si="629"/>
        <v>Nein</v>
      </c>
      <c r="Y1763" s="52" t="str">
        <f t="shared" si="629"/>
        <v>Nein</v>
      </c>
      <c r="Z1763" s="52" t="str">
        <f t="shared" si="629"/>
        <v>Nein</v>
      </c>
      <c r="AA1763" s="52" t="str">
        <f t="shared" si="629"/>
        <v>Nein</v>
      </c>
      <c r="AB1763" s="52" t="str">
        <f t="shared" si="629"/>
        <v>Nein</v>
      </c>
      <c r="AC1763" s="52" t="str">
        <f t="shared" si="629"/>
        <v>Nein</v>
      </c>
      <c r="AD1763" s="52" t="str">
        <f t="shared" si="629"/>
        <v>Nein</v>
      </c>
      <c r="AE1763" s="52" t="str">
        <f t="shared" si="629"/>
        <v>Nein</v>
      </c>
      <c r="AF1763" s="52" t="str">
        <f t="shared" si="629"/>
        <v>Nein</v>
      </c>
      <c r="AG1763" s="61" t="str">
        <f>IF(Q1763="Ja",VLOOKUP($Q$2,Plausis!A:E,5,0),IF(R1763="Ja",VLOOKUP($R$2,Plausis!A:E,5,0),IF(T1763="Ja",VLOOKUP($T$2,Plausis!A:E,5,0),IF(U1763="Ja",VLOOKUP($U$2,Plausis!A:E,5,0),IF(AA1763="Ja",VLOOKUP($AA$2,Plausis!A:E,5,0),IF(AC1763="Ja",VLOOKUP($AC$2,Plausis!A:E,5,0),IF(AD1763="Ja",VLOOKUP($AD$2,Plausis!A:E,5,0),"")))))))</f>
        <v/>
      </c>
      <c r="AH1763" s="52" t="str">
        <f>IF(Y1763="Ja",VLOOKUP($Y$2,Plausis!A:E,5,0),"")</f>
        <v/>
      </c>
      <c r="AI1763" s="52" t="str">
        <f t="shared" si="612"/>
        <v>Ja</v>
      </c>
      <c r="AJ1763" s="52" t="str">
        <f>IF(S1763="Ja",VLOOKUP($S$2,Plausis!A:E,5,0),IF(V1763="Ja",VLOOKUP($V$2,Plausis!A:E,5,0),IF(X1763="Ja",VLOOKUP($X$2,Plausis!A:E,5,0),"")))</f>
        <v/>
      </c>
      <c r="AL1763" s="52" t="s">
        <v>3</v>
      </c>
      <c r="AM1763" s="114">
        <v>45531</v>
      </c>
      <c r="AN1763" s="52" t="s">
        <v>4467</v>
      </c>
      <c r="AO1763" s="52" t="str">
        <f>VLOOKUP(B1763,'BAT Grundtabelle'!B:T,19,0)</f>
        <v>ja</v>
      </c>
      <c r="AP1763" s="105" t="str">
        <f t="shared" si="613"/>
        <v>3916</v>
      </c>
      <c r="AQ1763" s="52" t="str">
        <f t="shared" si="614"/>
        <v>Schuhhandel</v>
      </c>
      <c r="AR1763" s="52" t="b">
        <f t="shared" ref="AR1763:AT1782" si="630">IF(ISERROR(FIND(AR$1,$P1763,1)),FALSE,TRUE)</f>
        <v>0</v>
      </c>
      <c r="AS1763" s="52" t="b">
        <f t="shared" si="630"/>
        <v>0</v>
      </c>
      <c r="AT1763" s="52" t="b">
        <f t="shared" si="630"/>
        <v>0</v>
      </c>
      <c r="AU1763" s="52">
        <f t="shared" si="615"/>
        <v>1</v>
      </c>
      <c r="AW1763" s="52" t="b">
        <f t="shared" si="616"/>
        <v>0</v>
      </c>
      <c r="AX1763" s="52" t="str">
        <f t="shared" si="617"/>
        <v>Unternehmen</v>
      </c>
      <c r="AY1763" s="52" t="b">
        <f t="shared" si="618"/>
        <v>0</v>
      </c>
      <c r="AZ1763" s="52" t="str">
        <f t="shared" si="619"/>
        <v>3916</v>
      </c>
      <c r="BA1763" s="52" t="str">
        <f>VLOOKUP(A1763,'BAT Grundtabelle'!A:U,21,0)</f>
        <v>ja</v>
      </c>
      <c r="BB1763" s="52" t="str">
        <f t="shared" si="620"/>
        <v>nein</v>
      </c>
      <c r="BC1763" s="52" t="str">
        <f t="shared" si="621"/>
        <v>3916</v>
      </c>
      <c r="BD1763" s="52" t="str">
        <f t="shared" si="622"/>
        <v>Schuhhandel</v>
      </c>
      <c r="BE1763" s="52" t="str">
        <f t="shared" si="623"/>
        <v>Unternehmen</v>
      </c>
      <c r="BF1763" s="52">
        <f t="shared" si="624"/>
        <v>1</v>
      </c>
    </row>
    <row r="1764" spans="1:58" hidden="1" x14ac:dyDescent="0.35">
      <c r="A1764" s="107" t="s">
        <v>4009</v>
      </c>
      <c r="B1764" s="75" t="s">
        <v>882</v>
      </c>
      <c r="C1764" s="52" t="s">
        <v>3</v>
      </c>
      <c r="D1764" s="52" t="s">
        <v>3</v>
      </c>
      <c r="E1764" s="52" t="s">
        <v>2</v>
      </c>
      <c r="F1764" s="52" t="s">
        <v>2</v>
      </c>
      <c r="G1764" s="52" t="s">
        <v>2</v>
      </c>
      <c r="H1764" s="52" t="s">
        <v>2</v>
      </c>
      <c r="I1764" s="52" t="s">
        <v>3</v>
      </c>
      <c r="J1764" s="52">
        <v>2</v>
      </c>
      <c r="K1764" s="52" t="s">
        <v>2</v>
      </c>
      <c r="L1764" s="52" t="s">
        <v>2</v>
      </c>
      <c r="M1764" s="52" t="s">
        <v>2</v>
      </c>
      <c r="N1764" s="52" t="s">
        <v>3</v>
      </c>
      <c r="P1764" s="52" t="s">
        <v>4</v>
      </c>
      <c r="Q1764" s="52" t="str">
        <f t="shared" si="629"/>
        <v>Nein</v>
      </c>
      <c r="R1764" s="52" t="str">
        <f t="shared" si="629"/>
        <v>Nein</v>
      </c>
      <c r="S1764" s="52" t="str">
        <f t="shared" si="629"/>
        <v>Nein</v>
      </c>
      <c r="T1764" s="52" t="str">
        <f t="shared" si="629"/>
        <v>Nein</v>
      </c>
      <c r="U1764" s="52" t="str">
        <f t="shared" si="629"/>
        <v>Nein</v>
      </c>
      <c r="V1764" s="52" t="str">
        <f t="shared" si="629"/>
        <v>Nein</v>
      </c>
      <c r="W1764" s="52" t="str">
        <f t="shared" si="629"/>
        <v>Nein</v>
      </c>
      <c r="X1764" s="52" t="str">
        <f t="shared" si="629"/>
        <v>Nein</v>
      </c>
      <c r="Y1764" s="52" t="str">
        <f t="shared" si="629"/>
        <v>Nein</v>
      </c>
      <c r="Z1764" s="52" t="str">
        <f t="shared" si="629"/>
        <v>Nein</v>
      </c>
      <c r="AA1764" s="52" t="str">
        <f t="shared" si="629"/>
        <v>Nein</v>
      </c>
      <c r="AB1764" s="52" t="str">
        <f t="shared" si="629"/>
        <v>Nein</v>
      </c>
      <c r="AC1764" s="52" t="str">
        <f t="shared" si="629"/>
        <v>Nein</v>
      </c>
      <c r="AD1764" s="52" t="str">
        <f t="shared" si="629"/>
        <v>Nein</v>
      </c>
      <c r="AE1764" s="52" t="str">
        <f t="shared" si="629"/>
        <v>Nein</v>
      </c>
      <c r="AF1764" s="52" t="str">
        <f t="shared" si="629"/>
        <v>Nein</v>
      </c>
      <c r="AG1764" s="61" t="str">
        <f>IF(Q1764="Ja",VLOOKUP($Q$2,Plausis!A:E,5,0),IF(R1764="Ja",VLOOKUP($R$2,Plausis!A:E,5,0),IF(T1764="Ja",VLOOKUP($T$2,Plausis!A:E,5,0),IF(U1764="Ja",VLOOKUP($U$2,Plausis!A:E,5,0),IF(AA1764="Ja",VLOOKUP($AA$2,Plausis!A:E,5,0),IF(AC1764="Ja",VLOOKUP($AC$2,Plausis!A:E,5,0),IF(AD1764="Ja",VLOOKUP($AD$2,Plausis!A:E,5,0),"")))))))</f>
        <v/>
      </c>
      <c r="AH1764" s="52" t="str">
        <f>IF(Y1764="Ja",VLOOKUP($Y$2,Plausis!A:E,5,0),"")</f>
        <v/>
      </c>
      <c r="AI1764" s="52" t="str">
        <f t="shared" si="612"/>
        <v>Ja</v>
      </c>
      <c r="AJ1764" s="52" t="str">
        <f>IF(S1764="Ja",VLOOKUP($S$2,Plausis!A:E,5,0),IF(V1764="Ja",VLOOKUP($V$2,Plausis!A:E,5,0),IF(X1764="Ja",VLOOKUP($X$2,Plausis!A:E,5,0),"")))</f>
        <v/>
      </c>
      <c r="AL1764" s="52" t="s">
        <v>3</v>
      </c>
      <c r="AM1764" s="114">
        <v>45531</v>
      </c>
      <c r="AN1764" s="52" t="s">
        <v>4467</v>
      </c>
      <c r="AO1764" s="52" t="str">
        <f>VLOOKUP(B1764,'BAT Grundtabelle'!B:T,19,0)</f>
        <v>ja</v>
      </c>
      <c r="AP1764" s="105" t="str">
        <f t="shared" si="613"/>
        <v>7919</v>
      </c>
      <c r="AQ1764" s="52" t="str">
        <f t="shared" si="614"/>
        <v>Schuhhersteller</v>
      </c>
      <c r="AR1764" s="52" t="b">
        <f t="shared" si="630"/>
        <v>0</v>
      </c>
      <c r="AS1764" s="52" t="b">
        <f t="shared" si="630"/>
        <v>0</v>
      </c>
      <c r="AT1764" s="52" t="b">
        <f t="shared" si="630"/>
        <v>0</v>
      </c>
      <c r="AU1764" s="52">
        <f t="shared" si="615"/>
        <v>2</v>
      </c>
      <c r="AW1764" s="52" t="b">
        <f t="shared" si="616"/>
        <v>0</v>
      </c>
      <c r="AX1764" s="52" t="str">
        <f t="shared" si="617"/>
        <v>Unternehmen</v>
      </c>
      <c r="AY1764" s="52" t="b">
        <f t="shared" si="618"/>
        <v>0</v>
      </c>
      <c r="AZ1764" s="52" t="str">
        <f t="shared" si="619"/>
        <v>7919</v>
      </c>
      <c r="BA1764" s="52" t="str">
        <f>VLOOKUP(A1764,'BAT Grundtabelle'!A:U,21,0)</f>
        <v>ja</v>
      </c>
      <c r="BB1764" s="52" t="str">
        <f t="shared" si="620"/>
        <v>nein</v>
      </c>
      <c r="BC1764" s="52" t="str">
        <f t="shared" si="621"/>
        <v>7919</v>
      </c>
      <c r="BD1764" s="52" t="str">
        <f t="shared" si="622"/>
        <v>Schuhhersteller</v>
      </c>
      <c r="BE1764" s="52" t="str">
        <f t="shared" si="623"/>
        <v>Unternehmen</v>
      </c>
      <c r="BF1764" s="52">
        <f t="shared" si="624"/>
        <v>2</v>
      </c>
    </row>
    <row r="1765" spans="1:58" hidden="1" x14ac:dyDescent="0.35">
      <c r="A1765" s="107" t="s">
        <v>4010</v>
      </c>
      <c r="B1765" s="75" t="s">
        <v>1541</v>
      </c>
      <c r="C1765" s="52" t="s">
        <v>3</v>
      </c>
      <c r="D1765" s="52" t="s">
        <v>3</v>
      </c>
      <c r="E1765" s="52" t="s">
        <v>2</v>
      </c>
      <c r="F1765" s="52" t="s">
        <v>2</v>
      </c>
      <c r="G1765" s="52" t="s">
        <v>2</v>
      </c>
      <c r="H1765" s="52" t="s">
        <v>2</v>
      </c>
      <c r="I1765" s="52" t="s">
        <v>3</v>
      </c>
      <c r="J1765" s="52">
        <v>1</v>
      </c>
      <c r="K1765" s="52" t="s">
        <v>2</v>
      </c>
      <c r="L1765" s="52" t="s">
        <v>2</v>
      </c>
      <c r="M1765" s="52" t="s">
        <v>2</v>
      </c>
      <c r="N1765" s="52" t="s">
        <v>3</v>
      </c>
      <c r="P1765" s="52" t="s">
        <v>4</v>
      </c>
      <c r="Q1765" s="52" t="str">
        <f t="shared" si="629"/>
        <v>Nein</v>
      </c>
      <c r="R1765" s="52" t="str">
        <f t="shared" si="629"/>
        <v>Nein</v>
      </c>
      <c r="S1765" s="52" t="str">
        <f t="shared" si="629"/>
        <v>Nein</v>
      </c>
      <c r="T1765" s="52" t="str">
        <f t="shared" si="629"/>
        <v>Nein</v>
      </c>
      <c r="U1765" s="52" t="str">
        <f t="shared" si="629"/>
        <v>Nein</v>
      </c>
      <c r="V1765" s="52" t="str">
        <f t="shared" si="629"/>
        <v>Nein</v>
      </c>
      <c r="W1765" s="52" t="str">
        <f t="shared" si="629"/>
        <v>Nein</v>
      </c>
      <c r="X1765" s="52" t="str">
        <f t="shared" si="629"/>
        <v>Nein</v>
      </c>
      <c r="Y1765" s="52" t="str">
        <f t="shared" si="629"/>
        <v>Nein</v>
      </c>
      <c r="Z1765" s="52" t="str">
        <f t="shared" si="629"/>
        <v>Nein</v>
      </c>
      <c r="AA1765" s="52" t="str">
        <f t="shared" si="629"/>
        <v>Nein</v>
      </c>
      <c r="AB1765" s="52" t="str">
        <f t="shared" si="629"/>
        <v>Nein</v>
      </c>
      <c r="AC1765" s="52" t="str">
        <f t="shared" si="629"/>
        <v>Nein</v>
      </c>
      <c r="AD1765" s="52" t="str">
        <f t="shared" si="629"/>
        <v>Nein</v>
      </c>
      <c r="AE1765" s="52" t="str">
        <f t="shared" si="629"/>
        <v>Nein</v>
      </c>
      <c r="AF1765" s="52" t="str">
        <f t="shared" si="629"/>
        <v>Nein</v>
      </c>
      <c r="AG1765" s="61" t="str">
        <f>IF(Q1765="Ja",VLOOKUP($Q$2,Plausis!A:E,5,0),IF(R1765="Ja",VLOOKUP($R$2,Plausis!A:E,5,0),IF(T1765="Ja",VLOOKUP($T$2,Plausis!A:E,5,0),IF(U1765="Ja",VLOOKUP($U$2,Plausis!A:E,5,0),IF(AA1765="Ja",VLOOKUP($AA$2,Plausis!A:E,5,0),IF(AC1765="Ja",VLOOKUP($AC$2,Plausis!A:E,5,0),IF(AD1765="Ja",VLOOKUP($AD$2,Plausis!A:E,5,0),"")))))))</f>
        <v/>
      </c>
      <c r="AH1765" s="52" t="str">
        <f>IF(Y1765="Ja",VLOOKUP($Y$2,Plausis!A:E,5,0),"")</f>
        <v/>
      </c>
      <c r="AI1765" s="52" t="str">
        <f t="shared" si="612"/>
        <v>Ja</v>
      </c>
      <c r="AJ1765" s="52" t="str">
        <f>IF(S1765="Ja",VLOOKUP($S$2,Plausis!A:E,5,0),IF(V1765="Ja",VLOOKUP($V$2,Plausis!A:E,5,0),IF(X1765="Ja",VLOOKUP($X$2,Plausis!A:E,5,0),"")))</f>
        <v/>
      </c>
      <c r="AL1765" s="52" t="s">
        <v>3</v>
      </c>
      <c r="AM1765" s="114">
        <v>45531</v>
      </c>
      <c r="AN1765" s="52" t="s">
        <v>4467</v>
      </c>
      <c r="AO1765" s="52" t="str">
        <f>VLOOKUP(B1765,'BAT Grundtabelle'!B:T,19,0)</f>
        <v>ja</v>
      </c>
      <c r="AP1765" s="105" t="str">
        <f t="shared" si="613"/>
        <v>11586</v>
      </c>
      <c r="AQ1765" s="52" t="str">
        <f t="shared" si="614"/>
        <v>Schuhmacherei</v>
      </c>
      <c r="AR1765" s="52" t="b">
        <f t="shared" si="630"/>
        <v>0</v>
      </c>
      <c r="AS1765" s="52" t="b">
        <f t="shared" si="630"/>
        <v>0</v>
      </c>
      <c r="AT1765" s="52" t="b">
        <f t="shared" si="630"/>
        <v>0</v>
      </c>
      <c r="AU1765" s="52">
        <f t="shared" si="615"/>
        <v>1</v>
      </c>
      <c r="AW1765" s="52" t="b">
        <f t="shared" si="616"/>
        <v>0</v>
      </c>
      <c r="AX1765" s="52" t="str">
        <f t="shared" si="617"/>
        <v>Unternehmen</v>
      </c>
      <c r="AY1765" s="52" t="b">
        <f t="shared" si="618"/>
        <v>0</v>
      </c>
      <c r="AZ1765" s="52" t="str">
        <f t="shared" si="619"/>
        <v>11586</v>
      </c>
      <c r="BA1765" s="52" t="str">
        <f>VLOOKUP(A1765,'BAT Grundtabelle'!A:U,21,0)</f>
        <v>ja</v>
      </c>
      <c r="BB1765" s="52" t="str">
        <f t="shared" si="620"/>
        <v>nein</v>
      </c>
      <c r="BC1765" s="52" t="str">
        <f t="shared" si="621"/>
        <v>11586</v>
      </c>
      <c r="BD1765" s="52" t="str">
        <f t="shared" si="622"/>
        <v>Schuhmacherei</v>
      </c>
      <c r="BE1765" s="52" t="str">
        <f t="shared" si="623"/>
        <v>Unternehmen</v>
      </c>
      <c r="BF1765" s="52">
        <f t="shared" si="624"/>
        <v>1</v>
      </c>
    </row>
    <row r="1766" spans="1:58" hidden="1" x14ac:dyDescent="0.35">
      <c r="A1766" s="107" t="s">
        <v>4011</v>
      </c>
      <c r="B1766" s="75" t="s">
        <v>1542</v>
      </c>
      <c r="C1766" s="52" t="s">
        <v>3</v>
      </c>
      <c r="D1766" s="52" t="s">
        <v>3</v>
      </c>
      <c r="E1766" s="52" t="s">
        <v>2</v>
      </c>
      <c r="F1766" s="52" t="s">
        <v>2</v>
      </c>
      <c r="G1766" s="52" t="s">
        <v>2</v>
      </c>
      <c r="H1766" s="52" t="s">
        <v>2</v>
      </c>
      <c r="I1766" s="52" t="s">
        <v>3</v>
      </c>
      <c r="J1766" s="52">
        <v>1</v>
      </c>
      <c r="K1766" s="52" t="s">
        <v>2</v>
      </c>
      <c r="L1766" s="52" t="s">
        <v>2</v>
      </c>
      <c r="M1766" s="52" t="s">
        <v>2</v>
      </c>
      <c r="N1766" s="52" t="s">
        <v>3</v>
      </c>
      <c r="P1766" s="52" t="s">
        <v>4</v>
      </c>
      <c r="Q1766" s="52" t="str">
        <f t="shared" si="629"/>
        <v>Nein</v>
      </c>
      <c r="R1766" s="52" t="str">
        <f t="shared" si="629"/>
        <v>Nein</v>
      </c>
      <c r="S1766" s="52" t="str">
        <f t="shared" si="629"/>
        <v>Nein</v>
      </c>
      <c r="T1766" s="52" t="str">
        <f t="shared" si="629"/>
        <v>Nein</v>
      </c>
      <c r="U1766" s="52" t="str">
        <f t="shared" si="629"/>
        <v>Nein</v>
      </c>
      <c r="V1766" s="52" t="str">
        <f t="shared" si="629"/>
        <v>Nein</v>
      </c>
      <c r="W1766" s="52" t="str">
        <f t="shared" si="629"/>
        <v>Nein</v>
      </c>
      <c r="X1766" s="52" t="str">
        <f t="shared" si="629"/>
        <v>Nein</v>
      </c>
      <c r="Y1766" s="52" t="str">
        <f t="shared" si="629"/>
        <v>Nein</v>
      </c>
      <c r="Z1766" s="52" t="str">
        <f t="shared" si="629"/>
        <v>Nein</v>
      </c>
      <c r="AA1766" s="52" t="str">
        <f t="shared" si="629"/>
        <v>Nein</v>
      </c>
      <c r="AB1766" s="52" t="str">
        <f t="shared" si="629"/>
        <v>Nein</v>
      </c>
      <c r="AC1766" s="52" t="str">
        <f t="shared" si="629"/>
        <v>Nein</v>
      </c>
      <c r="AD1766" s="52" t="str">
        <f t="shared" si="629"/>
        <v>Nein</v>
      </c>
      <c r="AE1766" s="52" t="str">
        <f t="shared" si="629"/>
        <v>Nein</v>
      </c>
      <c r="AF1766" s="52" t="str">
        <f t="shared" si="629"/>
        <v>Nein</v>
      </c>
      <c r="AG1766" s="61" t="str">
        <f>IF(Q1766="Ja",VLOOKUP($Q$2,Plausis!A:E,5,0),IF(R1766="Ja",VLOOKUP($R$2,Plausis!A:E,5,0),IF(T1766="Ja",VLOOKUP($T$2,Plausis!A:E,5,0),IF(U1766="Ja",VLOOKUP($U$2,Plausis!A:E,5,0),IF(AA1766="Ja",VLOOKUP($AA$2,Plausis!A:E,5,0),IF(AC1766="Ja",VLOOKUP($AC$2,Plausis!A:E,5,0),IF(AD1766="Ja",VLOOKUP($AD$2,Plausis!A:E,5,0),"")))))))</f>
        <v/>
      </c>
      <c r="AH1766" s="52" t="str">
        <f>IF(Y1766="Ja",VLOOKUP($Y$2,Plausis!A:E,5,0),"")</f>
        <v/>
      </c>
      <c r="AI1766" s="52" t="str">
        <f t="shared" si="612"/>
        <v>Ja</v>
      </c>
      <c r="AJ1766" s="52" t="str">
        <f>IF(S1766="Ja",VLOOKUP($S$2,Plausis!A:E,5,0),IF(V1766="Ja",VLOOKUP($V$2,Plausis!A:E,5,0),IF(X1766="Ja",VLOOKUP($X$2,Plausis!A:E,5,0),"")))</f>
        <v/>
      </c>
      <c r="AL1766" s="52" t="s">
        <v>3</v>
      </c>
      <c r="AM1766" s="114">
        <v>45531</v>
      </c>
      <c r="AN1766" s="52" t="s">
        <v>4467</v>
      </c>
      <c r="AO1766" s="52" t="str">
        <f>VLOOKUP(B1766,'BAT Grundtabelle'!B:T,19,0)</f>
        <v>ja</v>
      </c>
      <c r="AP1766" s="105" t="str">
        <f t="shared" si="613"/>
        <v>11587</v>
      </c>
      <c r="AQ1766" s="52" t="str">
        <f t="shared" si="614"/>
        <v>Schuhreparatur</v>
      </c>
      <c r="AR1766" s="52" t="b">
        <f t="shared" si="630"/>
        <v>0</v>
      </c>
      <c r="AS1766" s="52" t="b">
        <f t="shared" si="630"/>
        <v>0</v>
      </c>
      <c r="AT1766" s="52" t="b">
        <f t="shared" si="630"/>
        <v>0</v>
      </c>
      <c r="AU1766" s="52">
        <f t="shared" si="615"/>
        <v>1</v>
      </c>
      <c r="AW1766" s="52" t="b">
        <f t="shared" si="616"/>
        <v>0</v>
      </c>
      <c r="AX1766" s="52" t="str">
        <f t="shared" si="617"/>
        <v>Unternehmen</v>
      </c>
      <c r="AY1766" s="52" t="b">
        <f t="shared" si="618"/>
        <v>0</v>
      </c>
      <c r="AZ1766" s="52" t="str">
        <f t="shared" si="619"/>
        <v>11587</v>
      </c>
      <c r="BA1766" s="52" t="str">
        <f>VLOOKUP(A1766,'BAT Grundtabelle'!A:U,21,0)</f>
        <v>ja</v>
      </c>
      <c r="BB1766" s="52" t="str">
        <f t="shared" si="620"/>
        <v>nein</v>
      </c>
      <c r="BC1766" s="52" t="str">
        <f t="shared" si="621"/>
        <v>11587</v>
      </c>
      <c r="BD1766" s="52" t="str">
        <f t="shared" si="622"/>
        <v>Schuhreparatur</v>
      </c>
      <c r="BE1766" s="52" t="str">
        <f t="shared" si="623"/>
        <v>Unternehmen</v>
      </c>
      <c r="BF1766" s="52">
        <f t="shared" si="624"/>
        <v>1</v>
      </c>
    </row>
    <row r="1767" spans="1:58" hidden="1" x14ac:dyDescent="0.35">
      <c r="A1767" s="107" t="s">
        <v>4012</v>
      </c>
      <c r="B1767" s="75" t="s">
        <v>332</v>
      </c>
      <c r="C1767" s="52" t="s">
        <v>3</v>
      </c>
      <c r="D1767" s="52" t="s">
        <v>3</v>
      </c>
      <c r="E1767" s="52" t="s">
        <v>2</v>
      </c>
      <c r="F1767" s="52" t="s">
        <v>2</v>
      </c>
      <c r="G1767" s="52" t="s">
        <v>2</v>
      </c>
      <c r="H1767" s="52" t="s">
        <v>2</v>
      </c>
      <c r="I1767" s="52" t="s">
        <v>3</v>
      </c>
      <c r="J1767" s="52">
        <v>4</v>
      </c>
      <c r="K1767" s="52" t="s">
        <v>2</v>
      </c>
      <c r="L1767" s="52" t="s">
        <v>2</v>
      </c>
      <c r="M1767" s="52" t="s">
        <v>2</v>
      </c>
      <c r="N1767" s="52" t="s">
        <v>3</v>
      </c>
      <c r="O1767" s="52" t="s">
        <v>2412</v>
      </c>
      <c r="P1767" s="52">
        <v>1195</v>
      </c>
      <c r="Q1767" s="52" t="str">
        <f t="shared" si="629"/>
        <v>Nein</v>
      </c>
      <c r="R1767" s="52" t="str">
        <f t="shared" si="629"/>
        <v>Nein</v>
      </c>
      <c r="S1767" s="52" t="str">
        <f t="shared" si="629"/>
        <v>Nein</v>
      </c>
      <c r="T1767" s="52" t="str">
        <f t="shared" si="629"/>
        <v>Nein</v>
      </c>
      <c r="U1767" s="52" t="str">
        <f t="shared" si="629"/>
        <v>Nein</v>
      </c>
      <c r="V1767" s="52" t="str">
        <f t="shared" si="629"/>
        <v>Nein</v>
      </c>
      <c r="W1767" s="52" t="str">
        <f t="shared" si="629"/>
        <v>Nein</v>
      </c>
      <c r="X1767" s="52" t="str">
        <f t="shared" si="629"/>
        <v>Nein</v>
      </c>
      <c r="Y1767" s="52" t="str">
        <f t="shared" si="629"/>
        <v>Nein</v>
      </c>
      <c r="Z1767" s="52" t="str">
        <f t="shared" si="629"/>
        <v>Nein</v>
      </c>
      <c r="AA1767" s="52" t="str">
        <f t="shared" si="629"/>
        <v>Nein</v>
      </c>
      <c r="AB1767" s="52" t="str">
        <f t="shared" si="629"/>
        <v>Ja</v>
      </c>
      <c r="AC1767" s="52" t="str">
        <f t="shared" si="629"/>
        <v>Nein</v>
      </c>
      <c r="AD1767" s="52" t="str">
        <f t="shared" si="629"/>
        <v>Nein</v>
      </c>
      <c r="AE1767" s="52" t="str">
        <f t="shared" si="629"/>
        <v>Nein</v>
      </c>
      <c r="AF1767" s="52" t="str">
        <f t="shared" si="629"/>
        <v>Nein</v>
      </c>
      <c r="AG1767" s="61" t="str">
        <f>IF(Q1767="Ja",VLOOKUP($Q$2,Plausis!A:E,5,0),IF(R1767="Ja",VLOOKUP($R$2,Plausis!A:E,5,0),IF(T1767="Ja",VLOOKUP($T$2,Plausis!A:E,5,0),IF(U1767="Ja",VLOOKUP($U$2,Plausis!A:E,5,0),IF(AA1767="Ja",VLOOKUP($AA$2,Plausis!A:E,5,0),IF(AC1767="Ja",VLOOKUP($AC$2,Plausis!A:E,5,0),IF(AD1767="Ja",VLOOKUP($AD$2,Plausis!A:E,5,0),"")))))))</f>
        <v/>
      </c>
      <c r="AH1767" s="52" t="str">
        <f>IF(Y1767="Ja",VLOOKUP($Y$2,Plausis!A:E,5,0),"")</f>
        <v/>
      </c>
      <c r="AI1767" s="52" t="str">
        <f t="shared" si="612"/>
        <v>Ja</v>
      </c>
      <c r="AJ1767" s="52" t="str">
        <f>IF(S1767="Ja",VLOOKUP($S$2,Plausis!A:E,5,0),IF(V1767="Ja",VLOOKUP($V$2,Plausis!A:E,5,0),IF(X1767="Ja",VLOOKUP($X$2,Plausis!A:E,5,0),"")))</f>
        <v/>
      </c>
      <c r="AL1767" s="52" t="s">
        <v>2</v>
      </c>
      <c r="AM1767" s="114">
        <v>45531</v>
      </c>
      <c r="AN1767" s="52" t="s">
        <v>4467</v>
      </c>
      <c r="AO1767" s="52" t="str">
        <f>VLOOKUP(B1767,'BAT Grundtabelle'!B:T,19,0)</f>
        <v>ja</v>
      </c>
      <c r="AP1767" s="105" t="str">
        <f t="shared" si="613"/>
        <v>11588</v>
      </c>
      <c r="AQ1767" s="52" t="str">
        <f t="shared" si="614"/>
        <v>Schuldnerberatungsstelle</v>
      </c>
      <c r="AR1767" s="52" t="b">
        <f t="shared" si="630"/>
        <v>0</v>
      </c>
      <c r="AS1767" s="52" t="b">
        <f t="shared" si="630"/>
        <v>0</v>
      </c>
      <c r="AT1767" s="52" t="b">
        <f t="shared" si="630"/>
        <v>0</v>
      </c>
      <c r="AU1767" s="52">
        <f t="shared" si="615"/>
        <v>4</v>
      </c>
      <c r="AW1767" s="52" t="b">
        <f t="shared" si="616"/>
        <v>0</v>
      </c>
      <c r="AX1767" s="52" t="str">
        <f t="shared" si="617"/>
        <v>Unternehmen</v>
      </c>
      <c r="AY1767" s="52" t="b">
        <f t="shared" si="618"/>
        <v>0</v>
      </c>
      <c r="AZ1767" s="52" t="str">
        <f t="shared" si="619"/>
        <v>11588</v>
      </c>
      <c r="BA1767" s="52" t="str">
        <f>VLOOKUP(A1767,'BAT Grundtabelle'!A:U,21,0)</f>
        <v>ja</v>
      </c>
      <c r="BB1767" s="52" t="str">
        <f t="shared" si="620"/>
        <v>nein</v>
      </c>
      <c r="BC1767" s="52" t="str">
        <f t="shared" si="621"/>
        <v>11588</v>
      </c>
      <c r="BD1767" s="52" t="str">
        <f t="shared" si="622"/>
        <v>Schuldnerberatungsstelle</v>
      </c>
      <c r="BE1767" s="52" t="str">
        <f t="shared" si="623"/>
        <v>Unternehmen</v>
      </c>
      <c r="BF1767" s="52">
        <f t="shared" si="624"/>
        <v>4</v>
      </c>
    </row>
    <row r="1768" spans="1:58" hidden="1" x14ac:dyDescent="0.35">
      <c r="A1768" s="107" t="s">
        <v>2199</v>
      </c>
      <c r="B1768" s="75" t="s">
        <v>2198</v>
      </c>
      <c r="C1768" s="52" t="s">
        <v>3</v>
      </c>
      <c r="D1768" s="52" t="s">
        <v>3</v>
      </c>
      <c r="E1768" s="52" t="s">
        <v>2</v>
      </c>
      <c r="F1768" s="52" t="s">
        <v>2</v>
      </c>
      <c r="G1768" s="52" t="s">
        <v>2</v>
      </c>
      <c r="H1768" s="52" t="s">
        <v>2</v>
      </c>
      <c r="I1768" s="52" t="s">
        <v>3</v>
      </c>
      <c r="J1768" s="52">
        <v>1</v>
      </c>
      <c r="K1768" s="52" t="s">
        <v>2</v>
      </c>
      <c r="L1768" s="52" t="s">
        <v>2</v>
      </c>
      <c r="M1768" s="52" t="s">
        <v>2</v>
      </c>
      <c r="N1768" s="52" t="s">
        <v>3</v>
      </c>
      <c r="P1768" s="52" t="s">
        <v>4</v>
      </c>
      <c r="Q1768" s="52" t="str">
        <f t="shared" si="629"/>
        <v>Nein</v>
      </c>
      <c r="R1768" s="52" t="str">
        <f t="shared" si="629"/>
        <v>Nein</v>
      </c>
      <c r="S1768" s="52" t="str">
        <f t="shared" si="629"/>
        <v>Nein</v>
      </c>
      <c r="T1768" s="52" t="str">
        <f t="shared" si="629"/>
        <v>Nein</v>
      </c>
      <c r="U1768" s="52" t="str">
        <f t="shared" si="629"/>
        <v>Nein</v>
      </c>
      <c r="V1768" s="52" t="str">
        <f t="shared" si="629"/>
        <v>Nein</v>
      </c>
      <c r="W1768" s="52" t="str">
        <f t="shared" si="629"/>
        <v>Nein</v>
      </c>
      <c r="X1768" s="52" t="str">
        <f t="shared" si="629"/>
        <v>Nein</v>
      </c>
      <c r="Y1768" s="52" t="str">
        <f t="shared" si="629"/>
        <v>Nein</v>
      </c>
      <c r="Z1768" s="52" t="str">
        <f t="shared" si="629"/>
        <v>Nein</v>
      </c>
      <c r="AA1768" s="52" t="str">
        <f t="shared" si="629"/>
        <v>Nein</v>
      </c>
      <c r="AB1768" s="52" t="str">
        <f t="shared" si="629"/>
        <v>Nein</v>
      </c>
      <c r="AC1768" s="52" t="str">
        <f t="shared" si="629"/>
        <v>Nein</v>
      </c>
      <c r="AD1768" s="52" t="str">
        <f t="shared" si="629"/>
        <v>Nein</v>
      </c>
      <c r="AE1768" s="52" t="str">
        <f t="shared" si="629"/>
        <v>Nein</v>
      </c>
      <c r="AF1768" s="52" t="str">
        <f t="shared" si="629"/>
        <v>Nein</v>
      </c>
      <c r="AG1768" s="61" t="str">
        <f>IF(Q1768="Ja",VLOOKUP($Q$2,Plausis!A:E,5,0),IF(R1768="Ja",VLOOKUP($R$2,Plausis!A:E,5,0),IF(T1768="Ja",VLOOKUP($T$2,Plausis!A:E,5,0),IF(U1768="Ja",VLOOKUP($U$2,Plausis!A:E,5,0),IF(AA1768="Ja",VLOOKUP($AA$2,Plausis!A:E,5,0),IF(AC1768="Ja",VLOOKUP($AC$2,Plausis!A:E,5,0),IF(AD1768="Ja",VLOOKUP($AD$2,Plausis!A:E,5,0),"")))))))</f>
        <v/>
      </c>
      <c r="AH1768" s="52" t="str">
        <f>IF(Y1768="Ja",VLOOKUP($Y$2,Plausis!A:E,5,0),"")</f>
        <v/>
      </c>
      <c r="AI1768" s="52" t="str">
        <f t="shared" si="612"/>
        <v>Ja</v>
      </c>
      <c r="AJ1768" s="52" t="str">
        <f>IF(S1768="Ja",VLOOKUP($S$2,Plausis!A:E,5,0),IF(V1768="Ja",VLOOKUP($V$2,Plausis!A:E,5,0),IF(X1768="Ja",VLOOKUP($X$2,Plausis!A:E,5,0),"")))</f>
        <v/>
      </c>
      <c r="AL1768" s="52" t="s">
        <v>2</v>
      </c>
      <c r="AM1768" s="114">
        <v>45531</v>
      </c>
      <c r="AN1768" s="52" t="s">
        <v>4467</v>
      </c>
      <c r="AO1768" s="52" t="str">
        <f>VLOOKUP(B1768,'BAT Grundtabelle'!B:T,19,0)</f>
        <v>ja</v>
      </c>
      <c r="AP1768" s="105" t="str">
        <f t="shared" si="613"/>
        <v>5130</v>
      </c>
      <c r="AQ1768" s="52" t="str">
        <f t="shared" si="614"/>
        <v>Schule</v>
      </c>
      <c r="AR1768" s="52" t="b">
        <f t="shared" si="630"/>
        <v>0</v>
      </c>
      <c r="AS1768" s="52" t="b">
        <f t="shared" si="630"/>
        <v>0</v>
      </c>
      <c r="AT1768" s="52" t="b">
        <f t="shared" si="630"/>
        <v>0</v>
      </c>
      <c r="AU1768" s="52">
        <f t="shared" si="615"/>
        <v>1</v>
      </c>
      <c r="AW1768" s="52" t="b">
        <f t="shared" si="616"/>
        <v>0</v>
      </c>
      <c r="AX1768" s="52" t="str">
        <f t="shared" si="617"/>
        <v>Unternehmen</v>
      </c>
      <c r="AY1768" s="52" t="b">
        <f t="shared" si="618"/>
        <v>0</v>
      </c>
      <c r="AZ1768" s="52" t="str">
        <f t="shared" si="619"/>
        <v>5130</v>
      </c>
      <c r="BA1768" s="52" t="str">
        <f>VLOOKUP(A1768,'BAT Grundtabelle'!A:U,21,0)</f>
        <v>ja</v>
      </c>
      <c r="BB1768" s="52" t="str">
        <f t="shared" si="620"/>
        <v>nein</v>
      </c>
      <c r="BC1768" s="52" t="str">
        <f t="shared" si="621"/>
        <v>5130</v>
      </c>
      <c r="BD1768" s="52" t="str">
        <f t="shared" si="622"/>
        <v>Schule</v>
      </c>
      <c r="BE1768" s="52" t="str">
        <f t="shared" si="623"/>
        <v>Unternehmen</v>
      </c>
      <c r="BF1768" s="52">
        <f t="shared" si="624"/>
        <v>1</v>
      </c>
    </row>
    <row r="1769" spans="1:58" hidden="1" x14ac:dyDescent="0.35">
      <c r="A1769" s="107" t="s">
        <v>4013</v>
      </c>
      <c r="B1769" s="75" t="s">
        <v>1105</v>
      </c>
      <c r="C1769" s="52" t="s">
        <v>3</v>
      </c>
      <c r="D1769" s="52" t="s">
        <v>3</v>
      </c>
      <c r="E1769" s="52" t="s">
        <v>2</v>
      </c>
      <c r="F1769" s="52" t="s">
        <v>2</v>
      </c>
      <c r="G1769" s="52" t="s">
        <v>2</v>
      </c>
      <c r="H1769" s="52" t="s">
        <v>2</v>
      </c>
      <c r="I1769" s="52" t="s">
        <v>3</v>
      </c>
      <c r="J1769" s="52">
        <v>1</v>
      </c>
      <c r="K1769" s="52" t="s">
        <v>2</v>
      </c>
      <c r="L1769" s="52" t="s">
        <v>2</v>
      </c>
      <c r="M1769" s="52" t="s">
        <v>2</v>
      </c>
      <c r="N1769" s="52" t="s">
        <v>3</v>
      </c>
      <c r="P1769" s="52" t="s">
        <v>4</v>
      </c>
      <c r="Q1769" s="52" t="str">
        <f t="shared" si="629"/>
        <v>Nein</v>
      </c>
      <c r="R1769" s="52" t="str">
        <f t="shared" si="629"/>
        <v>Nein</v>
      </c>
      <c r="S1769" s="52" t="str">
        <f t="shared" si="629"/>
        <v>Nein</v>
      </c>
      <c r="T1769" s="52" t="str">
        <f t="shared" si="629"/>
        <v>Nein</v>
      </c>
      <c r="U1769" s="52" t="str">
        <f t="shared" si="629"/>
        <v>Nein</v>
      </c>
      <c r="V1769" s="52" t="str">
        <f t="shared" si="629"/>
        <v>Nein</v>
      </c>
      <c r="W1769" s="52" t="str">
        <f t="shared" si="629"/>
        <v>Nein</v>
      </c>
      <c r="X1769" s="52" t="str">
        <f t="shared" si="629"/>
        <v>Nein</v>
      </c>
      <c r="Y1769" s="52" t="str">
        <f t="shared" si="629"/>
        <v>Nein</v>
      </c>
      <c r="Z1769" s="52" t="str">
        <f t="shared" si="629"/>
        <v>Nein</v>
      </c>
      <c r="AA1769" s="52" t="str">
        <f t="shared" si="629"/>
        <v>Nein</v>
      </c>
      <c r="AB1769" s="52" t="str">
        <f t="shared" si="629"/>
        <v>Nein</v>
      </c>
      <c r="AC1769" s="52" t="str">
        <f t="shared" si="629"/>
        <v>Nein</v>
      </c>
      <c r="AD1769" s="52" t="str">
        <f t="shared" si="629"/>
        <v>Nein</v>
      </c>
      <c r="AE1769" s="52" t="str">
        <f t="shared" si="629"/>
        <v>Nein</v>
      </c>
      <c r="AF1769" s="52" t="str">
        <f t="shared" si="629"/>
        <v>Nein</v>
      </c>
      <c r="AG1769" s="61" t="str">
        <f>IF(Q1769="Ja",VLOOKUP($Q$2,Plausis!A:E,5,0),IF(R1769="Ja",VLOOKUP($R$2,Plausis!A:E,5,0),IF(T1769="Ja",VLOOKUP($T$2,Plausis!A:E,5,0),IF(U1769="Ja",VLOOKUP($U$2,Plausis!A:E,5,0),IF(AA1769="Ja",VLOOKUP($AA$2,Plausis!A:E,5,0),IF(AC1769="Ja",VLOOKUP($AC$2,Plausis!A:E,5,0),IF(AD1769="Ja",VLOOKUP($AD$2,Plausis!A:E,5,0),"")))))))</f>
        <v/>
      </c>
      <c r="AH1769" s="52" t="str">
        <f>IF(Y1769="Ja",VLOOKUP($Y$2,Plausis!A:E,5,0),"")</f>
        <v/>
      </c>
      <c r="AI1769" s="52" t="str">
        <f t="shared" si="612"/>
        <v>Ja</v>
      </c>
      <c r="AJ1769" s="52" t="str">
        <f>IF(S1769="Ja",VLOOKUP($S$2,Plausis!A:E,5,0),IF(V1769="Ja",VLOOKUP($V$2,Plausis!A:E,5,0),IF(X1769="Ja",VLOOKUP($X$2,Plausis!A:E,5,0),"")))</f>
        <v/>
      </c>
      <c r="AL1769" s="52" t="s">
        <v>2</v>
      </c>
      <c r="AM1769" s="114">
        <v>45531</v>
      </c>
      <c r="AN1769" s="52" t="s">
        <v>4467</v>
      </c>
      <c r="AO1769" s="52" t="str">
        <f>VLOOKUP(B1769,'BAT Grundtabelle'!B:T,19,0)</f>
        <v>ja</v>
      </c>
      <c r="AP1769" s="105" t="str">
        <f t="shared" si="613"/>
        <v>11589</v>
      </c>
      <c r="AQ1769" s="52" t="str">
        <f t="shared" si="614"/>
        <v>Schule der allgemeinen/beruflichen Aus- und Fortbildung</v>
      </c>
      <c r="AR1769" s="52" t="b">
        <f t="shared" si="630"/>
        <v>0</v>
      </c>
      <c r="AS1769" s="52" t="b">
        <f t="shared" si="630"/>
        <v>0</v>
      </c>
      <c r="AT1769" s="52" t="b">
        <f t="shared" si="630"/>
        <v>0</v>
      </c>
      <c r="AU1769" s="52">
        <f t="shared" si="615"/>
        <v>1</v>
      </c>
      <c r="AW1769" s="52" t="b">
        <f t="shared" si="616"/>
        <v>0</v>
      </c>
      <c r="AX1769" s="52" t="str">
        <f t="shared" si="617"/>
        <v>Unternehmen</v>
      </c>
      <c r="AY1769" s="52" t="b">
        <f t="shared" si="618"/>
        <v>0</v>
      </c>
      <c r="AZ1769" s="52" t="str">
        <f t="shared" si="619"/>
        <v>11589</v>
      </c>
      <c r="BA1769" s="52" t="str">
        <f>VLOOKUP(A1769,'BAT Grundtabelle'!A:U,21,0)</f>
        <v>ja</v>
      </c>
      <c r="BB1769" s="52" t="str">
        <f t="shared" si="620"/>
        <v>nein</v>
      </c>
      <c r="BC1769" s="52" t="str">
        <f t="shared" si="621"/>
        <v>11589</v>
      </c>
      <c r="BD1769" s="52" t="str">
        <f t="shared" si="622"/>
        <v>Schule der allgemeinen/beruflichen Aus- und Fortbildung</v>
      </c>
      <c r="BE1769" s="52" t="str">
        <f t="shared" si="623"/>
        <v>Unternehmen</v>
      </c>
      <c r="BF1769" s="52">
        <f t="shared" si="624"/>
        <v>1</v>
      </c>
    </row>
    <row r="1770" spans="1:58" ht="29" hidden="1" x14ac:dyDescent="0.35">
      <c r="A1770" s="107" t="s">
        <v>4014</v>
      </c>
      <c r="B1770" s="75" t="s">
        <v>747</v>
      </c>
      <c r="C1770" s="52" t="s">
        <v>3</v>
      </c>
      <c r="D1770" s="52" t="s">
        <v>3</v>
      </c>
      <c r="E1770" s="52" t="s">
        <v>2</v>
      </c>
      <c r="F1770" s="52" t="s">
        <v>2</v>
      </c>
      <c r="G1770" s="52" t="s">
        <v>2</v>
      </c>
      <c r="H1770" s="52" t="s">
        <v>2</v>
      </c>
      <c r="I1770" s="52" t="s">
        <v>2</v>
      </c>
      <c r="J1770" s="52" t="s">
        <v>2</v>
      </c>
      <c r="K1770" s="52" t="s">
        <v>2</v>
      </c>
      <c r="L1770" s="52" t="s">
        <v>3</v>
      </c>
      <c r="M1770" s="52" t="s">
        <v>2</v>
      </c>
      <c r="N1770" s="52" t="s">
        <v>3</v>
      </c>
      <c r="O1770" s="52" t="s">
        <v>2409</v>
      </c>
      <c r="P1770" s="52" t="s">
        <v>58</v>
      </c>
      <c r="Q1770" s="52" t="str">
        <f t="shared" si="629"/>
        <v>Nein</v>
      </c>
      <c r="R1770" s="52" t="str">
        <f t="shared" si="629"/>
        <v>Nein</v>
      </c>
      <c r="S1770" s="52" t="str">
        <f t="shared" si="629"/>
        <v>Nein</v>
      </c>
      <c r="T1770" s="52" t="str">
        <f t="shared" si="629"/>
        <v>Nein</v>
      </c>
      <c r="U1770" s="52" t="str">
        <f t="shared" si="629"/>
        <v>Ja</v>
      </c>
      <c r="V1770" s="52" t="str">
        <f t="shared" si="629"/>
        <v>Ja</v>
      </c>
      <c r="W1770" s="52" t="str">
        <f t="shared" si="629"/>
        <v>Nein</v>
      </c>
      <c r="X1770" s="52" t="str">
        <f t="shared" si="629"/>
        <v>Nein</v>
      </c>
      <c r="Y1770" s="52" t="str">
        <f t="shared" si="629"/>
        <v>Nein</v>
      </c>
      <c r="Z1770" s="52" t="str">
        <f t="shared" si="629"/>
        <v>Nein</v>
      </c>
      <c r="AA1770" s="52" t="str">
        <f t="shared" si="629"/>
        <v>Nein</v>
      </c>
      <c r="AB1770" s="52" t="str">
        <f t="shared" si="629"/>
        <v>Nein</v>
      </c>
      <c r="AC1770" s="52" t="str">
        <f t="shared" si="629"/>
        <v>Nein</v>
      </c>
      <c r="AD1770" s="52" t="str">
        <f t="shared" si="629"/>
        <v>Nein</v>
      </c>
      <c r="AE1770" s="52" t="str">
        <f t="shared" si="629"/>
        <v>Nein</v>
      </c>
      <c r="AF1770" s="52" t="str">
        <f t="shared" si="629"/>
        <v>Nein</v>
      </c>
      <c r="AG1770" s="61" t="str">
        <f>IF(Q1770="Ja",VLOOKUP($Q$2,Plausis!A:E,5,0),IF(R1770="Ja",VLOOKUP($R$2,Plausis!A:E,5,0),IF(T1770="Ja",VLOOKUP($T$2,Plausis!A:E,5,0),IF(U1770="Ja",VLOOKUP($U$2,Plausis!A:E,5,0),IF(AA1770="Ja",VLOOKUP($AA$2,Plausis!A:E,5,0),IF(AC1770="Ja",VLOOKUP($AC$2,Plausis!A:E,5,0),IF(AD1770="Ja",VLOOKUP($AD$2,Plausis!A:E,5,0),"")))))))</f>
        <v>Dieser Betrieb kann nur im Komfort-RS ohne ergänzenden Spezial-Straf-RS oder über einen Sondertarif zum SSR versichert werden.</v>
      </c>
      <c r="AH1770" s="52" t="str">
        <f>IF(Y1770="Ja",VLOOKUP($Y$2,Plausis!A:E,5,0),"")</f>
        <v/>
      </c>
      <c r="AI1770" s="52" t="str">
        <f t="shared" si="612"/>
        <v>Nein</v>
      </c>
      <c r="AJ1770" s="52" t="str">
        <f>IF(S1770="Ja",VLOOKUP($S$2,Plausis!A:E,5,0),IF(V1770="Ja",VLOOKUP($V$2,Plausis!A:E,5,0),IF(X1770="Ja",VLOOKUP($X$2,Plausis!A:E,5,0),"")))</f>
        <v>Dieser Betrieb kann nur über einen Sondertarif zum SSR versichert werden.</v>
      </c>
      <c r="AL1770" s="52" t="s">
        <v>2</v>
      </c>
      <c r="AM1770" s="114">
        <v>45531</v>
      </c>
      <c r="AN1770" s="52" t="s">
        <v>4467</v>
      </c>
      <c r="AO1770" s="52" t="str">
        <f>VLOOKUP(B1770,'BAT Grundtabelle'!B:T,19,0)</f>
        <v>ja</v>
      </c>
      <c r="AP1770" s="105" t="str">
        <f t="shared" si="613"/>
        <v>11590</v>
      </c>
      <c r="AQ1770" s="52" t="str">
        <f t="shared" si="614"/>
        <v>Schullandheim</v>
      </c>
      <c r="AR1770" s="52" t="b">
        <f t="shared" si="630"/>
        <v>0</v>
      </c>
      <c r="AS1770" s="52" t="b">
        <f t="shared" si="630"/>
        <v>0</v>
      </c>
      <c r="AT1770" s="52" t="b">
        <f t="shared" si="630"/>
        <v>0</v>
      </c>
      <c r="AU1770" s="52" t="str">
        <f t="shared" si="615"/>
        <v>Eigener Tarif</v>
      </c>
      <c r="AW1770" s="52" t="b">
        <f t="shared" si="616"/>
        <v>0</v>
      </c>
      <c r="AX1770" s="52" t="str">
        <f t="shared" si="617"/>
        <v>Eigener Tarif</v>
      </c>
      <c r="AY1770" s="52" t="b">
        <f t="shared" si="618"/>
        <v>0</v>
      </c>
      <c r="AZ1770" s="52" t="str">
        <f t="shared" si="619"/>
        <v>11590</v>
      </c>
      <c r="BA1770" s="52" t="str">
        <f>VLOOKUP(A1770,'BAT Grundtabelle'!A:U,21,0)</f>
        <v>ja</v>
      </c>
      <c r="BB1770" s="52" t="str">
        <f t="shared" si="620"/>
        <v>nein</v>
      </c>
      <c r="BC1770" s="52" t="str">
        <f t="shared" si="621"/>
        <v>11590</v>
      </c>
      <c r="BD1770" s="52" t="str">
        <f t="shared" si="622"/>
        <v>Schullandheim</v>
      </c>
      <c r="BE1770" s="52" t="str">
        <f t="shared" si="623"/>
        <v>Eigener Tarif</v>
      </c>
      <c r="BF1770" s="52" t="str">
        <f t="shared" si="624"/>
        <v>Eigener Tarif</v>
      </c>
    </row>
    <row r="1771" spans="1:58" hidden="1" x14ac:dyDescent="0.35">
      <c r="A1771" s="107" t="s">
        <v>4015</v>
      </c>
      <c r="B1771" s="75" t="s">
        <v>1543</v>
      </c>
      <c r="C1771" s="52" t="s">
        <v>3</v>
      </c>
      <c r="D1771" s="52" t="s">
        <v>3</v>
      </c>
      <c r="E1771" s="52" t="s">
        <v>2</v>
      </c>
      <c r="F1771" s="52" t="s">
        <v>2</v>
      </c>
      <c r="G1771" s="52" t="s">
        <v>2</v>
      </c>
      <c r="H1771" s="52" t="s">
        <v>2</v>
      </c>
      <c r="I1771" s="52" t="s">
        <v>3</v>
      </c>
      <c r="J1771" s="52">
        <v>1</v>
      </c>
      <c r="K1771" s="52" t="s">
        <v>2</v>
      </c>
      <c r="L1771" s="52" t="s">
        <v>2</v>
      </c>
      <c r="M1771" s="52" t="s">
        <v>2</v>
      </c>
      <c r="N1771" s="52" t="s">
        <v>3</v>
      </c>
      <c r="P1771" s="52" t="s">
        <v>4</v>
      </c>
      <c r="Q1771" s="52" t="str">
        <f t="shared" si="629"/>
        <v>Nein</v>
      </c>
      <c r="R1771" s="52" t="str">
        <f t="shared" si="629"/>
        <v>Nein</v>
      </c>
      <c r="S1771" s="52" t="str">
        <f t="shared" si="629"/>
        <v>Nein</v>
      </c>
      <c r="T1771" s="52" t="str">
        <f t="shared" si="629"/>
        <v>Nein</v>
      </c>
      <c r="U1771" s="52" t="str">
        <f t="shared" si="629"/>
        <v>Nein</v>
      </c>
      <c r="V1771" s="52" t="str">
        <f t="shared" si="629"/>
        <v>Nein</v>
      </c>
      <c r="W1771" s="52" t="str">
        <f t="shared" si="629"/>
        <v>Nein</v>
      </c>
      <c r="X1771" s="52" t="str">
        <f t="shared" si="629"/>
        <v>Nein</v>
      </c>
      <c r="Y1771" s="52" t="str">
        <f t="shared" si="629"/>
        <v>Nein</v>
      </c>
      <c r="Z1771" s="52" t="str">
        <f t="shared" si="629"/>
        <v>Nein</v>
      </c>
      <c r="AA1771" s="52" t="str">
        <f t="shared" si="629"/>
        <v>Nein</v>
      </c>
      <c r="AB1771" s="52" t="str">
        <f t="shared" si="629"/>
        <v>Nein</v>
      </c>
      <c r="AC1771" s="52" t="str">
        <f t="shared" si="629"/>
        <v>Nein</v>
      </c>
      <c r="AD1771" s="52" t="str">
        <f t="shared" si="629"/>
        <v>Nein</v>
      </c>
      <c r="AE1771" s="52" t="str">
        <f t="shared" si="629"/>
        <v>Nein</v>
      </c>
      <c r="AF1771" s="52" t="str">
        <f t="shared" si="629"/>
        <v>Nein</v>
      </c>
      <c r="AG1771" s="61" t="str">
        <f>IF(Q1771="Ja",VLOOKUP($Q$2,Plausis!A:E,5,0),IF(R1771="Ja",VLOOKUP($R$2,Plausis!A:E,5,0),IF(T1771="Ja",VLOOKUP($T$2,Plausis!A:E,5,0),IF(U1771="Ja",VLOOKUP($U$2,Plausis!A:E,5,0),IF(AA1771="Ja",VLOOKUP($AA$2,Plausis!A:E,5,0),IF(AC1771="Ja",VLOOKUP($AC$2,Plausis!A:E,5,0),IF(AD1771="Ja",VLOOKUP($AD$2,Plausis!A:E,5,0),"")))))))</f>
        <v/>
      </c>
      <c r="AH1771" s="52" t="str">
        <f>IF(Y1771="Ja",VLOOKUP($Y$2,Plausis!A:E,5,0),"")</f>
        <v/>
      </c>
      <c r="AI1771" s="52" t="str">
        <f t="shared" si="612"/>
        <v>Ja</v>
      </c>
      <c r="AJ1771" s="52" t="str">
        <f>IF(S1771="Ja",VLOOKUP($S$2,Plausis!A:E,5,0),IF(V1771="Ja",VLOOKUP($V$2,Plausis!A:E,5,0),IF(X1771="Ja",VLOOKUP($X$2,Plausis!A:E,5,0),"")))</f>
        <v/>
      </c>
      <c r="AL1771" s="52" t="s">
        <v>3</v>
      </c>
      <c r="AM1771" s="114">
        <v>45531</v>
      </c>
      <c r="AN1771" s="52" t="s">
        <v>4467</v>
      </c>
      <c r="AO1771" s="52" t="str">
        <f>VLOOKUP(B1771,'BAT Grundtabelle'!B:T,19,0)</f>
        <v>ja</v>
      </c>
      <c r="AP1771" s="105" t="str">
        <f t="shared" si="613"/>
        <v>11591</v>
      </c>
      <c r="AQ1771" s="52" t="str">
        <f t="shared" si="614"/>
        <v>Schuster</v>
      </c>
      <c r="AR1771" s="52" t="b">
        <f t="shared" si="630"/>
        <v>0</v>
      </c>
      <c r="AS1771" s="52" t="b">
        <f t="shared" si="630"/>
        <v>0</v>
      </c>
      <c r="AT1771" s="52" t="b">
        <f t="shared" si="630"/>
        <v>0</v>
      </c>
      <c r="AU1771" s="52">
        <f t="shared" si="615"/>
        <v>1</v>
      </c>
      <c r="AW1771" s="52" t="b">
        <f t="shared" si="616"/>
        <v>0</v>
      </c>
      <c r="AX1771" s="52" t="str">
        <f t="shared" si="617"/>
        <v>Unternehmen</v>
      </c>
      <c r="AY1771" s="52" t="b">
        <f t="shared" si="618"/>
        <v>0</v>
      </c>
      <c r="AZ1771" s="52" t="str">
        <f t="shared" si="619"/>
        <v>11591</v>
      </c>
      <c r="BA1771" s="52" t="str">
        <f>VLOOKUP(A1771,'BAT Grundtabelle'!A:U,21,0)</f>
        <v>ja</v>
      </c>
      <c r="BB1771" s="52" t="str">
        <f t="shared" si="620"/>
        <v>nein</v>
      </c>
      <c r="BC1771" s="52" t="str">
        <f t="shared" si="621"/>
        <v>11591</v>
      </c>
      <c r="BD1771" s="52" t="str">
        <f t="shared" si="622"/>
        <v>Schuster</v>
      </c>
      <c r="BE1771" s="52" t="str">
        <f t="shared" si="623"/>
        <v>Unternehmen</v>
      </c>
      <c r="BF1771" s="52">
        <f t="shared" si="624"/>
        <v>1</v>
      </c>
    </row>
    <row r="1772" spans="1:58" hidden="1" x14ac:dyDescent="0.35">
      <c r="A1772" s="107" t="s">
        <v>4016</v>
      </c>
      <c r="B1772" s="75" t="s">
        <v>489</v>
      </c>
      <c r="C1772" s="52" t="s">
        <v>3</v>
      </c>
      <c r="D1772" s="52" t="s">
        <v>3</v>
      </c>
      <c r="E1772" s="52" t="s">
        <v>2</v>
      </c>
      <c r="F1772" s="52" t="s">
        <v>2</v>
      </c>
      <c r="G1772" s="52" t="s">
        <v>2</v>
      </c>
      <c r="H1772" s="52" t="s">
        <v>2</v>
      </c>
      <c r="I1772" s="52" t="s">
        <v>3</v>
      </c>
      <c r="J1772" s="52">
        <v>1</v>
      </c>
      <c r="K1772" s="52" t="s">
        <v>2</v>
      </c>
      <c r="L1772" s="52" t="s">
        <v>2</v>
      </c>
      <c r="M1772" s="52" t="s">
        <v>2</v>
      </c>
      <c r="N1772" s="52" t="s">
        <v>3</v>
      </c>
      <c r="P1772" s="52" t="s">
        <v>4</v>
      </c>
      <c r="Q1772" s="52" t="str">
        <f t="shared" si="629"/>
        <v>Nein</v>
      </c>
      <c r="R1772" s="52" t="str">
        <f t="shared" si="629"/>
        <v>Nein</v>
      </c>
      <c r="S1772" s="52" t="str">
        <f t="shared" si="629"/>
        <v>Nein</v>
      </c>
      <c r="T1772" s="52" t="str">
        <f t="shared" si="629"/>
        <v>Nein</v>
      </c>
      <c r="U1772" s="52" t="str">
        <f t="shared" si="629"/>
        <v>Nein</v>
      </c>
      <c r="V1772" s="52" t="str">
        <f t="shared" si="629"/>
        <v>Nein</v>
      </c>
      <c r="W1772" s="52" t="str">
        <f t="shared" si="629"/>
        <v>Nein</v>
      </c>
      <c r="X1772" s="52" t="str">
        <f t="shared" si="629"/>
        <v>Nein</v>
      </c>
      <c r="Y1772" s="52" t="str">
        <f t="shared" si="629"/>
        <v>Nein</v>
      </c>
      <c r="Z1772" s="52" t="str">
        <f t="shared" si="629"/>
        <v>Nein</v>
      </c>
      <c r="AA1772" s="52" t="str">
        <f t="shared" si="629"/>
        <v>Nein</v>
      </c>
      <c r="AB1772" s="52" t="str">
        <f t="shared" si="629"/>
        <v>Nein</v>
      </c>
      <c r="AC1772" s="52" t="str">
        <f t="shared" si="629"/>
        <v>Nein</v>
      </c>
      <c r="AD1772" s="52" t="str">
        <f t="shared" si="629"/>
        <v>Nein</v>
      </c>
      <c r="AE1772" s="52" t="str">
        <f t="shared" si="629"/>
        <v>Nein</v>
      </c>
      <c r="AF1772" s="52" t="str">
        <f t="shared" si="629"/>
        <v>Nein</v>
      </c>
      <c r="AG1772" s="61" t="str">
        <f>IF(Q1772="Ja",VLOOKUP($Q$2,Plausis!A:E,5,0),IF(R1772="Ja",VLOOKUP($R$2,Plausis!A:E,5,0),IF(T1772="Ja",VLOOKUP($T$2,Plausis!A:E,5,0),IF(U1772="Ja",VLOOKUP($U$2,Plausis!A:E,5,0),IF(AA1772="Ja",VLOOKUP($AA$2,Plausis!A:E,5,0),IF(AC1772="Ja",VLOOKUP($AC$2,Plausis!A:E,5,0),IF(AD1772="Ja",VLOOKUP($AD$2,Plausis!A:E,5,0),"")))))))</f>
        <v/>
      </c>
      <c r="AH1772" s="52" t="str">
        <f>IF(Y1772="Ja",VLOOKUP($Y$2,Plausis!A:E,5,0),"")</f>
        <v/>
      </c>
      <c r="AI1772" s="52" t="str">
        <f t="shared" si="612"/>
        <v>Ja</v>
      </c>
      <c r="AJ1772" s="52" t="str">
        <f>IF(S1772="Ja",VLOOKUP($S$2,Plausis!A:E,5,0),IF(V1772="Ja",VLOOKUP($V$2,Plausis!A:E,5,0),IF(X1772="Ja",VLOOKUP($X$2,Plausis!A:E,5,0),"")))</f>
        <v/>
      </c>
      <c r="AL1772" s="52" t="s">
        <v>2</v>
      </c>
      <c r="AM1772" s="114">
        <v>45531</v>
      </c>
      <c r="AN1772" s="52" t="s">
        <v>4467</v>
      </c>
      <c r="AO1772" s="52" t="str">
        <f>VLOOKUP(B1772,'BAT Grundtabelle'!B:T,19,0)</f>
        <v>ja</v>
      </c>
      <c r="AP1772" s="105" t="str">
        <f t="shared" si="613"/>
        <v>11592</v>
      </c>
      <c r="AQ1772" s="52" t="str">
        <f t="shared" si="614"/>
        <v>Schutzbekleidungshersteller</v>
      </c>
      <c r="AR1772" s="52" t="b">
        <f t="shared" si="630"/>
        <v>0</v>
      </c>
      <c r="AS1772" s="52" t="b">
        <f t="shared" si="630"/>
        <v>0</v>
      </c>
      <c r="AT1772" s="52" t="b">
        <f t="shared" si="630"/>
        <v>0</v>
      </c>
      <c r="AU1772" s="52">
        <f t="shared" si="615"/>
        <v>1</v>
      </c>
      <c r="AW1772" s="52" t="b">
        <f t="shared" si="616"/>
        <v>0</v>
      </c>
      <c r="AX1772" s="52" t="str">
        <f t="shared" si="617"/>
        <v>Unternehmen</v>
      </c>
      <c r="AY1772" s="52" t="b">
        <f t="shared" si="618"/>
        <v>0</v>
      </c>
      <c r="AZ1772" s="52" t="str">
        <f t="shared" si="619"/>
        <v>11592</v>
      </c>
      <c r="BA1772" s="52" t="str">
        <f>VLOOKUP(A1772,'BAT Grundtabelle'!A:U,21,0)</f>
        <v>ja</v>
      </c>
      <c r="BB1772" s="52" t="str">
        <f t="shared" si="620"/>
        <v>nein</v>
      </c>
      <c r="BC1772" s="52" t="str">
        <f t="shared" si="621"/>
        <v>11592</v>
      </c>
      <c r="BD1772" s="52" t="str">
        <f t="shared" si="622"/>
        <v>Schutzbekleidungshersteller</v>
      </c>
      <c r="BE1772" s="52" t="str">
        <f t="shared" si="623"/>
        <v>Unternehmen</v>
      </c>
      <c r="BF1772" s="52">
        <f t="shared" si="624"/>
        <v>1</v>
      </c>
    </row>
    <row r="1773" spans="1:58" hidden="1" x14ac:dyDescent="0.35">
      <c r="A1773" s="107" t="s">
        <v>4017</v>
      </c>
      <c r="B1773" s="75" t="s">
        <v>1830</v>
      </c>
      <c r="C1773" s="52" t="s">
        <v>2</v>
      </c>
      <c r="D1773" s="52" t="s">
        <v>2</v>
      </c>
      <c r="E1773" s="52" t="s">
        <v>2</v>
      </c>
      <c r="F1773" s="52" t="s">
        <v>2</v>
      </c>
      <c r="G1773" s="52" t="s">
        <v>2</v>
      </c>
      <c r="H1773" s="52" t="s">
        <v>3</v>
      </c>
      <c r="I1773" s="52" t="s">
        <v>2</v>
      </c>
      <c r="J1773" s="52" t="s">
        <v>2</v>
      </c>
      <c r="K1773" s="52" t="s">
        <v>2</v>
      </c>
      <c r="L1773" s="52" t="s">
        <v>2</v>
      </c>
      <c r="M1773" s="52" t="s">
        <v>2</v>
      </c>
      <c r="N1773" s="52" t="s">
        <v>2</v>
      </c>
      <c r="O1773" s="52" t="s">
        <v>2411</v>
      </c>
      <c r="P1773" s="52" t="s">
        <v>59</v>
      </c>
      <c r="Q1773" s="52" t="str">
        <f t="shared" ref="Q1773:AF1782" si="631">IF(ISERROR(FIND(Q$2,$P1773,1)),"Nein","Ja")</f>
        <v>Nein</v>
      </c>
      <c r="R1773" s="52" t="str">
        <f t="shared" si="631"/>
        <v>Nein</v>
      </c>
      <c r="S1773" s="52" t="str">
        <f t="shared" si="631"/>
        <v>Nein</v>
      </c>
      <c r="T1773" s="52" t="str">
        <f t="shared" si="631"/>
        <v>Nein</v>
      </c>
      <c r="U1773" s="52" t="str">
        <f t="shared" si="631"/>
        <v>Nein</v>
      </c>
      <c r="V1773" s="52" t="str">
        <f t="shared" si="631"/>
        <v>Nein</v>
      </c>
      <c r="W1773" s="52" t="str">
        <f t="shared" si="631"/>
        <v>Nein</v>
      </c>
      <c r="X1773" s="52" t="str">
        <f t="shared" si="631"/>
        <v>Nein</v>
      </c>
      <c r="Y1773" s="52" t="str">
        <f t="shared" si="631"/>
        <v>Nein</v>
      </c>
      <c r="Z1773" s="52" t="str">
        <f t="shared" si="631"/>
        <v>Nein</v>
      </c>
      <c r="AA1773" s="52" t="str">
        <f t="shared" si="631"/>
        <v>Nein</v>
      </c>
      <c r="AB1773" s="52" t="str">
        <f t="shared" si="631"/>
        <v>Nein</v>
      </c>
      <c r="AC1773" s="52" t="str">
        <f t="shared" si="631"/>
        <v>Nein</v>
      </c>
      <c r="AD1773" s="52" t="str">
        <f t="shared" si="631"/>
        <v>Nein</v>
      </c>
      <c r="AE1773" s="52" t="str">
        <f t="shared" si="631"/>
        <v>Nein</v>
      </c>
      <c r="AF1773" s="52" t="str">
        <f t="shared" si="631"/>
        <v>Nein</v>
      </c>
      <c r="AG1773" s="61" t="str">
        <f>IF(Q1773="Ja",VLOOKUP($Q$2,Plausis!A:E,5,0),IF(R1773="Ja",VLOOKUP($R$2,Plausis!A:E,5,0),IF(T1773="Ja",VLOOKUP($T$2,Plausis!A:E,5,0),IF(U1773="Ja",VLOOKUP($U$2,Plausis!A:E,5,0),IF(AA1773="Ja",VLOOKUP($AA$2,Plausis!A:E,5,0),IF(AC1773="Ja",VLOOKUP($AC$2,Plausis!A:E,5,0),IF(AD1773="Ja",VLOOKUP($AD$2,Plausis!A:E,5,0),"")))))))</f>
        <v/>
      </c>
      <c r="AH1773" s="52" t="str">
        <f>IF(Y1773="Ja",VLOOKUP($Y$2,Plausis!A:E,5,0),"")</f>
        <v/>
      </c>
      <c r="AI1773" s="52" t="str">
        <f t="shared" si="612"/>
        <v>Nein</v>
      </c>
      <c r="AJ1773" s="52" t="str">
        <f>IF(S1773="Ja",VLOOKUP($S$2,Plausis!A:E,5,0),IF(V1773="Ja",VLOOKUP($V$2,Plausis!A:E,5,0),IF(X1773="Ja",VLOOKUP($X$2,Plausis!A:E,5,0),"")))</f>
        <v/>
      </c>
      <c r="AL1773" s="52" t="s">
        <v>2</v>
      </c>
      <c r="AM1773" s="114">
        <v>45531</v>
      </c>
      <c r="AN1773" s="52" t="s">
        <v>4467</v>
      </c>
      <c r="AO1773" s="52" t="str">
        <f>VLOOKUP(B1773,'BAT Grundtabelle'!B:T,19,0)</f>
        <v>ja</v>
      </c>
      <c r="AP1773" s="105" t="str">
        <f t="shared" si="613"/>
        <v>11593</v>
      </c>
      <c r="AQ1773" s="52" t="str">
        <f t="shared" si="614"/>
        <v>Schützenverein</v>
      </c>
      <c r="AR1773" s="52" t="b">
        <f t="shared" si="630"/>
        <v>0</v>
      </c>
      <c r="AS1773" s="52" t="b">
        <f t="shared" si="630"/>
        <v>0</v>
      </c>
      <c r="AT1773" s="52" t="b">
        <f t="shared" si="630"/>
        <v>0</v>
      </c>
      <c r="AU1773" s="52" t="str">
        <f t="shared" si="615"/>
        <v>Eigener Tarif</v>
      </c>
      <c r="AW1773" s="52" t="b">
        <f t="shared" si="616"/>
        <v>0</v>
      </c>
      <c r="AX1773" s="52" t="str">
        <f t="shared" si="617"/>
        <v>Eigener Tarif</v>
      </c>
      <c r="AY1773" s="52" t="b">
        <f t="shared" si="618"/>
        <v>0</v>
      </c>
      <c r="AZ1773" s="52" t="str">
        <f t="shared" si="619"/>
        <v>11593</v>
      </c>
      <c r="BA1773" s="52" t="str">
        <f>VLOOKUP(A1773,'BAT Grundtabelle'!A:U,21,0)</f>
        <v>nein</v>
      </c>
      <c r="BB1773" s="52" t="str">
        <f t="shared" si="620"/>
        <v>nein</v>
      </c>
      <c r="BC1773" s="52" t="str">
        <f t="shared" si="621"/>
        <v>11593</v>
      </c>
      <c r="BD1773" s="52" t="str">
        <f t="shared" si="622"/>
        <v>Schützenverein</v>
      </c>
      <c r="BE1773" s="52" t="str">
        <f t="shared" si="623"/>
        <v>Eigener Tarif</v>
      </c>
      <c r="BF1773" s="52" t="str">
        <f t="shared" si="624"/>
        <v>Eigener Tarif</v>
      </c>
    </row>
    <row r="1774" spans="1:58" hidden="1" x14ac:dyDescent="0.35">
      <c r="A1774" s="107" t="s">
        <v>4018</v>
      </c>
      <c r="B1774" s="75" t="s">
        <v>154</v>
      </c>
      <c r="C1774" s="52" t="s">
        <v>3</v>
      </c>
      <c r="D1774" s="52" t="s">
        <v>3</v>
      </c>
      <c r="E1774" s="52" t="s">
        <v>2</v>
      </c>
      <c r="F1774" s="52" t="s">
        <v>2</v>
      </c>
      <c r="G1774" s="52" t="s">
        <v>2</v>
      </c>
      <c r="H1774" s="52" t="s">
        <v>2</v>
      </c>
      <c r="I1774" s="52" t="s">
        <v>3</v>
      </c>
      <c r="J1774" s="52">
        <v>3</v>
      </c>
      <c r="K1774" s="52" t="s">
        <v>2</v>
      </c>
      <c r="L1774" s="52" t="s">
        <v>2</v>
      </c>
      <c r="M1774" s="52" t="s">
        <v>2</v>
      </c>
      <c r="N1774" s="52" t="s">
        <v>3</v>
      </c>
      <c r="P1774" s="52" t="s">
        <v>4</v>
      </c>
      <c r="Q1774" s="52" t="str">
        <f t="shared" si="631"/>
        <v>Nein</v>
      </c>
      <c r="R1774" s="52" t="str">
        <f t="shared" si="631"/>
        <v>Nein</v>
      </c>
      <c r="S1774" s="52" t="str">
        <f t="shared" si="631"/>
        <v>Nein</v>
      </c>
      <c r="T1774" s="52" t="str">
        <f t="shared" si="631"/>
        <v>Nein</v>
      </c>
      <c r="U1774" s="52" t="str">
        <f t="shared" si="631"/>
        <v>Nein</v>
      </c>
      <c r="V1774" s="52" t="str">
        <f t="shared" si="631"/>
        <v>Nein</v>
      </c>
      <c r="W1774" s="52" t="str">
        <f t="shared" si="631"/>
        <v>Nein</v>
      </c>
      <c r="X1774" s="52" t="str">
        <f t="shared" si="631"/>
        <v>Nein</v>
      </c>
      <c r="Y1774" s="52" t="str">
        <f t="shared" si="631"/>
        <v>Nein</v>
      </c>
      <c r="Z1774" s="52" t="str">
        <f t="shared" si="631"/>
        <v>Nein</v>
      </c>
      <c r="AA1774" s="52" t="str">
        <f t="shared" si="631"/>
        <v>Nein</v>
      </c>
      <c r="AB1774" s="52" t="str">
        <f t="shared" si="631"/>
        <v>Nein</v>
      </c>
      <c r="AC1774" s="52" t="str">
        <f t="shared" si="631"/>
        <v>Nein</v>
      </c>
      <c r="AD1774" s="52" t="str">
        <f t="shared" si="631"/>
        <v>Nein</v>
      </c>
      <c r="AE1774" s="52" t="str">
        <f t="shared" si="631"/>
        <v>Nein</v>
      </c>
      <c r="AF1774" s="52" t="str">
        <f t="shared" si="631"/>
        <v>Nein</v>
      </c>
      <c r="AG1774" s="61" t="str">
        <f>IF(Q1774="Ja",VLOOKUP($Q$2,Plausis!A:E,5,0),IF(R1774="Ja",VLOOKUP($R$2,Plausis!A:E,5,0),IF(T1774="Ja",VLOOKUP($T$2,Plausis!A:E,5,0),IF(U1774="Ja",VLOOKUP($U$2,Plausis!A:E,5,0),IF(AA1774="Ja",VLOOKUP($AA$2,Plausis!A:E,5,0),IF(AC1774="Ja",VLOOKUP($AC$2,Plausis!A:E,5,0),IF(AD1774="Ja",VLOOKUP($AD$2,Plausis!A:E,5,0),"")))))))</f>
        <v/>
      </c>
      <c r="AH1774" s="52" t="str">
        <f>IF(Y1774="Ja",VLOOKUP($Y$2,Plausis!A:E,5,0),"")</f>
        <v/>
      </c>
      <c r="AI1774" s="52" t="str">
        <f t="shared" si="612"/>
        <v>Ja</v>
      </c>
      <c r="AJ1774" s="52" t="str">
        <f>IF(S1774="Ja",VLOOKUP($S$2,Plausis!A:E,5,0),IF(V1774="Ja",VLOOKUP($V$2,Plausis!A:E,5,0),IF(X1774="Ja",VLOOKUP($X$2,Plausis!A:E,5,0),"")))</f>
        <v/>
      </c>
      <c r="AL1774" s="52" t="s">
        <v>2</v>
      </c>
      <c r="AM1774" s="114">
        <v>45531</v>
      </c>
      <c r="AN1774" s="52" t="s">
        <v>4467</v>
      </c>
      <c r="AO1774" s="52" t="str">
        <f>VLOOKUP(B1774,'BAT Grundtabelle'!B:T,19,0)</f>
        <v>ja</v>
      </c>
      <c r="AP1774" s="105" t="str">
        <f t="shared" si="613"/>
        <v>11594</v>
      </c>
      <c r="AQ1774" s="52" t="str">
        <f t="shared" si="614"/>
        <v>Schweinemästerei</v>
      </c>
      <c r="AR1774" s="52" t="b">
        <f t="shared" si="630"/>
        <v>0</v>
      </c>
      <c r="AS1774" s="52" t="b">
        <f t="shared" si="630"/>
        <v>0</v>
      </c>
      <c r="AT1774" s="52" t="b">
        <f t="shared" si="630"/>
        <v>0</v>
      </c>
      <c r="AU1774" s="52">
        <f t="shared" si="615"/>
        <v>3</v>
      </c>
      <c r="AW1774" s="52" t="b">
        <f t="shared" si="616"/>
        <v>0</v>
      </c>
      <c r="AX1774" s="52" t="str">
        <f t="shared" si="617"/>
        <v>Unternehmen</v>
      </c>
      <c r="AY1774" s="52" t="b">
        <f t="shared" si="618"/>
        <v>0</v>
      </c>
      <c r="AZ1774" s="52" t="str">
        <f t="shared" si="619"/>
        <v>11594</v>
      </c>
      <c r="BA1774" s="52" t="str">
        <f>VLOOKUP(A1774,'BAT Grundtabelle'!A:U,21,0)</f>
        <v>ja</v>
      </c>
      <c r="BB1774" s="52" t="str">
        <f t="shared" si="620"/>
        <v>nein</v>
      </c>
      <c r="BC1774" s="52" t="str">
        <f t="shared" si="621"/>
        <v>11594</v>
      </c>
      <c r="BD1774" s="52" t="str">
        <f t="shared" si="622"/>
        <v>Schweinemästerei</v>
      </c>
      <c r="BE1774" s="52" t="str">
        <f t="shared" si="623"/>
        <v>Unternehmen</v>
      </c>
      <c r="BF1774" s="52">
        <f t="shared" si="624"/>
        <v>3</v>
      </c>
    </row>
    <row r="1775" spans="1:58" hidden="1" x14ac:dyDescent="0.35">
      <c r="A1775" s="107" t="s">
        <v>4019</v>
      </c>
      <c r="B1775" s="75" t="s">
        <v>2014</v>
      </c>
      <c r="C1775" s="52" t="s">
        <v>3</v>
      </c>
      <c r="D1775" s="52" t="s">
        <v>3</v>
      </c>
      <c r="E1775" s="52" t="s">
        <v>2</v>
      </c>
      <c r="F1775" s="52" t="s">
        <v>2</v>
      </c>
      <c r="G1775" s="52" t="s">
        <v>2</v>
      </c>
      <c r="H1775" s="52" t="s">
        <v>2</v>
      </c>
      <c r="I1775" s="52" t="s">
        <v>3</v>
      </c>
      <c r="J1775" s="52">
        <v>2</v>
      </c>
      <c r="K1775" s="52" t="s">
        <v>2</v>
      </c>
      <c r="L1775" s="52" t="s">
        <v>2</v>
      </c>
      <c r="M1775" s="52" t="s">
        <v>2</v>
      </c>
      <c r="N1775" s="52" t="s">
        <v>3</v>
      </c>
      <c r="P1775" s="52" t="s">
        <v>4</v>
      </c>
      <c r="Q1775" s="52" t="str">
        <f t="shared" si="631"/>
        <v>Nein</v>
      </c>
      <c r="R1775" s="52" t="str">
        <f t="shared" si="631"/>
        <v>Nein</v>
      </c>
      <c r="S1775" s="52" t="str">
        <f t="shared" si="631"/>
        <v>Nein</v>
      </c>
      <c r="T1775" s="52" t="str">
        <f t="shared" si="631"/>
        <v>Nein</v>
      </c>
      <c r="U1775" s="52" t="str">
        <f t="shared" si="631"/>
        <v>Nein</v>
      </c>
      <c r="V1775" s="52" t="str">
        <f t="shared" si="631"/>
        <v>Nein</v>
      </c>
      <c r="W1775" s="52" t="str">
        <f t="shared" si="631"/>
        <v>Nein</v>
      </c>
      <c r="X1775" s="52" t="str">
        <f t="shared" si="631"/>
        <v>Nein</v>
      </c>
      <c r="Y1775" s="52" t="str">
        <f t="shared" si="631"/>
        <v>Nein</v>
      </c>
      <c r="Z1775" s="52" t="str">
        <f t="shared" si="631"/>
        <v>Nein</v>
      </c>
      <c r="AA1775" s="52" t="str">
        <f t="shared" si="631"/>
        <v>Nein</v>
      </c>
      <c r="AB1775" s="52" t="str">
        <f t="shared" si="631"/>
        <v>Nein</v>
      </c>
      <c r="AC1775" s="52" t="str">
        <f t="shared" si="631"/>
        <v>Nein</v>
      </c>
      <c r="AD1775" s="52" t="str">
        <f t="shared" si="631"/>
        <v>Nein</v>
      </c>
      <c r="AE1775" s="52" t="str">
        <f t="shared" si="631"/>
        <v>Nein</v>
      </c>
      <c r="AF1775" s="52" t="str">
        <f t="shared" si="631"/>
        <v>Nein</v>
      </c>
      <c r="AG1775" s="61" t="str">
        <f>IF(Q1775="Ja",VLOOKUP($Q$2,Plausis!A:E,5,0),IF(R1775="Ja",VLOOKUP($R$2,Plausis!A:E,5,0),IF(T1775="Ja",VLOOKUP($T$2,Plausis!A:E,5,0),IF(U1775="Ja",VLOOKUP($U$2,Plausis!A:E,5,0),IF(AA1775="Ja",VLOOKUP($AA$2,Plausis!A:E,5,0),IF(AC1775="Ja",VLOOKUP($AC$2,Plausis!A:E,5,0),IF(AD1775="Ja",VLOOKUP($AD$2,Plausis!A:E,5,0),"")))))))</f>
        <v/>
      </c>
      <c r="AH1775" s="52" t="str">
        <f>IF(Y1775="Ja",VLOOKUP($Y$2,Plausis!A:E,5,0),"")</f>
        <v/>
      </c>
      <c r="AI1775" s="52" t="str">
        <f t="shared" si="612"/>
        <v>Ja</v>
      </c>
      <c r="AJ1775" s="52" t="str">
        <f>IF(S1775="Ja",VLOOKUP($S$2,Plausis!A:E,5,0),IF(V1775="Ja",VLOOKUP($V$2,Plausis!A:E,5,0),IF(X1775="Ja",VLOOKUP($X$2,Plausis!A:E,5,0),"")))</f>
        <v/>
      </c>
      <c r="AL1775" s="52" t="s">
        <v>2</v>
      </c>
      <c r="AM1775" s="114">
        <v>45531</v>
      </c>
      <c r="AN1775" s="52" t="s">
        <v>4467</v>
      </c>
      <c r="AO1775" s="52" t="str">
        <f>VLOOKUP(B1775,'BAT Grundtabelle'!B:T,19,0)</f>
        <v>ja</v>
      </c>
      <c r="AP1775" s="105" t="str">
        <f t="shared" si="613"/>
        <v>11595</v>
      </c>
      <c r="AQ1775" s="52" t="str">
        <f t="shared" si="614"/>
        <v>Schweißerei</v>
      </c>
      <c r="AR1775" s="52" t="b">
        <f t="shared" si="630"/>
        <v>0</v>
      </c>
      <c r="AS1775" s="52" t="b">
        <f t="shared" si="630"/>
        <v>0</v>
      </c>
      <c r="AT1775" s="52" t="b">
        <f t="shared" si="630"/>
        <v>0</v>
      </c>
      <c r="AU1775" s="52">
        <f t="shared" si="615"/>
        <v>2</v>
      </c>
      <c r="AW1775" s="52" t="b">
        <f t="shared" si="616"/>
        <v>0</v>
      </c>
      <c r="AX1775" s="52" t="str">
        <f t="shared" si="617"/>
        <v>Unternehmen</v>
      </c>
      <c r="AY1775" s="52" t="b">
        <f t="shared" si="618"/>
        <v>0</v>
      </c>
      <c r="AZ1775" s="52" t="str">
        <f t="shared" si="619"/>
        <v>11595</v>
      </c>
      <c r="BA1775" s="52" t="str">
        <f>VLOOKUP(A1775,'BAT Grundtabelle'!A:U,21,0)</f>
        <v>ja</v>
      </c>
      <c r="BB1775" s="52" t="str">
        <f t="shared" si="620"/>
        <v>nein</v>
      </c>
      <c r="BC1775" s="52" t="str">
        <f t="shared" si="621"/>
        <v>11595</v>
      </c>
      <c r="BD1775" s="52" t="str">
        <f t="shared" si="622"/>
        <v>Schweißerei</v>
      </c>
      <c r="BE1775" s="52" t="str">
        <f t="shared" si="623"/>
        <v>Unternehmen</v>
      </c>
      <c r="BF1775" s="52">
        <f t="shared" si="624"/>
        <v>2</v>
      </c>
    </row>
    <row r="1776" spans="1:58" hidden="1" x14ac:dyDescent="0.35">
      <c r="A1776" s="107" t="s">
        <v>4020</v>
      </c>
      <c r="B1776" s="75" t="s">
        <v>2015</v>
      </c>
      <c r="C1776" s="52" t="s">
        <v>3</v>
      </c>
      <c r="D1776" s="52" t="s">
        <v>3</v>
      </c>
      <c r="E1776" s="52" t="s">
        <v>2</v>
      </c>
      <c r="F1776" s="52" t="s">
        <v>2</v>
      </c>
      <c r="G1776" s="52" t="s">
        <v>2</v>
      </c>
      <c r="H1776" s="52" t="s">
        <v>2</v>
      </c>
      <c r="I1776" s="52" t="s">
        <v>3</v>
      </c>
      <c r="J1776" s="52">
        <v>2</v>
      </c>
      <c r="K1776" s="52" t="s">
        <v>2</v>
      </c>
      <c r="L1776" s="52" t="s">
        <v>2</v>
      </c>
      <c r="M1776" s="52" t="s">
        <v>2</v>
      </c>
      <c r="N1776" s="52" t="s">
        <v>3</v>
      </c>
      <c r="P1776" s="52" t="s">
        <v>4</v>
      </c>
      <c r="Q1776" s="52" t="str">
        <f t="shared" si="631"/>
        <v>Nein</v>
      </c>
      <c r="R1776" s="52" t="str">
        <f t="shared" si="631"/>
        <v>Nein</v>
      </c>
      <c r="S1776" s="52" t="str">
        <f t="shared" si="631"/>
        <v>Nein</v>
      </c>
      <c r="T1776" s="52" t="str">
        <f t="shared" si="631"/>
        <v>Nein</v>
      </c>
      <c r="U1776" s="52" t="str">
        <f t="shared" si="631"/>
        <v>Nein</v>
      </c>
      <c r="V1776" s="52" t="str">
        <f t="shared" si="631"/>
        <v>Nein</v>
      </c>
      <c r="W1776" s="52" t="str">
        <f t="shared" si="631"/>
        <v>Nein</v>
      </c>
      <c r="X1776" s="52" t="str">
        <f t="shared" si="631"/>
        <v>Nein</v>
      </c>
      <c r="Y1776" s="52" t="str">
        <f t="shared" si="631"/>
        <v>Nein</v>
      </c>
      <c r="Z1776" s="52" t="str">
        <f t="shared" si="631"/>
        <v>Nein</v>
      </c>
      <c r="AA1776" s="52" t="str">
        <f t="shared" si="631"/>
        <v>Nein</v>
      </c>
      <c r="AB1776" s="52" t="str">
        <f t="shared" si="631"/>
        <v>Nein</v>
      </c>
      <c r="AC1776" s="52" t="str">
        <f t="shared" si="631"/>
        <v>Nein</v>
      </c>
      <c r="AD1776" s="52" t="str">
        <f t="shared" si="631"/>
        <v>Nein</v>
      </c>
      <c r="AE1776" s="52" t="str">
        <f t="shared" si="631"/>
        <v>Nein</v>
      </c>
      <c r="AF1776" s="52" t="str">
        <f t="shared" si="631"/>
        <v>Nein</v>
      </c>
      <c r="AG1776" s="61" t="str">
        <f>IF(Q1776="Ja",VLOOKUP($Q$2,Plausis!A:E,5,0),IF(R1776="Ja",VLOOKUP($R$2,Plausis!A:E,5,0),IF(T1776="Ja",VLOOKUP($T$2,Plausis!A:E,5,0),IF(U1776="Ja",VLOOKUP($U$2,Plausis!A:E,5,0),IF(AA1776="Ja",VLOOKUP($AA$2,Plausis!A:E,5,0),IF(AC1776="Ja",VLOOKUP($AC$2,Plausis!A:E,5,0),IF(AD1776="Ja",VLOOKUP($AD$2,Plausis!A:E,5,0),"")))))))</f>
        <v/>
      </c>
      <c r="AH1776" s="52" t="str">
        <f>IF(Y1776="Ja",VLOOKUP($Y$2,Plausis!A:E,5,0),"")</f>
        <v/>
      </c>
      <c r="AI1776" s="52" t="str">
        <f t="shared" si="612"/>
        <v>Ja</v>
      </c>
      <c r="AJ1776" s="52" t="str">
        <f>IF(S1776="Ja",VLOOKUP($S$2,Plausis!A:E,5,0),IF(V1776="Ja",VLOOKUP($V$2,Plausis!A:E,5,0),IF(X1776="Ja",VLOOKUP($X$2,Plausis!A:E,5,0),"")))</f>
        <v/>
      </c>
      <c r="AL1776" s="52" t="s">
        <v>2</v>
      </c>
      <c r="AM1776" s="114">
        <v>45531</v>
      </c>
      <c r="AN1776" s="52" t="s">
        <v>4467</v>
      </c>
      <c r="AO1776" s="52" t="str">
        <f>VLOOKUP(B1776,'BAT Grundtabelle'!B:T,19,0)</f>
        <v>ja</v>
      </c>
      <c r="AP1776" s="105" t="str">
        <f t="shared" si="613"/>
        <v>11596</v>
      </c>
      <c r="AQ1776" s="52" t="str">
        <f t="shared" si="614"/>
        <v>Schweißgerätehersteller</v>
      </c>
      <c r="AR1776" s="52" t="b">
        <f t="shared" si="630"/>
        <v>0</v>
      </c>
      <c r="AS1776" s="52" t="b">
        <f t="shared" si="630"/>
        <v>0</v>
      </c>
      <c r="AT1776" s="52" t="b">
        <f t="shared" si="630"/>
        <v>0</v>
      </c>
      <c r="AU1776" s="52">
        <f t="shared" si="615"/>
        <v>2</v>
      </c>
      <c r="AW1776" s="52" t="b">
        <f t="shared" si="616"/>
        <v>0</v>
      </c>
      <c r="AX1776" s="52" t="str">
        <f t="shared" si="617"/>
        <v>Unternehmen</v>
      </c>
      <c r="AY1776" s="52" t="b">
        <f t="shared" si="618"/>
        <v>0</v>
      </c>
      <c r="AZ1776" s="52" t="str">
        <f t="shared" si="619"/>
        <v>11596</v>
      </c>
      <c r="BA1776" s="52" t="str">
        <f>VLOOKUP(A1776,'BAT Grundtabelle'!A:U,21,0)</f>
        <v>ja</v>
      </c>
      <c r="BB1776" s="52" t="str">
        <f t="shared" si="620"/>
        <v>nein</v>
      </c>
      <c r="BC1776" s="52" t="str">
        <f t="shared" si="621"/>
        <v>11596</v>
      </c>
      <c r="BD1776" s="52" t="str">
        <f t="shared" si="622"/>
        <v>Schweißgerätehersteller</v>
      </c>
      <c r="BE1776" s="52" t="str">
        <f t="shared" si="623"/>
        <v>Unternehmen</v>
      </c>
      <c r="BF1776" s="52">
        <f t="shared" si="624"/>
        <v>2</v>
      </c>
    </row>
    <row r="1777" spans="1:58" ht="29" hidden="1" x14ac:dyDescent="0.35">
      <c r="A1777" s="107" t="s">
        <v>4021</v>
      </c>
      <c r="B1777" s="75" t="s">
        <v>628</v>
      </c>
      <c r="C1777" s="52" t="s">
        <v>3</v>
      </c>
      <c r="D1777" s="52" t="s">
        <v>3</v>
      </c>
      <c r="E1777" s="52" t="s">
        <v>2</v>
      </c>
      <c r="F1777" s="52" t="s">
        <v>2</v>
      </c>
      <c r="G1777" s="52" t="s">
        <v>2</v>
      </c>
      <c r="H1777" s="52" t="s">
        <v>2</v>
      </c>
      <c r="I1777" s="52" t="s">
        <v>2</v>
      </c>
      <c r="J1777" s="52" t="s">
        <v>2</v>
      </c>
      <c r="K1777" s="52" t="s">
        <v>2</v>
      </c>
      <c r="L1777" s="52" t="s">
        <v>3</v>
      </c>
      <c r="M1777" s="52" t="s">
        <v>2</v>
      </c>
      <c r="N1777" s="52" t="s">
        <v>3</v>
      </c>
      <c r="O1777" s="52" t="s">
        <v>2409</v>
      </c>
      <c r="P1777" s="52" t="s">
        <v>58</v>
      </c>
      <c r="Q1777" s="52" t="str">
        <f t="shared" si="631"/>
        <v>Nein</v>
      </c>
      <c r="R1777" s="52" t="str">
        <f t="shared" si="631"/>
        <v>Nein</v>
      </c>
      <c r="S1777" s="52" t="str">
        <f t="shared" si="631"/>
        <v>Nein</v>
      </c>
      <c r="T1777" s="52" t="str">
        <f t="shared" si="631"/>
        <v>Nein</v>
      </c>
      <c r="U1777" s="52" t="str">
        <f t="shared" si="631"/>
        <v>Ja</v>
      </c>
      <c r="V1777" s="52" t="str">
        <f t="shared" si="631"/>
        <v>Ja</v>
      </c>
      <c r="W1777" s="52" t="str">
        <f t="shared" si="631"/>
        <v>Nein</v>
      </c>
      <c r="X1777" s="52" t="str">
        <f t="shared" si="631"/>
        <v>Nein</v>
      </c>
      <c r="Y1777" s="52" t="str">
        <f t="shared" si="631"/>
        <v>Nein</v>
      </c>
      <c r="Z1777" s="52" t="str">
        <f t="shared" si="631"/>
        <v>Nein</v>
      </c>
      <c r="AA1777" s="52" t="str">
        <f t="shared" si="631"/>
        <v>Nein</v>
      </c>
      <c r="AB1777" s="52" t="str">
        <f t="shared" si="631"/>
        <v>Nein</v>
      </c>
      <c r="AC1777" s="52" t="str">
        <f t="shared" si="631"/>
        <v>Nein</v>
      </c>
      <c r="AD1777" s="52" t="str">
        <f t="shared" si="631"/>
        <v>Nein</v>
      </c>
      <c r="AE1777" s="52" t="str">
        <f t="shared" si="631"/>
        <v>Nein</v>
      </c>
      <c r="AF1777" s="52" t="str">
        <f t="shared" si="631"/>
        <v>Nein</v>
      </c>
      <c r="AG1777" s="61" t="str">
        <f>IF(Q1777="Ja",VLOOKUP($Q$2,Plausis!A:E,5,0),IF(R1777="Ja",VLOOKUP($R$2,Plausis!A:E,5,0),IF(T1777="Ja",VLOOKUP($T$2,Plausis!A:E,5,0),IF(U1777="Ja",VLOOKUP($U$2,Plausis!A:E,5,0),IF(AA1777="Ja",VLOOKUP($AA$2,Plausis!A:E,5,0),IF(AC1777="Ja",VLOOKUP($AC$2,Plausis!A:E,5,0),IF(AD1777="Ja",VLOOKUP($AD$2,Plausis!A:E,5,0),"")))))))</f>
        <v>Dieser Betrieb kann nur im Komfort-RS ohne ergänzenden Spezial-Straf-RS oder über einen Sondertarif zum SSR versichert werden.</v>
      </c>
      <c r="AH1777" s="52" t="str">
        <f>IF(Y1777="Ja",VLOOKUP($Y$2,Plausis!A:E,5,0),"")</f>
        <v/>
      </c>
      <c r="AI1777" s="52" t="str">
        <f t="shared" si="612"/>
        <v>Nein</v>
      </c>
      <c r="AJ1777" s="52" t="str">
        <f>IF(S1777="Ja",VLOOKUP($S$2,Plausis!A:E,5,0),IF(V1777="Ja",VLOOKUP($V$2,Plausis!A:E,5,0),IF(X1777="Ja",VLOOKUP($X$2,Plausis!A:E,5,0),"")))</f>
        <v>Dieser Betrieb kann nur über einen Sondertarif zum SSR versichert werden.</v>
      </c>
      <c r="AL1777" s="52" t="s">
        <v>2</v>
      </c>
      <c r="AM1777" s="114">
        <v>45531</v>
      </c>
      <c r="AN1777" s="52" t="s">
        <v>4467</v>
      </c>
      <c r="AO1777" s="52" t="str">
        <f>VLOOKUP(B1777,'BAT Grundtabelle'!B:T,19,0)</f>
        <v>ja</v>
      </c>
      <c r="AP1777" s="105" t="str">
        <f t="shared" si="613"/>
        <v>11597</v>
      </c>
      <c r="AQ1777" s="52" t="str">
        <f t="shared" si="614"/>
        <v>Schwesternwohnheim</v>
      </c>
      <c r="AR1777" s="52" t="b">
        <f t="shared" si="630"/>
        <v>0</v>
      </c>
      <c r="AS1777" s="52" t="b">
        <f t="shared" si="630"/>
        <v>0</v>
      </c>
      <c r="AT1777" s="52" t="b">
        <f t="shared" si="630"/>
        <v>0</v>
      </c>
      <c r="AU1777" s="52" t="str">
        <f t="shared" si="615"/>
        <v>Eigener Tarif</v>
      </c>
      <c r="AW1777" s="52" t="b">
        <f t="shared" si="616"/>
        <v>0</v>
      </c>
      <c r="AX1777" s="52" t="str">
        <f t="shared" si="617"/>
        <v>Eigener Tarif</v>
      </c>
      <c r="AY1777" s="52" t="b">
        <f t="shared" si="618"/>
        <v>0</v>
      </c>
      <c r="AZ1777" s="52" t="str">
        <f t="shared" si="619"/>
        <v>11597</v>
      </c>
      <c r="BA1777" s="52" t="str">
        <f>VLOOKUP(A1777,'BAT Grundtabelle'!A:U,21,0)</f>
        <v>ja</v>
      </c>
      <c r="BB1777" s="52" t="str">
        <f t="shared" si="620"/>
        <v>nein</v>
      </c>
      <c r="BC1777" s="52" t="str">
        <f t="shared" si="621"/>
        <v>11597</v>
      </c>
      <c r="BD1777" s="52" t="str">
        <f t="shared" si="622"/>
        <v>Schwesternwohnheim</v>
      </c>
      <c r="BE1777" s="52" t="str">
        <f t="shared" si="623"/>
        <v>Eigener Tarif</v>
      </c>
      <c r="BF1777" s="52" t="str">
        <f t="shared" si="624"/>
        <v>Eigener Tarif</v>
      </c>
    </row>
    <row r="1778" spans="1:58" hidden="1" x14ac:dyDescent="0.35">
      <c r="A1778" s="107" t="s">
        <v>4022</v>
      </c>
      <c r="B1778" s="75" t="s">
        <v>1652</v>
      </c>
      <c r="C1778" s="52" t="s">
        <v>3</v>
      </c>
      <c r="D1778" s="52" t="s">
        <v>3</v>
      </c>
      <c r="E1778" s="52" t="s">
        <v>2</v>
      </c>
      <c r="F1778" s="52" t="s">
        <v>2</v>
      </c>
      <c r="G1778" s="52" t="s">
        <v>2</v>
      </c>
      <c r="H1778" s="52" t="s">
        <v>2</v>
      </c>
      <c r="I1778" s="52" t="s">
        <v>3</v>
      </c>
      <c r="J1778" s="52">
        <v>1</v>
      </c>
      <c r="K1778" s="52" t="s">
        <v>2</v>
      </c>
      <c r="L1778" s="52" t="s">
        <v>2</v>
      </c>
      <c r="M1778" s="52" t="s">
        <v>2</v>
      </c>
      <c r="N1778" s="52" t="s">
        <v>3</v>
      </c>
      <c r="P1778" s="52" t="s">
        <v>4</v>
      </c>
      <c r="Q1778" s="52" t="str">
        <f t="shared" si="631"/>
        <v>Nein</v>
      </c>
      <c r="R1778" s="52" t="str">
        <f t="shared" si="631"/>
        <v>Nein</v>
      </c>
      <c r="S1778" s="52" t="str">
        <f t="shared" si="631"/>
        <v>Nein</v>
      </c>
      <c r="T1778" s="52" t="str">
        <f t="shared" si="631"/>
        <v>Nein</v>
      </c>
      <c r="U1778" s="52" t="str">
        <f t="shared" si="631"/>
        <v>Nein</v>
      </c>
      <c r="V1778" s="52" t="str">
        <f t="shared" si="631"/>
        <v>Nein</v>
      </c>
      <c r="W1778" s="52" t="str">
        <f t="shared" si="631"/>
        <v>Nein</v>
      </c>
      <c r="X1778" s="52" t="str">
        <f t="shared" si="631"/>
        <v>Nein</v>
      </c>
      <c r="Y1778" s="52" t="str">
        <f t="shared" si="631"/>
        <v>Nein</v>
      </c>
      <c r="Z1778" s="52" t="str">
        <f t="shared" si="631"/>
        <v>Nein</v>
      </c>
      <c r="AA1778" s="52" t="str">
        <f t="shared" si="631"/>
        <v>Nein</v>
      </c>
      <c r="AB1778" s="52" t="str">
        <f t="shared" si="631"/>
        <v>Nein</v>
      </c>
      <c r="AC1778" s="52" t="str">
        <f t="shared" si="631"/>
        <v>Nein</v>
      </c>
      <c r="AD1778" s="52" t="str">
        <f t="shared" si="631"/>
        <v>Nein</v>
      </c>
      <c r="AE1778" s="52" t="str">
        <f t="shared" si="631"/>
        <v>Nein</v>
      </c>
      <c r="AF1778" s="52" t="str">
        <f t="shared" si="631"/>
        <v>Nein</v>
      </c>
      <c r="AG1778" s="61" t="str">
        <f>IF(Q1778="Ja",VLOOKUP($Q$2,Plausis!A:E,5,0),IF(R1778="Ja",VLOOKUP($R$2,Plausis!A:E,5,0),IF(T1778="Ja",VLOOKUP($T$2,Plausis!A:E,5,0),IF(U1778="Ja",VLOOKUP($U$2,Plausis!A:E,5,0),IF(AA1778="Ja",VLOOKUP($AA$2,Plausis!A:E,5,0),IF(AC1778="Ja",VLOOKUP($AC$2,Plausis!A:E,5,0),IF(AD1778="Ja",VLOOKUP($AD$2,Plausis!A:E,5,0),"")))))))</f>
        <v/>
      </c>
      <c r="AH1778" s="52" t="str">
        <f>IF(Y1778="Ja",VLOOKUP($Y$2,Plausis!A:E,5,0),"")</f>
        <v/>
      </c>
      <c r="AI1778" s="52" t="str">
        <f t="shared" si="612"/>
        <v>Ja</v>
      </c>
      <c r="AJ1778" s="52" t="str">
        <f>IF(S1778="Ja",VLOOKUP($S$2,Plausis!A:E,5,0),IF(V1778="Ja",VLOOKUP($V$2,Plausis!A:E,5,0),IF(X1778="Ja",VLOOKUP($X$2,Plausis!A:E,5,0),"")))</f>
        <v/>
      </c>
      <c r="AL1778" s="52" t="s">
        <v>2</v>
      </c>
      <c r="AM1778" s="114">
        <v>45531</v>
      </c>
      <c r="AN1778" s="52" t="s">
        <v>4467</v>
      </c>
      <c r="AO1778" s="52" t="str">
        <f>VLOOKUP(B1778,'BAT Grundtabelle'!B:T,19,0)</f>
        <v>ja</v>
      </c>
      <c r="AP1778" s="105" t="str">
        <f t="shared" si="613"/>
        <v>11598</v>
      </c>
      <c r="AQ1778" s="52" t="str">
        <f t="shared" si="614"/>
        <v>Schwimmbad</v>
      </c>
      <c r="AR1778" s="52" t="b">
        <f t="shared" si="630"/>
        <v>0</v>
      </c>
      <c r="AS1778" s="52" t="b">
        <f t="shared" si="630"/>
        <v>0</v>
      </c>
      <c r="AT1778" s="52" t="b">
        <f t="shared" si="630"/>
        <v>0</v>
      </c>
      <c r="AU1778" s="52">
        <f t="shared" si="615"/>
        <v>1</v>
      </c>
      <c r="AW1778" s="52" t="b">
        <f t="shared" si="616"/>
        <v>0</v>
      </c>
      <c r="AX1778" s="52" t="str">
        <f t="shared" si="617"/>
        <v>Unternehmen</v>
      </c>
      <c r="AY1778" s="52" t="b">
        <f t="shared" si="618"/>
        <v>0</v>
      </c>
      <c r="AZ1778" s="52" t="str">
        <f t="shared" si="619"/>
        <v>11598</v>
      </c>
      <c r="BA1778" s="52" t="str">
        <f>VLOOKUP(A1778,'BAT Grundtabelle'!A:U,21,0)</f>
        <v>ja</v>
      </c>
      <c r="BB1778" s="52" t="str">
        <f t="shared" si="620"/>
        <v>nein</v>
      </c>
      <c r="BC1778" s="52" t="str">
        <f t="shared" si="621"/>
        <v>11598</v>
      </c>
      <c r="BD1778" s="52" t="str">
        <f t="shared" si="622"/>
        <v>Schwimmbad</v>
      </c>
      <c r="BE1778" s="52" t="str">
        <f t="shared" si="623"/>
        <v>Unternehmen</v>
      </c>
      <c r="BF1778" s="52">
        <f t="shared" si="624"/>
        <v>1</v>
      </c>
    </row>
    <row r="1779" spans="1:58" hidden="1" x14ac:dyDescent="0.35">
      <c r="A1779" s="107" t="s">
        <v>4023</v>
      </c>
      <c r="B1779" s="75" t="s">
        <v>715</v>
      </c>
      <c r="C1779" s="52" t="s">
        <v>3</v>
      </c>
      <c r="D1779" s="52" t="s">
        <v>3</v>
      </c>
      <c r="E1779" s="52" t="s">
        <v>2</v>
      </c>
      <c r="F1779" s="52" t="s">
        <v>2</v>
      </c>
      <c r="G1779" s="52" t="s">
        <v>2</v>
      </c>
      <c r="H1779" s="52" t="s">
        <v>2</v>
      </c>
      <c r="I1779" s="52" t="s">
        <v>3</v>
      </c>
      <c r="J1779" s="52">
        <v>1</v>
      </c>
      <c r="K1779" s="52" t="s">
        <v>2</v>
      </c>
      <c r="L1779" s="52" t="s">
        <v>2</v>
      </c>
      <c r="M1779" s="52" t="s">
        <v>2</v>
      </c>
      <c r="N1779" s="52" t="s">
        <v>3</v>
      </c>
      <c r="P1779" s="52" t="s">
        <v>4</v>
      </c>
      <c r="Q1779" s="52" t="str">
        <f t="shared" si="631"/>
        <v>Nein</v>
      </c>
      <c r="R1779" s="52" t="str">
        <f t="shared" si="631"/>
        <v>Nein</v>
      </c>
      <c r="S1779" s="52" t="str">
        <f t="shared" si="631"/>
        <v>Nein</v>
      </c>
      <c r="T1779" s="52" t="str">
        <f t="shared" si="631"/>
        <v>Nein</v>
      </c>
      <c r="U1779" s="52" t="str">
        <f t="shared" si="631"/>
        <v>Nein</v>
      </c>
      <c r="V1779" s="52" t="str">
        <f t="shared" si="631"/>
        <v>Nein</v>
      </c>
      <c r="W1779" s="52" t="str">
        <f t="shared" si="631"/>
        <v>Nein</v>
      </c>
      <c r="X1779" s="52" t="str">
        <f t="shared" si="631"/>
        <v>Nein</v>
      </c>
      <c r="Y1779" s="52" t="str">
        <f t="shared" si="631"/>
        <v>Nein</v>
      </c>
      <c r="Z1779" s="52" t="str">
        <f t="shared" si="631"/>
        <v>Nein</v>
      </c>
      <c r="AA1779" s="52" t="str">
        <f t="shared" si="631"/>
        <v>Nein</v>
      </c>
      <c r="AB1779" s="52" t="str">
        <f t="shared" si="631"/>
        <v>Nein</v>
      </c>
      <c r="AC1779" s="52" t="str">
        <f t="shared" si="631"/>
        <v>Nein</v>
      </c>
      <c r="AD1779" s="52" t="str">
        <f t="shared" si="631"/>
        <v>Nein</v>
      </c>
      <c r="AE1779" s="52" t="str">
        <f t="shared" si="631"/>
        <v>Nein</v>
      </c>
      <c r="AF1779" s="52" t="str">
        <f t="shared" si="631"/>
        <v>Nein</v>
      </c>
      <c r="AG1779" s="61" t="str">
        <f>IF(Q1779="Ja",VLOOKUP($Q$2,Plausis!A:E,5,0),IF(R1779="Ja",VLOOKUP($R$2,Plausis!A:E,5,0),IF(T1779="Ja",VLOOKUP($T$2,Plausis!A:E,5,0),IF(U1779="Ja",VLOOKUP($U$2,Plausis!A:E,5,0),IF(AA1779="Ja",VLOOKUP($AA$2,Plausis!A:E,5,0),IF(AC1779="Ja",VLOOKUP($AC$2,Plausis!A:E,5,0),IF(AD1779="Ja",VLOOKUP($AD$2,Plausis!A:E,5,0),"")))))))</f>
        <v/>
      </c>
      <c r="AH1779" s="52" t="str">
        <f>IF(Y1779="Ja",VLOOKUP($Y$2,Plausis!A:E,5,0),"")</f>
        <v/>
      </c>
      <c r="AI1779" s="52" t="str">
        <f t="shared" si="612"/>
        <v>Ja</v>
      </c>
      <c r="AJ1779" s="52" t="str">
        <f>IF(S1779="Ja",VLOOKUP($S$2,Plausis!A:E,5,0),IF(V1779="Ja",VLOOKUP($V$2,Plausis!A:E,5,0),IF(X1779="Ja",VLOOKUP($X$2,Plausis!A:E,5,0),"")))</f>
        <v/>
      </c>
      <c r="AL1779" s="52" t="s">
        <v>2</v>
      </c>
      <c r="AM1779" s="114">
        <v>45531</v>
      </c>
      <c r="AN1779" s="52" t="s">
        <v>4467</v>
      </c>
      <c r="AO1779" s="52" t="str">
        <f>VLOOKUP(B1779,'BAT Grundtabelle'!B:T,19,0)</f>
        <v>ja</v>
      </c>
      <c r="AP1779" s="105" t="str">
        <f t="shared" si="613"/>
        <v>11599</v>
      </c>
      <c r="AQ1779" s="52" t="str">
        <f t="shared" si="614"/>
        <v>Schwimmbagger</v>
      </c>
      <c r="AR1779" s="52" t="b">
        <f t="shared" si="630"/>
        <v>0</v>
      </c>
      <c r="AS1779" s="52" t="b">
        <f t="shared" si="630"/>
        <v>0</v>
      </c>
      <c r="AT1779" s="52" t="b">
        <f t="shared" si="630"/>
        <v>0</v>
      </c>
      <c r="AU1779" s="52">
        <f t="shared" si="615"/>
        <v>1</v>
      </c>
      <c r="AW1779" s="52" t="b">
        <f t="shared" si="616"/>
        <v>0</v>
      </c>
      <c r="AX1779" s="52" t="str">
        <f t="shared" si="617"/>
        <v>Unternehmen</v>
      </c>
      <c r="AY1779" s="52" t="b">
        <f t="shared" si="618"/>
        <v>0</v>
      </c>
      <c r="AZ1779" s="52" t="str">
        <f t="shared" si="619"/>
        <v>11599</v>
      </c>
      <c r="BA1779" s="52" t="str">
        <f>VLOOKUP(A1779,'BAT Grundtabelle'!A:U,21,0)</f>
        <v>ja</v>
      </c>
      <c r="BB1779" s="52" t="str">
        <f t="shared" si="620"/>
        <v>nein</v>
      </c>
      <c r="BC1779" s="52" t="str">
        <f t="shared" si="621"/>
        <v>11599</v>
      </c>
      <c r="BD1779" s="52" t="str">
        <f t="shared" si="622"/>
        <v>Schwimmbagger</v>
      </c>
      <c r="BE1779" s="52" t="str">
        <f t="shared" si="623"/>
        <v>Unternehmen</v>
      </c>
      <c r="BF1779" s="52">
        <f t="shared" si="624"/>
        <v>1</v>
      </c>
    </row>
    <row r="1780" spans="1:58" hidden="1" x14ac:dyDescent="0.35">
      <c r="A1780" s="107" t="s">
        <v>4024</v>
      </c>
      <c r="B1780" s="75" t="s">
        <v>716</v>
      </c>
      <c r="C1780" s="52" t="s">
        <v>3</v>
      </c>
      <c r="D1780" s="52" t="s">
        <v>3</v>
      </c>
      <c r="E1780" s="52" t="s">
        <v>2</v>
      </c>
      <c r="F1780" s="52" t="s">
        <v>2</v>
      </c>
      <c r="G1780" s="52" t="s">
        <v>2</v>
      </c>
      <c r="H1780" s="52" t="s">
        <v>2</v>
      </c>
      <c r="I1780" s="52" t="s">
        <v>3</v>
      </c>
      <c r="J1780" s="52">
        <v>1</v>
      </c>
      <c r="K1780" s="52" t="s">
        <v>2</v>
      </c>
      <c r="L1780" s="52" t="s">
        <v>2</v>
      </c>
      <c r="M1780" s="52" t="s">
        <v>2</v>
      </c>
      <c r="N1780" s="52" t="s">
        <v>3</v>
      </c>
      <c r="P1780" s="52" t="s">
        <v>4</v>
      </c>
      <c r="Q1780" s="52" t="str">
        <f t="shared" si="631"/>
        <v>Nein</v>
      </c>
      <c r="R1780" s="52" t="str">
        <f t="shared" si="631"/>
        <v>Nein</v>
      </c>
      <c r="S1780" s="52" t="str">
        <f t="shared" si="631"/>
        <v>Nein</v>
      </c>
      <c r="T1780" s="52" t="str">
        <f t="shared" si="631"/>
        <v>Nein</v>
      </c>
      <c r="U1780" s="52" t="str">
        <f t="shared" si="631"/>
        <v>Nein</v>
      </c>
      <c r="V1780" s="52" t="str">
        <f t="shared" si="631"/>
        <v>Nein</v>
      </c>
      <c r="W1780" s="52" t="str">
        <f t="shared" si="631"/>
        <v>Nein</v>
      </c>
      <c r="X1780" s="52" t="str">
        <f t="shared" si="631"/>
        <v>Nein</v>
      </c>
      <c r="Y1780" s="52" t="str">
        <f t="shared" si="631"/>
        <v>Nein</v>
      </c>
      <c r="Z1780" s="52" t="str">
        <f t="shared" si="631"/>
        <v>Nein</v>
      </c>
      <c r="AA1780" s="52" t="str">
        <f t="shared" si="631"/>
        <v>Nein</v>
      </c>
      <c r="AB1780" s="52" t="str">
        <f t="shared" si="631"/>
        <v>Nein</v>
      </c>
      <c r="AC1780" s="52" t="str">
        <f t="shared" si="631"/>
        <v>Nein</v>
      </c>
      <c r="AD1780" s="52" t="str">
        <f t="shared" si="631"/>
        <v>Nein</v>
      </c>
      <c r="AE1780" s="52" t="str">
        <f t="shared" si="631"/>
        <v>Nein</v>
      </c>
      <c r="AF1780" s="52" t="str">
        <f t="shared" si="631"/>
        <v>Nein</v>
      </c>
      <c r="AG1780" s="61" t="str">
        <f>IF(Q1780="Ja",VLOOKUP($Q$2,Plausis!A:E,5,0),IF(R1780="Ja",VLOOKUP($R$2,Plausis!A:E,5,0),IF(T1780="Ja",VLOOKUP($T$2,Plausis!A:E,5,0),IF(U1780="Ja",VLOOKUP($U$2,Plausis!A:E,5,0),IF(AA1780="Ja",VLOOKUP($AA$2,Plausis!A:E,5,0),IF(AC1780="Ja",VLOOKUP($AC$2,Plausis!A:E,5,0),IF(AD1780="Ja",VLOOKUP($AD$2,Plausis!A:E,5,0),"")))))))</f>
        <v/>
      </c>
      <c r="AH1780" s="52" t="str">
        <f>IF(Y1780="Ja",VLOOKUP($Y$2,Plausis!A:E,5,0),"")</f>
        <v/>
      </c>
      <c r="AI1780" s="52" t="str">
        <f t="shared" si="612"/>
        <v>Ja</v>
      </c>
      <c r="AJ1780" s="52" t="str">
        <f>IF(S1780="Ja",VLOOKUP($S$2,Plausis!A:E,5,0),IF(V1780="Ja",VLOOKUP($V$2,Plausis!A:E,5,0),IF(X1780="Ja",VLOOKUP($X$2,Plausis!A:E,5,0),"")))</f>
        <v/>
      </c>
      <c r="AL1780" s="52" t="s">
        <v>2</v>
      </c>
      <c r="AM1780" s="114">
        <v>45531</v>
      </c>
      <c r="AN1780" s="52" t="s">
        <v>4467</v>
      </c>
      <c r="AO1780" s="52" t="str">
        <f>VLOOKUP(B1780,'BAT Grundtabelle'!B:T,19,0)</f>
        <v>ja</v>
      </c>
      <c r="AP1780" s="105" t="str">
        <f t="shared" si="613"/>
        <v>11600</v>
      </c>
      <c r="AQ1780" s="52" t="str">
        <f t="shared" si="614"/>
        <v>Schwimmkran</v>
      </c>
      <c r="AR1780" s="52" t="b">
        <f t="shared" si="630"/>
        <v>0</v>
      </c>
      <c r="AS1780" s="52" t="b">
        <f t="shared" si="630"/>
        <v>0</v>
      </c>
      <c r="AT1780" s="52" t="b">
        <f t="shared" si="630"/>
        <v>0</v>
      </c>
      <c r="AU1780" s="52">
        <f t="shared" si="615"/>
        <v>1</v>
      </c>
      <c r="AW1780" s="52" t="b">
        <f t="shared" si="616"/>
        <v>0</v>
      </c>
      <c r="AX1780" s="52" t="str">
        <f t="shared" si="617"/>
        <v>Unternehmen</v>
      </c>
      <c r="AY1780" s="52" t="b">
        <f t="shared" si="618"/>
        <v>0</v>
      </c>
      <c r="AZ1780" s="52" t="str">
        <f t="shared" si="619"/>
        <v>11600</v>
      </c>
      <c r="BA1780" s="52" t="str">
        <f>VLOOKUP(A1780,'BAT Grundtabelle'!A:U,21,0)</f>
        <v>ja</v>
      </c>
      <c r="BB1780" s="52" t="str">
        <f t="shared" si="620"/>
        <v>nein</v>
      </c>
      <c r="BC1780" s="52" t="str">
        <f t="shared" si="621"/>
        <v>11600</v>
      </c>
      <c r="BD1780" s="52" t="str">
        <f t="shared" si="622"/>
        <v>Schwimmkran</v>
      </c>
      <c r="BE1780" s="52" t="str">
        <f t="shared" si="623"/>
        <v>Unternehmen</v>
      </c>
      <c r="BF1780" s="52">
        <f t="shared" si="624"/>
        <v>1</v>
      </c>
    </row>
    <row r="1781" spans="1:58" hidden="1" x14ac:dyDescent="0.35">
      <c r="A1781" s="107" t="s">
        <v>4025</v>
      </c>
      <c r="B1781" s="75" t="s">
        <v>398</v>
      </c>
      <c r="C1781" s="52" t="s">
        <v>3</v>
      </c>
      <c r="D1781" s="52" t="s">
        <v>3</v>
      </c>
      <c r="E1781" s="52" t="s">
        <v>2</v>
      </c>
      <c r="F1781" s="52" t="s">
        <v>2</v>
      </c>
      <c r="G1781" s="52" t="s">
        <v>2</v>
      </c>
      <c r="H1781" s="52" t="s">
        <v>2</v>
      </c>
      <c r="I1781" s="52" t="s">
        <v>3</v>
      </c>
      <c r="J1781" s="52">
        <v>1</v>
      </c>
      <c r="K1781" s="52" t="s">
        <v>2</v>
      </c>
      <c r="L1781" s="52" t="s">
        <v>2</v>
      </c>
      <c r="M1781" s="52" t="s">
        <v>2</v>
      </c>
      <c r="N1781" s="52" t="s">
        <v>3</v>
      </c>
      <c r="P1781" s="52" t="s">
        <v>4</v>
      </c>
      <c r="Q1781" s="52" t="str">
        <f t="shared" si="631"/>
        <v>Nein</v>
      </c>
      <c r="R1781" s="52" t="str">
        <f t="shared" si="631"/>
        <v>Nein</v>
      </c>
      <c r="S1781" s="52" t="str">
        <f t="shared" si="631"/>
        <v>Nein</v>
      </c>
      <c r="T1781" s="52" t="str">
        <f t="shared" si="631"/>
        <v>Nein</v>
      </c>
      <c r="U1781" s="52" t="str">
        <f t="shared" si="631"/>
        <v>Nein</v>
      </c>
      <c r="V1781" s="52" t="str">
        <f t="shared" si="631"/>
        <v>Nein</v>
      </c>
      <c r="W1781" s="52" t="str">
        <f t="shared" si="631"/>
        <v>Nein</v>
      </c>
      <c r="X1781" s="52" t="str">
        <f t="shared" si="631"/>
        <v>Nein</v>
      </c>
      <c r="Y1781" s="52" t="str">
        <f t="shared" si="631"/>
        <v>Nein</v>
      </c>
      <c r="Z1781" s="52" t="str">
        <f t="shared" si="631"/>
        <v>Nein</v>
      </c>
      <c r="AA1781" s="52" t="str">
        <f t="shared" si="631"/>
        <v>Nein</v>
      </c>
      <c r="AB1781" s="52" t="str">
        <f t="shared" si="631"/>
        <v>Nein</v>
      </c>
      <c r="AC1781" s="52" t="str">
        <f t="shared" si="631"/>
        <v>Nein</v>
      </c>
      <c r="AD1781" s="52" t="str">
        <f t="shared" si="631"/>
        <v>Nein</v>
      </c>
      <c r="AE1781" s="52" t="str">
        <f t="shared" si="631"/>
        <v>Nein</v>
      </c>
      <c r="AF1781" s="52" t="str">
        <f t="shared" si="631"/>
        <v>Nein</v>
      </c>
      <c r="AG1781" s="61" t="str">
        <f>IF(Q1781="Ja",VLOOKUP($Q$2,Plausis!A:E,5,0),IF(R1781="Ja",VLOOKUP($R$2,Plausis!A:E,5,0),IF(T1781="Ja",VLOOKUP($T$2,Plausis!A:E,5,0),IF(U1781="Ja",VLOOKUP($U$2,Plausis!A:E,5,0),IF(AA1781="Ja",VLOOKUP($AA$2,Plausis!A:E,5,0),IF(AC1781="Ja",VLOOKUP($AC$2,Plausis!A:E,5,0),IF(AD1781="Ja",VLOOKUP($AD$2,Plausis!A:E,5,0),"")))))))</f>
        <v/>
      </c>
      <c r="AH1781" s="52" t="str">
        <f>IF(Y1781="Ja",VLOOKUP($Y$2,Plausis!A:E,5,0),"")</f>
        <v/>
      </c>
      <c r="AI1781" s="52" t="str">
        <f t="shared" si="612"/>
        <v>Ja</v>
      </c>
      <c r="AJ1781" s="52" t="str">
        <f>IF(S1781="Ja",VLOOKUP($S$2,Plausis!A:E,5,0),IF(V1781="Ja",VLOOKUP($V$2,Plausis!A:E,5,0),IF(X1781="Ja",VLOOKUP($X$2,Plausis!A:E,5,0),"")))</f>
        <v/>
      </c>
      <c r="AL1781" s="52" t="s">
        <v>3</v>
      </c>
      <c r="AM1781" s="114">
        <v>45531</v>
      </c>
      <c r="AN1781" s="52" t="s">
        <v>4467</v>
      </c>
      <c r="AO1781" s="52" t="str">
        <f>VLOOKUP(B1781,'BAT Grundtabelle'!B:T,19,0)</f>
        <v>ja</v>
      </c>
      <c r="AP1781" s="105" t="str">
        <f t="shared" si="613"/>
        <v>11601</v>
      </c>
      <c r="AQ1781" s="52" t="str">
        <f t="shared" si="614"/>
        <v>Schwimmlehrer</v>
      </c>
      <c r="AR1781" s="52" t="b">
        <f t="shared" si="630"/>
        <v>0</v>
      </c>
      <c r="AS1781" s="52" t="b">
        <f t="shared" si="630"/>
        <v>0</v>
      </c>
      <c r="AT1781" s="52" t="b">
        <f t="shared" si="630"/>
        <v>0</v>
      </c>
      <c r="AU1781" s="52">
        <f t="shared" si="615"/>
        <v>1</v>
      </c>
      <c r="AW1781" s="52" t="b">
        <f t="shared" si="616"/>
        <v>0</v>
      </c>
      <c r="AX1781" s="52" t="str">
        <f t="shared" si="617"/>
        <v>Unternehmen</v>
      </c>
      <c r="AY1781" s="52" t="b">
        <f t="shared" si="618"/>
        <v>0</v>
      </c>
      <c r="AZ1781" s="52" t="str">
        <f t="shared" si="619"/>
        <v>11601</v>
      </c>
      <c r="BA1781" s="52" t="str">
        <f>VLOOKUP(A1781,'BAT Grundtabelle'!A:U,21,0)</f>
        <v>ja</v>
      </c>
      <c r="BB1781" s="52" t="str">
        <f t="shared" si="620"/>
        <v>nein</v>
      </c>
      <c r="BC1781" s="52" t="str">
        <f t="shared" si="621"/>
        <v>11601</v>
      </c>
      <c r="BD1781" s="52" t="str">
        <f t="shared" si="622"/>
        <v>Schwimmlehrer</v>
      </c>
      <c r="BE1781" s="52" t="str">
        <f t="shared" si="623"/>
        <v>Unternehmen</v>
      </c>
      <c r="BF1781" s="52">
        <f t="shared" si="624"/>
        <v>1</v>
      </c>
    </row>
    <row r="1782" spans="1:58" hidden="1" x14ac:dyDescent="0.35">
      <c r="A1782" s="107" t="s">
        <v>4026</v>
      </c>
      <c r="B1782" s="75" t="s">
        <v>1831</v>
      </c>
      <c r="C1782" s="52" t="s">
        <v>2</v>
      </c>
      <c r="D1782" s="52" t="s">
        <v>2</v>
      </c>
      <c r="E1782" s="52" t="s">
        <v>2</v>
      </c>
      <c r="F1782" s="52" t="s">
        <v>2</v>
      </c>
      <c r="G1782" s="52" t="s">
        <v>2</v>
      </c>
      <c r="H1782" s="52" t="s">
        <v>3</v>
      </c>
      <c r="I1782" s="52" t="s">
        <v>2</v>
      </c>
      <c r="J1782" s="52" t="s">
        <v>2</v>
      </c>
      <c r="K1782" s="52" t="s">
        <v>2</v>
      </c>
      <c r="L1782" s="52" t="s">
        <v>2</v>
      </c>
      <c r="M1782" s="52" t="s">
        <v>2</v>
      </c>
      <c r="N1782" s="52" t="s">
        <v>2</v>
      </c>
      <c r="O1782" s="52" t="s">
        <v>2411</v>
      </c>
      <c r="P1782" s="52" t="s">
        <v>59</v>
      </c>
      <c r="Q1782" s="52" t="str">
        <f t="shared" si="631"/>
        <v>Nein</v>
      </c>
      <c r="R1782" s="52" t="str">
        <f t="shared" si="631"/>
        <v>Nein</v>
      </c>
      <c r="S1782" s="52" t="str">
        <f t="shared" si="631"/>
        <v>Nein</v>
      </c>
      <c r="T1782" s="52" t="str">
        <f t="shared" si="631"/>
        <v>Nein</v>
      </c>
      <c r="U1782" s="52" t="str">
        <f t="shared" si="631"/>
        <v>Nein</v>
      </c>
      <c r="V1782" s="52" t="str">
        <f t="shared" si="631"/>
        <v>Nein</v>
      </c>
      <c r="W1782" s="52" t="str">
        <f t="shared" si="631"/>
        <v>Nein</v>
      </c>
      <c r="X1782" s="52" t="str">
        <f t="shared" si="631"/>
        <v>Nein</v>
      </c>
      <c r="Y1782" s="52" t="str">
        <f t="shared" si="631"/>
        <v>Nein</v>
      </c>
      <c r="Z1782" s="52" t="str">
        <f t="shared" si="631"/>
        <v>Nein</v>
      </c>
      <c r="AA1782" s="52" t="str">
        <f t="shared" si="631"/>
        <v>Nein</v>
      </c>
      <c r="AB1782" s="52" t="str">
        <f t="shared" si="631"/>
        <v>Nein</v>
      </c>
      <c r="AC1782" s="52" t="str">
        <f t="shared" si="631"/>
        <v>Nein</v>
      </c>
      <c r="AD1782" s="52" t="str">
        <f t="shared" si="631"/>
        <v>Nein</v>
      </c>
      <c r="AE1782" s="52" t="str">
        <f t="shared" si="631"/>
        <v>Nein</v>
      </c>
      <c r="AF1782" s="52" t="str">
        <f t="shared" si="631"/>
        <v>Nein</v>
      </c>
      <c r="AG1782" s="61" t="str">
        <f>IF(Q1782="Ja",VLOOKUP($Q$2,Plausis!A:E,5,0),IF(R1782="Ja",VLOOKUP($R$2,Plausis!A:E,5,0),IF(T1782="Ja",VLOOKUP($T$2,Plausis!A:E,5,0),IF(U1782="Ja",VLOOKUP($U$2,Plausis!A:E,5,0),IF(AA1782="Ja",VLOOKUP($AA$2,Plausis!A:E,5,0),IF(AC1782="Ja",VLOOKUP($AC$2,Plausis!A:E,5,0),IF(AD1782="Ja",VLOOKUP($AD$2,Plausis!A:E,5,0),"")))))))</f>
        <v/>
      </c>
      <c r="AH1782" s="52" t="str">
        <f>IF(Y1782="Ja",VLOOKUP($Y$2,Plausis!A:E,5,0),"")</f>
        <v/>
      </c>
      <c r="AI1782" s="52" t="str">
        <f t="shared" si="612"/>
        <v>Nein</v>
      </c>
      <c r="AJ1782" s="52" t="str">
        <f>IF(S1782="Ja",VLOOKUP($S$2,Plausis!A:E,5,0),IF(V1782="Ja",VLOOKUP($V$2,Plausis!A:E,5,0),IF(X1782="Ja",VLOOKUP($X$2,Plausis!A:E,5,0),"")))</f>
        <v/>
      </c>
      <c r="AL1782" s="52" t="s">
        <v>2</v>
      </c>
      <c r="AM1782" s="114">
        <v>45531</v>
      </c>
      <c r="AN1782" s="52" t="s">
        <v>4467</v>
      </c>
      <c r="AO1782" s="52" t="str">
        <f>VLOOKUP(B1782,'BAT Grundtabelle'!B:T,19,0)</f>
        <v>ja</v>
      </c>
      <c r="AP1782" s="105" t="str">
        <f t="shared" si="613"/>
        <v>11602</v>
      </c>
      <c r="AQ1782" s="52" t="str">
        <f t="shared" si="614"/>
        <v>Schwimmverein</v>
      </c>
      <c r="AR1782" s="52" t="b">
        <f t="shared" si="630"/>
        <v>0</v>
      </c>
      <c r="AS1782" s="52" t="b">
        <f t="shared" si="630"/>
        <v>0</v>
      </c>
      <c r="AT1782" s="52" t="b">
        <f t="shared" si="630"/>
        <v>0</v>
      </c>
      <c r="AU1782" s="52" t="str">
        <f t="shared" si="615"/>
        <v>Eigener Tarif</v>
      </c>
      <c r="AW1782" s="52" t="b">
        <f t="shared" si="616"/>
        <v>0</v>
      </c>
      <c r="AX1782" s="52" t="str">
        <f t="shared" si="617"/>
        <v>Eigener Tarif</v>
      </c>
      <c r="AY1782" s="52" t="b">
        <f t="shared" si="618"/>
        <v>0</v>
      </c>
      <c r="AZ1782" s="52" t="str">
        <f t="shared" si="619"/>
        <v>11602</v>
      </c>
      <c r="BA1782" s="52" t="str">
        <f>VLOOKUP(A1782,'BAT Grundtabelle'!A:U,21,0)</f>
        <v>nein</v>
      </c>
      <c r="BB1782" s="52" t="str">
        <f t="shared" si="620"/>
        <v>nein</v>
      </c>
      <c r="BC1782" s="52" t="str">
        <f t="shared" si="621"/>
        <v>11602</v>
      </c>
      <c r="BD1782" s="52" t="str">
        <f t="shared" si="622"/>
        <v>Schwimmverein</v>
      </c>
      <c r="BE1782" s="52" t="str">
        <f t="shared" si="623"/>
        <v>Eigener Tarif</v>
      </c>
      <c r="BF1782" s="52" t="str">
        <f t="shared" si="624"/>
        <v>Eigener Tarif</v>
      </c>
    </row>
    <row r="1783" spans="1:58" hidden="1" x14ac:dyDescent="0.35">
      <c r="A1783" s="107" t="s">
        <v>4027</v>
      </c>
      <c r="B1783" s="75" t="s">
        <v>1315</v>
      </c>
      <c r="C1783" s="52" t="s">
        <v>3</v>
      </c>
      <c r="D1783" s="52" t="s">
        <v>3</v>
      </c>
      <c r="E1783" s="52" t="s">
        <v>2</v>
      </c>
      <c r="F1783" s="52" t="s">
        <v>2</v>
      </c>
      <c r="G1783" s="52" t="s">
        <v>2</v>
      </c>
      <c r="H1783" s="52" t="s">
        <v>2</v>
      </c>
      <c r="I1783" s="52" t="s">
        <v>3</v>
      </c>
      <c r="J1783" s="52">
        <v>1</v>
      </c>
      <c r="K1783" s="52" t="s">
        <v>2</v>
      </c>
      <c r="L1783" s="52" t="s">
        <v>2</v>
      </c>
      <c r="M1783" s="52" t="s">
        <v>2</v>
      </c>
      <c r="N1783" s="52" t="s">
        <v>3</v>
      </c>
      <c r="P1783" s="52" t="s">
        <v>4</v>
      </c>
      <c r="Q1783" s="52" t="str">
        <f t="shared" ref="Q1783:AF1792" si="632">IF(ISERROR(FIND(Q$2,$P1783,1)),"Nein","Ja")</f>
        <v>Nein</v>
      </c>
      <c r="R1783" s="52" t="str">
        <f t="shared" si="632"/>
        <v>Nein</v>
      </c>
      <c r="S1783" s="52" t="str">
        <f t="shared" si="632"/>
        <v>Nein</v>
      </c>
      <c r="T1783" s="52" t="str">
        <f t="shared" si="632"/>
        <v>Nein</v>
      </c>
      <c r="U1783" s="52" t="str">
        <f t="shared" si="632"/>
        <v>Nein</v>
      </c>
      <c r="V1783" s="52" t="str">
        <f t="shared" si="632"/>
        <v>Nein</v>
      </c>
      <c r="W1783" s="52" t="str">
        <f t="shared" si="632"/>
        <v>Nein</v>
      </c>
      <c r="X1783" s="52" t="str">
        <f t="shared" si="632"/>
        <v>Nein</v>
      </c>
      <c r="Y1783" s="52" t="str">
        <f t="shared" si="632"/>
        <v>Nein</v>
      </c>
      <c r="Z1783" s="52" t="str">
        <f t="shared" si="632"/>
        <v>Nein</v>
      </c>
      <c r="AA1783" s="52" t="str">
        <f t="shared" si="632"/>
        <v>Nein</v>
      </c>
      <c r="AB1783" s="52" t="str">
        <f t="shared" si="632"/>
        <v>Nein</v>
      </c>
      <c r="AC1783" s="52" t="str">
        <f t="shared" si="632"/>
        <v>Nein</v>
      </c>
      <c r="AD1783" s="52" t="str">
        <f t="shared" si="632"/>
        <v>Nein</v>
      </c>
      <c r="AE1783" s="52" t="str">
        <f t="shared" si="632"/>
        <v>Nein</v>
      </c>
      <c r="AF1783" s="52" t="str">
        <f t="shared" si="632"/>
        <v>Nein</v>
      </c>
      <c r="AG1783" s="61" t="str">
        <f>IF(Q1783="Ja",VLOOKUP($Q$2,Plausis!A:E,5,0),IF(R1783="Ja",VLOOKUP($R$2,Plausis!A:E,5,0),IF(T1783="Ja",VLOOKUP($T$2,Plausis!A:E,5,0),IF(U1783="Ja",VLOOKUP($U$2,Plausis!A:E,5,0),IF(AA1783="Ja",VLOOKUP($AA$2,Plausis!A:E,5,0),IF(AC1783="Ja",VLOOKUP($AC$2,Plausis!A:E,5,0),IF(AD1783="Ja",VLOOKUP($AD$2,Plausis!A:E,5,0),"")))))))</f>
        <v/>
      </c>
      <c r="AH1783" s="52" t="str">
        <f>IF(Y1783="Ja",VLOOKUP($Y$2,Plausis!A:E,5,0),"")</f>
        <v/>
      </c>
      <c r="AI1783" s="52" t="str">
        <f t="shared" si="612"/>
        <v>Ja</v>
      </c>
      <c r="AJ1783" s="52" t="str">
        <f>IF(S1783="Ja",VLOOKUP($S$2,Plausis!A:E,5,0),IF(V1783="Ja",VLOOKUP($V$2,Plausis!A:E,5,0),IF(X1783="Ja",VLOOKUP($X$2,Plausis!A:E,5,0),"")))</f>
        <v/>
      </c>
      <c r="AL1783" s="52" t="s">
        <v>2</v>
      </c>
      <c r="AM1783" s="114">
        <v>45531</v>
      </c>
      <c r="AN1783" s="52" t="s">
        <v>4467</v>
      </c>
      <c r="AO1783" s="52" t="str">
        <f>VLOOKUP(B1783,'BAT Grundtabelle'!B:T,19,0)</f>
        <v>ja</v>
      </c>
      <c r="AP1783" s="105" t="str">
        <f t="shared" si="613"/>
        <v>11603</v>
      </c>
      <c r="AQ1783" s="52" t="str">
        <f t="shared" si="614"/>
        <v>Secondhandshop</v>
      </c>
      <c r="AR1783" s="52" t="b">
        <f t="shared" ref="AR1783:AT1802" si="633">IF(ISERROR(FIND(AR$1,$P1783,1)),FALSE,TRUE)</f>
        <v>0</v>
      </c>
      <c r="AS1783" s="52" t="b">
        <f t="shared" si="633"/>
        <v>0</v>
      </c>
      <c r="AT1783" s="52" t="b">
        <f t="shared" si="633"/>
        <v>0</v>
      </c>
      <c r="AU1783" s="52">
        <f t="shared" si="615"/>
        <v>1</v>
      </c>
      <c r="AW1783" s="52" t="b">
        <f t="shared" si="616"/>
        <v>0</v>
      </c>
      <c r="AX1783" s="52" t="str">
        <f t="shared" si="617"/>
        <v>Unternehmen</v>
      </c>
      <c r="AY1783" s="52" t="b">
        <f t="shared" si="618"/>
        <v>0</v>
      </c>
      <c r="AZ1783" s="52" t="str">
        <f t="shared" si="619"/>
        <v>11603</v>
      </c>
      <c r="BA1783" s="52" t="str">
        <f>VLOOKUP(A1783,'BAT Grundtabelle'!A:U,21,0)</f>
        <v>ja</v>
      </c>
      <c r="BB1783" s="52" t="str">
        <f t="shared" si="620"/>
        <v>nein</v>
      </c>
      <c r="BC1783" s="52" t="str">
        <f t="shared" si="621"/>
        <v>11603</v>
      </c>
      <c r="BD1783" s="52" t="str">
        <f t="shared" si="622"/>
        <v>Secondhandshop</v>
      </c>
      <c r="BE1783" s="52" t="str">
        <f t="shared" si="623"/>
        <v>Unternehmen</v>
      </c>
      <c r="BF1783" s="52">
        <f t="shared" si="624"/>
        <v>1</v>
      </c>
    </row>
    <row r="1784" spans="1:58" hidden="1" x14ac:dyDescent="0.35">
      <c r="A1784" s="107" t="s">
        <v>4028</v>
      </c>
      <c r="B1784" s="75" t="s">
        <v>1316</v>
      </c>
      <c r="C1784" s="52" t="s">
        <v>3</v>
      </c>
      <c r="D1784" s="52" t="s">
        <v>3</v>
      </c>
      <c r="E1784" s="52" t="s">
        <v>2</v>
      </c>
      <c r="F1784" s="52" t="s">
        <v>2</v>
      </c>
      <c r="G1784" s="52" t="s">
        <v>2</v>
      </c>
      <c r="H1784" s="52" t="s">
        <v>2</v>
      </c>
      <c r="I1784" s="52" t="s">
        <v>3</v>
      </c>
      <c r="J1784" s="52">
        <v>1</v>
      </c>
      <c r="K1784" s="52" t="s">
        <v>2</v>
      </c>
      <c r="L1784" s="52" t="s">
        <v>2</v>
      </c>
      <c r="M1784" s="52" t="s">
        <v>2</v>
      </c>
      <c r="N1784" s="52" t="s">
        <v>3</v>
      </c>
      <c r="P1784" s="52" t="s">
        <v>4</v>
      </c>
      <c r="Q1784" s="52" t="str">
        <f t="shared" si="632"/>
        <v>Nein</v>
      </c>
      <c r="R1784" s="52" t="str">
        <f t="shared" si="632"/>
        <v>Nein</v>
      </c>
      <c r="S1784" s="52" t="str">
        <f t="shared" si="632"/>
        <v>Nein</v>
      </c>
      <c r="T1784" s="52" t="str">
        <f t="shared" si="632"/>
        <v>Nein</v>
      </c>
      <c r="U1784" s="52" t="str">
        <f t="shared" si="632"/>
        <v>Nein</v>
      </c>
      <c r="V1784" s="52" t="str">
        <f t="shared" si="632"/>
        <v>Nein</v>
      </c>
      <c r="W1784" s="52" t="str">
        <f t="shared" si="632"/>
        <v>Nein</v>
      </c>
      <c r="X1784" s="52" t="str">
        <f t="shared" si="632"/>
        <v>Nein</v>
      </c>
      <c r="Y1784" s="52" t="str">
        <f t="shared" si="632"/>
        <v>Nein</v>
      </c>
      <c r="Z1784" s="52" t="str">
        <f t="shared" si="632"/>
        <v>Nein</v>
      </c>
      <c r="AA1784" s="52" t="str">
        <f t="shared" si="632"/>
        <v>Nein</v>
      </c>
      <c r="AB1784" s="52" t="str">
        <f t="shared" si="632"/>
        <v>Nein</v>
      </c>
      <c r="AC1784" s="52" t="str">
        <f t="shared" si="632"/>
        <v>Nein</v>
      </c>
      <c r="AD1784" s="52" t="str">
        <f t="shared" si="632"/>
        <v>Nein</v>
      </c>
      <c r="AE1784" s="52" t="str">
        <f t="shared" si="632"/>
        <v>Nein</v>
      </c>
      <c r="AF1784" s="52" t="str">
        <f t="shared" si="632"/>
        <v>Nein</v>
      </c>
      <c r="AG1784" s="61" t="str">
        <f>IF(Q1784="Ja",VLOOKUP($Q$2,Plausis!A:E,5,0),IF(R1784="Ja",VLOOKUP($R$2,Plausis!A:E,5,0),IF(T1784="Ja",VLOOKUP($T$2,Plausis!A:E,5,0),IF(U1784="Ja",VLOOKUP($U$2,Plausis!A:E,5,0),IF(AA1784="Ja",VLOOKUP($AA$2,Plausis!A:E,5,0),IF(AC1784="Ja",VLOOKUP($AC$2,Plausis!A:E,5,0),IF(AD1784="Ja",VLOOKUP($AD$2,Plausis!A:E,5,0),"")))))))</f>
        <v/>
      </c>
      <c r="AH1784" s="52" t="str">
        <f>IF(Y1784="Ja",VLOOKUP($Y$2,Plausis!A:E,5,0),"")</f>
        <v/>
      </c>
      <c r="AI1784" s="52" t="str">
        <f t="shared" si="612"/>
        <v>Ja</v>
      </c>
      <c r="AJ1784" s="52" t="str">
        <f>IF(S1784="Ja",VLOOKUP($S$2,Plausis!A:E,5,0),IF(V1784="Ja",VLOOKUP($V$2,Plausis!A:E,5,0),IF(X1784="Ja",VLOOKUP($X$2,Plausis!A:E,5,0),"")))</f>
        <v/>
      </c>
      <c r="AL1784" s="52" t="s">
        <v>2</v>
      </c>
      <c r="AM1784" s="114">
        <v>45531</v>
      </c>
      <c r="AN1784" s="52" t="s">
        <v>4467</v>
      </c>
      <c r="AO1784" s="52" t="str">
        <f>VLOOKUP(B1784,'BAT Grundtabelle'!B:T,19,0)</f>
        <v>ja</v>
      </c>
      <c r="AP1784" s="105" t="str">
        <f t="shared" si="613"/>
        <v>11604</v>
      </c>
      <c r="AQ1784" s="52" t="str">
        <f t="shared" si="614"/>
        <v>Secondhandshop für Textilien</v>
      </c>
      <c r="AR1784" s="52" t="b">
        <f t="shared" si="633"/>
        <v>0</v>
      </c>
      <c r="AS1784" s="52" t="b">
        <f t="shared" si="633"/>
        <v>0</v>
      </c>
      <c r="AT1784" s="52" t="b">
        <f t="shared" si="633"/>
        <v>0</v>
      </c>
      <c r="AU1784" s="52">
        <f t="shared" si="615"/>
        <v>1</v>
      </c>
      <c r="AW1784" s="52" t="b">
        <f t="shared" si="616"/>
        <v>0</v>
      </c>
      <c r="AX1784" s="52" t="str">
        <f t="shared" si="617"/>
        <v>Unternehmen</v>
      </c>
      <c r="AY1784" s="52" t="b">
        <f t="shared" si="618"/>
        <v>0</v>
      </c>
      <c r="AZ1784" s="52" t="str">
        <f t="shared" si="619"/>
        <v>11604</v>
      </c>
      <c r="BA1784" s="52" t="str">
        <f>VLOOKUP(A1784,'BAT Grundtabelle'!A:U,21,0)</f>
        <v>ja</v>
      </c>
      <c r="BB1784" s="52" t="str">
        <f t="shared" si="620"/>
        <v>nein</v>
      </c>
      <c r="BC1784" s="52" t="str">
        <f t="shared" si="621"/>
        <v>11604</v>
      </c>
      <c r="BD1784" s="52" t="str">
        <f t="shared" si="622"/>
        <v>Secondhandshop für Textilien</v>
      </c>
      <c r="BE1784" s="52" t="str">
        <f t="shared" si="623"/>
        <v>Unternehmen</v>
      </c>
      <c r="BF1784" s="52">
        <f t="shared" si="624"/>
        <v>1</v>
      </c>
    </row>
    <row r="1785" spans="1:58" hidden="1" x14ac:dyDescent="0.35">
      <c r="A1785" s="107" t="s">
        <v>4029</v>
      </c>
      <c r="B1785" s="75" t="s">
        <v>717</v>
      </c>
      <c r="C1785" s="52" t="s">
        <v>3</v>
      </c>
      <c r="D1785" s="52" t="s">
        <v>3</v>
      </c>
      <c r="E1785" s="52" t="s">
        <v>2</v>
      </c>
      <c r="F1785" s="52" t="s">
        <v>2</v>
      </c>
      <c r="G1785" s="52" t="s">
        <v>2</v>
      </c>
      <c r="H1785" s="52" t="s">
        <v>2</v>
      </c>
      <c r="I1785" s="52" t="s">
        <v>3</v>
      </c>
      <c r="J1785" s="52">
        <v>2</v>
      </c>
      <c r="K1785" s="52" t="s">
        <v>2</v>
      </c>
      <c r="L1785" s="52" t="s">
        <v>2</v>
      </c>
      <c r="M1785" s="52" t="s">
        <v>2</v>
      </c>
      <c r="N1785" s="52" t="s">
        <v>3</v>
      </c>
      <c r="P1785" s="52" t="s">
        <v>4</v>
      </c>
      <c r="Q1785" s="52" t="str">
        <f t="shared" si="632"/>
        <v>Nein</v>
      </c>
      <c r="R1785" s="52" t="str">
        <f t="shared" si="632"/>
        <v>Nein</v>
      </c>
      <c r="S1785" s="52" t="str">
        <f t="shared" si="632"/>
        <v>Nein</v>
      </c>
      <c r="T1785" s="52" t="str">
        <f t="shared" si="632"/>
        <v>Nein</v>
      </c>
      <c r="U1785" s="52" t="str">
        <f t="shared" si="632"/>
        <v>Nein</v>
      </c>
      <c r="V1785" s="52" t="str">
        <f t="shared" si="632"/>
        <v>Nein</v>
      </c>
      <c r="W1785" s="52" t="str">
        <f t="shared" si="632"/>
        <v>Nein</v>
      </c>
      <c r="X1785" s="52" t="str">
        <f t="shared" si="632"/>
        <v>Nein</v>
      </c>
      <c r="Y1785" s="52" t="str">
        <f t="shared" si="632"/>
        <v>Nein</v>
      </c>
      <c r="Z1785" s="52" t="str">
        <f t="shared" si="632"/>
        <v>Nein</v>
      </c>
      <c r="AA1785" s="52" t="str">
        <f t="shared" si="632"/>
        <v>Nein</v>
      </c>
      <c r="AB1785" s="52" t="str">
        <f t="shared" si="632"/>
        <v>Nein</v>
      </c>
      <c r="AC1785" s="52" t="str">
        <f t="shared" si="632"/>
        <v>Nein</v>
      </c>
      <c r="AD1785" s="52" t="str">
        <f t="shared" si="632"/>
        <v>Nein</v>
      </c>
      <c r="AE1785" s="52" t="str">
        <f t="shared" si="632"/>
        <v>Nein</v>
      </c>
      <c r="AF1785" s="52" t="str">
        <f t="shared" si="632"/>
        <v>Nein</v>
      </c>
      <c r="AG1785" s="61" t="str">
        <f>IF(Q1785="Ja",VLOOKUP($Q$2,Plausis!A:E,5,0),IF(R1785="Ja",VLOOKUP($R$2,Plausis!A:E,5,0),IF(T1785="Ja",VLOOKUP($T$2,Plausis!A:E,5,0),IF(U1785="Ja",VLOOKUP($U$2,Plausis!A:E,5,0),IF(AA1785="Ja",VLOOKUP($AA$2,Plausis!A:E,5,0),IF(AC1785="Ja",VLOOKUP($AC$2,Plausis!A:E,5,0),IF(AD1785="Ja",VLOOKUP($AD$2,Plausis!A:E,5,0),"")))))))</f>
        <v/>
      </c>
      <c r="AH1785" s="52" t="str">
        <f>IF(Y1785="Ja",VLOOKUP($Y$2,Plausis!A:E,5,0),"")</f>
        <v/>
      </c>
      <c r="AI1785" s="52" t="str">
        <f t="shared" si="612"/>
        <v>Ja</v>
      </c>
      <c r="AJ1785" s="52" t="str">
        <f>IF(S1785="Ja",VLOOKUP($S$2,Plausis!A:E,5,0),IF(V1785="Ja",VLOOKUP($V$2,Plausis!A:E,5,0),IF(X1785="Ja",VLOOKUP($X$2,Plausis!A:E,5,0),"")))</f>
        <v/>
      </c>
      <c r="AL1785" s="52" t="s">
        <v>2</v>
      </c>
      <c r="AM1785" s="114">
        <v>45531</v>
      </c>
      <c r="AN1785" s="52" t="s">
        <v>4467</v>
      </c>
      <c r="AO1785" s="52" t="str">
        <f>VLOOKUP(B1785,'BAT Grundtabelle'!B:T,19,0)</f>
        <v>ja</v>
      </c>
      <c r="AP1785" s="105" t="str">
        <f t="shared" si="613"/>
        <v>11605</v>
      </c>
      <c r="AQ1785" s="52" t="str">
        <f t="shared" si="614"/>
        <v>Segelboot zur gewerblichen Personenbeförderung</v>
      </c>
      <c r="AR1785" s="52" t="b">
        <f t="shared" si="633"/>
        <v>0</v>
      </c>
      <c r="AS1785" s="52" t="b">
        <f t="shared" si="633"/>
        <v>0</v>
      </c>
      <c r="AT1785" s="52" t="b">
        <f t="shared" si="633"/>
        <v>0</v>
      </c>
      <c r="AU1785" s="52">
        <f t="shared" si="615"/>
        <v>2</v>
      </c>
      <c r="AW1785" s="52" t="b">
        <f t="shared" si="616"/>
        <v>0</v>
      </c>
      <c r="AX1785" s="52" t="str">
        <f t="shared" si="617"/>
        <v>Unternehmen</v>
      </c>
      <c r="AY1785" s="52" t="b">
        <f t="shared" si="618"/>
        <v>0</v>
      </c>
      <c r="AZ1785" s="52" t="str">
        <f t="shared" si="619"/>
        <v>11605</v>
      </c>
      <c r="BA1785" s="52" t="str">
        <f>VLOOKUP(A1785,'BAT Grundtabelle'!A:U,21,0)</f>
        <v>ja</v>
      </c>
      <c r="BB1785" s="52" t="str">
        <f t="shared" si="620"/>
        <v>nein</v>
      </c>
      <c r="BC1785" s="52" t="str">
        <f t="shared" si="621"/>
        <v>11605</v>
      </c>
      <c r="BD1785" s="52" t="str">
        <f t="shared" si="622"/>
        <v>Segelboot zur gewerblichen Personenbeförderung</v>
      </c>
      <c r="BE1785" s="52" t="str">
        <f t="shared" si="623"/>
        <v>Unternehmen</v>
      </c>
      <c r="BF1785" s="52">
        <f t="shared" si="624"/>
        <v>2</v>
      </c>
    </row>
    <row r="1786" spans="1:58" hidden="1" x14ac:dyDescent="0.35">
      <c r="A1786" s="107" t="s">
        <v>4030</v>
      </c>
      <c r="B1786" s="75" t="s">
        <v>718</v>
      </c>
      <c r="C1786" s="52" t="s">
        <v>2</v>
      </c>
      <c r="D1786" s="52" t="s">
        <v>2</v>
      </c>
      <c r="E1786" s="52" t="s">
        <v>2</v>
      </c>
      <c r="F1786" s="52" t="s">
        <v>2</v>
      </c>
      <c r="G1786" s="52" t="s">
        <v>2</v>
      </c>
      <c r="H1786" s="52" t="s">
        <v>2</v>
      </c>
      <c r="I1786" s="52" t="s">
        <v>3</v>
      </c>
      <c r="J1786" s="52">
        <v>2</v>
      </c>
      <c r="K1786" s="52" t="s">
        <v>2</v>
      </c>
      <c r="L1786" s="52" t="s">
        <v>2</v>
      </c>
      <c r="M1786" s="52" t="s">
        <v>2</v>
      </c>
      <c r="N1786" s="52" t="s">
        <v>2</v>
      </c>
      <c r="P1786" s="52" t="s">
        <v>4</v>
      </c>
      <c r="Q1786" s="52" t="str">
        <f t="shared" si="632"/>
        <v>Nein</v>
      </c>
      <c r="R1786" s="52" t="str">
        <f t="shared" si="632"/>
        <v>Nein</v>
      </c>
      <c r="S1786" s="52" t="str">
        <f t="shared" si="632"/>
        <v>Nein</v>
      </c>
      <c r="T1786" s="52" t="str">
        <f t="shared" si="632"/>
        <v>Nein</v>
      </c>
      <c r="U1786" s="52" t="str">
        <f t="shared" si="632"/>
        <v>Nein</v>
      </c>
      <c r="V1786" s="52" t="str">
        <f t="shared" si="632"/>
        <v>Nein</v>
      </c>
      <c r="W1786" s="52" t="str">
        <f t="shared" si="632"/>
        <v>Nein</v>
      </c>
      <c r="X1786" s="52" t="str">
        <f t="shared" si="632"/>
        <v>Nein</v>
      </c>
      <c r="Y1786" s="52" t="str">
        <f t="shared" si="632"/>
        <v>Nein</v>
      </c>
      <c r="Z1786" s="52" t="str">
        <f t="shared" si="632"/>
        <v>Nein</v>
      </c>
      <c r="AA1786" s="52" t="str">
        <f t="shared" si="632"/>
        <v>Nein</v>
      </c>
      <c r="AB1786" s="52" t="str">
        <f t="shared" si="632"/>
        <v>Nein</v>
      </c>
      <c r="AC1786" s="52" t="str">
        <f t="shared" si="632"/>
        <v>Nein</v>
      </c>
      <c r="AD1786" s="52" t="str">
        <f t="shared" si="632"/>
        <v>Nein</v>
      </c>
      <c r="AE1786" s="52" t="str">
        <f t="shared" si="632"/>
        <v>Nein</v>
      </c>
      <c r="AF1786" s="52" t="str">
        <f t="shared" si="632"/>
        <v>Nein</v>
      </c>
      <c r="AG1786" s="61" t="str">
        <f>IF(Q1786="Ja",VLOOKUP($Q$2,Plausis!A:E,5,0),IF(R1786="Ja",VLOOKUP($R$2,Plausis!A:E,5,0),IF(T1786="Ja",VLOOKUP($T$2,Plausis!A:E,5,0),IF(U1786="Ja",VLOOKUP($U$2,Plausis!A:E,5,0),IF(AA1786="Ja",VLOOKUP($AA$2,Plausis!A:E,5,0),IF(AC1786="Ja",VLOOKUP($AC$2,Plausis!A:E,5,0),IF(AD1786="Ja",VLOOKUP($AD$2,Plausis!A:E,5,0),"")))))))</f>
        <v/>
      </c>
      <c r="AH1786" s="52" t="str">
        <f>IF(Y1786="Ja",VLOOKUP($Y$2,Plausis!A:E,5,0),"")</f>
        <v/>
      </c>
      <c r="AI1786" s="52" t="str">
        <f t="shared" si="612"/>
        <v>Nein</v>
      </c>
      <c r="AJ1786" s="52" t="str">
        <f>IF(S1786="Ja",VLOOKUP($S$2,Plausis!A:E,5,0),IF(V1786="Ja",VLOOKUP($V$2,Plausis!A:E,5,0),IF(X1786="Ja",VLOOKUP($X$2,Plausis!A:E,5,0),"")))</f>
        <v/>
      </c>
      <c r="AL1786" s="52" t="s">
        <v>2</v>
      </c>
      <c r="AM1786" s="114">
        <v>45531</v>
      </c>
      <c r="AN1786" s="52" t="s">
        <v>4467</v>
      </c>
      <c r="AO1786" s="52" t="str">
        <f>VLOOKUP(B1786,'BAT Grundtabelle'!B:T,19,0)</f>
        <v>ja</v>
      </c>
      <c r="AP1786" s="105" t="str">
        <f t="shared" si="613"/>
        <v>11606</v>
      </c>
      <c r="AQ1786" s="52" t="str">
        <f t="shared" si="614"/>
        <v>Segelflugzeug</v>
      </c>
      <c r="AR1786" s="52" t="b">
        <f t="shared" si="633"/>
        <v>0</v>
      </c>
      <c r="AS1786" s="52" t="b">
        <f t="shared" si="633"/>
        <v>0</v>
      </c>
      <c r="AT1786" s="52" t="b">
        <f t="shared" si="633"/>
        <v>0</v>
      </c>
      <c r="AU1786" s="52">
        <f t="shared" si="615"/>
        <v>2</v>
      </c>
      <c r="AW1786" s="52" t="b">
        <f t="shared" si="616"/>
        <v>0</v>
      </c>
      <c r="AX1786" s="52" t="str">
        <f t="shared" si="617"/>
        <v>Unternehmen</v>
      </c>
      <c r="AY1786" s="52" t="b">
        <f t="shared" si="618"/>
        <v>0</v>
      </c>
      <c r="AZ1786" s="52" t="str">
        <f t="shared" si="619"/>
        <v>11606</v>
      </c>
      <c r="BA1786" s="52" t="str">
        <f>VLOOKUP(A1786,'BAT Grundtabelle'!A:U,21,0)</f>
        <v>nein</v>
      </c>
      <c r="BB1786" s="52" t="str">
        <f t="shared" si="620"/>
        <v>nein</v>
      </c>
      <c r="BC1786" s="52" t="str">
        <f t="shared" si="621"/>
        <v>11606</v>
      </c>
      <c r="BD1786" s="52" t="str">
        <f t="shared" si="622"/>
        <v>Segelflugzeug</v>
      </c>
      <c r="BE1786" s="52" t="str">
        <f t="shared" si="623"/>
        <v>Unternehmen</v>
      </c>
      <c r="BF1786" s="52">
        <f t="shared" si="624"/>
        <v>2</v>
      </c>
    </row>
    <row r="1787" spans="1:58" hidden="1" x14ac:dyDescent="0.35">
      <c r="A1787" s="107" t="s">
        <v>4031</v>
      </c>
      <c r="B1787" s="75" t="s">
        <v>399</v>
      </c>
      <c r="C1787" s="52" t="s">
        <v>3</v>
      </c>
      <c r="D1787" s="52" t="s">
        <v>3</v>
      </c>
      <c r="E1787" s="52" t="s">
        <v>2</v>
      </c>
      <c r="F1787" s="52" t="s">
        <v>2</v>
      </c>
      <c r="G1787" s="52" t="s">
        <v>2</v>
      </c>
      <c r="H1787" s="52" t="s">
        <v>2</v>
      </c>
      <c r="I1787" s="52" t="s">
        <v>3</v>
      </c>
      <c r="J1787" s="52">
        <v>1</v>
      </c>
      <c r="K1787" s="52" t="s">
        <v>2</v>
      </c>
      <c r="L1787" s="52" t="s">
        <v>2</v>
      </c>
      <c r="M1787" s="52" t="s">
        <v>2</v>
      </c>
      <c r="N1787" s="52" t="s">
        <v>3</v>
      </c>
      <c r="P1787" s="52" t="s">
        <v>4</v>
      </c>
      <c r="Q1787" s="52" t="str">
        <f t="shared" si="632"/>
        <v>Nein</v>
      </c>
      <c r="R1787" s="52" t="str">
        <f t="shared" si="632"/>
        <v>Nein</v>
      </c>
      <c r="S1787" s="52" t="str">
        <f t="shared" si="632"/>
        <v>Nein</v>
      </c>
      <c r="T1787" s="52" t="str">
        <f t="shared" si="632"/>
        <v>Nein</v>
      </c>
      <c r="U1787" s="52" t="str">
        <f t="shared" si="632"/>
        <v>Nein</v>
      </c>
      <c r="V1787" s="52" t="str">
        <f t="shared" si="632"/>
        <v>Nein</v>
      </c>
      <c r="W1787" s="52" t="str">
        <f t="shared" si="632"/>
        <v>Nein</v>
      </c>
      <c r="X1787" s="52" t="str">
        <f t="shared" si="632"/>
        <v>Nein</v>
      </c>
      <c r="Y1787" s="52" t="str">
        <f t="shared" si="632"/>
        <v>Nein</v>
      </c>
      <c r="Z1787" s="52" t="str">
        <f t="shared" si="632"/>
        <v>Nein</v>
      </c>
      <c r="AA1787" s="52" t="str">
        <f t="shared" si="632"/>
        <v>Nein</v>
      </c>
      <c r="AB1787" s="52" t="str">
        <f t="shared" si="632"/>
        <v>Nein</v>
      </c>
      <c r="AC1787" s="52" t="str">
        <f t="shared" si="632"/>
        <v>Nein</v>
      </c>
      <c r="AD1787" s="52" t="str">
        <f t="shared" si="632"/>
        <v>Nein</v>
      </c>
      <c r="AE1787" s="52" t="str">
        <f t="shared" si="632"/>
        <v>Nein</v>
      </c>
      <c r="AF1787" s="52" t="str">
        <f t="shared" si="632"/>
        <v>Nein</v>
      </c>
      <c r="AG1787" s="61" t="str">
        <f>IF(Q1787="Ja",VLOOKUP($Q$2,Plausis!A:E,5,0),IF(R1787="Ja",VLOOKUP($R$2,Plausis!A:E,5,0),IF(T1787="Ja",VLOOKUP($T$2,Plausis!A:E,5,0),IF(U1787="Ja",VLOOKUP($U$2,Plausis!A:E,5,0),IF(AA1787="Ja",VLOOKUP($AA$2,Plausis!A:E,5,0),IF(AC1787="Ja",VLOOKUP($AC$2,Plausis!A:E,5,0),IF(AD1787="Ja",VLOOKUP($AD$2,Plausis!A:E,5,0),"")))))))</f>
        <v/>
      </c>
      <c r="AH1787" s="52" t="str">
        <f>IF(Y1787="Ja",VLOOKUP($Y$2,Plausis!A:E,5,0),"")</f>
        <v/>
      </c>
      <c r="AI1787" s="52" t="str">
        <f t="shared" si="612"/>
        <v>Ja</v>
      </c>
      <c r="AJ1787" s="52" t="str">
        <f>IF(S1787="Ja",VLOOKUP($S$2,Plausis!A:E,5,0),IF(V1787="Ja",VLOOKUP($V$2,Plausis!A:E,5,0),IF(X1787="Ja",VLOOKUP($X$2,Plausis!A:E,5,0),"")))</f>
        <v/>
      </c>
      <c r="AL1787" s="52" t="s">
        <v>3</v>
      </c>
      <c r="AM1787" s="114">
        <v>45531</v>
      </c>
      <c r="AN1787" s="52" t="s">
        <v>4467</v>
      </c>
      <c r="AO1787" s="52" t="str">
        <f>VLOOKUP(B1787,'BAT Grundtabelle'!B:T,19,0)</f>
        <v>ja</v>
      </c>
      <c r="AP1787" s="105" t="str">
        <f t="shared" si="613"/>
        <v>11607</v>
      </c>
      <c r="AQ1787" s="52" t="str">
        <f t="shared" si="614"/>
        <v>Segellehrer, Segelschule</v>
      </c>
      <c r="AR1787" s="52" t="b">
        <f t="shared" si="633"/>
        <v>0</v>
      </c>
      <c r="AS1787" s="52" t="b">
        <f t="shared" si="633"/>
        <v>0</v>
      </c>
      <c r="AT1787" s="52" t="b">
        <f t="shared" si="633"/>
        <v>0</v>
      </c>
      <c r="AU1787" s="52">
        <f t="shared" si="615"/>
        <v>1</v>
      </c>
      <c r="AW1787" s="52" t="b">
        <f t="shared" si="616"/>
        <v>0</v>
      </c>
      <c r="AX1787" s="52" t="str">
        <f t="shared" si="617"/>
        <v>Unternehmen</v>
      </c>
      <c r="AY1787" s="52" t="b">
        <f t="shared" si="618"/>
        <v>0</v>
      </c>
      <c r="AZ1787" s="52" t="str">
        <f t="shared" si="619"/>
        <v>11607</v>
      </c>
      <c r="BA1787" s="52" t="str">
        <f>VLOOKUP(A1787,'BAT Grundtabelle'!A:U,21,0)</f>
        <v>ja</v>
      </c>
      <c r="BB1787" s="52" t="str">
        <f t="shared" si="620"/>
        <v>nein</v>
      </c>
      <c r="BC1787" s="52" t="str">
        <f t="shared" si="621"/>
        <v>11607</v>
      </c>
      <c r="BD1787" s="52" t="str">
        <f t="shared" si="622"/>
        <v>Segellehrer, Segelschule</v>
      </c>
      <c r="BE1787" s="52" t="str">
        <f t="shared" si="623"/>
        <v>Unternehmen</v>
      </c>
      <c r="BF1787" s="52">
        <f t="shared" si="624"/>
        <v>1</v>
      </c>
    </row>
    <row r="1788" spans="1:58" hidden="1" x14ac:dyDescent="0.35">
      <c r="A1788" s="107" t="s">
        <v>4032</v>
      </c>
      <c r="B1788" s="75" t="s">
        <v>497</v>
      </c>
      <c r="C1788" s="52" t="s">
        <v>3</v>
      </c>
      <c r="D1788" s="52" t="s">
        <v>3</v>
      </c>
      <c r="E1788" s="52" t="s">
        <v>2</v>
      </c>
      <c r="F1788" s="52" t="s">
        <v>2</v>
      </c>
      <c r="G1788" s="52" t="s">
        <v>2</v>
      </c>
      <c r="H1788" s="52" t="s">
        <v>2</v>
      </c>
      <c r="I1788" s="52" t="s">
        <v>3</v>
      </c>
      <c r="J1788" s="52">
        <v>1</v>
      </c>
      <c r="K1788" s="52" t="s">
        <v>2</v>
      </c>
      <c r="L1788" s="52" t="s">
        <v>2</v>
      </c>
      <c r="M1788" s="52" t="s">
        <v>2</v>
      </c>
      <c r="N1788" s="52" t="s">
        <v>3</v>
      </c>
      <c r="P1788" s="52" t="s">
        <v>4</v>
      </c>
      <c r="Q1788" s="52" t="str">
        <f t="shared" si="632"/>
        <v>Nein</v>
      </c>
      <c r="R1788" s="52" t="str">
        <f t="shared" si="632"/>
        <v>Nein</v>
      </c>
      <c r="S1788" s="52" t="str">
        <f t="shared" si="632"/>
        <v>Nein</v>
      </c>
      <c r="T1788" s="52" t="str">
        <f t="shared" si="632"/>
        <v>Nein</v>
      </c>
      <c r="U1788" s="52" t="str">
        <f t="shared" si="632"/>
        <v>Nein</v>
      </c>
      <c r="V1788" s="52" t="str">
        <f t="shared" si="632"/>
        <v>Nein</v>
      </c>
      <c r="W1788" s="52" t="str">
        <f t="shared" si="632"/>
        <v>Nein</v>
      </c>
      <c r="X1788" s="52" t="str">
        <f t="shared" si="632"/>
        <v>Nein</v>
      </c>
      <c r="Y1788" s="52" t="str">
        <f t="shared" si="632"/>
        <v>Nein</v>
      </c>
      <c r="Z1788" s="52" t="str">
        <f t="shared" si="632"/>
        <v>Nein</v>
      </c>
      <c r="AA1788" s="52" t="str">
        <f t="shared" si="632"/>
        <v>Nein</v>
      </c>
      <c r="AB1788" s="52" t="str">
        <f t="shared" si="632"/>
        <v>Nein</v>
      </c>
      <c r="AC1788" s="52" t="str">
        <f t="shared" si="632"/>
        <v>Nein</v>
      </c>
      <c r="AD1788" s="52" t="str">
        <f t="shared" si="632"/>
        <v>Nein</v>
      </c>
      <c r="AE1788" s="52" t="str">
        <f t="shared" si="632"/>
        <v>Nein</v>
      </c>
      <c r="AF1788" s="52" t="str">
        <f t="shared" si="632"/>
        <v>Nein</v>
      </c>
      <c r="AG1788" s="61" t="str">
        <f>IF(Q1788="Ja",VLOOKUP($Q$2,Plausis!A:E,5,0),IF(R1788="Ja",VLOOKUP($R$2,Plausis!A:E,5,0),IF(T1788="Ja",VLOOKUP($T$2,Plausis!A:E,5,0),IF(U1788="Ja",VLOOKUP($U$2,Plausis!A:E,5,0),IF(AA1788="Ja",VLOOKUP($AA$2,Plausis!A:E,5,0),IF(AC1788="Ja",VLOOKUP($AC$2,Plausis!A:E,5,0),IF(AD1788="Ja",VLOOKUP($AD$2,Plausis!A:E,5,0),"")))))))</f>
        <v/>
      </c>
      <c r="AH1788" s="52" t="str">
        <f>IF(Y1788="Ja",VLOOKUP($Y$2,Plausis!A:E,5,0),"")</f>
        <v/>
      </c>
      <c r="AI1788" s="52" t="str">
        <f t="shared" si="612"/>
        <v>Ja</v>
      </c>
      <c r="AJ1788" s="52" t="str">
        <f>IF(S1788="Ja",VLOOKUP($S$2,Plausis!A:E,5,0),IF(V1788="Ja",VLOOKUP($V$2,Plausis!A:E,5,0),IF(X1788="Ja",VLOOKUP($X$2,Plausis!A:E,5,0),"")))</f>
        <v/>
      </c>
      <c r="AL1788" s="52" t="s">
        <v>2</v>
      </c>
      <c r="AM1788" s="114">
        <v>45531</v>
      </c>
      <c r="AN1788" s="52" t="s">
        <v>4467</v>
      </c>
      <c r="AO1788" s="52" t="str">
        <f>VLOOKUP(B1788,'BAT Grundtabelle'!B:T,19,0)</f>
        <v>ja</v>
      </c>
      <c r="AP1788" s="105" t="str">
        <f t="shared" si="613"/>
        <v>11608</v>
      </c>
      <c r="AQ1788" s="52" t="str">
        <f t="shared" si="614"/>
        <v>Segelmacherei</v>
      </c>
      <c r="AR1788" s="52" t="b">
        <f t="shared" si="633"/>
        <v>0</v>
      </c>
      <c r="AS1788" s="52" t="b">
        <f t="shared" si="633"/>
        <v>0</v>
      </c>
      <c r="AT1788" s="52" t="b">
        <f t="shared" si="633"/>
        <v>0</v>
      </c>
      <c r="AU1788" s="52">
        <f t="shared" si="615"/>
        <v>1</v>
      </c>
      <c r="AW1788" s="52" t="b">
        <f t="shared" si="616"/>
        <v>0</v>
      </c>
      <c r="AX1788" s="52" t="str">
        <f t="shared" si="617"/>
        <v>Unternehmen</v>
      </c>
      <c r="AY1788" s="52" t="b">
        <f t="shared" si="618"/>
        <v>0</v>
      </c>
      <c r="AZ1788" s="52" t="str">
        <f t="shared" si="619"/>
        <v>11608</v>
      </c>
      <c r="BA1788" s="52" t="str">
        <f>VLOOKUP(A1788,'BAT Grundtabelle'!A:U,21,0)</f>
        <v>ja</v>
      </c>
      <c r="BB1788" s="52" t="str">
        <f t="shared" si="620"/>
        <v>nein</v>
      </c>
      <c r="BC1788" s="52" t="str">
        <f t="shared" si="621"/>
        <v>11608</v>
      </c>
      <c r="BD1788" s="52" t="str">
        <f t="shared" si="622"/>
        <v>Segelmacherei</v>
      </c>
      <c r="BE1788" s="52" t="str">
        <f t="shared" si="623"/>
        <v>Unternehmen</v>
      </c>
      <c r="BF1788" s="52">
        <f t="shared" si="624"/>
        <v>1</v>
      </c>
    </row>
    <row r="1789" spans="1:58" hidden="1" x14ac:dyDescent="0.35">
      <c r="A1789" s="107" t="s">
        <v>4033</v>
      </c>
      <c r="B1789" s="75" t="s">
        <v>719</v>
      </c>
      <c r="C1789" s="52" t="s">
        <v>3</v>
      </c>
      <c r="D1789" s="52" t="s">
        <v>3</v>
      </c>
      <c r="E1789" s="52" t="s">
        <v>2</v>
      </c>
      <c r="F1789" s="52" t="s">
        <v>2</v>
      </c>
      <c r="G1789" s="52" t="s">
        <v>2</v>
      </c>
      <c r="H1789" s="52" t="s">
        <v>2</v>
      </c>
      <c r="I1789" s="52" t="s">
        <v>3</v>
      </c>
      <c r="J1789" s="52">
        <v>2</v>
      </c>
      <c r="K1789" s="52" t="s">
        <v>2</v>
      </c>
      <c r="L1789" s="52" t="s">
        <v>2</v>
      </c>
      <c r="M1789" s="52" t="s">
        <v>2</v>
      </c>
      <c r="N1789" s="52" t="s">
        <v>3</v>
      </c>
      <c r="P1789" s="52" t="s">
        <v>4</v>
      </c>
      <c r="Q1789" s="52" t="str">
        <f t="shared" si="632"/>
        <v>Nein</v>
      </c>
      <c r="R1789" s="52" t="str">
        <f t="shared" si="632"/>
        <v>Nein</v>
      </c>
      <c r="S1789" s="52" t="str">
        <f t="shared" si="632"/>
        <v>Nein</v>
      </c>
      <c r="T1789" s="52" t="str">
        <f t="shared" si="632"/>
        <v>Nein</v>
      </c>
      <c r="U1789" s="52" t="str">
        <f t="shared" si="632"/>
        <v>Nein</v>
      </c>
      <c r="V1789" s="52" t="str">
        <f t="shared" si="632"/>
        <v>Nein</v>
      </c>
      <c r="W1789" s="52" t="str">
        <f t="shared" si="632"/>
        <v>Nein</v>
      </c>
      <c r="X1789" s="52" t="str">
        <f t="shared" si="632"/>
        <v>Nein</v>
      </c>
      <c r="Y1789" s="52" t="str">
        <f t="shared" si="632"/>
        <v>Nein</v>
      </c>
      <c r="Z1789" s="52" t="str">
        <f t="shared" si="632"/>
        <v>Nein</v>
      </c>
      <c r="AA1789" s="52" t="str">
        <f t="shared" si="632"/>
        <v>Nein</v>
      </c>
      <c r="AB1789" s="52" t="str">
        <f t="shared" si="632"/>
        <v>Nein</v>
      </c>
      <c r="AC1789" s="52" t="str">
        <f t="shared" si="632"/>
        <v>Nein</v>
      </c>
      <c r="AD1789" s="52" t="str">
        <f t="shared" si="632"/>
        <v>Nein</v>
      </c>
      <c r="AE1789" s="52" t="str">
        <f t="shared" si="632"/>
        <v>Nein</v>
      </c>
      <c r="AF1789" s="52" t="str">
        <f t="shared" si="632"/>
        <v>Nein</v>
      </c>
      <c r="AG1789" s="61" t="str">
        <f>IF(Q1789="Ja",VLOOKUP($Q$2,Plausis!A:E,5,0),IF(R1789="Ja",VLOOKUP($R$2,Plausis!A:E,5,0),IF(T1789="Ja",VLOOKUP($T$2,Plausis!A:E,5,0),IF(U1789="Ja",VLOOKUP($U$2,Plausis!A:E,5,0),IF(AA1789="Ja",VLOOKUP($AA$2,Plausis!A:E,5,0),IF(AC1789="Ja",VLOOKUP($AC$2,Plausis!A:E,5,0),IF(AD1789="Ja",VLOOKUP($AD$2,Plausis!A:E,5,0),"")))))))</f>
        <v/>
      </c>
      <c r="AH1789" s="52" t="str">
        <f>IF(Y1789="Ja",VLOOKUP($Y$2,Plausis!A:E,5,0),"")</f>
        <v/>
      </c>
      <c r="AI1789" s="52" t="str">
        <f t="shared" si="612"/>
        <v>Ja</v>
      </c>
      <c r="AJ1789" s="52" t="str">
        <f>IF(S1789="Ja",VLOOKUP($S$2,Plausis!A:E,5,0),IF(V1789="Ja",VLOOKUP($V$2,Plausis!A:E,5,0),IF(X1789="Ja",VLOOKUP($X$2,Plausis!A:E,5,0),"")))</f>
        <v/>
      </c>
      <c r="AL1789" s="52" t="s">
        <v>2</v>
      </c>
      <c r="AM1789" s="114">
        <v>45531</v>
      </c>
      <c r="AN1789" s="52" t="s">
        <v>4467</v>
      </c>
      <c r="AO1789" s="52" t="str">
        <f>VLOOKUP(B1789,'BAT Grundtabelle'!B:T,19,0)</f>
        <v>ja</v>
      </c>
      <c r="AP1789" s="105" t="str">
        <f t="shared" si="613"/>
        <v>11609</v>
      </c>
      <c r="AQ1789" s="52" t="str">
        <f t="shared" si="614"/>
        <v>Segelyacht zur gewerblichen Personenbeförderung</v>
      </c>
      <c r="AR1789" s="52" t="b">
        <f t="shared" si="633"/>
        <v>0</v>
      </c>
      <c r="AS1789" s="52" t="b">
        <f t="shared" si="633"/>
        <v>0</v>
      </c>
      <c r="AT1789" s="52" t="b">
        <f t="shared" si="633"/>
        <v>0</v>
      </c>
      <c r="AU1789" s="52">
        <f t="shared" si="615"/>
        <v>2</v>
      </c>
      <c r="AW1789" s="52" t="b">
        <f t="shared" si="616"/>
        <v>0</v>
      </c>
      <c r="AX1789" s="52" t="str">
        <f t="shared" si="617"/>
        <v>Unternehmen</v>
      </c>
      <c r="AY1789" s="52" t="b">
        <f t="shared" si="618"/>
        <v>0</v>
      </c>
      <c r="AZ1789" s="52" t="str">
        <f t="shared" si="619"/>
        <v>11609</v>
      </c>
      <c r="BA1789" s="52" t="str">
        <f>VLOOKUP(A1789,'BAT Grundtabelle'!A:U,21,0)</f>
        <v>ja</v>
      </c>
      <c r="BB1789" s="52" t="str">
        <f t="shared" si="620"/>
        <v>nein</v>
      </c>
      <c r="BC1789" s="52" t="str">
        <f t="shared" si="621"/>
        <v>11609</v>
      </c>
      <c r="BD1789" s="52" t="str">
        <f t="shared" si="622"/>
        <v>Segelyacht zur gewerblichen Personenbeförderung</v>
      </c>
      <c r="BE1789" s="52" t="str">
        <f t="shared" si="623"/>
        <v>Unternehmen</v>
      </c>
      <c r="BF1789" s="52">
        <f t="shared" si="624"/>
        <v>2</v>
      </c>
    </row>
    <row r="1790" spans="1:58" hidden="1" x14ac:dyDescent="0.35">
      <c r="A1790" s="107" t="s">
        <v>4034</v>
      </c>
      <c r="B1790" s="75" t="s">
        <v>867</v>
      </c>
      <c r="C1790" s="52" t="s">
        <v>3</v>
      </c>
      <c r="D1790" s="52" t="s">
        <v>3</v>
      </c>
      <c r="E1790" s="52" t="s">
        <v>2</v>
      </c>
      <c r="F1790" s="52" t="s">
        <v>2</v>
      </c>
      <c r="G1790" s="52" t="s">
        <v>2</v>
      </c>
      <c r="H1790" s="52" t="s">
        <v>2</v>
      </c>
      <c r="I1790" s="52" t="s">
        <v>3</v>
      </c>
      <c r="J1790" s="52">
        <v>1</v>
      </c>
      <c r="K1790" s="52" t="s">
        <v>2</v>
      </c>
      <c r="L1790" s="52" t="s">
        <v>2</v>
      </c>
      <c r="M1790" s="52" t="s">
        <v>2</v>
      </c>
      <c r="N1790" s="52" t="s">
        <v>3</v>
      </c>
      <c r="P1790" s="52" t="s">
        <v>4</v>
      </c>
      <c r="Q1790" s="52" t="str">
        <f t="shared" si="632"/>
        <v>Nein</v>
      </c>
      <c r="R1790" s="52" t="str">
        <f t="shared" si="632"/>
        <v>Nein</v>
      </c>
      <c r="S1790" s="52" t="str">
        <f t="shared" si="632"/>
        <v>Nein</v>
      </c>
      <c r="T1790" s="52" t="str">
        <f t="shared" si="632"/>
        <v>Nein</v>
      </c>
      <c r="U1790" s="52" t="str">
        <f t="shared" si="632"/>
        <v>Nein</v>
      </c>
      <c r="V1790" s="52" t="str">
        <f t="shared" si="632"/>
        <v>Nein</v>
      </c>
      <c r="W1790" s="52" t="str">
        <f t="shared" si="632"/>
        <v>Nein</v>
      </c>
      <c r="X1790" s="52" t="str">
        <f t="shared" si="632"/>
        <v>Nein</v>
      </c>
      <c r="Y1790" s="52" t="str">
        <f t="shared" si="632"/>
        <v>Nein</v>
      </c>
      <c r="Z1790" s="52" t="str">
        <f t="shared" si="632"/>
        <v>Nein</v>
      </c>
      <c r="AA1790" s="52" t="str">
        <f t="shared" si="632"/>
        <v>Nein</v>
      </c>
      <c r="AB1790" s="52" t="str">
        <f t="shared" si="632"/>
        <v>Nein</v>
      </c>
      <c r="AC1790" s="52" t="str">
        <f t="shared" si="632"/>
        <v>Nein</v>
      </c>
      <c r="AD1790" s="52" t="str">
        <f t="shared" si="632"/>
        <v>Nein</v>
      </c>
      <c r="AE1790" s="52" t="str">
        <f t="shared" si="632"/>
        <v>Nein</v>
      </c>
      <c r="AF1790" s="52" t="str">
        <f t="shared" si="632"/>
        <v>Nein</v>
      </c>
      <c r="AG1790" s="61" t="str">
        <f>IF(Q1790="Ja",VLOOKUP($Q$2,Plausis!A:E,5,0),IF(R1790="Ja",VLOOKUP($R$2,Plausis!A:E,5,0),IF(T1790="Ja",VLOOKUP($T$2,Plausis!A:E,5,0),IF(U1790="Ja",VLOOKUP($U$2,Plausis!A:E,5,0),IF(AA1790="Ja",VLOOKUP($AA$2,Plausis!A:E,5,0),IF(AC1790="Ja",VLOOKUP($AC$2,Plausis!A:E,5,0),IF(AD1790="Ja",VLOOKUP($AD$2,Plausis!A:E,5,0),"")))))))</f>
        <v/>
      </c>
      <c r="AH1790" s="52" t="str">
        <f>IF(Y1790="Ja",VLOOKUP($Y$2,Plausis!A:E,5,0),"")</f>
        <v/>
      </c>
      <c r="AI1790" s="52" t="str">
        <f t="shared" si="612"/>
        <v>Ja</v>
      </c>
      <c r="AJ1790" s="52" t="str">
        <f>IF(S1790="Ja",VLOOKUP($S$2,Plausis!A:E,5,0),IF(V1790="Ja",VLOOKUP($V$2,Plausis!A:E,5,0),IF(X1790="Ja",VLOOKUP($X$2,Plausis!A:E,5,0),"")))</f>
        <v/>
      </c>
      <c r="AL1790" s="52" t="s">
        <v>2</v>
      </c>
      <c r="AM1790" s="114">
        <v>45531</v>
      </c>
      <c r="AN1790" s="52" t="s">
        <v>4467</v>
      </c>
      <c r="AO1790" s="52" t="str">
        <f>VLOOKUP(B1790,'BAT Grundtabelle'!B:T,19,0)</f>
        <v>ja</v>
      </c>
      <c r="AP1790" s="105" t="str">
        <f t="shared" si="613"/>
        <v>11610</v>
      </c>
      <c r="AQ1790" s="52" t="str">
        <f t="shared" si="614"/>
        <v>Seifenhandel</v>
      </c>
      <c r="AR1790" s="52" t="b">
        <f t="shared" si="633"/>
        <v>0</v>
      </c>
      <c r="AS1790" s="52" t="b">
        <f t="shared" si="633"/>
        <v>0</v>
      </c>
      <c r="AT1790" s="52" t="b">
        <f t="shared" si="633"/>
        <v>0</v>
      </c>
      <c r="AU1790" s="52">
        <f t="shared" si="615"/>
        <v>1</v>
      </c>
      <c r="AW1790" s="52" t="b">
        <f t="shared" si="616"/>
        <v>0</v>
      </c>
      <c r="AX1790" s="52" t="str">
        <f t="shared" si="617"/>
        <v>Unternehmen</v>
      </c>
      <c r="AY1790" s="52" t="b">
        <f t="shared" si="618"/>
        <v>0</v>
      </c>
      <c r="AZ1790" s="52" t="str">
        <f t="shared" si="619"/>
        <v>11610</v>
      </c>
      <c r="BA1790" s="52" t="str">
        <f>VLOOKUP(A1790,'BAT Grundtabelle'!A:U,21,0)</f>
        <v>ja</v>
      </c>
      <c r="BB1790" s="52" t="str">
        <f t="shared" si="620"/>
        <v>nein</v>
      </c>
      <c r="BC1790" s="52" t="str">
        <f t="shared" si="621"/>
        <v>11610</v>
      </c>
      <c r="BD1790" s="52" t="str">
        <f t="shared" si="622"/>
        <v>Seifenhandel</v>
      </c>
      <c r="BE1790" s="52" t="str">
        <f t="shared" si="623"/>
        <v>Unternehmen</v>
      </c>
      <c r="BF1790" s="52">
        <f t="shared" si="624"/>
        <v>1</v>
      </c>
    </row>
    <row r="1791" spans="1:58" hidden="1" x14ac:dyDescent="0.35">
      <c r="A1791" s="107" t="s">
        <v>2230</v>
      </c>
      <c r="B1791" s="75" t="s">
        <v>2229</v>
      </c>
      <c r="C1791" s="52" t="s">
        <v>3</v>
      </c>
      <c r="D1791" s="52" t="s">
        <v>3</v>
      </c>
      <c r="E1791" s="52" t="s">
        <v>2</v>
      </c>
      <c r="F1791" s="52" t="s">
        <v>2</v>
      </c>
      <c r="G1791" s="52" t="s">
        <v>2</v>
      </c>
      <c r="H1791" s="52" t="s">
        <v>2</v>
      </c>
      <c r="I1791" s="52" t="s">
        <v>3</v>
      </c>
      <c r="J1791" s="52">
        <v>1</v>
      </c>
      <c r="K1791" s="52" t="s">
        <v>2</v>
      </c>
      <c r="L1791" s="52" t="s">
        <v>2</v>
      </c>
      <c r="M1791" s="52" t="s">
        <v>2</v>
      </c>
      <c r="N1791" s="52" t="s">
        <v>3</v>
      </c>
      <c r="P1791" s="52" t="s">
        <v>57</v>
      </c>
      <c r="Q1791" s="52" t="str">
        <f t="shared" si="632"/>
        <v>Nein</v>
      </c>
      <c r="R1791" s="52" t="str">
        <f t="shared" si="632"/>
        <v>Nein</v>
      </c>
      <c r="S1791" s="52" t="str">
        <f t="shared" si="632"/>
        <v>Nein</v>
      </c>
      <c r="T1791" s="52" t="str">
        <f t="shared" si="632"/>
        <v>Ja</v>
      </c>
      <c r="U1791" s="52" t="str">
        <f t="shared" si="632"/>
        <v>Nein</v>
      </c>
      <c r="V1791" s="52" t="str">
        <f t="shared" si="632"/>
        <v>Nein</v>
      </c>
      <c r="W1791" s="52" t="str">
        <f t="shared" si="632"/>
        <v>Nein</v>
      </c>
      <c r="X1791" s="52" t="str">
        <f t="shared" si="632"/>
        <v>Ja</v>
      </c>
      <c r="Y1791" s="52" t="str">
        <f t="shared" si="632"/>
        <v>Nein</v>
      </c>
      <c r="Z1791" s="52" t="str">
        <f t="shared" si="632"/>
        <v>Nein</v>
      </c>
      <c r="AA1791" s="52" t="str">
        <f t="shared" si="632"/>
        <v>Nein</v>
      </c>
      <c r="AB1791" s="52" t="str">
        <f t="shared" si="632"/>
        <v>Nein</v>
      </c>
      <c r="AC1791" s="52" t="str">
        <f t="shared" si="632"/>
        <v>Nein</v>
      </c>
      <c r="AD1791" s="52" t="str">
        <f t="shared" si="632"/>
        <v>Nein</v>
      </c>
      <c r="AE1791" s="52" t="str">
        <f t="shared" si="632"/>
        <v>Nein</v>
      </c>
      <c r="AF1791" s="52" t="str">
        <f t="shared" si="632"/>
        <v>Nein</v>
      </c>
      <c r="AG1791" s="61" t="str">
        <f>IF(Q1791="Ja",VLOOKUP($Q$2,Plausis!A:E,5,0),IF(R1791="Ja",VLOOKUP($R$2,Plausis!A:E,5,0),IF(T1791="Ja",VLOOKUP($T$2,Plausis!A:E,5,0),IF(U1791="Ja",VLOOKUP($U$2,Plausis!A:E,5,0),IF(AA1791="Ja",VLOOKUP($AA$2,Plausis!A:E,5,0),IF(AC1791="Ja",VLOOKUP($AC$2,Plausis!A:E,5,0),IF(AD1791="Ja",VLOOKUP($AD$2,Plausis!A:E,5,0),"")))))))</f>
        <v>Dieser Betrieb ist nur im Komfort-RS ohne ergänzenden Spezial-Straf-RS versicherbar.</v>
      </c>
      <c r="AH1791" s="52" t="str">
        <f>IF(Y1791="Ja",VLOOKUP($Y$2,Plausis!A:E,5,0),"")</f>
        <v/>
      </c>
      <c r="AI1791" s="52" t="str">
        <f t="shared" si="612"/>
        <v>Nein</v>
      </c>
      <c r="AJ1791" s="52" t="str">
        <f>IF(S1791="Ja",VLOOKUP($S$2,Plausis!A:E,5,0),IF(V1791="Ja",VLOOKUP($V$2,Plausis!A:E,5,0),IF(X1791="Ja",VLOOKUP($X$2,Plausis!A:E,5,0),"")))</f>
        <v>Dieser Betrieb kann nur ohne ergänzenden Spezial-Straf-RS versichert werden.</v>
      </c>
      <c r="AL1791" s="52" t="s">
        <v>2</v>
      </c>
      <c r="AM1791" s="114">
        <v>45531</v>
      </c>
      <c r="AN1791" s="52" t="s">
        <v>4467</v>
      </c>
      <c r="AO1791" s="52" t="str">
        <f>VLOOKUP(B1791,'BAT Grundtabelle'!B:T,19,0)</f>
        <v>ja</v>
      </c>
      <c r="AP1791" s="105" t="str">
        <f t="shared" si="613"/>
        <v>2442</v>
      </c>
      <c r="AQ1791" s="52" t="str">
        <f t="shared" si="614"/>
        <v>Seifenmittelhersteller</v>
      </c>
      <c r="AR1791" s="52" t="b">
        <f t="shared" si="633"/>
        <v>0</v>
      </c>
      <c r="AS1791" s="52" t="b">
        <f t="shared" si="633"/>
        <v>0</v>
      </c>
      <c r="AT1791" s="52" t="b">
        <f t="shared" si="633"/>
        <v>0</v>
      </c>
      <c r="AU1791" s="52">
        <f t="shared" si="615"/>
        <v>1</v>
      </c>
      <c r="AW1791" s="52" t="b">
        <f t="shared" si="616"/>
        <v>0</v>
      </c>
      <c r="AX1791" s="52" t="str">
        <f t="shared" si="617"/>
        <v>Unternehmen</v>
      </c>
      <c r="AY1791" s="52" t="b">
        <f t="shared" si="618"/>
        <v>0</v>
      </c>
      <c r="AZ1791" s="52" t="str">
        <f t="shared" si="619"/>
        <v>2442</v>
      </c>
      <c r="BA1791" s="52" t="str">
        <f>VLOOKUP(A1791,'BAT Grundtabelle'!A:U,21,0)</f>
        <v>ja</v>
      </c>
      <c r="BB1791" s="52" t="str">
        <f t="shared" si="620"/>
        <v>nein</v>
      </c>
      <c r="BC1791" s="52" t="str">
        <f t="shared" si="621"/>
        <v>2442</v>
      </c>
      <c r="BD1791" s="52" t="str">
        <f t="shared" si="622"/>
        <v>Seifenmittelhersteller</v>
      </c>
      <c r="BE1791" s="52" t="str">
        <f t="shared" si="623"/>
        <v>Unternehmen</v>
      </c>
      <c r="BF1791" s="52">
        <f t="shared" si="624"/>
        <v>1</v>
      </c>
    </row>
    <row r="1792" spans="1:58" hidden="1" x14ac:dyDescent="0.35">
      <c r="A1792" s="107" t="s">
        <v>4035</v>
      </c>
      <c r="B1792" s="75" t="s">
        <v>549</v>
      </c>
      <c r="C1792" s="52" t="s">
        <v>3</v>
      </c>
      <c r="D1792" s="52" t="s">
        <v>3</v>
      </c>
      <c r="E1792" s="52" t="s">
        <v>2</v>
      </c>
      <c r="F1792" s="52" t="s">
        <v>2</v>
      </c>
      <c r="G1792" s="52" t="s">
        <v>2</v>
      </c>
      <c r="H1792" s="52" t="s">
        <v>2</v>
      </c>
      <c r="I1792" s="52" t="s">
        <v>3</v>
      </c>
      <c r="J1792" s="52">
        <v>2</v>
      </c>
      <c r="K1792" s="52" t="s">
        <v>2</v>
      </c>
      <c r="L1792" s="52" t="s">
        <v>2</v>
      </c>
      <c r="M1792" s="52" t="s">
        <v>2</v>
      </c>
      <c r="N1792" s="52" t="s">
        <v>3</v>
      </c>
      <c r="P1792" s="52" t="s">
        <v>4</v>
      </c>
      <c r="Q1792" s="52" t="str">
        <f t="shared" si="632"/>
        <v>Nein</v>
      </c>
      <c r="R1792" s="52" t="str">
        <f t="shared" si="632"/>
        <v>Nein</v>
      </c>
      <c r="S1792" s="52" t="str">
        <f t="shared" si="632"/>
        <v>Nein</v>
      </c>
      <c r="T1792" s="52" t="str">
        <f t="shared" si="632"/>
        <v>Nein</v>
      </c>
      <c r="U1792" s="52" t="str">
        <f t="shared" si="632"/>
        <v>Nein</v>
      </c>
      <c r="V1792" s="52" t="str">
        <f t="shared" si="632"/>
        <v>Nein</v>
      </c>
      <c r="W1792" s="52" t="str">
        <f t="shared" si="632"/>
        <v>Nein</v>
      </c>
      <c r="X1792" s="52" t="str">
        <f t="shared" si="632"/>
        <v>Nein</v>
      </c>
      <c r="Y1792" s="52" t="str">
        <f t="shared" si="632"/>
        <v>Nein</v>
      </c>
      <c r="Z1792" s="52" t="str">
        <f t="shared" si="632"/>
        <v>Nein</v>
      </c>
      <c r="AA1792" s="52" t="str">
        <f t="shared" si="632"/>
        <v>Nein</v>
      </c>
      <c r="AB1792" s="52" t="str">
        <f t="shared" si="632"/>
        <v>Nein</v>
      </c>
      <c r="AC1792" s="52" t="str">
        <f t="shared" si="632"/>
        <v>Nein</v>
      </c>
      <c r="AD1792" s="52" t="str">
        <f t="shared" si="632"/>
        <v>Nein</v>
      </c>
      <c r="AE1792" s="52" t="str">
        <f t="shared" si="632"/>
        <v>Nein</v>
      </c>
      <c r="AF1792" s="52" t="str">
        <f t="shared" si="632"/>
        <v>Nein</v>
      </c>
      <c r="AG1792" s="61" t="str">
        <f>IF(Q1792="Ja",VLOOKUP($Q$2,Plausis!A:E,5,0),IF(R1792="Ja",VLOOKUP($R$2,Plausis!A:E,5,0),IF(T1792="Ja",VLOOKUP($T$2,Plausis!A:E,5,0),IF(U1792="Ja",VLOOKUP($U$2,Plausis!A:E,5,0),IF(AA1792="Ja",VLOOKUP($AA$2,Plausis!A:E,5,0),IF(AC1792="Ja",VLOOKUP($AC$2,Plausis!A:E,5,0),IF(AD1792="Ja",VLOOKUP($AD$2,Plausis!A:E,5,0),"")))))))</f>
        <v/>
      </c>
      <c r="AH1792" s="52" t="str">
        <f>IF(Y1792="Ja",VLOOKUP($Y$2,Plausis!A:E,5,0),"")</f>
        <v/>
      </c>
      <c r="AI1792" s="52" t="str">
        <f t="shared" si="612"/>
        <v>Ja</v>
      </c>
      <c r="AJ1792" s="52" t="str">
        <f>IF(S1792="Ja",VLOOKUP($S$2,Plausis!A:E,5,0),IF(V1792="Ja",VLOOKUP($V$2,Plausis!A:E,5,0),IF(X1792="Ja",VLOOKUP($X$2,Plausis!A:E,5,0),"")))</f>
        <v/>
      </c>
      <c r="AL1792" s="52" t="s">
        <v>2</v>
      </c>
      <c r="AM1792" s="114">
        <v>45531</v>
      </c>
      <c r="AN1792" s="52" t="s">
        <v>4467</v>
      </c>
      <c r="AO1792" s="52" t="str">
        <f>VLOOKUP(B1792,'BAT Grundtabelle'!B:T,19,0)</f>
        <v>ja</v>
      </c>
      <c r="AP1792" s="105" t="str">
        <f t="shared" si="613"/>
        <v>11611</v>
      </c>
      <c r="AQ1792" s="52" t="str">
        <f t="shared" si="614"/>
        <v>Seilbahn (Standseilbahn, Luftseilbahn)</v>
      </c>
      <c r="AR1792" s="52" t="b">
        <f t="shared" si="633"/>
        <v>0</v>
      </c>
      <c r="AS1792" s="52" t="b">
        <f t="shared" si="633"/>
        <v>0</v>
      </c>
      <c r="AT1792" s="52" t="b">
        <f t="shared" si="633"/>
        <v>0</v>
      </c>
      <c r="AU1792" s="52">
        <f t="shared" si="615"/>
        <v>2</v>
      </c>
      <c r="AW1792" s="52" t="b">
        <f t="shared" si="616"/>
        <v>0</v>
      </c>
      <c r="AX1792" s="52" t="str">
        <f t="shared" si="617"/>
        <v>Unternehmen</v>
      </c>
      <c r="AY1792" s="52" t="b">
        <f t="shared" si="618"/>
        <v>0</v>
      </c>
      <c r="AZ1792" s="52" t="str">
        <f t="shared" si="619"/>
        <v>11611</v>
      </c>
      <c r="BA1792" s="52" t="str">
        <f>VLOOKUP(A1792,'BAT Grundtabelle'!A:U,21,0)</f>
        <v>ja</v>
      </c>
      <c r="BB1792" s="52" t="str">
        <f t="shared" si="620"/>
        <v>nein</v>
      </c>
      <c r="BC1792" s="52" t="str">
        <f t="shared" si="621"/>
        <v>11611</v>
      </c>
      <c r="BD1792" s="52" t="str">
        <f t="shared" si="622"/>
        <v>Seilbahn (Standseilbahn, Luftseilbahn)</v>
      </c>
      <c r="BE1792" s="52" t="str">
        <f t="shared" si="623"/>
        <v>Unternehmen</v>
      </c>
      <c r="BF1792" s="52">
        <f t="shared" si="624"/>
        <v>2</v>
      </c>
    </row>
    <row r="1793" spans="1:58" hidden="1" x14ac:dyDescent="0.35">
      <c r="A1793" s="107" t="s">
        <v>4036</v>
      </c>
      <c r="B1793" s="75" t="s">
        <v>1529</v>
      </c>
      <c r="C1793" s="52" t="s">
        <v>3</v>
      </c>
      <c r="D1793" s="52" t="s">
        <v>3</v>
      </c>
      <c r="E1793" s="52" t="s">
        <v>2</v>
      </c>
      <c r="F1793" s="52" t="s">
        <v>2</v>
      </c>
      <c r="G1793" s="52" t="s">
        <v>2</v>
      </c>
      <c r="H1793" s="52" t="s">
        <v>2</v>
      </c>
      <c r="I1793" s="52" t="s">
        <v>3</v>
      </c>
      <c r="J1793" s="52">
        <v>1</v>
      </c>
      <c r="K1793" s="52" t="s">
        <v>2</v>
      </c>
      <c r="L1793" s="52" t="s">
        <v>2</v>
      </c>
      <c r="M1793" s="52" t="s">
        <v>2</v>
      </c>
      <c r="N1793" s="52" t="s">
        <v>3</v>
      </c>
      <c r="P1793" s="52" t="s">
        <v>4</v>
      </c>
      <c r="Q1793" s="52" t="str">
        <f t="shared" ref="Q1793:AF1802" si="634">IF(ISERROR(FIND(Q$2,$P1793,1)),"Nein","Ja")</f>
        <v>Nein</v>
      </c>
      <c r="R1793" s="52" t="str">
        <f t="shared" si="634"/>
        <v>Nein</v>
      </c>
      <c r="S1793" s="52" t="str">
        <f t="shared" si="634"/>
        <v>Nein</v>
      </c>
      <c r="T1793" s="52" t="str">
        <f t="shared" si="634"/>
        <v>Nein</v>
      </c>
      <c r="U1793" s="52" t="str">
        <f t="shared" si="634"/>
        <v>Nein</v>
      </c>
      <c r="V1793" s="52" t="str">
        <f t="shared" si="634"/>
        <v>Nein</v>
      </c>
      <c r="W1793" s="52" t="str">
        <f t="shared" si="634"/>
        <v>Nein</v>
      </c>
      <c r="X1793" s="52" t="str">
        <f t="shared" si="634"/>
        <v>Nein</v>
      </c>
      <c r="Y1793" s="52" t="str">
        <f t="shared" si="634"/>
        <v>Nein</v>
      </c>
      <c r="Z1793" s="52" t="str">
        <f t="shared" si="634"/>
        <v>Nein</v>
      </c>
      <c r="AA1793" s="52" t="str">
        <f t="shared" si="634"/>
        <v>Nein</v>
      </c>
      <c r="AB1793" s="52" t="str">
        <f t="shared" si="634"/>
        <v>Nein</v>
      </c>
      <c r="AC1793" s="52" t="str">
        <f t="shared" si="634"/>
        <v>Nein</v>
      </c>
      <c r="AD1793" s="52" t="str">
        <f t="shared" si="634"/>
        <v>Nein</v>
      </c>
      <c r="AE1793" s="52" t="str">
        <f t="shared" si="634"/>
        <v>Nein</v>
      </c>
      <c r="AF1793" s="52" t="str">
        <f t="shared" si="634"/>
        <v>Nein</v>
      </c>
      <c r="AG1793" s="61" t="str">
        <f>IF(Q1793="Ja",VLOOKUP($Q$2,Plausis!A:E,5,0),IF(R1793="Ja",VLOOKUP($R$2,Plausis!A:E,5,0),IF(T1793="Ja",VLOOKUP($T$2,Plausis!A:E,5,0),IF(U1793="Ja",VLOOKUP($U$2,Plausis!A:E,5,0),IF(AA1793="Ja",VLOOKUP($AA$2,Plausis!A:E,5,0),IF(AC1793="Ja",VLOOKUP($AC$2,Plausis!A:E,5,0),IF(AD1793="Ja",VLOOKUP($AD$2,Plausis!A:E,5,0),"")))))))</f>
        <v/>
      </c>
      <c r="AH1793" s="52" t="str">
        <f>IF(Y1793="Ja",VLOOKUP($Y$2,Plausis!A:E,5,0),"")</f>
        <v/>
      </c>
      <c r="AI1793" s="52" t="str">
        <f t="shared" si="612"/>
        <v>Ja</v>
      </c>
      <c r="AJ1793" s="52" t="str">
        <f>IF(S1793="Ja",VLOOKUP($S$2,Plausis!A:E,5,0),IF(V1793="Ja",VLOOKUP($V$2,Plausis!A:E,5,0),IF(X1793="Ja",VLOOKUP($X$2,Plausis!A:E,5,0),"")))</f>
        <v/>
      </c>
      <c r="AL1793" s="52" t="s">
        <v>2</v>
      </c>
      <c r="AM1793" s="114">
        <v>45531</v>
      </c>
      <c r="AN1793" s="52" t="s">
        <v>4467</v>
      </c>
      <c r="AO1793" s="52" t="str">
        <f>VLOOKUP(B1793,'BAT Grundtabelle'!B:T,19,0)</f>
        <v>ja</v>
      </c>
      <c r="AP1793" s="105" t="str">
        <f t="shared" si="613"/>
        <v>11612</v>
      </c>
      <c r="AQ1793" s="52" t="str">
        <f t="shared" si="614"/>
        <v>Seilerei</v>
      </c>
      <c r="AR1793" s="52" t="b">
        <f t="shared" si="633"/>
        <v>0</v>
      </c>
      <c r="AS1793" s="52" t="b">
        <f t="shared" si="633"/>
        <v>0</v>
      </c>
      <c r="AT1793" s="52" t="b">
        <f t="shared" si="633"/>
        <v>0</v>
      </c>
      <c r="AU1793" s="52">
        <f t="shared" si="615"/>
        <v>1</v>
      </c>
      <c r="AW1793" s="52" t="b">
        <f t="shared" si="616"/>
        <v>0</v>
      </c>
      <c r="AX1793" s="52" t="str">
        <f t="shared" si="617"/>
        <v>Unternehmen</v>
      </c>
      <c r="AY1793" s="52" t="b">
        <f t="shared" si="618"/>
        <v>0</v>
      </c>
      <c r="AZ1793" s="52" t="str">
        <f t="shared" si="619"/>
        <v>11612</v>
      </c>
      <c r="BA1793" s="52" t="str">
        <f>VLOOKUP(A1793,'BAT Grundtabelle'!A:U,21,0)</f>
        <v>ja</v>
      </c>
      <c r="BB1793" s="52" t="str">
        <f t="shared" si="620"/>
        <v>nein</v>
      </c>
      <c r="BC1793" s="52" t="str">
        <f t="shared" si="621"/>
        <v>11612</v>
      </c>
      <c r="BD1793" s="52" t="str">
        <f t="shared" si="622"/>
        <v>Seilerei</v>
      </c>
      <c r="BE1793" s="52" t="str">
        <f t="shared" si="623"/>
        <v>Unternehmen</v>
      </c>
      <c r="BF1793" s="52">
        <f t="shared" si="624"/>
        <v>1</v>
      </c>
    </row>
    <row r="1794" spans="1:58" hidden="1" x14ac:dyDescent="0.35">
      <c r="A1794" s="107" t="s">
        <v>4037</v>
      </c>
      <c r="B1794" s="75" t="s">
        <v>1607</v>
      </c>
      <c r="C1794" s="52" t="s">
        <v>3</v>
      </c>
      <c r="D1794" s="52" t="s">
        <v>3</v>
      </c>
      <c r="E1794" s="52" t="s">
        <v>2</v>
      </c>
      <c r="F1794" s="52" t="s">
        <v>2</v>
      </c>
      <c r="G1794" s="52" t="s">
        <v>2</v>
      </c>
      <c r="H1794" s="52" t="s">
        <v>2</v>
      </c>
      <c r="I1794" s="52" t="s">
        <v>3</v>
      </c>
      <c r="J1794" s="52">
        <v>2</v>
      </c>
      <c r="K1794" s="52" t="s">
        <v>2</v>
      </c>
      <c r="L1794" s="52" t="s">
        <v>2</v>
      </c>
      <c r="M1794" s="52" t="s">
        <v>2</v>
      </c>
      <c r="N1794" s="52" t="s">
        <v>3</v>
      </c>
      <c r="P1794" s="52" t="s">
        <v>4</v>
      </c>
      <c r="Q1794" s="52" t="str">
        <f t="shared" si="634"/>
        <v>Nein</v>
      </c>
      <c r="R1794" s="52" t="str">
        <f t="shared" si="634"/>
        <v>Nein</v>
      </c>
      <c r="S1794" s="52" t="str">
        <f t="shared" si="634"/>
        <v>Nein</v>
      </c>
      <c r="T1794" s="52" t="str">
        <f t="shared" si="634"/>
        <v>Nein</v>
      </c>
      <c r="U1794" s="52" t="str">
        <f t="shared" si="634"/>
        <v>Nein</v>
      </c>
      <c r="V1794" s="52" t="str">
        <f t="shared" si="634"/>
        <v>Nein</v>
      </c>
      <c r="W1794" s="52" t="str">
        <f t="shared" si="634"/>
        <v>Nein</v>
      </c>
      <c r="X1794" s="52" t="str">
        <f t="shared" si="634"/>
        <v>Nein</v>
      </c>
      <c r="Y1794" s="52" t="str">
        <f t="shared" si="634"/>
        <v>Nein</v>
      </c>
      <c r="Z1794" s="52" t="str">
        <f t="shared" si="634"/>
        <v>Nein</v>
      </c>
      <c r="AA1794" s="52" t="str">
        <f t="shared" si="634"/>
        <v>Nein</v>
      </c>
      <c r="AB1794" s="52" t="str">
        <f t="shared" si="634"/>
        <v>Nein</v>
      </c>
      <c r="AC1794" s="52" t="str">
        <f t="shared" si="634"/>
        <v>Nein</v>
      </c>
      <c r="AD1794" s="52" t="str">
        <f t="shared" si="634"/>
        <v>Nein</v>
      </c>
      <c r="AE1794" s="52" t="str">
        <f t="shared" si="634"/>
        <v>Nein</v>
      </c>
      <c r="AF1794" s="52" t="str">
        <f t="shared" si="634"/>
        <v>Nein</v>
      </c>
      <c r="AG1794" s="61" t="str">
        <f>IF(Q1794="Ja",VLOOKUP($Q$2,Plausis!A:E,5,0),IF(R1794="Ja",VLOOKUP($R$2,Plausis!A:E,5,0),IF(T1794="Ja",VLOOKUP($T$2,Plausis!A:E,5,0),IF(U1794="Ja",VLOOKUP($U$2,Plausis!A:E,5,0),IF(AA1794="Ja",VLOOKUP($AA$2,Plausis!A:E,5,0),IF(AC1794="Ja",VLOOKUP($AC$2,Plausis!A:E,5,0),IF(AD1794="Ja",VLOOKUP($AD$2,Plausis!A:E,5,0),"")))))))</f>
        <v/>
      </c>
      <c r="AH1794" s="52" t="str">
        <f>IF(Y1794="Ja",VLOOKUP($Y$2,Plausis!A:E,5,0),"")</f>
        <v/>
      </c>
      <c r="AI1794" s="52" t="str">
        <f t="shared" si="612"/>
        <v>Ja</v>
      </c>
      <c r="AJ1794" s="52" t="str">
        <f>IF(S1794="Ja",VLOOKUP($S$2,Plausis!A:E,5,0),IF(V1794="Ja",VLOOKUP($V$2,Plausis!A:E,5,0),IF(X1794="Ja",VLOOKUP($X$2,Plausis!A:E,5,0),"")))</f>
        <v/>
      </c>
      <c r="AL1794" s="52" t="s">
        <v>3</v>
      </c>
      <c r="AM1794" s="114">
        <v>45531</v>
      </c>
      <c r="AN1794" s="52" t="s">
        <v>4467</v>
      </c>
      <c r="AO1794" s="52" t="str">
        <f>VLOOKUP(B1794,'BAT Grundtabelle'!B:T,19,0)</f>
        <v>ja</v>
      </c>
      <c r="AP1794" s="105" t="str">
        <f t="shared" si="613"/>
        <v>11613</v>
      </c>
      <c r="AQ1794" s="52" t="str">
        <f t="shared" si="614"/>
        <v>Sektkellerei</v>
      </c>
      <c r="AR1794" s="52" t="b">
        <f t="shared" si="633"/>
        <v>0</v>
      </c>
      <c r="AS1794" s="52" t="b">
        <f t="shared" si="633"/>
        <v>0</v>
      </c>
      <c r="AT1794" s="52" t="b">
        <f t="shared" si="633"/>
        <v>0</v>
      </c>
      <c r="AU1794" s="52">
        <f t="shared" si="615"/>
        <v>2</v>
      </c>
      <c r="AW1794" s="52" t="b">
        <f t="shared" si="616"/>
        <v>0</v>
      </c>
      <c r="AX1794" s="52" t="str">
        <f t="shared" si="617"/>
        <v>Unternehmen</v>
      </c>
      <c r="AY1794" s="52" t="b">
        <f t="shared" si="618"/>
        <v>0</v>
      </c>
      <c r="AZ1794" s="52" t="str">
        <f t="shared" si="619"/>
        <v>11613</v>
      </c>
      <c r="BA1794" s="52" t="str">
        <f>VLOOKUP(A1794,'BAT Grundtabelle'!A:U,21,0)</f>
        <v>ja</v>
      </c>
      <c r="BB1794" s="52" t="str">
        <f t="shared" si="620"/>
        <v>nein</v>
      </c>
      <c r="BC1794" s="52" t="str">
        <f t="shared" si="621"/>
        <v>11613</v>
      </c>
      <c r="BD1794" s="52" t="str">
        <f t="shared" si="622"/>
        <v>Sektkellerei</v>
      </c>
      <c r="BE1794" s="52" t="str">
        <f t="shared" si="623"/>
        <v>Unternehmen</v>
      </c>
      <c r="BF1794" s="52">
        <f t="shared" si="624"/>
        <v>2</v>
      </c>
    </row>
    <row r="1795" spans="1:58" hidden="1" x14ac:dyDescent="0.35">
      <c r="A1795" s="107" t="s">
        <v>4038</v>
      </c>
      <c r="B1795" s="75" t="s">
        <v>133</v>
      </c>
      <c r="C1795" s="52" t="s">
        <v>3</v>
      </c>
      <c r="D1795" s="52" t="s">
        <v>3</v>
      </c>
      <c r="E1795" s="52" t="s">
        <v>2</v>
      </c>
      <c r="F1795" s="52" t="s">
        <v>2</v>
      </c>
      <c r="G1795" s="52" t="s">
        <v>2</v>
      </c>
      <c r="H1795" s="52" t="s">
        <v>2</v>
      </c>
      <c r="I1795" s="52" t="s">
        <v>3</v>
      </c>
      <c r="J1795" s="52">
        <v>2</v>
      </c>
      <c r="K1795" s="52" t="s">
        <v>2</v>
      </c>
      <c r="L1795" s="52" t="s">
        <v>2</v>
      </c>
      <c r="M1795" s="52" t="s">
        <v>2</v>
      </c>
      <c r="N1795" s="52" t="s">
        <v>3</v>
      </c>
      <c r="P1795" s="52" t="s">
        <v>4</v>
      </c>
      <c r="Q1795" s="52" t="str">
        <f t="shared" si="634"/>
        <v>Nein</v>
      </c>
      <c r="R1795" s="52" t="str">
        <f t="shared" si="634"/>
        <v>Nein</v>
      </c>
      <c r="S1795" s="52" t="str">
        <f t="shared" si="634"/>
        <v>Nein</v>
      </c>
      <c r="T1795" s="52" t="str">
        <f t="shared" si="634"/>
        <v>Nein</v>
      </c>
      <c r="U1795" s="52" t="str">
        <f t="shared" si="634"/>
        <v>Nein</v>
      </c>
      <c r="V1795" s="52" t="str">
        <f t="shared" si="634"/>
        <v>Nein</v>
      </c>
      <c r="W1795" s="52" t="str">
        <f t="shared" si="634"/>
        <v>Nein</v>
      </c>
      <c r="X1795" s="52" t="str">
        <f t="shared" si="634"/>
        <v>Nein</v>
      </c>
      <c r="Y1795" s="52" t="str">
        <f t="shared" si="634"/>
        <v>Nein</v>
      </c>
      <c r="Z1795" s="52" t="str">
        <f t="shared" si="634"/>
        <v>Nein</v>
      </c>
      <c r="AA1795" s="52" t="str">
        <f t="shared" si="634"/>
        <v>Nein</v>
      </c>
      <c r="AB1795" s="52" t="str">
        <f t="shared" si="634"/>
        <v>Nein</v>
      </c>
      <c r="AC1795" s="52" t="str">
        <f t="shared" si="634"/>
        <v>Nein</v>
      </c>
      <c r="AD1795" s="52" t="str">
        <f t="shared" si="634"/>
        <v>Nein</v>
      </c>
      <c r="AE1795" s="52" t="str">
        <f t="shared" si="634"/>
        <v>Nein</v>
      </c>
      <c r="AF1795" s="52" t="str">
        <f t="shared" si="634"/>
        <v>Nein</v>
      </c>
      <c r="AG1795" s="61" t="str">
        <f>IF(Q1795="Ja",VLOOKUP($Q$2,Plausis!A:E,5,0),IF(R1795="Ja",VLOOKUP($R$2,Plausis!A:E,5,0),IF(T1795="Ja",VLOOKUP($T$2,Plausis!A:E,5,0),IF(U1795="Ja",VLOOKUP($U$2,Plausis!A:E,5,0),IF(AA1795="Ja",VLOOKUP($AA$2,Plausis!A:E,5,0),IF(AC1795="Ja",VLOOKUP($AC$2,Plausis!A:E,5,0),IF(AD1795="Ja",VLOOKUP($AD$2,Plausis!A:E,5,0),"")))))))</f>
        <v/>
      </c>
      <c r="AH1795" s="52" t="str">
        <f>IF(Y1795="Ja",VLOOKUP($Y$2,Plausis!A:E,5,0),"")</f>
        <v/>
      </c>
      <c r="AI1795" s="52" t="str">
        <f t="shared" ref="AI1795:AI1858" si="635">IF(OR(T1795="Ja", U1795="Ja", C1795="nein"),"Nein","Ja")</f>
        <v>Ja</v>
      </c>
      <c r="AJ1795" s="52" t="str">
        <f>IF(S1795="Ja",VLOOKUP($S$2,Plausis!A:E,5,0),IF(V1795="Ja",VLOOKUP($V$2,Plausis!A:E,5,0),IF(X1795="Ja",VLOOKUP($X$2,Plausis!A:E,5,0),"")))</f>
        <v/>
      </c>
      <c r="AL1795" s="52" t="s">
        <v>3</v>
      </c>
      <c r="AM1795" s="114">
        <v>45531</v>
      </c>
      <c r="AN1795" s="52" t="s">
        <v>4467</v>
      </c>
      <c r="AO1795" s="52" t="str">
        <f>VLOOKUP(B1795,'BAT Grundtabelle'!B:T,19,0)</f>
        <v>ja</v>
      </c>
      <c r="AP1795" s="105" t="str">
        <f t="shared" ref="AP1795:AP1858" si="636">A1795</f>
        <v>11614</v>
      </c>
      <c r="AQ1795" s="52" t="str">
        <f t="shared" ref="AQ1795:AQ1858" si="637">B1795</f>
        <v>Selbstverteidigungslehrer</v>
      </c>
      <c r="AR1795" s="52" t="b">
        <f t="shared" si="633"/>
        <v>0</v>
      </c>
      <c r="AS1795" s="52" t="b">
        <f t="shared" si="633"/>
        <v>0</v>
      </c>
      <c r="AT1795" s="52" t="b">
        <f t="shared" si="633"/>
        <v>0</v>
      </c>
      <c r="AU1795" s="52">
        <f t="shared" ref="AU1795:AU1858" si="638">IF(J1795&lt;&gt;"nein",J1795,AX1795)</f>
        <v>2</v>
      </c>
      <c r="AW1795" s="52" t="b">
        <f t="shared" ref="AW1795:AW1858" si="639">IF(ISERROR(FIND(AW$1,$P1795,1)),FALSE,TRUE)</f>
        <v>0</v>
      </c>
      <c r="AX1795" s="52" t="str">
        <f t="shared" ref="AX1795:AX1858" si="640">IF(I1795="ja","Unternehmen",IF(OR(K1795="ja",L1795="ja",M1795="ja"),"Eigener Tarif",IF(AK1795&lt;&gt;"",AK1795,IF(AO1795="ja","Eigener Tarif",""))))</f>
        <v>Unternehmen</v>
      </c>
      <c r="AY1795" s="52" t="b">
        <f t="shared" ref="AY1795:AY1858" si="641">IF(ISERROR(FIND(AY$1,$P1795,1)),FALSE,TRUE)</f>
        <v>0</v>
      </c>
      <c r="AZ1795" s="52" t="str">
        <f t="shared" ref="AZ1795:AZ1858" si="642">A1795</f>
        <v>11614</v>
      </c>
      <c r="BA1795" s="52" t="str">
        <f>VLOOKUP(A1795,'BAT Grundtabelle'!A:U,21,0)</f>
        <v>ja</v>
      </c>
      <c r="BB1795" s="52" t="str">
        <f t="shared" ref="BB1795:BB1858" si="643">G1795</f>
        <v>nein</v>
      </c>
      <c r="BC1795" s="52" t="str">
        <f t="shared" ref="BC1795:BC1858" si="644">A1795</f>
        <v>11614</v>
      </c>
      <c r="BD1795" s="52" t="str">
        <f t="shared" ref="BD1795:BD1858" si="645">B1795</f>
        <v>Selbstverteidigungslehrer</v>
      </c>
      <c r="BE1795" s="52" t="str">
        <f t="shared" ref="BE1795:BE1858" si="646">AX1795</f>
        <v>Unternehmen</v>
      </c>
      <c r="BF1795" s="52">
        <f t="shared" ref="BF1795:BF1858" si="647">AU1795</f>
        <v>2</v>
      </c>
    </row>
    <row r="1796" spans="1:58" hidden="1" x14ac:dyDescent="0.35">
      <c r="A1796" s="107" t="s">
        <v>4039</v>
      </c>
      <c r="B1796" s="75" t="s">
        <v>1705</v>
      </c>
      <c r="C1796" s="52" t="s">
        <v>3</v>
      </c>
      <c r="D1796" s="52" t="s">
        <v>3</v>
      </c>
      <c r="E1796" s="52" t="s">
        <v>2</v>
      </c>
      <c r="F1796" s="52" t="s">
        <v>2</v>
      </c>
      <c r="G1796" s="52" t="s">
        <v>2</v>
      </c>
      <c r="H1796" s="52" t="s">
        <v>2</v>
      </c>
      <c r="I1796" s="52" t="s">
        <v>3</v>
      </c>
      <c r="J1796" s="52">
        <v>2</v>
      </c>
      <c r="K1796" s="52" t="s">
        <v>2</v>
      </c>
      <c r="L1796" s="52" t="s">
        <v>2</v>
      </c>
      <c r="M1796" s="52" t="s">
        <v>2</v>
      </c>
      <c r="N1796" s="52" t="s">
        <v>3</v>
      </c>
      <c r="P1796" s="52" t="s">
        <v>57</v>
      </c>
      <c r="Q1796" s="52" t="str">
        <f t="shared" si="634"/>
        <v>Nein</v>
      </c>
      <c r="R1796" s="52" t="str">
        <f t="shared" si="634"/>
        <v>Nein</v>
      </c>
      <c r="S1796" s="52" t="str">
        <f t="shared" si="634"/>
        <v>Nein</v>
      </c>
      <c r="T1796" s="52" t="str">
        <f t="shared" si="634"/>
        <v>Ja</v>
      </c>
      <c r="U1796" s="52" t="str">
        <f t="shared" si="634"/>
        <v>Nein</v>
      </c>
      <c r="V1796" s="52" t="str">
        <f t="shared" si="634"/>
        <v>Nein</v>
      </c>
      <c r="W1796" s="52" t="str">
        <f t="shared" si="634"/>
        <v>Nein</v>
      </c>
      <c r="X1796" s="52" t="str">
        <f t="shared" si="634"/>
        <v>Ja</v>
      </c>
      <c r="Y1796" s="52" t="str">
        <f t="shared" si="634"/>
        <v>Nein</v>
      </c>
      <c r="Z1796" s="52" t="str">
        <f t="shared" si="634"/>
        <v>Nein</v>
      </c>
      <c r="AA1796" s="52" t="str">
        <f t="shared" si="634"/>
        <v>Nein</v>
      </c>
      <c r="AB1796" s="52" t="str">
        <f t="shared" si="634"/>
        <v>Nein</v>
      </c>
      <c r="AC1796" s="52" t="str">
        <f t="shared" si="634"/>
        <v>Nein</v>
      </c>
      <c r="AD1796" s="52" t="str">
        <f t="shared" si="634"/>
        <v>Nein</v>
      </c>
      <c r="AE1796" s="52" t="str">
        <f t="shared" si="634"/>
        <v>Nein</v>
      </c>
      <c r="AF1796" s="52" t="str">
        <f t="shared" si="634"/>
        <v>Nein</v>
      </c>
      <c r="AG1796" s="61" t="str">
        <f>IF(Q1796="Ja",VLOOKUP($Q$2,Plausis!A:E,5,0),IF(R1796="Ja",VLOOKUP($R$2,Plausis!A:E,5,0),IF(T1796="Ja",VLOOKUP($T$2,Plausis!A:E,5,0),IF(U1796="Ja",VLOOKUP($U$2,Plausis!A:E,5,0),IF(AA1796="Ja",VLOOKUP($AA$2,Plausis!A:E,5,0),IF(AC1796="Ja",VLOOKUP($AC$2,Plausis!A:E,5,0),IF(AD1796="Ja",VLOOKUP($AD$2,Plausis!A:E,5,0),"")))))))</f>
        <v>Dieser Betrieb ist nur im Komfort-RS ohne ergänzenden Spezial-Straf-RS versicherbar.</v>
      </c>
      <c r="AH1796" s="52" t="str">
        <f>IF(Y1796="Ja",VLOOKUP($Y$2,Plausis!A:E,5,0),"")</f>
        <v/>
      </c>
      <c r="AI1796" s="52" t="str">
        <f t="shared" si="635"/>
        <v>Nein</v>
      </c>
      <c r="AJ1796" s="52" t="str">
        <f>IF(S1796="Ja",VLOOKUP($S$2,Plausis!A:E,5,0),IF(V1796="Ja",VLOOKUP($V$2,Plausis!A:E,5,0),IF(X1796="Ja",VLOOKUP($X$2,Plausis!A:E,5,0),"")))</f>
        <v>Dieser Betrieb kann nur ohne ergänzenden Spezial-Straf-RS versichert werden.</v>
      </c>
      <c r="AL1796" s="52" t="s">
        <v>3</v>
      </c>
      <c r="AM1796" s="114">
        <v>45531</v>
      </c>
      <c r="AN1796" s="52" t="s">
        <v>4467</v>
      </c>
      <c r="AO1796" s="52" t="str">
        <f>VLOOKUP(B1796,'BAT Grundtabelle'!B:T,19,0)</f>
        <v>ja</v>
      </c>
      <c r="AP1796" s="105" t="str">
        <f t="shared" si="636"/>
        <v>11615</v>
      </c>
      <c r="AQ1796" s="52" t="str">
        <f t="shared" si="637"/>
        <v>Senfhersteller</v>
      </c>
      <c r="AR1796" s="52" t="b">
        <f t="shared" si="633"/>
        <v>0</v>
      </c>
      <c r="AS1796" s="52" t="b">
        <f t="shared" si="633"/>
        <v>0</v>
      </c>
      <c r="AT1796" s="52" t="b">
        <f t="shared" si="633"/>
        <v>0</v>
      </c>
      <c r="AU1796" s="52">
        <f t="shared" si="638"/>
        <v>2</v>
      </c>
      <c r="AW1796" s="52" t="b">
        <f t="shared" si="639"/>
        <v>0</v>
      </c>
      <c r="AX1796" s="52" t="str">
        <f t="shared" si="640"/>
        <v>Unternehmen</v>
      </c>
      <c r="AY1796" s="52" t="b">
        <f t="shared" si="641"/>
        <v>0</v>
      </c>
      <c r="AZ1796" s="52" t="str">
        <f t="shared" si="642"/>
        <v>11615</v>
      </c>
      <c r="BA1796" s="52" t="str">
        <f>VLOOKUP(A1796,'BAT Grundtabelle'!A:U,21,0)</f>
        <v>ja</v>
      </c>
      <c r="BB1796" s="52" t="str">
        <f t="shared" si="643"/>
        <v>nein</v>
      </c>
      <c r="BC1796" s="52" t="str">
        <f t="shared" si="644"/>
        <v>11615</v>
      </c>
      <c r="BD1796" s="52" t="str">
        <f t="shared" si="645"/>
        <v>Senfhersteller</v>
      </c>
      <c r="BE1796" s="52" t="str">
        <f t="shared" si="646"/>
        <v>Unternehmen</v>
      </c>
      <c r="BF1796" s="52">
        <f t="shared" si="647"/>
        <v>2</v>
      </c>
    </row>
    <row r="1797" spans="1:58" ht="29" hidden="1" x14ac:dyDescent="0.35">
      <c r="A1797" s="107" t="s">
        <v>4040</v>
      </c>
      <c r="B1797" s="75" t="s">
        <v>1425</v>
      </c>
      <c r="C1797" s="52" t="s">
        <v>3</v>
      </c>
      <c r="D1797" s="52" t="s">
        <v>3</v>
      </c>
      <c r="E1797" s="52" t="s">
        <v>2</v>
      </c>
      <c r="F1797" s="52" t="s">
        <v>2</v>
      </c>
      <c r="G1797" s="52" t="s">
        <v>2</v>
      </c>
      <c r="H1797" s="52" t="s">
        <v>2</v>
      </c>
      <c r="I1797" s="52" t="s">
        <v>2</v>
      </c>
      <c r="J1797" s="52" t="s">
        <v>2</v>
      </c>
      <c r="K1797" s="52" t="s">
        <v>2</v>
      </c>
      <c r="L1797" s="52" t="s">
        <v>3</v>
      </c>
      <c r="M1797" s="52" t="s">
        <v>2</v>
      </c>
      <c r="N1797" s="52" t="s">
        <v>3</v>
      </c>
      <c r="O1797" s="52" t="s">
        <v>2409</v>
      </c>
      <c r="P1797" s="52" t="s">
        <v>58</v>
      </c>
      <c r="Q1797" s="52" t="str">
        <f t="shared" si="634"/>
        <v>Nein</v>
      </c>
      <c r="R1797" s="52" t="str">
        <f t="shared" si="634"/>
        <v>Nein</v>
      </c>
      <c r="S1797" s="52" t="str">
        <f t="shared" si="634"/>
        <v>Nein</v>
      </c>
      <c r="T1797" s="52" t="str">
        <f t="shared" si="634"/>
        <v>Nein</v>
      </c>
      <c r="U1797" s="52" t="str">
        <f t="shared" si="634"/>
        <v>Ja</v>
      </c>
      <c r="V1797" s="52" t="str">
        <f t="shared" si="634"/>
        <v>Ja</v>
      </c>
      <c r="W1797" s="52" t="str">
        <f t="shared" si="634"/>
        <v>Nein</v>
      </c>
      <c r="X1797" s="52" t="str">
        <f t="shared" si="634"/>
        <v>Nein</v>
      </c>
      <c r="Y1797" s="52" t="str">
        <f t="shared" si="634"/>
        <v>Nein</v>
      </c>
      <c r="Z1797" s="52" t="str">
        <f t="shared" si="634"/>
        <v>Nein</v>
      </c>
      <c r="AA1797" s="52" t="str">
        <f t="shared" si="634"/>
        <v>Nein</v>
      </c>
      <c r="AB1797" s="52" t="str">
        <f t="shared" si="634"/>
        <v>Nein</v>
      </c>
      <c r="AC1797" s="52" t="str">
        <f t="shared" si="634"/>
        <v>Nein</v>
      </c>
      <c r="AD1797" s="52" t="str">
        <f t="shared" si="634"/>
        <v>Nein</v>
      </c>
      <c r="AE1797" s="52" t="str">
        <f t="shared" si="634"/>
        <v>Nein</v>
      </c>
      <c r="AF1797" s="52" t="str">
        <f t="shared" si="634"/>
        <v>Nein</v>
      </c>
      <c r="AG1797" s="61" t="str">
        <f>IF(Q1797="Ja",VLOOKUP($Q$2,Plausis!A:E,5,0),IF(R1797="Ja",VLOOKUP($R$2,Plausis!A:E,5,0),IF(T1797="Ja",VLOOKUP($T$2,Plausis!A:E,5,0),IF(U1797="Ja",VLOOKUP($U$2,Plausis!A:E,5,0),IF(AA1797="Ja",VLOOKUP($AA$2,Plausis!A:E,5,0),IF(AC1797="Ja",VLOOKUP($AC$2,Plausis!A:E,5,0),IF(AD1797="Ja",VLOOKUP($AD$2,Plausis!A:E,5,0),"")))))))</f>
        <v>Dieser Betrieb kann nur im Komfort-RS ohne ergänzenden Spezial-Straf-RS oder über einen Sondertarif zum SSR versichert werden.</v>
      </c>
      <c r="AH1797" s="52" t="str">
        <f>IF(Y1797="Ja",VLOOKUP($Y$2,Plausis!A:E,5,0),"")</f>
        <v/>
      </c>
      <c r="AI1797" s="52" t="str">
        <f t="shared" si="635"/>
        <v>Nein</v>
      </c>
      <c r="AJ1797" s="52" t="str">
        <f>IF(S1797="Ja",VLOOKUP($S$2,Plausis!A:E,5,0),IF(V1797="Ja",VLOOKUP($V$2,Plausis!A:E,5,0),IF(X1797="Ja",VLOOKUP($X$2,Plausis!A:E,5,0),"")))</f>
        <v>Dieser Betrieb kann nur über einen Sondertarif zum SSR versichert werden.</v>
      </c>
      <c r="AL1797" s="52" t="s">
        <v>2</v>
      </c>
      <c r="AM1797" s="114">
        <v>45531</v>
      </c>
      <c r="AN1797" s="52" t="s">
        <v>4467</v>
      </c>
      <c r="AO1797" s="52" t="str">
        <f>VLOOKUP(B1797,'BAT Grundtabelle'!B:T,19,0)</f>
        <v>ja</v>
      </c>
      <c r="AP1797" s="105" t="str">
        <f t="shared" si="636"/>
        <v>11616</v>
      </c>
      <c r="AQ1797" s="52" t="str">
        <f t="shared" si="637"/>
        <v>Seniorenheim</v>
      </c>
      <c r="AR1797" s="52" t="b">
        <f t="shared" si="633"/>
        <v>0</v>
      </c>
      <c r="AS1797" s="52" t="b">
        <f t="shared" si="633"/>
        <v>0</v>
      </c>
      <c r="AT1797" s="52" t="b">
        <f t="shared" si="633"/>
        <v>0</v>
      </c>
      <c r="AU1797" s="52" t="str">
        <f t="shared" si="638"/>
        <v>Eigener Tarif</v>
      </c>
      <c r="AW1797" s="52" t="b">
        <f t="shared" si="639"/>
        <v>0</v>
      </c>
      <c r="AX1797" s="52" t="str">
        <f t="shared" si="640"/>
        <v>Eigener Tarif</v>
      </c>
      <c r="AY1797" s="52" t="b">
        <f t="shared" si="641"/>
        <v>0</v>
      </c>
      <c r="AZ1797" s="52" t="str">
        <f t="shared" si="642"/>
        <v>11616</v>
      </c>
      <c r="BA1797" s="52" t="str">
        <f>VLOOKUP(A1797,'BAT Grundtabelle'!A:U,21,0)</f>
        <v>ja</v>
      </c>
      <c r="BB1797" s="52" t="str">
        <f t="shared" si="643"/>
        <v>nein</v>
      </c>
      <c r="BC1797" s="52" t="str">
        <f t="shared" si="644"/>
        <v>11616</v>
      </c>
      <c r="BD1797" s="52" t="str">
        <f t="shared" si="645"/>
        <v>Seniorenheim</v>
      </c>
      <c r="BE1797" s="52" t="str">
        <f t="shared" si="646"/>
        <v>Eigener Tarif</v>
      </c>
      <c r="BF1797" s="52" t="str">
        <f t="shared" si="647"/>
        <v>Eigener Tarif</v>
      </c>
    </row>
    <row r="1798" spans="1:58" ht="29" hidden="1" x14ac:dyDescent="0.35">
      <c r="A1798" s="107" t="s">
        <v>4041</v>
      </c>
      <c r="B1798" s="75" t="s">
        <v>1426</v>
      </c>
      <c r="C1798" s="52" t="s">
        <v>3</v>
      </c>
      <c r="D1798" s="52" t="s">
        <v>3</v>
      </c>
      <c r="E1798" s="52" t="s">
        <v>2</v>
      </c>
      <c r="F1798" s="52" t="s">
        <v>2</v>
      </c>
      <c r="G1798" s="52" t="s">
        <v>2</v>
      </c>
      <c r="H1798" s="52" t="s">
        <v>2</v>
      </c>
      <c r="I1798" s="52" t="s">
        <v>2</v>
      </c>
      <c r="J1798" s="52" t="s">
        <v>2</v>
      </c>
      <c r="K1798" s="52" t="s">
        <v>2</v>
      </c>
      <c r="L1798" s="52" t="s">
        <v>3</v>
      </c>
      <c r="M1798" s="52" t="s">
        <v>2</v>
      </c>
      <c r="N1798" s="52" t="s">
        <v>3</v>
      </c>
      <c r="O1798" s="52" t="s">
        <v>2409</v>
      </c>
      <c r="P1798" s="52" t="s">
        <v>58</v>
      </c>
      <c r="Q1798" s="52" t="str">
        <f t="shared" si="634"/>
        <v>Nein</v>
      </c>
      <c r="R1798" s="52" t="str">
        <f t="shared" si="634"/>
        <v>Nein</v>
      </c>
      <c r="S1798" s="52" t="str">
        <f t="shared" si="634"/>
        <v>Nein</v>
      </c>
      <c r="T1798" s="52" t="str">
        <f t="shared" si="634"/>
        <v>Nein</v>
      </c>
      <c r="U1798" s="52" t="str">
        <f t="shared" si="634"/>
        <v>Ja</v>
      </c>
      <c r="V1798" s="52" t="str">
        <f t="shared" si="634"/>
        <v>Ja</v>
      </c>
      <c r="W1798" s="52" t="str">
        <f t="shared" si="634"/>
        <v>Nein</v>
      </c>
      <c r="X1798" s="52" t="str">
        <f t="shared" si="634"/>
        <v>Nein</v>
      </c>
      <c r="Y1798" s="52" t="str">
        <f t="shared" si="634"/>
        <v>Nein</v>
      </c>
      <c r="Z1798" s="52" t="str">
        <f t="shared" si="634"/>
        <v>Nein</v>
      </c>
      <c r="AA1798" s="52" t="str">
        <f t="shared" si="634"/>
        <v>Nein</v>
      </c>
      <c r="AB1798" s="52" t="str">
        <f t="shared" si="634"/>
        <v>Nein</v>
      </c>
      <c r="AC1798" s="52" t="str">
        <f t="shared" si="634"/>
        <v>Nein</v>
      </c>
      <c r="AD1798" s="52" t="str">
        <f t="shared" si="634"/>
        <v>Nein</v>
      </c>
      <c r="AE1798" s="52" t="str">
        <f t="shared" si="634"/>
        <v>Nein</v>
      </c>
      <c r="AF1798" s="52" t="str">
        <f t="shared" si="634"/>
        <v>Nein</v>
      </c>
      <c r="AG1798" s="61" t="str">
        <f>IF(Q1798="Ja",VLOOKUP($Q$2,Plausis!A:E,5,0),IF(R1798="Ja",VLOOKUP($R$2,Plausis!A:E,5,0),IF(T1798="Ja",VLOOKUP($T$2,Plausis!A:E,5,0),IF(U1798="Ja",VLOOKUP($U$2,Plausis!A:E,5,0),IF(AA1798="Ja",VLOOKUP($AA$2,Plausis!A:E,5,0),IF(AC1798="Ja",VLOOKUP($AC$2,Plausis!A:E,5,0),IF(AD1798="Ja",VLOOKUP($AD$2,Plausis!A:E,5,0),"")))))))</f>
        <v>Dieser Betrieb kann nur im Komfort-RS ohne ergänzenden Spezial-Straf-RS oder über einen Sondertarif zum SSR versichert werden.</v>
      </c>
      <c r="AH1798" s="52" t="str">
        <f>IF(Y1798="Ja",VLOOKUP($Y$2,Plausis!A:E,5,0),"")</f>
        <v/>
      </c>
      <c r="AI1798" s="52" t="str">
        <f t="shared" si="635"/>
        <v>Nein</v>
      </c>
      <c r="AJ1798" s="52" t="str">
        <f>IF(S1798="Ja",VLOOKUP($S$2,Plausis!A:E,5,0),IF(V1798="Ja",VLOOKUP($V$2,Plausis!A:E,5,0),IF(X1798="Ja",VLOOKUP($X$2,Plausis!A:E,5,0),"")))</f>
        <v>Dieser Betrieb kann nur über einen Sondertarif zum SSR versichert werden.</v>
      </c>
      <c r="AL1798" s="52" t="s">
        <v>2</v>
      </c>
      <c r="AM1798" s="114">
        <v>45531</v>
      </c>
      <c r="AN1798" s="52" t="s">
        <v>4467</v>
      </c>
      <c r="AO1798" s="52" t="str">
        <f>VLOOKUP(B1798,'BAT Grundtabelle'!B:T,19,0)</f>
        <v>ja</v>
      </c>
      <c r="AP1798" s="105" t="str">
        <f t="shared" si="636"/>
        <v>11617</v>
      </c>
      <c r="AQ1798" s="52" t="str">
        <f t="shared" si="637"/>
        <v>Seniorenresidenz</v>
      </c>
      <c r="AR1798" s="52" t="b">
        <f t="shared" si="633"/>
        <v>0</v>
      </c>
      <c r="AS1798" s="52" t="b">
        <f t="shared" si="633"/>
        <v>0</v>
      </c>
      <c r="AT1798" s="52" t="b">
        <f t="shared" si="633"/>
        <v>0</v>
      </c>
      <c r="AU1798" s="52" t="str">
        <f t="shared" si="638"/>
        <v>Eigener Tarif</v>
      </c>
      <c r="AW1798" s="52" t="b">
        <f t="shared" si="639"/>
        <v>0</v>
      </c>
      <c r="AX1798" s="52" t="str">
        <f t="shared" si="640"/>
        <v>Eigener Tarif</v>
      </c>
      <c r="AY1798" s="52" t="b">
        <f t="shared" si="641"/>
        <v>0</v>
      </c>
      <c r="AZ1798" s="52" t="str">
        <f t="shared" si="642"/>
        <v>11617</v>
      </c>
      <c r="BA1798" s="52" t="str">
        <f>VLOOKUP(A1798,'BAT Grundtabelle'!A:U,21,0)</f>
        <v>ja</v>
      </c>
      <c r="BB1798" s="52" t="str">
        <f t="shared" si="643"/>
        <v>nein</v>
      </c>
      <c r="BC1798" s="52" t="str">
        <f t="shared" si="644"/>
        <v>11617</v>
      </c>
      <c r="BD1798" s="52" t="str">
        <f t="shared" si="645"/>
        <v>Seniorenresidenz</v>
      </c>
      <c r="BE1798" s="52" t="str">
        <f t="shared" si="646"/>
        <v>Eigener Tarif</v>
      </c>
      <c r="BF1798" s="52" t="str">
        <f t="shared" si="647"/>
        <v>Eigener Tarif</v>
      </c>
    </row>
    <row r="1799" spans="1:58" ht="29" hidden="1" x14ac:dyDescent="0.35">
      <c r="A1799" s="107" t="s">
        <v>4042</v>
      </c>
      <c r="B1799" s="75" t="s">
        <v>1427</v>
      </c>
      <c r="C1799" s="52" t="s">
        <v>3</v>
      </c>
      <c r="D1799" s="52" t="s">
        <v>3</v>
      </c>
      <c r="E1799" s="52" t="s">
        <v>2</v>
      </c>
      <c r="F1799" s="52" t="s">
        <v>2</v>
      </c>
      <c r="G1799" s="52" t="s">
        <v>2</v>
      </c>
      <c r="H1799" s="52" t="s">
        <v>2</v>
      </c>
      <c r="I1799" s="52" t="s">
        <v>2</v>
      </c>
      <c r="J1799" s="52" t="s">
        <v>2</v>
      </c>
      <c r="K1799" s="52" t="s">
        <v>2</v>
      </c>
      <c r="L1799" s="52" t="s">
        <v>3</v>
      </c>
      <c r="M1799" s="52" t="s">
        <v>2</v>
      </c>
      <c r="N1799" s="52" t="s">
        <v>3</v>
      </c>
      <c r="O1799" s="52" t="s">
        <v>2409</v>
      </c>
      <c r="P1799" s="52" t="s">
        <v>58</v>
      </c>
      <c r="Q1799" s="52" t="str">
        <f t="shared" si="634"/>
        <v>Nein</v>
      </c>
      <c r="R1799" s="52" t="str">
        <f t="shared" si="634"/>
        <v>Nein</v>
      </c>
      <c r="S1799" s="52" t="str">
        <f t="shared" si="634"/>
        <v>Nein</v>
      </c>
      <c r="T1799" s="52" t="str">
        <f t="shared" si="634"/>
        <v>Nein</v>
      </c>
      <c r="U1799" s="52" t="str">
        <f t="shared" si="634"/>
        <v>Ja</v>
      </c>
      <c r="V1799" s="52" t="str">
        <f t="shared" si="634"/>
        <v>Ja</v>
      </c>
      <c r="W1799" s="52" t="str">
        <f t="shared" si="634"/>
        <v>Nein</v>
      </c>
      <c r="X1799" s="52" t="str">
        <f t="shared" si="634"/>
        <v>Nein</v>
      </c>
      <c r="Y1799" s="52" t="str">
        <f t="shared" si="634"/>
        <v>Nein</v>
      </c>
      <c r="Z1799" s="52" t="str">
        <f t="shared" si="634"/>
        <v>Nein</v>
      </c>
      <c r="AA1799" s="52" t="str">
        <f t="shared" si="634"/>
        <v>Nein</v>
      </c>
      <c r="AB1799" s="52" t="str">
        <f t="shared" si="634"/>
        <v>Nein</v>
      </c>
      <c r="AC1799" s="52" t="str">
        <f t="shared" si="634"/>
        <v>Nein</v>
      </c>
      <c r="AD1799" s="52" t="str">
        <f t="shared" si="634"/>
        <v>Nein</v>
      </c>
      <c r="AE1799" s="52" t="str">
        <f t="shared" si="634"/>
        <v>Nein</v>
      </c>
      <c r="AF1799" s="52" t="str">
        <f t="shared" si="634"/>
        <v>Nein</v>
      </c>
      <c r="AG1799" s="61" t="str">
        <f>IF(Q1799="Ja",VLOOKUP($Q$2,Plausis!A:E,5,0),IF(R1799="Ja",VLOOKUP($R$2,Plausis!A:E,5,0),IF(T1799="Ja",VLOOKUP($T$2,Plausis!A:E,5,0),IF(U1799="Ja",VLOOKUP($U$2,Plausis!A:E,5,0),IF(AA1799="Ja",VLOOKUP($AA$2,Plausis!A:E,5,0),IF(AC1799="Ja",VLOOKUP($AC$2,Plausis!A:E,5,0),IF(AD1799="Ja",VLOOKUP($AD$2,Plausis!A:E,5,0),"")))))))</f>
        <v>Dieser Betrieb kann nur im Komfort-RS ohne ergänzenden Spezial-Straf-RS oder über einen Sondertarif zum SSR versichert werden.</v>
      </c>
      <c r="AH1799" s="52" t="str">
        <f>IF(Y1799="Ja",VLOOKUP($Y$2,Plausis!A:E,5,0),"")</f>
        <v/>
      </c>
      <c r="AI1799" s="52" t="str">
        <f t="shared" si="635"/>
        <v>Nein</v>
      </c>
      <c r="AJ1799" s="52" t="str">
        <f>IF(S1799="Ja",VLOOKUP($S$2,Plausis!A:E,5,0),IF(V1799="Ja",VLOOKUP($V$2,Plausis!A:E,5,0),IF(X1799="Ja",VLOOKUP($X$2,Plausis!A:E,5,0),"")))</f>
        <v>Dieser Betrieb kann nur über einen Sondertarif zum SSR versichert werden.</v>
      </c>
      <c r="AL1799" s="52" t="s">
        <v>2</v>
      </c>
      <c r="AM1799" s="114">
        <v>45531</v>
      </c>
      <c r="AN1799" s="52" t="s">
        <v>4467</v>
      </c>
      <c r="AO1799" s="52" t="str">
        <f>VLOOKUP(B1799,'BAT Grundtabelle'!B:T,19,0)</f>
        <v>ja</v>
      </c>
      <c r="AP1799" s="105" t="str">
        <f t="shared" si="636"/>
        <v>11618</v>
      </c>
      <c r="AQ1799" s="52" t="str">
        <f t="shared" si="637"/>
        <v>Seniorenstift</v>
      </c>
      <c r="AR1799" s="52" t="b">
        <f t="shared" si="633"/>
        <v>0</v>
      </c>
      <c r="AS1799" s="52" t="b">
        <f t="shared" si="633"/>
        <v>0</v>
      </c>
      <c r="AT1799" s="52" t="b">
        <f t="shared" si="633"/>
        <v>0</v>
      </c>
      <c r="AU1799" s="52" t="str">
        <f t="shared" si="638"/>
        <v>Eigener Tarif</v>
      </c>
      <c r="AW1799" s="52" t="b">
        <f t="shared" si="639"/>
        <v>0</v>
      </c>
      <c r="AX1799" s="52" t="str">
        <f t="shared" si="640"/>
        <v>Eigener Tarif</v>
      </c>
      <c r="AY1799" s="52" t="b">
        <f t="shared" si="641"/>
        <v>0</v>
      </c>
      <c r="AZ1799" s="52" t="str">
        <f t="shared" si="642"/>
        <v>11618</v>
      </c>
      <c r="BA1799" s="52" t="str">
        <f>VLOOKUP(A1799,'BAT Grundtabelle'!A:U,21,0)</f>
        <v>ja</v>
      </c>
      <c r="BB1799" s="52" t="str">
        <f t="shared" si="643"/>
        <v>nein</v>
      </c>
      <c r="BC1799" s="52" t="str">
        <f t="shared" si="644"/>
        <v>11618</v>
      </c>
      <c r="BD1799" s="52" t="str">
        <f t="shared" si="645"/>
        <v>Seniorenstift</v>
      </c>
      <c r="BE1799" s="52" t="str">
        <f t="shared" si="646"/>
        <v>Eigener Tarif</v>
      </c>
      <c r="BF1799" s="52" t="str">
        <f t="shared" si="647"/>
        <v>Eigener Tarif</v>
      </c>
    </row>
    <row r="1800" spans="1:58" ht="29" hidden="1" x14ac:dyDescent="0.35">
      <c r="A1800" s="107" t="s">
        <v>4043</v>
      </c>
      <c r="B1800" s="75" t="s">
        <v>1428</v>
      </c>
      <c r="C1800" s="52" t="s">
        <v>3</v>
      </c>
      <c r="D1800" s="52" t="s">
        <v>3</v>
      </c>
      <c r="E1800" s="52" t="s">
        <v>2</v>
      </c>
      <c r="F1800" s="52" t="s">
        <v>2</v>
      </c>
      <c r="G1800" s="52" t="s">
        <v>2</v>
      </c>
      <c r="H1800" s="52" t="s">
        <v>2</v>
      </c>
      <c r="I1800" s="52" t="s">
        <v>2</v>
      </c>
      <c r="J1800" s="52" t="s">
        <v>2</v>
      </c>
      <c r="K1800" s="52" t="s">
        <v>2</v>
      </c>
      <c r="L1800" s="52" t="s">
        <v>3</v>
      </c>
      <c r="M1800" s="52" t="s">
        <v>2</v>
      </c>
      <c r="N1800" s="52" t="s">
        <v>3</v>
      </c>
      <c r="O1800" s="52" t="s">
        <v>2409</v>
      </c>
      <c r="P1800" s="52" t="s">
        <v>58</v>
      </c>
      <c r="Q1800" s="52" t="str">
        <f t="shared" si="634"/>
        <v>Nein</v>
      </c>
      <c r="R1800" s="52" t="str">
        <f t="shared" si="634"/>
        <v>Nein</v>
      </c>
      <c r="S1800" s="52" t="str">
        <f t="shared" si="634"/>
        <v>Nein</v>
      </c>
      <c r="T1800" s="52" t="str">
        <f t="shared" si="634"/>
        <v>Nein</v>
      </c>
      <c r="U1800" s="52" t="str">
        <f t="shared" si="634"/>
        <v>Ja</v>
      </c>
      <c r="V1800" s="52" t="str">
        <f t="shared" si="634"/>
        <v>Ja</v>
      </c>
      <c r="W1800" s="52" t="str">
        <f t="shared" si="634"/>
        <v>Nein</v>
      </c>
      <c r="X1800" s="52" t="str">
        <f t="shared" si="634"/>
        <v>Nein</v>
      </c>
      <c r="Y1800" s="52" t="str">
        <f t="shared" si="634"/>
        <v>Nein</v>
      </c>
      <c r="Z1800" s="52" t="str">
        <f t="shared" si="634"/>
        <v>Nein</v>
      </c>
      <c r="AA1800" s="52" t="str">
        <f t="shared" si="634"/>
        <v>Nein</v>
      </c>
      <c r="AB1800" s="52" t="str">
        <f t="shared" si="634"/>
        <v>Nein</v>
      </c>
      <c r="AC1800" s="52" t="str">
        <f t="shared" si="634"/>
        <v>Nein</v>
      </c>
      <c r="AD1800" s="52" t="str">
        <f t="shared" si="634"/>
        <v>Nein</v>
      </c>
      <c r="AE1800" s="52" t="str">
        <f t="shared" si="634"/>
        <v>Nein</v>
      </c>
      <c r="AF1800" s="52" t="str">
        <f t="shared" si="634"/>
        <v>Nein</v>
      </c>
      <c r="AG1800" s="61" t="str">
        <f>IF(Q1800="Ja",VLOOKUP($Q$2,Plausis!A:E,5,0),IF(R1800="Ja",VLOOKUP($R$2,Plausis!A:E,5,0),IF(T1800="Ja",VLOOKUP($T$2,Plausis!A:E,5,0),IF(U1800="Ja",VLOOKUP($U$2,Plausis!A:E,5,0),IF(AA1800="Ja",VLOOKUP($AA$2,Plausis!A:E,5,0),IF(AC1800="Ja",VLOOKUP($AC$2,Plausis!A:E,5,0),IF(AD1800="Ja",VLOOKUP($AD$2,Plausis!A:E,5,0),"")))))))</f>
        <v>Dieser Betrieb kann nur im Komfort-RS ohne ergänzenden Spezial-Straf-RS oder über einen Sondertarif zum SSR versichert werden.</v>
      </c>
      <c r="AH1800" s="52" t="str">
        <f>IF(Y1800="Ja",VLOOKUP($Y$2,Plausis!A:E,5,0),"")</f>
        <v/>
      </c>
      <c r="AI1800" s="52" t="str">
        <f t="shared" si="635"/>
        <v>Nein</v>
      </c>
      <c r="AJ1800" s="52" t="str">
        <f>IF(S1800="Ja",VLOOKUP($S$2,Plausis!A:E,5,0),IF(V1800="Ja",VLOOKUP($V$2,Plausis!A:E,5,0),IF(X1800="Ja",VLOOKUP($X$2,Plausis!A:E,5,0),"")))</f>
        <v>Dieser Betrieb kann nur über einen Sondertarif zum SSR versichert werden.</v>
      </c>
      <c r="AL1800" s="52" t="s">
        <v>2</v>
      </c>
      <c r="AM1800" s="114">
        <v>45531</v>
      </c>
      <c r="AN1800" s="52" t="s">
        <v>4467</v>
      </c>
      <c r="AO1800" s="52" t="str">
        <f>VLOOKUP(B1800,'BAT Grundtabelle'!B:T,19,0)</f>
        <v>ja</v>
      </c>
      <c r="AP1800" s="105" t="str">
        <f t="shared" si="636"/>
        <v>11619</v>
      </c>
      <c r="AQ1800" s="52" t="str">
        <f t="shared" si="637"/>
        <v>Seniorentagesstätte</v>
      </c>
      <c r="AR1800" s="52" t="b">
        <f t="shared" si="633"/>
        <v>0</v>
      </c>
      <c r="AS1800" s="52" t="b">
        <f t="shared" si="633"/>
        <v>0</v>
      </c>
      <c r="AT1800" s="52" t="b">
        <f t="shared" si="633"/>
        <v>0</v>
      </c>
      <c r="AU1800" s="52" t="str">
        <f t="shared" si="638"/>
        <v>Eigener Tarif</v>
      </c>
      <c r="AW1800" s="52" t="b">
        <f t="shared" si="639"/>
        <v>0</v>
      </c>
      <c r="AX1800" s="52" t="str">
        <f t="shared" si="640"/>
        <v>Eigener Tarif</v>
      </c>
      <c r="AY1800" s="52" t="b">
        <f t="shared" si="641"/>
        <v>0</v>
      </c>
      <c r="AZ1800" s="52" t="str">
        <f t="shared" si="642"/>
        <v>11619</v>
      </c>
      <c r="BA1800" s="52" t="str">
        <f>VLOOKUP(A1800,'BAT Grundtabelle'!A:U,21,0)</f>
        <v>ja</v>
      </c>
      <c r="BB1800" s="52" t="str">
        <f t="shared" si="643"/>
        <v>nein</v>
      </c>
      <c r="BC1800" s="52" t="str">
        <f t="shared" si="644"/>
        <v>11619</v>
      </c>
      <c r="BD1800" s="52" t="str">
        <f t="shared" si="645"/>
        <v>Seniorentagesstätte</v>
      </c>
      <c r="BE1800" s="52" t="str">
        <f t="shared" si="646"/>
        <v>Eigener Tarif</v>
      </c>
      <c r="BF1800" s="52" t="str">
        <f t="shared" si="647"/>
        <v>Eigener Tarif</v>
      </c>
    </row>
    <row r="1801" spans="1:58" ht="116" hidden="1" x14ac:dyDescent="0.35">
      <c r="A1801" s="107" t="s">
        <v>4044</v>
      </c>
      <c r="B1801" s="75" t="s">
        <v>1873</v>
      </c>
      <c r="C1801" s="52" t="s">
        <v>3</v>
      </c>
      <c r="D1801" s="52" t="s">
        <v>3</v>
      </c>
      <c r="E1801" s="52" t="s">
        <v>2</v>
      </c>
      <c r="F1801" s="52" t="s">
        <v>2</v>
      </c>
      <c r="G1801" s="52" t="s">
        <v>2</v>
      </c>
      <c r="H1801" s="52" t="s">
        <v>2</v>
      </c>
      <c r="I1801" s="52" t="s">
        <v>3</v>
      </c>
      <c r="J1801" s="52">
        <v>1</v>
      </c>
      <c r="K1801" s="52" t="s">
        <v>2</v>
      </c>
      <c r="L1801" s="52" t="s">
        <v>2</v>
      </c>
      <c r="M1801" s="52" t="s">
        <v>2</v>
      </c>
      <c r="N1801" s="52" t="s">
        <v>3</v>
      </c>
      <c r="P1801" s="52">
        <v>300</v>
      </c>
      <c r="Q1801" s="52" t="str">
        <f t="shared" si="634"/>
        <v>Nein</v>
      </c>
      <c r="R1801" s="52" t="str">
        <f t="shared" si="634"/>
        <v>Nein</v>
      </c>
      <c r="S1801" s="52" t="str">
        <f t="shared" si="634"/>
        <v>Nein</v>
      </c>
      <c r="T1801" s="52" t="str">
        <f t="shared" si="634"/>
        <v>Nein</v>
      </c>
      <c r="U1801" s="52" t="str">
        <f t="shared" si="634"/>
        <v>Nein</v>
      </c>
      <c r="V1801" s="52" t="str">
        <f t="shared" si="634"/>
        <v>Nein</v>
      </c>
      <c r="W1801" s="52" t="str">
        <f t="shared" si="634"/>
        <v>Nein</v>
      </c>
      <c r="X1801" s="52" t="str">
        <f t="shared" si="634"/>
        <v>Nein</v>
      </c>
      <c r="Y1801" s="52" t="str">
        <f t="shared" si="634"/>
        <v>Nein</v>
      </c>
      <c r="Z1801" s="52" t="str">
        <f t="shared" si="634"/>
        <v>Nein</v>
      </c>
      <c r="AA1801" s="52" t="str">
        <f t="shared" si="634"/>
        <v>Ja</v>
      </c>
      <c r="AB1801" s="52" t="str">
        <f t="shared" si="634"/>
        <v>Nein</v>
      </c>
      <c r="AC1801" s="52" t="str">
        <f t="shared" si="634"/>
        <v>Nein</v>
      </c>
      <c r="AD1801" s="52" t="str">
        <f t="shared" si="634"/>
        <v>Nein</v>
      </c>
      <c r="AE1801" s="52" t="str">
        <f t="shared" si="634"/>
        <v>Nein</v>
      </c>
      <c r="AF1801" s="52" t="str">
        <f t="shared" si="634"/>
        <v>Nein</v>
      </c>
      <c r="AG1801" s="61" t="str">
        <f>IF(Q1801="Ja",VLOOKUP($Q$2,Plausis!A:E,5,0),IF(R1801="Ja",VLOOKUP($R$2,Plausis!A:E,5,0),IF(T1801="Ja",VLOOKUP($T$2,Plausis!A:E,5,0),IF(U1801="Ja",VLOOKUP($U$2,Plausis!A:E,5,0),IF(AA1801="Ja",VLOOKUP($AA$2,Plausis!A:E,5,0),IF(AC1801="Ja",VLOOKUP($AC$2,Plausis!A:E,5,0),IF(AD1801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801" s="52" t="str">
        <f>IF(Y1801="Ja",VLOOKUP($Y$2,Plausis!A:E,5,0),"")</f>
        <v/>
      </c>
      <c r="AI1801" s="52" t="str">
        <f t="shared" si="635"/>
        <v>Ja</v>
      </c>
      <c r="AJ1801" s="52" t="str">
        <f>IF(S1801="Ja",VLOOKUP($S$2,Plausis!A:E,5,0),IF(V1801="Ja",VLOOKUP($V$2,Plausis!A:E,5,0),IF(X1801="Ja",VLOOKUP($X$2,Plausis!A:E,5,0),"")))</f>
        <v/>
      </c>
      <c r="AL1801" s="52" t="s">
        <v>3</v>
      </c>
      <c r="AM1801" s="114">
        <v>45531</v>
      </c>
      <c r="AN1801" s="52" t="s">
        <v>4467</v>
      </c>
      <c r="AO1801" s="52" t="str">
        <f>VLOOKUP(B1801,'BAT Grundtabelle'!B:T,19,0)</f>
        <v>ja</v>
      </c>
      <c r="AP1801" s="105" t="str">
        <f t="shared" si="636"/>
        <v>11620</v>
      </c>
      <c r="AQ1801" s="52" t="str">
        <f t="shared" si="637"/>
        <v>Seniorentransporte</v>
      </c>
      <c r="AR1801" s="52" t="b">
        <f t="shared" si="633"/>
        <v>0</v>
      </c>
      <c r="AS1801" s="52" t="b">
        <f t="shared" si="633"/>
        <v>0</v>
      </c>
      <c r="AT1801" s="52" t="b">
        <f t="shared" si="633"/>
        <v>0</v>
      </c>
      <c r="AU1801" s="52">
        <f t="shared" si="638"/>
        <v>1</v>
      </c>
      <c r="AW1801" s="52" t="b">
        <f t="shared" si="639"/>
        <v>0</v>
      </c>
      <c r="AX1801" s="52" t="str">
        <f t="shared" si="640"/>
        <v>Unternehmen</v>
      </c>
      <c r="AY1801" s="52" t="b">
        <f t="shared" si="641"/>
        <v>0</v>
      </c>
      <c r="AZ1801" s="52" t="str">
        <f t="shared" si="642"/>
        <v>11620</v>
      </c>
      <c r="BA1801" s="52" t="str">
        <f>VLOOKUP(A1801,'BAT Grundtabelle'!A:U,21,0)</f>
        <v>ja</v>
      </c>
      <c r="BB1801" s="52" t="str">
        <f t="shared" si="643"/>
        <v>nein</v>
      </c>
      <c r="BC1801" s="52" t="str">
        <f t="shared" si="644"/>
        <v>11620</v>
      </c>
      <c r="BD1801" s="52" t="str">
        <f t="shared" si="645"/>
        <v>Seniorentransporte</v>
      </c>
      <c r="BE1801" s="52" t="str">
        <f t="shared" si="646"/>
        <v>Unternehmen</v>
      </c>
      <c r="BF1801" s="52">
        <f t="shared" si="647"/>
        <v>1</v>
      </c>
    </row>
    <row r="1802" spans="1:58" hidden="1" x14ac:dyDescent="0.35">
      <c r="A1802" s="107" t="s">
        <v>4045</v>
      </c>
      <c r="B1802" s="75" t="s">
        <v>820</v>
      </c>
      <c r="C1802" s="52" t="s">
        <v>3</v>
      </c>
      <c r="D1802" s="52" t="s">
        <v>3</v>
      </c>
      <c r="E1802" s="52" t="s">
        <v>2</v>
      </c>
      <c r="F1802" s="52" t="s">
        <v>2</v>
      </c>
      <c r="G1802" s="52" t="s">
        <v>2</v>
      </c>
      <c r="H1802" s="52" t="s">
        <v>2</v>
      </c>
      <c r="I1802" s="52" t="s">
        <v>3</v>
      </c>
      <c r="J1802" s="52">
        <v>3</v>
      </c>
      <c r="K1802" s="52" t="s">
        <v>2</v>
      </c>
      <c r="L1802" s="52" t="s">
        <v>2</v>
      </c>
      <c r="M1802" s="52" t="s">
        <v>2</v>
      </c>
      <c r="N1802" s="52" t="s">
        <v>3</v>
      </c>
      <c r="P1802" s="52" t="s">
        <v>4</v>
      </c>
      <c r="Q1802" s="52" t="str">
        <f t="shared" si="634"/>
        <v>Nein</v>
      </c>
      <c r="R1802" s="52" t="str">
        <f t="shared" si="634"/>
        <v>Nein</v>
      </c>
      <c r="S1802" s="52" t="str">
        <f t="shared" si="634"/>
        <v>Nein</v>
      </c>
      <c r="T1802" s="52" t="str">
        <f t="shared" si="634"/>
        <v>Nein</v>
      </c>
      <c r="U1802" s="52" t="str">
        <f t="shared" si="634"/>
        <v>Nein</v>
      </c>
      <c r="V1802" s="52" t="str">
        <f t="shared" si="634"/>
        <v>Nein</v>
      </c>
      <c r="W1802" s="52" t="str">
        <f t="shared" si="634"/>
        <v>Nein</v>
      </c>
      <c r="X1802" s="52" t="str">
        <f t="shared" si="634"/>
        <v>Nein</v>
      </c>
      <c r="Y1802" s="52" t="str">
        <f t="shared" si="634"/>
        <v>Nein</v>
      </c>
      <c r="Z1802" s="52" t="str">
        <f t="shared" si="634"/>
        <v>Nein</v>
      </c>
      <c r="AA1802" s="52" t="str">
        <f t="shared" si="634"/>
        <v>Nein</v>
      </c>
      <c r="AB1802" s="52" t="str">
        <f t="shared" si="634"/>
        <v>Nein</v>
      </c>
      <c r="AC1802" s="52" t="str">
        <f t="shared" si="634"/>
        <v>Nein</v>
      </c>
      <c r="AD1802" s="52" t="str">
        <f t="shared" si="634"/>
        <v>Nein</v>
      </c>
      <c r="AE1802" s="52" t="str">
        <f t="shared" si="634"/>
        <v>Nein</v>
      </c>
      <c r="AF1802" s="52" t="str">
        <f t="shared" si="634"/>
        <v>Nein</v>
      </c>
      <c r="AG1802" s="61" t="str">
        <f>IF(Q1802="Ja",VLOOKUP($Q$2,Plausis!A:E,5,0),IF(R1802="Ja",VLOOKUP($R$2,Plausis!A:E,5,0),IF(T1802="Ja",VLOOKUP($T$2,Plausis!A:E,5,0),IF(U1802="Ja",VLOOKUP($U$2,Plausis!A:E,5,0),IF(AA1802="Ja",VLOOKUP($AA$2,Plausis!A:E,5,0),IF(AC1802="Ja",VLOOKUP($AC$2,Plausis!A:E,5,0),IF(AD1802="Ja",VLOOKUP($AD$2,Plausis!A:E,5,0),"")))))))</f>
        <v/>
      </c>
      <c r="AH1802" s="52" t="str">
        <f>IF(Y1802="Ja",VLOOKUP($Y$2,Plausis!A:E,5,0),"")</f>
        <v/>
      </c>
      <c r="AI1802" s="52" t="str">
        <f t="shared" si="635"/>
        <v>Ja</v>
      </c>
      <c r="AJ1802" s="52" t="str">
        <f>IF(S1802="Ja",VLOOKUP($S$2,Plausis!A:E,5,0),IF(V1802="Ja",VLOOKUP($V$2,Plausis!A:E,5,0),IF(X1802="Ja",VLOOKUP($X$2,Plausis!A:E,5,0),"")))</f>
        <v/>
      </c>
      <c r="AL1802" s="52" t="s">
        <v>2</v>
      </c>
      <c r="AM1802" s="114">
        <v>45531</v>
      </c>
      <c r="AN1802" s="52" t="s">
        <v>4467</v>
      </c>
      <c r="AO1802" s="52" t="str">
        <f>VLOOKUP(B1802,'BAT Grundtabelle'!B:T,19,0)</f>
        <v>ja</v>
      </c>
      <c r="AP1802" s="105" t="str">
        <f t="shared" si="636"/>
        <v>11621</v>
      </c>
      <c r="AQ1802" s="52" t="str">
        <f t="shared" si="637"/>
        <v>Sequester</v>
      </c>
      <c r="AR1802" s="52" t="b">
        <f t="shared" si="633"/>
        <v>0</v>
      </c>
      <c r="AS1802" s="52" t="b">
        <f t="shared" si="633"/>
        <v>0</v>
      </c>
      <c r="AT1802" s="52" t="b">
        <f t="shared" si="633"/>
        <v>0</v>
      </c>
      <c r="AU1802" s="52">
        <f t="shared" si="638"/>
        <v>3</v>
      </c>
      <c r="AW1802" s="52" t="b">
        <f t="shared" si="639"/>
        <v>0</v>
      </c>
      <c r="AX1802" s="52" t="str">
        <f t="shared" si="640"/>
        <v>Unternehmen</v>
      </c>
      <c r="AY1802" s="52" t="b">
        <f t="shared" si="641"/>
        <v>0</v>
      </c>
      <c r="AZ1802" s="52" t="str">
        <f t="shared" si="642"/>
        <v>11621</v>
      </c>
      <c r="BA1802" s="52" t="str">
        <f>VLOOKUP(A1802,'BAT Grundtabelle'!A:U,21,0)</f>
        <v>ja</v>
      </c>
      <c r="BB1802" s="52" t="str">
        <f t="shared" si="643"/>
        <v>nein</v>
      </c>
      <c r="BC1802" s="52" t="str">
        <f t="shared" si="644"/>
        <v>11621</v>
      </c>
      <c r="BD1802" s="52" t="str">
        <f t="shared" si="645"/>
        <v>Sequester</v>
      </c>
      <c r="BE1802" s="52" t="str">
        <f t="shared" si="646"/>
        <v>Unternehmen</v>
      </c>
      <c r="BF1802" s="52">
        <f t="shared" si="647"/>
        <v>3</v>
      </c>
    </row>
    <row r="1803" spans="1:58" hidden="1" x14ac:dyDescent="0.35">
      <c r="A1803" s="107" t="s">
        <v>4046</v>
      </c>
      <c r="B1803" s="75" t="s">
        <v>550</v>
      </c>
      <c r="C1803" s="52" t="s">
        <v>3</v>
      </c>
      <c r="D1803" s="52" t="s">
        <v>3</v>
      </c>
      <c r="E1803" s="52" t="s">
        <v>2</v>
      </c>
      <c r="F1803" s="52" t="s">
        <v>2</v>
      </c>
      <c r="G1803" s="52" t="s">
        <v>2</v>
      </c>
      <c r="H1803" s="52" t="s">
        <v>2</v>
      </c>
      <c r="I1803" s="52" t="s">
        <v>3</v>
      </c>
      <c r="J1803" s="52">
        <v>2</v>
      </c>
      <c r="K1803" s="52" t="s">
        <v>2</v>
      </c>
      <c r="L1803" s="52" t="s">
        <v>2</v>
      </c>
      <c r="M1803" s="52" t="s">
        <v>2</v>
      </c>
      <c r="N1803" s="52" t="s">
        <v>3</v>
      </c>
      <c r="P1803" s="52" t="s">
        <v>4</v>
      </c>
      <c r="Q1803" s="52" t="str">
        <f t="shared" ref="Q1803:AF1812" si="648">IF(ISERROR(FIND(Q$2,$P1803,1)),"Nein","Ja")</f>
        <v>Nein</v>
      </c>
      <c r="R1803" s="52" t="str">
        <f t="shared" si="648"/>
        <v>Nein</v>
      </c>
      <c r="S1803" s="52" t="str">
        <f t="shared" si="648"/>
        <v>Nein</v>
      </c>
      <c r="T1803" s="52" t="str">
        <f t="shared" si="648"/>
        <v>Nein</v>
      </c>
      <c r="U1803" s="52" t="str">
        <f t="shared" si="648"/>
        <v>Nein</v>
      </c>
      <c r="V1803" s="52" t="str">
        <f t="shared" si="648"/>
        <v>Nein</v>
      </c>
      <c r="W1803" s="52" t="str">
        <f t="shared" si="648"/>
        <v>Nein</v>
      </c>
      <c r="X1803" s="52" t="str">
        <f t="shared" si="648"/>
        <v>Nein</v>
      </c>
      <c r="Y1803" s="52" t="str">
        <f t="shared" si="648"/>
        <v>Nein</v>
      </c>
      <c r="Z1803" s="52" t="str">
        <f t="shared" si="648"/>
        <v>Nein</v>
      </c>
      <c r="AA1803" s="52" t="str">
        <f t="shared" si="648"/>
        <v>Nein</v>
      </c>
      <c r="AB1803" s="52" t="str">
        <f t="shared" si="648"/>
        <v>Nein</v>
      </c>
      <c r="AC1803" s="52" t="str">
        <f t="shared" si="648"/>
        <v>Nein</v>
      </c>
      <c r="AD1803" s="52" t="str">
        <f t="shared" si="648"/>
        <v>Nein</v>
      </c>
      <c r="AE1803" s="52" t="str">
        <f t="shared" si="648"/>
        <v>Nein</v>
      </c>
      <c r="AF1803" s="52" t="str">
        <f t="shared" si="648"/>
        <v>Nein</v>
      </c>
      <c r="AG1803" s="61" t="str">
        <f>IF(Q1803="Ja",VLOOKUP($Q$2,Plausis!A:E,5,0),IF(R1803="Ja",VLOOKUP($R$2,Plausis!A:E,5,0),IF(T1803="Ja",VLOOKUP($T$2,Plausis!A:E,5,0),IF(U1803="Ja",VLOOKUP($U$2,Plausis!A:E,5,0),IF(AA1803="Ja",VLOOKUP($AA$2,Plausis!A:E,5,0),IF(AC1803="Ja",VLOOKUP($AC$2,Plausis!A:E,5,0),IF(AD1803="Ja",VLOOKUP($AD$2,Plausis!A:E,5,0),"")))))))</f>
        <v/>
      </c>
      <c r="AH1803" s="52" t="str">
        <f>IF(Y1803="Ja",VLOOKUP($Y$2,Plausis!A:E,5,0),"")</f>
        <v/>
      </c>
      <c r="AI1803" s="52" t="str">
        <f t="shared" si="635"/>
        <v>Ja</v>
      </c>
      <c r="AJ1803" s="52" t="str">
        <f>IF(S1803="Ja",VLOOKUP($S$2,Plausis!A:E,5,0),IF(V1803="Ja",VLOOKUP($V$2,Plausis!A:E,5,0),IF(X1803="Ja",VLOOKUP($X$2,Plausis!A:E,5,0),"")))</f>
        <v/>
      </c>
      <c r="AL1803" s="52" t="s">
        <v>2</v>
      </c>
      <c r="AM1803" s="114">
        <v>45531</v>
      </c>
      <c r="AN1803" s="52" t="s">
        <v>4467</v>
      </c>
      <c r="AO1803" s="52" t="str">
        <f>VLOOKUP(B1803,'BAT Grundtabelle'!B:T,19,0)</f>
        <v>ja</v>
      </c>
      <c r="AP1803" s="105" t="str">
        <f t="shared" si="636"/>
        <v>11622</v>
      </c>
      <c r="AQ1803" s="52" t="str">
        <f t="shared" si="637"/>
        <v>Sessellift</v>
      </c>
      <c r="AR1803" s="52" t="b">
        <f t="shared" ref="AR1803:AT1822" si="649">IF(ISERROR(FIND(AR$1,$P1803,1)),FALSE,TRUE)</f>
        <v>0</v>
      </c>
      <c r="AS1803" s="52" t="b">
        <f t="shared" si="649"/>
        <v>0</v>
      </c>
      <c r="AT1803" s="52" t="b">
        <f t="shared" si="649"/>
        <v>0</v>
      </c>
      <c r="AU1803" s="52">
        <f t="shared" si="638"/>
        <v>2</v>
      </c>
      <c r="AW1803" s="52" t="b">
        <f t="shared" si="639"/>
        <v>0</v>
      </c>
      <c r="AX1803" s="52" t="str">
        <f t="shared" si="640"/>
        <v>Unternehmen</v>
      </c>
      <c r="AY1803" s="52" t="b">
        <f t="shared" si="641"/>
        <v>0</v>
      </c>
      <c r="AZ1803" s="52" t="str">
        <f t="shared" si="642"/>
        <v>11622</v>
      </c>
      <c r="BA1803" s="52" t="str">
        <f>VLOOKUP(A1803,'BAT Grundtabelle'!A:U,21,0)</f>
        <v>ja</v>
      </c>
      <c r="BB1803" s="52" t="str">
        <f t="shared" si="643"/>
        <v>nein</v>
      </c>
      <c r="BC1803" s="52" t="str">
        <f t="shared" si="644"/>
        <v>11622</v>
      </c>
      <c r="BD1803" s="52" t="str">
        <f t="shared" si="645"/>
        <v>Sessellift</v>
      </c>
      <c r="BE1803" s="52" t="str">
        <f t="shared" si="646"/>
        <v>Unternehmen</v>
      </c>
      <c r="BF1803" s="52">
        <f t="shared" si="647"/>
        <v>2</v>
      </c>
    </row>
    <row r="1804" spans="1:58" hidden="1" x14ac:dyDescent="0.35">
      <c r="A1804" s="107" t="s">
        <v>4047</v>
      </c>
      <c r="B1804" s="75" t="s">
        <v>1359</v>
      </c>
      <c r="C1804" s="52" t="s">
        <v>3</v>
      </c>
      <c r="D1804" s="52" t="s">
        <v>3</v>
      </c>
      <c r="E1804" s="52" t="s">
        <v>2</v>
      </c>
      <c r="F1804" s="52" t="s">
        <v>2</v>
      </c>
      <c r="G1804" s="52" t="s">
        <v>2</v>
      </c>
      <c r="H1804" s="52" t="s">
        <v>2</v>
      </c>
      <c r="I1804" s="52" t="s">
        <v>3</v>
      </c>
      <c r="J1804" s="52">
        <v>1</v>
      </c>
      <c r="K1804" s="52" t="s">
        <v>2</v>
      </c>
      <c r="L1804" s="52" t="s">
        <v>2</v>
      </c>
      <c r="M1804" s="52" t="s">
        <v>2</v>
      </c>
      <c r="N1804" s="52" t="s">
        <v>3</v>
      </c>
      <c r="P1804" s="52" t="s">
        <v>4</v>
      </c>
      <c r="Q1804" s="52" t="str">
        <f t="shared" si="648"/>
        <v>Nein</v>
      </c>
      <c r="R1804" s="52" t="str">
        <f t="shared" si="648"/>
        <v>Nein</v>
      </c>
      <c r="S1804" s="52" t="str">
        <f t="shared" si="648"/>
        <v>Nein</v>
      </c>
      <c r="T1804" s="52" t="str">
        <f t="shared" si="648"/>
        <v>Nein</v>
      </c>
      <c r="U1804" s="52" t="str">
        <f t="shared" si="648"/>
        <v>Nein</v>
      </c>
      <c r="V1804" s="52" t="str">
        <f t="shared" si="648"/>
        <v>Nein</v>
      </c>
      <c r="W1804" s="52" t="str">
        <f t="shared" si="648"/>
        <v>Nein</v>
      </c>
      <c r="X1804" s="52" t="str">
        <f t="shared" si="648"/>
        <v>Nein</v>
      </c>
      <c r="Y1804" s="52" t="str">
        <f t="shared" si="648"/>
        <v>Nein</v>
      </c>
      <c r="Z1804" s="52" t="str">
        <f t="shared" si="648"/>
        <v>Nein</v>
      </c>
      <c r="AA1804" s="52" t="str">
        <f t="shared" si="648"/>
        <v>Nein</v>
      </c>
      <c r="AB1804" s="52" t="str">
        <f t="shared" si="648"/>
        <v>Nein</v>
      </c>
      <c r="AC1804" s="52" t="str">
        <f t="shared" si="648"/>
        <v>Nein</v>
      </c>
      <c r="AD1804" s="52" t="str">
        <f t="shared" si="648"/>
        <v>Nein</v>
      </c>
      <c r="AE1804" s="52" t="str">
        <f t="shared" si="648"/>
        <v>Nein</v>
      </c>
      <c r="AF1804" s="52" t="str">
        <f t="shared" si="648"/>
        <v>Nein</v>
      </c>
      <c r="AG1804" s="61" t="str">
        <f>IF(Q1804="Ja",VLOOKUP($Q$2,Plausis!A:E,5,0),IF(R1804="Ja",VLOOKUP($R$2,Plausis!A:E,5,0),IF(T1804="Ja",VLOOKUP($T$2,Plausis!A:E,5,0),IF(U1804="Ja",VLOOKUP($U$2,Plausis!A:E,5,0),IF(AA1804="Ja",VLOOKUP($AA$2,Plausis!A:E,5,0),IF(AC1804="Ja",VLOOKUP($AC$2,Plausis!A:E,5,0),IF(AD1804="Ja",VLOOKUP($AD$2,Plausis!A:E,5,0),"")))))))</f>
        <v/>
      </c>
      <c r="AH1804" s="52" t="str">
        <f>IF(Y1804="Ja",VLOOKUP($Y$2,Plausis!A:E,5,0),"")</f>
        <v/>
      </c>
      <c r="AI1804" s="52" t="str">
        <f t="shared" si="635"/>
        <v>Ja</v>
      </c>
      <c r="AJ1804" s="52" t="str">
        <f>IF(S1804="Ja",VLOOKUP($S$2,Plausis!A:E,5,0),IF(V1804="Ja",VLOOKUP($V$2,Plausis!A:E,5,0),IF(X1804="Ja",VLOOKUP($X$2,Plausis!A:E,5,0),"")))</f>
        <v/>
      </c>
      <c r="AL1804" s="52" t="s">
        <v>2</v>
      </c>
      <c r="AM1804" s="114">
        <v>45531</v>
      </c>
      <c r="AN1804" s="52" t="s">
        <v>4467</v>
      </c>
      <c r="AO1804" s="52" t="str">
        <f>VLOOKUP(B1804,'BAT Grundtabelle'!B:T,19,0)</f>
        <v>ja</v>
      </c>
      <c r="AP1804" s="105" t="str">
        <f t="shared" si="636"/>
        <v>11623</v>
      </c>
      <c r="AQ1804" s="52" t="str">
        <f t="shared" si="637"/>
        <v>Sexartikelhandel</v>
      </c>
      <c r="AR1804" s="52" t="b">
        <f t="shared" si="649"/>
        <v>0</v>
      </c>
      <c r="AS1804" s="52" t="b">
        <f t="shared" si="649"/>
        <v>0</v>
      </c>
      <c r="AT1804" s="52" t="b">
        <f t="shared" si="649"/>
        <v>0</v>
      </c>
      <c r="AU1804" s="52">
        <f t="shared" si="638"/>
        <v>1</v>
      </c>
      <c r="AW1804" s="52" t="b">
        <f t="shared" si="639"/>
        <v>0</v>
      </c>
      <c r="AX1804" s="52" t="str">
        <f t="shared" si="640"/>
        <v>Unternehmen</v>
      </c>
      <c r="AY1804" s="52" t="b">
        <f t="shared" si="641"/>
        <v>0</v>
      </c>
      <c r="AZ1804" s="52" t="str">
        <f t="shared" si="642"/>
        <v>11623</v>
      </c>
      <c r="BA1804" s="52" t="str">
        <f>VLOOKUP(A1804,'BAT Grundtabelle'!A:U,21,0)</f>
        <v>ja</v>
      </c>
      <c r="BB1804" s="52" t="str">
        <f t="shared" si="643"/>
        <v>nein</v>
      </c>
      <c r="BC1804" s="52" t="str">
        <f t="shared" si="644"/>
        <v>11623</v>
      </c>
      <c r="BD1804" s="52" t="str">
        <f t="shared" si="645"/>
        <v>Sexartikelhandel</v>
      </c>
      <c r="BE1804" s="52" t="str">
        <f t="shared" si="646"/>
        <v>Unternehmen</v>
      </c>
      <c r="BF1804" s="52">
        <f t="shared" si="647"/>
        <v>1</v>
      </c>
    </row>
    <row r="1805" spans="1:58" hidden="1" x14ac:dyDescent="0.35">
      <c r="A1805" s="107">
        <v>11997</v>
      </c>
      <c r="B1805" s="75" t="s">
        <v>4618</v>
      </c>
      <c r="C1805" s="52" t="s">
        <v>3</v>
      </c>
      <c r="D1805" s="52" t="s">
        <v>3</v>
      </c>
      <c r="E1805" s="52" t="s">
        <v>2</v>
      </c>
      <c r="F1805" s="52" t="s">
        <v>2</v>
      </c>
      <c r="G1805" s="52" t="s">
        <v>2</v>
      </c>
      <c r="H1805" s="52" t="s">
        <v>2</v>
      </c>
      <c r="I1805" s="52" t="s">
        <v>3</v>
      </c>
      <c r="J1805" s="52">
        <v>4</v>
      </c>
      <c r="K1805" s="52" t="s">
        <v>2</v>
      </c>
      <c r="L1805" s="52" t="s">
        <v>2</v>
      </c>
      <c r="M1805" s="52" t="s">
        <v>2</v>
      </c>
      <c r="N1805" s="52" t="s">
        <v>3</v>
      </c>
      <c r="O1805" s="52" t="s">
        <v>2412</v>
      </c>
      <c r="P1805" s="52" t="s">
        <v>4619</v>
      </c>
      <c r="Q1805" s="52" t="str">
        <f t="shared" si="648"/>
        <v>Nein</v>
      </c>
      <c r="R1805" s="52" t="str">
        <f t="shared" si="648"/>
        <v>Ja</v>
      </c>
      <c r="S1805" s="52" t="str">
        <f t="shared" si="648"/>
        <v>Nein</v>
      </c>
      <c r="T1805" s="52" t="str">
        <f t="shared" si="648"/>
        <v>Ja</v>
      </c>
      <c r="U1805" s="52" t="str">
        <f t="shared" si="648"/>
        <v>Nein</v>
      </c>
      <c r="V1805" s="52" t="str">
        <f t="shared" si="648"/>
        <v>Nein</v>
      </c>
      <c r="W1805" s="52" t="str">
        <f t="shared" si="648"/>
        <v>Nein</v>
      </c>
      <c r="X1805" s="52" t="str">
        <f t="shared" si="648"/>
        <v>Ja</v>
      </c>
      <c r="Y1805" s="52" t="str">
        <f t="shared" si="648"/>
        <v>Nein</v>
      </c>
      <c r="Z1805" s="52" t="str">
        <f t="shared" si="648"/>
        <v>Nein</v>
      </c>
      <c r="AA1805" s="52" t="str">
        <f t="shared" si="648"/>
        <v>Nein</v>
      </c>
      <c r="AB1805" s="52" t="str">
        <f t="shared" si="648"/>
        <v>Ja</v>
      </c>
      <c r="AC1805" s="52" t="str">
        <f t="shared" si="648"/>
        <v>Nein</v>
      </c>
      <c r="AD1805" s="52" t="str">
        <f t="shared" si="648"/>
        <v>Nein</v>
      </c>
      <c r="AE1805" s="52" t="str">
        <f t="shared" si="648"/>
        <v>Nein</v>
      </c>
      <c r="AF1805" s="52" t="str">
        <f t="shared" si="648"/>
        <v>Nein</v>
      </c>
      <c r="AG1805" s="61" t="str">
        <f>IF(Q1805="Ja",VLOOKUP($Q$2,Plausis!A:E,5,0),IF(R1805="Ja",VLOOKUP($R$2,Plausis!A:E,5,0),IF(T1805="Ja",VLOOKUP($T$2,Plausis!A:E,5,0),IF(U1805="Ja",VLOOKUP($U$2,Plausis!A:E,5,0),IF(AA1805="Ja",VLOOKUP($AA$2,Plausis!A:E,5,0),IF(AC1805="Ja",VLOOKUP($AC$2,Plausis!A:E,5,0),IF(AD1805="Ja",VLOOKUP($AD$2,Plausis!A:E,5,0),"")))))))</f>
        <v>Dieser Betrieb ist im Komfort- oder Premium-RS nur ohne Immobilien-RS versicherbar.</v>
      </c>
      <c r="AH1805" s="52" t="str">
        <f>IF(Y1805="Ja",VLOOKUP($Y$2,Plausis!A:E,5,0),"")</f>
        <v/>
      </c>
      <c r="AI1805" s="52" t="str">
        <f t="shared" si="635"/>
        <v>Nein</v>
      </c>
      <c r="AJ1805" s="52" t="str">
        <f>IF(S1805="Ja",VLOOKUP($S$2,Plausis!A:E,5,0),IF(V1805="Ja",VLOOKUP($V$2,Plausis!A:E,5,0),IF(X1805="Ja",VLOOKUP($X$2,Plausis!A:E,5,0),"")))</f>
        <v>Dieser Betrieb kann nur ohne ergänzenden Spezial-Straf-RS versichert werden.</v>
      </c>
      <c r="AL1805" s="52" t="s">
        <v>3</v>
      </c>
      <c r="AM1805" s="114">
        <v>45531</v>
      </c>
      <c r="AN1805" s="52" t="s">
        <v>4467</v>
      </c>
      <c r="AO1805" s="52" t="str">
        <f>VLOOKUP(B1805,'BAT Grundtabelle'!B:T,19,0)</f>
        <v>ja</v>
      </c>
      <c r="AP1805" s="105">
        <f t="shared" si="636"/>
        <v>11997</v>
      </c>
      <c r="AQ1805" s="52" t="str">
        <f t="shared" si="637"/>
        <v>Shisha-Bar</v>
      </c>
      <c r="AR1805" s="52" t="b">
        <f t="shared" si="649"/>
        <v>0</v>
      </c>
      <c r="AS1805" s="52" t="b">
        <f t="shared" si="649"/>
        <v>0</v>
      </c>
      <c r="AT1805" s="52" t="b">
        <f t="shared" si="649"/>
        <v>0</v>
      </c>
      <c r="AU1805" s="52">
        <f t="shared" si="638"/>
        <v>4</v>
      </c>
      <c r="AW1805" s="52" t="b">
        <f t="shared" si="639"/>
        <v>0</v>
      </c>
      <c r="AX1805" s="52" t="str">
        <f t="shared" si="640"/>
        <v>Unternehmen</v>
      </c>
      <c r="AY1805" s="52" t="b">
        <f t="shared" si="641"/>
        <v>0</v>
      </c>
      <c r="AZ1805" s="52">
        <f t="shared" si="642"/>
        <v>11997</v>
      </c>
      <c r="BA1805" s="52" t="str">
        <f>VLOOKUP(A1805,'BAT Grundtabelle'!A:U,21,0)</f>
        <v>ja</v>
      </c>
      <c r="BB1805" s="52" t="str">
        <f t="shared" si="643"/>
        <v>nein</v>
      </c>
      <c r="BC1805" s="52">
        <f t="shared" si="644"/>
        <v>11997</v>
      </c>
      <c r="BD1805" s="52" t="str">
        <f t="shared" si="645"/>
        <v>Shisha-Bar</v>
      </c>
      <c r="BE1805" s="52" t="str">
        <f t="shared" si="646"/>
        <v>Unternehmen</v>
      </c>
      <c r="BF1805" s="52">
        <f t="shared" si="647"/>
        <v>4</v>
      </c>
    </row>
    <row r="1806" spans="1:58" hidden="1" x14ac:dyDescent="0.35">
      <c r="A1806" s="107" t="s">
        <v>4048</v>
      </c>
      <c r="B1806" s="75" t="s">
        <v>604</v>
      </c>
      <c r="C1806" s="52" t="s">
        <v>3</v>
      </c>
      <c r="D1806" s="52" t="s">
        <v>3</v>
      </c>
      <c r="E1806" s="52" t="s">
        <v>2</v>
      </c>
      <c r="F1806" s="52" t="s">
        <v>2</v>
      </c>
      <c r="G1806" s="52" t="s">
        <v>2</v>
      </c>
      <c r="H1806" s="52" t="s">
        <v>2</v>
      </c>
      <c r="I1806" s="52" t="s">
        <v>3</v>
      </c>
      <c r="J1806" s="52">
        <v>1</v>
      </c>
      <c r="K1806" s="52" t="s">
        <v>2</v>
      </c>
      <c r="L1806" s="52" t="s">
        <v>2</v>
      </c>
      <c r="M1806" s="52" t="s">
        <v>2</v>
      </c>
      <c r="N1806" s="52" t="s">
        <v>3</v>
      </c>
      <c r="P1806" s="52" t="s">
        <v>4</v>
      </c>
      <c r="Q1806" s="52" t="str">
        <f t="shared" si="648"/>
        <v>Nein</v>
      </c>
      <c r="R1806" s="52" t="str">
        <f t="shared" si="648"/>
        <v>Nein</v>
      </c>
      <c r="S1806" s="52" t="str">
        <f t="shared" si="648"/>
        <v>Nein</v>
      </c>
      <c r="T1806" s="52" t="str">
        <f t="shared" si="648"/>
        <v>Nein</v>
      </c>
      <c r="U1806" s="52" t="str">
        <f t="shared" si="648"/>
        <v>Nein</v>
      </c>
      <c r="V1806" s="52" t="str">
        <f t="shared" si="648"/>
        <v>Nein</v>
      </c>
      <c r="W1806" s="52" t="str">
        <f t="shared" si="648"/>
        <v>Nein</v>
      </c>
      <c r="X1806" s="52" t="str">
        <f t="shared" si="648"/>
        <v>Nein</v>
      </c>
      <c r="Y1806" s="52" t="str">
        <f t="shared" si="648"/>
        <v>Nein</v>
      </c>
      <c r="Z1806" s="52" t="str">
        <f t="shared" si="648"/>
        <v>Nein</v>
      </c>
      <c r="AA1806" s="52" t="str">
        <f t="shared" si="648"/>
        <v>Nein</v>
      </c>
      <c r="AB1806" s="52" t="str">
        <f t="shared" si="648"/>
        <v>Nein</v>
      </c>
      <c r="AC1806" s="52" t="str">
        <f t="shared" si="648"/>
        <v>Nein</v>
      </c>
      <c r="AD1806" s="52" t="str">
        <f t="shared" si="648"/>
        <v>Nein</v>
      </c>
      <c r="AE1806" s="52" t="str">
        <f t="shared" si="648"/>
        <v>Nein</v>
      </c>
      <c r="AF1806" s="52" t="str">
        <f t="shared" si="648"/>
        <v>Nein</v>
      </c>
      <c r="AG1806" s="61" t="str">
        <f>IF(Q1806="Ja",VLOOKUP($Q$2,Plausis!A:E,5,0),IF(R1806="Ja",VLOOKUP($R$2,Plausis!A:E,5,0),IF(T1806="Ja",VLOOKUP($T$2,Plausis!A:E,5,0),IF(U1806="Ja",VLOOKUP($U$2,Plausis!A:E,5,0),IF(AA1806="Ja",VLOOKUP($AA$2,Plausis!A:E,5,0),IF(AC1806="Ja",VLOOKUP($AC$2,Plausis!A:E,5,0),IF(AD1806="Ja",VLOOKUP($AD$2,Plausis!A:E,5,0),"")))))))</f>
        <v/>
      </c>
      <c r="AH1806" s="52" t="str">
        <f>IF(Y1806="Ja",VLOOKUP($Y$2,Plausis!A:E,5,0),"")</f>
        <v/>
      </c>
      <c r="AI1806" s="52" t="str">
        <f t="shared" si="635"/>
        <v>Ja</v>
      </c>
      <c r="AJ1806" s="52" t="str">
        <f>IF(S1806="Ja",VLOOKUP($S$2,Plausis!A:E,5,0),IF(V1806="Ja",VLOOKUP($V$2,Plausis!A:E,5,0),IF(X1806="Ja",VLOOKUP($X$2,Plausis!A:E,5,0),"")))</f>
        <v/>
      </c>
      <c r="AL1806" s="52" t="s">
        <v>3</v>
      </c>
      <c r="AM1806" s="114">
        <v>45531</v>
      </c>
      <c r="AN1806" s="52" t="s">
        <v>4467</v>
      </c>
      <c r="AO1806" s="52" t="str">
        <f>VLOOKUP(B1806,'BAT Grundtabelle'!B:T,19,0)</f>
        <v>ja</v>
      </c>
      <c r="AP1806" s="105" t="str">
        <f t="shared" si="636"/>
        <v>11624</v>
      </c>
      <c r="AQ1806" s="52" t="str">
        <f t="shared" si="637"/>
        <v>Siebdruckerei</v>
      </c>
      <c r="AR1806" s="52" t="b">
        <f t="shared" si="649"/>
        <v>0</v>
      </c>
      <c r="AS1806" s="52" t="b">
        <f t="shared" si="649"/>
        <v>0</v>
      </c>
      <c r="AT1806" s="52" t="b">
        <f t="shared" si="649"/>
        <v>0</v>
      </c>
      <c r="AU1806" s="52">
        <f t="shared" si="638"/>
        <v>1</v>
      </c>
      <c r="AW1806" s="52" t="b">
        <f t="shared" si="639"/>
        <v>0</v>
      </c>
      <c r="AX1806" s="52" t="str">
        <f t="shared" si="640"/>
        <v>Unternehmen</v>
      </c>
      <c r="AY1806" s="52" t="b">
        <f t="shared" si="641"/>
        <v>0</v>
      </c>
      <c r="AZ1806" s="52" t="str">
        <f t="shared" si="642"/>
        <v>11624</v>
      </c>
      <c r="BA1806" s="52" t="str">
        <f>VLOOKUP(A1806,'BAT Grundtabelle'!A:U,21,0)</f>
        <v>ja</v>
      </c>
      <c r="BB1806" s="52" t="str">
        <f t="shared" si="643"/>
        <v>nein</v>
      </c>
      <c r="BC1806" s="52" t="str">
        <f t="shared" si="644"/>
        <v>11624</v>
      </c>
      <c r="BD1806" s="52" t="str">
        <f t="shared" si="645"/>
        <v>Siebdruckerei</v>
      </c>
      <c r="BE1806" s="52" t="str">
        <f t="shared" si="646"/>
        <v>Unternehmen</v>
      </c>
      <c r="BF1806" s="52">
        <f t="shared" si="647"/>
        <v>1</v>
      </c>
    </row>
    <row r="1807" spans="1:58" hidden="1" x14ac:dyDescent="0.35">
      <c r="A1807" s="107" t="s">
        <v>4049</v>
      </c>
      <c r="B1807" s="75" t="s">
        <v>1620</v>
      </c>
      <c r="C1807" s="52" t="s">
        <v>3</v>
      </c>
      <c r="D1807" s="52" t="s">
        <v>3</v>
      </c>
      <c r="E1807" s="52" t="s">
        <v>2</v>
      </c>
      <c r="F1807" s="52" t="s">
        <v>2</v>
      </c>
      <c r="G1807" s="52" t="s">
        <v>2</v>
      </c>
      <c r="H1807" s="52" t="s">
        <v>2</v>
      </c>
      <c r="I1807" s="52" t="s">
        <v>3</v>
      </c>
      <c r="J1807" s="52">
        <v>1</v>
      </c>
      <c r="K1807" s="52" t="s">
        <v>2</v>
      </c>
      <c r="L1807" s="52" t="s">
        <v>2</v>
      </c>
      <c r="M1807" s="52" t="s">
        <v>2</v>
      </c>
      <c r="N1807" s="52" t="s">
        <v>3</v>
      </c>
      <c r="P1807" s="52" t="s">
        <v>4</v>
      </c>
      <c r="Q1807" s="52" t="str">
        <f t="shared" si="648"/>
        <v>Nein</v>
      </c>
      <c r="R1807" s="52" t="str">
        <f t="shared" si="648"/>
        <v>Nein</v>
      </c>
      <c r="S1807" s="52" t="str">
        <f t="shared" si="648"/>
        <v>Nein</v>
      </c>
      <c r="T1807" s="52" t="str">
        <f t="shared" si="648"/>
        <v>Nein</v>
      </c>
      <c r="U1807" s="52" t="str">
        <f t="shared" si="648"/>
        <v>Nein</v>
      </c>
      <c r="V1807" s="52" t="str">
        <f t="shared" si="648"/>
        <v>Nein</v>
      </c>
      <c r="W1807" s="52" t="str">
        <f t="shared" si="648"/>
        <v>Nein</v>
      </c>
      <c r="X1807" s="52" t="str">
        <f t="shared" si="648"/>
        <v>Nein</v>
      </c>
      <c r="Y1807" s="52" t="str">
        <f t="shared" si="648"/>
        <v>Nein</v>
      </c>
      <c r="Z1807" s="52" t="str">
        <f t="shared" si="648"/>
        <v>Nein</v>
      </c>
      <c r="AA1807" s="52" t="str">
        <f t="shared" si="648"/>
        <v>Nein</v>
      </c>
      <c r="AB1807" s="52" t="str">
        <f t="shared" si="648"/>
        <v>Nein</v>
      </c>
      <c r="AC1807" s="52" t="str">
        <f t="shared" si="648"/>
        <v>Nein</v>
      </c>
      <c r="AD1807" s="52" t="str">
        <f t="shared" si="648"/>
        <v>Nein</v>
      </c>
      <c r="AE1807" s="52" t="str">
        <f t="shared" si="648"/>
        <v>Nein</v>
      </c>
      <c r="AF1807" s="52" t="str">
        <f t="shared" si="648"/>
        <v>Nein</v>
      </c>
      <c r="AG1807" s="61" t="str">
        <f>IF(Q1807="Ja",VLOOKUP($Q$2,Plausis!A:E,5,0),IF(R1807="Ja",VLOOKUP($R$2,Plausis!A:E,5,0),IF(T1807="Ja",VLOOKUP($T$2,Plausis!A:E,5,0),IF(U1807="Ja",VLOOKUP($U$2,Plausis!A:E,5,0),IF(AA1807="Ja",VLOOKUP($AA$2,Plausis!A:E,5,0),IF(AC1807="Ja",VLOOKUP($AC$2,Plausis!A:E,5,0),IF(AD1807="Ja",VLOOKUP($AD$2,Plausis!A:E,5,0),"")))))))</f>
        <v/>
      </c>
      <c r="AH1807" s="52" t="str">
        <f>IF(Y1807="Ja",VLOOKUP($Y$2,Plausis!A:E,5,0),"")</f>
        <v/>
      </c>
      <c r="AI1807" s="52" t="str">
        <f t="shared" si="635"/>
        <v>Ja</v>
      </c>
      <c r="AJ1807" s="52" t="str">
        <f>IF(S1807="Ja",VLOOKUP($S$2,Plausis!A:E,5,0),IF(V1807="Ja",VLOOKUP($V$2,Plausis!A:E,5,0),IF(X1807="Ja",VLOOKUP($X$2,Plausis!A:E,5,0),"")))</f>
        <v/>
      </c>
      <c r="AL1807" s="52" t="s">
        <v>3</v>
      </c>
      <c r="AM1807" s="114">
        <v>45531</v>
      </c>
      <c r="AN1807" s="52" t="s">
        <v>4467</v>
      </c>
      <c r="AO1807" s="52" t="str">
        <f>VLOOKUP(B1807,'BAT Grundtabelle'!B:T,19,0)</f>
        <v>ja</v>
      </c>
      <c r="AP1807" s="105" t="str">
        <f t="shared" si="636"/>
        <v>11625</v>
      </c>
      <c r="AQ1807" s="52" t="str">
        <f t="shared" si="637"/>
        <v>Silberschmiede</v>
      </c>
      <c r="AR1807" s="52" t="b">
        <f t="shared" si="649"/>
        <v>0</v>
      </c>
      <c r="AS1807" s="52" t="b">
        <f t="shared" si="649"/>
        <v>0</v>
      </c>
      <c r="AT1807" s="52" t="b">
        <f t="shared" si="649"/>
        <v>0</v>
      </c>
      <c r="AU1807" s="52">
        <f t="shared" si="638"/>
        <v>1</v>
      </c>
      <c r="AW1807" s="52" t="b">
        <f t="shared" si="639"/>
        <v>0</v>
      </c>
      <c r="AX1807" s="52" t="str">
        <f t="shared" si="640"/>
        <v>Unternehmen</v>
      </c>
      <c r="AY1807" s="52" t="b">
        <f t="shared" si="641"/>
        <v>0</v>
      </c>
      <c r="AZ1807" s="52" t="str">
        <f t="shared" si="642"/>
        <v>11625</v>
      </c>
      <c r="BA1807" s="52" t="str">
        <f>VLOOKUP(A1807,'BAT Grundtabelle'!A:U,21,0)</f>
        <v>ja</v>
      </c>
      <c r="BB1807" s="52" t="str">
        <f t="shared" si="643"/>
        <v>nein</v>
      </c>
      <c r="BC1807" s="52" t="str">
        <f t="shared" si="644"/>
        <v>11625</v>
      </c>
      <c r="BD1807" s="52" t="str">
        <f t="shared" si="645"/>
        <v>Silberschmiede</v>
      </c>
      <c r="BE1807" s="52" t="str">
        <f t="shared" si="646"/>
        <v>Unternehmen</v>
      </c>
      <c r="BF1807" s="52">
        <f t="shared" si="647"/>
        <v>1</v>
      </c>
    </row>
    <row r="1808" spans="1:58" hidden="1" x14ac:dyDescent="0.35">
      <c r="A1808" s="107" t="s">
        <v>4050</v>
      </c>
      <c r="B1808" s="75" t="s">
        <v>255</v>
      </c>
      <c r="C1808" s="52" t="s">
        <v>3</v>
      </c>
      <c r="D1808" s="52" t="s">
        <v>3</v>
      </c>
      <c r="E1808" s="52" t="s">
        <v>2</v>
      </c>
      <c r="F1808" s="52" t="s">
        <v>2</v>
      </c>
      <c r="G1808" s="52" t="s">
        <v>2</v>
      </c>
      <c r="H1808" s="52" t="s">
        <v>2</v>
      </c>
      <c r="I1808" s="52" t="s">
        <v>3</v>
      </c>
      <c r="J1808" s="52">
        <v>1</v>
      </c>
      <c r="K1808" s="52" t="s">
        <v>2</v>
      </c>
      <c r="L1808" s="52" t="s">
        <v>2</v>
      </c>
      <c r="M1808" s="52" t="s">
        <v>2</v>
      </c>
      <c r="N1808" s="52" t="s">
        <v>3</v>
      </c>
      <c r="P1808" s="52" t="s">
        <v>4</v>
      </c>
      <c r="Q1808" s="52" t="str">
        <f t="shared" si="648"/>
        <v>Nein</v>
      </c>
      <c r="R1808" s="52" t="str">
        <f t="shared" si="648"/>
        <v>Nein</v>
      </c>
      <c r="S1808" s="52" t="str">
        <f t="shared" si="648"/>
        <v>Nein</v>
      </c>
      <c r="T1808" s="52" t="str">
        <f t="shared" si="648"/>
        <v>Nein</v>
      </c>
      <c r="U1808" s="52" t="str">
        <f t="shared" si="648"/>
        <v>Nein</v>
      </c>
      <c r="V1808" s="52" t="str">
        <f t="shared" si="648"/>
        <v>Nein</v>
      </c>
      <c r="W1808" s="52" t="str">
        <f t="shared" si="648"/>
        <v>Nein</v>
      </c>
      <c r="X1808" s="52" t="str">
        <f t="shared" si="648"/>
        <v>Nein</v>
      </c>
      <c r="Y1808" s="52" t="str">
        <f t="shared" si="648"/>
        <v>Nein</v>
      </c>
      <c r="Z1808" s="52" t="str">
        <f t="shared" si="648"/>
        <v>Nein</v>
      </c>
      <c r="AA1808" s="52" t="str">
        <f t="shared" si="648"/>
        <v>Nein</v>
      </c>
      <c r="AB1808" s="52" t="str">
        <f t="shared" si="648"/>
        <v>Nein</v>
      </c>
      <c r="AC1808" s="52" t="str">
        <f t="shared" si="648"/>
        <v>Nein</v>
      </c>
      <c r="AD1808" s="52" t="str">
        <f t="shared" si="648"/>
        <v>Nein</v>
      </c>
      <c r="AE1808" s="52" t="str">
        <f t="shared" si="648"/>
        <v>Nein</v>
      </c>
      <c r="AF1808" s="52" t="str">
        <f t="shared" si="648"/>
        <v>Nein</v>
      </c>
      <c r="AG1808" s="61" t="str">
        <f>IF(Q1808="Ja",VLOOKUP($Q$2,Plausis!A:E,5,0),IF(R1808="Ja",VLOOKUP($R$2,Plausis!A:E,5,0),IF(T1808="Ja",VLOOKUP($T$2,Plausis!A:E,5,0),IF(U1808="Ja",VLOOKUP($U$2,Plausis!A:E,5,0),IF(AA1808="Ja",VLOOKUP($AA$2,Plausis!A:E,5,0),IF(AC1808="Ja",VLOOKUP($AC$2,Plausis!A:E,5,0),IF(AD1808="Ja",VLOOKUP($AD$2,Plausis!A:E,5,0),"")))))))</f>
        <v/>
      </c>
      <c r="AH1808" s="52" t="str">
        <f>IF(Y1808="Ja",VLOOKUP($Y$2,Plausis!A:E,5,0),"")</f>
        <v/>
      </c>
      <c r="AI1808" s="52" t="str">
        <f t="shared" si="635"/>
        <v>Ja</v>
      </c>
      <c r="AJ1808" s="52" t="str">
        <f>IF(S1808="Ja",VLOOKUP($S$2,Plausis!A:E,5,0),IF(V1808="Ja",VLOOKUP($V$2,Plausis!A:E,5,0),IF(X1808="Ja",VLOOKUP($X$2,Plausis!A:E,5,0),"")))</f>
        <v/>
      </c>
      <c r="AL1808" s="52" t="s">
        <v>2</v>
      </c>
      <c r="AM1808" s="114">
        <v>45531</v>
      </c>
      <c r="AN1808" s="52" t="s">
        <v>4467</v>
      </c>
      <c r="AO1808" s="52" t="str">
        <f>VLOOKUP(B1808,'BAT Grundtabelle'!B:T,19,0)</f>
        <v>ja</v>
      </c>
      <c r="AP1808" s="105" t="str">
        <f t="shared" si="636"/>
        <v>11626</v>
      </c>
      <c r="AQ1808" s="52" t="str">
        <f t="shared" si="637"/>
        <v>Silberwarenhandel</v>
      </c>
      <c r="AR1808" s="52" t="b">
        <f t="shared" si="649"/>
        <v>0</v>
      </c>
      <c r="AS1808" s="52" t="b">
        <f t="shared" si="649"/>
        <v>0</v>
      </c>
      <c r="AT1808" s="52" t="b">
        <f t="shared" si="649"/>
        <v>0</v>
      </c>
      <c r="AU1808" s="52">
        <f t="shared" si="638"/>
        <v>1</v>
      </c>
      <c r="AW1808" s="52" t="b">
        <f t="shared" si="639"/>
        <v>0</v>
      </c>
      <c r="AX1808" s="52" t="str">
        <f t="shared" si="640"/>
        <v>Unternehmen</v>
      </c>
      <c r="AY1808" s="52" t="b">
        <f t="shared" si="641"/>
        <v>0</v>
      </c>
      <c r="AZ1808" s="52" t="str">
        <f t="shared" si="642"/>
        <v>11626</v>
      </c>
      <c r="BA1808" s="52" t="str">
        <f>VLOOKUP(A1808,'BAT Grundtabelle'!A:U,21,0)</f>
        <v>ja</v>
      </c>
      <c r="BB1808" s="52" t="str">
        <f t="shared" si="643"/>
        <v>nein</v>
      </c>
      <c r="BC1808" s="52" t="str">
        <f t="shared" si="644"/>
        <v>11626</v>
      </c>
      <c r="BD1808" s="52" t="str">
        <f t="shared" si="645"/>
        <v>Silberwarenhandel</v>
      </c>
      <c r="BE1808" s="52" t="str">
        <f t="shared" si="646"/>
        <v>Unternehmen</v>
      </c>
      <c r="BF1808" s="52">
        <f t="shared" si="647"/>
        <v>1</v>
      </c>
    </row>
    <row r="1809" spans="1:58" hidden="1" x14ac:dyDescent="0.35">
      <c r="A1809" s="107" t="s">
        <v>4051</v>
      </c>
      <c r="B1809" s="75" t="s">
        <v>1621</v>
      </c>
      <c r="C1809" s="52" t="s">
        <v>3</v>
      </c>
      <c r="D1809" s="52" t="s">
        <v>3</v>
      </c>
      <c r="E1809" s="52" t="s">
        <v>2</v>
      </c>
      <c r="F1809" s="52" t="s">
        <v>2</v>
      </c>
      <c r="G1809" s="52" t="s">
        <v>2</v>
      </c>
      <c r="H1809" s="52" t="s">
        <v>2</v>
      </c>
      <c r="I1809" s="52" t="s">
        <v>3</v>
      </c>
      <c r="J1809" s="52">
        <v>1</v>
      </c>
      <c r="K1809" s="52" t="s">
        <v>2</v>
      </c>
      <c r="L1809" s="52" t="s">
        <v>2</v>
      </c>
      <c r="M1809" s="52" t="s">
        <v>2</v>
      </c>
      <c r="N1809" s="52" t="s">
        <v>3</v>
      </c>
      <c r="P1809" s="52" t="s">
        <v>57</v>
      </c>
      <c r="Q1809" s="52" t="str">
        <f t="shared" si="648"/>
        <v>Nein</v>
      </c>
      <c r="R1809" s="52" t="str">
        <f t="shared" si="648"/>
        <v>Nein</v>
      </c>
      <c r="S1809" s="52" t="str">
        <f t="shared" si="648"/>
        <v>Nein</v>
      </c>
      <c r="T1809" s="52" t="str">
        <f t="shared" si="648"/>
        <v>Ja</v>
      </c>
      <c r="U1809" s="52" t="str">
        <f t="shared" si="648"/>
        <v>Nein</v>
      </c>
      <c r="V1809" s="52" t="str">
        <f t="shared" si="648"/>
        <v>Nein</v>
      </c>
      <c r="W1809" s="52" t="str">
        <f t="shared" si="648"/>
        <v>Nein</v>
      </c>
      <c r="X1809" s="52" t="str">
        <f t="shared" si="648"/>
        <v>Ja</v>
      </c>
      <c r="Y1809" s="52" t="str">
        <f t="shared" si="648"/>
        <v>Nein</v>
      </c>
      <c r="Z1809" s="52" t="str">
        <f t="shared" si="648"/>
        <v>Nein</v>
      </c>
      <c r="AA1809" s="52" t="str">
        <f t="shared" si="648"/>
        <v>Nein</v>
      </c>
      <c r="AB1809" s="52" t="str">
        <f t="shared" si="648"/>
        <v>Nein</v>
      </c>
      <c r="AC1809" s="52" t="str">
        <f t="shared" si="648"/>
        <v>Nein</v>
      </c>
      <c r="AD1809" s="52" t="str">
        <f t="shared" si="648"/>
        <v>Nein</v>
      </c>
      <c r="AE1809" s="52" t="str">
        <f t="shared" si="648"/>
        <v>Nein</v>
      </c>
      <c r="AF1809" s="52" t="str">
        <f t="shared" si="648"/>
        <v>Nein</v>
      </c>
      <c r="AG1809" s="61" t="str">
        <f>IF(Q1809="Ja",VLOOKUP($Q$2,Plausis!A:E,5,0),IF(R1809="Ja",VLOOKUP($R$2,Plausis!A:E,5,0),IF(T1809="Ja",VLOOKUP($T$2,Plausis!A:E,5,0),IF(U1809="Ja",VLOOKUP($U$2,Plausis!A:E,5,0),IF(AA1809="Ja",VLOOKUP($AA$2,Plausis!A:E,5,0),IF(AC1809="Ja",VLOOKUP($AC$2,Plausis!A:E,5,0),IF(AD1809="Ja",VLOOKUP($AD$2,Plausis!A:E,5,0),"")))))))</f>
        <v>Dieser Betrieb ist nur im Komfort-RS ohne ergänzenden Spezial-Straf-RS versicherbar.</v>
      </c>
      <c r="AH1809" s="52" t="str">
        <f>IF(Y1809="Ja",VLOOKUP($Y$2,Plausis!A:E,5,0),"")</f>
        <v/>
      </c>
      <c r="AI1809" s="52" t="str">
        <f t="shared" si="635"/>
        <v>Nein</v>
      </c>
      <c r="AJ1809" s="52" t="str">
        <f>IF(S1809="Ja",VLOOKUP($S$2,Plausis!A:E,5,0),IF(V1809="Ja",VLOOKUP($V$2,Plausis!A:E,5,0),IF(X1809="Ja",VLOOKUP($X$2,Plausis!A:E,5,0),"")))</f>
        <v>Dieser Betrieb kann nur ohne ergänzenden Spezial-Straf-RS versichert werden.</v>
      </c>
      <c r="AL1809" s="52" t="s">
        <v>3</v>
      </c>
      <c r="AM1809" s="114">
        <v>45531</v>
      </c>
      <c r="AN1809" s="52" t="s">
        <v>4467</v>
      </c>
      <c r="AO1809" s="52" t="str">
        <f>VLOOKUP(B1809,'BAT Grundtabelle'!B:T,19,0)</f>
        <v>ja</v>
      </c>
      <c r="AP1809" s="105" t="str">
        <f t="shared" si="636"/>
        <v>11627</v>
      </c>
      <c r="AQ1809" s="52" t="str">
        <f t="shared" si="637"/>
        <v>Silberwarenhersteller</v>
      </c>
      <c r="AR1809" s="52" t="b">
        <f t="shared" si="649"/>
        <v>0</v>
      </c>
      <c r="AS1809" s="52" t="b">
        <f t="shared" si="649"/>
        <v>0</v>
      </c>
      <c r="AT1809" s="52" t="b">
        <f t="shared" si="649"/>
        <v>0</v>
      </c>
      <c r="AU1809" s="52">
        <f t="shared" si="638"/>
        <v>1</v>
      </c>
      <c r="AW1809" s="52" t="b">
        <f t="shared" si="639"/>
        <v>0</v>
      </c>
      <c r="AX1809" s="52" t="str">
        <f t="shared" si="640"/>
        <v>Unternehmen</v>
      </c>
      <c r="AY1809" s="52" t="b">
        <f t="shared" si="641"/>
        <v>0</v>
      </c>
      <c r="AZ1809" s="52" t="str">
        <f t="shared" si="642"/>
        <v>11627</v>
      </c>
      <c r="BA1809" s="52" t="str">
        <f>VLOOKUP(A1809,'BAT Grundtabelle'!A:U,21,0)</f>
        <v>ja</v>
      </c>
      <c r="BB1809" s="52" t="str">
        <f t="shared" si="643"/>
        <v>nein</v>
      </c>
      <c r="BC1809" s="52" t="str">
        <f t="shared" si="644"/>
        <v>11627</v>
      </c>
      <c r="BD1809" s="52" t="str">
        <f t="shared" si="645"/>
        <v>Silberwarenhersteller</v>
      </c>
      <c r="BE1809" s="52" t="str">
        <f t="shared" si="646"/>
        <v>Unternehmen</v>
      </c>
      <c r="BF1809" s="52">
        <f t="shared" si="647"/>
        <v>1</v>
      </c>
    </row>
    <row r="1810" spans="1:58" hidden="1" x14ac:dyDescent="0.35">
      <c r="A1810" s="107" t="s">
        <v>4052</v>
      </c>
      <c r="B1810" s="75" t="s">
        <v>1199</v>
      </c>
      <c r="C1810" s="52" t="s">
        <v>3</v>
      </c>
      <c r="D1810" s="52" t="s">
        <v>3</v>
      </c>
      <c r="E1810" s="52" t="s">
        <v>2</v>
      </c>
      <c r="F1810" s="52" t="s">
        <v>2</v>
      </c>
      <c r="G1810" s="52" t="s">
        <v>2</v>
      </c>
      <c r="H1810" s="52" t="s">
        <v>2</v>
      </c>
      <c r="I1810" s="52" t="s">
        <v>3</v>
      </c>
      <c r="J1810" s="52">
        <v>2</v>
      </c>
      <c r="K1810" s="52" t="s">
        <v>2</v>
      </c>
      <c r="L1810" s="52" t="s">
        <v>2</v>
      </c>
      <c r="M1810" s="52" t="s">
        <v>2</v>
      </c>
      <c r="N1810" s="52" t="s">
        <v>3</v>
      </c>
      <c r="P1810" s="52" t="s">
        <v>57</v>
      </c>
      <c r="Q1810" s="52" t="str">
        <f t="shared" si="648"/>
        <v>Nein</v>
      </c>
      <c r="R1810" s="52" t="str">
        <f t="shared" si="648"/>
        <v>Nein</v>
      </c>
      <c r="S1810" s="52" t="str">
        <f t="shared" si="648"/>
        <v>Nein</v>
      </c>
      <c r="T1810" s="52" t="str">
        <f t="shared" si="648"/>
        <v>Ja</v>
      </c>
      <c r="U1810" s="52" t="str">
        <f t="shared" si="648"/>
        <v>Nein</v>
      </c>
      <c r="V1810" s="52" t="str">
        <f t="shared" si="648"/>
        <v>Nein</v>
      </c>
      <c r="W1810" s="52" t="str">
        <f t="shared" si="648"/>
        <v>Nein</v>
      </c>
      <c r="X1810" s="52" t="str">
        <f t="shared" si="648"/>
        <v>Ja</v>
      </c>
      <c r="Y1810" s="52" t="str">
        <f t="shared" si="648"/>
        <v>Nein</v>
      </c>
      <c r="Z1810" s="52" t="str">
        <f t="shared" si="648"/>
        <v>Nein</v>
      </c>
      <c r="AA1810" s="52" t="str">
        <f t="shared" si="648"/>
        <v>Nein</v>
      </c>
      <c r="AB1810" s="52" t="str">
        <f t="shared" si="648"/>
        <v>Nein</v>
      </c>
      <c r="AC1810" s="52" t="str">
        <f t="shared" si="648"/>
        <v>Nein</v>
      </c>
      <c r="AD1810" s="52" t="str">
        <f t="shared" si="648"/>
        <v>Nein</v>
      </c>
      <c r="AE1810" s="52" t="str">
        <f t="shared" si="648"/>
        <v>Nein</v>
      </c>
      <c r="AF1810" s="52" t="str">
        <f t="shared" si="648"/>
        <v>Nein</v>
      </c>
      <c r="AG1810" s="61" t="str">
        <f>IF(Q1810="Ja",VLOOKUP($Q$2,Plausis!A:E,5,0),IF(R1810="Ja",VLOOKUP($R$2,Plausis!A:E,5,0),IF(T1810="Ja",VLOOKUP($T$2,Plausis!A:E,5,0),IF(U1810="Ja",VLOOKUP($U$2,Plausis!A:E,5,0),IF(AA1810="Ja",VLOOKUP($AA$2,Plausis!A:E,5,0),IF(AC1810="Ja",VLOOKUP($AC$2,Plausis!A:E,5,0),IF(AD1810="Ja",VLOOKUP($AD$2,Plausis!A:E,5,0),"")))))))</f>
        <v>Dieser Betrieb ist nur im Komfort-RS ohne ergänzenden Spezial-Straf-RS versicherbar.</v>
      </c>
      <c r="AH1810" s="52" t="str">
        <f>IF(Y1810="Ja",VLOOKUP($Y$2,Plausis!A:E,5,0),"")</f>
        <v/>
      </c>
      <c r="AI1810" s="52" t="str">
        <f t="shared" si="635"/>
        <v>Nein</v>
      </c>
      <c r="AJ1810" s="52" t="str">
        <f>IF(S1810="Ja",VLOOKUP($S$2,Plausis!A:E,5,0),IF(V1810="Ja",VLOOKUP($V$2,Plausis!A:E,5,0),IF(X1810="Ja",VLOOKUP($X$2,Plausis!A:E,5,0),"")))</f>
        <v>Dieser Betrieb kann nur ohne ergänzenden Spezial-Straf-RS versichert werden.</v>
      </c>
      <c r="AL1810" s="52" t="s">
        <v>3</v>
      </c>
      <c r="AM1810" s="114">
        <v>45531</v>
      </c>
      <c r="AN1810" s="52" t="s">
        <v>4467</v>
      </c>
      <c r="AO1810" s="52" t="str">
        <f>VLOOKUP(B1810,'BAT Grundtabelle'!B:T,19,0)</f>
        <v>ja</v>
      </c>
      <c r="AP1810" s="105" t="str">
        <f t="shared" si="636"/>
        <v>11628</v>
      </c>
      <c r="AQ1810" s="52" t="str">
        <f t="shared" si="637"/>
        <v>Siliziumhersteller</v>
      </c>
      <c r="AR1810" s="52" t="b">
        <f t="shared" si="649"/>
        <v>0</v>
      </c>
      <c r="AS1810" s="52" t="b">
        <f t="shared" si="649"/>
        <v>0</v>
      </c>
      <c r="AT1810" s="52" t="b">
        <f t="shared" si="649"/>
        <v>0</v>
      </c>
      <c r="AU1810" s="52">
        <f t="shared" si="638"/>
        <v>2</v>
      </c>
      <c r="AW1810" s="52" t="b">
        <f t="shared" si="639"/>
        <v>0</v>
      </c>
      <c r="AX1810" s="52" t="str">
        <f t="shared" si="640"/>
        <v>Unternehmen</v>
      </c>
      <c r="AY1810" s="52" t="b">
        <f t="shared" si="641"/>
        <v>0</v>
      </c>
      <c r="AZ1810" s="52" t="str">
        <f t="shared" si="642"/>
        <v>11628</v>
      </c>
      <c r="BA1810" s="52" t="str">
        <f>VLOOKUP(A1810,'BAT Grundtabelle'!A:U,21,0)</f>
        <v>ja</v>
      </c>
      <c r="BB1810" s="52" t="str">
        <f t="shared" si="643"/>
        <v>nein</v>
      </c>
      <c r="BC1810" s="52" t="str">
        <f t="shared" si="644"/>
        <v>11628</v>
      </c>
      <c r="BD1810" s="52" t="str">
        <f t="shared" si="645"/>
        <v>Siliziumhersteller</v>
      </c>
      <c r="BE1810" s="52" t="str">
        <f t="shared" si="646"/>
        <v>Unternehmen</v>
      </c>
      <c r="BF1810" s="52">
        <f t="shared" si="647"/>
        <v>2</v>
      </c>
    </row>
    <row r="1811" spans="1:58" hidden="1" x14ac:dyDescent="0.35">
      <c r="A1811" s="107" t="s">
        <v>4053</v>
      </c>
      <c r="B1811" s="75" t="s">
        <v>825</v>
      </c>
      <c r="C1811" s="52" t="s">
        <v>3</v>
      </c>
      <c r="D1811" s="52" t="s">
        <v>3</v>
      </c>
      <c r="E1811" s="52" t="s">
        <v>2</v>
      </c>
      <c r="F1811" s="52" t="s">
        <v>2</v>
      </c>
      <c r="G1811" s="52" t="s">
        <v>2</v>
      </c>
      <c r="H1811" s="52" t="s">
        <v>2</v>
      </c>
      <c r="I1811" s="52" t="s">
        <v>3</v>
      </c>
      <c r="J1811" s="52">
        <v>2</v>
      </c>
      <c r="K1811" s="52" t="s">
        <v>2</v>
      </c>
      <c r="L1811" s="52" t="s">
        <v>2</v>
      </c>
      <c r="M1811" s="52" t="s">
        <v>2</v>
      </c>
      <c r="N1811" s="52" t="s">
        <v>3</v>
      </c>
      <c r="P1811" s="52" t="s">
        <v>57</v>
      </c>
      <c r="Q1811" s="52" t="str">
        <f t="shared" si="648"/>
        <v>Nein</v>
      </c>
      <c r="R1811" s="52" t="str">
        <f t="shared" si="648"/>
        <v>Nein</v>
      </c>
      <c r="S1811" s="52" t="str">
        <f t="shared" si="648"/>
        <v>Nein</v>
      </c>
      <c r="T1811" s="52" t="str">
        <f t="shared" si="648"/>
        <v>Ja</v>
      </c>
      <c r="U1811" s="52" t="str">
        <f t="shared" si="648"/>
        <v>Nein</v>
      </c>
      <c r="V1811" s="52" t="str">
        <f t="shared" si="648"/>
        <v>Nein</v>
      </c>
      <c r="W1811" s="52" t="str">
        <f t="shared" si="648"/>
        <v>Nein</v>
      </c>
      <c r="X1811" s="52" t="str">
        <f t="shared" si="648"/>
        <v>Ja</v>
      </c>
      <c r="Y1811" s="52" t="str">
        <f t="shared" si="648"/>
        <v>Nein</v>
      </c>
      <c r="Z1811" s="52" t="str">
        <f t="shared" si="648"/>
        <v>Nein</v>
      </c>
      <c r="AA1811" s="52" t="str">
        <f t="shared" si="648"/>
        <v>Nein</v>
      </c>
      <c r="AB1811" s="52" t="str">
        <f t="shared" si="648"/>
        <v>Nein</v>
      </c>
      <c r="AC1811" s="52" t="str">
        <f t="shared" si="648"/>
        <v>Nein</v>
      </c>
      <c r="AD1811" s="52" t="str">
        <f t="shared" si="648"/>
        <v>Nein</v>
      </c>
      <c r="AE1811" s="52" t="str">
        <f t="shared" si="648"/>
        <v>Nein</v>
      </c>
      <c r="AF1811" s="52" t="str">
        <f t="shared" si="648"/>
        <v>Nein</v>
      </c>
      <c r="AG1811" s="61" t="str">
        <f>IF(Q1811="Ja",VLOOKUP($Q$2,Plausis!A:E,5,0),IF(R1811="Ja",VLOOKUP($R$2,Plausis!A:E,5,0),IF(T1811="Ja",VLOOKUP($T$2,Plausis!A:E,5,0),IF(U1811="Ja",VLOOKUP($U$2,Plausis!A:E,5,0),IF(AA1811="Ja",VLOOKUP($AA$2,Plausis!A:E,5,0),IF(AC1811="Ja",VLOOKUP($AC$2,Plausis!A:E,5,0),IF(AD1811="Ja",VLOOKUP($AD$2,Plausis!A:E,5,0),"")))))))</f>
        <v>Dieser Betrieb ist nur im Komfort-RS ohne ergänzenden Spezial-Straf-RS versicherbar.</v>
      </c>
      <c r="AH1811" s="52" t="str">
        <f>IF(Y1811="Ja",VLOOKUP($Y$2,Plausis!A:E,5,0),"")</f>
        <v/>
      </c>
      <c r="AI1811" s="52" t="str">
        <f t="shared" si="635"/>
        <v>Nein</v>
      </c>
      <c r="AJ1811" s="52" t="str">
        <f>IF(S1811="Ja",VLOOKUP($S$2,Plausis!A:E,5,0),IF(V1811="Ja",VLOOKUP($V$2,Plausis!A:E,5,0),IF(X1811="Ja",VLOOKUP($X$2,Plausis!A:E,5,0),"")))</f>
        <v>Dieser Betrieb kann nur ohne ergänzenden Spezial-Straf-RS versichert werden.</v>
      </c>
      <c r="AL1811" s="52" t="s">
        <v>2</v>
      </c>
      <c r="AM1811" s="114">
        <v>45531</v>
      </c>
      <c r="AN1811" s="52" t="s">
        <v>4467</v>
      </c>
      <c r="AO1811" s="52" t="str">
        <f>VLOOKUP(B1811,'BAT Grundtabelle'!B:T,19,0)</f>
        <v>ja</v>
      </c>
      <c r="AP1811" s="105" t="str">
        <f t="shared" si="636"/>
        <v>11629</v>
      </c>
      <c r="AQ1811" s="52" t="str">
        <f t="shared" si="637"/>
        <v>Silo- und Tankhersteller</v>
      </c>
      <c r="AR1811" s="52" t="b">
        <f t="shared" si="649"/>
        <v>0</v>
      </c>
      <c r="AS1811" s="52" t="b">
        <f t="shared" si="649"/>
        <v>0</v>
      </c>
      <c r="AT1811" s="52" t="b">
        <f t="shared" si="649"/>
        <v>0</v>
      </c>
      <c r="AU1811" s="52">
        <f t="shared" si="638"/>
        <v>2</v>
      </c>
      <c r="AW1811" s="52" t="b">
        <f t="shared" si="639"/>
        <v>0</v>
      </c>
      <c r="AX1811" s="52" t="str">
        <f t="shared" si="640"/>
        <v>Unternehmen</v>
      </c>
      <c r="AY1811" s="52" t="b">
        <f t="shared" si="641"/>
        <v>0</v>
      </c>
      <c r="AZ1811" s="52" t="str">
        <f t="shared" si="642"/>
        <v>11629</v>
      </c>
      <c r="BA1811" s="52" t="str">
        <f>VLOOKUP(A1811,'BAT Grundtabelle'!A:U,21,0)</f>
        <v>ja</v>
      </c>
      <c r="BB1811" s="52" t="str">
        <f t="shared" si="643"/>
        <v>nein</v>
      </c>
      <c r="BC1811" s="52" t="str">
        <f t="shared" si="644"/>
        <v>11629</v>
      </c>
      <c r="BD1811" s="52" t="str">
        <f t="shared" si="645"/>
        <v>Silo- und Tankhersteller</v>
      </c>
      <c r="BE1811" s="52" t="str">
        <f t="shared" si="646"/>
        <v>Unternehmen</v>
      </c>
      <c r="BF1811" s="52">
        <f t="shared" si="647"/>
        <v>2</v>
      </c>
    </row>
    <row r="1812" spans="1:58" hidden="1" x14ac:dyDescent="0.35">
      <c r="A1812" s="107" t="s">
        <v>4054</v>
      </c>
      <c r="B1812" s="75" t="s">
        <v>1311</v>
      </c>
      <c r="C1812" s="52" t="s">
        <v>3</v>
      </c>
      <c r="D1812" s="52" t="s">
        <v>3</v>
      </c>
      <c r="E1812" s="52" t="s">
        <v>2</v>
      </c>
      <c r="F1812" s="52" t="s">
        <v>2</v>
      </c>
      <c r="G1812" s="52" t="s">
        <v>2</v>
      </c>
      <c r="H1812" s="52" t="s">
        <v>2</v>
      </c>
      <c r="I1812" s="52" t="s">
        <v>3</v>
      </c>
      <c r="J1812" s="52">
        <v>2</v>
      </c>
      <c r="K1812" s="52" t="s">
        <v>2</v>
      </c>
      <c r="L1812" s="52" t="s">
        <v>2</v>
      </c>
      <c r="M1812" s="52" t="s">
        <v>2</v>
      </c>
      <c r="N1812" s="52" t="s">
        <v>3</v>
      </c>
      <c r="P1812" s="52" t="s">
        <v>57</v>
      </c>
      <c r="Q1812" s="52" t="str">
        <f t="shared" si="648"/>
        <v>Nein</v>
      </c>
      <c r="R1812" s="52" t="str">
        <f t="shared" si="648"/>
        <v>Nein</v>
      </c>
      <c r="S1812" s="52" t="str">
        <f t="shared" si="648"/>
        <v>Nein</v>
      </c>
      <c r="T1812" s="52" t="str">
        <f t="shared" si="648"/>
        <v>Ja</v>
      </c>
      <c r="U1812" s="52" t="str">
        <f t="shared" si="648"/>
        <v>Nein</v>
      </c>
      <c r="V1812" s="52" t="str">
        <f t="shared" si="648"/>
        <v>Nein</v>
      </c>
      <c r="W1812" s="52" t="str">
        <f t="shared" si="648"/>
        <v>Nein</v>
      </c>
      <c r="X1812" s="52" t="str">
        <f t="shared" si="648"/>
        <v>Ja</v>
      </c>
      <c r="Y1812" s="52" t="str">
        <f t="shared" si="648"/>
        <v>Nein</v>
      </c>
      <c r="Z1812" s="52" t="str">
        <f t="shared" si="648"/>
        <v>Nein</v>
      </c>
      <c r="AA1812" s="52" t="str">
        <f t="shared" si="648"/>
        <v>Nein</v>
      </c>
      <c r="AB1812" s="52" t="str">
        <f t="shared" si="648"/>
        <v>Nein</v>
      </c>
      <c r="AC1812" s="52" t="str">
        <f t="shared" si="648"/>
        <v>Nein</v>
      </c>
      <c r="AD1812" s="52" t="str">
        <f t="shared" si="648"/>
        <v>Nein</v>
      </c>
      <c r="AE1812" s="52" t="str">
        <f t="shared" si="648"/>
        <v>Nein</v>
      </c>
      <c r="AF1812" s="52" t="str">
        <f t="shared" si="648"/>
        <v>Nein</v>
      </c>
      <c r="AG1812" s="61" t="str">
        <f>IF(Q1812="Ja",VLOOKUP($Q$2,Plausis!A:E,5,0),IF(R1812="Ja",VLOOKUP($R$2,Plausis!A:E,5,0),IF(T1812="Ja",VLOOKUP($T$2,Plausis!A:E,5,0),IF(U1812="Ja",VLOOKUP($U$2,Plausis!A:E,5,0),IF(AA1812="Ja",VLOOKUP($AA$2,Plausis!A:E,5,0),IF(AC1812="Ja",VLOOKUP($AC$2,Plausis!A:E,5,0),IF(AD1812="Ja",VLOOKUP($AD$2,Plausis!A:E,5,0),"")))))))</f>
        <v>Dieser Betrieb ist nur im Komfort-RS ohne ergänzenden Spezial-Straf-RS versicherbar.</v>
      </c>
      <c r="AH1812" s="52" t="str">
        <f>IF(Y1812="Ja",VLOOKUP($Y$2,Plausis!A:E,5,0),"")</f>
        <v/>
      </c>
      <c r="AI1812" s="52" t="str">
        <f t="shared" si="635"/>
        <v>Nein</v>
      </c>
      <c r="AJ1812" s="52" t="str">
        <f>IF(S1812="Ja",VLOOKUP($S$2,Plausis!A:E,5,0),IF(V1812="Ja",VLOOKUP($V$2,Plausis!A:E,5,0),IF(X1812="Ja",VLOOKUP($X$2,Plausis!A:E,5,0),"")))</f>
        <v>Dieser Betrieb kann nur ohne ergänzenden Spezial-Straf-RS versichert werden.</v>
      </c>
      <c r="AL1812" s="52" t="s">
        <v>3</v>
      </c>
      <c r="AM1812" s="114">
        <v>45531</v>
      </c>
      <c r="AN1812" s="52" t="s">
        <v>4467</v>
      </c>
      <c r="AO1812" s="52" t="str">
        <f>VLOOKUP(B1812,'BAT Grundtabelle'!B:T,19,0)</f>
        <v>ja</v>
      </c>
      <c r="AP1812" s="105" t="str">
        <f t="shared" si="636"/>
        <v>11630</v>
      </c>
      <c r="AQ1812" s="52" t="str">
        <f t="shared" si="637"/>
        <v>Siruphersteller</v>
      </c>
      <c r="AR1812" s="52" t="b">
        <f t="shared" si="649"/>
        <v>0</v>
      </c>
      <c r="AS1812" s="52" t="b">
        <f t="shared" si="649"/>
        <v>0</v>
      </c>
      <c r="AT1812" s="52" t="b">
        <f t="shared" si="649"/>
        <v>0</v>
      </c>
      <c r="AU1812" s="52">
        <f t="shared" si="638"/>
        <v>2</v>
      </c>
      <c r="AW1812" s="52" t="b">
        <f t="shared" si="639"/>
        <v>0</v>
      </c>
      <c r="AX1812" s="52" t="str">
        <f t="shared" si="640"/>
        <v>Unternehmen</v>
      </c>
      <c r="AY1812" s="52" t="b">
        <f t="shared" si="641"/>
        <v>0</v>
      </c>
      <c r="AZ1812" s="52" t="str">
        <f t="shared" si="642"/>
        <v>11630</v>
      </c>
      <c r="BA1812" s="52" t="str">
        <f>VLOOKUP(A1812,'BAT Grundtabelle'!A:U,21,0)</f>
        <v>ja</v>
      </c>
      <c r="BB1812" s="52" t="str">
        <f t="shared" si="643"/>
        <v>nein</v>
      </c>
      <c r="BC1812" s="52" t="str">
        <f t="shared" si="644"/>
        <v>11630</v>
      </c>
      <c r="BD1812" s="52" t="str">
        <f t="shared" si="645"/>
        <v>Siruphersteller</v>
      </c>
      <c r="BE1812" s="52" t="str">
        <f t="shared" si="646"/>
        <v>Unternehmen</v>
      </c>
      <c r="BF1812" s="52">
        <f t="shared" si="647"/>
        <v>2</v>
      </c>
    </row>
    <row r="1813" spans="1:58" hidden="1" x14ac:dyDescent="0.35">
      <c r="A1813" s="107" t="s">
        <v>4055</v>
      </c>
      <c r="B1813" s="75" t="s">
        <v>303</v>
      </c>
      <c r="C1813" s="52" t="s">
        <v>3</v>
      </c>
      <c r="D1813" s="52" t="s">
        <v>3</v>
      </c>
      <c r="E1813" s="52" t="s">
        <v>2</v>
      </c>
      <c r="F1813" s="52" t="s">
        <v>2</v>
      </c>
      <c r="G1813" s="52" t="s">
        <v>2</v>
      </c>
      <c r="H1813" s="52" t="s">
        <v>2</v>
      </c>
      <c r="I1813" s="52" t="s">
        <v>3</v>
      </c>
      <c r="J1813" s="52">
        <v>1</v>
      </c>
      <c r="K1813" s="52" t="s">
        <v>2</v>
      </c>
      <c r="L1813" s="52" t="s">
        <v>2</v>
      </c>
      <c r="M1813" s="52" t="s">
        <v>2</v>
      </c>
      <c r="N1813" s="52" t="s">
        <v>3</v>
      </c>
      <c r="P1813" s="52" t="s">
        <v>4</v>
      </c>
      <c r="Q1813" s="52" t="str">
        <f t="shared" ref="Q1813:AF1822" si="650">IF(ISERROR(FIND(Q$2,$P1813,1)),"Nein","Ja")</f>
        <v>Nein</v>
      </c>
      <c r="R1813" s="52" t="str">
        <f t="shared" si="650"/>
        <v>Nein</v>
      </c>
      <c r="S1813" s="52" t="str">
        <f t="shared" si="650"/>
        <v>Nein</v>
      </c>
      <c r="T1813" s="52" t="str">
        <f t="shared" si="650"/>
        <v>Nein</v>
      </c>
      <c r="U1813" s="52" t="str">
        <f t="shared" si="650"/>
        <v>Nein</v>
      </c>
      <c r="V1813" s="52" t="str">
        <f t="shared" si="650"/>
        <v>Nein</v>
      </c>
      <c r="W1813" s="52" t="str">
        <f t="shared" si="650"/>
        <v>Nein</v>
      </c>
      <c r="X1813" s="52" t="str">
        <f t="shared" si="650"/>
        <v>Nein</v>
      </c>
      <c r="Y1813" s="52" t="str">
        <f t="shared" si="650"/>
        <v>Nein</v>
      </c>
      <c r="Z1813" s="52" t="str">
        <f t="shared" si="650"/>
        <v>Nein</v>
      </c>
      <c r="AA1813" s="52" t="str">
        <f t="shared" si="650"/>
        <v>Nein</v>
      </c>
      <c r="AB1813" s="52" t="str">
        <f t="shared" si="650"/>
        <v>Nein</v>
      </c>
      <c r="AC1813" s="52" t="str">
        <f t="shared" si="650"/>
        <v>Nein</v>
      </c>
      <c r="AD1813" s="52" t="str">
        <f t="shared" si="650"/>
        <v>Nein</v>
      </c>
      <c r="AE1813" s="52" t="str">
        <f t="shared" si="650"/>
        <v>Nein</v>
      </c>
      <c r="AF1813" s="52" t="str">
        <f t="shared" si="650"/>
        <v>Nein</v>
      </c>
      <c r="AG1813" s="61" t="str">
        <f>IF(Q1813="Ja",VLOOKUP($Q$2,Plausis!A:E,5,0),IF(R1813="Ja",VLOOKUP($R$2,Plausis!A:E,5,0),IF(T1813="Ja",VLOOKUP($T$2,Plausis!A:E,5,0),IF(U1813="Ja",VLOOKUP($U$2,Plausis!A:E,5,0),IF(AA1813="Ja",VLOOKUP($AA$2,Plausis!A:E,5,0),IF(AC1813="Ja",VLOOKUP($AC$2,Plausis!A:E,5,0),IF(AD1813="Ja",VLOOKUP($AD$2,Plausis!A:E,5,0),"")))))))</f>
        <v/>
      </c>
      <c r="AH1813" s="52" t="str">
        <f>IF(Y1813="Ja",VLOOKUP($Y$2,Plausis!A:E,5,0),"")</f>
        <v/>
      </c>
      <c r="AI1813" s="52" t="str">
        <f t="shared" si="635"/>
        <v>Ja</v>
      </c>
      <c r="AJ1813" s="52" t="str">
        <f>IF(S1813="Ja",VLOOKUP($S$2,Plausis!A:E,5,0),IF(V1813="Ja",VLOOKUP($V$2,Plausis!A:E,5,0),IF(X1813="Ja",VLOOKUP($X$2,Plausis!A:E,5,0),"")))</f>
        <v/>
      </c>
      <c r="AL1813" s="52" t="s">
        <v>2</v>
      </c>
      <c r="AM1813" s="114">
        <v>45531</v>
      </c>
      <c r="AN1813" s="52" t="s">
        <v>4467</v>
      </c>
      <c r="AO1813" s="52" t="str">
        <f>VLOOKUP(B1813,'BAT Grundtabelle'!B:T,19,0)</f>
        <v>ja</v>
      </c>
      <c r="AP1813" s="105" t="str">
        <f t="shared" si="636"/>
        <v>11631</v>
      </c>
      <c r="AQ1813" s="52" t="str">
        <f t="shared" si="637"/>
        <v>Skatebahn</v>
      </c>
      <c r="AR1813" s="52" t="b">
        <f t="shared" si="649"/>
        <v>0</v>
      </c>
      <c r="AS1813" s="52" t="b">
        <f t="shared" si="649"/>
        <v>0</v>
      </c>
      <c r="AT1813" s="52" t="b">
        <f t="shared" si="649"/>
        <v>0</v>
      </c>
      <c r="AU1813" s="52">
        <f t="shared" si="638"/>
        <v>1</v>
      </c>
      <c r="AW1813" s="52" t="b">
        <f t="shared" si="639"/>
        <v>0</v>
      </c>
      <c r="AX1813" s="52" t="str">
        <f t="shared" si="640"/>
        <v>Unternehmen</v>
      </c>
      <c r="AY1813" s="52" t="b">
        <f t="shared" si="641"/>
        <v>0</v>
      </c>
      <c r="AZ1813" s="52" t="str">
        <f t="shared" si="642"/>
        <v>11631</v>
      </c>
      <c r="BA1813" s="52" t="str">
        <f>VLOOKUP(A1813,'BAT Grundtabelle'!A:U,21,0)</f>
        <v>ja</v>
      </c>
      <c r="BB1813" s="52" t="str">
        <f t="shared" si="643"/>
        <v>nein</v>
      </c>
      <c r="BC1813" s="52" t="str">
        <f t="shared" si="644"/>
        <v>11631</v>
      </c>
      <c r="BD1813" s="52" t="str">
        <f t="shared" si="645"/>
        <v>Skatebahn</v>
      </c>
      <c r="BE1813" s="52" t="str">
        <f t="shared" si="646"/>
        <v>Unternehmen</v>
      </c>
      <c r="BF1813" s="52">
        <f t="shared" si="647"/>
        <v>1</v>
      </c>
    </row>
    <row r="1814" spans="1:58" hidden="1" x14ac:dyDescent="0.35">
      <c r="A1814" s="107" t="s">
        <v>4056</v>
      </c>
      <c r="B1814" s="75" t="s">
        <v>1378</v>
      </c>
      <c r="C1814" s="52" t="s">
        <v>3</v>
      </c>
      <c r="D1814" s="52" t="s">
        <v>3</v>
      </c>
      <c r="E1814" s="52" t="s">
        <v>2</v>
      </c>
      <c r="F1814" s="52" t="s">
        <v>2</v>
      </c>
      <c r="G1814" s="52" t="s">
        <v>2</v>
      </c>
      <c r="H1814" s="52" t="s">
        <v>2</v>
      </c>
      <c r="I1814" s="52" t="s">
        <v>3</v>
      </c>
      <c r="J1814" s="52">
        <v>1</v>
      </c>
      <c r="K1814" s="52" t="s">
        <v>2</v>
      </c>
      <c r="L1814" s="52" t="s">
        <v>2</v>
      </c>
      <c r="M1814" s="52" t="s">
        <v>2</v>
      </c>
      <c r="N1814" s="52" t="s">
        <v>3</v>
      </c>
      <c r="P1814" s="52" t="s">
        <v>57</v>
      </c>
      <c r="Q1814" s="52" t="str">
        <f t="shared" si="650"/>
        <v>Nein</v>
      </c>
      <c r="R1814" s="52" t="str">
        <f t="shared" si="650"/>
        <v>Nein</v>
      </c>
      <c r="S1814" s="52" t="str">
        <f t="shared" si="650"/>
        <v>Nein</v>
      </c>
      <c r="T1814" s="52" t="str">
        <f t="shared" si="650"/>
        <v>Ja</v>
      </c>
      <c r="U1814" s="52" t="str">
        <f t="shared" si="650"/>
        <v>Nein</v>
      </c>
      <c r="V1814" s="52" t="str">
        <f t="shared" si="650"/>
        <v>Nein</v>
      </c>
      <c r="W1814" s="52" t="str">
        <f t="shared" si="650"/>
        <v>Nein</v>
      </c>
      <c r="X1814" s="52" t="str">
        <f t="shared" si="650"/>
        <v>Ja</v>
      </c>
      <c r="Y1814" s="52" t="str">
        <f t="shared" si="650"/>
        <v>Nein</v>
      </c>
      <c r="Z1814" s="52" t="str">
        <f t="shared" si="650"/>
        <v>Nein</v>
      </c>
      <c r="AA1814" s="52" t="str">
        <f t="shared" si="650"/>
        <v>Nein</v>
      </c>
      <c r="AB1814" s="52" t="str">
        <f t="shared" si="650"/>
        <v>Nein</v>
      </c>
      <c r="AC1814" s="52" t="str">
        <f t="shared" si="650"/>
        <v>Nein</v>
      </c>
      <c r="AD1814" s="52" t="str">
        <f t="shared" si="650"/>
        <v>Nein</v>
      </c>
      <c r="AE1814" s="52" t="str">
        <f t="shared" si="650"/>
        <v>Nein</v>
      </c>
      <c r="AF1814" s="52" t="str">
        <f t="shared" si="650"/>
        <v>Nein</v>
      </c>
      <c r="AG1814" s="61" t="str">
        <f>IF(Q1814="Ja",VLOOKUP($Q$2,Plausis!A:E,5,0),IF(R1814="Ja",VLOOKUP($R$2,Plausis!A:E,5,0),IF(T1814="Ja",VLOOKUP($T$2,Plausis!A:E,5,0),IF(U1814="Ja",VLOOKUP($U$2,Plausis!A:E,5,0),IF(AA1814="Ja",VLOOKUP($AA$2,Plausis!A:E,5,0),IF(AC1814="Ja",VLOOKUP($AC$2,Plausis!A:E,5,0),IF(AD1814="Ja",VLOOKUP($AD$2,Plausis!A:E,5,0),"")))))))</f>
        <v>Dieser Betrieb ist nur im Komfort-RS ohne ergänzenden Spezial-Straf-RS versicherbar.</v>
      </c>
      <c r="AH1814" s="52" t="str">
        <f>IF(Y1814="Ja",VLOOKUP($Y$2,Plausis!A:E,5,0),"")</f>
        <v/>
      </c>
      <c r="AI1814" s="52" t="str">
        <f t="shared" si="635"/>
        <v>Nein</v>
      </c>
      <c r="AJ1814" s="52" t="str">
        <f>IF(S1814="Ja",VLOOKUP($S$2,Plausis!A:E,5,0),IF(V1814="Ja",VLOOKUP($V$2,Plausis!A:E,5,0),IF(X1814="Ja",VLOOKUP($X$2,Plausis!A:E,5,0),"")))</f>
        <v>Dieser Betrieb kann nur ohne ergänzenden Spezial-Straf-RS versichert werden.</v>
      </c>
      <c r="AL1814" s="52" t="s">
        <v>3</v>
      </c>
      <c r="AM1814" s="114">
        <v>45531</v>
      </c>
      <c r="AN1814" s="52" t="s">
        <v>4467</v>
      </c>
      <c r="AO1814" s="52" t="str">
        <f>VLOOKUP(B1814,'BAT Grundtabelle'!B:T,19,0)</f>
        <v>ja</v>
      </c>
      <c r="AP1814" s="105" t="str">
        <f t="shared" si="636"/>
        <v>11632</v>
      </c>
      <c r="AQ1814" s="52" t="str">
        <f t="shared" si="637"/>
        <v>Skateboardhersteller</v>
      </c>
      <c r="AR1814" s="52" t="b">
        <f t="shared" si="649"/>
        <v>0</v>
      </c>
      <c r="AS1814" s="52" t="b">
        <f t="shared" si="649"/>
        <v>0</v>
      </c>
      <c r="AT1814" s="52" t="b">
        <f t="shared" si="649"/>
        <v>0</v>
      </c>
      <c r="AU1814" s="52">
        <f t="shared" si="638"/>
        <v>1</v>
      </c>
      <c r="AW1814" s="52" t="b">
        <f t="shared" si="639"/>
        <v>0</v>
      </c>
      <c r="AX1814" s="52" t="str">
        <f t="shared" si="640"/>
        <v>Unternehmen</v>
      </c>
      <c r="AY1814" s="52" t="b">
        <f t="shared" si="641"/>
        <v>0</v>
      </c>
      <c r="AZ1814" s="52" t="str">
        <f t="shared" si="642"/>
        <v>11632</v>
      </c>
      <c r="BA1814" s="52" t="str">
        <f>VLOOKUP(A1814,'BAT Grundtabelle'!A:U,21,0)</f>
        <v>ja</v>
      </c>
      <c r="BB1814" s="52" t="str">
        <f t="shared" si="643"/>
        <v>nein</v>
      </c>
      <c r="BC1814" s="52" t="str">
        <f t="shared" si="644"/>
        <v>11632</v>
      </c>
      <c r="BD1814" s="52" t="str">
        <f t="shared" si="645"/>
        <v>Skateboardhersteller</v>
      </c>
      <c r="BE1814" s="52" t="str">
        <f t="shared" si="646"/>
        <v>Unternehmen</v>
      </c>
      <c r="BF1814" s="52">
        <f t="shared" si="647"/>
        <v>1</v>
      </c>
    </row>
    <row r="1815" spans="1:58" hidden="1" x14ac:dyDescent="0.35">
      <c r="A1815" s="107" t="s">
        <v>4057</v>
      </c>
      <c r="B1815" s="75" t="s">
        <v>1325</v>
      </c>
      <c r="C1815" s="52" t="s">
        <v>3</v>
      </c>
      <c r="D1815" s="52" t="s">
        <v>3</v>
      </c>
      <c r="E1815" s="52" t="s">
        <v>2</v>
      </c>
      <c r="F1815" s="52" t="s">
        <v>2</v>
      </c>
      <c r="G1815" s="52" t="s">
        <v>2</v>
      </c>
      <c r="H1815" s="52" t="s">
        <v>2</v>
      </c>
      <c r="I1815" s="52" t="s">
        <v>3</v>
      </c>
      <c r="J1815" s="52">
        <v>1</v>
      </c>
      <c r="K1815" s="52" t="s">
        <v>2</v>
      </c>
      <c r="L1815" s="52" t="s">
        <v>2</v>
      </c>
      <c r="M1815" s="52" t="s">
        <v>2</v>
      </c>
      <c r="N1815" s="52" t="s">
        <v>3</v>
      </c>
      <c r="P1815" s="52" t="s">
        <v>4</v>
      </c>
      <c r="Q1815" s="52" t="str">
        <f t="shared" si="650"/>
        <v>Nein</v>
      </c>
      <c r="R1815" s="52" t="str">
        <f t="shared" si="650"/>
        <v>Nein</v>
      </c>
      <c r="S1815" s="52" t="str">
        <f t="shared" si="650"/>
        <v>Nein</v>
      </c>
      <c r="T1815" s="52" t="str">
        <f t="shared" si="650"/>
        <v>Nein</v>
      </c>
      <c r="U1815" s="52" t="str">
        <f t="shared" si="650"/>
        <v>Nein</v>
      </c>
      <c r="V1815" s="52" t="str">
        <f t="shared" si="650"/>
        <v>Nein</v>
      </c>
      <c r="W1815" s="52" t="str">
        <f t="shared" si="650"/>
        <v>Nein</v>
      </c>
      <c r="X1815" s="52" t="str">
        <f t="shared" si="650"/>
        <v>Nein</v>
      </c>
      <c r="Y1815" s="52" t="str">
        <f t="shared" si="650"/>
        <v>Nein</v>
      </c>
      <c r="Z1815" s="52" t="str">
        <f t="shared" si="650"/>
        <v>Nein</v>
      </c>
      <c r="AA1815" s="52" t="str">
        <f t="shared" si="650"/>
        <v>Nein</v>
      </c>
      <c r="AB1815" s="52" t="str">
        <f t="shared" si="650"/>
        <v>Nein</v>
      </c>
      <c r="AC1815" s="52" t="str">
        <f t="shared" si="650"/>
        <v>Nein</v>
      </c>
      <c r="AD1815" s="52" t="str">
        <f t="shared" si="650"/>
        <v>Nein</v>
      </c>
      <c r="AE1815" s="52" t="str">
        <f t="shared" si="650"/>
        <v>Nein</v>
      </c>
      <c r="AF1815" s="52" t="str">
        <f t="shared" si="650"/>
        <v>Nein</v>
      </c>
      <c r="AG1815" s="61" t="str">
        <f>IF(Q1815="Ja",VLOOKUP($Q$2,Plausis!A:E,5,0),IF(R1815="Ja",VLOOKUP($R$2,Plausis!A:E,5,0),IF(T1815="Ja",VLOOKUP($T$2,Plausis!A:E,5,0),IF(U1815="Ja",VLOOKUP($U$2,Plausis!A:E,5,0),IF(AA1815="Ja",VLOOKUP($AA$2,Plausis!A:E,5,0),IF(AC1815="Ja",VLOOKUP($AC$2,Plausis!A:E,5,0),IF(AD1815="Ja",VLOOKUP($AD$2,Plausis!A:E,5,0),"")))))))</f>
        <v/>
      </c>
      <c r="AH1815" s="52" t="str">
        <f>IF(Y1815="Ja",VLOOKUP($Y$2,Plausis!A:E,5,0),"")</f>
        <v/>
      </c>
      <c r="AI1815" s="52" t="str">
        <f t="shared" si="635"/>
        <v>Ja</v>
      </c>
      <c r="AJ1815" s="52" t="str">
        <f>IF(S1815="Ja",VLOOKUP($S$2,Plausis!A:E,5,0),IF(V1815="Ja",VLOOKUP($V$2,Plausis!A:E,5,0),IF(X1815="Ja",VLOOKUP($X$2,Plausis!A:E,5,0),"")))</f>
        <v/>
      </c>
      <c r="AL1815" s="52" t="s">
        <v>2</v>
      </c>
      <c r="AM1815" s="114">
        <v>45531</v>
      </c>
      <c r="AN1815" s="52" t="s">
        <v>4467</v>
      </c>
      <c r="AO1815" s="52" t="str">
        <f>VLOOKUP(B1815,'BAT Grundtabelle'!B:T,19,0)</f>
        <v>ja</v>
      </c>
      <c r="AP1815" s="105" t="str">
        <f t="shared" si="636"/>
        <v>11633</v>
      </c>
      <c r="AQ1815" s="52" t="str">
        <f t="shared" si="637"/>
        <v>Ski-, Schlitten-, Materialaufzug</v>
      </c>
      <c r="AR1815" s="52" t="b">
        <f t="shared" si="649"/>
        <v>0</v>
      </c>
      <c r="AS1815" s="52" t="b">
        <f t="shared" si="649"/>
        <v>0</v>
      </c>
      <c r="AT1815" s="52" t="b">
        <f t="shared" si="649"/>
        <v>0</v>
      </c>
      <c r="AU1815" s="52">
        <f t="shared" si="638"/>
        <v>1</v>
      </c>
      <c r="AW1815" s="52" t="b">
        <f t="shared" si="639"/>
        <v>0</v>
      </c>
      <c r="AX1815" s="52" t="str">
        <f t="shared" si="640"/>
        <v>Unternehmen</v>
      </c>
      <c r="AY1815" s="52" t="b">
        <f t="shared" si="641"/>
        <v>0</v>
      </c>
      <c r="AZ1815" s="52" t="str">
        <f t="shared" si="642"/>
        <v>11633</v>
      </c>
      <c r="BA1815" s="52" t="str">
        <f>VLOOKUP(A1815,'BAT Grundtabelle'!A:U,21,0)</f>
        <v>ja</v>
      </c>
      <c r="BB1815" s="52" t="str">
        <f t="shared" si="643"/>
        <v>nein</v>
      </c>
      <c r="BC1815" s="52" t="str">
        <f t="shared" si="644"/>
        <v>11633</v>
      </c>
      <c r="BD1815" s="52" t="str">
        <f t="shared" si="645"/>
        <v>Ski-, Schlitten-, Materialaufzug</v>
      </c>
      <c r="BE1815" s="52" t="str">
        <f t="shared" si="646"/>
        <v>Unternehmen</v>
      </c>
      <c r="BF1815" s="52">
        <f t="shared" si="647"/>
        <v>1</v>
      </c>
    </row>
    <row r="1816" spans="1:58" hidden="1" x14ac:dyDescent="0.35">
      <c r="A1816" s="107" t="s">
        <v>4058</v>
      </c>
      <c r="B1816" s="75" t="s">
        <v>1476</v>
      </c>
      <c r="C1816" s="52" t="s">
        <v>3</v>
      </c>
      <c r="D1816" s="52" t="s">
        <v>3</v>
      </c>
      <c r="E1816" s="52" t="s">
        <v>2</v>
      </c>
      <c r="F1816" s="52" t="s">
        <v>2</v>
      </c>
      <c r="G1816" s="52" t="s">
        <v>2</v>
      </c>
      <c r="H1816" s="52" t="s">
        <v>2</v>
      </c>
      <c r="I1816" s="52" t="s">
        <v>3</v>
      </c>
      <c r="J1816" s="52">
        <v>1</v>
      </c>
      <c r="K1816" s="52" t="s">
        <v>2</v>
      </c>
      <c r="L1816" s="52" t="s">
        <v>2</v>
      </c>
      <c r="M1816" s="52" t="s">
        <v>2</v>
      </c>
      <c r="N1816" s="52" t="s">
        <v>3</v>
      </c>
      <c r="P1816" s="52" t="s">
        <v>4</v>
      </c>
      <c r="Q1816" s="52" t="str">
        <f t="shared" si="650"/>
        <v>Nein</v>
      </c>
      <c r="R1816" s="52" t="str">
        <f t="shared" si="650"/>
        <v>Nein</v>
      </c>
      <c r="S1816" s="52" t="str">
        <f t="shared" si="650"/>
        <v>Nein</v>
      </c>
      <c r="T1816" s="52" t="str">
        <f t="shared" si="650"/>
        <v>Nein</v>
      </c>
      <c r="U1816" s="52" t="str">
        <f t="shared" si="650"/>
        <v>Nein</v>
      </c>
      <c r="V1816" s="52" t="str">
        <f t="shared" si="650"/>
        <v>Nein</v>
      </c>
      <c r="W1816" s="52" t="str">
        <f t="shared" si="650"/>
        <v>Nein</v>
      </c>
      <c r="X1816" s="52" t="str">
        <f t="shared" si="650"/>
        <v>Nein</v>
      </c>
      <c r="Y1816" s="52" t="str">
        <f t="shared" si="650"/>
        <v>Nein</v>
      </c>
      <c r="Z1816" s="52" t="str">
        <f t="shared" si="650"/>
        <v>Nein</v>
      </c>
      <c r="AA1816" s="52" t="str">
        <f t="shared" si="650"/>
        <v>Nein</v>
      </c>
      <c r="AB1816" s="52" t="str">
        <f t="shared" si="650"/>
        <v>Nein</v>
      </c>
      <c r="AC1816" s="52" t="str">
        <f t="shared" si="650"/>
        <v>Nein</v>
      </c>
      <c r="AD1816" s="52" t="str">
        <f t="shared" si="650"/>
        <v>Nein</v>
      </c>
      <c r="AE1816" s="52" t="str">
        <f t="shared" si="650"/>
        <v>Nein</v>
      </c>
      <c r="AF1816" s="52" t="str">
        <f t="shared" si="650"/>
        <v>Nein</v>
      </c>
      <c r="AG1816" s="61" t="str">
        <f>IF(Q1816="Ja",VLOOKUP($Q$2,Plausis!A:E,5,0),IF(R1816="Ja",VLOOKUP($R$2,Plausis!A:E,5,0),IF(T1816="Ja",VLOOKUP($T$2,Plausis!A:E,5,0),IF(U1816="Ja",VLOOKUP($U$2,Plausis!A:E,5,0),IF(AA1816="Ja",VLOOKUP($AA$2,Plausis!A:E,5,0),IF(AC1816="Ja",VLOOKUP($AC$2,Plausis!A:E,5,0),IF(AD1816="Ja",VLOOKUP($AD$2,Plausis!A:E,5,0),"")))))))</f>
        <v/>
      </c>
      <c r="AH1816" s="52" t="str">
        <f>IF(Y1816="Ja",VLOOKUP($Y$2,Plausis!A:E,5,0),"")</f>
        <v/>
      </c>
      <c r="AI1816" s="52" t="str">
        <f t="shared" si="635"/>
        <v>Ja</v>
      </c>
      <c r="AJ1816" s="52" t="str">
        <f>IF(S1816="Ja",VLOOKUP($S$2,Plausis!A:E,5,0),IF(V1816="Ja",VLOOKUP($V$2,Plausis!A:E,5,0),IF(X1816="Ja",VLOOKUP($X$2,Plausis!A:E,5,0),"")))</f>
        <v/>
      </c>
      <c r="AL1816" s="52" t="s">
        <v>2</v>
      </c>
      <c r="AM1816" s="114">
        <v>45531</v>
      </c>
      <c r="AN1816" s="52" t="s">
        <v>4467</v>
      </c>
      <c r="AO1816" s="52" t="str">
        <f>VLOOKUP(B1816,'BAT Grundtabelle'!B:T,19,0)</f>
        <v>ja</v>
      </c>
      <c r="AP1816" s="105" t="str">
        <f t="shared" si="636"/>
        <v>11634</v>
      </c>
      <c r="AQ1816" s="52" t="str">
        <f t="shared" si="637"/>
        <v>Skihandel mit -vermietung und -reparatur</v>
      </c>
      <c r="AR1816" s="52" t="b">
        <f t="shared" si="649"/>
        <v>0</v>
      </c>
      <c r="AS1816" s="52" t="b">
        <f t="shared" si="649"/>
        <v>0</v>
      </c>
      <c r="AT1816" s="52" t="b">
        <f t="shared" si="649"/>
        <v>0</v>
      </c>
      <c r="AU1816" s="52">
        <f t="shared" si="638"/>
        <v>1</v>
      </c>
      <c r="AW1816" s="52" t="b">
        <f t="shared" si="639"/>
        <v>0</v>
      </c>
      <c r="AX1816" s="52" t="str">
        <f t="shared" si="640"/>
        <v>Unternehmen</v>
      </c>
      <c r="AY1816" s="52" t="b">
        <f t="shared" si="641"/>
        <v>0</v>
      </c>
      <c r="AZ1816" s="52" t="str">
        <f t="shared" si="642"/>
        <v>11634</v>
      </c>
      <c r="BA1816" s="52" t="str">
        <f>VLOOKUP(A1816,'BAT Grundtabelle'!A:U,21,0)</f>
        <v>ja</v>
      </c>
      <c r="BB1816" s="52" t="str">
        <f t="shared" si="643"/>
        <v>nein</v>
      </c>
      <c r="BC1816" s="52" t="str">
        <f t="shared" si="644"/>
        <v>11634</v>
      </c>
      <c r="BD1816" s="52" t="str">
        <f t="shared" si="645"/>
        <v>Skihandel mit -vermietung und -reparatur</v>
      </c>
      <c r="BE1816" s="52" t="str">
        <f t="shared" si="646"/>
        <v>Unternehmen</v>
      </c>
      <c r="BF1816" s="52">
        <f t="shared" si="647"/>
        <v>1</v>
      </c>
    </row>
    <row r="1817" spans="1:58" hidden="1" x14ac:dyDescent="0.35">
      <c r="A1817" s="107" t="s">
        <v>4059</v>
      </c>
      <c r="B1817" s="75" t="s">
        <v>1379</v>
      </c>
      <c r="C1817" s="52" t="s">
        <v>3</v>
      </c>
      <c r="D1817" s="52" t="s">
        <v>3</v>
      </c>
      <c r="E1817" s="52" t="s">
        <v>2</v>
      </c>
      <c r="F1817" s="52" t="s">
        <v>2</v>
      </c>
      <c r="G1817" s="52" t="s">
        <v>2</v>
      </c>
      <c r="H1817" s="52" t="s">
        <v>2</v>
      </c>
      <c r="I1817" s="52" t="s">
        <v>3</v>
      </c>
      <c r="J1817" s="52">
        <v>1</v>
      </c>
      <c r="K1817" s="52" t="s">
        <v>2</v>
      </c>
      <c r="L1817" s="52" t="s">
        <v>2</v>
      </c>
      <c r="M1817" s="52" t="s">
        <v>2</v>
      </c>
      <c r="N1817" s="52" t="s">
        <v>3</v>
      </c>
      <c r="P1817" s="52" t="s">
        <v>57</v>
      </c>
      <c r="Q1817" s="52" t="str">
        <f t="shared" si="650"/>
        <v>Nein</v>
      </c>
      <c r="R1817" s="52" t="str">
        <f t="shared" si="650"/>
        <v>Nein</v>
      </c>
      <c r="S1817" s="52" t="str">
        <f t="shared" si="650"/>
        <v>Nein</v>
      </c>
      <c r="T1817" s="52" t="str">
        <f t="shared" si="650"/>
        <v>Ja</v>
      </c>
      <c r="U1817" s="52" t="str">
        <f t="shared" si="650"/>
        <v>Nein</v>
      </c>
      <c r="V1817" s="52" t="str">
        <f t="shared" si="650"/>
        <v>Nein</v>
      </c>
      <c r="W1817" s="52" t="str">
        <f t="shared" si="650"/>
        <v>Nein</v>
      </c>
      <c r="X1817" s="52" t="str">
        <f t="shared" si="650"/>
        <v>Ja</v>
      </c>
      <c r="Y1817" s="52" t="str">
        <f t="shared" si="650"/>
        <v>Nein</v>
      </c>
      <c r="Z1817" s="52" t="str">
        <f t="shared" si="650"/>
        <v>Nein</v>
      </c>
      <c r="AA1817" s="52" t="str">
        <f t="shared" si="650"/>
        <v>Nein</v>
      </c>
      <c r="AB1817" s="52" t="str">
        <f t="shared" si="650"/>
        <v>Nein</v>
      </c>
      <c r="AC1817" s="52" t="str">
        <f t="shared" si="650"/>
        <v>Nein</v>
      </c>
      <c r="AD1817" s="52" t="str">
        <f t="shared" si="650"/>
        <v>Nein</v>
      </c>
      <c r="AE1817" s="52" t="str">
        <f t="shared" si="650"/>
        <v>Nein</v>
      </c>
      <c r="AF1817" s="52" t="str">
        <f t="shared" si="650"/>
        <v>Nein</v>
      </c>
      <c r="AG1817" s="61" t="str">
        <f>IF(Q1817="Ja",VLOOKUP($Q$2,Plausis!A:E,5,0),IF(R1817="Ja",VLOOKUP($R$2,Plausis!A:E,5,0),IF(T1817="Ja",VLOOKUP($T$2,Plausis!A:E,5,0),IF(U1817="Ja",VLOOKUP($U$2,Plausis!A:E,5,0),IF(AA1817="Ja",VLOOKUP($AA$2,Plausis!A:E,5,0),IF(AC1817="Ja",VLOOKUP($AC$2,Plausis!A:E,5,0),IF(AD1817="Ja",VLOOKUP($AD$2,Plausis!A:E,5,0),"")))))))</f>
        <v>Dieser Betrieb ist nur im Komfort-RS ohne ergänzenden Spezial-Straf-RS versicherbar.</v>
      </c>
      <c r="AH1817" s="52" t="str">
        <f>IF(Y1817="Ja",VLOOKUP($Y$2,Plausis!A:E,5,0),"")</f>
        <v/>
      </c>
      <c r="AI1817" s="52" t="str">
        <f t="shared" si="635"/>
        <v>Nein</v>
      </c>
      <c r="AJ1817" s="52" t="str">
        <f>IF(S1817="Ja",VLOOKUP($S$2,Plausis!A:E,5,0),IF(V1817="Ja",VLOOKUP($V$2,Plausis!A:E,5,0),IF(X1817="Ja",VLOOKUP($X$2,Plausis!A:E,5,0),"")))</f>
        <v>Dieser Betrieb kann nur ohne ergänzenden Spezial-Straf-RS versichert werden.</v>
      </c>
      <c r="AL1817" s="52" t="s">
        <v>3</v>
      </c>
      <c r="AM1817" s="114">
        <v>45531</v>
      </c>
      <c r="AN1817" s="52" t="s">
        <v>4467</v>
      </c>
      <c r="AO1817" s="52" t="str">
        <f>VLOOKUP(B1817,'BAT Grundtabelle'!B:T,19,0)</f>
        <v>ja</v>
      </c>
      <c r="AP1817" s="105" t="str">
        <f t="shared" si="636"/>
        <v>11635</v>
      </c>
      <c r="AQ1817" s="52" t="str">
        <f t="shared" si="637"/>
        <v>Skihersteller</v>
      </c>
      <c r="AR1817" s="52" t="b">
        <f t="shared" si="649"/>
        <v>0</v>
      </c>
      <c r="AS1817" s="52" t="b">
        <f t="shared" si="649"/>
        <v>0</v>
      </c>
      <c r="AT1817" s="52" t="b">
        <f t="shared" si="649"/>
        <v>0</v>
      </c>
      <c r="AU1817" s="52">
        <f t="shared" si="638"/>
        <v>1</v>
      </c>
      <c r="AW1817" s="52" t="b">
        <f t="shared" si="639"/>
        <v>0</v>
      </c>
      <c r="AX1817" s="52" t="str">
        <f t="shared" si="640"/>
        <v>Unternehmen</v>
      </c>
      <c r="AY1817" s="52" t="b">
        <f t="shared" si="641"/>
        <v>0</v>
      </c>
      <c r="AZ1817" s="52" t="str">
        <f t="shared" si="642"/>
        <v>11635</v>
      </c>
      <c r="BA1817" s="52" t="str">
        <f>VLOOKUP(A1817,'BAT Grundtabelle'!A:U,21,0)</f>
        <v>ja</v>
      </c>
      <c r="BB1817" s="52" t="str">
        <f t="shared" si="643"/>
        <v>nein</v>
      </c>
      <c r="BC1817" s="52" t="str">
        <f t="shared" si="644"/>
        <v>11635</v>
      </c>
      <c r="BD1817" s="52" t="str">
        <f t="shared" si="645"/>
        <v>Skihersteller</v>
      </c>
      <c r="BE1817" s="52" t="str">
        <f t="shared" si="646"/>
        <v>Unternehmen</v>
      </c>
      <c r="BF1817" s="52">
        <f t="shared" si="647"/>
        <v>1</v>
      </c>
    </row>
    <row r="1818" spans="1:58" hidden="1" x14ac:dyDescent="0.35">
      <c r="A1818" s="107" t="s">
        <v>4060</v>
      </c>
      <c r="B1818" s="75" t="s">
        <v>906</v>
      </c>
      <c r="C1818" s="52" t="s">
        <v>2</v>
      </c>
      <c r="D1818" s="52" t="s">
        <v>2</v>
      </c>
      <c r="E1818" s="52" t="s">
        <v>2</v>
      </c>
      <c r="F1818" s="52" t="s">
        <v>2</v>
      </c>
      <c r="G1818" s="52" t="s">
        <v>2</v>
      </c>
      <c r="H1818" s="52" t="s">
        <v>2</v>
      </c>
      <c r="I1818" s="52" t="s">
        <v>2</v>
      </c>
      <c r="J1818" s="52" t="s">
        <v>2</v>
      </c>
      <c r="K1818" s="52" t="s">
        <v>2</v>
      </c>
      <c r="L1818" s="52" t="s">
        <v>2</v>
      </c>
      <c r="M1818" s="52" t="s">
        <v>2</v>
      </c>
      <c r="N1818" s="52" t="s">
        <v>2</v>
      </c>
      <c r="O1818" s="52" t="s">
        <v>2412</v>
      </c>
      <c r="Q1818" s="52" t="str">
        <f t="shared" si="650"/>
        <v>Nein</v>
      </c>
      <c r="R1818" s="52" t="str">
        <f t="shared" si="650"/>
        <v>Nein</v>
      </c>
      <c r="S1818" s="52" t="str">
        <f t="shared" si="650"/>
        <v>Nein</v>
      </c>
      <c r="T1818" s="52" t="str">
        <f t="shared" si="650"/>
        <v>Nein</v>
      </c>
      <c r="U1818" s="52" t="str">
        <f t="shared" si="650"/>
        <v>Nein</v>
      </c>
      <c r="V1818" s="52" t="str">
        <f t="shared" si="650"/>
        <v>Nein</v>
      </c>
      <c r="W1818" s="52" t="str">
        <f t="shared" si="650"/>
        <v>Nein</v>
      </c>
      <c r="X1818" s="52" t="str">
        <f t="shared" si="650"/>
        <v>Nein</v>
      </c>
      <c r="Y1818" s="52" t="str">
        <f t="shared" si="650"/>
        <v>Nein</v>
      </c>
      <c r="Z1818" s="52" t="str">
        <f t="shared" si="650"/>
        <v>Nein</v>
      </c>
      <c r="AA1818" s="52" t="str">
        <f t="shared" si="650"/>
        <v>Nein</v>
      </c>
      <c r="AB1818" s="52" t="str">
        <f t="shared" si="650"/>
        <v>Nein</v>
      </c>
      <c r="AC1818" s="52" t="str">
        <f t="shared" si="650"/>
        <v>Nein</v>
      </c>
      <c r="AD1818" s="52" t="str">
        <f t="shared" si="650"/>
        <v>Nein</v>
      </c>
      <c r="AE1818" s="52" t="str">
        <f t="shared" si="650"/>
        <v>Nein</v>
      </c>
      <c r="AF1818" s="52" t="str">
        <f t="shared" si="650"/>
        <v>Nein</v>
      </c>
      <c r="AG1818" s="61" t="str">
        <f>IF(Q1818="Ja",VLOOKUP($Q$2,Plausis!A:E,5,0),IF(R1818="Ja",VLOOKUP($R$2,Plausis!A:E,5,0),IF(T1818="Ja",VLOOKUP($T$2,Plausis!A:E,5,0),IF(U1818="Ja",VLOOKUP($U$2,Plausis!A:E,5,0),IF(AA1818="Ja",VLOOKUP($AA$2,Plausis!A:E,5,0),IF(AC1818="Ja",VLOOKUP($AC$2,Plausis!A:E,5,0),IF(AD1818="Ja",VLOOKUP($AD$2,Plausis!A:E,5,0),"")))))))</f>
        <v/>
      </c>
      <c r="AH1818" s="52" t="str">
        <f>IF(Y1818="Ja",VLOOKUP($Y$2,Plausis!A:E,5,0),"")</f>
        <v/>
      </c>
      <c r="AI1818" s="52" t="str">
        <f t="shared" si="635"/>
        <v>Nein</v>
      </c>
      <c r="AJ1818" s="52" t="str">
        <f>IF(S1818="Ja",VLOOKUP($S$2,Plausis!A:E,5,0),IF(V1818="Ja",VLOOKUP($V$2,Plausis!A:E,5,0),IF(X1818="Ja",VLOOKUP($X$2,Plausis!A:E,5,0),"")))</f>
        <v/>
      </c>
      <c r="AL1818" s="52" t="s">
        <v>2</v>
      </c>
      <c r="AM1818" s="114">
        <v>45531</v>
      </c>
      <c r="AN1818" s="52" t="s">
        <v>4467</v>
      </c>
      <c r="AO1818" s="52" t="str">
        <f>VLOOKUP(B1818,'BAT Grundtabelle'!B:T,19,0)</f>
        <v>nein</v>
      </c>
      <c r="AP1818" s="105" t="str">
        <f t="shared" si="636"/>
        <v>11636</v>
      </c>
      <c r="AQ1818" s="52" t="str">
        <f t="shared" si="637"/>
        <v>Skilauf</v>
      </c>
      <c r="AR1818" s="52" t="b">
        <f t="shared" si="649"/>
        <v>0</v>
      </c>
      <c r="AS1818" s="52" t="b">
        <f t="shared" si="649"/>
        <v>0</v>
      </c>
      <c r="AT1818" s="52" t="b">
        <f t="shared" si="649"/>
        <v>0</v>
      </c>
      <c r="AU1818" s="52" t="str">
        <f t="shared" si="638"/>
        <v/>
      </c>
      <c r="AW1818" s="52" t="b">
        <f t="shared" si="639"/>
        <v>0</v>
      </c>
      <c r="AX1818" s="52" t="str">
        <f t="shared" si="640"/>
        <v/>
      </c>
      <c r="AY1818" s="52" t="b">
        <f t="shared" si="641"/>
        <v>0</v>
      </c>
      <c r="AZ1818" s="52" t="str">
        <f t="shared" si="642"/>
        <v>11636</v>
      </c>
      <c r="BA1818" s="52" t="str">
        <f>VLOOKUP(A1818,'BAT Grundtabelle'!A:U,21,0)</f>
        <v>nein</v>
      </c>
      <c r="BB1818" s="52" t="str">
        <f t="shared" si="643"/>
        <v>nein</v>
      </c>
      <c r="BC1818" s="52" t="str">
        <f t="shared" si="644"/>
        <v>11636</v>
      </c>
      <c r="BD1818" s="52" t="str">
        <f t="shared" si="645"/>
        <v>Skilauf</v>
      </c>
      <c r="BE1818" s="52" t="str">
        <f t="shared" si="646"/>
        <v/>
      </c>
      <c r="BF1818" s="52" t="str">
        <f t="shared" si="647"/>
        <v/>
      </c>
    </row>
    <row r="1819" spans="1:58" hidden="1" x14ac:dyDescent="0.35">
      <c r="A1819" s="107" t="s">
        <v>4061</v>
      </c>
      <c r="B1819" s="75" t="s">
        <v>134</v>
      </c>
      <c r="C1819" s="52" t="s">
        <v>3</v>
      </c>
      <c r="D1819" s="52" t="s">
        <v>3</v>
      </c>
      <c r="E1819" s="52" t="s">
        <v>2</v>
      </c>
      <c r="F1819" s="52" t="s">
        <v>2</v>
      </c>
      <c r="G1819" s="52" t="s">
        <v>2</v>
      </c>
      <c r="H1819" s="52" t="s">
        <v>2</v>
      </c>
      <c r="I1819" s="52" t="s">
        <v>3</v>
      </c>
      <c r="J1819" s="52">
        <v>1</v>
      </c>
      <c r="K1819" s="52" t="s">
        <v>2</v>
      </c>
      <c r="L1819" s="52" t="s">
        <v>2</v>
      </c>
      <c r="M1819" s="52" t="s">
        <v>2</v>
      </c>
      <c r="N1819" s="52" t="s">
        <v>3</v>
      </c>
      <c r="P1819" s="52" t="s">
        <v>4</v>
      </c>
      <c r="Q1819" s="52" t="str">
        <f t="shared" si="650"/>
        <v>Nein</v>
      </c>
      <c r="R1819" s="52" t="str">
        <f t="shared" si="650"/>
        <v>Nein</v>
      </c>
      <c r="S1819" s="52" t="str">
        <f t="shared" si="650"/>
        <v>Nein</v>
      </c>
      <c r="T1819" s="52" t="str">
        <f t="shared" si="650"/>
        <v>Nein</v>
      </c>
      <c r="U1819" s="52" t="str">
        <f t="shared" si="650"/>
        <v>Nein</v>
      </c>
      <c r="V1819" s="52" t="str">
        <f t="shared" si="650"/>
        <v>Nein</v>
      </c>
      <c r="W1819" s="52" t="str">
        <f t="shared" si="650"/>
        <v>Nein</v>
      </c>
      <c r="X1819" s="52" t="str">
        <f t="shared" si="650"/>
        <v>Nein</v>
      </c>
      <c r="Y1819" s="52" t="str">
        <f t="shared" si="650"/>
        <v>Nein</v>
      </c>
      <c r="Z1819" s="52" t="str">
        <f t="shared" si="650"/>
        <v>Nein</v>
      </c>
      <c r="AA1819" s="52" t="str">
        <f t="shared" si="650"/>
        <v>Nein</v>
      </c>
      <c r="AB1819" s="52" t="str">
        <f t="shared" si="650"/>
        <v>Nein</v>
      </c>
      <c r="AC1819" s="52" t="str">
        <f t="shared" si="650"/>
        <v>Nein</v>
      </c>
      <c r="AD1819" s="52" t="str">
        <f t="shared" si="650"/>
        <v>Nein</v>
      </c>
      <c r="AE1819" s="52" t="str">
        <f t="shared" si="650"/>
        <v>Nein</v>
      </c>
      <c r="AF1819" s="52" t="str">
        <f t="shared" si="650"/>
        <v>Nein</v>
      </c>
      <c r="AG1819" s="61" t="str">
        <f>IF(Q1819="Ja",VLOOKUP($Q$2,Plausis!A:E,5,0),IF(R1819="Ja",VLOOKUP($R$2,Plausis!A:E,5,0),IF(T1819="Ja",VLOOKUP($T$2,Plausis!A:E,5,0),IF(U1819="Ja",VLOOKUP($U$2,Plausis!A:E,5,0),IF(AA1819="Ja",VLOOKUP($AA$2,Plausis!A:E,5,0),IF(AC1819="Ja",VLOOKUP($AC$2,Plausis!A:E,5,0),IF(AD1819="Ja",VLOOKUP($AD$2,Plausis!A:E,5,0),"")))))))</f>
        <v/>
      </c>
      <c r="AH1819" s="52" t="str">
        <f>IF(Y1819="Ja",VLOOKUP($Y$2,Plausis!A:E,5,0),"")</f>
        <v/>
      </c>
      <c r="AI1819" s="52" t="str">
        <f t="shared" si="635"/>
        <v>Ja</v>
      </c>
      <c r="AJ1819" s="52" t="str">
        <f>IF(S1819="Ja",VLOOKUP($S$2,Plausis!A:E,5,0),IF(V1819="Ja",VLOOKUP($V$2,Plausis!A:E,5,0),IF(X1819="Ja",VLOOKUP($X$2,Plausis!A:E,5,0),"")))</f>
        <v/>
      </c>
      <c r="AL1819" s="52" t="s">
        <v>3</v>
      </c>
      <c r="AM1819" s="114">
        <v>45531</v>
      </c>
      <c r="AN1819" s="52" t="s">
        <v>4467</v>
      </c>
      <c r="AO1819" s="52" t="str">
        <f>VLOOKUP(B1819,'BAT Grundtabelle'!B:T,19,0)</f>
        <v>ja</v>
      </c>
      <c r="AP1819" s="105" t="str">
        <f t="shared" si="636"/>
        <v>11637</v>
      </c>
      <c r="AQ1819" s="52" t="str">
        <f t="shared" si="637"/>
        <v>Skilehrer, freiberuflich</v>
      </c>
      <c r="AR1819" s="52" t="b">
        <f t="shared" si="649"/>
        <v>0</v>
      </c>
      <c r="AS1819" s="52" t="b">
        <f t="shared" si="649"/>
        <v>0</v>
      </c>
      <c r="AT1819" s="52" t="b">
        <f t="shared" si="649"/>
        <v>0</v>
      </c>
      <c r="AU1819" s="52">
        <f t="shared" si="638"/>
        <v>1</v>
      </c>
      <c r="AW1819" s="52" t="b">
        <f t="shared" si="639"/>
        <v>0</v>
      </c>
      <c r="AX1819" s="52" t="str">
        <f t="shared" si="640"/>
        <v>Unternehmen</v>
      </c>
      <c r="AY1819" s="52" t="b">
        <f t="shared" si="641"/>
        <v>0</v>
      </c>
      <c r="AZ1819" s="52" t="str">
        <f t="shared" si="642"/>
        <v>11637</v>
      </c>
      <c r="BA1819" s="52" t="str">
        <f>VLOOKUP(A1819,'BAT Grundtabelle'!A:U,21,0)</f>
        <v>ja</v>
      </c>
      <c r="BB1819" s="52" t="str">
        <f t="shared" si="643"/>
        <v>nein</v>
      </c>
      <c r="BC1819" s="52" t="str">
        <f t="shared" si="644"/>
        <v>11637</v>
      </c>
      <c r="BD1819" s="52" t="str">
        <f t="shared" si="645"/>
        <v>Skilehrer, freiberuflich</v>
      </c>
      <c r="BE1819" s="52" t="str">
        <f t="shared" si="646"/>
        <v>Unternehmen</v>
      </c>
      <c r="BF1819" s="52">
        <f t="shared" si="647"/>
        <v>1</v>
      </c>
    </row>
    <row r="1820" spans="1:58" hidden="1" x14ac:dyDescent="0.35">
      <c r="A1820" s="107" t="s">
        <v>4062</v>
      </c>
      <c r="B1820" s="75" t="s">
        <v>1326</v>
      </c>
      <c r="C1820" s="52" t="s">
        <v>3</v>
      </c>
      <c r="D1820" s="52" t="s">
        <v>3</v>
      </c>
      <c r="E1820" s="52" t="s">
        <v>2</v>
      </c>
      <c r="F1820" s="52" t="s">
        <v>2</v>
      </c>
      <c r="G1820" s="52" t="s">
        <v>2</v>
      </c>
      <c r="H1820" s="52" t="s">
        <v>2</v>
      </c>
      <c r="I1820" s="52" t="s">
        <v>3</v>
      </c>
      <c r="J1820" s="52">
        <v>2</v>
      </c>
      <c r="K1820" s="52" t="s">
        <v>2</v>
      </c>
      <c r="L1820" s="52" t="s">
        <v>2</v>
      </c>
      <c r="M1820" s="52" t="s">
        <v>2</v>
      </c>
      <c r="N1820" s="52" t="s">
        <v>3</v>
      </c>
      <c r="P1820" s="52" t="s">
        <v>4</v>
      </c>
      <c r="Q1820" s="52" t="str">
        <f t="shared" si="650"/>
        <v>Nein</v>
      </c>
      <c r="R1820" s="52" t="str">
        <f t="shared" si="650"/>
        <v>Nein</v>
      </c>
      <c r="S1820" s="52" t="str">
        <f t="shared" si="650"/>
        <v>Nein</v>
      </c>
      <c r="T1820" s="52" t="str">
        <f t="shared" si="650"/>
        <v>Nein</v>
      </c>
      <c r="U1820" s="52" t="str">
        <f t="shared" si="650"/>
        <v>Nein</v>
      </c>
      <c r="V1820" s="52" t="str">
        <f t="shared" si="650"/>
        <v>Nein</v>
      </c>
      <c r="W1820" s="52" t="str">
        <f t="shared" si="650"/>
        <v>Nein</v>
      </c>
      <c r="X1820" s="52" t="str">
        <f t="shared" si="650"/>
        <v>Nein</v>
      </c>
      <c r="Y1820" s="52" t="str">
        <f t="shared" si="650"/>
        <v>Nein</v>
      </c>
      <c r="Z1820" s="52" t="str">
        <f t="shared" si="650"/>
        <v>Nein</v>
      </c>
      <c r="AA1820" s="52" t="str">
        <f t="shared" si="650"/>
        <v>Nein</v>
      </c>
      <c r="AB1820" s="52" t="str">
        <f t="shared" si="650"/>
        <v>Nein</v>
      </c>
      <c r="AC1820" s="52" t="str">
        <f t="shared" si="650"/>
        <v>Nein</v>
      </c>
      <c r="AD1820" s="52" t="str">
        <f t="shared" si="650"/>
        <v>Nein</v>
      </c>
      <c r="AE1820" s="52" t="str">
        <f t="shared" si="650"/>
        <v>Nein</v>
      </c>
      <c r="AF1820" s="52" t="str">
        <f t="shared" si="650"/>
        <v>Nein</v>
      </c>
      <c r="AG1820" s="61" t="str">
        <f>IF(Q1820="Ja",VLOOKUP($Q$2,Plausis!A:E,5,0),IF(R1820="Ja",VLOOKUP($R$2,Plausis!A:E,5,0),IF(T1820="Ja",VLOOKUP($T$2,Plausis!A:E,5,0),IF(U1820="Ja",VLOOKUP($U$2,Plausis!A:E,5,0),IF(AA1820="Ja",VLOOKUP($AA$2,Plausis!A:E,5,0),IF(AC1820="Ja",VLOOKUP($AC$2,Plausis!A:E,5,0),IF(AD1820="Ja",VLOOKUP($AD$2,Plausis!A:E,5,0),"")))))))</f>
        <v/>
      </c>
      <c r="AH1820" s="52" t="str">
        <f>IF(Y1820="Ja",VLOOKUP($Y$2,Plausis!A:E,5,0),"")</f>
        <v/>
      </c>
      <c r="AI1820" s="52" t="str">
        <f t="shared" si="635"/>
        <v>Ja</v>
      </c>
      <c r="AJ1820" s="52" t="str">
        <f>IF(S1820="Ja",VLOOKUP($S$2,Plausis!A:E,5,0),IF(V1820="Ja",VLOOKUP($V$2,Plausis!A:E,5,0),IF(X1820="Ja",VLOOKUP($X$2,Plausis!A:E,5,0),"")))</f>
        <v/>
      </c>
      <c r="AL1820" s="52" t="s">
        <v>2</v>
      </c>
      <c r="AM1820" s="114">
        <v>45531</v>
      </c>
      <c r="AN1820" s="52" t="s">
        <v>4467</v>
      </c>
      <c r="AO1820" s="52" t="str">
        <f>VLOOKUP(B1820,'BAT Grundtabelle'!B:T,19,0)</f>
        <v>ja</v>
      </c>
      <c r="AP1820" s="105" t="str">
        <f t="shared" si="636"/>
        <v>11638</v>
      </c>
      <c r="AQ1820" s="52" t="str">
        <f t="shared" si="637"/>
        <v>Skilift</v>
      </c>
      <c r="AR1820" s="52" t="b">
        <f t="shared" si="649"/>
        <v>0</v>
      </c>
      <c r="AS1820" s="52" t="b">
        <f t="shared" si="649"/>
        <v>0</v>
      </c>
      <c r="AT1820" s="52" t="b">
        <f t="shared" si="649"/>
        <v>0</v>
      </c>
      <c r="AU1820" s="52">
        <f t="shared" si="638"/>
        <v>2</v>
      </c>
      <c r="AW1820" s="52" t="b">
        <f t="shared" si="639"/>
        <v>0</v>
      </c>
      <c r="AX1820" s="52" t="str">
        <f t="shared" si="640"/>
        <v>Unternehmen</v>
      </c>
      <c r="AY1820" s="52" t="b">
        <f t="shared" si="641"/>
        <v>0</v>
      </c>
      <c r="AZ1820" s="52" t="str">
        <f t="shared" si="642"/>
        <v>11638</v>
      </c>
      <c r="BA1820" s="52" t="str">
        <f>VLOOKUP(A1820,'BAT Grundtabelle'!A:U,21,0)</f>
        <v>ja</v>
      </c>
      <c r="BB1820" s="52" t="str">
        <f t="shared" si="643"/>
        <v>nein</v>
      </c>
      <c r="BC1820" s="52" t="str">
        <f t="shared" si="644"/>
        <v>11638</v>
      </c>
      <c r="BD1820" s="52" t="str">
        <f t="shared" si="645"/>
        <v>Skilift</v>
      </c>
      <c r="BE1820" s="52" t="str">
        <f t="shared" si="646"/>
        <v>Unternehmen</v>
      </c>
      <c r="BF1820" s="52">
        <f t="shared" si="647"/>
        <v>2</v>
      </c>
    </row>
    <row r="1821" spans="1:58" hidden="1" x14ac:dyDescent="0.35">
      <c r="A1821" s="107" t="s">
        <v>4063</v>
      </c>
      <c r="B1821" s="75" t="s">
        <v>1328</v>
      </c>
      <c r="C1821" s="52" t="s">
        <v>3</v>
      </c>
      <c r="D1821" s="52" t="s">
        <v>3</v>
      </c>
      <c r="E1821" s="52" t="s">
        <v>2</v>
      </c>
      <c r="F1821" s="52" t="s">
        <v>2</v>
      </c>
      <c r="G1821" s="52" t="s">
        <v>2</v>
      </c>
      <c r="H1821" s="52" t="s">
        <v>2</v>
      </c>
      <c r="I1821" s="52" t="s">
        <v>3</v>
      </c>
      <c r="J1821" s="52">
        <v>1</v>
      </c>
      <c r="K1821" s="52" t="s">
        <v>2</v>
      </c>
      <c r="L1821" s="52" t="s">
        <v>2</v>
      </c>
      <c r="M1821" s="52" t="s">
        <v>2</v>
      </c>
      <c r="N1821" s="52" t="s">
        <v>3</v>
      </c>
      <c r="P1821" s="52" t="s">
        <v>4</v>
      </c>
      <c r="Q1821" s="52" t="str">
        <f t="shared" si="650"/>
        <v>Nein</v>
      </c>
      <c r="R1821" s="52" t="str">
        <f t="shared" si="650"/>
        <v>Nein</v>
      </c>
      <c r="S1821" s="52" t="str">
        <f t="shared" si="650"/>
        <v>Nein</v>
      </c>
      <c r="T1821" s="52" t="str">
        <f t="shared" si="650"/>
        <v>Nein</v>
      </c>
      <c r="U1821" s="52" t="str">
        <f t="shared" si="650"/>
        <v>Nein</v>
      </c>
      <c r="V1821" s="52" t="str">
        <f t="shared" si="650"/>
        <v>Nein</v>
      </c>
      <c r="W1821" s="52" t="str">
        <f t="shared" si="650"/>
        <v>Nein</v>
      </c>
      <c r="X1821" s="52" t="str">
        <f t="shared" si="650"/>
        <v>Nein</v>
      </c>
      <c r="Y1821" s="52" t="str">
        <f t="shared" si="650"/>
        <v>Nein</v>
      </c>
      <c r="Z1821" s="52" t="str">
        <f t="shared" si="650"/>
        <v>Nein</v>
      </c>
      <c r="AA1821" s="52" t="str">
        <f t="shared" si="650"/>
        <v>Nein</v>
      </c>
      <c r="AB1821" s="52" t="str">
        <f t="shared" si="650"/>
        <v>Nein</v>
      </c>
      <c r="AC1821" s="52" t="str">
        <f t="shared" si="650"/>
        <v>Nein</v>
      </c>
      <c r="AD1821" s="52" t="str">
        <f t="shared" si="650"/>
        <v>Nein</v>
      </c>
      <c r="AE1821" s="52" t="str">
        <f t="shared" si="650"/>
        <v>Nein</v>
      </c>
      <c r="AF1821" s="52" t="str">
        <f t="shared" si="650"/>
        <v>Nein</v>
      </c>
      <c r="AG1821" s="61" t="str">
        <f>IF(Q1821="Ja",VLOOKUP($Q$2,Plausis!A:E,5,0),IF(R1821="Ja",VLOOKUP($R$2,Plausis!A:E,5,0),IF(T1821="Ja",VLOOKUP($T$2,Plausis!A:E,5,0),IF(U1821="Ja",VLOOKUP($U$2,Plausis!A:E,5,0),IF(AA1821="Ja",VLOOKUP($AA$2,Plausis!A:E,5,0),IF(AC1821="Ja",VLOOKUP($AC$2,Plausis!A:E,5,0),IF(AD1821="Ja",VLOOKUP($AD$2,Plausis!A:E,5,0),"")))))))</f>
        <v/>
      </c>
      <c r="AH1821" s="52" t="str">
        <f>IF(Y1821="Ja",VLOOKUP($Y$2,Plausis!A:E,5,0),"")</f>
        <v/>
      </c>
      <c r="AI1821" s="52" t="str">
        <f t="shared" si="635"/>
        <v>Ja</v>
      </c>
      <c r="AJ1821" s="52" t="str">
        <f>IF(S1821="Ja",VLOOKUP($S$2,Plausis!A:E,5,0),IF(V1821="Ja",VLOOKUP($V$2,Plausis!A:E,5,0),IF(X1821="Ja",VLOOKUP($X$2,Plausis!A:E,5,0),"")))</f>
        <v/>
      </c>
      <c r="AL1821" s="52" t="s">
        <v>2</v>
      </c>
      <c r="AM1821" s="114">
        <v>45531</v>
      </c>
      <c r="AN1821" s="52" t="s">
        <v>4467</v>
      </c>
      <c r="AO1821" s="52" t="str">
        <f>VLOOKUP(B1821,'BAT Grundtabelle'!B:T,19,0)</f>
        <v>ja</v>
      </c>
      <c r="AP1821" s="105" t="str">
        <f t="shared" si="636"/>
        <v>11639</v>
      </c>
      <c r="AQ1821" s="52" t="str">
        <f t="shared" si="637"/>
        <v>Skischule</v>
      </c>
      <c r="AR1821" s="52" t="b">
        <f t="shared" si="649"/>
        <v>0</v>
      </c>
      <c r="AS1821" s="52" t="b">
        <f t="shared" si="649"/>
        <v>0</v>
      </c>
      <c r="AT1821" s="52" t="b">
        <f t="shared" si="649"/>
        <v>0</v>
      </c>
      <c r="AU1821" s="52">
        <f t="shared" si="638"/>
        <v>1</v>
      </c>
      <c r="AW1821" s="52" t="b">
        <f t="shared" si="639"/>
        <v>0</v>
      </c>
      <c r="AX1821" s="52" t="str">
        <f t="shared" si="640"/>
        <v>Unternehmen</v>
      </c>
      <c r="AY1821" s="52" t="b">
        <f t="shared" si="641"/>
        <v>0</v>
      </c>
      <c r="AZ1821" s="52" t="str">
        <f t="shared" si="642"/>
        <v>11639</v>
      </c>
      <c r="BA1821" s="52" t="str">
        <f>VLOOKUP(A1821,'BAT Grundtabelle'!A:U,21,0)</f>
        <v>ja</v>
      </c>
      <c r="BB1821" s="52" t="str">
        <f t="shared" si="643"/>
        <v>nein</v>
      </c>
      <c r="BC1821" s="52" t="str">
        <f t="shared" si="644"/>
        <v>11639</v>
      </c>
      <c r="BD1821" s="52" t="str">
        <f t="shared" si="645"/>
        <v>Skischule</v>
      </c>
      <c r="BE1821" s="52" t="str">
        <f t="shared" si="646"/>
        <v>Unternehmen</v>
      </c>
      <c r="BF1821" s="52">
        <f t="shared" si="647"/>
        <v>1</v>
      </c>
    </row>
    <row r="1822" spans="1:58" hidden="1" x14ac:dyDescent="0.35">
      <c r="A1822" s="107" t="s">
        <v>4064</v>
      </c>
      <c r="B1822" s="75" t="s">
        <v>1832</v>
      </c>
      <c r="C1822" s="52" t="s">
        <v>2</v>
      </c>
      <c r="D1822" s="52" t="s">
        <v>2</v>
      </c>
      <c r="E1822" s="52" t="s">
        <v>2</v>
      </c>
      <c r="F1822" s="52" t="s">
        <v>2</v>
      </c>
      <c r="G1822" s="52" t="s">
        <v>2</v>
      </c>
      <c r="H1822" s="52" t="s">
        <v>3</v>
      </c>
      <c r="I1822" s="52" t="s">
        <v>2</v>
      </c>
      <c r="J1822" s="52" t="s">
        <v>2</v>
      </c>
      <c r="K1822" s="52" t="s">
        <v>2</v>
      </c>
      <c r="L1822" s="52" t="s">
        <v>2</v>
      </c>
      <c r="M1822" s="52" t="s">
        <v>2</v>
      </c>
      <c r="N1822" s="52" t="s">
        <v>2</v>
      </c>
      <c r="O1822" s="52" t="s">
        <v>2411</v>
      </c>
      <c r="P1822" s="52" t="s">
        <v>59</v>
      </c>
      <c r="Q1822" s="52" t="str">
        <f t="shared" si="650"/>
        <v>Nein</v>
      </c>
      <c r="R1822" s="52" t="str">
        <f t="shared" si="650"/>
        <v>Nein</v>
      </c>
      <c r="S1822" s="52" t="str">
        <f t="shared" si="650"/>
        <v>Nein</v>
      </c>
      <c r="T1822" s="52" t="str">
        <f t="shared" si="650"/>
        <v>Nein</v>
      </c>
      <c r="U1822" s="52" t="str">
        <f t="shared" si="650"/>
        <v>Nein</v>
      </c>
      <c r="V1822" s="52" t="str">
        <f t="shared" si="650"/>
        <v>Nein</v>
      </c>
      <c r="W1822" s="52" t="str">
        <f t="shared" si="650"/>
        <v>Nein</v>
      </c>
      <c r="X1822" s="52" t="str">
        <f t="shared" si="650"/>
        <v>Nein</v>
      </c>
      <c r="Y1822" s="52" t="str">
        <f t="shared" si="650"/>
        <v>Nein</v>
      </c>
      <c r="Z1822" s="52" t="str">
        <f t="shared" si="650"/>
        <v>Nein</v>
      </c>
      <c r="AA1822" s="52" t="str">
        <f t="shared" si="650"/>
        <v>Nein</v>
      </c>
      <c r="AB1822" s="52" t="str">
        <f t="shared" si="650"/>
        <v>Nein</v>
      </c>
      <c r="AC1822" s="52" t="str">
        <f t="shared" si="650"/>
        <v>Nein</v>
      </c>
      <c r="AD1822" s="52" t="str">
        <f t="shared" si="650"/>
        <v>Nein</v>
      </c>
      <c r="AE1822" s="52" t="str">
        <f t="shared" si="650"/>
        <v>Nein</v>
      </c>
      <c r="AF1822" s="52" t="str">
        <f t="shared" si="650"/>
        <v>Nein</v>
      </c>
      <c r="AG1822" s="61" t="str">
        <f>IF(Q1822="Ja",VLOOKUP($Q$2,Plausis!A:E,5,0),IF(R1822="Ja",VLOOKUP($R$2,Plausis!A:E,5,0),IF(T1822="Ja",VLOOKUP($T$2,Plausis!A:E,5,0),IF(U1822="Ja",VLOOKUP($U$2,Plausis!A:E,5,0),IF(AA1822="Ja",VLOOKUP($AA$2,Plausis!A:E,5,0),IF(AC1822="Ja",VLOOKUP($AC$2,Plausis!A:E,5,0),IF(AD1822="Ja",VLOOKUP($AD$2,Plausis!A:E,5,0),"")))))))</f>
        <v/>
      </c>
      <c r="AH1822" s="52" t="str">
        <f>IF(Y1822="Ja",VLOOKUP($Y$2,Plausis!A:E,5,0),"")</f>
        <v/>
      </c>
      <c r="AI1822" s="52" t="str">
        <f t="shared" si="635"/>
        <v>Nein</v>
      </c>
      <c r="AJ1822" s="52" t="str">
        <f>IF(S1822="Ja",VLOOKUP($S$2,Plausis!A:E,5,0),IF(V1822="Ja",VLOOKUP($V$2,Plausis!A:E,5,0),IF(X1822="Ja",VLOOKUP($X$2,Plausis!A:E,5,0),"")))</f>
        <v/>
      </c>
      <c r="AL1822" s="52" t="s">
        <v>2</v>
      </c>
      <c r="AM1822" s="114">
        <v>45531</v>
      </c>
      <c r="AN1822" s="52" t="s">
        <v>4467</v>
      </c>
      <c r="AO1822" s="52" t="str">
        <f>VLOOKUP(B1822,'BAT Grundtabelle'!B:T,19,0)</f>
        <v>ja</v>
      </c>
      <c r="AP1822" s="105" t="str">
        <f t="shared" si="636"/>
        <v>11640</v>
      </c>
      <c r="AQ1822" s="52" t="str">
        <f t="shared" si="637"/>
        <v>Skiverein</v>
      </c>
      <c r="AR1822" s="52" t="b">
        <f t="shared" si="649"/>
        <v>0</v>
      </c>
      <c r="AS1822" s="52" t="b">
        <f t="shared" si="649"/>
        <v>0</v>
      </c>
      <c r="AT1822" s="52" t="b">
        <f t="shared" si="649"/>
        <v>0</v>
      </c>
      <c r="AU1822" s="52" t="str">
        <f t="shared" si="638"/>
        <v>Eigener Tarif</v>
      </c>
      <c r="AW1822" s="52" t="b">
        <f t="shared" si="639"/>
        <v>0</v>
      </c>
      <c r="AX1822" s="52" t="str">
        <f t="shared" si="640"/>
        <v>Eigener Tarif</v>
      </c>
      <c r="AY1822" s="52" t="b">
        <f t="shared" si="641"/>
        <v>0</v>
      </c>
      <c r="AZ1822" s="52" t="str">
        <f t="shared" si="642"/>
        <v>11640</v>
      </c>
      <c r="BA1822" s="52" t="str">
        <f>VLOOKUP(A1822,'BAT Grundtabelle'!A:U,21,0)</f>
        <v>nein</v>
      </c>
      <c r="BB1822" s="52" t="str">
        <f t="shared" si="643"/>
        <v>nein</v>
      </c>
      <c r="BC1822" s="52" t="str">
        <f t="shared" si="644"/>
        <v>11640</v>
      </c>
      <c r="BD1822" s="52" t="str">
        <f t="shared" si="645"/>
        <v>Skiverein</v>
      </c>
      <c r="BE1822" s="52" t="str">
        <f t="shared" si="646"/>
        <v>Eigener Tarif</v>
      </c>
      <c r="BF1822" s="52" t="str">
        <f t="shared" si="647"/>
        <v>Eigener Tarif</v>
      </c>
    </row>
    <row r="1823" spans="1:58" hidden="1" x14ac:dyDescent="0.35">
      <c r="A1823" s="107" t="s">
        <v>4065</v>
      </c>
      <c r="B1823" s="75" t="s">
        <v>1477</v>
      </c>
      <c r="C1823" s="52" t="s">
        <v>3</v>
      </c>
      <c r="D1823" s="52" t="s">
        <v>3</v>
      </c>
      <c r="E1823" s="52" t="s">
        <v>2</v>
      </c>
      <c r="F1823" s="52" t="s">
        <v>2</v>
      </c>
      <c r="G1823" s="52" t="s">
        <v>2</v>
      </c>
      <c r="H1823" s="52" t="s">
        <v>2</v>
      </c>
      <c r="I1823" s="52" t="s">
        <v>3</v>
      </c>
      <c r="J1823" s="52">
        <v>1</v>
      </c>
      <c r="K1823" s="52" t="s">
        <v>2</v>
      </c>
      <c r="L1823" s="52" t="s">
        <v>2</v>
      </c>
      <c r="M1823" s="52" t="s">
        <v>2</v>
      </c>
      <c r="N1823" s="52" t="s">
        <v>3</v>
      </c>
      <c r="P1823" s="52" t="s">
        <v>4</v>
      </c>
      <c r="Q1823" s="52" t="str">
        <f t="shared" ref="Q1823:AF1832" si="651">IF(ISERROR(FIND(Q$2,$P1823,1)),"Nein","Ja")</f>
        <v>Nein</v>
      </c>
      <c r="R1823" s="52" t="str">
        <f t="shared" si="651"/>
        <v>Nein</v>
      </c>
      <c r="S1823" s="52" t="str">
        <f t="shared" si="651"/>
        <v>Nein</v>
      </c>
      <c r="T1823" s="52" t="str">
        <f t="shared" si="651"/>
        <v>Nein</v>
      </c>
      <c r="U1823" s="52" t="str">
        <f t="shared" si="651"/>
        <v>Nein</v>
      </c>
      <c r="V1823" s="52" t="str">
        <f t="shared" si="651"/>
        <v>Nein</v>
      </c>
      <c r="W1823" s="52" t="str">
        <f t="shared" si="651"/>
        <v>Nein</v>
      </c>
      <c r="X1823" s="52" t="str">
        <f t="shared" si="651"/>
        <v>Nein</v>
      </c>
      <c r="Y1823" s="52" t="str">
        <f t="shared" si="651"/>
        <v>Nein</v>
      </c>
      <c r="Z1823" s="52" t="str">
        <f t="shared" si="651"/>
        <v>Nein</v>
      </c>
      <c r="AA1823" s="52" t="str">
        <f t="shared" si="651"/>
        <v>Nein</v>
      </c>
      <c r="AB1823" s="52" t="str">
        <f t="shared" si="651"/>
        <v>Nein</v>
      </c>
      <c r="AC1823" s="52" t="str">
        <f t="shared" si="651"/>
        <v>Nein</v>
      </c>
      <c r="AD1823" s="52" t="str">
        <f t="shared" si="651"/>
        <v>Nein</v>
      </c>
      <c r="AE1823" s="52" t="str">
        <f t="shared" si="651"/>
        <v>Nein</v>
      </c>
      <c r="AF1823" s="52" t="str">
        <f t="shared" si="651"/>
        <v>Nein</v>
      </c>
      <c r="AG1823" s="61" t="str">
        <f>IF(Q1823="Ja",VLOOKUP($Q$2,Plausis!A:E,5,0),IF(R1823="Ja",VLOOKUP($R$2,Plausis!A:E,5,0),IF(T1823="Ja",VLOOKUP($T$2,Plausis!A:E,5,0),IF(U1823="Ja",VLOOKUP($U$2,Plausis!A:E,5,0),IF(AA1823="Ja",VLOOKUP($AA$2,Plausis!A:E,5,0),IF(AC1823="Ja",VLOOKUP($AC$2,Plausis!A:E,5,0),IF(AD1823="Ja",VLOOKUP($AD$2,Plausis!A:E,5,0),"")))))))</f>
        <v/>
      </c>
      <c r="AH1823" s="52" t="str">
        <f>IF(Y1823="Ja",VLOOKUP($Y$2,Plausis!A:E,5,0),"")</f>
        <v/>
      </c>
      <c r="AI1823" s="52" t="str">
        <f t="shared" si="635"/>
        <v>Ja</v>
      </c>
      <c r="AJ1823" s="52" t="str">
        <f>IF(S1823="Ja",VLOOKUP($S$2,Plausis!A:E,5,0),IF(V1823="Ja",VLOOKUP($V$2,Plausis!A:E,5,0),IF(X1823="Ja",VLOOKUP($X$2,Plausis!A:E,5,0),"")))</f>
        <v/>
      </c>
      <c r="AL1823" s="52" t="s">
        <v>2</v>
      </c>
      <c r="AM1823" s="114">
        <v>45531</v>
      </c>
      <c r="AN1823" s="52" t="s">
        <v>4467</v>
      </c>
      <c r="AO1823" s="52" t="str">
        <f>VLOOKUP(B1823,'BAT Grundtabelle'!B:T,19,0)</f>
        <v>ja</v>
      </c>
      <c r="AP1823" s="105" t="str">
        <f t="shared" si="636"/>
        <v>11641</v>
      </c>
      <c r="AQ1823" s="52" t="str">
        <f t="shared" si="637"/>
        <v>Skivermietung</v>
      </c>
      <c r="AR1823" s="52" t="b">
        <f t="shared" ref="AR1823:AT1842" si="652">IF(ISERROR(FIND(AR$1,$P1823,1)),FALSE,TRUE)</f>
        <v>0</v>
      </c>
      <c r="AS1823" s="52" t="b">
        <f t="shared" si="652"/>
        <v>0</v>
      </c>
      <c r="AT1823" s="52" t="b">
        <f t="shared" si="652"/>
        <v>0</v>
      </c>
      <c r="AU1823" s="52">
        <f t="shared" si="638"/>
        <v>1</v>
      </c>
      <c r="AW1823" s="52" t="b">
        <f t="shared" si="639"/>
        <v>0</v>
      </c>
      <c r="AX1823" s="52" t="str">
        <f t="shared" si="640"/>
        <v>Unternehmen</v>
      </c>
      <c r="AY1823" s="52" t="b">
        <f t="shared" si="641"/>
        <v>0</v>
      </c>
      <c r="AZ1823" s="52" t="str">
        <f t="shared" si="642"/>
        <v>11641</v>
      </c>
      <c r="BA1823" s="52" t="str">
        <f>VLOOKUP(A1823,'BAT Grundtabelle'!A:U,21,0)</f>
        <v>ja</v>
      </c>
      <c r="BB1823" s="52" t="str">
        <f t="shared" si="643"/>
        <v>nein</v>
      </c>
      <c r="BC1823" s="52" t="str">
        <f t="shared" si="644"/>
        <v>11641</v>
      </c>
      <c r="BD1823" s="52" t="str">
        <f t="shared" si="645"/>
        <v>Skivermietung</v>
      </c>
      <c r="BE1823" s="52" t="str">
        <f t="shared" si="646"/>
        <v>Unternehmen</v>
      </c>
      <c r="BF1823" s="52">
        <f t="shared" si="647"/>
        <v>1</v>
      </c>
    </row>
    <row r="1824" spans="1:58" hidden="1" x14ac:dyDescent="0.35">
      <c r="A1824" s="107" t="s">
        <v>4066</v>
      </c>
      <c r="B1824" s="75" t="s">
        <v>775</v>
      </c>
      <c r="C1824" s="52" t="s">
        <v>3</v>
      </c>
      <c r="D1824" s="52" t="s">
        <v>3</v>
      </c>
      <c r="E1824" s="52" t="s">
        <v>2</v>
      </c>
      <c r="F1824" s="52" t="s">
        <v>2</v>
      </c>
      <c r="G1824" s="52" t="s">
        <v>2</v>
      </c>
      <c r="H1824" s="52" t="s">
        <v>2</v>
      </c>
      <c r="I1824" s="52" t="s">
        <v>3</v>
      </c>
      <c r="J1824" s="52">
        <v>1</v>
      </c>
      <c r="K1824" s="52" t="s">
        <v>2</v>
      </c>
      <c r="L1824" s="52" t="s">
        <v>2</v>
      </c>
      <c r="M1824" s="52" t="s">
        <v>2</v>
      </c>
      <c r="N1824" s="52" t="s">
        <v>3</v>
      </c>
      <c r="P1824" s="52" t="s">
        <v>4</v>
      </c>
      <c r="Q1824" s="52" t="str">
        <f t="shared" si="651"/>
        <v>Nein</v>
      </c>
      <c r="R1824" s="52" t="str">
        <f t="shared" si="651"/>
        <v>Nein</v>
      </c>
      <c r="S1824" s="52" t="str">
        <f t="shared" si="651"/>
        <v>Nein</v>
      </c>
      <c r="T1824" s="52" t="str">
        <f t="shared" si="651"/>
        <v>Nein</v>
      </c>
      <c r="U1824" s="52" t="str">
        <f t="shared" si="651"/>
        <v>Nein</v>
      </c>
      <c r="V1824" s="52" t="str">
        <f t="shared" si="651"/>
        <v>Nein</v>
      </c>
      <c r="W1824" s="52" t="str">
        <f t="shared" si="651"/>
        <v>Nein</v>
      </c>
      <c r="X1824" s="52" t="str">
        <f t="shared" si="651"/>
        <v>Nein</v>
      </c>
      <c r="Y1824" s="52" t="str">
        <f t="shared" si="651"/>
        <v>Nein</v>
      </c>
      <c r="Z1824" s="52" t="str">
        <f t="shared" si="651"/>
        <v>Nein</v>
      </c>
      <c r="AA1824" s="52" t="str">
        <f t="shared" si="651"/>
        <v>Nein</v>
      </c>
      <c r="AB1824" s="52" t="str">
        <f t="shared" si="651"/>
        <v>Nein</v>
      </c>
      <c r="AC1824" s="52" t="str">
        <f t="shared" si="651"/>
        <v>Nein</v>
      </c>
      <c r="AD1824" s="52" t="str">
        <f t="shared" si="651"/>
        <v>Nein</v>
      </c>
      <c r="AE1824" s="52" t="str">
        <f t="shared" si="651"/>
        <v>Nein</v>
      </c>
      <c r="AF1824" s="52" t="str">
        <f t="shared" si="651"/>
        <v>Nein</v>
      </c>
      <c r="AG1824" s="61" t="str">
        <f>IF(Q1824="Ja",VLOOKUP($Q$2,Plausis!A:E,5,0),IF(R1824="Ja",VLOOKUP($R$2,Plausis!A:E,5,0),IF(T1824="Ja",VLOOKUP($T$2,Plausis!A:E,5,0),IF(U1824="Ja",VLOOKUP($U$2,Plausis!A:E,5,0),IF(AA1824="Ja",VLOOKUP($AA$2,Plausis!A:E,5,0),IF(AC1824="Ja",VLOOKUP($AC$2,Plausis!A:E,5,0),IF(AD1824="Ja",VLOOKUP($AD$2,Plausis!A:E,5,0),"")))))))</f>
        <v/>
      </c>
      <c r="AH1824" s="52" t="str">
        <f>IF(Y1824="Ja",VLOOKUP($Y$2,Plausis!A:E,5,0),"")</f>
        <v/>
      </c>
      <c r="AI1824" s="52" t="str">
        <f t="shared" si="635"/>
        <v>Ja</v>
      </c>
      <c r="AJ1824" s="52" t="str">
        <f>IF(S1824="Ja",VLOOKUP($S$2,Plausis!A:E,5,0),IF(V1824="Ja",VLOOKUP($V$2,Plausis!A:E,5,0),IF(X1824="Ja",VLOOKUP($X$2,Plausis!A:E,5,0),"")))</f>
        <v/>
      </c>
      <c r="AL1824" s="52" t="s">
        <v>3</v>
      </c>
      <c r="AM1824" s="114">
        <v>45531</v>
      </c>
      <c r="AN1824" s="52" t="s">
        <v>4467</v>
      </c>
      <c r="AO1824" s="52" t="str">
        <f>VLOOKUP(B1824,'BAT Grundtabelle'!B:T,19,0)</f>
        <v>ja</v>
      </c>
      <c r="AP1824" s="105" t="str">
        <f t="shared" si="636"/>
        <v>11642</v>
      </c>
      <c r="AQ1824" s="52" t="str">
        <f t="shared" si="637"/>
        <v>Snackbar</v>
      </c>
      <c r="AR1824" s="52" t="b">
        <f t="shared" si="652"/>
        <v>0</v>
      </c>
      <c r="AS1824" s="52" t="b">
        <f t="shared" si="652"/>
        <v>0</v>
      </c>
      <c r="AT1824" s="52" t="b">
        <f t="shared" si="652"/>
        <v>0</v>
      </c>
      <c r="AU1824" s="52">
        <f t="shared" si="638"/>
        <v>1</v>
      </c>
      <c r="AW1824" s="52" t="b">
        <f t="shared" si="639"/>
        <v>0</v>
      </c>
      <c r="AX1824" s="52" t="str">
        <f t="shared" si="640"/>
        <v>Unternehmen</v>
      </c>
      <c r="AY1824" s="52" t="b">
        <f t="shared" si="641"/>
        <v>0</v>
      </c>
      <c r="AZ1824" s="52" t="str">
        <f t="shared" si="642"/>
        <v>11642</v>
      </c>
      <c r="BA1824" s="52" t="str">
        <f>VLOOKUP(A1824,'BAT Grundtabelle'!A:U,21,0)</f>
        <v>ja</v>
      </c>
      <c r="BB1824" s="52" t="str">
        <f t="shared" si="643"/>
        <v>nein</v>
      </c>
      <c r="BC1824" s="52" t="str">
        <f t="shared" si="644"/>
        <v>11642</v>
      </c>
      <c r="BD1824" s="52" t="str">
        <f t="shared" si="645"/>
        <v>Snackbar</v>
      </c>
      <c r="BE1824" s="52" t="str">
        <f t="shared" si="646"/>
        <v>Unternehmen</v>
      </c>
      <c r="BF1824" s="52">
        <f t="shared" si="647"/>
        <v>1</v>
      </c>
    </row>
    <row r="1825" spans="1:58" hidden="1" x14ac:dyDescent="0.35">
      <c r="A1825" s="107" t="s">
        <v>4067</v>
      </c>
      <c r="B1825" s="75" t="s">
        <v>1478</v>
      </c>
      <c r="C1825" s="52" t="s">
        <v>3</v>
      </c>
      <c r="D1825" s="52" t="s">
        <v>3</v>
      </c>
      <c r="E1825" s="52" t="s">
        <v>2</v>
      </c>
      <c r="F1825" s="52" t="s">
        <v>2</v>
      </c>
      <c r="G1825" s="52" t="s">
        <v>2</v>
      </c>
      <c r="H1825" s="52" t="s">
        <v>2</v>
      </c>
      <c r="I1825" s="52" t="s">
        <v>3</v>
      </c>
      <c r="J1825" s="52">
        <v>1</v>
      </c>
      <c r="K1825" s="52" t="s">
        <v>2</v>
      </c>
      <c r="L1825" s="52" t="s">
        <v>2</v>
      </c>
      <c r="M1825" s="52" t="s">
        <v>2</v>
      </c>
      <c r="N1825" s="52" t="s">
        <v>3</v>
      </c>
      <c r="P1825" s="52" t="s">
        <v>4</v>
      </c>
      <c r="Q1825" s="52" t="str">
        <f t="shared" si="651"/>
        <v>Nein</v>
      </c>
      <c r="R1825" s="52" t="str">
        <f t="shared" si="651"/>
        <v>Nein</v>
      </c>
      <c r="S1825" s="52" t="str">
        <f t="shared" si="651"/>
        <v>Nein</v>
      </c>
      <c r="T1825" s="52" t="str">
        <f t="shared" si="651"/>
        <v>Nein</v>
      </c>
      <c r="U1825" s="52" t="str">
        <f t="shared" si="651"/>
        <v>Nein</v>
      </c>
      <c r="V1825" s="52" t="str">
        <f t="shared" si="651"/>
        <v>Nein</v>
      </c>
      <c r="W1825" s="52" t="str">
        <f t="shared" si="651"/>
        <v>Nein</v>
      </c>
      <c r="X1825" s="52" t="str">
        <f t="shared" si="651"/>
        <v>Nein</v>
      </c>
      <c r="Y1825" s="52" t="str">
        <f t="shared" si="651"/>
        <v>Nein</v>
      </c>
      <c r="Z1825" s="52" t="str">
        <f t="shared" si="651"/>
        <v>Nein</v>
      </c>
      <c r="AA1825" s="52" t="str">
        <f t="shared" si="651"/>
        <v>Nein</v>
      </c>
      <c r="AB1825" s="52" t="str">
        <f t="shared" si="651"/>
        <v>Nein</v>
      </c>
      <c r="AC1825" s="52" t="str">
        <f t="shared" si="651"/>
        <v>Nein</v>
      </c>
      <c r="AD1825" s="52" t="str">
        <f t="shared" si="651"/>
        <v>Nein</v>
      </c>
      <c r="AE1825" s="52" t="str">
        <f t="shared" si="651"/>
        <v>Nein</v>
      </c>
      <c r="AF1825" s="52" t="str">
        <f t="shared" si="651"/>
        <v>Nein</v>
      </c>
      <c r="AG1825" s="61" t="str">
        <f>IF(Q1825="Ja",VLOOKUP($Q$2,Plausis!A:E,5,0),IF(R1825="Ja",VLOOKUP($R$2,Plausis!A:E,5,0),IF(T1825="Ja",VLOOKUP($T$2,Plausis!A:E,5,0),IF(U1825="Ja",VLOOKUP($U$2,Plausis!A:E,5,0),IF(AA1825="Ja",VLOOKUP($AA$2,Plausis!A:E,5,0),IF(AC1825="Ja",VLOOKUP($AC$2,Plausis!A:E,5,0),IF(AD1825="Ja",VLOOKUP($AD$2,Plausis!A:E,5,0),"")))))))</f>
        <v/>
      </c>
      <c r="AH1825" s="52" t="str">
        <f>IF(Y1825="Ja",VLOOKUP($Y$2,Plausis!A:E,5,0),"")</f>
        <v/>
      </c>
      <c r="AI1825" s="52" t="str">
        <f t="shared" si="635"/>
        <v>Ja</v>
      </c>
      <c r="AJ1825" s="52" t="str">
        <f>IF(S1825="Ja",VLOOKUP($S$2,Plausis!A:E,5,0),IF(V1825="Ja",VLOOKUP($V$2,Plausis!A:E,5,0),IF(X1825="Ja",VLOOKUP($X$2,Plausis!A:E,5,0),"")))</f>
        <v/>
      </c>
      <c r="AL1825" s="52" t="s">
        <v>2</v>
      </c>
      <c r="AM1825" s="114">
        <v>45531</v>
      </c>
      <c r="AN1825" s="52" t="s">
        <v>4467</v>
      </c>
      <c r="AO1825" s="52" t="str">
        <f>VLOOKUP(B1825,'BAT Grundtabelle'!B:T,19,0)</f>
        <v>ja</v>
      </c>
      <c r="AP1825" s="105" t="str">
        <f t="shared" si="636"/>
        <v>11643</v>
      </c>
      <c r="AQ1825" s="52" t="str">
        <f t="shared" si="637"/>
        <v>Snowboardvermietung</v>
      </c>
      <c r="AR1825" s="52" t="b">
        <f t="shared" si="652"/>
        <v>0</v>
      </c>
      <c r="AS1825" s="52" t="b">
        <f t="shared" si="652"/>
        <v>0</v>
      </c>
      <c r="AT1825" s="52" t="b">
        <f t="shared" si="652"/>
        <v>0</v>
      </c>
      <c r="AU1825" s="52">
        <f t="shared" si="638"/>
        <v>1</v>
      </c>
      <c r="AW1825" s="52" t="b">
        <f t="shared" si="639"/>
        <v>0</v>
      </c>
      <c r="AX1825" s="52" t="str">
        <f t="shared" si="640"/>
        <v>Unternehmen</v>
      </c>
      <c r="AY1825" s="52" t="b">
        <f t="shared" si="641"/>
        <v>0</v>
      </c>
      <c r="AZ1825" s="52" t="str">
        <f t="shared" si="642"/>
        <v>11643</v>
      </c>
      <c r="BA1825" s="52" t="str">
        <f>VLOOKUP(A1825,'BAT Grundtabelle'!A:U,21,0)</f>
        <v>ja</v>
      </c>
      <c r="BB1825" s="52" t="str">
        <f t="shared" si="643"/>
        <v>nein</v>
      </c>
      <c r="BC1825" s="52" t="str">
        <f t="shared" si="644"/>
        <v>11643</v>
      </c>
      <c r="BD1825" s="52" t="str">
        <f t="shared" si="645"/>
        <v>Snowboardvermietung</v>
      </c>
      <c r="BE1825" s="52" t="str">
        <f t="shared" si="646"/>
        <v>Unternehmen</v>
      </c>
      <c r="BF1825" s="52">
        <f t="shared" si="647"/>
        <v>1</v>
      </c>
    </row>
    <row r="1826" spans="1:58" hidden="1" x14ac:dyDescent="0.35">
      <c r="A1826" s="107" t="s">
        <v>4068</v>
      </c>
      <c r="B1826" s="75" t="s">
        <v>285</v>
      </c>
      <c r="C1826" s="52" t="s">
        <v>3</v>
      </c>
      <c r="D1826" s="52" t="s">
        <v>3</v>
      </c>
      <c r="E1826" s="52" t="s">
        <v>2</v>
      </c>
      <c r="F1826" s="52" t="s">
        <v>2</v>
      </c>
      <c r="G1826" s="52" t="s">
        <v>2</v>
      </c>
      <c r="H1826" s="52" t="s">
        <v>2</v>
      </c>
      <c r="I1826" s="52" t="s">
        <v>3</v>
      </c>
      <c r="J1826" s="52">
        <v>1</v>
      </c>
      <c r="K1826" s="52" t="s">
        <v>2</v>
      </c>
      <c r="L1826" s="52" t="s">
        <v>2</v>
      </c>
      <c r="M1826" s="52" t="s">
        <v>2</v>
      </c>
      <c r="N1826" s="52" t="s">
        <v>3</v>
      </c>
      <c r="P1826" s="52" t="s">
        <v>4</v>
      </c>
      <c r="Q1826" s="52" t="str">
        <f t="shared" si="651"/>
        <v>Nein</v>
      </c>
      <c r="R1826" s="52" t="str">
        <f t="shared" si="651"/>
        <v>Nein</v>
      </c>
      <c r="S1826" s="52" t="str">
        <f t="shared" si="651"/>
        <v>Nein</v>
      </c>
      <c r="T1826" s="52" t="str">
        <f t="shared" si="651"/>
        <v>Nein</v>
      </c>
      <c r="U1826" s="52" t="str">
        <f t="shared" si="651"/>
        <v>Nein</v>
      </c>
      <c r="V1826" s="52" t="str">
        <f t="shared" si="651"/>
        <v>Nein</v>
      </c>
      <c r="W1826" s="52" t="str">
        <f t="shared" si="651"/>
        <v>Nein</v>
      </c>
      <c r="X1826" s="52" t="str">
        <f t="shared" si="651"/>
        <v>Nein</v>
      </c>
      <c r="Y1826" s="52" t="str">
        <f t="shared" si="651"/>
        <v>Nein</v>
      </c>
      <c r="Z1826" s="52" t="str">
        <f t="shared" si="651"/>
        <v>Nein</v>
      </c>
      <c r="AA1826" s="52" t="str">
        <f t="shared" si="651"/>
        <v>Nein</v>
      </c>
      <c r="AB1826" s="52" t="str">
        <f t="shared" si="651"/>
        <v>Nein</v>
      </c>
      <c r="AC1826" s="52" t="str">
        <f t="shared" si="651"/>
        <v>Nein</v>
      </c>
      <c r="AD1826" s="52" t="str">
        <f t="shared" si="651"/>
        <v>Nein</v>
      </c>
      <c r="AE1826" s="52" t="str">
        <f t="shared" si="651"/>
        <v>Nein</v>
      </c>
      <c r="AF1826" s="52" t="str">
        <f t="shared" si="651"/>
        <v>Nein</v>
      </c>
      <c r="AG1826" s="61" t="str">
        <f>IF(Q1826="Ja",VLOOKUP($Q$2,Plausis!A:E,5,0),IF(R1826="Ja",VLOOKUP($R$2,Plausis!A:E,5,0),IF(T1826="Ja",VLOOKUP($T$2,Plausis!A:E,5,0),IF(U1826="Ja",VLOOKUP($U$2,Plausis!A:E,5,0),IF(AA1826="Ja",VLOOKUP($AA$2,Plausis!A:E,5,0),IF(AC1826="Ja",VLOOKUP($AC$2,Plausis!A:E,5,0),IF(AD1826="Ja",VLOOKUP($AD$2,Plausis!A:E,5,0),"")))))))</f>
        <v/>
      </c>
      <c r="AH1826" s="52" t="str">
        <f>IF(Y1826="Ja",VLOOKUP($Y$2,Plausis!A:E,5,0),"")</f>
        <v/>
      </c>
      <c r="AI1826" s="52" t="str">
        <f t="shared" si="635"/>
        <v>Ja</v>
      </c>
      <c r="AJ1826" s="52" t="str">
        <f>IF(S1826="Ja",VLOOKUP($S$2,Plausis!A:E,5,0),IF(V1826="Ja",VLOOKUP($V$2,Plausis!A:E,5,0),IF(X1826="Ja",VLOOKUP($X$2,Plausis!A:E,5,0),"")))</f>
        <v/>
      </c>
      <c r="AL1826" s="52" t="s">
        <v>2</v>
      </c>
      <c r="AM1826" s="114">
        <v>45531</v>
      </c>
      <c r="AN1826" s="52" t="s">
        <v>4467</v>
      </c>
      <c r="AO1826" s="52" t="str">
        <f>VLOOKUP(B1826,'BAT Grundtabelle'!B:T,19,0)</f>
        <v>ja</v>
      </c>
      <c r="AP1826" s="105" t="str">
        <f t="shared" si="636"/>
        <v>11644</v>
      </c>
      <c r="AQ1826" s="52" t="str">
        <f t="shared" si="637"/>
        <v>Software- und Systemhaus</v>
      </c>
      <c r="AR1826" s="52" t="b">
        <f t="shared" si="652"/>
        <v>0</v>
      </c>
      <c r="AS1826" s="52" t="b">
        <f t="shared" si="652"/>
        <v>0</v>
      </c>
      <c r="AT1826" s="52" t="b">
        <f t="shared" si="652"/>
        <v>0</v>
      </c>
      <c r="AU1826" s="52">
        <f t="shared" si="638"/>
        <v>1</v>
      </c>
      <c r="AW1826" s="52" t="b">
        <f t="shared" si="639"/>
        <v>0</v>
      </c>
      <c r="AX1826" s="52" t="str">
        <f t="shared" si="640"/>
        <v>Unternehmen</v>
      </c>
      <c r="AY1826" s="52" t="b">
        <f t="shared" si="641"/>
        <v>0</v>
      </c>
      <c r="AZ1826" s="52" t="str">
        <f t="shared" si="642"/>
        <v>11644</v>
      </c>
      <c r="BA1826" s="52" t="str">
        <f>VLOOKUP(A1826,'BAT Grundtabelle'!A:U,21,0)</f>
        <v>ja</v>
      </c>
      <c r="BB1826" s="52" t="str">
        <f t="shared" si="643"/>
        <v>nein</v>
      </c>
      <c r="BC1826" s="52" t="str">
        <f t="shared" si="644"/>
        <v>11644</v>
      </c>
      <c r="BD1826" s="52" t="str">
        <f t="shared" si="645"/>
        <v>Software- und Systemhaus</v>
      </c>
      <c r="BE1826" s="52" t="str">
        <f t="shared" si="646"/>
        <v>Unternehmen</v>
      </c>
      <c r="BF1826" s="52">
        <f t="shared" si="647"/>
        <v>1</v>
      </c>
    </row>
    <row r="1827" spans="1:58" hidden="1" x14ac:dyDescent="0.35">
      <c r="A1827" s="107" t="s">
        <v>4069</v>
      </c>
      <c r="B1827" s="75" t="s">
        <v>2075</v>
      </c>
      <c r="C1827" s="52" t="s">
        <v>3</v>
      </c>
      <c r="D1827" s="52" t="s">
        <v>3</v>
      </c>
      <c r="E1827" s="52" t="s">
        <v>2</v>
      </c>
      <c r="F1827" s="52" t="s">
        <v>2</v>
      </c>
      <c r="G1827" s="52" t="s">
        <v>2</v>
      </c>
      <c r="H1827" s="52" t="s">
        <v>2</v>
      </c>
      <c r="I1827" s="52" t="s">
        <v>3</v>
      </c>
      <c r="J1827" s="52">
        <v>1</v>
      </c>
      <c r="K1827" s="52" t="s">
        <v>2</v>
      </c>
      <c r="L1827" s="52" t="s">
        <v>2</v>
      </c>
      <c r="M1827" s="52" t="s">
        <v>2</v>
      </c>
      <c r="N1827" s="52" t="s">
        <v>3</v>
      </c>
      <c r="P1827" s="52" t="s">
        <v>4</v>
      </c>
      <c r="Q1827" s="52" t="str">
        <f t="shared" si="651"/>
        <v>Nein</v>
      </c>
      <c r="R1827" s="52" t="str">
        <f t="shared" si="651"/>
        <v>Nein</v>
      </c>
      <c r="S1827" s="52" t="str">
        <f t="shared" si="651"/>
        <v>Nein</v>
      </c>
      <c r="T1827" s="52" t="str">
        <f t="shared" si="651"/>
        <v>Nein</v>
      </c>
      <c r="U1827" s="52" t="str">
        <f t="shared" si="651"/>
        <v>Nein</v>
      </c>
      <c r="V1827" s="52" t="str">
        <f t="shared" si="651"/>
        <v>Nein</v>
      </c>
      <c r="W1827" s="52" t="str">
        <f t="shared" si="651"/>
        <v>Nein</v>
      </c>
      <c r="X1827" s="52" t="str">
        <f t="shared" si="651"/>
        <v>Nein</v>
      </c>
      <c r="Y1827" s="52" t="str">
        <f t="shared" si="651"/>
        <v>Nein</v>
      </c>
      <c r="Z1827" s="52" t="str">
        <f t="shared" si="651"/>
        <v>Nein</v>
      </c>
      <c r="AA1827" s="52" t="str">
        <f t="shared" si="651"/>
        <v>Nein</v>
      </c>
      <c r="AB1827" s="52" t="str">
        <f t="shared" si="651"/>
        <v>Nein</v>
      </c>
      <c r="AC1827" s="52" t="str">
        <f t="shared" si="651"/>
        <v>Nein</v>
      </c>
      <c r="AD1827" s="52" t="str">
        <f t="shared" si="651"/>
        <v>Nein</v>
      </c>
      <c r="AE1827" s="52" t="str">
        <f t="shared" si="651"/>
        <v>Nein</v>
      </c>
      <c r="AF1827" s="52" t="str">
        <f t="shared" si="651"/>
        <v>Nein</v>
      </c>
      <c r="AG1827" s="61" t="str">
        <f>IF(Q1827="Ja",VLOOKUP($Q$2,Plausis!A:E,5,0),IF(R1827="Ja",VLOOKUP($R$2,Plausis!A:E,5,0),IF(T1827="Ja",VLOOKUP($T$2,Plausis!A:E,5,0),IF(U1827="Ja",VLOOKUP($U$2,Plausis!A:E,5,0),IF(AA1827="Ja",VLOOKUP($AA$2,Plausis!A:E,5,0),IF(AC1827="Ja",VLOOKUP($AC$2,Plausis!A:E,5,0),IF(AD1827="Ja",VLOOKUP($AD$2,Plausis!A:E,5,0),"")))))))</f>
        <v/>
      </c>
      <c r="AH1827" s="52" t="str">
        <f>IF(Y1827="Ja",VLOOKUP($Y$2,Plausis!A:E,5,0),"")</f>
        <v/>
      </c>
      <c r="AI1827" s="52" t="str">
        <f t="shared" si="635"/>
        <v>Ja</v>
      </c>
      <c r="AJ1827" s="52" t="str">
        <f>IF(S1827="Ja",VLOOKUP($S$2,Plausis!A:E,5,0),IF(V1827="Ja",VLOOKUP($V$2,Plausis!A:E,5,0),IF(X1827="Ja",VLOOKUP($X$2,Plausis!A:E,5,0),"")))</f>
        <v/>
      </c>
      <c r="AL1827" s="52" t="s">
        <v>2</v>
      </c>
      <c r="AM1827" s="114">
        <v>45531</v>
      </c>
      <c r="AN1827" s="52" t="s">
        <v>4467</v>
      </c>
      <c r="AO1827" s="52" t="str">
        <f>VLOOKUP(B1827,'BAT Grundtabelle'!B:T,19,0)</f>
        <v>ja</v>
      </c>
      <c r="AP1827" s="105" t="str">
        <f t="shared" si="636"/>
        <v>7911</v>
      </c>
      <c r="AQ1827" s="52" t="str">
        <f t="shared" si="637"/>
        <v>Softwareentwicklungsunternehmen</v>
      </c>
      <c r="AR1827" s="52" t="b">
        <f t="shared" si="652"/>
        <v>0</v>
      </c>
      <c r="AS1827" s="52" t="b">
        <f t="shared" si="652"/>
        <v>0</v>
      </c>
      <c r="AT1827" s="52" t="b">
        <f t="shared" si="652"/>
        <v>0</v>
      </c>
      <c r="AU1827" s="52">
        <f t="shared" si="638"/>
        <v>1</v>
      </c>
      <c r="AW1827" s="52" t="b">
        <f t="shared" si="639"/>
        <v>0</v>
      </c>
      <c r="AX1827" s="52" t="str">
        <f t="shared" si="640"/>
        <v>Unternehmen</v>
      </c>
      <c r="AY1827" s="52" t="b">
        <f t="shared" si="641"/>
        <v>0</v>
      </c>
      <c r="AZ1827" s="52" t="str">
        <f t="shared" si="642"/>
        <v>7911</v>
      </c>
      <c r="BA1827" s="52" t="str">
        <f>VLOOKUP(A1827,'BAT Grundtabelle'!A:U,21,0)</f>
        <v>ja</v>
      </c>
      <c r="BB1827" s="52" t="str">
        <f t="shared" si="643"/>
        <v>nein</v>
      </c>
      <c r="BC1827" s="52" t="str">
        <f t="shared" si="644"/>
        <v>7911</v>
      </c>
      <c r="BD1827" s="52" t="str">
        <f t="shared" si="645"/>
        <v>Softwareentwicklungsunternehmen</v>
      </c>
      <c r="BE1827" s="52" t="str">
        <f t="shared" si="646"/>
        <v>Unternehmen</v>
      </c>
      <c r="BF1827" s="52">
        <f t="shared" si="647"/>
        <v>1</v>
      </c>
    </row>
    <row r="1828" spans="1:58" hidden="1" x14ac:dyDescent="0.35">
      <c r="A1828" s="107" t="s">
        <v>2174</v>
      </c>
      <c r="B1828" s="75" t="s">
        <v>2173</v>
      </c>
      <c r="C1828" s="52" t="s">
        <v>3</v>
      </c>
      <c r="D1828" s="52" t="s">
        <v>3</v>
      </c>
      <c r="E1828" s="52" t="s">
        <v>2</v>
      </c>
      <c r="F1828" s="52" t="s">
        <v>2</v>
      </c>
      <c r="G1828" s="52" t="s">
        <v>2</v>
      </c>
      <c r="H1828" s="52" t="s">
        <v>2</v>
      </c>
      <c r="I1828" s="52" t="s">
        <v>3</v>
      </c>
      <c r="J1828" s="52">
        <v>1</v>
      </c>
      <c r="K1828" s="52" t="s">
        <v>2</v>
      </c>
      <c r="L1828" s="52" t="s">
        <v>2</v>
      </c>
      <c r="M1828" s="52" t="s">
        <v>2</v>
      </c>
      <c r="N1828" s="52" t="s">
        <v>3</v>
      </c>
      <c r="P1828" s="52" t="s">
        <v>4</v>
      </c>
      <c r="Q1828" s="52" t="str">
        <f t="shared" si="651"/>
        <v>Nein</v>
      </c>
      <c r="R1828" s="52" t="str">
        <f t="shared" si="651"/>
        <v>Nein</v>
      </c>
      <c r="S1828" s="52" t="str">
        <f t="shared" si="651"/>
        <v>Nein</v>
      </c>
      <c r="T1828" s="52" t="str">
        <f t="shared" si="651"/>
        <v>Nein</v>
      </c>
      <c r="U1828" s="52" t="str">
        <f t="shared" si="651"/>
        <v>Nein</v>
      </c>
      <c r="V1828" s="52" t="str">
        <f t="shared" si="651"/>
        <v>Nein</v>
      </c>
      <c r="W1828" s="52" t="str">
        <f t="shared" si="651"/>
        <v>Nein</v>
      </c>
      <c r="X1828" s="52" t="str">
        <f t="shared" si="651"/>
        <v>Nein</v>
      </c>
      <c r="Y1828" s="52" t="str">
        <f t="shared" si="651"/>
        <v>Nein</v>
      </c>
      <c r="Z1828" s="52" t="str">
        <f t="shared" si="651"/>
        <v>Nein</v>
      </c>
      <c r="AA1828" s="52" t="str">
        <f t="shared" si="651"/>
        <v>Nein</v>
      </c>
      <c r="AB1828" s="52" t="str">
        <f t="shared" si="651"/>
        <v>Nein</v>
      </c>
      <c r="AC1828" s="52" t="str">
        <f t="shared" si="651"/>
        <v>Nein</v>
      </c>
      <c r="AD1828" s="52" t="str">
        <f t="shared" si="651"/>
        <v>Nein</v>
      </c>
      <c r="AE1828" s="52" t="str">
        <f t="shared" si="651"/>
        <v>Nein</v>
      </c>
      <c r="AF1828" s="52" t="str">
        <f t="shared" si="651"/>
        <v>Nein</v>
      </c>
      <c r="AG1828" s="61" t="str">
        <f>IF(Q1828="Ja",VLOOKUP($Q$2,Plausis!A:E,5,0),IF(R1828="Ja",VLOOKUP($R$2,Plausis!A:E,5,0),IF(T1828="Ja",VLOOKUP($T$2,Plausis!A:E,5,0),IF(U1828="Ja",VLOOKUP($U$2,Plausis!A:E,5,0),IF(AA1828="Ja",VLOOKUP($AA$2,Plausis!A:E,5,0),IF(AC1828="Ja",VLOOKUP($AC$2,Plausis!A:E,5,0),IF(AD1828="Ja",VLOOKUP($AD$2,Plausis!A:E,5,0),"")))))))</f>
        <v/>
      </c>
      <c r="AH1828" s="52" t="str">
        <f>IF(Y1828="Ja",VLOOKUP($Y$2,Plausis!A:E,5,0),"")</f>
        <v/>
      </c>
      <c r="AI1828" s="52" t="str">
        <f t="shared" si="635"/>
        <v>Ja</v>
      </c>
      <c r="AJ1828" s="52" t="str">
        <f>IF(S1828="Ja",VLOOKUP($S$2,Plausis!A:E,5,0),IF(V1828="Ja",VLOOKUP($V$2,Plausis!A:E,5,0),IF(X1828="Ja",VLOOKUP($X$2,Plausis!A:E,5,0),"")))</f>
        <v/>
      </c>
      <c r="AL1828" s="52" t="s">
        <v>3</v>
      </c>
      <c r="AM1828" s="114">
        <v>45531</v>
      </c>
      <c r="AN1828" s="52" t="s">
        <v>4467</v>
      </c>
      <c r="AO1828" s="52" t="str">
        <f>VLOOKUP(B1828,'BAT Grundtabelle'!B:T,19,0)</f>
        <v>ja</v>
      </c>
      <c r="AP1828" s="105" t="str">
        <f t="shared" si="636"/>
        <v>3981</v>
      </c>
      <c r="AQ1828" s="52" t="str">
        <f t="shared" si="637"/>
        <v>Softwarehandel</v>
      </c>
      <c r="AR1828" s="52" t="b">
        <f t="shared" si="652"/>
        <v>0</v>
      </c>
      <c r="AS1828" s="52" t="b">
        <f t="shared" si="652"/>
        <v>0</v>
      </c>
      <c r="AT1828" s="52" t="b">
        <f t="shared" si="652"/>
        <v>0</v>
      </c>
      <c r="AU1828" s="52">
        <f t="shared" si="638"/>
        <v>1</v>
      </c>
      <c r="AW1828" s="52" t="b">
        <f t="shared" si="639"/>
        <v>0</v>
      </c>
      <c r="AX1828" s="52" t="str">
        <f t="shared" si="640"/>
        <v>Unternehmen</v>
      </c>
      <c r="AY1828" s="52" t="b">
        <f t="shared" si="641"/>
        <v>0</v>
      </c>
      <c r="AZ1828" s="52" t="str">
        <f t="shared" si="642"/>
        <v>3981</v>
      </c>
      <c r="BA1828" s="52" t="str">
        <f>VLOOKUP(A1828,'BAT Grundtabelle'!A:U,21,0)</f>
        <v>ja</v>
      </c>
      <c r="BB1828" s="52" t="str">
        <f t="shared" si="643"/>
        <v>nein</v>
      </c>
      <c r="BC1828" s="52" t="str">
        <f t="shared" si="644"/>
        <v>3981</v>
      </c>
      <c r="BD1828" s="52" t="str">
        <f t="shared" si="645"/>
        <v>Softwarehandel</v>
      </c>
      <c r="BE1828" s="52" t="str">
        <f t="shared" si="646"/>
        <v>Unternehmen</v>
      </c>
      <c r="BF1828" s="52">
        <f t="shared" si="647"/>
        <v>1</v>
      </c>
    </row>
    <row r="1829" spans="1:58" hidden="1" x14ac:dyDescent="0.35">
      <c r="A1829" s="107" t="s">
        <v>4070</v>
      </c>
      <c r="B1829" s="75" t="s">
        <v>241</v>
      </c>
      <c r="C1829" s="52" t="s">
        <v>3</v>
      </c>
      <c r="D1829" s="52" t="s">
        <v>3</v>
      </c>
      <c r="E1829" s="52" t="s">
        <v>2</v>
      </c>
      <c r="F1829" s="52" t="s">
        <v>2</v>
      </c>
      <c r="G1829" s="52" t="s">
        <v>2</v>
      </c>
      <c r="H1829" s="52" t="s">
        <v>2</v>
      </c>
      <c r="I1829" s="52" t="s">
        <v>3</v>
      </c>
      <c r="J1829" s="52">
        <v>1</v>
      </c>
      <c r="K1829" s="52" t="s">
        <v>2</v>
      </c>
      <c r="L1829" s="52" t="s">
        <v>2</v>
      </c>
      <c r="M1829" s="52" t="s">
        <v>2</v>
      </c>
      <c r="N1829" s="52" t="s">
        <v>3</v>
      </c>
      <c r="P1829" s="52" t="s">
        <v>57</v>
      </c>
      <c r="Q1829" s="52" t="str">
        <f t="shared" si="651"/>
        <v>Nein</v>
      </c>
      <c r="R1829" s="52" t="str">
        <f t="shared" si="651"/>
        <v>Nein</v>
      </c>
      <c r="S1829" s="52" t="str">
        <f t="shared" si="651"/>
        <v>Nein</v>
      </c>
      <c r="T1829" s="52" t="str">
        <f t="shared" si="651"/>
        <v>Ja</v>
      </c>
      <c r="U1829" s="52" t="str">
        <f t="shared" si="651"/>
        <v>Nein</v>
      </c>
      <c r="V1829" s="52" t="str">
        <f t="shared" si="651"/>
        <v>Nein</v>
      </c>
      <c r="W1829" s="52" t="str">
        <f t="shared" si="651"/>
        <v>Nein</v>
      </c>
      <c r="X1829" s="52" t="str">
        <f t="shared" si="651"/>
        <v>Ja</v>
      </c>
      <c r="Y1829" s="52" t="str">
        <f t="shared" si="651"/>
        <v>Nein</v>
      </c>
      <c r="Z1829" s="52" t="str">
        <f t="shared" si="651"/>
        <v>Nein</v>
      </c>
      <c r="AA1829" s="52" t="str">
        <f t="shared" si="651"/>
        <v>Nein</v>
      </c>
      <c r="AB1829" s="52" t="str">
        <f t="shared" si="651"/>
        <v>Nein</v>
      </c>
      <c r="AC1829" s="52" t="str">
        <f t="shared" si="651"/>
        <v>Nein</v>
      </c>
      <c r="AD1829" s="52" t="str">
        <f t="shared" si="651"/>
        <v>Nein</v>
      </c>
      <c r="AE1829" s="52" t="str">
        <f t="shared" si="651"/>
        <v>Nein</v>
      </c>
      <c r="AF1829" s="52" t="str">
        <f t="shared" si="651"/>
        <v>Nein</v>
      </c>
      <c r="AG1829" s="61" t="str">
        <f>IF(Q1829="Ja",VLOOKUP($Q$2,Plausis!A:E,5,0),IF(R1829="Ja",VLOOKUP($R$2,Plausis!A:E,5,0),IF(T1829="Ja",VLOOKUP($T$2,Plausis!A:E,5,0),IF(U1829="Ja",VLOOKUP($U$2,Plausis!A:E,5,0),IF(AA1829="Ja",VLOOKUP($AA$2,Plausis!A:E,5,0),IF(AC1829="Ja",VLOOKUP($AC$2,Plausis!A:E,5,0),IF(AD1829="Ja",VLOOKUP($AD$2,Plausis!A:E,5,0),"")))))))</f>
        <v>Dieser Betrieb ist nur im Komfort-RS ohne ergänzenden Spezial-Straf-RS versicherbar.</v>
      </c>
      <c r="AH1829" s="52" t="str">
        <f>IF(Y1829="Ja",VLOOKUP($Y$2,Plausis!A:E,5,0),"")</f>
        <v/>
      </c>
      <c r="AI1829" s="52" t="str">
        <f t="shared" si="635"/>
        <v>Nein</v>
      </c>
      <c r="AJ1829" s="52" t="str">
        <f>IF(S1829="Ja",VLOOKUP($S$2,Plausis!A:E,5,0),IF(V1829="Ja",VLOOKUP($V$2,Plausis!A:E,5,0),IF(X1829="Ja",VLOOKUP($X$2,Plausis!A:E,5,0),"")))</f>
        <v>Dieser Betrieb kann nur ohne ergänzenden Spezial-Straf-RS versichert werden.</v>
      </c>
      <c r="AL1829" s="52" t="s">
        <v>2</v>
      </c>
      <c r="AM1829" s="114">
        <v>45531</v>
      </c>
      <c r="AN1829" s="52" t="s">
        <v>4467</v>
      </c>
      <c r="AO1829" s="52" t="str">
        <f>VLOOKUP(B1829,'BAT Grundtabelle'!B:T,19,0)</f>
        <v>ja</v>
      </c>
      <c r="AP1829" s="105" t="str">
        <f t="shared" si="636"/>
        <v>11645</v>
      </c>
      <c r="AQ1829" s="52" t="str">
        <f t="shared" si="637"/>
        <v>Solarheizungsbaubetrieb</v>
      </c>
      <c r="AR1829" s="52" t="b">
        <f t="shared" si="652"/>
        <v>0</v>
      </c>
      <c r="AS1829" s="52" t="b">
        <f t="shared" si="652"/>
        <v>0</v>
      </c>
      <c r="AT1829" s="52" t="b">
        <f t="shared" si="652"/>
        <v>0</v>
      </c>
      <c r="AU1829" s="52">
        <f t="shared" si="638"/>
        <v>1</v>
      </c>
      <c r="AW1829" s="52" t="b">
        <f t="shared" si="639"/>
        <v>0</v>
      </c>
      <c r="AX1829" s="52" t="str">
        <f t="shared" si="640"/>
        <v>Unternehmen</v>
      </c>
      <c r="AY1829" s="52" t="b">
        <f t="shared" si="641"/>
        <v>0</v>
      </c>
      <c r="AZ1829" s="52" t="str">
        <f t="shared" si="642"/>
        <v>11645</v>
      </c>
      <c r="BA1829" s="52" t="str">
        <f>VLOOKUP(A1829,'BAT Grundtabelle'!A:U,21,0)</f>
        <v>ja</v>
      </c>
      <c r="BB1829" s="52" t="str">
        <f t="shared" si="643"/>
        <v>nein</v>
      </c>
      <c r="BC1829" s="52" t="str">
        <f t="shared" si="644"/>
        <v>11645</v>
      </c>
      <c r="BD1829" s="52" t="str">
        <f t="shared" si="645"/>
        <v>Solarheizungsbaubetrieb</v>
      </c>
      <c r="BE1829" s="52" t="str">
        <f t="shared" si="646"/>
        <v>Unternehmen</v>
      </c>
      <c r="BF1829" s="52">
        <f t="shared" si="647"/>
        <v>1</v>
      </c>
    </row>
    <row r="1830" spans="1:58" hidden="1" x14ac:dyDescent="0.35">
      <c r="A1830" s="107" t="s">
        <v>4071</v>
      </c>
      <c r="B1830" s="75" t="s">
        <v>1888</v>
      </c>
      <c r="C1830" s="52" t="s">
        <v>3</v>
      </c>
      <c r="D1830" s="52" t="s">
        <v>3</v>
      </c>
      <c r="E1830" s="52" t="s">
        <v>2</v>
      </c>
      <c r="F1830" s="52" t="s">
        <v>2</v>
      </c>
      <c r="G1830" s="52" t="s">
        <v>2</v>
      </c>
      <c r="H1830" s="52" t="s">
        <v>2</v>
      </c>
      <c r="I1830" s="52" t="s">
        <v>3</v>
      </c>
      <c r="J1830" s="52">
        <v>1</v>
      </c>
      <c r="K1830" s="52" t="s">
        <v>2</v>
      </c>
      <c r="L1830" s="52" t="s">
        <v>2</v>
      </c>
      <c r="M1830" s="52" t="s">
        <v>2</v>
      </c>
      <c r="N1830" s="52" t="s">
        <v>3</v>
      </c>
      <c r="P1830" s="52" t="s">
        <v>4</v>
      </c>
      <c r="Q1830" s="52" t="str">
        <f t="shared" si="651"/>
        <v>Nein</v>
      </c>
      <c r="R1830" s="52" t="str">
        <f t="shared" si="651"/>
        <v>Nein</v>
      </c>
      <c r="S1830" s="52" t="str">
        <f t="shared" si="651"/>
        <v>Nein</v>
      </c>
      <c r="T1830" s="52" t="str">
        <f t="shared" si="651"/>
        <v>Nein</v>
      </c>
      <c r="U1830" s="52" t="str">
        <f t="shared" si="651"/>
        <v>Nein</v>
      </c>
      <c r="V1830" s="52" t="str">
        <f t="shared" si="651"/>
        <v>Nein</v>
      </c>
      <c r="W1830" s="52" t="str">
        <f t="shared" si="651"/>
        <v>Nein</v>
      </c>
      <c r="X1830" s="52" t="str">
        <f t="shared" si="651"/>
        <v>Nein</v>
      </c>
      <c r="Y1830" s="52" t="str">
        <f t="shared" si="651"/>
        <v>Nein</v>
      </c>
      <c r="Z1830" s="52" t="str">
        <f t="shared" si="651"/>
        <v>Nein</v>
      </c>
      <c r="AA1830" s="52" t="str">
        <f t="shared" si="651"/>
        <v>Nein</v>
      </c>
      <c r="AB1830" s="52" t="str">
        <f t="shared" si="651"/>
        <v>Nein</v>
      </c>
      <c r="AC1830" s="52" t="str">
        <f t="shared" si="651"/>
        <v>Nein</v>
      </c>
      <c r="AD1830" s="52" t="str">
        <f t="shared" si="651"/>
        <v>Nein</v>
      </c>
      <c r="AE1830" s="52" t="str">
        <f t="shared" si="651"/>
        <v>Nein</v>
      </c>
      <c r="AF1830" s="52" t="str">
        <f t="shared" si="651"/>
        <v>Nein</v>
      </c>
      <c r="AG1830" s="61" t="str">
        <f>IF(Q1830="Ja",VLOOKUP($Q$2,Plausis!A:E,5,0),IF(R1830="Ja",VLOOKUP($R$2,Plausis!A:E,5,0),IF(T1830="Ja",VLOOKUP($T$2,Plausis!A:E,5,0),IF(U1830="Ja",VLOOKUP($U$2,Plausis!A:E,5,0),IF(AA1830="Ja",VLOOKUP($AA$2,Plausis!A:E,5,0),IF(AC1830="Ja",VLOOKUP($AC$2,Plausis!A:E,5,0),IF(AD1830="Ja",VLOOKUP($AD$2,Plausis!A:E,5,0),"")))))))</f>
        <v/>
      </c>
      <c r="AH1830" s="52" t="str">
        <f>IF(Y1830="Ja",VLOOKUP($Y$2,Plausis!A:E,5,0),"")</f>
        <v/>
      </c>
      <c r="AI1830" s="52" t="str">
        <f t="shared" si="635"/>
        <v>Ja</v>
      </c>
      <c r="AJ1830" s="52" t="str">
        <f>IF(S1830="Ja",VLOOKUP($S$2,Plausis!A:E,5,0),IF(V1830="Ja",VLOOKUP($V$2,Plausis!A:E,5,0),IF(X1830="Ja",VLOOKUP($X$2,Plausis!A:E,5,0),"")))</f>
        <v/>
      </c>
      <c r="AL1830" s="52" t="s">
        <v>3</v>
      </c>
      <c r="AM1830" s="114">
        <v>45531</v>
      </c>
      <c r="AN1830" s="52" t="s">
        <v>4467</v>
      </c>
      <c r="AO1830" s="52" t="str">
        <f>VLOOKUP(B1830,'BAT Grundtabelle'!B:T,19,0)</f>
        <v>ja</v>
      </c>
      <c r="AP1830" s="105" t="str">
        <f t="shared" si="636"/>
        <v>11646</v>
      </c>
      <c r="AQ1830" s="52" t="str">
        <f t="shared" si="637"/>
        <v>Solarium</v>
      </c>
      <c r="AR1830" s="52" t="b">
        <f t="shared" si="652"/>
        <v>0</v>
      </c>
      <c r="AS1830" s="52" t="b">
        <f t="shared" si="652"/>
        <v>0</v>
      </c>
      <c r="AT1830" s="52" t="b">
        <f t="shared" si="652"/>
        <v>0</v>
      </c>
      <c r="AU1830" s="52">
        <f t="shared" si="638"/>
        <v>1</v>
      </c>
      <c r="AW1830" s="52" t="b">
        <f t="shared" si="639"/>
        <v>0</v>
      </c>
      <c r="AX1830" s="52" t="str">
        <f t="shared" si="640"/>
        <v>Unternehmen</v>
      </c>
      <c r="AY1830" s="52" t="b">
        <f t="shared" si="641"/>
        <v>0</v>
      </c>
      <c r="AZ1830" s="52" t="str">
        <f t="shared" si="642"/>
        <v>11646</v>
      </c>
      <c r="BA1830" s="52" t="str">
        <f>VLOOKUP(A1830,'BAT Grundtabelle'!A:U,21,0)</f>
        <v>ja</v>
      </c>
      <c r="BB1830" s="52" t="str">
        <f t="shared" si="643"/>
        <v>nein</v>
      </c>
      <c r="BC1830" s="52" t="str">
        <f t="shared" si="644"/>
        <v>11646</v>
      </c>
      <c r="BD1830" s="52" t="str">
        <f t="shared" si="645"/>
        <v>Solarium</v>
      </c>
      <c r="BE1830" s="52" t="str">
        <f t="shared" si="646"/>
        <v>Unternehmen</v>
      </c>
      <c r="BF1830" s="52">
        <f t="shared" si="647"/>
        <v>1</v>
      </c>
    </row>
    <row r="1831" spans="1:58" hidden="1" x14ac:dyDescent="0.35">
      <c r="A1831" s="107" t="s">
        <v>4072</v>
      </c>
      <c r="B1831" s="75" t="s">
        <v>1591</v>
      </c>
      <c r="C1831" s="52" t="s">
        <v>3</v>
      </c>
      <c r="D1831" s="52" t="s">
        <v>3</v>
      </c>
      <c r="E1831" s="52" t="s">
        <v>2</v>
      </c>
      <c r="F1831" s="52" t="s">
        <v>2</v>
      </c>
      <c r="G1831" s="52" t="s">
        <v>2</v>
      </c>
      <c r="H1831" s="52" t="s">
        <v>2</v>
      </c>
      <c r="I1831" s="52" t="s">
        <v>3</v>
      </c>
      <c r="J1831" s="52">
        <v>4</v>
      </c>
      <c r="K1831" s="52" t="s">
        <v>2</v>
      </c>
      <c r="L1831" s="52" t="s">
        <v>2</v>
      </c>
      <c r="M1831" s="52" t="s">
        <v>2</v>
      </c>
      <c r="N1831" s="52" t="s">
        <v>3</v>
      </c>
      <c r="O1831" s="52" t="s">
        <v>2412</v>
      </c>
      <c r="P1831" s="52" t="s">
        <v>4438</v>
      </c>
      <c r="Q1831" s="52" t="str">
        <f t="shared" si="651"/>
        <v>Nein</v>
      </c>
      <c r="R1831" s="52" t="str">
        <f t="shared" si="651"/>
        <v>Nein</v>
      </c>
      <c r="S1831" s="52" t="str">
        <f t="shared" si="651"/>
        <v>Nein</v>
      </c>
      <c r="T1831" s="52" t="str">
        <f t="shared" si="651"/>
        <v>Ja</v>
      </c>
      <c r="U1831" s="52" t="str">
        <f t="shared" si="651"/>
        <v>Nein</v>
      </c>
      <c r="V1831" s="52" t="str">
        <f t="shared" si="651"/>
        <v>Nein</v>
      </c>
      <c r="W1831" s="52" t="str">
        <f t="shared" si="651"/>
        <v>Nein</v>
      </c>
      <c r="X1831" s="52" t="str">
        <f t="shared" si="651"/>
        <v>Ja</v>
      </c>
      <c r="Y1831" s="52" t="str">
        <f t="shared" si="651"/>
        <v>Nein</v>
      </c>
      <c r="Z1831" s="52" t="str">
        <f t="shared" si="651"/>
        <v>Nein</v>
      </c>
      <c r="AA1831" s="52" t="str">
        <f t="shared" si="651"/>
        <v>Nein</v>
      </c>
      <c r="AB1831" s="52" t="str">
        <f t="shared" si="651"/>
        <v>Ja</v>
      </c>
      <c r="AC1831" s="52" t="str">
        <f t="shared" si="651"/>
        <v>Nein</v>
      </c>
      <c r="AD1831" s="52" t="str">
        <f t="shared" si="651"/>
        <v>Nein</v>
      </c>
      <c r="AE1831" s="52" t="str">
        <f t="shared" si="651"/>
        <v>Nein</v>
      </c>
      <c r="AF1831" s="52" t="str">
        <f t="shared" si="651"/>
        <v>Nein</v>
      </c>
      <c r="AG1831" s="61" t="str">
        <f>IF(Q1831="Ja",VLOOKUP($Q$2,Plausis!A:E,5,0),IF(R1831="Ja",VLOOKUP($R$2,Plausis!A:E,5,0),IF(T1831="Ja",VLOOKUP($T$2,Plausis!A:E,5,0),IF(U1831="Ja",VLOOKUP($U$2,Plausis!A:E,5,0),IF(AA1831="Ja",VLOOKUP($AA$2,Plausis!A:E,5,0),IF(AC1831="Ja",VLOOKUP($AC$2,Plausis!A:E,5,0),IF(AD1831="Ja",VLOOKUP($AD$2,Plausis!A:E,5,0),"")))))))</f>
        <v>Dieser Betrieb ist nur im Komfort-RS ohne ergänzenden Spezial-Straf-RS versicherbar.</v>
      </c>
      <c r="AH1831" s="52" t="str">
        <f>IF(Y1831="Ja",VLOOKUP($Y$2,Plausis!A:E,5,0),"")</f>
        <v/>
      </c>
      <c r="AI1831" s="52" t="str">
        <f t="shared" si="635"/>
        <v>Nein</v>
      </c>
      <c r="AJ1831" s="52" t="str">
        <f>IF(S1831="Ja",VLOOKUP($S$2,Plausis!A:E,5,0),IF(V1831="Ja",VLOOKUP($V$2,Plausis!A:E,5,0),IF(X1831="Ja",VLOOKUP($X$2,Plausis!A:E,5,0),"")))</f>
        <v>Dieser Betrieb kann nur ohne ergänzenden Spezial-Straf-RS versichert werden.</v>
      </c>
      <c r="AL1831" s="52" t="s">
        <v>2</v>
      </c>
      <c r="AM1831" s="114">
        <v>45531</v>
      </c>
      <c r="AN1831" s="52" t="s">
        <v>4467</v>
      </c>
      <c r="AO1831" s="52" t="str">
        <f>VLOOKUP(B1831,'BAT Grundtabelle'!B:T,19,0)</f>
        <v>ja</v>
      </c>
      <c r="AP1831" s="105" t="str">
        <f t="shared" si="636"/>
        <v>11647</v>
      </c>
      <c r="AQ1831" s="52" t="str">
        <f t="shared" si="637"/>
        <v>Sonderlager</v>
      </c>
      <c r="AR1831" s="52" t="b">
        <f t="shared" si="652"/>
        <v>0</v>
      </c>
      <c r="AS1831" s="52" t="b">
        <f t="shared" si="652"/>
        <v>0</v>
      </c>
      <c r="AT1831" s="52" t="b">
        <f t="shared" si="652"/>
        <v>0</v>
      </c>
      <c r="AU1831" s="52">
        <f t="shared" si="638"/>
        <v>4</v>
      </c>
      <c r="AW1831" s="52" t="b">
        <f t="shared" si="639"/>
        <v>0</v>
      </c>
      <c r="AX1831" s="52" t="str">
        <f t="shared" si="640"/>
        <v>Unternehmen</v>
      </c>
      <c r="AY1831" s="52" t="b">
        <f t="shared" si="641"/>
        <v>0</v>
      </c>
      <c r="AZ1831" s="52" t="str">
        <f t="shared" si="642"/>
        <v>11647</v>
      </c>
      <c r="BA1831" s="52" t="str">
        <f>VLOOKUP(A1831,'BAT Grundtabelle'!A:U,21,0)</f>
        <v>ja</v>
      </c>
      <c r="BB1831" s="52" t="str">
        <f t="shared" si="643"/>
        <v>nein</v>
      </c>
      <c r="BC1831" s="52" t="str">
        <f t="shared" si="644"/>
        <v>11647</v>
      </c>
      <c r="BD1831" s="52" t="str">
        <f t="shared" si="645"/>
        <v>Sonderlager</v>
      </c>
      <c r="BE1831" s="52" t="str">
        <f t="shared" si="646"/>
        <v>Unternehmen</v>
      </c>
      <c r="BF1831" s="52">
        <f t="shared" si="647"/>
        <v>4</v>
      </c>
    </row>
    <row r="1832" spans="1:58" hidden="1" x14ac:dyDescent="0.35">
      <c r="A1832" s="107" t="s">
        <v>4073</v>
      </c>
      <c r="B1832" s="75" t="s">
        <v>74</v>
      </c>
      <c r="C1832" s="52" t="s">
        <v>3</v>
      </c>
      <c r="D1832" s="52" t="s">
        <v>3</v>
      </c>
      <c r="E1832" s="52" t="s">
        <v>2</v>
      </c>
      <c r="F1832" s="52" t="s">
        <v>2</v>
      </c>
      <c r="G1832" s="52" t="s">
        <v>2</v>
      </c>
      <c r="H1832" s="52" t="s">
        <v>2</v>
      </c>
      <c r="I1832" s="52" t="s">
        <v>3</v>
      </c>
      <c r="J1832" s="52">
        <v>4</v>
      </c>
      <c r="K1832" s="52" t="s">
        <v>2</v>
      </c>
      <c r="L1832" s="52" t="s">
        <v>2</v>
      </c>
      <c r="M1832" s="52" t="s">
        <v>2</v>
      </c>
      <c r="N1832" s="52" t="s">
        <v>3</v>
      </c>
      <c r="O1832" s="52" t="s">
        <v>2412</v>
      </c>
      <c r="P1832" s="52" t="s">
        <v>4438</v>
      </c>
      <c r="Q1832" s="52" t="str">
        <f t="shared" si="651"/>
        <v>Nein</v>
      </c>
      <c r="R1832" s="52" t="str">
        <f t="shared" si="651"/>
        <v>Nein</v>
      </c>
      <c r="S1832" s="52" t="str">
        <f t="shared" si="651"/>
        <v>Nein</v>
      </c>
      <c r="T1832" s="52" t="str">
        <f t="shared" si="651"/>
        <v>Ja</v>
      </c>
      <c r="U1832" s="52" t="str">
        <f t="shared" si="651"/>
        <v>Nein</v>
      </c>
      <c r="V1832" s="52" t="str">
        <f t="shared" si="651"/>
        <v>Nein</v>
      </c>
      <c r="W1832" s="52" t="str">
        <f t="shared" si="651"/>
        <v>Nein</v>
      </c>
      <c r="X1832" s="52" t="str">
        <f t="shared" si="651"/>
        <v>Ja</v>
      </c>
      <c r="Y1832" s="52" t="str">
        <f t="shared" si="651"/>
        <v>Nein</v>
      </c>
      <c r="Z1832" s="52" t="str">
        <f t="shared" si="651"/>
        <v>Nein</v>
      </c>
      <c r="AA1832" s="52" t="str">
        <f t="shared" si="651"/>
        <v>Nein</v>
      </c>
      <c r="AB1832" s="52" t="str">
        <f t="shared" si="651"/>
        <v>Ja</v>
      </c>
      <c r="AC1832" s="52" t="str">
        <f t="shared" si="651"/>
        <v>Nein</v>
      </c>
      <c r="AD1832" s="52" t="str">
        <f t="shared" si="651"/>
        <v>Nein</v>
      </c>
      <c r="AE1832" s="52" t="str">
        <f t="shared" si="651"/>
        <v>Nein</v>
      </c>
      <c r="AF1832" s="52" t="str">
        <f t="shared" si="651"/>
        <v>Nein</v>
      </c>
      <c r="AG1832" s="61" t="str">
        <f>IF(Q1832="Ja",VLOOKUP($Q$2,Plausis!A:E,5,0),IF(R1832="Ja",VLOOKUP($R$2,Plausis!A:E,5,0),IF(T1832="Ja",VLOOKUP($T$2,Plausis!A:E,5,0),IF(U1832="Ja",VLOOKUP($U$2,Plausis!A:E,5,0),IF(AA1832="Ja",VLOOKUP($AA$2,Plausis!A:E,5,0),IF(AC1832="Ja",VLOOKUP($AC$2,Plausis!A:E,5,0),IF(AD1832="Ja",VLOOKUP($AD$2,Plausis!A:E,5,0),"")))))))</f>
        <v>Dieser Betrieb ist nur im Komfort-RS ohne ergänzenden Spezial-Straf-RS versicherbar.</v>
      </c>
      <c r="AH1832" s="52" t="str">
        <f>IF(Y1832="Ja",VLOOKUP($Y$2,Plausis!A:E,5,0),"")</f>
        <v/>
      </c>
      <c r="AI1832" s="52" t="str">
        <f t="shared" si="635"/>
        <v>Nein</v>
      </c>
      <c r="AJ1832" s="52" t="str">
        <f>IF(S1832="Ja",VLOOKUP($S$2,Plausis!A:E,5,0),IF(V1832="Ja",VLOOKUP($V$2,Plausis!A:E,5,0),IF(X1832="Ja",VLOOKUP($X$2,Plausis!A:E,5,0),"")))</f>
        <v>Dieser Betrieb kann nur ohne ergänzenden Spezial-Straf-RS versichert werden.</v>
      </c>
      <c r="AL1832" s="52" t="s">
        <v>2</v>
      </c>
      <c r="AM1832" s="114">
        <v>45531</v>
      </c>
      <c r="AN1832" s="52" t="s">
        <v>4467</v>
      </c>
      <c r="AO1832" s="52" t="str">
        <f>VLOOKUP(B1832,'BAT Grundtabelle'!B:T,19,0)</f>
        <v>ja</v>
      </c>
      <c r="AP1832" s="105" t="str">
        <f t="shared" si="636"/>
        <v>11648</v>
      </c>
      <c r="AQ1832" s="52" t="str">
        <f t="shared" si="637"/>
        <v>Sondermülldeponie</v>
      </c>
      <c r="AR1832" s="52" t="b">
        <f t="shared" si="652"/>
        <v>0</v>
      </c>
      <c r="AS1832" s="52" t="b">
        <f t="shared" si="652"/>
        <v>0</v>
      </c>
      <c r="AT1832" s="52" t="b">
        <f t="shared" si="652"/>
        <v>0</v>
      </c>
      <c r="AU1832" s="52">
        <f t="shared" si="638"/>
        <v>4</v>
      </c>
      <c r="AW1832" s="52" t="b">
        <f t="shared" si="639"/>
        <v>0</v>
      </c>
      <c r="AX1832" s="52" t="str">
        <f t="shared" si="640"/>
        <v>Unternehmen</v>
      </c>
      <c r="AY1832" s="52" t="b">
        <f t="shared" si="641"/>
        <v>0</v>
      </c>
      <c r="AZ1832" s="52" t="str">
        <f t="shared" si="642"/>
        <v>11648</v>
      </c>
      <c r="BA1832" s="52" t="str">
        <f>VLOOKUP(A1832,'BAT Grundtabelle'!A:U,21,0)</f>
        <v>ja</v>
      </c>
      <c r="BB1832" s="52" t="str">
        <f t="shared" si="643"/>
        <v>nein</v>
      </c>
      <c r="BC1832" s="52" t="str">
        <f t="shared" si="644"/>
        <v>11648</v>
      </c>
      <c r="BD1832" s="52" t="str">
        <f t="shared" si="645"/>
        <v>Sondermülldeponie</v>
      </c>
      <c r="BE1832" s="52" t="str">
        <f t="shared" si="646"/>
        <v>Unternehmen</v>
      </c>
      <c r="BF1832" s="52">
        <f t="shared" si="647"/>
        <v>4</v>
      </c>
    </row>
    <row r="1833" spans="1:58" hidden="1" x14ac:dyDescent="0.35">
      <c r="A1833" s="107" t="s">
        <v>4074</v>
      </c>
      <c r="B1833" s="75" t="s">
        <v>2016</v>
      </c>
      <c r="C1833" s="52" t="s">
        <v>3</v>
      </c>
      <c r="D1833" s="52" t="s">
        <v>3</v>
      </c>
      <c r="E1833" s="52" t="s">
        <v>2</v>
      </c>
      <c r="F1833" s="52" t="s">
        <v>2</v>
      </c>
      <c r="G1833" s="52" t="s">
        <v>2</v>
      </c>
      <c r="H1833" s="52" t="s">
        <v>2</v>
      </c>
      <c r="I1833" s="52" t="s">
        <v>3</v>
      </c>
      <c r="J1833" s="52">
        <v>1</v>
      </c>
      <c r="K1833" s="52" t="s">
        <v>2</v>
      </c>
      <c r="L1833" s="52" t="s">
        <v>2</v>
      </c>
      <c r="M1833" s="52" t="s">
        <v>2</v>
      </c>
      <c r="N1833" s="52" t="s">
        <v>3</v>
      </c>
      <c r="P1833" s="52" t="s">
        <v>4</v>
      </c>
      <c r="Q1833" s="52" t="str">
        <f t="shared" ref="Q1833:AF1842" si="653">IF(ISERROR(FIND(Q$2,$P1833,1)),"Nein","Ja")</f>
        <v>Nein</v>
      </c>
      <c r="R1833" s="52" t="str">
        <f t="shared" si="653"/>
        <v>Nein</v>
      </c>
      <c r="S1833" s="52" t="str">
        <f t="shared" si="653"/>
        <v>Nein</v>
      </c>
      <c r="T1833" s="52" t="str">
        <f t="shared" si="653"/>
        <v>Nein</v>
      </c>
      <c r="U1833" s="52" t="str">
        <f t="shared" si="653"/>
        <v>Nein</v>
      </c>
      <c r="V1833" s="52" t="str">
        <f t="shared" si="653"/>
        <v>Nein</v>
      </c>
      <c r="W1833" s="52" t="str">
        <f t="shared" si="653"/>
        <v>Nein</v>
      </c>
      <c r="X1833" s="52" t="str">
        <f t="shared" si="653"/>
        <v>Nein</v>
      </c>
      <c r="Y1833" s="52" t="str">
        <f t="shared" si="653"/>
        <v>Nein</v>
      </c>
      <c r="Z1833" s="52" t="str">
        <f t="shared" si="653"/>
        <v>Nein</v>
      </c>
      <c r="AA1833" s="52" t="str">
        <f t="shared" si="653"/>
        <v>Nein</v>
      </c>
      <c r="AB1833" s="52" t="str">
        <f t="shared" si="653"/>
        <v>Nein</v>
      </c>
      <c r="AC1833" s="52" t="str">
        <f t="shared" si="653"/>
        <v>Nein</v>
      </c>
      <c r="AD1833" s="52" t="str">
        <f t="shared" si="653"/>
        <v>Nein</v>
      </c>
      <c r="AE1833" s="52" t="str">
        <f t="shared" si="653"/>
        <v>Nein</v>
      </c>
      <c r="AF1833" s="52" t="str">
        <f t="shared" si="653"/>
        <v>Nein</v>
      </c>
      <c r="AG1833" s="61" t="str">
        <f>IF(Q1833="Ja",VLOOKUP($Q$2,Plausis!A:E,5,0),IF(R1833="Ja",VLOOKUP($R$2,Plausis!A:E,5,0),IF(T1833="Ja",VLOOKUP($T$2,Plausis!A:E,5,0),IF(U1833="Ja",VLOOKUP($U$2,Plausis!A:E,5,0),IF(AA1833="Ja",VLOOKUP($AA$2,Plausis!A:E,5,0),IF(AC1833="Ja",VLOOKUP($AC$2,Plausis!A:E,5,0),IF(AD1833="Ja",VLOOKUP($AD$2,Plausis!A:E,5,0),"")))))))</f>
        <v/>
      </c>
      <c r="AH1833" s="52" t="str">
        <f>IF(Y1833="Ja",VLOOKUP($Y$2,Plausis!A:E,5,0),"")</f>
        <v/>
      </c>
      <c r="AI1833" s="52" t="str">
        <f t="shared" si="635"/>
        <v>Ja</v>
      </c>
      <c r="AJ1833" s="52" t="str">
        <f>IF(S1833="Ja",VLOOKUP($S$2,Plausis!A:E,5,0),IF(V1833="Ja",VLOOKUP($V$2,Plausis!A:E,5,0),IF(X1833="Ja",VLOOKUP($X$2,Plausis!A:E,5,0),"")))</f>
        <v/>
      </c>
      <c r="AL1833" s="52" t="s">
        <v>2</v>
      </c>
      <c r="AM1833" s="114">
        <v>45531</v>
      </c>
      <c r="AN1833" s="52" t="s">
        <v>4467</v>
      </c>
      <c r="AO1833" s="52" t="str">
        <f>VLOOKUP(B1833,'BAT Grundtabelle'!B:T,19,0)</f>
        <v>ja</v>
      </c>
      <c r="AP1833" s="105" t="str">
        <f t="shared" si="636"/>
        <v>11649</v>
      </c>
      <c r="AQ1833" s="52" t="str">
        <f t="shared" si="637"/>
        <v>Sonderpostenmarkt (ohne Unterhaltungselektronik)</v>
      </c>
      <c r="AR1833" s="52" t="b">
        <f t="shared" si="652"/>
        <v>0</v>
      </c>
      <c r="AS1833" s="52" t="b">
        <f t="shared" si="652"/>
        <v>0</v>
      </c>
      <c r="AT1833" s="52" t="b">
        <f t="shared" si="652"/>
        <v>0</v>
      </c>
      <c r="AU1833" s="52">
        <f t="shared" si="638"/>
        <v>1</v>
      </c>
      <c r="AW1833" s="52" t="b">
        <f t="shared" si="639"/>
        <v>0</v>
      </c>
      <c r="AX1833" s="52" t="str">
        <f t="shared" si="640"/>
        <v>Unternehmen</v>
      </c>
      <c r="AY1833" s="52" t="b">
        <f t="shared" si="641"/>
        <v>0</v>
      </c>
      <c r="AZ1833" s="52" t="str">
        <f t="shared" si="642"/>
        <v>11649</v>
      </c>
      <c r="BA1833" s="52" t="str">
        <f>VLOOKUP(A1833,'BAT Grundtabelle'!A:U,21,0)</f>
        <v>ja</v>
      </c>
      <c r="BB1833" s="52" t="str">
        <f t="shared" si="643"/>
        <v>nein</v>
      </c>
      <c r="BC1833" s="52" t="str">
        <f t="shared" si="644"/>
        <v>11649</v>
      </c>
      <c r="BD1833" s="52" t="str">
        <f t="shared" si="645"/>
        <v>Sonderpostenmarkt (ohne Unterhaltungselektronik)</v>
      </c>
      <c r="BE1833" s="52" t="str">
        <f t="shared" si="646"/>
        <v>Unternehmen</v>
      </c>
      <c r="BF1833" s="52">
        <f t="shared" si="647"/>
        <v>1</v>
      </c>
    </row>
    <row r="1834" spans="1:58" hidden="1" x14ac:dyDescent="0.35">
      <c r="A1834" s="107" t="s">
        <v>4075</v>
      </c>
      <c r="B1834" s="75" t="s">
        <v>999</v>
      </c>
      <c r="C1834" s="52" t="s">
        <v>3</v>
      </c>
      <c r="D1834" s="52" t="s">
        <v>3</v>
      </c>
      <c r="E1834" s="52" t="s">
        <v>2</v>
      </c>
      <c r="F1834" s="52" t="s">
        <v>2</v>
      </c>
      <c r="G1834" s="52" t="s">
        <v>2</v>
      </c>
      <c r="H1834" s="52" t="s">
        <v>2</v>
      </c>
      <c r="I1834" s="52" t="s">
        <v>3</v>
      </c>
      <c r="J1834" s="52">
        <v>1</v>
      </c>
      <c r="K1834" s="52" t="s">
        <v>2</v>
      </c>
      <c r="L1834" s="52" t="s">
        <v>2</v>
      </c>
      <c r="M1834" s="52" t="s">
        <v>2</v>
      </c>
      <c r="N1834" s="52" t="s">
        <v>3</v>
      </c>
      <c r="P1834" s="52" t="s">
        <v>4</v>
      </c>
      <c r="Q1834" s="52" t="str">
        <f t="shared" si="653"/>
        <v>Nein</v>
      </c>
      <c r="R1834" s="52" t="str">
        <f t="shared" si="653"/>
        <v>Nein</v>
      </c>
      <c r="S1834" s="52" t="str">
        <f t="shared" si="653"/>
        <v>Nein</v>
      </c>
      <c r="T1834" s="52" t="str">
        <f t="shared" si="653"/>
        <v>Nein</v>
      </c>
      <c r="U1834" s="52" t="str">
        <f t="shared" si="653"/>
        <v>Nein</v>
      </c>
      <c r="V1834" s="52" t="str">
        <f t="shared" si="653"/>
        <v>Nein</v>
      </c>
      <c r="W1834" s="52" t="str">
        <f t="shared" si="653"/>
        <v>Nein</v>
      </c>
      <c r="X1834" s="52" t="str">
        <f t="shared" si="653"/>
        <v>Nein</v>
      </c>
      <c r="Y1834" s="52" t="str">
        <f t="shared" si="653"/>
        <v>Nein</v>
      </c>
      <c r="Z1834" s="52" t="str">
        <f t="shared" si="653"/>
        <v>Nein</v>
      </c>
      <c r="AA1834" s="52" t="str">
        <f t="shared" si="653"/>
        <v>Nein</v>
      </c>
      <c r="AB1834" s="52" t="str">
        <f t="shared" si="653"/>
        <v>Nein</v>
      </c>
      <c r="AC1834" s="52" t="str">
        <f t="shared" si="653"/>
        <v>Nein</v>
      </c>
      <c r="AD1834" s="52" t="str">
        <f t="shared" si="653"/>
        <v>Nein</v>
      </c>
      <c r="AE1834" s="52" t="str">
        <f t="shared" si="653"/>
        <v>Nein</v>
      </c>
      <c r="AF1834" s="52" t="str">
        <f t="shared" si="653"/>
        <v>Nein</v>
      </c>
      <c r="AG1834" s="61" t="str">
        <f>IF(Q1834="Ja",VLOOKUP($Q$2,Plausis!A:E,5,0),IF(R1834="Ja",VLOOKUP($R$2,Plausis!A:E,5,0),IF(T1834="Ja",VLOOKUP($T$2,Plausis!A:E,5,0),IF(U1834="Ja",VLOOKUP($U$2,Plausis!A:E,5,0),IF(AA1834="Ja",VLOOKUP($AA$2,Plausis!A:E,5,0),IF(AC1834="Ja",VLOOKUP($AC$2,Plausis!A:E,5,0),IF(AD1834="Ja",VLOOKUP($AD$2,Plausis!A:E,5,0),"")))))))</f>
        <v/>
      </c>
      <c r="AH1834" s="52" t="str">
        <f>IF(Y1834="Ja",VLOOKUP($Y$2,Plausis!A:E,5,0),"")</f>
        <v/>
      </c>
      <c r="AI1834" s="52" t="str">
        <f t="shared" si="635"/>
        <v>Ja</v>
      </c>
      <c r="AJ1834" s="52" t="str">
        <f>IF(S1834="Ja",VLOOKUP($S$2,Plausis!A:E,5,0),IF(V1834="Ja",VLOOKUP($V$2,Plausis!A:E,5,0),IF(X1834="Ja",VLOOKUP($X$2,Plausis!A:E,5,0),"")))</f>
        <v/>
      </c>
      <c r="AL1834" s="52" t="s">
        <v>2</v>
      </c>
      <c r="AM1834" s="114">
        <v>45531</v>
      </c>
      <c r="AN1834" s="52" t="s">
        <v>4467</v>
      </c>
      <c r="AO1834" s="52" t="str">
        <f>VLOOKUP(B1834,'BAT Grundtabelle'!B:T,19,0)</f>
        <v>ja</v>
      </c>
      <c r="AP1834" s="105" t="str">
        <f t="shared" si="636"/>
        <v>11650</v>
      </c>
      <c r="AQ1834" s="52" t="str">
        <f t="shared" si="637"/>
        <v>Sonnenschutzmechatronik</v>
      </c>
      <c r="AR1834" s="52" t="b">
        <f t="shared" si="652"/>
        <v>0</v>
      </c>
      <c r="AS1834" s="52" t="b">
        <f t="shared" si="652"/>
        <v>0</v>
      </c>
      <c r="AT1834" s="52" t="b">
        <f t="shared" si="652"/>
        <v>0</v>
      </c>
      <c r="AU1834" s="52">
        <f t="shared" si="638"/>
        <v>1</v>
      </c>
      <c r="AW1834" s="52" t="b">
        <f t="shared" si="639"/>
        <v>0</v>
      </c>
      <c r="AX1834" s="52" t="str">
        <f t="shared" si="640"/>
        <v>Unternehmen</v>
      </c>
      <c r="AY1834" s="52" t="b">
        <f t="shared" si="641"/>
        <v>0</v>
      </c>
      <c r="AZ1834" s="52" t="str">
        <f t="shared" si="642"/>
        <v>11650</v>
      </c>
      <c r="BA1834" s="52" t="str">
        <f>VLOOKUP(A1834,'BAT Grundtabelle'!A:U,21,0)</f>
        <v>ja</v>
      </c>
      <c r="BB1834" s="52" t="str">
        <f t="shared" si="643"/>
        <v>nein</v>
      </c>
      <c r="BC1834" s="52" t="str">
        <f t="shared" si="644"/>
        <v>11650</v>
      </c>
      <c r="BD1834" s="52" t="str">
        <f t="shared" si="645"/>
        <v>Sonnenschutzmechatronik</v>
      </c>
      <c r="BE1834" s="52" t="str">
        <f t="shared" si="646"/>
        <v>Unternehmen</v>
      </c>
      <c r="BF1834" s="52">
        <f t="shared" si="647"/>
        <v>1</v>
      </c>
    </row>
    <row r="1835" spans="1:58" hidden="1" x14ac:dyDescent="0.35">
      <c r="A1835" s="107" t="s">
        <v>4076</v>
      </c>
      <c r="B1835" s="75" t="s">
        <v>1889</v>
      </c>
      <c r="C1835" s="52" t="s">
        <v>3</v>
      </c>
      <c r="D1835" s="52" t="s">
        <v>3</v>
      </c>
      <c r="E1835" s="52" t="s">
        <v>2</v>
      </c>
      <c r="F1835" s="52" t="s">
        <v>2</v>
      </c>
      <c r="G1835" s="52" t="s">
        <v>2</v>
      </c>
      <c r="H1835" s="52" t="s">
        <v>2</v>
      </c>
      <c r="I1835" s="52" t="s">
        <v>3</v>
      </c>
      <c r="J1835" s="52">
        <v>1</v>
      </c>
      <c r="K1835" s="52" t="s">
        <v>2</v>
      </c>
      <c r="L1835" s="52" t="s">
        <v>2</v>
      </c>
      <c r="M1835" s="52" t="s">
        <v>2</v>
      </c>
      <c r="N1835" s="52" t="s">
        <v>3</v>
      </c>
      <c r="P1835" s="52" t="s">
        <v>4</v>
      </c>
      <c r="Q1835" s="52" t="str">
        <f t="shared" si="653"/>
        <v>Nein</v>
      </c>
      <c r="R1835" s="52" t="str">
        <f t="shared" si="653"/>
        <v>Nein</v>
      </c>
      <c r="S1835" s="52" t="str">
        <f t="shared" si="653"/>
        <v>Nein</v>
      </c>
      <c r="T1835" s="52" t="str">
        <f t="shared" si="653"/>
        <v>Nein</v>
      </c>
      <c r="U1835" s="52" t="str">
        <f t="shared" si="653"/>
        <v>Nein</v>
      </c>
      <c r="V1835" s="52" t="str">
        <f t="shared" si="653"/>
        <v>Nein</v>
      </c>
      <c r="W1835" s="52" t="str">
        <f t="shared" si="653"/>
        <v>Nein</v>
      </c>
      <c r="X1835" s="52" t="str">
        <f t="shared" si="653"/>
        <v>Nein</v>
      </c>
      <c r="Y1835" s="52" t="str">
        <f t="shared" si="653"/>
        <v>Nein</v>
      </c>
      <c r="Z1835" s="52" t="str">
        <f t="shared" si="653"/>
        <v>Nein</v>
      </c>
      <c r="AA1835" s="52" t="str">
        <f t="shared" si="653"/>
        <v>Nein</v>
      </c>
      <c r="AB1835" s="52" t="str">
        <f t="shared" si="653"/>
        <v>Nein</v>
      </c>
      <c r="AC1835" s="52" t="str">
        <f t="shared" si="653"/>
        <v>Nein</v>
      </c>
      <c r="AD1835" s="52" t="str">
        <f t="shared" si="653"/>
        <v>Nein</v>
      </c>
      <c r="AE1835" s="52" t="str">
        <f t="shared" si="653"/>
        <v>Nein</v>
      </c>
      <c r="AF1835" s="52" t="str">
        <f t="shared" si="653"/>
        <v>Nein</v>
      </c>
      <c r="AG1835" s="61" t="str">
        <f>IF(Q1835="Ja",VLOOKUP($Q$2,Plausis!A:E,5,0),IF(R1835="Ja",VLOOKUP($R$2,Plausis!A:E,5,0),IF(T1835="Ja",VLOOKUP($T$2,Plausis!A:E,5,0),IF(U1835="Ja",VLOOKUP($U$2,Plausis!A:E,5,0),IF(AA1835="Ja",VLOOKUP($AA$2,Plausis!A:E,5,0),IF(AC1835="Ja",VLOOKUP($AC$2,Plausis!A:E,5,0),IF(AD1835="Ja",VLOOKUP($AD$2,Plausis!A:E,5,0),"")))))))</f>
        <v/>
      </c>
      <c r="AH1835" s="52" t="str">
        <f>IF(Y1835="Ja",VLOOKUP($Y$2,Plausis!A:E,5,0),"")</f>
        <v/>
      </c>
      <c r="AI1835" s="52" t="str">
        <f t="shared" si="635"/>
        <v>Ja</v>
      </c>
      <c r="AJ1835" s="52" t="str">
        <f>IF(S1835="Ja",VLOOKUP($S$2,Plausis!A:E,5,0),IF(V1835="Ja",VLOOKUP($V$2,Plausis!A:E,5,0),IF(X1835="Ja",VLOOKUP($X$2,Plausis!A:E,5,0),"")))</f>
        <v/>
      </c>
      <c r="AL1835" s="52" t="s">
        <v>3</v>
      </c>
      <c r="AM1835" s="114">
        <v>45531</v>
      </c>
      <c r="AN1835" s="52" t="s">
        <v>4467</v>
      </c>
      <c r="AO1835" s="52" t="str">
        <f>VLOOKUP(B1835,'BAT Grundtabelle'!B:T,19,0)</f>
        <v>ja</v>
      </c>
      <c r="AP1835" s="105" t="str">
        <f t="shared" si="636"/>
        <v>11651</v>
      </c>
      <c r="AQ1835" s="52" t="str">
        <f t="shared" si="637"/>
        <v>Sonnenstudio</v>
      </c>
      <c r="AR1835" s="52" t="b">
        <f t="shared" si="652"/>
        <v>0</v>
      </c>
      <c r="AS1835" s="52" t="b">
        <f t="shared" si="652"/>
        <v>0</v>
      </c>
      <c r="AT1835" s="52" t="b">
        <f t="shared" si="652"/>
        <v>0</v>
      </c>
      <c r="AU1835" s="52">
        <f t="shared" si="638"/>
        <v>1</v>
      </c>
      <c r="AW1835" s="52" t="b">
        <f t="shared" si="639"/>
        <v>0</v>
      </c>
      <c r="AX1835" s="52" t="str">
        <f t="shared" si="640"/>
        <v>Unternehmen</v>
      </c>
      <c r="AY1835" s="52" t="b">
        <f t="shared" si="641"/>
        <v>0</v>
      </c>
      <c r="AZ1835" s="52" t="str">
        <f t="shared" si="642"/>
        <v>11651</v>
      </c>
      <c r="BA1835" s="52" t="str">
        <f>VLOOKUP(A1835,'BAT Grundtabelle'!A:U,21,0)</f>
        <v>ja</v>
      </c>
      <c r="BB1835" s="52" t="str">
        <f t="shared" si="643"/>
        <v>nein</v>
      </c>
      <c r="BC1835" s="52" t="str">
        <f t="shared" si="644"/>
        <v>11651</v>
      </c>
      <c r="BD1835" s="52" t="str">
        <f t="shared" si="645"/>
        <v>Sonnenstudio</v>
      </c>
      <c r="BE1835" s="52" t="str">
        <f t="shared" si="646"/>
        <v>Unternehmen</v>
      </c>
      <c r="BF1835" s="52">
        <f t="shared" si="647"/>
        <v>1</v>
      </c>
    </row>
    <row r="1836" spans="1:58" hidden="1" x14ac:dyDescent="0.35">
      <c r="A1836" s="107" t="s">
        <v>2344</v>
      </c>
      <c r="B1836" s="75" t="s">
        <v>2343</v>
      </c>
      <c r="C1836" s="52" t="s">
        <v>2</v>
      </c>
      <c r="D1836" s="52" t="s">
        <v>2</v>
      </c>
      <c r="E1836" s="52" t="s">
        <v>2</v>
      </c>
      <c r="F1836" s="52" t="s">
        <v>2</v>
      </c>
      <c r="G1836" s="52" t="s">
        <v>2</v>
      </c>
      <c r="H1836" s="52" t="s">
        <v>2</v>
      </c>
      <c r="I1836" s="52" t="s">
        <v>2</v>
      </c>
      <c r="J1836" s="52" t="s">
        <v>2</v>
      </c>
      <c r="K1836" s="52" t="s">
        <v>2</v>
      </c>
      <c r="L1836" s="52" t="s">
        <v>2</v>
      </c>
      <c r="M1836" s="52" t="s">
        <v>2</v>
      </c>
      <c r="N1836" s="52" t="s">
        <v>2</v>
      </c>
      <c r="O1836" s="52" t="s">
        <v>4548</v>
      </c>
      <c r="P1836" s="52" t="s">
        <v>4</v>
      </c>
      <c r="Q1836" s="52" t="str">
        <f t="shared" si="653"/>
        <v>Nein</v>
      </c>
      <c r="R1836" s="52" t="str">
        <f t="shared" si="653"/>
        <v>Nein</v>
      </c>
      <c r="S1836" s="52" t="str">
        <f t="shared" si="653"/>
        <v>Nein</v>
      </c>
      <c r="T1836" s="52" t="str">
        <f t="shared" si="653"/>
        <v>Nein</v>
      </c>
      <c r="U1836" s="52" t="str">
        <f t="shared" si="653"/>
        <v>Nein</v>
      </c>
      <c r="V1836" s="52" t="str">
        <f t="shared" si="653"/>
        <v>Nein</v>
      </c>
      <c r="W1836" s="52" t="str">
        <f t="shared" si="653"/>
        <v>Nein</v>
      </c>
      <c r="X1836" s="52" t="str">
        <f t="shared" si="653"/>
        <v>Nein</v>
      </c>
      <c r="Y1836" s="52" t="str">
        <f t="shared" si="653"/>
        <v>Nein</v>
      </c>
      <c r="Z1836" s="52" t="str">
        <f t="shared" si="653"/>
        <v>Nein</v>
      </c>
      <c r="AA1836" s="52" t="str">
        <f t="shared" si="653"/>
        <v>Nein</v>
      </c>
      <c r="AB1836" s="52" t="str">
        <f t="shared" si="653"/>
        <v>Nein</v>
      </c>
      <c r="AC1836" s="52" t="str">
        <f t="shared" si="653"/>
        <v>Nein</v>
      </c>
      <c r="AD1836" s="52" t="str">
        <f t="shared" si="653"/>
        <v>Nein</v>
      </c>
      <c r="AE1836" s="52" t="str">
        <f t="shared" si="653"/>
        <v>Nein</v>
      </c>
      <c r="AF1836" s="52" t="str">
        <f t="shared" si="653"/>
        <v>Nein</v>
      </c>
      <c r="AG1836" s="61" t="str">
        <f>IF(Q1836="Ja",VLOOKUP($Q$2,Plausis!A:E,5,0),IF(R1836="Ja",VLOOKUP($R$2,Plausis!A:E,5,0),IF(T1836="Ja",VLOOKUP($T$2,Plausis!A:E,5,0),IF(U1836="Ja",VLOOKUP($U$2,Plausis!A:E,5,0),IF(AA1836="Ja",VLOOKUP($AA$2,Plausis!A:E,5,0),IF(AC1836="Ja",VLOOKUP($AC$2,Plausis!A:E,5,0),IF(AD1836="Ja",VLOOKUP($AD$2,Plausis!A:E,5,0),"")))))))</f>
        <v/>
      </c>
      <c r="AH1836" s="52" t="str">
        <f>IF(Y1836="Ja",VLOOKUP($Y$2,Plausis!A:E,5,0),"")</f>
        <v/>
      </c>
      <c r="AI1836" s="52" t="str">
        <f t="shared" si="635"/>
        <v>Nein</v>
      </c>
      <c r="AJ1836" s="52" t="str">
        <f>IF(S1836="Ja",VLOOKUP($S$2,Plausis!A:E,5,0),IF(V1836="Ja",VLOOKUP($V$2,Plausis!A:E,5,0),IF(X1836="Ja",VLOOKUP($X$2,Plausis!A:E,5,0),"")))</f>
        <v/>
      </c>
      <c r="AL1836" s="52" t="s">
        <v>2</v>
      </c>
      <c r="AM1836" s="114">
        <v>45531</v>
      </c>
      <c r="AN1836" s="52" t="s">
        <v>4467</v>
      </c>
      <c r="AO1836" s="52" t="str">
        <f>VLOOKUP(B1836,'BAT Grundtabelle'!B:T,19,0)</f>
        <v>nein</v>
      </c>
      <c r="AP1836" s="105" t="str">
        <f t="shared" si="636"/>
        <v>8100</v>
      </c>
      <c r="AQ1836" s="52" t="str">
        <f t="shared" si="637"/>
        <v>Sonstige freie Berufe</v>
      </c>
      <c r="AR1836" s="52" t="b">
        <f t="shared" si="652"/>
        <v>0</v>
      </c>
      <c r="AS1836" s="52" t="b">
        <f t="shared" si="652"/>
        <v>0</v>
      </c>
      <c r="AT1836" s="52" t="b">
        <f t="shared" si="652"/>
        <v>0</v>
      </c>
      <c r="AU1836" s="52" t="str">
        <f t="shared" si="638"/>
        <v/>
      </c>
      <c r="AW1836" s="52" t="b">
        <f t="shared" si="639"/>
        <v>0</v>
      </c>
      <c r="AX1836" s="52" t="str">
        <f t="shared" si="640"/>
        <v/>
      </c>
      <c r="AY1836" s="52" t="b">
        <f t="shared" si="641"/>
        <v>0</v>
      </c>
      <c r="AZ1836" s="52" t="str">
        <f t="shared" si="642"/>
        <v>8100</v>
      </c>
      <c r="BA1836" s="52" t="str">
        <f>VLOOKUP(A1836,'BAT Grundtabelle'!A:U,21,0)</f>
        <v>ja</v>
      </c>
      <c r="BB1836" s="52" t="str">
        <f t="shared" si="643"/>
        <v>nein</v>
      </c>
      <c r="BC1836" s="52" t="str">
        <f t="shared" si="644"/>
        <v>8100</v>
      </c>
      <c r="BD1836" s="52" t="str">
        <f t="shared" si="645"/>
        <v>Sonstige freie Berufe</v>
      </c>
      <c r="BE1836" s="52" t="str">
        <f t="shared" si="646"/>
        <v/>
      </c>
      <c r="BF1836" s="52" t="str">
        <f t="shared" si="647"/>
        <v/>
      </c>
    </row>
    <row r="1837" spans="1:58" hidden="1" x14ac:dyDescent="0.35">
      <c r="A1837" s="107" t="s">
        <v>4077</v>
      </c>
      <c r="B1837" s="75" t="s">
        <v>2017</v>
      </c>
      <c r="C1837" s="52" t="s">
        <v>3</v>
      </c>
      <c r="D1837" s="52" t="s">
        <v>3</v>
      </c>
      <c r="E1837" s="52" t="s">
        <v>2</v>
      </c>
      <c r="F1837" s="52" t="s">
        <v>2</v>
      </c>
      <c r="G1837" s="52" t="s">
        <v>2</v>
      </c>
      <c r="H1837" s="52" t="s">
        <v>2</v>
      </c>
      <c r="I1837" s="52" t="s">
        <v>3</v>
      </c>
      <c r="J1837" s="52">
        <v>4</v>
      </c>
      <c r="K1837" s="52" t="s">
        <v>2</v>
      </c>
      <c r="L1837" s="52" t="s">
        <v>2</v>
      </c>
      <c r="M1837" s="52" t="s">
        <v>2</v>
      </c>
      <c r="N1837" s="52" t="s">
        <v>3</v>
      </c>
      <c r="O1837" s="52" t="s">
        <v>2412</v>
      </c>
      <c r="P1837" s="52" t="s">
        <v>4438</v>
      </c>
      <c r="Q1837" s="52" t="str">
        <f t="shared" si="653"/>
        <v>Nein</v>
      </c>
      <c r="R1837" s="52" t="str">
        <f t="shared" si="653"/>
        <v>Nein</v>
      </c>
      <c r="S1837" s="52" t="str">
        <f t="shared" si="653"/>
        <v>Nein</v>
      </c>
      <c r="T1837" s="52" t="str">
        <f t="shared" si="653"/>
        <v>Ja</v>
      </c>
      <c r="U1837" s="52" t="str">
        <f t="shared" si="653"/>
        <v>Nein</v>
      </c>
      <c r="V1837" s="52" t="str">
        <f t="shared" si="653"/>
        <v>Nein</v>
      </c>
      <c r="W1837" s="52" t="str">
        <f t="shared" si="653"/>
        <v>Nein</v>
      </c>
      <c r="X1837" s="52" t="str">
        <f t="shared" si="653"/>
        <v>Ja</v>
      </c>
      <c r="Y1837" s="52" t="str">
        <f t="shared" si="653"/>
        <v>Nein</v>
      </c>
      <c r="Z1837" s="52" t="str">
        <f t="shared" si="653"/>
        <v>Nein</v>
      </c>
      <c r="AA1837" s="52" t="str">
        <f t="shared" si="653"/>
        <v>Nein</v>
      </c>
      <c r="AB1837" s="52" t="str">
        <f t="shared" si="653"/>
        <v>Ja</v>
      </c>
      <c r="AC1837" s="52" t="str">
        <f t="shared" si="653"/>
        <v>Nein</v>
      </c>
      <c r="AD1837" s="52" t="str">
        <f t="shared" si="653"/>
        <v>Nein</v>
      </c>
      <c r="AE1837" s="52" t="str">
        <f t="shared" si="653"/>
        <v>Nein</v>
      </c>
      <c r="AF1837" s="52" t="str">
        <f t="shared" si="653"/>
        <v>Nein</v>
      </c>
      <c r="AG1837" s="61" t="str">
        <f>IF(Q1837="Ja",VLOOKUP($Q$2,Plausis!A:E,5,0),IF(R1837="Ja",VLOOKUP($R$2,Plausis!A:E,5,0),IF(T1837="Ja",VLOOKUP($T$2,Plausis!A:E,5,0),IF(U1837="Ja",VLOOKUP($U$2,Plausis!A:E,5,0),IF(AA1837="Ja",VLOOKUP($AA$2,Plausis!A:E,5,0),IF(AC1837="Ja",VLOOKUP($AC$2,Plausis!A:E,5,0),IF(AD1837="Ja",VLOOKUP($AD$2,Plausis!A:E,5,0),"")))))))</f>
        <v>Dieser Betrieb ist nur im Komfort-RS ohne ergänzenden Spezial-Straf-RS versicherbar.</v>
      </c>
      <c r="AH1837" s="52" t="str">
        <f>IF(Y1837="Ja",VLOOKUP($Y$2,Plausis!A:E,5,0),"")</f>
        <v/>
      </c>
      <c r="AI1837" s="52" t="str">
        <f t="shared" si="635"/>
        <v>Nein</v>
      </c>
      <c r="AJ1837" s="52" t="str">
        <f>IF(S1837="Ja",VLOOKUP($S$2,Plausis!A:E,5,0),IF(V1837="Ja",VLOOKUP($V$2,Plausis!A:E,5,0),IF(X1837="Ja",VLOOKUP($X$2,Plausis!A:E,5,0),"")))</f>
        <v>Dieser Betrieb kann nur ohne ergänzenden Spezial-Straf-RS versichert werden.</v>
      </c>
      <c r="AL1837" s="52" t="s">
        <v>2</v>
      </c>
      <c r="AM1837" s="114">
        <v>45531</v>
      </c>
      <c r="AN1837" s="52" t="s">
        <v>4467</v>
      </c>
      <c r="AO1837" s="52" t="str">
        <f>VLOOKUP(B1837,'BAT Grundtabelle'!B:T,19,0)</f>
        <v>ja</v>
      </c>
      <c r="AP1837" s="105" t="str">
        <f t="shared" si="636"/>
        <v>11652</v>
      </c>
      <c r="AQ1837" s="52" t="str">
        <f t="shared" si="637"/>
        <v>Sonstiger Großhandelsbetrieb</v>
      </c>
      <c r="AR1837" s="52" t="b">
        <f t="shared" si="652"/>
        <v>0</v>
      </c>
      <c r="AS1837" s="52" t="b">
        <f t="shared" si="652"/>
        <v>0</v>
      </c>
      <c r="AT1837" s="52" t="b">
        <f t="shared" si="652"/>
        <v>0</v>
      </c>
      <c r="AU1837" s="52">
        <f t="shared" si="638"/>
        <v>4</v>
      </c>
      <c r="AW1837" s="52" t="b">
        <f t="shared" si="639"/>
        <v>0</v>
      </c>
      <c r="AX1837" s="52" t="str">
        <f t="shared" si="640"/>
        <v>Unternehmen</v>
      </c>
      <c r="AY1837" s="52" t="b">
        <f t="shared" si="641"/>
        <v>0</v>
      </c>
      <c r="AZ1837" s="52" t="str">
        <f t="shared" si="642"/>
        <v>11652</v>
      </c>
      <c r="BA1837" s="52" t="str">
        <f>VLOOKUP(A1837,'BAT Grundtabelle'!A:U,21,0)</f>
        <v>ja</v>
      </c>
      <c r="BB1837" s="52" t="str">
        <f t="shared" si="643"/>
        <v>nein</v>
      </c>
      <c r="BC1837" s="52" t="str">
        <f t="shared" si="644"/>
        <v>11652</v>
      </c>
      <c r="BD1837" s="52" t="str">
        <f t="shared" si="645"/>
        <v>Sonstiger Großhandelsbetrieb</v>
      </c>
      <c r="BE1837" s="52" t="str">
        <f t="shared" si="646"/>
        <v>Unternehmen</v>
      </c>
      <c r="BF1837" s="52">
        <f t="shared" si="647"/>
        <v>4</v>
      </c>
    </row>
    <row r="1838" spans="1:58" x14ac:dyDescent="0.35">
      <c r="A1838" s="107" t="s">
        <v>4078</v>
      </c>
      <c r="B1838" s="75" t="s">
        <v>1564</v>
      </c>
      <c r="C1838" s="52" t="s">
        <v>3</v>
      </c>
      <c r="D1838" s="52" t="s">
        <v>3</v>
      </c>
      <c r="E1838" s="52" t="s">
        <v>2</v>
      </c>
      <c r="F1838" s="52" t="s">
        <v>2</v>
      </c>
      <c r="G1838" s="52" t="s">
        <v>3</v>
      </c>
      <c r="H1838" s="52" t="s">
        <v>2</v>
      </c>
      <c r="I1838" s="52" t="s">
        <v>3</v>
      </c>
      <c r="J1838" s="52">
        <v>1</v>
      </c>
      <c r="K1838" s="52" t="s">
        <v>2</v>
      </c>
      <c r="L1838" s="52" t="s">
        <v>2</v>
      </c>
      <c r="M1838" s="52" t="s">
        <v>2</v>
      </c>
      <c r="N1838" s="52" t="s">
        <v>3</v>
      </c>
      <c r="O1838" s="52" t="s">
        <v>4468</v>
      </c>
      <c r="P1838" s="52" t="s">
        <v>4</v>
      </c>
      <c r="Q1838" s="52" t="str">
        <f t="shared" si="653"/>
        <v>Nein</v>
      </c>
      <c r="R1838" s="52" t="str">
        <f t="shared" si="653"/>
        <v>Nein</v>
      </c>
      <c r="S1838" s="52" t="str">
        <f t="shared" si="653"/>
        <v>Nein</v>
      </c>
      <c r="T1838" s="52" t="str">
        <f t="shared" si="653"/>
        <v>Nein</v>
      </c>
      <c r="U1838" s="52" t="str">
        <f t="shared" si="653"/>
        <v>Nein</v>
      </c>
      <c r="V1838" s="52" t="str">
        <f t="shared" si="653"/>
        <v>Nein</v>
      </c>
      <c r="W1838" s="52" t="str">
        <f t="shared" si="653"/>
        <v>Nein</v>
      </c>
      <c r="X1838" s="52" t="str">
        <f t="shared" si="653"/>
        <v>Nein</v>
      </c>
      <c r="Y1838" s="52" t="str">
        <f t="shared" si="653"/>
        <v>Nein</v>
      </c>
      <c r="Z1838" s="52" t="str">
        <f t="shared" si="653"/>
        <v>Nein</v>
      </c>
      <c r="AA1838" s="52" t="str">
        <f t="shared" si="653"/>
        <v>Nein</v>
      </c>
      <c r="AB1838" s="52" t="str">
        <f t="shared" si="653"/>
        <v>Nein</v>
      </c>
      <c r="AC1838" s="52" t="str">
        <f t="shared" si="653"/>
        <v>Nein</v>
      </c>
      <c r="AD1838" s="52" t="str">
        <f t="shared" si="653"/>
        <v>Nein</v>
      </c>
      <c r="AE1838" s="52" t="str">
        <f t="shared" si="653"/>
        <v>Nein</v>
      </c>
      <c r="AF1838" s="52" t="str">
        <f t="shared" si="653"/>
        <v>Nein</v>
      </c>
      <c r="AG1838" s="61" t="str">
        <f>IF(Q1838="Ja",VLOOKUP($Q$2,Plausis!A:E,5,0),IF(R1838="Ja",VLOOKUP($R$2,Plausis!A:E,5,0),IF(T1838="Ja",VLOOKUP($T$2,Plausis!A:E,5,0),IF(U1838="Ja",VLOOKUP($U$2,Plausis!A:E,5,0),IF(AA1838="Ja",VLOOKUP($AA$2,Plausis!A:E,5,0),IF(AC1838="Ja",VLOOKUP($AC$2,Plausis!A:E,5,0),IF(AD1838="Ja",VLOOKUP($AD$2,Plausis!A:E,5,0),"")))))))</f>
        <v/>
      </c>
      <c r="AH1838" s="52" t="str">
        <f>IF(Y1838="Ja",VLOOKUP($Y$2,Plausis!A:E,5,0),"")</f>
        <v/>
      </c>
      <c r="AI1838" s="52" t="str">
        <f t="shared" si="635"/>
        <v>Ja</v>
      </c>
      <c r="AJ1838" s="52" t="str">
        <f>IF(S1838="Ja",VLOOKUP($S$2,Plausis!A:E,5,0),IF(V1838="Ja",VLOOKUP($V$2,Plausis!A:E,5,0),IF(X1838="Ja",VLOOKUP($X$2,Plausis!A:E,5,0),"")))</f>
        <v/>
      </c>
      <c r="AK1838" s="52" t="s">
        <v>4442</v>
      </c>
      <c r="AL1838" s="52" t="s">
        <v>3</v>
      </c>
      <c r="AM1838" s="114">
        <v>45531</v>
      </c>
      <c r="AN1838" s="52" t="s">
        <v>4467</v>
      </c>
      <c r="AO1838" s="52" t="str">
        <f>VLOOKUP(B1838,'BAT Grundtabelle'!B:T,19,0)</f>
        <v>ja</v>
      </c>
      <c r="AP1838" s="105" t="str">
        <f t="shared" si="636"/>
        <v>11653</v>
      </c>
      <c r="AQ1838" s="52" t="str">
        <f t="shared" si="637"/>
        <v>Sonstiger Heilgehilfe</v>
      </c>
      <c r="AR1838" s="52" t="b">
        <f t="shared" si="652"/>
        <v>0</v>
      </c>
      <c r="AS1838" s="52" t="b">
        <f t="shared" si="652"/>
        <v>0</v>
      </c>
      <c r="AT1838" s="52" t="b">
        <f t="shared" si="652"/>
        <v>0</v>
      </c>
      <c r="AU1838" s="52">
        <f t="shared" si="638"/>
        <v>1</v>
      </c>
      <c r="AW1838" s="52" t="b">
        <f t="shared" si="639"/>
        <v>0</v>
      </c>
      <c r="AX1838" s="52" t="str">
        <f t="shared" si="640"/>
        <v>Unternehmen</v>
      </c>
      <c r="AY1838" s="52" t="b">
        <f t="shared" si="641"/>
        <v>0</v>
      </c>
      <c r="AZ1838" s="52" t="str">
        <f t="shared" si="642"/>
        <v>11653</v>
      </c>
      <c r="BA1838" s="52" t="str">
        <f>VLOOKUP(A1838,'BAT Grundtabelle'!A:U,21,0)</f>
        <v>ja</v>
      </c>
      <c r="BB1838" s="52" t="str">
        <f t="shared" si="643"/>
        <v>ja</v>
      </c>
      <c r="BC1838" s="52" t="str">
        <f t="shared" si="644"/>
        <v>11653</v>
      </c>
      <c r="BD1838" s="52" t="str">
        <f t="shared" si="645"/>
        <v>Sonstiger Heilgehilfe</v>
      </c>
      <c r="BE1838" s="52" t="str">
        <f t="shared" si="646"/>
        <v>Unternehmen</v>
      </c>
      <c r="BF1838" s="52">
        <f t="shared" si="647"/>
        <v>1</v>
      </c>
    </row>
    <row r="1839" spans="1:58" hidden="1" x14ac:dyDescent="0.35">
      <c r="A1839" s="107" t="s">
        <v>4079</v>
      </c>
      <c r="B1839" s="75" t="s">
        <v>1171</v>
      </c>
      <c r="C1839" s="52" t="s">
        <v>3</v>
      </c>
      <c r="D1839" s="52" t="s">
        <v>3</v>
      </c>
      <c r="E1839" s="52" t="s">
        <v>3</v>
      </c>
      <c r="F1839" s="52" t="s">
        <v>2</v>
      </c>
      <c r="G1839" s="52" t="s">
        <v>2</v>
      </c>
      <c r="H1839" s="52" t="s">
        <v>2</v>
      </c>
      <c r="I1839" s="52" t="s">
        <v>3</v>
      </c>
      <c r="J1839" s="52">
        <v>4</v>
      </c>
      <c r="K1839" s="52" t="s">
        <v>2</v>
      </c>
      <c r="L1839" s="52" t="s">
        <v>2</v>
      </c>
      <c r="M1839" s="52" t="s">
        <v>2</v>
      </c>
      <c r="N1839" s="52" t="s">
        <v>3</v>
      </c>
      <c r="O1839" s="52" t="s">
        <v>2412</v>
      </c>
      <c r="P1839" s="52">
        <v>1195</v>
      </c>
      <c r="Q1839" s="52" t="str">
        <f t="shared" si="653"/>
        <v>Nein</v>
      </c>
      <c r="R1839" s="52" t="str">
        <f t="shared" si="653"/>
        <v>Nein</v>
      </c>
      <c r="S1839" s="52" t="str">
        <f t="shared" si="653"/>
        <v>Nein</v>
      </c>
      <c r="T1839" s="52" t="str">
        <f t="shared" si="653"/>
        <v>Nein</v>
      </c>
      <c r="U1839" s="52" t="str">
        <f t="shared" si="653"/>
        <v>Nein</v>
      </c>
      <c r="V1839" s="52" t="str">
        <f t="shared" si="653"/>
        <v>Nein</v>
      </c>
      <c r="W1839" s="52" t="str">
        <f t="shared" si="653"/>
        <v>Nein</v>
      </c>
      <c r="X1839" s="52" t="str">
        <f t="shared" si="653"/>
        <v>Nein</v>
      </c>
      <c r="Y1839" s="52" t="str">
        <f t="shared" si="653"/>
        <v>Nein</v>
      </c>
      <c r="Z1839" s="52" t="str">
        <f t="shared" si="653"/>
        <v>Nein</v>
      </c>
      <c r="AA1839" s="52" t="str">
        <f t="shared" si="653"/>
        <v>Nein</v>
      </c>
      <c r="AB1839" s="52" t="str">
        <f t="shared" si="653"/>
        <v>Ja</v>
      </c>
      <c r="AC1839" s="52" t="str">
        <f t="shared" si="653"/>
        <v>Nein</v>
      </c>
      <c r="AD1839" s="52" t="str">
        <f t="shared" si="653"/>
        <v>Nein</v>
      </c>
      <c r="AE1839" s="52" t="str">
        <f t="shared" si="653"/>
        <v>Nein</v>
      </c>
      <c r="AF1839" s="52" t="str">
        <f t="shared" si="653"/>
        <v>Nein</v>
      </c>
      <c r="AG1839" s="61" t="str">
        <f>IF(Q1839="Ja",VLOOKUP($Q$2,Plausis!A:E,5,0),IF(R1839="Ja",VLOOKUP($R$2,Plausis!A:E,5,0),IF(T1839="Ja",VLOOKUP($T$2,Plausis!A:E,5,0),IF(U1839="Ja",VLOOKUP($U$2,Plausis!A:E,5,0),IF(AA1839="Ja",VLOOKUP($AA$2,Plausis!A:E,5,0),IF(AC1839="Ja",VLOOKUP($AC$2,Plausis!A:E,5,0),IF(AD1839="Ja",VLOOKUP($AD$2,Plausis!A:E,5,0),"")))))))</f>
        <v/>
      </c>
      <c r="AH1839" s="52" t="str">
        <f>IF(Y1839="Ja",VLOOKUP($Y$2,Plausis!A:E,5,0),"")</f>
        <v/>
      </c>
      <c r="AI1839" s="52" t="str">
        <f t="shared" si="635"/>
        <v>Ja</v>
      </c>
      <c r="AJ1839" s="52" t="str">
        <f>IF(S1839="Ja",VLOOKUP($S$2,Plausis!A:E,5,0),IF(V1839="Ja",VLOOKUP($V$2,Plausis!A:E,5,0),IF(X1839="Ja",VLOOKUP($X$2,Plausis!A:E,5,0),"")))</f>
        <v/>
      </c>
      <c r="AL1839" s="52" t="s">
        <v>2</v>
      </c>
      <c r="AM1839" s="114">
        <v>45531</v>
      </c>
      <c r="AN1839" s="52" t="s">
        <v>4467</v>
      </c>
      <c r="AO1839" s="52" t="str">
        <f>VLOOKUP(B1839,'BAT Grundtabelle'!B:T,19,0)</f>
        <v>ja</v>
      </c>
      <c r="AP1839" s="105" t="str">
        <f t="shared" si="636"/>
        <v>11654</v>
      </c>
      <c r="AQ1839" s="52" t="str">
        <f t="shared" si="637"/>
        <v>Sonstiger Kfz-Servicebetrieb</v>
      </c>
      <c r="AR1839" s="52" t="b">
        <f t="shared" si="652"/>
        <v>0</v>
      </c>
      <c r="AS1839" s="52" t="b">
        <f t="shared" si="652"/>
        <v>0</v>
      </c>
      <c r="AT1839" s="52" t="b">
        <f t="shared" si="652"/>
        <v>0</v>
      </c>
      <c r="AU1839" s="52">
        <f t="shared" si="638"/>
        <v>4</v>
      </c>
      <c r="AW1839" s="52" t="b">
        <f t="shared" si="639"/>
        <v>0</v>
      </c>
      <c r="AX1839" s="52" t="str">
        <f t="shared" si="640"/>
        <v>Unternehmen</v>
      </c>
      <c r="AY1839" s="52" t="b">
        <f t="shared" si="641"/>
        <v>0</v>
      </c>
      <c r="AZ1839" s="52" t="str">
        <f t="shared" si="642"/>
        <v>11654</v>
      </c>
      <c r="BA1839" s="52" t="str">
        <f>VLOOKUP(A1839,'BAT Grundtabelle'!A:U,21,0)</f>
        <v>ja</v>
      </c>
      <c r="BB1839" s="52" t="str">
        <f t="shared" si="643"/>
        <v>nein</v>
      </c>
      <c r="BC1839" s="52" t="str">
        <f t="shared" si="644"/>
        <v>11654</v>
      </c>
      <c r="BD1839" s="52" t="str">
        <f t="shared" si="645"/>
        <v>Sonstiger Kfz-Servicebetrieb</v>
      </c>
      <c r="BE1839" s="52" t="str">
        <f t="shared" si="646"/>
        <v>Unternehmen</v>
      </c>
      <c r="BF1839" s="52">
        <f t="shared" si="647"/>
        <v>4</v>
      </c>
    </row>
    <row r="1840" spans="1:58" hidden="1" x14ac:dyDescent="0.35">
      <c r="A1840" s="107" t="s">
        <v>4080</v>
      </c>
      <c r="B1840" s="75" t="s">
        <v>1686</v>
      </c>
      <c r="C1840" s="52" t="s">
        <v>3</v>
      </c>
      <c r="D1840" s="52" t="s">
        <v>3</v>
      </c>
      <c r="E1840" s="52" t="s">
        <v>2</v>
      </c>
      <c r="F1840" s="52" t="s">
        <v>2</v>
      </c>
      <c r="G1840" s="52" t="s">
        <v>2</v>
      </c>
      <c r="H1840" s="52" t="s">
        <v>2</v>
      </c>
      <c r="I1840" s="52" t="s">
        <v>3</v>
      </c>
      <c r="J1840" s="52">
        <v>4</v>
      </c>
      <c r="K1840" s="52" t="s">
        <v>2</v>
      </c>
      <c r="L1840" s="52" t="s">
        <v>2</v>
      </c>
      <c r="M1840" s="52" t="s">
        <v>2</v>
      </c>
      <c r="N1840" s="52" t="s">
        <v>3</v>
      </c>
      <c r="O1840" s="52" t="s">
        <v>2412</v>
      </c>
      <c r="P1840" s="52" t="s">
        <v>4438</v>
      </c>
      <c r="Q1840" s="52" t="str">
        <f t="shared" si="653"/>
        <v>Nein</v>
      </c>
      <c r="R1840" s="52" t="str">
        <f t="shared" si="653"/>
        <v>Nein</v>
      </c>
      <c r="S1840" s="52" t="str">
        <f t="shared" si="653"/>
        <v>Nein</v>
      </c>
      <c r="T1840" s="52" t="str">
        <f t="shared" si="653"/>
        <v>Ja</v>
      </c>
      <c r="U1840" s="52" t="str">
        <f t="shared" si="653"/>
        <v>Nein</v>
      </c>
      <c r="V1840" s="52" t="str">
        <f t="shared" si="653"/>
        <v>Nein</v>
      </c>
      <c r="W1840" s="52" t="str">
        <f t="shared" si="653"/>
        <v>Nein</v>
      </c>
      <c r="X1840" s="52" t="str">
        <f t="shared" si="653"/>
        <v>Ja</v>
      </c>
      <c r="Y1840" s="52" t="str">
        <f t="shared" si="653"/>
        <v>Nein</v>
      </c>
      <c r="Z1840" s="52" t="str">
        <f t="shared" si="653"/>
        <v>Nein</v>
      </c>
      <c r="AA1840" s="52" t="str">
        <f t="shared" si="653"/>
        <v>Nein</v>
      </c>
      <c r="AB1840" s="52" t="str">
        <f t="shared" si="653"/>
        <v>Ja</v>
      </c>
      <c r="AC1840" s="52" t="str">
        <f t="shared" si="653"/>
        <v>Nein</v>
      </c>
      <c r="AD1840" s="52" t="str">
        <f t="shared" si="653"/>
        <v>Nein</v>
      </c>
      <c r="AE1840" s="52" t="str">
        <f t="shared" si="653"/>
        <v>Nein</v>
      </c>
      <c r="AF1840" s="52" t="str">
        <f t="shared" si="653"/>
        <v>Nein</v>
      </c>
      <c r="AG1840" s="61" t="str">
        <f>IF(Q1840="Ja",VLOOKUP($Q$2,Plausis!A:E,5,0),IF(R1840="Ja",VLOOKUP($R$2,Plausis!A:E,5,0),IF(T1840="Ja",VLOOKUP($T$2,Plausis!A:E,5,0),IF(U1840="Ja",VLOOKUP($U$2,Plausis!A:E,5,0),IF(AA1840="Ja",VLOOKUP($AA$2,Plausis!A:E,5,0),IF(AC1840="Ja",VLOOKUP($AC$2,Plausis!A:E,5,0),IF(AD1840="Ja",VLOOKUP($AD$2,Plausis!A:E,5,0),"")))))))</f>
        <v>Dieser Betrieb ist nur im Komfort-RS ohne ergänzenden Spezial-Straf-RS versicherbar.</v>
      </c>
      <c r="AH1840" s="52" t="str">
        <f>IF(Y1840="Ja",VLOOKUP($Y$2,Plausis!A:E,5,0),"")</f>
        <v/>
      </c>
      <c r="AI1840" s="52" t="str">
        <f t="shared" si="635"/>
        <v>Nein</v>
      </c>
      <c r="AJ1840" s="52" t="str">
        <f>IF(S1840="Ja",VLOOKUP($S$2,Plausis!A:E,5,0),IF(V1840="Ja",VLOOKUP($V$2,Plausis!A:E,5,0),IF(X1840="Ja",VLOOKUP($X$2,Plausis!A:E,5,0),"")))</f>
        <v>Dieser Betrieb kann nur ohne ergänzenden Spezial-Straf-RS versichert werden.</v>
      </c>
      <c r="AL1840" s="52" t="s">
        <v>2</v>
      </c>
      <c r="AM1840" s="114">
        <v>45531</v>
      </c>
      <c r="AN1840" s="52" t="s">
        <v>4467</v>
      </c>
      <c r="AO1840" s="52" t="str">
        <f>VLOOKUP(B1840,'BAT Grundtabelle'!B:T,19,0)</f>
        <v>ja</v>
      </c>
      <c r="AP1840" s="105" t="str">
        <f t="shared" si="636"/>
        <v>11655</v>
      </c>
      <c r="AQ1840" s="52" t="str">
        <f t="shared" si="637"/>
        <v>Sonstiger Recyclingbetrieb</v>
      </c>
      <c r="AR1840" s="52" t="b">
        <f t="shared" si="652"/>
        <v>0</v>
      </c>
      <c r="AS1840" s="52" t="b">
        <f t="shared" si="652"/>
        <v>0</v>
      </c>
      <c r="AT1840" s="52" t="b">
        <f t="shared" si="652"/>
        <v>0</v>
      </c>
      <c r="AU1840" s="52">
        <f t="shared" si="638"/>
        <v>4</v>
      </c>
      <c r="AW1840" s="52" t="b">
        <f t="shared" si="639"/>
        <v>0</v>
      </c>
      <c r="AX1840" s="52" t="str">
        <f t="shared" si="640"/>
        <v>Unternehmen</v>
      </c>
      <c r="AY1840" s="52" t="b">
        <f t="shared" si="641"/>
        <v>0</v>
      </c>
      <c r="AZ1840" s="52" t="str">
        <f t="shared" si="642"/>
        <v>11655</v>
      </c>
      <c r="BA1840" s="52" t="str">
        <f>VLOOKUP(A1840,'BAT Grundtabelle'!A:U,21,0)</f>
        <v>ja</v>
      </c>
      <c r="BB1840" s="52" t="str">
        <f t="shared" si="643"/>
        <v>nein</v>
      </c>
      <c r="BC1840" s="52" t="str">
        <f t="shared" si="644"/>
        <v>11655</v>
      </c>
      <c r="BD1840" s="52" t="str">
        <f t="shared" si="645"/>
        <v>Sonstiger Recyclingbetrieb</v>
      </c>
      <c r="BE1840" s="52" t="str">
        <f t="shared" si="646"/>
        <v>Unternehmen</v>
      </c>
      <c r="BF1840" s="52">
        <f t="shared" si="647"/>
        <v>4</v>
      </c>
    </row>
    <row r="1841" spans="1:58" hidden="1" x14ac:dyDescent="0.35">
      <c r="A1841" s="107" t="s">
        <v>4081</v>
      </c>
      <c r="B1841" s="75" t="s">
        <v>77</v>
      </c>
      <c r="C1841" s="52" t="s">
        <v>3</v>
      </c>
      <c r="D1841" s="52" t="s">
        <v>3</v>
      </c>
      <c r="E1841" s="52" t="s">
        <v>2</v>
      </c>
      <c r="F1841" s="52" t="s">
        <v>2</v>
      </c>
      <c r="G1841" s="52" t="s">
        <v>2</v>
      </c>
      <c r="H1841" s="52" t="s">
        <v>2</v>
      </c>
      <c r="I1841" s="52" t="s">
        <v>3</v>
      </c>
      <c r="J1841" s="52">
        <v>4</v>
      </c>
      <c r="K1841" s="52" t="s">
        <v>2</v>
      </c>
      <c r="L1841" s="52" t="s">
        <v>2</v>
      </c>
      <c r="M1841" s="52" t="s">
        <v>2</v>
      </c>
      <c r="N1841" s="52" t="s">
        <v>3</v>
      </c>
      <c r="O1841" s="52" t="s">
        <v>2412</v>
      </c>
      <c r="P1841" s="52">
        <v>1195</v>
      </c>
      <c r="Q1841" s="52" t="str">
        <f t="shared" si="653"/>
        <v>Nein</v>
      </c>
      <c r="R1841" s="52" t="str">
        <f t="shared" si="653"/>
        <v>Nein</v>
      </c>
      <c r="S1841" s="52" t="str">
        <f t="shared" si="653"/>
        <v>Nein</v>
      </c>
      <c r="T1841" s="52" t="str">
        <f t="shared" si="653"/>
        <v>Nein</v>
      </c>
      <c r="U1841" s="52" t="str">
        <f t="shared" si="653"/>
        <v>Nein</v>
      </c>
      <c r="V1841" s="52" t="str">
        <f t="shared" si="653"/>
        <v>Nein</v>
      </c>
      <c r="W1841" s="52" t="str">
        <f t="shared" si="653"/>
        <v>Nein</v>
      </c>
      <c r="X1841" s="52" t="str">
        <f t="shared" si="653"/>
        <v>Nein</v>
      </c>
      <c r="Y1841" s="52" t="str">
        <f t="shared" si="653"/>
        <v>Nein</v>
      </c>
      <c r="Z1841" s="52" t="str">
        <f t="shared" si="653"/>
        <v>Nein</v>
      </c>
      <c r="AA1841" s="52" t="str">
        <f t="shared" si="653"/>
        <v>Nein</v>
      </c>
      <c r="AB1841" s="52" t="str">
        <f t="shared" si="653"/>
        <v>Ja</v>
      </c>
      <c r="AC1841" s="52" t="str">
        <f t="shared" si="653"/>
        <v>Nein</v>
      </c>
      <c r="AD1841" s="52" t="str">
        <f t="shared" si="653"/>
        <v>Nein</v>
      </c>
      <c r="AE1841" s="52" t="str">
        <f t="shared" si="653"/>
        <v>Nein</v>
      </c>
      <c r="AF1841" s="52" t="str">
        <f t="shared" si="653"/>
        <v>Nein</v>
      </c>
      <c r="AG1841" s="61" t="str">
        <f>IF(Q1841="Ja",VLOOKUP($Q$2,Plausis!A:E,5,0),IF(R1841="Ja",VLOOKUP($R$2,Plausis!A:E,5,0),IF(T1841="Ja",VLOOKUP($T$2,Plausis!A:E,5,0),IF(U1841="Ja",VLOOKUP($U$2,Plausis!A:E,5,0),IF(AA1841="Ja",VLOOKUP($AA$2,Plausis!A:E,5,0),IF(AC1841="Ja",VLOOKUP($AC$2,Plausis!A:E,5,0),IF(AD1841="Ja",VLOOKUP($AD$2,Plausis!A:E,5,0),"")))))))</f>
        <v/>
      </c>
      <c r="AH1841" s="52" t="str">
        <f>IF(Y1841="Ja",VLOOKUP($Y$2,Plausis!A:E,5,0),"")</f>
        <v/>
      </c>
      <c r="AI1841" s="52" t="str">
        <f t="shared" si="635"/>
        <v>Ja</v>
      </c>
      <c r="AJ1841" s="52" t="str">
        <f>IF(S1841="Ja",VLOOKUP($S$2,Plausis!A:E,5,0),IF(V1841="Ja",VLOOKUP($V$2,Plausis!A:E,5,0),IF(X1841="Ja",VLOOKUP($X$2,Plausis!A:E,5,0),"")))</f>
        <v/>
      </c>
      <c r="AL1841" s="52" t="s">
        <v>2</v>
      </c>
      <c r="AM1841" s="114">
        <v>45531</v>
      </c>
      <c r="AN1841" s="52" t="s">
        <v>4467</v>
      </c>
      <c r="AO1841" s="52" t="str">
        <f>VLOOKUP(B1841,'BAT Grundtabelle'!B:T,19,0)</f>
        <v>ja</v>
      </c>
      <c r="AP1841" s="105" t="str">
        <f t="shared" si="636"/>
        <v>11656</v>
      </c>
      <c r="AQ1841" s="52" t="str">
        <f t="shared" si="637"/>
        <v>Sonstiger Reinigungsbetrieb</v>
      </c>
      <c r="AR1841" s="52" t="b">
        <f t="shared" si="652"/>
        <v>0</v>
      </c>
      <c r="AS1841" s="52" t="b">
        <f t="shared" si="652"/>
        <v>0</v>
      </c>
      <c r="AT1841" s="52" t="b">
        <f t="shared" si="652"/>
        <v>0</v>
      </c>
      <c r="AU1841" s="52">
        <f t="shared" si="638"/>
        <v>4</v>
      </c>
      <c r="AW1841" s="52" t="b">
        <f t="shared" si="639"/>
        <v>0</v>
      </c>
      <c r="AX1841" s="52" t="str">
        <f t="shared" si="640"/>
        <v>Unternehmen</v>
      </c>
      <c r="AY1841" s="52" t="b">
        <f t="shared" si="641"/>
        <v>0</v>
      </c>
      <c r="AZ1841" s="52" t="str">
        <f t="shared" si="642"/>
        <v>11656</v>
      </c>
      <c r="BA1841" s="52" t="str">
        <f>VLOOKUP(A1841,'BAT Grundtabelle'!A:U,21,0)</f>
        <v>ja</v>
      </c>
      <c r="BB1841" s="52" t="str">
        <f t="shared" si="643"/>
        <v>nein</v>
      </c>
      <c r="BC1841" s="52" t="str">
        <f t="shared" si="644"/>
        <v>11656</v>
      </c>
      <c r="BD1841" s="52" t="str">
        <f t="shared" si="645"/>
        <v>Sonstiger Reinigungsbetrieb</v>
      </c>
      <c r="BE1841" s="52" t="str">
        <f t="shared" si="646"/>
        <v>Unternehmen</v>
      </c>
      <c r="BF1841" s="52">
        <f t="shared" si="647"/>
        <v>4</v>
      </c>
    </row>
    <row r="1842" spans="1:58" hidden="1" x14ac:dyDescent="0.35">
      <c r="A1842" s="107" t="s">
        <v>4082</v>
      </c>
      <c r="B1842" s="75" t="s">
        <v>1843</v>
      </c>
      <c r="C1842" s="52" t="s">
        <v>2</v>
      </c>
      <c r="D1842" s="52" t="s">
        <v>2</v>
      </c>
      <c r="E1842" s="52" t="s">
        <v>2</v>
      </c>
      <c r="F1842" s="52" t="s">
        <v>2</v>
      </c>
      <c r="G1842" s="52" t="s">
        <v>2</v>
      </c>
      <c r="H1842" s="52" t="s">
        <v>2</v>
      </c>
      <c r="I1842" s="52" t="s">
        <v>2</v>
      </c>
      <c r="J1842" s="52" t="s">
        <v>2</v>
      </c>
      <c r="K1842" s="52" t="s">
        <v>2</v>
      </c>
      <c r="L1842" s="52" t="s">
        <v>2</v>
      </c>
      <c r="M1842" s="52" t="s">
        <v>2</v>
      </c>
      <c r="N1842" s="52" t="s">
        <v>2</v>
      </c>
      <c r="O1842" s="52" t="s">
        <v>2411</v>
      </c>
      <c r="P1842" s="52" t="s">
        <v>59</v>
      </c>
      <c r="Q1842" s="52" t="str">
        <f t="shared" si="653"/>
        <v>Nein</v>
      </c>
      <c r="R1842" s="52" t="str">
        <f t="shared" si="653"/>
        <v>Nein</v>
      </c>
      <c r="S1842" s="52" t="str">
        <f t="shared" si="653"/>
        <v>Nein</v>
      </c>
      <c r="T1842" s="52" t="str">
        <f t="shared" si="653"/>
        <v>Nein</v>
      </c>
      <c r="U1842" s="52" t="str">
        <f t="shared" si="653"/>
        <v>Nein</v>
      </c>
      <c r="V1842" s="52" t="str">
        <f t="shared" si="653"/>
        <v>Nein</v>
      </c>
      <c r="W1842" s="52" t="str">
        <f t="shared" si="653"/>
        <v>Nein</v>
      </c>
      <c r="X1842" s="52" t="str">
        <f t="shared" si="653"/>
        <v>Nein</v>
      </c>
      <c r="Y1842" s="52" t="str">
        <f t="shared" si="653"/>
        <v>Nein</v>
      </c>
      <c r="Z1842" s="52" t="str">
        <f t="shared" si="653"/>
        <v>Nein</v>
      </c>
      <c r="AA1842" s="52" t="str">
        <f t="shared" si="653"/>
        <v>Nein</v>
      </c>
      <c r="AB1842" s="52" t="str">
        <f t="shared" si="653"/>
        <v>Nein</v>
      </c>
      <c r="AC1842" s="52" t="str">
        <f t="shared" si="653"/>
        <v>Nein</v>
      </c>
      <c r="AD1842" s="52" t="str">
        <f t="shared" si="653"/>
        <v>Nein</v>
      </c>
      <c r="AE1842" s="52" t="str">
        <f t="shared" si="653"/>
        <v>Nein</v>
      </c>
      <c r="AF1842" s="52" t="str">
        <f t="shared" si="653"/>
        <v>Nein</v>
      </c>
      <c r="AG1842" s="61" t="str">
        <f>IF(Q1842="Ja",VLOOKUP($Q$2,Plausis!A:E,5,0),IF(R1842="Ja",VLOOKUP($R$2,Plausis!A:E,5,0),IF(T1842="Ja",VLOOKUP($T$2,Plausis!A:E,5,0),IF(U1842="Ja",VLOOKUP($U$2,Plausis!A:E,5,0),IF(AA1842="Ja",VLOOKUP($AA$2,Plausis!A:E,5,0),IF(AC1842="Ja",VLOOKUP($AC$2,Plausis!A:E,5,0),IF(AD1842="Ja",VLOOKUP($AD$2,Plausis!A:E,5,0),"")))))))</f>
        <v/>
      </c>
      <c r="AH1842" s="52" t="str">
        <f>IF(Y1842="Ja",VLOOKUP($Y$2,Plausis!A:E,5,0),"")</f>
        <v/>
      </c>
      <c r="AI1842" s="52" t="str">
        <f t="shared" si="635"/>
        <v>Nein</v>
      </c>
      <c r="AJ1842" s="52" t="str">
        <f>IF(S1842="Ja",VLOOKUP($S$2,Plausis!A:E,5,0),IF(V1842="Ja",VLOOKUP($V$2,Plausis!A:E,5,0),IF(X1842="Ja",VLOOKUP($X$2,Plausis!A:E,5,0),"")))</f>
        <v/>
      </c>
      <c r="AL1842" s="52" t="s">
        <v>2</v>
      </c>
      <c r="AM1842" s="114">
        <v>45531</v>
      </c>
      <c r="AN1842" s="52" t="s">
        <v>4467</v>
      </c>
      <c r="AO1842" s="52" t="str">
        <f>VLOOKUP(B1842,'BAT Grundtabelle'!B:T,19,0)</f>
        <v>nein</v>
      </c>
      <c r="AP1842" s="105" t="str">
        <f t="shared" si="636"/>
        <v>11657</v>
      </c>
      <c r="AQ1842" s="52" t="str">
        <f t="shared" si="637"/>
        <v>Sonstiger Verein</v>
      </c>
      <c r="AR1842" s="52" t="b">
        <f t="shared" si="652"/>
        <v>0</v>
      </c>
      <c r="AS1842" s="52" t="b">
        <f t="shared" si="652"/>
        <v>0</v>
      </c>
      <c r="AT1842" s="52" t="b">
        <f t="shared" si="652"/>
        <v>0</v>
      </c>
      <c r="AU1842" s="52" t="str">
        <f t="shared" si="638"/>
        <v/>
      </c>
      <c r="AW1842" s="52" t="b">
        <f t="shared" si="639"/>
        <v>0</v>
      </c>
      <c r="AX1842" s="52" t="str">
        <f t="shared" si="640"/>
        <v/>
      </c>
      <c r="AY1842" s="52" t="b">
        <f t="shared" si="641"/>
        <v>0</v>
      </c>
      <c r="AZ1842" s="52" t="str">
        <f t="shared" si="642"/>
        <v>11657</v>
      </c>
      <c r="BA1842" s="52" t="str">
        <f>VLOOKUP(A1842,'BAT Grundtabelle'!A:U,21,0)</f>
        <v>nein</v>
      </c>
      <c r="BB1842" s="52" t="str">
        <f t="shared" si="643"/>
        <v>nein</v>
      </c>
      <c r="BC1842" s="52" t="str">
        <f t="shared" si="644"/>
        <v>11657</v>
      </c>
      <c r="BD1842" s="52" t="str">
        <f t="shared" si="645"/>
        <v>Sonstiger Verein</v>
      </c>
      <c r="BE1842" s="52" t="str">
        <f t="shared" si="646"/>
        <v/>
      </c>
      <c r="BF1842" s="52" t="str">
        <f t="shared" si="647"/>
        <v/>
      </c>
    </row>
    <row r="1843" spans="1:58" hidden="1" x14ac:dyDescent="0.35">
      <c r="A1843" s="107" t="s">
        <v>4083</v>
      </c>
      <c r="B1843" s="75" t="s">
        <v>1479</v>
      </c>
      <c r="C1843" s="52" t="s">
        <v>3</v>
      </c>
      <c r="D1843" s="52" t="s">
        <v>3</v>
      </c>
      <c r="E1843" s="52" t="s">
        <v>2</v>
      </c>
      <c r="F1843" s="52" t="s">
        <v>2</v>
      </c>
      <c r="G1843" s="52" t="s">
        <v>2</v>
      </c>
      <c r="H1843" s="52" t="s">
        <v>2</v>
      </c>
      <c r="I1843" s="52" t="s">
        <v>3</v>
      </c>
      <c r="J1843" s="52">
        <v>4</v>
      </c>
      <c r="K1843" s="52" t="s">
        <v>2</v>
      </c>
      <c r="L1843" s="52" t="s">
        <v>2</v>
      </c>
      <c r="M1843" s="52" t="s">
        <v>2</v>
      </c>
      <c r="N1843" s="52" t="s">
        <v>3</v>
      </c>
      <c r="O1843" s="52" t="s">
        <v>2412</v>
      </c>
      <c r="P1843" s="52" t="s">
        <v>4439</v>
      </c>
      <c r="Q1843" s="52" t="str">
        <f t="shared" ref="Q1843:AF1852" si="654">IF(ISERROR(FIND(Q$2,$P1843,1)),"Nein","Ja")</f>
        <v>Nein</v>
      </c>
      <c r="R1843" s="52" t="str">
        <f t="shared" si="654"/>
        <v>Ja</v>
      </c>
      <c r="S1843" s="52" t="str">
        <f t="shared" si="654"/>
        <v>Nein</v>
      </c>
      <c r="T1843" s="52" t="str">
        <f t="shared" si="654"/>
        <v>Nein</v>
      </c>
      <c r="U1843" s="52" t="str">
        <f t="shared" si="654"/>
        <v>Nein</v>
      </c>
      <c r="V1843" s="52" t="str">
        <f t="shared" si="654"/>
        <v>Nein</v>
      </c>
      <c r="W1843" s="52" t="str">
        <f t="shared" si="654"/>
        <v>Nein</v>
      </c>
      <c r="X1843" s="52" t="str">
        <f t="shared" si="654"/>
        <v>Nein</v>
      </c>
      <c r="Y1843" s="52" t="str">
        <f t="shared" si="654"/>
        <v>Nein</v>
      </c>
      <c r="Z1843" s="52" t="str">
        <f t="shared" si="654"/>
        <v>Nein</v>
      </c>
      <c r="AA1843" s="52" t="str">
        <f t="shared" si="654"/>
        <v>Nein</v>
      </c>
      <c r="AB1843" s="52" t="str">
        <f t="shared" si="654"/>
        <v>Ja</v>
      </c>
      <c r="AC1843" s="52" t="str">
        <f t="shared" si="654"/>
        <v>Nein</v>
      </c>
      <c r="AD1843" s="52" t="str">
        <f t="shared" si="654"/>
        <v>Nein</v>
      </c>
      <c r="AE1843" s="52" t="str">
        <f t="shared" si="654"/>
        <v>Nein</v>
      </c>
      <c r="AF1843" s="52" t="str">
        <f t="shared" si="654"/>
        <v>Nein</v>
      </c>
      <c r="AG1843" s="61" t="str">
        <f>IF(Q1843="Ja",VLOOKUP($Q$2,Plausis!A:E,5,0),IF(R1843="Ja",VLOOKUP($R$2,Plausis!A:E,5,0),IF(T1843="Ja",VLOOKUP($T$2,Plausis!A:E,5,0),IF(U1843="Ja",VLOOKUP($U$2,Plausis!A:E,5,0),IF(AA1843="Ja",VLOOKUP($AA$2,Plausis!A:E,5,0),IF(AC1843="Ja",VLOOKUP($AC$2,Plausis!A:E,5,0),IF(AD1843="Ja",VLOOKUP($AD$2,Plausis!A:E,5,0),"")))))))</f>
        <v>Dieser Betrieb ist im Komfort- oder Premium-RS nur ohne Immobilien-RS versicherbar.</v>
      </c>
      <c r="AH1843" s="52" t="str">
        <f>IF(Y1843="Ja",VLOOKUP($Y$2,Plausis!A:E,5,0),"")</f>
        <v/>
      </c>
      <c r="AI1843" s="52" t="str">
        <f t="shared" si="635"/>
        <v>Ja</v>
      </c>
      <c r="AJ1843" s="52" t="str">
        <f>IF(S1843="Ja",VLOOKUP($S$2,Plausis!A:E,5,0),IF(V1843="Ja",VLOOKUP($V$2,Plausis!A:E,5,0),IF(X1843="Ja",VLOOKUP($X$2,Plausis!A:E,5,0),"")))</f>
        <v/>
      </c>
      <c r="AL1843" s="52" t="s">
        <v>2</v>
      </c>
      <c r="AM1843" s="114">
        <v>45531</v>
      </c>
      <c r="AN1843" s="52" t="s">
        <v>4467</v>
      </c>
      <c r="AO1843" s="52" t="str">
        <f>VLOOKUP(B1843,'BAT Grundtabelle'!B:T,19,0)</f>
        <v>ja</v>
      </c>
      <c r="AP1843" s="105" t="str">
        <f t="shared" si="636"/>
        <v>11658</v>
      </c>
      <c r="AQ1843" s="52" t="str">
        <f t="shared" si="637"/>
        <v>Sonstiger Vermietungsbetrieb</v>
      </c>
      <c r="AR1843" s="52" t="b">
        <f t="shared" ref="AR1843:AT1862" si="655">IF(ISERROR(FIND(AR$1,$P1843,1)),FALSE,TRUE)</f>
        <v>0</v>
      </c>
      <c r="AS1843" s="52" t="b">
        <f t="shared" si="655"/>
        <v>0</v>
      </c>
      <c r="AT1843" s="52" t="b">
        <f t="shared" si="655"/>
        <v>0</v>
      </c>
      <c r="AU1843" s="52">
        <f t="shared" si="638"/>
        <v>4</v>
      </c>
      <c r="AW1843" s="52" t="b">
        <f t="shared" si="639"/>
        <v>0</v>
      </c>
      <c r="AX1843" s="52" t="str">
        <f t="shared" si="640"/>
        <v>Unternehmen</v>
      </c>
      <c r="AY1843" s="52" t="b">
        <f t="shared" si="641"/>
        <v>0</v>
      </c>
      <c r="AZ1843" s="52" t="str">
        <f t="shared" si="642"/>
        <v>11658</v>
      </c>
      <c r="BA1843" s="52" t="str">
        <f>VLOOKUP(A1843,'BAT Grundtabelle'!A:U,21,0)</f>
        <v>ja</v>
      </c>
      <c r="BB1843" s="52" t="str">
        <f t="shared" si="643"/>
        <v>nein</v>
      </c>
      <c r="BC1843" s="52" t="str">
        <f t="shared" si="644"/>
        <v>11658</v>
      </c>
      <c r="BD1843" s="52" t="str">
        <f t="shared" si="645"/>
        <v>Sonstiger Vermietungsbetrieb</v>
      </c>
      <c r="BE1843" s="52" t="str">
        <f t="shared" si="646"/>
        <v>Unternehmen</v>
      </c>
      <c r="BF1843" s="52">
        <f t="shared" si="647"/>
        <v>4</v>
      </c>
    </row>
    <row r="1844" spans="1:58" hidden="1" x14ac:dyDescent="0.35">
      <c r="A1844" s="107" t="s">
        <v>4084</v>
      </c>
      <c r="B1844" s="75" t="s">
        <v>1157</v>
      </c>
      <c r="C1844" s="52" t="s">
        <v>3</v>
      </c>
      <c r="D1844" s="52" t="s">
        <v>3</v>
      </c>
      <c r="E1844" s="52" t="s">
        <v>2</v>
      </c>
      <c r="F1844" s="52" t="s">
        <v>2</v>
      </c>
      <c r="G1844" s="52" t="s">
        <v>2</v>
      </c>
      <c r="H1844" s="52" t="s">
        <v>2</v>
      </c>
      <c r="I1844" s="52" t="s">
        <v>3</v>
      </c>
      <c r="J1844" s="52">
        <v>1</v>
      </c>
      <c r="K1844" s="52" t="s">
        <v>2</v>
      </c>
      <c r="L1844" s="52" t="s">
        <v>2</v>
      </c>
      <c r="M1844" s="52" t="s">
        <v>2</v>
      </c>
      <c r="N1844" s="52" t="s">
        <v>3</v>
      </c>
      <c r="P1844" s="52" t="s">
        <v>4</v>
      </c>
      <c r="Q1844" s="52" t="str">
        <f t="shared" si="654"/>
        <v>Nein</v>
      </c>
      <c r="R1844" s="52" t="str">
        <f t="shared" si="654"/>
        <v>Nein</v>
      </c>
      <c r="S1844" s="52" t="str">
        <f t="shared" si="654"/>
        <v>Nein</v>
      </c>
      <c r="T1844" s="52" t="str">
        <f t="shared" si="654"/>
        <v>Nein</v>
      </c>
      <c r="U1844" s="52" t="str">
        <f t="shared" si="654"/>
        <v>Nein</v>
      </c>
      <c r="V1844" s="52" t="str">
        <f t="shared" si="654"/>
        <v>Nein</v>
      </c>
      <c r="W1844" s="52" t="str">
        <f t="shared" si="654"/>
        <v>Nein</v>
      </c>
      <c r="X1844" s="52" t="str">
        <f t="shared" si="654"/>
        <v>Nein</v>
      </c>
      <c r="Y1844" s="52" t="str">
        <f t="shared" si="654"/>
        <v>Nein</v>
      </c>
      <c r="Z1844" s="52" t="str">
        <f t="shared" si="654"/>
        <v>Nein</v>
      </c>
      <c r="AA1844" s="52" t="str">
        <f t="shared" si="654"/>
        <v>Nein</v>
      </c>
      <c r="AB1844" s="52" t="str">
        <f t="shared" si="654"/>
        <v>Nein</v>
      </c>
      <c r="AC1844" s="52" t="str">
        <f t="shared" si="654"/>
        <v>Nein</v>
      </c>
      <c r="AD1844" s="52" t="str">
        <f t="shared" si="654"/>
        <v>Nein</v>
      </c>
      <c r="AE1844" s="52" t="str">
        <f t="shared" si="654"/>
        <v>Nein</v>
      </c>
      <c r="AF1844" s="52" t="str">
        <f t="shared" si="654"/>
        <v>Nein</v>
      </c>
      <c r="AG1844" s="61" t="str">
        <f>IF(Q1844="Ja",VLOOKUP($Q$2,Plausis!A:E,5,0),IF(R1844="Ja",VLOOKUP($R$2,Plausis!A:E,5,0),IF(T1844="Ja",VLOOKUP($T$2,Plausis!A:E,5,0),IF(U1844="Ja",VLOOKUP($U$2,Plausis!A:E,5,0),IF(AA1844="Ja",VLOOKUP($AA$2,Plausis!A:E,5,0),IF(AC1844="Ja",VLOOKUP($AC$2,Plausis!A:E,5,0),IF(AD1844="Ja",VLOOKUP($AD$2,Plausis!A:E,5,0),"")))))))</f>
        <v/>
      </c>
      <c r="AH1844" s="52" t="str">
        <f>IF(Y1844="Ja",VLOOKUP($Y$2,Plausis!A:E,5,0),"")</f>
        <v/>
      </c>
      <c r="AI1844" s="52" t="str">
        <f t="shared" si="635"/>
        <v>Ja</v>
      </c>
      <c r="AJ1844" s="52" t="str">
        <f>IF(S1844="Ja",VLOOKUP($S$2,Plausis!A:E,5,0),IF(V1844="Ja",VLOOKUP($V$2,Plausis!A:E,5,0),IF(X1844="Ja",VLOOKUP($X$2,Plausis!A:E,5,0),"")))</f>
        <v/>
      </c>
      <c r="AL1844" s="52" t="s">
        <v>2</v>
      </c>
      <c r="AM1844" s="114">
        <v>45531</v>
      </c>
      <c r="AN1844" s="52" t="s">
        <v>4467</v>
      </c>
      <c r="AO1844" s="52" t="str">
        <f>VLOOKUP(B1844,'BAT Grundtabelle'!B:T,19,0)</f>
        <v>ja</v>
      </c>
      <c r="AP1844" s="105" t="str">
        <f t="shared" si="636"/>
        <v>11659</v>
      </c>
      <c r="AQ1844" s="52" t="str">
        <f t="shared" si="637"/>
        <v>Sortierzentrum für Briefe/Pakete</v>
      </c>
      <c r="AR1844" s="52" t="b">
        <f t="shared" si="655"/>
        <v>0</v>
      </c>
      <c r="AS1844" s="52" t="b">
        <f t="shared" si="655"/>
        <v>0</v>
      </c>
      <c r="AT1844" s="52" t="b">
        <f t="shared" si="655"/>
        <v>0</v>
      </c>
      <c r="AU1844" s="52">
        <f t="shared" si="638"/>
        <v>1</v>
      </c>
      <c r="AW1844" s="52" t="b">
        <f t="shared" si="639"/>
        <v>0</v>
      </c>
      <c r="AX1844" s="52" t="str">
        <f t="shared" si="640"/>
        <v>Unternehmen</v>
      </c>
      <c r="AY1844" s="52" t="b">
        <f t="shared" si="641"/>
        <v>0</v>
      </c>
      <c r="AZ1844" s="52" t="str">
        <f t="shared" si="642"/>
        <v>11659</v>
      </c>
      <c r="BA1844" s="52" t="str">
        <f>VLOOKUP(A1844,'BAT Grundtabelle'!A:U,21,0)</f>
        <v>ja</v>
      </c>
      <c r="BB1844" s="52" t="str">
        <f t="shared" si="643"/>
        <v>nein</v>
      </c>
      <c r="BC1844" s="52" t="str">
        <f t="shared" si="644"/>
        <v>11659</v>
      </c>
      <c r="BD1844" s="52" t="str">
        <f t="shared" si="645"/>
        <v>Sortierzentrum für Briefe/Pakete</v>
      </c>
      <c r="BE1844" s="52" t="str">
        <f t="shared" si="646"/>
        <v>Unternehmen</v>
      </c>
      <c r="BF1844" s="52">
        <f t="shared" si="647"/>
        <v>1</v>
      </c>
    </row>
    <row r="1845" spans="1:58" hidden="1" x14ac:dyDescent="0.35">
      <c r="A1845" s="107" t="s">
        <v>4085</v>
      </c>
      <c r="B1845" s="75" t="s">
        <v>1329</v>
      </c>
      <c r="C1845" s="52" t="s">
        <v>3</v>
      </c>
      <c r="D1845" s="52" t="s">
        <v>3</v>
      </c>
      <c r="E1845" s="52" t="s">
        <v>2</v>
      </c>
      <c r="F1845" s="52" t="s">
        <v>2</v>
      </c>
      <c r="G1845" s="52" t="s">
        <v>2</v>
      </c>
      <c r="H1845" s="52" t="s">
        <v>2</v>
      </c>
      <c r="I1845" s="52" t="s">
        <v>3</v>
      </c>
      <c r="J1845" s="52">
        <v>1</v>
      </c>
      <c r="K1845" s="52" t="s">
        <v>2</v>
      </c>
      <c r="L1845" s="52" t="s">
        <v>2</v>
      </c>
      <c r="M1845" s="52" t="s">
        <v>2</v>
      </c>
      <c r="N1845" s="52" t="s">
        <v>3</v>
      </c>
      <c r="P1845" s="52" t="s">
        <v>4</v>
      </c>
      <c r="Q1845" s="52" t="str">
        <f t="shared" si="654"/>
        <v>Nein</v>
      </c>
      <c r="R1845" s="52" t="str">
        <f t="shared" si="654"/>
        <v>Nein</v>
      </c>
      <c r="S1845" s="52" t="str">
        <f t="shared" si="654"/>
        <v>Nein</v>
      </c>
      <c r="T1845" s="52" t="str">
        <f t="shared" si="654"/>
        <v>Nein</v>
      </c>
      <c r="U1845" s="52" t="str">
        <f t="shared" si="654"/>
        <v>Nein</v>
      </c>
      <c r="V1845" s="52" t="str">
        <f t="shared" si="654"/>
        <v>Nein</v>
      </c>
      <c r="W1845" s="52" t="str">
        <f t="shared" si="654"/>
        <v>Nein</v>
      </c>
      <c r="X1845" s="52" t="str">
        <f t="shared" si="654"/>
        <v>Nein</v>
      </c>
      <c r="Y1845" s="52" t="str">
        <f t="shared" si="654"/>
        <v>Nein</v>
      </c>
      <c r="Z1845" s="52" t="str">
        <f t="shared" si="654"/>
        <v>Nein</v>
      </c>
      <c r="AA1845" s="52" t="str">
        <f t="shared" si="654"/>
        <v>Nein</v>
      </c>
      <c r="AB1845" s="52" t="str">
        <f t="shared" si="654"/>
        <v>Nein</v>
      </c>
      <c r="AC1845" s="52" t="str">
        <f t="shared" si="654"/>
        <v>Nein</v>
      </c>
      <c r="AD1845" s="52" t="str">
        <f t="shared" si="654"/>
        <v>Nein</v>
      </c>
      <c r="AE1845" s="52" t="str">
        <f t="shared" si="654"/>
        <v>Nein</v>
      </c>
      <c r="AF1845" s="52" t="str">
        <f t="shared" si="654"/>
        <v>Nein</v>
      </c>
      <c r="AG1845" s="61" t="str">
        <f>IF(Q1845="Ja",VLOOKUP($Q$2,Plausis!A:E,5,0),IF(R1845="Ja",VLOOKUP($R$2,Plausis!A:E,5,0),IF(T1845="Ja",VLOOKUP($T$2,Plausis!A:E,5,0),IF(U1845="Ja",VLOOKUP($U$2,Plausis!A:E,5,0),IF(AA1845="Ja",VLOOKUP($AA$2,Plausis!A:E,5,0),IF(AC1845="Ja",VLOOKUP($AC$2,Plausis!A:E,5,0),IF(AD1845="Ja",VLOOKUP($AD$2,Plausis!A:E,5,0),"")))))))</f>
        <v/>
      </c>
      <c r="AH1845" s="52" t="str">
        <f>IF(Y1845="Ja",VLOOKUP($Y$2,Plausis!A:E,5,0),"")</f>
        <v/>
      </c>
      <c r="AI1845" s="52" t="str">
        <f t="shared" si="635"/>
        <v>Ja</v>
      </c>
      <c r="AJ1845" s="52" t="str">
        <f>IF(S1845="Ja",VLOOKUP($S$2,Plausis!A:E,5,0),IF(V1845="Ja",VLOOKUP($V$2,Plausis!A:E,5,0),IF(X1845="Ja",VLOOKUP($X$2,Plausis!A:E,5,0),"")))</f>
        <v/>
      </c>
      <c r="AL1845" s="52" t="s">
        <v>2</v>
      </c>
      <c r="AM1845" s="114">
        <v>45531</v>
      </c>
      <c r="AN1845" s="52" t="s">
        <v>4467</v>
      </c>
      <c r="AO1845" s="52" t="str">
        <f>VLOOKUP(B1845,'BAT Grundtabelle'!B:T,19,0)</f>
        <v>ja</v>
      </c>
      <c r="AP1845" s="105" t="str">
        <f t="shared" si="636"/>
        <v>11660</v>
      </c>
      <c r="AQ1845" s="52" t="str">
        <f t="shared" si="637"/>
        <v>Souvenireinzelhandel (kein Kiosk)</v>
      </c>
      <c r="AR1845" s="52" t="b">
        <f t="shared" si="655"/>
        <v>0</v>
      </c>
      <c r="AS1845" s="52" t="b">
        <f t="shared" si="655"/>
        <v>0</v>
      </c>
      <c r="AT1845" s="52" t="b">
        <f t="shared" si="655"/>
        <v>0</v>
      </c>
      <c r="AU1845" s="52">
        <f t="shared" si="638"/>
        <v>1</v>
      </c>
      <c r="AW1845" s="52" t="b">
        <f t="shared" si="639"/>
        <v>0</v>
      </c>
      <c r="AX1845" s="52" t="str">
        <f t="shared" si="640"/>
        <v>Unternehmen</v>
      </c>
      <c r="AY1845" s="52" t="b">
        <f t="shared" si="641"/>
        <v>0</v>
      </c>
      <c r="AZ1845" s="52" t="str">
        <f t="shared" si="642"/>
        <v>11660</v>
      </c>
      <c r="BA1845" s="52" t="str">
        <f>VLOOKUP(A1845,'BAT Grundtabelle'!A:U,21,0)</f>
        <v>ja</v>
      </c>
      <c r="BB1845" s="52" t="str">
        <f t="shared" si="643"/>
        <v>nein</v>
      </c>
      <c r="BC1845" s="52" t="str">
        <f t="shared" si="644"/>
        <v>11660</v>
      </c>
      <c r="BD1845" s="52" t="str">
        <f t="shared" si="645"/>
        <v>Souvenireinzelhandel (kein Kiosk)</v>
      </c>
      <c r="BE1845" s="52" t="str">
        <f t="shared" si="646"/>
        <v>Unternehmen</v>
      </c>
      <c r="BF1845" s="52">
        <f t="shared" si="647"/>
        <v>1</v>
      </c>
    </row>
    <row r="1846" spans="1:58" hidden="1" x14ac:dyDescent="0.35">
      <c r="A1846" s="107" t="s">
        <v>4086</v>
      </c>
      <c r="B1846" s="75" t="s">
        <v>1429</v>
      </c>
      <c r="C1846" s="52" t="s">
        <v>2</v>
      </c>
      <c r="D1846" s="52" t="s">
        <v>2</v>
      </c>
      <c r="E1846" s="52" t="s">
        <v>2</v>
      </c>
      <c r="F1846" s="52" t="s">
        <v>2</v>
      </c>
      <c r="G1846" s="52" t="s">
        <v>2</v>
      </c>
      <c r="H1846" s="52" t="s">
        <v>2</v>
      </c>
      <c r="I1846" s="52" t="s">
        <v>2</v>
      </c>
      <c r="J1846" s="52" t="s">
        <v>2</v>
      </c>
      <c r="K1846" s="52" t="s">
        <v>2</v>
      </c>
      <c r="L1846" s="52" t="s">
        <v>2</v>
      </c>
      <c r="M1846" s="52" t="s">
        <v>2</v>
      </c>
      <c r="N1846" s="52" t="s">
        <v>2</v>
      </c>
      <c r="P1846" s="52" t="s">
        <v>59</v>
      </c>
      <c r="Q1846" s="52" t="str">
        <f t="shared" si="654"/>
        <v>Nein</v>
      </c>
      <c r="R1846" s="52" t="str">
        <f t="shared" si="654"/>
        <v>Nein</v>
      </c>
      <c r="S1846" s="52" t="str">
        <f t="shared" si="654"/>
        <v>Nein</v>
      </c>
      <c r="T1846" s="52" t="str">
        <f t="shared" si="654"/>
        <v>Nein</v>
      </c>
      <c r="U1846" s="52" t="str">
        <f t="shared" si="654"/>
        <v>Nein</v>
      </c>
      <c r="V1846" s="52" t="str">
        <f t="shared" si="654"/>
        <v>Nein</v>
      </c>
      <c r="W1846" s="52" t="str">
        <f t="shared" si="654"/>
        <v>Nein</v>
      </c>
      <c r="X1846" s="52" t="str">
        <f t="shared" si="654"/>
        <v>Nein</v>
      </c>
      <c r="Y1846" s="52" t="str">
        <f t="shared" si="654"/>
        <v>Nein</v>
      </c>
      <c r="Z1846" s="52" t="str">
        <f t="shared" si="654"/>
        <v>Nein</v>
      </c>
      <c r="AA1846" s="52" t="str">
        <f t="shared" si="654"/>
        <v>Nein</v>
      </c>
      <c r="AB1846" s="52" t="str">
        <f t="shared" si="654"/>
        <v>Nein</v>
      </c>
      <c r="AC1846" s="52" t="str">
        <f t="shared" si="654"/>
        <v>Nein</v>
      </c>
      <c r="AD1846" s="52" t="str">
        <f t="shared" si="654"/>
        <v>Nein</v>
      </c>
      <c r="AE1846" s="52" t="str">
        <f t="shared" si="654"/>
        <v>Nein</v>
      </c>
      <c r="AF1846" s="52" t="str">
        <f t="shared" si="654"/>
        <v>Nein</v>
      </c>
      <c r="AG1846" s="61" t="str">
        <f>IF(Q1846="Ja",VLOOKUP($Q$2,Plausis!A:E,5,0),IF(R1846="Ja",VLOOKUP($R$2,Plausis!A:E,5,0),IF(T1846="Ja",VLOOKUP($T$2,Plausis!A:E,5,0),IF(U1846="Ja",VLOOKUP($U$2,Plausis!A:E,5,0),IF(AA1846="Ja",VLOOKUP($AA$2,Plausis!A:E,5,0),IF(AC1846="Ja",VLOOKUP($AC$2,Plausis!A:E,5,0),IF(AD1846="Ja",VLOOKUP($AD$2,Plausis!A:E,5,0),"")))))))</f>
        <v/>
      </c>
      <c r="AH1846" s="52" t="str">
        <f>IF(Y1846="Ja",VLOOKUP($Y$2,Plausis!A:E,5,0),"")</f>
        <v/>
      </c>
      <c r="AI1846" s="52" t="str">
        <f t="shared" si="635"/>
        <v>Nein</v>
      </c>
      <c r="AJ1846" s="52" t="str">
        <f>IF(S1846="Ja",VLOOKUP($S$2,Plausis!A:E,5,0),IF(V1846="Ja",VLOOKUP($V$2,Plausis!A:E,5,0),IF(X1846="Ja",VLOOKUP($X$2,Plausis!A:E,5,0),"")))</f>
        <v/>
      </c>
      <c r="AL1846" s="52" t="s">
        <v>2</v>
      </c>
      <c r="AM1846" s="114">
        <v>45531</v>
      </c>
      <c r="AN1846" s="52" t="s">
        <v>4467</v>
      </c>
      <c r="AO1846" s="52" t="str">
        <f>VLOOKUP(B1846,'BAT Grundtabelle'!B:T,19,0)</f>
        <v>nein</v>
      </c>
      <c r="AP1846" s="105" t="str">
        <f t="shared" si="636"/>
        <v>11661</v>
      </c>
      <c r="AQ1846" s="52" t="str">
        <f t="shared" si="637"/>
        <v>Sozialstation</v>
      </c>
      <c r="AR1846" s="52" t="b">
        <f t="shared" si="655"/>
        <v>0</v>
      </c>
      <c r="AS1846" s="52" t="b">
        <f t="shared" si="655"/>
        <v>0</v>
      </c>
      <c r="AT1846" s="52" t="b">
        <f t="shared" si="655"/>
        <v>0</v>
      </c>
      <c r="AU1846" s="52" t="str">
        <f t="shared" si="638"/>
        <v/>
      </c>
      <c r="AW1846" s="52" t="b">
        <f t="shared" si="639"/>
        <v>0</v>
      </c>
      <c r="AX1846" s="52" t="str">
        <f t="shared" si="640"/>
        <v/>
      </c>
      <c r="AY1846" s="52" t="b">
        <f t="shared" si="641"/>
        <v>0</v>
      </c>
      <c r="AZ1846" s="52" t="str">
        <f t="shared" si="642"/>
        <v>11661</v>
      </c>
      <c r="BA1846" s="52" t="str">
        <f>VLOOKUP(A1846,'BAT Grundtabelle'!A:U,21,0)</f>
        <v>nein</v>
      </c>
      <c r="BB1846" s="52" t="str">
        <f t="shared" si="643"/>
        <v>nein</v>
      </c>
      <c r="BC1846" s="52" t="str">
        <f t="shared" si="644"/>
        <v>11661</v>
      </c>
      <c r="BD1846" s="52" t="str">
        <f t="shared" si="645"/>
        <v>Sozialstation</v>
      </c>
      <c r="BE1846" s="52" t="str">
        <f t="shared" si="646"/>
        <v/>
      </c>
      <c r="BF1846" s="52" t="str">
        <f t="shared" si="647"/>
        <v/>
      </c>
    </row>
    <row r="1847" spans="1:58" hidden="1" x14ac:dyDescent="0.35">
      <c r="A1847" s="107" t="s">
        <v>4087</v>
      </c>
      <c r="B1847" s="75" t="s">
        <v>1674</v>
      </c>
      <c r="C1847" s="52" t="s">
        <v>3</v>
      </c>
      <c r="D1847" s="52" t="s">
        <v>3</v>
      </c>
      <c r="E1847" s="52" t="s">
        <v>2</v>
      </c>
      <c r="F1847" s="52" t="s">
        <v>2</v>
      </c>
      <c r="G1847" s="52" t="s">
        <v>2</v>
      </c>
      <c r="H1847" s="52" t="s">
        <v>2</v>
      </c>
      <c r="I1847" s="52" t="s">
        <v>3</v>
      </c>
      <c r="J1847" s="52">
        <v>4</v>
      </c>
      <c r="K1847" s="52" t="s">
        <v>2</v>
      </c>
      <c r="L1847" s="52" t="s">
        <v>2</v>
      </c>
      <c r="M1847" s="52" t="s">
        <v>2</v>
      </c>
      <c r="N1847" s="52" t="s">
        <v>3</v>
      </c>
      <c r="O1847" s="52" t="s">
        <v>2412</v>
      </c>
      <c r="P1847" s="52">
        <v>1195</v>
      </c>
      <c r="Q1847" s="52" t="str">
        <f t="shared" si="654"/>
        <v>Nein</v>
      </c>
      <c r="R1847" s="52" t="str">
        <f t="shared" si="654"/>
        <v>Nein</v>
      </c>
      <c r="S1847" s="52" t="str">
        <f t="shared" si="654"/>
        <v>Nein</v>
      </c>
      <c r="T1847" s="52" t="str">
        <f t="shared" si="654"/>
        <v>Nein</v>
      </c>
      <c r="U1847" s="52" t="str">
        <f t="shared" si="654"/>
        <v>Nein</v>
      </c>
      <c r="V1847" s="52" t="str">
        <f t="shared" si="654"/>
        <v>Nein</v>
      </c>
      <c r="W1847" s="52" t="str">
        <f t="shared" si="654"/>
        <v>Nein</v>
      </c>
      <c r="X1847" s="52" t="str">
        <f t="shared" si="654"/>
        <v>Nein</v>
      </c>
      <c r="Y1847" s="52" t="str">
        <f t="shared" si="654"/>
        <v>Nein</v>
      </c>
      <c r="Z1847" s="52" t="str">
        <f t="shared" si="654"/>
        <v>Nein</v>
      </c>
      <c r="AA1847" s="52" t="str">
        <f t="shared" si="654"/>
        <v>Nein</v>
      </c>
      <c r="AB1847" s="52" t="str">
        <f t="shared" si="654"/>
        <v>Ja</v>
      </c>
      <c r="AC1847" s="52" t="str">
        <f t="shared" si="654"/>
        <v>Nein</v>
      </c>
      <c r="AD1847" s="52" t="str">
        <f t="shared" si="654"/>
        <v>Nein</v>
      </c>
      <c r="AE1847" s="52" t="str">
        <f t="shared" si="654"/>
        <v>Nein</v>
      </c>
      <c r="AF1847" s="52" t="str">
        <f t="shared" si="654"/>
        <v>Nein</v>
      </c>
      <c r="AG1847" s="61" t="str">
        <f>IF(Q1847="Ja",VLOOKUP($Q$2,Plausis!A:E,5,0),IF(R1847="Ja",VLOOKUP($R$2,Plausis!A:E,5,0),IF(T1847="Ja",VLOOKUP($T$2,Plausis!A:E,5,0),IF(U1847="Ja",VLOOKUP($U$2,Plausis!A:E,5,0),IF(AA1847="Ja",VLOOKUP($AA$2,Plausis!A:E,5,0),IF(AC1847="Ja",VLOOKUP($AC$2,Plausis!A:E,5,0),IF(AD1847="Ja",VLOOKUP($AD$2,Plausis!A:E,5,0),"")))))))</f>
        <v/>
      </c>
      <c r="AH1847" s="52" t="str">
        <f>IF(Y1847="Ja",VLOOKUP($Y$2,Plausis!A:E,5,0),"")</f>
        <v/>
      </c>
      <c r="AI1847" s="52" t="str">
        <f t="shared" si="635"/>
        <v>Ja</v>
      </c>
      <c r="AJ1847" s="52" t="str">
        <f>IF(S1847="Ja",VLOOKUP($S$2,Plausis!A:E,5,0),IF(V1847="Ja",VLOOKUP($V$2,Plausis!A:E,5,0),IF(X1847="Ja",VLOOKUP($X$2,Plausis!A:E,5,0),"")))</f>
        <v/>
      </c>
      <c r="AL1847" s="52" t="s">
        <v>2</v>
      </c>
      <c r="AM1847" s="114">
        <v>45531</v>
      </c>
      <c r="AN1847" s="52" t="s">
        <v>4467</v>
      </c>
      <c r="AO1847" s="52" t="str">
        <f>VLOOKUP(B1847,'BAT Grundtabelle'!B:T,19,0)</f>
        <v>ja</v>
      </c>
      <c r="AP1847" s="105" t="str">
        <f t="shared" si="636"/>
        <v>11662</v>
      </c>
      <c r="AQ1847" s="52" t="str">
        <f t="shared" si="637"/>
        <v>Sparkasse</v>
      </c>
      <c r="AR1847" s="52" t="b">
        <f t="shared" si="655"/>
        <v>0</v>
      </c>
      <c r="AS1847" s="52" t="b">
        <f t="shared" si="655"/>
        <v>0</v>
      </c>
      <c r="AT1847" s="52" t="b">
        <f t="shared" si="655"/>
        <v>0</v>
      </c>
      <c r="AU1847" s="52">
        <f t="shared" si="638"/>
        <v>4</v>
      </c>
      <c r="AW1847" s="52" t="b">
        <f t="shared" si="639"/>
        <v>0</v>
      </c>
      <c r="AX1847" s="52" t="str">
        <f t="shared" si="640"/>
        <v>Unternehmen</v>
      </c>
      <c r="AY1847" s="52" t="b">
        <f t="shared" si="641"/>
        <v>0</v>
      </c>
      <c r="AZ1847" s="52" t="str">
        <f t="shared" si="642"/>
        <v>11662</v>
      </c>
      <c r="BA1847" s="52" t="str">
        <f>VLOOKUP(A1847,'BAT Grundtabelle'!A:U,21,0)</f>
        <v>ja</v>
      </c>
      <c r="BB1847" s="52" t="str">
        <f t="shared" si="643"/>
        <v>nein</v>
      </c>
      <c r="BC1847" s="52" t="str">
        <f t="shared" si="644"/>
        <v>11662</v>
      </c>
      <c r="BD1847" s="52" t="str">
        <f t="shared" si="645"/>
        <v>Sparkasse</v>
      </c>
      <c r="BE1847" s="52" t="str">
        <f t="shared" si="646"/>
        <v>Unternehmen</v>
      </c>
      <c r="BF1847" s="52">
        <f t="shared" si="647"/>
        <v>4</v>
      </c>
    </row>
    <row r="1848" spans="1:58" ht="116" hidden="1" x14ac:dyDescent="0.35">
      <c r="A1848" s="107" t="s">
        <v>2112</v>
      </c>
      <c r="B1848" s="75" t="s">
        <v>2111</v>
      </c>
      <c r="C1848" s="52" t="s">
        <v>3</v>
      </c>
      <c r="D1848" s="52" t="s">
        <v>3</v>
      </c>
      <c r="E1848" s="52" t="s">
        <v>2</v>
      </c>
      <c r="F1848" s="52" t="s">
        <v>2</v>
      </c>
      <c r="G1848" s="52" t="s">
        <v>2</v>
      </c>
      <c r="H1848" s="52" t="s">
        <v>2</v>
      </c>
      <c r="I1848" s="52" t="s">
        <v>3</v>
      </c>
      <c r="J1848" s="52">
        <v>1</v>
      </c>
      <c r="K1848" s="52" t="s">
        <v>2</v>
      </c>
      <c r="L1848" s="52" t="s">
        <v>2</v>
      </c>
      <c r="M1848" s="52" t="s">
        <v>2</v>
      </c>
      <c r="N1848" s="52" t="s">
        <v>3</v>
      </c>
      <c r="P1848" s="52">
        <v>300</v>
      </c>
      <c r="Q1848" s="52" t="str">
        <f t="shared" si="654"/>
        <v>Nein</v>
      </c>
      <c r="R1848" s="52" t="str">
        <f t="shared" si="654"/>
        <v>Nein</v>
      </c>
      <c r="S1848" s="52" t="str">
        <f t="shared" si="654"/>
        <v>Nein</v>
      </c>
      <c r="T1848" s="52" t="str">
        <f t="shared" si="654"/>
        <v>Nein</v>
      </c>
      <c r="U1848" s="52" t="str">
        <f t="shared" si="654"/>
        <v>Nein</v>
      </c>
      <c r="V1848" s="52" t="str">
        <f t="shared" si="654"/>
        <v>Nein</v>
      </c>
      <c r="W1848" s="52" t="str">
        <f t="shared" si="654"/>
        <v>Nein</v>
      </c>
      <c r="X1848" s="52" t="str">
        <f t="shared" si="654"/>
        <v>Nein</v>
      </c>
      <c r="Y1848" s="52" t="str">
        <f t="shared" si="654"/>
        <v>Nein</v>
      </c>
      <c r="Z1848" s="52" t="str">
        <f t="shared" si="654"/>
        <v>Nein</v>
      </c>
      <c r="AA1848" s="52" t="str">
        <f t="shared" si="654"/>
        <v>Ja</v>
      </c>
      <c r="AB1848" s="52" t="str">
        <f t="shared" si="654"/>
        <v>Nein</v>
      </c>
      <c r="AC1848" s="52" t="str">
        <f t="shared" si="654"/>
        <v>Nein</v>
      </c>
      <c r="AD1848" s="52" t="str">
        <f t="shared" si="654"/>
        <v>Nein</v>
      </c>
      <c r="AE1848" s="52" t="str">
        <f t="shared" si="654"/>
        <v>Nein</v>
      </c>
      <c r="AF1848" s="52" t="str">
        <f t="shared" si="654"/>
        <v>Nein</v>
      </c>
      <c r="AG1848" s="61" t="str">
        <f>IF(Q1848="Ja",VLOOKUP($Q$2,Plausis!A:E,5,0),IF(R1848="Ja",VLOOKUP($R$2,Plausis!A:E,5,0),IF(T1848="Ja",VLOOKUP($T$2,Plausis!A:E,5,0),IF(U1848="Ja",VLOOKUP($U$2,Plausis!A:E,5,0),IF(AA1848="Ja",VLOOKUP($AA$2,Plausis!A:E,5,0),IF(AC1848="Ja",VLOOKUP($AC$2,Plausis!A:E,5,0),IF(AD1848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848" s="52" t="str">
        <f>IF(Y1848="Ja",VLOOKUP($Y$2,Plausis!A:E,5,0),"")</f>
        <v/>
      </c>
      <c r="AI1848" s="52" t="str">
        <f t="shared" si="635"/>
        <v>Ja</v>
      </c>
      <c r="AJ1848" s="52" t="str">
        <f>IF(S1848="Ja",VLOOKUP($S$2,Plausis!A:E,5,0),IF(V1848="Ja",VLOOKUP($V$2,Plausis!A:E,5,0),IF(X1848="Ja",VLOOKUP($X$2,Plausis!A:E,5,0),"")))</f>
        <v/>
      </c>
      <c r="AL1848" s="52" t="s">
        <v>3</v>
      </c>
      <c r="AM1848" s="114">
        <v>45531</v>
      </c>
      <c r="AN1848" s="52" t="s">
        <v>4467</v>
      </c>
      <c r="AO1848" s="52" t="str">
        <f>VLOOKUP(B1848,'BAT Grundtabelle'!B:T,19,0)</f>
        <v>ja</v>
      </c>
      <c r="AP1848" s="105" t="str">
        <f t="shared" si="636"/>
        <v>6636</v>
      </c>
      <c r="AQ1848" s="52" t="str">
        <f t="shared" si="637"/>
        <v>Spedition</v>
      </c>
      <c r="AR1848" s="52" t="b">
        <f t="shared" si="655"/>
        <v>0</v>
      </c>
      <c r="AS1848" s="52" t="b">
        <f t="shared" si="655"/>
        <v>0</v>
      </c>
      <c r="AT1848" s="52" t="b">
        <f t="shared" si="655"/>
        <v>0</v>
      </c>
      <c r="AU1848" s="52">
        <f t="shared" si="638"/>
        <v>1</v>
      </c>
      <c r="AW1848" s="52" t="b">
        <f t="shared" si="639"/>
        <v>0</v>
      </c>
      <c r="AX1848" s="52" t="str">
        <f t="shared" si="640"/>
        <v>Unternehmen</v>
      </c>
      <c r="AY1848" s="52" t="b">
        <f t="shared" si="641"/>
        <v>0</v>
      </c>
      <c r="AZ1848" s="52" t="str">
        <f t="shared" si="642"/>
        <v>6636</v>
      </c>
      <c r="BA1848" s="52" t="str">
        <f>VLOOKUP(A1848,'BAT Grundtabelle'!A:U,21,0)</f>
        <v>ja</v>
      </c>
      <c r="BB1848" s="52" t="str">
        <f t="shared" si="643"/>
        <v>nein</v>
      </c>
      <c r="BC1848" s="52" t="str">
        <f t="shared" si="644"/>
        <v>6636</v>
      </c>
      <c r="BD1848" s="52" t="str">
        <f t="shared" si="645"/>
        <v>Spedition</v>
      </c>
      <c r="BE1848" s="52" t="str">
        <f t="shared" si="646"/>
        <v>Unternehmen</v>
      </c>
      <c r="BF1848" s="52">
        <f t="shared" si="647"/>
        <v>1</v>
      </c>
    </row>
    <row r="1849" spans="1:58" hidden="1" x14ac:dyDescent="0.35">
      <c r="A1849" s="107" t="s">
        <v>2163</v>
      </c>
      <c r="B1849" s="75" t="s">
        <v>2162</v>
      </c>
      <c r="C1849" s="52" t="s">
        <v>3</v>
      </c>
      <c r="D1849" s="52" t="s">
        <v>3</v>
      </c>
      <c r="E1849" s="52" t="s">
        <v>2</v>
      </c>
      <c r="F1849" s="52" t="s">
        <v>2</v>
      </c>
      <c r="G1849" s="52" t="s">
        <v>2</v>
      </c>
      <c r="H1849" s="52" t="s">
        <v>2</v>
      </c>
      <c r="I1849" s="52" t="s">
        <v>3</v>
      </c>
      <c r="J1849" s="52">
        <v>2</v>
      </c>
      <c r="K1849" s="52" t="s">
        <v>2</v>
      </c>
      <c r="L1849" s="52" t="s">
        <v>2</v>
      </c>
      <c r="M1849" s="52" t="s">
        <v>2</v>
      </c>
      <c r="N1849" s="52" t="s">
        <v>3</v>
      </c>
      <c r="P1849" s="52" t="s">
        <v>4</v>
      </c>
      <c r="Q1849" s="56" t="str">
        <f t="shared" si="654"/>
        <v>Nein</v>
      </c>
      <c r="R1849" s="56" t="str">
        <f t="shared" si="654"/>
        <v>Nein</v>
      </c>
      <c r="S1849" s="52" t="str">
        <f t="shared" si="654"/>
        <v>Nein</v>
      </c>
      <c r="T1849" s="56" t="str">
        <f t="shared" si="654"/>
        <v>Nein</v>
      </c>
      <c r="U1849" s="56" t="str">
        <f t="shared" si="654"/>
        <v>Nein</v>
      </c>
      <c r="V1849" s="52" t="str">
        <f t="shared" si="654"/>
        <v>Nein</v>
      </c>
      <c r="W1849" s="52" t="str">
        <f t="shared" si="654"/>
        <v>Nein</v>
      </c>
      <c r="X1849" s="52" t="str">
        <f t="shared" si="654"/>
        <v>Nein</v>
      </c>
      <c r="Y1849" s="58" t="str">
        <f t="shared" si="654"/>
        <v>Nein</v>
      </c>
      <c r="Z1849" s="52" t="str">
        <f t="shared" si="654"/>
        <v>Nein</v>
      </c>
      <c r="AA1849" s="56" t="str">
        <f t="shared" si="654"/>
        <v>Nein</v>
      </c>
      <c r="AB1849" s="52" t="str">
        <f t="shared" si="654"/>
        <v>Nein</v>
      </c>
      <c r="AC1849" s="56" t="str">
        <f t="shared" si="654"/>
        <v>Nein</v>
      </c>
      <c r="AD1849" s="56" t="str">
        <f t="shared" si="654"/>
        <v>Nein</v>
      </c>
      <c r="AE1849" s="52" t="str">
        <f t="shared" si="654"/>
        <v>Nein</v>
      </c>
      <c r="AF1849" s="52" t="str">
        <f t="shared" si="654"/>
        <v>Nein</v>
      </c>
      <c r="AG1849" s="61" t="str">
        <f>IF(Q1849="Ja",VLOOKUP($Q$2,Plausis!A:E,5,0),IF(R1849="Ja",VLOOKUP($R$2,Plausis!A:E,5,0),IF(T1849="Ja",VLOOKUP($T$2,Plausis!A:E,5,0),IF(U1849="Ja",VLOOKUP($U$2,Plausis!A:E,5,0),IF(AA1849="Ja",VLOOKUP($AA$2,Plausis!A:E,5,0),IF(AC1849="Ja",VLOOKUP($AC$2,Plausis!A:E,5,0),IF(AD1849="Ja",VLOOKUP($AD$2,Plausis!A:E,5,0),"")))))))</f>
        <v/>
      </c>
      <c r="AH1849" s="52" t="str">
        <f>IF(Y1849="Ja",VLOOKUP($Y$2,Plausis!A:E,5,0),"")</f>
        <v/>
      </c>
      <c r="AI1849" s="52" t="str">
        <f t="shared" si="635"/>
        <v>Ja</v>
      </c>
      <c r="AJ1849" s="52" t="str">
        <f>IF(S1849="Ja",VLOOKUP($S$2,Plausis!A:E,5,0),IF(V1849="Ja",VLOOKUP($V$2,Plausis!A:E,5,0),IF(X1849="Ja",VLOOKUP($X$2,Plausis!A:E,5,0),"")))</f>
        <v/>
      </c>
      <c r="AL1849" s="52" t="s">
        <v>3</v>
      </c>
      <c r="AM1849" s="114">
        <v>45531</v>
      </c>
      <c r="AN1849" s="52" t="s">
        <v>4467</v>
      </c>
      <c r="AO1849" s="52" t="str">
        <f>VLOOKUP(B1849,'BAT Grundtabelle'!B:T,19,0)</f>
        <v>ja</v>
      </c>
      <c r="AP1849" s="105" t="str">
        <f t="shared" si="636"/>
        <v>2184</v>
      </c>
      <c r="AQ1849" s="52" t="str">
        <f t="shared" si="637"/>
        <v>Speiseeishersteller</v>
      </c>
      <c r="AR1849" s="52" t="b">
        <f t="shared" si="655"/>
        <v>0</v>
      </c>
      <c r="AS1849" s="52" t="b">
        <f t="shared" si="655"/>
        <v>0</v>
      </c>
      <c r="AT1849" s="52" t="b">
        <f t="shared" si="655"/>
        <v>0</v>
      </c>
      <c r="AU1849" s="52">
        <f t="shared" si="638"/>
        <v>2</v>
      </c>
      <c r="AW1849" s="52" t="b">
        <f t="shared" si="639"/>
        <v>0</v>
      </c>
      <c r="AX1849" s="52" t="str">
        <f t="shared" si="640"/>
        <v>Unternehmen</v>
      </c>
      <c r="AY1849" s="52" t="b">
        <f t="shared" si="641"/>
        <v>0</v>
      </c>
      <c r="AZ1849" s="52" t="str">
        <f t="shared" si="642"/>
        <v>2184</v>
      </c>
      <c r="BA1849" s="52" t="str">
        <f>VLOOKUP(A1849,'BAT Grundtabelle'!A:U,21,0)</f>
        <v>ja</v>
      </c>
      <c r="BB1849" s="52" t="str">
        <f t="shared" si="643"/>
        <v>nein</v>
      </c>
      <c r="BC1849" s="52" t="str">
        <f t="shared" si="644"/>
        <v>2184</v>
      </c>
      <c r="BD1849" s="52" t="str">
        <f t="shared" si="645"/>
        <v>Speiseeishersteller</v>
      </c>
      <c r="BE1849" s="52" t="str">
        <f t="shared" si="646"/>
        <v>Unternehmen</v>
      </c>
      <c r="BF1849" s="52">
        <f t="shared" si="647"/>
        <v>2</v>
      </c>
    </row>
    <row r="1850" spans="1:58" hidden="1" x14ac:dyDescent="0.35">
      <c r="A1850" s="107" t="s">
        <v>4088</v>
      </c>
      <c r="B1850" s="75" t="s">
        <v>459</v>
      </c>
      <c r="C1850" s="52" t="s">
        <v>3</v>
      </c>
      <c r="D1850" s="52" t="s">
        <v>3</v>
      </c>
      <c r="E1850" s="52" t="s">
        <v>2</v>
      </c>
      <c r="F1850" s="52" t="s">
        <v>2</v>
      </c>
      <c r="G1850" s="52" t="s">
        <v>2</v>
      </c>
      <c r="H1850" s="52" t="s">
        <v>2</v>
      </c>
      <c r="I1850" s="52" t="s">
        <v>3</v>
      </c>
      <c r="J1850" s="52">
        <v>1</v>
      </c>
      <c r="K1850" s="52" t="s">
        <v>2</v>
      </c>
      <c r="L1850" s="52" t="s">
        <v>2</v>
      </c>
      <c r="M1850" s="52" t="s">
        <v>2</v>
      </c>
      <c r="N1850" s="52" t="s">
        <v>3</v>
      </c>
      <c r="P1850" s="52" t="s">
        <v>4</v>
      </c>
      <c r="Q1850" s="56" t="str">
        <f t="shared" si="654"/>
        <v>Nein</v>
      </c>
      <c r="R1850" s="56" t="str">
        <f t="shared" si="654"/>
        <v>Nein</v>
      </c>
      <c r="S1850" s="52" t="str">
        <f t="shared" si="654"/>
        <v>Nein</v>
      </c>
      <c r="T1850" s="56" t="str">
        <f t="shared" si="654"/>
        <v>Nein</v>
      </c>
      <c r="U1850" s="56" t="str">
        <f t="shared" si="654"/>
        <v>Nein</v>
      </c>
      <c r="V1850" s="52" t="str">
        <f t="shared" si="654"/>
        <v>Nein</v>
      </c>
      <c r="W1850" s="52" t="str">
        <f t="shared" si="654"/>
        <v>Nein</v>
      </c>
      <c r="X1850" s="52" t="str">
        <f t="shared" si="654"/>
        <v>Nein</v>
      </c>
      <c r="Y1850" s="58" t="str">
        <f t="shared" si="654"/>
        <v>Nein</v>
      </c>
      <c r="Z1850" s="52" t="str">
        <f t="shared" si="654"/>
        <v>Nein</v>
      </c>
      <c r="AA1850" s="56" t="str">
        <f t="shared" si="654"/>
        <v>Nein</v>
      </c>
      <c r="AB1850" s="52" t="str">
        <f t="shared" si="654"/>
        <v>Nein</v>
      </c>
      <c r="AC1850" s="56" t="str">
        <f t="shared" si="654"/>
        <v>Nein</v>
      </c>
      <c r="AD1850" s="56" t="str">
        <f t="shared" si="654"/>
        <v>Nein</v>
      </c>
      <c r="AE1850" s="52" t="str">
        <f t="shared" si="654"/>
        <v>Nein</v>
      </c>
      <c r="AF1850" s="52" t="str">
        <f t="shared" si="654"/>
        <v>Nein</v>
      </c>
      <c r="AG1850" s="61" t="str">
        <f>IF(Q1850="Ja",VLOOKUP($Q$2,Plausis!A:E,5,0),IF(R1850="Ja",VLOOKUP($R$2,Plausis!A:E,5,0),IF(T1850="Ja",VLOOKUP($T$2,Plausis!A:E,5,0),IF(U1850="Ja",VLOOKUP($U$2,Plausis!A:E,5,0),IF(AA1850="Ja",VLOOKUP($AA$2,Plausis!A:E,5,0),IF(AC1850="Ja",VLOOKUP($AC$2,Plausis!A:E,5,0),IF(AD1850="Ja",VLOOKUP($AD$2,Plausis!A:E,5,0),"")))))))</f>
        <v/>
      </c>
      <c r="AH1850" s="52" t="str">
        <f>IF(Y1850="Ja",VLOOKUP($Y$2,Plausis!A:E,5,0),"")</f>
        <v/>
      </c>
      <c r="AI1850" s="52" t="str">
        <f t="shared" si="635"/>
        <v>Ja</v>
      </c>
      <c r="AJ1850" s="52" t="str">
        <f>IF(S1850="Ja",VLOOKUP($S$2,Plausis!A:E,5,0),IF(V1850="Ja",VLOOKUP($V$2,Plausis!A:E,5,0),IF(X1850="Ja",VLOOKUP($X$2,Plausis!A:E,5,0),"")))</f>
        <v/>
      </c>
      <c r="AL1850" s="52" t="s">
        <v>3</v>
      </c>
      <c r="AM1850" s="114">
        <v>45531</v>
      </c>
      <c r="AN1850" s="52" t="s">
        <v>4467</v>
      </c>
      <c r="AO1850" s="52" t="str">
        <f>VLOOKUP(B1850,'BAT Grundtabelle'!B:T,19,0)</f>
        <v>ja</v>
      </c>
      <c r="AP1850" s="105" t="str">
        <f t="shared" si="636"/>
        <v>11663</v>
      </c>
      <c r="AQ1850" s="52" t="str">
        <f t="shared" si="637"/>
        <v>Spenglerei, Bauspenglerei</v>
      </c>
      <c r="AR1850" s="52" t="b">
        <f t="shared" si="655"/>
        <v>0</v>
      </c>
      <c r="AS1850" s="52" t="b">
        <f t="shared" si="655"/>
        <v>0</v>
      </c>
      <c r="AT1850" s="52" t="b">
        <f t="shared" si="655"/>
        <v>0</v>
      </c>
      <c r="AU1850" s="52">
        <f t="shared" si="638"/>
        <v>1</v>
      </c>
      <c r="AW1850" s="52" t="b">
        <f t="shared" si="639"/>
        <v>0</v>
      </c>
      <c r="AX1850" s="52" t="str">
        <f t="shared" si="640"/>
        <v>Unternehmen</v>
      </c>
      <c r="AY1850" s="52" t="b">
        <f t="shared" si="641"/>
        <v>0</v>
      </c>
      <c r="AZ1850" s="52" t="str">
        <f t="shared" si="642"/>
        <v>11663</v>
      </c>
      <c r="BA1850" s="52" t="str">
        <f>VLOOKUP(A1850,'BAT Grundtabelle'!A:U,21,0)</f>
        <v>ja</v>
      </c>
      <c r="BB1850" s="52" t="str">
        <f t="shared" si="643"/>
        <v>nein</v>
      </c>
      <c r="BC1850" s="52" t="str">
        <f t="shared" si="644"/>
        <v>11663</v>
      </c>
      <c r="BD1850" s="52" t="str">
        <f t="shared" si="645"/>
        <v>Spenglerei, Bauspenglerei</v>
      </c>
      <c r="BE1850" s="52" t="str">
        <f t="shared" si="646"/>
        <v>Unternehmen</v>
      </c>
      <c r="BF1850" s="52">
        <f t="shared" si="647"/>
        <v>1</v>
      </c>
    </row>
    <row r="1851" spans="1:58" hidden="1" x14ac:dyDescent="0.35">
      <c r="A1851" s="107" t="s">
        <v>2257</v>
      </c>
      <c r="B1851" s="75" t="s">
        <v>2256</v>
      </c>
      <c r="C1851" s="52" t="s">
        <v>3</v>
      </c>
      <c r="D1851" s="52" t="s">
        <v>3</v>
      </c>
      <c r="E1851" s="52" t="s">
        <v>2</v>
      </c>
      <c r="F1851" s="52" t="s">
        <v>2</v>
      </c>
      <c r="G1851" s="52" t="s">
        <v>2</v>
      </c>
      <c r="H1851" s="52" t="s">
        <v>2</v>
      </c>
      <c r="I1851" s="52" t="s">
        <v>3</v>
      </c>
      <c r="J1851" s="52">
        <v>1</v>
      </c>
      <c r="K1851" s="52" t="s">
        <v>2</v>
      </c>
      <c r="L1851" s="52" t="s">
        <v>2</v>
      </c>
      <c r="M1851" s="52" t="s">
        <v>2</v>
      </c>
      <c r="N1851" s="52" t="s">
        <v>3</v>
      </c>
      <c r="P1851" s="52" t="s">
        <v>4</v>
      </c>
      <c r="Q1851" s="52" t="str">
        <f t="shared" si="654"/>
        <v>Nein</v>
      </c>
      <c r="R1851" s="52" t="str">
        <f t="shared" si="654"/>
        <v>Nein</v>
      </c>
      <c r="S1851" s="52" t="str">
        <f t="shared" si="654"/>
        <v>Nein</v>
      </c>
      <c r="T1851" s="52" t="str">
        <f t="shared" si="654"/>
        <v>Nein</v>
      </c>
      <c r="U1851" s="52" t="str">
        <f t="shared" si="654"/>
        <v>Nein</v>
      </c>
      <c r="V1851" s="52" t="str">
        <f t="shared" si="654"/>
        <v>Nein</v>
      </c>
      <c r="W1851" s="52" t="str">
        <f t="shared" si="654"/>
        <v>Nein</v>
      </c>
      <c r="X1851" s="52" t="str">
        <f t="shared" si="654"/>
        <v>Nein</v>
      </c>
      <c r="Y1851" s="52" t="str">
        <f t="shared" si="654"/>
        <v>Nein</v>
      </c>
      <c r="Z1851" s="52" t="str">
        <f t="shared" si="654"/>
        <v>Nein</v>
      </c>
      <c r="AA1851" s="52" t="str">
        <f t="shared" si="654"/>
        <v>Nein</v>
      </c>
      <c r="AB1851" s="52" t="str">
        <f t="shared" si="654"/>
        <v>Nein</v>
      </c>
      <c r="AC1851" s="52" t="str">
        <f t="shared" si="654"/>
        <v>Nein</v>
      </c>
      <c r="AD1851" s="52" t="str">
        <f t="shared" si="654"/>
        <v>Nein</v>
      </c>
      <c r="AE1851" s="52" t="str">
        <f t="shared" si="654"/>
        <v>Nein</v>
      </c>
      <c r="AF1851" s="52" t="str">
        <f t="shared" si="654"/>
        <v>Nein</v>
      </c>
      <c r="AG1851" s="61" t="str">
        <f>IF(Q1851="Ja",VLOOKUP($Q$2,Plausis!A:E,5,0),IF(R1851="Ja",VLOOKUP($R$2,Plausis!A:E,5,0),IF(T1851="Ja",VLOOKUP($T$2,Plausis!A:E,5,0),IF(U1851="Ja",VLOOKUP($U$2,Plausis!A:E,5,0),IF(AA1851="Ja",VLOOKUP($AA$2,Plausis!A:E,5,0),IF(AC1851="Ja",VLOOKUP($AC$2,Plausis!A:E,5,0),IF(AD1851="Ja",VLOOKUP($AD$2,Plausis!A:E,5,0),"")))))))</f>
        <v/>
      </c>
      <c r="AH1851" s="52" t="str">
        <f>IF(Y1851="Ja",VLOOKUP($Y$2,Plausis!A:E,5,0),"")</f>
        <v/>
      </c>
      <c r="AI1851" s="52" t="str">
        <f t="shared" si="635"/>
        <v>Ja</v>
      </c>
      <c r="AJ1851" s="52" t="str">
        <f>IF(S1851="Ja",VLOOKUP($S$2,Plausis!A:E,5,0),IF(V1851="Ja",VLOOKUP($V$2,Plausis!A:E,5,0),IF(X1851="Ja",VLOOKUP($X$2,Plausis!A:E,5,0),"")))</f>
        <v/>
      </c>
      <c r="AL1851" s="52" t="s">
        <v>3</v>
      </c>
      <c r="AM1851" s="114">
        <v>45531</v>
      </c>
      <c r="AN1851" s="52" t="s">
        <v>4467</v>
      </c>
      <c r="AO1851" s="52" t="str">
        <f>VLOOKUP(B1851,'BAT Grundtabelle'!B:T,19,0)</f>
        <v>ja</v>
      </c>
      <c r="AP1851" s="105" t="str">
        <f t="shared" si="636"/>
        <v>2751</v>
      </c>
      <c r="AQ1851" s="52" t="str">
        <f t="shared" si="637"/>
        <v>Sperrholzhersteller</v>
      </c>
      <c r="AR1851" s="52" t="b">
        <f t="shared" si="655"/>
        <v>0</v>
      </c>
      <c r="AS1851" s="52" t="b">
        <f t="shared" si="655"/>
        <v>0</v>
      </c>
      <c r="AT1851" s="52" t="b">
        <f t="shared" si="655"/>
        <v>0</v>
      </c>
      <c r="AU1851" s="52">
        <f t="shared" si="638"/>
        <v>1</v>
      </c>
      <c r="AW1851" s="52" t="b">
        <f t="shared" si="639"/>
        <v>0</v>
      </c>
      <c r="AX1851" s="52" t="str">
        <f t="shared" si="640"/>
        <v>Unternehmen</v>
      </c>
      <c r="AY1851" s="52" t="b">
        <f t="shared" si="641"/>
        <v>0</v>
      </c>
      <c r="AZ1851" s="52" t="str">
        <f t="shared" si="642"/>
        <v>2751</v>
      </c>
      <c r="BA1851" s="52" t="str">
        <f>VLOOKUP(A1851,'BAT Grundtabelle'!A:U,21,0)</f>
        <v>ja</v>
      </c>
      <c r="BB1851" s="52" t="str">
        <f t="shared" si="643"/>
        <v>nein</v>
      </c>
      <c r="BC1851" s="52" t="str">
        <f t="shared" si="644"/>
        <v>2751</v>
      </c>
      <c r="BD1851" s="52" t="str">
        <f t="shared" si="645"/>
        <v>Sperrholzhersteller</v>
      </c>
      <c r="BE1851" s="52" t="str">
        <f t="shared" si="646"/>
        <v>Unternehmen</v>
      </c>
      <c r="BF1851" s="52">
        <f t="shared" si="647"/>
        <v>1</v>
      </c>
    </row>
    <row r="1852" spans="1:58" hidden="1" x14ac:dyDescent="0.35">
      <c r="A1852" s="107" t="s">
        <v>4089</v>
      </c>
      <c r="B1852" s="75" t="s">
        <v>1023</v>
      </c>
      <c r="C1852" s="52" t="s">
        <v>3</v>
      </c>
      <c r="D1852" s="52" t="s">
        <v>3</v>
      </c>
      <c r="E1852" s="52" t="s">
        <v>2</v>
      </c>
      <c r="F1852" s="52" t="s">
        <v>2</v>
      </c>
      <c r="G1852" s="52" t="s">
        <v>2</v>
      </c>
      <c r="H1852" s="52" t="s">
        <v>2</v>
      </c>
      <c r="I1852" s="52" t="s">
        <v>3</v>
      </c>
      <c r="J1852" s="52">
        <v>1</v>
      </c>
      <c r="K1852" s="52" t="s">
        <v>2</v>
      </c>
      <c r="L1852" s="52" t="s">
        <v>2</v>
      </c>
      <c r="M1852" s="52" t="s">
        <v>2</v>
      </c>
      <c r="N1852" s="52" t="s">
        <v>3</v>
      </c>
      <c r="P1852" s="52" t="s">
        <v>57</v>
      </c>
      <c r="Q1852" s="52" t="str">
        <f t="shared" si="654"/>
        <v>Nein</v>
      </c>
      <c r="R1852" s="52" t="str">
        <f t="shared" si="654"/>
        <v>Nein</v>
      </c>
      <c r="S1852" s="52" t="str">
        <f t="shared" si="654"/>
        <v>Nein</v>
      </c>
      <c r="T1852" s="52" t="str">
        <f t="shared" si="654"/>
        <v>Ja</v>
      </c>
      <c r="U1852" s="52" t="str">
        <f t="shared" si="654"/>
        <v>Nein</v>
      </c>
      <c r="V1852" s="52" t="str">
        <f t="shared" si="654"/>
        <v>Nein</v>
      </c>
      <c r="W1852" s="52" t="str">
        <f t="shared" si="654"/>
        <v>Nein</v>
      </c>
      <c r="X1852" s="52" t="str">
        <f t="shared" si="654"/>
        <v>Ja</v>
      </c>
      <c r="Y1852" s="52" t="str">
        <f t="shared" si="654"/>
        <v>Nein</v>
      </c>
      <c r="Z1852" s="52" t="str">
        <f t="shared" si="654"/>
        <v>Nein</v>
      </c>
      <c r="AA1852" s="52" t="str">
        <f t="shared" si="654"/>
        <v>Nein</v>
      </c>
      <c r="AB1852" s="52" t="str">
        <f t="shared" si="654"/>
        <v>Nein</v>
      </c>
      <c r="AC1852" s="52" t="str">
        <f t="shared" si="654"/>
        <v>Nein</v>
      </c>
      <c r="AD1852" s="52" t="str">
        <f t="shared" si="654"/>
        <v>Nein</v>
      </c>
      <c r="AE1852" s="52" t="str">
        <f t="shared" si="654"/>
        <v>Nein</v>
      </c>
      <c r="AF1852" s="52" t="str">
        <f t="shared" si="654"/>
        <v>Nein</v>
      </c>
      <c r="AG1852" s="61" t="str">
        <f>IF(Q1852="Ja",VLOOKUP($Q$2,Plausis!A:E,5,0),IF(R1852="Ja",VLOOKUP($R$2,Plausis!A:E,5,0),IF(T1852="Ja",VLOOKUP($T$2,Plausis!A:E,5,0),IF(U1852="Ja",VLOOKUP($U$2,Plausis!A:E,5,0),IF(AA1852="Ja",VLOOKUP($AA$2,Plausis!A:E,5,0),IF(AC1852="Ja",VLOOKUP($AC$2,Plausis!A:E,5,0),IF(AD1852="Ja",VLOOKUP($AD$2,Plausis!A:E,5,0),"")))))))</f>
        <v>Dieser Betrieb ist nur im Komfort-RS ohne ergänzenden Spezial-Straf-RS versicherbar.</v>
      </c>
      <c r="AH1852" s="52" t="str">
        <f>IF(Y1852="Ja",VLOOKUP($Y$2,Plausis!A:E,5,0),"")</f>
        <v/>
      </c>
      <c r="AI1852" s="52" t="str">
        <f t="shared" si="635"/>
        <v>Nein</v>
      </c>
      <c r="AJ1852" s="52" t="str">
        <f>IF(S1852="Ja",VLOOKUP($S$2,Plausis!A:E,5,0),IF(V1852="Ja",VLOOKUP($V$2,Plausis!A:E,5,0),IF(X1852="Ja",VLOOKUP($X$2,Plausis!A:E,5,0),"")))</f>
        <v>Dieser Betrieb kann nur ohne ergänzenden Spezial-Straf-RS versichert werden.</v>
      </c>
      <c r="AL1852" s="52" t="s">
        <v>2</v>
      </c>
      <c r="AM1852" s="114">
        <v>45531</v>
      </c>
      <c r="AN1852" s="52" t="s">
        <v>4467</v>
      </c>
      <c r="AO1852" s="52" t="str">
        <f>VLOOKUP(B1852,'BAT Grundtabelle'!B:T,19,0)</f>
        <v>ja</v>
      </c>
      <c r="AP1852" s="105" t="str">
        <f t="shared" si="636"/>
        <v>11664</v>
      </c>
      <c r="AQ1852" s="52" t="str">
        <f t="shared" si="637"/>
        <v>Spezialpapierhersteller</v>
      </c>
      <c r="AR1852" s="52" t="b">
        <f t="shared" si="655"/>
        <v>0</v>
      </c>
      <c r="AS1852" s="52" t="b">
        <f t="shared" si="655"/>
        <v>0</v>
      </c>
      <c r="AT1852" s="52" t="b">
        <f t="shared" si="655"/>
        <v>0</v>
      </c>
      <c r="AU1852" s="52">
        <f t="shared" si="638"/>
        <v>1</v>
      </c>
      <c r="AW1852" s="52" t="b">
        <f t="shared" si="639"/>
        <v>0</v>
      </c>
      <c r="AX1852" s="52" t="str">
        <f t="shared" si="640"/>
        <v>Unternehmen</v>
      </c>
      <c r="AY1852" s="52" t="b">
        <f t="shared" si="641"/>
        <v>0</v>
      </c>
      <c r="AZ1852" s="52" t="str">
        <f t="shared" si="642"/>
        <v>11664</v>
      </c>
      <c r="BA1852" s="52" t="str">
        <f>VLOOKUP(A1852,'BAT Grundtabelle'!A:U,21,0)</f>
        <v>ja</v>
      </c>
      <c r="BB1852" s="52" t="str">
        <f t="shared" si="643"/>
        <v>nein</v>
      </c>
      <c r="BC1852" s="52" t="str">
        <f t="shared" si="644"/>
        <v>11664</v>
      </c>
      <c r="BD1852" s="52" t="str">
        <f t="shared" si="645"/>
        <v>Spezialpapierhersteller</v>
      </c>
      <c r="BE1852" s="52" t="str">
        <f t="shared" si="646"/>
        <v>Unternehmen</v>
      </c>
      <c r="BF1852" s="52">
        <f t="shared" si="647"/>
        <v>1</v>
      </c>
    </row>
    <row r="1853" spans="1:58" hidden="1" x14ac:dyDescent="0.35">
      <c r="A1853" s="107" t="s">
        <v>4090</v>
      </c>
      <c r="B1853" s="75" t="s">
        <v>1451</v>
      </c>
      <c r="C1853" s="52" t="s">
        <v>3</v>
      </c>
      <c r="D1853" s="52" t="s">
        <v>3</v>
      </c>
      <c r="E1853" s="52" t="s">
        <v>2</v>
      </c>
      <c r="F1853" s="52" t="s">
        <v>2</v>
      </c>
      <c r="G1853" s="52" t="s">
        <v>2</v>
      </c>
      <c r="H1853" s="52" t="s">
        <v>2</v>
      </c>
      <c r="I1853" s="52" t="s">
        <v>3</v>
      </c>
      <c r="J1853" s="52">
        <v>1</v>
      </c>
      <c r="K1853" s="52" t="s">
        <v>2</v>
      </c>
      <c r="L1853" s="52" t="s">
        <v>2</v>
      </c>
      <c r="M1853" s="52" t="s">
        <v>2</v>
      </c>
      <c r="N1853" s="52" t="s">
        <v>3</v>
      </c>
      <c r="P1853" s="52" t="s">
        <v>4</v>
      </c>
      <c r="Q1853" s="52" t="str">
        <f t="shared" ref="Q1853:AF1862" si="656">IF(ISERROR(FIND(Q$2,$P1853,1)),"Nein","Ja")</f>
        <v>Nein</v>
      </c>
      <c r="R1853" s="52" t="str">
        <f t="shared" si="656"/>
        <v>Nein</v>
      </c>
      <c r="S1853" s="52" t="str">
        <f t="shared" si="656"/>
        <v>Nein</v>
      </c>
      <c r="T1853" s="52" t="str">
        <f t="shared" si="656"/>
        <v>Nein</v>
      </c>
      <c r="U1853" s="52" t="str">
        <f t="shared" si="656"/>
        <v>Nein</v>
      </c>
      <c r="V1853" s="52" t="str">
        <f t="shared" si="656"/>
        <v>Nein</v>
      </c>
      <c r="W1853" s="52" t="str">
        <f t="shared" si="656"/>
        <v>Nein</v>
      </c>
      <c r="X1853" s="52" t="str">
        <f t="shared" si="656"/>
        <v>Nein</v>
      </c>
      <c r="Y1853" s="52" t="str">
        <f t="shared" si="656"/>
        <v>Nein</v>
      </c>
      <c r="Z1853" s="52" t="str">
        <f t="shared" si="656"/>
        <v>Nein</v>
      </c>
      <c r="AA1853" s="52" t="str">
        <f t="shared" si="656"/>
        <v>Nein</v>
      </c>
      <c r="AB1853" s="52" t="str">
        <f t="shared" si="656"/>
        <v>Nein</v>
      </c>
      <c r="AC1853" s="52" t="str">
        <f t="shared" si="656"/>
        <v>Nein</v>
      </c>
      <c r="AD1853" s="52" t="str">
        <f t="shared" si="656"/>
        <v>Nein</v>
      </c>
      <c r="AE1853" s="52" t="str">
        <f t="shared" si="656"/>
        <v>Nein</v>
      </c>
      <c r="AF1853" s="52" t="str">
        <f t="shared" si="656"/>
        <v>Nein</v>
      </c>
      <c r="AG1853" s="61" t="str">
        <f>IF(Q1853="Ja",VLOOKUP($Q$2,Plausis!A:E,5,0),IF(R1853="Ja",VLOOKUP($R$2,Plausis!A:E,5,0),IF(T1853="Ja",VLOOKUP($T$2,Plausis!A:E,5,0),IF(U1853="Ja",VLOOKUP($U$2,Plausis!A:E,5,0),IF(AA1853="Ja",VLOOKUP($AA$2,Plausis!A:E,5,0),IF(AC1853="Ja",VLOOKUP($AC$2,Plausis!A:E,5,0),IF(AD1853="Ja",VLOOKUP($AD$2,Plausis!A:E,5,0),"")))))))</f>
        <v/>
      </c>
      <c r="AH1853" s="52" t="str">
        <f>IF(Y1853="Ja",VLOOKUP($Y$2,Plausis!A:E,5,0),"")</f>
        <v/>
      </c>
      <c r="AI1853" s="52" t="str">
        <f t="shared" si="635"/>
        <v>Ja</v>
      </c>
      <c r="AJ1853" s="52" t="str">
        <f>IF(S1853="Ja",VLOOKUP($S$2,Plausis!A:E,5,0),IF(V1853="Ja",VLOOKUP($V$2,Plausis!A:E,5,0),IF(X1853="Ja",VLOOKUP($X$2,Plausis!A:E,5,0),"")))</f>
        <v/>
      </c>
      <c r="AL1853" s="52" t="s">
        <v>2</v>
      </c>
      <c r="AM1853" s="114">
        <v>45531</v>
      </c>
      <c r="AN1853" s="52" t="s">
        <v>4467</v>
      </c>
      <c r="AO1853" s="52" t="str">
        <f>VLOOKUP(B1853,'BAT Grundtabelle'!B:T,19,0)</f>
        <v>ja</v>
      </c>
      <c r="AP1853" s="105" t="str">
        <f t="shared" si="636"/>
        <v>11665</v>
      </c>
      <c r="AQ1853" s="52" t="str">
        <f t="shared" si="637"/>
        <v>Spezialtiefbaubetrieb</v>
      </c>
      <c r="AR1853" s="52" t="b">
        <f t="shared" si="655"/>
        <v>0</v>
      </c>
      <c r="AS1853" s="52" t="b">
        <f t="shared" si="655"/>
        <v>0</v>
      </c>
      <c r="AT1853" s="52" t="b">
        <f t="shared" si="655"/>
        <v>0</v>
      </c>
      <c r="AU1853" s="52">
        <f t="shared" si="638"/>
        <v>1</v>
      </c>
      <c r="AW1853" s="52" t="b">
        <f t="shared" si="639"/>
        <v>0</v>
      </c>
      <c r="AX1853" s="52" t="str">
        <f t="shared" si="640"/>
        <v>Unternehmen</v>
      </c>
      <c r="AY1853" s="52" t="b">
        <f t="shared" si="641"/>
        <v>0</v>
      </c>
      <c r="AZ1853" s="52" t="str">
        <f t="shared" si="642"/>
        <v>11665</v>
      </c>
      <c r="BA1853" s="52" t="str">
        <f>VLOOKUP(A1853,'BAT Grundtabelle'!A:U,21,0)</f>
        <v>ja</v>
      </c>
      <c r="BB1853" s="52" t="str">
        <f t="shared" si="643"/>
        <v>nein</v>
      </c>
      <c r="BC1853" s="52" t="str">
        <f t="shared" si="644"/>
        <v>11665</v>
      </c>
      <c r="BD1853" s="52" t="str">
        <f t="shared" si="645"/>
        <v>Spezialtiefbaubetrieb</v>
      </c>
      <c r="BE1853" s="52" t="str">
        <f t="shared" si="646"/>
        <v>Unternehmen</v>
      </c>
      <c r="BF1853" s="52">
        <f t="shared" si="647"/>
        <v>1</v>
      </c>
    </row>
    <row r="1854" spans="1:58" hidden="1" x14ac:dyDescent="0.35">
      <c r="A1854" s="107" t="s">
        <v>4091</v>
      </c>
      <c r="B1854" s="75" t="s">
        <v>440</v>
      </c>
      <c r="C1854" s="52" t="s">
        <v>3</v>
      </c>
      <c r="D1854" s="52" t="s">
        <v>3</v>
      </c>
      <c r="E1854" s="52" t="s">
        <v>2</v>
      </c>
      <c r="F1854" s="52" t="s">
        <v>2</v>
      </c>
      <c r="G1854" s="52" t="s">
        <v>2</v>
      </c>
      <c r="H1854" s="52" t="s">
        <v>2</v>
      </c>
      <c r="I1854" s="52" t="s">
        <v>3</v>
      </c>
      <c r="J1854" s="52">
        <v>1</v>
      </c>
      <c r="K1854" s="52" t="s">
        <v>2</v>
      </c>
      <c r="L1854" s="52" t="s">
        <v>2</v>
      </c>
      <c r="M1854" s="52" t="s">
        <v>2</v>
      </c>
      <c r="N1854" s="52" t="s">
        <v>3</v>
      </c>
      <c r="P1854" s="52" t="s">
        <v>4</v>
      </c>
      <c r="Q1854" s="52" t="str">
        <f t="shared" si="656"/>
        <v>Nein</v>
      </c>
      <c r="R1854" s="52" t="str">
        <f t="shared" si="656"/>
        <v>Nein</v>
      </c>
      <c r="S1854" s="52" t="str">
        <f t="shared" si="656"/>
        <v>Nein</v>
      </c>
      <c r="T1854" s="52" t="str">
        <f t="shared" si="656"/>
        <v>Nein</v>
      </c>
      <c r="U1854" s="52" t="str">
        <f t="shared" si="656"/>
        <v>Nein</v>
      </c>
      <c r="V1854" s="52" t="str">
        <f t="shared" si="656"/>
        <v>Nein</v>
      </c>
      <c r="W1854" s="52" t="str">
        <f t="shared" si="656"/>
        <v>Nein</v>
      </c>
      <c r="X1854" s="52" t="str">
        <f t="shared" si="656"/>
        <v>Nein</v>
      </c>
      <c r="Y1854" s="52" t="str">
        <f t="shared" si="656"/>
        <v>Nein</v>
      </c>
      <c r="Z1854" s="52" t="str">
        <f t="shared" si="656"/>
        <v>Nein</v>
      </c>
      <c r="AA1854" s="52" t="str">
        <f t="shared" si="656"/>
        <v>Nein</v>
      </c>
      <c r="AB1854" s="52" t="str">
        <f t="shared" si="656"/>
        <v>Nein</v>
      </c>
      <c r="AC1854" s="52" t="str">
        <f t="shared" si="656"/>
        <v>Nein</v>
      </c>
      <c r="AD1854" s="52" t="str">
        <f t="shared" si="656"/>
        <v>Nein</v>
      </c>
      <c r="AE1854" s="52" t="str">
        <f t="shared" si="656"/>
        <v>Nein</v>
      </c>
      <c r="AF1854" s="52" t="str">
        <f t="shared" si="656"/>
        <v>Nein</v>
      </c>
      <c r="AG1854" s="61" t="str">
        <f>IF(Q1854="Ja",VLOOKUP($Q$2,Plausis!A:E,5,0),IF(R1854="Ja",VLOOKUP($R$2,Plausis!A:E,5,0),IF(T1854="Ja",VLOOKUP($T$2,Plausis!A:E,5,0),IF(U1854="Ja",VLOOKUP($U$2,Plausis!A:E,5,0),IF(AA1854="Ja",VLOOKUP($AA$2,Plausis!A:E,5,0),IF(AC1854="Ja",VLOOKUP($AC$2,Plausis!A:E,5,0),IF(AD1854="Ja",VLOOKUP($AD$2,Plausis!A:E,5,0),"")))))))</f>
        <v/>
      </c>
      <c r="AH1854" s="52" t="str">
        <f>IF(Y1854="Ja",VLOOKUP($Y$2,Plausis!A:E,5,0),"")</f>
        <v/>
      </c>
      <c r="AI1854" s="52" t="str">
        <f t="shared" si="635"/>
        <v>Ja</v>
      </c>
      <c r="AJ1854" s="52" t="str">
        <f>IF(S1854="Ja",VLOOKUP($S$2,Plausis!A:E,5,0),IF(V1854="Ja",VLOOKUP($V$2,Plausis!A:E,5,0),IF(X1854="Ja",VLOOKUP($X$2,Plausis!A:E,5,0),"")))</f>
        <v/>
      </c>
      <c r="AL1854" s="52" t="s">
        <v>2</v>
      </c>
      <c r="AM1854" s="114">
        <v>45531</v>
      </c>
      <c r="AN1854" s="52" t="s">
        <v>4467</v>
      </c>
      <c r="AO1854" s="52" t="str">
        <f>VLOOKUP(B1854,'BAT Grundtabelle'!B:T,19,0)</f>
        <v>ja</v>
      </c>
      <c r="AP1854" s="105" t="str">
        <f t="shared" si="636"/>
        <v>11666</v>
      </c>
      <c r="AQ1854" s="52" t="str">
        <f t="shared" si="637"/>
        <v>Spiegelpalast (Schausteller)</v>
      </c>
      <c r="AR1854" s="52" t="b">
        <f t="shared" si="655"/>
        <v>0</v>
      </c>
      <c r="AS1854" s="52" t="b">
        <f t="shared" si="655"/>
        <v>0</v>
      </c>
      <c r="AT1854" s="52" t="b">
        <f t="shared" si="655"/>
        <v>0</v>
      </c>
      <c r="AU1854" s="52">
        <f t="shared" si="638"/>
        <v>1</v>
      </c>
      <c r="AW1854" s="52" t="b">
        <f t="shared" si="639"/>
        <v>0</v>
      </c>
      <c r="AX1854" s="52" t="str">
        <f t="shared" si="640"/>
        <v>Unternehmen</v>
      </c>
      <c r="AY1854" s="52" t="b">
        <f t="shared" si="641"/>
        <v>0</v>
      </c>
      <c r="AZ1854" s="52" t="str">
        <f t="shared" si="642"/>
        <v>11666</v>
      </c>
      <c r="BA1854" s="52" t="str">
        <f>VLOOKUP(A1854,'BAT Grundtabelle'!A:U,21,0)</f>
        <v>ja</v>
      </c>
      <c r="BB1854" s="52" t="str">
        <f t="shared" si="643"/>
        <v>nein</v>
      </c>
      <c r="BC1854" s="52" t="str">
        <f t="shared" si="644"/>
        <v>11666</v>
      </c>
      <c r="BD1854" s="52" t="str">
        <f t="shared" si="645"/>
        <v>Spiegelpalast (Schausteller)</v>
      </c>
      <c r="BE1854" s="52" t="str">
        <f t="shared" si="646"/>
        <v>Unternehmen</v>
      </c>
      <c r="BF1854" s="52">
        <f t="shared" si="647"/>
        <v>1</v>
      </c>
    </row>
    <row r="1855" spans="1:58" hidden="1" x14ac:dyDescent="0.35">
      <c r="A1855" s="107" t="s">
        <v>4092</v>
      </c>
      <c r="B1855" s="75" t="s">
        <v>553</v>
      </c>
      <c r="C1855" s="52" t="s">
        <v>3</v>
      </c>
      <c r="D1855" s="52" t="s">
        <v>3</v>
      </c>
      <c r="E1855" s="52" t="s">
        <v>2</v>
      </c>
      <c r="F1855" s="52" t="s">
        <v>2</v>
      </c>
      <c r="G1855" s="52" t="s">
        <v>2</v>
      </c>
      <c r="H1855" s="52" t="s">
        <v>2</v>
      </c>
      <c r="I1855" s="52" t="s">
        <v>3</v>
      </c>
      <c r="J1855" s="52">
        <v>4</v>
      </c>
      <c r="K1855" s="52" t="s">
        <v>2</v>
      </c>
      <c r="L1855" s="52" t="s">
        <v>2</v>
      </c>
      <c r="M1855" s="52" t="s">
        <v>2</v>
      </c>
      <c r="N1855" s="52" t="s">
        <v>2</v>
      </c>
      <c r="O1855" s="52" t="s">
        <v>2412</v>
      </c>
      <c r="P1855" s="52" t="s">
        <v>4407</v>
      </c>
      <c r="Q1855" s="52" t="str">
        <f t="shared" si="656"/>
        <v>Nein</v>
      </c>
      <c r="R1855" s="52" t="str">
        <f t="shared" si="656"/>
        <v>Nein</v>
      </c>
      <c r="S1855" s="52" t="str">
        <f t="shared" si="656"/>
        <v>Nein</v>
      </c>
      <c r="T1855" s="52" t="str">
        <f t="shared" si="656"/>
        <v>Nein</v>
      </c>
      <c r="U1855" s="52" t="str">
        <f t="shared" si="656"/>
        <v>Nein</v>
      </c>
      <c r="V1855" s="52" t="str">
        <f t="shared" si="656"/>
        <v>Nein</v>
      </c>
      <c r="W1855" s="52" t="str">
        <f t="shared" si="656"/>
        <v>Nein</v>
      </c>
      <c r="X1855" s="52" t="str">
        <f t="shared" si="656"/>
        <v>Nein</v>
      </c>
      <c r="Y1855" s="52" t="str">
        <f t="shared" si="656"/>
        <v>Nein</v>
      </c>
      <c r="Z1855" s="52" t="str">
        <f t="shared" si="656"/>
        <v>Nein</v>
      </c>
      <c r="AA1855" s="52" t="str">
        <f t="shared" si="656"/>
        <v>Nein</v>
      </c>
      <c r="AB1855" s="52" t="str">
        <f t="shared" si="656"/>
        <v>Ja</v>
      </c>
      <c r="AC1855" s="52" t="str">
        <f t="shared" si="656"/>
        <v>Ja</v>
      </c>
      <c r="AD1855" s="52" t="str">
        <f t="shared" si="656"/>
        <v>Nein</v>
      </c>
      <c r="AE1855" s="52" t="str">
        <f t="shared" si="656"/>
        <v>Nein</v>
      </c>
      <c r="AF1855" s="52" t="str">
        <f t="shared" si="656"/>
        <v>Nein</v>
      </c>
      <c r="AG1855" s="61" t="str">
        <f>IF(Q1855="Ja",VLOOKUP($Q$2,Plausis!A:E,5,0),IF(R1855="Ja",VLOOKUP($R$2,Plausis!A:E,5,0),IF(T1855="Ja",VLOOKUP($T$2,Plausis!A:E,5,0),IF(U1855="Ja",VLOOKUP($U$2,Plausis!A:E,5,0),IF(AA1855="Ja",VLOOKUP($AA$2,Plausis!A:E,5,0),IF(AC1855="Ja",VLOOKUP($AC$2,Plausis!A:E,5,0),IF(AD1855="Ja",VLOOKUP($AD$2,Plausis!A:E,5,0),"")))))))</f>
        <v>Diese Betriebsart kann nur nachvorheriger individueller Absprache mit der Fachabteilung versichert werden.</v>
      </c>
      <c r="AH1855" s="52" t="str">
        <f>IF(Y1855="Ja",VLOOKUP($Y$2,Plausis!A:E,5,0),"")</f>
        <v/>
      </c>
      <c r="AI1855" s="52" t="str">
        <f t="shared" si="635"/>
        <v>Ja</v>
      </c>
      <c r="AJ1855" s="52" t="str">
        <f>IF(S1855="Ja",VLOOKUP($S$2,Plausis!A:E,5,0),IF(V1855="Ja",VLOOKUP($V$2,Plausis!A:E,5,0),IF(X1855="Ja",VLOOKUP($X$2,Plausis!A:E,5,0),"")))</f>
        <v/>
      </c>
      <c r="AL1855" s="52" t="s">
        <v>2</v>
      </c>
      <c r="AM1855" s="114">
        <v>45531</v>
      </c>
      <c r="AN1855" s="52" t="s">
        <v>4467</v>
      </c>
      <c r="AO1855" s="52" t="str">
        <f>VLOOKUP(B1855,'BAT Grundtabelle'!B:T,19,0)</f>
        <v>ja</v>
      </c>
      <c r="AP1855" s="105" t="str">
        <f t="shared" si="636"/>
        <v>11667</v>
      </c>
      <c r="AQ1855" s="52" t="str">
        <f t="shared" si="637"/>
        <v>Spielbank</v>
      </c>
      <c r="AR1855" s="52" t="b">
        <f t="shared" si="655"/>
        <v>0</v>
      </c>
      <c r="AS1855" s="52" t="b">
        <f t="shared" si="655"/>
        <v>0</v>
      </c>
      <c r="AT1855" s="52" t="b">
        <f t="shared" si="655"/>
        <v>0</v>
      </c>
      <c r="AU1855" s="52">
        <f t="shared" si="638"/>
        <v>4</v>
      </c>
      <c r="AW1855" s="52" t="b">
        <f t="shared" si="639"/>
        <v>0</v>
      </c>
      <c r="AX1855" s="52" t="str">
        <f t="shared" si="640"/>
        <v>Unternehmen</v>
      </c>
      <c r="AY1855" s="52" t="b">
        <f t="shared" si="641"/>
        <v>0</v>
      </c>
      <c r="AZ1855" s="52" t="str">
        <f t="shared" si="642"/>
        <v>11667</v>
      </c>
      <c r="BA1855" s="52" t="str">
        <f>VLOOKUP(A1855,'BAT Grundtabelle'!A:U,21,0)</f>
        <v>ja</v>
      </c>
      <c r="BB1855" s="52" t="str">
        <f t="shared" si="643"/>
        <v>nein</v>
      </c>
      <c r="BC1855" s="52" t="str">
        <f t="shared" si="644"/>
        <v>11667</v>
      </c>
      <c r="BD1855" s="52" t="str">
        <f t="shared" si="645"/>
        <v>Spielbank</v>
      </c>
      <c r="BE1855" s="52" t="str">
        <f t="shared" si="646"/>
        <v>Unternehmen</v>
      </c>
      <c r="BF1855" s="52">
        <f t="shared" si="647"/>
        <v>4</v>
      </c>
    </row>
    <row r="1856" spans="1:58" hidden="1" x14ac:dyDescent="0.35">
      <c r="A1856" s="107" t="s">
        <v>4093</v>
      </c>
      <c r="B1856" s="75" t="s">
        <v>554</v>
      </c>
      <c r="C1856" s="52" t="s">
        <v>3</v>
      </c>
      <c r="D1856" s="52" t="s">
        <v>3</v>
      </c>
      <c r="E1856" s="52" t="s">
        <v>2</v>
      </c>
      <c r="F1856" s="52" t="s">
        <v>2</v>
      </c>
      <c r="G1856" s="52" t="s">
        <v>2</v>
      </c>
      <c r="H1856" s="52" t="s">
        <v>2</v>
      </c>
      <c r="I1856" s="52" t="s">
        <v>3</v>
      </c>
      <c r="J1856" s="52">
        <v>4</v>
      </c>
      <c r="K1856" s="52" t="s">
        <v>2</v>
      </c>
      <c r="L1856" s="52" t="s">
        <v>2</v>
      </c>
      <c r="M1856" s="52" t="s">
        <v>2</v>
      </c>
      <c r="N1856" s="52" t="s">
        <v>2</v>
      </c>
      <c r="O1856" s="52" t="s">
        <v>2412</v>
      </c>
      <c r="P1856" s="52" t="s">
        <v>4407</v>
      </c>
      <c r="Q1856" s="52" t="str">
        <f t="shared" si="656"/>
        <v>Nein</v>
      </c>
      <c r="R1856" s="52" t="str">
        <f t="shared" si="656"/>
        <v>Nein</v>
      </c>
      <c r="S1856" s="52" t="str">
        <f t="shared" si="656"/>
        <v>Nein</v>
      </c>
      <c r="T1856" s="52" t="str">
        <f t="shared" si="656"/>
        <v>Nein</v>
      </c>
      <c r="U1856" s="52" t="str">
        <f t="shared" si="656"/>
        <v>Nein</v>
      </c>
      <c r="V1856" s="52" t="str">
        <f t="shared" si="656"/>
        <v>Nein</v>
      </c>
      <c r="W1856" s="52" t="str">
        <f t="shared" si="656"/>
        <v>Nein</v>
      </c>
      <c r="X1856" s="52" t="str">
        <f t="shared" si="656"/>
        <v>Nein</v>
      </c>
      <c r="Y1856" s="52" t="str">
        <f t="shared" si="656"/>
        <v>Nein</v>
      </c>
      <c r="Z1856" s="52" t="str">
        <f t="shared" si="656"/>
        <v>Nein</v>
      </c>
      <c r="AA1856" s="52" t="str">
        <f t="shared" si="656"/>
        <v>Nein</v>
      </c>
      <c r="AB1856" s="52" t="str">
        <f t="shared" si="656"/>
        <v>Ja</v>
      </c>
      <c r="AC1856" s="52" t="str">
        <f t="shared" si="656"/>
        <v>Ja</v>
      </c>
      <c r="AD1856" s="52" t="str">
        <f t="shared" si="656"/>
        <v>Nein</v>
      </c>
      <c r="AE1856" s="52" t="str">
        <f t="shared" si="656"/>
        <v>Nein</v>
      </c>
      <c r="AF1856" s="52" t="str">
        <f t="shared" si="656"/>
        <v>Nein</v>
      </c>
      <c r="AG1856" s="61" t="str">
        <f>IF(Q1856="Ja",VLOOKUP($Q$2,Plausis!A:E,5,0),IF(R1856="Ja",VLOOKUP($R$2,Plausis!A:E,5,0),IF(T1856="Ja",VLOOKUP($T$2,Plausis!A:E,5,0),IF(U1856="Ja",VLOOKUP($U$2,Plausis!A:E,5,0),IF(AA1856="Ja",VLOOKUP($AA$2,Plausis!A:E,5,0),IF(AC1856="Ja",VLOOKUP($AC$2,Plausis!A:E,5,0),IF(AD1856="Ja",VLOOKUP($AD$2,Plausis!A:E,5,0),"")))))))</f>
        <v>Diese Betriebsart kann nur nachvorheriger individueller Absprache mit der Fachabteilung versichert werden.</v>
      </c>
      <c r="AH1856" s="52" t="str">
        <f>IF(Y1856="Ja",VLOOKUP($Y$2,Plausis!A:E,5,0),"")</f>
        <v/>
      </c>
      <c r="AI1856" s="52" t="str">
        <f t="shared" si="635"/>
        <v>Ja</v>
      </c>
      <c r="AJ1856" s="52" t="str">
        <f>IF(S1856="Ja",VLOOKUP($S$2,Plausis!A:E,5,0),IF(V1856="Ja",VLOOKUP($V$2,Plausis!A:E,5,0),IF(X1856="Ja",VLOOKUP($X$2,Plausis!A:E,5,0),"")))</f>
        <v/>
      </c>
      <c r="AL1856" s="52" t="s">
        <v>2</v>
      </c>
      <c r="AM1856" s="114">
        <v>45531</v>
      </c>
      <c r="AN1856" s="52" t="s">
        <v>4467</v>
      </c>
      <c r="AO1856" s="52" t="str">
        <f>VLOOKUP(B1856,'BAT Grundtabelle'!B:T,19,0)</f>
        <v>ja</v>
      </c>
      <c r="AP1856" s="105" t="str">
        <f t="shared" si="636"/>
        <v>11668</v>
      </c>
      <c r="AQ1856" s="52" t="str">
        <f t="shared" si="637"/>
        <v>Spielhalle</v>
      </c>
      <c r="AR1856" s="52" t="b">
        <f t="shared" si="655"/>
        <v>0</v>
      </c>
      <c r="AS1856" s="52" t="b">
        <f t="shared" si="655"/>
        <v>0</v>
      </c>
      <c r="AT1856" s="52" t="b">
        <f t="shared" si="655"/>
        <v>0</v>
      </c>
      <c r="AU1856" s="52">
        <f t="shared" si="638"/>
        <v>4</v>
      </c>
      <c r="AW1856" s="52" t="b">
        <f t="shared" si="639"/>
        <v>0</v>
      </c>
      <c r="AX1856" s="52" t="str">
        <f t="shared" si="640"/>
        <v>Unternehmen</v>
      </c>
      <c r="AY1856" s="52" t="b">
        <f t="shared" si="641"/>
        <v>0</v>
      </c>
      <c r="AZ1856" s="52" t="str">
        <f t="shared" si="642"/>
        <v>11668</v>
      </c>
      <c r="BA1856" s="52" t="str">
        <f>VLOOKUP(A1856,'BAT Grundtabelle'!A:U,21,0)</f>
        <v>ja</v>
      </c>
      <c r="BB1856" s="52" t="str">
        <f t="shared" si="643"/>
        <v>nein</v>
      </c>
      <c r="BC1856" s="52" t="str">
        <f t="shared" si="644"/>
        <v>11668</v>
      </c>
      <c r="BD1856" s="52" t="str">
        <f t="shared" si="645"/>
        <v>Spielhalle</v>
      </c>
      <c r="BE1856" s="52" t="str">
        <f t="shared" si="646"/>
        <v>Unternehmen</v>
      </c>
      <c r="BF1856" s="52">
        <f t="shared" si="647"/>
        <v>4</v>
      </c>
    </row>
    <row r="1857" spans="1:58" hidden="1" x14ac:dyDescent="0.35">
      <c r="A1857" s="107" t="s">
        <v>4094</v>
      </c>
      <c r="B1857" s="75" t="s">
        <v>555</v>
      </c>
      <c r="C1857" s="52" t="s">
        <v>3</v>
      </c>
      <c r="D1857" s="52" t="s">
        <v>3</v>
      </c>
      <c r="E1857" s="52" t="s">
        <v>2</v>
      </c>
      <c r="F1857" s="52" t="s">
        <v>2</v>
      </c>
      <c r="G1857" s="52" t="s">
        <v>2</v>
      </c>
      <c r="H1857" s="52" t="s">
        <v>2</v>
      </c>
      <c r="I1857" s="52" t="s">
        <v>3</v>
      </c>
      <c r="J1857" s="52">
        <v>4</v>
      </c>
      <c r="K1857" s="52" t="s">
        <v>2</v>
      </c>
      <c r="L1857" s="52" t="s">
        <v>2</v>
      </c>
      <c r="M1857" s="52" t="s">
        <v>2</v>
      </c>
      <c r="N1857" s="52" t="s">
        <v>2</v>
      </c>
      <c r="O1857" s="52" t="s">
        <v>2412</v>
      </c>
      <c r="P1857" s="52" t="s">
        <v>4407</v>
      </c>
      <c r="Q1857" s="52" t="str">
        <f t="shared" si="656"/>
        <v>Nein</v>
      </c>
      <c r="R1857" s="52" t="str">
        <f t="shared" si="656"/>
        <v>Nein</v>
      </c>
      <c r="S1857" s="52" t="str">
        <f t="shared" si="656"/>
        <v>Nein</v>
      </c>
      <c r="T1857" s="52" t="str">
        <f t="shared" si="656"/>
        <v>Nein</v>
      </c>
      <c r="U1857" s="52" t="str">
        <f t="shared" si="656"/>
        <v>Nein</v>
      </c>
      <c r="V1857" s="52" t="str">
        <f t="shared" si="656"/>
        <v>Nein</v>
      </c>
      <c r="W1857" s="52" t="str">
        <f t="shared" si="656"/>
        <v>Nein</v>
      </c>
      <c r="X1857" s="52" t="str">
        <f t="shared" si="656"/>
        <v>Nein</v>
      </c>
      <c r="Y1857" s="52" t="str">
        <f t="shared" si="656"/>
        <v>Nein</v>
      </c>
      <c r="Z1857" s="52" t="str">
        <f t="shared" si="656"/>
        <v>Nein</v>
      </c>
      <c r="AA1857" s="52" t="str">
        <f t="shared" si="656"/>
        <v>Nein</v>
      </c>
      <c r="AB1857" s="52" t="str">
        <f t="shared" si="656"/>
        <v>Ja</v>
      </c>
      <c r="AC1857" s="52" t="str">
        <f t="shared" si="656"/>
        <v>Ja</v>
      </c>
      <c r="AD1857" s="52" t="str">
        <f t="shared" si="656"/>
        <v>Nein</v>
      </c>
      <c r="AE1857" s="52" t="str">
        <f t="shared" si="656"/>
        <v>Nein</v>
      </c>
      <c r="AF1857" s="52" t="str">
        <f t="shared" si="656"/>
        <v>Nein</v>
      </c>
      <c r="AG1857" s="61" t="str">
        <f>IF(Q1857="Ja",VLOOKUP($Q$2,Plausis!A:E,5,0),IF(R1857="Ja",VLOOKUP($R$2,Plausis!A:E,5,0),IF(T1857="Ja",VLOOKUP($T$2,Plausis!A:E,5,0),IF(U1857="Ja",VLOOKUP($U$2,Plausis!A:E,5,0),IF(AA1857="Ja",VLOOKUP($AA$2,Plausis!A:E,5,0),IF(AC1857="Ja",VLOOKUP($AC$2,Plausis!A:E,5,0),IF(AD1857="Ja",VLOOKUP($AD$2,Plausis!A:E,5,0),"")))))))</f>
        <v>Diese Betriebsart kann nur nachvorheriger individueller Absprache mit der Fachabteilung versichert werden.</v>
      </c>
      <c r="AH1857" s="52" t="str">
        <f>IF(Y1857="Ja",VLOOKUP($Y$2,Plausis!A:E,5,0),"")</f>
        <v/>
      </c>
      <c r="AI1857" s="52" t="str">
        <f t="shared" si="635"/>
        <v>Ja</v>
      </c>
      <c r="AJ1857" s="52" t="str">
        <f>IF(S1857="Ja",VLOOKUP($S$2,Plausis!A:E,5,0),IF(V1857="Ja",VLOOKUP($V$2,Plausis!A:E,5,0),IF(X1857="Ja",VLOOKUP($X$2,Plausis!A:E,5,0),"")))</f>
        <v/>
      </c>
      <c r="AL1857" s="52" t="s">
        <v>2</v>
      </c>
      <c r="AM1857" s="114">
        <v>45531</v>
      </c>
      <c r="AN1857" s="52" t="s">
        <v>4467</v>
      </c>
      <c r="AO1857" s="52" t="str">
        <f>VLOOKUP(B1857,'BAT Grundtabelle'!B:T,19,0)</f>
        <v>ja</v>
      </c>
      <c r="AP1857" s="105" t="str">
        <f t="shared" si="636"/>
        <v>11669</v>
      </c>
      <c r="AQ1857" s="52" t="str">
        <f t="shared" si="637"/>
        <v>Spielkasino</v>
      </c>
      <c r="AR1857" s="52" t="b">
        <f t="shared" si="655"/>
        <v>0</v>
      </c>
      <c r="AS1857" s="52" t="b">
        <f t="shared" si="655"/>
        <v>0</v>
      </c>
      <c r="AT1857" s="52" t="b">
        <f t="shared" si="655"/>
        <v>0</v>
      </c>
      <c r="AU1857" s="52">
        <f t="shared" si="638"/>
        <v>4</v>
      </c>
      <c r="AW1857" s="52" t="b">
        <f t="shared" si="639"/>
        <v>0</v>
      </c>
      <c r="AX1857" s="52" t="str">
        <f t="shared" si="640"/>
        <v>Unternehmen</v>
      </c>
      <c r="AY1857" s="52" t="b">
        <f t="shared" si="641"/>
        <v>0</v>
      </c>
      <c r="AZ1857" s="52" t="str">
        <f t="shared" si="642"/>
        <v>11669</v>
      </c>
      <c r="BA1857" s="52" t="str">
        <f>VLOOKUP(A1857,'BAT Grundtabelle'!A:U,21,0)</f>
        <v>ja</v>
      </c>
      <c r="BB1857" s="52" t="str">
        <f t="shared" si="643"/>
        <v>nein</v>
      </c>
      <c r="BC1857" s="52" t="str">
        <f t="shared" si="644"/>
        <v>11669</v>
      </c>
      <c r="BD1857" s="52" t="str">
        <f t="shared" si="645"/>
        <v>Spielkasino</v>
      </c>
      <c r="BE1857" s="52" t="str">
        <f t="shared" si="646"/>
        <v>Unternehmen</v>
      </c>
      <c r="BF1857" s="52">
        <f t="shared" si="647"/>
        <v>4</v>
      </c>
    </row>
    <row r="1858" spans="1:58" hidden="1" x14ac:dyDescent="0.35">
      <c r="A1858" s="107" t="s">
        <v>4095</v>
      </c>
      <c r="B1858" s="75" t="s">
        <v>556</v>
      </c>
      <c r="C1858" s="52" t="s">
        <v>3</v>
      </c>
      <c r="D1858" s="52" t="s">
        <v>3</v>
      </c>
      <c r="E1858" s="52" t="s">
        <v>2</v>
      </c>
      <c r="F1858" s="52" t="s">
        <v>2</v>
      </c>
      <c r="G1858" s="52" t="s">
        <v>2</v>
      </c>
      <c r="H1858" s="52" t="s">
        <v>2</v>
      </c>
      <c r="I1858" s="52" t="s">
        <v>3</v>
      </c>
      <c r="J1858" s="52">
        <v>4</v>
      </c>
      <c r="K1858" s="52" t="s">
        <v>2</v>
      </c>
      <c r="L1858" s="52" t="s">
        <v>2</v>
      </c>
      <c r="M1858" s="52" t="s">
        <v>2</v>
      </c>
      <c r="N1858" s="52" t="s">
        <v>2</v>
      </c>
      <c r="O1858" s="52" t="s">
        <v>2412</v>
      </c>
      <c r="P1858" s="52" t="s">
        <v>4407</v>
      </c>
      <c r="Q1858" s="52" t="str">
        <f t="shared" si="656"/>
        <v>Nein</v>
      </c>
      <c r="R1858" s="52" t="str">
        <f t="shared" si="656"/>
        <v>Nein</v>
      </c>
      <c r="S1858" s="52" t="str">
        <f t="shared" si="656"/>
        <v>Nein</v>
      </c>
      <c r="T1858" s="52" t="str">
        <f t="shared" si="656"/>
        <v>Nein</v>
      </c>
      <c r="U1858" s="52" t="str">
        <f t="shared" si="656"/>
        <v>Nein</v>
      </c>
      <c r="V1858" s="52" t="str">
        <f t="shared" si="656"/>
        <v>Nein</v>
      </c>
      <c r="W1858" s="52" t="str">
        <f t="shared" si="656"/>
        <v>Nein</v>
      </c>
      <c r="X1858" s="52" t="str">
        <f t="shared" si="656"/>
        <v>Nein</v>
      </c>
      <c r="Y1858" s="52" t="str">
        <f t="shared" si="656"/>
        <v>Nein</v>
      </c>
      <c r="Z1858" s="52" t="str">
        <f t="shared" si="656"/>
        <v>Nein</v>
      </c>
      <c r="AA1858" s="52" t="str">
        <f t="shared" si="656"/>
        <v>Nein</v>
      </c>
      <c r="AB1858" s="52" t="str">
        <f t="shared" si="656"/>
        <v>Ja</v>
      </c>
      <c r="AC1858" s="52" t="str">
        <f t="shared" si="656"/>
        <v>Ja</v>
      </c>
      <c r="AD1858" s="52" t="str">
        <f t="shared" si="656"/>
        <v>Nein</v>
      </c>
      <c r="AE1858" s="52" t="str">
        <f t="shared" si="656"/>
        <v>Nein</v>
      </c>
      <c r="AF1858" s="52" t="str">
        <f t="shared" si="656"/>
        <v>Nein</v>
      </c>
      <c r="AG1858" s="61" t="str">
        <f>IF(Q1858="Ja",VLOOKUP($Q$2,Plausis!A:E,5,0),IF(R1858="Ja",VLOOKUP($R$2,Plausis!A:E,5,0),IF(T1858="Ja",VLOOKUP($T$2,Plausis!A:E,5,0),IF(U1858="Ja",VLOOKUP($U$2,Plausis!A:E,5,0),IF(AA1858="Ja",VLOOKUP($AA$2,Plausis!A:E,5,0),IF(AC1858="Ja",VLOOKUP($AC$2,Plausis!A:E,5,0),IF(AD1858="Ja",VLOOKUP($AD$2,Plausis!A:E,5,0),"")))))))</f>
        <v>Diese Betriebsart kann nur nachvorheriger individueller Absprache mit der Fachabteilung versichert werden.</v>
      </c>
      <c r="AH1858" s="52" t="str">
        <f>IF(Y1858="Ja",VLOOKUP($Y$2,Plausis!A:E,5,0),"")</f>
        <v/>
      </c>
      <c r="AI1858" s="52" t="str">
        <f t="shared" si="635"/>
        <v>Ja</v>
      </c>
      <c r="AJ1858" s="52" t="str">
        <f>IF(S1858="Ja",VLOOKUP($S$2,Plausis!A:E,5,0),IF(V1858="Ja",VLOOKUP($V$2,Plausis!A:E,5,0),IF(X1858="Ja",VLOOKUP($X$2,Plausis!A:E,5,0),"")))</f>
        <v/>
      </c>
      <c r="AL1858" s="52" t="s">
        <v>2</v>
      </c>
      <c r="AM1858" s="114">
        <v>45531</v>
      </c>
      <c r="AN1858" s="52" t="s">
        <v>4467</v>
      </c>
      <c r="AO1858" s="52" t="str">
        <f>VLOOKUP(B1858,'BAT Grundtabelle'!B:T,19,0)</f>
        <v>ja</v>
      </c>
      <c r="AP1858" s="105" t="str">
        <f t="shared" si="636"/>
        <v>11670</v>
      </c>
      <c r="AQ1858" s="52" t="str">
        <f t="shared" si="637"/>
        <v>Spielothek</v>
      </c>
      <c r="AR1858" s="52" t="b">
        <f t="shared" si="655"/>
        <v>0</v>
      </c>
      <c r="AS1858" s="52" t="b">
        <f t="shared" si="655"/>
        <v>0</v>
      </c>
      <c r="AT1858" s="52" t="b">
        <f t="shared" si="655"/>
        <v>0</v>
      </c>
      <c r="AU1858" s="52">
        <f t="shared" si="638"/>
        <v>4</v>
      </c>
      <c r="AW1858" s="52" t="b">
        <f t="shared" si="639"/>
        <v>0</v>
      </c>
      <c r="AX1858" s="52" t="str">
        <f t="shared" si="640"/>
        <v>Unternehmen</v>
      </c>
      <c r="AY1858" s="52" t="b">
        <f t="shared" si="641"/>
        <v>0</v>
      </c>
      <c r="AZ1858" s="52" t="str">
        <f t="shared" si="642"/>
        <v>11670</v>
      </c>
      <c r="BA1858" s="52" t="str">
        <f>VLOOKUP(A1858,'BAT Grundtabelle'!A:U,21,0)</f>
        <v>ja</v>
      </c>
      <c r="BB1858" s="52" t="str">
        <f t="shared" si="643"/>
        <v>nein</v>
      </c>
      <c r="BC1858" s="52" t="str">
        <f t="shared" si="644"/>
        <v>11670</v>
      </c>
      <c r="BD1858" s="52" t="str">
        <f t="shared" si="645"/>
        <v>Spielothek</v>
      </c>
      <c r="BE1858" s="52" t="str">
        <f t="shared" si="646"/>
        <v>Unternehmen</v>
      </c>
      <c r="BF1858" s="52">
        <f t="shared" si="647"/>
        <v>4</v>
      </c>
    </row>
    <row r="1859" spans="1:58" hidden="1" x14ac:dyDescent="0.35">
      <c r="A1859" s="107" t="s">
        <v>4096</v>
      </c>
      <c r="B1859" s="75" t="s">
        <v>441</v>
      </c>
      <c r="C1859" s="52" t="s">
        <v>3</v>
      </c>
      <c r="D1859" s="52" t="s">
        <v>3</v>
      </c>
      <c r="E1859" s="52" t="s">
        <v>2</v>
      </c>
      <c r="F1859" s="52" t="s">
        <v>2</v>
      </c>
      <c r="G1859" s="52" t="s">
        <v>2</v>
      </c>
      <c r="H1859" s="52" t="s">
        <v>2</v>
      </c>
      <c r="I1859" s="52" t="s">
        <v>3</v>
      </c>
      <c r="J1859" s="52">
        <v>1</v>
      </c>
      <c r="K1859" s="52" t="s">
        <v>2</v>
      </c>
      <c r="L1859" s="52" t="s">
        <v>2</v>
      </c>
      <c r="M1859" s="52" t="s">
        <v>2</v>
      </c>
      <c r="N1859" s="52" t="s">
        <v>3</v>
      </c>
      <c r="P1859" s="52" t="s">
        <v>4</v>
      </c>
      <c r="Q1859" s="52" t="str">
        <f t="shared" si="656"/>
        <v>Nein</v>
      </c>
      <c r="R1859" s="52" t="str">
        <f t="shared" si="656"/>
        <v>Nein</v>
      </c>
      <c r="S1859" s="52" t="str">
        <f t="shared" si="656"/>
        <v>Nein</v>
      </c>
      <c r="T1859" s="52" t="str">
        <f t="shared" si="656"/>
        <v>Nein</v>
      </c>
      <c r="U1859" s="52" t="str">
        <f t="shared" si="656"/>
        <v>Nein</v>
      </c>
      <c r="V1859" s="52" t="str">
        <f t="shared" si="656"/>
        <v>Nein</v>
      </c>
      <c r="W1859" s="52" t="str">
        <f t="shared" si="656"/>
        <v>Nein</v>
      </c>
      <c r="X1859" s="52" t="str">
        <f t="shared" si="656"/>
        <v>Nein</v>
      </c>
      <c r="Y1859" s="52" t="str">
        <f t="shared" si="656"/>
        <v>Nein</v>
      </c>
      <c r="Z1859" s="52" t="str">
        <f t="shared" si="656"/>
        <v>Nein</v>
      </c>
      <c r="AA1859" s="52" t="str">
        <f t="shared" si="656"/>
        <v>Nein</v>
      </c>
      <c r="AB1859" s="52" t="str">
        <f t="shared" si="656"/>
        <v>Nein</v>
      </c>
      <c r="AC1859" s="52" t="str">
        <f t="shared" si="656"/>
        <v>Nein</v>
      </c>
      <c r="AD1859" s="52" t="str">
        <f t="shared" si="656"/>
        <v>Nein</v>
      </c>
      <c r="AE1859" s="52" t="str">
        <f t="shared" si="656"/>
        <v>Nein</v>
      </c>
      <c r="AF1859" s="52" t="str">
        <f t="shared" si="656"/>
        <v>Nein</v>
      </c>
      <c r="AG1859" s="61" t="str">
        <f>IF(Q1859="Ja",VLOOKUP($Q$2,Plausis!A:E,5,0),IF(R1859="Ja",VLOOKUP($R$2,Plausis!A:E,5,0),IF(T1859="Ja",VLOOKUP($T$2,Plausis!A:E,5,0),IF(U1859="Ja",VLOOKUP($U$2,Plausis!A:E,5,0),IF(AA1859="Ja",VLOOKUP($AA$2,Plausis!A:E,5,0),IF(AC1859="Ja",VLOOKUP($AC$2,Plausis!A:E,5,0),IF(AD1859="Ja",VLOOKUP($AD$2,Plausis!A:E,5,0),"")))))))</f>
        <v/>
      </c>
      <c r="AH1859" s="52" t="str">
        <f>IF(Y1859="Ja",VLOOKUP($Y$2,Plausis!A:E,5,0),"")</f>
        <v/>
      </c>
      <c r="AI1859" s="52" t="str">
        <f t="shared" ref="AI1859:AI1922" si="657">IF(OR(T1859="Ja", U1859="Ja", C1859="nein"),"Nein","Ja")</f>
        <v>Ja</v>
      </c>
      <c r="AJ1859" s="52" t="str">
        <f>IF(S1859="Ja",VLOOKUP($S$2,Plausis!A:E,5,0),IF(V1859="Ja",VLOOKUP($V$2,Plausis!A:E,5,0),IF(X1859="Ja",VLOOKUP($X$2,Plausis!A:E,5,0),"")))</f>
        <v/>
      </c>
      <c r="AL1859" s="52" t="s">
        <v>2</v>
      </c>
      <c r="AM1859" s="114">
        <v>45531</v>
      </c>
      <c r="AN1859" s="52" t="s">
        <v>4467</v>
      </c>
      <c r="AO1859" s="52" t="str">
        <f>VLOOKUP(B1859,'BAT Grundtabelle'!B:T,19,0)</f>
        <v>ja</v>
      </c>
      <c r="AP1859" s="105" t="str">
        <f t="shared" ref="AP1859:AP1922" si="658">A1859</f>
        <v>11671</v>
      </c>
      <c r="AQ1859" s="52" t="str">
        <f t="shared" ref="AQ1859:AQ1922" si="659">B1859</f>
        <v>Spielwagen (Schausteller)</v>
      </c>
      <c r="AR1859" s="52" t="b">
        <f t="shared" si="655"/>
        <v>0</v>
      </c>
      <c r="AS1859" s="52" t="b">
        <f t="shared" si="655"/>
        <v>0</v>
      </c>
      <c r="AT1859" s="52" t="b">
        <f t="shared" si="655"/>
        <v>0</v>
      </c>
      <c r="AU1859" s="52">
        <f t="shared" ref="AU1859:AU1922" si="660">IF(J1859&lt;&gt;"nein",J1859,AX1859)</f>
        <v>1</v>
      </c>
      <c r="AW1859" s="52" t="b">
        <f t="shared" ref="AW1859:AW1922" si="661">IF(ISERROR(FIND(AW$1,$P1859,1)),FALSE,TRUE)</f>
        <v>0</v>
      </c>
      <c r="AX1859" s="52" t="str">
        <f t="shared" ref="AX1859:AX1922" si="662">IF(I1859="ja","Unternehmen",IF(OR(K1859="ja",L1859="ja",M1859="ja"),"Eigener Tarif",IF(AK1859&lt;&gt;"",AK1859,IF(AO1859="ja","Eigener Tarif",""))))</f>
        <v>Unternehmen</v>
      </c>
      <c r="AY1859" s="52" t="b">
        <f t="shared" ref="AY1859:AY1922" si="663">IF(ISERROR(FIND(AY$1,$P1859,1)),FALSE,TRUE)</f>
        <v>0</v>
      </c>
      <c r="AZ1859" s="52" t="str">
        <f t="shared" ref="AZ1859:AZ1922" si="664">A1859</f>
        <v>11671</v>
      </c>
      <c r="BA1859" s="52" t="str">
        <f>VLOOKUP(A1859,'BAT Grundtabelle'!A:U,21,0)</f>
        <v>ja</v>
      </c>
      <c r="BB1859" s="52" t="str">
        <f t="shared" ref="BB1859:BB1922" si="665">G1859</f>
        <v>nein</v>
      </c>
      <c r="BC1859" s="52" t="str">
        <f t="shared" ref="BC1859:BC1922" si="666">A1859</f>
        <v>11671</v>
      </c>
      <c r="BD1859" s="52" t="str">
        <f t="shared" ref="BD1859:BD1922" si="667">B1859</f>
        <v>Spielwagen (Schausteller)</v>
      </c>
      <c r="BE1859" s="52" t="str">
        <f t="shared" ref="BE1859:BE1922" si="668">AX1859</f>
        <v>Unternehmen</v>
      </c>
      <c r="BF1859" s="52">
        <f t="shared" ref="BF1859:BF1922" si="669">AU1859</f>
        <v>1</v>
      </c>
    </row>
    <row r="1860" spans="1:58" hidden="1" x14ac:dyDescent="0.35">
      <c r="A1860" s="107" t="s">
        <v>4097</v>
      </c>
      <c r="B1860" s="75" t="s">
        <v>1332</v>
      </c>
      <c r="C1860" s="52" t="s">
        <v>3</v>
      </c>
      <c r="D1860" s="52" t="s">
        <v>3</v>
      </c>
      <c r="E1860" s="52" t="s">
        <v>2</v>
      </c>
      <c r="F1860" s="52" t="s">
        <v>2</v>
      </c>
      <c r="G1860" s="52" t="s">
        <v>2</v>
      </c>
      <c r="H1860" s="52" t="s">
        <v>2</v>
      </c>
      <c r="I1860" s="52" t="s">
        <v>3</v>
      </c>
      <c r="J1860" s="52">
        <v>1</v>
      </c>
      <c r="K1860" s="52" t="s">
        <v>2</v>
      </c>
      <c r="L1860" s="52" t="s">
        <v>2</v>
      </c>
      <c r="M1860" s="52" t="s">
        <v>2</v>
      </c>
      <c r="N1860" s="52" t="s">
        <v>3</v>
      </c>
      <c r="P1860" s="52" t="s">
        <v>4</v>
      </c>
      <c r="Q1860" s="52" t="str">
        <f t="shared" si="656"/>
        <v>Nein</v>
      </c>
      <c r="R1860" s="52" t="str">
        <f t="shared" si="656"/>
        <v>Nein</v>
      </c>
      <c r="S1860" s="52" t="str">
        <f t="shared" si="656"/>
        <v>Nein</v>
      </c>
      <c r="T1860" s="52" t="str">
        <f t="shared" si="656"/>
        <v>Nein</v>
      </c>
      <c r="U1860" s="52" t="str">
        <f t="shared" si="656"/>
        <v>Nein</v>
      </c>
      <c r="V1860" s="52" t="str">
        <f t="shared" si="656"/>
        <v>Nein</v>
      </c>
      <c r="W1860" s="52" t="str">
        <f t="shared" si="656"/>
        <v>Nein</v>
      </c>
      <c r="X1860" s="52" t="str">
        <f t="shared" si="656"/>
        <v>Nein</v>
      </c>
      <c r="Y1860" s="52" t="str">
        <f t="shared" si="656"/>
        <v>Nein</v>
      </c>
      <c r="Z1860" s="52" t="str">
        <f t="shared" si="656"/>
        <v>Nein</v>
      </c>
      <c r="AA1860" s="52" t="str">
        <f t="shared" si="656"/>
        <v>Nein</v>
      </c>
      <c r="AB1860" s="52" t="str">
        <f t="shared" si="656"/>
        <v>Nein</v>
      </c>
      <c r="AC1860" s="52" t="str">
        <f t="shared" si="656"/>
        <v>Nein</v>
      </c>
      <c r="AD1860" s="52" t="str">
        <f t="shared" si="656"/>
        <v>Nein</v>
      </c>
      <c r="AE1860" s="52" t="str">
        <f t="shared" si="656"/>
        <v>Nein</v>
      </c>
      <c r="AF1860" s="52" t="str">
        <f t="shared" si="656"/>
        <v>Nein</v>
      </c>
      <c r="AG1860" s="61" t="str">
        <f>IF(Q1860="Ja",VLOOKUP($Q$2,Plausis!A:E,5,0),IF(R1860="Ja",VLOOKUP($R$2,Plausis!A:E,5,0),IF(T1860="Ja",VLOOKUP($T$2,Plausis!A:E,5,0),IF(U1860="Ja",VLOOKUP($U$2,Plausis!A:E,5,0),IF(AA1860="Ja",VLOOKUP($AA$2,Plausis!A:E,5,0),IF(AC1860="Ja",VLOOKUP($AC$2,Plausis!A:E,5,0),IF(AD1860="Ja",VLOOKUP($AD$2,Plausis!A:E,5,0),"")))))))</f>
        <v/>
      </c>
      <c r="AH1860" s="52" t="str">
        <f>IF(Y1860="Ja",VLOOKUP($Y$2,Plausis!A:E,5,0),"")</f>
        <v/>
      </c>
      <c r="AI1860" s="52" t="str">
        <f t="shared" si="657"/>
        <v>Ja</v>
      </c>
      <c r="AJ1860" s="52" t="str">
        <f>IF(S1860="Ja",VLOOKUP($S$2,Plausis!A:E,5,0),IF(V1860="Ja",VLOOKUP($V$2,Plausis!A:E,5,0),IF(X1860="Ja",VLOOKUP($X$2,Plausis!A:E,5,0),"")))</f>
        <v/>
      </c>
      <c r="AL1860" s="52" t="s">
        <v>3</v>
      </c>
      <c r="AM1860" s="114">
        <v>45531</v>
      </c>
      <c r="AN1860" s="52" t="s">
        <v>4467</v>
      </c>
      <c r="AO1860" s="52" t="str">
        <f>VLOOKUP(B1860,'BAT Grundtabelle'!B:T,19,0)</f>
        <v>ja</v>
      </c>
      <c r="AP1860" s="105" t="str">
        <f t="shared" si="658"/>
        <v>11672</v>
      </c>
      <c r="AQ1860" s="52" t="str">
        <f t="shared" si="659"/>
        <v>Spielwarengeschäft</v>
      </c>
      <c r="AR1860" s="52" t="b">
        <f t="shared" si="655"/>
        <v>0</v>
      </c>
      <c r="AS1860" s="52" t="b">
        <f t="shared" si="655"/>
        <v>0</v>
      </c>
      <c r="AT1860" s="52" t="b">
        <f t="shared" si="655"/>
        <v>0</v>
      </c>
      <c r="AU1860" s="52">
        <f t="shared" si="660"/>
        <v>1</v>
      </c>
      <c r="AW1860" s="52" t="b">
        <f t="shared" si="661"/>
        <v>0</v>
      </c>
      <c r="AX1860" s="52" t="str">
        <f t="shared" si="662"/>
        <v>Unternehmen</v>
      </c>
      <c r="AY1860" s="52" t="b">
        <f t="shared" si="663"/>
        <v>0</v>
      </c>
      <c r="AZ1860" s="52" t="str">
        <f t="shared" si="664"/>
        <v>11672</v>
      </c>
      <c r="BA1860" s="52" t="str">
        <f>VLOOKUP(A1860,'BAT Grundtabelle'!A:U,21,0)</f>
        <v>ja</v>
      </c>
      <c r="BB1860" s="52" t="str">
        <f t="shared" si="665"/>
        <v>nein</v>
      </c>
      <c r="BC1860" s="52" t="str">
        <f t="shared" si="666"/>
        <v>11672</v>
      </c>
      <c r="BD1860" s="52" t="str">
        <f t="shared" si="667"/>
        <v>Spielwarengeschäft</v>
      </c>
      <c r="BE1860" s="52" t="str">
        <f t="shared" si="668"/>
        <v>Unternehmen</v>
      </c>
      <c r="BF1860" s="52">
        <f t="shared" si="669"/>
        <v>1</v>
      </c>
    </row>
    <row r="1861" spans="1:58" hidden="1" x14ac:dyDescent="0.35">
      <c r="A1861" s="107" t="s">
        <v>4098</v>
      </c>
      <c r="B1861" s="75" t="s">
        <v>1331</v>
      </c>
      <c r="C1861" s="52" t="s">
        <v>3</v>
      </c>
      <c r="D1861" s="52" t="s">
        <v>3</v>
      </c>
      <c r="E1861" s="52" t="s">
        <v>2</v>
      </c>
      <c r="F1861" s="52" t="s">
        <v>2</v>
      </c>
      <c r="G1861" s="52" t="s">
        <v>2</v>
      </c>
      <c r="H1861" s="52" t="s">
        <v>2</v>
      </c>
      <c r="I1861" s="52" t="s">
        <v>3</v>
      </c>
      <c r="J1861" s="52">
        <v>1</v>
      </c>
      <c r="K1861" s="52" t="s">
        <v>2</v>
      </c>
      <c r="L1861" s="52" t="s">
        <v>2</v>
      </c>
      <c r="M1861" s="52" t="s">
        <v>2</v>
      </c>
      <c r="N1861" s="52" t="s">
        <v>3</v>
      </c>
      <c r="P1861" s="52" t="s">
        <v>4</v>
      </c>
      <c r="Q1861" s="52" t="str">
        <f t="shared" si="656"/>
        <v>Nein</v>
      </c>
      <c r="R1861" s="52" t="str">
        <f t="shared" si="656"/>
        <v>Nein</v>
      </c>
      <c r="S1861" s="52" t="str">
        <f t="shared" si="656"/>
        <v>Nein</v>
      </c>
      <c r="T1861" s="52" t="str">
        <f t="shared" si="656"/>
        <v>Nein</v>
      </c>
      <c r="U1861" s="52" t="str">
        <f t="shared" si="656"/>
        <v>Nein</v>
      </c>
      <c r="V1861" s="52" t="str">
        <f t="shared" si="656"/>
        <v>Nein</v>
      </c>
      <c r="W1861" s="52" t="str">
        <f t="shared" si="656"/>
        <v>Nein</v>
      </c>
      <c r="X1861" s="52" t="str">
        <f t="shared" si="656"/>
        <v>Nein</v>
      </c>
      <c r="Y1861" s="52" t="str">
        <f t="shared" si="656"/>
        <v>Nein</v>
      </c>
      <c r="Z1861" s="52" t="str">
        <f t="shared" si="656"/>
        <v>Nein</v>
      </c>
      <c r="AA1861" s="52" t="str">
        <f t="shared" si="656"/>
        <v>Nein</v>
      </c>
      <c r="AB1861" s="52" t="str">
        <f t="shared" si="656"/>
        <v>Nein</v>
      </c>
      <c r="AC1861" s="52" t="str">
        <f t="shared" si="656"/>
        <v>Nein</v>
      </c>
      <c r="AD1861" s="52" t="str">
        <f t="shared" si="656"/>
        <v>Nein</v>
      </c>
      <c r="AE1861" s="52" t="str">
        <f t="shared" si="656"/>
        <v>Nein</v>
      </c>
      <c r="AF1861" s="52" t="str">
        <f t="shared" si="656"/>
        <v>Nein</v>
      </c>
      <c r="AG1861" s="61" t="str">
        <f>IF(Q1861="Ja",VLOOKUP($Q$2,Plausis!A:E,5,0),IF(R1861="Ja",VLOOKUP($R$2,Plausis!A:E,5,0),IF(T1861="Ja",VLOOKUP($T$2,Plausis!A:E,5,0),IF(U1861="Ja",VLOOKUP($U$2,Plausis!A:E,5,0),IF(AA1861="Ja",VLOOKUP($AA$2,Plausis!A:E,5,0),IF(AC1861="Ja",VLOOKUP($AC$2,Plausis!A:E,5,0),IF(AD1861="Ja",VLOOKUP($AD$2,Plausis!A:E,5,0),"")))))))</f>
        <v/>
      </c>
      <c r="AH1861" s="52" t="str">
        <f>IF(Y1861="Ja",VLOOKUP($Y$2,Plausis!A:E,5,0),"")</f>
        <v/>
      </c>
      <c r="AI1861" s="52" t="str">
        <f t="shared" si="657"/>
        <v>Ja</v>
      </c>
      <c r="AJ1861" s="52" t="str">
        <f>IF(S1861="Ja",VLOOKUP($S$2,Plausis!A:E,5,0),IF(V1861="Ja",VLOOKUP($V$2,Plausis!A:E,5,0),IF(X1861="Ja",VLOOKUP($X$2,Plausis!A:E,5,0),"")))</f>
        <v/>
      </c>
      <c r="AL1861" s="52" t="s">
        <v>2</v>
      </c>
      <c r="AM1861" s="114">
        <v>45531</v>
      </c>
      <c r="AN1861" s="52" t="s">
        <v>4467</v>
      </c>
      <c r="AO1861" s="52" t="str">
        <f>VLOOKUP(B1861,'BAT Grundtabelle'!B:T,19,0)</f>
        <v>ja</v>
      </c>
      <c r="AP1861" s="105" t="str">
        <f t="shared" si="658"/>
        <v>11673</v>
      </c>
      <c r="AQ1861" s="52" t="str">
        <f t="shared" si="659"/>
        <v>Spielwarengroßhandel</v>
      </c>
      <c r="AR1861" s="52" t="b">
        <f t="shared" si="655"/>
        <v>0</v>
      </c>
      <c r="AS1861" s="52" t="b">
        <f t="shared" si="655"/>
        <v>0</v>
      </c>
      <c r="AT1861" s="52" t="b">
        <f t="shared" si="655"/>
        <v>0</v>
      </c>
      <c r="AU1861" s="52">
        <f t="shared" si="660"/>
        <v>1</v>
      </c>
      <c r="AW1861" s="52" t="b">
        <f t="shared" si="661"/>
        <v>0</v>
      </c>
      <c r="AX1861" s="52" t="str">
        <f t="shared" si="662"/>
        <v>Unternehmen</v>
      </c>
      <c r="AY1861" s="52" t="b">
        <f t="shared" si="663"/>
        <v>0</v>
      </c>
      <c r="AZ1861" s="52" t="str">
        <f t="shared" si="664"/>
        <v>11673</v>
      </c>
      <c r="BA1861" s="52" t="str">
        <f>VLOOKUP(A1861,'BAT Grundtabelle'!A:U,21,0)</f>
        <v>ja</v>
      </c>
      <c r="BB1861" s="52" t="str">
        <f t="shared" si="665"/>
        <v>nein</v>
      </c>
      <c r="BC1861" s="52" t="str">
        <f t="shared" si="666"/>
        <v>11673</v>
      </c>
      <c r="BD1861" s="52" t="str">
        <f t="shared" si="667"/>
        <v>Spielwarengroßhandel</v>
      </c>
      <c r="BE1861" s="52" t="str">
        <f t="shared" si="668"/>
        <v>Unternehmen</v>
      </c>
      <c r="BF1861" s="52">
        <f t="shared" si="669"/>
        <v>1</v>
      </c>
    </row>
    <row r="1862" spans="1:58" hidden="1" x14ac:dyDescent="0.35">
      <c r="A1862" s="107" t="s">
        <v>4099</v>
      </c>
      <c r="B1862" s="75" t="s">
        <v>1726</v>
      </c>
      <c r="C1862" s="52" t="s">
        <v>3</v>
      </c>
      <c r="D1862" s="52" t="s">
        <v>3</v>
      </c>
      <c r="E1862" s="52" t="s">
        <v>2</v>
      </c>
      <c r="F1862" s="52" t="s">
        <v>2</v>
      </c>
      <c r="G1862" s="52" t="s">
        <v>2</v>
      </c>
      <c r="H1862" s="52" t="s">
        <v>2</v>
      </c>
      <c r="I1862" s="52" t="s">
        <v>3</v>
      </c>
      <c r="J1862" s="52">
        <v>1</v>
      </c>
      <c r="K1862" s="52" t="s">
        <v>2</v>
      </c>
      <c r="L1862" s="52" t="s">
        <v>2</v>
      </c>
      <c r="M1862" s="52" t="s">
        <v>2</v>
      </c>
      <c r="N1862" s="52" t="s">
        <v>3</v>
      </c>
      <c r="P1862" s="52" t="s">
        <v>4</v>
      </c>
      <c r="Q1862" s="52" t="str">
        <f t="shared" si="656"/>
        <v>Nein</v>
      </c>
      <c r="R1862" s="52" t="str">
        <f t="shared" si="656"/>
        <v>Nein</v>
      </c>
      <c r="S1862" s="52" t="str">
        <f t="shared" si="656"/>
        <v>Nein</v>
      </c>
      <c r="T1862" s="52" t="str">
        <f t="shared" si="656"/>
        <v>Nein</v>
      </c>
      <c r="U1862" s="52" t="str">
        <f t="shared" si="656"/>
        <v>Nein</v>
      </c>
      <c r="V1862" s="52" t="str">
        <f t="shared" si="656"/>
        <v>Nein</v>
      </c>
      <c r="W1862" s="52" t="str">
        <f t="shared" si="656"/>
        <v>Nein</v>
      </c>
      <c r="X1862" s="52" t="str">
        <f t="shared" si="656"/>
        <v>Nein</v>
      </c>
      <c r="Y1862" s="52" t="str">
        <f t="shared" si="656"/>
        <v>Nein</v>
      </c>
      <c r="Z1862" s="52" t="str">
        <f t="shared" si="656"/>
        <v>Nein</v>
      </c>
      <c r="AA1862" s="52" t="str">
        <f t="shared" si="656"/>
        <v>Nein</v>
      </c>
      <c r="AB1862" s="52" t="str">
        <f t="shared" si="656"/>
        <v>Nein</v>
      </c>
      <c r="AC1862" s="52" t="str">
        <f t="shared" si="656"/>
        <v>Nein</v>
      </c>
      <c r="AD1862" s="52" t="str">
        <f t="shared" si="656"/>
        <v>Nein</v>
      </c>
      <c r="AE1862" s="52" t="str">
        <f t="shared" si="656"/>
        <v>Nein</v>
      </c>
      <c r="AF1862" s="52" t="str">
        <f t="shared" si="656"/>
        <v>Nein</v>
      </c>
      <c r="AG1862" s="61" t="str">
        <f>IF(Q1862="Ja",VLOOKUP($Q$2,Plausis!A:E,5,0),IF(R1862="Ja",VLOOKUP($R$2,Plausis!A:E,5,0),IF(T1862="Ja",VLOOKUP($T$2,Plausis!A:E,5,0),IF(U1862="Ja",VLOOKUP($U$2,Plausis!A:E,5,0),IF(AA1862="Ja",VLOOKUP($AA$2,Plausis!A:E,5,0),IF(AC1862="Ja",VLOOKUP($AC$2,Plausis!A:E,5,0),IF(AD1862="Ja",VLOOKUP($AD$2,Plausis!A:E,5,0),"")))))))</f>
        <v/>
      </c>
      <c r="AH1862" s="52" t="str">
        <f>IF(Y1862="Ja",VLOOKUP($Y$2,Plausis!A:E,5,0),"")</f>
        <v/>
      </c>
      <c r="AI1862" s="52" t="str">
        <f t="shared" si="657"/>
        <v>Ja</v>
      </c>
      <c r="AJ1862" s="52" t="str">
        <f>IF(S1862="Ja",VLOOKUP($S$2,Plausis!A:E,5,0),IF(V1862="Ja",VLOOKUP($V$2,Plausis!A:E,5,0),IF(X1862="Ja",VLOOKUP($X$2,Plausis!A:E,5,0),"")))</f>
        <v/>
      </c>
      <c r="AL1862" s="52" t="s">
        <v>2</v>
      </c>
      <c r="AM1862" s="114">
        <v>45531</v>
      </c>
      <c r="AN1862" s="52" t="s">
        <v>4467</v>
      </c>
      <c r="AO1862" s="52" t="str">
        <f>VLOOKUP(B1862,'BAT Grundtabelle'!B:T,19,0)</f>
        <v>ja</v>
      </c>
      <c r="AP1862" s="105" t="str">
        <f t="shared" si="658"/>
        <v>11674</v>
      </c>
      <c r="AQ1862" s="52" t="str">
        <f t="shared" si="659"/>
        <v>Spielzeugmuseum</v>
      </c>
      <c r="AR1862" s="52" t="b">
        <f t="shared" si="655"/>
        <v>0</v>
      </c>
      <c r="AS1862" s="52" t="b">
        <f t="shared" si="655"/>
        <v>0</v>
      </c>
      <c r="AT1862" s="52" t="b">
        <f t="shared" si="655"/>
        <v>0</v>
      </c>
      <c r="AU1862" s="52">
        <f t="shared" si="660"/>
        <v>1</v>
      </c>
      <c r="AW1862" s="52" t="b">
        <f t="shared" si="661"/>
        <v>0</v>
      </c>
      <c r="AX1862" s="52" t="str">
        <f t="shared" si="662"/>
        <v>Unternehmen</v>
      </c>
      <c r="AY1862" s="52" t="b">
        <f t="shared" si="663"/>
        <v>0</v>
      </c>
      <c r="AZ1862" s="52" t="str">
        <f t="shared" si="664"/>
        <v>11674</v>
      </c>
      <c r="BA1862" s="52" t="str">
        <f>VLOOKUP(A1862,'BAT Grundtabelle'!A:U,21,0)</f>
        <v>ja</v>
      </c>
      <c r="BB1862" s="52" t="str">
        <f t="shared" si="665"/>
        <v>nein</v>
      </c>
      <c r="BC1862" s="52" t="str">
        <f t="shared" si="666"/>
        <v>11674</v>
      </c>
      <c r="BD1862" s="52" t="str">
        <f t="shared" si="667"/>
        <v>Spielzeugmuseum</v>
      </c>
      <c r="BE1862" s="52" t="str">
        <f t="shared" si="668"/>
        <v>Unternehmen</v>
      </c>
      <c r="BF1862" s="52">
        <f t="shared" si="669"/>
        <v>1</v>
      </c>
    </row>
    <row r="1863" spans="1:58" hidden="1" x14ac:dyDescent="0.35">
      <c r="A1863" s="107" t="s">
        <v>4100</v>
      </c>
      <c r="B1863" s="75" t="s">
        <v>1626</v>
      </c>
      <c r="C1863" s="52" t="s">
        <v>3</v>
      </c>
      <c r="D1863" s="52" t="s">
        <v>3</v>
      </c>
      <c r="E1863" s="52" t="s">
        <v>2</v>
      </c>
      <c r="F1863" s="52" t="s">
        <v>2</v>
      </c>
      <c r="G1863" s="52" t="s">
        <v>2</v>
      </c>
      <c r="H1863" s="52" t="s">
        <v>2</v>
      </c>
      <c r="I1863" s="52" t="s">
        <v>3</v>
      </c>
      <c r="J1863" s="52">
        <v>1</v>
      </c>
      <c r="K1863" s="52" t="s">
        <v>2</v>
      </c>
      <c r="L1863" s="52" t="s">
        <v>2</v>
      </c>
      <c r="M1863" s="52" t="s">
        <v>2</v>
      </c>
      <c r="N1863" s="52" t="s">
        <v>3</v>
      </c>
      <c r="P1863" s="52" t="s">
        <v>4</v>
      </c>
      <c r="Q1863" s="52" t="str">
        <f t="shared" ref="Q1863:AF1872" si="670">IF(ISERROR(FIND(Q$2,$P1863,1)),"Nein","Ja")</f>
        <v>Nein</v>
      </c>
      <c r="R1863" s="52" t="str">
        <f t="shared" si="670"/>
        <v>Nein</v>
      </c>
      <c r="S1863" s="52" t="str">
        <f t="shared" si="670"/>
        <v>Nein</v>
      </c>
      <c r="T1863" s="52" t="str">
        <f t="shared" si="670"/>
        <v>Nein</v>
      </c>
      <c r="U1863" s="52" t="str">
        <f t="shared" si="670"/>
        <v>Nein</v>
      </c>
      <c r="V1863" s="52" t="str">
        <f t="shared" si="670"/>
        <v>Nein</v>
      </c>
      <c r="W1863" s="52" t="str">
        <f t="shared" si="670"/>
        <v>Nein</v>
      </c>
      <c r="X1863" s="52" t="str">
        <f t="shared" si="670"/>
        <v>Nein</v>
      </c>
      <c r="Y1863" s="52" t="str">
        <f t="shared" si="670"/>
        <v>Nein</v>
      </c>
      <c r="Z1863" s="52" t="str">
        <f t="shared" si="670"/>
        <v>Nein</v>
      </c>
      <c r="AA1863" s="52" t="str">
        <f t="shared" si="670"/>
        <v>Nein</v>
      </c>
      <c r="AB1863" s="52" t="str">
        <f t="shared" si="670"/>
        <v>Nein</v>
      </c>
      <c r="AC1863" s="52" t="str">
        <f t="shared" si="670"/>
        <v>Nein</v>
      </c>
      <c r="AD1863" s="52" t="str">
        <f t="shared" si="670"/>
        <v>Nein</v>
      </c>
      <c r="AE1863" s="52" t="str">
        <f t="shared" si="670"/>
        <v>Nein</v>
      </c>
      <c r="AF1863" s="52" t="str">
        <f t="shared" si="670"/>
        <v>Nein</v>
      </c>
      <c r="AG1863" s="61" t="str">
        <f>IF(Q1863="Ja",VLOOKUP($Q$2,Plausis!A:E,5,0),IF(R1863="Ja",VLOOKUP($R$2,Plausis!A:E,5,0),IF(T1863="Ja",VLOOKUP($T$2,Plausis!A:E,5,0),IF(U1863="Ja",VLOOKUP($U$2,Plausis!A:E,5,0),IF(AA1863="Ja",VLOOKUP($AA$2,Plausis!A:E,5,0),IF(AC1863="Ja",VLOOKUP($AC$2,Plausis!A:E,5,0),IF(AD1863="Ja",VLOOKUP($AD$2,Plausis!A:E,5,0),"")))))))</f>
        <v/>
      </c>
      <c r="AH1863" s="52" t="str">
        <f>IF(Y1863="Ja",VLOOKUP($Y$2,Plausis!A:E,5,0),"")</f>
        <v/>
      </c>
      <c r="AI1863" s="52" t="str">
        <f t="shared" si="657"/>
        <v>Ja</v>
      </c>
      <c r="AJ1863" s="52" t="str">
        <f>IF(S1863="Ja",VLOOKUP($S$2,Plausis!A:E,5,0),IF(V1863="Ja",VLOOKUP($V$2,Plausis!A:E,5,0),IF(X1863="Ja",VLOOKUP($X$2,Plausis!A:E,5,0),"")))</f>
        <v/>
      </c>
      <c r="AL1863" s="52" t="s">
        <v>2</v>
      </c>
      <c r="AM1863" s="114">
        <v>45531</v>
      </c>
      <c r="AN1863" s="52" t="s">
        <v>4467</v>
      </c>
      <c r="AO1863" s="52" t="str">
        <f>VLOOKUP(B1863,'BAT Grundtabelle'!B:T,19,0)</f>
        <v>ja</v>
      </c>
      <c r="AP1863" s="105" t="str">
        <f t="shared" si="658"/>
        <v>11675</v>
      </c>
      <c r="AQ1863" s="52" t="str">
        <f t="shared" si="659"/>
        <v>Spinnerei</v>
      </c>
      <c r="AR1863" s="52" t="b">
        <f t="shared" ref="AR1863:AT1882" si="671">IF(ISERROR(FIND(AR$1,$P1863,1)),FALSE,TRUE)</f>
        <v>0</v>
      </c>
      <c r="AS1863" s="52" t="b">
        <f t="shared" si="671"/>
        <v>0</v>
      </c>
      <c r="AT1863" s="52" t="b">
        <f t="shared" si="671"/>
        <v>0</v>
      </c>
      <c r="AU1863" s="52">
        <f t="shared" si="660"/>
        <v>1</v>
      </c>
      <c r="AW1863" s="52" t="b">
        <f t="shared" si="661"/>
        <v>0</v>
      </c>
      <c r="AX1863" s="52" t="str">
        <f t="shared" si="662"/>
        <v>Unternehmen</v>
      </c>
      <c r="AY1863" s="52" t="b">
        <f t="shared" si="663"/>
        <v>0</v>
      </c>
      <c r="AZ1863" s="52" t="str">
        <f t="shared" si="664"/>
        <v>11675</v>
      </c>
      <c r="BA1863" s="52" t="str">
        <f>VLOOKUP(A1863,'BAT Grundtabelle'!A:U,21,0)</f>
        <v>ja</v>
      </c>
      <c r="BB1863" s="52" t="str">
        <f t="shared" si="665"/>
        <v>nein</v>
      </c>
      <c r="BC1863" s="52" t="str">
        <f t="shared" si="666"/>
        <v>11675</v>
      </c>
      <c r="BD1863" s="52" t="str">
        <f t="shared" si="667"/>
        <v>Spinnerei</v>
      </c>
      <c r="BE1863" s="52" t="str">
        <f t="shared" si="668"/>
        <v>Unternehmen</v>
      </c>
      <c r="BF1863" s="52">
        <f t="shared" si="669"/>
        <v>1</v>
      </c>
    </row>
    <row r="1864" spans="1:58" hidden="1" x14ac:dyDescent="0.35">
      <c r="A1864" s="107" t="s">
        <v>2284</v>
      </c>
      <c r="B1864" s="75" t="s">
        <v>2283</v>
      </c>
      <c r="C1864" s="52" t="s">
        <v>3</v>
      </c>
      <c r="D1864" s="52" t="s">
        <v>3</v>
      </c>
      <c r="E1864" s="52" t="s">
        <v>2</v>
      </c>
      <c r="F1864" s="52" t="s">
        <v>2</v>
      </c>
      <c r="G1864" s="52" t="s">
        <v>2</v>
      </c>
      <c r="H1864" s="52" t="s">
        <v>2</v>
      </c>
      <c r="I1864" s="52" t="s">
        <v>3</v>
      </c>
      <c r="J1864" s="52">
        <v>2</v>
      </c>
      <c r="K1864" s="52" t="s">
        <v>2</v>
      </c>
      <c r="L1864" s="52" t="s">
        <v>2</v>
      </c>
      <c r="M1864" s="52" t="s">
        <v>2</v>
      </c>
      <c r="N1864" s="52" t="s">
        <v>3</v>
      </c>
      <c r="P1864" s="52" t="s">
        <v>4</v>
      </c>
      <c r="Q1864" s="52" t="str">
        <f t="shared" si="670"/>
        <v>Nein</v>
      </c>
      <c r="R1864" s="52" t="str">
        <f t="shared" si="670"/>
        <v>Nein</v>
      </c>
      <c r="S1864" s="52" t="str">
        <f t="shared" si="670"/>
        <v>Nein</v>
      </c>
      <c r="T1864" s="52" t="str">
        <f t="shared" si="670"/>
        <v>Nein</v>
      </c>
      <c r="U1864" s="52" t="str">
        <f t="shared" si="670"/>
        <v>Nein</v>
      </c>
      <c r="V1864" s="52" t="str">
        <f t="shared" si="670"/>
        <v>Nein</v>
      </c>
      <c r="W1864" s="52" t="str">
        <f t="shared" si="670"/>
        <v>Nein</v>
      </c>
      <c r="X1864" s="52" t="str">
        <f t="shared" si="670"/>
        <v>Nein</v>
      </c>
      <c r="Y1864" s="52" t="str">
        <f t="shared" si="670"/>
        <v>Nein</v>
      </c>
      <c r="Z1864" s="52" t="str">
        <f t="shared" si="670"/>
        <v>Nein</v>
      </c>
      <c r="AA1864" s="52" t="str">
        <f t="shared" si="670"/>
        <v>Nein</v>
      </c>
      <c r="AB1864" s="52" t="str">
        <f t="shared" si="670"/>
        <v>Nein</v>
      </c>
      <c r="AC1864" s="52" t="str">
        <f t="shared" si="670"/>
        <v>Nein</v>
      </c>
      <c r="AD1864" s="52" t="str">
        <f t="shared" si="670"/>
        <v>Nein</v>
      </c>
      <c r="AE1864" s="52" t="str">
        <f t="shared" si="670"/>
        <v>Nein</v>
      </c>
      <c r="AF1864" s="52" t="str">
        <f t="shared" si="670"/>
        <v>Nein</v>
      </c>
      <c r="AG1864" s="61" t="str">
        <f>IF(Q1864="Ja",VLOOKUP($Q$2,Plausis!A:E,5,0),IF(R1864="Ja",VLOOKUP($R$2,Plausis!A:E,5,0),IF(T1864="Ja",VLOOKUP($T$2,Plausis!A:E,5,0),IF(U1864="Ja",VLOOKUP($U$2,Plausis!A:E,5,0),IF(AA1864="Ja",VLOOKUP($AA$2,Plausis!A:E,5,0),IF(AC1864="Ja",VLOOKUP($AC$2,Plausis!A:E,5,0),IF(AD1864="Ja",VLOOKUP($AD$2,Plausis!A:E,5,0),"")))))))</f>
        <v/>
      </c>
      <c r="AH1864" s="52" t="str">
        <f>IF(Y1864="Ja",VLOOKUP($Y$2,Plausis!A:E,5,0),"")</f>
        <v/>
      </c>
      <c r="AI1864" s="52" t="str">
        <f t="shared" si="657"/>
        <v>Ja</v>
      </c>
      <c r="AJ1864" s="52" t="str">
        <f>IF(S1864="Ja",VLOOKUP($S$2,Plausis!A:E,5,0),IF(V1864="Ja",VLOOKUP($V$2,Plausis!A:E,5,0),IF(X1864="Ja",VLOOKUP($X$2,Plausis!A:E,5,0),"")))</f>
        <v/>
      </c>
      <c r="AL1864" s="52" t="s">
        <v>3</v>
      </c>
      <c r="AM1864" s="114">
        <v>45531</v>
      </c>
      <c r="AN1864" s="52" t="s">
        <v>4467</v>
      </c>
      <c r="AO1864" s="52" t="str">
        <f>VLOOKUP(B1864,'BAT Grundtabelle'!B:T,19,0)</f>
        <v>ja</v>
      </c>
      <c r="AP1864" s="105" t="str">
        <f t="shared" si="658"/>
        <v>2187</v>
      </c>
      <c r="AQ1864" s="52" t="str">
        <f t="shared" si="659"/>
        <v>Spirituosenbrennerei</v>
      </c>
      <c r="AR1864" s="52" t="b">
        <f t="shared" si="671"/>
        <v>0</v>
      </c>
      <c r="AS1864" s="52" t="b">
        <f t="shared" si="671"/>
        <v>0</v>
      </c>
      <c r="AT1864" s="52" t="b">
        <f t="shared" si="671"/>
        <v>0</v>
      </c>
      <c r="AU1864" s="52">
        <f t="shared" si="660"/>
        <v>2</v>
      </c>
      <c r="AW1864" s="52" t="b">
        <f t="shared" si="661"/>
        <v>0</v>
      </c>
      <c r="AX1864" s="52" t="str">
        <f t="shared" si="662"/>
        <v>Unternehmen</v>
      </c>
      <c r="AY1864" s="52" t="b">
        <f t="shared" si="663"/>
        <v>0</v>
      </c>
      <c r="AZ1864" s="52" t="str">
        <f t="shared" si="664"/>
        <v>2187</v>
      </c>
      <c r="BA1864" s="52" t="str">
        <f>VLOOKUP(A1864,'BAT Grundtabelle'!A:U,21,0)</f>
        <v>ja</v>
      </c>
      <c r="BB1864" s="52" t="str">
        <f t="shared" si="665"/>
        <v>nein</v>
      </c>
      <c r="BC1864" s="52" t="str">
        <f t="shared" si="666"/>
        <v>2187</v>
      </c>
      <c r="BD1864" s="52" t="str">
        <f t="shared" si="667"/>
        <v>Spirituosenbrennerei</v>
      </c>
      <c r="BE1864" s="52" t="str">
        <f t="shared" si="668"/>
        <v>Unternehmen</v>
      </c>
      <c r="BF1864" s="52">
        <f t="shared" si="669"/>
        <v>2</v>
      </c>
    </row>
    <row r="1865" spans="1:58" hidden="1" x14ac:dyDescent="0.35">
      <c r="A1865" s="107" t="s">
        <v>4101</v>
      </c>
      <c r="B1865" s="75" t="s">
        <v>1148</v>
      </c>
      <c r="C1865" s="52" t="s">
        <v>3</v>
      </c>
      <c r="D1865" s="52" t="s">
        <v>3</v>
      </c>
      <c r="E1865" s="52" t="s">
        <v>2</v>
      </c>
      <c r="F1865" s="52" t="s">
        <v>2</v>
      </c>
      <c r="G1865" s="52" t="s">
        <v>2</v>
      </c>
      <c r="H1865" s="52" t="s">
        <v>2</v>
      </c>
      <c r="I1865" s="52" t="s">
        <v>3</v>
      </c>
      <c r="J1865" s="52">
        <v>1</v>
      </c>
      <c r="K1865" s="52" t="s">
        <v>2</v>
      </c>
      <c r="L1865" s="52" t="s">
        <v>2</v>
      </c>
      <c r="M1865" s="52" t="s">
        <v>2</v>
      </c>
      <c r="N1865" s="52" t="s">
        <v>3</v>
      </c>
      <c r="P1865" s="52" t="s">
        <v>4</v>
      </c>
      <c r="Q1865" s="52" t="str">
        <f t="shared" si="670"/>
        <v>Nein</v>
      </c>
      <c r="R1865" s="52" t="str">
        <f t="shared" si="670"/>
        <v>Nein</v>
      </c>
      <c r="S1865" s="52" t="str">
        <f t="shared" si="670"/>
        <v>Nein</v>
      </c>
      <c r="T1865" s="52" t="str">
        <f t="shared" si="670"/>
        <v>Nein</v>
      </c>
      <c r="U1865" s="52" t="str">
        <f t="shared" si="670"/>
        <v>Nein</v>
      </c>
      <c r="V1865" s="52" t="str">
        <f t="shared" si="670"/>
        <v>Nein</v>
      </c>
      <c r="W1865" s="52" t="str">
        <f t="shared" si="670"/>
        <v>Nein</v>
      </c>
      <c r="X1865" s="52" t="str">
        <f t="shared" si="670"/>
        <v>Nein</v>
      </c>
      <c r="Y1865" s="52" t="str">
        <f t="shared" si="670"/>
        <v>Nein</v>
      </c>
      <c r="Z1865" s="52" t="str">
        <f t="shared" si="670"/>
        <v>Nein</v>
      </c>
      <c r="AA1865" s="52" t="str">
        <f t="shared" si="670"/>
        <v>Nein</v>
      </c>
      <c r="AB1865" s="52" t="str">
        <f t="shared" si="670"/>
        <v>Nein</v>
      </c>
      <c r="AC1865" s="52" t="str">
        <f t="shared" si="670"/>
        <v>Nein</v>
      </c>
      <c r="AD1865" s="52" t="str">
        <f t="shared" si="670"/>
        <v>Nein</v>
      </c>
      <c r="AE1865" s="52" t="str">
        <f t="shared" si="670"/>
        <v>Nein</v>
      </c>
      <c r="AF1865" s="52" t="str">
        <f t="shared" si="670"/>
        <v>Nein</v>
      </c>
      <c r="AG1865" s="61" t="str">
        <f>IF(Q1865="Ja",VLOOKUP($Q$2,Plausis!A:E,5,0),IF(R1865="Ja",VLOOKUP($R$2,Plausis!A:E,5,0),IF(T1865="Ja",VLOOKUP($T$2,Plausis!A:E,5,0),IF(U1865="Ja",VLOOKUP($U$2,Plausis!A:E,5,0),IF(AA1865="Ja",VLOOKUP($AA$2,Plausis!A:E,5,0),IF(AC1865="Ja",VLOOKUP($AC$2,Plausis!A:E,5,0),IF(AD1865="Ja",VLOOKUP($AD$2,Plausis!A:E,5,0),"")))))))</f>
        <v/>
      </c>
      <c r="AH1865" s="52" t="str">
        <f>IF(Y1865="Ja",VLOOKUP($Y$2,Plausis!A:E,5,0),"")</f>
        <v/>
      </c>
      <c r="AI1865" s="52" t="str">
        <f t="shared" si="657"/>
        <v>Ja</v>
      </c>
      <c r="AJ1865" s="52" t="str">
        <f>IF(S1865="Ja",VLOOKUP($S$2,Plausis!A:E,5,0),IF(V1865="Ja",VLOOKUP($V$2,Plausis!A:E,5,0),IF(X1865="Ja",VLOOKUP($X$2,Plausis!A:E,5,0),"")))</f>
        <v/>
      </c>
      <c r="AL1865" s="52" t="s">
        <v>3</v>
      </c>
      <c r="AM1865" s="114">
        <v>45531</v>
      </c>
      <c r="AN1865" s="52" t="s">
        <v>4467</v>
      </c>
      <c r="AO1865" s="52" t="str">
        <f>VLOOKUP(B1865,'BAT Grundtabelle'!B:T,19,0)</f>
        <v>ja</v>
      </c>
      <c r="AP1865" s="105" t="str">
        <f t="shared" si="658"/>
        <v>11676</v>
      </c>
      <c r="AQ1865" s="52" t="str">
        <f t="shared" si="659"/>
        <v>Spirituoseneinzelhandel (nicht Kiosk, Trinkhalle)</v>
      </c>
      <c r="AR1865" s="52" t="b">
        <f t="shared" si="671"/>
        <v>0</v>
      </c>
      <c r="AS1865" s="52" t="b">
        <f t="shared" si="671"/>
        <v>0</v>
      </c>
      <c r="AT1865" s="52" t="b">
        <f t="shared" si="671"/>
        <v>0</v>
      </c>
      <c r="AU1865" s="52">
        <f t="shared" si="660"/>
        <v>1</v>
      </c>
      <c r="AW1865" s="52" t="b">
        <f t="shared" si="661"/>
        <v>0</v>
      </c>
      <c r="AX1865" s="52" t="str">
        <f t="shared" si="662"/>
        <v>Unternehmen</v>
      </c>
      <c r="AY1865" s="52" t="b">
        <f t="shared" si="663"/>
        <v>0</v>
      </c>
      <c r="AZ1865" s="52" t="str">
        <f t="shared" si="664"/>
        <v>11676</v>
      </c>
      <c r="BA1865" s="52" t="str">
        <f>VLOOKUP(A1865,'BAT Grundtabelle'!A:U,21,0)</f>
        <v>ja</v>
      </c>
      <c r="BB1865" s="52" t="str">
        <f t="shared" si="665"/>
        <v>nein</v>
      </c>
      <c r="BC1865" s="52" t="str">
        <f t="shared" si="666"/>
        <v>11676</v>
      </c>
      <c r="BD1865" s="52" t="str">
        <f t="shared" si="667"/>
        <v>Spirituoseneinzelhandel (nicht Kiosk, Trinkhalle)</v>
      </c>
      <c r="BE1865" s="52" t="str">
        <f t="shared" si="668"/>
        <v>Unternehmen</v>
      </c>
      <c r="BF1865" s="52">
        <f t="shared" si="669"/>
        <v>1</v>
      </c>
    </row>
    <row r="1866" spans="1:58" hidden="1" x14ac:dyDescent="0.35">
      <c r="A1866" s="107" t="s">
        <v>4102</v>
      </c>
      <c r="B1866" s="75" t="s">
        <v>1342</v>
      </c>
      <c r="C1866" s="52" t="s">
        <v>3</v>
      </c>
      <c r="D1866" s="52" t="s">
        <v>3</v>
      </c>
      <c r="E1866" s="52" t="s">
        <v>2</v>
      </c>
      <c r="F1866" s="52" t="s">
        <v>2</v>
      </c>
      <c r="G1866" s="52" t="s">
        <v>2</v>
      </c>
      <c r="H1866" s="52" t="s">
        <v>2</v>
      </c>
      <c r="I1866" s="52" t="s">
        <v>3</v>
      </c>
      <c r="J1866" s="52">
        <v>1</v>
      </c>
      <c r="K1866" s="52" t="s">
        <v>2</v>
      </c>
      <c r="L1866" s="52" t="s">
        <v>2</v>
      </c>
      <c r="M1866" s="52" t="s">
        <v>2</v>
      </c>
      <c r="N1866" s="52" t="s">
        <v>3</v>
      </c>
      <c r="P1866" s="52" t="s">
        <v>4</v>
      </c>
      <c r="Q1866" s="52" t="str">
        <f t="shared" si="670"/>
        <v>Nein</v>
      </c>
      <c r="R1866" s="52" t="str">
        <f t="shared" si="670"/>
        <v>Nein</v>
      </c>
      <c r="S1866" s="52" t="str">
        <f t="shared" si="670"/>
        <v>Nein</v>
      </c>
      <c r="T1866" s="52" t="str">
        <f t="shared" si="670"/>
        <v>Nein</v>
      </c>
      <c r="U1866" s="52" t="str">
        <f t="shared" si="670"/>
        <v>Nein</v>
      </c>
      <c r="V1866" s="52" t="str">
        <f t="shared" si="670"/>
        <v>Nein</v>
      </c>
      <c r="W1866" s="52" t="str">
        <f t="shared" si="670"/>
        <v>Nein</v>
      </c>
      <c r="X1866" s="52" t="str">
        <f t="shared" si="670"/>
        <v>Nein</v>
      </c>
      <c r="Y1866" s="52" t="str">
        <f t="shared" si="670"/>
        <v>Nein</v>
      </c>
      <c r="Z1866" s="52" t="str">
        <f t="shared" si="670"/>
        <v>Nein</v>
      </c>
      <c r="AA1866" s="52" t="str">
        <f t="shared" si="670"/>
        <v>Nein</v>
      </c>
      <c r="AB1866" s="52" t="str">
        <f t="shared" si="670"/>
        <v>Nein</v>
      </c>
      <c r="AC1866" s="52" t="str">
        <f t="shared" si="670"/>
        <v>Nein</v>
      </c>
      <c r="AD1866" s="52" t="str">
        <f t="shared" si="670"/>
        <v>Nein</v>
      </c>
      <c r="AE1866" s="52" t="str">
        <f t="shared" si="670"/>
        <v>Nein</v>
      </c>
      <c r="AF1866" s="52" t="str">
        <f t="shared" si="670"/>
        <v>Nein</v>
      </c>
      <c r="AG1866" s="61" t="str">
        <f>IF(Q1866="Ja",VLOOKUP($Q$2,Plausis!A:E,5,0),IF(R1866="Ja",VLOOKUP($R$2,Plausis!A:E,5,0),IF(T1866="Ja",VLOOKUP($T$2,Plausis!A:E,5,0),IF(U1866="Ja",VLOOKUP($U$2,Plausis!A:E,5,0),IF(AA1866="Ja",VLOOKUP($AA$2,Plausis!A:E,5,0),IF(AC1866="Ja",VLOOKUP($AC$2,Plausis!A:E,5,0),IF(AD1866="Ja",VLOOKUP($AD$2,Plausis!A:E,5,0),"")))))))</f>
        <v/>
      </c>
      <c r="AH1866" s="52" t="str">
        <f>IF(Y1866="Ja",VLOOKUP($Y$2,Plausis!A:E,5,0),"")</f>
        <v/>
      </c>
      <c r="AI1866" s="52" t="str">
        <f t="shared" si="657"/>
        <v>Ja</v>
      </c>
      <c r="AJ1866" s="52" t="str">
        <f>IF(S1866="Ja",VLOOKUP($S$2,Plausis!A:E,5,0),IF(V1866="Ja",VLOOKUP($V$2,Plausis!A:E,5,0),IF(X1866="Ja",VLOOKUP($X$2,Plausis!A:E,5,0),"")))</f>
        <v/>
      </c>
      <c r="AL1866" s="52" t="s">
        <v>3</v>
      </c>
      <c r="AM1866" s="114">
        <v>45531</v>
      </c>
      <c r="AN1866" s="52" t="s">
        <v>4467</v>
      </c>
      <c r="AO1866" s="52" t="str">
        <f>VLOOKUP(B1866,'BAT Grundtabelle'!B:T,19,0)</f>
        <v>ja</v>
      </c>
      <c r="AP1866" s="105" t="str">
        <f t="shared" si="658"/>
        <v>11677</v>
      </c>
      <c r="AQ1866" s="52" t="str">
        <f t="shared" si="659"/>
        <v>Sportartikelhandel</v>
      </c>
      <c r="AR1866" s="52" t="b">
        <f t="shared" si="671"/>
        <v>0</v>
      </c>
      <c r="AS1866" s="52" t="b">
        <f t="shared" si="671"/>
        <v>0</v>
      </c>
      <c r="AT1866" s="52" t="b">
        <f t="shared" si="671"/>
        <v>0</v>
      </c>
      <c r="AU1866" s="52">
        <f t="shared" si="660"/>
        <v>1</v>
      </c>
      <c r="AW1866" s="52" t="b">
        <f t="shared" si="661"/>
        <v>0</v>
      </c>
      <c r="AX1866" s="52" t="str">
        <f t="shared" si="662"/>
        <v>Unternehmen</v>
      </c>
      <c r="AY1866" s="52" t="b">
        <f t="shared" si="663"/>
        <v>0</v>
      </c>
      <c r="AZ1866" s="52" t="str">
        <f t="shared" si="664"/>
        <v>11677</v>
      </c>
      <c r="BA1866" s="52" t="str">
        <f>VLOOKUP(A1866,'BAT Grundtabelle'!A:U,21,0)</f>
        <v>ja</v>
      </c>
      <c r="BB1866" s="52" t="str">
        <f t="shared" si="665"/>
        <v>nein</v>
      </c>
      <c r="BC1866" s="52" t="str">
        <f t="shared" si="666"/>
        <v>11677</v>
      </c>
      <c r="BD1866" s="52" t="str">
        <f t="shared" si="667"/>
        <v>Sportartikelhandel</v>
      </c>
      <c r="BE1866" s="52" t="str">
        <f t="shared" si="668"/>
        <v>Unternehmen</v>
      </c>
      <c r="BF1866" s="52">
        <f t="shared" si="669"/>
        <v>1</v>
      </c>
    </row>
    <row r="1867" spans="1:58" hidden="1" x14ac:dyDescent="0.35">
      <c r="A1867" s="107" t="s">
        <v>2237</v>
      </c>
      <c r="B1867" s="75" t="s">
        <v>2236</v>
      </c>
      <c r="C1867" s="52" t="s">
        <v>3</v>
      </c>
      <c r="D1867" s="52" t="s">
        <v>3</v>
      </c>
      <c r="E1867" s="52" t="s">
        <v>2</v>
      </c>
      <c r="F1867" s="52" t="s">
        <v>2</v>
      </c>
      <c r="G1867" s="52" t="s">
        <v>2</v>
      </c>
      <c r="H1867" s="52" t="s">
        <v>2</v>
      </c>
      <c r="I1867" s="52" t="s">
        <v>3</v>
      </c>
      <c r="J1867" s="52">
        <v>2</v>
      </c>
      <c r="K1867" s="52" t="s">
        <v>2</v>
      </c>
      <c r="L1867" s="52" t="s">
        <v>2</v>
      </c>
      <c r="M1867" s="52" t="s">
        <v>2</v>
      </c>
      <c r="N1867" s="52" t="s">
        <v>3</v>
      </c>
      <c r="P1867" s="52" t="s">
        <v>4</v>
      </c>
      <c r="Q1867" s="52" t="str">
        <f t="shared" si="670"/>
        <v>Nein</v>
      </c>
      <c r="R1867" s="52" t="str">
        <f t="shared" si="670"/>
        <v>Nein</v>
      </c>
      <c r="S1867" s="52" t="str">
        <f t="shared" si="670"/>
        <v>Nein</v>
      </c>
      <c r="T1867" s="52" t="str">
        <f t="shared" si="670"/>
        <v>Nein</v>
      </c>
      <c r="U1867" s="52" t="str">
        <f t="shared" si="670"/>
        <v>Nein</v>
      </c>
      <c r="V1867" s="52" t="str">
        <f t="shared" si="670"/>
        <v>Nein</v>
      </c>
      <c r="W1867" s="52" t="str">
        <f t="shared" si="670"/>
        <v>Nein</v>
      </c>
      <c r="X1867" s="52" t="str">
        <f t="shared" si="670"/>
        <v>Nein</v>
      </c>
      <c r="Y1867" s="52" t="str">
        <f t="shared" si="670"/>
        <v>Nein</v>
      </c>
      <c r="Z1867" s="52" t="str">
        <f t="shared" si="670"/>
        <v>Nein</v>
      </c>
      <c r="AA1867" s="52" t="str">
        <f t="shared" si="670"/>
        <v>Nein</v>
      </c>
      <c r="AB1867" s="52" t="str">
        <f t="shared" si="670"/>
        <v>Nein</v>
      </c>
      <c r="AC1867" s="52" t="str">
        <f t="shared" si="670"/>
        <v>Nein</v>
      </c>
      <c r="AD1867" s="52" t="str">
        <f t="shared" si="670"/>
        <v>Nein</v>
      </c>
      <c r="AE1867" s="52" t="str">
        <f t="shared" si="670"/>
        <v>Nein</v>
      </c>
      <c r="AF1867" s="52" t="str">
        <f t="shared" si="670"/>
        <v>Nein</v>
      </c>
      <c r="AG1867" s="61" t="str">
        <f>IF(Q1867="Ja",VLOOKUP($Q$2,Plausis!A:E,5,0),IF(R1867="Ja",VLOOKUP($R$2,Plausis!A:E,5,0),IF(T1867="Ja",VLOOKUP($T$2,Plausis!A:E,5,0),IF(U1867="Ja",VLOOKUP($U$2,Plausis!A:E,5,0),IF(AA1867="Ja",VLOOKUP($AA$2,Plausis!A:E,5,0),IF(AC1867="Ja",VLOOKUP($AC$2,Plausis!A:E,5,0),IF(AD1867="Ja",VLOOKUP($AD$2,Plausis!A:E,5,0),"")))))))</f>
        <v/>
      </c>
      <c r="AH1867" s="52" t="str">
        <f>IF(Y1867="Ja",VLOOKUP($Y$2,Plausis!A:E,5,0),"")</f>
        <v/>
      </c>
      <c r="AI1867" s="52" t="str">
        <f t="shared" si="657"/>
        <v>Ja</v>
      </c>
      <c r="AJ1867" s="52" t="str">
        <f>IF(S1867="Ja",VLOOKUP($S$2,Plausis!A:E,5,0),IF(V1867="Ja",VLOOKUP($V$2,Plausis!A:E,5,0),IF(X1867="Ja",VLOOKUP($X$2,Plausis!A:E,5,0),"")))</f>
        <v/>
      </c>
      <c r="AL1867" s="52" t="s">
        <v>3</v>
      </c>
      <c r="AM1867" s="114">
        <v>45531</v>
      </c>
      <c r="AN1867" s="52" t="s">
        <v>4467</v>
      </c>
      <c r="AO1867" s="52" t="str">
        <f>VLOOKUP(B1867,'BAT Grundtabelle'!B:T,19,0)</f>
        <v>ja</v>
      </c>
      <c r="AP1867" s="105" t="str">
        <f t="shared" si="658"/>
        <v>3630</v>
      </c>
      <c r="AQ1867" s="52" t="str">
        <f t="shared" si="659"/>
        <v>Sportartikelhersteller</v>
      </c>
      <c r="AR1867" s="52" t="b">
        <f t="shared" si="671"/>
        <v>0</v>
      </c>
      <c r="AS1867" s="52" t="b">
        <f t="shared" si="671"/>
        <v>0</v>
      </c>
      <c r="AT1867" s="52" t="b">
        <f t="shared" si="671"/>
        <v>0</v>
      </c>
      <c r="AU1867" s="52">
        <f t="shared" si="660"/>
        <v>2</v>
      </c>
      <c r="AW1867" s="52" t="b">
        <f t="shared" si="661"/>
        <v>0</v>
      </c>
      <c r="AX1867" s="52" t="str">
        <f t="shared" si="662"/>
        <v>Unternehmen</v>
      </c>
      <c r="AY1867" s="52" t="b">
        <f t="shared" si="663"/>
        <v>0</v>
      </c>
      <c r="AZ1867" s="52" t="str">
        <f t="shared" si="664"/>
        <v>3630</v>
      </c>
      <c r="BA1867" s="52" t="str">
        <f>VLOOKUP(A1867,'BAT Grundtabelle'!A:U,21,0)</f>
        <v>ja</v>
      </c>
      <c r="BB1867" s="52" t="str">
        <f t="shared" si="665"/>
        <v>nein</v>
      </c>
      <c r="BC1867" s="52" t="str">
        <f t="shared" si="666"/>
        <v>3630</v>
      </c>
      <c r="BD1867" s="52" t="str">
        <f t="shared" si="667"/>
        <v>Sportartikelhersteller</v>
      </c>
      <c r="BE1867" s="52" t="str">
        <f t="shared" si="668"/>
        <v>Unternehmen</v>
      </c>
      <c r="BF1867" s="52">
        <f t="shared" si="669"/>
        <v>2</v>
      </c>
    </row>
    <row r="1868" spans="1:58" hidden="1" x14ac:dyDescent="0.35">
      <c r="A1868" s="107" t="s">
        <v>4103</v>
      </c>
      <c r="B1868" s="75" t="s">
        <v>1380</v>
      </c>
      <c r="C1868" s="52" t="s">
        <v>3</v>
      </c>
      <c r="D1868" s="52" t="s">
        <v>3</v>
      </c>
      <c r="E1868" s="52" t="s">
        <v>2</v>
      </c>
      <c r="F1868" s="52" t="s">
        <v>2</v>
      </c>
      <c r="G1868" s="52" t="s">
        <v>2</v>
      </c>
      <c r="H1868" s="52" t="s">
        <v>2</v>
      </c>
      <c r="I1868" s="52" t="s">
        <v>3</v>
      </c>
      <c r="J1868" s="52">
        <v>2</v>
      </c>
      <c r="K1868" s="52" t="s">
        <v>2</v>
      </c>
      <c r="L1868" s="52" t="s">
        <v>2</v>
      </c>
      <c r="M1868" s="52" t="s">
        <v>2</v>
      </c>
      <c r="N1868" s="52" t="s">
        <v>3</v>
      </c>
      <c r="P1868" s="52" t="s">
        <v>4</v>
      </c>
      <c r="Q1868" s="52" t="str">
        <f t="shared" si="670"/>
        <v>Nein</v>
      </c>
      <c r="R1868" s="52" t="str">
        <f t="shared" si="670"/>
        <v>Nein</v>
      </c>
      <c r="S1868" s="52" t="str">
        <f t="shared" si="670"/>
        <v>Nein</v>
      </c>
      <c r="T1868" s="52" t="str">
        <f t="shared" si="670"/>
        <v>Nein</v>
      </c>
      <c r="U1868" s="52" t="str">
        <f t="shared" si="670"/>
        <v>Nein</v>
      </c>
      <c r="V1868" s="52" t="str">
        <f t="shared" si="670"/>
        <v>Nein</v>
      </c>
      <c r="W1868" s="52" t="str">
        <f t="shared" si="670"/>
        <v>Nein</v>
      </c>
      <c r="X1868" s="52" t="str">
        <f t="shared" si="670"/>
        <v>Nein</v>
      </c>
      <c r="Y1868" s="52" t="str">
        <f t="shared" si="670"/>
        <v>Nein</v>
      </c>
      <c r="Z1868" s="52" t="str">
        <f t="shared" si="670"/>
        <v>Nein</v>
      </c>
      <c r="AA1868" s="52" t="str">
        <f t="shared" si="670"/>
        <v>Nein</v>
      </c>
      <c r="AB1868" s="52" t="str">
        <f t="shared" si="670"/>
        <v>Nein</v>
      </c>
      <c r="AC1868" s="52" t="str">
        <f t="shared" si="670"/>
        <v>Nein</v>
      </c>
      <c r="AD1868" s="52" t="str">
        <f t="shared" si="670"/>
        <v>Nein</v>
      </c>
      <c r="AE1868" s="52" t="str">
        <f t="shared" si="670"/>
        <v>Nein</v>
      </c>
      <c r="AF1868" s="52" t="str">
        <f t="shared" si="670"/>
        <v>Nein</v>
      </c>
      <c r="AG1868" s="61" t="str">
        <f>IF(Q1868="Ja",VLOOKUP($Q$2,Plausis!A:E,5,0),IF(R1868="Ja",VLOOKUP($R$2,Plausis!A:E,5,0),IF(T1868="Ja",VLOOKUP($T$2,Plausis!A:E,5,0),IF(U1868="Ja",VLOOKUP($U$2,Plausis!A:E,5,0),IF(AA1868="Ja",VLOOKUP($AA$2,Plausis!A:E,5,0),IF(AC1868="Ja",VLOOKUP($AC$2,Plausis!A:E,5,0),IF(AD1868="Ja",VLOOKUP($AD$2,Plausis!A:E,5,0),"")))))))</f>
        <v/>
      </c>
      <c r="AH1868" s="52" t="str">
        <f>IF(Y1868="Ja",VLOOKUP($Y$2,Plausis!A:E,5,0),"")</f>
        <v/>
      </c>
      <c r="AI1868" s="52" t="str">
        <f t="shared" si="657"/>
        <v>Ja</v>
      </c>
      <c r="AJ1868" s="52" t="str">
        <f>IF(S1868="Ja",VLOOKUP($S$2,Plausis!A:E,5,0),IF(V1868="Ja",VLOOKUP($V$2,Plausis!A:E,5,0),IF(X1868="Ja",VLOOKUP($X$2,Plausis!A:E,5,0),"")))</f>
        <v/>
      </c>
      <c r="AL1868" s="52" t="s">
        <v>3</v>
      </c>
      <c r="AM1868" s="114">
        <v>45531</v>
      </c>
      <c r="AN1868" s="52" t="s">
        <v>4467</v>
      </c>
      <c r="AO1868" s="52" t="str">
        <f>VLOOKUP(B1868,'BAT Grundtabelle'!B:T,19,0)</f>
        <v>ja</v>
      </c>
      <c r="AP1868" s="105" t="str">
        <f t="shared" si="658"/>
        <v>11678</v>
      </c>
      <c r="AQ1868" s="52" t="str">
        <f t="shared" si="659"/>
        <v>Sportgerätehersteller</v>
      </c>
      <c r="AR1868" s="52" t="b">
        <f t="shared" si="671"/>
        <v>0</v>
      </c>
      <c r="AS1868" s="52" t="b">
        <f t="shared" si="671"/>
        <v>0</v>
      </c>
      <c r="AT1868" s="52" t="b">
        <f t="shared" si="671"/>
        <v>0</v>
      </c>
      <c r="AU1868" s="52">
        <f t="shared" si="660"/>
        <v>2</v>
      </c>
      <c r="AW1868" s="52" t="b">
        <f t="shared" si="661"/>
        <v>0</v>
      </c>
      <c r="AX1868" s="52" t="str">
        <f t="shared" si="662"/>
        <v>Unternehmen</v>
      </c>
      <c r="AY1868" s="52" t="b">
        <f t="shared" si="663"/>
        <v>0</v>
      </c>
      <c r="AZ1868" s="52" t="str">
        <f t="shared" si="664"/>
        <v>11678</v>
      </c>
      <c r="BA1868" s="52" t="str">
        <f>VLOOKUP(A1868,'BAT Grundtabelle'!A:U,21,0)</f>
        <v>ja</v>
      </c>
      <c r="BB1868" s="52" t="str">
        <f t="shared" si="665"/>
        <v>nein</v>
      </c>
      <c r="BC1868" s="52" t="str">
        <f t="shared" si="666"/>
        <v>11678</v>
      </c>
      <c r="BD1868" s="52" t="str">
        <f t="shared" si="667"/>
        <v>Sportgerätehersteller</v>
      </c>
      <c r="BE1868" s="52" t="str">
        <f t="shared" si="668"/>
        <v>Unternehmen</v>
      </c>
      <c r="BF1868" s="52">
        <f t="shared" si="669"/>
        <v>2</v>
      </c>
    </row>
    <row r="1869" spans="1:58" hidden="1" x14ac:dyDescent="0.35">
      <c r="A1869" s="107" t="s">
        <v>4104</v>
      </c>
      <c r="B1869" s="75" t="s">
        <v>1653</v>
      </c>
      <c r="C1869" s="52" t="s">
        <v>3</v>
      </c>
      <c r="D1869" s="52" t="s">
        <v>3</v>
      </c>
      <c r="E1869" s="52" t="s">
        <v>2</v>
      </c>
      <c r="F1869" s="52" t="s">
        <v>2</v>
      </c>
      <c r="G1869" s="52" t="s">
        <v>2</v>
      </c>
      <c r="H1869" s="52" t="s">
        <v>2</v>
      </c>
      <c r="I1869" s="52" t="s">
        <v>3</v>
      </c>
      <c r="J1869" s="52">
        <v>1</v>
      </c>
      <c r="K1869" s="52" t="s">
        <v>2</v>
      </c>
      <c r="L1869" s="52" t="s">
        <v>2</v>
      </c>
      <c r="M1869" s="52" t="s">
        <v>2</v>
      </c>
      <c r="N1869" s="52" t="s">
        <v>3</v>
      </c>
      <c r="P1869" s="52" t="s">
        <v>4</v>
      </c>
      <c r="Q1869" s="52" t="str">
        <f t="shared" si="670"/>
        <v>Nein</v>
      </c>
      <c r="R1869" s="52" t="str">
        <f t="shared" si="670"/>
        <v>Nein</v>
      </c>
      <c r="S1869" s="52" t="str">
        <f t="shared" si="670"/>
        <v>Nein</v>
      </c>
      <c r="T1869" s="52" t="str">
        <f t="shared" si="670"/>
        <v>Nein</v>
      </c>
      <c r="U1869" s="52" t="str">
        <f t="shared" si="670"/>
        <v>Nein</v>
      </c>
      <c r="V1869" s="52" t="str">
        <f t="shared" si="670"/>
        <v>Nein</v>
      </c>
      <c r="W1869" s="52" t="str">
        <f t="shared" si="670"/>
        <v>Nein</v>
      </c>
      <c r="X1869" s="52" t="str">
        <f t="shared" si="670"/>
        <v>Nein</v>
      </c>
      <c r="Y1869" s="52" t="str">
        <f t="shared" si="670"/>
        <v>Nein</v>
      </c>
      <c r="Z1869" s="52" t="str">
        <f t="shared" si="670"/>
        <v>Nein</v>
      </c>
      <c r="AA1869" s="52" t="str">
        <f t="shared" si="670"/>
        <v>Nein</v>
      </c>
      <c r="AB1869" s="52" t="str">
        <f t="shared" si="670"/>
        <v>Nein</v>
      </c>
      <c r="AC1869" s="52" t="str">
        <f t="shared" si="670"/>
        <v>Nein</v>
      </c>
      <c r="AD1869" s="52" t="str">
        <f t="shared" si="670"/>
        <v>Nein</v>
      </c>
      <c r="AE1869" s="52" t="str">
        <f t="shared" si="670"/>
        <v>Nein</v>
      </c>
      <c r="AF1869" s="52" t="str">
        <f t="shared" si="670"/>
        <v>Nein</v>
      </c>
      <c r="AG1869" s="61" t="str">
        <f>IF(Q1869="Ja",VLOOKUP($Q$2,Plausis!A:E,5,0),IF(R1869="Ja",VLOOKUP($R$2,Plausis!A:E,5,0),IF(T1869="Ja",VLOOKUP($T$2,Plausis!A:E,5,0),IF(U1869="Ja",VLOOKUP($U$2,Plausis!A:E,5,0),IF(AA1869="Ja",VLOOKUP($AA$2,Plausis!A:E,5,0),IF(AC1869="Ja",VLOOKUP($AC$2,Plausis!A:E,5,0),IF(AD1869="Ja",VLOOKUP($AD$2,Plausis!A:E,5,0),"")))))))</f>
        <v/>
      </c>
      <c r="AH1869" s="52" t="str">
        <f>IF(Y1869="Ja",VLOOKUP($Y$2,Plausis!A:E,5,0),"")</f>
        <v/>
      </c>
      <c r="AI1869" s="52" t="str">
        <f t="shared" si="657"/>
        <v>Ja</v>
      </c>
      <c r="AJ1869" s="52" t="str">
        <f>IF(S1869="Ja",VLOOKUP($S$2,Plausis!A:E,5,0),IF(V1869="Ja",VLOOKUP($V$2,Plausis!A:E,5,0),IF(X1869="Ja",VLOOKUP($X$2,Plausis!A:E,5,0),"")))</f>
        <v/>
      </c>
      <c r="AL1869" s="52" t="s">
        <v>2</v>
      </c>
      <c r="AM1869" s="114">
        <v>45531</v>
      </c>
      <c r="AN1869" s="52" t="s">
        <v>4467</v>
      </c>
      <c r="AO1869" s="52" t="str">
        <f>VLOOKUP(B1869,'BAT Grundtabelle'!B:T,19,0)</f>
        <v>ja</v>
      </c>
      <c r="AP1869" s="105" t="str">
        <f t="shared" si="658"/>
        <v>11679</v>
      </c>
      <c r="AQ1869" s="52" t="str">
        <f t="shared" si="659"/>
        <v>Sporthalle</v>
      </c>
      <c r="AR1869" s="52" t="b">
        <f t="shared" si="671"/>
        <v>0</v>
      </c>
      <c r="AS1869" s="52" t="b">
        <f t="shared" si="671"/>
        <v>0</v>
      </c>
      <c r="AT1869" s="52" t="b">
        <f t="shared" si="671"/>
        <v>0</v>
      </c>
      <c r="AU1869" s="52">
        <f t="shared" si="660"/>
        <v>1</v>
      </c>
      <c r="AW1869" s="52" t="b">
        <f t="shared" si="661"/>
        <v>0</v>
      </c>
      <c r="AX1869" s="52" t="str">
        <f t="shared" si="662"/>
        <v>Unternehmen</v>
      </c>
      <c r="AY1869" s="52" t="b">
        <f t="shared" si="663"/>
        <v>0</v>
      </c>
      <c r="AZ1869" s="52" t="str">
        <f t="shared" si="664"/>
        <v>11679</v>
      </c>
      <c r="BA1869" s="52" t="str">
        <f>VLOOKUP(A1869,'BAT Grundtabelle'!A:U,21,0)</f>
        <v>ja</v>
      </c>
      <c r="BB1869" s="52" t="str">
        <f t="shared" si="665"/>
        <v>nein</v>
      </c>
      <c r="BC1869" s="52" t="str">
        <f t="shared" si="666"/>
        <v>11679</v>
      </c>
      <c r="BD1869" s="52" t="str">
        <f t="shared" si="667"/>
        <v>Sporthalle</v>
      </c>
      <c r="BE1869" s="52" t="str">
        <f t="shared" si="668"/>
        <v>Unternehmen</v>
      </c>
      <c r="BF1869" s="52">
        <f t="shared" si="669"/>
        <v>1</v>
      </c>
    </row>
    <row r="1870" spans="1:58" hidden="1" x14ac:dyDescent="0.35">
      <c r="A1870" s="107" t="s">
        <v>4105</v>
      </c>
      <c r="B1870" s="75" t="s">
        <v>1833</v>
      </c>
      <c r="C1870" s="52" t="s">
        <v>3</v>
      </c>
      <c r="D1870" s="52" t="s">
        <v>3</v>
      </c>
      <c r="E1870" s="52" t="s">
        <v>2</v>
      </c>
      <c r="F1870" s="52" t="s">
        <v>2</v>
      </c>
      <c r="G1870" s="52" t="s">
        <v>2</v>
      </c>
      <c r="H1870" s="52" t="s">
        <v>2</v>
      </c>
      <c r="I1870" s="52" t="s">
        <v>3</v>
      </c>
      <c r="J1870" s="52">
        <v>1</v>
      </c>
      <c r="K1870" s="52" t="s">
        <v>2</v>
      </c>
      <c r="L1870" s="52" t="s">
        <v>2</v>
      </c>
      <c r="M1870" s="52" t="s">
        <v>2</v>
      </c>
      <c r="N1870" s="52" t="s">
        <v>3</v>
      </c>
      <c r="P1870" s="52">
        <v>1192</v>
      </c>
      <c r="Q1870" s="52" t="str">
        <f t="shared" si="670"/>
        <v>Nein</v>
      </c>
      <c r="R1870" s="52" t="str">
        <f t="shared" si="670"/>
        <v>Ja</v>
      </c>
      <c r="S1870" s="52" t="str">
        <f t="shared" si="670"/>
        <v>Nein</v>
      </c>
      <c r="T1870" s="52" t="str">
        <f t="shared" si="670"/>
        <v>Nein</v>
      </c>
      <c r="U1870" s="52" t="str">
        <f t="shared" si="670"/>
        <v>Nein</v>
      </c>
      <c r="V1870" s="52" t="str">
        <f t="shared" si="670"/>
        <v>Nein</v>
      </c>
      <c r="W1870" s="52" t="str">
        <f t="shared" si="670"/>
        <v>Nein</v>
      </c>
      <c r="X1870" s="52" t="str">
        <f t="shared" si="670"/>
        <v>Nein</v>
      </c>
      <c r="Y1870" s="52" t="str">
        <f t="shared" si="670"/>
        <v>Nein</v>
      </c>
      <c r="Z1870" s="52" t="str">
        <f t="shared" si="670"/>
        <v>Nein</v>
      </c>
      <c r="AA1870" s="52" t="str">
        <f t="shared" si="670"/>
        <v>Nein</v>
      </c>
      <c r="AB1870" s="52" t="str">
        <f t="shared" si="670"/>
        <v>Nein</v>
      </c>
      <c r="AC1870" s="52" t="str">
        <f t="shared" si="670"/>
        <v>Nein</v>
      </c>
      <c r="AD1870" s="52" t="str">
        <f t="shared" si="670"/>
        <v>Nein</v>
      </c>
      <c r="AE1870" s="52" t="str">
        <f t="shared" si="670"/>
        <v>Nein</v>
      </c>
      <c r="AF1870" s="52" t="str">
        <f t="shared" si="670"/>
        <v>Nein</v>
      </c>
      <c r="AG1870" s="61" t="str">
        <f>IF(Q1870="Ja",VLOOKUP($Q$2,Plausis!A:E,5,0),IF(R1870="Ja",VLOOKUP($R$2,Plausis!A:E,5,0),IF(T1870="Ja",VLOOKUP($T$2,Plausis!A:E,5,0),IF(U1870="Ja",VLOOKUP($U$2,Plausis!A:E,5,0),IF(AA1870="Ja",VLOOKUP($AA$2,Plausis!A:E,5,0),IF(AC1870="Ja",VLOOKUP($AC$2,Plausis!A:E,5,0),IF(AD1870="Ja",VLOOKUP($AD$2,Plausis!A:E,5,0),"")))))))</f>
        <v>Dieser Betrieb ist im Komfort- oder Premium-RS nur ohne Immobilien-RS versicherbar.</v>
      </c>
      <c r="AH1870" s="52" t="str">
        <f>IF(Y1870="Ja",VLOOKUP($Y$2,Plausis!A:E,5,0),"")</f>
        <v/>
      </c>
      <c r="AI1870" s="52" t="str">
        <f t="shared" si="657"/>
        <v>Ja</v>
      </c>
      <c r="AJ1870" s="52" t="str">
        <f>IF(S1870="Ja",VLOOKUP($S$2,Plausis!A:E,5,0),IF(V1870="Ja",VLOOKUP($V$2,Plausis!A:E,5,0),IF(X1870="Ja",VLOOKUP($X$2,Plausis!A:E,5,0),"")))</f>
        <v/>
      </c>
      <c r="AL1870" s="52" t="s">
        <v>2</v>
      </c>
      <c r="AM1870" s="114">
        <v>45531</v>
      </c>
      <c r="AN1870" s="52" t="s">
        <v>4467</v>
      </c>
      <c r="AO1870" s="52" t="str">
        <f>VLOOKUP(B1870,'BAT Grundtabelle'!B:T,19,0)</f>
        <v>ja</v>
      </c>
      <c r="AP1870" s="105" t="str">
        <f t="shared" si="658"/>
        <v>11680</v>
      </c>
      <c r="AQ1870" s="52" t="str">
        <f t="shared" si="659"/>
        <v>Sportheim</v>
      </c>
      <c r="AR1870" s="52" t="b">
        <f t="shared" si="671"/>
        <v>0</v>
      </c>
      <c r="AS1870" s="52" t="b">
        <f t="shared" si="671"/>
        <v>0</v>
      </c>
      <c r="AT1870" s="52" t="b">
        <f t="shared" si="671"/>
        <v>0</v>
      </c>
      <c r="AU1870" s="52">
        <f t="shared" si="660"/>
        <v>1</v>
      </c>
      <c r="AW1870" s="52" t="b">
        <f t="shared" si="661"/>
        <v>0</v>
      </c>
      <c r="AX1870" s="52" t="str">
        <f t="shared" si="662"/>
        <v>Unternehmen</v>
      </c>
      <c r="AY1870" s="52" t="b">
        <f t="shared" si="663"/>
        <v>0</v>
      </c>
      <c r="AZ1870" s="52" t="str">
        <f t="shared" si="664"/>
        <v>11680</v>
      </c>
      <c r="BA1870" s="52" t="str">
        <f>VLOOKUP(A1870,'BAT Grundtabelle'!A:U,21,0)</f>
        <v>ja</v>
      </c>
      <c r="BB1870" s="52" t="str">
        <f t="shared" si="665"/>
        <v>nein</v>
      </c>
      <c r="BC1870" s="52" t="str">
        <f t="shared" si="666"/>
        <v>11680</v>
      </c>
      <c r="BD1870" s="52" t="str">
        <f t="shared" si="667"/>
        <v>Sportheim</v>
      </c>
      <c r="BE1870" s="52" t="str">
        <f t="shared" si="668"/>
        <v>Unternehmen</v>
      </c>
      <c r="BF1870" s="52">
        <f t="shared" si="669"/>
        <v>1</v>
      </c>
    </row>
    <row r="1871" spans="1:58" hidden="1" x14ac:dyDescent="0.35">
      <c r="A1871" s="107" t="s">
        <v>4106</v>
      </c>
      <c r="B1871" s="75" t="s">
        <v>135</v>
      </c>
      <c r="C1871" s="52" t="s">
        <v>3</v>
      </c>
      <c r="D1871" s="52" t="s">
        <v>3</v>
      </c>
      <c r="E1871" s="52" t="s">
        <v>2</v>
      </c>
      <c r="F1871" s="52" t="s">
        <v>2</v>
      </c>
      <c r="G1871" s="52" t="s">
        <v>2</v>
      </c>
      <c r="H1871" s="52" t="s">
        <v>2</v>
      </c>
      <c r="I1871" s="52" t="s">
        <v>3</v>
      </c>
      <c r="J1871" s="52">
        <v>1</v>
      </c>
      <c r="K1871" s="52" t="s">
        <v>2</v>
      </c>
      <c r="L1871" s="52" t="s">
        <v>2</v>
      </c>
      <c r="M1871" s="52" t="s">
        <v>2</v>
      </c>
      <c r="N1871" s="52" t="s">
        <v>3</v>
      </c>
      <c r="P1871" s="52" t="s">
        <v>4</v>
      </c>
      <c r="Q1871" s="52" t="str">
        <f t="shared" si="670"/>
        <v>Nein</v>
      </c>
      <c r="R1871" s="52" t="str">
        <f t="shared" si="670"/>
        <v>Nein</v>
      </c>
      <c r="S1871" s="52" t="str">
        <f t="shared" si="670"/>
        <v>Nein</v>
      </c>
      <c r="T1871" s="52" t="str">
        <f t="shared" si="670"/>
        <v>Nein</v>
      </c>
      <c r="U1871" s="52" t="str">
        <f t="shared" si="670"/>
        <v>Nein</v>
      </c>
      <c r="V1871" s="52" t="str">
        <f t="shared" si="670"/>
        <v>Nein</v>
      </c>
      <c r="W1871" s="52" t="str">
        <f t="shared" si="670"/>
        <v>Nein</v>
      </c>
      <c r="X1871" s="52" t="str">
        <f t="shared" si="670"/>
        <v>Nein</v>
      </c>
      <c r="Y1871" s="52" t="str">
        <f t="shared" si="670"/>
        <v>Nein</v>
      </c>
      <c r="Z1871" s="52" t="str">
        <f t="shared" si="670"/>
        <v>Nein</v>
      </c>
      <c r="AA1871" s="52" t="str">
        <f t="shared" si="670"/>
        <v>Nein</v>
      </c>
      <c r="AB1871" s="52" t="str">
        <f t="shared" si="670"/>
        <v>Nein</v>
      </c>
      <c r="AC1871" s="52" t="str">
        <f t="shared" si="670"/>
        <v>Nein</v>
      </c>
      <c r="AD1871" s="52" t="str">
        <f t="shared" si="670"/>
        <v>Nein</v>
      </c>
      <c r="AE1871" s="52" t="str">
        <f t="shared" si="670"/>
        <v>Nein</v>
      </c>
      <c r="AF1871" s="52" t="str">
        <f t="shared" si="670"/>
        <v>Nein</v>
      </c>
      <c r="AG1871" s="61" t="str">
        <f>IF(Q1871="Ja",VLOOKUP($Q$2,Plausis!A:E,5,0),IF(R1871="Ja",VLOOKUP($R$2,Plausis!A:E,5,0),IF(T1871="Ja",VLOOKUP($T$2,Plausis!A:E,5,0),IF(U1871="Ja",VLOOKUP($U$2,Plausis!A:E,5,0),IF(AA1871="Ja",VLOOKUP($AA$2,Plausis!A:E,5,0),IF(AC1871="Ja",VLOOKUP($AC$2,Plausis!A:E,5,0),IF(AD1871="Ja",VLOOKUP($AD$2,Plausis!A:E,5,0),"")))))))</f>
        <v/>
      </c>
      <c r="AH1871" s="52" t="str">
        <f>IF(Y1871="Ja",VLOOKUP($Y$2,Plausis!A:E,5,0),"")</f>
        <v/>
      </c>
      <c r="AI1871" s="52" t="str">
        <f t="shared" si="657"/>
        <v>Ja</v>
      </c>
      <c r="AJ1871" s="52" t="str">
        <f>IF(S1871="Ja",VLOOKUP($S$2,Plausis!A:E,5,0),IF(V1871="Ja",VLOOKUP($V$2,Plausis!A:E,5,0),IF(X1871="Ja",VLOOKUP($X$2,Plausis!A:E,5,0),"")))</f>
        <v/>
      </c>
      <c r="AL1871" s="52" t="s">
        <v>3</v>
      </c>
      <c r="AM1871" s="114">
        <v>45531</v>
      </c>
      <c r="AN1871" s="52" t="s">
        <v>4467</v>
      </c>
      <c r="AO1871" s="52" t="str">
        <f>VLOOKUP(B1871,'BAT Grundtabelle'!B:T,19,0)</f>
        <v>ja</v>
      </c>
      <c r="AP1871" s="105" t="str">
        <f t="shared" si="658"/>
        <v>11681</v>
      </c>
      <c r="AQ1871" s="52" t="str">
        <f t="shared" si="659"/>
        <v>Sportlehrer</v>
      </c>
      <c r="AR1871" s="52" t="b">
        <f t="shared" si="671"/>
        <v>0</v>
      </c>
      <c r="AS1871" s="52" t="b">
        <f t="shared" si="671"/>
        <v>0</v>
      </c>
      <c r="AT1871" s="52" t="b">
        <f t="shared" si="671"/>
        <v>0</v>
      </c>
      <c r="AU1871" s="52">
        <f t="shared" si="660"/>
        <v>1</v>
      </c>
      <c r="AW1871" s="52" t="b">
        <f t="shared" si="661"/>
        <v>0</v>
      </c>
      <c r="AX1871" s="52" t="str">
        <f t="shared" si="662"/>
        <v>Unternehmen</v>
      </c>
      <c r="AY1871" s="52" t="b">
        <f t="shared" si="663"/>
        <v>0</v>
      </c>
      <c r="AZ1871" s="52" t="str">
        <f t="shared" si="664"/>
        <v>11681</v>
      </c>
      <c r="BA1871" s="52" t="str">
        <f>VLOOKUP(A1871,'BAT Grundtabelle'!A:U,21,0)</f>
        <v>ja</v>
      </c>
      <c r="BB1871" s="52" t="str">
        <f t="shared" si="665"/>
        <v>nein</v>
      </c>
      <c r="BC1871" s="52" t="str">
        <f t="shared" si="666"/>
        <v>11681</v>
      </c>
      <c r="BD1871" s="52" t="str">
        <f t="shared" si="667"/>
        <v>Sportlehrer</v>
      </c>
      <c r="BE1871" s="52" t="str">
        <f t="shared" si="668"/>
        <v>Unternehmen</v>
      </c>
      <c r="BF1871" s="52">
        <f t="shared" si="669"/>
        <v>1</v>
      </c>
    </row>
    <row r="1872" spans="1:58" hidden="1" x14ac:dyDescent="0.35">
      <c r="A1872" s="107" t="s">
        <v>8</v>
      </c>
      <c r="B1872" s="75" t="s">
        <v>7</v>
      </c>
      <c r="C1872" s="52" t="s">
        <v>3</v>
      </c>
      <c r="D1872" s="52" t="s">
        <v>3</v>
      </c>
      <c r="E1872" s="52" t="s">
        <v>2</v>
      </c>
      <c r="F1872" s="52" t="s">
        <v>2</v>
      </c>
      <c r="G1872" s="52" t="s">
        <v>2</v>
      </c>
      <c r="H1872" s="52" t="s">
        <v>2</v>
      </c>
      <c r="I1872" s="52" t="s">
        <v>3</v>
      </c>
      <c r="J1872" s="52">
        <v>1</v>
      </c>
      <c r="K1872" s="52" t="s">
        <v>2</v>
      </c>
      <c r="L1872" s="52" t="s">
        <v>2</v>
      </c>
      <c r="M1872" s="52" t="s">
        <v>2</v>
      </c>
      <c r="N1872" s="52" t="s">
        <v>3</v>
      </c>
      <c r="P1872" s="52" t="s">
        <v>4</v>
      </c>
      <c r="Q1872" s="52" t="str">
        <f t="shared" si="670"/>
        <v>Nein</v>
      </c>
      <c r="R1872" s="52" t="str">
        <f t="shared" si="670"/>
        <v>Nein</v>
      </c>
      <c r="S1872" s="52" t="str">
        <f t="shared" si="670"/>
        <v>Nein</v>
      </c>
      <c r="T1872" s="52" t="str">
        <f t="shared" si="670"/>
        <v>Nein</v>
      </c>
      <c r="U1872" s="52" t="str">
        <f t="shared" si="670"/>
        <v>Nein</v>
      </c>
      <c r="V1872" s="52" t="str">
        <f t="shared" si="670"/>
        <v>Nein</v>
      </c>
      <c r="W1872" s="52" t="str">
        <f t="shared" si="670"/>
        <v>Nein</v>
      </c>
      <c r="X1872" s="52" t="str">
        <f t="shared" si="670"/>
        <v>Nein</v>
      </c>
      <c r="Y1872" s="52" t="str">
        <f t="shared" si="670"/>
        <v>Nein</v>
      </c>
      <c r="Z1872" s="52" t="str">
        <f t="shared" si="670"/>
        <v>Nein</v>
      </c>
      <c r="AA1872" s="52" t="str">
        <f t="shared" si="670"/>
        <v>Nein</v>
      </c>
      <c r="AB1872" s="52" t="str">
        <f t="shared" si="670"/>
        <v>Nein</v>
      </c>
      <c r="AC1872" s="52" t="str">
        <f t="shared" si="670"/>
        <v>Nein</v>
      </c>
      <c r="AD1872" s="52" t="str">
        <f t="shared" si="670"/>
        <v>Nein</v>
      </c>
      <c r="AE1872" s="52" t="str">
        <f t="shared" si="670"/>
        <v>Nein</v>
      </c>
      <c r="AF1872" s="52" t="str">
        <f t="shared" si="670"/>
        <v>Nein</v>
      </c>
      <c r="AG1872" s="61" t="str">
        <f>IF(Q1872="Ja",VLOOKUP($Q$2,Plausis!A:E,5,0),IF(R1872="Ja",VLOOKUP($R$2,Plausis!A:E,5,0),IF(T1872="Ja",VLOOKUP($T$2,Plausis!A:E,5,0),IF(U1872="Ja",VLOOKUP($U$2,Plausis!A:E,5,0),IF(AA1872="Ja",VLOOKUP($AA$2,Plausis!A:E,5,0),IF(AC1872="Ja",VLOOKUP($AC$2,Plausis!A:E,5,0),IF(AD1872="Ja",VLOOKUP($AD$2,Plausis!A:E,5,0),"")))))))</f>
        <v/>
      </c>
      <c r="AH1872" s="52" t="str">
        <f>IF(Y1872="Ja",VLOOKUP($Y$2,Plausis!A:E,5,0),"")</f>
        <v/>
      </c>
      <c r="AI1872" s="52" t="str">
        <f t="shared" si="657"/>
        <v>Ja</v>
      </c>
      <c r="AJ1872" s="52" t="str">
        <f>IF(S1872="Ja",VLOOKUP($S$2,Plausis!A:E,5,0),IF(V1872="Ja",VLOOKUP($V$2,Plausis!A:E,5,0),IF(X1872="Ja",VLOOKUP($X$2,Plausis!A:E,5,0),"")))</f>
        <v/>
      </c>
      <c r="AL1872" s="52" t="s">
        <v>2</v>
      </c>
      <c r="AM1872" s="114">
        <v>45531</v>
      </c>
      <c r="AN1872" s="52" t="s">
        <v>4467</v>
      </c>
      <c r="AO1872" s="52" t="str">
        <f>VLOOKUP(B1872,'BAT Grundtabelle'!B:T,19,0)</f>
        <v>ja</v>
      </c>
      <c r="AP1872" s="105" t="str">
        <f t="shared" si="658"/>
        <v>5140</v>
      </c>
      <c r="AQ1872" s="52" t="str">
        <f t="shared" si="659"/>
        <v>Sportler</v>
      </c>
      <c r="AR1872" s="52" t="b">
        <f t="shared" si="671"/>
        <v>0</v>
      </c>
      <c r="AS1872" s="52" t="b">
        <f t="shared" si="671"/>
        <v>0</v>
      </c>
      <c r="AT1872" s="52" t="b">
        <f t="shared" si="671"/>
        <v>0</v>
      </c>
      <c r="AU1872" s="52">
        <f t="shared" si="660"/>
        <v>1</v>
      </c>
      <c r="AW1872" s="52" t="b">
        <f t="shared" si="661"/>
        <v>0</v>
      </c>
      <c r="AX1872" s="52" t="str">
        <f t="shared" si="662"/>
        <v>Unternehmen</v>
      </c>
      <c r="AY1872" s="52" t="b">
        <f t="shared" si="663"/>
        <v>0</v>
      </c>
      <c r="AZ1872" s="52" t="str">
        <f t="shared" si="664"/>
        <v>5140</v>
      </c>
      <c r="BA1872" s="52" t="str">
        <f>VLOOKUP(A1872,'BAT Grundtabelle'!A:U,21,0)</f>
        <v>ja</v>
      </c>
      <c r="BB1872" s="52" t="str">
        <f t="shared" si="665"/>
        <v>nein</v>
      </c>
      <c r="BC1872" s="52" t="str">
        <f t="shared" si="666"/>
        <v>5140</v>
      </c>
      <c r="BD1872" s="52" t="str">
        <f t="shared" si="667"/>
        <v>Sportler</v>
      </c>
      <c r="BE1872" s="52" t="str">
        <f t="shared" si="668"/>
        <v>Unternehmen</v>
      </c>
      <c r="BF1872" s="52">
        <f t="shared" si="669"/>
        <v>1</v>
      </c>
    </row>
    <row r="1873" spans="1:58" hidden="1" x14ac:dyDescent="0.35">
      <c r="A1873" s="107" t="s">
        <v>4107</v>
      </c>
      <c r="B1873" s="75" t="s">
        <v>1106</v>
      </c>
      <c r="C1873" s="52" t="s">
        <v>3</v>
      </c>
      <c r="D1873" s="52" t="s">
        <v>3</v>
      </c>
      <c r="E1873" s="52" t="s">
        <v>2</v>
      </c>
      <c r="F1873" s="52" t="s">
        <v>2</v>
      </c>
      <c r="G1873" s="52" t="s">
        <v>2</v>
      </c>
      <c r="H1873" s="52" t="s">
        <v>2</v>
      </c>
      <c r="I1873" s="52" t="s">
        <v>3</v>
      </c>
      <c r="J1873" s="52">
        <v>1</v>
      </c>
      <c r="K1873" s="52" t="s">
        <v>2</v>
      </c>
      <c r="L1873" s="52" t="s">
        <v>2</v>
      </c>
      <c r="M1873" s="52" t="s">
        <v>2</v>
      </c>
      <c r="N1873" s="52" t="s">
        <v>3</v>
      </c>
      <c r="P1873" s="52" t="s">
        <v>4</v>
      </c>
      <c r="Q1873" s="52" t="str">
        <f t="shared" ref="Q1873:AF1882" si="672">IF(ISERROR(FIND(Q$2,$P1873,1)),"Nein","Ja")</f>
        <v>Nein</v>
      </c>
      <c r="R1873" s="52" t="str">
        <f t="shared" si="672"/>
        <v>Nein</v>
      </c>
      <c r="S1873" s="52" t="str">
        <f t="shared" si="672"/>
        <v>Nein</v>
      </c>
      <c r="T1873" s="52" t="str">
        <f t="shared" si="672"/>
        <v>Nein</v>
      </c>
      <c r="U1873" s="52" t="str">
        <f t="shared" si="672"/>
        <v>Nein</v>
      </c>
      <c r="V1873" s="52" t="str">
        <f t="shared" si="672"/>
        <v>Nein</v>
      </c>
      <c r="W1873" s="52" t="str">
        <f t="shared" si="672"/>
        <v>Nein</v>
      </c>
      <c r="X1873" s="52" t="str">
        <f t="shared" si="672"/>
        <v>Nein</v>
      </c>
      <c r="Y1873" s="52" t="str">
        <f t="shared" si="672"/>
        <v>Nein</v>
      </c>
      <c r="Z1873" s="52" t="str">
        <f t="shared" si="672"/>
        <v>Nein</v>
      </c>
      <c r="AA1873" s="52" t="str">
        <f t="shared" si="672"/>
        <v>Nein</v>
      </c>
      <c r="AB1873" s="52" t="str">
        <f t="shared" si="672"/>
        <v>Nein</v>
      </c>
      <c r="AC1873" s="52" t="str">
        <f t="shared" si="672"/>
        <v>Nein</v>
      </c>
      <c r="AD1873" s="52" t="str">
        <f t="shared" si="672"/>
        <v>Nein</v>
      </c>
      <c r="AE1873" s="52" t="str">
        <f t="shared" si="672"/>
        <v>Nein</v>
      </c>
      <c r="AF1873" s="52" t="str">
        <f t="shared" si="672"/>
        <v>Nein</v>
      </c>
      <c r="AG1873" s="61" t="str">
        <f>IF(Q1873="Ja",VLOOKUP($Q$2,Plausis!A:E,5,0),IF(R1873="Ja",VLOOKUP($R$2,Plausis!A:E,5,0),IF(T1873="Ja",VLOOKUP($T$2,Plausis!A:E,5,0),IF(U1873="Ja",VLOOKUP($U$2,Plausis!A:E,5,0),IF(AA1873="Ja",VLOOKUP($AA$2,Plausis!A:E,5,0),IF(AC1873="Ja",VLOOKUP($AC$2,Plausis!A:E,5,0),IF(AD1873="Ja",VLOOKUP($AD$2,Plausis!A:E,5,0),"")))))))</f>
        <v/>
      </c>
      <c r="AH1873" s="52" t="str">
        <f>IF(Y1873="Ja",VLOOKUP($Y$2,Plausis!A:E,5,0),"")</f>
        <v/>
      </c>
      <c r="AI1873" s="52" t="str">
        <f t="shared" si="657"/>
        <v>Ja</v>
      </c>
      <c r="AJ1873" s="52" t="str">
        <f>IF(S1873="Ja",VLOOKUP($S$2,Plausis!A:E,5,0),IF(V1873="Ja",VLOOKUP($V$2,Plausis!A:E,5,0),IF(X1873="Ja",VLOOKUP($X$2,Plausis!A:E,5,0),"")))</f>
        <v/>
      </c>
      <c r="AL1873" s="52" t="s">
        <v>2</v>
      </c>
      <c r="AM1873" s="114">
        <v>45531</v>
      </c>
      <c r="AN1873" s="52" t="s">
        <v>4467</v>
      </c>
      <c r="AO1873" s="52" t="str">
        <f>VLOOKUP(B1873,'BAT Grundtabelle'!B:T,19,0)</f>
        <v>ja</v>
      </c>
      <c r="AP1873" s="105" t="str">
        <f t="shared" si="658"/>
        <v>11682</v>
      </c>
      <c r="AQ1873" s="52" t="str">
        <f t="shared" si="659"/>
        <v>Sportschule</v>
      </c>
      <c r="AR1873" s="52" t="b">
        <f t="shared" si="671"/>
        <v>0</v>
      </c>
      <c r="AS1873" s="52" t="b">
        <f t="shared" si="671"/>
        <v>0</v>
      </c>
      <c r="AT1873" s="52" t="b">
        <f t="shared" si="671"/>
        <v>0</v>
      </c>
      <c r="AU1873" s="52">
        <f t="shared" si="660"/>
        <v>1</v>
      </c>
      <c r="AW1873" s="52" t="b">
        <f t="shared" si="661"/>
        <v>0</v>
      </c>
      <c r="AX1873" s="52" t="str">
        <f t="shared" si="662"/>
        <v>Unternehmen</v>
      </c>
      <c r="AY1873" s="52" t="b">
        <f t="shared" si="663"/>
        <v>0</v>
      </c>
      <c r="AZ1873" s="52" t="str">
        <f t="shared" si="664"/>
        <v>11682</v>
      </c>
      <c r="BA1873" s="52" t="str">
        <f>VLOOKUP(A1873,'BAT Grundtabelle'!A:U,21,0)</f>
        <v>ja</v>
      </c>
      <c r="BB1873" s="52" t="str">
        <f t="shared" si="665"/>
        <v>nein</v>
      </c>
      <c r="BC1873" s="52" t="str">
        <f t="shared" si="666"/>
        <v>11682</v>
      </c>
      <c r="BD1873" s="52" t="str">
        <f t="shared" si="667"/>
        <v>Sportschule</v>
      </c>
      <c r="BE1873" s="52" t="str">
        <f t="shared" si="668"/>
        <v>Unternehmen</v>
      </c>
      <c r="BF1873" s="52">
        <f t="shared" si="669"/>
        <v>1</v>
      </c>
    </row>
    <row r="1874" spans="1:58" hidden="1" x14ac:dyDescent="0.35">
      <c r="A1874" s="107" t="s">
        <v>4108</v>
      </c>
      <c r="B1874" s="75" t="s">
        <v>2018</v>
      </c>
      <c r="C1874" s="52" t="s">
        <v>3</v>
      </c>
      <c r="D1874" s="52" t="s">
        <v>3</v>
      </c>
      <c r="E1874" s="52" t="s">
        <v>2</v>
      </c>
      <c r="F1874" s="52" t="s">
        <v>2</v>
      </c>
      <c r="G1874" s="52" t="s">
        <v>2</v>
      </c>
      <c r="H1874" s="52" t="s">
        <v>2</v>
      </c>
      <c r="I1874" s="52" t="s">
        <v>3</v>
      </c>
      <c r="J1874" s="52">
        <v>1</v>
      </c>
      <c r="K1874" s="52" t="s">
        <v>2</v>
      </c>
      <c r="L1874" s="52" t="s">
        <v>2</v>
      </c>
      <c r="M1874" s="52" t="s">
        <v>2</v>
      </c>
      <c r="N1874" s="52" t="s">
        <v>3</v>
      </c>
      <c r="P1874" s="52" t="s">
        <v>4</v>
      </c>
      <c r="Q1874" s="52" t="str">
        <f t="shared" si="672"/>
        <v>Nein</v>
      </c>
      <c r="R1874" s="52" t="str">
        <f t="shared" si="672"/>
        <v>Nein</v>
      </c>
      <c r="S1874" s="52" t="str">
        <f t="shared" si="672"/>
        <v>Nein</v>
      </c>
      <c r="T1874" s="52" t="str">
        <f t="shared" si="672"/>
        <v>Nein</v>
      </c>
      <c r="U1874" s="52" t="str">
        <f t="shared" si="672"/>
        <v>Nein</v>
      </c>
      <c r="V1874" s="52" t="str">
        <f t="shared" si="672"/>
        <v>Nein</v>
      </c>
      <c r="W1874" s="52" t="str">
        <f t="shared" si="672"/>
        <v>Nein</v>
      </c>
      <c r="X1874" s="52" t="str">
        <f t="shared" si="672"/>
        <v>Nein</v>
      </c>
      <c r="Y1874" s="52" t="str">
        <f t="shared" si="672"/>
        <v>Nein</v>
      </c>
      <c r="Z1874" s="52" t="str">
        <f t="shared" si="672"/>
        <v>Nein</v>
      </c>
      <c r="AA1874" s="52" t="str">
        <f t="shared" si="672"/>
        <v>Nein</v>
      </c>
      <c r="AB1874" s="52" t="str">
        <f t="shared" si="672"/>
        <v>Nein</v>
      </c>
      <c r="AC1874" s="52" t="str">
        <f t="shared" si="672"/>
        <v>Nein</v>
      </c>
      <c r="AD1874" s="52" t="str">
        <f t="shared" si="672"/>
        <v>Nein</v>
      </c>
      <c r="AE1874" s="52" t="str">
        <f t="shared" si="672"/>
        <v>Nein</v>
      </c>
      <c r="AF1874" s="52" t="str">
        <f t="shared" si="672"/>
        <v>Nein</v>
      </c>
      <c r="AG1874" s="61" t="str">
        <f>IF(Q1874="Ja",VLOOKUP($Q$2,Plausis!A:E,5,0),IF(R1874="Ja",VLOOKUP($R$2,Plausis!A:E,5,0),IF(T1874="Ja",VLOOKUP($T$2,Plausis!A:E,5,0),IF(U1874="Ja",VLOOKUP($U$2,Plausis!A:E,5,0),IF(AA1874="Ja",VLOOKUP($AA$2,Plausis!A:E,5,0),IF(AC1874="Ja",VLOOKUP($AC$2,Plausis!A:E,5,0),IF(AD1874="Ja",VLOOKUP($AD$2,Plausis!A:E,5,0),"")))))))</f>
        <v/>
      </c>
      <c r="AH1874" s="52" t="str">
        <f>IF(Y1874="Ja",VLOOKUP($Y$2,Plausis!A:E,5,0),"")</f>
        <v/>
      </c>
      <c r="AI1874" s="52" t="str">
        <f t="shared" si="657"/>
        <v>Ja</v>
      </c>
      <c r="AJ1874" s="52" t="str">
        <f>IF(S1874="Ja",VLOOKUP($S$2,Plausis!A:E,5,0),IF(V1874="Ja",VLOOKUP($V$2,Plausis!A:E,5,0),IF(X1874="Ja",VLOOKUP($X$2,Plausis!A:E,5,0),"")))</f>
        <v/>
      </c>
      <c r="AL1874" s="52" t="s">
        <v>2</v>
      </c>
      <c r="AM1874" s="114">
        <v>45531</v>
      </c>
      <c r="AN1874" s="52" t="s">
        <v>4467</v>
      </c>
      <c r="AO1874" s="52" t="str">
        <f>VLOOKUP(B1874,'BAT Grundtabelle'!B:T,19,0)</f>
        <v>ja</v>
      </c>
      <c r="AP1874" s="105" t="str">
        <f t="shared" si="658"/>
        <v>11683</v>
      </c>
      <c r="AQ1874" s="52" t="str">
        <f t="shared" si="659"/>
        <v>Sportstättenbaubetrieb</v>
      </c>
      <c r="AR1874" s="52" t="b">
        <f t="shared" si="671"/>
        <v>0</v>
      </c>
      <c r="AS1874" s="52" t="b">
        <f t="shared" si="671"/>
        <v>0</v>
      </c>
      <c r="AT1874" s="52" t="b">
        <f t="shared" si="671"/>
        <v>0</v>
      </c>
      <c r="AU1874" s="52">
        <f t="shared" si="660"/>
        <v>1</v>
      </c>
      <c r="AW1874" s="52" t="b">
        <f t="shared" si="661"/>
        <v>0</v>
      </c>
      <c r="AX1874" s="52" t="str">
        <f t="shared" si="662"/>
        <v>Unternehmen</v>
      </c>
      <c r="AY1874" s="52" t="b">
        <f t="shared" si="663"/>
        <v>0</v>
      </c>
      <c r="AZ1874" s="52" t="str">
        <f t="shared" si="664"/>
        <v>11683</v>
      </c>
      <c r="BA1874" s="52" t="str">
        <f>VLOOKUP(A1874,'BAT Grundtabelle'!A:U,21,0)</f>
        <v>ja</v>
      </c>
      <c r="BB1874" s="52" t="str">
        <f t="shared" si="665"/>
        <v>nein</v>
      </c>
      <c r="BC1874" s="52" t="str">
        <f t="shared" si="666"/>
        <v>11683</v>
      </c>
      <c r="BD1874" s="52" t="str">
        <f t="shared" si="667"/>
        <v>Sportstättenbaubetrieb</v>
      </c>
      <c r="BE1874" s="52" t="str">
        <f t="shared" si="668"/>
        <v>Unternehmen</v>
      </c>
      <c r="BF1874" s="52">
        <f t="shared" si="669"/>
        <v>1</v>
      </c>
    </row>
    <row r="1875" spans="1:58" hidden="1" x14ac:dyDescent="0.35">
      <c r="A1875" s="107" t="s">
        <v>4109</v>
      </c>
      <c r="B1875" s="75" t="s">
        <v>136</v>
      </c>
      <c r="C1875" s="52" t="s">
        <v>3</v>
      </c>
      <c r="D1875" s="52" t="s">
        <v>3</v>
      </c>
      <c r="E1875" s="52" t="s">
        <v>2</v>
      </c>
      <c r="F1875" s="52" t="s">
        <v>2</v>
      </c>
      <c r="G1875" s="52" t="s">
        <v>2</v>
      </c>
      <c r="H1875" s="52" t="s">
        <v>2</v>
      </c>
      <c r="I1875" s="52" t="s">
        <v>3</v>
      </c>
      <c r="J1875" s="52">
        <v>1</v>
      </c>
      <c r="K1875" s="52" t="s">
        <v>2</v>
      </c>
      <c r="L1875" s="52" t="s">
        <v>2</v>
      </c>
      <c r="M1875" s="52" t="s">
        <v>2</v>
      </c>
      <c r="N1875" s="52" t="s">
        <v>2</v>
      </c>
      <c r="P1875" s="52">
        <v>1197</v>
      </c>
      <c r="Q1875" s="52" t="str">
        <f t="shared" si="672"/>
        <v>Nein</v>
      </c>
      <c r="R1875" s="52" t="str">
        <f t="shared" si="672"/>
        <v>Nein</v>
      </c>
      <c r="S1875" s="52" t="str">
        <f t="shared" si="672"/>
        <v>Nein</v>
      </c>
      <c r="T1875" s="52" t="str">
        <f t="shared" si="672"/>
        <v>Nein</v>
      </c>
      <c r="U1875" s="52" t="str">
        <f t="shared" si="672"/>
        <v>Nein</v>
      </c>
      <c r="V1875" s="52" t="str">
        <f t="shared" si="672"/>
        <v>Nein</v>
      </c>
      <c r="W1875" s="52" t="str">
        <f t="shared" si="672"/>
        <v>Nein</v>
      </c>
      <c r="X1875" s="52" t="str">
        <f t="shared" si="672"/>
        <v>Nein</v>
      </c>
      <c r="Y1875" s="52" t="str">
        <f t="shared" si="672"/>
        <v>Nein</v>
      </c>
      <c r="Z1875" s="52" t="str">
        <f t="shared" si="672"/>
        <v>Nein</v>
      </c>
      <c r="AA1875" s="52" t="str">
        <f t="shared" si="672"/>
        <v>Nein</v>
      </c>
      <c r="AB1875" s="52" t="str">
        <f t="shared" si="672"/>
        <v>Nein</v>
      </c>
      <c r="AC1875" s="52" t="str">
        <f t="shared" si="672"/>
        <v>Nein</v>
      </c>
      <c r="AD1875" s="52" t="str">
        <f t="shared" si="672"/>
        <v>Nein</v>
      </c>
      <c r="AE1875" s="52" t="str">
        <f t="shared" si="672"/>
        <v>Nein</v>
      </c>
      <c r="AF1875" s="52" t="str">
        <f t="shared" si="672"/>
        <v>Nein</v>
      </c>
      <c r="AG1875" s="61" t="str">
        <f>IF(Q1875="Ja",VLOOKUP($Q$2,Plausis!A:E,5,0),IF(R1875="Ja",VLOOKUP($R$2,Plausis!A:E,5,0),IF(T1875="Ja",VLOOKUP($T$2,Plausis!A:E,5,0),IF(U1875="Ja",VLOOKUP($U$2,Plausis!A:E,5,0),IF(AA1875="Ja",VLOOKUP($AA$2,Plausis!A:E,5,0),IF(AC1875="Ja",VLOOKUP($AC$2,Plausis!A:E,5,0),IF(AD1875="Ja",VLOOKUP($AD$2,Plausis!A:E,5,0),"")))))))</f>
        <v/>
      </c>
      <c r="AH1875" s="52" t="str">
        <f>IF(Y1875="Ja",VLOOKUP($Y$2,Plausis!A:E,5,0),"")</f>
        <v/>
      </c>
      <c r="AI1875" s="52" t="str">
        <f t="shared" si="657"/>
        <v>Ja</v>
      </c>
      <c r="AJ1875" s="52" t="str">
        <f>IF(S1875="Ja",VLOOKUP($S$2,Plausis!A:E,5,0),IF(V1875="Ja",VLOOKUP($V$2,Plausis!A:E,5,0),IF(X1875="Ja",VLOOKUP($X$2,Plausis!A:E,5,0),"")))</f>
        <v/>
      </c>
      <c r="AL1875" s="52" t="s">
        <v>2</v>
      </c>
      <c r="AM1875" s="114">
        <v>45531</v>
      </c>
      <c r="AN1875" s="52" t="s">
        <v>4467</v>
      </c>
      <c r="AO1875" s="52" t="str">
        <f>VLOOKUP(B1875,'BAT Grundtabelle'!B:T,19,0)</f>
        <v>ja</v>
      </c>
      <c r="AP1875" s="105" t="str">
        <f t="shared" si="658"/>
        <v>11684</v>
      </c>
      <c r="AQ1875" s="52" t="str">
        <f t="shared" si="659"/>
        <v>Sportstudio</v>
      </c>
      <c r="AR1875" s="52" t="b">
        <f t="shared" si="671"/>
        <v>0</v>
      </c>
      <c r="AS1875" s="52" t="b">
        <f t="shared" si="671"/>
        <v>0</v>
      </c>
      <c r="AT1875" s="52" t="b">
        <f t="shared" si="671"/>
        <v>0</v>
      </c>
      <c r="AU1875" s="52">
        <f t="shared" si="660"/>
        <v>1</v>
      </c>
      <c r="AW1875" s="52" t="b">
        <f t="shared" si="661"/>
        <v>0</v>
      </c>
      <c r="AX1875" s="52" t="str">
        <f t="shared" si="662"/>
        <v>Unternehmen</v>
      </c>
      <c r="AY1875" s="52" t="b">
        <f t="shared" si="663"/>
        <v>0</v>
      </c>
      <c r="AZ1875" s="52" t="str">
        <f t="shared" si="664"/>
        <v>11684</v>
      </c>
      <c r="BA1875" s="52" t="str">
        <f>VLOOKUP(A1875,'BAT Grundtabelle'!A:U,21,0)</f>
        <v>ja</v>
      </c>
      <c r="BB1875" s="52" t="str">
        <f t="shared" si="665"/>
        <v>nein</v>
      </c>
      <c r="BC1875" s="52" t="str">
        <f t="shared" si="666"/>
        <v>11684</v>
      </c>
      <c r="BD1875" s="52" t="str">
        <f t="shared" si="667"/>
        <v>Sportstudio</v>
      </c>
      <c r="BE1875" s="52" t="str">
        <f t="shared" si="668"/>
        <v>Unternehmen</v>
      </c>
      <c r="BF1875" s="52">
        <f t="shared" si="669"/>
        <v>1</v>
      </c>
    </row>
    <row r="1876" spans="1:58" hidden="1" x14ac:dyDescent="0.35">
      <c r="A1876" s="107" t="s">
        <v>4110</v>
      </c>
      <c r="B1876" s="75" t="s">
        <v>907</v>
      </c>
      <c r="C1876" s="52" t="s">
        <v>3</v>
      </c>
      <c r="D1876" s="52" t="s">
        <v>3</v>
      </c>
      <c r="E1876" s="52" t="s">
        <v>2</v>
      </c>
      <c r="F1876" s="52" t="s">
        <v>2</v>
      </c>
      <c r="G1876" s="52" t="s">
        <v>2</v>
      </c>
      <c r="H1876" s="52" t="s">
        <v>2</v>
      </c>
      <c r="I1876" s="52" t="s">
        <v>2</v>
      </c>
      <c r="J1876" s="52" t="s">
        <v>2</v>
      </c>
      <c r="K1876" s="52" t="s">
        <v>2</v>
      </c>
      <c r="L1876" s="52" t="s">
        <v>2</v>
      </c>
      <c r="M1876" s="52" t="s">
        <v>2</v>
      </c>
      <c r="N1876" s="52" t="s">
        <v>3</v>
      </c>
      <c r="O1876" s="52" t="s">
        <v>2412</v>
      </c>
      <c r="Q1876" s="52" t="str">
        <f t="shared" si="672"/>
        <v>Nein</v>
      </c>
      <c r="R1876" s="52" t="str">
        <f t="shared" si="672"/>
        <v>Nein</v>
      </c>
      <c r="S1876" s="52" t="str">
        <f t="shared" si="672"/>
        <v>Nein</v>
      </c>
      <c r="T1876" s="52" t="str">
        <f t="shared" si="672"/>
        <v>Nein</v>
      </c>
      <c r="U1876" s="52" t="str">
        <f t="shared" si="672"/>
        <v>Nein</v>
      </c>
      <c r="V1876" s="52" t="str">
        <f t="shared" si="672"/>
        <v>Nein</v>
      </c>
      <c r="W1876" s="52" t="str">
        <f t="shared" si="672"/>
        <v>Nein</v>
      </c>
      <c r="X1876" s="52" t="str">
        <f t="shared" si="672"/>
        <v>Nein</v>
      </c>
      <c r="Y1876" s="52" t="str">
        <f t="shared" si="672"/>
        <v>Nein</v>
      </c>
      <c r="Z1876" s="52" t="str">
        <f t="shared" si="672"/>
        <v>Nein</v>
      </c>
      <c r="AA1876" s="52" t="str">
        <f t="shared" si="672"/>
        <v>Nein</v>
      </c>
      <c r="AB1876" s="52" t="str">
        <f t="shared" si="672"/>
        <v>Nein</v>
      </c>
      <c r="AC1876" s="52" t="str">
        <f t="shared" si="672"/>
        <v>Nein</v>
      </c>
      <c r="AD1876" s="52" t="str">
        <f t="shared" si="672"/>
        <v>Nein</v>
      </c>
      <c r="AE1876" s="52" t="str">
        <f t="shared" si="672"/>
        <v>Nein</v>
      </c>
      <c r="AF1876" s="52" t="str">
        <f t="shared" si="672"/>
        <v>Nein</v>
      </c>
      <c r="AG1876" s="61" t="str">
        <f>IF(Q1876="Ja",VLOOKUP($Q$2,Plausis!A:E,5,0),IF(R1876="Ja",VLOOKUP($R$2,Plausis!A:E,5,0),IF(T1876="Ja",VLOOKUP($T$2,Plausis!A:E,5,0),IF(U1876="Ja",VLOOKUP($U$2,Plausis!A:E,5,0),IF(AA1876="Ja",VLOOKUP($AA$2,Plausis!A:E,5,0),IF(AC1876="Ja",VLOOKUP($AC$2,Plausis!A:E,5,0),IF(AD1876="Ja",VLOOKUP($AD$2,Plausis!A:E,5,0),"")))))))</f>
        <v/>
      </c>
      <c r="AH1876" s="52" t="str">
        <f>IF(Y1876="Ja",VLOOKUP($Y$2,Plausis!A:E,5,0),"")</f>
        <v/>
      </c>
      <c r="AI1876" s="52" t="str">
        <f t="shared" si="657"/>
        <v>Ja</v>
      </c>
      <c r="AJ1876" s="52" t="str">
        <f>IF(S1876="Ja",VLOOKUP($S$2,Plausis!A:E,5,0),IF(V1876="Ja",VLOOKUP($V$2,Plausis!A:E,5,0),IF(X1876="Ja",VLOOKUP($X$2,Plausis!A:E,5,0),"")))</f>
        <v/>
      </c>
      <c r="AL1876" s="52" t="s">
        <v>2</v>
      </c>
      <c r="AM1876" s="114">
        <v>45531</v>
      </c>
      <c r="AN1876" s="52" t="s">
        <v>4467</v>
      </c>
      <c r="AO1876" s="52" t="str">
        <f>VLOOKUP(B1876,'BAT Grundtabelle'!B:T,19,0)</f>
        <v>ja</v>
      </c>
      <c r="AP1876" s="105" t="str">
        <f t="shared" si="658"/>
        <v>11685</v>
      </c>
      <c r="AQ1876" s="52" t="str">
        <f t="shared" si="659"/>
        <v>Sportveranstaltung</v>
      </c>
      <c r="AR1876" s="52" t="b">
        <f t="shared" si="671"/>
        <v>0</v>
      </c>
      <c r="AS1876" s="52" t="b">
        <f t="shared" si="671"/>
        <v>0</v>
      </c>
      <c r="AT1876" s="52" t="b">
        <f t="shared" si="671"/>
        <v>0</v>
      </c>
      <c r="AU1876" s="52" t="str">
        <f t="shared" si="660"/>
        <v>Eigener Tarif</v>
      </c>
      <c r="AW1876" s="52" t="b">
        <f t="shared" si="661"/>
        <v>0</v>
      </c>
      <c r="AX1876" s="52" t="str">
        <f t="shared" si="662"/>
        <v>Eigener Tarif</v>
      </c>
      <c r="AY1876" s="52" t="b">
        <f t="shared" si="663"/>
        <v>0</v>
      </c>
      <c r="AZ1876" s="52" t="str">
        <f t="shared" si="664"/>
        <v>11685</v>
      </c>
      <c r="BA1876" s="52" t="str">
        <f>VLOOKUP(A1876,'BAT Grundtabelle'!A:U,21,0)</f>
        <v>ja</v>
      </c>
      <c r="BB1876" s="52" t="str">
        <f t="shared" si="665"/>
        <v>nein</v>
      </c>
      <c r="BC1876" s="52" t="str">
        <f t="shared" si="666"/>
        <v>11685</v>
      </c>
      <c r="BD1876" s="52" t="str">
        <f t="shared" si="667"/>
        <v>Sportveranstaltung</v>
      </c>
      <c r="BE1876" s="52" t="str">
        <f t="shared" si="668"/>
        <v>Eigener Tarif</v>
      </c>
      <c r="BF1876" s="52" t="str">
        <f t="shared" si="669"/>
        <v>Eigener Tarif</v>
      </c>
    </row>
    <row r="1877" spans="1:58" hidden="1" x14ac:dyDescent="0.35">
      <c r="A1877" s="107" t="s">
        <v>4111</v>
      </c>
      <c r="B1877" s="75" t="s">
        <v>1834</v>
      </c>
      <c r="C1877" s="52" t="s">
        <v>2</v>
      </c>
      <c r="D1877" s="52" t="s">
        <v>2</v>
      </c>
      <c r="E1877" s="52" t="s">
        <v>2</v>
      </c>
      <c r="F1877" s="52" t="s">
        <v>2</v>
      </c>
      <c r="G1877" s="52" t="s">
        <v>2</v>
      </c>
      <c r="H1877" s="52" t="s">
        <v>3</v>
      </c>
      <c r="I1877" s="52" t="s">
        <v>2</v>
      </c>
      <c r="J1877" s="52" t="s">
        <v>2</v>
      </c>
      <c r="K1877" s="52" t="s">
        <v>2</v>
      </c>
      <c r="L1877" s="52" t="s">
        <v>2</v>
      </c>
      <c r="M1877" s="52" t="s">
        <v>2</v>
      </c>
      <c r="N1877" s="52" t="s">
        <v>2</v>
      </c>
      <c r="O1877" s="52" t="s">
        <v>2411</v>
      </c>
      <c r="P1877" s="52" t="s">
        <v>59</v>
      </c>
      <c r="Q1877" s="52" t="str">
        <f t="shared" si="672"/>
        <v>Nein</v>
      </c>
      <c r="R1877" s="52" t="str">
        <f t="shared" si="672"/>
        <v>Nein</v>
      </c>
      <c r="S1877" s="52" t="str">
        <f t="shared" si="672"/>
        <v>Nein</v>
      </c>
      <c r="T1877" s="52" t="str">
        <f t="shared" si="672"/>
        <v>Nein</v>
      </c>
      <c r="U1877" s="52" t="str">
        <f t="shared" si="672"/>
        <v>Nein</v>
      </c>
      <c r="V1877" s="52" t="str">
        <f t="shared" si="672"/>
        <v>Nein</v>
      </c>
      <c r="W1877" s="52" t="str">
        <f t="shared" si="672"/>
        <v>Nein</v>
      </c>
      <c r="X1877" s="52" t="str">
        <f t="shared" si="672"/>
        <v>Nein</v>
      </c>
      <c r="Y1877" s="52" t="str">
        <f t="shared" si="672"/>
        <v>Nein</v>
      </c>
      <c r="Z1877" s="52" t="str">
        <f t="shared" si="672"/>
        <v>Nein</v>
      </c>
      <c r="AA1877" s="52" t="str">
        <f t="shared" si="672"/>
        <v>Nein</v>
      </c>
      <c r="AB1877" s="52" t="str">
        <f t="shared" si="672"/>
        <v>Nein</v>
      </c>
      <c r="AC1877" s="52" t="str">
        <f t="shared" si="672"/>
        <v>Nein</v>
      </c>
      <c r="AD1877" s="52" t="str">
        <f t="shared" si="672"/>
        <v>Nein</v>
      </c>
      <c r="AE1877" s="52" t="str">
        <f t="shared" si="672"/>
        <v>Nein</v>
      </c>
      <c r="AF1877" s="52" t="str">
        <f t="shared" si="672"/>
        <v>Nein</v>
      </c>
      <c r="AG1877" s="61" t="str">
        <f>IF(Q1877="Ja",VLOOKUP($Q$2,Plausis!A:E,5,0),IF(R1877="Ja",VLOOKUP($R$2,Plausis!A:E,5,0),IF(T1877="Ja",VLOOKUP($T$2,Plausis!A:E,5,0),IF(U1877="Ja",VLOOKUP($U$2,Plausis!A:E,5,0),IF(AA1877="Ja",VLOOKUP($AA$2,Plausis!A:E,5,0),IF(AC1877="Ja",VLOOKUP($AC$2,Plausis!A:E,5,0),IF(AD1877="Ja",VLOOKUP($AD$2,Plausis!A:E,5,0),"")))))))</f>
        <v/>
      </c>
      <c r="AH1877" s="52" t="str">
        <f>IF(Y1877="Ja",VLOOKUP($Y$2,Plausis!A:E,5,0),"")</f>
        <v/>
      </c>
      <c r="AI1877" s="52" t="str">
        <f t="shared" si="657"/>
        <v>Nein</v>
      </c>
      <c r="AJ1877" s="52" t="str">
        <f>IF(S1877="Ja",VLOOKUP($S$2,Plausis!A:E,5,0),IF(V1877="Ja",VLOOKUP($V$2,Plausis!A:E,5,0),IF(X1877="Ja",VLOOKUP($X$2,Plausis!A:E,5,0),"")))</f>
        <v/>
      </c>
      <c r="AL1877" s="52" t="s">
        <v>2</v>
      </c>
      <c r="AM1877" s="114">
        <v>45531</v>
      </c>
      <c r="AN1877" s="52" t="s">
        <v>4467</v>
      </c>
      <c r="AO1877" s="52" t="str">
        <f>VLOOKUP(B1877,'BAT Grundtabelle'!B:T,19,0)</f>
        <v>ja</v>
      </c>
      <c r="AP1877" s="105" t="str">
        <f t="shared" si="658"/>
        <v>11686</v>
      </c>
      <c r="AQ1877" s="52" t="str">
        <f t="shared" si="659"/>
        <v>Sportverein</v>
      </c>
      <c r="AR1877" s="52" t="b">
        <f t="shared" si="671"/>
        <v>0</v>
      </c>
      <c r="AS1877" s="52" t="b">
        <f t="shared" si="671"/>
        <v>0</v>
      </c>
      <c r="AT1877" s="52" t="b">
        <f t="shared" si="671"/>
        <v>0</v>
      </c>
      <c r="AU1877" s="52" t="str">
        <f t="shared" si="660"/>
        <v>Eigener Tarif</v>
      </c>
      <c r="AW1877" s="52" t="b">
        <f t="shared" si="661"/>
        <v>0</v>
      </c>
      <c r="AX1877" s="52" t="str">
        <f t="shared" si="662"/>
        <v>Eigener Tarif</v>
      </c>
      <c r="AY1877" s="52" t="b">
        <f t="shared" si="663"/>
        <v>0</v>
      </c>
      <c r="AZ1877" s="52" t="str">
        <f t="shared" si="664"/>
        <v>11686</v>
      </c>
      <c r="BA1877" s="52" t="str">
        <f>VLOOKUP(A1877,'BAT Grundtabelle'!A:U,21,0)</f>
        <v>nein</v>
      </c>
      <c r="BB1877" s="52" t="str">
        <f t="shared" si="665"/>
        <v>nein</v>
      </c>
      <c r="BC1877" s="52" t="str">
        <f t="shared" si="666"/>
        <v>11686</v>
      </c>
      <c r="BD1877" s="52" t="str">
        <f t="shared" si="667"/>
        <v>Sportverein</v>
      </c>
      <c r="BE1877" s="52" t="str">
        <f t="shared" si="668"/>
        <v>Eigener Tarif</v>
      </c>
      <c r="BF1877" s="52" t="str">
        <f t="shared" si="669"/>
        <v>Eigener Tarif</v>
      </c>
    </row>
    <row r="1878" spans="1:58" hidden="1" x14ac:dyDescent="0.35">
      <c r="A1878" s="107" t="s">
        <v>4112</v>
      </c>
      <c r="B1878" s="75" t="s">
        <v>1050</v>
      </c>
      <c r="C1878" s="52" t="s">
        <v>3</v>
      </c>
      <c r="D1878" s="52" t="s">
        <v>3</v>
      </c>
      <c r="E1878" s="52" t="s">
        <v>2</v>
      </c>
      <c r="F1878" s="52" t="s">
        <v>2</v>
      </c>
      <c r="G1878" s="52" t="s">
        <v>2</v>
      </c>
      <c r="H1878" s="52" t="s">
        <v>2</v>
      </c>
      <c r="I1878" s="52" t="s">
        <v>3</v>
      </c>
      <c r="J1878" s="52">
        <v>1</v>
      </c>
      <c r="K1878" s="52" t="s">
        <v>2</v>
      </c>
      <c r="L1878" s="52" t="s">
        <v>2</v>
      </c>
      <c r="M1878" s="52" t="s">
        <v>2</v>
      </c>
      <c r="N1878" s="52" t="s">
        <v>3</v>
      </c>
      <c r="P1878" s="52" t="s">
        <v>4</v>
      </c>
      <c r="Q1878" s="52" t="str">
        <f t="shared" si="672"/>
        <v>Nein</v>
      </c>
      <c r="R1878" s="52" t="str">
        <f t="shared" si="672"/>
        <v>Nein</v>
      </c>
      <c r="S1878" s="52" t="str">
        <f t="shared" si="672"/>
        <v>Nein</v>
      </c>
      <c r="T1878" s="52" t="str">
        <f t="shared" si="672"/>
        <v>Nein</v>
      </c>
      <c r="U1878" s="52" t="str">
        <f t="shared" si="672"/>
        <v>Nein</v>
      </c>
      <c r="V1878" s="52" t="str">
        <f t="shared" si="672"/>
        <v>Nein</v>
      </c>
      <c r="W1878" s="52" t="str">
        <f t="shared" si="672"/>
        <v>Nein</v>
      </c>
      <c r="X1878" s="52" t="str">
        <f t="shared" si="672"/>
        <v>Nein</v>
      </c>
      <c r="Y1878" s="52" t="str">
        <f t="shared" si="672"/>
        <v>Nein</v>
      </c>
      <c r="Z1878" s="52" t="str">
        <f t="shared" si="672"/>
        <v>Nein</v>
      </c>
      <c r="AA1878" s="52" t="str">
        <f t="shared" si="672"/>
        <v>Nein</v>
      </c>
      <c r="AB1878" s="52" t="str">
        <f t="shared" si="672"/>
        <v>Nein</v>
      </c>
      <c r="AC1878" s="52" t="str">
        <f t="shared" si="672"/>
        <v>Nein</v>
      </c>
      <c r="AD1878" s="52" t="str">
        <f t="shared" si="672"/>
        <v>Nein</v>
      </c>
      <c r="AE1878" s="52" t="str">
        <f t="shared" si="672"/>
        <v>Nein</v>
      </c>
      <c r="AF1878" s="52" t="str">
        <f t="shared" si="672"/>
        <v>Nein</v>
      </c>
      <c r="AG1878" s="61" t="str">
        <f>IF(Q1878="Ja",VLOOKUP($Q$2,Plausis!A:E,5,0),IF(R1878="Ja",VLOOKUP($R$2,Plausis!A:E,5,0),IF(T1878="Ja",VLOOKUP($T$2,Plausis!A:E,5,0),IF(U1878="Ja",VLOOKUP($U$2,Plausis!A:E,5,0),IF(AA1878="Ja",VLOOKUP($AA$2,Plausis!A:E,5,0),IF(AC1878="Ja",VLOOKUP($AC$2,Plausis!A:E,5,0),IF(AD1878="Ja",VLOOKUP($AD$2,Plausis!A:E,5,0),"")))))))</f>
        <v/>
      </c>
      <c r="AH1878" s="52" t="str">
        <f>IF(Y1878="Ja",VLOOKUP($Y$2,Plausis!A:E,5,0),"")</f>
        <v/>
      </c>
      <c r="AI1878" s="52" t="str">
        <f t="shared" si="657"/>
        <v>Ja</v>
      </c>
      <c r="AJ1878" s="52" t="str">
        <f>IF(S1878="Ja",VLOOKUP($S$2,Plausis!A:E,5,0),IF(V1878="Ja",VLOOKUP($V$2,Plausis!A:E,5,0),IF(X1878="Ja",VLOOKUP($X$2,Plausis!A:E,5,0),"")))</f>
        <v/>
      </c>
      <c r="AL1878" s="52" t="s">
        <v>2</v>
      </c>
      <c r="AM1878" s="114">
        <v>45531</v>
      </c>
      <c r="AN1878" s="52" t="s">
        <v>4467</v>
      </c>
      <c r="AO1878" s="52" t="str">
        <f>VLOOKUP(B1878,'BAT Grundtabelle'!B:T,19,0)</f>
        <v>ja</v>
      </c>
      <c r="AP1878" s="105" t="str">
        <f t="shared" si="658"/>
        <v>11687</v>
      </c>
      <c r="AQ1878" s="52" t="str">
        <f t="shared" si="659"/>
        <v>Sportwaffeneinzelhandel</v>
      </c>
      <c r="AR1878" s="52" t="b">
        <f t="shared" si="671"/>
        <v>0</v>
      </c>
      <c r="AS1878" s="52" t="b">
        <f t="shared" si="671"/>
        <v>0</v>
      </c>
      <c r="AT1878" s="52" t="b">
        <f t="shared" si="671"/>
        <v>0</v>
      </c>
      <c r="AU1878" s="52">
        <f t="shared" si="660"/>
        <v>1</v>
      </c>
      <c r="AW1878" s="52" t="b">
        <f t="shared" si="661"/>
        <v>0</v>
      </c>
      <c r="AX1878" s="52" t="str">
        <f t="shared" si="662"/>
        <v>Unternehmen</v>
      </c>
      <c r="AY1878" s="52" t="b">
        <f t="shared" si="663"/>
        <v>0</v>
      </c>
      <c r="AZ1878" s="52" t="str">
        <f t="shared" si="664"/>
        <v>11687</v>
      </c>
      <c r="BA1878" s="52" t="str">
        <f>VLOOKUP(A1878,'BAT Grundtabelle'!A:U,21,0)</f>
        <v>ja</v>
      </c>
      <c r="BB1878" s="52" t="str">
        <f t="shared" si="665"/>
        <v>nein</v>
      </c>
      <c r="BC1878" s="52" t="str">
        <f t="shared" si="666"/>
        <v>11687</v>
      </c>
      <c r="BD1878" s="52" t="str">
        <f t="shared" si="667"/>
        <v>Sportwaffeneinzelhandel</v>
      </c>
      <c r="BE1878" s="52" t="str">
        <f t="shared" si="668"/>
        <v>Unternehmen</v>
      </c>
      <c r="BF1878" s="52">
        <f t="shared" si="669"/>
        <v>1</v>
      </c>
    </row>
    <row r="1879" spans="1:58" hidden="1" x14ac:dyDescent="0.35">
      <c r="A1879" s="107" t="s">
        <v>4113</v>
      </c>
      <c r="B1879" s="75" t="s">
        <v>1046</v>
      </c>
      <c r="C1879" s="52" t="s">
        <v>3</v>
      </c>
      <c r="D1879" s="52" t="s">
        <v>3</v>
      </c>
      <c r="E1879" s="52" t="s">
        <v>2</v>
      </c>
      <c r="F1879" s="52" t="s">
        <v>2</v>
      </c>
      <c r="G1879" s="52" t="s">
        <v>2</v>
      </c>
      <c r="H1879" s="52" t="s">
        <v>2</v>
      </c>
      <c r="I1879" s="52" t="s">
        <v>3</v>
      </c>
      <c r="J1879" s="52">
        <v>2</v>
      </c>
      <c r="K1879" s="52" t="s">
        <v>2</v>
      </c>
      <c r="L1879" s="52" t="s">
        <v>2</v>
      </c>
      <c r="M1879" s="52" t="s">
        <v>2</v>
      </c>
      <c r="N1879" s="52" t="s">
        <v>3</v>
      </c>
      <c r="P1879" s="52" t="s">
        <v>4</v>
      </c>
      <c r="Q1879" s="52" t="str">
        <f t="shared" si="672"/>
        <v>Nein</v>
      </c>
      <c r="R1879" s="52" t="str">
        <f t="shared" si="672"/>
        <v>Nein</v>
      </c>
      <c r="S1879" s="52" t="str">
        <f t="shared" si="672"/>
        <v>Nein</v>
      </c>
      <c r="T1879" s="52" t="str">
        <f t="shared" si="672"/>
        <v>Nein</v>
      </c>
      <c r="U1879" s="52" t="str">
        <f t="shared" si="672"/>
        <v>Nein</v>
      </c>
      <c r="V1879" s="52" t="str">
        <f t="shared" si="672"/>
        <v>Nein</v>
      </c>
      <c r="W1879" s="52" t="str">
        <f t="shared" si="672"/>
        <v>Nein</v>
      </c>
      <c r="X1879" s="52" t="str">
        <f t="shared" si="672"/>
        <v>Nein</v>
      </c>
      <c r="Y1879" s="52" t="str">
        <f t="shared" si="672"/>
        <v>Nein</v>
      </c>
      <c r="Z1879" s="52" t="str">
        <f t="shared" si="672"/>
        <v>Nein</v>
      </c>
      <c r="AA1879" s="52" t="str">
        <f t="shared" si="672"/>
        <v>Nein</v>
      </c>
      <c r="AB1879" s="52" t="str">
        <f t="shared" si="672"/>
        <v>Nein</v>
      </c>
      <c r="AC1879" s="52" t="str">
        <f t="shared" si="672"/>
        <v>Nein</v>
      </c>
      <c r="AD1879" s="52" t="str">
        <f t="shared" si="672"/>
        <v>Nein</v>
      </c>
      <c r="AE1879" s="52" t="str">
        <f t="shared" si="672"/>
        <v>Nein</v>
      </c>
      <c r="AF1879" s="52" t="str">
        <f t="shared" si="672"/>
        <v>Nein</v>
      </c>
      <c r="AG1879" s="61" t="str">
        <f>IF(Q1879="Ja",VLOOKUP($Q$2,Plausis!A:E,5,0),IF(R1879="Ja",VLOOKUP($R$2,Plausis!A:E,5,0),IF(T1879="Ja",VLOOKUP($T$2,Plausis!A:E,5,0),IF(U1879="Ja",VLOOKUP($U$2,Plausis!A:E,5,0),IF(AA1879="Ja",VLOOKUP($AA$2,Plausis!A:E,5,0),IF(AC1879="Ja",VLOOKUP($AC$2,Plausis!A:E,5,0),IF(AD1879="Ja",VLOOKUP($AD$2,Plausis!A:E,5,0),"")))))))</f>
        <v/>
      </c>
      <c r="AH1879" s="52" t="str">
        <f>IF(Y1879="Ja",VLOOKUP($Y$2,Plausis!A:E,5,0),"")</f>
        <v/>
      </c>
      <c r="AI1879" s="52" t="str">
        <f t="shared" si="657"/>
        <v>Ja</v>
      </c>
      <c r="AJ1879" s="52" t="str">
        <f>IF(S1879="Ja",VLOOKUP($S$2,Plausis!A:E,5,0),IF(V1879="Ja",VLOOKUP($V$2,Plausis!A:E,5,0),IF(X1879="Ja",VLOOKUP($X$2,Plausis!A:E,5,0),"")))</f>
        <v/>
      </c>
      <c r="AL1879" s="52" t="s">
        <v>2</v>
      </c>
      <c r="AM1879" s="114">
        <v>45531</v>
      </c>
      <c r="AN1879" s="52" t="s">
        <v>4467</v>
      </c>
      <c r="AO1879" s="52" t="str">
        <f>VLOOKUP(B1879,'BAT Grundtabelle'!B:T,19,0)</f>
        <v>ja</v>
      </c>
      <c r="AP1879" s="105" t="str">
        <f t="shared" si="658"/>
        <v>11688</v>
      </c>
      <c r="AQ1879" s="52" t="str">
        <f t="shared" si="659"/>
        <v>Sportwaffenhersteller</v>
      </c>
      <c r="AR1879" s="52" t="b">
        <f t="shared" si="671"/>
        <v>0</v>
      </c>
      <c r="AS1879" s="52" t="b">
        <f t="shared" si="671"/>
        <v>0</v>
      </c>
      <c r="AT1879" s="52" t="b">
        <f t="shared" si="671"/>
        <v>0</v>
      </c>
      <c r="AU1879" s="52">
        <f t="shared" si="660"/>
        <v>2</v>
      </c>
      <c r="AW1879" s="52" t="b">
        <f t="shared" si="661"/>
        <v>0</v>
      </c>
      <c r="AX1879" s="52" t="str">
        <f t="shared" si="662"/>
        <v>Unternehmen</v>
      </c>
      <c r="AY1879" s="52" t="b">
        <f t="shared" si="663"/>
        <v>0</v>
      </c>
      <c r="AZ1879" s="52" t="str">
        <f t="shared" si="664"/>
        <v>11688</v>
      </c>
      <c r="BA1879" s="52" t="str">
        <f>VLOOKUP(A1879,'BAT Grundtabelle'!A:U,21,0)</f>
        <v>ja</v>
      </c>
      <c r="BB1879" s="52" t="str">
        <f t="shared" si="665"/>
        <v>nein</v>
      </c>
      <c r="BC1879" s="52" t="str">
        <f t="shared" si="666"/>
        <v>11688</v>
      </c>
      <c r="BD1879" s="52" t="str">
        <f t="shared" si="667"/>
        <v>Sportwaffenhersteller</v>
      </c>
      <c r="BE1879" s="52" t="str">
        <f t="shared" si="668"/>
        <v>Unternehmen</v>
      </c>
      <c r="BF1879" s="52">
        <f t="shared" si="669"/>
        <v>2</v>
      </c>
    </row>
    <row r="1880" spans="1:58" hidden="1" x14ac:dyDescent="0.35">
      <c r="A1880" s="107" t="s">
        <v>4114</v>
      </c>
      <c r="B1880" s="75" t="s">
        <v>1107</v>
      </c>
      <c r="C1880" s="52" t="s">
        <v>3</v>
      </c>
      <c r="D1880" s="52" t="s">
        <v>3</v>
      </c>
      <c r="E1880" s="52" t="s">
        <v>2</v>
      </c>
      <c r="F1880" s="52" t="s">
        <v>2</v>
      </c>
      <c r="G1880" s="52" t="s">
        <v>2</v>
      </c>
      <c r="H1880" s="52" t="s">
        <v>2</v>
      </c>
      <c r="I1880" s="52" t="s">
        <v>3</v>
      </c>
      <c r="J1880" s="52">
        <v>1</v>
      </c>
      <c r="K1880" s="52" t="s">
        <v>2</v>
      </c>
      <c r="L1880" s="52" t="s">
        <v>2</v>
      </c>
      <c r="M1880" s="52" t="s">
        <v>2</v>
      </c>
      <c r="N1880" s="52" t="s">
        <v>3</v>
      </c>
      <c r="P1880" s="52" t="s">
        <v>4</v>
      </c>
      <c r="Q1880" s="52" t="str">
        <f t="shared" si="672"/>
        <v>Nein</v>
      </c>
      <c r="R1880" s="52" t="str">
        <f t="shared" si="672"/>
        <v>Nein</v>
      </c>
      <c r="S1880" s="52" t="str">
        <f t="shared" si="672"/>
        <v>Nein</v>
      </c>
      <c r="T1880" s="52" t="str">
        <f t="shared" si="672"/>
        <v>Nein</v>
      </c>
      <c r="U1880" s="52" t="str">
        <f t="shared" si="672"/>
        <v>Nein</v>
      </c>
      <c r="V1880" s="52" t="str">
        <f t="shared" si="672"/>
        <v>Nein</v>
      </c>
      <c r="W1880" s="52" t="str">
        <f t="shared" si="672"/>
        <v>Nein</v>
      </c>
      <c r="X1880" s="52" t="str">
        <f t="shared" si="672"/>
        <v>Nein</v>
      </c>
      <c r="Y1880" s="52" t="str">
        <f t="shared" si="672"/>
        <v>Nein</v>
      </c>
      <c r="Z1880" s="52" t="str">
        <f t="shared" si="672"/>
        <v>Nein</v>
      </c>
      <c r="AA1880" s="52" t="str">
        <f t="shared" si="672"/>
        <v>Nein</v>
      </c>
      <c r="AB1880" s="52" t="str">
        <f t="shared" si="672"/>
        <v>Nein</v>
      </c>
      <c r="AC1880" s="52" t="str">
        <f t="shared" si="672"/>
        <v>Nein</v>
      </c>
      <c r="AD1880" s="52" t="str">
        <f t="shared" si="672"/>
        <v>Nein</v>
      </c>
      <c r="AE1880" s="52" t="str">
        <f t="shared" si="672"/>
        <v>Nein</v>
      </c>
      <c r="AF1880" s="52" t="str">
        <f t="shared" si="672"/>
        <v>Nein</v>
      </c>
      <c r="AG1880" s="61" t="str">
        <f>IF(Q1880="Ja",VLOOKUP($Q$2,Plausis!A:E,5,0),IF(R1880="Ja",VLOOKUP($R$2,Plausis!A:E,5,0),IF(T1880="Ja",VLOOKUP($T$2,Plausis!A:E,5,0),IF(U1880="Ja",VLOOKUP($U$2,Plausis!A:E,5,0),IF(AA1880="Ja",VLOOKUP($AA$2,Plausis!A:E,5,0),IF(AC1880="Ja",VLOOKUP($AC$2,Plausis!A:E,5,0),IF(AD1880="Ja",VLOOKUP($AD$2,Plausis!A:E,5,0),"")))))))</f>
        <v/>
      </c>
      <c r="AH1880" s="52" t="str">
        <f>IF(Y1880="Ja",VLOOKUP($Y$2,Plausis!A:E,5,0),"")</f>
        <v/>
      </c>
      <c r="AI1880" s="52" t="str">
        <f t="shared" si="657"/>
        <v>Ja</v>
      </c>
      <c r="AJ1880" s="52" t="str">
        <f>IF(S1880="Ja",VLOOKUP($S$2,Plausis!A:E,5,0),IF(V1880="Ja",VLOOKUP($V$2,Plausis!A:E,5,0),IF(X1880="Ja",VLOOKUP($X$2,Plausis!A:E,5,0),"")))</f>
        <v/>
      </c>
      <c r="AL1880" s="52" t="s">
        <v>2</v>
      </c>
      <c r="AM1880" s="114">
        <v>45531</v>
      </c>
      <c r="AN1880" s="52" t="s">
        <v>4467</v>
      </c>
      <c r="AO1880" s="52" t="str">
        <f>VLOOKUP(B1880,'BAT Grundtabelle'!B:T,19,0)</f>
        <v>ja</v>
      </c>
      <c r="AP1880" s="105" t="str">
        <f t="shared" si="658"/>
        <v>11689</v>
      </c>
      <c r="AQ1880" s="52" t="str">
        <f t="shared" si="659"/>
        <v>Sprachenschule</v>
      </c>
      <c r="AR1880" s="52" t="b">
        <f t="shared" si="671"/>
        <v>0</v>
      </c>
      <c r="AS1880" s="52" t="b">
        <f t="shared" si="671"/>
        <v>0</v>
      </c>
      <c r="AT1880" s="52" t="b">
        <f t="shared" si="671"/>
        <v>0</v>
      </c>
      <c r="AU1880" s="52">
        <f t="shared" si="660"/>
        <v>1</v>
      </c>
      <c r="AW1880" s="52" t="b">
        <f t="shared" si="661"/>
        <v>0</v>
      </c>
      <c r="AX1880" s="52" t="str">
        <f t="shared" si="662"/>
        <v>Unternehmen</v>
      </c>
      <c r="AY1880" s="52" t="b">
        <f t="shared" si="663"/>
        <v>0</v>
      </c>
      <c r="AZ1880" s="52" t="str">
        <f t="shared" si="664"/>
        <v>11689</v>
      </c>
      <c r="BA1880" s="52" t="str">
        <f>VLOOKUP(A1880,'BAT Grundtabelle'!A:U,21,0)</f>
        <v>ja</v>
      </c>
      <c r="BB1880" s="52" t="str">
        <f t="shared" si="665"/>
        <v>nein</v>
      </c>
      <c r="BC1880" s="52" t="str">
        <f t="shared" si="666"/>
        <v>11689</v>
      </c>
      <c r="BD1880" s="52" t="str">
        <f t="shared" si="667"/>
        <v>Sprachenschule</v>
      </c>
      <c r="BE1880" s="52" t="str">
        <f t="shared" si="668"/>
        <v>Unternehmen</v>
      </c>
      <c r="BF1880" s="52">
        <f t="shared" si="669"/>
        <v>1</v>
      </c>
    </row>
    <row r="1881" spans="1:58" x14ac:dyDescent="0.35">
      <c r="A1881" s="107" t="s">
        <v>4115</v>
      </c>
      <c r="B1881" s="75" t="s">
        <v>1565</v>
      </c>
      <c r="C1881" s="52" t="s">
        <v>3</v>
      </c>
      <c r="D1881" s="52" t="s">
        <v>3</v>
      </c>
      <c r="E1881" s="52" t="s">
        <v>2</v>
      </c>
      <c r="F1881" s="52" t="s">
        <v>2</v>
      </c>
      <c r="G1881" s="52" t="s">
        <v>3</v>
      </c>
      <c r="H1881" s="52" t="s">
        <v>2</v>
      </c>
      <c r="I1881" s="52" t="s">
        <v>3</v>
      </c>
      <c r="J1881" s="52">
        <v>1</v>
      </c>
      <c r="K1881" s="52" t="s">
        <v>2</v>
      </c>
      <c r="L1881" s="52" t="s">
        <v>2</v>
      </c>
      <c r="M1881" s="52" t="s">
        <v>2</v>
      </c>
      <c r="N1881" s="52" t="s">
        <v>3</v>
      </c>
      <c r="O1881" s="52" t="s">
        <v>4468</v>
      </c>
      <c r="P1881" s="52" t="s">
        <v>4</v>
      </c>
      <c r="Q1881" s="52" t="str">
        <f t="shared" si="672"/>
        <v>Nein</v>
      </c>
      <c r="R1881" s="52" t="str">
        <f t="shared" si="672"/>
        <v>Nein</v>
      </c>
      <c r="S1881" s="52" t="str">
        <f t="shared" si="672"/>
        <v>Nein</v>
      </c>
      <c r="T1881" s="52" t="str">
        <f t="shared" si="672"/>
        <v>Nein</v>
      </c>
      <c r="U1881" s="52" t="str">
        <f t="shared" si="672"/>
        <v>Nein</v>
      </c>
      <c r="V1881" s="52" t="str">
        <f t="shared" si="672"/>
        <v>Nein</v>
      </c>
      <c r="W1881" s="52" t="str">
        <f t="shared" si="672"/>
        <v>Nein</v>
      </c>
      <c r="X1881" s="52" t="str">
        <f t="shared" si="672"/>
        <v>Nein</v>
      </c>
      <c r="Y1881" s="52" t="str">
        <f t="shared" si="672"/>
        <v>Nein</v>
      </c>
      <c r="Z1881" s="52" t="str">
        <f t="shared" si="672"/>
        <v>Nein</v>
      </c>
      <c r="AA1881" s="52" t="str">
        <f t="shared" si="672"/>
        <v>Nein</v>
      </c>
      <c r="AB1881" s="52" t="str">
        <f t="shared" si="672"/>
        <v>Nein</v>
      </c>
      <c r="AC1881" s="52" t="str">
        <f t="shared" si="672"/>
        <v>Nein</v>
      </c>
      <c r="AD1881" s="52" t="str">
        <f t="shared" si="672"/>
        <v>Nein</v>
      </c>
      <c r="AE1881" s="52" t="str">
        <f t="shared" si="672"/>
        <v>Nein</v>
      </c>
      <c r="AF1881" s="52" t="str">
        <f t="shared" si="672"/>
        <v>Nein</v>
      </c>
      <c r="AG1881" s="61" t="str">
        <f>IF(Q1881="Ja",VLOOKUP($Q$2,Plausis!A:E,5,0),IF(R1881="Ja",VLOOKUP($R$2,Plausis!A:E,5,0),IF(T1881="Ja",VLOOKUP($T$2,Plausis!A:E,5,0),IF(U1881="Ja",VLOOKUP($U$2,Plausis!A:E,5,0),IF(AA1881="Ja",VLOOKUP($AA$2,Plausis!A:E,5,0),IF(AC1881="Ja",VLOOKUP($AC$2,Plausis!A:E,5,0),IF(AD1881="Ja",VLOOKUP($AD$2,Plausis!A:E,5,0),"")))))))</f>
        <v/>
      </c>
      <c r="AH1881" s="52" t="str">
        <f>IF(Y1881="Ja",VLOOKUP($Y$2,Plausis!A:E,5,0),"")</f>
        <v/>
      </c>
      <c r="AI1881" s="52" t="str">
        <f t="shared" si="657"/>
        <v>Ja</v>
      </c>
      <c r="AJ1881" s="52" t="str">
        <f>IF(S1881="Ja",VLOOKUP($S$2,Plausis!A:E,5,0),IF(V1881="Ja",VLOOKUP($V$2,Plausis!A:E,5,0),IF(X1881="Ja",VLOOKUP($X$2,Plausis!A:E,5,0),"")))</f>
        <v/>
      </c>
      <c r="AK1881" s="52" t="s">
        <v>4442</v>
      </c>
      <c r="AL1881" s="52" t="s">
        <v>3</v>
      </c>
      <c r="AM1881" s="114">
        <v>45531</v>
      </c>
      <c r="AN1881" s="52" t="s">
        <v>4467</v>
      </c>
      <c r="AO1881" s="52" t="str">
        <f>VLOOKUP(B1881,'BAT Grundtabelle'!B:T,19,0)</f>
        <v>ja</v>
      </c>
      <c r="AP1881" s="105" t="str">
        <f t="shared" si="658"/>
        <v>11690</v>
      </c>
      <c r="AQ1881" s="52" t="str">
        <f t="shared" si="659"/>
        <v>Sprachtherapeut</v>
      </c>
      <c r="AR1881" s="52" t="b">
        <f t="shared" si="671"/>
        <v>0</v>
      </c>
      <c r="AS1881" s="52" t="b">
        <f t="shared" si="671"/>
        <v>0</v>
      </c>
      <c r="AT1881" s="52" t="b">
        <f t="shared" si="671"/>
        <v>0</v>
      </c>
      <c r="AU1881" s="52">
        <f t="shared" si="660"/>
        <v>1</v>
      </c>
      <c r="AW1881" s="52" t="b">
        <f t="shared" si="661"/>
        <v>0</v>
      </c>
      <c r="AX1881" s="52" t="str">
        <f t="shared" si="662"/>
        <v>Unternehmen</v>
      </c>
      <c r="AY1881" s="52" t="b">
        <f t="shared" si="663"/>
        <v>0</v>
      </c>
      <c r="AZ1881" s="52" t="str">
        <f t="shared" si="664"/>
        <v>11690</v>
      </c>
      <c r="BA1881" s="52" t="str">
        <f>VLOOKUP(A1881,'BAT Grundtabelle'!A:U,21,0)</f>
        <v>ja</v>
      </c>
      <c r="BB1881" s="52" t="str">
        <f t="shared" si="665"/>
        <v>ja</v>
      </c>
      <c r="BC1881" s="52" t="str">
        <f t="shared" si="666"/>
        <v>11690</v>
      </c>
      <c r="BD1881" s="52" t="str">
        <f t="shared" si="667"/>
        <v>Sprachtherapeut</v>
      </c>
      <c r="BE1881" s="52" t="str">
        <f t="shared" si="668"/>
        <v>Unternehmen</v>
      </c>
      <c r="BF1881" s="52">
        <f t="shared" si="669"/>
        <v>1</v>
      </c>
    </row>
    <row r="1882" spans="1:58" hidden="1" x14ac:dyDescent="0.35">
      <c r="A1882" s="107" t="s">
        <v>4116</v>
      </c>
      <c r="B1882" s="75" t="s">
        <v>1404</v>
      </c>
      <c r="C1882" s="52" t="s">
        <v>3</v>
      </c>
      <c r="D1882" s="52" t="s">
        <v>3</v>
      </c>
      <c r="E1882" s="52" t="s">
        <v>2</v>
      </c>
      <c r="F1882" s="52" t="s">
        <v>2</v>
      </c>
      <c r="G1882" s="52" t="s">
        <v>2</v>
      </c>
      <c r="H1882" s="52" t="s">
        <v>2</v>
      </c>
      <c r="I1882" s="52" t="s">
        <v>3</v>
      </c>
      <c r="J1882" s="52">
        <v>1</v>
      </c>
      <c r="K1882" s="52" t="s">
        <v>2</v>
      </c>
      <c r="L1882" s="52" t="s">
        <v>2</v>
      </c>
      <c r="M1882" s="52" t="s">
        <v>2</v>
      </c>
      <c r="N1882" s="52" t="s">
        <v>3</v>
      </c>
      <c r="P1882" s="52" t="s">
        <v>4</v>
      </c>
      <c r="Q1882" s="52" t="str">
        <f t="shared" si="672"/>
        <v>Nein</v>
      </c>
      <c r="R1882" s="52" t="str">
        <f t="shared" si="672"/>
        <v>Nein</v>
      </c>
      <c r="S1882" s="52" t="str">
        <f t="shared" si="672"/>
        <v>Nein</v>
      </c>
      <c r="T1882" s="52" t="str">
        <f t="shared" si="672"/>
        <v>Nein</v>
      </c>
      <c r="U1882" s="52" t="str">
        <f t="shared" si="672"/>
        <v>Nein</v>
      </c>
      <c r="V1882" s="52" t="str">
        <f t="shared" si="672"/>
        <v>Nein</v>
      </c>
      <c r="W1882" s="52" t="str">
        <f t="shared" si="672"/>
        <v>Nein</v>
      </c>
      <c r="X1882" s="52" t="str">
        <f t="shared" si="672"/>
        <v>Nein</v>
      </c>
      <c r="Y1882" s="52" t="str">
        <f t="shared" si="672"/>
        <v>Nein</v>
      </c>
      <c r="Z1882" s="52" t="str">
        <f t="shared" si="672"/>
        <v>Nein</v>
      </c>
      <c r="AA1882" s="52" t="str">
        <f t="shared" si="672"/>
        <v>Nein</v>
      </c>
      <c r="AB1882" s="52" t="str">
        <f t="shared" si="672"/>
        <v>Nein</v>
      </c>
      <c r="AC1882" s="52" t="str">
        <f t="shared" si="672"/>
        <v>Nein</v>
      </c>
      <c r="AD1882" s="52" t="str">
        <f t="shared" si="672"/>
        <v>Nein</v>
      </c>
      <c r="AE1882" s="52" t="str">
        <f t="shared" si="672"/>
        <v>Nein</v>
      </c>
      <c r="AF1882" s="52" t="str">
        <f t="shared" si="672"/>
        <v>Nein</v>
      </c>
      <c r="AG1882" s="61" t="str">
        <f>IF(Q1882="Ja",VLOOKUP($Q$2,Plausis!A:E,5,0),IF(R1882="Ja",VLOOKUP($R$2,Plausis!A:E,5,0),IF(T1882="Ja",VLOOKUP($T$2,Plausis!A:E,5,0),IF(U1882="Ja",VLOOKUP($U$2,Plausis!A:E,5,0),IF(AA1882="Ja",VLOOKUP($AA$2,Plausis!A:E,5,0),IF(AC1882="Ja",VLOOKUP($AC$2,Plausis!A:E,5,0),IF(AD1882="Ja",VLOOKUP($AD$2,Plausis!A:E,5,0),"")))))))</f>
        <v/>
      </c>
      <c r="AH1882" s="52" t="str">
        <f>IF(Y1882="Ja",VLOOKUP($Y$2,Plausis!A:E,5,0),"")</f>
        <v/>
      </c>
      <c r="AI1882" s="52" t="str">
        <f t="shared" si="657"/>
        <v>Ja</v>
      </c>
      <c r="AJ1882" s="52" t="str">
        <f>IF(S1882="Ja",VLOOKUP($S$2,Plausis!A:E,5,0),IF(V1882="Ja",VLOOKUP($V$2,Plausis!A:E,5,0),IF(X1882="Ja",VLOOKUP($X$2,Plausis!A:E,5,0),"")))</f>
        <v/>
      </c>
      <c r="AL1882" s="52" t="s">
        <v>2</v>
      </c>
      <c r="AM1882" s="114">
        <v>45531</v>
      </c>
      <c r="AN1882" s="52" t="s">
        <v>4467</v>
      </c>
      <c r="AO1882" s="52" t="str">
        <f>VLOOKUP(B1882,'BAT Grundtabelle'!B:T,19,0)</f>
        <v>ja</v>
      </c>
      <c r="AP1882" s="105" t="str">
        <f t="shared" si="658"/>
        <v>11691</v>
      </c>
      <c r="AQ1882" s="52" t="str">
        <f t="shared" si="659"/>
        <v>Sprechanlagenbau</v>
      </c>
      <c r="AR1882" s="52" t="b">
        <f t="shared" si="671"/>
        <v>0</v>
      </c>
      <c r="AS1882" s="52" t="b">
        <f t="shared" si="671"/>
        <v>0</v>
      </c>
      <c r="AT1882" s="52" t="b">
        <f t="shared" si="671"/>
        <v>0</v>
      </c>
      <c r="AU1882" s="52">
        <f t="shared" si="660"/>
        <v>1</v>
      </c>
      <c r="AW1882" s="52" t="b">
        <f t="shared" si="661"/>
        <v>0</v>
      </c>
      <c r="AX1882" s="52" t="str">
        <f t="shared" si="662"/>
        <v>Unternehmen</v>
      </c>
      <c r="AY1882" s="52" t="b">
        <f t="shared" si="663"/>
        <v>0</v>
      </c>
      <c r="AZ1882" s="52" t="str">
        <f t="shared" si="664"/>
        <v>11691</v>
      </c>
      <c r="BA1882" s="52" t="str">
        <f>VLOOKUP(A1882,'BAT Grundtabelle'!A:U,21,0)</f>
        <v>ja</v>
      </c>
      <c r="BB1882" s="52" t="str">
        <f t="shared" si="665"/>
        <v>nein</v>
      </c>
      <c r="BC1882" s="52" t="str">
        <f t="shared" si="666"/>
        <v>11691</v>
      </c>
      <c r="BD1882" s="52" t="str">
        <f t="shared" si="667"/>
        <v>Sprechanlagenbau</v>
      </c>
      <c r="BE1882" s="52" t="str">
        <f t="shared" si="668"/>
        <v>Unternehmen</v>
      </c>
      <c r="BF1882" s="52">
        <f t="shared" si="669"/>
        <v>1</v>
      </c>
    </row>
    <row r="1883" spans="1:58" hidden="1" x14ac:dyDescent="0.35">
      <c r="A1883" s="107" t="s">
        <v>4117</v>
      </c>
      <c r="B1883" s="75" t="s">
        <v>2019</v>
      </c>
      <c r="C1883" s="52" t="s">
        <v>3</v>
      </c>
      <c r="D1883" s="52" t="s">
        <v>3</v>
      </c>
      <c r="E1883" s="52" t="s">
        <v>2</v>
      </c>
      <c r="F1883" s="52" t="s">
        <v>2</v>
      </c>
      <c r="G1883" s="52" t="s">
        <v>2</v>
      </c>
      <c r="H1883" s="52" t="s">
        <v>2</v>
      </c>
      <c r="I1883" s="52" t="s">
        <v>3</v>
      </c>
      <c r="J1883" s="52">
        <v>4</v>
      </c>
      <c r="K1883" s="52" t="s">
        <v>2</v>
      </c>
      <c r="L1883" s="52" t="s">
        <v>2</v>
      </c>
      <c r="M1883" s="52" t="s">
        <v>2</v>
      </c>
      <c r="N1883" s="52" t="s">
        <v>3</v>
      </c>
      <c r="O1883" s="52" t="s">
        <v>2412</v>
      </c>
      <c r="P1883" s="52" t="s">
        <v>4438</v>
      </c>
      <c r="Q1883" s="52" t="str">
        <f t="shared" ref="Q1883:AF1892" si="673">IF(ISERROR(FIND(Q$2,$P1883,1)),"Nein","Ja")</f>
        <v>Nein</v>
      </c>
      <c r="R1883" s="52" t="str">
        <f t="shared" si="673"/>
        <v>Nein</v>
      </c>
      <c r="S1883" s="52" t="str">
        <f t="shared" si="673"/>
        <v>Nein</v>
      </c>
      <c r="T1883" s="52" t="str">
        <f t="shared" si="673"/>
        <v>Ja</v>
      </c>
      <c r="U1883" s="52" t="str">
        <f t="shared" si="673"/>
        <v>Nein</v>
      </c>
      <c r="V1883" s="52" t="str">
        <f t="shared" si="673"/>
        <v>Nein</v>
      </c>
      <c r="W1883" s="52" t="str">
        <f t="shared" si="673"/>
        <v>Nein</v>
      </c>
      <c r="X1883" s="52" t="str">
        <f t="shared" si="673"/>
        <v>Ja</v>
      </c>
      <c r="Y1883" s="52" t="str">
        <f t="shared" si="673"/>
        <v>Nein</v>
      </c>
      <c r="Z1883" s="52" t="str">
        <f t="shared" si="673"/>
        <v>Nein</v>
      </c>
      <c r="AA1883" s="52" t="str">
        <f t="shared" si="673"/>
        <v>Nein</v>
      </c>
      <c r="AB1883" s="52" t="str">
        <f t="shared" si="673"/>
        <v>Ja</v>
      </c>
      <c r="AC1883" s="52" t="str">
        <f t="shared" si="673"/>
        <v>Nein</v>
      </c>
      <c r="AD1883" s="52" t="str">
        <f t="shared" si="673"/>
        <v>Nein</v>
      </c>
      <c r="AE1883" s="52" t="str">
        <f t="shared" si="673"/>
        <v>Nein</v>
      </c>
      <c r="AF1883" s="52" t="str">
        <f t="shared" si="673"/>
        <v>Nein</v>
      </c>
      <c r="AG1883" s="61" t="str">
        <f>IF(Q1883="Ja",VLOOKUP($Q$2,Plausis!A:E,5,0),IF(R1883="Ja",VLOOKUP($R$2,Plausis!A:E,5,0),IF(T1883="Ja",VLOOKUP($T$2,Plausis!A:E,5,0),IF(U1883="Ja",VLOOKUP($U$2,Plausis!A:E,5,0),IF(AA1883="Ja",VLOOKUP($AA$2,Plausis!A:E,5,0),IF(AC1883="Ja",VLOOKUP($AC$2,Plausis!A:E,5,0),IF(AD1883="Ja",VLOOKUP($AD$2,Plausis!A:E,5,0),"")))))))</f>
        <v>Dieser Betrieb ist nur im Komfort-RS ohne ergänzenden Spezial-Straf-RS versicherbar.</v>
      </c>
      <c r="AH1883" s="52" t="str">
        <f>IF(Y1883="Ja",VLOOKUP($Y$2,Plausis!A:E,5,0),"")</f>
        <v/>
      </c>
      <c r="AI1883" s="52" t="str">
        <f t="shared" si="657"/>
        <v>Nein</v>
      </c>
      <c r="AJ1883" s="52" t="str">
        <f>IF(S1883="Ja",VLOOKUP($S$2,Plausis!A:E,5,0),IF(V1883="Ja",VLOOKUP($V$2,Plausis!A:E,5,0),IF(X1883="Ja",VLOOKUP($X$2,Plausis!A:E,5,0),"")))</f>
        <v>Dieser Betrieb kann nur ohne ergänzenden Spezial-Straf-RS versichert werden.</v>
      </c>
      <c r="AL1883" s="52" t="s">
        <v>2</v>
      </c>
      <c r="AM1883" s="114">
        <v>45531</v>
      </c>
      <c r="AN1883" s="52" t="s">
        <v>4467</v>
      </c>
      <c r="AO1883" s="52" t="str">
        <f>VLOOKUP(B1883,'BAT Grundtabelle'!B:T,19,0)</f>
        <v>ja</v>
      </c>
      <c r="AP1883" s="105" t="str">
        <f t="shared" si="658"/>
        <v>11692</v>
      </c>
      <c r="AQ1883" s="52" t="str">
        <f t="shared" si="659"/>
        <v>Sprengbetrieb</v>
      </c>
      <c r="AR1883" s="52" t="b">
        <f t="shared" ref="AR1883:AT1902" si="674">IF(ISERROR(FIND(AR$1,$P1883,1)),FALSE,TRUE)</f>
        <v>0</v>
      </c>
      <c r="AS1883" s="52" t="b">
        <f t="shared" si="674"/>
        <v>0</v>
      </c>
      <c r="AT1883" s="52" t="b">
        <f t="shared" si="674"/>
        <v>0</v>
      </c>
      <c r="AU1883" s="52">
        <f t="shared" si="660"/>
        <v>4</v>
      </c>
      <c r="AW1883" s="52" t="b">
        <f t="shared" si="661"/>
        <v>0</v>
      </c>
      <c r="AX1883" s="52" t="str">
        <f t="shared" si="662"/>
        <v>Unternehmen</v>
      </c>
      <c r="AY1883" s="52" t="b">
        <f t="shared" si="663"/>
        <v>0</v>
      </c>
      <c r="AZ1883" s="52" t="str">
        <f t="shared" si="664"/>
        <v>11692</v>
      </c>
      <c r="BA1883" s="52" t="str">
        <f>VLOOKUP(A1883,'BAT Grundtabelle'!A:U,21,0)</f>
        <v>ja</v>
      </c>
      <c r="BB1883" s="52" t="str">
        <f t="shared" si="665"/>
        <v>nein</v>
      </c>
      <c r="BC1883" s="52" t="str">
        <f t="shared" si="666"/>
        <v>11692</v>
      </c>
      <c r="BD1883" s="52" t="str">
        <f t="shared" si="667"/>
        <v>Sprengbetrieb</v>
      </c>
      <c r="BE1883" s="52" t="str">
        <f t="shared" si="668"/>
        <v>Unternehmen</v>
      </c>
      <c r="BF1883" s="52">
        <f t="shared" si="669"/>
        <v>4</v>
      </c>
    </row>
    <row r="1884" spans="1:58" hidden="1" x14ac:dyDescent="0.35">
      <c r="A1884" s="107" t="s">
        <v>2098</v>
      </c>
      <c r="B1884" s="75" t="s">
        <v>2097</v>
      </c>
      <c r="C1884" s="52" t="s">
        <v>3</v>
      </c>
      <c r="D1884" s="52" t="s">
        <v>3</v>
      </c>
      <c r="E1884" s="52" t="s">
        <v>2</v>
      </c>
      <c r="F1884" s="52" t="s">
        <v>2</v>
      </c>
      <c r="G1884" s="52" t="s">
        <v>2</v>
      </c>
      <c r="H1884" s="52" t="s">
        <v>2</v>
      </c>
      <c r="I1884" s="52" t="s">
        <v>3</v>
      </c>
      <c r="J1884" s="52">
        <v>4</v>
      </c>
      <c r="K1884" s="52" t="s">
        <v>2</v>
      </c>
      <c r="L1884" s="52" t="s">
        <v>2</v>
      </c>
      <c r="M1884" s="52" t="s">
        <v>2</v>
      </c>
      <c r="N1884" s="52" t="s">
        <v>3</v>
      </c>
      <c r="O1884" s="52" t="s">
        <v>2412</v>
      </c>
      <c r="P1884" s="52" t="s">
        <v>4438</v>
      </c>
      <c r="Q1884" s="52" t="str">
        <f t="shared" si="673"/>
        <v>Nein</v>
      </c>
      <c r="R1884" s="52" t="str">
        <f t="shared" si="673"/>
        <v>Nein</v>
      </c>
      <c r="S1884" s="52" t="str">
        <f t="shared" si="673"/>
        <v>Nein</v>
      </c>
      <c r="T1884" s="52" t="str">
        <f t="shared" si="673"/>
        <v>Ja</v>
      </c>
      <c r="U1884" s="52" t="str">
        <f t="shared" si="673"/>
        <v>Nein</v>
      </c>
      <c r="V1884" s="52" t="str">
        <f t="shared" si="673"/>
        <v>Nein</v>
      </c>
      <c r="W1884" s="52" t="str">
        <f t="shared" si="673"/>
        <v>Nein</v>
      </c>
      <c r="X1884" s="52" t="str">
        <f t="shared" si="673"/>
        <v>Ja</v>
      </c>
      <c r="Y1884" s="52" t="str">
        <f t="shared" si="673"/>
        <v>Nein</v>
      </c>
      <c r="Z1884" s="52" t="str">
        <f t="shared" si="673"/>
        <v>Nein</v>
      </c>
      <c r="AA1884" s="52" t="str">
        <f t="shared" si="673"/>
        <v>Nein</v>
      </c>
      <c r="AB1884" s="52" t="str">
        <f t="shared" si="673"/>
        <v>Ja</v>
      </c>
      <c r="AC1884" s="52" t="str">
        <f t="shared" si="673"/>
        <v>Nein</v>
      </c>
      <c r="AD1884" s="52" t="str">
        <f t="shared" si="673"/>
        <v>Nein</v>
      </c>
      <c r="AE1884" s="52" t="str">
        <f t="shared" si="673"/>
        <v>Nein</v>
      </c>
      <c r="AF1884" s="52" t="str">
        <f t="shared" si="673"/>
        <v>Nein</v>
      </c>
      <c r="AG1884" s="61" t="str">
        <f>IF(Q1884="Ja",VLOOKUP($Q$2,Plausis!A:E,5,0),IF(R1884="Ja",VLOOKUP($R$2,Plausis!A:E,5,0),IF(T1884="Ja",VLOOKUP($T$2,Plausis!A:E,5,0),IF(U1884="Ja",VLOOKUP($U$2,Plausis!A:E,5,0),IF(AA1884="Ja",VLOOKUP($AA$2,Plausis!A:E,5,0),IF(AC1884="Ja",VLOOKUP($AC$2,Plausis!A:E,5,0),IF(AD1884="Ja",VLOOKUP($AD$2,Plausis!A:E,5,0),"")))))))</f>
        <v>Dieser Betrieb ist nur im Komfort-RS ohne ergänzenden Spezial-Straf-RS versicherbar.</v>
      </c>
      <c r="AH1884" s="52" t="str">
        <f>IF(Y1884="Ja",VLOOKUP($Y$2,Plausis!A:E,5,0),"")</f>
        <v/>
      </c>
      <c r="AI1884" s="52" t="str">
        <f t="shared" si="657"/>
        <v>Nein</v>
      </c>
      <c r="AJ1884" s="52" t="str">
        <f>IF(S1884="Ja",VLOOKUP($S$2,Plausis!A:E,5,0),IF(V1884="Ja",VLOOKUP($V$2,Plausis!A:E,5,0),IF(X1884="Ja",VLOOKUP($X$2,Plausis!A:E,5,0),"")))</f>
        <v>Dieser Betrieb kann nur ohne ergänzenden Spezial-Straf-RS versichert werden.</v>
      </c>
      <c r="AL1884" s="52" t="s">
        <v>2</v>
      </c>
      <c r="AM1884" s="114">
        <v>45531</v>
      </c>
      <c r="AN1884" s="52" t="s">
        <v>4467</v>
      </c>
      <c r="AO1884" s="52" t="str">
        <f>VLOOKUP(B1884,'BAT Grundtabelle'!B:T,19,0)</f>
        <v>ja</v>
      </c>
      <c r="AP1884" s="105" t="str">
        <f t="shared" si="658"/>
        <v>2445</v>
      </c>
      <c r="AQ1884" s="52" t="str">
        <f t="shared" si="659"/>
        <v>Sprengstoffhersteller</v>
      </c>
      <c r="AR1884" s="52" t="b">
        <f t="shared" si="674"/>
        <v>0</v>
      </c>
      <c r="AS1884" s="52" t="b">
        <f t="shared" si="674"/>
        <v>0</v>
      </c>
      <c r="AT1884" s="52" t="b">
        <f t="shared" si="674"/>
        <v>0</v>
      </c>
      <c r="AU1884" s="52">
        <f t="shared" si="660"/>
        <v>4</v>
      </c>
      <c r="AW1884" s="52" t="b">
        <f t="shared" si="661"/>
        <v>0</v>
      </c>
      <c r="AX1884" s="52" t="str">
        <f t="shared" si="662"/>
        <v>Unternehmen</v>
      </c>
      <c r="AY1884" s="52" t="b">
        <f t="shared" si="663"/>
        <v>0</v>
      </c>
      <c r="AZ1884" s="52" t="str">
        <f t="shared" si="664"/>
        <v>2445</v>
      </c>
      <c r="BA1884" s="52" t="str">
        <f>VLOOKUP(A1884,'BAT Grundtabelle'!A:U,21,0)</f>
        <v>ja</v>
      </c>
      <c r="BB1884" s="52" t="str">
        <f t="shared" si="665"/>
        <v>nein</v>
      </c>
      <c r="BC1884" s="52" t="str">
        <f t="shared" si="666"/>
        <v>2445</v>
      </c>
      <c r="BD1884" s="52" t="str">
        <f t="shared" si="667"/>
        <v>Sprengstoffhersteller</v>
      </c>
      <c r="BE1884" s="52" t="str">
        <f t="shared" si="668"/>
        <v>Unternehmen</v>
      </c>
      <c r="BF1884" s="52">
        <f t="shared" si="669"/>
        <v>4</v>
      </c>
    </row>
    <row r="1885" spans="1:58" hidden="1" x14ac:dyDescent="0.35">
      <c r="A1885" s="107" t="s">
        <v>4118</v>
      </c>
      <c r="B1885" s="75" t="s">
        <v>2020</v>
      </c>
      <c r="C1885" s="52" t="s">
        <v>2</v>
      </c>
      <c r="D1885" s="52" t="s">
        <v>2</v>
      </c>
      <c r="E1885" s="52" t="s">
        <v>2</v>
      </c>
      <c r="F1885" s="52" t="s">
        <v>2</v>
      </c>
      <c r="G1885" s="52" t="s">
        <v>2</v>
      </c>
      <c r="H1885" s="52" t="s">
        <v>2</v>
      </c>
      <c r="I1885" s="52" t="s">
        <v>2</v>
      </c>
      <c r="J1885" s="52" t="s">
        <v>2</v>
      </c>
      <c r="K1885" s="52" t="s">
        <v>2</v>
      </c>
      <c r="L1885" s="52" t="s">
        <v>2</v>
      </c>
      <c r="M1885" s="52" t="s">
        <v>2</v>
      </c>
      <c r="N1885" s="52" t="s">
        <v>2</v>
      </c>
      <c r="P1885" s="52" t="s">
        <v>4</v>
      </c>
      <c r="Q1885" s="52" t="str">
        <f t="shared" si="673"/>
        <v>Nein</v>
      </c>
      <c r="R1885" s="52" t="str">
        <f t="shared" si="673"/>
        <v>Nein</v>
      </c>
      <c r="S1885" s="52" t="str">
        <f t="shared" si="673"/>
        <v>Nein</v>
      </c>
      <c r="T1885" s="52" t="str">
        <f t="shared" si="673"/>
        <v>Nein</v>
      </c>
      <c r="U1885" s="52" t="str">
        <f t="shared" si="673"/>
        <v>Nein</v>
      </c>
      <c r="V1885" s="52" t="str">
        <f t="shared" si="673"/>
        <v>Nein</v>
      </c>
      <c r="W1885" s="52" t="str">
        <f t="shared" si="673"/>
        <v>Nein</v>
      </c>
      <c r="X1885" s="52" t="str">
        <f t="shared" si="673"/>
        <v>Nein</v>
      </c>
      <c r="Y1885" s="52" t="str">
        <f t="shared" si="673"/>
        <v>Nein</v>
      </c>
      <c r="Z1885" s="52" t="str">
        <f t="shared" si="673"/>
        <v>Nein</v>
      </c>
      <c r="AA1885" s="52" t="str">
        <f t="shared" si="673"/>
        <v>Nein</v>
      </c>
      <c r="AB1885" s="52" t="str">
        <f t="shared" si="673"/>
        <v>Nein</v>
      </c>
      <c r="AC1885" s="52" t="str">
        <f t="shared" si="673"/>
        <v>Nein</v>
      </c>
      <c r="AD1885" s="52" t="str">
        <f t="shared" si="673"/>
        <v>Nein</v>
      </c>
      <c r="AE1885" s="52" t="str">
        <f t="shared" si="673"/>
        <v>Nein</v>
      </c>
      <c r="AF1885" s="52" t="str">
        <f t="shared" si="673"/>
        <v>Nein</v>
      </c>
      <c r="AG1885" s="61" t="str">
        <f>IF(Q1885="Ja",VLOOKUP($Q$2,Plausis!A:E,5,0),IF(R1885="Ja",VLOOKUP($R$2,Plausis!A:E,5,0),IF(T1885="Ja",VLOOKUP($T$2,Plausis!A:E,5,0),IF(U1885="Ja",VLOOKUP($U$2,Plausis!A:E,5,0),IF(AA1885="Ja",VLOOKUP($AA$2,Plausis!A:E,5,0),IF(AC1885="Ja",VLOOKUP($AC$2,Plausis!A:E,5,0),IF(AD1885="Ja",VLOOKUP($AD$2,Plausis!A:E,5,0),"")))))))</f>
        <v/>
      </c>
      <c r="AH1885" s="52" t="str">
        <f>IF(Y1885="Ja",VLOOKUP($Y$2,Plausis!A:E,5,0),"")</f>
        <v/>
      </c>
      <c r="AI1885" s="52" t="str">
        <f t="shared" si="657"/>
        <v>Nein</v>
      </c>
      <c r="AJ1885" s="52" t="str">
        <f>IF(S1885="Ja",VLOOKUP($S$2,Plausis!A:E,5,0),IF(V1885="Ja",VLOOKUP($V$2,Plausis!A:E,5,0),IF(X1885="Ja",VLOOKUP($X$2,Plausis!A:E,5,0),"")))</f>
        <v/>
      </c>
      <c r="AL1885" s="52" t="s">
        <v>2</v>
      </c>
      <c r="AM1885" s="114">
        <v>45531</v>
      </c>
      <c r="AN1885" s="52" t="s">
        <v>4467</v>
      </c>
      <c r="AO1885" s="52" t="str">
        <f>VLOOKUP(B1885,'BAT Grundtabelle'!B:T,19,0)</f>
        <v>nein</v>
      </c>
      <c r="AP1885" s="105" t="str">
        <f t="shared" si="658"/>
        <v>11693</v>
      </c>
      <c r="AQ1885" s="52" t="str">
        <f t="shared" si="659"/>
        <v>Sprüh- und Streuhaftpflicht, Luftfahrt</v>
      </c>
      <c r="AR1885" s="52" t="b">
        <f t="shared" si="674"/>
        <v>0</v>
      </c>
      <c r="AS1885" s="52" t="b">
        <f t="shared" si="674"/>
        <v>0</v>
      </c>
      <c r="AT1885" s="52" t="b">
        <f t="shared" si="674"/>
        <v>0</v>
      </c>
      <c r="AU1885" s="52" t="str">
        <f t="shared" si="660"/>
        <v/>
      </c>
      <c r="AW1885" s="52" t="b">
        <f t="shared" si="661"/>
        <v>0</v>
      </c>
      <c r="AX1885" s="52" t="str">
        <f t="shared" si="662"/>
        <v/>
      </c>
      <c r="AY1885" s="52" t="b">
        <f t="shared" si="663"/>
        <v>0</v>
      </c>
      <c r="AZ1885" s="52" t="str">
        <f t="shared" si="664"/>
        <v>11693</v>
      </c>
      <c r="BA1885" s="52" t="str">
        <f>VLOOKUP(A1885,'BAT Grundtabelle'!A:U,21,0)</f>
        <v>nein</v>
      </c>
      <c r="BB1885" s="52" t="str">
        <f t="shared" si="665"/>
        <v>nein</v>
      </c>
      <c r="BC1885" s="52" t="str">
        <f t="shared" si="666"/>
        <v>11693</v>
      </c>
      <c r="BD1885" s="52" t="str">
        <f t="shared" si="667"/>
        <v>Sprüh- und Streuhaftpflicht, Luftfahrt</v>
      </c>
      <c r="BE1885" s="52" t="str">
        <f t="shared" si="668"/>
        <v/>
      </c>
      <c r="BF1885" s="52" t="str">
        <f t="shared" si="669"/>
        <v/>
      </c>
    </row>
    <row r="1886" spans="1:58" hidden="1" x14ac:dyDescent="0.35">
      <c r="A1886" s="107" t="s">
        <v>4119</v>
      </c>
      <c r="B1886" s="75" t="s">
        <v>118</v>
      </c>
      <c r="C1886" s="52" t="s">
        <v>3</v>
      </c>
      <c r="D1886" s="52" t="s">
        <v>3</v>
      </c>
      <c r="E1886" s="52" t="s">
        <v>2</v>
      </c>
      <c r="F1886" s="52" t="s">
        <v>2</v>
      </c>
      <c r="G1886" s="52" t="s">
        <v>2</v>
      </c>
      <c r="H1886" s="52" t="s">
        <v>2</v>
      </c>
      <c r="I1886" s="52" t="s">
        <v>3</v>
      </c>
      <c r="J1886" s="52">
        <v>1</v>
      </c>
      <c r="K1886" s="52" t="s">
        <v>2</v>
      </c>
      <c r="L1886" s="52" t="s">
        <v>2</v>
      </c>
      <c r="M1886" s="52" t="s">
        <v>2</v>
      </c>
      <c r="N1886" s="52" t="s">
        <v>3</v>
      </c>
      <c r="P1886" s="52" t="s">
        <v>4</v>
      </c>
      <c r="Q1886" s="52" t="str">
        <f t="shared" si="673"/>
        <v>Nein</v>
      </c>
      <c r="R1886" s="52" t="str">
        <f t="shared" si="673"/>
        <v>Nein</v>
      </c>
      <c r="S1886" s="52" t="str">
        <f t="shared" si="673"/>
        <v>Nein</v>
      </c>
      <c r="T1886" s="52" t="str">
        <f t="shared" si="673"/>
        <v>Nein</v>
      </c>
      <c r="U1886" s="52" t="str">
        <f t="shared" si="673"/>
        <v>Nein</v>
      </c>
      <c r="V1886" s="52" t="str">
        <f t="shared" si="673"/>
        <v>Nein</v>
      </c>
      <c r="W1886" s="52" t="str">
        <f t="shared" si="673"/>
        <v>Nein</v>
      </c>
      <c r="X1886" s="52" t="str">
        <f t="shared" si="673"/>
        <v>Nein</v>
      </c>
      <c r="Y1886" s="52" t="str">
        <f t="shared" si="673"/>
        <v>Nein</v>
      </c>
      <c r="Z1886" s="52" t="str">
        <f t="shared" si="673"/>
        <v>Nein</v>
      </c>
      <c r="AA1886" s="52" t="str">
        <f t="shared" si="673"/>
        <v>Nein</v>
      </c>
      <c r="AB1886" s="52" t="str">
        <f t="shared" si="673"/>
        <v>Nein</v>
      </c>
      <c r="AC1886" s="52" t="str">
        <f t="shared" si="673"/>
        <v>Nein</v>
      </c>
      <c r="AD1886" s="52" t="str">
        <f t="shared" si="673"/>
        <v>Nein</v>
      </c>
      <c r="AE1886" s="52" t="str">
        <f t="shared" si="673"/>
        <v>Nein</v>
      </c>
      <c r="AF1886" s="52" t="str">
        <f t="shared" si="673"/>
        <v>Nein</v>
      </c>
      <c r="AG1886" s="61" t="str">
        <f>IF(Q1886="Ja",VLOOKUP($Q$2,Plausis!A:E,5,0),IF(R1886="Ja",VLOOKUP($R$2,Plausis!A:E,5,0),IF(T1886="Ja",VLOOKUP($T$2,Plausis!A:E,5,0),IF(U1886="Ja",VLOOKUP($U$2,Plausis!A:E,5,0),IF(AA1886="Ja",VLOOKUP($AA$2,Plausis!A:E,5,0),IF(AC1886="Ja",VLOOKUP($AC$2,Plausis!A:E,5,0),IF(AD1886="Ja",VLOOKUP($AD$2,Plausis!A:E,5,0),"")))))))</f>
        <v/>
      </c>
      <c r="AH1886" s="52" t="str">
        <f>IF(Y1886="Ja",VLOOKUP($Y$2,Plausis!A:E,5,0),"")</f>
        <v/>
      </c>
      <c r="AI1886" s="52" t="str">
        <f t="shared" si="657"/>
        <v>Ja</v>
      </c>
      <c r="AJ1886" s="52" t="str">
        <f>IF(S1886="Ja",VLOOKUP($S$2,Plausis!A:E,5,0),IF(V1886="Ja",VLOOKUP($V$2,Plausis!A:E,5,0),IF(X1886="Ja",VLOOKUP($X$2,Plausis!A:E,5,0),"")))</f>
        <v/>
      </c>
      <c r="AL1886" s="52" t="s">
        <v>2</v>
      </c>
      <c r="AM1886" s="114">
        <v>45531</v>
      </c>
      <c r="AN1886" s="52" t="s">
        <v>4467</v>
      </c>
      <c r="AO1886" s="52" t="str">
        <f>VLOOKUP(B1886,'BAT Grundtabelle'!B:T,19,0)</f>
        <v>ja</v>
      </c>
      <c r="AP1886" s="105" t="str">
        <f t="shared" si="658"/>
        <v>11694</v>
      </c>
      <c r="AQ1886" s="52" t="str">
        <f t="shared" si="659"/>
        <v>Squashhalle</v>
      </c>
      <c r="AR1886" s="52" t="b">
        <f t="shared" si="674"/>
        <v>0</v>
      </c>
      <c r="AS1886" s="52" t="b">
        <f t="shared" si="674"/>
        <v>0</v>
      </c>
      <c r="AT1886" s="52" t="b">
        <f t="shared" si="674"/>
        <v>0</v>
      </c>
      <c r="AU1886" s="52">
        <f t="shared" si="660"/>
        <v>1</v>
      </c>
      <c r="AW1886" s="52" t="b">
        <f t="shared" si="661"/>
        <v>0</v>
      </c>
      <c r="AX1886" s="52" t="str">
        <f t="shared" si="662"/>
        <v>Unternehmen</v>
      </c>
      <c r="AY1886" s="52" t="b">
        <f t="shared" si="663"/>
        <v>0</v>
      </c>
      <c r="AZ1886" s="52" t="str">
        <f t="shared" si="664"/>
        <v>11694</v>
      </c>
      <c r="BA1886" s="52" t="str">
        <f>VLOOKUP(A1886,'BAT Grundtabelle'!A:U,21,0)</f>
        <v>ja</v>
      </c>
      <c r="BB1886" s="52" t="str">
        <f t="shared" si="665"/>
        <v>nein</v>
      </c>
      <c r="BC1886" s="52" t="str">
        <f t="shared" si="666"/>
        <v>11694</v>
      </c>
      <c r="BD1886" s="52" t="str">
        <f t="shared" si="667"/>
        <v>Squashhalle</v>
      </c>
      <c r="BE1886" s="52" t="str">
        <f t="shared" si="668"/>
        <v>Unternehmen</v>
      </c>
      <c r="BF1886" s="52">
        <f t="shared" si="669"/>
        <v>1</v>
      </c>
    </row>
    <row r="1887" spans="1:58" hidden="1" x14ac:dyDescent="0.35">
      <c r="A1887" s="107" t="s">
        <v>4120</v>
      </c>
      <c r="B1887" s="75" t="s">
        <v>1218</v>
      </c>
      <c r="C1887" s="52" t="s">
        <v>3</v>
      </c>
      <c r="D1887" s="52" t="s">
        <v>3</v>
      </c>
      <c r="E1887" s="52" t="s">
        <v>2</v>
      </c>
      <c r="F1887" s="52" t="s">
        <v>2</v>
      </c>
      <c r="G1887" s="52" t="s">
        <v>2</v>
      </c>
      <c r="H1887" s="52" t="s">
        <v>2</v>
      </c>
      <c r="I1887" s="52" t="s">
        <v>3</v>
      </c>
      <c r="J1887" s="52">
        <v>1</v>
      </c>
      <c r="K1887" s="52" t="s">
        <v>2</v>
      </c>
      <c r="L1887" s="52" t="s">
        <v>2</v>
      </c>
      <c r="M1887" s="52" t="s">
        <v>2</v>
      </c>
      <c r="N1887" s="52" t="s">
        <v>3</v>
      </c>
      <c r="P1887" s="52" t="s">
        <v>4</v>
      </c>
      <c r="Q1887" s="52" t="str">
        <f t="shared" si="673"/>
        <v>Nein</v>
      </c>
      <c r="R1887" s="52" t="str">
        <f t="shared" si="673"/>
        <v>Nein</v>
      </c>
      <c r="S1887" s="52" t="str">
        <f t="shared" si="673"/>
        <v>Nein</v>
      </c>
      <c r="T1887" s="52" t="str">
        <f t="shared" si="673"/>
        <v>Nein</v>
      </c>
      <c r="U1887" s="52" t="str">
        <f t="shared" si="673"/>
        <v>Nein</v>
      </c>
      <c r="V1887" s="52" t="str">
        <f t="shared" si="673"/>
        <v>Nein</v>
      </c>
      <c r="W1887" s="52" t="str">
        <f t="shared" si="673"/>
        <v>Nein</v>
      </c>
      <c r="X1887" s="52" t="str">
        <f t="shared" si="673"/>
        <v>Nein</v>
      </c>
      <c r="Y1887" s="52" t="str">
        <f t="shared" si="673"/>
        <v>Nein</v>
      </c>
      <c r="Z1887" s="52" t="str">
        <f t="shared" si="673"/>
        <v>Nein</v>
      </c>
      <c r="AA1887" s="52" t="str">
        <f t="shared" si="673"/>
        <v>Nein</v>
      </c>
      <c r="AB1887" s="52" t="str">
        <f t="shared" si="673"/>
        <v>Nein</v>
      </c>
      <c r="AC1887" s="52" t="str">
        <f t="shared" si="673"/>
        <v>Nein</v>
      </c>
      <c r="AD1887" s="52" t="str">
        <f t="shared" si="673"/>
        <v>Nein</v>
      </c>
      <c r="AE1887" s="52" t="str">
        <f t="shared" si="673"/>
        <v>Nein</v>
      </c>
      <c r="AF1887" s="52" t="str">
        <f t="shared" si="673"/>
        <v>Nein</v>
      </c>
      <c r="AG1887" s="61" t="str">
        <f>IF(Q1887="Ja",VLOOKUP($Q$2,Plausis!A:E,5,0),IF(R1887="Ja",VLOOKUP($R$2,Plausis!A:E,5,0),IF(T1887="Ja",VLOOKUP($T$2,Plausis!A:E,5,0),IF(U1887="Ja",VLOOKUP($U$2,Plausis!A:E,5,0),IF(AA1887="Ja",VLOOKUP($AA$2,Plausis!A:E,5,0),IF(AC1887="Ja",VLOOKUP($AC$2,Plausis!A:E,5,0),IF(AD1887="Ja",VLOOKUP($AD$2,Plausis!A:E,5,0),"")))))))</f>
        <v/>
      </c>
      <c r="AH1887" s="52" t="str">
        <f>IF(Y1887="Ja",VLOOKUP($Y$2,Plausis!A:E,5,0),"")</f>
        <v/>
      </c>
      <c r="AI1887" s="52" t="str">
        <f t="shared" si="657"/>
        <v>Ja</v>
      </c>
      <c r="AJ1887" s="52" t="str">
        <f>IF(S1887="Ja",VLOOKUP($S$2,Plausis!A:E,5,0),IF(V1887="Ja",VLOOKUP($V$2,Plausis!A:E,5,0),IF(X1887="Ja",VLOOKUP($X$2,Plausis!A:E,5,0),"")))</f>
        <v/>
      </c>
      <c r="AL1887" s="52" t="s">
        <v>2</v>
      </c>
      <c r="AM1887" s="114">
        <v>45531</v>
      </c>
      <c r="AN1887" s="52" t="s">
        <v>4467</v>
      </c>
      <c r="AO1887" s="52" t="str">
        <f>VLOOKUP(B1887,'BAT Grundtabelle'!B:T,19,0)</f>
        <v>ja</v>
      </c>
      <c r="AP1887" s="105" t="str">
        <f t="shared" si="658"/>
        <v>11695</v>
      </c>
      <c r="AQ1887" s="52" t="str">
        <f t="shared" si="659"/>
        <v>Staatlich anerkannte Sachverständige</v>
      </c>
      <c r="AR1887" s="52" t="b">
        <f t="shared" si="674"/>
        <v>0</v>
      </c>
      <c r="AS1887" s="52" t="b">
        <f t="shared" si="674"/>
        <v>0</v>
      </c>
      <c r="AT1887" s="52" t="b">
        <f t="shared" si="674"/>
        <v>0</v>
      </c>
      <c r="AU1887" s="52">
        <f t="shared" si="660"/>
        <v>1</v>
      </c>
      <c r="AW1887" s="52" t="b">
        <f t="shared" si="661"/>
        <v>0</v>
      </c>
      <c r="AX1887" s="52" t="str">
        <f t="shared" si="662"/>
        <v>Unternehmen</v>
      </c>
      <c r="AY1887" s="52" t="b">
        <f t="shared" si="663"/>
        <v>0</v>
      </c>
      <c r="AZ1887" s="52" t="str">
        <f t="shared" si="664"/>
        <v>11695</v>
      </c>
      <c r="BA1887" s="52" t="str">
        <f>VLOOKUP(A1887,'BAT Grundtabelle'!A:U,21,0)</f>
        <v>ja</v>
      </c>
      <c r="BB1887" s="52" t="str">
        <f t="shared" si="665"/>
        <v>nein</v>
      </c>
      <c r="BC1887" s="52" t="str">
        <f t="shared" si="666"/>
        <v>11695</v>
      </c>
      <c r="BD1887" s="52" t="str">
        <f t="shared" si="667"/>
        <v>Staatlich anerkannte Sachverständige</v>
      </c>
      <c r="BE1887" s="52" t="str">
        <f t="shared" si="668"/>
        <v>Unternehmen</v>
      </c>
      <c r="BF1887" s="52">
        <f t="shared" si="669"/>
        <v>1</v>
      </c>
    </row>
    <row r="1888" spans="1:58" hidden="1" x14ac:dyDescent="0.35">
      <c r="A1888" s="107" t="s">
        <v>4121</v>
      </c>
      <c r="B1888" s="75" t="s">
        <v>2021</v>
      </c>
      <c r="C1888" s="52" t="s">
        <v>3</v>
      </c>
      <c r="D1888" s="52" t="s">
        <v>3</v>
      </c>
      <c r="E1888" s="52" t="s">
        <v>2</v>
      </c>
      <c r="F1888" s="52" t="s">
        <v>2</v>
      </c>
      <c r="G1888" s="52" t="s">
        <v>2</v>
      </c>
      <c r="H1888" s="52" t="s">
        <v>2</v>
      </c>
      <c r="I1888" s="52" t="s">
        <v>3</v>
      </c>
      <c r="J1888" s="52">
        <v>1</v>
      </c>
      <c r="K1888" s="52" t="s">
        <v>2</v>
      </c>
      <c r="L1888" s="52" t="s">
        <v>2</v>
      </c>
      <c r="M1888" s="52" t="s">
        <v>2</v>
      </c>
      <c r="N1888" s="52" t="s">
        <v>3</v>
      </c>
      <c r="P1888" s="52" t="s">
        <v>4</v>
      </c>
      <c r="Q1888" s="52" t="str">
        <f t="shared" si="673"/>
        <v>Nein</v>
      </c>
      <c r="R1888" s="52" t="str">
        <f t="shared" si="673"/>
        <v>Nein</v>
      </c>
      <c r="S1888" s="52" t="str">
        <f t="shared" si="673"/>
        <v>Nein</v>
      </c>
      <c r="T1888" s="52" t="str">
        <f t="shared" si="673"/>
        <v>Nein</v>
      </c>
      <c r="U1888" s="52" t="str">
        <f t="shared" si="673"/>
        <v>Nein</v>
      </c>
      <c r="V1888" s="52" t="str">
        <f t="shared" si="673"/>
        <v>Nein</v>
      </c>
      <c r="W1888" s="52" t="str">
        <f t="shared" si="673"/>
        <v>Nein</v>
      </c>
      <c r="X1888" s="52" t="str">
        <f t="shared" si="673"/>
        <v>Nein</v>
      </c>
      <c r="Y1888" s="52" t="str">
        <f t="shared" si="673"/>
        <v>Nein</v>
      </c>
      <c r="Z1888" s="52" t="str">
        <f t="shared" si="673"/>
        <v>Nein</v>
      </c>
      <c r="AA1888" s="52" t="str">
        <f t="shared" si="673"/>
        <v>Nein</v>
      </c>
      <c r="AB1888" s="52" t="str">
        <f t="shared" si="673"/>
        <v>Nein</v>
      </c>
      <c r="AC1888" s="52" t="str">
        <f t="shared" si="673"/>
        <v>Nein</v>
      </c>
      <c r="AD1888" s="52" t="str">
        <f t="shared" si="673"/>
        <v>Nein</v>
      </c>
      <c r="AE1888" s="52" t="str">
        <f t="shared" si="673"/>
        <v>Nein</v>
      </c>
      <c r="AF1888" s="52" t="str">
        <f t="shared" si="673"/>
        <v>Nein</v>
      </c>
      <c r="AG1888" s="61" t="str">
        <f>IF(Q1888="Ja",VLOOKUP($Q$2,Plausis!A:E,5,0),IF(R1888="Ja",VLOOKUP($R$2,Plausis!A:E,5,0),IF(T1888="Ja",VLOOKUP($T$2,Plausis!A:E,5,0),IF(U1888="Ja",VLOOKUP($U$2,Plausis!A:E,5,0),IF(AA1888="Ja",VLOOKUP($AA$2,Plausis!A:E,5,0),IF(AC1888="Ja",VLOOKUP($AC$2,Plausis!A:E,5,0),IF(AD1888="Ja",VLOOKUP($AD$2,Plausis!A:E,5,0),"")))))))</f>
        <v/>
      </c>
      <c r="AH1888" s="52" t="str">
        <f>IF(Y1888="Ja",VLOOKUP($Y$2,Plausis!A:E,5,0),"")</f>
        <v/>
      </c>
      <c r="AI1888" s="52" t="str">
        <f t="shared" si="657"/>
        <v>Ja</v>
      </c>
      <c r="AJ1888" s="52" t="str">
        <f>IF(S1888="Ja",VLOOKUP($S$2,Plausis!A:E,5,0),IF(V1888="Ja",VLOOKUP($V$2,Plausis!A:E,5,0),IF(X1888="Ja",VLOOKUP($X$2,Plausis!A:E,5,0),"")))</f>
        <v/>
      </c>
      <c r="AL1888" s="52" t="s">
        <v>2</v>
      </c>
      <c r="AM1888" s="114">
        <v>45531</v>
      </c>
      <c r="AN1888" s="52" t="s">
        <v>4467</v>
      </c>
      <c r="AO1888" s="52" t="str">
        <f>VLOOKUP(B1888,'BAT Grundtabelle'!B:T,19,0)</f>
        <v>ja</v>
      </c>
      <c r="AP1888" s="105" t="str">
        <f t="shared" si="658"/>
        <v>11696</v>
      </c>
      <c r="AQ1888" s="52" t="str">
        <f t="shared" si="659"/>
        <v>Stadion</v>
      </c>
      <c r="AR1888" s="52" t="b">
        <f t="shared" si="674"/>
        <v>0</v>
      </c>
      <c r="AS1888" s="52" t="b">
        <f t="shared" si="674"/>
        <v>0</v>
      </c>
      <c r="AT1888" s="52" t="b">
        <f t="shared" si="674"/>
        <v>0</v>
      </c>
      <c r="AU1888" s="52">
        <f t="shared" si="660"/>
        <v>1</v>
      </c>
      <c r="AW1888" s="52" t="b">
        <f t="shared" si="661"/>
        <v>0</v>
      </c>
      <c r="AX1888" s="52" t="str">
        <f t="shared" si="662"/>
        <v>Unternehmen</v>
      </c>
      <c r="AY1888" s="52" t="b">
        <f t="shared" si="663"/>
        <v>0</v>
      </c>
      <c r="AZ1888" s="52" t="str">
        <f t="shared" si="664"/>
        <v>11696</v>
      </c>
      <c r="BA1888" s="52" t="str">
        <f>VLOOKUP(A1888,'BAT Grundtabelle'!A:U,21,0)</f>
        <v>ja</v>
      </c>
      <c r="BB1888" s="52" t="str">
        <f t="shared" si="665"/>
        <v>nein</v>
      </c>
      <c r="BC1888" s="52" t="str">
        <f t="shared" si="666"/>
        <v>11696</v>
      </c>
      <c r="BD1888" s="52" t="str">
        <f t="shared" si="667"/>
        <v>Stadion</v>
      </c>
      <c r="BE1888" s="52" t="str">
        <f t="shared" si="668"/>
        <v>Unternehmen</v>
      </c>
      <c r="BF1888" s="52">
        <f t="shared" si="669"/>
        <v>1</v>
      </c>
    </row>
    <row r="1889" spans="1:58" hidden="1" x14ac:dyDescent="0.35">
      <c r="A1889" s="107" t="s">
        <v>4122</v>
      </c>
      <c r="B1889" s="75" t="s">
        <v>2022</v>
      </c>
      <c r="C1889" s="52" t="s">
        <v>3</v>
      </c>
      <c r="D1889" s="52" t="s">
        <v>3</v>
      </c>
      <c r="E1889" s="52" t="s">
        <v>2</v>
      </c>
      <c r="F1889" s="52" t="s">
        <v>2</v>
      </c>
      <c r="G1889" s="52" t="s">
        <v>2</v>
      </c>
      <c r="H1889" s="52" t="s">
        <v>2</v>
      </c>
      <c r="I1889" s="52" t="s">
        <v>3</v>
      </c>
      <c r="J1889" s="52">
        <v>1</v>
      </c>
      <c r="K1889" s="52" t="s">
        <v>2</v>
      </c>
      <c r="L1889" s="52" t="s">
        <v>2</v>
      </c>
      <c r="M1889" s="52" t="s">
        <v>2</v>
      </c>
      <c r="N1889" s="52" t="s">
        <v>3</v>
      </c>
      <c r="P1889" s="52" t="s">
        <v>4</v>
      </c>
      <c r="Q1889" s="52" t="str">
        <f t="shared" si="673"/>
        <v>Nein</v>
      </c>
      <c r="R1889" s="52" t="str">
        <f t="shared" si="673"/>
        <v>Nein</v>
      </c>
      <c r="S1889" s="52" t="str">
        <f t="shared" si="673"/>
        <v>Nein</v>
      </c>
      <c r="T1889" s="52" t="str">
        <f t="shared" si="673"/>
        <v>Nein</v>
      </c>
      <c r="U1889" s="52" t="str">
        <f t="shared" si="673"/>
        <v>Nein</v>
      </c>
      <c r="V1889" s="52" t="str">
        <f t="shared" si="673"/>
        <v>Nein</v>
      </c>
      <c r="W1889" s="52" t="str">
        <f t="shared" si="673"/>
        <v>Nein</v>
      </c>
      <c r="X1889" s="52" t="str">
        <f t="shared" si="673"/>
        <v>Nein</v>
      </c>
      <c r="Y1889" s="52" t="str">
        <f t="shared" si="673"/>
        <v>Nein</v>
      </c>
      <c r="Z1889" s="52" t="str">
        <f t="shared" si="673"/>
        <v>Nein</v>
      </c>
      <c r="AA1889" s="52" t="str">
        <f t="shared" si="673"/>
        <v>Nein</v>
      </c>
      <c r="AB1889" s="52" t="str">
        <f t="shared" si="673"/>
        <v>Nein</v>
      </c>
      <c r="AC1889" s="52" t="str">
        <f t="shared" si="673"/>
        <v>Nein</v>
      </c>
      <c r="AD1889" s="52" t="str">
        <f t="shared" si="673"/>
        <v>Nein</v>
      </c>
      <c r="AE1889" s="52" t="str">
        <f t="shared" si="673"/>
        <v>Nein</v>
      </c>
      <c r="AF1889" s="52" t="str">
        <f t="shared" si="673"/>
        <v>Nein</v>
      </c>
      <c r="AG1889" s="61" t="str">
        <f>IF(Q1889="Ja",VLOOKUP($Q$2,Plausis!A:E,5,0),IF(R1889="Ja",VLOOKUP($R$2,Plausis!A:E,5,0),IF(T1889="Ja",VLOOKUP($T$2,Plausis!A:E,5,0),IF(U1889="Ja",VLOOKUP($U$2,Plausis!A:E,5,0),IF(AA1889="Ja",VLOOKUP($AA$2,Plausis!A:E,5,0),IF(AC1889="Ja",VLOOKUP($AC$2,Plausis!A:E,5,0),IF(AD1889="Ja",VLOOKUP($AD$2,Plausis!A:E,5,0),"")))))))</f>
        <v/>
      </c>
      <c r="AH1889" s="52" t="str">
        <f>IF(Y1889="Ja",VLOOKUP($Y$2,Plausis!A:E,5,0),"")</f>
        <v/>
      </c>
      <c r="AI1889" s="52" t="str">
        <f t="shared" si="657"/>
        <v>Ja</v>
      </c>
      <c r="AJ1889" s="52" t="str">
        <f>IF(S1889="Ja",VLOOKUP($S$2,Plausis!A:E,5,0),IF(V1889="Ja",VLOOKUP($V$2,Plausis!A:E,5,0),IF(X1889="Ja",VLOOKUP($X$2,Plausis!A:E,5,0),"")))</f>
        <v/>
      </c>
      <c r="AL1889" s="52" t="s">
        <v>2</v>
      </c>
      <c r="AM1889" s="114">
        <v>45531</v>
      </c>
      <c r="AN1889" s="52" t="s">
        <v>4467</v>
      </c>
      <c r="AO1889" s="52" t="str">
        <f>VLOOKUP(B1889,'BAT Grundtabelle'!B:T,19,0)</f>
        <v>ja</v>
      </c>
      <c r="AP1889" s="105" t="str">
        <f t="shared" si="658"/>
        <v>11697</v>
      </c>
      <c r="AQ1889" s="52" t="str">
        <f t="shared" si="659"/>
        <v>Stadtführer, freiberuflich</v>
      </c>
      <c r="AR1889" s="52" t="b">
        <f t="shared" si="674"/>
        <v>0</v>
      </c>
      <c r="AS1889" s="52" t="b">
        <f t="shared" si="674"/>
        <v>0</v>
      </c>
      <c r="AT1889" s="52" t="b">
        <f t="shared" si="674"/>
        <v>0</v>
      </c>
      <c r="AU1889" s="52">
        <f t="shared" si="660"/>
        <v>1</v>
      </c>
      <c r="AW1889" s="52" t="b">
        <f t="shared" si="661"/>
        <v>0</v>
      </c>
      <c r="AX1889" s="52" t="str">
        <f t="shared" si="662"/>
        <v>Unternehmen</v>
      </c>
      <c r="AY1889" s="52" t="b">
        <f t="shared" si="663"/>
        <v>0</v>
      </c>
      <c r="AZ1889" s="52" t="str">
        <f t="shared" si="664"/>
        <v>11697</v>
      </c>
      <c r="BA1889" s="52" t="str">
        <f>VLOOKUP(A1889,'BAT Grundtabelle'!A:U,21,0)</f>
        <v>ja</v>
      </c>
      <c r="BB1889" s="52" t="str">
        <f t="shared" si="665"/>
        <v>nein</v>
      </c>
      <c r="BC1889" s="52" t="str">
        <f t="shared" si="666"/>
        <v>11697</v>
      </c>
      <c r="BD1889" s="52" t="str">
        <f t="shared" si="667"/>
        <v>Stadtführer, freiberuflich</v>
      </c>
      <c r="BE1889" s="52" t="str">
        <f t="shared" si="668"/>
        <v>Unternehmen</v>
      </c>
      <c r="BF1889" s="52">
        <f t="shared" si="669"/>
        <v>1</v>
      </c>
    </row>
    <row r="1890" spans="1:58" hidden="1" x14ac:dyDescent="0.35">
      <c r="A1890" s="107" t="s">
        <v>4123</v>
      </c>
      <c r="B1890" s="75" t="s">
        <v>738</v>
      </c>
      <c r="C1890" s="52" t="s">
        <v>3</v>
      </c>
      <c r="D1890" s="52" t="s">
        <v>3</v>
      </c>
      <c r="E1890" s="52" t="s">
        <v>2</v>
      </c>
      <c r="F1890" s="52" t="s">
        <v>2</v>
      </c>
      <c r="G1890" s="52" t="s">
        <v>2</v>
      </c>
      <c r="H1890" s="52" t="s">
        <v>2</v>
      </c>
      <c r="I1890" s="52" t="s">
        <v>3</v>
      </c>
      <c r="J1890" s="52">
        <v>2</v>
      </c>
      <c r="K1890" s="52" t="s">
        <v>2</v>
      </c>
      <c r="L1890" s="52" t="s">
        <v>2</v>
      </c>
      <c r="M1890" s="52" t="s">
        <v>2</v>
      </c>
      <c r="N1890" s="52" t="s">
        <v>3</v>
      </c>
      <c r="P1890" s="52" t="s">
        <v>4</v>
      </c>
      <c r="Q1890" s="52" t="str">
        <f t="shared" si="673"/>
        <v>Nein</v>
      </c>
      <c r="R1890" s="52" t="str">
        <f t="shared" si="673"/>
        <v>Nein</v>
      </c>
      <c r="S1890" s="52" t="str">
        <f t="shared" si="673"/>
        <v>Nein</v>
      </c>
      <c r="T1890" s="52" t="str">
        <f t="shared" si="673"/>
        <v>Nein</v>
      </c>
      <c r="U1890" s="52" t="str">
        <f t="shared" si="673"/>
        <v>Nein</v>
      </c>
      <c r="V1890" s="52" t="str">
        <f t="shared" si="673"/>
        <v>Nein</v>
      </c>
      <c r="W1890" s="52" t="str">
        <f t="shared" si="673"/>
        <v>Nein</v>
      </c>
      <c r="X1890" s="52" t="str">
        <f t="shared" si="673"/>
        <v>Nein</v>
      </c>
      <c r="Y1890" s="52" t="str">
        <f t="shared" si="673"/>
        <v>Nein</v>
      </c>
      <c r="Z1890" s="52" t="str">
        <f t="shared" si="673"/>
        <v>Nein</v>
      </c>
      <c r="AA1890" s="52" t="str">
        <f t="shared" si="673"/>
        <v>Nein</v>
      </c>
      <c r="AB1890" s="52" t="str">
        <f t="shared" si="673"/>
        <v>Nein</v>
      </c>
      <c r="AC1890" s="52" t="str">
        <f t="shared" si="673"/>
        <v>Nein</v>
      </c>
      <c r="AD1890" s="52" t="str">
        <f t="shared" si="673"/>
        <v>Nein</v>
      </c>
      <c r="AE1890" s="52" t="str">
        <f t="shared" si="673"/>
        <v>Nein</v>
      </c>
      <c r="AF1890" s="52" t="str">
        <f t="shared" si="673"/>
        <v>Nein</v>
      </c>
      <c r="AG1890" s="61" t="str">
        <f>IF(Q1890="Ja",VLOOKUP($Q$2,Plausis!A:E,5,0),IF(R1890="Ja",VLOOKUP($R$2,Plausis!A:E,5,0),IF(T1890="Ja",VLOOKUP($T$2,Plausis!A:E,5,0),IF(U1890="Ja",VLOOKUP($U$2,Plausis!A:E,5,0),IF(AA1890="Ja",VLOOKUP($AA$2,Plausis!A:E,5,0),IF(AC1890="Ja",VLOOKUP($AC$2,Plausis!A:E,5,0),IF(AD1890="Ja",VLOOKUP($AD$2,Plausis!A:E,5,0),"")))))))</f>
        <v/>
      </c>
      <c r="AH1890" s="52" t="str">
        <f>IF(Y1890="Ja",VLOOKUP($Y$2,Plausis!A:E,5,0),"")</f>
        <v/>
      </c>
      <c r="AI1890" s="52" t="str">
        <f t="shared" si="657"/>
        <v>Ja</v>
      </c>
      <c r="AJ1890" s="52" t="str">
        <f>IF(S1890="Ja",VLOOKUP($S$2,Plausis!A:E,5,0),IF(V1890="Ja",VLOOKUP($V$2,Plausis!A:E,5,0),IF(X1890="Ja",VLOOKUP($X$2,Plausis!A:E,5,0),"")))</f>
        <v/>
      </c>
      <c r="AL1890" s="52" t="s">
        <v>2</v>
      </c>
      <c r="AM1890" s="114">
        <v>45531</v>
      </c>
      <c r="AN1890" s="52" t="s">
        <v>4467</v>
      </c>
      <c r="AO1890" s="52" t="str">
        <f>VLOOKUP(B1890,'BAT Grundtabelle'!B:T,19,0)</f>
        <v>ja</v>
      </c>
      <c r="AP1890" s="105" t="str">
        <f t="shared" si="658"/>
        <v>11698</v>
      </c>
      <c r="AQ1890" s="52" t="str">
        <f t="shared" si="659"/>
        <v>Stahlbau</v>
      </c>
      <c r="AR1890" s="52" t="b">
        <f t="shared" si="674"/>
        <v>0</v>
      </c>
      <c r="AS1890" s="52" t="b">
        <f t="shared" si="674"/>
        <v>0</v>
      </c>
      <c r="AT1890" s="52" t="b">
        <f t="shared" si="674"/>
        <v>0</v>
      </c>
      <c r="AU1890" s="52">
        <f t="shared" si="660"/>
        <v>2</v>
      </c>
      <c r="AW1890" s="52" t="b">
        <f t="shared" si="661"/>
        <v>0</v>
      </c>
      <c r="AX1890" s="52" t="str">
        <f t="shared" si="662"/>
        <v>Unternehmen</v>
      </c>
      <c r="AY1890" s="52" t="b">
        <f t="shared" si="663"/>
        <v>0</v>
      </c>
      <c r="AZ1890" s="52" t="str">
        <f t="shared" si="664"/>
        <v>11698</v>
      </c>
      <c r="BA1890" s="52" t="str">
        <f>VLOOKUP(A1890,'BAT Grundtabelle'!A:U,21,0)</f>
        <v>ja</v>
      </c>
      <c r="BB1890" s="52" t="str">
        <f t="shared" si="665"/>
        <v>nein</v>
      </c>
      <c r="BC1890" s="52" t="str">
        <f t="shared" si="666"/>
        <v>11698</v>
      </c>
      <c r="BD1890" s="52" t="str">
        <f t="shared" si="667"/>
        <v>Stahlbau</v>
      </c>
      <c r="BE1890" s="52" t="str">
        <f t="shared" si="668"/>
        <v>Unternehmen</v>
      </c>
      <c r="BF1890" s="52">
        <f t="shared" si="669"/>
        <v>2</v>
      </c>
    </row>
    <row r="1891" spans="1:58" hidden="1" x14ac:dyDescent="0.35">
      <c r="A1891" s="107" t="s">
        <v>4124</v>
      </c>
      <c r="B1891" s="75" t="s">
        <v>1200</v>
      </c>
      <c r="C1891" s="52" t="s">
        <v>3</v>
      </c>
      <c r="D1891" s="52" t="s">
        <v>3</v>
      </c>
      <c r="E1891" s="52" t="s">
        <v>2</v>
      </c>
      <c r="F1891" s="52" t="s">
        <v>2</v>
      </c>
      <c r="G1891" s="52" t="s">
        <v>2</v>
      </c>
      <c r="H1891" s="52" t="s">
        <v>2</v>
      </c>
      <c r="I1891" s="52" t="s">
        <v>3</v>
      </c>
      <c r="J1891" s="52">
        <v>2</v>
      </c>
      <c r="K1891" s="52" t="s">
        <v>2</v>
      </c>
      <c r="L1891" s="52" t="s">
        <v>2</v>
      </c>
      <c r="M1891" s="52" t="s">
        <v>2</v>
      </c>
      <c r="N1891" s="52" t="s">
        <v>3</v>
      </c>
      <c r="P1891" s="52" t="s">
        <v>4</v>
      </c>
      <c r="Q1891" s="52" t="str">
        <f t="shared" si="673"/>
        <v>Nein</v>
      </c>
      <c r="R1891" s="52" t="str">
        <f t="shared" si="673"/>
        <v>Nein</v>
      </c>
      <c r="S1891" s="52" t="str">
        <f t="shared" si="673"/>
        <v>Nein</v>
      </c>
      <c r="T1891" s="52" t="str">
        <f t="shared" si="673"/>
        <v>Nein</v>
      </c>
      <c r="U1891" s="52" t="str">
        <f t="shared" si="673"/>
        <v>Nein</v>
      </c>
      <c r="V1891" s="52" t="str">
        <f t="shared" si="673"/>
        <v>Nein</v>
      </c>
      <c r="W1891" s="52" t="str">
        <f t="shared" si="673"/>
        <v>Nein</v>
      </c>
      <c r="X1891" s="52" t="str">
        <f t="shared" si="673"/>
        <v>Nein</v>
      </c>
      <c r="Y1891" s="52" t="str">
        <f t="shared" si="673"/>
        <v>Nein</v>
      </c>
      <c r="Z1891" s="52" t="str">
        <f t="shared" si="673"/>
        <v>Nein</v>
      </c>
      <c r="AA1891" s="52" t="str">
        <f t="shared" si="673"/>
        <v>Nein</v>
      </c>
      <c r="AB1891" s="52" t="str">
        <f t="shared" si="673"/>
        <v>Nein</v>
      </c>
      <c r="AC1891" s="52" t="str">
        <f t="shared" si="673"/>
        <v>Nein</v>
      </c>
      <c r="AD1891" s="52" t="str">
        <f t="shared" si="673"/>
        <v>Nein</v>
      </c>
      <c r="AE1891" s="52" t="str">
        <f t="shared" si="673"/>
        <v>Nein</v>
      </c>
      <c r="AF1891" s="52" t="str">
        <f t="shared" si="673"/>
        <v>Nein</v>
      </c>
      <c r="AG1891" s="61" t="str">
        <f>IF(Q1891="Ja",VLOOKUP($Q$2,Plausis!A:E,5,0),IF(R1891="Ja",VLOOKUP($R$2,Plausis!A:E,5,0),IF(T1891="Ja",VLOOKUP($T$2,Plausis!A:E,5,0),IF(U1891="Ja",VLOOKUP($U$2,Plausis!A:E,5,0),IF(AA1891="Ja",VLOOKUP($AA$2,Plausis!A:E,5,0),IF(AC1891="Ja",VLOOKUP($AC$2,Plausis!A:E,5,0),IF(AD1891="Ja",VLOOKUP($AD$2,Plausis!A:E,5,0),"")))))))</f>
        <v/>
      </c>
      <c r="AH1891" s="52" t="str">
        <f>IF(Y1891="Ja",VLOOKUP($Y$2,Plausis!A:E,5,0),"")</f>
        <v/>
      </c>
      <c r="AI1891" s="52" t="str">
        <f t="shared" si="657"/>
        <v>Ja</v>
      </c>
      <c r="AJ1891" s="52" t="str">
        <f>IF(S1891="Ja",VLOOKUP($S$2,Plausis!A:E,5,0),IF(V1891="Ja",VLOOKUP($V$2,Plausis!A:E,5,0),IF(X1891="Ja",VLOOKUP($X$2,Plausis!A:E,5,0),"")))</f>
        <v/>
      </c>
      <c r="AL1891" s="52" t="s">
        <v>2</v>
      </c>
      <c r="AM1891" s="114">
        <v>45531</v>
      </c>
      <c r="AN1891" s="52" t="s">
        <v>4467</v>
      </c>
      <c r="AO1891" s="52" t="str">
        <f>VLOOKUP(B1891,'BAT Grundtabelle'!B:T,19,0)</f>
        <v>ja</v>
      </c>
      <c r="AP1891" s="105" t="str">
        <f t="shared" si="658"/>
        <v>11699</v>
      </c>
      <c r="AQ1891" s="52" t="str">
        <f t="shared" si="659"/>
        <v>Stahlverarbeitungsbetrieb (kein Stahl-, Walz- und Hammerwerk)</v>
      </c>
      <c r="AR1891" s="52" t="b">
        <f t="shared" si="674"/>
        <v>0</v>
      </c>
      <c r="AS1891" s="52" t="b">
        <f t="shared" si="674"/>
        <v>0</v>
      </c>
      <c r="AT1891" s="52" t="b">
        <f t="shared" si="674"/>
        <v>0</v>
      </c>
      <c r="AU1891" s="52">
        <f t="shared" si="660"/>
        <v>2</v>
      </c>
      <c r="AW1891" s="52" t="b">
        <f t="shared" si="661"/>
        <v>0</v>
      </c>
      <c r="AX1891" s="52" t="str">
        <f t="shared" si="662"/>
        <v>Unternehmen</v>
      </c>
      <c r="AY1891" s="52" t="b">
        <f t="shared" si="663"/>
        <v>0</v>
      </c>
      <c r="AZ1891" s="52" t="str">
        <f t="shared" si="664"/>
        <v>11699</v>
      </c>
      <c r="BA1891" s="52" t="str">
        <f>VLOOKUP(A1891,'BAT Grundtabelle'!A:U,21,0)</f>
        <v>ja</v>
      </c>
      <c r="BB1891" s="52" t="str">
        <f t="shared" si="665"/>
        <v>nein</v>
      </c>
      <c r="BC1891" s="52" t="str">
        <f t="shared" si="666"/>
        <v>11699</v>
      </c>
      <c r="BD1891" s="52" t="str">
        <f t="shared" si="667"/>
        <v>Stahlverarbeitungsbetrieb (kein Stahl-, Walz- und Hammerwerk)</v>
      </c>
      <c r="BE1891" s="52" t="str">
        <f t="shared" si="668"/>
        <v>Unternehmen</v>
      </c>
      <c r="BF1891" s="52">
        <f t="shared" si="669"/>
        <v>2</v>
      </c>
    </row>
    <row r="1892" spans="1:58" hidden="1" x14ac:dyDescent="0.35">
      <c r="A1892" s="107" t="s">
        <v>4125</v>
      </c>
      <c r="B1892" s="75" t="s">
        <v>1201</v>
      </c>
      <c r="C1892" s="52" t="s">
        <v>3</v>
      </c>
      <c r="D1892" s="52" t="s">
        <v>3</v>
      </c>
      <c r="E1892" s="52" t="s">
        <v>2</v>
      </c>
      <c r="F1892" s="52" t="s">
        <v>2</v>
      </c>
      <c r="G1892" s="52" t="s">
        <v>2</v>
      </c>
      <c r="H1892" s="52" t="s">
        <v>2</v>
      </c>
      <c r="I1892" s="52" t="s">
        <v>3</v>
      </c>
      <c r="J1892" s="52">
        <v>2</v>
      </c>
      <c r="K1892" s="52" t="s">
        <v>2</v>
      </c>
      <c r="L1892" s="52" t="s">
        <v>2</v>
      </c>
      <c r="M1892" s="52" t="s">
        <v>2</v>
      </c>
      <c r="N1892" s="52" t="s">
        <v>3</v>
      </c>
      <c r="P1892" s="52" t="s">
        <v>4</v>
      </c>
      <c r="Q1892" s="52" t="str">
        <f t="shared" si="673"/>
        <v>Nein</v>
      </c>
      <c r="R1892" s="52" t="str">
        <f t="shared" si="673"/>
        <v>Nein</v>
      </c>
      <c r="S1892" s="52" t="str">
        <f t="shared" si="673"/>
        <v>Nein</v>
      </c>
      <c r="T1892" s="52" t="str">
        <f t="shared" si="673"/>
        <v>Nein</v>
      </c>
      <c r="U1892" s="52" t="str">
        <f t="shared" si="673"/>
        <v>Nein</v>
      </c>
      <c r="V1892" s="52" t="str">
        <f t="shared" si="673"/>
        <v>Nein</v>
      </c>
      <c r="W1892" s="52" t="str">
        <f t="shared" si="673"/>
        <v>Nein</v>
      </c>
      <c r="X1892" s="52" t="str">
        <f t="shared" si="673"/>
        <v>Nein</v>
      </c>
      <c r="Y1892" s="52" t="str">
        <f t="shared" si="673"/>
        <v>Nein</v>
      </c>
      <c r="Z1892" s="52" t="str">
        <f t="shared" si="673"/>
        <v>Nein</v>
      </c>
      <c r="AA1892" s="52" t="str">
        <f t="shared" si="673"/>
        <v>Nein</v>
      </c>
      <c r="AB1892" s="52" t="str">
        <f t="shared" si="673"/>
        <v>Nein</v>
      </c>
      <c r="AC1892" s="52" t="str">
        <f t="shared" si="673"/>
        <v>Nein</v>
      </c>
      <c r="AD1892" s="52" t="str">
        <f t="shared" si="673"/>
        <v>Nein</v>
      </c>
      <c r="AE1892" s="52" t="str">
        <f t="shared" si="673"/>
        <v>Nein</v>
      </c>
      <c r="AF1892" s="52" t="str">
        <f t="shared" si="673"/>
        <v>Nein</v>
      </c>
      <c r="AG1892" s="61" t="str">
        <f>IF(Q1892="Ja",VLOOKUP($Q$2,Plausis!A:E,5,0),IF(R1892="Ja",VLOOKUP($R$2,Plausis!A:E,5,0),IF(T1892="Ja",VLOOKUP($T$2,Plausis!A:E,5,0),IF(U1892="Ja",VLOOKUP($U$2,Plausis!A:E,5,0),IF(AA1892="Ja",VLOOKUP($AA$2,Plausis!A:E,5,0),IF(AC1892="Ja",VLOOKUP($AC$2,Plausis!A:E,5,0),IF(AD1892="Ja",VLOOKUP($AD$2,Plausis!A:E,5,0),"")))))))</f>
        <v/>
      </c>
      <c r="AH1892" s="52" t="str">
        <f>IF(Y1892="Ja",VLOOKUP($Y$2,Plausis!A:E,5,0),"")</f>
        <v/>
      </c>
      <c r="AI1892" s="52" t="str">
        <f t="shared" si="657"/>
        <v>Ja</v>
      </c>
      <c r="AJ1892" s="52" t="str">
        <f>IF(S1892="Ja",VLOOKUP($S$2,Plausis!A:E,5,0),IF(V1892="Ja",VLOOKUP($V$2,Plausis!A:E,5,0),IF(X1892="Ja",VLOOKUP($X$2,Plausis!A:E,5,0),"")))</f>
        <v/>
      </c>
      <c r="AL1892" s="52" t="s">
        <v>2</v>
      </c>
      <c r="AM1892" s="114">
        <v>45531</v>
      </c>
      <c r="AN1892" s="52" t="s">
        <v>4467</v>
      </c>
      <c r="AO1892" s="52" t="str">
        <f>VLOOKUP(B1892,'BAT Grundtabelle'!B:T,19,0)</f>
        <v>ja</v>
      </c>
      <c r="AP1892" s="105" t="str">
        <f t="shared" si="658"/>
        <v>11700</v>
      </c>
      <c r="AQ1892" s="52" t="str">
        <f t="shared" si="659"/>
        <v>Stahlwarenhersteller</v>
      </c>
      <c r="AR1892" s="52" t="b">
        <f t="shared" si="674"/>
        <v>0</v>
      </c>
      <c r="AS1892" s="52" t="b">
        <f t="shared" si="674"/>
        <v>0</v>
      </c>
      <c r="AT1892" s="52" t="b">
        <f t="shared" si="674"/>
        <v>0</v>
      </c>
      <c r="AU1892" s="52">
        <f t="shared" si="660"/>
        <v>2</v>
      </c>
      <c r="AW1892" s="52" t="b">
        <f t="shared" si="661"/>
        <v>0</v>
      </c>
      <c r="AX1892" s="52" t="str">
        <f t="shared" si="662"/>
        <v>Unternehmen</v>
      </c>
      <c r="AY1892" s="52" t="b">
        <f t="shared" si="663"/>
        <v>0</v>
      </c>
      <c r="AZ1892" s="52" t="str">
        <f t="shared" si="664"/>
        <v>11700</v>
      </c>
      <c r="BA1892" s="52" t="str">
        <f>VLOOKUP(A1892,'BAT Grundtabelle'!A:U,21,0)</f>
        <v>ja</v>
      </c>
      <c r="BB1892" s="52" t="str">
        <f t="shared" si="665"/>
        <v>nein</v>
      </c>
      <c r="BC1892" s="52" t="str">
        <f t="shared" si="666"/>
        <v>11700</v>
      </c>
      <c r="BD1892" s="52" t="str">
        <f t="shared" si="667"/>
        <v>Stahlwarenhersteller</v>
      </c>
      <c r="BE1892" s="52" t="str">
        <f t="shared" si="668"/>
        <v>Unternehmen</v>
      </c>
      <c r="BF1892" s="52">
        <f t="shared" si="669"/>
        <v>2</v>
      </c>
    </row>
    <row r="1893" spans="1:58" hidden="1" x14ac:dyDescent="0.35">
      <c r="A1893" s="107" t="s">
        <v>4126</v>
      </c>
      <c r="B1893" s="75" t="s">
        <v>1202</v>
      </c>
      <c r="C1893" s="52" t="s">
        <v>3</v>
      </c>
      <c r="D1893" s="52" t="s">
        <v>3</v>
      </c>
      <c r="E1893" s="52" t="s">
        <v>2</v>
      </c>
      <c r="F1893" s="52" t="s">
        <v>2</v>
      </c>
      <c r="G1893" s="52" t="s">
        <v>2</v>
      </c>
      <c r="H1893" s="52" t="s">
        <v>2</v>
      </c>
      <c r="I1893" s="52" t="s">
        <v>3</v>
      </c>
      <c r="J1893" s="52">
        <v>2</v>
      </c>
      <c r="K1893" s="52" t="s">
        <v>2</v>
      </c>
      <c r="L1893" s="52" t="s">
        <v>2</v>
      </c>
      <c r="M1893" s="52" t="s">
        <v>2</v>
      </c>
      <c r="N1893" s="52" t="s">
        <v>3</v>
      </c>
      <c r="P1893" s="52" t="s">
        <v>4</v>
      </c>
      <c r="Q1893" s="52" t="str">
        <f t="shared" ref="Q1893:AF1902" si="675">IF(ISERROR(FIND(Q$2,$P1893,1)),"Nein","Ja")</f>
        <v>Nein</v>
      </c>
      <c r="R1893" s="52" t="str">
        <f t="shared" si="675"/>
        <v>Nein</v>
      </c>
      <c r="S1893" s="52" t="str">
        <f t="shared" si="675"/>
        <v>Nein</v>
      </c>
      <c r="T1893" s="52" t="str">
        <f t="shared" si="675"/>
        <v>Nein</v>
      </c>
      <c r="U1893" s="52" t="str">
        <f t="shared" si="675"/>
        <v>Nein</v>
      </c>
      <c r="V1893" s="52" t="str">
        <f t="shared" si="675"/>
        <v>Nein</v>
      </c>
      <c r="W1893" s="52" t="str">
        <f t="shared" si="675"/>
        <v>Nein</v>
      </c>
      <c r="X1893" s="52" t="str">
        <f t="shared" si="675"/>
        <v>Nein</v>
      </c>
      <c r="Y1893" s="52" t="str">
        <f t="shared" si="675"/>
        <v>Nein</v>
      </c>
      <c r="Z1893" s="52" t="str">
        <f t="shared" si="675"/>
        <v>Nein</v>
      </c>
      <c r="AA1893" s="52" t="str">
        <f t="shared" si="675"/>
        <v>Nein</v>
      </c>
      <c r="AB1893" s="52" t="str">
        <f t="shared" si="675"/>
        <v>Nein</v>
      </c>
      <c r="AC1893" s="52" t="str">
        <f t="shared" si="675"/>
        <v>Nein</v>
      </c>
      <c r="AD1893" s="52" t="str">
        <f t="shared" si="675"/>
        <v>Nein</v>
      </c>
      <c r="AE1893" s="52" t="str">
        <f t="shared" si="675"/>
        <v>Nein</v>
      </c>
      <c r="AF1893" s="52" t="str">
        <f t="shared" si="675"/>
        <v>Nein</v>
      </c>
      <c r="AG1893" s="61" t="str">
        <f>IF(Q1893="Ja",VLOOKUP($Q$2,Plausis!A:E,5,0),IF(R1893="Ja",VLOOKUP($R$2,Plausis!A:E,5,0),IF(T1893="Ja",VLOOKUP($T$2,Plausis!A:E,5,0),IF(U1893="Ja",VLOOKUP($U$2,Plausis!A:E,5,0),IF(AA1893="Ja",VLOOKUP($AA$2,Plausis!A:E,5,0),IF(AC1893="Ja",VLOOKUP($AC$2,Plausis!A:E,5,0),IF(AD1893="Ja",VLOOKUP($AD$2,Plausis!A:E,5,0),"")))))))</f>
        <v/>
      </c>
      <c r="AH1893" s="52" t="str">
        <f>IF(Y1893="Ja",VLOOKUP($Y$2,Plausis!A:E,5,0),"")</f>
        <v/>
      </c>
      <c r="AI1893" s="52" t="str">
        <f t="shared" si="657"/>
        <v>Ja</v>
      </c>
      <c r="AJ1893" s="52" t="str">
        <f>IF(S1893="Ja",VLOOKUP($S$2,Plausis!A:E,5,0),IF(V1893="Ja",VLOOKUP($V$2,Plausis!A:E,5,0),IF(X1893="Ja",VLOOKUP($X$2,Plausis!A:E,5,0),"")))</f>
        <v/>
      </c>
      <c r="AL1893" s="52" t="s">
        <v>2</v>
      </c>
      <c r="AM1893" s="114">
        <v>45531</v>
      </c>
      <c r="AN1893" s="52" t="s">
        <v>4467</v>
      </c>
      <c r="AO1893" s="52" t="str">
        <f>VLOOKUP(B1893,'BAT Grundtabelle'!B:T,19,0)</f>
        <v>ja</v>
      </c>
      <c r="AP1893" s="105" t="str">
        <f t="shared" si="658"/>
        <v>11701</v>
      </c>
      <c r="AQ1893" s="52" t="str">
        <f t="shared" si="659"/>
        <v>Stahlwerk</v>
      </c>
      <c r="AR1893" s="52" t="b">
        <f t="shared" si="674"/>
        <v>0</v>
      </c>
      <c r="AS1893" s="52" t="b">
        <f t="shared" si="674"/>
        <v>0</v>
      </c>
      <c r="AT1893" s="52" t="b">
        <f t="shared" si="674"/>
        <v>0</v>
      </c>
      <c r="AU1893" s="52">
        <f t="shared" si="660"/>
        <v>2</v>
      </c>
      <c r="AW1893" s="52" t="b">
        <f t="shared" si="661"/>
        <v>0</v>
      </c>
      <c r="AX1893" s="52" t="str">
        <f t="shared" si="662"/>
        <v>Unternehmen</v>
      </c>
      <c r="AY1893" s="52" t="b">
        <f t="shared" si="663"/>
        <v>0</v>
      </c>
      <c r="AZ1893" s="52" t="str">
        <f t="shared" si="664"/>
        <v>11701</v>
      </c>
      <c r="BA1893" s="52" t="str">
        <f>VLOOKUP(A1893,'BAT Grundtabelle'!A:U,21,0)</f>
        <v>ja</v>
      </c>
      <c r="BB1893" s="52" t="str">
        <f t="shared" si="665"/>
        <v>nein</v>
      </c>
      <c r="BC1893" s="52" t="str">
        <f t="shared" si="666"/>
        <v>11701</v>
      </c>
      <c r="BD1893" s="52" t="str">
        <f t="shared" si="667"/>
        <v>Stahlwerk</v>
      </c>
      <c r="BE1893" s="52" t="str">
        <f t="shared" si="668"/>
        <v>Unternehmen</v>
      </c>
      <c r="BF1893" s="52">
        <f t="shared" si="669"/>
        <v>2</v>
      </c>
    </row>
    <row r="1894" spans="1:58" hidden="1" x14ac:dyDescent="0.35">
      <c r="A1894" s="107" t="s">
        <v>4127</v>
      </c>
      <c r="B1894" s="75" t="s">
        <v>1547</v>
      </c>
      <c r="C1894" s="52" t="s">
        <v>3</v>
      </c>
      <c r="D1894" s="52" t="s">
        <v>3</v>
      </c>
      <c r="E1894" s="52" t="s">
        <v>2</v>
      </c>
      <c r="F1894" s="52" t="s">
        <v>2</v>
      </c>
      <c r="G1894" s="52" t="s">
        <v>2</v>
      </c>
      <c r="H1894" s="52" t="s">
        <v>2</v>
      </c>
      <c r="I1894" s="52" t="s">
        <v>3</v>
      </c>
      <c r="J1894" s="52">
        <v>1</v>
      </c>
      <c r="K1894" s="52" t="s">
        <v>2</v>
      </c>
      <c r="L1894" s="52" t="s">
        <v>2</v>
      </c>
      <c r="M1894" s="52" t="s">
        <v>2</v>
      </c>
      <c r="N1894" s="52" t="s">
        <v>3</v>
      </c>
      <c r="P1894" s="52" t="s">
        <v>4</v>
      </c>
      <c r="Q1894" s="52" t="str">
        <f t="shared" si="675"/>
        <v>Nein</v>
      </c>
      <c r="R1894" s="52" t="str">
        <f t="shared" si="675"/>
        <v>Nein</v>
      </c>
      <c r="S1894" s="52" t="str">
        <f t="shared" si="675"/>
        <v>Nein</v>
      </c>
      <c r="T1894" s="52" t="str">
        <f t="shared" si="675"/>
        <v>Nein</v>
      </c>
      <c r="U1894" s="52" t="str">
        <f t="shared" si="675"/>
        <v>Nein</v>
      </c>
      <c r="V1894" s="52" t="str">
        <f t="shared" si="675"/>
        <v>Nein</v>
      </c>
      <c r="W1894" s="52" t="str">
        <f t="shared" si="675"/>
        <v>Nein</v>
      </c>
      <c r="X1894" s="52" t="str">
        <f t="shared" si="675"/>
        <v>Nein</v>
      </c>
      <c r="Y1894" s="52" t="str">
        <f t="shared" si="675"/>
        <v>Nein</v>
      </c>
      <c r="Z1894" s="52" t="str">
        <f t="shared" si="675"/>
        <v>Nein</v>
      </c>
      <c r="AA1894" s="52" t="str">
        <f t="shared" si="675"/>
        <v>Nein</v>
      </c>
      <c r="AB1894" s="52" t="str">
        <f t="shared" si="675"/>
        <v>Nein</v>
      </c>
      <c r="AC1894" s="52" t="str">
        <f t="shared" si="675"/>
        <v>Nein</v>
      </c>
      <c r="AD1894" s="52" t="str">
        <f t="shared" si="675"/>
        <v>Nein</v>
      </c>
      <c r="AE1894" s="52" t="str">
        <f t="shared" si="675"/>
        <v>Nein</v>
      </c>
      <c r="AF1894" s="52" t="str">
        <f t="shared" si="675"/>
        <v>Nein</v>
      </c>
      <c r="AG1894" s="61" t="str">
        <f>IF(Q1894="Ja",VLOOKUP($Q$2,Plausis!A:E,5,0),IF(R1894="Ja",VLOOKUP($R$2,Plausis!A:E,5,0),IF(T1894="Ja",VLOOKUP($T$2,Plausis!A:E,5,0),IF(U1894="Ja",VLOOKUP($U$2,Plausis!A:E,5,0),IF(AA1894="Ja",VLOOKUP($AA$2,Plausis!A:E,5,0),IF(AC1894="Ja",VLOOKUP($AC$2,Plausis!A:E,5,0),IF(AD1894="Ja",VLOOKUP($AD$2,Plausis!A:E,5,0),"")))))))</f>
        <v/>
      </c>
      <c r="AH1894" s="52" t="str">
        <f>IF(Y1894="Ja",VLOOKUP($Y$2,Plausis!A:E,5,0),"")</f>
        <v/>
      </c>
      <c r="AI1894" s="52" t="str">
        <f t="shared" si="657"/>
        <v>Ja</v>
      </c>
      <c r="AJ1894" s="52" t="str">
        <f>IF(S1894="Ja",VLOOKUP($S$2,Plausis!A:E,5,0),IF(V1894="Ja",VLOOKUP($V$2,Plausis!A:E,5,0),IF(X1894="Ja",VLOOKUP($X$2,Plausis!A:E,5,0),"")))</f>
        <v/>
      </c>
      <c r="AL1894" s="52" t="s">
        <v>2</v>
      </c>
      <c r="AM1894" s="114">
        <v>45531</v>
      </c>
      <c r="AN1894" s="52" t="s">
        <v>4467</v>
      </c>
      <c r="AO1894" s="52" t="str">
        <f>VLOOKUP(B1894,'BAT Grundtabelle'!B:T,19,0)</f>
        <v>ja</v>
      </c>
      <c r="AP1894" s="105" t="str">
        <f t="shared" si="658"/>
        <v>11702</v>
      </c>
      <c r="AQ1894" s="52" t="str">
        <f t="shared" si="659"/>
        <v>Statiker</v>
      </c>
      <c r="AR1894" s="52" t="b">
        <f t="shared" si="674"/>
        <v>0</v>
      </c>
      <c r="AS1894" s="52" t="b">
        <f t="shared" si="674"/>
        <v>0</v>
      </c>
      <c r="AT1894" s="52" t="b">
        <f t="shared" si="674"/>
        <v>0</v>
      </c>
      <c r="AU1894" s="52">
        <f t="shared" si="660"/>
        <v>1</v>
      </c>
      <c r="AW1894" s="52" t="b">
        <f t="shared" si="661"/>
        <v>0</v>
      </c>
      <c r="AX1894" s="52" t="str">
        <f t="shared" si="662"/>
        <v>Unternehmen</v>
      </c>
      <c r="AY1894" s="52" t="b">
        <f t="shared" si="663"/>
        <v>0</v>
      </c>
      <c r="AZ1894" s="52" t="str">
        <f t="shared" si="664"/>
        <v>11702</v>
      </c>
      <c r="BA1894" s="52" t="str">
        <f>VLOOKUP(A1894,'BAT Grundtabelle'!A:U,21,0)</f>
        <v>ja</v>
      </c>
      <c r="BB1894" s="52" t="str">
        <f t="shared" si="665"/>
        <v>nein</v>
      </c>
      <c r="BC1894" s="52" t="str">
        <f t="shared" si="666"/>
        <v>11702</v>
      </c>
      <c r="BD1894" s="52" t="str">
        <f t="shared" si="667"/>
        <v>Statiker</v>
      </c>
      <c r="BE1894" s="52" t="str">
        <f t="shared" si="668"/>
        <v>Unternehmen</v>
      </c>
      <c r="BF1894" s="52">
        <f t="shared" si="669"/>
        <v>1</v>
      </c>
    </row>
    <row r="1895" spans="1:58" hidden="1" x14ac:dyDescent="0.35">
      <c r="A1895" s="107" t="s">
        <v>4128</v>
      </c>
      <c r="B1895" s="75" t="s">
        <v>442</v>
      </c>
      <c r="C1895" s="52" t="s">
        <v>3</v>
      </c>
      <c r="D1895" s="52" t="s">
        <v>3</v>
      </c>
      <c r="E1895" s="52" t="s">
        <v>2</v>
      </c>
      <c r="F1895" s="52" t="s">
        <v>2</v>
      </c>
      <c r="G1895" s="52" t="s">
        <v>2</v>
      </c>
      <c r="H1895" s="52" t="s">
        <v>2</v>
      </c>
      <c r="I1895" s="52" t="s">
        <v>3</v>
      </c>
      <c r="J1895" s="52">
        <v>1</v>
      </c>
      <c r="K1895" s="52" t="s">
        <v>2</v>
      </c>
      <c r="L1895" s="52" t="s">
        <v>2</v>
      </c>
      <c r="M1895" s="52" t="s">
        <v>2</v>
      </c>
      <c r="N1895" s="52" t="s">
        <v>3</v>
      </c>
      <c r="P1895" s="52" t="s">
        <v>4</v>
      </c>
      <c r="Q1895" s="52" t="str">
        <f t="shared" si="675"/>
        <v>Nein</v>
      </c>
      <c r="R1895" s="52" t="str">
        <f t="shared" si="675"/>
        <v>Nein</v>
      </c>
      <c r="S1895" s="52" t="str">
        <f t="shared" si="675"/>
        <v>Nein</v>
      </c>
      <c r="T1895" s="52" t="str">
        <f t="shared" si="675"/>
        <v>Nein</v>
      </c>
      <c r="U1895" s="52" t="str">
        <f t="shared" si="675"/>
        <v>Nein</v>
      </c>
      <c r="V1895" s="52" t="str">
        <f t="shared" si="675"/>
        <v>Nein</v>
      </c>
      <c r="W1895" s="52" t="str">
        <f t="shared" si="675"/>
        <v>Nein</v>
      </c>
      <c r="X1895" s="52" t="str">
        <f t="shared" si="675"/>
        <v>Nein</v>
      </c>
      <c r="Y1895" s="52" t="str">
        <f t="shared" si="675"/>
        <v>Nein</v>
      </c>
      <c r="Z1895" s="52" t="str">
        <f t="shared" si="675"/>
        <v>Nein</v>
      </c>
      <c r="AA1895" s="52" t="str">
        <f t="shared" si="675"/>
        <v>Nein</v>
      </c>
      <c r="AB1895" s="52" t="str">
        <f t="shared" si="675"/>
        <v>Nein</v>
      </c>
      <c r="AC1895" s="52" t="str">
        <f t="shared" si="675"/>
        <v>Nein</v>
      </c>
      <c r="AD1895" s="52" t="str">
        <f t="shared" si="675"/>
        <v>Nein</v>
      </c>
      <c r="AE1895" s="52" t="str">
        <f t="shared" si="675"/>
        <v>Nein</v>
      </c>
      <c r="AF1895" s="52" t="str">
        <f t="shared" si="675"/>
        <v>Nein</v>
      </c>
      <c r="AG1895" s="61" t="str">
        <f>IF(Q1895="Ja",VLOOKUP($Q$2,Plausis!A:E,5,0),IF(R1895="Ja",VLOOKUP($R$2,Plausis!A:E,5,0),IF(T1895="Ja",VLOOKUP($T$2,Plausis!A:E,5,0),IF(U1895="Ja",VLOOKUP($U$2,Plausis!A:E,5,0),IF(AA1895="Ja",VLOOKUP($AA$2,Plausis!A:E,5,0),IF(AC1895="Ja",VLOOKUP($AC$2,Plausis!A:E,5,0),IF(AD1895="Ja",VLOOKUP($AD$2,Plausis!A:E,5,0),"")))))))</f>
        <v/>
      </c>
      <c r="AH1895" s="52" t="str">
        <f>IF(Y1895="Ja",VLOOKUP($Y$2,Plausis!A:E,5,0),"")</f>
        <v/>
      </c>
      <c r="AI1895" s="52" t="str">
        <f t="shared" si="657"/>
        <v>Ja</v>
      </c>
      <c r="AJ1895" s="52" t="str">
        <f>IF(S1895="Ja",VLOOKUP($S$2,Plausis!A:E,5,0),IF(V1895="Ja",VLOOKUP($V$2,Plausis!A:E,5,0),IF(X1895="Ja",VLOOKUP($X$2,Plausis!A:E,5,0),"")))</f>
        <v/>
      </c>
      <c r="AL1895" s="52" t="s">
        <v>2</v>
      </c>
      <c r="AM1895" s="114">
        <v>45531</v>
      </c>
      <c r="AN1895" s="52" t="s">
        <v>4467</v>
      </c>
      <c r="AO1895" s="52" t="str">
        <f>VLOOKUP(B1895,'BAT Grundtabelle'!B:T,19,0)</f>
        <v>ja</v>
      </c>
      <c r="AP1895" s="105" t="str">
        <f t="shared" si="658"/>
        <v>11703</v>
      </c>
      <c r="AQ1895" s="52" t="str">
        <f t="shared" si="659"/>
        <v>Stationäre Fahrgeschäfte eines Erlebnisparks</v>
      </c>
      <c r="AR1895" s="52" t="b">
        <f t="shared" si="674"/>
        <v>0</v>
      </c>
      <c r="AS1895" s="52" t="b">
        <f t="shared" si="674"/>
        <v>0</v>
      </c>
      <c r="AT1895" s="52" t="b">
        <f t="shared" si="674"/>
        <v>0</v>
      </c>
      <c r="AU1895" s="52">
        <f t="shared" si="660"/>
        <v>1</v>
      </c>
      <c r="AW1895" s="52" t="b">
        <f t="shared" si="661"/>
        <v>0</v>
      </c>
      <c r="AX1895" s="52" t="str">
        <f t="shared" si="662"/>
        <v>Unternehmen</v>
      </c>
      <c r="AY1895" s="52" t="b">
        <f t="shared" si="663"/>
        <v>0</v>
      </c>
      <c r="AZ1895" s="52" t="str">
        <f t="shared" si="664"/>
        <v>11703</v>
      </c>
      <c r="BA1895" s="52" t="str">
        <f>VLOOKUP(A1895,'BAT Grundtabelle'!A:U,21,0)</f>
        <v>ja</v>
      </c>
      <c r="BB1895" s="52" t="str">
        <f t="shared" si="665"/>
        <v>nein</v>
      </c>
      <c r="BC1895" s="52" t="str">
        <f t="shared" si="666"/>
        <v>11703</v>
      </c>
      <c r="BD1895" s="52" t="str">
        <f t="shared" si="667"/>
        <v>Stationäre Fahrgeschäfte eines Erlebnisparks</v>
      </c>
      <c r="BE1895" s="52" t="str">
        <f t="shared" si="668"/>
        <v>Unternehmen</v>
      </c>
      <c r="BF1895" s="52">
        <f t="shared" si="669"/>
        <v>1</v>
      </c>
    </row>
    <row r="1896" spans="1:58" hidden="1" x14ac:dyDescent="0.35">
      <c r="A1896" s="107" t="s">
        <v>4129</v>
      </c>
      <c r="B1896" s="75" t="s">
        <v>443</v>
      </c>
      <c r="C1896" s="52" t="s">
        <v>3</v>
      </c>
      <c r="D1896" s="52" t="s">
        <v>3</v>
      </c>
      <c r="E1896" s="52" t="s">
        <v>2</v>
      </c>
      <c r="F1896" s="52" t="s">
        <v>2</v>
      </c>
      <c r="G1896" s="52" t="s">
        <v>2</v>
      </c>
      <c r="H1896" s="52" t="s">
        <v>2</v>
      </c>
      <c r="I1896" s="52" t="s">
        <v>3</v>
      </c>
      <c r="J1896" s="52">
        <v>1</v>
      </c>
      <c r="K1896" s="52" t="s">
        <v>2</v>
      </c>
      <c r="L1896" s="52" t="s">
        <v>2</v>
      </c>
      <c r="M1896" s="52" t="s">
        <v>2</v>
      </c>
      <c r="N1896" s="52" t="s">
        <v>3</v>
      </c>
      <c r="P1896" s="52" t="s">
        <v>4</v>
      </c>
      <c r="Q1896" s="52" t="str">
        <f t="shared" si="675"/>
        <v>Nein</v>
      </c>
      <c r="R1896" s="52" t="str">
        <f t="shared" si="675"/>
        <v>Nein</v>
      </c>
      <c r="S1896" s="52" t="str">
        <f t="shared" si="675"/>
        <v>Nein</v>
      </c>
      <c r="T1896" s="52" t="str">
        <f t="shared" si="675"/>
        <v>Nein</v>
      </c>
      <c r="U1896" s="52" t="str">
        <f t="shared" si="675"/>
        <v>Nein</v>
      </c>
      <c r="V1896" s="52" t="str">
        <f t="shared" si="675"/>
        <v>Nein</v>
      </c>
      <c r="W1896" s="52" t="str">
        <f t="shared" si="675"/>
        <v>Nein</v>
      </c>
      <c r="X1896" s="52" t="str">
        <f t="shared" si="675"/>
        <v>Nein</v>
      </c>
      <c r="Y1896" s="52" t="str">
        <f t="shared" si="675"/>
        <v>Nein</v>
      </c>
      <c r="Z1896" s="52" t="str">
        <f t="shared" si="675"/>
        <v>Nein</v>
      </c>
      <c r="AA1896" s="52" t="str">
        <f t="shared" si="675"/>
        <v>Nein</v>
      </c>
      <c r="AB1896" s="52" t="str">
        <f t="shared" si="675"/>
        <v>Nein</v>
      </c>
      <c r="AC1896" s="52" t="str">
        <f t="shared" si="675"/>
        <v>Nein</v>
      </c>
      <c r="AD1896" s="52" t="str">
        <f t="shared" si="675"/>
        <v>Nein</v>
      </c>
      <c r="AE1896" s="52" t="str">
        <f t="shared" si="675"/>
        <v>Nein</v>
      </c>
      <c r="AF1896" s="52" t="str">
        <f t="shared" si="675"/>
        <v>Nein</v>
      </c>
      <c r="AG1896" s="61" t="str">
        <f>IF(Q1896="Ja",VLOOKUP($Q$2,Plausis!A:E,5,0),IF(R1896="Ja",VLOOKUP($R$2,Plausis!A:E,5,0),IF(T1896="Ja",VLOOKUP($T$2,Plausis!A:E,5,0),IF(U1896="Ja",VLOOKUP($U$2,Plausis!A:E,5,0),IF(AA1896="Ja",VLOOKUP($AA$2,Plausis!A:E,5,0),IF(AC1896="Ja",VLOOKUP($AC$2,Plausis!A:E,5,0),IF(AD1896="Ja",VLOOKUP($AD$2,Plausis!A:E,5,0),"")))))))</f>
        <v/>
      </c>
      <c r="AH1896" s="52" t="str">
        <f>IF(Y1896="Ja",VLOOKUP($Y$2,Plausis!A:E,5,0),"")</f>
        <v/>
      </c>
      <c r="AI1896" s="52" t="str">
        <f t="shared" si="657"/>
        <v>Ja</v>
      </c>
      <c r="AJ1896" s="52" t="str">
        <f>IF(S1896="Ja",VLOOKUP($S$2,Plausis!A:E,5,0),IF(V1896="Ja",VLOOKUP($V$2,Plausis!A:E,5,0),IF(X1896="Ja",VLOOKUP($X$2,Plausis!A:E,5,0),"")))</f>
        <v/>
      </c>
      <c r="AL1896" s="52" t="s">
        <v>2</v>
      </c>
      <c r="AM1896" s="114">
        <v>45531</v>
      </c>
      <c r="AN1896" s="52" t="s">
        <v>4467</v>
      </c>
      <c r="AO1896" s="52" t="str">
        <f>VLOOKUP(B1896,'BAT Grundtabelle'!B:T,19,0)</f>
        <v>ja</v>
      </c>
      <c r="AP1896" s="105" t="str">
        <f t="shared" si="658"/>
        <v>11704</v>
      </c>
      <c r="AQ1896" s="52" t="str">
        <f t="shared" si="659"/>
        <v>Stationäre Fahrgeschäfte eines Freizeitparks</v>
      </c>
      <c r="AR1896" s="52" t="b">
        <f t="shared" si="674"/>
        <v>0</v>
      </c>
      <c r="AS1896" s="52" t="b">
        <f t="shared" si="674"/>
        <v>0</v>
      </c>
      <c r="AT1896" s="52" t="b">
        <f t="shared" si="674"/>
        <v>0</v>
      </c>
      <c r="AU1896" s="52">
        <f t="shared" si="660"/>
        <v>1</v>
      </c>
      <c r="AW1896" s="52" t="b">
        <f t="shared" si="661"/>
        <v>0</v>
      </c>
      <c r="AX1896" s="52" t="str">
        <f t="shared" si="662"/>
        <v>Unternehmen</v>
      </c>
      <c r="AY1896" s="52" t="b">
        <f t="shared" si="663"/>
        <v>0</v>
      </c>
      <c r="AZ1896" s="52" t="str">
        <f t="shared" si="664"/>
        <v>11704</v>
      </c>
      <c r="BA1896" s="52" t="str">
        <f>VLOOKUP(A1896,'BAT Grundtabelle'!A:U,21,0)</f>
        <v>ja</v>
      </c>
      <c r="BB1896" s="52" t="str">
        <f t="shared" si="665"/>
        <v>nein</v>
      </c>
      <c r="BC1896" s="52" t="str">
        <f t="shared" si="666"/>
        <v>11704</v>
      </c>
      <c r="BD1896" s="52" t="str">
        <f t="shared" si="667"/>
        <v>Stationäre Fahrgeschäfte eines Freizeitparks</v>
      </c>
      <c r="BE1896" s="52" t="str">
        <f t="shared" si="668"/>
        <v>Unternehmen</v>
      </c>
      <c r="BF1896" s="52">
        <f t="shared" si="669"/>
        <v>1</v>
      </c>
    </row>
    <row r="1897" spans="1:58" hidden="1" x14ac:dyDescent="0.35">
      <c r="A1897" s="107" t="s">
        <v>4130</v>
      </c>
      <c r="B1897" s="75" t="s">
        <v>304</v>
      </c>
      <c r="C1897" s="52" t="s">
        <v>3</v>
      </c>
      <c r="D1897" s="52" t="s">
        <v>3</v>
      </c>
      <c r="E1897" s="52" t="s">
        <v>2</v>
      </c>
      <c r="F1897" s="52" t="s">
        <v>2</v>
      </c>
      <c r="G1897" s="52" t="s">
        <v>2</v>
      </c>
      <c r="H1897" s="52" t="s">
        <v>2</v>
      </c>
      <c r="I1897" s="52" t="s">
        <v>3</v>
      </c>
      <c r="J1897" s="52">
        <v>1</v>
      </c>
      <c r="K1897" s="52" t="s">
        <v>2</v>
      </c>
      <c r="L1897" s="52" t="s">
        <v>2</v>
      </c>
      <c r="M1897" s="52" t="s">
        <v>2</v>
      </c>
      <c r="N1897" s="52" t="s">
        <v>3</v>
      </c>
      <c r="P1897" s="52" t="s">
        <v>4</v>
      </c>
      <c r="Q1897" s="52" t="str">
        <f t="shared" si="675"/>
        <v>Nein</v>
      </c>
      <c r="R1897" s="52" t="str">
        <f t="shared" si="675"/>
        <v>Nein</v>
      </c>
      <c r="S1897" s="52" t="str">
        <f t="shared" si="675"/>
        <v>Nein</v>
      </c>
      <c r="T1897" s="52" t="str">
        <f t="shared" si="675"/>
        <v>Nein</v>
      </c>
      <c r="U1897" s="52" t="str">
        <f t="shared" si="675"/>
        <v>Nein</v>
      </c>
      <c r="V1897" s="52" t="str">
        <f t="shared" si="675"/>
        <v>Nein</v>
      </c>
      <c r="W1897" s="52" t="str">
        <f t="shared" si="675"/>
        <v>Nein</v>
      </c>
      <c r="X1897" s="52" t="str">
        <f t="shared" si="675"/>
        <v>Nein</v>
      </c>
      <c r="Y1897" s="52" t="str">
        <f t="shared" si="675"/>
        <v>Nein</v>
      </c>
      <c r="Z1897" s="52" t="str">
        <f t="shared" si="675"/>
        <v>Nein</v>
      </c>
      <c r="AA1897" s="52" t="str">
        <f t="shared" si="675"/>
        <v>Nein</v>
      </c>
      <c r="AB1897" s="52" t="str">
        <f t="shared" si="675"/>
        <v>Nein</v>
      </c>
      <c r="AC1897" s="52" t="str">
        <f t="shared" si="675"/>
        <v>Nein</v>
      </c>
      <c r="AD1897" s="52" t="str">
        <f t="shared" si="675"/>
        <v>Nein</v>
      </c>
      <c r="AE1897" s="52" t="str">
        <f t="shared" si="675"/>
        <v>Nein</v>
      </c>
      <c r="AF1897" s="52" t="str">
        <f t="shared" si="675"/>
        <v>Nein</v>
      </c>
      <c r="AG1897" s="61" t="str">
        <f>IF(Q1897="Ja",VLOOKUP($Q$2,Plausis!A:E,5,0),IF(R1897="Ja",VLOOKUP($R$2,Plausis!A:E,5,0),IF(T1897="Ja",VLOOKUP($T$2,Plausis!A:E,5,0),IF(U1897="Ja",VLOOKUP($U$2,Plausis!A:E,5,0),IF(AA1897="Ja",VLOOKUP($AA$2,Plausis!A:E,5,0),IF(AC1897="Ja",VLOOKUP($AC$2,Plausis!A:E,5,0),IF(AD1897="Ja",VLOOKUP($AD$2,Plausis!A:E,5,0),"")))))))</f>
        <v/>
      </c>
      <c r="AH1897" s="52" t="str">
        <f>IF(Y1897="Ja",VLOOKUP($Y$2,Plausis!A:E,5,0),"")</f>
        <v/>
      </c>
      <c r="AI1897" s="52" t="str">
        <f t="shared" si="657"/>
        <v>Ja</v>
      </c>
      <c r="AJ1897" s="52" t="str">
        <f>IF(S1897="Ja",VLOOKUP($S$2,Plausis!A:E,5,0),IF(V1897="Ja",VLOOKUP($V$2,Plausis!A:E,5,0),IF(X1897="Ja",VLOOKUP($X$2,Plausis!A:E,5,0),"")))</f>
        <v/>
      </c>
      <c r="AL1897" s="52" t="s">
        <v>2</v>
      </c>
      <c r="AM1897" s="114">
        <v>45531</v>
      </c>
      <c r="AN1897" s="52" t="s">
        <v>4467</v>
      </c>
      <c r="AO1897" s="52" t="str">
        <f>VLOOKUP(B1897,'BAT Grundtabelle'!B:T,19,0)</f>
        <v>ja</v>
      </c>
      <c r="AP1897" s="105" t="str">
        <f t="shared" si="658"/>
        <v>11705</v>
      </c>
      <c r="AQ1897" s="52" t="str">
        <f t="shared" si="659"/>
        <v>Stationäre Kartbahn</v>
      </c>
      <c r="AR1897" s="52" t="b">
        <f t="shared" si="674"/>
        <v>0</v>
      </c>
      <c r="AS1897" s="52" t="b">
        <f t="shared" si="674"/>
        <v>0</v>
      </c>
      <c r="AT1897" s="52" t="b">
        <f t="shared" si="674"/>
        <v>0</v>
      </c>
      <c r="AU1897" s="52">
        <f t="shared" si="660"/>
        <v>1</v>
      </c>
      <c r="AW1897" s="52" t="b">
        <f t="shared" si="661"/>
        <v>0</v>
      </c>
      <c r="AX1897" s="52" t="str">
        <f t="shared" si="662"/>
        <v>Unternehmen</v>
      </c>
      <c r="AY1897" s="52" t="b">
        <f t="shared" si="663"/>
        <v>0</v>
      </c>
      <c r="AZ1897" s="52" t="str">
        <f t="shared" si="664"/>
        <v>11705</v>
      </c>
      <c r="BA1897" s="52" t="str">
        <f>VLOOKUP(A1897,'BAT Grundtabelle'!A:U,21,0)</f>
        <v>ja</v>
      </c>
      <c r="BB1897" s="52" t="str">
        <f t="shared" si="665"/>
        <v>nein</v>
      </c>
      <c r="BC1897" s="52" t="str">
        <f t="shared" si="666"/>
        <v>11705</v>
      </c>
      <c r="BD1897" s="52" t="str">
        <f t="shared" si="667"/>
        <v>Stationäre Kartbahn</v>
      </c>
      <c r="BE1897" s="52" t="str">
        <f t="shared" si="668"/>
        <v>Unternehmen</v>
      </c>
      <c r="BF1897" s="52">
        <f t="shared" si="669"/>
        <v>1</v>
      </c>
    </row>
    <row r="1898" spans="1:58" ht="43.5" hidden="1" x14ac:dyDescent="0.35">
      <c r="A1898" s="107" t="s">
        <v>4131</v>
      </c>
      <c r="B1898" s="75" t="s">
        <v>759</v>
      </c>
      <c r="C1898" s="52" t="s">
        <v>3</v>
      </c>
      <c r="D1898" s="52" t="s">
        <v>3</v>
      </c>
      <c r="E1898" s="52" t="s">
        <v>2</v>
      </c>
      <c r="F1898" s="52" t="s">
        <v>2</v>
      </c>
      <c r="G1898" s="52" t="s">
        <v>2</v>
      </c>
      <c r="H1898" s="52" t="s">
        <v>2</v>
      </c>
      <c r="I1898" s="52" t="s">
        <v>3</v>
      </c>
      <c r="J1898" s="52">
        <v>1</v>
      </c>
      <c r="K1898" s="52" t="s">
        <v>2</v>
      </c>
      <c r="L1898" s="52" t="s">
        <v>2</v>
      </c>
      <c r="M1898" s="52" t="s">
        <v>2</v>
      </c>
      <c r="N1898" s="52" t="s">
        <v>3</v>
      </c>
      <c r="P1898" s="52">
        <v>1198</v>
      </c>
      <c r="Q1898" s="52" t="str">
        <f t="shared" si="675"/>
        <v>Nein</v>
      </c>
      <c r="R1898" s="52" t="str">
        <f t="shared" si="675"/>
        <v>Nein</v>
      </c>
      <c r="S1898" s="52" t="str">
        <f t="shared" si="675"/>
        <v>Nein</v>
      </c>
      <c r="T1898" s="52" t="str">
        <f t="shared" si="675"/>
        <v>Nein</v>
      </c>
      <c r="U1898" s="52" t="str">
        <f t="shared" si="675"/>
        <v>Nein</v>
      </c>
      <c r="V1898" s="52" t="str">
        <f t="shared" si="675"/>
        <v>Nein</v>
      </c>
      <c r="W1898" s="52" t="str">
        <f t="shared" si="675"/>
        <v>Nein</v>
      </c>
      <c r="X1898" s="52" t="str">
        <f t="shared" si="675"/>
        <v>Nein</v>
      </c>
      <c r="Y1898" s="52" t="str">
        <f t="shared" si="675"/>
        <v>Nein</v>
      </c>
      <c r="Z1898" s="52" t="str">
        <f t="shared" si="675"/>
        <v>Nein</v>
      </c>
      <c r="AA1898" s="52" t="str">
        <f t="shared" si="675"/>
        <v>Nein</v>
      </c>
      <c r="AB1898" s="52" t="str">
        <f t="shared" si="675"/>
        <v>Nein</v>
      </c>
      <c r="AC1898" s="52" t="str">
        <f t="shared" si="675"/>
        <v>Nein</v>
      </c>
      <c r="AD1898" s="52" t="str">
        <f t="shared" si="675"/>
        <v>Ja</v>
      </c>
      <c r="AE1898" s="52" t="str">
        <f t="shared" si="675"/>
        <v>Nein</v>
      </c>
      <c r="AF1898" s="52" t="str">
        <f t="shared" si="675"/>
        <v>Nein</v>
      </c>
      <c r="AG1898" s="61" t="str">
        <f>IF(Q1898="Ja",VLOOKUP($Q$2,Plausis!A:E,5,0),IF(R1898="Ja",VLOOKUP($R$2,Plausis!A:E,5,0),IF(T1898="Ja",VLOOKUP($T$2,Plausis!A:E,5,0),IF(U1898="Ja",VLOOKUP($U$2,Plausis!A:E,5,0),IF(AA1898="Ja",VLOOKUP($AA$2,Plausis!A:E,5,0),IF(AC1898="Ja",VLOOKUP($AC$2,Plausis!A:E,5,0),IF(AD1898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898" s="52" t="str">
        <f>IF(Y1898="Ja",VLOOKUP($Y$2,Plausis!A:E,5,0),"")</f>
        <v/>
      </c>
      <c r="AI1898" s="52" t="str">
        <f t="shared" si="657"/>
        <v>Ja</v>
      </c>
      <c r="AJ1898" s="52" t="str">
        <f>IF(S1898="Ja",VLOOKUP($S$2,Plausis!A:E,5,0),IF(V1898="Ja",VLOOKUP($V$2,Plausis!A:E,5,0),IF(X1898="Ja",VLOOKUP($X$2,Plausis!A:E,5,0),"")))</f>
        <v/>
      </c>
      <c r="AL1898" s="52" t="s">
        <v>3</v>
      </c>
      <c r="AM1898" s="114">
        <v>45531</v>
      </c>
      <c r="AN1898" s="52" t="s">
        <v>4467</v>
      </c>
      <c r="AO1898" s="52" t="str">
        <f>VLOOKUP(B1898,'BAT Grundtabelle'!B:T,19,0)</f>
        <v>ja</v>
      </c>
      <c r="AP1898" s="105" t="str">
        <f t="shared" si="658"/>
        <v>11706</v>
      </c>
      <c r="AQ1898" s="52" t="str">
        <f t="shared" si="659"/>
        <v>Steakhaus (kein Imbiss)</v>
      </c>
      <c r="AR1898" s="52" t="b">
        <f t="shared" si="674"/>
        <v>0</v>
      </c>
      <c r="AS1898" s="52" t="b">
        <f t="shared" si="674"/>
        <v>0</v>
      </c>
      <c r="AT1898" s="52" t="b">
        <f t="shared" si="674"/>
        <v>0</v>
      </c>
      <c r="AU1898" s="52">
        <f t="shared" si="660"/>
        <v>1</v>
      </c>
      <c r="AW1898" s="52" t="b">
        <f t="shared" si="661"/>
        <v>0</v>
      </c>
      <c r="AX1898" s="52" t="str">
        <f t="shared" si="662"/>
        <v>Unternehmen</v>
      </c>
      <c r="AY1898" s="52" t="b">
        <f t="shared" si="663"/>
        <v>0</v>
      </c>
      <c r="AZ1898" s="52" t="str">
        <f t="shared" si="664"/>
        <v>11706</v>
      </c>
      <c r="BA1898" s="52" t="str">
        <f>VLOOKUP(A1898,'BAT Grundtabelle'!A:U,21,0)</f>
        <v>ja</v>
      </c>
      <c r="BB1898" s="52" t="str">
        <f t="shared" si="665"/>
        <v>nein</v>
      </c>
      <c r="BC1898" s="52" t="str">
        <f t="shared" si="666"/>
        <v>11706</v>
      </c>
      <c r="BD1898" s="52" t="str">
        <f t="shared" si="667"/>
        <v>Steakhaus (kein Imbiss)</v>
      </c>
      <c r="BE1898" s="52" t="str">
        <f t="shared" si="668"/>
        <v>Unternehmen</v>
      </c>
      <c r="BF1898" s="52">
        <f t="shared" si="669"/>
        <v>1</v>
      </c>
    </row>
    <row r="1899" spans="1:58" hidden="1" x14ac:dyDescent="0.35">
      <c r="A1899" s="107" t="s">
        <v>4132</v>
      </c>
      <c r="B1899" s="75" t="s">
        <v>1350</v>
      </c>
      <c r="C1899" s="52" t="s">
        <v>3</v>
      </c>
      <c r="D1899" s="52" t="s">
        <v>3</v>
      </c>
      <c r="E1899" s="52" t="s">
        <v>2</v>
      </c>
      <c r="F1899" s="52" t="s">
        <v>2</v>
      </c>
      <c r="G1899" s="52" t="s">
        <v>2</v>
      </c>
      <c r="H1899" s="52" t="s">
        <v>2</v>
      </c>
      <c r="I1899" s="52" t="s">
        <v>3</v>
      </c>
      <c r="J1899" s="52">
        <v>2</v>
      </c>
      <c r="K1899" s="52" t="s">
        <v>2</v>
      </c>
      <c r="L1899" s="52" t="s">
        <v>2</v>
      </c>
      <c r="M1899" s="52" t="s">
        <v>2</v>
      </c>
      <c r="N1899" s="52" t="s">
        <v>3</v>
      </c>
      <c r="P1899" s="52" t="s">
        <v>4</v>
      </c>
      <c r="Q1899" s="52" t="str">
        <f t="shared" si="675"/>
        <v>Nein</v>
      </c>
      <c r="R1899" s="52" t="str">
        <f t="shared" si="675"/>
        <v>Nein</v>
      </c>
      <c r="S1899" s="52" t="str">
        <f t="shared" si="675"/>
        <v>Nein</v>
      </c>
      <c r="T1899" s="52" t="str">
        <f t="shared" si="675"/>
        <v>Nein</v>
      </c>
      <c r="U1899" s="52" t="str">
        <f t="shared" si="675"/>
        <v>Nein</v>
      </c>
      <c r="V1899" s="52" t="str">
        <f t="shared" si="675"/>
        <v>Nein</v>
      </c>
      <c r="W1899" s="52" t="str">
        <f t="shared" si="675"/>
        <v>Nein</v>
      </c>
      <c r="X1899" s="52" t="str">
        <f t="shared" si="675"/>
        <v>Nein</v>
      </c>
      <c r="Y1899" s="52" t="str">
        <f t="shared" si="675"/>
        <v>Nein</v>
      </c>
      <c r="Z1899" s="52" t="str">
        <f t="shared" si="675"/>
        <v>Nein</v>
      </c>
      <c r="AA1899" s="52" t="str">
        <f t="shared" si="675"/>
        <v>Nein</v>
      </c>
      <c r="AB1899" s="52" t="str">
        <f t="shared" si="675"/>
        <v>Nein</v>
      </c>
      <c r="AC1899" s="52" t="str">
        <f t="shared" si="675"/>
        <v>Nein</v>
      </c>
      <c r="AD1899" s="52" t="str">
        <f t="shared" si="675"/>
        <v>Nein</v>
      </c>
      <c r="AE1899" s="52" t="str">
        <f t="shared" si="675"/>
        <v>Nein</v>
      </c>
      <c r="AF1899" s="52" t="str">
        <f t="shared" si="675"/>
        <v>Nein</v>
      </c>
      <c r="AG1899" s="61" t="str">
        <f>IF(Q1899="Ja",VLOOKUP($Q$2,Plausis!A:E,5,0),IF(R1899="Ja",VLOOKUP($R$2,Plausis!A:E,5,0),IF(T1899="Ja",VLOOKUP($T$2,Plausis!A:E,5,0),IF(U1899="Ja",VLOOKUP($U$2,Plausis!A:E,5,0),IF(AA1899="Ja",VLOOKUP($AA$2,Plausis!A:E,5,0),IF(AC1899="Ja",VLOOKUP($AC$2,Plausis!A:E,5,0),IF(AD1899="Ja",VLOOKUP($AD$2,Plausis!A:E,5,0),"")))))))</f>
        <v/>
      </c>
      <c r="AH1899" s="52" t="str">
        <f>IF(Y1899="Ja",VLOOKUP($Y$2,Plausis!A:E,5,0),"")</f>
        <v/>
      </c>
      <c r="AI1899" s="52" t="str">
        <f t="shared" si="657"/>
        <v>Ja</v>
      </c>
      <c r="AJ1899" s="52" t="str">
        <f>IF(S1899="Ja",VLOOKUP($S$2,Plausis!A:E,5,0),IF(V1899="Ja",VLOOKUP($V$2,Plausis!A:E,5,0),IF(X1899="Ja",VLOOKUP($X$2,Plausis!A:E,5,0),"")))</f>
        <v/>
      </c>
      <c r="AL1899" s="52" t="s">
        <v>2</v>
      </c>
      <c r="AM1899" s="114">
        <v>45531</v>
      </c>
      <c r="AN1899" s="52" t="s">
        <v>4467</v>
      </c>
      <c r="AO1899" s="52" t="str">
        <f>VLOOKUP(B1899,'BAT Grundtabelle'!B:T,19,0)</f>
        <v>ja</v>
      </c>
      <c r="AP1899" s="105" t="str">
        <f t="shared" si="658"/>
        <v>11707</v>
      </c>
      <c r="AQ1899" s="52" t="str">
        <f t="shared" si="659"/>
        <v>Stearinhersteller</v>
      </c>
      <c r="AR1899" s="52" t="b">
        <f t="shared" si="674"/>
        <v>0</v>
      </c>
      <c r="AS1899" s="52" t="b">
        <f t="shared" si="674"/>
        <v>0</v>
      </c>
      <c r="AT1899" s="52" t="b">
        <f t="shared" si="674"/>
        <v>0</v>
      </c>
      <c r="AU1899" s="52">
        <f t="shared" si="660"/>
        <v>2</v>
      </c>
      <c r="AW1899" s="52" t="b">
        <f t="shared" si="661"/>
        <v>0</v>
      </c>
      <c r="AX1899" s="52" t="str">
        <f t="shared" si="662"/>
        <v>Unternehmen</v>
      </c>
      <c r="AY1899" s="52" t="b">
        <f t="shared" si="663"/>
        <v>0</v>
      </c>
      <c r="AZ1899" s="52" t="str">
        <f t="shared" si="664"/>
        <v>11707</v>
      </c>
      <c r="BA1899" s="52" t="str">
        <f>VLOOKUP(A1899,'BAT Grundtabelle'!A:U,21,0)</f>
        <v>ja</v>
      </c>
      <c r="BB1899" s="52" t="str">
        <f t="shared" si="665"/>
        <v>nein</v>
      </c>
      <c r="BC1899" s="52" t="str">
        <f t="shared" si="666"/>
        <v>11707</v>
      </c>
      <c r="BD1899" s="52" t="str">
        <f t="shared" si="667"/>
        <v>Stearinhersteller</v>
      </c>
      <c r="BE1899" s="52" t="str">
        <f t="shared" si="668"/>
        <v>Unternehmen</v>
      </c>
      <c r="BF1899" s="52">
        <f t="shared" si="669"/>
        <v>2</v>
      </c>
    </row>
    <row r="1900" spans="1:58" hidden="1" x14ac:dyDescent="0.35">
      <c r="A1900" s="107" t="s">
        <v>4133</v>
      </c>
      <c r="B1900" s="75" t="s">
        <v>1002</v>
      </c>
      <c r="C1900" s="52" t="s">
        <v>3</v>
      </c>
      <c r="D1900" s="52" t="s">
        <v>3</v>
      </c>
      <c r="E1900" s="52" t="s">
        <v>2</v>
      </c>
      <c r="F1900" s="52" t="s">
        <v>2</v>
      </c>
      <c r="G1900" s="52" t="s">
        <v>2</v>
      </c>
      <c r="H1900" s="52" t="s">
        <v>2</v>
      </c>
      <c r="I1900" s="52" t="s">
        <v>3</v>
      </c>
      <c r="J1900" s="52">
        <v>1</v>
      </c>
      <c r="K1900" s="52" t="s">
        <v>2</v>
      </c>
      <c r="L1900" s="52" t="s">
        <v>2</v>
      </c>
      <c r="M1900" s="52" t="s">
        <v>2</v>
      </c>
      <c r="N1900" s="52" t="s">
        <v>3</v>
      </c>
      <c r="P1900" s="52" t="s">
        <v>4</v>
      </c>
      <c r="Q1900" s="52" t="str">
        <f t="shared" si="675"/>
        <v>Nein</v>
      </c>
      <c r="R1900" s="52" t="str">
        <f t="shared" si="675"/>
        <v>Nein</v>
      </c>
      <c r="S1900" s="52" t="str">
        <f t="shared" si="675"/>
        <v>Nein</v>
      </c>
      <c r="T1900" s="52" t="str">
        <f t="shared" si="675"/>
        <v>Nein</v>
      </c>
      <c r="U1900" s="52" t="str">
        <f t="shared" si="675"/>
        <v>Nein</v>
      </c>
      <c r="V1900" s="52" t="str">
        <f t="shared" si="675"/>
        <v>Nein</v>
      </c>
      <c r="W1900" s="52" t="str">
        <f t="shared" si="675"/>
        <v>Nein</v>
      </c>
      <c r="X1900" s="52" t="str">
        <f t="shared" si="675"/>
        <v>Nein</v>
      </c>
      <c r="Y1900" s="52" t="str">
        <f t="shared" si="675"/>
        <v>Nein</v>
      </c>
      <c r="Z1900" s="52" t="str">
        <f t="shared" si="675"/>
        <v>Nein</v>
      </c>
      <c r="AA1900" s="52" t="str">
        <f t="shared" si="675"/>
        <v>Nein</v>
      </c>
      <c r="AB1900" s="52" t="str">
        <f t="shared" si="675"/>
        <v>Nein</v>
      </c>
      <c r="AC1900" s="52" t="str">
        <f t="shared" si="675"/>
        <v>Nein</v>
      </c>
      <c r="AD1900" s="52" t="str">
        <f t="shared" si="675"/>
        <v>Nein</v>
      </c>
      <c r="AE1900" s="52" t="str">
        <f t="shared" si="675"/>
        <v>Nein</v>
      </c>
      <c r="AF1900" s="52" t="str">
        <f t="shared" si="675"/>
        <v>Nein</v>
      </c>
      <c r="AG1900" s="61" t="str">
        <f>IF(Q1900="Ja",VLOOKUP($Q$2,Plausis!A:E,5,0),IF(R1900="Ja",VLOOKUP($R$2,Plausis!A:E,5,0),IF(T1900="Ja",VLOOKUP($T$2,Plausis!A:E,5,0),IF(U1900="Ja",VLOOKUP($U$2,Plausis!A:E,5,0),IF(AA1900="Ja",VLOOKUP($AA$2,Plausis!A:E,5,0),IF(AC1900="Ja",VLOOKUP($AC$2,Plausis!A:E,5,0),IF(AD1900="Ja",VLOOKUP($AD$2,Plausis!A:E,5,0),"")))))))</f>
        <v/>
      </c>
      <c r="AH1900" s="52" t="str">
        <f>IF(Y1900="Ja",VLOOKUP($Y$2,Plausis!A:E,5,0),"")</f>
        <v/>
      </c>
      <c r="AI1900" s="52" t="str">
        <f t="shared" si="657"/>
        <v>Ja</v>
      </c>
      <c r="AJ1900" s="52" t="str">
        <f>IF(S1900="Ja",VLOOKUP($S$2,Plausis!A:E,5,0),IF(V1900="Ja",VLOOKUP($V$2,Plausis!A:E,5,0),IF(X1900="Ja",VLOOKUP($X$2,Plausis!A:E,5,0),"")))</f>
        <v/>
      </c>
      <c r="AL1900" s="52" t="s">
        <v>3</v>
      </c>
      <c r="AM1900" s="114">
        <v>45531</v>
      </c>
      <c r="AN1900" s="52" t="s">
        <v>4467</v>
      </c>
      <c r="AO1900" s="52" t="str">
        <f>VLOOKUP(B1900,'BAT Grundtabelle'!B:T,19,0)</f>
        <v>ja</v>
      </c>
      <c r="AP1900" s="105" t="str">
        <f t="shared" si="658"/>
        <v>11708</v>
      </c>
      <c r="AQ1900" s="52" t="str">
        <f t="shared" si="659"/>
        <v>Steinbe- und -verarbeitung (ohne Edelsteine)</v>
      </c>
      <c r="AR1900" s="52" t="b">
        <f t="shared" si="674"/>
        <v>0</v>
      </c>
      <c r="AS1900" s="52" t="b">
        <f t="shared" si="674"/>
        <v>0</v>
      </c>
      <c r="AT1900" s="52" t="b">
        <f t="shared" si="674"/>
        <v>0</v>
      </c>
      <c r="AU1900" s="52">
        <f t="shared" si="660"/>
        <v>1</v>
      </c>
      <c r="AW1900" s="52" t="b">
        <f t="shared" si="661"/>
        <v>0</v>
      </c>
      <c r="AX1900" s="52" t="str">
        <f t="shared" si="662"/>
        <v>Unternehmen</v>
      </c>
      <c r="AY1900" s="52" t="b">
        <f t="shared" si="663"/>
        <v>0</v>
      </c>
      <c r="AZ1900" s="52" t="str">
        <f t="shared" si="664"/>
        <v>11708</v>
      </c>
      <c r="BA1900" s="52" t="str">
        <f>VLOOKUP(A1900,'BAT Grundtabelle'!A:U,21,0)</f>
        <v>ja</v>
      </c>
      <c r="BB1900" s="52" t="str">
        <f t="shared" si="665"/>
        <v>nein</v>
      </c>
      <c r="BC1900" s="52" t="str">
        <f t="shared" si="666"/>
        <v>11708</v>
      </c>
      <c r="BD1900" s="52" t="str">
        <f t="shared" si="667"/>
        <v>Steinbe- und -verarbeitung (ohne Edelsteine)</v>
      </c>
      <c r="BE1900" s="52" t="str">
        <f t="shared" si="668"/>
        <v>Unternehmen</v>
      </c>
      <c r="BF1900" s="52">
        <f t="shared" si="669"/>
        <v>1</v>
      </c>
    </row>
    <row r="1901" spans="1:58" hidden="1" x14ac:dyDescent="0.35">
      <c r="A1901" s="107" t="s">
        <v>4134</v>
      </c>
      <c r="B1901" s="75" t="s">
        <v>562</v>
      </c>
      <c r="C1901" s="52" t="s">
        <v>3</v>
      </c>
      <c r="D1901" s="52" t="s">
        <v>3</v>
      </c>
      <c r="E1901" s="52" t="s">
        <v>2</v>
      </c>
      <c r="F1901" s="52" t="s">
        <v>2</v>
      </c>
      <c r="G1901" s="52" t="s">
        <v>2</v>
      </c>
      <c r="H1901" s="52" t="s">
        <v>2</v>
      </c>
      <c r="I1901" s="52" t="s">
        <v>3</v>
      </c>
      <c r="J1901" s="52">
        <v>1</v>
      </c>
      <c r="K1901" s="52" t="s">
        <v>2</v>
      </c>
      <c r="L1901" s="52" t="s">
        <v>2</v>
      </c>
      <c r="M1901" s="52" t="s">
        <v>2</v>
      </c>
      <c r="N1901" s="52" t="s">
        <v>3</v>
      </c>
      <c r="P1901" s="52" t="s">
        <v>4</v>
      </c>
      <c r="Q1901" s="52" t="str">
        <f t="shared" si="675"/>
        <v>Nein</v>
      </c>
      <c r="R1901" s="52" t="str">
        <f t="shared" si="675"/>
        <v>Nein</v>
      </c>
      <c r="S1901" s="52" t="str">
        <f t="shared" si="675"/>
        <v>Nein</v>
      </c>
      <c r="T1901" s="52" t="str">
        <f t="shared" si="675"/>
        <v>Nein</v>
      </c>
      <c r="U1901" s="52" t="str">
        <f t="shared" si="675"/>
        <v>Nein</v>
      </c>
      <c r="V1901" s="52" t="str">
        <f t="shared" si="675"/>
        <v>Nein</v>
      </c>
      <c r="W1901" s="52" t="str">
        <f t="shared" si="675"/>
        <v>Nein</v>
      </c>
      <c r="X1901" s="52" t="str">
        <f t="shared" si="675"/>
        <v>Nein</v>
      </c>
      <c r="Y1901" s="52" t="str">
        <f t="shared" si="675"/>
        <v>Nein</v>
      </c>
      <c r="Z1901" s="52" t="str">
        <f t="shared" si="675"/>
        <v>Nein</v>
      </c>
      <c r="AA1901" s="52" t="str">
        <f t="shared" si="675"/>
        <v>Nein</v>
      </c>
      <c r="AB1901" s="52" t="str">
        <f t="shared" si="675"/>
        <v>Nein</v>
      </c>
      <c r="AC1901" s="52" t="str">
        <f t="shared" si="675"/>
        <v>Nein</v>
      </c>
      <c r="AD1901" s="52" t="str">
        <f t="shared" si="675"/>
        <v>Nein</v>
      </c>
      <c r="AE1901" s="52" t="str">
        <f t="shared" si="675"/>
        <v>Nein</v>
      </c>
      <c r="AF1901" s="52" t="str">
        <f t="shared" si="675"/>
        <v>Nein</v>
      </c>
      <c r="AG1901" s="61" t="str">
        <f>IF(Q1901="Ja",VLOOKUP($Q$2,Plausis!A:E,5,0),IF(R1901="Ja",VLOOKUP($R$2,Plausis!A:E,5,0),IF(T1901="Ja",VLOOKUP($T$2,Plausis!A:E,5,0),IF(U1901="Ja",VLOOKUP($U$2,Plausis!A:E,5,0),IF(AA1901="Ja",VLOOKUP($AA$2,Plausis!A:E,5,0),IF(AC1901="Ja",VLOOKUP($AC$2,Plausis!A:E,5,0),IF(AD1901="Ja",VLOOKUP($AD$2,Plausis!A:E,5,0),"")))))))</f>
        <v/>
      </c>
      <c r="AH1901" s="52" t="str">
        <f>IF(Y1901="Ja",VLOOKUP($Y$2,Plausis!A:E,5,0),"")</f>
        <v/>
      </c>
      <c r="AI1901" s="52" t="str">
        <f t="shared" si="657"/>
        <v>Ja</v>
      </c>
      <c r="AJ1901" s="52" t="str">
        <f>IF(S1901="Ja",VLOOKUP($S$2,Plausis!A:E,5,0),IF(V1901="Ja",VLOOKUP($V$2,Plausis!A:E,5,0),IF(X1901="Ja",VLOOKUP($X$2,Plausis!A:E,5,0),"")))</f>
        <v/>
      </c>
      <c r="AL1901" s="52" t="s">
        <v>2</v>
      </c>
      <c r="AM1901" s="114">
        <v>45531</v>
      </c>
      <c r="AN1901" s="52" t="s">
        <v>4467</v>
      </c>
      <c r="AO1901" s="52" t="str">
        <f>VLOOKUP(B1901,'BAT Grundtabelle'!B:T,19,0)</f>
        <v>ja</v>
      </c>
      <c r="AP1901" s="105" t="str">
        <f t="shared" si="658"/>
        <v>11709</v>
      </c>
      <c r="AQ1901" s="52" t="str">
        <f t="shared" si="659"/>
        <v>Steinbildhauer</v>
      </c>
      <c r="AR1901" s="52" t="b">
        <f t="shared" si="674"/>
        <v>0</v>
      </c>
      <c r="AS1901" s="52" t="b">
        <f t="shared" si="674"/>
        <v>0</v>
      </c>
      <c r="AT1901" s="52" t="b">
        <f t="shared" si="674"/>
        <v>0</v>
      </c>
      <c r="AU1901" s="52">
        <f t="shared" si="660"/>
        <v>1</v>
      </c>
      <c r="AW1901" s="52" t="b">
        <f t="shared" si="661"/>
        <v>0</v>
      </c>
      <c r="AX1901" s="52" t="str">
        <f t="shared" si="662"/>
        <v>Unternehmen</v>
      </c>
      <c r="AY1901" s="52" t="b">
        <f t="shared" si="663"/>
        <v>0</v>
      </c>
      <c r="AZ1901" s="52" t="str">
        <f t="shared" si="664"/>
        <v>11709</v>
      </c>
      <c r="BA1901" s="52" t="str">
        <f>VLOOKUP(A1901,'BAT Grundtabelle'!A:U,21,0)</f>
        <v>ja</v>
      </c>
      <c r="BB1901" s="52" t="str">
        <f t="shared" si="665"/>
        <v>nein</v>
      </c>
      <c r="BC1901" s="52" t="str">
        <f t="shared" si="666"/>
        <v>11709</v>
      </c>
      <c r="BD1901" s="52" t="str">
        <f t="shared" si="667"/>
        <v>Steinbildhauer</v>
      </c>
      <c r="BE1901" s="52" t="str">
        <f t="shared" si="668"/>
        <v>Unternehmen</v>
      </c>
      <c r="BF1901" s="52">
        <f t="shared" si="669"/>
        <v>1</v>
      </c>
    </row>
    <row r="1902" spans="1:58" hidden="1" x14ac:dyDescent="0.35">
      <c r="A1902" s="107" t="s">
        <v>2131</v>
      </c>
      <c r="B1902" s="75" t="s">
        <v>2130</v>
      </c>
      <c r="C1902" s="52" t="s">
        <v>3</v>
      </c>
      <c r="D1902" s="52" t="s">
        <v>3</v>
      </c>
      <c r="E1902" s="52" t="s">
        <v>2</v>
      </c>
      <c r="F1902" s="52" t="s">
        <v>2</v>
      </c>
      <c r="G1902" s="52" t="s">
        <v>2</v>
      </c>
      <c r="H1902" s="52" t="s">
        <v>2</v>
      </c>
      <c r="I1902" s="52" t="s">
        <v>3</v>
      </c>
      <c r="J1902" s="52">
        <v>3</v>
      </c>
      <c r="K1902" s="52" t="s">
        <v>2</v>
      </c>
      <c r="L1902" s="52" t="s">
        <v>2</v>
      </c>
      <c r="M1902" s="52" t="s">
        <v>2</v>
      </c>
      <c r="N1902" s="52" t="s">
        <v>3</v>
      </c>
      <c r="O1902" s="52" t="s">
        <v>2412</v>
      </c>
      <c r="Q1902" s="52" t="str">
        <f t="shared" si="675"/>
        <v>Nein</v>
      </c>
      <c r="R1902" s="52" t="str">
        <f t="shared" si="675"/>
        <v>Nein</v>
      </c>
      <c r="S1902" s="52" t="str">
        <f t="shared" si="675"/>
        <v>Nein</v>
      </c>
      <c r="T1902" s="52" t="str">
        <f t="shared" si="675"/>
        <v>Nein</v>
      </c>
      <c r="U1902" s="52" t="str">
        <f t="shared" si="675"/>
        <v>Nein</v>
      </c>
      <c r="V1902" s="52" t="str">
        <f t="shared" si="675"/>
        <v>Nein</v>
      </c>
      <c r="W1902" s="52" t="str">
        <f t="shared" si="675"/>
        <v>Nein</v>
      </c>
      <c r="X1902" s="52" t="str">
        <f t="shared" si="675"/>
        <v>Nein</v>
      </c>
      <c r="Y1902" s="52" t="str">
        <f t="shared" si="675"/>
        <v>Nein</v>
      </c>
      <c r="Z1902" s="52" t="str">
        <f t="shared" si="675"/>
        <v>Nein</v>
      </c>
      <c r="AA1902" s="52" t="str">
        <f t="shared" si="675"/>
        <v>Nein</v>
      </c>
      <c r="AB1902" s="52" t="str">
        <f t="shared" si="675"/>
        <v>Nein</v>
      </c>
      <c r="AC1902" s="52" t="str">
        <f t="shared" si="675"/>
        <v>Nein</v>
      </c>
      <c r="AD1902" s="52" t="str">
        <f t="shared" si="675"/>
        <v>Nein</v>
      </c>
      <c r="AE1902" s="52" t="str">
        <f t="shared" si="675"/>
        <v>Nein</v>
      </c>
      <c r="AF1902" s="52" t="str">
        <f t="shared" si="675"/>
        <v>Nein</v>
      </c>
      <c r="AG1902" s="61" t="str">
        <f>IF(Q1902="Ja",VLOOKUP($Q$2,Plausis!A:E,5,0),IF(R1902="Ja",VLOOKUP($R$2,Plausis!A:E,5,0),IF(T1902="Ja",VLOOKUP($T$2,Plausis!A:E,5,0),IF(U1902="Ja",VLOOKUP($U$2,Plausis!A:E,5,0),IF(AA1902="Ja",VLOOKUP($AA$2,Plausis!A:E,5,0),IF(AC1902="Ja",VLOOKUP($AC$2,Plausis!A:E,5,0),IF(AD1902="Ja",VLOOKUP($AD$2,Plausis!A:E,5,0),"")))))))</f>
        <v/>
      </c>
      <c r="AH1902" s="52" t="str">
        <f>IF(Y1902="Ja",VLOOKUP($Y$2,Plausis!A:E,5,0),"")</f>
        <v/>
      </c>
      <c r="AI1902" s="52" t="str">
        <f t="shared" si="657"/>
        <v>Ja</v>
      </c>
      <c r="AJ1902" s="52" t="str">
        <f>IF(S1902="Ja",VLOOKUP($S$2,Plausis!A:E,5,0),IF(V1902="Ja",VLOOKUP($V$2,Plausis!A:E,5,0),IF(X1902="Ja",VLOOKUP($X$2,Plausis!A:E,5,0),"")))</f>
        <v/>
      </c>
      <c r="AL1902" s="52" t="s">
        <v>2</v>
      </c>
      <c r="AM1902" s="114">
        <v>45531</v>
      </c>
      <c r="AN1902" s="52" t="s">
        <v>4467</v>
      </c>
      <c r="AO1902" s="52" t="str">
        <f>VLOOKUP(B1902,'BAT Grundtabelle'!B:T,19,0)</f>
        <v>ja</v>
      </c>
      <c r="AP1902" s="105" t="str">
        <f t="shared" si="658"/>
        <v>0615</v>
      </c>
      <c r="AQ1902" s="52" t="str">
        <f t="shared" si="659"/>
        <v>Steinbruchbetrieb</v>
      </c>
      <c r="AR1902" s="52" t="b">
        <f t="shared" si="674"/>
        <v>0</v>
      </c>
      <c r="AS1902" s="52" t="b">
        <f t="shared" si="674"/>
        <v>0</v>
      </c>
      <c r="AT1902" s="52" t="b">
        <f t="shared" si="674"/>
        <v>0</v>
      </c>
      <c r="AU1902" s="52">
        <f t="shared" si="660"/>
        <v>3</v>
      </c>
      <c r="AW1902" s="52" t="b">
        <f t="shared" si="661"/>
        <v>0</v>
      </c>
      <c r="AX1902" s="52" t="str">
        <f t="shared" si="662"/>
        <v>Unternehmen</v>
      </c>
      <c r="AY1902" s="52" t="b">
        <f t="shared" si="663"/>
        <v>0</v>
      </c>
      <c r="AZ1902" s="52" t="str">
        <f t="shared" si="664"/>
        <v>0615</v>
      </c>
      <c r="BA1902" s="52" t="str">
        <f>VLOOKUP(A1902,'BAT Grundtabelle'!A:U,21,0)</f>
        <v>ja</v>
      </c>
      <c r="BB1902" s="52" t="str">
        <f t="shared" si="665"/>
        <v>nein</v>
      </c>
      <c r="BC1902" s="52" t="str">
        <f t="shared" si="666"/>
        <v>0615</v>
      </c>
      <c r="BD1902" s="52" t="str">
        <f t="shared" si="667"/>
        <v>Steinbruchbetrieb</v>
      </c>
      <c r="BE1902" s="52" t="str">
        <f t="shared" si="668"/>
        <v>Unternehmen</v>
      </c>
      <c r="BF1902" s="52">
        <f t="shared" si="669"/>
        <v>3</v>
      </c>
    </row>
    <row r="1903" spans="1:58" hidden="1" x14ac:dyDescent="0.35">
      <c r="A1903" s="107" t="s">
        <v>4135</v>
      </c>
      <c r="B1903" s="75" t="s">
        <v>448</v>
      </c>
      <c r="C1903" s="52" t="s">
        <v>3</v>
      </c>
      <c r="D1903" s="52" t="s">
        <v>3</v>
      </c>
      <c r="E1903" s="52" t="s">
        <v>2</v>
      </c>
      <c r="F1903" s="52" t="s">
        <v>2</v>
      </c>
      <c r="G1903" s="52" t="s">
        <v>2</v>
      </c>
      <c r="H1903" s="52" t="s">
        <v>2</v>
      </c>
      <c r="I1903" s="52" t="s">
        <v>3</v>
      </c>
      <c r="J1903" s="52">
        <v>1</v>
      </c>
      <c r="K1903" s="52" t="s">
        <v>2</v>
      </c>
      <c r="L1903" s="52" t="s">
        <v>2</v>
      </c>
      <c r="M1903" s="52" t="s">
        <v>2</v>
      </c>
      <c r="N1903" s="52" t="s">
        <v>3</v>
      </c>
      <c r="P1903" s="52" t="s">
        <v>4</v>
      </c>
      <c r="Q1903" s="52" t="str">
        <f t="shared" ref="Q1903:AF1912" si="676">IF(ISERROR(FIND(Q$2,$P1903,1)),"Nein","Ja")</f>
        <v>Nein</v>
      </c>
      <c r="R1903" s="52" t="str">
        <f t="shared" si="676"/>
        <v>Nein</v>
      </c>
      <c r="S1903" s="52" t="str">
        <f t="shared" si="676"/>
        <v>Nein</v>
      </c>
      <c r="T1903" s="52" t="str">
        <f t="shared" si="676"/>
        <v>Nein</v>
      </c>
      <c r="U1903" s="52" t="str">
        <f t="shared" si="676"/>
        <v>Nein</v>
      </c>
      <c r="V1903" s="52" t="str">
        <f t="shared" si="676"/>
        <v>Nein</v>
      </c>
      <c r="W1903" s="52" t="str">
        <f t="shared" si="676"/>
        <v>Nein</v>
      </c>
      <c r="X1903" s="52" t="str">
        <f t="shared" si="676"/>
        <v>Nein</v>
      </c>
      <c r="Y1903" s="52" t="str">
        <f t="shared" si="676"/>
        <v>Nein</v>
      </c>
      <c r="Z1903" s="52" t="str">
        <f t="shared" si="676"/>
        <v>Nein</v>
      </c>
      <c r="AA1903" s="52" t="str">
        <f t="shared" si="676"/>
        <v>Nein</v>
      </c>
      <c r="AB1903" s="52" t="str">
        <f t="shared" si="676"/>
        <v>Nein</v>
      </c>
      <c r="AC1903" s="52" t="str">
        <f t="shared" si="676"/>
        <v>Nein</v>
      </c>
      <c r="AD1903" s="52" t="str">
        <f t="shared" si="676"/>
        <v>Nein</v>
      </c>
      <c r="AE1903" s="52" t="str">
        <f t="shared" si="676"/>
        <v>Nein</v>
      </c>
      <c r="AF1903" s="52" t="str">
        <f t="shared" si="676"/>
        <v>Nein</v>
      </c>
      <c r="AG1903" s="61" t="str">
        <f>IF(Q1903="Ja",VLOOKUP($Q$2,Plausis!A:E,5,0),IF(R1903="Ja",VLOOKUP($R$2,Plausis!A:E,5,0),IF(T1903="Ja",VLOOKUP($T$2,Plausis!A:E,5,0),IF(U1903="Ja",VLOOKUP($U$2,Plausis!A:E,5,0),IF(AA1903="Ja",VLOOKUP($AA$2,Plausis!A:E,5,0),IF(AC1903="Ja",VLOOKUP($AC$2,Plausis!A:E,5,0),IF(AD1903="Ja",VLOOKUP($AD$2,Plausis!A:E,5,0),"")))))))</f>
        <v/>
      </c>
      <c r="AH1903" s="52" t="str">
        <f>IF(Y1903="Ja",VLOOKUP($Y$2,Plausis!A:E,5,0),"")</f>
        <v/>
      </c>
      <c r="AI1903" s="52" t="str">
        <f t="shared" si="657"/>
        <v>Ja</v>
      </c>
      <c r="AJ1903" s="52" t="str">
        <f>IF(S1903="Ja",VLOOKUP($S$2,Plausis!A:E,5,0),IF(V1903="Ja",VLOOKUP($V$2,Plausis!A:E,5,0),IF(X1903="Ja",VLOOKUP($X$2,Plausis!A:E,5,0),"")))</f>
        <v/>
      </c>
      <c r="AL1903" s="52" t="s">
        <v>2</v>
      </c>
      <c r="AM1903" s="114">
        <v>45531</v>
      </c>
      <c r="AN1903" s="52" t="s">
        <v>4467</v>
      </c>
      <c r="AO1903" s="52" t="str">
        <f>VLOOKUP(B1903,'BAT Grundtabelle'!B:T,19,0)</f>
        <v>ja</v>
      </c>
      <c r="AP1903" s="105" t="str">
        <f t="shared" si="658"/>
        <v>11710</v>
      </c>
      <c r="AQ1903" s="52" t="str">
        <f t="shared" si="659"/>
        <v>Steinguthersteller</v>
      </c>
      <c r="AR1903" s="52" t="b">
        <f t="shared" ref="AR1903:AT1922" si="677">IF(ISERROR(FIND(AR$1,$P1903,1)),FALSE,TRUE)</f>
        <v>0</v>
      </c>
      <c r="AS1903" s="52" t="b">
        <f t="shared" si="677"/>
        <v>0</v>
      </c>
      <c r="AT1903" s="52" t="b">
        <f t="shared" si="677"/>
        <v>0</v>
      </c>
      <c r="AU1903" s="52">
        <f t="shared" si="660"/>
        <v>1</v>
      </c>
      <c r="AW1903" s="52" t="b">
        <f t="shared" si="661"/>
        <v>0</v>
      </c>
      <c r="AX1903" s="52" t="str">
        <f t="shared" si="662"/>
        <v>Unternehmen</v>
      </c>
      <c r="AY1903" s="52" t="b">
        <f t="shared" si="663"/>
        <v>0</v>
      </c>
      <c r="AZ1903" s="52" t="str">
        <f t="shared" si="664"/>
        <v>11710</v>
      </c>
      <c r="BA1903" s="52" t="str">
        <f>VLOOKUP(A1903,'BAT Grundtabelle'!A:U,21,0)</f>
        <v>ja</v>
      </c>
      <c r="BB1903" s="52" t="str">
        <f t="shared" si="665"/>
        <v>nein</v>
      </c>
      <c r="BC1903" s="52" t="str">
        <f t="shared" si="666"/>
        <v>11710</v>
      </c>
      <c r="BD1903" s="52" t="str">
        <f t="shared" si="667"/>
        <v>Steinguthersteller</v>
      </c>
      <c r="BE1903" s="52" t="str">
        <f t="shared" si="668"/>
        <v>Unternehmen</v>
      </c>
      <c r="BF1903" s="52">
        <f t="shared" si="669"/>
        <v>1</v>
      </c>
    </row>
    <row r="1904" spans="1:58" hidden="1" x14ac:dyDescent="0.35">
      <c r="A1904" s="107" t="s">
        <v>4136</v>
      </c>
      <c r="B1904" s="75" t="s">
        <v>1536</v>
      </c>
      <c r="C1904" s="52" t="s">
        <v>3</v>
      </c>
      <c r="D1904" s="52" t="s">
        <v>3</v>
      </c>
      <c r="E1904" s="52" t="s">
        <v>2</v>
      </c>
      <c r="F1904" s="52" t="s">
        <v>2</v>
      </c>
      <c r="G1904" s="52" t="s">
        <v>2</v>
      </c>
      <c r="H1904" s="52" t="s">
        <v>2</v>
      </c>
      <c r="I1904" s="52" t="s">
        <v>3</v>
      </c>
      <c r="J1904" s="52">
        <v>1</v>
      </c>
      <c r="K1904" s="52" t="s">
        <v>2</v>
      </c>
      <c r="L1904" s="52" t="s">
        <v>2</v>
      </c>
      <c r="M1904" s="52" t="s">
        <v>2</v>
      </c>
      <c r="N1904" s="52" t="s">
        <v>3</v>
      </c>
      <c r="P1904" s="52" t="s">
        <v>4</v>
      </c>
      <c r="Q1904" s="52" t="str">
        <f t="shared" si="676"/>
        <v>Nein</v>
      </c>
      <c r="R1904" s="52" t="str">
        <f t="shared" si="676"/>
        <v>Nein</v>
      </c>
      <c r="S1904" s="52" t="str">
        <f t="shared" si="676"/>
        <v>Nein</v>
      </c>
      <c r="T1904" s="52" t="str">
        <f t="shared" si="676"/>
        <v>Nein</v>
      </c>
      <c r="U1904" s="52" t="str">
        <f t="shared" si="676"/>
        <v>Nein</v>
      </c>
      <c r="V1904" s="52" t="str">
        <f t="shared" si="676"/>
        <v>Nein</v>
      </c>
      <c r="W1904" s="52" t="str">
        <f t="shared" si="676"/>
        <v>Nein</v>
      </c>
      <c r="X1904" s="52" t="str">
        <f t="shared" si="676"/>
        <v>Nein</v>
      </c>
      <c r="Y1904" s="52" t="str">
        <f t="shared" si="676"/>
        <v>Nein</v>
      </c>
      <c r="Z1904" s="52" t="str">
        <f t="shared" si="676"/>
        <v>Nein</v>
      </c>
      <c r="AA1904" s="52" t="str">
        <f t="shared" si="676"/>
        <v>Nein</v>
      </c>
      <c r="AB1904" s="52" t="str">
        <f t="shared" si="676"/>
        <v>Nein</v>
      </c>
      <c r="AC1904" s="52" t="str">
        <f t="shared" si="676"/>
        <v>Nein</v>
      </c>
      <c r="AD1904" s="52" t="str">
        <f t="shared" si="676"/>
        <v>Nein</v>
      </c>
      <c r="AE1904" s="52" t="str">
        <f t="shared" si="676"/>
        <v>Nein</v>
      </c>
      <c r="AF1904" s="52" t="str">
        <f t="shared" si="676"/>
        <v>Nein</v>
      </c>
      <c r="AG1904" s="61" t="str">
        <f>IF(Q1904="Ja",VLOOKUP($Q$2,Plausis!A:E,5,0),IF(R1904="Ja",VLOOKUP($R$2,Plausis!A:E,5,0),IF(T1904="Ja",VLOOKUP($T$2,Plausis!A:E,5,0),IF(U1904="Ja",VLOOKUP($U$2,Plausis!A:E,5,0),IF(AA1904="Ja",VLOOKUP($AA$2,Plausis!A:E,5,0),IF(AC1904="Ja",VLOOKUP($AC$2,Plausis!A:E,5,0),IF(AD1904="Ja",VLOOKUP($AD$2,Plausis!A:E,5,0),"")))))))</f>
        <v/>
      </c>
      <c r="AH1904" s="52" t="str">
        <f>IF(Y1904="Ja",VLOOKUP($Y$2,Plausis!A:E,5,0),"")</f>
        <v/>
      </c>
      <c r="AI1904" s="52" t="str">
        <f t="shared" si="657"/>
        <v>Ja</v>
      </c>
      <c r="AJ1904" s="52" t="str">
        <f>IF(S1904="Ja",VLOOKUP($S$2,Plausis!A:E,5,0),IF(V1904="Ja",VLOOKUP($V$2,Plausis!A:E,5,0),IF(X1904="Ja",VLOOKUP($X$2,Plausis!A:E,5,0),"")))</f>
        <v/>
      </c>
      <c r="AL1904" s="52" t="s">
        <v>2</v>
      </c>
      <c r="AM1904" s="114">
        <v>45531</v>
      </c>
      <c r="AN1904" s="52" t="s">
        <v>4467</v>
      </c>
      <c r="AO1904" s="52" t="str">
        <f>VLOOKUP(B1904,'BAT Grundtabelle'!B:T,19,0)</f>
        <v>ja</v>
      </c>
      <c r="AP1904" s="105" t="str">
        <f t="shared" si="658"/>
        <v>11711</v>
      </c>
      <c r="AQ1904" s="52" t="str">
        <f t="shared" si="659"/>
        <v>Steinholzhersteller</v>
      </c>
      <c r="AR1904" s="52" t="b">
        <f t="shared" si="677"/>
        <v>0</v>
      </c>
      <c r="AS1904" s="52" t="b">
        <f t="shared" si="677"/>
        <v>0</v>
      </c>
      <c r="AT1904" s="52" t="b">
        <f t="shared" si="677"/>
        <v>0</v>
      </c>
      <c r="AU1904" s="52">
        <f t="shared" si="660"/>
        <v>1</v>
      </c>
      <c r="AW1904" s="52" t="b">
        <f t="shared" si="661"/>
        <v>0</v>
      </c>
      <c r="AX1904" s="52" t="str">
        <f t="shared" si="662"/>
        <v>Unternehmen</v>
      </c>
      <c r="AY1904" s="52" t="b">
        <f t="shared" si="663"/>
        <v>0</v>
      </c>
      <c r="AZ1904" s="52" t="str">
        <f t="shared" si="664"/>
        <v>11711</v>
      </c>
      <c r="BA1904" s="52" t="str">
        <f>VLOOKUP(A1904,'BAT Grundtabelle'!A:U,21,0)</f>
        <v>ja</v>
      </c>
      <c r="BB1904" s="52" t="str">
        <f t="shared" si="665"/>
        <v>nein</v>
      </c>
      <c r="BC1904" s="52" t="str">
        <f t="shared" si="666"/>
        <v>11711</v>
      </c>
      <c r="BD1904" s="52" t="str">
        <f t="shared" si="667"/>
        <v>Steinholzhersteller</v>
      </c>
      <c r="BE1904" s="52" t="str">
        <f t="shared" si="668"/>
        <v>Unternehmen</v>
      </c>
      <c r="BF1904" s="52">
        <f t="shared" si="669"/>
        <v>1</v>
      </c>
    </row>
    <row r="1905" spans="1:58" hidden="1" x14ac:dyDescent="0.35">
      <c r="A1905" s="107" t="s">
        <v>4137</v>
      </c>
      <c r="B1905" s="75" t="s">
        <v>1003</v>
      </c>
      <c r="C1905" s="52" t="s">
        <v>3</v>
      </c>
      <c r="D1905" s="52" t="s">
        <v>3</v>
      </c>
      <c r="E1905" s="52" t="s">
        <v>2</v>
      </c>
      <c r="F1905" s="52" t="s">
        <v>2</v>
      </c>
      <c r="G1905" s="52" t="s">
        <v>2</v>
      </c>
      <c r="H1905" s="52" t="s">
        <v>2</v>
      </c>
      <c r="I1905" s="52" t="s">
        <v>3</v>
      </c>
      <c r="J1905" s="52">
        <v>1</v>
      </c>
      <c r="K1905" s="52" t="s">
        <v>2</v>
      </c>
      <c r="L1905" s="52" t="s">
        <v>2</v>
      </c>
      <c r="M1905" s="52" t="s">
        <v>2</v>
      </c>
      <c r="N1905" s="52" t="s">
        <v>3</v>
      </c>
      <c r="P1905" s="52" t="s">
        <v>4</v>
      </c>
      <c r="Q1905" s="52" t="str">
        <f t="shared" si="676"/>
        <v>Nein</v>
      </c>
      <c r="R1905" s="52" t="str">
        <f t="shared" si="676"/>
        <v>Nein</v>
      </c>
      <c r="S1905" s="52" t="str">
        <f t="shared" si="676"/>
        <v>Nein</v>
      </c>
      <c r="T1905" s="52" t="str">
        <f t="shared" si="676"/>
        <v>Nein</v>
      </c>
      <c r="U1905" s="52" t="str">
        <f t="shared" si="676"/>
        <v>Nein</v>
      </c>
      <c r="V1905" s="52" t="str">
        <f t="shared" si="676"/>
        <v>Nein</v>
      </c>
      <c r="W1905" s="52" t="str">
        <f t="shared" si="676"/>
        <v>Nein</v>
      </c>
      <c r="X1905" s="52" t="str">
        <f t="shared" si="676"/>
        <v>Nein</v>
      </c>
      <c r="Y1905" s="52" t="str">
        <f t="shared" si="676"/>
        <v>Nein</v>
      </c>
      <c r="Z1905" s="52" t="str">
        <f t="shared" si="676"/>
        <v>Nein</v>
      </c>
      <c r="AA1905" s="52" t="str">
        <f t="shared" si="676"/>
        <v>Nein</v>
      </c>
      <c r="AB1905" s="52" t="str">
        <f t="shared" si="676"/>
        <v>Nein</v>
      </c>
      <c r="AC1905" s="52" t="str">
        <f t="shared" si="676"/>
        <v>Nein</v>
      </c>
      <c r="AD1905" s="52" t="str">
        <f t="shared" si="676"/>
        <v>Nein</v>
      </c>
      <c r="AE1905" s="52" t="str">
        <f t="shared" si="676"/>
        <v>Nein</v>
      </c>
      <c r="AF1905" s="52" t="str">
        <f t="shared" si="676"/>
        <v>Nein</v>
      </c>
      <c r="AG1905" s="61" t="str">
        <f>IF(Q1905="Ja",VLOOKUP($Q$2,Plausis!A:E,5,0),IF(R1905="Ja",VLOOKUP($R$2,Plausis!A:E,5,0),IF(T1905="Ja",VLOOKUP($T$2,Plausis!A:E,5,0),IF(U1905="Ja",VLOOKUP($U$2,Plausis!A:E,5,0),IF(AA1905="Ja",VLOOKUP($AA$2,Plausis!A:E,5,0),IF(AC1905="Ja",VLOOKUP($AC$2,Plausis!A:E,5,0),IF(AD1905="Ja",VLOOKUP($AD$2,Plausis!A:E,5,0),"")))))))</f>
        <v/>
      </c>
      <c r="AH1905" s="52" t="str">
        <f>IF(Y1905="Ja",VLOOKUP($Y$2,Plausis!A:E,5,0),"")</f>
        <v/>
      </c>
      <c r="AI1905" s="52" t="str">
        <f t="shared" si="657"/>
        <v>Ja</v>
      </c>
      <c r="AJ1905" s="52" t="str">
        <f>IF(S1905="Ja",VLOOKUP($S$2,Plausis!A:E,5,0),IF(V1905="Ja",VLOOKUP($V$2,Plausis!A:E,5,0),IF(X1905="Ja",VLOOKUP($X$2,Plausis!A:E,5,0),"")))</f>
        <v/>
      </c>
      <c r="AL1905" s="52" t="s">
        <v>3</v>
      </c>
      <c r="AM1905" s="114">
        <v>45531</v>
      </c>
      <c r="AN1905" s="52" t="s">
        <v>4467</v>
      </c>
      <c r="AO1905" s="52" t="str">
        <f>VLOOKUP(B1905,'BAT Grundtabelle'!B:T,19,0)</f>
        <v>ja</v>
      </c>
      <c r="AP1905" s="105" t="str">
        <f t="shared" si="658"/>
        <v>11712</v>
      </c>
      <c r="AQ1905" s="52" t="str">
        <f t="shared" si="659"/>
        <v>Steinmetz</v>
      </c>
      <c r="AR1905" s="52" t="b">
        <f t="shared" si="677"/>
        <v>0</v>
      </c>
      <c r="AS1905" s="52" t="b">
        <f t="shared" si="677"/>
        <v>0</v>
      </c>
      <c r="AT1905" s="52" t="b">
        <f t="shared" si="677"/>
        <v>0</v>
      </c>
      <c r="AU1905" s="52">
        <f t="shared" si="660"/>
        <v>1</v>
      </c>
      <c r="AW1905" s="52" t="b">
        <f t="shared" si="661"/>
        <v>0</v>
      </c>
      <c r="AX1905" s="52" t="str">
        <f t="shared" si="662"/>
        <v>Unternehmen</v>
      </c>
      <c r="AY1905" s="52" t="b">
        <f t="shared" si="663"/>
        <v>0</v>
      </c>
      <c r="AZ1905" s="52" t="str">
        <f t="shared" si="664"/>
        <v>11712</v>
      </c>
      <c r="BA1905" s="52" t="str">
        <f>VLOOKUP(A1905,'BAT Grundtabelle'!A:U,21,0)</f>
        <v>ja</v>
      </c>
      <c r="BB1905" s="52" t="str">
        <f t="shared" si="665"/>
        <v>nein</v>
      </c>
      <c r="BC1905" s="52" t="str">
        <f t="shared" si="666"/>
        <v>11712</v>
      </c>
      <c r="BD1905" s="52" t="str">
        <f t="shared" si="667"/>
        <v>Steinmetz</v>
      </c>
      <c r="BE1905" s="52" t="str">
        <f t="shared" si="668"/>
        <v>Unternehmen</v>
      </c>
      <c r="BF1905" s="52">
        <f t="shared" si="669"/>
        <v>1</v>
      </c>
    </row>
    <row r="1906" spans="1:58" hidden="1" x14ac:dyDescent="0.35">
      <c r="A1906" s="107" t="s">
        <v>4138</v>
      </c>
      <c r="B1906" s="75" t="s">
        <v>298</v>
      </c>
      <c r="C1906" s="52" t="s">
        <v>3</v>
      </c>
      <c r="D1906" s="52" t="s">
        <v>3</v>
      </c>
      <c r="E1906" s="52" t="s">
        <v>2</v>
      </c>
      <c r="F1906" s="52" t="s">
        <v>2</v>
      </c>
      <c r="G1906" s="52" t="s">
        <v>2</v>
      </c>
      <c r="H1906" s="52" t="s">
        <v>2</v>
      </c>
      <c r="I1906" s="52" t="s">
        <v>3</v>
      </c>
      <c r="J1906" s="52">
        <v>1</v>
      </c>
      <c r="K1906" s="52" t="s">
        <v>2</v>
      </c>
      <c r="L1906" s="52" t="s">
        <v>2</v>
      </c>
      <c r="M1906" s="52" t="s">
        <v>2</v>
      </c>
      <c r="N1906" s="52" t="s">
        <v>3</v>
      </c>
      <c r="P1906" s="52" t="s">
        <v>4</v>
      </c>
      <c r="Q1906" s="52" t="str">
        <f t="shared" si="676"/>
        <v>Nein</v>
      </c>
      <c r="R1906" s="52" t="str">
        <f t="shared" si="676"/>
        <v>Nein</v>
      </c>
      <c r="S1906" s="52" t="str">
        <f t="shared" si="676"/>
        <v>Nein</v>
      </c>
      <c r="T1906" s="52" t="str">
        <f t="shared" si="676"/>
        <v>Nein</v>
      </c>
      <c r="U1906" s="52" t="str">
        <f t="shared" si="676"/>
        <v>Nein</v>
      </c>
      <c r="V1906" s="52" t="str">
        <f t="shared" si="676"/>
        <v>Nein</v>
      </c>
      <c r="W1906" s="52" t="str">
        <f t="shared" si="676"/>
        <v>Nein</v>
      </c>
      <c r="X1906" s="52" t="str">
        <f t="shared" si="676"/>
        <v>Nein</v>
      </c>
      <c r="Y1906" s="52" t="str">
        <f t="shared" si="676"/>
        <v>Nein</v>
      </c>
      <c r="Z1906" s="52" t="str">
        <f t="shared" si="676"/>
        <v>Nein</v>
      </c>
      <c r="AA1906" s="52" t="str">
        <f t="shared" si="676"/>
        <v>Nein</v>
      </c>
      <c r="AB1906" s="52" t="str">
        <f t="shared" si="676"/>
        <v>Nein</v>
      </c>
      <c r="AC1906" s="52" t="str">
        <f t="shared" si="676"/>
        <v>Nein</v>
      </c>
      <c r="AD1906" s="52" t="str">
        <f t="shared" si="676"/>
        <v>Nein</v>
      </c>
      <c r="AE1906" s="52" t="str">
        <f t="shared" si="676"/>
        <v>Nein</v>
      </c>
      <c r="AF1906" s="52" t="str">
        <f t="shared" si="676"/>
        <v>Nein</v>
      </c>
      <c r="AG1906" s="61" t="str">
        <f>IF(Q1906="Ja",VLOOKUP($Q$2,Plausis!A:E,5,0),IF(R1906="Ja",VLOOKUP($R$2,Plausis!A:E,5,0),IF(T1906="Ja",VLOOKUP($T$2,Plausis!A:E,5,0),IF(U1906="Ja",VLOOKUP($U$2,Plausis!A:E,5,0),IF(AA1906="Ja",VLOOKUP($AA$2,Plausis!A:E,5,0),IF(AC1906="Ja",VLOOKUP($AC$2,Plausis!A:E,5,0),IF(AD1906="Ja",VLOOKUP($AD$2,Plausis!A:E,5,0),"")))))))</f>
        <v/>
      </c>
      <c r="AH1906" s="52" t="str">
        <f>IF(Y1906="Ja",VLOOKUP($Y$2,Plausis!A:E,5,0),"")</f>
        <v/>
      </c>
      <c r="AI1906" s="52" t="str">
        <f t="shared" si="657"/>
        <v>Ja</v>
      </c>
      <c r="AJ1906" s="52" t="str">
        <f>IF(S1906="Ja",VLOOKUP($S$2,Plausis!A:E,5,0),IF(V1906="Ja",VLOOKUP($V$2,Plausis!A:E,5,0),IF(X1906="Ja",VLOOKUP($X$2,Plausis!A:E,5,0),"")))</f>
        <v/>
      </c>
      <c r="AL1906" s="52" t="s">
        <v>2</v>
      </c>
      <c r="AM1906" s="114">
        <v>45531</v>
      </c>
      <c r="AN1906" s="52" t="s">
        <v>4467</v>
      </c>
      <c r="AO1906" s="52" t="str">
        <f>VLOOKUP(B1906,'BAT Grundtabelle'!B:T,19,0)</f>
        <v>ja</v>
      </c>
      <c r="AP1906" s="105" t="str">
        <f t="shared" si="658"/>
        <v>11713</v>
      </c>
      <c r="AQ1906" s="52" t="str">
        <f t="shared" si="659"/>
        <v>Steinzeughersteller</v>
      </c>
      <c r="AR1906" s="52" t="b">
        <f t="shared" si="677"/>
        <v>0</v>
      </c>
      <c r="AS1906" s="52" t="b">
        <f t="shared" si="677"/>
        <v>0</v>
      </c>
      <c r="AT1906" s="52" t="b">
        <f t="shared" si="677"/>
        <v>0</v>
      </c>
      <c r="AU1906" s="52">
        <f t="shared" si="660"/>
        <v>1</v>
      </c>
      <c r="AW1906" s="52" t="b">
        <f t="shared" si="661"/>
        <v>0</v>
      </c>
      <c r="AX1906" s="52" t="str">
        <f t="shared" si="662"/>
        <v>Unternehmen</v>
      </c>
      <c r="AY1906" s="52" t="b">
        <f t="shared" si="663"/>
        <v>0</v>
      </c>
      <c r="AZ1906" s="52" t="str">
        <f t="shared" si="664"/>
        <v>11713</v>
      </c>
      <c r="BA1906" s="52" t="str">
        <f>VLOOKUP(A1906,'BAT Grundtabelle'!A:U,21,0)</f>
        <v>ja</v>
      </c>
      <c r="BB1906" s="52" t="str">
        <f t="shared" si="665"/>
        <v>nein</v>
      </c>
      <c r="BC1906" s="52" t="str">
        <f t="shared" si="666"/>
        <v>11713</v>
      </c>
      <c r="BD1906" s="52" t="str">
        <f t="shared" si="667"/>
        <v>Steinzeughersteller</v>
      </c>
      <c r="BE1906" s="52" t="str">
        <f t="shared" si="668"/>
        <v>Unternehmen</v>
      </c>
      <c r="BF1906" s="52">
        <f t="shared" si="669"/>
        <v>1</v>
      </c>
    </row>
    <row r="1907" spans="1:58" hidden="1" x14ac:dyDescent="0.35">
      <c r="A1907" s="107" t="s">
        <v>2201</v>
      </c>
      <c r="B1907" s="75" t="s">
        <v>2200</v>
      </c>
      <c r="C1907" s="52" t="s">
        <v>3</v>
      </c>
      <c r="D1907" s="52" t="s">
        <v>3</v>
      </c>
      <c r="E1907" s="52" t="s">
        <v>2</v>
      </c>
      <c r="F1907" s="52" t="s">
        <v>2</v>
      </c>
      <c r="G1907" s="52" t="s">
        <v>2</v>
      </c>
      <c r="H1907" s="52" t="s">
        <v>2</v>
      </c>
      <c r="I1907" s="52" t="s">
        <v>3</v>
      </c>
      <c r="J1907" s="52">
        <v>1</v>
      </c>
      <c r="K1907" s="52" t="s">
        <v>2</v>
      </c>
      <c r="L1907" s="52" t="s">
        <v>2</v>
      </c>
      <c r="M1907" s="52" t="s">
        <v>2</v>
      </c>
      <c r="N1907" s="52" t="s">
        <v>3</v>
      </c>
      <c r="P1907" s="52" t="s">
        <v>4</v>
      </c>
      <c r="Q1907" s="52" t="str">
        <f t="shared" si="676"/>
        <v>Nein</v>
      </c>
      <c r="R1907" s="52" t="str">
        <f t="shared" si="676"/>
        <v>Nein</v>
      </c>
      <c r="S1907" s="52" t="str">
        <f t="shared" si="676"/>
        <v>Nein</v>
      </c>
      <c r="T1907" s="52" t="str">
        <f t="shared" si="676"/>
        <v>Nein</v>
      </c>
      <c r="U1907" s="52" t="str">
        <f t="shared" si="676"/>
        <v>Nein</v>
      </c>
      <c r="V1907" s="52" t="str">
        <f t="shared" si="676"/>
        <v>Nein</v>
      </c>
      <c r="W1907" s="52" t="str">
        <f t="shared" si="676"/>
        <v>Nein</v>
      </c>
      <c r="X1907" s="52" t="str">
        <f t="shared" si="676"/>
        <v>Nein</v>
      </c>
      <c r="Y1907" s="52" t="str">
        <f t="shared" si="676"/>
        <v>Nein</v>
      </c>
      <c r="Z1907" s="52" t="str">
        <f t="shared" si="676"/>
        <v>Nein</v>
      </c>
      <c r="AA1907" s="52" t="str">
        <f t="shared" si="676"/>
        <v>Nein</v>
      </c>
      <c r="AB1907" s="52" t="str">
        <f t="shared" si="676"/>
        <v>Nein</v>
      </c>
      <c r="AC1907" s="52" t="str">
        <f t="shared" si="676"/>
        <v>Nein</v>
      </c>
      <c r="AD1907" s="52" t="str">
        <f t="shared" si="676"/>
        <v>Nein</v>
      </c>
      <c r="AE1907" s="52" t="str">
        <f t="shared" si="676"/>
        <v>Nein</v>
      </c>
      <c r="AF1907" s="52" t="str">
        <f t="shared" si="676"/>
        <v>Nein</v>
      </c>
      <c r="AG1907" s="61" t="str">
        <f>IF(Q1907="Ja",VLOOKUP($Q$2,Plausis!A:E,5,0),IF(R1907="Ja",VLOOKUP($R$2,Plausis!A:E,5,0),IF(T1907="Ja",VLOOKUP($T$2,Plausis!A:E,5,0),IF(U1907="Ja",VLOOKUP($U$2,Plausis!A:E,5,0),IF(AA1907="Ja",VLOOKUP($AA$2,Plausis!A:E,5,0),IF(AC1907="Ja",VLOOKUP($AC$2,Plausis!A:E,5,0),IF(AD1907="Ja",VLOOKUP($AD$2,Plausis!A:E,5,0),"")))))))</f>
        <v/>
      </c>
      <c r="AH1907" s="52" t="str">
        <f>IF(Y1907="Ja",VLOOKUP($Y$2,Plausis!A:E,5,0),"")</f>
        <v/>
      </c>
      <c r="AI1907" s="52" t="str">
        <f t="shared" si="657"/>
        <v>Ja</v>
      </c>
      <c r="AJ1907" s="52" t="str">
        <f>IF(S1907="Ja",VLOOKUP($S$2,Plausis!A:E,5,0),IF(V1907="Ja",VLOOKUP($V$2,Plausis!A:E,5,0),IF(X1907="Ja",VLOOKUP($X$2,Plausis!A:E,5,0),"")))</f>
        <v/>
      </c>
      <c r="AL1907" s="52" t="s">
        <v>2</v>
      </c>
      <c r="AM1907" s="114">
        <v>45531</v>
      </c>
      <c r="AN1907" s="52" t="s">
        <v>4467</v>
      </c>
      <c r="AO1907" s="52" t="str">
        <f>VLOOKUP(B1907,'BAT Grundtabelle'!B:T,19,0)</f>
        <v>ja</v>
      </c>
      <c r="AP1907" s="105" t="str">
        <f t="shared" si="658"/>
        <v>2754</v>
      </c>
      <c r="AQ1907" s="52" t="str">
        <f t="shared" si="659"/>
        <v>Stellmacherei, Wagnerei</v>
      </c>
      <c r="AR1907" s="52" t="b">
        <f t="shared" si="677"/>
        <v>0</v>
      </c>
      <c r="AS1907" s="52" t="b">
        <f t="shared" si="677"/>
        <v>0</v>
      </c>
      <c r="AT1907" s="52" t="b">
        <f t="shared" si="677"/>
        <v>0</v>
      </c>
      <c r="AU1907" s="52">
        <f t="shared" si="660"/>
        <v>1</v>
      </c>
      <c r="AW1907" s="52" t="b">
        <f t="shared" si="661"/>
        <v>0</v>
      </c>
      <c r="AX1907" s="52" t="str">
        <f t="shared" si="662"/>
        <v>Unternehmen</v>
      </c>
      <c r="AY1907" s="52" t="b">
        <f t="shared" si="663"/>
        <v>0</v>
      </c>
      <c r="AZ1907" s="52" t="str">
        <f t="shared" si="664"/>
        <v>2754</v>
      </c>
      <c r="BA1907" s="52" t="str">
        <f>VLOOKUP(A1907,'BAT Grundtabelle'!A:U,21,0)</f>
        <v>ja</v>
      </c>
      <c r="BB1907" s="52" t="str">
        <f t="shared" si="665"/>
        <v>nein</v>
      </c>
      <c r="BC1907" s="52" t="str">
        <f t="shared" si="666"/>
        <v>2754</v>
      </c>
      <c r="BD1907" s="52" t="str">
        <f t="shared" si="667"/>
        <v>Stellmacherei, Wagnerei</v>
      </c>
      <c r="BE1907" s="52" t="str">
        <f t="shared" si="668"/>
        <v>Unternehmen</v>
      </c>
      <c r="BF1907" s="52">
        <f t="shared" si="669"/>
        <v>1</v>
      </c>
    </row>
    <row r="1908" spans="1:58" hidden="1" x14ac:dyDescent="0.35">
      <c r="A1908" s="107" t="s">
        <v>2233</v>
      </c>
      <c r="B1908" s="75" t="s">
        <v>2232</v>
      </c>
      <c r="C1908" s="52" t="s">
        <v>3</v>
      </c>
      <c r="D1908" s="52" t="s">
        <v>3</v>
      </c>
      <c r="E1908" s="52" t="s">
        <v>2</v>
      </c>
      <c r="F1908" s="52" t="s">
        <v>2</v>
      </c>
      <c r="G1908" s="52" t="s">
        <v>2</v>
      </c>
      <c r="H1908" s="52" t="s">
        <v>2</v>
      </c>
      <c r="I1908" s="52" t="s">
        <v>3</v>
      </c>
      <c r="J1908" s="52">
        <v>1</v>
      </c>
      <c r="K1908" s="52" t="s">
        <v>2</v>
      </c>
      <c r="L1908" s="52" t="s">
        <v>2</v>
      </c>
      <c r="M1908" s="52" t="s">
        <v>2</v>
      </c>
      <c r="N1908" s="52" t="s">
        <v>3</v>
      </c>
      <c r="P1908" s="52" t="s">
        <v>4</v>
      </c>
      <c r="Q1908" s="52" t="str">
        <f t="shared" si="676"/>
        <v>Nein</v>
      </c>
      <c r="R1908" s="52" t="str">
        <f t="shared" si="676"/>
        <v>Nein</v>
      </c>
      <c r="S1908" s="52" t="str">
        <f t="shared" si="676"/>
        <v>Nein</v>
      </c>
      <c r="T1908" s="52" t="str">
        <f t="shared" si="676"/>
        <v>Nein</v>
      </c>
      <c r="U1908" s="52" t="str">
        <f t="shared" si="676"/>
        <v>Nein</v>
      </c>
      <c r="V1908" s="52" t="str">
        <f t="shared" si="676"/>
        <v>Nein</v>
      </c>
      <c r="W1908" s="52" t="str">
        <f t="shared" si="676"/>
        <v>Nein</v>
      </c>
      <c r="X1908" s="52" t="str">
        <f t="shared" si="676"/>
        <v>Nein</v>
      </c>
      <c r="Y1908" s="52" t="str">
        <f t="shared" si="676"/>
        <v>Nein</v>
      </c>
      <c r="Z1908" s="52" t="str">
        <f t="shared" si="676"/>
        <v>Nein</v>
      </c>
      <c r="AA1908" s="52" t="str">
        <f t="shared" si="676"/>
        <v>Nein</v>
      </c>
      <c r="AB1908" s="52" t="str">
        <f t="shared" si="676"/>
        <v>Nein</v>
      </c>
      <c r="AC1908" s="52" t="str">
        <f t="shared" si="676"/>
        <v>Nein</v>
      </c>
      <c r="AD1908" s="52" t="str">
        <f t="shared" si="676"/>
        <v>Nein</v>
      </c>
      <c r="AE1908" s="52" t="str">
        <f t="shared" si="676"/>
        <v>Nein</v>
      </c>
      <c r="AF1908" s="52" t="str">
        <f t="shared" si="676"/>
        <v>Nein</v>
      </c>
      <c r="AG1908" s="61" t="str">
        <f>IF(Q1908="Ja",VLOOKUP($Q$2,Plausis!A:E,5,0),IF(R1908="Ja",VLOOKUP($R$2,Plausis!A:E,5,0),IF(T1908="Ja",VLOOKUP($T$2,Plausis!A:E,5,0),IF(U1908="Ja",VLOOKUP($U$2,Plausis!A:E,5,0),IF(AA1908="Ja",VLOOKUP($AA$2,Plausis!A:E,5,0),IF(AC1908="Ja",VLOOKUP($AC$2,Plausis!A:E,5,0),IF(AD1908="Ja",VLOOKUP($AD$2,Plausis!A:E,5,0),"")))))))</f>
        <v/>
      </c>
      <c r="AH1908" s="52" t="str">
        <f>IF(Y1908="Ja",VLOOKUP($Y$2,Plausis!A:E,5,0),"")</f>
        <v/>
      </c>
      <c r="AI1908" s="52" t="str">
        <f t="shared" si="657"/>
        <v>Ja</v>
      </c>
      <c r="AJ1908" s="52" t="str">
        <f>IF(S1908="Ja",VLOOKUP($S$2,Plausis!A:E,5,0),IF(V1908="Ja",VLOOKUP($V$2,Plausis!A:E,5,0),IF(X1908="Ja",VLOOKUP($X$2,Plausis!A:E,5,0),"")))</f>
        <v/>
      </c>
      <c r="AL1908" s="52" t="s">
        <v>2</v>
      </c>
      <c r="AM1908" s="114">
        <v>45531</v>
      </c>
      <c r="AN1908" s="52" t="s">
        <v>4467</v>
      </c>
      <c r="AO1908" s="52" t="str">
        <f>VLOOKUP(B1908,'BAT Grundtabelle'!B:T,19,0)</f>
        <v>ja</v>
      </c>
      <c r="AP1908" s="105" t="str">
        <f t="shared" si="658"/>
        <v>3054</v>
      </c>
      <c r="AQ1908" s="52" t="str">
        <f t="shared" si="659"/>
        <v>Stempelhersteller</v>
      </c>
      <c r="AR1908" s="52" t="b">
        <f t="shared" si="677"/>
        <v>0</v>
      </c>
      <c r="AS1908" s="52" t="b">
        <f t="shared" si="677"/>
        <v>0</v>
      </c>
      <c r="AT1908" s="52" t="b">
        <f t="shared" si="677"/>
        <v>0</v>
      </c>
      <c r="AU1908" s="52">
        <f t="shared" si="660"/>
        <v>1</v>
      </c>
      <c r="AW1908" s="52" t="b">
        <f t="shared" si="661"/>
        <v>0</v>
      </c>
      <c r="AX1908" s="52" t="str">
        <f t="shared" si="662"/>
        <v>Unternehmen</v>
      </c>
      <c r="AY1908" s="52" t="b">
        <f t="shared" si="663"/>
        <v>0</v>
      </c>
      <c r="AZ1908" s="52" t="str">
        <f t="shared" si="664"/>
        <v>3054</v>
      </c>
      <c r="BA1908" s="52" t="str">
        <f>VLOOKUP(A1908,'BAT Grundtabelle'!A:U,21,0)</f>
        <v>ja</v>
      </c>
      <c r="BB1908" s="52" t="str">
        <f t="shared" si="665"/>
        <v>nein</v>
      </c>
      <c r="BC1908" s="52" t="str">
        <f t="shared" si="666"/>
        <v>3054</v>
      </c>
      <c r="BD1908" s="52" t="str">
        <f t="shared" si="667"/>
        <v>Stempelhersteller</v>
      </c>
      <c r="BE1908" s="52" t="str">
        <f t="shared" si="668"/>
        <v>Unternehmen</v>
      </c>
      <c r="BF1908" s="52">
        <f t="shared" si="669"/>
        <v>1</v>
      </c>
    </row>
    <row r="1909" spans="1:58" ht="29" hidden="1" x14ac:dyDescent="0.35">
      <c r="A1909" s="107" t="s">
        <v>4139</v>
      </c>
      <c r="B1909" s="75" t="s">
        <v>1549</v>
      </c>
      <c r="C1909" s="52" t="s">
        <v>3</v>
      </c>
      <c r="D1909" s="52" t="s">
        <v>3</v>
      </c>
      <c r="E1909" s="52" t="s">
        <v>2</v>
      </c>
      <c r="F1909" s="52" t="s">
        <v>2</v>
      </c>
      <c r="G1909" s="52" t="s">
        <v>2</v>
      </c>
      <c r="H1909" s="52" t="s">
        <v>2</v>
      </c>
      <c r="I1909" s="52" t="s">
        <v>2</v>
      </c>
      <c r="J1909" s="52" t="s">
        <v>2</v>
      </c>
      <c r="K1909" s="52" t="s">
        <v>2</v>
      </c>
      <c r="L1909" s="52" t="s">
        <v>2</v>
      </c>
      <c r="M1909" s="52" t="s">
        <v>2</v>
      </c>
      <c r="N1909" s="52" t="s">
        <v>3</v>
      </c>
      <c r="O1909" s="52" t="s">
        <v>2414</v>
      </c>
      <c r="P1909" s="52" t="s">
        <v>58</v>
      </c>
      <c r="Q1909" s="52" t="str">
        <f t="shared" si="676"/>
        <v>Nein</v>
      </c>
      <c r="R1909" s="52" t="str">
        <f t="shared" si="676"/>
        <v>Nein</v>
      </c>
      <c r="S1909" s="52" t="str">
        <f t="shared" si="676"/>
        <v>Nein</v>
      </c>
      <c r="T1909" s="52" t="str">
        <f t="shared" si="676"/>
        <v>Nein</v>
      </c>
      <c r="U1909" s="52" t="str">
        <f t="shared" si="676"/>
        <v>Ja</v>
      </c>
      <c r="V1909" s="52" t="str">
        <f t="shared" si="676"/>
        <v>Ja</v>
      </c>
      <c r="W1909" s="52" t="str">
        <f t="shared" si="676"/>
        <v>Nein</v>
      </c>
      <c r="X1909" s="52" t="str">
        <f t="shared" si="676"/>
        <v>Nein</v>
      </c>
      <c r="Y1909" s="52" t="str">
        <f t="shared" si="676"/>
        <v>Nein</v>
      </c>
      <c r="Z1909" s="52" t="str">
        <f t="shared" si="676"/>
        <v>Nein</v>
      </c>
      <c r="AA1909" s="52" t="str">
        <f t="shared" si="676"/>
        <v>Nein</v>
      </c>
      <c r="AB1909" s="52" t="str">
        <f t="shared" si="676"/>
        <v>Nein</v>
      </c>
      <c r="AC1909" s="52" t="str">
        <f t="shared" si="676"/>
        <v>Nein</v>
      </c>
      <c r="AD1909" s="52" t="str">
        <f t="shared" si="676"/>
        <v>Nein</v>
      </c>
      <c r="AE1909" s="52" t="str">
        <f t="shared" si="676"/>
        <v>Nein</v>
      </c>
      <c r="AF1909" s="52" t="str">
        <f t="shared" si="676"/>
        <v>Nein</v>
      </c>
      <c r="AG1909" s="61" t="str">
        <f>IF(Q1909="Ja",VLOOKUP($Q$2,Plausis!A:E,5,0),IF(R1909="Ja",VLOOKUP($R$2,Plausis!A:E,5,0),IF(T1909="Ja",VLOOKUP($T$2,Plausis!A:E,5,0),IF(U1909="Ja",VLOOKUP($U$2,Plausis!A:E,5,0),IF(AA1909="Ja",VLOOKUP($AA$2,Plausis!A:E,5,0),IF(AC1909="Ja",VLOOKUP($AC$2,Plausis!A:E,5,0),IF(AD1909="Ja",VLOOKUP($AD$2,Plausis!A:E,5,0),"")))))))</f>
        <v>Dieser Betrieb kann nur im Komfort-RS ohne ergänzenden Spezial-Straf-RS oder über einen Sondertarif zum SSR versichert werden.</v>
      </c>
      <c r="AH1909" s="52" t="str">
        <f>IF(Y1909="Ja",VLOOKUP($Y$2,Plausis!A:E,5,0),"")</f>
        <v/>
      </c>
      <c r="AI1909" s="52" t="str">
        <f t="shared" si="657"/>
        <v>Nein</v>
      </c>
      <c r="AJ1909" s="52" t="str">
        <f>IF(S1909="Ja",VLOOKUP($S$2,Plausis!A:E,5,0),IF(V1909="Ja",VLOOKUP($V$2,Plausis!A:E,5,0),IF(X1909="Ja",VLOOKUP($X$2,Plausis!A:E,5,0),"")))</f>
        <v>Dieser Betrieb kann nur über einen Sondertarif zum SSR versichert werden.</v>
      </c>
      <c r="AL1909" s="52" t="s">
        <v>2</v>
      </c>
      <c r="AM1909" s="114">
        <v>45531</v>
      </c>
      <c r="AN1909" s="52" t="s">
        <v>4467</v>
      </c>
      <c r="AO1909" s="52" t="str">
        <f>VLOOKUP(B1909,'BAT Grundtabelle'!B:T,19,0)</f>
        <v>ja</v>
      </c>
      <c r="AP1909" s="105" t="str">
        <f t="shared" si="658"/>
        <v>11714</v>
      </c>
      <c r="AQ1909" s="52" t="str">
        <f t="shared" si="659"/>
        <v>Steuerberater</v>
      </c>
      <c r="AR1909" s="52" t="b">
        <f t="shared" si="677"/>
        <v>0</v>
      </c>
      <c r="AS1909" s="52" t="b">
        <f t="shared" si="677"/>
        <v>0</v>
      </c>
      <c r="AT1909" s="52" t="b">
        <f t="shared" si="677"/>
        <v>0</v>
      </c>
      <c r="AU1909" s="52" t="str">
        <f t="shared" si="660"/>
        <v>Eigener Tarif</v>
      </c>
      <c r="AW1909" s="52" t="b">
        <f t="shared" si="661"/>
        <v>0</v>
      </c>
      <c r="AX1909" s="52" t="str">
        <f t="shared" si="662"/>
        <v>Eigener Tarif</v>
      </c>
      <c r="AY1909" s="52" t="b">
        <f t="shared" si="663"/>
        <v>0</v>
      </c>
      <c r="AZ1909" s="52" t="str">
        <f t="shared" si="664"/>
        <v>11714</v>
      </c>
      <c r="BA1909" s="52" t="str">
        <f>VLOOKUP(A1909,'BAT Grundtabelle'!A:U,21,0)</f>
        <v>ja</v>
      </c>
      <c r="BB1909" s="52" t="str">
        <f t="shared" si="665"/>
        <v>nein</v>
      </c>
      <c r="BC1909" s="52" t="str">
        <f t="shared" si="666"/>
        <v>11714</v>
      </c>
      <c r="BD1909" s="52" t="str">
        <f t="shared" si="667"/>
        <v>Steuerberater</v>
      </c>
      <c r="BE1909" s="52" t="str">
        <f t="shared" si="668"/>
        <v>Eigener Tarif</v>
      </c>
      <c r="BF1909" s="52" t="str">
        <f t="shared" si="669"/>
        <v>Eigener Tarif</v>
      </c>
    </row>
    <row r="1910" spans="1:58" hidden="1" x14ac:dyDescent="0.35">
      <c r="A1910" s="107" t="s">
        <v>4140</v>
      </c>
      <c r="B1910" s="75" t="s">
        <v>1890</v>
      </c>
      <c r="C1910" s="52" t="s">
        <v>3</v>
      </c>
      <c r="D1910" s="52" t="s">
        <v>3</v>
      </c>
      <c r="E1910" s="52" t="s">
        <v>2</v>
      </c>
      <c r="F1910" s="52" t="s">
        <v>2</v>
      </c>
      <c r="G1910" s="52" t="s">
        <v>2</v>
      </c>
      <c r="H1910" s="52" t="s">
        <v>2</v>
      </c>
      <c r="I1910" s="52" t="s">
        <v>3</v>
      </c>
      <c r="J1910" s="52">
        <v>1</v>
      </c>
      <c r="K1910" s="52" t="s">
        <v>2</v>
      </c>
      <c r="L1910" s="52" t="s">
        <v>2</v>
      </c>
      <c r="M1910" s="52" t="s">
        <v>2</v>
      </c>
      <c r="N1910" s="52" t="s">
        <v>3</v>
      </c>
      <c r="P1910" s="52" t="s">
        <v>4</v>
      </c>
      <c r="Q1910" s="52" t="str">
        <f t="shared" si="676"/>
        <v>Nein</v>
      </c>
      <c r="R1910" s="52" t="str">
        <f t="shared" si="676"/>
        <v>Nein</v>
      </c>
      <c r="S1910" s="52" t="str">
        <f t="shared" si="676"/>
        <v>Nein</v>
      </c>
      <c r="T1910" s="52" t="str">
        <f t="shared" si="676"/>
        <v>Nein</v>
      </c>
      <c r="U1910" s="52" t="str">
        <f t="shared" si="676"/>
        <v>Nein</v>
      </c>
      <c r="V1910" s="52" t="str">
        <f t="shared" si="676"/>
        <v>Nein</v>
      </c>
      <c r="W1910" s="52" t="str">
        <f t="shared" si="676"/>
        <v>Nein</v>
      </c>
      <c r="X1910" s="52" t="str">
        <f t="shared" si="676"/>
        <v>Nein</v>
      </c>
      <c r="Y1910" s="52" t="str">
        <f t="shared" si="676"/>
        <v>Nein</v>
      </c>
      <c r="Z1910" s="52" t="str">
        <f t="shared" si="676"/>
        <v>Nein</v>
      </c>
      <c r="AA1910" s="52" t="str">
        <f t="shared" si="676"/>
        <v>Nein</v>
      </c>
      <c r="AB1910" s="52" t="str">
        <f t="shared" si="676"/>
        <v>Nein</v>
      </c>
      <c r="AC1910" s="52" t="str">
        <f t="shared" si="676"/>
        <v>Nein</v>
      </c>
      <c r="AD1910" s="52" t="str">
        <f t="shared" si="676"/>
        <v>Nein</v>
      </c>
      <c r="AE1910" s="52" t="str">
        <f t="shared" si="676"/>
        <v>Nein</v>
      </c>
      <c r="AF1910" s="52" t="str">
        <f t="shared" si="676"/>
        <v>Nein</v>
      </c>
      <c r="AG1910" s="61" t="str">
        <f>IF(Q1910="Ja",VLOOKUP($Q$2,Plausis!A:E,5,0),IF(R1910="Ja",VLOOKUP($R$2,Plausis!A:E,5,0),IF(T1910="Ja",VLOOKUP($T$2,Plausis!A:E,5,0),IF(U1910="Ja",VLOOKUP($U$2,Plausis!A:E,5,0),IF(AA1910="Ja",VLOOKUP($AA$2,Plausis!A:E,5,0),IF(AC1910="Ja",VLOOKUP($AC$2,Plausis!A:E,5,0),IF(AD1910="Ja",VLOOKUP($AD$2,Plausis!A:E,5,0),"")))))))</f>
        <v/>
      </c>
      <c r="AH1910" s="52" t="str">
        <f>IF(Y1910="Ja",VLOOKUP($Y$2,Plausis!A:E,5,0),"")</f>
        <v/>
      </c>
      <c r="AI1910" s="52" t="str">
        <f t="shared" si="657"/>
        <v>Ja</v>
      </c>
      <c r="AJ1910" s="52" t="str">
        <f>IF(S1910="Ja",VLOOKUP($S$2,Plausis!A:E,5,0),IF(V1910="Ja",VLOOKUP($V$2,Plausis!A:E,5,0),IF(X1910="Ja",VLOOKUP($X$2,Plausis!A:E,5,0),"")))</f>
        <v/>
      </c>
      <c r="AL1910" s="52" t="s">
        <v>2</v>
      </c>
      <c r="AM1910" s="114">
        <v>45531</v>
      </c>
      <c r="AN1910" s="52" t="s">
        <v>4467</v>
      </c>
      <c r="AO1910" s="52" t="str">
        <f>VLOOKUP(B1910,'BAT Grundtabelle'!B:T,19,0)</f>
        <v>ja</v>
      </c>
      <c r="AP1910" s="105" t="str">
        <f t="shared" si="658"/>
        <v>11715</v>
      </c>
      <c r="AQ1910" s="52" t="str">
        <f t="shared" si="659"/>
        <v>Stickerei</v>
      </c>
      <c r="AR1910" s="52" t="b">
        <f t="shared" si="677"/>
        <v>0</v>
      </c>
      <c r="AS1910" s="52" t="b">
        <f t="shared" si="677"/>
        <v>0</v>
      </c>
      <c r="AT1910" s="52" t="b">
        <f t="shared" si="677"/>
        <v>0</v>
      </c>
      <c r="AU1910" s="52">
        <f t="shared" si="660"/>
        <v>1</v>
      </c>
      <c r="AW1910" s="52" t="b">
        <f t="shared" si="661"/>
        <v>0</v>
      </c>
      <c r="AX1910" s="52" t="str">
        <f t="shared" si="662"/>
        <v>Unternehmen</v>
      </c>
      <c r="AY1910" s="52" t="b">
        <f t="shared" si="663"/>
        <v>0</v>
      </c>
      <c r="AZ1910" s="52" t="str">
        <f t="shared" si="664"/>
        <v>11715</v>
      </c>
      <c r="BA1910" s="52" t="str">
        <f>VLOOKUP(A1910,'BAT Grundtabelle'!A:U,21,0)</f>
        <v>ja</v>
      </c>
      <c r="BB1910" s="52" t="str">
        <f t="shared" si="665"/>
        <v>nein</v>
      </c>
      <c r="BC1910" s="52" t="str">
        <f t="shared" si="666"/>
        <v>11715</v>
      </c>
      <c r="BD1910" s="52" t="str">
        <f t="shared" si="667"/>
        <v>Stickerei</v>
      </c>
      <c r="BE1910" s="52" t="str">
        <f t="shared" si="668"/>
        <v>Unternehmen</v>
      </c>
      <c r="BF1910" s="52">
        <f t="shared" si="669"/>
        <v>1</v>
      </c>
    </row>
    <row r="1911" spans="1:58" hidden="1" x14ac:dyDescent="0.35">
      <c r="A1911" s="107" t="s">
        <v>4141</v>
      </c>
      <c r="B1911" s="75" t="s">
        <v>333</v>
      </c>
      <c r="C1911" s="52" t="s">
        <v>3</v>
      </c>
      <c r="D1911" s="52" t="s">
        <v>3</v>
      </c>
      <c r="E1911" s="52" t="s">
        <v>2</v>
      </c>
      <c r="F1911" s="52" t="s">
        <v>2</v>
      </c>
      <c r="G1911" s="52" t="s">
        <v>2</v>
      </c>
      <c r="H1911" s="52" t="s">
        <v>2</v>
      </c>
      <c r="I1911" s="52" t="s">
        <v>3</v>
      </c>
      <c r="J1911" s="52">
        <v>4</v>
      </c>
      <c r="K1911" s="52" t="s">
        <v>2</v>
      </c>
      <c r="L1911" s="52" t="s">
        <v>2</v>
      </c>
      <c r="M1911" s="52" t="s">
        <v>2</v>
      </c>
      <c r="N1911" s="52" t="s">
        <v>3</v>
      </c>
      <c r="O1911" s="52" t="s">
        <v>2412</v>
      </c>
      <c r="P1911" s="52">
        <v>1195</v>
      </c>
      <c r="Q1911" s="52" t="str">
        <f t="shared" si="676"/>
        <v>Nein</v>
      </c>
      <c r="R1911" s="52" t="str">
        <f t="shared" si="676"/>
        <v>Nein</v>
      </c>
      <c r="S1911" s="52" t="str">
        <f t="shared" si="676"/>
        <v>Nein</v>
      </c>
      <c r="T1911" s="52" t="str">
        <f t="shared" si="676"/>
        <v>Nein</v>
      </c>
      <c r="U1911" s="52" t="str">
        <f t="shared" si="676"/>
        <v>Nein</v>
      </c>
      <c r="V1911" s="52" t="str">
        <f t="shared" si="676"/>
        <v>Nein</v>
      </c>
      <c r="W1911" s="52" t="str">
        <f t="shared" si="676"/>
        <v>Nein</v>
      </c>
      <c r="X1911" s="52" t="str">
        <f t="shared" si="676"/>
        <v>Nein</v>
      </c>
      <c r="Y1911" s="52" t="str">
        <f t="shared" si="676"/>
        <v>Nein</v>
      </c>
      <c r="Z1911" s="52" t="str">
        <f t="shared" si="676"/>
        <v>Nein</v>
      </c>
      <c r="AA1911" s="52" t="str">
        <f t="shared" si="676"/>
        <v>Nein</v>
      </c>
      <c r="AB1911" s="52" t="str">
        <f t="shared" si="676"/>
        <v>Ja</v>
      </c>
      <c r="AC1911" s="52" t="str">
        <f t="shared" si="676"/>
        <v>Nein</v>
      </c>
      <c r="AD1911" s="52" t="str">
        <f t="shared" si="676"/>
        <v>Nein</v>
      </c>
      <c r="AE1911" s="52" t="str">
        <f t="shared" si="676"/>
        <v>Nein</v>
      </c>
      <c r="AF1911" s="52" t="str">
        <f t="shared" si="676"/>
        <v>Nein</v>
      </c>
      <c r="AG1911" s="61" t="str">
        <f>IF(Q1911="Ja",VLOOKUP($Q$2,Plausis!A:E,5,0),IF(R1911="Ja",VLOOKUP($R$2,Plausis!A:E,5,0),IF(T1911="Ja",VLOOKUP($T$2,Plausis!A:E,5,0),IF(U1911="Ja",VLOOKUP($U$2,Plausis!A:E,5,0),IF(AA1911="Ja",VLOOKUP($AA$2,Plausis!A:E,5,0),IF(AC1911="Ja",VLOOKUP($AC$2,Plausis!A:E,5,0),IF(AD1911="Ja",VLOOKUP($AD$2,Plausis!A:E,5,0),"")))))))</f>
        <v/>
      </c>
      <c r="AH1911" s="52" t="str">
        <f>IF(Y1911="Ja",VLOOKUP($Y$2,Plausis!A:E,5,0),"")</f>
        <v/>
      </c>
      <c r="AI1911" s="52" t="str">
        <f t="shared" si="657"/>
        <v>Ja</v>
      </c>
      <c r="AJ1911" s="52" t="str">
        <f>IF(S1911="Ja",VLOOKUP($S$2,Plausis!A:E,5,0),IF(V1911="Ja",VLOOKUP($V$2,Plausis!A:E,5,0),IF(X1911="Ja",VLOOKUP($X$2,Plausis!A:E,5,0),"")))</f>
        <v/>
      </c>
      <c r="AL1911" s="52" t="s">
        <v>2</v>
      </c>
      <c r="AM1911" s="114">
        <v>45531</v>
      </c>
      <c r="AN1911" s="52" t="s">
        <v>4467</v>
      </c>
      <c r="AO1911" s="52" t="str">
        <f>VLOOKUP(B1911,'BAT Grundtabelle'!B:T,19,0)</f>
        <v>ja</v>
      </c>
      <c r="AP1911" s="105" t="str">
        <f t="shared" si="658"/>
        <v>11716</v>
      </c>
      <c r="AQ1911" s="52" t="str">
        <f t="shared" si="659"/>
        <v>Stiftung</v>
      </c>
      <c r="AR1911" s="52" t="b">
        <f t="shared" si="677"/>
        <v>0</v>
      </c>
      <c r="AS1911" s="52" t="b">
        <f t="shared" si="677"/>
        <v>0</v>
      </c>
      <c r="AT1911" s="52" t="b">
        <f t="shared" si="677"/>
        <v>0</v>
      </c>
      <c r="AU1911" s="52">
        <f t="shared" si="660"/>
        <v>4</v>
      </c>
      <c r="AW1911" s="52" t="b">
        <f t="shared" si="661"/>
        <v>0</v>
      </c>
      <c r="AX1911" s="52" t="str">
        <f t="shared" si="662"/>
        <v>Unternehmen</v>
      </c>
      <c r="AY1911" s="52" t="b">
        <f t="shared" si="663"/>
        <v>0</v>
      </c>
      <c r="AZ1911" s="52" t="str">
        <f t="shared" si="664"/>
        <v>11716</v>
      </c>
      <c r="BA1911" s="52" t="str">
        <f>VLOOKUP(A1911,'BAT Grundtabelle'!A:U,21,0)</f>
        <v>ja</v>
      </c>
      <c r="BB1911" s="52" t="str">
        <f t="shared" si="665"/>
        <v>nein</v>
      </c>
      <c r="BC1911" s="52" t="str">
        <f t="shared" si="666"/>
        <v>11716</v>
      </c>
      <c r="BD1911" s="52" t="str">
        <f t="shared" si="667"/>
        <v>Stiftung</v>
      </c>
      <c r="BE1911" s="52" t="str">
        <f t="shared" si="668"/>
        <v>Unternehmen</v>
      </c>
      <c r="BF1911" s="52">
        <f t="shared" si="669"/>
        <v>4</v>
      </c>
    </row>
    <row r="1912" spans="1:58" hidden="1" x14ac:dyDescent="0.35">
      <c r="A1912" s="107" t="s">
        <v>4142</v>
      </c>
      <c r="B1912" s="75" t="s">
        <v>220</v>
      </c>
      <c r="C1912" s="52" t="s">
        <v>3</v>
      </c>
      <c r="D1912" s="52" t="s">
        <v>3</v>
      </c>
      <c r="E1912" s="52" t="s">
        <v>2</v>
      </c>
      <c r="F1912" s="52" t="s">
        <v>2</v>
      </c>
      <c r="G1912" s="52" t="s">
        <v>2</v>
      </c>
      <c r="H1912" s="52" t="s">
        <v>2</v>
      </c>
      <c r="I1912" s="52" t="s">
        <v>3</v>
      </c>
      <c r="J1912" s="52">
        <v>1</v>
      </c>
      <c r="K1912" s="52" t="s">
        <v>2</v>
      </c>
      <c r="L1912" s="52" t="s">
        <v>2</v>
      </c>
      <c r="M1912" s="52" t="s">
        <v>2</v>
      </c>
      <c r="N1912" s="52" t="s">
        <v>3</v>
      </c>
      <c r="P1912" s="52" t="s">
        <v>4</v>
      </c>
      <c r="Q1912" s="52" t="str">
        <f t="shared" si="676"/>
        <v>Nein</v>
      </c>
      <c r="R1912" s="52" t="str">
        <f t="shared" si="676"/>
        <v>Nein</v>
      </c>
      <c r="S1912" s="52" t="str">
        <f t="shared" si="676"/>
        <v>Nein</v>
      </c>
      <c r="T1912" s="52" t="str">
        <f t="shared" si="676"/>
        <v>Nein</v>
      </c>
      <c r="U1912" s="52" t="str">
        <f t="shared" si="676"/>
        <v>Nein</v>
      </c>
      <c r="V1912" s="52" t="str">
        <f t="shared" si="676"/>
        <v>Nein</v>
      </c>
      <c r="W1912" s="52" t="str">
        <f t="shared" si="676"/>
        <v>Nein</v>
      </c>
      <c r="X1912" s="52" t="str">
        <f t="shared" si="676"/>
        <v>Nein</v>
      </c>
      <c r="Y1912" s="52" t="str">
        <f t="shared" si="676"/>
        <v>Nein</v>
      </c>
      <c r="Z1912" s="52" t="str">
        <f t="shared" si="676"/>
        <v>Nein</v>
      </c>
      <c r="AA1912" s="52" t="str">
        <f t="shared" si="676"/>
        <v>Nein</v>
      </c>
      <c r="AB1912" s="52" t="str">
        <f t="shared" si="676"/>
        <v>Nein</v>
      </c>
      <c r="AC1912" s="52" t="str">
        <f t="shared" si="676"/>
        <v>Nein</v>
      </c>
      <c r="AD1912" s="52" t="str">
        <f t="shared" si="676"/>
        <v>Nein</v>
      </c>
      <c r="AE1912" s="52" t="str">
        <f t="shared" si="676"/>
        <v>Nein</v>
      </c>
      <c r="AF1912" s="52" t="str">
        <f t="shared" si="676"/>
        <v>Nein</v>
      </c>
      <c r="AG1912" s="61" t="str">
        <f>IF(Q1912="Ja",VLOOKUP($Q$2,Plausis!A:E,5,0),IF(R1912="Ja",VLOOKUP($R$2,Plausis!A:E,5,0),IF(T1912="Ja",VLOOKUP($T$2,Plausis!A:E,5,0),IF(U1912="Ja",VLOOKUP($U$2,Plausis!A:E,5,0),IF(AA1912="Ja",VLOOKUP($AA$2,Plausis!A:E,5,0),IF(AC1912="Ja",VLOOKUP($AC$2,Plausis!A:E,5,0),IF(AD1912="Ja",VLOOKUP($AD$2,Plausis!A:E,5,0),"")))))))</f>
        <v/>
      </c>
      <c r="AH1912" s="52" t="str">
        <f>IF(Y1912="Ja",VLOOKUP($Y$2,Plausis!A:E,5,0),"")</f>
        <v/>
      </c>
      <c r="AI1912" s="52" t="str">
        <f t="shared" si="657"/>
        <v>Ja</v>
      </c>
      <c r="AJ1912" s="52" t="str">
        <f>IF(S1912="Ja",VLOOKUP($S$2,Plausis!A:E,5,0),IF(V1912="Ja",VLOOKUP($V$2,Plausis!A:E,5,0),IF(X1912="Ja",VLOOKUP($X$2,Plausis!A:E,5,0),"")))</f>
        <v/>
      </c>
      <c r="AL1912" s="52" t="s">
        <v>2</v>
      </c>
      <c r="AM1912" s="114">
        <v>45531</v>
      </c>
      <c r="AN1912" s="52" t="s">
        <v>4467</v>
      </c>
      <c r="AO1912" s="52" t="str">
        <f>VLOOKUP(B1912,'BAT Grundtabelle'!B:T,19,0)</f>
        <v>ja</v>
      </c>
      <c r="AP1912" s="105" t="str">
        <f t="shared" si="658"/>
        <v>11717</v>
      </c>
      <c r="AQ1912" s="52" t="str">
        <f t="shared" si="659"/>
        <v>Stilberater</v>
      </c>
      <c r="AR1912" s="52" t="b">
        <f t="shared" si="677"/>
        <v>0</v>
      </c>
      <c r="AS1912" s="52" t="b">
        <f t="shared" si="677"/>
        <v>0</v>
      </c>
      <c r="AT1912" s="52" t="b">
        <f t="shared" si="677"/>
        <v>0</v>
      </c>
      <c r="AU1912" s="52">
        <f t="shared" si="660"/>
        <v>1</v>
      </c>
      <c r="AW1912" s="52" t="b">
        <f t="shared" si="661"/>
        <v>0</v>
      </c>
      <c r="AX1912" s="52" t="str">
        <f t="shared" si="662"/>
        <v>Unternehmen</v>
      </c>
      <c r="AY1912" s="52" t="b">
        <f t="shared" si="663"/>
        <v>0</v>
      </c>
      <c r="AZ1912" s="52" t="str">
        <f t="shared" si="664"/>
        <v>11717</v>
      </c>
      <c r="BA1912" s="52" t="str">
        <f>VLOOKUP(A1912,'BAT Grundtabelle'!A:U,21,0)</f>
        <v>ja</v>
      </c>
      <c r="BB1912" s="52" t="str">
        <f t="shared" si="665"/>
        <v>nein</v>
      </c>
      <c r="BC1912" s="52" t="str">
        <f t="shared" si="666"/>
        <v>11717</v>
      </c>
      <c r="BD1912" s="52" t="str">
        <f t="shared" si="667"/>
        <v>Stilberater</v>
      </c>
      <c r="BE1912" s="52" t="str">
        <f t="shared" si="668"/>
        <v>Unternehmen</v>
      </c>
      <c r="BF1912" s="52">
        <f t="shared" si="669"/>
        <v>1</v>
      </c>
    </row>
    <row r="1913" spans="1:58" hidden="1" x14ac:dyDescent="0.35">
      <c r="A1913" s="107" t="s">
        <v>4143</v>
      </c>
      <c r="B1913" s="75" t="s">
        <v>1713</v>
      </c>
      <c r="C1913" s="52" t="s">
        <v>3</v>
      </c>
      <c r="D1913" s="52" t="s">
        <v>3</v>
      </c>
      <c r="E1913" s="52" t="s">
        <v>2</v>
      </c>
      <c r="F1913" s="52" t="s">
        <v>2</v>
      </c>
      <c r="G1913" s="52" t="s">
        <v>2</v>
      </c>
      <c r="H1913" s="52" t="s">
        <v>2</v>
      </c>
      <c r="I1913" s="52" t="s">
        <v>3</v>
      </c>
      <c r="J1913" s="52">
        <v>1</v>
      </c>
      <c r="K1913" s="52" t="s">
        <v>2</v>
      </c>
      <c r="L1913" s="52" t="s">
        <v>2</v>
      </c>
      <c r="M1913" s="52" t="s">
        <v>2</v>
      </c>
      <c r="N1913" s="52" t="s">
        <v>3</v>
      </c>
      <c r="P1913" s="52" t="s">
        <v>4</v>
      </c>
      <c r="Q1913" s="52" t="str">
        <f t="shared" ref="Q1913:AF1922" si="678">IF(ISERROR(FIND(Q$2,$P1913,1)),"Nein","Ja")</f>
        <v>Nein</v>
      </c>
      <c r="R1913" s="52" t="str">
        <f t="shared" si="678"/>
        <v>Nein</v>
      </c>
      <c r="S1913" s="52" t="str">
        <f t="shared" si="678"/>
        <v>Nein</v>
      </c>
      <c r="T1913" s="52" t="str">
        <f t="shared" si="678"/>
        <v>Nein</v>
      </c>
      <c r="U1913" s="52" t="str">
        <f t="shared" si="678"/>
        <v>Nein</v>
      </c>
      <c r="V1913" s="52" t="str">
        <f t="shared" si="678"/>
        <v>Nein</v>
      </c>
      <c r="W1913" s="52" t="str">
        <f t="shared" si="678"/>
        <v>Nein</v>
      </c>
      <c r="X1913" s="52" t="str">
        <f t="shared" si="678"/>
        <v>Nein</v>
      </c>
      <c r="Y1913" s="52" t="str">
        <f t="shared" si="678"/>
        <v>Nein</v>
      </c>
      <c r="Z1913" s="52" t="str">
        <f t="shared" si="678"/>
        <v>Nein</v>
      </c>
      <c r="AA1913" s="52" t="str">
        <f t="shared" si="678"/>
        <v>Nein</v>
      </c>
      <c r="AB1913" s="52" t="str">
        <f t="shared" si="678"/>
        <v>Nein</v>
      </c>
      <c r="AC1913" s="52" t="str">
        <f t="shared" si="678"/>
        <v>Nein</v>
      </c>
      <c r="AD1913" s="52" t="str">
        <f t="shared" si="678"/>
        <v>Nein</v>
      </c>
      <c r="AE1913" s="52" t="str">
        <f t="shared" si="678"/>
        <v>Nein</v>
      </c>
      <c r="AF1913" s="52" t="str">
        <f t="shared" si="678"/>
        <v>Nein</v>
      </c>
      <c r="AG1913" s="61" t="str">
        <f>IF(Q1913="Ja",VLOOKUP($Q$2,Plausis!A:E,5,0),IF(R1913="Ja",VLOOKUP($R$2,Plausis!A:E,5,0),IF(T1913="Ja",VLOOKUP($T$2,Plausis!A:E,5,0),IF(U1913="Ja",VLOOKUP($U$2,Plausis!A:E,5,0),IF(AA1913="Ja",VLOOKUP($AA$2,Plausis!A:E,5,0),IF(AC1913="Ja",VLOOKUP($AC$2,Plausis!A:E,5,0),IF(AD1913="Ja",VLOOKUP($AD$2,Plausis!A:E,5,0),"")))))))</f>
        <v/>
      </c>
      <c r="AH1913" s="52" t="str">
        <f>IF(Y1913="Ja",VLOOKUP($Y$2,Plausis!A:E,5,0),"")</f>
        <v/>
      </c>
      <c r="AI1913" s="52" t="str">
        <f t="shared" si="657"/>
        <v>Ja</v>
      </c>
      <c r="AJ1913" s="52" t="str">
        <f>IF(S1913="Ja",VLOOKUP($S$2,Plausis!A:E,5,0),IF(V1913="Ja",VLOOKUP($V$2,Plausis!A:E,5,0),IF(X1913="Ja",VLOOKUP($X$2,Plausis!A:E,5,0),"")))</f>
        <v/>
      </c>
      <c r="AL1913" s="52" t="s">
        <v>3</v>
      </c>
      <c r="AM1913" s="114">
        <v>45531</v>
      </c>
      <c r="AN1913" s="52" t="s">
        <v>4467</v>
      </c>
      <c r="AO1913" s="52" t="str">
        <f>VLOOKUP(B1913,'BAT Grundtabelle'!B:T,19,0)</f>
        <v>ja</v>
      </c>
      <c r="AP1913" s="105" t="str">
        <f t="shared" si="658"/>
        <v>11718</v>
      </c>
      <c r="AQ1913" s="52" t="str">
        <f t="shared" si="659"/>
        <v>Stoffdruckerei</v>
      </c>
      <c r="AR1913" s="52" t="b">
        <f t="shared" si="677"/>
        <v>0</v>
      </c>
      <c r="AS1913" s="52" t="b">
        <f t="shared" si="677"/>
        <v>0</v>
      </c>
      <c r="AT1913" s="52" t="b">
        <f t="shared" si="677"/>
        <v>0</v>
      </c>
      <c r="AU1913" s="52">
        <f t="shared" si="660"/>
        <v>1</v>
      </c>
      <c r="AW1913" s="52" t="b">
        <f t="shared" si="661"/>
        <v>0</v>
      </c>
      <c r="AX1913" s="52" t="str">
        <f t="shared" si="662"/>
        <v>Unternehmen</v>
      </c>
      <c r="AY1913" s="52" t="b">
        <f t="shared" si="663"/>
        <v>0</v>
      </c>
      <c r="AZ1913" s="52" t="str">
        <f t="shared" si="664"/>
        <v>11718</v>
      </c>
      <c r="BA1913" s="52" t="str">
        <f>VLOOKUP(A1913,'BAT Grundtabelle'!A:U,21,0)</f>
        <v>ja</v>
      </c>
      <c r="BB1913" s="52" t="str">
        <f t="shared" si="665"/>
        <v>nein</v>
      </c>
      <c r="BC1913" s="52" t="str">
        <f t="shared" si="666"/>
        <v>11718</v>
      </c>
      <c r="BD1913" s="52" t="str">
        <f t="shared" si="667"/>
        <v>Stoffdruckerei</v>
      </c>
      <c r="BE1913" s="52" t="str">
        <f t="shared" si="668"/>
        <v>Unternehmen</v>
      </c>
      <c r="BF1913" s="52">
        <f t="shared" si="669"/>
        <v>1</v>
      </c>
    </row>
    <row r="1914" spans="1:58" hidden="1" x14ac:dyDescent="0.35">
      <c r="A1914" s="107" t="s">
        <v>4144</v>
      </c>
      <c r="B1914" s="75" t="s">
        <v>644</v>
      </c>
      <c r="C1914" s="52" t="s">
        <v>3</v>
      </c>
      <c r="D1914" s="52" t="s">
        <v>3</v>
      </c>
      <c r="E1914" s="52" t="s">
        <v>2</v>
      </c>
      <c r="F1914" s="52" t="s">
        <v>2</v>
      </c>
      <c r="G1914" s="52" t="s">
        <v>2</v>
      </c>
      <c r="H1914" s="52" t="s">
        <v>2</v>
      </c>
      <c r="I1914" s="52" t="s">
        <v>3</v>
      </c>
      <c r="J1914" s="52">
        <v>1</v>
      </c>
      <c r="K1914" s="52" t="s">
        <v>2</v>
      </c>
      <c r="L1914" s="52" t="s">
        <v>2</v>
      </c>
      <c r="M1914" s="52" t="s">
        <v>2</v>
      </c>
      <c r="N1914" s="52" t="s">
        <v>3</v>
      </c>
      <c r="P1914" s="52" t="s">
        <v>4</v>
      </c>
      <c r="Q1914" s="52" t="str">
        <f t="shared" si="678"/>
        <v>Nein</v>
      </c>
      <c r="R1914" s="52" t="str">
        <f t="shared" si="678"/>
        <v>Nein</v>
      </c>
      <c r="S1914" s="52" t="str">
        <f t="shared" si="678"/>
        <v>Nein</v>
      </c>
      <c r="T1914" s="52" t="str">
        <f t="shared" si="678"/>
        <v>Nein</v>
      </c>
      <c r="U1914" s="52" t="str">
        <f t="shared" si="678"/>
        <v>Nein</v>
      </c>
      <c r="V1914" s="52" t="str">
        <f t="shared" si="678"/>
        <v>Nein</v>
      </c>
      <c r="W1914" s="52" t="str">
        <f t="shared" si="678"/>
        <v>Nein</v>
      </c>
      <c r="X1914" s="52" t="str">
        <f t="shared" si="678"/>
        <v>Nein</v>
      </c>
      <c r="Y1914" s="52" t="str">
        <f t="shared" si="678"/>
        <v>Nein</v>
      </c>
      <c r="Z1914" s="52" t="str">
        <f t="shared" si="678"/>
        <v>Nein</v>
      </c>
      <c r="AA1914" s="52" t="str">
        <f t="shared" si="678"/>
        <v>Nein</v>
      </c>
      <c r="AB1914" s="52" t="str">
        <f t="shared" si="678"/>
        <v>Nein</v>
      </c>
      <c r="AC1914" s="52" t="str">
        <f t="shared" si="678"/>
        <v>Nein</v>
      </c>
      <c r="AD1914" s="52" t="str">
        <f t="shared" si="678"/>
        <v>Nein</v>
      </c>
      <c r="AE1914" s="52" t="str">
        <f t="shared" si="678"/>
        <v>Nein</v>
      </c>
      <c r="AF1914" s="52" t="str">
        <f t="shared" si="678"/>
        <v>Nein</v>
      </c>
      <c r="AG1914" s="61" t="str">
        <f>IF(Q1914="Ja",VLOOKUP($Q$2,Plausis!A:E,5,0),IF(R1914="Ja",VLOOKUP($R$2,Plausis!A:E,5,0),IF(T1914="Ja",VLOOKUP($T$2,Plausis!A:E,5,0),IF(U1914="Ja",VLOOKUP($U$2,Plausis!A:E,5,0),IF(AA1914="Ja",VLOOKUP($AA$2,Plausis!A:E,5,0),IF(AC1914="Ja",VLOOKUP($AC$2,Plausis!A:E,5,0),IF(AD1914="Ja",VLOOKUP($AD$2,Plausis!A:E,5,0),"")))))))</f>
        <v/>
      </c>
      <c r="AH1914" s="52" t="str">
        <f>IF(Y1914="Ja",VLOOKUP($Y$2,Plausis!A:E,5,0),"")</f>
        <v/>
      </c>
      <c r="AI1914" s="52" t="str">
        <f t="shared" si="657"/>
        <v>Ja</v>
      </c>
      <c r="AJ1914" s="52" t="str">
        <f>IF(S1914="Ja",VLOOKUP($S$2,Plausis!A:E,5,0),IF(V1914="Ja",VLOOKUP($V$2,Plausis!A:E,5,0),IF(X1914="Ja",VLOOKUP($X$2,Plausis!A:E,5,0),"")))</f>
        <v/>
      </c>
      <c r="AL1914" s="52" t="s">
        <v>3</v>
      </c>
      <c r="AM1914" s="114">
        <v>45531</v>
      </c>
      <c r="AN1914" s="52" t="s">
        <v>4467</v>
      </c>
      <c r="AO1914" s="52" t="str">
        <f>VLOOKUP(B1914,'BAT Grundtabelle'!B:T,19,0)</f>
        <v>ja</v>
      </c>
      <c r="AP1914" s="105" t="str">
        <f t="shared" si="658"/>
        <v>11719</v>
      </c>
      <c r="AQ1914" s="52" t="str">
        <f t="shared" si="659"/>
        <v>Stoffhandel</v>
      </c>
      <c r="AR1914" s="52" t="b">
        <f t="shared" si="677"/>
        <v>0</v>
      </c>
      <c r="AS1914" s="52" t="b">
        <f t="shared" si="677"/>
        <v>0</v>
      </c>
      <c r="AT1914" s="52" t="b">
        <f t="shared" si="677"/>
        <v>0</v>
      </c>
      <c r="AU1914" s="52">
        <f t="shared" si="660"/>
        <v>1</v>
      </c>
      <c r="AW1914" s="52" t="b">
        <f t="shared" si="661"/>
        <v>0</v>
      </c>
      <c r="AX1914" s="52" t="str">
        <f t="shared" si="662"/>
        <v>Unternehmen</v>
      </c>
      <c r="AY1914" s="52" t="b">
        <f t="shared" si="663"/>
        <v>0</v>
      </c>
      <c r="AZ1914" s="52" t="str">
        <f t="shared" si="664"/>
        <v>11719</v>
      </c>
      <c r="BA1914" s="52" t="str">
        <f>VLOOKUP(A1914,'BAT Grundtabelle'!A:U,21,0)</f>
        <v>ja</v>
      </c>
      <c r="BB1914" s="52" t="str">
        <f t="shared" si="665"/>
        <v>nein</v>
      </c>
      <c r="BC1914" s="52" t="str">
        <f t="shared" si="666"/>
        <v>11719</v>
      </c>
      <c r="BD1914" s="52" t="str">
        <f t="shared" si="667"/>
        <v>Stoffhandel</v>
      </c>
      <c r="BE1914" s="52" t="str">
        <f t="shared" si="668"/>
        <v>Unternehmen</v>
      </c>
      <c r="BF1914" s="52">
        <f t="shared" si="669"/>
        <v>1</v>
      </c>
    </row>
    <row r="1915" spans="1:58" hidden="1" x14ac:dyDescent="0.35">
      <c r="A1915" s="107" t="s">
        <v>4145</v>
      </c>
      <c r="B1915" s="75" t="s">
        <v>1480</v>
      </c>
      <c r="C1915" s="52" t="s">
        <v>3</v>
      </c>
      <c r="D1915" s="52" t="s">
        <v>3</v>
      </c>
      <c r="E1915" s="52" t="s">
        <v>2</v>
      </c>
      <c r="F1915" s="52" t="s">
        <v>2</v>
      </c>
      <c r="G1915" s="52" t="s">
        <v>2</v>
      </c>
      <c r="H1915" s="52" t="s">
        <v>2</v>
      </c>
      <c r="I1915" s="52" t="s">
        <v>3</v>
      </c>
      <c r="J1915" s="52">
        <v>1</v>
      </c>
      <c r="K1915" s="52" t="s">
        <v>2</v>
      </c>
      <c r="L1915" s="52" t="s">
        <v>2</v>
      </c>
      <c r="M1915" s="52" t="s">
        <v>2</v>
      </c>
      <c r="N1915" s="52" t="s">
        <v>3</v>
      </c>
      <c r="P1915" s="52" t="s">
        <v>4</v>
      </c>
      <c r="Q1915" s="52" t="str">
        <f t="shared" si="678"/>
        <v>Nein</v>
      </c>
      <c r="R1915" s="52" t="str">
        <f t="shared" si="678"/>
        <v>Nein</v>
      </c>
      <c r="S1915" s="52" t="str">
        <f t="shared" si="678"/>
        <v>Nein</v>
      </c>
      <c r="T1915" s="52" t="str">
        <f t="shared" si="678"/>
        <v>Nein</v>
      </c>
      <c r="U1915" s="52" t="str">
        <f t="shared" si="678"/>
        <v>Nein</v>
      </c>
      <c r="V1915" s="52" t="str">
        <f t="shared" si="678"/>
        <v>Nein</v>
      </c>
      <c r="W1915" s="52" t="str">
        <f t="shared" si="678"/>
        <v>Nein</v>
      </c>
      <c r="X1915" s="52" t="str">
        <f t="shared" si="678"/>
        <v>Nein</v>
      </c>
      <c r="Y1915" s="52" t="str">
        <f t="shared" si="678"/>
        <v>Nein</v>
      </c>
      <c r="Z1915" s="52" t="str">
        <f t="shared" si="678"/>
        <v>Nein</v>
      </c>
      <c r="AA1915" s="52" t="str">
        <f t="shared" si="678"/>
        <v>Nein</v>
      </c>
      <c r="AB1915" s="52" t="str">
        <f t="shared" si="678"/>
        <v>Nein</v>
      </c>
      <c r="AC1915" s="52" t="str">
        <f t="shared" si="678"/>
        <v>Nein</v>
      </c>
      <c r="AD1915" s="52" t="str">
        <f t="shared" si="678"/>
        <v>Nein</v>
      </c>
      <c r="AE1915" s="52" t="str">
        <f t="shared" si="678"/>
        <v>Nein</v>
      </c>
      <c r="AF1915" s="52" t="str">
        <f t="shared" si="678"/>
        <v>Nein</v>
      </c>
      <c r="AG1915" s="61" t="str">
        <f>IF(Q1915="Ja",VLOOKUP($Q$2,Plausis!A:E,5,0),IF(R1915="Ja",VLOOKUP($R$2,Plausis!A:E,5,0),IF(T1915="Ja",VLOOKUP($T$2,Plausis!A:E,5,0),IF(U1915="Ja",VLOOKUP($U$2,Plausis!A:E,5,0),IF(AA1915="Ja",VLOOKUP($AA$2,Plausis!A:E,5,0),IF(AC1915="Ja",VLOOKUP($AC$2,Plausis!A:E,5,0),IF(AD1915="Ja",VLOOKUP($AD$2,Plausis!A:E,5,0),"")))))))</f>
        <v/>
      </c>
      <c r="AH1915" s="52" t="str">
        <f>IF(Y1915="Ja",VLOOKUP($Y$2,Plausis!A:E,5,0),"")</f>
        <v/>
      </c>
      <c r="AI1915" s="52" t="str">
        <f t="shared" si="657"/>
        <v>Ja</v>
      </c>
      <c r="AJ1915" s="52" t="str">
        <f>IF(S1915="Ja",VLOOKUP($S$2,Plausis!A:E,5,0),IF(V1915="Ja",VLOOKUP($V$2,Plausis!A:E,5,0),IF(X1915="Ja",VLOOKUP($X$2,Plausis!A:E,5,0),"")))</f>
        <v/>
      </c>
      <c r="AL1915" s="52" t="s">
        <v>2</v>
      </c>
      <c r="AM1915" s="114">
        <v>45531</v>
      </c>
      <c r="AN1915" s="52" t="s">
        <v>4467</v>
      </c>
      <c r="AO1915" s="52" t="str">
        <f>VLOOKUP(B1915,'BAT Grundtabelle'!B:T,19,0)</f>
        <v>ja</v>
      </c>
      <c r="AP1915" s="105" t="str">
        <f t="shared" si="658"/>
        <v>11720</v>
      </c>
      <c r="AQ1915" s="52" t="str">
        <f t="shared" si="659"/>
        <v>Strandkorbvermietung</v>
      </c>
      <c r="AR1915" s="52" t="b">
        <f t="shared" si="677"/>
        <v>0</v>
      </c>
      <c r="AS1915" s="52" t="b">
        <f t="shared" si="677"/>
        <v>0</v>
      </c>
      <c r="AT1915" s="52" t="b">
        <f t="shared" si="677"/>
        <v>0</v>
      </c>
      <c r="AU1915" s="52">
        <f t="shared" si="660"/>
        <v>1</v>
      </c>
      <c r="AW1915" s="52" t="b">
        <f t="shared" si="661"/>
        <v>0</v>
      </c>
      <c r="AX1915" s="52" t="str">
        <f t="shared" si="662"/>
        <v>Unternehmen</v>
      </c>
      <c r="AY1915" s="52" t="b">
        <f t="shared" si="663"/>
        <v>0</v>
      </c>
      <c r="AZ1915" s="52" t="str">
        <f t="shared" si="664"/>
        <v>11720</v>
      </c>
      <c r="BA1915" s="52" t="str">
        <f>VLOOKUP(A1915,'BAT Grundtabelle'!A:U,21,0)</f>
        <v>ja</v>
      </c>
      <c r="BB1915" s="52" t="str">
        <f t="shared" si="665"/>
        <v>nein</v>
      </c>
      <c r="BC1915" s="52" t="str">
        <f t="shared" si="666"/>
        <v>11720</v>
      </c>
      <c r="BD1915" s="52" t="str">
        <f t="shared" si="667"/>
        <v>Strandkorbvermietung</v>
      </c>
      <c r="BE1915" s="52" t="str">
        <f t="shared" si="668"/>
        <v>Unternehmen</v>
      </c>
      <c r="BF1915" s="52">
        <f t="shared" si="669"/>
        <v>1</v>
      </c>
    </row>
    <row r="1916" spans="1:58" hidden="1" x14ac:dyDescent="0.35">
      <c r="A1916" s="107" t="s">
        <v>4146</v>
      </c>
      <c r="B1916" s="75" t="s">
        <v>1122</v>
      </c>
      <c r="C1916" s="52" t="s">
        <v>3</v>
      </c>
      <c r="D1916" s="52" t="s">
        <v>3</v>
      </c>
      <c r="E1916" s="52" t="s">
        <v>2</v>
      </c>
      <c r="F1916" s="52" t="s">
        <v>2</v>
      </c>
      <c r="G1916" s="52" t="s">
        <v>2</v>
      </c>
      <c r="H1916" s="52" t="s">
        <v>2</v>
      </c>
      <c r="I1916" s="52" t="s">
        <v>3</v>
      </c>
      <c r="J1916" s="52">
        <v>2</v>
      </c>
      <c r="K1916" s="52" t="s">
        <v>2</v>
      </c>
      <c r="L1916" s="52" t="s">
        <v>2</v>
      </c>
      <c r="M1916" s="52" t="s">
        <v>2</v>
      </c>
      <c r="N1916" s="52" t="s">
        <v>3</v>
      </c>
      <c r="P1916" s="52" t="s">
        <v>4</v>
      </c>
      <c r="Q1916" s="52" t="str">
        <f t="shared" si="678"/>
        <v>Nein</v>
      </c>
      <c r="R1916" s="52" t="str">
        <f t="shared" si="678"/>
        <v>Nein</v>
      </c>
      <c r="S1916" s="52" t="str">
        <f t="shared" si="678"/>
        <v>Nein</v>
      </c>
      <c r="T1916" s="52" t="str">
        <f t="shared" si="678"/>
        <v>Nein</v>
      </c>
      <c r="U1916" s="52" t="str">
        <f t="shared" si="678"/>
        <v>Nein</v>
      </c>
      <c r="V1916" s="52" t="str">
        <f t="shared" si="678"/>
        <v>Nein</v>
      </c>
      <c r="W1916" s="52" t="str">
        <f t="shared" si="678"/>
        <v>Nein</v>
      </c>
      <c r="X1916" s="52" t="str">
        <f t="shared" si="678"/>
        <v>Nein</v>
      </c>
      <c r="Y1916" s="52" t="str">
        <f t="shared" si="678"/>
        <v>Nein</v>
      </c>
      <c r="Z1916" s="52" t="str">
        <f t="shared" si="678"/>
        <v>Nein</v>
      </c>
      <c r="AA1916" s="52" t="str">
        <f t="shared" si="678"/>
        <v>Nein</v>
      </c>
      <c r="AB1916" s="52" t="str">
        <f t="shared" si="678"/>
        <v>Nein</v>
      </c>
      <c r="AC1916" s="52" t="str">
        <f t="shared" si="678"/>
        <v>Nein</v>
      </c>
      <c r="AD1916" s="52" t="str">
        <f t="shared" si="678"/>
        <v>Nein</v>
      </c>
      <c r="AE1916" s="52" t="str">
        <f t="shared" si="678"/>
        <v>Nein</v>
      </c>
      <c r="AF1916" s="52" t="str">
        <f t="shared" si="678"/>
        <v>Nein</v>
      </c>
      <c r="AG1916" s="61" t="str">
        <f>IF(Q1916="Ja",VLOOKUP($Q$2,Plausis!A:E,5,0),IF(R1916="Ja",VLOOKUP($R$2,Plausis!A:E,5,0),IF(T1916="Ja",VLOOKUP($T$2,Plausis!A:E,5,0),IF(U1916="Ja",VLOOKUP($U$2,Plausis!A:E,5,0),IF(AA1916="Ja",VLOOKUP($AA$2,Plausis!A:E,5,0),IF(AC1916="Ja",VLOOKUP($AC$2,Plausis!A:E,5,0),IF(AD1916="Ja",VLOOKUP($AD$2,Plausis!A:E,5,0),"")))))))</f>
        <v/>
      </c>
      <c r="AH1916" s="52" t="str">
        <f>IF(Y1916="Ja",VLOOKUP($Y$2,Plausis!A:E,5,0),"")</f>
        <v/>
      </c>
      <c r="AI1916" s="52" t="str">
        <f t="shared" si="657"/>
        <v>Ja</v>
      </c>
      <c r="AJ1916" s="52" t="str">
        <f>IF(S1916="Ja",VLOOKUP($S$2,Plausis!A:E,5,0),IF(V1916="Ja",VLOOKUP($V$2,Plausis!A:E,5,0),IF(X1916="Ja",VLOOKUP($X$2,Plausis!A:E,5,0),"")))</f>
        <v/>
      </c>
      <c r="AL1916" s="52" t="s">
        <v>2</v>
      </c>
      <c r="AM1916" s="114">
        <v>45531</v>
      </c>
      <c r="AN1916" s="52" t="s">
        <v>4467</v>
      </c>
      <c r="AO1916" s="52" t="str">
        <f>VLOOKUP(B1916,'BAT Grundtabelle'!B:T,19,0)</f>
        <v>ja</v>
      </c>
      <c r="AP1916" s="105" t="str">
        <f t="shared" si="658"/>
        <v>11721</v>
      </c>
      <c r="AQ1916" s="52" t="str">
        <f t="shared" si="659"/>
        <v>Straßenbahnbetrieb</v>
      </c>
      <c r="AR1916" s="52" t="b">
        <f t="shared" si="677"/>
        <v>0</v>
      </c>
      <c r="AS1916" s="52" t="b">
        <f t="shared" si="677"/>
        <v>0</v>
      </c>
      <c r="AT1916" s="52" t="b">
        <f t="shared" si="677"/>
        <v>0</v>
      </c>
      <c r="AU1916" s="52">
        <f t="shared" si="660"/>
        <v>2</v>
      </c>
      <c r="AW1916" s="52" t="b">
        <f t="shared" si="661"/>
        <v>0</v>
      </c>
      <c r="AX1916" s="52" t="str">
        <f t="shared" si="662"/>
        <v>Unternehmen</v>
      </c>
      <c r="AY1916" s="52" t="b">
        <f t="shared" si="663"/>
        <v>0</v>
      </c>
      <c r="AZ1916" s="52" t="str">
        <f t="shared" si="664"/>
        <v>11721</v>
      </c>
      <c r="BA1916" s="52" t="str">
        <f>VLOOKUP(A1916,'BAT Grundtabelle'!A:U,21,0)</f>
        <v>ja</v>
      </c>
      <c r="BB1916" s="52" t="str">
        <f t="shared" si="665"/>
        <v>nein</v>
      </c>
      <c r="BC1916" s="52" t="str">
        <f t="shared" si="666"/>
        <v>11721</v>
      </c>
      <c r="BD1916" s="52" t="str">
        <f t="shared" si="667"/>
        <v>Straßenbahnbetrieb</v>
      </c>
      <c r="BE1916" s="52" t="str">
        <f t="shared" si="668"/>
        <v>Unternehmen</v>
      </c>
      <c r="BF1916" s="52">
        <f t="shared" si="669"/>
        <v>2</v>
      </c>
    </row>
    <row r="1917" spans="1:58" hidden="1" x14ac:dyDescent="0.35">
      <c r="A1917" s="107" t="s">
        <v>4147</v>
      </c>
      <c r="B1917" s="75" t="s">
        <v>1453</v>
      </c>
      <c r="C1917" s="52" t="s">
        <v>3</v>
      </c>
      <c r="D1917" s="52" t="s">
        <v>3</v>
      </c>
      <c r="E1917" s="52" t="s">
        <v>2</v>
      </c>
      <c r="F1917" s="52" t="s">
        <v>2</v>
      </c>
      <c r="G1917" s="52" t="s">
        <v>2</v>
      </c>
      <c r="H1917" s="52" t="s">
        <v>2</v>
      </c>
      <c r="I1917" s="52" t="s">
        <v>3</v>
      </c>
      <c r="J1917" s="52">
        <v>1</v>
      </c>
      <c r="K1917" s="52" t="s">
        <v>2</v>
      </c>
      <c r="L1917" s="52" t="s">
        <v>2</v>
      </c>
      <c r="M1917" s="52" t="s">
        <v>2</v>
      </c>
      <c r="N1917" s="52" t="s">
        <v>3</v>
      </c>
      <c r="P1917" s="52" t="s">
        <v>4</v>
      </c>
      <c r="Q1917" s="52" t="str">
        <f t="shared" si="678"/>
        <v>Nein</v>
      </c>
      <c r="R1917" s="52" t="str">
        <f t="shared" si="678"/>
        <v>Nein</v>
      </c>
      <c r="S1917" s="52" t="str">
        <f t="shared" si="678"/>
        <v>Nein</v>
      </c>
      <c r="T1917" s="52" t="str">
        <f t="shared" si="678"/>
        <v>Nein</v>
      </c>
      <c r="U1917" s="52" t="str">
        <f t="shared" si="678"/>
        <v>Nein</v>
      </c>
      <c r="V1917" s="52" t="str">
        <f t="shared" si="678"/>
        <v>Nein</v>
      </c>
      <c r="W1917" s="52" t="str">
        <f t="shared" si="678"/>
        <v>Nein</v>
      </c>
      <c r="X1917" s="52" t="str">
        <f t="shared" si="678"/>
        <v>Nein</v>
      </c>
      <c r="Y1917" s="52" t="str">
        <f t="shared" si="678"/>
        <v>Nein</v>
      </c>
      <c r="Z1917" s="52" t="str">
        <f t="shared" si="678"/>
        <v>Nein</v>
      </c>
      <c r="AA1917" s="52" t="str">
        <f t="shared" si="678"/>
        <v>Nein</v>
      </c>
      <c r="AB1917" s="52" t="str">
        <f t="shared" si="678"/>
        <v>Nein</v>
      </c>
      <c r="AC1917" s="52" t="str">
        <f t="shared" si="678"/>
        <v>Nein</v>
      </c>
      <c r="AD1917" s="52" t="str">
        <f t="shared" si="678"/>
        <v>Nein</v>
      </c>
      <c r="AE1917" s="52" t="str">
        <f t="shared" si="678"/>
        <v>Nein</v>
      </c>
      <c r="AF1917" s="52" t="str">
        <f t="shared" si="678"/>
        <v>Nein</v>
      </c>
      <c r="AG1917" s="61" t="str">
        <f>IF(Q1917="Ja",VLOOKUP($Q$2,Plausis!A:E,5,0),IF(R1917="Ja",VLOOKUP($R$2,Plausis!A:E,5,0),IF(T1917="Ja",VLOOKUP($T$2,Plausis!A:E,5,0),IF(U1917="Ja",VLOOKUP($U$2,Plausis!A:E,5,0),IF(AA1917="Ja",VLOOKUP($AA$2,Plausis!A:E,5,0),IF(AC1917="Ja",VLOOKUP($AC$2,Plausis!A:E,5,0),IF(AD1917="Ja",VLOOKUP($AD$2,Plausis!A:E,5,0),"")))))))</f>
        <v/>
      </c>
      <c r="AH1917" s="52" t="str">
        <f>IF(Y1917="Ja",VLOOKUP($Y$2,Plausis!A:E,5,0),"")</f>
        <v/>
      </c>
      <c r="AI1917" s="52" t="str">
        <f t="shared" si="657"/>
        <v>Ja</v>
      </c>
      <c r="AJ1917" s="52" t="str">
        <f>IF(S1917="Ja",VLOOKUP($S$2,Plausis!A:E,5,0),IF(V1917="Ja",VLOOKUP($V$2,Plausis!A:E,5,0),IF(X1917="Ja",VLOOKUP($X$2,Plausis!A:E,5,0),"")))</f>
        <v/>
      </c>
      <c r="AL1917" s="52" t="s">
        <v>2</v>
      </c>
      <c r="AM1917" s="114">
        <v>45531</v>
      </c>
      <c r="AN1917" s="52" t="s">
        <v>4467</v>
      </c>
      <c r="AO1917" s="52" t="str">
        <f>VLOOKUP(B1917,'BAT Grundtabelle'!B:T,19,0)</f>
        <v>ja</v>
      </c>
      <c r="AP1917" s="105" t="str">
        <f t="shared" si="658"/>
        <v>11722</v>
      </c>
      <c r="AQ1917" s="52" t="str">
        <f t="shared" si="659"/>
        <v>Straßenbaubetrieb</v>
      </c>
      <c r="AR1917" s="52" t="b">
        <f t="shared" si="677"/>
        <v>0</v>
      </c>
      <c r="AS1917" s="52" t="b">
        <f t="shared" si="677"/>
        <v>0</v>
      </c>
      <c r="AT1917" s="52" t="b">
        <f t="shared" si="677"/>
        <v>0</v>
      </c>
      <c r="AU1917" s="52">
        <f t="shared" si="660"/>
        <v>1</v>
      </c>
      <c r="AW1917" s="52" t="b">
        <f t="shared" si="661"/>
        <v>0</v>
      </c>
      <c r="AX1917" s="52" t="str">
        <f t="shared" si="662"/>
        <v>Unternehmen</v>
      </c>
      <c r="AY1917" s="52" t="b">
        <f t="shared" si="663"/>
        <v>0</v>
      </c>
      <c r="AZ1917" s="52" t="str">
        <f t="shared" si="664"/>
        <v>11722</v>
      </c>
      <c r="BA1917" s="52" t="str">
        <f>VLOOKUP(A1917,'BAT Grundtabelle'!A:U,21,0)</f>
        <v>ja</v>
      </c>
      <c r="BB1917" s="52" t="str">
        <f t="shared" si="665"/>
        <v>nein</v>
      </c>
      <c r="BC1917" s="52" t="str">
        <f t="shared" si="666"/>
        <v>11722</v>
      </c>
      <c r="BD1917" s="52" t="str">
        <f t="shared" si="667"/>
        <v>Straßenbaubetrieb</v>
      </c>
      <c r="BE1917" s="52" t="str">
        <f t="shared" si="668"/>
        <v>Unternehmen</v>
      </c>
      <c r="BF1917" s="52">
        <f t="shared" si="669"/>
        <v>1</v>
      </c>
    </row>
    <row r="1918" spans="1:58" ht="43.5" hidden="1" x14ac:dyDescent="0.35">
      <c r="A1918" s="107" t="s">
        <v>4148</v>
      </c>
      <c r="B1918" s="75" t="s">
        <v>1347</v>
      </c>
      <c r="C1918" s="52" t="s">
        <v>3</v>
      </c>
      <c r="D1918" s="52" t="s">
        <v>3</v>
      </c>
      <c r="E1918" s="52" t="s">
        <v>2</v>
      </c>
      <c r="F1918" s="52" t="s">
        <v>2</v>
      </c>
      <c r="G1918" s="52" t="s">
        <v>2</v>
      </c>
      <c r="H1918" s="52" t="s">
        <v>2</v>
      </c>
      <c r="I1918" s="52" t="s">
        <v>3</v>
      </c>
      <c r="J1918" s="52">
        <v>1</v>
      </c>
      <c r="K1918" s="52" t="s">
        <v>2</v>
      </c>
      <c r="L1918" s="52" t="s">
        <v>2</v>
      </c>
      <c r="M1918" s="52" t="s">
        <v>2</v>
      </c>
      <c r="N1918" s="52" t="s">
        <v>3</v>
      </c>
      <c r="P1918" s="52">
        <v>1198</v>
      </c>
      <c r="Q1918" s="52" t="str">
        <f t="shared" si="678"/>
        <v>Nein</v>
      </c>
      <c r="R1918" s="52" t="str">
        <f t="shared" si="678"/>
        <v>Nein</v>
      </c>
      <c r="S1918" s="52" t="str">
        <f t="shared" si="678"/>
        <v>Nein</v>
      </c>
      <c r="T1918" s="52" t="str">
        <f t="shared" si="678"/>
        <v>Nein</v>
      </c>
      <c r="U1918" s="52" t="str">
        <f t="shared" si="678"/>
        <v>Nein</v>
      </c>
      <c r="V1918" s="52" t="str">
        <f t="shared" si="678"/>
        <v>Nein</v>
      </c>
      <c r="W1918" s="52" t="str">
        <f t="shared" si="678"/>
        <v>Nein</v>
      </c>
      <c r="X1918" s="52" t="str">
        <f t="shared" si="678"/>
        <v>Nein</v>
      </c>
      <c r="Y1918" s="52" t="str">
        <f t="shared" si="678"/>
        <v>Nein</v>
      </c>
      <c r="Z1918" s="52" t="str">
        <f t="shared" si="678"/>
        <v>Nein</v>
      </c>
      <c r="AA1918" s="52" t="str">
        <f t="shared" si="678"/>
        <v>Nein</v>
      </c>
      <c r="AB1918" s="52" t="str">
        <f t="shared" si="678"/>
        <v>Nein</v>
      </c>
      <c r="AC1918" s="52" t="str">
        <f t="shared" si="678"/>
        <v>Nein</v>
      </c>
      <c r="AD1918" s="52" t="str">
        <f t="shared" si="678"/>
        <v>Ja</v>
      </c>
      <c r="AE1918" s="52" t="str">
        <f t="shared" si="678"/>
        <v>Nein</v>
      </c>
      <c r="AF1918" s="52" t="str">
        <f t="shared" si="678"/>
        <v>Nein</v>
      </c>
      <c r="AG1918" s="61" t="str">
        <f>IF(Q1918="Ja",VLOOKUP($Q$2,Plausis!A:E,5,0),IF(R1918="Ja",VLOOKUP($R$2,Plausis!A:E,5,0),IF(T1918="Ja",VLOOKUP($T$2,Plausis!A:E,5,0),IF(U1918="Ja",VLOOKUP($U$2,Plausis!A:E,5,0),IF(AA1918="Ja",VLOOKUP($AA$2,Plausis!A:E,5,0),IF(AC1918="Ja",VLOOKUP($AC$2,Plausis!A:E,5,0),IF(AD1918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918" s="52" t="str">
        <f>IF(Y1918="Ja",VLOOKUP($Y$2,Plausis!A:E,5,0),"")</f>
        <v/>
      </c>
      <c r="AI1918" s="52" t="str">
        <f t="shared" si="657"/>
        <v>Ja</v>
      </c>
      <c r="AJ1918" s="52" t="str">
        <f>IF(S1918="Ja",VLOOKUP($S$2,Plausis!A:E,5,0),IF(V1918="Ja",VLOOKUP($V$2,Plausis!A:E,5,0),IF(X1918="Ja",VLOOKUP($X$2,Plausis!A:E,5,0),"")))</f>
        <v/>
      </c>
      <c r="AL1918" s="52" t="s">
        <v>3</v>
      </c>
      <c r="AM1918" s="114">
        <v>45531</v>
      </c>
      <c r="AN1918" s="52" t="s">
        <v>4467</v>
      </c>
      <c r="AO1918" s="52" t="str">
        <f>VLOOKUP(B1918,'BAT Grundtabelle'!B:T,19,0)</f>
        <v>ja</v>
      </c>
      <c r="AP1918" s="105" t="str">
        <f t="shared" si="658"/>
        <v>11723</v>
      </c>
      <c r="AQ1918" s="52" t="str">
        <f t="shared" si="659"/>
        <v>Straußwirtschaft</v>
      </c>
      <c r="AR1918" s="52" t="b">
        <f t="shared" si="677"/>
        <v>0</v>
      </c>
      <c r="AS1918" s="52" t="b">
        <f t="shared" si="677"/>
        <v>0</v>
      </c>
      <c r="AT1918" s="52" t="b">
        <f t="shared" si="677"/>
        <v>0</v>
      </c>
      <c r="AU1918" s="52">
        <f t="shared" si="660"/>
        <v>1</v>
      </c>
      <c r="AW1918" s="52" t="b">
        <f t="shared" si="661"/>
        <v>0</v>
      </c>
      <c r="AX1918" s="52" t="str">
        <f t="shared" si="662"/>
        <v>Unternehmen</v>
      </c>
      <c r="AY1918" s="52" t="b">
        <f t="shared" si="663"/>
        <v>0</v>
      </c>
      <c r="AZ1918" s="52" t="str">
        <f t="shared" si="664"/>
        <v>11723</v>
      </c>
      <c r="BA1918" s="52" t="str">
        <f>VLOOKUP(A1918,'BAT Grundtabelle'!A:U,21,0)</f>
        <v>ja</v>
      </c>
      <c r="BB1918" s="52" t="str">
        <f t="shared" si="665"/>
        <v>nein</v>
      </c>
      <c r="BC1918" s="52" t="str">
        <f t="shared" si="666"/>
        <v>11723</v>
      </c>
      <c r="BD1918" s="52" t="str">
        <f t="shared" si="667"/>
        <v>Straußwirtschaft</v>
      </c>
      <c r="BE1918" s="52" t="str">
        <f t="shared" si="668"/>
        <v>Unternehmen</v>
      </c>
      <c r="BF1918" s="52">
        <f t="shared" si="669"/>
        <v>1</v>
      </c>
    </row>
    <row r="1919" spans="1:58" hidden="1" x14ac:dyDescent="0.35">
      <c r="A1919" s="107" t="s">
        <v>4149</v>
      </c>
      <c r="B1919" s="75" t="s">
        <v>2029</v>
      </c>
      <c r="C1919" s="52" t="s">
        <v>3</v>
      </c>
      <c r="D1919" s="52" t="s">
        <v>3</v>
      </c>
      <c r="E1919" s="52" t="s">
        <v>2</v>
      </c>
      <c r="F1919" s="52" t="s">
        <v>2</v>
      </c>
      <c r="G1919" s="52" t="s">
        <v>2</v>
      </c>
      <c r="H1919" s="52" t="s">
        <v>2</v>
      </c>
      <c r="I1919" s="52" t="s">
        <v>3</v>
      </c>
      <c r="J1919" s="52">
        <v>1</v>
      </c>
      <c r="K1919" s="52" t="s">
        <v>2</v>
      </c>
      <c r="L1919" s="52" t="s">
        <v>2</v>
      </c>
      <c r="M1919" s="52" t="s">
        <v>2</v>
      </c>
      <c r="N1919" s="52" t="s">
        <v>3</v>
      </c>
      <c r="P1919" s="52" t="s">
        <v>4</v>
      </c>
      <c r="Q1919" s="52" t="str">
        <f t="shared" si="678"/>
        <v>Nein</v>
      </c>
      <c r="R1919" s="52" t="str">
        <f t="shared" si="678"/>
        <v>Nein</v>
      </c>
      <c r="S1919" s="52" t="str">
        <f t="shared" si="678"/>
        <v>Nein</v>
      </c>
      <c r="T1919" s="52" t="str">
        <f t="shared" si="678"/>
        <v>Nein</v>
      </c>
      <c r="U1919" s="52" t="str">
        <f t="shared" si="678"/>
        <v>Nein</v>
      </c>
      <c r="V1919" s="52" t="str">
        <f t="shared" si="678"/>
        <v>Nein</v>
      </c>
      <c r="W1919" s="52" t="str">
        <f t="shared" si="678"/>
        <v>Nein</v>
      </c>
      <c r="X1919" s="52" t="str">
        <f t="shared" si="678"/>
        <v>Nein</v>
      </c>
      <c r="Y1919" s="52" t="str">
        <f t="shared" si="678"/>
        <v>Nein</v>
      </c>
      <c r="Z1919" s="52" t="str">
        <f t="shared" si="678"/>
        <v>Nein</v>
      </c>
      <c r="AA1919" s="52" t="str">
        <f t="shared" si="678"/>
        <v>Nein</v>
      </c>
      <c r="AB1919" s="52" t="str">
        <f t="shared" si="678"/>
        <v>Nein</v>
      </c>
      <c r="AC1919" s="52" t="str">
        <f t="shared" si="678"/>
        <v>Nein</v>
      </c>
      <c r="AD1919" s="52" t="str">
        <f t="shared" si="678"/>
        <v>Nein</v>
      </c>
      <c r="AE1919" s="52" t="str">
        <f t="shared" si="678"/>
        <v>Nein</v>
      </c>
      <c r="AF1919" s="52" t="str">
        <f t="shared" si="678"/>
        <v>Nein</v>
      </c>
      <c r="AG1919" s="61" t="str">
        <f>IF(Q1919="Ja",VLOOKUP($Q$2,Plausis!A:E,5,0),IF(R1919="Ja",VLOOKUP($R$2,Plausis!A:E,5,0),IF(T1919="Ja",VLOOKUP($T$2,Plausis!A:E,5,0),IF(U1919="Ja",VLOOKUP($U$2,Plausis!A:E,5,0),IF(AA1919="Ja",VLOOKUP($AA$2,Plausis!A:E,5,0),IF(AC1919="Ja",VLOOKUP($AC$2,Plausis!A:E,5,0),IF(AD1919="Ja",VLOOKUP($AD$2,Plausis!A:E,5,0),"")))))))</f>
        <v/>
      </c>
      <c r="AH1919" s="52" t="str">
        <f>IF(Y1919="Ja",VLOOKUP($Y$2,Plausis!A:E,5,0),"")</f>
        <v/>
      </c>
      <c r="AI1919" s="52" t="str">
        <f t="shared" si="657"/>
        <v>Ja</v>
      </c>
      <c r="AJ1919" s="52" t="str">
        <f>IF(S1919="Ja",VLOOKUP($S$2,Plausis!A:E,5,0),IF(V1919="Ja",VLOOKUP($V$2,Plausis!A:E,5,0),IF(X1919="Ja",VLOOKUP($X$2,Plausis!A:E,5,0),"")))</f>
        <v/>
      </c>
      <c r="AL1919" s="52" t="s">
        <v>2</v>
      </c>
      <c r="AM1919" s="114">
        <v>45531</v>
      </c>
      <c r="AN1919" s="52" t="s">
        <v>4467</v>
      </c>
      <c r="AO1919" s="52" t="str">
        <f>VLOOKUP(B1919,'BAT Grundtabelle'!B:T,19,0)</f>
        <v>ja</v>
      </c>
      <c r="AP1919" s="105" t="str">
        <f t="shared" si="658"/>
        <v>11724</v>
      </c>
      <c r="AQ1919" s="52" t="str">
        <f t="shared" si="659"/>
        <v>Streu- und Werbeartikeleinzelhandel</v>
      </c>
      <c r="AR1919" s="52" t="b">
        <f t="shared" si="677"/>
        <v>0</v>
      </c>
      <c r="AS1919" s="52" t="b">
        <f t="shared" si="677"/>
        <v>0</v>
      </c>
      <c r="AT1919" s="52" t="b">
        <f t="shared" si="677"/>
        <v>0</v>
      </c>
      <c r="AU1919" s="52">
        <f t="shared" si="660"/>
        <v>1</v>
      </c>
      <c r="AW1919" s="52" t="b">
        <f t="shared" si="661"/>
        <v>0</v>
      </c>
      <c r="AX1919" s="52" t="str">
        <f t="shared" si="662"/>
        <v>Unternehmen</v>
      </c>
      <c r="AY1919" s="52" t="b">
        <f t="shared" si="663"/>
        <v>0</v>
      </c>
      <c r="AZ1919" s="52" t="str">
        <f t="shared" si="664"/>
        <v>11724</v>
      </c>
      <c r="BA1919" s="52" t="str">
        <f>VLOOKUP(A1919,'BAT Grundtabelle'!A:U,21,0)</f>
        <v>ja</v>
      </c>
      <c r="BB1919" s="52" t="str">
        <f t="shared" si="665"/>
        <v>nein</v>
      </c>
      <c r="BC1919" s="52" t="str">
        <f t="shared" si="666"/>
        <v>11724</v>
      </c>
      <c r="BD1919" s="52" t="str">
        <f t="shared" si="667"/>
        <v>Streu- und Werbeartikeleinzelhandel</v>
      </c>
      <c r="BE1919" s="52" t="str">
        <f t="shared" si="668"/>
        <v>Unternehmen</v>
      </c>
      <c r="BF1919" s="52">
        <f t="shared" si="669"/>
        <v>1</v>
      </c>
    </row>
    <row r="1920" spans="1:58" hidden="1" x14ac:dyDescent="0.35">
      <c r="A1920" s="107" t="s">
        <v>4150</v>
      </c>
      <c r="B1920" s="75" t="s">
        <v>2023</v>
      </c>
      <c r="C1920" s="52" t="s">
        <v>3</v>
      </c>
      <c r="D1920" s="52" t="s">
        <v>3</v>
      </c>
      <c r="E1920" s="52" t="s">
        <v>2</v>
      </c>
      <c r="F1920" s="52" t="s">
        <v>2</v>
      </c>
      <c r="G1920" s="52" t="s">
        <v>2</v>
      </c>
      <c r="H1920" s="52" t="s">
        <v>2</v>
      </c>
      <c r="I1920" s="52" t="s">
        <v>3</v>
      </c>
      <c r="J1920" s="52">
        <v>1</v>
      </c>
      <c r="K1920" s="52" t="s">
        <v>2</v>
      </c>
      <c r="L1920" s="52" t="s">
        <v>2</v>
      </c>
      <c r="M1920" s="52" t="s">
        <v>2</v>
      </c>
      <c r="N1920" s="52" t="s">
        <v>3</v>
      </c>
      <c r="P1920" s="52" t="s">
        <v>4</v>
      </c>
      <c r="Q1920" s="52" t="str">
        <f t="shared" si="678"/>
        <v>Nein</v>
      </c>
      <c r="R1920" s="52" t="str">
        <f t="shared" si="678"/>
        <v>Nein</v>
      </c>
      <c r="S1920" s="52" t="str">
        <f t="shared" si="678"/>
        <v>Nein</v>
      </c>
      <c r="T1920" s="52" t="str">
        <f t="shared" si="678"/>
        <v>Nein</v>
      </c>
      <c r="U1920" s="52" t="str">
        <f t="shared" si="678"/>
        <v>Nein</v>
      </c>
      <c r="V1920" s="52" t="str">
        <f t="shared" si="678"/>
        <v>Nein</v>
      </c>
      <c r="W1920" s="52" t="str">
        <f t="shared" si="678"/>
        <v>Nein</v>
      </c>
      <c r="X1920" s="52" t="str">
        <f t="shared" si="678"/>
        <v>Nein</v>
      </c>
      <c r="Y1920" s="52" t="str">
        <f t="shared" si="678"/>
        <v>Nein</v>
      </c>
      <c r="Z1920" s="52" t="str">
        <f t="shared" si="678"/>
        <v>Nein</v>
      </c>
      <c r="AA1920" s="52" t="str">
        <f t="shared" si="678"/>
        <v>Nein</v>
      </c>
      <c r="AB1920" s="52" t="str">
        <f t="shared" si="678"/>
        <v>Nein</v>
      </c>
      <c r="AC1920" s="52" t="str">
        <f t="shared" si="678"/>
        <v>Nein</v>
      </c>
      <c r="AD1920" s="52" t="str">
        <f t="shared" si="678"/>
        <v>Nein</v>
      </c>
      <c r="AE1920" s="52" t="str">
        <f t="shared" si="678"/>
        <v>Nein</v>
      </c>
      <c r="AF1920" s="52" t="str">
        <f t="shared" si="678"/>
        <v>Nein</v>
      </c>
      <c r="AG1920" s="61" t="str">
        <f>IF(Q1920="Ja",VLOOKUP($Q$2,Plausis!A:E,5,0),IF(R1920="Ja",VLOOKUP($R$2,Plausis!A:E,5,0),IF(T1920="Ja",VLOOKUP($T$2,Plausis!A:E,5,0),IF(U1920="Ja",VLOOKUP($U$2,Plausis!A:E,5,0),IF(AA1920="Ja",VLOOKUP($AA$2,Plausis!A:E,5,0),IF(AC1920="Ja",VLOOKUP($AC$2,Plausis!A:E,5,0),IF(AD1920="Ja",VLOOKUP($AD$2,Plausis!A:E,5,0),"")))))))</f>
        <v/>
      </c>
      <c r="AH1920" s="52" t="str">
        <f>IF(Y1920="Ja",VLOOKUP($Y$2,Plausis!A:E,5,0),"")</f>
        <v/>
      </c>
      <c r="AI1920" s="52" t="str">
        <f t="shared" si="657"/>
        <v>Ja</v>
      </c>
      <c r="AJ1920" s="52" t="str">
        <f>IF(S1920="Ja",VLOOKUP($S$2,Plausis!A:E,5,0),IF(V1920="Ja",VLOOKUP($V$2,Plausis!A:E,5,0),IF(X1920="Ja",VLOOKUP($X$2,Plausis!A:E,5,0),"")))</f>
        <v/>
      </c>
      <c r="AL1920" s="52" t="s">
        <v>2</v>
      </c>
      <c r="AM1920" s="114">
        <v>45531</v>
      </c>
      <c r="AN1920" s="52" t="s">
        <v>4467</v>
      </c>
      <c r="AO1920" s="52" t="str">
        <f>VLOOKUP(B1920,'BAT Grundtabelle'!B:T,19,0)</f>
        <v>ja</v>
      </c>
      <c r="AP1920" s="105" t="str">
        <f t="shared" si="658"/>
        <v>11725</v>
      </c>
      <c r="AQ1920" s="52" t="str">
        <f t="shared" si="659"/>
        <v>Streu- und Werbeartikelgroßhandel</v>
      </c>
      <c r="AR1920" s="52" t="b">
        <f t="shared" si="677"/>
        <v>0</v>
      </c>
      <c r="AS1920" s="52" t="b">
        <f t="shared" si="677"/>
        <v>0</v>
      </c>
      <c r="AT1920" s="52" t="b">
        <f t="shared" si="677"/>
        <v>0</v>
      </c>
      <c r="AU1920" s="52">
        <f t="shared" si="660"/>
        <v>1</v>
      </c>
      <c r="AW1920" s="52" t="b">
        <f t="shared" si="661"/>
        <v>0</v>
      </c>
      <c r="AX1920" s="52" t="str">
        <f t="shared" si="662"/>
        <v>Unternehmen</v>
      </c>
      <c r="AY1920" s="52" t="b">
        <f t="shared" si="663"/>
        <v>0</v>
      </c>
      <c r="AZ1920" s="52" t="str">
        <f t="shared" si="664"/>
        <v>11725</v>
      </c>
      <c r="BA1920" s="52" t="str">
        <f>VLOOKUP(A1920,'BAT Grundtabelle'!A:U,21,0)</f>
        <v>ja</v>
      </c>
      <c r="BB1920" s="52" t="str">
        <f t="shared" si="665"/>
        <v>nein</v>
      </c>
      <c r="BC1920" s="52" t="str">
        <f t="shared" si="666"/>
        <v>11725</v>
      </c>
      <c r="BD1920" s="52" t="str">
        <f t="shared" si="667"/>
        <v>Streu- und Werbeartikelgroßhandel</v>
      </c>
      <c r="BE1920" s="52" t="str">
        <f t="shared" si="668"/>
        <v>Unternehmen</v>
      </c>
      <c r="BF1920" s="52">
        <f t="shared" si="669"/>
        <v>1</v>
      </c>
    </row>
    <row r="1921" spans="1:58" hidden="1" x14ac:dyDescent="0.35">
      <c r="A1921" s="107" t="s">
        <v>4151</v>
      </c>
      <c r="B1921" s="75" t="s">
        <v>579</v>
      </c>
      <c r="C1921" s="52" t="s">
        <v>3</v>
      </c>
      <c r="D1921" s="52" t="s">
        <v>3</v>
      </c>
      <c r="E1921" s="52" t="s">
        <v>2</v>
      </c>
      <c r="F1921" s="52" t="s">
        <v>2</v>
      </c>
      <c r="G1921" s="52" t="s">
        <v>2</v>
      </c>
      <c r="H1921" s="52" t="s">
        <v>2</v>
      </c>
      <c r="I1921" s="52" t="s">
        <v>3</v>
      </c>
      <c r="J1921" s="52">
        <v>1</v>
      </c>
      <c r="K1921" s="52" t="s">
        <v>2</v>
      </c>
      <c r="L1921" s="52" t="s">
        <v>2</v>
      </c>
      <c r="M1921" s="52" t="s">
        <v>2</v>
      </c>
      <c r="N1921" s="52" t="s">
        <v>3</v>
      </c>
      <c r="P1921" s="52" t="s">
        <v>4</v>
      </c>
      <c r="Q1921" s="52" t="str">
        <f t="shared" si="678"/>
        <v>Nein</v>
      </c>
      <c r="R1921" s="52" t="str">
        <f t="shared" si="678"/>
        <v>Nein</v>
      </c>
      <c r="S1921" s="52" t="str">
        <f t="shared" si="678"/>
        <v>Nein</v>
      </c>
      <c r="T1921" s="52" t="str">
        <f t="shared" si="678"/>
        <v>Nein</v>
      </c>
      <c r="U1921" s="52" t="str">
        <f t="shared" si="678"/>
        <v>Nein</v>
      </c>
      <c r="V1921" s="52" t="str">
        <f t="shared" si="678"/>
        <v>Nein</v>
      </c>
      <c r="W1921" s="52" t="str">
        <f t="shared" si="678"/>
        <v>Nein</v>
      </c>
      <c r="X1921" s="52" t="str">
        <f t="shared" si="678"/>
        <v>Nein</v>
      </c>
      <c r="Y1921" s="52" t="str">
        <f t="shared" si="678"/>
        <v>Nein</v>
      </c>
      <c r="Z1921" s="52" t="str">
        <f t="shared" si="678"/>
        <v>Nein</v>
      </c>
      <c r="AA1921" s="52" t="str">
        <f t="shared" si="678"/>
        <v>Nein</v>
      </c>
      <c r="AB1921" s="52" t="str">
        <f t="shared" si="678"/>
        <v>Nein</v>
      </c>
      <c r="AC1921" s="52" t="str">
        <f t="shared" si="678"/>
        <v>Nein</v>
      </c>
      <c r="AD1921" s="52" t="str">
        <f t="shared" si="678"/>
        <v>Nein</v>
      </c>
      <c r="AE1921" s="52" t="str">
        <f t="shared" si="678"/>
        <v>Nein</v>
      </c>
      <c r="AF1921" s="52" t="str">
        <f t="shared" si="678"/>
        <v>Nein</v>
      </c>
      <c r="AG1921" s="61" t="str">
        <f>IF(Q1921="Ja",VLOOKUP($Q$2,Plausis!A:E,5,0),IF(R1921="Ja",VLOOKUP($R$2,Plausis!A:E,5,0),IF(T1921="Ja",VLOOKUP($T$2,Plausis!A:E,5,0),IF(U1921="Ja",VLOOKUP($U$2,Plausis!A:E,5,0),IF(AA1921="Ja",VLOOKUP($AA$2,Plausis!A:E,5,0),IF(AC1921="Ja",VLOOKUP($AC$2,Plausis!A:E,5,0),IF(AD1921="Ja",VLOOKUP($AD$2,Plausis!A:E,5,0),"")))))))</f>
        <v/>
      </c>
      <c r="AH1921" s="52" t="str">
        <f>IF(Y1921="Ja",VLOOKUP($Y$2,Plausis!A:E,5,0),"")</f>
        <v/>
      </c>
      <c r="AI1921" s="52" t="str">
        <f t="shared" si="657"/>
        <v>Ja</v>
      </c>
      <c r="AJ1921" s="52" t="str">
        <f>IF(S1921="Ja",VLOOKUP($S$2,Plausis!A:E,5,0),IF(V1921="Ja",VLOOKUP($V$2,Plausis!A:E,5,0),IF(X1921="Ja",VLOOKUP($X$2,Plausis!A:E,5,0),"")))</f>
        <v/>
      </c>
      <c r="AL1921" s="52" t="s">
        <v>3</v>
      </c>
      <c r="AM1921" s="114">
        <v>45531</v>
      </c>
      <c r="AN1921" s="52" t="s">
        <v>4467</v>
      </c>
      <c r="AO1921" s="52" t="str">
        <f>VLOOKUP(B1921,'BAT Grundtabelle'!B:T,19,0)</f>
        <v>ja</v>
      </c>
      <c r="AP1921" s="105" t="str">
        <f t="shared" si="658"/>
        <v>11726</v>
      </c>
      <c r="AQ1921" s="52" t="str">
        <f t="shared" si="659"/>
        <v>Strickwareneinzelhandel</v>
      </c>
      <c r="AR1921" s="52" t="b">
        <f t="shared" si="677"/>
        <v>0</v>
      </c>
      <c r="AS1921" s="52" t="b">
        <f t="shared" si="677"/>
        <v>0</v>
      </c>
      <c r="AT1921" s="52" t="b">
        <f t="shared" si="677"/>
        <v>0</v>
      </c>
      <c r="AU1921" s="52">
        <f t="shared" si="660"/>
        <v>1</v>
      </c>
      <c r="AW1921" s="52" t="b">
        <f t="shared" si="661"/>
        <v>0</v>
      </c>
      <c r="AX1921" s="52" t="str">
        <f t="shared" si="662"/>
        <v>Unternehmen</v>
      </c>
      <c r="AY1921" s="52" t="b">
        <f t="shared" si="663"/>
        <v>0</v>
      </c>
      <c r="AZ1921" s="52" t="str">
        <f t="shared" si="664"/>
        <v>11726</v>
      </c>
      <c r="BA1921" s="52" t="str">
        <f>VLOOKUP(A1921,'BAT Grundtabelle'!A:U,21,0)</f>
        <v>ja</v>
      </c>
      <c r="BB1921" s="52" t="str">
        <f t="shared" si="665"/>
        <v>nein</v>
      </c>
      <c r="BC1921" s="52" t="str">
        <f t="shared" si="666"/>
        <v>11726</v>
      </c>
      <c r="BD1921" s="52" t="str">
        <f t="shared" si="667"/>
        <v>Strickwareneinzelhandel</v>
      </c>
      <c r="BE1921" s="52" t="str">
        <f t="shared" si="668"/>
        <v>Unternehmen</v>
      </c>
      <c r="BF1921" s="52">
        <f t="shared" si="669"/>
        <v>1</v>
      </c>
    </row>
    <row r="1922" spans="1:58" hidden="1" x14ac:dyDescent="0.35">
      <c r="A1922" s="107" t="s">
        <v>4152</v>
      </c>
      <c r="B1922" s="75" t="s">
        <v>1891</v>
      </c>
      <c r="C1922" s="52" t="s">
        <v>3</v>
      </c>
      <c r="D1922" s="52" t="s">
        <v>3</v>
      </c>
      <c r="E1922" s="52" t="s">
        <v>2</v>
      </c>
      <c r="F1922" s="52" t="s">
        <v>2</v>
      </c>
      <c r="G1922" s="52" t="s">
        <v>2</v>
      </c>
      <c r="H1922" s="52" t="s">
        <v>2</v>
      </c>
      <c r="I1922" s="52" t="s">
        <v>3</v>
      </c>
      <c r="J1922" s="52">
        <v>1</v>
      </c>
      <c r="K1922" s="52" t="s">
        <v>2</v>
      </c>
      <c r="L1922" s="52" t="s">
        <v>2</v>
      </c>
      <c r="M1922" s="52" t="s">
        <v>2</v>
      </c>
      <c r="N1922" s="52" t="s">
        <v>3</v>
      </c>
      <c r="P1922" s="52" t="s">
        <v>4</v>
      </c>
      <c r="Q1922" s="52" t="str">
        <f t="shared" si="678"/>
        <v>Nein</v>
      </c>
      <c r="R1922" s="52" t="str">
        <f t="shared" si="678"/>
        <v>Nein</v>
      </c>
      <c r="S1922" s="52" t="str">
        <f t="shared" si="678"/>
        <v>Nein</v>
      </c>
      <c r="T1922" s="52" t="str">
        <f t="shared" si="678"/>
        <v>Nein</v>
      </c>
      <c r="U1922" s="52" t="str">
        <f t="shared" si="678"/>
        <v>Nein</v>
      </c>
      <c r="V1922" s="52" t="str">
        <f t="shared" si="678"/>
        <v>Nein</v>
      </c>
      <c r="W1922" s="52" t="str">
        <f t="shared" si="678"/>
        <v>Nein</v>
      </c>
      <c r="X1922" s="52" t="str">
        <f t="shared" si="678"/>
        <v>Nein</v>
      </c>
      <c r="Y1922" s="52" t="str">
        <f t="shared" si="678"/>
        <v>Nein</v>
      </c>
      <c r="Z1922" s="52" t="str">
        <f t="shared" si="678"/>
        <v>Nein</v>
      </c>
      <c r="AA1922" s="52" t="str">
        <f t="shared" si="678"/>
        <v>Nein</v>
      </c>
      <c r="AB1922" s="52" t="str">
        <f t="shared" si="678"/>
        <v>Nein</v>
      </c>
      <c r="AC1922" s="52" t="str">
        <f t="shared" si="678"/>
        <v>Nein</v>
      </c>
      <c r="AD1922" s="52" t="str">
        <f t="shared" si="678"/>
        <v>Nein</v>
      </c>
      <c r="AE1922" s="52" t="str">
        <f t="shared" si="678"/>
        <v>Nein</v>
      </c>
      <c r="AF1922" s="52" t="str">
        <f t="shared" si="678"/>
        <v>Nein</v>
      </c>
      <c r="AG1922" s="61" t="str">
        <f>IF(Q1922="Ja",VLOOKUP($Q$2,Plausis!A:E,5,0),IF(R1922="Ja",VLOOKUP($R$2,Plausis!A:E,5,0),IF(T1922="Ja",VLOOKUP($T$2,Plausis!A:E,5,0),IF(U1922="Ja",VLOOKUP($U$2,Plausis!A:E,5,0),IF(AA1922="Ja",VLOOKUP($AA$2,Plausis!A:E,5,0),IF(AC1922="Ja",VLOOKUP($AC$2,Plausis!A:E,5,0),IF(AD1922="Ja",VLOOKUP($AD$2,Plausis!A:E,5,0),"")))))))</f>
        <v/>
      </c>
      <c r="AH1922" s="52" t="str">
        <f>IF(Y1922="Ja",VLOOKUP($Y$2,Plausis!A:E,5,0),"")</f>
        <v/>
      </c>
      <c r="AI1922" s="52" t="str">
        <f t="shared" si="657"/>
        <v>Ja</v>
      </c>
      <c r="AJ1922" s="52" t="str">
        <f>IF(S1922="Ja",VLOOKUP($S$2,Plausis!A:E,5,0),IF(V1922="Ja",VLOOKUP($V$2,Plausis!A:E,5,0),IF(X1922="Ja",VLOOKUP($X$2,Plausis!A:E,5,0),"")))</f>
        <v/>
      </c>
      <c r="AL1922" s="52" t="s">
        <v>2</v>
      </c>
      <c r="AM1922" s="114">
        <v>45531</v>
      </c>
      <c r="AN1922" s="52" t="s">
        <v>4467</v>
      </c>
      <c r="AO1922" s="52" t="str">
        <f>VLOOKUP(B1922,'BAT Grundtabelle'!B:T,19,0)</f>
        <v>ja</v>
      </c>
      <c r="AP1922" s="105" t="str">
        <f t="shared" si="658"/>
        <v>11727</v>
      </c>
      <c r="AQ1922" s="52" t="str">
        <f t="shared" si="659"/>
        <v>Strickwarenhersteller, Strickerei</v>
      </c>
      <c r="AR1922" s="52" t="b">
        <f t="shared" si="677"/>
        <v>0</v>
      </c>
      <c r="AS1922" s="52" t="b">
        <f t="shared" si="677"/>
        <v>0</v>
      </c>
      <c r="AT1922" s="52" t="b">
        <f t="shared" si="677"/>
        <v>0</v>
      </c>
      <c r="AU1922" s="52">
        <f t="shared" si="660"/>
        <v>1</v>
      </c>
      <c r="AW1922" s="52" t="b">
        <f t="shared" si="661"/>
        <v>0</v>
      </c>
      <c r="AX1922" s="52" t="str">
        <f t="shared" si="662"/>
        <v>Unternehmen</v>
      </c>
      <c r="AY1922" s="52" t="b">
        <f t="shared" si="663"/>
        <v>0</v>
      </c>
      <c r="AZ1922" s="52" t="str">
        <f t="shared" si="664"/>
        <v>11727</v>
      </c>
      <c r="BA1922" s="52" t="str">
        <f>VLOOKUP(A1922,'BAT Grundtabelle'!A:U,21,0)</f>
        <v>ja</v>
      </c>
      <c r="BB1922" s="52" t="str">
        <f t="shared" si="665"/>
        <v>nein</v>
      </c>
      <c r="BC1922" s="52" t="str">
        <f t="shared" si="666"/>
        <v>11727</v>
      </c>
      <c r="BD1922" s="52" t="str">
        <f t="shared" si="667"/>
        <v>Strickwarenhersteller, Strickerei</v>
      </c>
      <c r="BE1922" s="52" t="str">
        <f t="shared" si="668"/>
        <v>Unternehmen</v>
      </c>
      <c r="BF1922" s="52">
        <f t="shared" si="669"/>
        <v>1</v>
      </c>
    </row>
    <row r="1923" spans="1:58" hidden="1" x14ac:dyDescent="0.35">
      <c r="A1923" s="107" t="s">
        <v>4153</v>
      </c>
      <c r="B1923" s="75" t="s">
        <v>1360</v>
      </c>
      <c r="C1923" s="52" t="s">
        <v>3</v>
      </c>
      <c r="D1923" s="52" t="s">
        <v>3</v>
      </c>
      <c r="E1923" s="52" t="s">
        <v>2</v>
      </c>
      <c r="F1923" s="52" t="s">
        <v>2</v>
      </c>
      <c r="G1923" s="52" t="s">
        <v>2</v>
      </c>
      <c r="H1923" s="52" t="s">
        <v>2</v>
      </c>
      <c r="I1923" s="52" t="s">
        <v>3</v>
      </c>
      <c r="J1923" s="52">
        <v>4</v>
      </c>
      <c r="K1923" s="52" t="s">
        <v>2</v>
      </c>
      <c r="L1923" s="52" t="s">
        <v>2</v>
      </c>
      <c r="M1923" s="52" t="s">
        <v>2</v>
      </c>
      <c r="N1923" s="52" t="s">
        <v>3</v>
      </c>
      <c r="O1923" s="52" t="s">
        <v>2412</v>
      </c>
      <c r="P1923" s="52" t="s">
        <v>4439</v>
      </c>
      <c r="Q1923" s="52" t="str">
        <f t="shared" ref="Q1923:AF1932" si="679">IF(ISERROR(FIND(Q$2,$P1923,1)),"Nein","Ja")</f>
        <v>Nein</v>
      </c>
      <c r="R1923" s="52" t="str">
        <f t="shared" si="679"/>
        <v>Ja</v>
      </c>
      <c r="S1923" s="52" t="str">
        <f t="shared" si="679"/>
        <v>Nein</v>
      </c>
      <c r="T1923" s="52" t="str">
        <f t="shared" si="679"/>
        <v>Nein</v>
      </c>
      <c r="U1923" s="52" t="str">
        <f t="shared" si="679"/>
        <v>Nein</v>
      </c>
      <c r="V1923" s="52" t="str">
        <f t="shared" si="679"/>
        <v>Nein</v>
      </c>
      <c r="W1923" s="52" t="str">
        <f t="shared" si="679"/>
        <v>Nein</v>
      </c>
      <c r="X1923" s="52" t="str">
        <f t="shared" si="679"/>
        <v>Nein</v>
      </c>
      <c r="Y1923" s="52" t="str">
        <f t="shared" si="679"/>
        <v>Nein</v>
      </c>
      <c r="Z1923" s="52" t="str">
        <f t="shared" si="679"/>
        <v>Nein</v>
      </c>
      <c r="AA1923" s="52" t="str">
        <f t="shared" si="679"/>
        <v>Nein</v>
      </c>
      <c r="AB1923" s="52" t="str">
        <f t="shared" si="679"/>
        <v>Ja</v>
      </c>
      <c r="AC1923" s="52" t="str">
        <f t="shared" si="679"/>
        <v>Nein</v>
      </c>
      <c r="AD1923" s="52" t="str">
        <f t="shared" si="679"/>
        <v>Nein</v>
      </c>
      <c r="AE1923" s="52" t="str">
        <f t="shared" si="679"/>
        <v>Nein</v>
      </c>
      <c r="AF1923" s="52" t="str">
        <f t="shared" si="679"/>
        <v>Nein</v>
      </c>
      <c r="AG1923" s="61" t="str">
        <f>IF(Q1923="Ja",VLOOKUP($Q$2,Plausis!A:E,5,0),IF(R1923="Ja",VLOOKUP($R$2,Plausis!A:E,5,0),IF(T1923="Ja",VLOOKUP($T$2,Plausis!A:E,5,0),IF(U1923="Ja",VLOOKUP($U$2,Plausis!A:E,5,0),IF(AA1923="Ja",VLOOKUP($AA$2,Plausis!A:E,5,0),IF(AC1923="Ja",VLOOKUP($AC$2,Plausis!A:E,5,0),IF(AD1923="Ja",VLOOKUP($AD$2,Plausis!A:E,5,0),"")))))))</f>
        <v>Dieser Betrieb ist im Komfort- oder Premium-RS nur ohne Immobilien-RS versicherbar.</v>
      </c>
      <c r="AH1923" s="52" t="str">
        <f>IF(Y1923="Ja",VLOOKUP($Y$2,Plausis!A:E,5,0),"")</f>
        <v/>
      </c>
      <c r="AI1923" s="52" t="str">
        <f t="shared" ref="AI1923:AI1986" si="680">IF(OR(T1923="Ja", U1923="Ja", C1923="nein"),"Nein","Ja")</f>
        <v>Ja</v>
      </c>
      <c r="AJ1923" s="52" t="str">
        <f>IF(S1923="Ja",VLOOKUP($S$2,Plausis!A:E,5,0),IF(V1923="Ja",VLOOKUP($V$2,Plausis!A:E,5,0),IF(X1923="Ja",VLOOKUP($X$2,Plausis!A:E,5,0),"")))</f>
        <v/>
      </c>
      <c r="AL1923" s="52" t="s">
        <v>2</v>
      </c>
      <c r="AM1923" s="114">
        <v>45531</v>
      </c>
      <c r="AN1923" s="52" t="s">
        <v>4467</v>
      </c>
      <c r="AO1923" s="52" t="str">
        <f>VLOOKUP(B1923,'BAT Grundtabelle'!B:T,19,0)</f>
        <v>ja</v>
      </c>
      <c r="AP1923" s="105" t="str">
        <f t="shared" ref="AP1923:AP1986" si="681">A1923</f>
        <v>11728</v>
      </c>
      <c r="AQ1923" s="52" t="str">
        <f t="shared" ref="AQ1923:AQ1986" si="682">B1923</f>
        <v>Stripteaselokal</v>
      </c>
      <c r="AR1923" s="52" t="b">
        <f t="shared" ref="AR1923:AT1942" si="683">IF(ISERROR(FIND(AR$1,$P1923,1)),FALSE,TRUE)</f>
        <v>0</v>
      </c>
      <c r="AS1923" s="52" t="b">
        <f t="shared" si="683"/>
        <v>0</v>
      </c>
      <c r="AT1923" s="52" t="b">
        <f t="shared" si="683"/>
        <v>0</v>
      </c>
      <c r="AU1923" s="52">
        <f t="shared" ref="AU1923:AU1986" si="684">IF(J1923&lt;&gt;"nein",J1923,AX1923)</f>
        <v>4</v>
      </c>
      <c r="AW1923" s="52" t="b">
        <f t="shared" ref="AW1923:AW1986" si="685">IF(ISERROR(FIND(AW$1,$P1923,1)),FALSE,TRUE)</f>
        <v>0</v>
      </c>
      <c r="AX1923" s="52" t="str">
        <f t="shared" ref="AX1923:AX1986" si="686">IF(I1923="ja","Unternehmen",IF(OR(K1923="ja",L1923="ja",M1923="ja"),"Eigener Tarif",IF(AK1923&lt;&gt;"",AK1923,IF(AO1923="ja","Eigener Tarif",""))))</f>
        <v>Unternehmen</v>
      </c>
      <c r="AY1923" s="52" t="b">
        <f t="shared" ref="AY1923:AY1986" si="687">IF(ISERROR(FIND(AY$1,$P1923,1)),FALSE,TRUE)</f>
        <v>0</v>
      </c>
      <c r="AZ1923" s="52" t="str">
        <f t="shared" ref="AZ1923:AZ1986" si="688">A1923</f>
        <v>11728</v>
      </c>
      <c r="BA1923" s="52" t="str">
        <f>VLOOKUP(A1923,'BAT Grundtabelle'!A:U,21,0)</f>
        <v>ja</v>
      </c>
      <c r="BB1923" s="52" t="str">
        <f t="shared" ref="BB1923:BB1986" si="689">G1923</f>
        <v>nein</v>
      </c>
      <c r="BC1923" s="52" t="str">
        <f t="shared" ref="BC1923:BC1986" si="690">A1923</f>
        <v>11728</v>
      </c>
      <c r="BD1923" s="52" t="str">
        <f t="shared" ref="BD1923:BD1986" si="691">B1923</f>
        <v>Stripteaselokal</v>
      </c>
      <c r="BE1923" s="52" t="str">
        <f t="shared" ref="BE1923:BE1986" si="692">AX1923</f>
        <v>Unternehmen</v>
      </c>
      <c r="BF1923" s="52">
        <f t="shared" ref="BF1923:BF1986" si="693">AU1923</f>
        <v>4</v>
      </c>
    </row>
    <row r="1924" spans="1:58" hidden="1" x14ac:dyDescent="0.35">
      <c r="A1924" s="107" t="s">
        <v>4154</v>
      </c>
      <c r="B1924" s="75" t="s">
        <v>893</v>
      </c>
      <c r="C1924" s="52" t="s">
        <v>3</v>
      </c>
      <c r="D1924" s="52" t="s">
        <v>3</v>
      </c>
      <c r="E1924" s="52" t="s">
        <v>2</v>
      </c>
      <c r="F1924" s="52" t="s">
        <v>2</v>
      </c>
      <c r="G1924" s="52" t="s">
        <v>2</v>
      </c>
      <c r="H1924" s="52" t="s">
        <v>2</v>
      </c>
      <c r="I1924" s="52" t="s">
        <v>3</v>
      </c>
      <c r="J1924" s="52">
        <v>1</v>
      </c>
      <c r="K1924" s="52" t="s">
        <v>2</v>
      </c>
      <c r="L1924" s="52" t="s">
        <v>2</v>
      </c>
      <c r="M1924" s="52" t="s">
        <v>2</v>
      </c>
      <c r="N1924" s="52" t="s">
        <v>3</v>
      </c>
      <c r="P1924" s="52" t="s">
        <v>4</v>
      </c>
      <c r="Q1924" s="52" t="str">
        <f t="shared" si="679"/>
        <v>Nein</v>
      </c>
      <c r="R1924" s="52" t="str">
        <f t="shared" si="679"/>
        <v>Nein</v>
      </c>
      <c r="S1924" s="52" t="str">
        <f t="shared" si="679"/>
        <v>Nein</v>
      </c>
      <c r="T1924" s="52" t="str">
        <f t="shared" si="679"/>
        <v>Nein</v>
      </c>
      <c r="U1924" s="52" t="str">
        <f t="shared" si="679"/>
        <v>Nein</v>
      </c>
      <c r="V1924" s="52" t="str">
        <f t="shared" si="679"/>
        <v>Nein</v>
      </c>
      <c r="W1924" s="52" t="str">
        <f t="shared" si="679"/>
        <v>Nein</v>
      </c>
      <c r="X1924" s="52" t="str">
        <f t="shared" si="679"/>
        <v>Nein</v>
      </c>
      <c r="Y1924" s="52" t="str">
        <f t="shared" si="679"/>
        <v>Nein</v>
      </c>
      <c r="Z1924" s="52" t="str">
        <f t="shared" si="679"/>
        <v>Nein</v>
      </c>
      <c r="AA1924" s="52" t="str">
        <f t="shared" si="679"/>
        <v>Nein</v>
      </c>
      <c r="AB1924" s="52" t="str">
        <f t="shared" si="679"/>
        <v>Nein</v>
      </c>
      <c r="AC1924" s="52" t="str">
        <f t="shared" si="679"/>
        <v>Nein</v>
      </c>
      <c r="AD1924" s="52" t="str">
        <f t="shared" si="679"/>
        <v>Nein</v>
      </c>
      <c r="AE1924" s="52" t="str">
        <f t="shared" si="679"/>
        <v>Nein</v>
      </c>
      <c r="AF1924" s="52" t="str">
        <f t="shared" si="679"/>
        <v>Nein</v>
      </c>
      <c r="AG1924" s="61" t="str">
        <f>IF(Q1924="Ja",VLOOKUP($Q$2,Plausis!A:E,5,0),IF(R1924="Ja",VLOOKUP($R$2,Plausis!A:E,5,0),IF(T1924="Ja",VLOOKUP($T$2,Plausis!A:E,5,0),IF(U1924="Ja",VLOOKUP($U$2,Plausis!A:E,5,0),IF(AA1924="Ja",VLOOKUP($AA$2,Plausis!A:E,5,0),IF(AC1924="Ja",VLOOKUP($AC$2,Plausis!A:E,5,0),IF(AD1924="Ja",VLOOKUP($AD$2,Plausis!A:E,5,0),"")))))))</f>
        <v/>
      </c>
      <c r="AH1924" s="52" t="str">
        <f>IF(Y1924="Ja",VLOOKUP($Y$2,Plausis!A:E,5,0),"")</f>
        <v/>
      </c>
      <c r="AI1924" s="52" t="str">
        <f t="shared" si="680"/>
        <v>Ja</v>
      </c>
      <c r="AJ1924" s="52" t="str">
        <f>IF(S1924="Ja",VLOOKUP($S$2,Plausis!A:E,5,0),IF(V1924="Ja",VLOOKUP($V$2,Plausis!A:E,5,0),IF(X1924="Ja",VLOOKUP($X$2,Plausis!A:E,5,0),"")))</f>
        <v/>
      </c>
      <c r="AL1924" s="52" t="s">
        <v>3</v>
      </c>
      <c r="AM1924" s="114">
        <v>45531</v>
      </c>
      <c r="AN1924" s="52" t="s">
        <v>4467</v>
      </c>
      <c r="AO1924" s="52" t="str">
        <f>VLOOKUP(B1924,'BAT Grundtabelle'!B:T,19,0)</f>
        <v>ja</v>
      </c>
      <c r="AP1924" s="105" t="str">
        <f t="shared" si="681"/>
        <v>11729</v>
      </c>
      <c r="AQ1924" s="52" t="str">
        <f t="shared" si="682"/>
        <v>Strumpfhandel</v>
      </c>
      <c r="AR1924" s="52" t="b">
        <f t="shared" si="683"/>
        <v>0</v>
      </c>
      <c r="AS1924" s="52" t="b">
        <f t="shared" si="683"/>
        <v>0</v>
      </c>
      <c r="AT1924" s="52" t="b">
        <f t="shared" si="683"/>
        <v>0</v>
      </c>
      <c r="AU1924" s="52">
        <f t="shared" si="684"/>
        <v>1</v>
      </c>
      <c r="AW1924" s="52" t="b">
        <f t="shared" si="685"/>
        <v>0</v>
      </c>
      <c r="AX1924" s="52" t="str">
        <f t="shared" si="686"/>
        <v>Unternehmen</v>
      </c>
      <c r="AY1924" s="52" t="b">
        <f t="shared" si="687"/>
        <v>0</v>
      </c>
      <c r="AZ1924" s="52" t="str">
        <f t="shared" si="688"/>
        <v>11729</v>
      </c>
      <c r="BA1924" s="52" t="str">
        <f>VLOOKUP(A1924,'BAT Grundtabelle'!A:U,21,0)</f>
        <v>ja</v>
      </c>
      <c r="BB1924" s="52" t="str">
        <f t="shared" si="689"/>
        <v>nein</v>
      </c>
      <c r="BC1924" s="52" t="str">
        <f t="shared" si="690"/>
        <v>11729</v>
      </c>
      <c r="BD1924" s="52" t="str">
        <f t="shared" si="691"/>
        <v>Strumpfhandel</v>
      </c>
      <c r="BE1924" s="52" t="str">
        <f t="shared" si="692"/>
        <v>Unternehmen</v>
      </c>
      <c r="BF1924" s="52">
        <f t="shared" si="693"/>
        <v>1</v>
      </c>
    </row>
    <row r="1925" spans="1:58" hidden="1" x14ac:dyDescent="0.35">
      <c r="A1925" s="107" t="s">
        <v>4155</v>
      </c>
      <c r="B1925" s="75" t="s">
        <v>87</v>
      </c>
      <c r="C1925" s="52" t="s">
        <v>3</v>
      </c>
      <c r="D1925" s="52" t="s">
        <v>3</v>
      </c>
      <c r="E1925" s="52" t="s">
        <v>2</v>
      </c>
      <c r="F1925" s="52" t="s">
        <v>2</v>
      </c>
      <c r="G1925" s="52" t="s">
        <v>2</v>
      </c>
      <c r="H1925" s="52" t="s">
        <v>2</v>
      </c>
      <c r="I1925" s="52" t="s">
        <v>3</v>
      </c>
      <c r="J1925" s="52">
        <v>1</v>
      </c>
      <c r="K1925" s="52" t="s">
        <v>2</v>
      </c>
      <c r="L1925" s="52" t="s">
        <v>2</v>
      </c>
      <c r="M1925" s="52" t="s">
        <v>2</v>
      </c>
      <c r="N1925" s="52" t="s">
        <v>3</v>
      </c>
      <c r="P1925" s="52" t="s">
        <v>4</v>
      </c>
      <c r="Q1925" s="52" t="str">
        <f t="shared" si="679"/>
        <v>Nein</v>
      </c>
      <c r="R1925" s="52" t="str">
        <f t="shared" si="679"/>
        <v>Nein</v>
      </c>
      <c r="S1925" s="52" t="str">
        <f t="shared" si="679"/>
        <v>Nein</v>
      </c>
      <c r="T1925" s="52" t="str">
        <f t="shared" si="679"/>
        <v>Nein</v>
      </c>
      <c r="U1925" s="52" t="str">
        <f t="shared" si="679"/>
        <v>Nein</v>
      </c>
      <c r="V1925" s="52" t="str">
        <f t="shared" si="679"/>
        <v>Nein</v>
      </c>
      <c r="W1925" s="52" t="str">
        <f t="shared" si="679"/>
        <v>Nein</v>
      </c>
      <c r="X1925" s="52" t="str">
        <f t="shared" si="679"/>
        <v>Nein</v>
      </c>
      <c r="Y1925" s="52" t="str">
        <f t="shared" si="679"/>
        <v>Nein</v>
      </c>
      <c r="Z1925" s="52" t="str">
        <f t="shared" si="679"/>
        <v>Nein</v>
      </c>
      <c r="AA1925" s="52" t="str">
        <f t="shared" si="679"/>
        <v>Nein</v>
      </c>
      <c r="AB1925" s="52" t="str">
        <f t="shared" si="679"/>
        <v>Nein</v>
      </c>
      <c r="AC1925" s="52" t="str">
        <f t="shared" si="679"/>
        <v>Nein</v>
      </c>
      <c r="AD1925" s="52" t="str">
        <f t="shared" si="679"/>
        <v>Nein</v>
      </c>
      <c r="AE1925" s="52" t="str">
        <f t="shared" si="679"/>
        <v>Nein</v>
      </c>
      <c r="AF1925" s="52" t="str">
        <f t="shared" si="679"/>
        <v>Nein</v>
      </c>
      <c r="AG1925" s="61" t="str">
        <f>IF(Q1925="Ja",VLOOKUP($Q$2,Plausis!A:E,5,0),IF(R1925="Ja",VLOOKUP($R$2,Plausis!A:E,5,0),IF(T1925="Ja",VLOOKUP($T$2,Plausis!A:E,5,0),IF(U1925="Ja",VLOOKUP($U$2,Plausis!A:E,5,0),IF(AA1925="Ja",VLOOKUP($AA$2,Plausis!A:E,5,0),IF(AC1925="Ja",VLOOKUP($AC$2,Plausis!A:E,5,0),IF(AD1925="Ja",VLOOKUP($AD$2,Plausis!A:E,5,0),"")))))))</f>
        <v/>
      </c>
      <c r="AH1925" s="52" t="str">
        <f>IF(Y1925="Ja",VLOOKUP($Y$2,Plausis!A:E,5,0),"")</f>
        <v/>
      </c>
      <c r="AI1925" s="52" t="str">
        <f t="shared" si="680"/>
        <v>Ja</v>
      </c>
      <c r="AJ1925" s="52" t="str">
        <f>IF(S1925="Ja",VLOOKUP($S$2,Plausis!A:E,5,0),IF(V1925="Ja",VLOOKUP($V$2,Plausis!A:E,5,0),IF(X1925="Ja",VLOOKUP($X$2,Plausis!A:E,5,0),"")))</f>
        <v/>
      </c>
      <c r="AL1925" s="52" t="s">
        <v>3</v>
      </c>
      <c r="AM1925" s="114">
        <v>45531</v>
      </c>
      <c r="AN1925" s="52" t="s">
        <v>4467</v>
      </c>
      <c r="AO1925" s="52" t="str">
        <f>VLOOKUP(B1925,'BAT Grundtabelle'!B:T,19,0)</f>
        <v>ja</v>
      </c>
      <c r="AP1925" s="105" t="str">
        <f t="shared" si="681"/>
        <v>11730</v>
      </c>
      <c r="AQ1925" s="52" t="str">
        <f t="shared" si="682"/>
        <v>Stuckateurbetrieb</v>
      </c>
      <c r="AR1925" s="52" t="b">
        <f t="shared" si="683"/>
        <v>0</v>
      </c>
      <c r="AS1925" s="52" t="b">
        <f t="shared" si="683"/>
        <v>0</v>
      </c>
      <c r="AT1925" s="52" t="b">
        <f t="shared" si="683"/>
        <v>0</v>
      </c>
      <c r="AU1925" s="52">
        <f t="shared" si="684"/>
        <v>1</v>
      </c>
      <c r="AW1925" s="52" t="b">
        <f t="shared" si="685"/>
        <v>0</v>
      </c>
      <c r="AX1925" s="52" t="str">
        <f t="shared" si="686"/>
        <v>Unternehmen</v>
      </c>
      <c r="AY1925" s="52" t="b">
        <f t="shared" si="687"/>
        <v>0</v>
      </c>
      <c r="AZ1925" s="52" t="str">
        <f t="shared" si="688"/>
        <v>11730</v>
      </c>
      <c r="BA1925" s="52" t="str">
        <f>VLOOKUP(A1925,'BAT Grundtabelle'!A:U,21,0)</f>
        <v>ja</v>
      </c>
      <c r="BB1925" s="52" t="str">
        <f t="shared" si="689"/>
        <v>nein</v>
      </c>
      <c r="BC1925" s="52" t="str">
        <f t="shared" si="690"/>
        <v>11730</v>
      </c>
      <c r="BD1925" s="52" t="str">
        <f t="shared" si="691"/>
        <v>Stuckateurbetrieb</v>
      </c>
      <c r="BE1925" s="52" t="str">
        <f t="shared" si="692"/>
        <v>Unternehmen</v>
      </c>
      <c r="BF1925" s="52">
        <f t="shared" si="693"/>
        <v>1</v>
      </c>
    </row>
    <row r="1926" spans="1:58" hidden="1" x14ac:dyDescent="0.35">
      <c r="A1926" s="107" t="s">
        <v>4156</v>
      </c>
      <c r="B1926" s="75" t="s">
        <v>1835</v>
      </c>
      <c r="C1926" s="52" t="s">
        <v>2</v>
      </c>
      <c r="D1926" s="52" t="s">
        <v>2</v>
      </c>
      <c r="E1926" s="52" t="s">
        <v>2</v>
      </c>
      <c r="F1926" s="52" t="s">
        <v>2</v>
      </c>
      <c r="G1926" s="52" t="s">
        <v>2</v>
      </c>
      <c r="H1926" s="52" t="s">
        <v>3</v>
      </c>
      <c r="I1926" s="52" t="s">
        <v>2</v>
      </c>
      <c r="J1926" s="52" t="s">
        <v>2</v>
      </c>
      <c r="K1926" s="52" t="s">
        <v>2</v>
      </c>
      <c r="L1926" s="52" t="s">
        <v>2</v>
      </c>
      <c r="M1926" s="52" t="s">
        <v>2</v>
      </c>
      <c r="N1926" s="52" t="s">
        <v>2</v>
      </c>
      <c r="O1926" s="52" t="s">
        <v>2411</v>
      </c>
      <c r="P1926" s="52" t="s">
        <v>59</v>
      </c>
      <c r="Q1926" s="52" t="str">
        <f t="shared" si="679"/>
        <v>Nein</v>
      </c>
      <c r="R1926" s="52" t="str">
        <f t="shared" si="679"/>
        <v>Nein</v>
      </c>
      <c r="S1926" s="52" t="str">
        <f t="shared" si="679"/>
        <v>Nein</v>
      </c>
      <c r="T1926" s="52" t="str">
        <f t="shared" si="679"/>
        <v>Nein</v>
      </c>
      <c r="U1926" s="52" t="str">
        <f t="shared" si="679"/>
        <v>Nein</v>
      </c>
      <c r="V1926" s="52" t="str">
        <f t="shared" si="679"/>
        <v>Nein</v>
      </c>
      <c r="W1926" s="52" t="str">
        <f t="shared" si="679"/>
        <v>Nein</v>
      </c>
      <c r="X1926" s="52" t="str">
        <f t="shared" si="679"/>
        <v>Nein</v>
      </c>
      <c r="Y1926" s="52" t="str">
        <f t="shared" si="679"/>
        <v>Nein</v>
      </c>
      <c r="Z1926" s="52" t="str">
        <f t="shared" si="679"/>
        <v>Nein</v>
      </c>
      <c r="AA1926" s="52" t="str">
        <f t="shared" si="679"/>
        <v>Nein</v>
      </c>
      <c r="AB1926" s="52" t="str">
        <f t="shared" si="679"/>
        <v>Nein</v>
      </c>
      <c r="AC1926" s="52" t="str">
        <f t="shared" si="679"/>
        <v>Nein</v>
      </c>
      <c r="AD1926" s="52" t="str">
        <f t="shared" si="679"/>
        <v>Nein</v>
      </c>
      <c r="AE1926" s="52" t="str">
        <f t="shared" si="679"/>
        <v>Nein</v>
      </c>
      <c r="AF1926" s="52" t="str">
        <f t="shared" si="679"/>
        <v>Nein</v>
      </c>
      <c r="AG1926" s="61" t="str">
        <f>IF(Q1926="Ja",VLOOKUP($Q$2,Plausis!A:E,5,0),IF(R1926="Ja",VLOOKUP($R$2,Plausis!A:E,5,0),IF(T1926="Ja",VLOOKUP($T$2,Plausis!A:E,5,0),IF(U1926="Ja",VLOOKUP($U$2,Plausis!A:E,5,0),IF(AA1926="Ja",VLOOKUP($AA$2,Plausis!A:E,5,0),IF(AC1926="Ja",VLOOKUP($AC$2,Plausis!A:E,5,0),IF(AD1926="Ja",VLOOKUP($AD$2,Plausis!A:E,5,0),"")))))))</f>
        <v/>
      </c>
      <c r="AH1926" s="52" t="str">
        <f>IF(Y1926="Ja",VLOOKUP($Y$2,Plausis!A:E,5,0),"")</f>
        <v/>
      </c>
      <c r="AI1926" s="52" t="str">
        <f t="shared" si="680"/>
        <v>Nein</v>
      </c>
      <c r="AJ1926" s="52" t="str">
        <f>IF(S1926="Ja",VLOOKUP($S$2,Plausis!A:E,5,0),IF(V1926="Ja",VLOOKUP($V$2,Plausis!A:E,5,0),IF(X1926="Ja",VLOOKUP($X$2,Plausis!A:E,5,0),"")))</f>
        <v/>
      </c>
      <c r="AL1926" s="52" t="s">
        <v>2</v>
      </c>
      <c r="AM1926" s="114">
        <v>45531</v>
      </c>
      <c r="AN1926" s="52" t="s">
        <v>4467</v>
      </c>
      <c r="AO1926" s="52" t="str">
        <f>VLOOKUP(B1926,'BAT Grundtabelle'!B:T,19,0)</f>
        <v>ja</v>
      </c>
      <c r="AP1926" s="105" t="str">
        <f t="shared" si="681"/>
        <v>11731</v>
      </c>
      <c r="AQ1926" s="52" t="str">
        <f t="shared" si="682"/>
        <v>Studentenverein</v>
      </c>
      <c r="AR1926" s="52" t="b">
        <f t="shared" si="683"/>
        <v>0</v>
      </c>
      <c r="AS1926" s="52" t="b">
        <f t="shared" si="683"/>
        <v>0</v>
      </c>
      <c r="AT1926" s="52" t="b">
        <f t="shared" si="683"/>
        <v>0</v>
      </c>
      <c r="AU1926" s="52" t="str">
        <f t="shared" si="684"/>
        <v>Eigener Tarif</v>
      </c>
      <c r="AW1926" s="52" t="b">
        <f t="shared" si="685"/>
        <v>0</v>
      </c>
      <c r="AX1926" s="52" t="str">
        <f t="shared" si="686"/>
        <v>Eigener Tarif</v>
      </c>
      <c r="AY1926" s="52" t="b">
        <f t="shared" si="687"/>
        <v>0</v>
      </c>
      <c r="AZ1926" s="52" t="str">
        <f t="shared" si="688"/>
        <v>11731</v>
      </c>
      <c r="BA1926" s="52" t="str">
        <f>VLOOKUP(A1926,'BAT Grundtabelle'!A:U,21,0)</f>
        <v>nein</v>
      </c>
      <c r="BB1926" s="52" t="str">
        <f t="shared" si="689"/>
        <v>nein</v>
      </c>
      <c r="BC1926" s="52" t="str">
        <f t="shared" si="690"/>
        <v>11731</v>
      </c>
      <c r="BD1926" s="52" t="str">
        <f t="shared" si="691"/>
        <v>Studentenverein</v>
      </c>
      <c r="BE1926" s="52" t="str">
        <f t="shared" si="692"/>
        <v>Eigener Tarif</v>
      </c>
      <c r="BF1926" s="52" t="str">
        <f t="shared" si="693"/>
        <v>Eigener Tarif</v>
      </c>
    </row>
    <row r="1927" spans="1:58" ht="29" hidden="1" x14ac:dyDescent="0.35">
      <c r="A1927" s="107" t="s">
        <v>4157</v>
      </c>
      <c r="B1927" s="75" t="s">
        <v>629</v>
      </c>
      <c r="C1927" s="52" t="s">
        <v>3</v>
      </c>
      <c r="D1927" s="52" t="s">
        <v>3</v>
      </c>
      <c r="E1927" s="52" t="s">
        <v>2</v>
      </c>
      <c r="F1927" s="52" t="s">
        <v>2</v>
      </c>
      <c r="G1927" s="52" t="s">
        <v>2</v>
      </c>
      <c r="H1927" s="52" t="s">
        <v>2</v>
      </c>
      <c r="I1927" s="52" t="s">
        <v>2</v>
      </c>
      <c r="J1927" s="52" t="s">
        <v>2</v>
      </c>
      <c r="K1927" s="52" t="s">
        <v>2</v>
      </c>
      <c r="L1927" s="52" t="s">
        <v>3</v>
      </c>
      <c r="M1927" s="52" t="s">
        <v>2</v>
      </c>
      <c r="N1927" s="52" t="s">
        <v>3</v>
      </c>
      <c r="O1927" s="52" t="s">
        <v>2409</v>
      </c>
      <c r="P1927" s="52" t="s">
        <v>58</v>
      </c>
      <c r="Q1927" s="52" t="str">
        <f t="shared" si="679"/>
        <v>Nein</v>
      </c>
      <c r="R1927" s="52" t="str">
        <f t="shared" si="679"/>
        <v>Nein</v>
      </c>
      <c r="S1927" s="52" t="str">
        <f t="shared" si="679"/>
        <v>Nein</v>
      </c>
      <c r="T1927" s="52" t="str">
        <f t="shared" si="679"/>
        <v>Nein</v>
      </c>
      <c r="U1927" s="52" t="str">
        <f t="shared" si="679"/>
        <v>Ja</v>
      </c>
      <c r="V1927" s="52" t="str">
        <f t="shared" si="679"/>
        <v>Ja</v>
      </c>
      <c r="W1927" s="52" t="str">
        <f t="shared" si="679"/>
        <v>Nein</v>
      </c>
      <c r="X1927" s="52" t="str">
        <f t="shared" si="679"/>
        <v>Nein</v>
      </c>
      <c r="Y1927" s="52" t="str">
        <f t="shared" si="679"/>
        <v>Nein</v>
      </c>
      <c r="Z1927" s="52" t="str">
        <f t="shared" si="679"/>
        <v>Nein</v>
      </c>
      <c r="AA1927" s="52" t="str">
        <f t="shared" si="679"/>
        <v>Nein</v>
      </c>
      <c r="AB1927" s="52" t="str">
        <f t="shared" si="679"/>
        <v>Nein</v>
      </c>
      <c r="AC1927" s="52" t="str">
        <f t="shared" si="679"/>
        <v>Nein</v>
      </c>
      <c r="AD1927" s="52" t="str">
        <f t="shared" si="679"/>
        <v>Nein</v>
      </c>
      <c r="AE1927" s="52" t="str">
        <f t="shared" si="679"/>
        <v>Nein</v>
      </c>
      <c r="AF1927" s="52" t="str">
        <f t="shared" si="679"/>
        <v>Nein</v>
      </c>
      <c r="AG1927" s="61" t="str">
        <f>IF(Q1927="Ja",VLOOKUP($Q$2,Plausis!A:E,5,0),IF(R1927="Ja",VLOOKUP($R$2,Plausis!A:E,5,0),IF(T1927="Ja",VLOOKUP($T$2,Plausis!A:E,5,0),IF(U1927="Ja",VLOOKUP($U$2,Plausis!A:E,5,0),IF(AA1927="Ja",VLOOKUP($AA$2,Plausis!A:E,5,0),IF(AC1927="Ja",VLOOKUP($AC$2,Plausis!A:E,5,0),IF(AD1927="Ja",VLOOKUP($AD$2,Plausis!A:E,5,0),"")))))))</f>
        <v>Dieser Betrieb kann nur im Komfort-RS ohne ergänzenden Spezial-Straf-RS oder über einen Sondertarif zum SSR versichert werden.</v>
      </c>
      <c r="AH1927" s="52" t="str">
        <f>IF(Y1927="Ja",VLOOKUP($Y$2,Plausis!A:E,5,0),"")</f>
        <v/>
      </c>
      <c r="AI1927" s="52" t="str">
        <f t="shared" si="680"/>
        <v>Nein</v>
      </c>
      <c r="AJ1927" s="52" t="str">
        <f>IF(S1927="Ja",VLOOKUP($S$2,Plausis!A:E,5,0),IF(V1927="Ja",VLOOKUP($V$2,Plausis!A:E,5,0),IF(X1927="Ja",VLOOKUP($X$2,Plausis!A:E,5,0),"")))</f>
        <v>Dieser Betrieb kann nur über einen Sondertarif zum SSR versichert werden.</v>
      </c>
      <c r="AL1927" s="52" t="s">
        <v>2</v>
      </c>
      <c r="AM1927" s="114">
        <v>45531</v>
      </c>
      <c r="AN1927" s="52" t="s">
        <v>4467</v>
      </c>
      <c r="AO1927" s="52" t="str">
        <f>VLOOKUP(B1927,'BAT Grundtabelle'!B:T,19,0)</f>
        <v>ja</v>
      </c>
      <c r="AP1927" s="105" t="str">
        <f t="shared" si="681"/>
        <v>11732</v>
      </c>
      <c r="AQ1927" s="52" t="str">
        <f t="shared" si="682"/>
        <v>Studentenwohnheim</v>
      </c>
      <c r="AR1927" s="52" t="b">
        <f t="shared" si="683"/>
        <v>0</v>
      </c>
      <c r="AS1927" s="52" t="b">
        <f t="shared" si="683"/>
        <v>0</v>
      </c>
      <c r="AT1927" s="52" t="b">
        <f t="shared" si="683"/>
        <v>0</v>
      </c>
      <c r="AU1927" s="52" t="str">
        <f t="shared" si="684"/>
        <v>Eigener Tarif</v>
      </c>
      <c r="AW1927" s="52" t="b">
        <f t="shared" si="685"/>
        <v>0</v>
      </c>
      <c r="AX1927" s="52" t="str">
        <f t="shared" si="686"/>
        <v>Eigener Tarif</v>
      </c>
      <c r="AY1927" s="52" t="b">
        <f t="shared" si="687"/>
        <v>0</v>
      </c>
      <c r="AZ1927" s="52" t="str">
        <f t="shared" si="688"/>
        <v>11732</v>
      </c>
      <c r="BA1927" s="52" t="str">
        <f>VLOOKUP(A1927,'BAT Grundtabelle'!A:U,21,0)</f>
        <v>ja</v>
      </c>
      <c r="BB1927" s="52" t="str">
        <f t="shared" si="689"/>
        <v>nein</v>
      </c>
      <c r="BC1927" s="52" t="str">
        <f t="shared" si="690"/>
        <v>11732</v>
      </c>
      <c r="BD1927" s="52" t="str">
        <f t="shared" si="691"/>
        <v>Studentenwohnheim</v>
      </c>
      <c r="BE1927" s="52" t="str">
        <f t="shared" si="692"/>
        <v>Eigener Tarif</v>
      </c>
      <c r="BF1927" s="52" t="str">
        <f t="shared" si="693"/>
        <v>Eigener Tarif</v>
      </c>
    </row>
    <row r="1928" spans="1:58" hidden="1" x14ac:dyDescent="0.35">
      <c r="A1928" s="107" t="s">
        <v>4158</v>
      </c>
      <c r="B1928" s="75" t="s">
        <v>1361</v>
      </c>
      <c r="C1928" s="52" t="s">
        <v>3</v>
      </c>
      <c r="D1928" s="52" t="s">
        <v>3</v>
      </c>
      <c r="E1928" s="52" t="s">
        <v>2</v>
      </c>
      <c r="F1928" s="52" t="s">
        <v>2</v>
      </c>
      <c r="G1928" s="52" t="s">
        <v>2</v>
      </c>
      <c r="H1928" s="52" t="s">
        <v>2</v>
      </c>
      <c r="I1928" s="52" t="s">
        <v>3</v>
      </c>
      <c r="J1928" s="52">
        <v>4</v>
      </c>
      <c r="K1928" s="52" t="s">
        <v>2</v>
      </c>
      <c r="L1928" s="52" t="s">
        <v>2</v>
      </c>
      <c r="M1928" s="52" t="s">
        <v>2</v>
      </c>
      <c r="N1928" s="52" t="s">
        <v>3</v>
      </c>
      <c r="O1928" s="52" t="s">
        <v>2412</v>
      </c>
      <c r="P1928" s="52" t="s">
        <v>4439</v>
      </c>
      <c r="Q1928" s="52" t="str">
        <f t="shared" si="679"/>
        <v>Nein</v>
      </c>
      <c r="R1928" s="52" t="str">
        <f t="shared" si="679"/>
        <v>Ja</v>
      </c>
      <c r="S1928" s="52" t="str">
        <f t="shared" si="679"/>
        <v>Nein</v>
      </c>
      <c r="T1928" s="52" t="str">
        <f t="shared" si="679"/>
        <v>Nein</v>
      </c>
      <c r="U1928" s="52" t="str">
        <f t="shared" si="679"/>
        <v>Nein</v>
      </c>
      <c r="V1928" s="52" t="str">
        <f t="shared" si="679"/>
        <v>Nein</v>
      </c>
      <c r="W1928" s="52" t="str">
        <f t="shared" si="679"/>
        <v>Nein</v>
      </c>
      <c r="X1928" s="52" t="str">
        <f t="shared" si="679"/>
        <v>Nein</v>
      </c>
      <c r="Y1928" s="52" t="str">
        <f t="shared" si="679"/>
        <v>Nein</v>
      </c>
      <c r="Z1928" s="52" t="str">
        <f t="shared" si="679"/>
        <v>Nein</v>
      </c>
      <c r="AA1928" s="52" t="str">
        <f t="shared" si="679"/>
        <v>Nein</v>
      </c>
      <c r="AB1928" s="52" t="str">
        <f t="shared" si="679"/>
        <v>Ja</v>
      </c>
      <c r="AC1928" s="52" t="str">
        <f t="shared" si="679"/>
        <v>Nein</v>
      </c>
      <c r="AD1928" s="52" t="str">
        <f t="shared" si="679"/>
        <v>Nein</v>
      </c>
      <c r="AE1928" s="52" t="str">
        <f t="shared" si="679"/>
        <v>Nein</v>
      </c>
      <c r="AF1928" s="52" t="str">
        <f t="shared" si="679"/>
        <v>Nein</v>
      </c>
      <c r="AG1928" s="61" t="str">
        <f>IF(Q1928="Ja",VLOOKUP($Q$2,Plausis!A:E,5,0),IF(R1928="Ja",VLOOKUP($R$2,Plausis!A:E,5,0),IF(T1928="Ja",VLOOKUP($T$2,Plausis!A:E,5,0),IF(U1928="Ja",VLOOKUP($U$2,Plausis!A:E,5,0),IF(AA1928="Ja",VLOOKUP($AA$2,Plausis!A:E,5,0),IF(AC1928="Ja",VLOOKUP($AC$2,Plausis!A:E,5,0),IF(AD1928="Ja",VLOOKUP($AD$2,Plausis!A:E,5,0),"")))))))</f>
        <v>Dieser Betrieb ist im Komfort- oder Premium-RS nur ohne Immobilien-RS versicherbar.</v>
      </c>
      <c r="AH1928" s="52" t="str">
        <f>IF(Y1928="Ja",VLOOKUP($Y$2,Plausis!A:E,5,0),"")</f>
        <v/>
      </c>
      <c r="AI1928" s="52" t="str">
        <f t="shared" si="680"/>
        <v>Ja</v>
      </c>
      <c r="AJ1928" s="52" t="str">
        <f>IF(S1928="Ja",VLOOKUP($S$2,Plausis!A:E,5,0),IF(V1928="Ja",VLOOKUP($V$2,Plausis!A:E,5,0),IF(X1928="Ja",VLOOKUP($X$2,Plausis!A:E,5,0),"")))</f>
        <v/>
      </c>
      <c r="AL1928" s="52" t="s">
        <v>2</v>
      </c>
      <c r="AM1928" s="114">
        <v>45531</v>
      </c>
      <c r="AN1928" s="52" t="s">
        <v>4467</v>
      </c>
      <c r="AO1928" s="52" t="str">
        <f>VLOOKUP(B1928,'BAT Grundtabelle'!B:T,19,0)</f>
        <v>ja</v>
      </c>
      <c r="AP1928" s="105" t="str">
        <f t="shared" si="681"/>
        <v>11733</v>
      </c>
      <c r="AQ1928" s="52" t="str">
        <f t="shared" si="682"/>
        <v>Stundenhotel</v>
      </c>
      <c r="AR1928" s="52" t="b">
        <f t="shared" si="683"/>
        <v>0</v>
      </c>
      <c r="AS1928" s="52" t="b">
        <f t="shared" si="683"/>
        <v>0</v>
      </c>
      <c r="AT1928" s="52" t="b">
        <f t="shared" si="683"/>
        <v>0</v>
      </c>
      <c r="AU1928" s="52">
        <f t="shared" si="684"/>
        <v>4</v>
      </c>
      <c r="AW1928" s="52" t="b">
        <f t="shared" si="685"/>
        <v>0</v>
      </c>
      <c r="AX1928" s="52" t="str">
        <f t="shared" si="686"/>
        <v>Unternehmen</v>
      </c>
      <c r="AY1928" s="52" t="b">
        <f t="shared" si="687"/>
        <v>0</v>
      </c>
      <c r="AZ1928" s="52" t="str">
        <f t="shared" si="688"/>
        <v>11733</v>
      </c>
      <c r="BA1928" s="52" t="str">
        <f>VLOOKUP(A1928,'BAT Grundtabelle'!A:U,21,0)</f>
        <v>ja</v>
      </c>
      <c r="BB1928" s="52" t="str">
        <f t="shared" si="689"/>
        <v>nein</v>
      </c>
      <c r="BC1928" s="52" t="str">
        <f t="shared" si="690"/>
        <v>11733</v>
      </c>
      <c r="BD1928" s="52" t="str">
        <f t="shared" si="691"/>
        <v>Stundenhotel</v>
      </c>
      <c r="BE1928" s="52" t="str">
        <f t="shared" si="692"/>
        <v>Unternehmen</v>
      </c>
      <c r="BF1928" s="52">
        <f t="shared" si="693"/>
        <v>4</v>
      </c>
    </row>
    <row r="1929" spans="1:58" hidden="1" x14ac:dyDescent="0.35">
      <c r="A1929" s="107" t="s">
        <v>4159</v>
      </c>
      <c r="B1929" s="75" t="s">
        <v>880</v>
      </c>
      <c r="C1929" s="52" t="s">
        <v>3</v>
      </c>
      <c r="D1929" s="52" t="s">
        <v>3</v>
      </c>
      <c r="E1929" s="52" t="s">
        <v>2</v>
      </c>
      <c r="F1929" s="52" t="s">
        <v>2</v>
      </c>
      <c r="G1929" s="52" t="s">
        <v>2</v>
      </c>
      <c r="H1929" s="52" t="s">
        <v>2</v>
      </c>
      <c r="I1929" s="52" t="s">
        <v>3</v>
      </c>
      <c r="J1929" s="52">
        <v>1</v>
      </c>
      <c r="K1929" s="52" t="s">
        <v>2</v>
      </c>
      <c r="L1929" s="52" t="s">
        <v>2</v>
      </c>
      <c r="M1929" s="52" t="s">
        <v>2</v>
      </c>
      <c r="N1929" s="52" t="s">
        <v>3</v>
      </c>
      <c r="P1929" s="52" t="s">
        <v>4</v>
      </c>
      <c r="Q1929" s="52" t="str">
        <f t="shared" si="679"/>
        <v>Nein</v>
      </c>
      <c r="R1929" s="52" t="str">
        <f t="shared" si="679"/>
        <v>Nein</v>
      </c>
      <c r="S1929" s="52" t="str">
        <f t="shared" si="679"/>
        <v>Nein</v>
      </c>
      <c r="T1929" s="52" t="str">
        <f t="shared" si="679"/>
        <v>Nein</v>
      </c>
      <c r="U1929" s="52" t="str">
        <f t="shared" si="679"/>
        <v>Nein</v>
      </c>
      <c r="V1929" s="52" t="str">
        <f t="shared" si="679"/>
        <v>Nein</v>
      </c>
      <c r="W1929" s="52" t="str">
        <f t="shared" si="679"/>
        <v>Nein</v>
      </c>
      <c r="X1929" s="52" t="str">
        <f t="shared" si="679"/>
        <v>Nein</v>
      </c>
      <c r="Y1929" s="52" t="str">
        <f t="shared" si="679"/>
        <v>Nein</v>
      </c>
      <c r="Z1929" s="52" t="str">
        <f t="shared" si="679"/>
        <v>Nein</v>
      </c>
      <c r="AA1929" s="52" t="str">
        <f t="shared" si="679"/>
        <v>Nein</v>
      </c>
      <c r="AB1929" s="52" t="str">
        <f t="shared" si="679"/>
        <v>Nein</v>
      </c>
      <c r="AC1929" s="52" t="str">
        <f t="shared" si="679"/>
        <v>Nein</v>
      </c>
      <c r="AD1929" s="52" t="str">
        <f t="shared" si="679"/>
        <v>Nein</v>
      </c>
      <c r="AE1929" s="52" t="str">
        <f t="shared" si="679"/>
        <v>Nein</v>
      </c>
      <c r="AF1929" s="52" t="str">
        <f t="shared" si="679"/>
        <v>Nein</v>
      </c>
      <c r="AG1929" s="61" t="str">
        <f>IF(Q1929="Ja",VLOOKUP($Q$2,Plausis!A:E,5,0),IF(R1929="Ja",VLOOKUP($R$2,Plausis!A:E,5,0),IF(T1929="Ja",VLOOKUP($T$2,Plausis!A:E,5,0),IF(U1929="Ja",VLOOKUP($U$2,Plausis!A:E,5,0),IF(AA1929="Ja",VLOOKUP($AA$2,Plausis!A:E,5,0),IF(AC1929="Ja",VLOOKUP($AC$2,Plausis!A:E,5,0),IF(AD1929="Ja",VLOOKUP($AD$2,Plausis!A:E,5,0),"")))))))</f>
        <v/>
      </c>
      <c r="AH1929" s="52" t="str">
        <f>IF(Y1929="Ja",VLOOKUP($Y$2,Plausis!A:E,5,0),"")</f>
        <v/>
      </c>
      <c r="AI1929" s="52" t="str">
        <f t="shared" si="680"/>
        <v>Ja</v>
      </c>
      <c r="AJ1929" s="52" t="str">
        <f>IF(S1929="Ja",VLOOKUP($S$2,Plausis!A:E,5,0),IF(V1929="Ja",VLOOKUP($V$2,Plausis!A:E,5,0),IF(X1929="Ja",VLOOKUP($X$2,Plausis!A:E,5,0),"")))</f>
        <v/>
      </c>
      <c r="AL1929" s="52" t="s">
        <v>2</v>
      </c>
      <c r="AM1929" s="114">
        <v>45531</v>
      </c>
      <c r="AN1929" s="52" t="s">
        <v>4467</v>
      </c>
      <c r="AO1929" s="52" t="str">
        <f>VLOOKUP(B1929,'BAT Grundtabelle'!B:T,19,0)</f>
        <v>ja</v>
      </c>
      <c r="AP1929" s="105" t="str">
        <f t="shared" si="681"/>
        <v>11734</v>
      </c>
      <c r="AQ1929" s="52" t="str">
        <f t="shared" si="682"/>
        <v>Supermarkt</v>
      </c>
      <c r="AR1929" s="52" t="b">
        <f t="shared" si="683"/>
        <v>0</v>
      </c>
      <c r="AS1929" s="52" t="b">
        <f t="shared" si="683"/>
        <v>0</v>
      </c>
      <c r="AT1929" s="52" t="b">
        <f t="shared" si="683"/>
        <v>0</v>
      </c>
      <c r="AU1929" s="52">
        <f t="shared" si="684"/>
        <v>1</v>
      </c>
      <c r="AW1929" s="52" t="b">
        <f t="shared" si="685"/>
        <v>0</v>
      </c>
      <c r="AX1929" s="52" t="str">
        <f t="shared" si="686"/>
        <v>Unternehmen</v>
      </c>
      <c r="AY1929" s="52" t="b">
        <f t="shared" si="687"/>
        <v>0</v>
      </c>
      <c r="AZ1929" s="52" t="str">
        <f t="shared" si="688"/>
        <v>11734</v>
      </c>
      <c r="BA1929" s="52" t="str">
        <f>VLOOKUP(A1929,'BAT Grundtabelle'!A:U,21,0)</f>
        <v>ja</v>
      </c>
      <c r="BB1929" s="52" t="str">
        <f t="shared" si="689"/>
        <v>nein</v>
      </c>
      <c r="BC1929" s="52" t="str">
        <f t="shared" si="690"/>
        <v>11734</v>
      </c>
      <c r="BD1929" s="52" t="str">
        <f t="shared" si="691"/>
        <v>Supermarkt</v>
      </c>
      <c r="BE1929" s="52" t="str">
        <f t="shared" si="692"/>
        <v>Unternehmen</v>
      </c>
      <c r="BF1929" s="52">
        <f t="shared" si="693"/>
        <v>1</v>
      </c>
    </row>
    <row r="1930" spans="1:58" hidden="1" x14ac:dyDescent="0.35">
      <c r="A1930" s="107" t="s">
        <v>4160</v>
      </c>
      <c r="B1930" s="75" t="s">
        <v>1381</v>
      </c>
      <c r="C1930" s="52" t="s">
        <v>3</v>
      </c>
      <c r="D1930" s="52" t="s">
        <v>3</v>
      </c>
      <c r="E1930" s="52" t="s">
        <v>2</v>
      </c>
      <c r="F1930" s="52" t="s">
        <v>2</v>
      </c>
      <c r="G1930" s="52" t="s">
        <v>2</v>
      </c>
      <c r="H1930" s="52" t="s">
        <v>2</v>
      </c>
      <c r="I1930" s="52" t="s">
        <v>3</v>
      </c>
      <c r="J1930" s="52">
        <v>1</v>
      </c>
      <c r="K1930" s="52" t="s">
        <v>2</v>
      </c>
      <c r="L1930" s="52" t="s">
        <v>2</v>
      </c>
      <c r="M1930" s="52" t="s">
        <v>2</v>
      </c>
      <c r="N1930" s="52" t="s">
        <v>3</v>
      </c>
      <c r="P1930" s="52" t="s">
        <v>4</v>
      </c>
      <c r="Q1930" s="52" t="str">
        <f t="shared" si="679"/>
        <v>Nein</v>
      </c>
      <c r="R1930" s="52" t="str">
        <f t="shared" si="679"/>
        <v>Nein</v>
      </c>
      <c r="S1930" s="52" t="str">
        <f t="shared" si="679"/>
        <v>Nein</v>
      </c>
      <c r="T1930" s="52" t="str">
        <f t="shared" si="679"/>
        <v>Nein</v>
      </c>
      <c r="U1930" s="52" t="str">
        <f t="shared" si="679"/>
        <v>Nein</v>
      </c>
      <c r="V1930" s="52" t="str">
        <f t="shared" si="679"/>
        <v>Nein</v>
      </c>
      <c r="W1930" s="52" t="str">
        <f t="shared" si="679"/>
        <v>Nein</v>
      </c>
      <c r="X1930" s="52" t="str">
        <f t="shared" si="679"/>
        <v>Nein</v>
      </c>
      <c r="Y1930" s="52" t="str">
        <f t="shared" si="679"/>
        <v>Nein</v>
      </c>
      <c r="Z1930" s="52" t="str">
        <f t="shared" si="679"/>
        <v>Nein</v>
      </c>
      <c r="AA1930" s="52" t="str">
        <f t="shared" si="679"/>
        <v>Nein</v>
      </c>
      <c r="AB1930" s="52" t="str">
        <f t="shared" si="679"/>
        <v>Nein</v>
      </c>
      <c r="AC1930" s="52" t="str">
        <f t="shared" si="679"/>
        <v>Nein</v>
      </c>
      <c r="AD1930" s="52" t="str">
        <f t="shared" si="679"/>
        <v>Nein</v>
      </c>
      <c r="AE1930" s="52" t="str">
        <f t="shared" si="679"/>
        <v>Nein</v>
      </c>
      <c r="AF1930" s="52" t="str">
        <f t="shared" si="679"/>
        <v>Nein</v>
      </c>
      <c r="AG1930" s="61" t="str">
        <f>IF(Q1930="Ja",VLOOKUP($Q$2,Plausis!A:E,5,0),IF(R1930="Ja",VLOOKUP($R$2,Plausis!A:E,5,0),IF(T1930="Ja",VLOOKUP($T$2,Plausis!A:E,5,0),IF(U1930="Ja",VLOOKUP($U$2,Plausis!A:E,5,0),IF(AA1930="Ja",VLOOKUP($AA$2,Plausis!A:E,5,0),IF(AC1930="Ja",VLOOKUP($AC$2,Plausis!A:E,5,0),IF(AD1930="Ja",VLOOKUP($AD$2,Plausis!A:E,5,0),"")))))))</f>
        <v/>
      </c>
      <c r="AH1930" s="52" t="str">
        <f>IF(Y1930="Ja",VLOOKUP($Y$2,Plausis!A:E,5,0),"")</f>
        <v/>
      </c>
      <c r="AI1930" s="52" t="str">
        <f t="shared" si="680"/>
        <v>Ja</v>
      </c>
      <c r="AJ1930" s="52" t="str">
        <f>IF(S1930="Ja",VLOOKUP($S$2,Plausis!A:E,5,0),IF(V1930="Ja",VLOOKUP($V$2,Plausis!A:E,5,0),IF(X1930="Ja",VLOOKUP($X$2,Plausis!A:E,5,0),"")))</f>
        <v/>
      </c>
      <c r="AL1930" s="52" t="s">
        <v>3</v>
      </c>
      <c r="AM1930" s="114">
        <v>45531</v>
      </c>
      <c r="AN1930" s="52" t="s">
        <v>4467</v>
      </c>
      <c r="AO1930" s="52" t="str">
        <f>VLOOKUP(B1930,'BAT Grundtabelle'!B:T,19,0)</f>
        <v>ja</v>
      </c>
      <c r="AP1930" s="105" t="str">
        <f t="shared" si="681"/>
        <v>11735</v>
      </c>
      <c r="AQ1930" s="52" t="str">
        <f t="shared" si="682"/>
        <v>Surfbretthersteller</v>
      </c>
      <c r="AR1930" s="52" t="b">
        <f t="shared" si="683"/>
        <v>0</v>
      </c>
      <c r="AS1930" s="52" t="b">
        <f t="shared" si="683"/>
        <v>0</v>
      </c>
      <c r="AT1930" s="52" t="b">
        <f t="shared" si="683"/>
        <v>0</v>
      </c>
      <c r="AU1930" s="52">
        <f t="shared" si="684"/>
        <v>1</v>
      </c>
      <c r="AW1930" s="52" t="b">
        <f t="shared" si="685"/>
        <v>0</v>
      </c>
      <c r="AX1930" s="52" t="str">
        <f t="shared" si="686"/>
        <v>Unternehmen</v>
      </c>
      <c r="AY1930" s="52" t="b">
        <f t="shared" si="687"/>
        <v>0</v>
      </c>
      <c r="AZ1930" s="52" t="str">
        <f t="shared" si="688"/>
        <v>11735</v>
      </c>
      <c r="BA1930" s="52" t="str">
        <f>VLOOKUP(A1930,'BAT Grundtabelle'!A:U,21,0)</f>
        <v>ja</v>
      </c>
      <c r="BB1930" s="52" t="str">
        <f t="shared" si="689"/>
        <v>nein</v>
      </c>
      <c r="BC1930" s="52" t="str">
        <f t="shared" si="690"/>
        <v>11735</v>
      </c>
      <c r="BD1930" s="52" t="str">
        <f t="shared" si="691"/>
        <v>Surfbretthersteller</v>
      </c>
      <c r="BE1930" s="52" t="str">
        <f t="shared" si="692"/>
        <v>Unternehmen</v>
      </c>
      <c r="BF1930" s="52">
        <f t="shared" si="693"/>
        <v>1</v>
      </c>
    </row>
    <row r="1931" spans="1:58" hidden="1" x14ac:dyDescent="0.35">
      <c r="A1931" s="107" t="s">
        <v>4161</v>
      </c>
      <c r="B1931" s="75" t="s">
        <v>400</v>
      </c>
      <c r="C1931" s="52" t="s">
        <v>3</v>
      </c>
      <c r="D1931" s="52" t="s">
        <v>3</v>
      </c>
      <c r="E1931" s="52" t="s">
        <v>2</v>
      </c>
      <c r="F1931" s="52" t="s">
        <v>2</v>
      </c>
      <c r="G1931" s="52" t="s">
        <v>2</v>
      </c>
      <c r="H1931" s="52" t="s">
        <v>2</v>
      </c>
      <c r="I1931" s="52" t="s">
        <v>3</v>
      </c>
      <c r="J1931" s="52">
        <v>1</v>
      </c>
      <c r="K1931" s="52" t="s">
        <v>2</v>
      </c>
      <c r="L1931" s="52" t="s">
        <v>2</v>
      </c>
      <c r="M1931" s="52" t="s">
        <v>2</v>
      </c>
      <c r="N1931" s="52" t="s">
        <v>3</v>
      </c>
      <c r="P1931" s="52" t="s">
        <v>4</v>
      </c>
      <c r="Q1931" s="52" t="str">
        <f t="shared" si="679"/>
        <v>Nein</v>
      </c>
      <c r="R1931" s="52" t="str">
        <f t="shared" si="679"/>
        <v>Nein</v>
      </c>
      <c r="S1931" s="52" t="str">
        <f t="shared" si="679"/>
        <v>Nein</v>
      </c>
      <c r="T1931" s="52" t="str">
        <f t="shared" si="679"/>
        <v>Nein</v>
      </c>
      <c r="U1931" s="52" t="str">
        <f t="shared" si="679"/>
        <v>Nein</v>
      </c>
      <c r="V1931" s="52" t="str">
        <f t="shared" si="679"/>
        <v>Nein</v>
      </c>
      <c r="W1931" s="52" t="str">
        <f t="shared" si="679"/>
        <v>Nein</v>
      </c>
      <c r="X1931" s="52" t="str">
        <f t="shared" si="679"/>
        <v>Nein</v>
      </c>
      <c r="Y1931" s="52" t="str">
        <f t="shared" si="679"/>
        <v>Nein</v>
      </c>
      <c r="Z1931" s="52" t="str">
        <f t="shared" si="679"/>
        <v>Nein</v>
      </c>
      <c r="AA1931" s="52" t="str">
        <f t="shared" si="679"/>
        <v>Nein</v>
      </c>
      <c r="AB1931" s="52" t="str">
        <f t="shared" si="679"/>
        <v>Nein</v>
      </c>
      <c r="AC1931" s="52" t="str">
        <f t="shared" si="679"/>
        <v>Nein</v>
      </c>
      <c r="AD1931" s="52" t="str">
        <f t="shared" si="679"/>
        <v>Nein</v>
      </c>
      <c r="AE1931" s="52" t="str">
        <f t="shared" si="679"/>
        <v>Nein</v>
      </c>
      <c r="AF1931" s="52" t="str">
        <f t="shared" si="679"/>
        <v>Nein</v>
      </c>
      <c r="AG1931" s="61" t="str">
        <f>IF(Q1931="Ja",VLOOKUP($Q$2,Plausis!A:E,5,0),IF(R1931="Ja",VLOOKUP($R$2,Plausis!A:E,5,0),IF(T1931="Ja",VLOOKUP($T$2,Plausis!A:E,5,0),IF(U1931="Ja",VLOOKUP($U$2,Plausis!A:E,5,0),IF(AA1931="Ja",VLOOKUP($AA$2,Plausis!A:E,5,0),IF(AC1931="Ja",VLOOKUP($AC$2,Plausis!A:E,5,0),IF(AD1931="Ja",VLOOKUP($AD$2,Plausis!A:E,5,0),"")))))))</f>
        <v/>
      </c>
      <c r="AH1931" s="52" t="str">
        <f>IF(Y1931="Ja",VLOOKUP($Y$2,Plausis!A:E,5,0),"")</f>
        <v/>
      </c>
      <c r="AI1931" s="52" t="str">
        <f t="shared" si="680"/>
        <v>Ja</v>
      </c>
      <c r="AJ1931" s="52" t="str">
        <f>IF(S1931="Ja",VLOOKUP($S$2,Plausis!A:E,5,0),IF(V1931="Ja",VLOOKUP($V$2,Plausis!A:E,5,0),IF(X1931="Ja",VLOOKUP($X$2,Plausis!A:E,5,0),"")))</f>
        <v/>
      </c>
      <c r="AL1931" s="52" t="s">
        <v>2</v>
      </c>
      <c r="AM1931" s="114">
        <v>45531</v>
      </c>
      <c r="AN1931" s="52" t="s">
        <v>4467</v>
      </c>
      <c r="AO1931" s="52" t="str">
        <f>VLOOKUP(B1931,'BAT Grundtabelle'!B:T,19,0)</f>
        <v>ja</v>
      </c>
      <c r="AP1931" s="105" t="str">
        <f t="shared" si="681"/>
        <v>11736</v>
      </c>
      <c r="AQ1931" s="52" t="str">
        <f t="shared" si="682"/>
        <v>Surfschule</v>
      </c>
      <c r="AR1931" s="52" t="b">
        <f t="shared" si="683"/>
        <v>0</v>
      </c>
      <c r="AS1931" s="52" t="b">
        <f t="shared" si="683"/>
        <v>0</v>
      </c>
      <c r="AT1931" s="52" t="b">
        <f t="shared" si="683"/>
        <v>0</v>
      </c>
      <c r="AU1931" s="52">
        <f t="shared" si="684"/>
        <v>1</v>
      </c>
      <c r="AW1931" s="52" t="b">
        <f t="shared" si="685"/>
        <v>0</v>
      </c>
      <c r="AX1931" s="52" t="str">
        <f t="shared" si="686"/>
        <v>Unternehmen</v>
      </c>
      <c r="AY1931" s="52" t="b">
        <f t="shared" si="687"/>
        <v>0</v>
      </c>
      <c r="AZ1931" s="52" t="str">
        <f t="shared" si="688"/>
        <v>11736</v>
      </c>
      <c r="BA1931" s="52" t="str">
        <f>VLOOKUP(A1931,'BAT Grundtabelle'!A:U,21,0)</f>
        <v>ja</v>
      </c>
      <c r="BB1931" s="52" t="str">
        <f t="shared" si="689"/>
        <v>nein</v>
      </c>
      <c r="BC1931" s="52" t="str">
        <f t="shared" si="690"/>
        <v>11736</v>
      </c>
      <c r="BD1931" s="52" t="str">
        <f t="shared" si="691"/>
        <v>Surfschule</v>
      </c>
      <c r="BE1931" s="52" t="str">
        <f t="shared" si="692"/>
        <v>Unternehmen</v>
      </c>
      <c r="BF1931" s="52">
        <f t="shared" si="693"/>
        <v>1</v>
      </c>
    </row>
    <row r="1932" spans="1:58" hidden="1" x14ac:dyDescent="0.35">
      <c r="A1932" s="107" t="s">
        <v>4162</v>
      </c>
      <c r="B1932" s="75" t="s">
        <v>1053</v>
      </c>
      <c r="C1932" s="52" t="s">
        <v>3</v>
      </c>
      <c r="D1932" s="52" t="s">
        <v>3</v>
      </c>
      <c r="E1932" s="52" t="s">
        <v>2</v>
      </c>
      <c r="F1932" s="52" t="s">
        <v>2</v>
      </c>
      <c r="G1932" s="52" t="s">
        <v>2</v>
      </c>
      <c r="H1932" s="52" t="s">
        <v>2</v>
      </c>
      <c r="I1932" s="52" t="s">
        <v>3</v>
      </c>
      <c r="J1932" s="52">
        <v>1</v>
      </c>
      <c r="K1932" s="52" t="s">
        <v>2</v>
      </c>
      <c r="L1932" s="52" t="s">
        <v>2</v>
      </c>
      <c r="M1932" s="52" t="s">
        <v>2</v>
      </c>
      <c r="N1932" s="52" t="s">
        <v>3</v>
      </c>
      <c r="P1932" s="52" t="s">
        <v>4</v>
      </c>
      <c r="Q1932" s="52" t="str">
        <f t="shared" si="679"/>
        <v>Nein</v>
      </c>
      <c r="R1932" s="52" t="str">
        <f t="shared" si="679"/>
        <v>Nein</v>
      </c>
      <c r="S1932" s="52" t="str">
        <f t="shared" si="679"/>
        <v>Nein</v>
      </c>
      <c r="T1932" s="52" t="str">
        <f t="shared" si="679"/>
        <v>Nein</v>
      </c>
      <c r="U1932" s="52" t="str">
        <f t="shared" si="679"/>
        <v>Nein</v>
      </c>
      <c r="V1932" s="52" t="str">
        <f t="shared" si="679"/>
        <v>Nein</v>
      </c>
      <c r="W1932" s="52" t="str">
        <f t="shared" si="679"/>
        <v>Nein</v>
      </c>
      <c r="X1932" s="52" t="str">
        <f t="shared" si="679"/>
        <v>Nein</v>
      </c>
      <c r="Y1932" s="52" t="str">
        <f t="shared" si="679"/>
        <v>Nein</v>
      </c>
      <c r="Z1932" s="52" t="str">
        <f t="shared" si="679"/>
        <v>Nein</v>
      </c>
      <c r="AA1932" s="52" t="str">
        <f t="shared" si="679"/>
        <v>Nein</v>
      </c>
      <c r="AB1932" s="52" t="str">
        <f t="shared" si="679"/>
        <v>Nein</v>
      </c>
      <c r="AC1932" s="52" t="str">
        <f t="shared" si="679"/>
        <v>Nein</v>
      </c>
      <c r="AD1932" s="52" t="str">
        <f t="shared" si="679"/>
        <v>Nein</v>
      </c>
      <c r="AE1932" s="52" t="str">
        <f t="shared" si="679"/>
        <v>Nein</v>
      </c>
      <c r="AF1932" s="52" t="str">
        <f t="shared" si="679"/>
        <v>Nein</v>
      </c>
      <c r="AG1932" s="61" t="str">
        <f>IF(Q1932="Ja",VLOOKUP($Q$2,Plausis!A:E,5,0),IF(R1932="Ja",VLOOKUP($R$2,Plausis!A:E,5,0),IF(T1932="Ja",VLOOKUP($T$2,Plausis!A:E,5,0),IF(U1932="Ja",VLOOKUP($U$2,Plausis!A:E,5,0),IF(AA1932="Ja",VLOOKUP($AA$2,Plausis!A:E,5,0),IF(AC1932="Ja",VLOOKUP($AC$2,Plausis!A:E,5,0),IF(AD1932="Ja",VLOOKUP($AD$2,Plausis!A:E,5,0),"")))))))</f>
        <v/>
      </c>
      <c r="AH1932" s="52" t="str">
        <f>IF(Y1932="Ja",VLOOKUP($Y$2,Plausis!A:E,5,0),"")</f>
        <v/>
      </c>
      <c r="AI1932" s="52" t="str">
        <f t="shared" si="680"/>
        <v>Ja</v>
      </c>
      <c r="AJ1932" s="52" t="str">
        <f>IF(S1932="Ja",VLOOKUP($S$2,Plausis!A:E,5,0),IF(V1932="Ja",VLOOKUP($V$2,Plausis!A:E,5,0),IF(X1932="Ja",VLOOKUP($X$2,Plausis!A:E,5,0),"")))</f>
        <v/>
      </c>
      <c r="AL1932" s="52" t="s">
        <v>3</v>
      </c>
      <c r="AM1932" s="114">
        <v>45531</v>
      </c>
      <c r="AN1932" s="52" t="s">
        <v>4467</v>
      </c>
      <c r="AO1932" s="52" t="str">
        <f>VLOOKUP(B1932,'BAT Grundtabelle'!B:T,19,0)</f>
        <v>ja</v>
      </c>
      <c r="AP1932" s="105" t="str">
        <f t="shared" si="681"/>
        <v>11737</v>
      </c>
      <c r="AQ1932" s="52" t="str">
        <f t="shared" si="682"/>
        <v>Süßwarenhandel</v>
      </c>
      <c r="AR1932" s="52" t="b">
        <f t="shared" si="683"/>
        <v>0</v>
      </c>
      <c r="AS1932" s="52" t="b">
        <f t="shared" si="683"/>
        <v>0</v>
      </c>
      <c r="AT1932" s="52" t="b">
        <f t="shared" si="683"/>
        <v>0</v>
      </c>
      <c r="AU1932" s="52">
        <f t="shared" si="684"/>
        <v>1</v>
      </c>
      <c r="AW1932" s="52" t="b">
        <f t="shared" si="685"/>
        <v>0</v>
      </c>
      <c r="AX1932" s="52" t="str">
        <f t="shared" si="686"/>
        <v>Unternehmen</v>
      </c>
      <c r="AY1932" s="52" t="b">
        <f t="shared" si="687"/>
        <v>0</v>
      </c>
      <c r="AZ1932" s="52" t="str">
        <f t="shared" si="688"/>
        <v>11737</v>
      </c>
      <c r="BA1932" s="52" t="str">
        <f>VLOOKUP(A1932,'BAT Grundtabelle'!A:U,21,0)</f>
        <v>ja</v>
      </c>
      <c r="BB1932" s="52" t="str">
        <f t="shared" si="689"/>
        <v>nein</v>
      </c>
      <c r="BC1932" s="52" t="str">
        <f t="shared" si="690"/>
        <v>11737</v>
      </c>
      <c r="BD1932" s="52" t="str">
        <f t="shared" si="691"/>
        <v>Süßwarenhandel</v>
      </c>
      <c r="BE1932" s="52" t="str">
        <f t="shared" si="692"/>
        <v>Unternehmen</v>
      </c>
      <c r="BF1932" s="52">
        <f t="shared" si="693"/>
        <v>1</v>
      </c>
    </row>
    <row r="1933" spans="1:58" hidden="1" x14ac:dyDescent="0.35">
      <c r="A1933" s="107">
        <v>11984</v>
      </c>
      <c r="B1933" s="75" t="s">
        <v>4497</v>
      </c>
      <c r="C1933" s="52" t="s">
        <v>3</v>
      </c>
      <c r="D1933" s="52" t="s">
        <v>3</v>
      </c>
      <c r="E1933" s="52" t="s">
        <v>2</v>
      </c>
      <c r="F1933" s="52" t="s">
        <v>2</v>
      </c>
      <c r="G1933" s="52" t="s">
        <v>2</v>
      </c>
      <c r="H1933" s="52" t="s">
        <v>2</v>
      </c>
      <c r="I1933" s="52" t="s">
        <v>3</v>
      </c>
      <c r="J1933" s="52">
        <v>4</v>
      </c>
      <c r="K1933" s="52" t="s">
        <v>2</v>
      </c>
      <c r="L1933" s="52" t="s">
        <v>2</v>
      </c>
      <c r="M1933" s="52" t="s">
        <v>2</v>
      </c>
      <c r="N1933" s="52" t="s">
        <v>3</v>
      </c>
      <c r="O1933" s="52" t="s">
        <v>2412</v>
      </c>
      <c r="P1933" s="52">
        <v>1195</v>
      </c>
      <c r="Q1933" s="52" t="str">
        <f t="shared" ref="Q1933:AF1942" si="694">IF(ISERROR(FIND(Q$2,$P1933,1)),"Nein","Ja")</f>
        <v>Nein</v>
      </c>
      <c r="R1933" s="52" t="str">
        <f t="shared" si="694"/>
        <v>Nein</v>
      </c>
      <c r="S1933" s="52" t="str">
        <f t="shared" si="694"/>
        <v>Nein</v>
      </c>
      <c r="T1933" s="52" t="str">
        <f t="shared" si="694"/>
        <v>Nein</v>
      </c>
      <c r="U1933" s="52" t="str">
        <f t="shared" si="694"/>
        <v>Nein</v>
      </c>
      <c r="V1933" s="52" t="str">
        <f t="shared" si="694"/>
        <v>Nein</v>
      </c>
      <c r="W1933" s="52" t="str">
        <f t="shared" si="694"/>
        <v>Nein</v>
      </c>
      <c r="X1933" s="52" t="str">
        <f t="shared" si="694"/>
        <v>Nein</v>
      </c>
      <c r="Y1933" s="52" t="str">
        <f t="shared" si="694"/>
        <v>Nein</v>
      </c>
      <c r="Z1933" s="52" t="str">
        <f t="shared" si="694"/>
        <v>Nein</v>
      </c>
      <c r="AA1933" s="52" t="str">
        <f t="shared" si="694"/>
        <v>Nein</v>
      </c>
      <c r="AB1933" s="52" t="str">
        <f t="shared" si="694"/>
        <v>Ja</v>
      </c>
      <c r="AC1933" s="52" t="str">
        <f t="shared" si="694"/>
        <v>Nein</v>
      </c>
      <c r="AD1933" s="52" t="str">
        <f t="shared" si="694"/>
        <v>Nein</v>
      </c>
      <c r="AE1933" s="52" t="str">
        <f t="shared" si="694"/>
        <v>Nein</v>
      </c>
      <c r="AF1933" s="52" t="str">
        <f t="shared" si="694"/>
        <v>Nein</v>
      </c>
      <c r="AG1933" s="61" t="str">
        <f>IF(Q1933="Ja",VLOOKUP($Q$2,Plausis!A:E,5,0),IF(R1933="Ja",VLOOKUP($R$2,Plausis!A:E,5,0),IF(T1933="Ja",VLOOKUP($T$2,Plausis!A:E,5,0),IF(U1933="Ja",VLOOKUP($U$2,Plausis!A:E,5,0),IF(AA1933="Ja",VLOOKUP($AA$2,Plausis!A:E,5,0),IF(AC1933="Ja",VLOOKUP($AC$2,Plausis!A:E,5,0),IF(AD1933="Ja",VLOOKUP($AD$2,Plausis!A:E,5,0),"")))))))</f>
        <v/>
      </c>
      <c r="AH1933" s="52" t="str">
        <f>IF(Y1933="Ja",VLOOKUP($Y$2,Plausis!A:E,5,0),"")</f>
        <v/>
      </c>
      <c r="AI1933" s="52" t="str">
        <f t="shared" si="680"/>
        <v>Ja</v>
      </c>
      <c r="AJ1933" s="52" t="str">
        <f>IF(S1933="Ja",VLOOKUP($S$2,Plausis!A:E,5,0),IF(V1933="Ja",VLOOKUP($V$2,Plausis!A:E,5,0),IF(X1933="Ja",VLOOKUP($X$2,Plausis!A:E,5,0),"")))</f>
        <v/>
      </c>
      <c r="AL1933" s="52" t="s">
        <v>2</v>
      </c>
      <c r="AM1933" s="114">
        <v>45531</v>
      </c>
      <c r="AN1933" s="52" t="s">
        <v>4467</v>
      </c>
      <c r="AO1933" s="52" t="str">
        <f>VLOOKUP(B1933,'BAT Grundtabelle'!B:T,19,0)</f>
        <v>ja</v>
      </c>
      <c r="AP1933" s="105">
        <f t="shared" si="681"/>
        <v>11984</v>
      </c>
      <c r="AQ1933" s="52" t="str">
        <f t="shared" si="682"/>
        <v>Swingerclub</v>
      </c>
      <c r="AR1933" s="52" t="b">
        <f t="shared" si="683"/>
        <v>0</v>
      </c>
      <c r="AS1933" s="52" t="b">
        <f t="shared" si="683"/>
        <v>0</v>
      </c>
      <c r="AT1933" s="52" t="b">
        <f t="shared" si="683"/>
        <v>0</v>
      </c>
      <c r="AU1933" s="52">
        <f t="shared" si="684"/>
        <v>4</v>
      </c>
      <c r="AW1933" s="52" t="b">
        <f t="shared" si="685"/>
        <v>0</v>
      </c>
      <c r="AX1933" s="52" t="str">
        <f t="shared" si="686"/>
        <v>Unternehmen</v>
      </c>
      <c r="AY1933" s="52" t="b">
        <f t="shared" si="687"/>
        <v>0</v>
      </c>
      <c r="AZ1933" s="52">
        <f t="shared" si="688"/>
        <v>11984</v>
      </c>
      <c r="BA1933" s="52" t="str">
        <f>VLOOKUP(A1933,'BAT Grundtabelle'!A:U,21,0)</f>
        <v>ja</v>
      </c>
      <c r="BB1933" s="52" t="str">
        <f t="shared" si="689"/>
        <v>nein</v>
      </c>
      <c r="BC1933" s="52">
        <f t="shared" si="690"/>
        <v>11984</v>
      </c>
      <c r="BD1933" s="52" t="str">
        <f t="shared" si="691"/>
        <v>Swingerclub</v>
      </c>
      <c r="BE1933" s="52" t="str">
        <f t="shared" si="692"/>
        <v>Unternehmen</v>
      </c>
      <c r="BF1933" s="52">
        <f t="shared" si="693"/>
        <v>4</v>
      </c>
    </row>
    <row r="1934" spans="1:58" hidden="1" x14ac:dyDescent="0.35">
      <c r="A1934" s="107" t="s">
        <v>4163</v>
      </c>
      <c r="B1934" s="75" t="s">
        <v>1870</v>
      </c>
      <c r="C1934" s="52" t="s">
        <v>2</v>
      </c>
      <c r="D1934" s="52" t="s">
        <v>2</v>
      </c>
      <c r="E1934" s="52" t="s">
        <v>2</v>
      </c>
      <c r="F1934" s="52" t="s">
        <v>2</v>
      </c>
      <c r="G1934" s="52" t="s">
        <v>2</v>
      </c>
      <c r="H1934" s="52" t="s">
        <v>2</v>
      </c>
      <c r="I1934" s="52" t="s">
        <v>2</v>
      </c>
      <c r="J1934" s="52" t="s">
        <v>2</v>
      </c>
      <c r="K1934" s="52" t="s">
        <v>2</v>
      </c>
      <c r="L1934" s="52" t="s">
        <v>2</v>
      </c>
      <c r="M1934" s="52" t="s">
        <v>2</v>
      </c>
      <c r="N1934" s="52" t="s">
        <v>2</v>
      </c>
      <c r="O1934" s="52" t="s">
        <v>2411</v>
      </c>
      <c r="P1934" s="52" t="s">
        <v>4</v>
      </c>
      <c r="Q1934" s="52" t="str">
        <f t="shared" si="694"/>
        <v>Nein</v>
      </c>
      <c r="R1934" s="52" t="str">
        <f t="shared" si="694"/>
        <v>Nein</v>
      </c>
      <c r="S1934" s="52" t="str">
        <f t="shared" si="694"/>
        <v>Nein</v>
      </c>
      <c r="T1934" s="52" t="str">
        <f t="shared" si="694"/>
        <v>Nein</v>
      </c>
      <c r="U1934" s="52" t="str">
        <f t="shared" si="694"/>
        <v>Nein</v>
      </c>
      <c r="V1934" s="52" t="str">
        <f t="shared" si="694"/>
        <v>Nein</v>
      </c>
      <c r="W1934" s="52" t="str">
        <f t="shared" si="694"/>
        <v>Nein</v>
      </c>
      <c r="X1934" s="52" t="str">
        <f t="shared" si="694"/>
        <v>Nein</v>
      </c>
      <c r="Y1934" s="52" t="str">
        <f t="shared" si="694"/>
        <v>Nein</v>
      </c>
      <c r="Z1934" s="52" t="str">
        <f t="shared" si="694"/>
        <v>Nein</v>
      </c>
      <c r="AA1934" s="52" t="str">
        <f t="shared" si="694"/>
        <v>Nein</v>
      </c>
      <c r="AB1934" s="52" t="str">
        <f t="shared" si="694"/>
        <v>Nein</v>
      </c>
      <c r="AC1934" s="52" t="str">
        <f t="shared" si="694"/>
        <v>Nein</v>
      </c>
      <c r="AD1934" s="52" t="str">
        <f t="shared" si="694"/>
        <v>Nein</v>
      </c>
      <c r="AE1934" s="52" t="str">
        <f t="shared" si="694"/>
        <v>Nein</v>
      </c>
      <c r="AF1934" s="52" t="str">
        <f t="shared" si="694"/>
        <v>Nein</v>
      </c>
      <c r="AG1934" s="61" t="str">
        <f>IF(Q1934="Ja",VLOOKUP($Q$2,Plausis!A:E,5,0),IF(R1934="Ja",VLOOKUP($R$2,Plausis!A:E,5,0),IF(T1934="Ja",VLOOKUP($T$2,Plausis!A:E,5,0),IF(U1934="Ja",VLOOKUP($U$2,Plausis!A:E,5,0),IF(AA1934="Ja",VLOOKUP($AA$2,Plausis!A:E,5,0),IF(AC1934="Ja",VLOOKUP($AC$2,Plausis!A:E,5,0),IF(AD1934="Ja",VLOOKUP($AD$2,Plausis!A:E,5,0),"")))))))</f>
        <v/>
      </c>
      <c r="AH1934" s="52" t="str">
        <f>IF(Y1934="Ja",VLOOKUP($Y$2,Plausis!A:E,5,0),"")</f>
        <v/>
      </c>
      <c r="AI1934" s="52" t="str">
        <f t="shared" si="680"/>
        <v>Nein</v>
      </c>
      <c r="AJ1934" s="52" t="str">
        <f>IF(S1934="Ja",VLOOKUP($S$2,Plausis!A:E,5,0),IF(V1934="Ja",VLOOKUP($V$2,Plausis!A:E,5,0),IF(X1934="Ja",VLOOKUP($X$2,Plausis!A:E,5,0),"")))</f>
        <v/>
      </c>
      <c r="AL1934" s="52" t="s">
        <v>2</v>
      </c>
      <c r="AM1934" s="114">
        <v>45531</v>
      </c>
      <c r="AN1934" s="52" t="s">
        <v>4467</v>
      </c>
      <c r="AO1934" s="52" t="str">
        <f>VLOOKUP(B1934,'BAT Grundtabelle'!B:T,19,0)</f>
        <v>nein</v>
      </c>
      <c r="AP1934" s="105" t="str">
        <f t="shared" si="681"/>
        <v>11738</v>
      </c>
      <c r="AQ1934" s="52" t="str">
        <f t="shared" si="682"/>
        <v>Synagoge</v>
      </c>
      <c r="AR1934" s="52" t="b">
        <f t="shared" si="683"/>
        <v>0</v>
      </c>
      <c r="AS1934" s="52" t="b">
        <f t="shared" si="683"/>
        <v>0</v>
      </c>
      <c r="AT1934" s="52" t="b">
        <f t="shared" si="683"/>
        <v>0</v>
      </c>
      <c r="AU1934" s="52" t="str">
        <f t="shared" si="684"/>
        <v/>
      </c>
      <c r="AW1934" s="52" t="b">
        <f t="shared" si="685"/>
        <v>0</v>
      </c>
      <c r="AX1934" s="52" t="str">
        <f t="shared" si="686"/>
        <v/>
      </c>
      <c r="AY1934" s="52" t="b">
        <f t="shared" si="687"/>
        <v>0</v>
      </c>
      <c r="AZ1934" s="52" t="str">
        <f t="shared" si="688"/>
        <v>11738</v>
      </c>
      <c r="BA1934" s="52" t="str">
        <f>VLOOKUP(A1934,'BAT Grundtabelle'!A:U,21,0)</f>
        <v>nein</v>
      </c>
      <c r="BB1934" s="52" t="str">
        <f t="shared" si="689"/>
        <v>nein</v>
      </c>
      <c r="BC1934" s="52" t="str">
        <f t="shared" si="690"/>
        <v>11738</v>
      </c>
      <c r="BD1934" s="52" t="str">
        <f t="shared" si="691"/>
        <v>Synagoge</v>
      </c>
      <c r="BE1934" s="52" t="str">
        <f t="shared" si="692"/>
        <v/>
      </c>
      <c r="BF1934" s="52" t="str">
        <f t="shared" si="693"/>
        <v/>
      </c>
    </row>
    <row r="1935" spans="1:58" hidden="1" x14ac:dyDescent="0.35">
      <c r="A1935" s="107" t="s">
        <v>4164</v>
      </c>
      <c r="B1935" s="75" t="s">
        <v>2096</v>
      </c>
      <c r="C1935" s="52" t="s">
        <v>3</v>
      </c>
      <c r="D1935" s="52" t="s">
        <v>3</v>
      </c>
      <c r="E1935" s="52" t="s">
        <v>2</v>
      </c>
      <c r="F1935" s="52" t="s">
        <v>2</v>
      </c>
      <c r="G1935" s="52" t="s">
        <v>2</v>
      </c>
      <c r="H1935" s="52" t="s">
        <v>2</v>
      </c>
      <c r="I1935" s="52" t="s">
        <v>3</v>
      </c>
      <c r="J1935" s="52">
        <v>1</v>
      </c>
      <c r="K1935" s="52" t="s">
        <v>2</v>
      </c>
      <c r="L1935" s="52" t="s">
        <v>2</v>
      </c>
      <c r="M1935" s="52" t="s">
        <v>2</v>
      </c>
      <c r="N1935" s="52" t="s">
        <v>3</v>
      </c>
      <c r="P1935" s="52" t="s">
        <v>4</v>
      </c>
      <c r="Q1935" s="52" t="str">
        <f t="shared" si="694"/>
        <v>Nein</v>
      </c>
      <c r="R1935" s="52" t="str">
        <f t="shared" si="694"/>
        <v>Nein</v>
      </c>
      <c r="S1935" s="52" t="str">
        <f t="shared" si="694"/>
        <v>Nein</v>
      </c>
      <c r="T1935" s="52" t="str">
        <f t="shared" si="694"/>
        <v>Nein</v>
      </c>
      <c r="U1935" s="52" t="str">
        <f t="shared" si="694"/>
        <v>Nein</v>
      </c>
      <c r="V1935" s="52" t="str">
        <f t="shared" si="694"/>
        <v>Nein</v>
      </c>
      <c r="W1935" s="52" t="str">
        <f t="shared" si="694"/>
        <v>Nein</v>
      </c>
      <c r="X1935" s="52" t="str">
        <f t="shared" si="694"/>
        <v>Nein</v>
      </c>
      <c r="Y1935" s="52" t="str">
        <f t="shared" si="694"/>
        <v>Nein</v>
      </c>
      <c r="Z1935" s="52" t="str">
        <f t="shared" si="694"/>
        <v>Nein</v>
      </c>
      <c r="AA1935" s="52" t="str">
        <f t="shared" si="694"/>
        <v>Nein</v>
      </c>
      <c r="AB1935" s="52" t="str">
        <f t="shared" si="694"/>
        <v>Nein</v>
      </c>
      <c r="AC1935" s="52" t="str">
        <f t="shared" si="694"/>
        <v>Nein</v>
      </c>
      <c r="AD1935" s="52" t="str">
        <f t="shared" si="694"/>
        <v>Nein</v>
      </c>
      <c r="AE1935" s="52" t="str">
        <f t="shared" si="694"/>
        <v>Nein</v>
      </c>
      <c r="AF1935" s="52" t="str">
        <f t="shared" si="694"/>
        <v>Nein</v>
      </c>
      <c r="AG1935" s="61" t="str">
        <f>IF(Q1935="Ja",VLOOKUP($Q$2,Plausis!A:E,5,0),IF(R1935="Ja",VLOOKUP($R$2,Plausis!A:E,5,0),IF(T1935="Ja",VLOOKUP($T$2,Plausis!A:E,5,0),IF(U1935="Ja",VLOOKUP($U$2,Plausis!A:E,5,0),IF(AA1935="Ja",VLOOKUP($AA$2,Plausis!A:E,5,0),IF(AC1935="Ja",VLOOKUP($AC$2,Plausis!A:E,5,0),IF(AD1935="Ja",VLOOKUP($AD$2,Plausis!A:E,5,0),"")))))))</f>
        <v/>
      </c>
      <c r="AH1935" s="52" t="str">
        <f>IF(Y1935="Ja",VLOOKUP($Y$2,Plausis!A:E,5,0),"")</f>
        <v/>
      </c>
      <c r="AI1935" s="52" t="str">
        <f t="shared" si="680"/>
        <v>Ja</v>
      </c>
      <c r="AJ1935" s="52" t="str">
        <f>IF(S1935="Ja",VLOOKUP($S$2,Plausis!A:E,5,0),IF(V1935="Ja",VLOOKUP($V$2,Plausis!A:E,5,0),IF(X1935="Ja",VLOOKUP($X$2,Plausis!A:E,5,0),"")))</f>
        <v/>
      </c>
      <c r="AL1935" s="52" t="s">
        <v>3</v>
      </c>
      <c r="AM1935" s="114">
        <v>45531</v>
      </c>
      <c r="AN1935" s="52" t="s">
        <v>4467</v>
      </c>
      <c r="AO1935" s="52" t="str">
        <f>VLOOKUP(B1935,'BAT Grundtabelle'!B:T,19,0)</f>
        <v>ja</v>
      </c>
      <c r="AP1935" s="105" t="str">
        <f t="shared" si="681"/>
        <v>7925</v>
      </c>
      <c r="AQ1935" s="52" t="str">
        <f t="shared" si="682"/>
        <v>Tabakwarenhandel (kein Kiosk)</v>
      </c>
      <c r="AR1935" s="52" t="b">
        <f t="shared" si="683"/>
        <v>0</v>
      </c>
      <c r="AS1935" s="52" t="b">
        <f t="shared" si="683"/>
        <v>0</v>
      </c>
      <c r="AT1935" s="52" t="b">
        <f t="shared" si="683"/>
        <v>0</v>
      </c>
      <c r="AU1935" s="52">
        <f t="shared" si="684"/>
        <v>1</v>
      </c>
      <c r="AW1935" s="52" t="b">
        <f t="shared" si="685"/>
        <v>0</v>
      </c>
      <c r="AX1935" s="52" t="str">
        <f t="shared" si="686"/>
        <v>Unternehmen</v>
      </c>
      <c r="AY1935" s="52" t="b">
        <f t="shared" si="687"/>
        <v>0</v>
      </c>
      <c r="AZ1935" s="52" t="str">
        <f t="shared" si="688"/>
        <v>7925</v>
      </c>
      <c r="BA1935" s="52" t="str">
        <f>VLOOKUP(A1935,'BAT Grundtabelle'!A:U,21,0)</f>
        <v>ja</v>
      </c>
      <c r="BB1935" s="52" t="str">
        <f t="shared" si="689"/>
        <v>nein</v>
      </c>
      <c r="BC1935" s="52" t="str">
        <f t="shared" si="690"/>
        <v>7925</v>
      </c>
      <c r="BD1935" s="52" t="str">
        <f t="shared" si="691"/>
        <v>Tabakwarenhandel (kein Kiosk)</v>
      </c>
      <c r="BE1935" s="52" t="str">
        <f t="shared" si="692"/>
        <v>Unternehmen</v>
      </c>
      <c r="BF1935" s="52">
        <f t="shared" si="693"/>
        <v>1</v>
      </c>
    </row>
    <row r="1936" spans="1:58" hidden="1" x14ac:dyDescent="0.35">
      <c r="A1936" s="107" t="s">
        <v>4165</v>
      </c>
      <c r="B1936" s="75" t="s">
        <v>571</v>
      </c>
      <c r="C1936" s="52" t="s">
        <v>3</v>
      </c>
      <c r="D1936" s="52" t="s">
        <v>3</v>
      </c>
      <c r="E1936" s="52" t="s">
        <v>2</v>
      </c>
      <c r="F1936" s="52" t="s">
        <v>2</v>
      </c>
      <c r="G1936" s="52" t="s">
        <v>2</v>
      </c>
      <c r="H1936" s="52" t="s">
        <v>2</v>
      </c>
      <c r="I1936" s="52" t="s">
        <v>3</v>
      </c>
      <c r="J1936" s="52">
        <v>3</v>
      </c>
      <c r="K1936" s="52" t="s">
        <v>2</v>
      </c>
      <c r="L1936" s="52" t="s">
        <v>2</v>
      </c>
      <c r="M1936" s="52" t="s">
        <v>2</v>
      </c>
      <c r="N1936" s="52" t="s">
        <v>3</v>
      </c>
      <c r="P1936" s="52" t="s">
        <v>4</v>
      </c>
      <c r="Q1936" s="52" t="str">
        <f t="shared" si="694"/>
        <v>Nein</v>
      </c>
      <c r="R1936" s="52" t="str">
        <f t="shared" si="694"/>
        <v>Nein</v>
      </c>
      <c r="S1936" s="52" t="str">
        <f t="shared" si="694"/>
        <v>Nein</v>
      </c>
      <c r="T1936" s="52" t="str">
        <f t="shared" si="694"/>
        <v>Nein</v>
      </c>
      <c r="U1936" s="52" t="str">
        <f t="shared" si="694"/>
        <v>Nein</v>
      </c>
      <c r="V1936" s="52" t="str">
        <f t="shared" si="694"/>
        <v>Nein</v>
      </c>
      <c r="W1936" s="52" t="str">
        <f t="shared" si="694"/>
        <v>Nein</v>
      </c>
      <c r="X1936" s="52" t="str">
        <f t="shared" si="694"/>
        <v>Nein</v>
      </c>
      <c r="Y1936" s="52" t="str">
        <f t="shared" si="694"/>
        <v>Nein</v>
      </c>
      <c r="Z1936" s="52" t="str">
        <f t="shared" si="694"/>
        <v>Nein</v>
      </c>
      <c r="AA1936" s="52" t="str">
        <f t="shared" si="694"/>
        <v>Nein</v>
      </c>
      <c r="AB1936" s="52" t="str">
        <f t="shared" si="694"/>
        <v>Nein</v>
      </c>
      <c r="AC1936" s="52" t="str">
        <f t="shared" si="694"/>
        <v>Nein</v>
      </c>
      <c r="AD1936" s="52" t="str">
        <f t="shared" si="694"/>
        <v>Nein</v>
      </c>
      <c r="AE1936" s="52" t="str">
        <f t="shared" si="694"/>
        <v>Nein</v>
      </c>
      <c r="AF1936" s="52" t="str">
        <f t="shared" si="694"/>
        <v>Nein</v>
      </c>
      <c r="AG1936" s="61" t="str">
        <f>IF(Q1936="Ja",VLOOKUP($Q$2,Plausis!A:E,5,0),IF(R1936="Ja",VLOOKUP($R$2,Plausis!A:E,5,0),IF(T1936="Ja",VLOOKUP($T$2,Plausis!A:E,5,0),IF(U1936="Ja",VLOOKUP($U$2,Plausis!A:E,5,0),IF(AA1936="Ja",VLOOKUP($AA$2,Plausis!A:E,5,0),IF(AC1936="Ja",VLOOKUP($AC$2,Plausis!A:E,5,0),IF(AD1936="Ja",VLOOKUP($AD$2,Plausis!A:E,5,0),"")))))))</f>
        <v/>
      </c>
      <c r="AH1936" s="52" t="str">
        <f>IF(Y1936="Ja",VLOOKUP($Y$2,Plausis!A:E,5,0),"")</f>
        <v/>
      </c>
      <c r="AI1936" s="52" t="str">
        <f t="shared" si="680"/>
        <v>Ja</v>
      </c>
      <c r="AJ1936" s="52" t="str">
        <f>IF(S1936="Ja",VLOOKUP($S$2,Plausis!A:E,5,0),IF(V1936="Ja",VLOOKUP($V$2,Plausis!A:E,5,0),IF(X1936="Ja",VLOOKUP($X$2,Plausis!A:E,5,0),"")))</f>
        <v/>
      </c>
      <c r="AL1936" s="52" t="s">
        <v>2</v>
      </c>
      <c r="AM1936" s="114">
        <v>45531</v>
      </c>
      <c r="AN1936" s="52" t="s">
        <v>4467</v>
      </c>
      <c r="AO1936" s="52" t="str">
        <f>VLOOKUP(B1936,'BAT Grundtabelle'!B:T,19,0)</f>
        <v>ja</v>
      </c>
      <c r="AP1936" s="105" t="str">
        <f t="shared" si="681"/>
        <v>11739</v>
      </c>
      <c r="AQ1936" s="52" t="str">
        <f t="shared" si="682"/>
        <v>Tabakwarenhersteller</v>
      </c>
      <c r="AR1936" s="52" t="b">
        <f t="shared" si="683"/>
        <v>0</v>
      </c>
      <c r="AS1936" s="52" t="b">
        <f t="shared" si="683"/>
        <v>0</v>
      </c>
      <c r="AT1936" s="52" t="b">
        <f t="shared" si="683"/>
        <v>0</v>
      </c>
      <c r="AU1936" s="52">
        <f t="shared" si="684"/>
        <v>3</v>
      </c>
      <c r="AW1936" s="52" t="b">
        <f t="shared" si="685"/>
        <v>0</v>
      </c>
      <c r="AX1936" s="52" t="str">
        <f t="shared" si="686"/>
        <v>Unternehmen</v>
      </c>
      <c r="AY1936" s="52" t="b">
        <f t="shared" si="687"/>
        <v>0</v>
      </c>
      <c r="AZ1936" s="52" t="str">
        <f t="shared" si="688"/>
        <v>11739</v>
      </c>
      <c r="BA1936" s="52" t="str">
        <f>VLOOKUP(A1936,'BAT Grundtabelle'!A:U,21,0)</f>
        <v>ja</v>
      </c>
      <c r="BB1936" s="52" t="str">
        <f t="shared" si="689"/>
        <v>nein</v>
      </c>
      <c r="BC1936" s="52" t="str">
        <f t="shared" si="690"/>
        <v>11739</v>
      </c>
      <c r="BD1936" s="52" t="str">
        <f t="shared" si="691"/>
        <v>Tabakwarenhersteller</v>
      </c>
      <c r="BE1936" s="52" t="str">
        <f t="shared" si="692"/>
        <v>Unternehmen</v>
      </c>
      <c r="BF1936" s="52">
        <f t="shared" si="693"/>
        <v>3</v>
      </c>
    </row>
    <row r="1937" spans="1:58" ht="29" hidden="1" x14ac:dyDescent="0.35">
      <c r="A1937" s="107" t="s">
        <v>4166</v>
      </c>
      <c r="B1937" s="75" t="s">
        <v>656</v>
      </c>
      <c r="C1937" s="52" t="s">
        <v>3</v>
      </c>
      <c r="D1937" s="52" t="s">
        <v>3</v>
      </c>
      <c r="E1937" s="52" t="s">
        <v>2</v>
      </c>
      <c r="F1937" s="52" t="s">
        <v>2</v>
      </c>
      <c r="G1937" s="52" t="s">
        <v>2</v>
      </c>
      <c r="H1937" s="52" t="s">
        <v>2</v>
      </c>
      <c r="I1937" s="52" t="s">
        <v>2</v>
      </c>
      <c r="J1937" s="52" t="s">
        <v>2</v>
      </c>
      <c r="K1937" s="52" t="s">
        <v>2</v>
      </c>
      <c r="L1937" s="52" t="s">
        <v>2</v>
      </c>
      <c r="M1937" s="52" t="s">
        <v>2</v>
      </c>
      <c r="N1937" s="52" t="s">
        <v>3</v>
      </c>
      <c r="O1937" s="52" t="s">
        <v>2409</v>
      </c>
      <c r="P1937" s="52" t="s">
        <v>58</v>
      </c>
      <c r="Q1937" s="52" t="str">
        <f t="shared" si="694"/>
        <v>Nein</v>
      </c>
      <c r="R1937" s="52" t="str">
        <f t="shared" si="694"/>
        <v>Nein</v>
      </c>
      <c r="S1937" s="52" t="str">
        <f t="shared" si="694"/>
        <v>Nein</v>
      </c>
      <c r="T1937" s="52" t="str">
        <f t="shared" si="694"/>
        <v>Nein</v>
      </c>
      <c r="U1937" s="52" t="str">
        <f t="shared" si="694"/>
        <v>Ja</v>
      </c>
      <c r="V1937" s="52" t="str">
        <f t="shared" si="694"/>
        <v>Ja</v>
      </c>
      <c r="W1937" s="52" t="str">
        <f t="shared" si="694"/>
        <v>Nein</v>
      </c>
      <c r="X1937" s="52" t="str">
        <f t="shared" si="694"/>
        <v>Nein</v>
      </c>
      <c r="Y1937" s="52" t="str">
        <f t="shared" si="694"/>
        <v>Nein</v>
      </c>
      <c r="Z1937" s="52" t="str">
        <f t="shared" si="694"/>
        <v>Nein</v>
      </c>
      <c r="AA1937" s="52" t="str">
        <f t="shared" si="694"/>
        <v>Nein</v>
      </c>
      <c r="AB1937" s="52" t="str">
        <f t="shared" si="694"/>
        <v>Nein</v>
      </c>
      <c r="AC1937" s="52" t="str">
        <f t="shared" si="694"/>
        <v>Nein</v>
      </c>
      <c r="AD1937" s="52" t="str">
        <f t="shared" si="694"/>
        <v>Nein</v>
      </c>
      <c r="AE1937" s="52" t="str">
        <f t="shared" si="694"/>
        <v>Nein</v>
      </c>
      <c r="AF1937" s="52" t="str">
        <f t="shared" si="694"/>
        <v>Nein</v>
      </c>
      <c r="AG1937" s="61" t="str">
        <f>IF(Q1937="Ja",VLOOKUP($Q$2,Plausis!A:E,5,0),IF(R1937="Ja",VLOOKUP($R$2,Plausis!A:E,5,0),IF(T1937="Ja",VLOOKUP($T$2,Plausis!A:E,5,0),IF(U1937="Ja",VLOOKUP($U$2,Plausis!A:E,5,0),IF(AA1937="Ja",VLOOKUP($AA$2,Plausis!A:E,5,0),IF(AC1937="Ja",VLOOKUP($AC$2,Plausis!A:E,5,0),IF(AD1937="Ja",VLOOKUP($AD$2,Plausis!A:E,5,0),"")))))))</f>
        <v>Dieser Betrieb kann nur im Komfort-RS ohne ergänzenden Spezial-Straf-RS oder über einen Sondertarif zum SSR versichert werden.</v>
      </c>
      <c r="AH1937" s="52" t="str">
        <f>IF(Y1937="Ja",VLOOKUP($Y$2,Plausis!A:E,5,0),"")</f>
        <v/>
      </c>
      <c r="AI1937" s="52" t="str">
        <f t="shared" si="680"/>
        <v>Nein</v>
      </c>
      <c r="AJ1937" s="52" t="str">
        <f>IF(S1937="Ja",VLOOKUP($S$2,Plausis!A:E,5,0),IF(V1937="Ja",VLOOKUP($V$2,Plausis!A:E,5,0),IF(X1937="Ja",VLOOKUP($X$2,Plausis!A:E,5,0),"")))</f>
        <v>Dieser Betrieb kann nur über einen Sondertarif zum SSR versichert werden.</v>
      </c>
      <c r="AL1937" s="52" t="s">
        <v>3</v>
      </c>
      <c r="AM1937" s="114">
        <v>45531</v>
      </c>
      <c r="AN1937" s="52" t="s">
        <v>4467</v>
      </c>
      <c r="AO1937" s="52" t="str">
        <f>VLOOKUP(B1937,'BAT Grundtabelle'!B:T,19,0)</f>
        <v>ja</v>
      </c>
      <c r="AP1937" s="105" t="str">
        <f t="shared" si="681"/>
        <v>11740</v>
      </c>
      <c r="AQ1937" s="52" t="str">
        <f t="shared" si="682"/>
        <v>Tagesklinik</v>
      </c>
      <c r="AR1937" s="52" t="b">
        <f t="shared" si="683"/>
        <v>0</v>
      </c>
      <c r="AS1937" s="52" t="b">
        <f t="shared" si="683"/>
        <v>0</v>
      </c>
      <c r="AT1937" s="52" t="b">
        <f t="shared" si="683"/>
        <v>0</v>
      </c>
      <c r="AU1937" s="52" t="str">
        <f t="shared" si="684"/>
        <v>Eigener Tarif</v>
      </c>
      <c r="AW1937" s="52" t="b">
        <f t="shared" si="685"/>
        <v>0</v>
      </c>
      <c r="AX1937" s="52" t="str">
        <f t="shared" si="686"/>
        <v>Eigener Tarif</v>
      </c>
      <c r="AY1937" s="52" t="b">
        <f t="shared" si="687"/>
        <v>0</v>
      </c>
      <c r="AZ1937" s="52" t="str">
        <f t="shared" si="688"/>
        <v>11740</v>
      </c>
      <c r="BA1937" s="52" t="str">
        <f>VLOOKUP(A1937,'BAT Grundtabelle'!A:U,21,0)</f>
        <v>ja</v>
      </c>
      <c r="BB1937" s="52" t="str">
        <f t="shared" si="689"/>
        <v>nein</v>
      </c>
      <c r="BC1937" s="52" t="str">
        <f t="shared" si="690"/>
        <v>11740</v>
      </c>
      <c r="BD1937" s="52" t="str">
        <f t="shared" si="691"/>
        <v>Tagesklinik</v>
      </c>
      <c r="BE1937" s="52" t="str">
        <f t="shared" si="692"/>
        <v>Eigener Tarif</v>
      </c>
      <c r="BF1937" s="52" t="str">
        <f t="shared" si="693"/>
        <v>Eigener Tarif</v>
      </c>
    </row>
    <row r="1938" spans="1:58" hidden="1" x14ac:dyDescent="0.35">
      <c r="A1938" s="107" t="s">
        <v>4167</v>
      </c>
      <c r="B1938" s="75" t="s">
        <v>1877</v>
      </c>
      <c r="C1938" s="52" t="s">
        <v>3</v>
      </c>
      <c r="D1938" s="52" t="s">
        <v>3</v>
      </c>
      <c r="E1938" s="52" t="s">
        <v>2</v>
      </c>
      <c r="F1938" s="52" t="s">
        <v>2</v>
      </c>
      <c r="G1938" s="52" t="s">
        <v>2</v>
      </c>
      <c r="H1938" s="52" t="s">
        <v>2</v>
      </c>
      <c r="I1938" s="52" t="s">
        <v>3</v>
      </c>
      <c r="J1938" s="52">
        <v>2</v>
      </c>
      <c r="K1938" s="52" t="s">
        <v>2</v>
      </c>
      <c r="L1938" s="52" t="s">
        <v>2</v>
      </c>
      <c r="M1938" s="52" t="s">
        <v>2</v>
      </c>
      <c r="N1938" s="52" t="s">
        <v>3</v>
      </c>
      <c r="P1938" s="52" t="s">
        <v>4</v>
      </c>
      <c r="Q1938" s="52" t="str">
        <f t="shared" si="694"/>
        <v>Nein</v>
      </c>
      <c r="R1938" s="52" t="str">
        <f t="shared" si="694"/>
        <v>Nein</v>
      </c>
      <c r="S1938" s="52" t="str">
        <f t="shared" si="694"/>
        <v>Nein</v>
      </c>
      <c r="T1938" s="52" t="str">
        <f t="shared" si="694"/>
        <v>Nein</v>
      </c>
      <c r="U1938" s="52" t="str">
        <f t="shared" si="694"/>
        <v>Nein</v>
      </c>
      <c r="V1938" s="52" t="str">
        <f t="shared" si="694"/>
        <v>Nein</v>
      </c>
      <c r="W1938" s="52" t="str">
        <f t="shared" si="694"/>
        <v>Nein</v>
      </c>
      <c r="X1938" s="52" t="str">
        <f t="shared" si="694"/>
        <v>Nein</v>
      </c>
      <c r="Y1938" s="52" t="str">
        <f t="shared" si="694"/>
        <v>Nein</v>
      </c>
      <c r="Z1938" s="52" t="str">
        <f t="shared" si="694"/>
        <v>Nein</v>
      </c>
      <c r="AA1938" s="52" t="str">
        <f t="shared" si="694"/>
        <v>Nein</v>
      </c>
      <c r="AB1938" s="52" t="str">
        <f t="shared" si="694"/>
        <v>Nein</v>
      </c>
      <c r="AC1938" s="52" t="str">
        <f t="shared" si="694"/>
        <v>Nein</v>
      </c>
      <c r="AD1938" s="52" t="str">
        <f t="shared" si="694"/>
        <v>Nein</v>
      </c>
      <c r="AE1938" s="52" t="str">
        <f t="shared" si="694"/>
        <v>Nein</v>
      </c>
      <c r="AF1938" s="52" t="str">
        <f t="shared" si="694"/>
        <v>Nein</v>
      </c>
      <c r="AG1938" s="61" t="str">
        <f>IF(Q1938="Ja",VLOOKUP($Q$2,Plausis!A:E,5,0),IF(R1938="Ja",VLOOKUP($R$2,Plausis!A:E,5,0),IF(T1938="Ja",VLOOKUP($T$2,Plausis!A:E,5,0),IF(U1938="Ja",VLOOKUP($U$2,Plausis!A:E,5,0),IF(AA1938="Ja",VLOOKUP($AA$2,Plausis!A:E,5,0),IF(AC1938="Ja",VLOOKUP($AC$2,Plausis!A:E,5,0),IF(AD1938="Ja",VLOOKUP($AD$2,Plausis!A:E,5,0),"")))))))</f>
        <v/>
      </c>
      <c r="AH1938" s="52" t="str">
        <f>IF(Y1938="Ja",VLOOKUP($Y$2,Plausis!A:E,5,0),"")</f>
        <v/>
      </c>
      <c r="AI1938" s="52" t="str">
        <f t="shared" si="680"/>
        <v>Ja</v>
      </c>
      <c r="AJ1938" s="52" t="str">
        <f>IF(S1938="Ja",VLOOKUP($S$2,Plausis!A:E,5,0),IF(V1938="Ja",VLOOKUP($V$2,Plausis!A:E,5,0),IF(X1938="Ja",VLOOKUP($X$2,Plausis!A:E,5,0),"")))</f>
        <v/>
      </c>
      <c r="AL1938" s="52" t="s">
        <v>2</v>
      </c>
      <c r="AM1938" s="114">
        <v>45531</v>
      </c>
      <c r="AN1938" s="52" t="s">
        <v>4467</v>
      </c>
      <c r="AO1938" s="52" t="str">
        <f>VLOOKUP(B1938,'BAT Grundtabelle'!B:T,19,0)</f>
        <v>ja</v>
      </c>
      <c r="AP1938" s="105" t="str">
        <f t="shared" si="681"/>
        <v>11741</v>
      </c>
      <c r="AQ1938" s="52" t="str">
        <f t="shared" si="682"/>
        <v>Tagesmutter</v>
      </c>
      <c r="AR1938" s="52" t="b">
        <f t="shared" si="683"/>
        <v>0</v>
      </c>
      <c r="AS1938" s="52" t="b">
        <f t="shared" si="683"/>
        <v>0</v>
      </c>
      <c r="AT1938" s="52" t="b">
        <f t="shared" si="683"/>
        <v>0</v>
      </c>
      <c r="AU1938" s="52">
        <f t="shared" si="684"/>
        <v>2</v>
      </c>
      <c r="AW1938" s="52" t="b">
        <f t="shared" si="685"/>
        <v>0</v>
      </c>
      <c r="AX1938" s="52" t="str">
        <f t="shared" si="686"/>
        <v>Unternehmen</v>
      </c>
      <c r="AY1938" s="52" t="b">
        <f t="shared" si="687"/>
        <v>0</v>
      </c>
      <c r="AZ1938" s="52" t="str">
        <f t="shared" si="688"/>
        <v>11741</v>
      </c>
      <c r="BA1938" s="52" t="str">
        <f>VLOOKUP(A1938,'BAT Grundtabelle'!A:U,21,0)</f>
        <v>ja</v>
      </c>
      <c r="BB1938" s="52" t="str">
        <f t="shared" si="689"/>
        <v>nein</v>
      </c>
      <c r="BC1938" s="52" t="str">
        <f t="shared" si="690"/>
        <v>11741</v>
      </c>
      <c r="BD1938" s="52" t="str">
        <f t="shared" si="691"/>
        <v>Tagesmutter</v>
      </c>
      <c r="BE1938" s="52" t="str">
        <f t="shared" si="692"/>
        <v>Unternehmen</v>
      </c>
      <c r="BF1938" s="52">
        <f t="shared" si="693"/>
        <v>2</v>
      </c>
    </row>
    <row r="1939" spans="1:58" ht="29" hidden="1" x14ac:dyDescent="0.35">
      <c r="A1939" s="107" t="s">
        <v>4168</v>
      </c>
      <c r="B1939" s="75" t="s">
        <v>1430</v>
      </c>
      <c r="C1939" s="52" t="s">
        <v>3</v>
      </c>
      <c r="D1939" s="52" t="s">
        <v>3</v>
      </c>
      <c r="E1939" s="52" t="s">
        <v>2</v>
      </c>
      <c r="F1939" s="52" t="s">
        <v>2</v>
      </c>
      <c r="G1939" s="52" t="s">
        <v>2</v>
      </c>
      <c r="H1939" s="52" t="s">
        <v>2</v>
      </c>
      <c r="I1939" s="52" t="s">
        <v>2</v>
      </c>
      <c r="J1939" s="52" t="s">
        <v>2</v>
      </c>
      <c r="K1939" s="52" t="s">
        <v>2</v>
      </c>
      <c r="L1939" s="52" t="s">
        <v>3</v>
      </c>
      <c r="M1939" s="52" t="s">
        <v>2</v>
      </c>
      <c r="N1939" s="52" t="s">
        <v>3</v>
      </c>
      <c r="O1939" s="52" t="s">
        <v>2409</v>
      </c>
      <c r="P1939" s="52" t="s">
        <v>58</v>
      </c>
      <c r="Q1939" s="52" t="str">
        <f t="shared" si="694"/>
        <v>Nein</v>
      </c>
      <c r="R1939" s="52" t="str">
        <f t="shared" si="694"/>
        <v>Nein</v>
      </c>
      <c r="S1939" s="52" t="str">
        <f t="shared" si="694"/>
        <v>Nein</v>
      </c>
      <c r="T1939" s="52" t="str">
        <f t="shared" si="694"/>
        <v>Nein</v>
      </c>
      <c r="U1939" s="52" t="str">
        <f t="shared" si="694"/>
        <v>Ja</v>
      </c>
      <c r="V1939" s="52" t="str">
        <f t="shared" si="694"/>
        <v>Ja</v>
      </c>
      <c r="W1939" s="52" t="str">
        <f t="shared" si="694"/>
        <v>Nein</v>
      </c>
      <c r="X1939" s="52" t="str">
        <f t="shared" si="694"/>
        <v>Nein</v>
      </c>
      <c r="Y1939" s="52" t="str">
        <f t="shared" si="694"/>
        <v>Nein</v>
      </c>
      <c r="Z1939" s="52" t="str">
        <f t="shared" si="694"/>
        <v>Nein</v>
      </c>
      <c r="AA1939" s="52" t="str">
        <f t="shared" si="694"/>
        <v>Nein</v>
      </c>
      <c r="AB1939" s="52" t="str">
        <f t="shared" si="694"/>
        <v>Nein</v>
      </c>
      <c r="AC1939" s="52" t="str">
        <f t="shared" si="694"/>
        <v>Nein</v>
      </c>
      <c r="AD1939" s="52" t="str">
        <f t="shared" si="694"/>
        <v>Nein</v>
      </c>
      <c r="AE1939" s="52" t="str">
        <f t="shared" si="694"/>
        <v>Nein</v>
      </c>
      <c r="AF1939" s="52" t="str">
        <f t="shared" si="694"/>
        <v>Nein</v>
      </c>
      <c r="AG1939" s="61" t="str">
        <f>IF(Q1939="Ja",VLOOKUP($Q$2,Plausis!A:E,5,0),IF(R1939="Ja",VLOOKUP($R$2,Plausis!A:E,5,0),IF(T1939="Ja",VLOOKUP($T$2,Plausis!A:E,5,0),IF(U1939="Ja",VLOOKUP($U$2,Plausis!A:E,5,0),IF(AA1939="Ja",VLOOKUP($AA$2,Plausis!A:E,5,0),IF(AC1939="Ja",VLOOKUP($AC$2,Plausis!A:E,5,0),IF(AD1939="Ja",VLOOKUP($AD$2,Plausis!A:E,5,0),"")))))))</f>
        <v>Dieser Betrieb kann nur im Komfort-RS ohne ergänzenden Spezial-Straf-RS oder über einen Sondertarif zum SSR versichert werden.</v>
      </c>
      <c r="AH1939" s="52" t="str">
        <f>IF(Y1939="Ja",VLOOKUP($Y$2,Plausis!A:E,5,0),"")</f>
        <v/>
      </c>
      <c r="AI1939" s="52" t="str">
        <f t="shared" si="680"/>
        <v>Nein</v>
      </c>
      <c r="AJ1939" s="52" t="str">
        <f>IF(S1939="Ja",VLOOKUP($S$2,Plausis!A:E,5,0),IF(V1939="Ja",VLOOKUP($V$2,Plausis!A:E,5,0),IF(X1939="Ja",VLOOKUP($X$2,Plausis!A:E,5,0),"")))</f>
        <v>Dieser Betrieb kann nur über einen Sondertarif zum SSR versichert werden.</v>
      </c>
      <c r="AL1939" s="52" t="s">
        <v>3</v>
      </c>
      <c r="AM1939" s="114">
        <v>45531</v>
      </c>
      <c r="AN1939" s="52" t="s">
        <v>4467</v>
      </c>
      <c r="AO1939" s="52" t="str">
        <f>VLOOKUP(B1939,'BAT Grundtabelle'!B:T,19,0)</f>
        <v>ja</v>
      </c>
      <c r="AP1939" s="105" t="str">
        <f t="shared" si="681"/>
        <v>11742</v>
      </c>
      <c r="AQ1939" s="52" t="str">
        <f t="shared" si="682"/>
        <v>Tagespflegeheim</v>
      </c>
      <c r="AR1939" s="52" t="b">
        <f t="shared" si="683"/>
        <v>0</v>
      </c>
      <c r="AS1939" s="52" t="b">
        <f t="shared" si="683"/>
        <v>0</v>
      </c>
      <c r="AT1939" s="52" t="b">
        <f t="shared" si="683"/>
        <v>0</v>
      </c>
      <c r="AU1939" s="52" t="str">
        <f t="shared" si="684"/>
        <v>Eigener Tarif</v>
      </c>
      <c r="AW1939" s="52" t="b">
        <f t="shared" si="685"/>
        <v>0</v>
      </c>
      <c r="AX1939" s="52" t="str">
        <f t="shared" si="686"/>
        <v>Eigener Tarif</v>
      </c>
      <c r="AY1939" s="52" t="b">
        <f t="shared" si="687"/>
        <v>0</v>
      </c>
      <c r="AZ1939" s="52" t="str">
        <f t="shared" si="688"/>
        <v>11742</v>
      </c>
      <c r="BA1939" s="52" t="str">
        <f>VLOOKUP(A1939,'BAT Grundtabelle'!A:U,21,0)</f>
        <v>ja</v>
      </c>
      <c r="BB1939" s="52" t="str">
        <f t="shared" si="689"/>
        <v>nein</v>
      </c>
      <c r="BC1939" s="52" t="str">
        <f t="shared" si="690"/>
        <v>11742</v>
      </c>
      <c r="BD1939" s="52" t="str">
        <f t="shared" si="691"/>
        <v>Tagespflegeheim</v>
      </c>
      <c r="BE1939" s="52" t="str">
        <f t="shared" si="692"/>
        <v>Eigener Tarif</v>
      </c>
      <c r="BF1939" s="52" t="str">
        <f t="shared" si="693"/>
        <v>Eigener Tarif</v>
      </c>
    </row>
    <row r="1940" spans="1:58" hidden="1" x14ac:dyDescent="0.35">
      <c r="A1940" s="107" t="s">
        <v>2100</v>
      </c>
      <c r="B1940" s="75" t="s">
        <v>2099</v>
      </c>
      <c r="C1940" s="52" t="s">
        <v>3</v>
      </c>
      <c r="D1940" s="52" t="s">
        <v>3</v>
      </c>
      <c r="E1940" s="52" t="s">
        <v>2</v>
      </c>
      <c r="F1940" s="52" t="s">
        <v>2</v>
      </c>
      <c r="G1940" s="52" t="s">
        <v>2</v>
      </c>
      <c r="H1940" s="52" t="s">
        <v>2</v>
      </c>
      <c r="I1940" s="52" t="s">
        <v>3</v>
      </c>
      <c r="J1940" s="52">
        <v>1</v>
      </c>
      <c r="K1940" s="52" t="s">
        <v>2</v>
      </c>
      <c r="L1940" s="52" t="s">
        <v>2</v>
      </c>
      <c r="M1940" s="52" t="s">
        <v>2</v>
      </c>
      <c r="N1940" s="52" t="s">
        <v>3</v>
      </c>
      <c r="P1940" s="52" t="s">
        <v>4</v>
      </c>
      <c r="Q1940" s="52" t="str">
        <f t="shared" si="694"/>
        <v>Nein</v>
      </c>
      <c r="R1940" s="52" t="str">
        <f t="shared" si="694"/>
        <v>Nein</v>
      </c>
      <c r="S1940" s="52" t="str">
        <f t="shared" si="694"/>
        <v>Nein</v>
      </c>
      <c r="T1940" s="52" t="str">
        <f t="shared" si="694"/>
        <v>Nein</v>
      </c>
      <c r="U1940" s="52" t="str">
        <f t="shared" si="694"/>
        <v>Nein</v>
      </c>
      <c r="V1940" s="52" t="str">
        <f t="shared" si="694"/>
        <v>Nein</v>
      </c>
      <c r="W1940" s="52" t="str">
        <f t="shared" si="694"/>
        <v>Nein</v>
      </c>
      <c r="X1940" s="52" t="str">
        <f t="shared" si="694"/>
        <v>Nein</v>
      </c>
      <c r="Y1940" s="52" t="str">
        <f t="shared" si="694"/>
        <v>Nein</v>
      </c>
      <c r="Z1940" s="52" t="str">
        <f t="shared" si="694"/>
        <v>Nein</v>
      </c>
      <c r="AA1940" s="52" t="str">
        <f t="shared" si="694"/>
        <v>Nein</v>
      </c>
      <c r="AB1940" s="52" t="str">
        <f t="shared" si="694"/>
        <v>Nein</v>
      </c>
      <c r="AC1940" s="52" t="str">
        <f t="shared" si="694"/>
        <v>Nein</v>
      </c>
      <c r="AD1940" s="52" t="str">
        <f t="shared" si="694"/>
        <v>Nein</v>
      </c>
      <c r="AE1940" s="52" t="str">
        <f t="shared" si="694"/>
        <v>Nein</v>
      </c>
      <c r="AF1940" s="52" t="str">
        <f t="shared" si="694"/>
        <v>Nein</v>
      </c>
      <c r="AG1940" s="61" t="str">
        <f>IF(Q1940="Ja",VLOOKUP($Q$2,Plausis!A:E,5,0),IF(R1940="Ja",VLOOKUP($R$2,Plausis!A:E,5,0),IF(T1940="Ja",VLOOKUP($T$2,Plausis!A:E,5,0),IF(U1940="Ja",VLOOKUP($U$2,Plausis!A:E,5,0),IF(AA1940="Ja",VLOOKUP($AA$2,Plausis!A:E,5,0),IF(AC1940="Ja",VLOOKUP($AC$2,Plausis!A:E,5,0),IF(AD1940="Ja",VLOOKUP($AD$2,Plausis!A:E,5,0),"")))))))</f>
        <v/>
      </c>
      <c r="AH1940" s="52" t="str">
        <f>IF(Y1940="Ja",VLOOKUP($Y$2,Plausis!A:E,5,0),"")</f>
        <v/>
      </c>
      <c r="AI1940" s="52" t="str">
        <f t="shared" si="680"/>
        <v>Ja</v>
      </c>
      <c r="AJ1940" s="52" t="str">
        <f>IF(S1940="Ja",VLOOKUP($S$2,Plausis!A:E,5,0),IF(V1940="Ja",VLOOKUP($V$2,Plausis!A:E,5,0),IF(X1940="Ja",VLOOKUP($X$2,Plausis!A:E,5,0),"")))</f>
        <v/>
      </c>
      <c r="AL1940" s="52" t="s">
        <v>2</v>
      </c>
      <c r="AM1940" s="114">
        <v>45531</v>
      </c>
      <c r="AN1940" s="52" t="s">
        <v>4467</v>
      </c>
      <c r="AO1940" s="52" t="str">
        <f>VLOOKUP(B1940,'BAT Grundtabelle'!B:T,19,0)</f>
        <v>ja</v>
      </c>
      <c r="AP1940" s="105" t="str">
        <f t="shared" si="681"/>
        <v>2451</v>
      </c>
      <c r="AQ1940" s="52" t="str">
        <f t="shared" si="682"/>
        <v>Talghersteller</v>
      </c>
      <c r="AR1940" s="52" t="b">
        <f t="shared" si="683"/>
        <v>0</v>
      </c>
      <c r="AS1940" s="52" t="b">
        <f t="shared" si="683"/>
        <v>0</v>
      </c>
      <c r="AT1940" s="52" t="b">
        <f t="shared" si="683"/>
        <v>0</v>
      </c>
      <c r="AU1940" s="52">
        <f t="shared" si="684"/>
        <v>1</v>
      </c>
      <c r="AW1940" s="52" t="b">
        <f t="shared" si="685"/>
        <v>0</v>
      </c>
      <c r="AX1940" s="52" t="str">
        <f t="shared" si="686"/>
        <v>Unternehmen</v>
      </c>
      <c r="AY1940" s="52" t="b">
        <f t="shared" si="687"/>
        <v>0</v>
      </c>
      <c r="AZ1940" s="52" t="str">
        <f t="shared" si="688"/>
        <v>2451</v>
      </c>
      <c r="BA1940" s="52" t="str">
        <f>VLOOKUP(A1940,'BAT Grundtabelle'!A:U,21,0)</f>
        <v>ja</v>
      </c>
      <c r="BB1940" s="52" t="str">
        <f t="shared" si="689"/>
        <v>nein</v>
      </c>
      <c r="BC1940" s="52" t="str">
        <f t="shared" si="690"/>
        <v>2451</v>
      </c>
      <c r="BD1940" s="52" t="str">
        <f t="shared" si="691"/>
        <v>Talghersteller</v>
      </c>
      <c r="BE1940" s="52" t="str">
        <f t="shared" si="692"/>
        <v>Unternehmen</v>
      </c>
      <c r="BF1940" s="52">
        <f t="shared" si="693"/>
        <v>1</v>
      </c>
    </row>
    <row r="1941" spans="1:58" hidden="1" x14ac:dyDescent="0.35">
      <c r="A1941" s="107" t="s">
        <v>4169</v>
      </c>
      <c r="B1941" s="75" t="s">
        <v>987</v>
      </c>
      <c r="C1941" s="52" t="s">
        <v>3</v>
      </c>
      <c r="D1941" s="52" t="s">
        <v>3</v>
      </c>
      <c r="E1941" s="52" t="s">
        <v>2</v>
      </c>
      <c r="F1941" s="52" t="s">
        <v>2</v>
      </c>
      <c r="G1941" s="52" t="s">
        <v>2</v>
      </c>
      <c r="H1941" s="52" t="s">
        <v>2</v>
      </c>
      <c r="I1941" s="52" t="s">
        <v>3</v>
      </c>
      <c r="J1941" s="52">
        <v>3</v>
      </c>
      <c r="K1941" s="52" t="s">
        <v>2</v>
      </c>
      <c r="L1941" s="52" t="s">
        <v>2</v>
      </c>
      <c r="M1941" s="52" t="s">
        <v>2</v>
      </c>
      <c r="N1941" s="52" t="s">
        <v>3</v>
      </c>
      <c r="P1941" s="52" t="s">
        <v>4</v>
      </c>
      <c r="Q1941" s="52" t="str">
        <f t="shared" si="694"/>
        <v>Nein</v>
      </c>
      <c r="R1941" s="52" t="str">
        <f t="shared" si="694"/>
        <v>Nein</v>
      </c>
      <c r="S1941" s="52" t="str">
        <f t="shared" si="694"/>
        <v>Nein</v>
      </c>
      <c r="T1941" s="52" t="str">
        <f t="shared" si="694"/>
        <v>Nein</v>
      </c>
      <c r="U1941" s="52" t="str">
        <f t="shared" si="694"/>
        <v>Nein</v>
      </c>
      <c r="V1941" s="52" t="str">
        <f t="shared" si="694"/>
        <v>Nein</v>
      </c>
      <c r="W1941" s="52" t="str">
        <f t="shared" si="694"/>
        <v>Nein</v>
      </c>
      <c r="X1941" s="52" t="str">
        <f t="shared" si="694"/>
        <v>Nein</v>
      </c>
      <c r="Y1941" s="52" t="str">
        <f t="shared" si="694"/>
        <v>Nein</v>
      </c>
      <c r="Z1941" s="52" t="str">
        <f t="shared" si="694"/>
        <v>Nein</v>
      </c>
      <c r="AA1941" s="52" t="str">
        <f t="shared" si="694"/>
        <v>Nein</v>
      </c>
      <c r="AB1941" s="52" t="str">
        <f t="shared" si="694"/>
        <v>Nein</v>
      </c>
      <c r="AC1941" s="52" t="str">
        <f t="shared" si="694"/>
        <v>Nein</v>
      </c>
      <c r="AD1941" s="52" t="str">
        <f t="shared" si="694"/>
        <v>Nein</v>
      </c>
      <c r="AE1941" s="52" t="str">
        <f t="shared" si="694"/>
        <v>Nein</v>
      </c>
      <c r="AF1941" s="52" t="str">
        <f t="shared" si="694"/>
        <v>Nein</v>
      </c>
      <c r="AG1941" s="61" t="str">
        <f>IF(Q1941="Ja",VLOOKUP($Q$2,Plausis!A:E,5,0),IF(R1941="Ja",VLOOKUP($R$2,Plausis!A:E,5,0),IF(T1941="Ja",VLOOKUP($T$2,Plausis!A:E,5,0),IF(U1941="Ja",VLOOKUP($U$2,Plausis!A:E,5,0),IF(AA1941="Ja",VLOOKUP($AA$2,Plausis!A:E,5,0),IF(AC1941="Ja",VLOOKUP($AC$2,Plausis!A:E,5,0),IF(AD1941="Ja",VLOOKUP($AD$2,Plausis!A:E,5,0),"")))))))</f>
        <v/>
      </c>
      <c r="AH1941" s="52" t="str">
        <f>IF(Y1941="Ja",VLOOKUP($Y$2,Plausis!A:E,5,0),"")</f>
        <v/>
      </c>
      <c r="AI1941" s="52" t="str">
        <f t="shared" si="680"/>
        <v>Ja</v>
      </c>
      <c r="AJ1941" s="52" t="str">
        <f>IF(S1941="Ja",VLOOKUP($S$2,Plausis!A:E,5,0),IF(V1941="Ja",VLOOKUP($V$2,Plausis!A:E,5,0),IF(X1941="Ja",VLOOKUP($X$2,Plausis!A:E,5,0),"")))</f>
        <v/>
      </c>
      <c r="AL1941" s="52" t="s">
        <v>2</v>
      </c>
      <c r="AM1941" s="114">
        <v>45531</v>
      </c>
      <c r="AN1941" s="52" t="s">
        <v>4467</v>
      </c>
      <c r="AO1941" s="52" t="str">
        <f>VLOOKUP(B1941,'BAT Grundtabelle'!B:T,19,0)</f>
        <v>ja</v>
      </c>
      <c r="AP1941" s="105" t="str">
        <f t="shared" si="681"/>
        <v>11743</v>
      </c>
      <c r="AQ1941" s="52" t="str">
        <f t="shared" si="682"/>
        <v>Tankauskleidungsbetrieb</v>
      </c>
      <c r="AR1941" s="52" t="b">
        <f t="shared" si="683"/>
        <v>0</v>
      </c>
      <c r="AS1941" s="52" t="b">
        <f t="shared" si="683"/>
        <v>0</v>
      </c>
      <c r="AT1941" s="52" t="b">
        <f t="shared" si="683"/>
        <v>0</v>
      </c>
      <c r="AU1941" s="52">
        <f t="shared" si="684"/>
        <v>3</v>
      </c>
      <c r="AW1941" s="52" t="b">
        <f t="shared" si="685"/>
        <v>0</v>
      </c>
      <c r="AX1941" s="52" t="str">
        <f t="shared" si="686"/>
        <v>Unternehmen</v>
      </c>
      <c r="AY1941" s="52" t="b">
        <f t="shared" si="687"/>
        <v>0</v>
      </c>
      <c r="AZ1941" s="52" t="str">
        <f t="shared" si="688"/>
        <v>11743</v>
      </c>
      <c r="BA1941" s="52" t="str">
        <f>VLOOKUP(A1941,'BAT Grundtabelle'!A:U,21,0)</f>
        <v>ja</v>
      </c>
      <c r="BB1941" s="52" t="str">
        <f t="shared" si="689"/>
        <v>nein</v>
      </c>
      <c r="BC1941" s="52" t="str">
        <f t="shared" si="690"/>
        <v>11743</v>
      </c>
      <c r="BD1941" s="52" t="str">
        <f t="shared" si="691"/>
        <v>Tankauskleidungsbetrieb</v>
      </c>
      <c r="BE1941" s="52" t="str">
        <f t="shared" si="692"/>
        <v>Unternehmen</v>
      </c>
      <c r="BF1941" s="52">
        <f t="shared" si="693"/>
        <v>3</v>
      </c>
    </row>
    <row r="1942" spans="1:58" hidden="1" x14ac:dyDescent="0.35">
      <c r="A1942" s="107" t="s">
        <v>4170</v>
      </c>
      <c r="B1942" s="75" t="s">
        <v>988</v>
      </c>
      <c r="C1942" s="52" t="s">
        <v>3</v>
      </c>
      <c r="D1942" s="52" t="s">
        <v>3</v>
      </c>
      <c r="E1942" s="52" t="s">
        <v>2</v>
      </c>
      <c r="F1942" s="52" t="s">
        <v>2</v>
      </c>
      <c r="G1942" s="52" t="s">
        <v>2</v>
      </c>
      <c r="H1942" s="52" t="s">
        <v>2</v>
      </c>
      <c r="I1942" s="52" t="s">
        <v>3</v>
      </c>
      <c r="J1942" s="52">
        <v>3</v>
      </c>
      <c r="K1942" s="52" t="s">
        <v>2</v>
      </c>
      <c r="L1942" s="52" t="s">
        <v>2</v>
      </c>
      <c r="M1942" s="52" t="s">
        <v>2</v>
      </c>
      <c r="N1942" s="52" t="s">
        <v>3</v>
      </c>
      <c r="P1942" s="52" t="s">
        <v>4</v>
      </c>
      <c r="Q1942" s="52" t="str">
        <f t="shared" si="694"/>
        <v>Nein</v>
      </c>
      <c r="R1942" s="52" t="str">
        <f t="shared" si="694"/>
        <v>Nein</v>
      </c>
      <c r="S1942" s="52" t="str">
        <f t="shared" si="694"/>
        <v>Nein</v>
      </c>
      <c r="T1942" s="52" t="str">
        <f t="shared" si="694"/>
        <v>Nein</v>
      </c>
      <c r="U1942" s="52" t="str">
        <f t="shared" si="694"/>
        <v>Nein</v>
      </c>
      <c r="V1942" s="52" t="str">
        <f t="shared" si="694"/>
        <v>Nein</v>
      </c>
      <c r="W1942" s="52" t="str">
        <f t="shared" si="694"/>
        <v>Nein</v>
      </c>
      <c r="X1942" s="52" t="str">
        <f t="shared" si="694"/>
        <v>Nein</v>
      </c>
      <c r="Y1942" s="52" t="str">
        <f t="shared" si="694"/>
        <v>Nein</v>
      </c>
      <c r="Z1942" s="52" t="str">
        <f t="shared" si="694"/>
        <v>Nein</v>
      </c>
      <c r="AA1942" s="52" t="str">
        <f t="shared" si="694"/>
        <v>Nein</v>
      </c>
      <c r="AB1942" s="52" t="str">
        <f t="shared" si="694"/>
        <v>Nein</v>
      </c>
      <c r="AC1942" s="52" t="str">
        <f t="shared" si="694"/>
        <v>Nein</v>
      </c>
      <c r="AD1942" s="52" t="str">
        <f t="shared" si="694"/>
        <v>Nein</v>
      </c>
      <c r="AE1942" s="52" t="str">
        <f t="shared" si="694"/>
        <v>Nein</v>
      </c>
      <c r="AF1942" s="52" t="str">
        <f t="shared" si="694"/>
        <v>Nein</v>
      </c>
      <c r="AG1942" s="61" t="str">
        <f>IF(Q1942="Ja",VLOOKUP($Q$2,Plausis!A:E,5,0),IF(R1942="Ja",VLOOKUP($R$2,Plausis!A:E,5,0),IF(T1942="Ja",VLOOKUP($T$2,Plausis!A:E,5,0),IF(U1942="Ja",VLOOKUP($U$2,Plausis!A:E,5,0),IF(AA1942="Ja",VLOOKUP($AA$2,Plausis!A:E,5,0),IF(AC1942="Ja",VLOOKUP($AC$2,Plausis!A:E,5,0),IF(AD1942="Ja",VLOOKUP($AD$2,Plausis!A:E,5,0),"")))))))</f>
        <v/>
      </c>
      <c r="AH1942" s="52" t="str">
        <f>IF(Y1942="Ja",VLOOKUP($Y$2,Plausis!A:E,5,0),"")</f>
        <v/>
      </c>
      <c r="AI1942" s="52" t="str">
        <f t="shared" si="680"/>
        <v>Ja</v>
      </c>
      <c r="AJ1942" s="52" t="str">
        <f>IF(S1942="Ja",VLOOKUP($S$2,Plausis!A:E,5,0),IF(V1942="Ja",VLOOKUP($V$2,Plausis!A:E,5,0),IF(X1942="Ja",VLOOKUP($X$2,Plausis!A:E,5,0),"")))</f>
        <v/>
      </c>
      <c r="AL1942" s="52" t="s">
        <v>2</v>
      </c>
      <c r="AM1942" s="114">
        <v>45531</v>
      </c>
      <c r="AN1942" s="52" t="s">
        <v>4467</v>
      </c>
      <c r="AO1942" s="52" t="str">
        <f>VLOOKUP(B1942,'BAT Grundtabelle'!B:T,19,0)</f>
        <v>ja</v>
      </c>
      <c r="AP1942" s="105" t="str">
        <f t="shared" si="681"/>
        <v>11744</v>
      </c>
      <c r="AQ1942" s="52" t="str">
        <f t="shared" si="682"/>
        <v>Tankbeschichtungs- und Tankschutzbetrieb</v>
      </c>
      <c r="AR1942" s="52" t="b">
        <f t="shared" si="683"/>
        <v>0</v>
      </c>
      <c r="AS1942" s="52" t="b">
        <f t="shared" si="683"/>
        <v>0</v>
      </c>
      <c r="AT1942" s="52" t="b">
        <f t="shared" si="683"/>
        <v>0</v>
      </c>
      <c r="AU1942" s="52">
        <f t="shared" si="684"/>
        <v>3</v>
      </c>
      <c r="AW1942" s="52" t="b">
        <f t="shared" si="685"/>
        <v>0</v>
      </c>
      <c r="AX1942" s="52" t="str">
        <f t="shared" si="686"/>
        <v>Unternehmen</v>
      </c>
      <c r="AY1942" s="52" t="b">
        <f t="shared" si="687"/>
        <v>0</v>
      </c>
      <c r="AZ1942" s="52" t="str">
        <f t="shared" si="688"/>
        <v>11744</v>
      </c>
      <c r="BA1942" s="52" t="str">
        <f>VLOOKUP(A1942,'BAT Grundtabelle'!A:U,21,0)</f>
        <v>ja</v>
      </c>
      <c r="BB1942" s="52" t="str">
        <f t="shared" si="689"/>
        <v>nein</v>
      </c>
      <c r="BC1942" s="52" t="str">
        <f t="shared" si="690"/>
        <v>11744</v>
      </c>
      <c r="BD1942" s="52" t="str">
        <f t="shared" si="691"/>
        <v>Tankbeschichtungs- und Tankschutzbetrieb</v>
      </c>
      <c r="BE1942" s="52" t="str">
        <f t="shared" si="692"/>
        <v>Unternehmen</v>
      </c>
      <c r="BF1942" s="52">
        <f t="shared" si="693"/>
        <v>3</v>
      </c>
    </row>
    <row r="1943" spans="1:58" hidden="1" x14ac:dyDescent="0.35">
      <c r="A1943" s="107" t="s">
        <v>4171</v>
      </c>
      <c r="B1943" s="75" t="s">
        <v>720</v>
      </c>
      <c r="C1943" s="52" t="s">
        <v>3</v>
      </c>
      <c r="D1943" s="52" t="s">
        <v>3</v>
      </c>
      <c r="E1943" s="52" t="s">
        <v>2</v>
      </c>
      <c r="F1943" s="52" t="s">
        <v>2</v>
      </c>
      <c r="G1943" s="52" t="s">
        <v>2</v>
      </c>
      <c r="H1943" s="52" t="s">
        <v>2</v>
      </c>
      <c r="I1943" s="52" t="s">
        <v>3</v>
      </c>
      <c r="J1943" s="52">
        <v>3</v>
      </c>
      <c r="K1943" s="52" t="s">
        <v>2</v>
      </c>
      <c r="L1943" s="52" t="s">
        <v>2</v>
      </c>
      <c r="M1943" s="52" t="s">
        <v>2</v>
      </c>
      <c r="N1943" s="52" t="s">
        <v>3</v>
      </c>
      <c r="P1943" s="52" t="s">
        <v>4</v>
      </c>
      <c r="Q1943" s="52" t="str">
        <f t="shared" ref="Q1943:AF1952" si="695">IF(ISERROR(FIND(Q$2,$P1943,1)),"Nein","Ja")</f>
        <v>Nein</v>
      </c>
      <c r="R1943" s="52" t="str">
        <f t="shared" si="695"/>
        <v>Nein</v>
      </c>
      <c r="S1943" s="52" t="str">
        <f t="shared" si="695"/>
        <v>Nein</v>
      </c>
      <c r="T1943" s="52" t="str">
        <f t="shared" si="695"/>
        <v>Nein</v>
      </c>
      <c r="U1943" s="52" t="str">
        <f t="shared" si="695"/>
        <v>Nein</v>
      </c>
      <c r="V1943" s="52" t="str">
        <f t="shared" si="695"/>
        <v>Nein</v>
      </c>
      <c r="W1943" s="52" t="str">
        <f t="shared" si="695"/>
        <v>Nein</v>
      </c>
      <c r="X1943" s="52" t="str">
        <f t="shared" si="695"/>
        <v>Nein</v>
      </c>
      <c r="Y1943" s="52" t="str">
        <f t="shared" si="695"/>
        <v>Nein</v>
      </c>
      <c r="Z1943" s="52" t="str">
        <f t="shared" si="695"/>
        <v>Nein</v>
      </c>
      <c r="AA1943" s="52" t="str">
        <f t="shared" si="695"/>
        <v>Nein</v>
      </c>
      <c r="AB1943" s="52" t="str">
        <f t="shared" si="695"/>
        <v>Nein</v>
      </c>
      <c r="AC1943" s="52" t="str">
        <f t="shared" si="695"/>
        <v>Nein</v>
      </c>
      <c r="AD1943" s="52" t="str">
        <f t="shared" si="695"/>
        <v>Nein</v>
      </c>
      <c r="AE1943" s="52" t="str">
        <f t="shared" si="695"/>
        <v>Nein</v>
      </c>
      <c r="AF1943" s="52" t="str">
        <f t="shared" si="695"/>
        <v>Nein</v>
      </c>
      <c r="AG1943" s="61" t="str">
        <f>IF(Q1943="Ja",VLOOKUP($Q$2,Plausis!A:E,5,0),IF(R1943="Ja",VLOOKUP($R$2,Plausis!A:E,5,0),IF(T1943="Ja",VLOOKUP($T$2,Plausis!A:E,5,0),IF(U1943="Ja",VLOOKUP($U$2,Plausis!A:E,5,0),IF(AA1943="Ja",VLOOKUP($AA$2,Plausis!A:E,5,0),IF(AC1943="Ja",VLOOKUP($AC$2,Plausis!A:E,5,0),IF(AD1943="Ja",VLOOKUP($AD$2,Plausis!A:E,5,0),"")))))))</f>
        <v/>
      </c>
      <c r="AH1943" s="52" t="str">
        <f>IF(Y1943="Ja",VLOOKUP($Y$2,Plausis!A:E,5,0),"")</f>
        <v/>
      </c>
      <c r="AI1943" s="52" t="str">
        <f t="shared" si="680"/>
        <v>Ja</v>
      </c>
      <c r="AJ1943" s="52" t="str">
        <f>IF(S1943="Ja",VLOOKUP($S$2,Plausis!A:E,5,0),IF(V1943="Ja",VLOOKUP($V$2,Plausis!A:E,5,0),IF(X1943="Ja",VLOOKUP($X$2,Plausis!A:E,5,0),"")))</f>
        <v/>
      </c>
      <c r="AL1943" s="52" t="s">
        <v>2</v>
      </c>
      <c r="AM1943" s="114">
        <v>45531</v>
      </c>
      <c r="AN1943" s="52" t="s">
        <v>4467</v>
      </c>
      <c r="AO1943" s="52" t="str">
        <f>VLOOKUP(B1943,'BAT Grundtabelle'!B:T,19,0)</f>
        <v>ja</v>
      </c>
      <c r="AP1943" s="105" t="str">
        <f t="shared" si="681"/>
        <v>11745</v>
      </c>
      <c r="AQ1943" s="52" t="str">
        <f t="shared" si="682"/>
        <v>Tanker</v>
      </c>
      <c r="AR1943" s="52" t="b">
        <f t="shared" ref="AR1943:AT1962" si="696">IF(ISERROR(FIND(AR$1,$P1943,1)),FALSE,TRUE)</f>
        <v>0</v>
      </c>
      <c r="AS1943" s="52" t="b">
        <f t="shared" si="696"/>
        <v>0</v>
      </c>
      <c r="AT1943" s="52" t="b">
        <f t="shared" si="696"/>
        <v>0</v>
      </c>
      <c r="AU1943" s="52">
        <f t="shared" si="684"/>
        <v>3</v>
      </c>
      <c r="AW1943" s="52" t="b">
        <f t="shared" si="685"/>
        <v>0</v>
      </c>
      <c r="AX1943" s="52" t="str">
        <f t="shared" si="686"/>
        <v>Unternehmen</v>
      </c>
      <c r="AY1943" s="52" t="b">
        <f t="shared" si="687"/>
        <v>0</v>
      </c>
      <c r="AZ1943" s="52" t="str">
        <f t="shared" si="688"/>
        <v>11745</v>
      </c>
      <c r="BA1943" s="52" t="str">
        <f>VLOOKUP(A1943,'BAT Grundtabelle'!A:U,21,0)</f>
        <v>ja</v>
      </c>
      <c r="BB1943" s="52" t="str">
        <f t="shared" si="689"/>
        <v>nein</v>
      </c>
      <c r="BC1943" s="52" t="str">
        <f t="shared" si="690"/>
        <v>11745</v>
      </c>
      <c r="BD1943" s="52" t="str">
        <f t="shared" si="691"/>
        <v>Tanker</v>
      </c>
      <c r="BE1943" s="52" t="str">
        <f t="shared" si="692"/>
        <v>Unternehmen</v>
      </c>
      <c r="BF1943" s="52">
        <f t="shared" si="693"/>
        <v>3</v>
      </c>
    </row>
    <row r="1944" spans="1:58" hidden="1" x14ac:dyDescent="0.35">
      <c r="A1944" s="107" t="s">
        <v>4172</v>
      </c>
      <c r="B1944" s="75" t="s">
        <v>721</v>
      </c>
      <c r="C1944" s="52" t="s">
        <v>3</v>
      </c>
      <c r="D1944" s="52" t="s">
        <v>3</v>
      </c>
      <c r="E1944" s="52" t="s">
        <v>2</v>
      </c>
      <c r="F1944" s="52" t="s">
        <v>2</v>
      </c>
      <c r="G1944" s="52" t="s">
        <v>2</v>
      </c>
      <c r="H1944" s="52" t="s">
        <v>2</v>
      </c>
      <c r="I1944" s="52" t="s">
        <v>3</v>
      </c>
      <c r="J1944" s="52">
        <v>3</v>
      </c>
      <c r="K1944" s="52" t="s">
        <v>2</v>
      </c>
      <c r="L1944" s="52" t="s">
        <v>2</v>
      </c>
      <c r="M1944" s="52" t="s">
        <v>2</v>
      </c>
      <c r="N1944" s="52" t="s">
        <v>3</v>
      </c>
      <c r="P1944" s="52" t="s">
        <v>4</v>
      </c>
      <c r="Q1944" s="52" t="str">
        <f t="shared" si="695"/>
        <v>Nein</v>
      </c>
      <c r="R1944" s="52" t="str">
        <f t="shared" si="695"/>
        <v>Nein</v>
      </c>
      <c r="S1944" s="52" t="str">
        <f t="shared" si="695"/>
        <v>Nein</v>
      </c>
      <c r="T1944" s="52" t="str">
        <f t="shared" si="695"/>
        <v>Nein</v>
      </c>
      <c r="U1944" s="52" t="str">
        <f t="shared" si="695"/>
        <v>Nein</v>
      </c>
      <c r="V1944" s="52" t="str">
        <f t="shared" si="695"/>
        <v>Nein</v>
      </c>
      <c r="W1944" s="52" t="str">
        <f t="shared" si="695"/>
        <v>Nein</v>
      </c>
      <c r="X1944" s="52" t="str">
        <f t="shared" si="695"/>
        <v>Nein</v>
      </c>
      <c r="Y1944" s="52" t="str">
        <f t="shared" si="695"/>
        <v>Nein</v>
      </c>
      <c r="Z1944" s="52" t="str">
        <f t="shared" si="695"/>
        <v>Nein</v>
      </c>
      <c r="AA1944" s="52" t="str">
        <f t="shared" si="695"/>
        <v>Nein</v>
      </c>
      <c r="AB1944" s="52" t="str">
        <f t="shared" si="695"/>
        <v>Nein</v>
      </c>
      <c r="AC1944" s="52" t="str">
        <f t="shared" si="695"/>
        <v>Nein</v>
      </c>
      <c r="AD1944" s="52" t="str">
        <f t="shared" si="695"/>
        <v>Nein</v>
      </c>
      <c r="AE1944" s="52" t="str">
        <f t="shared" si="695"/>
        <v>Nein</v>
      </c>
      <c r="AF1944" s="52" t="str">
        <f t="shared" si="695"/>
        <v>Nein</v>
      </c>
      <c r="AG1944" s="61" t="str">
        <f>IF(Q1944="Ja",VLOOKUP($Q$2,Plausis!A:E,5,0),IF(R1944="Ja",VLOOKUP($R$2,Plausis!A:E,5,0),IF(T1944="Ja",VLOOKUP($T$2,Plausis!A:E,5,0),IF(U1944="Ja",VLOOKUP($U$2,Plausis!A:E,5,0),IF(AA1944="Ja",VLOOKUP($AA$2,Plausis!A:E,5,0),IF(AC1944="Ja",VLOOKUP($AC$2,Plausis!A:E,5,0),IF(AD1944="Ja",VLOOKUP($AD$2,Plausis!A:E,5,0),"")))))))</f>
        <v/>
      </c>
      <c r="AH1944" s="52" t="str">
        <f>IF(Y1944="Ja",VLOOKUP($Y$2,Plausis!A:E,5,0),"")</f>
        <v/>
      </c>
      <c r="AI1944" s="52" t="str">
        <f t="shared" si="680"/>
        <v>Ja</v>
      </c>
      <c r="AJ1944" s="52" t="str">
        <f>IF(S1944="Ja",VLOOKUP($S$2,Plausis!A:E,5,0),IF(V1944="Ja",VLOOKUP($V$2,Plausis!A:E,5,0),IF(X1944="Ja",VLOOKUP($X$2,Plausis!A:E,5,0),"")))</f>
        <v/>
      </c>
      <c r="AL1944" s="52" t="s">
        <v>2</v>
      </c>
      <c r="AM1944" s="114">
        <v>45531</v>
      </c>
      <c r="AN1944" s="52" t="s">
        <v>4467</v>
      </c>
      <c r="AO1944" s="52" t="str">
        <f>VLOOKUP(B1944,'BAT Grundtabelle'!B:T,19,0)</f>
        <v>ja</v>
      </c>
      <c r="AP1944" s="105" t="str">
        <f t="shared" si="681"/>
        <v>11746</v>
      </c>
      <c r="AQ1944" s="52" t="str">
        <f t="shared" si="682"/>
        <v>Tankschiff</v>
      </c>
      <c r="AR1944" s="52" t="b">
        <f t="shared" si="696"/>
        <v>0</v>
      </c>
      <c r="AS1944" s="52" t="b">
        <f t="shared" si="696"/>
        <v>0</v>
      </c>
      <c r="AT1944" s="52" t="b">
        <f t="shared" si="696"/>
        <v>0</v>
      </c>
      <c r="AU1944" s="52">
        <f t="shared" si="684"/>
        <v>3</v>
      </c>
      <c r="AW1944" s="52" t="b">
        <f t="shared" si="685"/>
        <v>0</v>
      </c>
      <c r="AX1944" s="52" t="str">
        <f t="shared" si="686"/>
        <v>Unternehmen</v>
      </c>
      <c r="AY1944" s="52" t="b">
        <f t="shared" si="687"/>
        <v>0</v>
      </c>
      <c r="AZ1944" s="52" t="str">
        <f t="shared" si="688"/>
        <v>11746</v>
      </c>
      <c r="BA1944" s="52" t="str">
        <f>VLOOKUP(A1944,'BAT Grundtabelle'!A:U,21,0)</f>
        <v>ja</v>
      </c>
      <c r="BB1944" s="52" t="str">
        <f t="shared" si="689"/>
        <v>nein</v>
      </c>
      <c r="BC1944" s="52" t="str">
        <f t="shared" si="690"/>
        <v>11746</v>
      </c>
      <c r="BD1944" s="52" t="str">
        <f t="shared" si="691"/>
        <v>Tankschiff</v>
      </c>
      <c r="BE1944" s="52" t="str">
        <f t="shared" si="692"/>
        <v>Unternehmen</v>
      </c>
      <c r="BF1944" s="52">
        <f t="shared" si="693"/>
        <v>3</v>
      </c>
    </row>
    <row r="1945" spans="1:58" hidden="1" x14ac:dyDescent="0.35">
      <c r="A1945" s="107" t="s">
        <v>4173</v>
      </c>
      <c r="B1945" s="75" t="s">
        <v>1413</v>
      </c>
      <c r="C1945" s="52" t="s">
        <v>3</v>
      </c>
      <c r="D1945" s="52" t="s">
        <v>3</v>
      </c>
      <c r="E1945" s="52" t="s">
        <v>3</v>
      </c>
      <c r="F1945" s="52" t="s">
        <v>2</v>
      </c>
      <c r="G1945" s="52" t="s">
        <v>2</v>
      </c>
      <c r="H1945" s="52" t="s">
        <v>2</v>
      </c>
      <c r="I1945" s="52" t="s">
        <v>3</v>
      </c>
      <c r="J1945" s="52">
        <v>3</v>
      </c>
      <c r="K1945" s="52" t="s">
        <v>2</v>
      </c>
      <c r="L1945" s="52" t="s">
        <v>2</v>
      </c>
      <c r="M1945" s="52" t="s">
        <v>2</v>
      </c>
      <c r="N1945" s="52" t="s">
        <v>3</v>
      </c>
      <c r="P1945" s="52">
        <v>1192</v>
      </c>
      <c r="Q1945" s="52" t="str">
        <f t="shared" si="695"/>
        <v>Nein</v>
      </c>
      <c r="R1945" s="52" t="str">
        <f t="shared" si="695"/>
        <v>Ja</v>
      </c>
      <c r="S1945" s="52" t="str">
        <f t="shared" si="695"/>
        <v>Nein</v>
      </c>
      <c r="T1945" s="52" t="str">
        <f t="shared" si="695"/>
        <v>Nein</v>
      </c>
      <c r="U1945" s="52" t="str">
        <f t="shared" si="695"/>
        <v>Nein</v>
      </c>
      <c r="V1945" s="52" t="str">
        <f t="shared" si="695"/>
        <v>Nein</v>
      </c>
      <c r="W1945" s="52" t="str">
        <f t="shared" si="695"/>
        <v>Nein</v>
      </c>
      <c r="X1945" s="52" t="str">
        <f t="shared" si="695"/>
        <v>Nein</v>
      </c>
      <c r="Y1945" s="52" t="str">
        <f t="shared" si="695"/>
        <v>Nein</v>
      </c>
      <c r="Z1945" s="52" t="str">
        <f t="shared" si="695"/>
        <v>Nein</v>
      </c>
      <c r="AA1945" s="52" t="str">
        <f t="shared" si="695"/>
        <v>Nein</v>
      </c>
      <c r="AB1945" s="52" t="str">
        <f t="shared" si="695"/>
        <v>Nein</v>
      </c>
      <c r="AC1945" s="52" t="str">
        <f t="shared" si="695"/>
        <v>Nein</v>
      </c>
      <c r="AD1945" s="52" t="str">
        <f t="shared" si="695"/>
        <v>Nein</v>
      </c>
      <c r="AE1945" s="52" t="str">
        <f t="shared" si="695"/>
        <v>Nein</v>
      </c>
      <c r="AF1945" s="52" t="str">
        <f t="shared" si="695"/>
        <v>Nein</v>
      </c>
      <c r="AG1945" s="61" t="str">
        <f>IF(Q1945="Ja",VLOOKUP($Q$2,Plausis!A:E,5,0),IF(R1945="Ja",VLOOKUP($R$2,Plausis!A:E,5,0),IF(T1945="Ja",VLOOKUP($T$2,Plausis!A:E,5,0),IF(U1945="Ja",VLOOKUP($U$2,Plausis!A:E,5,0),IF(AA1945="Ja",VLOOKUP($AA$2,Plausis!A:E,5,0),IF(AC1945="Ja",VLOOKUP($AC$2,Plausis!A:E,5,0),IF(AD1945="Ja",VLOOKUP($AD$2,Plausis!A:E,5,0),"")))))))</f>
        <v>Dieser Betrieb ist im Komfort- oder Premium-RS nur ohne Immobilien-RS versicherbar.</v>
      </c>
      <c r="AH1945" s="52" t="str">
        <f>IF(Y1945="Ja",VLOOKUP($Y$2,Plausis!A:E,5,0),"")</f>
        <v/>
      </c>
      <c r="AI1945" s="52" t="str">
        <f t="shared" si="680"/>
        <v>Ja</v>
      </c>
      <c r="AJ1945" s="52" t="str">
        <f>IF(S1945="Ja",VLOOKUP($S$2,Plausis!A:E,5,0),IF(V1945="Ja",VLOOKUP($V$2,Plausis!A:E,5,0),IF(X1945="Ja",VLOOKUP($X$2,Plausis!A:E,5,0),"")))</f>
        <v/>
      </c>
      <c r="AL1945" s="52" t="s">
        <v>2</v>
      </c>
      <c r="AM1945" s="114">
        <v>45531</v>
      </c>
      <c r="AN1945" s="52" t="s">
        <v>4467</v>
      </c>
      <c r="AO1945" s="52" t="str">
        <f>VLOOKUP(B1945,'BAT Grundtabelle'!B:T,19,0)</f>
        <v>ja</v>
      </c>
      <c r="AP1945" s="105" t="str">
        <f t="shared" si="681"/>
        <v>11747</v>
      </c>
      <c r="AQ1945" s="52" t="str">
        <f t="shared" si="682"/>
        <v>Tankstelle mit Waschanlage</v>
      </c>
      <c r="AR1945" s="52" t="b">
        <f t="shared" si="696"/>
        <v>0</v>
      </c>
      <c r="AS1945" s="52" t="b">
        <f t="shared" si="696"/>
        <v>0</v>
      </c>
      <c r="AT1945" s="52" t="b">
        <f t="shared" si="696"/>
        <v>0</v>
      </c>
      <c r="AU1945" s="52">
        <f t="shared" si="684"/>
        <v>3</v>
      </c>
      <c r="AW1945" s="52" t="b">
        <f t="shared" si="685"/>
        <v>0</v>
      </c>
      <c r="AX1945" s="52" t="str">
        <f t="shared" si="686"/>
        <v>Unternehmen</v>
      </c>
      <c r="AY1945" s="52" t="b">
        <f t="shared" si="687"/>
        <v>0</v>
      </c>
      <c r="AZ1945" s="52" t="str">
        <f t="shared" si="688"/>
        <v>11747</v>
      </c>
      <c r="BA1945" s="52" t="str">
        <f>VLOOKUP(A1945,'BAT Grundtabelle'!A:U,21,0)</f>
        <v>ja</v>
      </c>
      <c r="BB1945" s="52" t="str">
        <f t="shared" si="689"/>
        <v>nein</v>
      </c>
      <c r="BC1945" s="52" t="str">
        <f t="shared" si="690"/>
        <v>11747</v>
      </c>
      <c r="BD1945" s="52" t="str">
        <f t="shared" si="691"/>
        <v>Tankstelle mit Waschanlage</v>
      </c>
      <c r="BE1945" s="52" t="str">
        <f t="shared" si="692"/>
        <v>Unternehmen</v>
      </c>
      <c r="BF1945" s="52">
        <f t="shared" si="693"/>
        <v>3</v>
      </c>
    </row>
    <row r="1946" spans="1:58" hidden="1" x14ac:dyDescent="0.35">
      <c r="A1946" s="107" t="s">
        <v>4174</v>
      </c>
      <c r="B1946" s="75" t="s">
        <v>1414</v>
      </c>
      <c r="C1946" s="52" t="s">
        <v>3</v>
      </c>
      <c r="D1946" s="52" t="s">
        <v>3</v>
      </c>
      <c r="E1946" s="52" t="s">
        <v>3</v>
      </c>
      <c r="F1946" s="52" t="s">
        <v>2</v>
      </c>
      <c r="G1946" s="52" t="s">
        <v>2</v>
      </c>
      <c r="H1946" s="52" t="s">
        <v>2</v>
      </c>
      <c r="I1946" s="52" t="s">
        <v>3</v>
      </c>
      <c r="J1946" s="52">
        <v>3</v>
      </c>
      <c r="K1946" s="52" t="s">
        <v>2</v>
      </c>
      <c r="L1946" s="52" t="s">
        <v>2</v>
      </c>
      <c r="M1946" s="52" t="s">
        <v>2</v>
      </c>
      <c r="N1946" s="52" t="s">
        <v>3</v>
      </c>
      <c r="P1946" s="52">
        <v>1192</v>
      </c>
      <c r="Q1946" s="52" t="str">
        <f t="shared" si="695"/>
        <v>Nein</v>
      </c>
      <c r="R1946" s="52" t="str">
        <f t="shared" si="695"/>
        <v>Ja</v>
      </c>
      <c r="S1946" s="52" t="str">
        <f t="shared" si="695"/>
        <v>Nein</v>
      </c>
      <c r="T1946" s="52" t="str">
        <f t="shared" si="695"/>
        <v>Nein</v>
      </c>
      <c r="U1946" s="52" t="str">
        <f t="shared" si="695"/>
        <v>Nein</v>
      </c>
      <c r="V1946" s="52" t="str">
        <f t="shared" si="695"/>
        <v>Nein</v>
      </c>
      <c r="W1946" s="52" t="str">
        <f t="shared" si="695"/>
        <v>Nein</v>
      </c>
      <c r="X1946" s="52" t="str">
        <f t="shared" si="695"/>
        <v>Nein</v>
      </c>
      <c r="Y1946" s="52" t="str">
        <f t="shared" si="695"/>
        <v>Nein</v>
      </c>
      <c r="Z1946" s="52" t="str">
        <f t="shared" si="695"/>
        <v>Nein</v>
      </c>
      <c r="AA1946" s="52" t="str">
        <f t="shared" si="695"/>
        <v>Nein</v>
      </c>
      <c r="AB1946" s="52" t="str">
        <f t="shared" si="695"/>
        <v>Nein</v>
      </c>
      <c r="AC1946" s="52" t="str">
        <f t="shared" si="695"/>
        <v>Nein</v>
      </c>
      <c r="AD1946" s="52" t="str">
        <f t="shared" si="695"/>
        <v>Nein</v>
      </c>
      <c r="AE1946" s="52" t="str">
        <f t="shared" si="695"/>
        <v>Nein</v>
      </c>
      <c r="AF1946" s="52" t="str">
        <f t="shared" si="695"/>
        <v>Nein</v>
      </c>
      <c r="AG1946" s="61" t="str">
        <f>IF(Q1946="Ja",VLOOKUP($Q$2,Plausis!A:E,5,0),IF(R1946="Ja",VLOOKUP($R$2,Plausis!A:E,5,0),IF(T1946="Ja",VLOOKUP($T$2,Plausis!A:E,5,0),IF(U1946="Ja",VLOOKUP($U$2,Plausis!A:E,5,0),IF(AA1946="Ja",VLOOKUP($AA$2,Plausis!A:E,5,0),IF(AC1946="Ja",VLOOKUP($AC$2,Plausis!A:E,5,0),IF(AD1946="Ja",VLOOKUP($AD$2,Plausis!A:E,5,0),"")))))))</f>
        <v>Dieser Betrieb ist im Komfort- oder Premium-RS nur ohne Immobilien-RS versicherbar.</v>
      </c>
      <c r="AH1946" s="52" t="str">
        <f>IF(Y1946="Ja",VLOOKUP($Y$2,Plausis!A:E,5,0),"")</f>
        <v/>
      </c>
      <c r="AI1946" s="52" t="str">
        <f t="shared" si="680"/>
        <v>Ja</v>
      </c>
      <c r="AJ1946" s="52" t="str">
        <f>IF(S1946="Ja",VLOOKUP($S$2,Plausis!A:E,5,0),IF(V1946="Ja",VLOOKUP($V$2,Plausis!A:E,5,0),IF(X1946="Ja",VLOOKUP($X$2,Plausis!A:E,5,0),"")))</f>
        <v/>
      </c>
      <c r="AL1946" s="52" t="s">
        <v>2</v>
      </c>
      <c r="AM1946" s="114">
        <v>45531</v>
      </c>
      <c r="AN1946" s="52" t="s">
        <v>4467</v>
      </c>
      <c r="AO1946" s="52" t="str">
        <f>VLOOKUP(B1946,'BAT Grundtabelle'!B:T,19,0)</f>
        <v>ja</v>
      </c>
      <c r="AP1946" s="105" t="str">
        <f t="shared" si="681"/>
        <v>11748</v>
      </c>
      <c r="AQ1946" s="52" t="str">
        <f t="shared" si="682"/>
        <v>Tankstellenbetrieb</v>
      </c>
      <c r="AR1946" s="52" t="b">
        <f t="shared" si="696"/>
        <v>0</v>
      </c>
      <c r="AS1946" s="52" t="b">
        <f t="shared" si="696"/>
        <v>0</v>
      </c>
      <c r="AT1946" s="52" t="b">
        <f t="shared" si="696"/>
        <v>0</v>
      </c>
      <c r="AU1946" s="52">
        <f t="shared" si="684"/>
        <v>3</v>
      </c>
      <c r="AW1946" s="52" t="b">
        <f t="shared" si="685"/>
        <v>0</v>
      </c>
      <c r="AX1946" s="52" t="str">
        <f t="shared" si="686"/>
        <v>Unternehmen</v>
      </c>
      <c r="AY1946" s="52" t="b">
        <f t="shared" si="687"/>
        <v>0</v>
      </c>
      <c r="AZ1946" s="52" t="str">
        <f t="shared" si="688"/>
        <v>11748</v>
      </c>
      <c r="BA1946" s="52" t="str">
        <f>VLOOKUP(A1946,'BAT Grundtabelle'!A:U,21,0)</f>
        <v>ja</v>
      </c>
      <c r="BB1946" s="52" t="str">
        <f t="shared" si="689"/>
        <v>nein</v>
      </c>
      <c r="BC1946" s="52" t="str">
        <f t="shared" si="690"/>
        <v>11748</v>
      </c>
      <c r="BD1946" s="52" t="str">
        <f t="shared" si="691"/>
        <v>Tankstellenbetrieb</v>
      </c>
      <c r="BE1946" s="52" t="str">
        <f t="shared" si="692"/>
        <v>Unternehmen</v>
      </c>
      <c r="BF1946" s="52">
        <f t="shared" si="693"/>
        <v>3</v>
      </c>
    </row>
    <row r="1947" spans="1:58" hidden="1" x14ac:dyDescent="0.35">
      <c r="A1947" s="107" t="s">
        <v>4175</v>
      </c>
      <c r="B1947" s="75" t="s">
        <v>137</v>
      </c>
      <c r="C1947" s="52" t="s">
        <v>3</v>
      </c>
      <c r="D1947" s="52" t="s">
        <v>3</v>
      </c>
      <c r="E1947" s="52" t="s">
        <v>2</v>
      </c>
      <c r="F1947" s="52" t="s">
        <v>2</v>
      </c>
      <c r="G1947" s="52" t="s">
        <v>2</v>
      </c>
      <c r="H1947" s="52" t="s">
        <v>2</v>
      </c>
      <c r="I1947" s="52" t="s">
        <v>3</v>
      </c>
      <c r="J1947" s="52">
        <v>1</v>
      </c>
      <c r="K1947" s="52" t="s">
        <v>2</v>
      </c>
      <c r="L1947" s="52" t="s">
        <v>2</v>
      </c>
      <c r="M1947" s="52" t="s">
        <v>2</v>
      </c>
      <c r="N1947" s="52" t="s">
        <v>3</v>
      </c>
      <c r="P1947" s="52" t="s">
        <v>4</v>
      </c>
      <c r="Q1947" s="52" t="str">
        <f t="shared" si="695"/>
        <v>Nein</v>
      </c>
      <c r="R1947" s="52" t="str">
        <f t="shared" si="695"/>
        <v>Nein</v>
      </c>
      <c r="S1947" s="52" t="str">
        <f t="shared" si="695"/>
        <v>Nein</v>
      </c>
      <c r="T1947" s="52" t="str">
        <f t="shared" si="695"/>
        <v>Nein</v>
      </c>
      <c r="U1947" s="52" t="str">
        <f t="shared" si="695"/>
        <v>Nein</v>
      </c>
      <c r="V1947" s="52" t="str">
        <f t="shared" si="695"/>
        <v>Nein</v>
      </c>
      <c r="W1947" s="52" t="str">
        <f t="shared" si="695"/>
        <v>Nein</v>
      </c>
      <c r="X1947" s="52" t="str">
        <f t="shared" si="695"/>
        <v>Nein</v>
      </c>
      <c r="Y1947" s="52" t="str">
        <f t="shared" si="695"/>
        <v>Nein</v>
      </c>
      <c r="Z1947" s="52" t="str">
        <f t="shared" si="695"/>
        <v>Nein</v>
      </c>
      <c r="AA1947" s="52" t="str">
        <f t="shared" si="695"/>
        <v>Nein</v>
      </c>
      <c r="AB1947" s="52" t="str">
        <f t="shared" si="695"/>
        <v>Nein</v>
      </c>
      <c r="AC1947" s="52" t="str">
        <f t="shared" si="695"/>
        <v>Nein</v>
      </c>
      <c r="AD1947" s="52" t="str">
        <f t="shared" si="695"/>
        <v>Nein</v>
      </c>
      <c r="AE1947" s="52" t="str">
        <f t="shared" si="695"/>
        <v>Nein</v>
      </c>
      <c r="AF1947" s="52" t="str">
        <f t="shared" si="695"/>
        <v>Nein</v>
      </c>
      <c r="AG1947" s="61" t="str">
        <f>IF(Q1947="Ja",VLOOKUP($Q$2,Plausis!A:E,5,0),IF(R1947="Ja",VLOOKUP($R$2,Plausis!A:E,5,0),IF(T1947="Ja",VLOOKUP($T$2,Plausis!A:E,5,0),IF(U1947="Ja",VLOOKUP($U$2,Plausis!A:E,5,0),IF(AA1947="Ja",VLOOKUP($AA$2,Plausis!A:E,5,0),IF(AC1947="Ja",VLOOKUP($AC$2,Plausis!A:E,5,0),IF(AD1947="Ja",VLOOKUP($AD$2,Plausis!A:E,5,0),"")))))))</f>
        <v/>
      </c>
      <c r="AH1947" s="52" t="str">
        <f>IF(Y1947="Ja",VLOOKUP($Y$2,Plausis!A:E,5,0),"")</f>
        <v/>
      </c>
      <c r="AI1947" s="52" t="str">
        <f t="shared" si="680"/>
        <v>Ja</v>
      </c>
      <c r="AJ1947" s="52" t="str">
        <f>IF(S1947="Ja",VLOOKUP($S$2,Plausis!A:E,5,0),IF(V1947="Ja",VLOOKUP($V$2,Plausis!A:E,5,0),IF(X1947="Ja",VLOOKUP($X$2,Plausis!A:E,5,0),"")))</f>
        <v/>
      </c>
      <c r="AL1947" s="52" t="s">
        <v>3</v>
      </c>
      <c r="AM1947" s="114">
        <v>45531</v>
      </c>
      <c r="AN1947" s="52" t="s">
        <v>4467</v>
      </c>
      <c r="AO1947" s="52" t="str">
        <f>VLOOKUP(B1947,'BAT Grundtabelle'!B:T,19,0)</f>
        <v>ja</v>
      </c>
      <c r="AP1947" s="105" t="str">
        <f t="shared" si="681"/>
        <v>11749</v>
      </c>
      <c r="AQ1947" s="52" t="str">
        <f t="shared" si="682"/>
        <v>Tanzlehrer</v>
      </c>
      <c r="AR1947" s="52" t="b">
        <f t="shared" si="696"/>
        <v>0</v>
      </c>
      <c r="AS1947" s="52" t="b">
        <f t="shared" si="696"/>
        <v>0</v>
      </c>
      <c r="AT1947" s="52" t="b">
        <f t="shared" si="696"/>
        <v>0</v>
      </c>
      <c r="AU1947" s="52">
        <f t="shared" si="684"/>
        <v>1</v>
      </c>
      <c r="AW1947" s="52" t="b">
        <f t="shared" si="685"/>
        <v>0</v>
      </c>
      <c r="AX1947" s="52" t="str">
        <f t="shared" si="686"/>
        <v>Unternehmen</v>
      </c>
      <c r="AY1947" s="52" t="b">
        <f t="shared" si="687"/>
        <v>0</v>
      </c>
      <c r="AZ1947" s="52" t="str">
        <f t="shared" si="688"/>
        <v>11749</v>
      </c>
      <c r="BA1947" s="52" t="str">
        <f>VLOOKUP(A1947,'BAT Grundtabelle'!A:U,21,0)</f>
        <v>ja</v>
      </c>
      <c r="BB1947" s="52" t="str">
        <f t="shared" si="689"/>
        <v>nein</v>
      </c>
      <c r="BC1947" s="52" t="str">
        <f t="shared" si="690"/>
        <v>11749</v>
      </c>
      <c r="BD1947" s="52" t="str">
        <f t="shared" si="691"/>
        <v>Tanzlehrer</v>
      </c>
      <c r="BE1947" s="52" t="str">
        <f t="shared" si="692"/>
        <v>Unternehmen</v>
      </c>
      <c r="BF1947" s="52">
        <f t="shared" si="693"/>
        <v>1</v>
      </c>
    </row>
    <row r="1948" spans="1:58" ht="43.5" hidden="1" x14ac:dyDescent="0.35">
      <c r="A1948" s="107" t="s">
        <v>4176</v>
      </c>
      <c r="B1948" s="75" t="s">
        <v>1887</v>
      </c>
      <c r="C1948" s="52" t="s">
        <v>3</v>
      </c>
      <c r="D1948" s="52" t="s">
        <v>3</v>
      </c>
      <c r="E1948" s="52" t="s">
        <v>2</v>
      </c>
      <c r="F1948" s="52" t="s">
        <v>2</v>
      </c>
      <c r="G1948" s="52" t="s">
        <v>2</v>
      </c>
      <c r="H1948" s="52" t="s">
        <v>2</v>
      </c>
      <c r="I1948" s="52" t="s">
        <v>3</v>
      </c>
      <c r="J1948" s="52">
        <v>3</v>
      </c>
      <c r="K1948" s="52" t="s">
        <v>2</v>
      </c>
      <c r="L1948" s="52" t="s">
        <v>2</v>
      </c>
      <c r="M1948" s="52" t="s">
        <v>2</v>
      </c>
      <c r="N1948" s="52" t="s">
        <v>3</v>
      </c>
      <c r="P1948" s="52">
        <v>1198</v>
      </c>
      <c r="Q1948" s="52" t="str">
        <f t="shared" si="695"/>
        <v>Nein</v>
      </c>
      <c r="R1948" s="52" t="str">
        <f t="shared" si="695"/>
        <v>Nein</v>
      </c>
      <c r="S1948" s="52" t="str">
        <f t="shared" si="695"/>
        <v>Nein</v>
      </c>
      <c r="T1948" s="52" t="str">
        <f t="shared" si="695"/>
        <v>Nein</v>
      </c>
      <c r="U1948" s="52" t="str">
        <f t="shared" si="695"/>
        <v>Nein</v>
      </c>
      <c r="V1948" s="52" t="str">
        <f t="shared" si="695"/>
        <v>Nein</v>
      </c>
      <c r="W1948" s="52" t="str">
        <f t="shared" si="695"/>
        <v>Nein</v>
      </c>
      <c r="X1948" s="52" t="str">
        <f t="shared" si="695"/>
        <v>Nein</v>
      </c>
      <c r="Y1948" s="52" t="str">
        <f t="shared" si="695"/>
        <v>Nein</v>
      </c>
      <c r="Z1948" s="52" t="str">
        <f t="shared" si="695"/>
        <v>Nein</v>
      </c>
      <c r="AA1948" s="52" t="str">
        <f t="shared" si="695"/>
        <v>Nein</v>
      </c>
      <c r="AB1948" s="52" t="str">
        <f t="shared" si="695"/>
        <v>Nein</v>
      </c>
      <c r="AC1948" s="52" t="str">
        <f t="shared" si="695"/>
        <v>Nein</v>
      </c>
      <c r="AD1948" s="52" t="str">
        <f t="shared" si="695"/>
        <v>Ja</v>
      </c>
      <c r="AE1948" s="52" t="str">
        <f t="shared" si="695"/>
        <v>Nein</v>
      </c>
      <c r="AF1948" s="52" t="str">
        <f t="shared" si="695"/>
        <v>Nein</v>
      </c>
      <c r="AG1948" s="61" t="str">
        <f>IF(Q1948="Ja",VLOOKUP($Q$2,Plausis!A:E,5,0),IF(R1948="Ja",VLOOKUP($R$2,Plausis!A:E,5,0),IF(T1948="Ja",VLOOKUP($T$2,Plausis!A:E,5,0),IF(U1948="Ja",VLOOKUP($U$2,Plausis!A:E,5,0),IF(AA1948="Ja",VLOOKUP($AA$2,Plausis!A:E,5,0),IF(AC1948="Ja",VLOOKUP($AC$2,Plausis!A:E,5,0),IF(AD1948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1948" s="52" t="str">
        <f>IF(Y1948="Ja",VLOOKUP($Y$2,Plausis!A:E,5,0),"")</f>
        <v/>
      </c>
      <c r="AI1948" s="52" t="str">
        <f t="shared" si="680"/>
        <v>Ja</v>
      </c>
      <c r="AJ1948" s="52" t="str">
        <f>IF(S1948="Ja",VLOOKUP($S$2,Plausis!A:E,5,0),IF(V1948="Ja",VLOOKUP($V$2,Plausis!A:E,5,0),IF(X1948="Ja",VLOOKUP($X$2,Plausis!A:E,5,0),"")))</f>
        <v/>
      </c>
      <c r="AL1948" s="52" t="s">
        <v>3</v>
      </c>
      <c r="AM1948" s="114">
        <v>45531</v>
      </c>
      <c r="AN1948" s="52" t="s">
        <v>4467</v>
      </c>
      <c r="AO1948" s="52" t="str">
        <f>VLOOKUP(B1948,'BAT Grundtabelle'!B:T,19,0)</f>
        <v>ja</v>
      </c>
      <c r="AP1948" s="105" t="str">
        <f t="shared" si="681"/>
        <v>11750</v>
      </c>
      <c r="AQ1948" s="52" t="str">
        <f t="shared" si="682"/>
        <v>Tanzlokal</v>
      </c>
      <c r="AR1948" s="52" t="b">
        <f t="shared" si="696"/>
        <v>0</v>
      </c>
      <c r="AS1948" s="52" t="b">
        <f t="shared" si="696"/>
        <v>0</v>
      </c>
      <c r="AT1948" s="52" t="b">
        <f t="shared" si="696"/>
        <v>0</v>
      </c>
      <c r="AU1948" s="52">
        <f t="shared" si="684"/>
        <v>3</v>
      </c>
      <c r="AW1948" s="52" t="b">
        <f t="shared" si="685"/>
        <v>0</v>
      </c>
      <c r="AX1948" s="52" t="str">
        <f t="shared" si="686"/>
        <v>Unternehmen</v>
      </c>
      <c r="AY1948" s="52" t="b">
        <f t="shared" si="687"/>
        <v>0</v>
      </c>
      <c r="AZ1948" s="52" t="str">
        <f t="shared" si="688"/>
        <v>11750</v>
      </c>
      <c r="BA1948" s="52" t="str">
        <f>VLOOKUP(A1948,'BAT Grundtabelle'!A:U,21,0)</f>
        <v>ja</v>
      </c>
      <c r="BB1948" s="52" t="str">
        <f t="shared" si="689"/>
        <v>nein</v>
      </c>
      <c r="BC1948" s="52" t="str">
        <f t="shared" si="690"/>
        <v>11750</v>
      </c>
      <c r="BD1948" s="52" t="str">
        <f t="shared" si="691"/>
        <v>Tanzlokal</v>
      </c>
      <c r="BE1948" s="52" t="str">
        <f t="shared" si="692"/>
        <v>Unternehmen</v>
      </c>
      <c r="BF1948" s="52">
        <f t="shared" si="693"/>
        <v>3</v>
      </c>
    </row>
    <row r="1949" spans="1:58" hidden="1" x14ac:dyDescent="0.35">
      <c r="A1949" s="107" t="s">
        <v>4177</v>
      </c>
      <c r="B1949" s="75" t="s">
        <v>138</v>
      </c>
      <c r="C1949" s="52" t="s">
        <v>3</v>
      </c>
      <c r="D1949" s="52" t="s">
        <v>3</v>
      </c>
      <c r="E1949" s="52" t="s">
        <v>2</v>
      </c>
      <c r="F1949" s="52" t="s">
        <v>2</v>
      </c>
      <c r="G1949" s="52" t="s">
        <v>2</v>
      </c>
      <c r="H1949" s="52" t="s">
        <v>2</v>
      </c>
      <c r="I1949" s="52" t="s">
        <v>3</v>
      </c>
      <c r="J1949" s="52">
        <v>1</v>
      </c>
      <c r="K1949" s="52" t="s">
        <v>2</v>
      </c>
      <c r="L1949" s="52" t="s">
        <v>2</v>
      </c>
      <c r="M1949" s="52" t="s">
        <v>2</v>
      </c>
      <c r="N1949" s="52" t="s">
        <v>3</v>
      </c>
      <c r="P1949" s="52" t="s">
        <v>4</v>
      </c>
      <c r="Q1949" s="52" t="str">
        <f t="shared" si="695"/>
        <v>Nein</v>
      </c>
      <c r="R1949" s="52" t="str">
        <f t="shared" si="695"/>
        <v>Nein</v>
      </c>
      <c r="S1949" s="52" t="str">
        <f t="shared" si="695"/>
        <v>Nein</v>
      </c>
      <c r="T1949" s="52" t="str">
        <f t="shared" si="695"/>
        <v>Nein</v>
      </c>
      <c r="U1949" s="52" t="str">
        <f t="shared" si="695"/>
        <v>Nein</v>
      </c>
      <c r="V1949" s="52" t="str">
        <f t="shared" si="695"/>
        <v>Nein</v>
      </c>
      <c r="W1949" s="52" t="str">
        <f t="shared" si="695"/>
        <v>Nein</v>
      </c>
      <c r="X1949" s="52" t="str">
        <f t="shared" si="695"/>
        <v>Nein</v>
      </c>
      <c r="Y1949" s="52" t="str">
        <f t="shared" si="695"/>
        <v>Nein</v>
      </c>
      <c r="Z1949" s="52" t="str">
        <f t="shared" si="695"/>
        <v>Nein</v>
      </c>
      <c r="AA1949" s="52" t="str">
        <f t="shared" si="695"/>
        <v>Nein</v>
      </c>
      <c r="AB1949" s="52" t="str">
        <f t="shared" si="695"/>
        <v>Nein</v>
      </c>
      <c r="AC1949" s="52" t="str">
        <f t="shared" si="695"/>
        <v>Nein</v>
      </c>
      <c r="AD1949" s="52" t="str">
        <f t="shared" si="695"/>
        <v>Nein</v>
      </c>
      <c r="AE1949" s="52" t="str">
        <f t="shared" si="695"/>
        <v>Nein</v>
      </c>
      <c r="AF1949" s="52" t="str">
        <f t="shared" si="695"/>
        <v>Nein</v>
      </c>
      <c r="AG1949" s="61" t="str">
        <f>IF(Q1949="Ja",VLOOKUP($Q$2,Plausis!A:E,5,0),IF(R1949="Ja",VLOOKUP($R$2,Plausis!A:E,5,0),IF(T1949="Ja",VLOOKUP($T$2,Plausis!A:E,5,0),IF(U1949="Ja",VLOOKUP($U$2,Plausis!A:E,5,0),IF(AA1949="Ja",VLOOKUP($AA$2,Plausis!A:E,5,0),IF(AC1949="Ja",VLOOKUP($AC$2,Plausis!A:E,5,0),IF(AD1949="Ja",VLOOKUP($AD$2,Plausis!A:E,5,0),"")))))))</f>
        <v/>
      </c>
      <c r="AH1949" s="52" t="str">
        <f>IF(Y1949="Ja",VLOOKUP($Y$2,Plausis!A:E,5,0),"")</f>
        <v/>
      </c>
      <c r="AI1949" s="52" t="str">
        <f t="shared" si="680"/>
        <v>Ja</v>
      </c>
      <c r="AJ1949" s="52" t="str">
        <f>IF(S1949="Ja",VLOOKUP($S$2,Plausis!A:E,5,0),IF(V1949="Ja",VLOOKUP($V$2,Plausis!A:E,5,0),IF(X1949="Ja",VLOOKUP($X$2,Plausis!A:E,5,0),"")))</f>
        <v/>
      </c>
      <c r="AL1949" s="52" t="s">
        <v>3</v>
      </c>
      <c r="AM1949" s="114">
        <v>45531</v>
      </c>
      <c r="AN1949" s="52" t="s">
        <v>4467</v>
      </c>
      <c r="AO1949" s="52" t="str">
        <f>VLOOKUP(B1949,'BAT Grundtabelle'!B:T,19,0)</f>
        <v>ja</v>
      </c>
      <c r="AP1949" s="105" t="str">
        <f t="shared" si="681"/>
        <v>11751</v>
      </c>
      <c r="AQ1949" s="52" t="str">
        <f t="shared" si="682"/>
        <v>Tanzschule</v>
      </c>
      <c r="AR1949" s="52" t="b">
        <f t="shared" si="696"/>
        <v>0</v>
      </c>
      <c r="AS1949" s="52" t="b">
        <f t="shared" si="696"/>
        <v>0</v>
      </c>
      <c r="AT1949" s="52" t="b">
        <f t="shared" si="696"/>
        <v>0</v>
      </c>
      <c r="AU1949" s="52">
        <f t="shared" si="684"/>
        <v>1</v>
      </c>
      <c r="AW1949" s="52" t="b">
        <f t="shared" si="685"/>
        <v>0</v>
      </c>
      <c r="AX1949" s="52" t="str">
        <f t="shared" si="686"/>
        <v>Unternehmen</v>
      </c>
      <c r="AY1949" s="52" t="b">
        <f t="shared" si="687"/>
        <v>0</v>
      </c>
      <c r="AZ1949" s="52" t="str">
        <f t="shared" si="688"/>
        <v>11751</v>
      </c>
      <c r="BA1949" s="52" t="str">
        <f>VLOOKUP(A1949,'BAT Grundtabelle'!A:U,21,0)</f>
        <v>ja</v>
      </c>
      <c r="BB1949" s="52" t="str">
        <f t="shared" si="689"/>
        <v>nein</v>
      </c>
      <c r="BC1949" s="52" t="str">
        <f t="shared" si="690"/>
        <v>11751</v>
      </c>
      <c r="BD1949" s="52" t="str">
        <f t="shared" si="691"/>
        <v>Tanzschule</v>
      </c>
      <c r="BE1949" s="52" t="str">
        <f t="shared" si="692"/>
        <v>Unternehmen</v>
      </c>
      <c r="BF1949" s="52">
        <f t="shared" si="693"/>
        <v>1</v>
      </c>
    </row>
    <row r="1950" spans="1:58" hidden="1" x14ac:dyDescent="0.35">
      <c r="A1950" s="107" t="s">
        <v>4178</v>
      </c>
      <c r="B1950" s="75" t="s">
        <v>1836</v>
      </c>
      <c r="C1950" s="52" t="s">
        <v>2</v>
      </c>
      <c r="D1950" s="52" t="s">
        <v>2</v>
      </c>
      <c r="E1950" s="52" t="s">
        <v>2</v>
      </c>
      <c r="F1950" s="52" t="s">
        <v>2</v>
      </c>
      <c r="G1950" s="52" t="s">
        <v>2</v>
      </c>
      <c r="H1950" s="52" t="s">
        <v>3</v>
      </c>
      <c r="I1950" s="52" t="s">
        <v>2</v>
      </c>
      <c r="J1950" s="52" t="s">
        <v>2</v>
      </c>
      <c r="K1950" s="52" t="s">
        <v>2</v>
      </c>
      <c r="L1950" s="52" t="s">
        <v>2</v>
      </c>
      <c r="M1950" s="52" t="s">
        <v>2</v>
      </c>
      <c r="N1950" s="52" t="s">
        <v>2</v>
      </c>
      <c r="O1950" s="52" t="s">
        <v>2411</v>
      </c>
      <c r="P1950" s="52" t="s">
        <v>59</v>
      </c>
      <c r="Q1950" s="52" t="str">
        <f t="shared" si="695"/>
        <v>Nein</v>
      </c>
      <c r="R1950" s="52" t="str">
        <f t="shared" si="695"/>
        <v>Nein</v>
      </c>
      <c r="S1950" s="52" t="str">
        <f t="shared" si="695"/>
        <v>Nein</v>
      </c>
      <c r="T1950" s="52" t="str">
        <f t="shared" si="695"/>
        <v>Nein</v>
      </c>
      <c r="U1950" s="52" t="str">
        <f t="shared" si="695"/>
        <v>Nein</v>
      </c>
      <c r="V1950" s="52" t="str">
        <f t="shared" si="695"/>
        <v>Nein</v>
      </c>
      <c r="W1950" s="52" t="str">
        <f t="shared" si="695"/>
        <v>Nein</v>
      </c>
      <c r="X1950" s="52" t="str">
        <f t="shared" si="695"/>
        <v>Nein</v>
      </c>
      <c r="Y1950" s="52" t="str">
        <f t="shared" si="695"/>
        <v>Nein</v>
      </c>
      <c r="Z1950" s="52" t="str">
        <f t="shared" si="695"/>
        <v>Nein</v>
      </c>
      <c r="AA1950" s="52" t="str">
        <f t="shared" si="695"/>
        <v>Nein</v>
      </c>
      <c r="AB1950" s="52" t="str">
        <f t="shared" si="695"/>
        <v>Nein</v>
      </c>
      <c r="AC1950" s="52" t="str">
        <f t="shared" si="695"/>
        <v>Nein</v>
      </c>
      <c r="AD1950" s="52" t="str">
        <f t="shared" si="695"/>
        <v>Nein</v>
      </c>
      <c r="AE1950" s="52" t="str">
        <f t="shared" si="695"/>
        <v>Nein</v>
      </c>
      <c r="AF1950" s="52" t="str">
        <f t="shared" si="695"/>
        <v>Nein</v>
      </c>
      <c r="AG1950" s="61" t="str">
        <f>IF(Q1950="Ja",VLOOKUP($Q$2,Plausis!A:E,5,0),IF(R1950="Ja",VLOOKUP($R$2,Plausis!A:E,5,0),IF(T1950="Ja",VLOOKUP($T$2,Plausis!A:E,5,0),IF(U1950="Ja",VLOOKUP($U$2,Plausis!A:E,5,0),IF(AA1950="Ja",VLOOKUP($AA$2,Plausis!A:E,5,0),IF(AC1950="Ja",VLOOKUP($AC$2,Plausis!A:E,5,0),IF(AD1950="Ja",VLOOKUP($AD$2,Plausis!A:E,5,0),"")))))))</f>
        <v/>
      </c>
      <c r="AH1950" s="52" t="str">
        <f>IF(Y1950="Ja",VLOOKUP($Y$2,Plausis!A:E,5,0),"")</f>
        <v/>
      </c>
      <c r="AI1950" s="52" t="str">
        <f t="shared" si="680"/>
        <v>Nein</v>
      </c>
      <c r="AJ1950" s="52" t="str">
        <f>IF(S1950="Ja",VLOOKUP($S$2,Plausis!A:E,5,0),IF(V1950="Ja",VLOOKUP($V$2,Plausis!A:E,5,0),IF(X1950="Ja",VLOOKUP($X$2,Plausis!A:E,5,0),"")))</f>
        <v/>
      </c>
      <c r="AL1950" s="52" t="s">
        <v>2</v>
      </c>
      <c r="AM1950" s="114">
        <v>45531</v>
      </c>
      <c r="AN1950" s="52" t="s">
        <v>4467</v>
      </c>
      <c r="AO1950" s="52" t="str">
        <f>VLOOKUP(B1950,'BAT Grundtabelle'!B:T,19,0)</f>
        <v>ja</v>
      </c>
      <c r="AP1950" s="105" t="str">
        <f t="shared" si="681"/>
        <v>11752</v>
      </c>
      <c r="AQ1950" s="52" t="str">
        <f t="shared" si="682"/>
        <v>Tanzsportverein</v>
      </c>
      <c r="AR1950" s="52" t="b">
        <f t="shared" si="696"/>
        <v>0</v>
      </c>
      <c r="AS1950" s="52" t="b">
        <f t="shared" si="696"/>
        <v>0</v>
      </c>
      <c r="AT1950" s="52" t="b">
        <f t="shared" si="696"/>
        <v>0</v>
      </c>
      <c r="AU1950" s="52" t="str">
        <f t="shared" si="684"/>
        <v>Eigener Tarif</v>
      </c>
      <c r="AW1950" s="52" t="b">
        <f t="shared" si="685"/>
        <v>0</v>
      </c>
      <c r="AX1950" s="52" t="str">
        <f t="shared" si="686"/>
        <v>Eigener Tarif</v>
      </c>
      <c r="AY1950" s="52" t="b">
        <f t="shared" si="687"/>
        <v>0</v>
      </c>
      <c r="AZ1950" s="52" t="str">
        <f t="shared" si="688"/>
        <v>11752</v>
      </c>
      <c r="BA1950" s="52" t="str">
        <f>VLOOKUP(A1950,'BAT Grundtabelle'!A:U,21,0)</f>
        <v>nein</v>
      </c>
      <c r="BB1950" s="52" t="str">
        <f t="shared" si="689"/>
        <v>nein</v>
      </c>
      <c r="BC1950" s="52" t="str">
        <f t="shared" si="690"/>
        <v>11752</v>
      </c>
      <c r="BD1950" s="52" t="str">
        <f t="shared" si="691"/>
        <v>Tanzsportverein</v>
      </c>
      <c r="BE1950" s="52" t="str">
        <f t="shared" si="692"/>
        <v>Eigener Tarif</v>
      </c>
      <c r="BF1950" s="52" t="str">
        <f t="shared" si="693"/>
        <v>Eigener Tarif</v>
      </c>
    </row>
    <row r="1951" spans="1:58" hidden="1" x14ac:dyDescent="0.35">
      <c r="A1951" s="107" t="s">
        <v>4179</v>
      </c>
      <c r="B1951" s="75" t="s">
        <v>1232</v>
      </c>
      <c r="C1951" s="52" t="s">
        <v>3</v>
      </c>
      <c r="D1951" s="52" t="s">
        <v>3</v>
      </c>
      <c r="E1951" s="52" t="s">
        <v>2</v>
      </c>
      <c r="F1951" s="52" t="s">
        <v>2</v>
      </c>
      <c r="G1951" s="52" t="s">
        <v>2</v>
      </c>
      <c r="H1951" s="52" t="s">
        <v>2</v>
      </c>
      <c r="I1951" s="52" t="s">
        <v>3</v>
      </c>
      <c r="J1951" s="52">
        <v>2</v>
      </c>
      <c r="K1951" s="52" t="s">
        <v>2</v>
      </c>
      <c r="L1951" s="52" t="s">
        <v>2</v>
      </c>
      <c r="M1951" s="52" t="s">
        <v>2</v>
      </c>
      <c r="N1951" s="52" t="s">
        <v>3</v>
      </c>
      <c r="P1951" s="52" t="s">
        <v>4</v>
      </c>
      <c r="Q1951" s="52" t="str">
        <f t="shared" si="695"/>
        <v>Nein</v>
      </c>
      <c r="R1951" s="52" t="str">
        <f t="shared" si="695"/>
        <v>Nein</v>
      </c>
      <c r="S1951" s="52" t="str">
        <f t="shared" si="695"/>
        <v>Nein</v>
      </c>
      <c r="T1951" s="52" t="str">
        <f t="shared" si="695"/>
        <v>Nein</v>
      </c>
      <c r="U1951" s="52" t="str">
        <f t="shared" si="695"/>
        <v>Nein</v>
      </c>
      <c r="V1951" s="52" t="str">
        <f t="shared" si="695"/>
        <v>Nein</v>
      </c>
      <c r="W1951" s="52" t="str">
        <f t="shared" si="695"/>
        <v>Nein</v>
      </c>
      <c r="X1951" s="52" t="str">
        <f t="shared" si="695"/>
        <v>Nein</v>
      </c>
      <c r="Y1951" s="52" t="str">
        <f t="shared" si="695"/>
        <v>Nein</v>
      </c>
      <c r="Z1951" s="52" t="str">
        <f t="shared" si="695"/>
        <v>Nein</v>
      </c>
      <c r="AA1951" s="52" t="str">
        <f t="shared" si="695"/>
        <v>Nein</v>
      </c>
      <c r="AB1951" s="52" t="str">
        <f t="shared" si="695"/>
        <v>Nein</v>
      </c>
      <c r="AC1951" s="52" t="str">
        <f t="shared" si="695"/>
        <v>Nein</v>
      </c>
      <c r="AD1951" s="52" t="str">
        <f t="shared" si="695"/>
        <v>Nein</v>
      </c>
      <c r="AE1951" s="52" t="str">
        <f t="shared" si="695"/>
        <v>Nein</v>
      </c>
      <c r="AF1951" s="52" t="str">
        <f t="shared" si="695"/>
        <v>Nein</v>
      </c>
      <c r="AG1951" s="61" t="str">
        <f>IF(Q1951="Ja",VLOOKUP($Q$2,Plausis!A:E,5,0),IF(R1951="Ja",VLOOKUP($R$2,Plausis!A:E,5,0),IF(T1951="Ja",VLOOKUP($T$2,Plausis!A:E,5,0),IF(U1951="Ja",VLOOKUP($U$2,Plausis!A:E,5,0),IF(AA1951="Ja",VLOOKUP($AA$2,Plausis!A:E,5,0),IF(AC1951="Ja",VLOOKUP($AC$2,Plausis!A:E,5,0),IF(AD1951="Ja",VLOOKUP($AD$2,Plausis!A:E,5,0),"")))))))</f>
        <v/>
      </c>
      <c r="AH1951" s="52" t="str">
        <f>IF(Y1951="Ja",VLOOKUP($Y$2,Plausis!A:E,5,0),"")</f>
        <v/>
      </c>
      <c r="AI1951" s="52" t="str">
        <f t="shared" si="680"/>
        <v>Ja</v>
      </c>
      <c r="AJ1951" s="52" t="str">
        <f>IF(S1951="Ja",VLOOKUP($S$2,Plausis!A:E,5,0),IF(V1951="Ja",VLOOKUP($V$2,Plausis!A:E,5,0),IF(X1951="Ja",VLOOKUP($X$2,Plausis!A:E,5,0),"")))</f>
        <v/>
      </c>
      <c r="AL1951" s="52" t="s">
        <v>3</v>
      </c>
      <c r="AM1951" s="114">
        <v>45531</v>
      </c>
      <c r="AN1951" s="52" t="s">
        <v>4467</v>
      </c>
      <c r="AO1951" s="52" t="str">
        <f>VLOOKUP(B1951,'BAT Grundtabelle'!B:T,19,0)</f>
        <v>ja</v>
      </c>
      <c r="AP1951" s="105" t="str">
        <f t="shared" si="681"/>
        <v>11753</v>
      </c>
      <c r="AQ1951" s="52" t="str">
        <f t="shared" si="682"/>
        <v>Tapetendruckerei</v>
      </c>
      <c r="AR1951" s="52" t="b">
        <f t="shared" si="696"/>
        <v>0</v>
      </c>
      <c r="AS1951" s="52" t="b">
        <f t="shared" si="696"/>
        <v>0</v>
      </c>
      <c r="AT1951" s="52" t="b">
        <f t="shared" si="696"/>
        <v>0</v>
      </c>
      <c r="AU1951" s="52">
        <f t="shared" si="684"/>
        <v>2</v>
      </c>
      <c r="AW1951" s="52" t="b">
        <f t="shared" si="685"/>
        <v>0</v>
      </c>
      <c r="AX1951" s="52" t="str">
        <f t="shared" si="686"/>
        <v>Unternehmen</v>
      </c>
      <c r="AY1951" s="52" t="b">
        <f t="shared" si="687"/>
        <v>0</v>
      </c>
      <c r="AZ1951" s="52" t="str">
        <f t="shared" si="688"/>
        <v>11753</v>
      </c>
      <c r="BA1951" s="52" t="str">
        <f>VLOOKUP(A1951,'BAT Grundtabelle'!A:U,21,0)</f>
        <v>ja</v>
      </c>
      <c r="BB1951" s="52" t="str">
        <f t="shared" si="689"/>
        <v>nein</v>
      </c>
      <c r="BC1951" s="52" t="str">
        <f t="shared" si="690"/>
        <v>11753</v>
      </c>
      <c r="BD1951" s="52" t="str">
        <f t="shared" si="691"/>
        <v>Tapetendruckerei</v>
      </c>
      <c r="BE1951" s="52" t="str">
        <f t="shared" si="692"/>
        <v>Unternehmen</v>
      </c>
      <c r="BF1951" s="52">
        <f t="shared" si="693"/>
        <v>2</v>
      </c>
    </row>
    <row r="1952" spans="1:58" hidden="1" x14ac:dyDescent="0.35">
      <c r="A1952" s="107" t="s">
        <v>4180</v>
      </c>
      <c r="B1952" s="75" t="s">
        <v>1233</v>
      </c>
      <c r="C1952" s="52" t="s">
        <v>3</v>
      </c>
      <c r="D1952" s="52" t="s">
        <v>3</v>
      </c>
      <c r="E1952" s="52" t="s">
        <v>2</v>
      </c>
      <c r="F1952" s="52" t="s">
        <v>2</v>
      </c>
      <c r="G1952" s="52" t="s">
        <v>2</v>
      </c>
      <c r="H1952" s="52" t="s">
        <v>2</v>
      </c>
      <c r="I1952" s="52" t="s">
        <v>3</v>
      </c>
      <c r="J1952" s="52">
        <v>2</v>
      </c>
      <c r="K1952" s="52" t="s">
        <v>2</v>
      </c>
      <c r="L1952" s="52" t="s">
        <v>2</v>
      </c>
      <c r="M1952" s="52" t="s">
        <v>2</v>
      </c>
      <c r="N1952" s="52" t="s">
        <v>3</v>
      </c>
      <c r="P1952" s="52" t="s">
        <v>4</v>
      </c>
      <c r="Q1952" s="52" t="str">
        <f t="shared" si="695"/>
        <v>Nein</v>
      </c>
      <c r="R1952" s="52" t="str">
        <f t="shared" si="695"/>
        <v>Nein</v>
      </c>
      <c r="S1952" s="52" t="str">
        <f t="shared" si="695"/>
        <v>Nein</v>
      </c>
      <c r="T1952" s="52" t="str">
        <f t="shared" si="695"/>
        <v>Nein</v>
      </c>
      <c r="U1952" s="52" t="str">
        <f t="shared" si="695"/>
        <v>Nein</v>
      </c>
      <c r="V1952" s="52" t="str">
        <f t="shared" si="695"/>
        <v>Nein</v>
      </c>
      <c r="W1952" s="52" t="str">
        <f t="shared" si="695"/>
        <v>Nein</v>
      </c>
      <c r="X1952" s="52" t="str">
        <f t="shared" si="695"/>
        <v>Nein</v>
      </c>
      <c r="Y1952" s="52" t="str">
        <f t="shared" si="695"/>
        <v>Nein</v>
      </c>
      <c r="Z1952" s="52" t="str">
        <f t="shared" si="695"/>
        <v>Nein</v>
      </c>
      <c r="AA1952" s="52" t="str">
        <f t="shared" si="695"/>
        <v>Nein</v>
      </c>
      <c r="AB1952" s="52" t="str">
        <f t="shared" si="695"/>
        <v>Nein</v>
      </c>
      <c r="AC1952" s="52" t="str">
        <f t="shared" si="695"/>
        <v>Nein</v>
      </c>
      <c r="AD1952" s="52" t="str">
        <f t="shared" si="695"/>
        <v>Nein</v>
      </c>
      <c r="AE1952" s="52" t="str">
        <f t="shared" si="695"/>
        <v>Nein</v>
      </c>
      <c r="AF1952" s="52" t="str">
        <f t="shared" si="695"/>
        <v>Nein</v>
      </c>
      <c r="AG1952" s="61" t="str">
        <f>IF(Q1952="Ja",VLOOKUP($Q$2,Plausis!A:E,5,0),IF(R1952="Ja",VLOOKUP($R$2,Plausis!A:E,5,0),IF(T1952="Ja",VLOOKUP($T$2,Plausis!A:E,5,0),IF(U1952="Ja",VLOOKUP($U$2,Plausis!A:E,5,0),IF(AA1952="Ja",VLOOKUP($AA$2,Plausis!A:E,5,0),IF(AC1952="Ja",VLOOKUP($AC$2,Plausis!A:E,5,0),IF(AD1952="Ja",VLOOKUP($AD$2,Plausis!A:E,5,0),"")))))))</f>
        <v/>
      </c>
      <c r="AH1952" s="52" t="str">
        <f>IF(Y1952="Ja",VLOOKUP($Y$2,Plausis!A:E,5,0),"")</f>
        <v/>
      </c>
      <c r="AI1952" s="52" t="str">
        <f t="shared" si="680"/>
        <v>Ja</v>
      </c>
      <c r="AJ1952" s="52" t="str">
        <f>IF(S1952="Ja",VLOOKUP($S$2,Plausis!A:E,5,0),IF(V1952="Ja",VLOOKUP($V$2,Plausis!A:E,5,0),IF(X1952="Ja",VLOOKUP($X$2,Plausis!A:E,5,0),"")))</f>
        <v/>
      </c>
      <c r="AL1952" s="52" t="s">
        <v>3</v>
      </c>
      <c r="AM1952" s="114">
        <v>45531</v>
      </c>
      <c r="AN1952" s="52" t="s">
        <v>4467</v>
      </c>
      <c r="AO1952" s="52" t="str">
        <f>VLOOKUP(B1952,'BAT Grundtabelle'!B:T,19,0)</f>
        <v>ja</v>
      </c>
      <c r="AP1952" s="105" t="str">
        <f t="shared" si="681"/>
        <v>11754</v>
      </c>
      <c r="AQ1952" s="52" t="str">
        <f t="shared" si="682"/>
        <v>Tapetenhersteller</v>
      </c>
      <c r="AR1952" s="52" t="b">
        <f t="shared" si="696"/>
        <v>0</v>
      </c>
      <c r="AS1952" s="52" t="b">
        <f t="shared" si="696"/>
        <v>0</v>
      </c>
      <c r="AT1952" s="52" t="b">
        <f t="shared" si="696"/>
        <v>0</v>
      </c>
      <c r="AU1952" s="52">
        <f t="shared" si="684"/>
        <v>2</v>
      </c>
      <c r="AW1952" s="52" t="b">
        <f t="shared" si="685"/>
        <v>0</v>
      </c>
      <c r="AX1952" s="52" t="str">
        <f t="shared" si="686"/>
        <v>Unternehmen</v>
      </c>
      <c r="AY1952" s="52" t="b">
        <f t="shared" si="687"/>
        <v>0</v>
      </c>
      <c r="AZ1952" s="52" t="str">
        <f t="shared" si="688"/>
        <v>11754</v>
      </c>
      <c r="BA1952" s="52" t="str">
        <f>VLOOKUP(A1952,'BAT Grundtabelle'!A:U,21,0)</f>
        <v>ja</v>
      </c>
      <c r="BB1952" s="52" t="str">
        <f t="shared" si="689"/>
        <v>nein</v>
      </c>
      <c r="BC1952" s="52" t="str">
        <f t="shared" si="690"/>
        <v>11754</v>
      </c>
      <c r="BD1952" s="52" t="str">
        <f t="shared" si="691"/>
        <v>Tapetenhersteller</v>
      </c>
      <c r="BE1952" s="52" t="str">
        <f t="shared" si="692"/>
        <v>Unternehmen</v>
      </c>
      <c r="BF1952" s="52">
        <f t="shared" si="693"/>
        <v>2</v>
      </c>
    </row>
    <row r="1953" spans="1:58" hidden="1" x14ac:dyDescent="0.35">
      <c r="A1953" s="107" t="s">
        <v>4181</v>
      </c>
      <c r="B1953" s="75" t="s">
        <v>767</v>
      </c>
      <c r="C1953" s="52" t="s">
        <v>3</v>
      </c>
      <c r="D1953" s="52" t="s">
        <v>3</v>
      </c>
      <c r="E1953" s="52" t="s">
        <v>2</v>
      </c>
      <c r="F1953" s="52" t="s">
        <v>2</v>
      </c>
      <c r="G1953" s="52" t="s">
        <v>2</v>
      </c>
      <c r="H1953" s="52" t="s">
        <v>2</v>
      </c>
      <c r="I1953" s="52" t="s">
        <v>3</v>
      </c>
      <c r="J1953" s="52">
        <v>2</v>
      </c>
      <c r="K1953" s="52" t="s">
        <v>2</v>
      </c>
      <c r="L1953" s="52" t="s">
        <v>2</v>
      </c>
      <c r="M1953" s="52" t="s">
        <v>2</v>
      </c>
      <c r="N1953" s="52" t="s">
        <v>3</v>
      </c>
      <c r="P1953" s="52" t="s">
        <v>4</v>
      </c>
      <c r="Q1953" s="52" t="str">
        <f t="shared" ref="Q1953:AF1962" si="697">IF(ISERROR(FIND(Q$2,$P1953,1)),"Nein","Ja")</f>
        <v>Nein</v>
      </c>
      <c r="R1953" s="52" t="str">
        <f t="shared" si="697"/>
        <v>Nein</v>
      </c>
      <c r="S1953" s="52" t="str">
        <f t="shared" si="697"/>
        <v>Nein</v>
      </c>
      <c r="T1953" s="52" t="str">
        <f t="shared" si="697"/>
        <v>Nein</v>
      </c>
      <c r="U1953" s="52" t="str">
        <f t="shared" si="697"/>
        <v>Nein</v>
      </c>
      <c r="V1953" s="52" t="str">
        <f t="shared" si="697"/>
        <v>Nein</v>
      </c>
      <c r="W1953" s="52" t="str">
        <f t="shared" si="697"/>
        <v>Nein</v>
      </c>
      <c r="X1953" s="52" t="str">
        <f t="shared" si="697"/>
        <v>Nein</v>
      </c>
      <c r="Y1953" s="52" t="str">
        <f t="shared" si="697"/>
        <v>Nein</v>
      </c>
      <c r="Z1953" s="52" t="str">
        <f t="shared" si="697"/>
        <v>Nein</v>
      </c>
      <c r="AA1953" s="52" t="str">
        <f t="shared" si="697"/>
        <v>Nein</v>
      </c>
      <c r="AB1953" s="52" t="str">
        <f t="shared" si="697"/>
        <v>Nein</v>
      </c>
      <c r="AC1953" s="52" t="str">
        <f t="shared" si="697"/>
        <v>Nein</v>
      </c>
      <c r="AD1953" s="52" t="str">
        <f t="shared" si="697"/>
        <v>Nein</v>
      </c>
      <c r="AE1953" s="52" t="str">
        <f t="shared" si="697"/>
        <v>Nein</v>
      </c>
      <c r="AF1953" s="52" t="str">
        <f t="shared" si="697"/>
        <v>Nein</v>
      </c>
      <c r="AG1953" s="61" t="str">
        <f>IF(Q1953="Ja",VLOOKUP($Q$2,Plausis!A:E,5,0),IF(R1953="Ja",VLOOKUP($R$2,Plausis!A:E,5,0),IF(T1953="Ja",VLOOKUP($T$2,Plausis!A:E,5,0),IF(U1953="Ja",VLOOKUP($U$2,Plausis!A:E,5,0),IF(AA1953="Ja",VLOOKUP($AA$2,Plausis!A:E,5,0),IF(AC1953="Ja",VLOOKUP($AC$2,Plausis!A:E,5,0),IF(AD1953="Ja",VLOOKUP($AD$2,Plausis!A:E,5,0),"")))))))</f>
        <v/>
      </c>
      <c r="AH1953" s="52" t="str">
        <f>IF(Y1953="Ja",VLOOKUP($Y$2,Plausis!A:E,5,0),"")</f>
        <v/>
      </c>
      <c r="AI1953" s="52" t="str">
        <f t="shared" si="680"/>
        <v>Ja</v>
      </c>
      <c r="AJ1953" s="52" t="str">
        <f>IF(S1953="Ja",VLOOKUP($S$2,Plausis!A:E,5,0),IF(V1953="Ja",VLOOKUP($V$2,Plausis!A:E,5,0),IF(X1953="Ja",VLOOKUP($X$2,Plausis!A:E,5,0),"")))</f>
        <v/>
      </c>
      <c r="AL1953" s="52" t="s">
        <v>2</v>
      </c>
      <c r="AM1953" s="114">
        <v>45531</v>
      </c>
      <c r="AN1953" s="52" t="s">
        <v>4467</v>
      </c>
      <c r="AO1953" s="52" t="str">
        <f>VLOOKUP(B1953,'BAT Grundtabelle'!B:T,19,0)</f>
        <v>ja</v>
      </c>
      <c r="AP1953" s="105" t="str">
        <f t="shared" si="681"/>
        <v>11755</v>
      </c>
      <c r="AQ1953" s="52" t="str">
        <f t="shared" si="682"/>
        <v>Tätowierungsstudio</v>
      </c>
      <c r="AR1953" s="52" t="b">
        <f t="shared" si="696"/>
        <v>0</v>
      </c>
      <c r="AS1953" s="52" t="b">
        <f t="shared" si="696"/>
        <v>0</v>
      </c>
      <c r="AT1953" s="52" t="b">
        <f t="shared" si="696"/>
        <v>0</v>
      </c>
      <c r="AU1953" s="52">
        <f t="shared" si="684"/>
        <v>2</v>
      </c>
      <c r="AW1953" s="52" t="b">
        <f t="shared" si="685"/>
        <v>0</v>
      </c>
      <c r="AX1953" s="52" t="str">
        <f t="shared" si="686"/>
        <v>Unternehmen</v>
      </c>
      <c r="AY1953" s="52" t="b">
        <f t="shared" si="687"/>
        <v>0</v>
      </c>
      <c r="AZ1953" s="52" t="str">
        <f t="shared" si="688"/>
        <v>11755</v>
      </c>
      <c r="BA1953" s="52" t="str">
        <f>VLOOKUP(A1953,'BAT Grundtabelle'!A:U,21,0)</f>
        <v>ja</v>
      </c>
      <c r="BB1953" s="52" t="str">
        <f t="shared" si="689"/>
        <v>nein</v>
      </c>
      <c r="BC1953" s="52" t="str">
        <f t="shared" si="690"/>
        <v>11755</v>
      </c>
      <c r="BD1953" s="52" t="str">
        <f t="shared" si="691"/>
        <v>Tätowierungsstudio</v>
      </c>
      <c r="BE1953" s="52" t="str">
        <f t="shared" si="692"/>
        <v>Unternehmen</v>
      </c>
      <c r="BF1953" s="52">
        <f t="shared" si="693"/>
        <v>2</v>
      </c>
    </row>
    <row r="1954" spans="1:58" hidden="1" x14ac:dyDescent="0.35">
      <c r="A1954" s="107" t="s">
        <v>4182</v>
      </c>
      <c r="B1954" s="75" t="s">
        <v>768</v>
      </c>
      <c r="C1954" s="52" t="s">
        <v>3</v>
      </c>
      <c r="D1954" s="52" t="s">
        <v>3</v>
      </c>
      <c r="E1954" s="52" t="s">
        <v>2</v>
      </c>
      <c r="F1954" s="52" t="s">
        <v>2</v>
      </c>
      <c r="G1954" s="52" t="s">
        <v>2</v>
      </c>
      <c r="H1954" s="52" t="s">
        <v>2</v>
      </c>
      <c r="I1954" s="52" t="s">
        <v>3</v>
      </c>
      <c r="J1954" s="52">
        <v>2</v>
      </c>
      <c r="K1954" s="52" t="s">
        <v>2</v>
      </c>
      <c r="L1954" s="52" t="s">
        <v>2</v>
      </c>
      <c r="M1954" s="52" t="s">
        <v>2</v>
      </c>
      <c r="N1954" s="52" t="s">
        <v>3</v>
      </c>
      <c r="P1954" s="52" t="s">
        <v>4</v>
      </c>
      <c r="Q1954" s="52" t="str">
        <f t="shared" si="697"/>
        <v>Nein</v>
      </c>
      <c r="R1954" s="52" t="str">
        <f t="shared" si="697"/>
        <v>Nein</v>
      </c>
      <c r="S1954" s="52" t="str">
        <f t="shared" si="697"/>
        <v>Nein</v>
      </c>
      <c r="T1954" s="52" t="str">
        <f t="shared" si="697"/>
        <v>Nein</v>
      </c>
      <c r="U1954" s="52" t="str">
        <f t="shared" si="697"/>
        <v>Nein</v>
      </c>
      <c r="V1954" s="52" t="str">
        <f t="shared" si="697"/>
        <v>Nein</v>
      </c>
      <c r="W1954" s="52" t="str">
        <f t="shared" si="697"/>
        <v>Nein</v>
      </c>
      <c r="X1954" s="52" t="str">
        <f t="shared" si="697"/>
        <v>Nein</v>
      </c>
      <c r="Y1954" s="52" t="str">
        <f t="shared" si="697"/>
        <v>Nein</v>
      </c>
      <c r="Z1954" s="52" t="str">
        <f t="shared" si="697"/>
        <v>Nein</v>
      </c>
      <c r="AA1954" s="52" t="str">
        <f t="shared" si="697"/>
        <v>Nein</v>
      </c>
      <c r="AB1954" s="52" t="str">
        <f t="shared" si="697"/>
        <v>Nein</v>
      </c>
      <c r="AC1954" s="52" t="str">
        <f t="shared" si="697"/>
        <v>Nein</v>
      </c>
      <c r="AD1954" s="52" t="str">
        <f t="shared" si="697"/>
        <v>Nein</v>
      </c>
      <c r="AE1954" s="52" t="str">
        <f t="shared" si="697"/>
        <v>Nein</v>
      </c>
      <c r="AF1954" s="52" t="str">
        <f t="shared" si="697"/>
        <v>Nein</v>
      </c>
      <c r="AG1954" s="61" t="str">
        <f>IF(Q1954="Ja",VLOOKUP($Q$2,Plausis!A:E,5,0),IF(R1954="Ja",VLOOKUP($R$2,Plausis!A:E,5,0),IF(T1954="Ja",VLOOKUP($T$2,Plausis!A:E,5,0),IF(U1954="Ja",VLOOKUP($U$2,Plausis!A:E,5,0),IF(AA1954="Ja",VLOOKUP($AA$2,Plausis!A:E,5,0),IF(AC1954="Ja",VLOOKUP($AC$2,Plausis!A:E,5,0),IF(AD1954="Ja",VLOOKUP($AD$2,Plausis!A:E,5,0),"")))))))</f>
        <v/>
      </c>
      <c r="AH1954" s="52" t="str">
        <f>IF(Y1954="Ja",VLOOKUP($Y$2,Plausis!A:E,5,0),"")</f>
        <v/>
      </c>
      <c r="AI1954" s="52" t="str">
        <f t="shared" si="680"/>
        <v>Ja</v>
      </c>
      <c r="AJ1954" s="52" t="str">
        <f>IF(S1954="Ja",VLOOKUP($S$2,Plausis!A:E,5,0),IF(V1954="Ja",VLOOKUP($V$2,Plausis!A:E,5,0),IF(X1954="Ja",VLOOKUP($X$2,Plausis!A:E,5,0),"")))</f>
        <v/>
      </c>
      <c r="AL1954" s="52" t="s">
        <v>2</v>
      </c>
      <c r="AM1954" s="114">
        <v>45531</v>
      </c>
      <c r="AN1954" s="52" t="s">
        <v>4467</v>
      </c>
      <c r="AO1954" s="52" t="str">
        <f>VLOOKUP(B1954,'BAT Grundtabelle'!B:T,19,0)</f>
        <v>ja</v>
      </c>
      <c r="AP1954" s="105" t="str">
        <f t="shared" si="681"/>
        <v>11756</v>
      </c>
      <c r="AQ1954" s="52" t="str">
        <f t="shared" si="682"/>
        <v>Tattoo-Studio</v>
      </c>
      <c r="AR1954" s="52" t="b">
        <f t="shared" si="696"/>
        <v>0</v>
      </c>
      <c r="AS1954" s="52" t="b">
        <f t="shared" si="696"/>
        <v>0</v>
      </c>
      <c r="AT1954" s="52" t="b">
        <f t="shared" si="696"/>
        <v>0</v>
      </c>
      <c r="AU1954" s="52">
        <f t="shared" si="684"/>
        <v>2</v>
      </c>
      <c r="AW1954" s="52" t="b">
        <f t="shared" si="685"/>
        <v>0</v>
      </c>
      <c r="AX1954" s="52" t="str">
        <f t="shared" si="686"/>
        <v>Unternehmen</v>
      </c>
      <c r="AY1954" s="52" t="b">
        <f t="shared" si="687"/>
        <v>0</v>
      </c>
      <c r="AZ1954" s="52" t="str">
        <f t="shared" si="688"/>
        <v>11756</v>
      </c>
      <c r="BA1954" s="52" t="str">
        <f>VLOOKUP(A1954,'BAT Grundtabelle'!A:U,21,0)</f>
        <v>ja</v>
      </c>
      <c r="BB1954" s="52" t="str">
        <f t="shared" si="689"/>
        <v>nein</v>
      </c>
      <c r="BC1954" s="52" t="str">
        <f t="shared" si="690"/>
        <v>11756</v>
      </c>
      <c r="BD1954" s="52" t="str">
        <f t="shared" si="691"/>
        <v>Tattoo-Studio</v>
      </c>
      <c r="BE1954" s="52" t="str">
        <f t="shared" si="692"/>
        <v>Unternehmen</v>
      </c>
      <c r="BF1954" s="52">
        <f t="shared" si="693"/>
        <v>2</v>
      </c>
    </row>
    <row r="1955" spans="1:58" hidden="1" x14ac:dyDescent="0.35">
      <c r="A1955" s="107" t="s">
        <v>4183</v>
      </c>
      <c r="B1955" s="75" t="s">
        <v>1382</v>
      </c>
      <c r="C1955" s="52" t="s">
        <v>3</v>
      </c>
      <c r="D1955" s="52" t="s">
        <v>3</v>
      </c>
      <c r="E1955" s="52" t="s">
        <v>2</v>
      </c>
      <c r="F1955" s="52" t="s">
        <v>2</v>
      </c>
      <c r="G1955" s="52" t="s">
        <v>2</v>
      </c>
      <c r="H1955" s="52" t="s">
        <v>2</v>
      </c>
      <c r="I1955" s="52" t="s">
        <v>3</v>
      </c>
      <c r="J1955" s="52">
        <v>2</v>
      </c>
      <c r="K1955" s="52" t="s">
        <v>2</v>
      </c>
      <c r="L1955" s="52" t="s">
        <v>2</v>
      </c>
      <c r="M1955" s="52" t="s">
        <v>2</v>
      </c>
      <c r="N1955" s="52" t="s">
        <v>3</v>
      </c>
      <c r="P1955" s="52" t="s">
        <v>4</v>
      </c>
      <c r="Q1955" s="52" t="str">
        <f t="shared" si="697"/>
        <v>Nein</v>
      </c>
      <c r="R1955" s="52" t="str">
        <f t="shared" si="697"/>
        <v>Nein</v>
      </c>
      <c r="S1955" s="52" t="str">
        <f t="shared" si="697"/>
        <v>Nein</v>
      </c>
      <c r="T1955" s="52" t="str">
        <f t="shared" si="697"/>
        <v>Nein</v>
      </c>
      <c r="U1955" s="52" t="str">
        <f t="shared" si="697"/>
        <v>Nein</v>
      </c>
      <c r="V1955" s="52" t="str">
        <f t="shared" si="697"/>
        <v>Nein</v>
      </c>
      <c r="W1955" s="52" t="str">
        <f t="shared" si="697"/>
        <v>Nein</v>
      </c>
      <c r="X1955" s="52" t="str">
        <f t="shared" si="697"/>
        <v>Nein</v>
      </c>
      <c r="Y1955" s="52" t="str">
        <f t="shared" si="697"/>
        <v>Nein</v>
      </c>
      <c r="Z1955" s="52" t="str">
        <f t="shared" si="697"/>
        <v>Nein</v>
      </c>
      <c r="AA1955" s="52" t="str">
        <f t="shared" si="697"/>
        <v>Nein</v>
      </c>
      <c r="AB1955" s="52" t="str">
        <f t="shared" si="697"/>
        <v>Nein</v>
      </c>
      <c r="AC1955" s="52" t="str">
        <f t="shared" si="697"/>
        <v>Nein</v>
      </c>
      <c r="AD1955" s="52" t="str">
        <f t="shared" si="697"/>
        <v>Nein</v>
      </c>
      <c r="AE1955" s="52" t="str">
        <f t="shared" si="697"/>
        <v>Nein</v>
      </c>
      <c r="AF1955" s="52" t="str">
        <f t="shared" si="697"/>
        <v>Nein</v>
      </c>
      <c r="AG1955" s="61" t="str">
        <f>IF(Q1955="Ja",VLOOKUP($Q$2,Plausis!A:E,5,0),IF(R1955="Ja",VLOOKUP($R$2,Plausis!A:E,5,0),IF(T1955="Ja",VLOOKUP($T$2,Plausis!A:E,5,0),IF(U1955="Ja",VLOOKUP($U$2,Plausis!A:E,5,0),IF(AA1955="Ja",VLOOKUP($AA$2,Plausis!A:E,5,0),IF(AC1955="Ja",VLOOKUP($AC$2,Plausis!A:E,5,0),IF(AD1955="Ja",VLOOKUP($AD$2,Plausis!A:E,5,0),"")))))))</f>
        <v/>
      </c>
      <c r="AH1955" s="52" t="str">
        <f>IF(Y1955="Ja",VLOOKUP($Y$2,Plausis!A:E,5,0),"")</f>
        <v/>
      </c>
      <c r="AI1955" s="52" t="str">
        <f t="shared" si="680"/>
        <v>Ja</v>
      </c>
      <c r="AJ1955" s="52" t="str">
        <f>IF(S1955="Ja",VLOOKUP($S$2,Plausis!A:E,5,0),IF(V1955="Ja",VLOOKUP($V$2,Plausis!A:E,5,0),IF(X1955="Ja",VLOOKUP($X$2,Plausis!A:E,5,0),"")))</f>
        <v/>
      </c>
      <c r="AL1955" s="52" t="s">
        <v>3</v>
      </c>
      <c r="AM1955" s="114">
        <v>45531</v>
      </c>
      <c r="AN1955" s="52" t="s">
        <v>4467</v>
      </c>
      <c r="AO1955" s="52" t="str">
        <f>VLOOKUP(B1955,'BAT Grundtabelle'!B:T,19,0)</f>
        <v>ja</v>
      </c>
      <c r="AP1955" s="105" t="str">
        <f t="shared" si="681"/>
        <v>11757</v>
      </c>
      <c r="AQ1955" s="52" t="str">
        <f t="shared" si="682"/>
        <v>Tauchgerätehersteller</v>
      </c>
      <c r="AR1955" s="52" t="b">
        <f t="shared" si="696"/>
        <v>0</v>
      </c>
      <c r="AS1955" s="52" t="b">
        <f t="shared" si="696"/>
        <v>0</v>
      </c>
      <c r="AT1955" s="52" t="b">
        <f t="shared" si="696"/>
        <v>0</v>
      </c>
      <c r="AU1955" s="52">
        <f t="shared" si="684"/>
        <v>2</v>
      </c>
      <c r="AW1955" s="52" t="b">
        <f t="shared" si="685"/>
        <v>0</v>
      </c>
      <c r="AX1955" s="52" t="str">
        <f t="shared" si="686"/>
        <v>Unternehmen</v>
      </c>
      <c r="AY1955" s="52" t="b">
        <f t="shared" si="687"/>
        <v>0</v>
      </c>
      <c r="AZ1955" s="52" t="str">
        <f t="shared" si="688"/>
        <v>11757</v>
      </c>
      <c r="BA1955" s="52" t="str">
        <f>VLOOKUP(A1955,'BAT Grundtabelle'!A:U,21,0)</f>
        <v>ja</v>
      </c>
      <c r="BB1955" s="52" t="str">
        <f t="shared" si="689"/>
        <v>nein</v>
      </c>
      <c r="BC1955" s="52" t="str">
        <f t="shared" si="690"/>
        <v>11757</v>
      </c>
      <c r="BD1955" s="52" t="str">
        <f t="shared" si="691"/>
        <v>Tauchgerätehersteller</v>
      </c>
      <c r="BE1955" s="52" t="str">
        <f t="shared" si="692"/>
        <v>Unternehmen</v>
      </c>
      <c r="BF1955" s="52">
        <f t="shared" si="693"/>
        <v>2</v>
      </c>
    </row>
    <row r="1956" spans="1:58" hidden="1" x14ac:dyDescent="0.35">
      <c r="A1956" s="107" t="s">
        <v>4184</v>
      </c>
      <c r="B1956" s="75" t="s">
        <v>401</v>
      </c>
      <c r="C1956" s="52" t="s">
        <v>3</v>
      </c>
      <c r="D1956" s="52" t="s">
        <v>3</v>
      </c>
      <c r="E1956" s="52" t="s">
        <v>2</v>
      </c>
      <c r="F1956" s="52" t="s">
        <v>2</v>
      </c>
      <c r="G1956" s="52" t="s">
        <v>2</v>
      </c>
      <c r="H1956" s="52" t="s">
        <v>2</v>
      </c>
      <c r="I1956" s="52" t="s">
        <v>3</v>
      </c>
      <c r="J1956" s="52">
        <v>1</v>
      </c>
      <c r="K1956" s="52" t="s">
        <v>2</v>
      </c>
      <c r="L1956" s="52" t="s">
        <v>2</v>
      </c>
      <c r="M1956" s="52" t="s">
        <v>2</v>
      </c>
      <c r="N1956" s="52" t="s">
        <v>3</v>
      </c>
      <c r="P1956" s="52" t="s">
        <v>4</v>
      </c>
      <c r="Q1956" s="52" t="str">
        <f t="shared" si="697"/>
        <v>Nein</v>
      </c>
      <c r="R1956" s="52" t="str">
        <f t="shared" si="697"/>
        <v>Nein</v>
      </c>
      <c r="S1956" s="52" t="str">
        <f t="shared" si="697"/>
        <v>Nein</v>
      </c>
      <c r="T1956" s="52" t="str">
        <f t="shared" si="697"/>
        <v>Nein</v>
      </c>
      <c r="U1956" s="52" t="str">
        <f t="shared" si="697"/>
        <v>Nein</v>
      </c>
      <c r="V1956" s="52" t="str">
        <f t="shared" si="697"/>
        <v>Nein</v>
      </c>
      <c r="W1956" s="52" t="str">
        <f t="shared" si="697"/>
        <v>Nein</v>
      </c>
      <c r="X1956" s="52" t="str">
        <f t="shared" si="697"/>
        <v>Nein</v>
      </c>
      <c r="Y1956" s="52" t="str">
        <f t="shared" si="697"/>
        <v>Nein</v>
      </c>
      <c r="Z1956" s="52" t="str">
        <f t="shared" si="697"/>
        <v>Nein</v>
      </c>
      <c r="AA1956" s="52" t="str">
        <f t="shared" si="697"/>
        <v>Nein</v>
      </c>
      <c r="AB1956" s="52" t="str">
        <f t="shared" si="697"/>
        <v>Nein</v>
      </c>
      <c r="AC1956" s="52" t="str">
        <f t="shared" si="697"/>
        <v>Nein</v>
      </c>
      <c r="AD1956" s="52" t="str">
        <f t="shared" si="697"/>
        <v>Nein</v>
      </c>
      <c r="AE1956" s="52" t="str">
        <f t="shared" si="697"/>
        <v>Nein</v>
      </c>
      <c r="AF1956" s="52" t="str">
        <f t="shared" si="697"/>
        <v>Nein</v>
      </c>
      <c r="AG1956" s="61" t="str">
        <f>IF(Q1956="Ja",VLOOKUP($Q$2,Plausis!A:E,5,0),IF(R1956="Ja",VLOOKUP($R$2,Plausis!A:E,5,0),IF(T1956="Ja",VLOOKUP($T$2,Plausis!A:E,5,0),IF(U1956="Ja",VLOOKUP($U$2,Plausis!A:E,5,0),IF(AA1956="Ja",VLOOKUP($AA$2,Plausis!A:E,5,0),IF(AC1956="Ja",VLOOKUP($AC$2,Plausis!A:E,5,0),IF(AD1956="Ja",VLOOKUP($AD$2,Plausis!A:E,5,0),"")))))))</f>
        <v/>
      </c>
      <c r="AH1956" s="52" t="str">
        <f>IF(Y1956="Ja",VLOOKUP($Y$2,Plausis!A:E,5,0),"")</f>
        <v/>
      </c>
      <c r="AI1956" s="52" t="str">
        <f t="shared" si="680"/>
        <v>Ja</v>
      </c>
      <c r="AJ1956" s="52" t="str">
        <f>IF(S1956="Ja",VLOOKUP($S$2,Plausis!A:E,5,0),IF(V1956="Ja",VLOOKUP($V$2,Plausis!A:E,5,0),IF(X1956="Ja",VLOOKUP($X$2,Plausis!A:E,5,0),"")))</f>
        <v/>
      </c>
      <c r="AL1956" s="52" t="s">
        <v>3</v>
      </c>
      <c r="AM1956" s="114">
        <v>45531</v>
      </c>
      <c r="AN1956" s="52" t="s">
        <v>4467</v>
      </c>
      <c r="AO1956" s="52" t="str">
        <f>VLOOKUP(B1956,'BAT Grundtabelle'!B:T,19,0)</f>
        <v>ja</v>
      </c>
      <c r="AP1956" s="105" t="str">
        <f t="shared" si="681"/>
        <v>11758</v>
      </c>
      <c r="AQ1956" s="52" t="str">
        <f t="shared" si="682"/>
        <v>Tauchlehrer</v>
      </c>
      <c r="AR1956" s="52" t="b">
        <f t="shared" si="696"/>
        <v>0</v>
      </c>
      <c r="AS1956" s="52" t="b">
        <f t="shared" si="696"/>
        <v>0</v>
      </c>
      <c r="AT1956" s="52" t="b">
        <f t="shared" si="696"/>
        <v>0</v>
      </c>
      <c r="AU1956" s="52">
        <f t="shared" si="684"/>
        <v>1</v>
      </c>
      <c r="AW1956" s="52" t="b">
        <f t="shared" si="685"/>
        <v>0</v>
      </c>
      <c r="AX1956" s="52" t="str">
        <f t="shared" si="686"/>
        <v>Unternehmen</v>
      </c>
      <c r="AY1956" s="52" t="b">
        <f t="shared" si="687"/>
        <v>0</v>
      </c>
      <c r="AZ1956" s="52" t="str">
        <f t="shared" si="688"/>
        <v>11758</v>
      </c>
      <c r="BA1956" s="52" t="str">
        <f>VLOOKUP(A1956,'BAT Grundtabelle'!A:U,21,0)</f>
        <v>ja</v>
      </c>
      <c r="BB1956" s="52" t="str">
        <f t="shared" si="689"/>
        <v>nein</v>
      </c>
      <c r="BC1956" s="52" t="str">
        <f t="shared" si="690"/>
        <v>11758</v>
      </c>
      <c r="BD1956" s="52" t="str">
        <f t="shared" si="691"/>
        <v>Tauchlehrer</v>
      </c>
      <c r="BE1956" s="52" t="str">
        <f t="shared" si="692"/>
        <v>Unternehmen</v>
      </c>
      <c r="BF1956" s="52">
        <f t="shared" si="693"/>
        <v>1</v>
      </c>
    </row>
    <row r="1957" spans="1:58" hidden="1" x14ac:dyDescent="0.35">
      <c r="A1957" s="107" t="s">
        <v>4185</v>
      </c>
      <c r="B1957" s="75" t="s">
        <v>722</v>
      </c>
      <c r="C1957" s="52" t="s">
        <v>3</v>
      </c>
      <c r="D1957" s="52" t="s">
        <v>3</v>
      </c>
      <c r="E1957" s="52" t="s">
        <v>2</v>
      </c>
      <c r="F1957" s="52" t="s">
        <v>2</v>
      </c>
      <c r="G1957" s="52" t="s">
        <v>2</v>
      </c>
      <c r="H1957" s="52" t="s">
        <v>2</v>
      </c>
      <c r="I1957" s="52" t="s">
        <v>3</v>
      </c>
      <c r="J1957" s="52">
        <v>2</v>
      </c>
      <c r="K1957" s="52" t="s">
        <v>2</v>
      </c>
      <c r="L1957" s="52" t="s">
        <v>2</v>
      </c>
      <c r="M1957" s="52" t="s">
        <v>2</v>
      </c>
      <c r="N1957" s="52" t="s">
        <v>3</v>
      </c>
      <c r="P1957" s="52" t="s">
        <v>4</v>
      </c>
      <c r="Q1957" s="52" t="str">
        <f t="shared" si="697"/>
        <v>Nein</v>
      </c>
      <c r="R1957" s="52" t="str">
        <f t="shared" si="697"/>
        <v>Nein</v>
      </c>
      <c r="S1957" s="52" t="str">
        <f t="shared" si="697"/>
        <v>Nein</v>
      </c>
      <c r="T1957" s="52" t="str">
        <f t="shared" si="697"/>
        <v>Nein</v>
      </c>
      <c r="U1957" s="52" t="str">
        <f t="shared" si="697"/>
        <v>Nein</v>
      </c>
      <c r="V1957" s="52" t="str">
        <f t="shared" si="697"/>
        <v>Nein</v>
      </c>
      <c r="W1957" s="52" t="str">
        <f t="shared" si="697"/>
        <v>Nein</v>
      </c>
      <c r="X1957" s="52" t="str">
        <f t="shared" si="697"/>
        <v>Nein</v>
      </c>
      <c r="Y1957" s="52" t="str">
        <f t="shared" si="697"/>
        <v>Nein</v>
      </c>
      <c r="Z1957" s="52" t="str">
        <f t="shared" si="697"/>
        <v>Nein</v>
      </c>
      <c r="AA1957" s="52" t="str">
        <f t="shared" si="697"/>
        <v>Nein</v>
      </c>
      <c r="AB1957" s="52" t="str">
        <f t="shared" si="697"/>
        <v>Nein</v>
      </c>
      <c r="AC1957" s="52" t="str">
        <f t="shared" si="697"/>
        <v>Nein</v>
      </c>
      <c r="AD1957" s="52" t="str">
        <f t="shared" si="697"/>
        <v>Nein</v>
      </c>
      <c r="AE1957" s="52" t="str">
        <f t="shared" si="697"/>
        <v>Nein</v>
      </c>
      <c r="AF1957" s="52" t="str">
        <f t="shared" si="697"/>
        <v>Nein</v>
      </c>
      <c r="AG1957" s="61" t="str">
        <f>IF(Q1957="Ja",VLOOKUP($Q$2,Plausis!A:E,5,0),IF(R1957="Ja",VLOOKUP($R$2,Plausis!A:E,5,0),IF(T1957="Ja",VLOOKUP($T$2,Plausis!A:E,5,0),IF(U1957="Ja",VLOOKUP($U$2,Plausis!A:E,5,0),IF(AA1957="Ja",VLOOKUP($AA$2,Plausis!A:E,5,0),IF(AC1957="Ja",VLOOKUP($AC$2,Plausis!A:E,5,0),IF(AD1957="Ja",VLOOKUP($AD$2,Plausis!A:E,5,0),"")))))))</f>
        <v/>
      </c>
      <c r="AH1957" s="52" t="str">
        <f>IF(Y1957="Ja",VLOOKUP($Y$2,Plausis!A:E,5,0),"")</f>
        <v/>
      </c>
      <c r="AI1957" s="52" t="str">
        <f t="shared" si="680"/>
        <v>Ja</v>
      </c>
      <c r="AJ1957" s="52" t="str">
        <f>IF(S1957="Ja",VLOOKUP($S$2,Plausis!A:E,5,0),IF(V1957="Ja",VLOOKUP($V$2,Plausis!A:E,5,0),IF(X1957="Ja",VLOOKUP($X$2,Plausis!A:E,5,0),"")))</f>
        <v/>
      </c>
      <c r="AL1957" s="52" t="s">
        <v>2</v>
      </c>
      <c r="AM1957" s="114">
        <v>45531</v>
      </c>
      <c r="AN1957" s="52" t="s">
        <v>4467</v>
      </c>
      <c r="AO1957" s="52" t="str">
        <f>VLOOKUP(B1957,'BAT Grundtabelle'!B:T,19,0)</f>
        <v>ja</v>
      </c>
      <c r="AP1957" s="105" t="str">
        <f t="shared" si="681"/>
        <v>11759</v>
      </c>
      <c r="AQ1957" s="52" t="str">
        <f t="shared" si="682"/>
        <v>Tauchschiff</v>
      </c>
      <c r="AR1957" s="52" t="b">
        <f t="shared" si="696"/>
        <v>0</v>
      </c>
      <c r="AS1957" s="52" t="b">
        <f t="shared" si="696"/>
        <v>0</v>
      </c>
      <c r="AT1957" s="52" t="b">
        <f t="shared" si="696"/>
        <v>0</v>
      </c>
      <c r="AU1957" s="52">
        <f t="shared" si="684"/>
        <v>2</v>
      </c>
      <c r="AW1957" s="52" t="b">
        <f t="shared" si="685"/>
        <v>0</v>
      </c>
      <c r="AX1957" s="52" t="str">
        <f t="shared" si="686"/>
        <v>Unternehmen</v>
      </c>
      <c r="AY1957" s="52" t="b">
        <f t="shared" si="687"/>
        <v>0</v>
      </c>
      <c r="AZ1957" s="52" t="str">
        <f t="shared" si="688"/>
        <v>11759</v>
      </c>
      <c r="BA1957" s="52" t="str">
        <f>VLOOKUP(A1957,'BAT Grundtabelle'!A:U,21,0)</f>
        <v>ja</v>
      </c>
      <c r="BB1957" s="52" t="str">
        <f t="shared" si="689"/>
        <v>nein</v>
      </c>
      <c r="BC1957" s="52" t="str">
        <f t="shared" si="690"/>
        <v>11759</v>
      </c>
      <c r="BD1957" s="52" t="str">
        <f t="shared" si="691"/>
        <v>Tauchschiff</v>
      </c>
      <c r="BE1957" s="52" t="str">
        <f t="shared" si="692"/>
        <v>Unternehmen</v>
      </c>
      <c r="BF1957" s="52">
        <f t="shared" si="693"/>
        <v>2</v>
      </c>
    </row>
    <row r="1958" spans="1:58" hidden="1" x14ac:dyDescent="0.35">
      <c r="A1958" s="107" t="s">
        <v>4186</v>
      </c>
      <c r="B1958" s="75" t="s">
        <v>402</v>
      </c>
      <c r="C1958" s="52" t="s">
        <v>3</v>
      </c>
      <c r="D1958" s="52" t="s">
        <v>3</v>
      </c>
      <c r="E1958" s="52" t="s">
        <v>2</v>
      </c>
      <c r="F1958" s="52" t="s">
        <v>2</v>
      </c>
      <c r="G1958" s="52" t="s">
        <v>2</v>
      </c>
      <c r="H1958" s="52" t="s">
        <v>2</v>
      </c>
      <c r="I1958" s="52" t="s">
        <v>3</v>
      </c>
      <c r="J1958" s="52">
        <v>1</v>
      </c>
      <c r="K1958" s="52" t="s">
        <v>2</v>
      </c>
      <c r="L1958" s="52" t="s">
        <v>2</v>
      </c>
      <c r="M1958" s="52" t="s">
        <v>2</v>
      </c>
      <c r="N1958" s="52" t="s">
        <v>3</v>
      </c>
      <c r="P1958" s="52" t="s">
        <v>4</v>
      </c>
      <c r="Q1958" s="52" t="str">
        <f t="shared" si="697"/>
        <v>Nein</v>
      </c>
      <c r="R1958" s="52" t="str">
        <f t="shared" si="697"/>
        <v>Nein</v>
      </c>
      <c r="S1958" s="52" t="str">
        <f t="shared" si="697"/>
        <v>Nein</v>
      </c>
      <c r="T1958" s="52" t="str">
        <f t="shared" si="697"/>
        <v>Nein</v>
      </c>
      <c r="U1958" s="52" t="str">
        <f t="shared" si="697"/>
        <v>Nein</v>
      </c>
      <c r="V1958" s="52" t="str">
        <f t="shared" si="697"/>
        <v>Nein</v>
      </c>
      <c r="W1958" s="52" t="str">
        <f t="shared" si="697"/>
        <v>Nein</v>
      </c>
      <c r="X1958" s="52" t="str">
        <f t="shared" si="697"/>
        <v>Nein</v>
      </c>
      <c r="Y1958" s="52" t="str">
        <f t="shared" si="697"/>
        <v>Nein</v>
      </c>
      <c r="Z1958" s="52" t="str">
        <f t="shared" si="697"/>
        <v>Nein</v>
      </c>
      <c r="AA1958" s="52" t="str">
        <f t="shared" si="697"/>
        <v>Nein</v>
      </c>
      <c r="AB1958" s="52" t="str">
        <f t="shared" si="697"/>
        <v>Nein</v>
      </c>
      <c r="AC1958" s="52" t="str">
        <f t="shared" si="697"/>
        <v>Nein</v>
      </c>
      <c r="AD1958" s="52" t="str">
        <f t="shared" si="697"/>
        <v>Nein</v>
      </c>
      <c r="AE1958" s="52" t="str">
        <f t="shared" si="697"/>
        <v>Nein</v>
      </c>
      <c r="AF1958" s="52" t="str">
        <f t="shared" si="697"/>
        <v>Nein</v>
      </c>
      <c r="AG1958" s="61" t="str">
        <f>IF(Q1958="Ja",VLOOKUP($Q$2,Plausis!A:E,5,0),IF(R1958="Ja",VLOOKUP($R$2,Plausis!A:E,5,0),IF(T1958="Ja",VLOOKUP($T$2,Plausis!A:E,5,0),IF(U1958="Ja",VLOOKUP($U$2,Plausis!A:E,5,0),IF(AA1958="Ja",VLOOKUP($AA$2,Plausis!A:E,5,0),IF(AC1958="Ja",VLOOKUP($AC$2,Plausis!A:E,5,0),IF(AD1958="Ja",VLOOKUP($AD$2,Plausis!A:E,5,0),"")))))))</f>
        <v/>
      </c>
      <c r="AH1958" s="52" t="str">
        <f>IF(Y1958="Ja",VLOOKUP($Y$2,Plausis!A:E,5,0),"")</f>
        <v/>
      </c>
      <c r="AI1958" s="52" t="str">
        <f t="shared" si="680"/>
        <v>Ja</v>
      </c>
      <c r="AJ1958" s="52" t="str">
        <f>IF(S1958="Ja",VLOOKUP($S$2,Plausis!A:E,5,0),IF(V1958="Ja",VLOOKUP($V$2,Plausis!A:E,5,0),IF(X1958="Ja",VLOOKUP($X$2,Plausis!A:E,5,0),"")))</f>
        <v/>
      </c>
      <c r="AL1958" s="52" t="s">
        <v>2</v>
      </c>
      <c r="AM1958" s="114">
        <v>45531</v>
      </c>
      <c r="AN1958" s="52" t="s">
        <v>4467</v>
      </c>
      <c r="AO1958" s="52" t="str">
        <f>VLOOKUP(B1958,'BAT Grundtabelle'!B:T,19,0)</f>
        <v>ja</v>
      </c>
      <c r="AP1958" s="105" t="str">
        <f t="shared" si="681"/>
        <v>11760</v>
      </c>
      <c r="AQ1958" s="52" t="str">
        <f t="shared" si="682"/>
        <v>Tauchschule</v>
      </c>
      <c r="AR1958" s="52" t="b">
        <f t="shared" si="696"/>
        <v>0</v>
      </c>
      <c r="AS1958" s="52" t="b">
        <f t="shared" si="696"/>
        <v>0</v>
      </c>
      <c r="AT1958" s="52" t="b">
        <f t="shared" si="696"/>
        <v>0</v>
      </c>
      <c r="AU1958" s="52">
        <f t="shared" si="684"/>
        <v>1</v>
      </c>
      <c r="AW1958" s="52" t="b">
        <f t="shared" si="685"/>
        <v>0</v>
      </c>
      <c r="AX1958" s="52" t="str">
        <f t="shared" si="686"/>
        <v>Unternehmen</v>
      </c>
      <c r="AY1958" s="52" t="b">
        <f t="shared" si="687"/>
        <v>0</v>
      </c>
      <c r="AZ1958" s="52" t="str">
        <f t="shared" si="688"/>
        <v>11760</v>
      </c>
      <c r="BA1958" s="52" t="str">
        <f>VLOOKUP(A1958,'BAT Grundtabelle'!A:U,21,0)</f>
        <v>ja</v>
      </c>
      <c r="BB1958" s="52" t="str">
        <f t="shared" si="689"/>
        <v>nein</v>
      </c>
      <c r="BC1958" s="52" t="str">
        <f t="shared" si="690"/>
        <v>11760</v>
      </c>
      <c r="BD1958" s="52" t="str">
        <f t="shared" si="691"/>
        <v>Tauchschule</v>
      </c>
      <c r="BE1958" s="52" t="str">
        <f t="shared" si="692"/>
        <v>Unternehmen</v>
      </c>
      <c r="BF1958" s="52">
        <f t="shared" si="693"/>
        <v>1</v>
      </c>
    </row>
    <row r="1959" spans="1:58" ht="116" hidden="1" x14ac:dyDescent="0.35">
      <c r="A1959" s="107" t="s">
        <v>4187</v>
      </c>
      <c r="B1959" s="75" t="s">
        <v>1489</v>
      </c>
      <c r="C1959" s="52" t="s">
        <v>3</v>
      </c>
      <c r="D1959" s="52" t="s">
        <v>3</v>
      </c>
      <c r="E1959" s="52" t="s">
        <v>2</v>
      </c>
      <c r="F1959" s="52" t="s">
        <v>2</v>
      </c>
      <c r="G1959" s="52" t="s">
        <v>2</v>
      </c>
      <c r="H1959" s="52" t="s">
        <v>2</v>
      </c>
      <c r="I1959" s="52" t="s">
        <v>3</v>
      </c>
      <c r="J1959" s="52">
        <v>1</v>
      </c>
      <c r="K1959" s="52" t="s">
        <v>2</v>
      </c>
      <c r="L1959" s="52" t="s">
        <v>2</v>
      </c>
      <c r="M1959" s="52" t="s">
        <v>2</v>
      </c>
      <c r="N1959" s="52" t="s">
        <v>3</v>
      </c>
      <c r="P1959" s="52">
        <v>300</v>
      </c>
      <c r="Q1959" s="52" t="str">
        <f t="shared" si="697"/>
        <v>Nein</v>
      </c>
      <c r="R1959" s="52" t="str">
        <f t="shared" si="697"/>
        <v>Nein</v>
      </c>
      <c r="S1959" s="52" t="str">
        <f t="shared" si="697"/>
        <v>Nein</v>
      </c>
      <c r="T1959" s="52" t="str">
        <f t="shared" si="697"/>
        <v>Nein</v>
      </c>
      <c r="U1959" s="52" t="str">
        <f t="shared" si="697"/>
        <v>Nein</v>
      </c>
      <c r="V1959" s="52" t="str">
        <f t="shared" si="697"/>
        <v>Nein</v>
      </c>
      <c r="W1959" s="52" t="str">
        <f t="shared" si="697"/>
        <v>Nein</v>
      </c>
      <c r="X1959" s="52" t="str">
        <f t="shared" si="697"/>
        <v>Nein</v>
      </c>
      <c r="Y1959" s="52" t="str">
        <f t="shared" si="697"/>
        <v>Nein</v>
      </c>
      <c r="Z1959" s="52" t="str">
        <f t="shared" si="697"/>
        <v>Nein</v>
      </c>
      <c r="AA1959" s="52" t="str">
        <f t="shared" si="697"/>
        <v>Ja</v>
      </c>
      <c r="AB1959" s="52" t="str">
        <f t="shared" si="697"/>
        <v>Nein</v>
      </c>
      <c r="AC1959" s="52" t="str">
        <f t="shared" si="697"/>
        <v>Nein</v>
      </c>
      <c r="AD1959" s="52" t="str">
        <f t="shared" si="697"/>
        <v>Nein</v>
      </c>
      <c r="AE1959" s="52" t="str">
        <f t="shared" si="697"/>
        <v>Nein</v>
      </c>
      <c r="AF1959" s="52" t="str">
        <f t="shared" si="697"/>
        <v>Nein</v>
      </c>
      <c r="AG1959" s="61" t="str">
        <f>IF(Q1959="Ja",VLOOKUP($Q$2,Plausis!A:E,5,0),IF(R1959="Ja",VLOOKUP($R$2,Plausis!A:E,5,0),IF(T1959="Ja",VLOOKUP($T$2,Plausis!A:E,5,0),IF(U1959="Ja",VLOOKUP($U$2,Plausis!A:E,5,0),IF(AA1959="Ja",VLOOKUP($AA$2,Plausis!A:E,5,0),IF(AC1959="Ja",VLOOKUP($AC$2,Plausis!A:E,5,0),IF(AD1959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959" s="52" t="str">
        <f>IF(Y1959="Ja",VLOOKUP($Y$2,Plausis!A:E,5,0),"")</f>
        <v/>
      </c>
      <c r="AI1959" s="52" t="str">
        <f t="shared" si="680"/>
        <v>Ja</v>
      </c>
      <c r="AJ1959" s="52" t="str">
        <f>IF(S1959="Ja",VLOOKUP($S$2,Plausis!A:E,5,0),IF(V1959="Ja",VLOOKUP($V$2,Plausis!A:E,5,0),IF(X1959="Ja",VLOOKUP($X$2,Plausis!A:E,5,0),"")))</f>
        <v/>
      </c>
      <c r="AL1959" s="52" t="s">
        <v>3</v>
      </c>
      <c r="AM1959" s="114">
        <v>45531</v>
      </c>
      <c r="AN1959" s="52" t="s">
        <v>4467</v>
      </c>
      <c r="AO1959" s="52" t="str">
        <f>VLOOKUP(B1959,'BAT Grundtabelle'!B:T,19,0)</f>
        <v>ja</v>
      </c>
      <c r="AP1959" s="105" t="str">
        <f t="shared" si="681"/>
        <v>11761</v>
      </c>
      <c r="AQ1959" s="52" t="str">
        <f t="shared" si="682"/>
        <v>Taxiunternehmen</v>
      </c>
      <c r="AR1959" s="52" t="b">
        <f t="shared" si="696"/>
        <v>0</v>
      </c>
      <c r="AS1959" s="52" t="b">
        <f t="shared" si="696"/>
        <v>0</v>
      </c>
      <c r="AT1959" s="52" t="b">
        <f t="shared" si="696"/>
        <v>0</v>
      </c>
      <c r="AU1959" s="52">
        <f t="shared" si="684"/>
        <v>1</v>
      </c>
      <c r="AW1959" s="52" t="b">
        <f t="shared" si="685"/>
        <v>0</v>
      </c>
      <c r="AX1959" s="52" t="str">
        <f t="shared" si="686"/>
        <v>Unternehmen</v>
      </c>
      <c r="AY1959" s="52" t="b">
        <f t="shared" si="687"/>
        <v>0</v>
      </c>
      <c r="AZ1959" s="52" t="str">
        <f t="shared" si="688"/>
        <v>11761</v>
      </c>
      <c r="BA1959" s="52" t="str">
        <f>VLOOKUP(A1959,'BAT Grundtabelle'!A:U,21,0)</f>
        <v>ja</v>
      </c>
      <c r="BB1959" s="52" t="str">
        <f t="shared" si="689"/>
        <v>nein</v>
      </c>
      <c r="BC1959" s="52" t="str">
        <f t="shared" si="690"/>
        <v>11761</v>
      </c>
      <c r="BD1959" s="52" t="str">
        <f t="shared" si="691"/>
        <v>Taxiunternehmen</v>
      </c>
      <c r="BE1959" s="52" t="str">
        <f t="shared" si="692"/>
        <v>Unternehmen</v>
      </c>
      <c r="BF1959" s="52">
        <f t="shared" si="693"/>
        <v>1</v>
      </c>
    </row>
    <row r="1960" spans="1:58" ht="116" hidden="1" x14ac:dyDescent="0.35">
      <c r="A1960" s="107" t="s">
        <v>4188</v>
      </c>
      <c r="B1960" s="75" t="s">
        <v>1486</v>
      </c>
      <c r="C1960" s="52" t="s">
        <v>3</v>
      </c>
      <c r="D1960" s="52" t="s">
        <v>3</v>
      </c>
      <c r="E1960" s="52" t="s">
        <v>2</v>
      </c>
      <c r="F1960" s="52" t="s">
        <v>2</v>
      </c>
      <c r="G1960" s="52" t="s">
        <v>2</v>
      </c>
      <c r="H1960" s="52" t="s">
        <v>2</v>
      </c>
      <c r="I1960" s="52" t="s">
        <v>3</v>
      </c>
      <c r="J1960" s="52">
        <v>1</v>
      </c>
      <c r="K1960" s="52" t="s">
        <v>2</v>
      </c>
      <c r="L1960" s="52" t="s">
        <v>2</v>
      </c>
      <c r="M1960" s="52" t="s">
        <v>2</v>
      </c>
      <c r="N1960" s="52" t="s">
        <v>3</v>
      </c>
      <c r="P1960" s="52">
        <v>300</v>
      </c>
      <c r="Q1960" s="52" t="str">
        <f t="shared" si="697"/>
        <v>Nein</v>
      </c>
      <c r="R1960" s="52" t="str">
        <f t="shared" si="697"/>
        <v>Nein</v>
      </c>
      <c r="S1960" s="52" t="str">
        <f t="shared" si="697"/>
        <v>Nein</v>
      </c>
      <c r="T1960" s="52" t="str">
        <f t="shared" si="697"/>
        <v>Nein</v>
      </c>
      <c r="U1960" s="52" t="str">
        <f t="shared" si="697"/>
        <v>Nein</v>
      </c>
      <c r="V1960" s="52" t="str">
        <f t="shared" si="697"/>
        <v>Nein</v>
      </c>
      <c r="W1960" s="52" t="str">
        <f t="shared" si="697"/>
        <v>Nein</v>
      </c>
      <c r="X1960" s="52" t="str">
        <f t="shared" si="697"/>
        <v>Nein</v>
      </c>
      <c r="Y1960" s="52" t="str">
        <f t="shared" si="697"/>
        <v>Nein</v>
      </c>
      <c r="Z1960" s="52" t="str">
        <f t="shared" si="697"/>
        <v>Nein</v>
      </c>
      <c r="AA1960" s="52" t="str">
        <f t="shared" si="697"/>
        <v>Ja</v>
      </c>
      <c r="AB1960" s="52" t="str">
        <f t="shared" si="697"/>
        <v>Nein</v>
      </c>
      <c r="AC1960" s="52" t="str">
        <f t="shared" si="697"/>
        <v>Nein</v>
      </c>
      <c r="AD1960" s="52" t="str">
        <f t="shared" si="697"/>
        <v>Nein</v>
      </c>
      <c r="AE1960" s="52" t="str">
        <f t="shared" si="697"/>
        <v>Nein</v>
      </c>
      <c r="AF1960" s="52" t="str">
        <f t="shared" si="697"/>
        <v>Nein</v>
      </c>
      <c r="AG1960" s="61" t="str">
        <f>IF(Q1960="Ja",VLOOKUP($Q$2,Plausis!A:E,5,0),IF(R1960="Ja",VLOOKUP($R$2,Plausis!A:E,5,0),IF(T1960="Ja",VLOOKUP($T$2,Plausis!A:E,5,0),IF(U1960="Ja",VLOOKUP($U$2,Plausis!A:E,5,0),IF(AA1960="Ja",VLOOKUP($AA$2,Plausis!A:E,5,0),IF(AC1960="Ja",VLOOKUP($AC$2,Plausis!A:E,5,0),IF(AD1960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1960" s="52" t="str">
        <f>IF(Y1960="Ja",VLOOKUP($Y$2,Plausis!A:E,5,0),"")</f>
        <v/>
      </c>
      <c r="AI1960" s="52" t="str">
        <f t="shared" si="680"/>
        <v>Ja</v>
      </c>
      <c r="AJ1960" s="52" t="str">
        <f>IF(S1960="Ja",VLOOKUP($S$2,Plausis!A:E,5,0),IF(V1960="Ja",VLOOKUP($V$2,Plausis!A:E,5,0),IF(X1960="Ja",VLOOKUP($X$2,Plausis!A:E,5,0),"")))</f>
        <v/>
      </c>
      <c r="AL1960" s="52" t="s">
        <v>2</v>
      </c>
      <c r="AM1960" s="114">
        <v>45531</v>
      </c>
      <c r="AN1960" s="52" t="s">
        <v>4467</v>
      </c>
      <c r="AO1960" s="52" t="str">
        <f>VLOOKUP(B1960,'BAT Grundtabelle'!B:T,19,0)</f>
        <v>ja</v>
      </c>
      <c r="AP1960" s="105" t="str">
        <f t="shared" si="681"/>
        <v>11762</v>
      </c>
      <c r="AQ1960" s="52" t="str">
        <f t="shared" si="682"/>
        <v>Taxizentrale</v>
      </c>
      <c r="AR1960" s="52" t="b">
        <f t="shared" si="696"/>
        <v>0</v>
      </c>
      <c r="AS1960" s="52" t="b">
        <f t="shared" si="696"/>
        <v>0</v>
      </c>
      <c r="AT1960" s="52" t="b">
        <f t="shared" si="696"/>
        <v>0</v>
      </c>
      <c r="AU1960" s="52">
        <f t="shared" si="684"/>
        <v>1</v>
      </c>
      <c r="AW1960" s="52" t="b">
        <f t="shared" si="685"/>
        <v>0</v>
      </c>
      <c r="AX1960" s="52" t="str">
        <f t="shared" si="686"/>
        <v>Unternehmen</v>
      </c>
      <c r="AY1960" s="52" t="b">
        <f t="shared" si="687"/>
        <v>0</v>
      </c>
      <c r="AZ1960" s="52" t="str">
        <f t="shared" si="688"/>
        <v>11762</v>
      </c>
      <c r="BA1960" s="52" t="str">
        <f>VLOOKUP(A1960,'BAT Grundtabelle'!A:U,21,0)</f>
        <v>ja</v>
      </c>
      <c r="BB1960" s="52" t="str">
        <f t="shared" si="689"/>
        <v>nein</v>
      </c>
      <c r="BC1960" s="52" t="str">
        <f t="shared" si="690"/>
        <v>11762</v>
      </c>
      <c r="BD1960" s="52" t="str">
        <f t="shared" si="691"/>
        <v>Taxizentrale</v>
      </c>
      <c r="BE1960" s="52" t="str">
        <f t="shared" si="692"/>
        <v>Unternehmen</v>
      </c>
      <c r="BF1960" s="52">
        <f t="shared" si="693"/>
        <v>1</v>
      </c>
    </row>
    <row r="1961" spans="1:58" hidden="1" x14ac:dyDescent="0.35">
      <c r="A1961" s="107" t="s">
        <v>4189</v>
      </c>
      <c r="B1961" s="75" t="s">
        <v>2024</v>
      </c>
      <c r="C1961" s="52" t="s">
        <v>3</v>
      </c>
      <c r="D1961" s="52" t="s">
        <v>3</v>
      </c>
      <c r="E1961" s="52" t="s">
        <v>2</v>
      </c>
      <c r="F1961" s="52" t="s">
        <v>2</v>
      </c>
      <c r="G1961" s="52" t="s">
        <v>2</v>
      </c>
      <c r="H1961" s="52" t="s">
        <v>2</v>
      </c>
      <c r="I1961" s="52" t="s">
        <v>3</v>
      </c>
      <c r="J1961" s="52">
        <v>1</v>
      </c>
      <c r="K1961" s="52" t="s">
        <v>2</v>
      </c>
      <c r="L1961" s="52" t="s">
        <v>2</v>
      </c>
      <c r="M1961" s="52" t="s">
        <v>2</v>
      </c>
      <c r="N1961" s="52" t="s">
        <v>3</v>
      </c>
      <c r="P1961" s="52" t="s">
        <v>4</v>
      </c>
      <c r="Q1961" s="52" t="str">
        <f t="shared" si="697"/>
        <v>Nein</v>
      </c>
      <c r="R1961" s="52" t="str">
        <f t="shared" si="697"/>
        <v>Nein</v>
      </c>
      <c r="S1961" s="52" t="str">
        <f t="shared" si="697"/>
        <v>Nein</v>
      </c>
      <c r="T1961" s="52" t="str">
        <f t="shared" si="697"/>
        <v>Nein</v>
      </c>
      <c r="U1961" s="52" t="str">
        <f t="shared" si="697"/>
        <v>Nein</v>
      </c>
      <c r="V1961" s="52" t="str">
        <f t="shared" si="697"/>
        <v>Nein</v>
      </c>
      <c r="W1961" s="52" t="str">
        <f t="shared" si="697"/>
        <v>Nein</v>
      </c>
      <c r="X1961" s="52" t="str">
        <f t="shared" si="697"/>
        <v>Nein</v>
      </c>
      <c r="Y1961" s="52" t="str">
        <f t="shared" si="697"/>
        <v>Nein</v>
      </c>
      <c r="Z1961" s="52" t="str">
        <f t="shared" si="697"/>
        <v>Nein</v>
      </c>
      <c r="AA1961" s="52" t="str">
        <f t="shared" si="697"/>
        <v>Nein</v>
      </c>
      <c r="AB1961" s="52" t="str">
        <f t="shared" si="697"/>
        <v>Nein</v>
      </c>
      <c r="AC1961" s="52" t="str">
        <f t="shared" si="697"/>
        <v>Nein</v>
      </c>
      <c r="AD1961" s="52" t="str">
        <f t="shared" si="697"/>
        <v>Nein</v>
      </c>
      <c r="AE1961" s="52" t="str">
        <f t="shared" si="697"/>
        <v>Nein</v>
      </c>
      <c r="AF1961" s="52" t="str">
        <f t="shared" si="697"/>
        <v>Nein</v>
      </c>
      <c r="AG1961" s="61" t="str">
        <f>IF(Q1961="Ja",VLOOKUP($Q$2,Plausis!A:E,5,0),IF(R1961="Ja",VLOOKUP($R$2,Plausis!A:E,5,0),IF(T1961="Ja",VLOOKUP($T$2,Plausis!A:E,5,0),IF(U1961="Ja",VLOOKUP($U$2,Plausis!A:E,5,0),IF(AA1961="Ja",VLOOKUP($AA$2,Plausis!A:E,5,0),IF(AC1961="Ja",VLOOKUP($AC$2,Plausis!A:E,5,0),IF(AD1961="Ja",VLOOKUP($AD$2,Plausis!A:E,5,0),"")))))))</f>
        <v/>
      </c>
      <c r="AH1961" s="52" t="str">
        <f>IF(Y1961="Ja",VLOOKUP($Y$2,Plausis!A:E,5,0),"")</f>
        <v/>
      </c>
      <c r="AI1961" s="52" t="str">
        <f t="shared" si="680"/>
        <v>Ja</v>
      </c>
      <c r="AJ1961" s="52" t="str">
        <f>IF(S1961="Ja",VLOOKUP($S$2,Plausis!A:E,5,0),IF(V1961="Ja",VLOOKUP($V$2,Plausis!A:E,5,0),IF(X1961="Ja",VLOOKUP($X$2,Plausis!A:E,5,0),"")))</f>
        <v/>
      </c>
      <c r="AL1961" s="52" t="s">
        <v>2</v>
      </c>
      <c r="AM1961" s="114">
        <v>45531</v>
      </c>
      <c r="AN1961" s="52" t="s">
        <v>4467</v>
      </c>
      <c r="AO1961" s="52" t="str">
        <f>VLOOKUP(B1961,'BAT Grundtabelle'!B:T,19,0)</f>
        <v>ja</v>
      </c>
      <c r="AP1961" s="105" t="str">
        <f t="shared" si="681"/>
        <v>11763</v>
      </c>
      <c r="AQ1961" s="52" t="str">
        <f t="shared" si="682"/>
        <v>Technischer Redakteur</v>
      </c>
      <c r="AR1961" s="52" t="b">
        <f t="shared" si="696"/>
        <v>0</v>
      </c>
      <c r="AS1961" s="52" t="b">
        <f t="shared" si="696"/>
        <v>0</v>
      </c>
      <c r="AT1961" s="52" t="b">
        <f t="shared" si="696"/>
        <v>0</v>
      </c>
      <c r="AU1961" s="52">
        <f t="shared" si="684"/>
        <v>1</v>
      </c>
      <c r="AW1961" s="52" t="b">
        <f t="shared" si="685"/>
        <v>0</v>
      </c>
      <c r="AX1961" s="52" t="str">
        <f t="shared" si="686"/>
        <v>Unternehmen</v>
      </c>
      <c r="AY1961" s="52" t="b">
        <f t="shared" si="687"/>
        <v>0</v>
      </c>
      <c r="AZ1961" s="52" t="str">
        <f t="shared" si="688"/>
        <v>11763</v>
      </c>
      <c r="BA1961" s="52" t="str">
        <f>VLOOKUP(A1961,'BAT Grundtabelle'!A:U,21,0)</f>
        <v>ja</v>
      </c>
      <c r="BB1961" s="52" t="str">
        <f t="shared" si="689"/>
        <v>nein</v>
      </c>
      <c r="BC1961" s="52" t="str">
        <f t="shared" si="690"/>
        <v>11763</v>
      </c>
      <c r="BD1961" s="52" t="str">
        <f t="shared" si="691"/>
        <v>Technischer Redakteur</v>
      </c>
      <c r="BE1961" s="52" t="str">
        <f t="shared" si="692"/>
        <v>Unternehmen</v>
      </c>
      <c r="BF1961" s="52">
        <f t="shared" si="693"/>
        <v>1</v>
      </c>
    </row>
    <row r="1962" spans="1:58" hidden="1" x14ac:dyDescent="0.35">
      <c r="A1962" s="107" t="s">
        <v>4190</v>
      </c>
      <c r="B1962" s="75" t="s">
        <v>845</v>
      </c>
      <c r="C1962" s="52" t="s">
        <v>3</v>
      </c>
      <c r="D1962" s="52" t="s">
        <v>3</v>
      </c>
      <c r="E1962" s="52" t="s">
        <v>2</v>
      </c>
      <c r="F1962" s="52" t="s">
        <v>2</v>
      </c>
      <c r="G1962" s="52" t="s">
        <v>2</v>
      </c>
      <c r="H1962" s="52" t="s">
        <v>2</v>
      </c>
      <c r="I1962" s="52" t="s">
        <v>3</v>
      </c>
      <c r="J1962" s="52">
        <v>1</v>
      </c>
      <c r="K1962" s="52" t="s">
        <v>2</v>
      </c>
      <c r="L1962" s="52" t="s">
        <v>2</v>
      </c>
      <c r="M1962" s="52" t="s">
        <v>2</v>
      </c>
      <c r="N1962" s="52" t="s">
        <v>3</v>
      </c>
      <c r="P1962" s="52" t="s">
        <v>4</v>
      </c>
      <c r="Q1962" s="52" t="str">
        <f t="shared" si="697"/>
        <v>Nein</v>
      </c>
      <c r="R1962" s="52" t="str">
        <f t="shared" si="697"/>
        <v>Nein</v>
      </c>
      <c r="S1962" s="52" t="str">
        <f t="shared" si="697"/>
        <v>Nein</v>
      </c>
      <c r="T1962" s="52" t="str">
        <f t="shared" si="697"/>
        <v>Nein</v>
      </c>
      <c r="U1962" s="52" t="str">
        <f t="shared" si="697"/>
        <v>Nein</v>
      </c>
      <c r="V1962" s="52" t="str">
        <f t="shared" si="697"/>
        <v>Nein</v>
      </c>
      <c r="W1962" s="52" t="str">
        <f t="shared" si="697"/>
        <v>Nein</v>
      </c>
      <c r="X1962" s="52" t="str">
        <f t="shared" si="697"/>
        <v>Nein</v>
      </c>
      <c r="Y1962" s="52" t="str">
        <f t="shared" si="697"/>
        <v>Nein</v>
      </c>
      <c r="Z1962" s="52" t="str">
        <f t="shared" si="697"/>
        <v>Nein</v>
      </c>
      <c r="AA1962" s="52" t="str">
        <f t="shared" si="697"/>
        <v>Nein</v>
      </c>
      <c r="AB1962" s="52" t="str">
        <f t="shared" si="697"/>
        <v>Nein</v>
      </c>
      <c r="AC1962" s="52" t="str">
        <f t="shared" si="697"/>
        <v>Nein</v>
      </c>
      <c r="AD1962" s="52" t="str">
        <f t="shared" si="697"/>
        <v>Nein</v>
      </c>
      <c r="AE1962" s="52" t="str">
        <f t="shared" si="697"/>
        <v>Nein</v>
      </c>
      <c r="AF1962" s="52" t="str">
        <f t="shared" si="697"/>
        <v>Nein</v>
      </c>
      <c r="AG1962" s="61" t="str">
        <f>IF(Q1962="Ja",VLOOKUP($Q$2,Plausis!A:E,5,0),IF(R1962="Ja",VLOOKUP($R$2,Plausis!A:E,5,0),IF(T1962="Ja",VLOOKUP($T$2,Plausis!A:E,5,0),IF(U1962="Ja",VLOOKUP($U$2,Plausis!A:E,5,0),IF(AA1962="Ja",VLOOKUP($AA$2,Plausis!A:E,5,0),IF(AC1962="Ja",VLOOKUP($AC$2,Plausis!A:E,5,0),IF(AD1962="Ja",VLOOKUP($AD$2,Plausis!A:E,5,0),"")))))))</f>
        <v/>
      </c>
      <c r="AH1962" s="52" t="str">
        <f>IF(Y1962="Ja",VLOOKUP($Y$2,Plausis!A:E,5,0),"")</f>
        <v/>
      </c>
      <c r="AI1962" s="52" t="str">
        <f t="shared" si="680"/>
        <v>Ja</v>
      </c>
      <c r="AJ1962" s="52" t="str">
        <f>IF(S1962="Ja",VLOOKUP($S$2,Plausis!A:E,5,0),IF(V1962="Ja",VLOOKUP($V$2,Plausis!A:E,5,0),IF(X1962="Ja",VLOOKUP($X$2,Plausis!A:E,5,0),"")))</f>
        <v/>
      </c>
      <c r="AL1962" s="52" t="s">
        <v>3</v>
      </c>
      <c r="AM1962" s="114">
        <v>45531</v>
      </c>
      <c r="AN1962" s="52" t="s">
        <v>4467</v>
      </c>
      <c r="AO1962" s="52" t="str">
        <f>VLOOKUP(B1962,'BAT Grundtabelle'!B:T,19,0)</f>
        <v>ja</v>
      </c>
      <c r="AP1962" s="105" t="str">
        <f t="shared" si="681"/>
        <v>11764</v>
      </c>
      <c r="AQ1962" s="52" t="str">
        <f t="shared" si="682"/>
        <v>Teehandel</v>
      </c>
      <c r="AR1962" s="52" t="b">
        <f t="shared" si="696"/>
        <v>0</v>
      </c>
      <c r="AS1962" s="52" t="b">
        <f t="shared" si="696"/>
        <v>0</v>
      </c>
      <c r="AT1962" s="52" t="b">
        <f t="shared" si="696"/>
        <v>0</v>
      </c>
      <c r="AU1962" s="52">
        <f t="shared" si="684"/>
        <v>1</v>
      </c>
      <c r="AW1962" s="52" t="b">
        <f t="shared" si="685"/>
        <v>0</v>
      </c>
      <c r="AX1962" s="52" t="str">
        <f t="shared" si="686"/>
        <v>Unternehmen</v>
      </c>
      <c r="AY1962" s="52" t="b">
        <f t="shared" si="687"/>
        <v>0</v>
      </c>
      <c r="AZ1962" s="52" t="str">
        <f t="shared" si="688"/>
        <v>11764</v>
      </c>
      <c r="BA1962" s="52" t="str">
        <f>VLOOKUP(A1962,'BAT Grundtabelle'!A:U,21,0)</f>
        <v>ja</v>
      </c>
      <c r="BB1962" s="52" t="str">
        <f t="shared" si="689"/>
        <v>nein</v>
      </c>
      <c r="BC1962" s="52" t="str">
        <f t="shared" si="690"/>
        <v>11764</v>
      </c>
      <c r="BD1962" s="52" t="str">
        <f t="shared" si="691"/>
        <v>Teehandel</v>
      </c>
      <c r="BE1962" s="52" t="str">
        <f t="shared" si="692"/>
        <v>Unternehmen</v>
      </c>
      <c r="BF1962" s="52">
        <f t="shared" si="693"/>
        <v>1</v>
      </c>
    </row>
    <row r="1963" spans="1:58" hidden="1" x14ac:dyDescent="0.35">
      <c r="A1963" s="107" t="s">
        <v>4191</v>
      </c>
      <c r="B1963" s="75" t="s">
        <v>1161</v>
      </c>
      <c r="C1963" s="52" t="s">
        <v>3</v>
      </c>
      <c r="D1963" s="52" t="s">
        <v>3</v>
      </c>
      <c r="E1963" s="52" t="s">
        <v>2</v>
      </c>
      <c r="F1963" s="52" t="s">
        <v>2</v>
      </c>
      <c r="G1963" s="52" t="s">
        <v>2</v>
      </c>
      <c r="H1963" s="52" t="s">
        <v>2</v>
      </c>
      <c r="I1963" s="52" t="s">
        <v>3</v>
      </c>
      <c r="J1963" s="52">
        <v>2</v>
      </c>
      <c r="K1963" s="52" t="s">
        <v>2</v>
      </c>
      <c r="L1963" s="52" t="s">
        <v>2</v>
      </c>
      <c r="M1963" s="52" t="s">
        <v>2</v>
      </c>
      <c r="N1963" s="52" t="s">
        <v>3</v>
      </c>
      <c r="P1963" s="52" t="s">
        <v>4</v>
      </c>
      <c r="Q1963" s="52" t="str">
        <f t="shared" ref="Q1963:AF1972" si="698">IF(ISERROR(FIND(Q$2,$P1963,1)),"Nein","Ja")</f>
        <v>Nein</v>
      </c>
      <c r="R1963" s="52" t="str">
        <f t="shared" si="698"/>
        <v>Nein</v>
      </c>
      <c r="S1963" s="52" t="str">
        <f t="shared" si="698"/>
        <v>Nein</v>
      </c>
      <c r="T1963" s="52" t="str">
        <f t="shared" si="698"/>
        <v>Nein</v>
      </c>
      <c r="U1963" s="52" t="str">
        <f t="shared" si="698"/>
        <v>Nein</v>
      </c>
      <c r="V1963" s="52" t="str">
        <f t="shared" si="698"/>
        <v>Nein</v>
      </c>
      <c r="W1963" s="52" t="str">
        <f t="shared" si="698"/>
        <v>Nein</v>
      </c>
      <c r="X1963" s="52" t="str">
        <f t="shared" si="698"/>
        <v>Nein</v>
      </c>
      <c r="Y1963" s="52" t="str">
        <f t="shared" si="698"/>
        <v>Nein</v>
      </c>
      <c r="Z1963" s="52" t="str">
        <f t="shared" si="698"/>
        <v>Nein</v>
      </c>
      <c r="AA1963" s="52" t="str">
        <f t="shared" si="698"/>
        <v>Nein</v>
      </c>
      <c r="AB1963" s="52" t="str">
        <f t="shared" si="698"/>
        <v>Nein</v>
      </c>
      <c r="AC1963" s="52" t="str">
        <f t="shared" si="698"/>
        <v>Nein</v>
      </c>
      <c r="AD1963" s="52" t="str">
        <f t="shared" si="698"/>
        <v>Nein</v>
      </c>
      <c r="AE1963" s="52" t="str">
        <f t="shared" si="698"/>
        <v>Nein</v>
      </c>
      <c r="AF1963" s="52" t="str">
        <f t="shared" si="698"/>
        <v>Nein</v>
      </c>
      <c r="AG1963" s="61" t="str">
        <f>IF(Q1963="Ja",VLOOKUP($Q$2,Plausis!A:E,5,0),IF(R1963="Ja",VLOOKUP($R$2,Plausis!A:E,5,0),IF(T1963="Ja",VLOOKUP($T$2,Plausis!A:E,5,0),IF(U1963="Ja",VLOOKUP($U$2,Plausis!A:E,5,0),IF(AA1963="Ja",VLOOKUP($AA$2,Plausis!A:E,5,0),IF(AC1963="Ja",VLOOKUP($AC$2,Plausis!A:E,5,0),IF(AD1963="Ja",VLOOKUP($AD$2,Plausis!A:E,5,0),"")))))))</f>
        <v/>
      </c>
      <c r="AH1963" s="52" t="str">
        <f>IF(Y1963="Ja",VLOOKUP($Y$2,Plausis!A:E,5,0),"")</f>
        <v/>
      </c>
      <c r="AI1963" s="52" t="str">
        <f t="shared" si="680"/>
        <v>Ja</v>
      </c>
      <c r="AJ1963" s="52" t="str">
        <f>IF(S1963="Ja",VLOOKUP($S$2,Plausis!A:E,5,0),IF(V1963="Ja",VLOOKUP($V$2,Plausis!A:E,5,0),IF(X1963="Ja",VLOOKUP($X$2,Plausis!A:E,5,0),"")))</f>
        <v/>
      </c>
      <c r="AL1963" s="52" t="s">
        <v>3</v>
      </c>
      <c r="AM1963" s="114">
        <v>45531</v>
      </c>
      <c r="AN1963" s="52" t="s">
        <v>4467</v>
      </c>
      <c r="AO1963" s="52" t="str">
        <f>VLOOKUP(B1963,'BAT Grundtabelle'!B:T,19,0)</f>
        <v>ja</v>
      </c>
      <c r="AP1963" s="105" t="str">
        <f t="shared" si="681"/>
        <v>11765</v>
      </c>
      <c r="AQ1963" s="52" t="str">
        <f t="shared" si="682"/>
        <v>Teehersteller</v>
      </c>
      <c r="AR1963" s="52" t="b">
        <f t="shared" ref="AR1963:AT1982" si="699">IF(ISERROR(FIND(AR$1,$P1963,1)),FALSE,TRUE)</f>
        <v>0</v>
      </c>
      <c r="AS1963" s="52" t="b">
        <f t="shared" si="699"/>
        <v>0</v>
      </c>
      <c r="AT1963" s="52" t="b">
        <f t="shared" si="699"/>
        <v>0</v>
      </c>
      <c r="AU1963" s="52">
        <f t="shared" si="684"/>
        <v>2</v>
      </c>
      <c r="AW1963" s="52" t="b">
        <f t="shared" si="685"/>
        <v>0</v>
      </c>
      <c r="AX1963" s="52" t="str">
        <f t="shared" si="686"/>
        <v>Unternehmen</v>
      </c>
      <c r="AY1963" s="52" t="b">
        <f t="shared" si="687"/>
        <v>0</v>
      </c>
      <c r="AZ1963" s="52" t="str">
        <f t="shared" si="688"/>
        <v>11765</v>
      </c>
      <c r="BA1963" s="52" t="str">
        <f>VLOOKUP(A1963,'BAT Grundtabelle'!A:U,21,0)</f>
        <v>ja</v>
      </c>
      <c r="BB1963" s="52" t="str">
        <f t="shared" si="689"/>
        <v>nein</v>
      </c>
      <c r="BC1963" s="52" t="str">
        <f t="shared" si="690"/>
        <v>11765</v>
      </c>
      <c r="BD1963" s="52" t="str">
        <f t="shared" si="691"/>
        <v>Teehersteller</v>
      </c>
      <c r="BE1963" s="52" t="str">
        <f t="shared" si="692"/>
        <v>Unternehmen</v>
      </c>
      <c r="BF1963" s="52">
        <f t="shared" si="693"/>
        <v>2</v>
      </c>
    </row>
    <row r="1964" spans="1:58" hidden="1" x14ac:dyDescent="0.35">
      <c r="A1964" s="107" t="s">
        <v>4192</v>
      </c>
      <c r="B1964" s="75" t="s">
        <v>642</v>
      </c>
      <c r="C1964" s="52" t="s">
        <v>3</v>
      </c>
      <c r="D1964" s="52" t="s">
        <v>3</v>
      </c>
      <c r="E1964" s="52" t="s">
        <v>2</v>
      </c>
      <c r="F1964" s="52" t="s">
        <v>2</v>
      </c>
      <c r="G1964" s="52" t="s">
        <v>2</v>
      </c>
      <c r="H1964" s="52" t="s">
        <v>2</v>
      </c>
      <c r="I1964" s="52" t="s">
        <v>3</v>
      </c>
      <c r="J1964" s="52">
        <v>1</v>
      </c>
      <c r="K1964" s="52" t="s">
        <v>2</v>
      </c>
      <c r="L1964" s="52" t="s">
        <v>2</v>
      </c>
      <c r="M1964" s="52" t="s">
        <v>2</v>
      </c>
      <c r="N1964" s="52" t="s">
        <v>3</v>
      </c>
      <c r="P1964" s="52" t="s">
        <v>4</v>
      </c>
      <c r="Q1964" s="52" t="str">
        <f t="shared" si="698"/>
        <v>Nein</v>
      </c>
      <c r="R1964" s="52" t="str">
        <f t="shared" si="698"/>
        <v>Nein</v>
      </c>
      <c r="S1964" s="52" t="str">
        <f t="shared" si="698"/>
        <v>Nein</v>
      </c>
      <c r="T1964" s="52" t="str">
        <f t="shared" si="698"/>
        <v>Nein</v>
      </c>
      <c r="U1964" s="52" t="str">
        <f t="shared" si="698"/>
        <v>Nein</v>
      </c>
      <c r="V1964" s="52" t="str">
        <f t="shared" si="698"/>
        <v>Nein</v>
      </c>
      <c r="W1964" s="52" t="str">
        <f t="shared" si="698"/>
        <v>Nein</v>
      </c>
      <c r="X1964" s="52" t="str">
        <f t="shared" si="698"/>
        <v>Nein</v>
      </c>
      <c r="Y1964" s="52" t="str">
        <f t="shared" si="698"/>
        <v>Nein</v>
      </c>
      <c r="Z1964" s="52" t="str">
        <f t="shared" si="698"/>
        <v>Nein</v>
      </c>
      <c r="AA1964" s="52" t="str">
        <f t="shared" si="698"/>
        <v>Nein</v>
      </c>
      <c r="AB1964" s="52" t="str">
        <f t="shared" si="698"/>
        <v>Nein</v>
      </c>
      <c r="AC1964" s="52" t="str">
        <f t="shared" si="698"/>
        <v>Nein</v>
      </c>
      <c r="AD1964" s="52" t="str">
        <f t="shared" si="698"/>
        <v>Nein</v>
      </c>
      <c r="AE1964" s="52" t="str">
        <f t="shared" si="698"/>
        <v>Nein</v>
      </c>
      <c r="AF1964" s="52" t="str">
        <f t="shared" si="698"/>
        <v>Nein</v>
      </c>
      <c r="AG1964" s="61" t="str">
        <f>IF(Q1964="Ja",VLOOKUP($Q$2,Plausis!A:E,5,0),IF(R1964="Ja",VLOOKUP($R$2,Plausis!A:E,5,0),IF(T1964="Ja",VLOOKUP($T$2,Plausis!A:E,5,0),IF(U1964="Ja",VLOOKUP($U$2,Plausis!A:E,5,0),IF(AA1964="Ja",VLOOKUP($AA$2,Plausis!A:E,5,0),IF(AC1964="Ja",VLOOKUP($AC$2,Plausis!A:E,5,0),IF(AD1964="Ja",VLOOKUP($AD$2,Plausis!A:E,5,0),"")))))))</f>
        <v/>
      </c>
      <c r="AH1964" s="52" t="str">
        <f>IF(Y1964="Ja",VLOOKUP($Y$2,Plausis!A:E,5,0),"")</f>
        <v/>
      </c>
      <c r="AI1964" s="52" t="str">
        <f t="shared" si="680"/>
        <v>Ja</v>
      </c>
      <c r="AJ1964" s="52" t="str">
        <f>IF(S1964="Ja",VLOOKUP($S$2,Plausis!A:E,5,0),IF(V1964="Ja",VLOOKUP($V$2,Plausis!A:E,5,0),IF(X1964="Ja",VLOOKUP($X$2,Plausis!A:E,5,0),"")))</f>
        <v/>
      </c>
      <c r="AL1964" s="52" t="s">
        <v>3</v>
      </c>
      <c r="AM1964" s="114">
        <v>45531</v>
      </c>
      <c r="AN1964" s="52" t="s">
        <v>4467</v>
      </c>
      <c r="AO1964" s="52" t="str">
        <f>VLOOKUP(B1964,'BAT Grundtabelle'!B:T,19,0)</f>
        <v>ja</v>
      </c>
      <c r="AP1964" s="105" t="str">
        <f t="shared" si="681"/>
        <v>11766</v>
      </c>
      <c r="AQ1964" s="52" t="str">
        <f t="shared" si="682"/>
        <v>Teestube</v>
      </c>
      <c r="AR1964" s="52" t="b">
        <f t="shared" si="699"/>
        <v>0</v>
      </c>
      <c r="AS1964" s="52" t="b">
        <f t="shared" si="699"/>
        <v>0</v>
      </c>
      <c r="AT1964" s="52" t="b">
        <f t="shared" si="699"/>
        <v>0</v>
      </c>
      <c r="AU1964" s="52">
        <f t="shared" si="684"/>
        <v>1</v>
      </c>
      <c r="AW1964" s="52" t="b">
        <f t="shared" si="685"/>
        <v>0</v>
      </c>
      <c r="AX1964" s="52" t="str">
        <f t="shared" si="686"/>
        <v>Unternehmen</v>
      </c>
      <c r="AY1964" s="52" t="b">
        <f t="shared" si="687"/>
        <v>0</v>
      </c>
      <c r="AZ1964" s="52" t="str">
        <f t="shared" si="688"/>
        <v>11766</v>
      </c>
      <c r="BA1964" s="52" t="str">
        <f>VLOOKUP(A1964,'BAT Grundtabelle'!A:U,21,0)</f>
        <v>ja</v>
      </c>
      <c r="BB1964" s="52" t="str">
        <f t="shared" si="689"/>
        <v>nein</v>
      </c>
      <c r="BC1964" s="52" t="str">
        <f t="shared" si="690"/>
        <v>11766</v>
      </c>
      <c r="BD1964" s="52" t="str">
        <f t="shared" si="691"/>
        <v>Teestube</v>
      </c>
      <c r="BE1964" s="52" t="str">
        <f t="shared" si="692"/>
        <v>Unternehmen</v>
      </c>
      <c r="BF1964" s="52">
        <f t="shared" si="693"/>
        <v>1</v>
      </c>
    </row>
    <row r="1965" spans="1:58" hidden="1" x14ac:dyDescent="0.35">
      <c r="A1965" s="107" t="s">
        <v>4193</v>
      </c>
      <c r="B1965" s="75" t="s">
        <v>789</v>
      </c>
      <c r="C1965" s="52" t="s">
        <v>3</v>
      </c>
      <c r="D1965" s="52" t="s">
        <v>3</v>
      </c>
      <c r="E1965" s="52" t="s">
        <v>2</v>
      </c>
      <c r="F1965" s="52" t="s">
        <v>2</v>
      </c>
      <c r="G1965" s="52" t="s">
        <v>2</v>
      </c>
      <c r="H1965" s="52" t="s">
        <v>2</v>
      </c>
      <c r="I1965" s="52" t="s">
        <v>3</v>
      </c>
      <c r="J1965" s="52">
        <v>2</v>
      </c>
      <c r="K1965" s="52" t="s">
        <v>2</v>
      </c>
      <c r="L1965" s="52" t="s">
        <v>2</v>
      </c>
      <c r="M1965" s="52" t="s">
        <v>2</v>
      </c>
      <c r="N1965" s="52" t="s">
        <v>3</v>
      </c>
      <c r="P1965" s="52" t="s">
        <v>4</v>
      </c>
      <c r="Q1965" s="52" t="str">
        <f t="shared" si="698"/>
        <v>Nein</v>
      </c>
      <c r="R1965" s="52" t="str">
        <f t="shared" si="698"/>
        <v>Nein</v>
      </c>
      <c r="S1965" s="52" t="str">
        <f t="shared" si="698"/>
        <v>Nein</v>
      </c>
      <c r="T1965" s="52" t="str">
        <f t="shared" si="698"/>
        <v>Nein</v>
      </c>
      <c r="U1965" s="52" t="str">
        <f t="shared" si="698"/>
        <v>Nein</v>
      </c>
      <c r="V1965" s="52" t="str">
        <f t="shared" si="698"/>
        <v>Nein</v>
      </c>
      <c r="W1965" s="52" t="str">
        <f t="shared" si="698"/>
        <v>Nein</v>
      </c>
      <c r="X1965" s="52" t="str">
        <f t="shared" si="698"/>
        <v>Nein</v>
      </c>
      <c r="Y1965" s="52" t="str">
        <f t="shared" si="698"/>
        <v>Nein</v>
      </c>
      <c r="Z1965" s="52" t="str">
        <f t="shared" si="698"/>
        <v>Nein</v>
      </c>
      <c r="AA1965" s="52" t="str">
        <f t="shared" si="698"/>
        <v>Nein</v>
      </c>
      <c r="AB1965" s="52" t="str">
        <f t="shared" si="698"/>
        <v>Nein</v>
      </c>
      <c r="AC1965" s="52" t="str">
        <f t="shared" si="698"/>
        <v>Nein</v>
      </c>
      <c r="AD1965" s="52" t="str">
        <f t="shared" si="698"/>
        <v>Nein</v>
      </c>
      <c r="AE1965" s="52" t="str">
        <f t="shared" si="698"/>
        <v>Nein</v>
      </c>
      <c r="AF1965" s="52" t="str">
        <f t="shared" si="698"/>
        <v>Nein</v>
      </c>
      <c r="AG1965" s="61" t="str">
        <f>IF(Q1965="Ja",VLOOKUP($Q$2,Plausis!A:E,5,0),IF(R1965="Ja",VLOOKUP($R$2,Plausis!A:E,5,0),IF(T1965="Ja",VLOOKUP($T$2,Plausis!A:E,5,0),IF(U1965="Ja",VLOOKUP($U$2,Plausis!A:E,5,0),IF(AA1965="Ja",VLOOKUP($AA$2,Plausis!A:E,5,0),IF(AC1965="Ja",VLOOKUP($AC$2,Plausis!A:E,5,0),IF(AD1965="Ja",VLOOKUP($AD$2,Plausis!A:E,5,0),"")))))))</f>
        <v/>
      </c>
      <c r="AH1965" s="52" t="str">
        <f>IF(Y1965="Ja",VLOOKUP($Y$2,Plausis!A:E,5,0),"")</f>
        <v/>
      </c>
      <c r="AI1965" s="52" t="str">
        <f t="shared" si="680"/>
        <v>Ja</v>
      </c>
      <c r="AJ1965" s="52" t="str">
        <f>IF(S1965="Ja",VLOOKUP($S$2,Plausis!A:E,5,0),IF(V1965="Ja",VLOOKUP($V$2,Plausis!A:E,5,0),IF(X1965="Ja",VLOOKUP($X$2,Plausis!A:E,5,0),"")))</f>
        <v/>
      </c>
      <c r="AL1965" s="52" t="s">
        <v>3</v>
      </c>
      <c r="AM1965" s="114">
        <v>45531</v>
      </c>
      <c r="AN1965" s="52" t="s">
        <v>4467</v>
      </c>
      <c r="AO1965" s="52" t="str">
        <f>VLOOKUP(B1965,'BAT Grundtabelle'!B:T,19,0)</f>
        <v>ja</v>
      </c>
      <c r="AP1965" s="105" t="str">
        <f t="shared" si="681"/>
        <v>11767</v>
      </c>
      <c r="AQ1965" s="52" t="str">
        <f t="shared" si="682"/>
        <v>Teigwarenhersteller</v>
      </c>
      <c r="AR1965" s="52" t="b">
        <f t="shared" si="699"/>
        <v>0</v>
      </c>
      <c r="AS1965" s="52" t="b">
        <f t="shared" si="699"/>
        <v>0</v>
      </c>
      <c r="AT1965" s="52" t="b">
        <f t="shared" si="699"/>
        <v>0</v>
      </c>
      <c r="AU1965" s="52">
        <f t="shared" si="684"/>
        <v>2</v>
      </c>
      <c r="AW1965" s="52" t="b">
        <f t="shared" si="685"/>
        <v>0</v>
      </c>
      <c r="AX1965" s="52" t="str">
        <f t="shared" si="686"/>
        <v>Unternehmen</v>
      </c>
      <c r="AY1965" s="52" t="b">
        <f t="shared" si="687"/>
        <v>0</v>
      </c>
      <c r="AZ1965" s="52" t="str">
        <f t="shared" si="688"/>
        <v>11767</v>
      </c>
      <c r="BA1965" s="52" t="str">
        <f>VLOOKUP(A1965,'BAT Grundtabelle'!A:U,21,0)</f>
        <v>ja</v>
      </c>
      <c r="BB1965" s="52" t="str">
        <f t="shared" si="689"/>
        <v>nein</v>
      </c>
      <c r="BC1965" s="52" t="str">
        <f t="shared" si="690"/>
        <v>11767</v>
      </c>
      <c r="BD1965" s="52" t="str">
        <f t="shared" si="691"/>
        <v>Teigwarenhersteller</v>
      </c>
      <c r="BE1965" s="52" t="str">
        <f t="shared" si="692"/>
        <v>Unternehmen</v>
      </c>
      <c r="BF1965" s="52">
        <f t="shared" si="693"/>
        <v>2</v>
      </c>
    </row>
    <row r="1966" spans="1:58" hidden="1" x14ac:dyDescent="0.35">
      <c r="A1966" s="107" t="s">
        <v>4194</v>
      </c>
      <c r="B1966" s="75" t="s">
        <v>1405</v>
      </c>
      <c r="C1966" s="52" t="s">
        <v>3</v>
      </c>
      <c r="D1966" s="52" t="s">
        <v>3</v>
      </c>
      <c r="E1966" s="52" t="s">
        <v>2</v>
      </c>
      <c r="F1966" s="52" t="s">
        <v>2</v>
      </c>
      <c r="G1966" s="52" t="s">
        <v>2</v>
      </c>
      <c r="H1966" s="52" t="s">
        <v>2</v>
      </c>
      <c r="I1966" s="52" t="s">
        <v>3</v>
      </c>
      <c r="J1966" s="52">
        <v>1</v>
      </c>
      <c r="K1966" s="52" t="s">
        <v>2</v>
      </c>
      <c r="L1966" s="52" t="s">
        <v>2</v>
      </c>
      <c r="M1966" s="52" t="s">
        <v>2</v>
      </c>
      <c r="N1966" s="52" t="s">
        <v>3</v>
      </c>
      <c r="P1966" s="52" t="s">
        <v>4</v>
      </c>
      <c r="Q1966" s="52" t="str">
        <f t="shared" si="698"/>
        <v>Nein</v>
      </c>
      <c r="R1966" s="52" t="str">
        <f t="shared" si="698"/>
        <v>Nein</v>
      </c>
      <c r="S1966" s="52" t="str">
        <f t="shared" si="698"/>
        <v>Nein</v>
      </c>
      <c r="T1966" s="52" t="str">
        <f t="shared" si="698"/>
        <v>Nein</v>
      </c>
      <c r="U1966" s="52" t="str">
        <f t="shared" si="698"/>
        <v>Nein</v>
      </c>
      <c r="V1966" s="52" t="str">
        <f t="shared" si="698"/>
        <v>Nein</v>
      </c>
      <c r="W1966" s="52" t="str">
        <f t="shared" si="698"/>
        <v>Nein</v>
      </c>
      <c r="X1966" s="52" t="str">
        <f t="shared" si="698"/>
        <v>Nein</v>
      </c>
      <c r="Y1966" s="52" t="str">
        <f t="shared" si="698"/>
        <v>Nein</v>
      </c>
      <c r="Z1966" s="52" t="str">
        <f t="shared" si="698"/>
        <v>Nein</v>
      </c>
      <c r="AA1966" s="52" t="str">
        <f t="shared" si="698"/>
        <v>Nein</v>
      </c>
      <c r="AB1966" s="52" t="str">
        <f t="shared" si="698"/>
        <v>Nein</v>
      </c>
      <c r="AC1966" s="52" t="str">
        <f t="shared" si="698"/>
        <v>Nein</v>
      </c>
      <c r="AD1966" s="52" t="str">
        <f t="shared" si="698"/>
        <v>Nein</v>
      </c>
      <c r="AE1966" s="52" t="str">
        <f t="shared" si="698"/>
        <v>Nein</v>
      </c>
      <c r="AF1966" s="52" t="str">
        <f t="shared" si="698"/>
        <v>Nein</v>
      </c>
      <c r="AG1966" s="61" t="str">
        <f>IF(Q1966="Ja",VLOOKUP($Q$2,Plausis!A:E,5,0),IF(R1966="Ja",VLOOKUP($R$2,Plausis!A:E,5,0),IF(T1966="Ja",VLOOKUP($T$2,Plausis!A:E,5,0),IF(U1966="Ja",VLOOKUP($U$2,Plausis!A:E,5,0),IF(AA1966="Ja",VLOOKUP($AA$2,Plausis!A:E,5,0),IF(AC1966="Ja",VLOOKUP($AC$2,Plausis!A:E,5,0),IF(AD1966="Ja",VLOOKUP($AD$2,Plausis!A:E,5,0),"")))))))</f>
        <v/>
      </c>
      <c r="AH1966" s="52" t="str">
        <f>IF(Y1966="Ja",VLOOKUP($Y$2,Plausis!A:E,5,0),"")</f>
        <v/>
      </c>
      <c r="AI1966" s="52" t="str">
        <f t="shared" si="680"/>
        <v>Ja</v>
      </c>
      <c r="AJ1966" s="52" t="str">
        <f>IF(S1966="Ja",VLOOKUP($S$2,Plausis!A:E,5,0),IF(V1966="Ja",VLOOKUP($V$2,Plausis!A:E,5,0),IF(X1966="Ja",VLOOKUP($X$2,Plausis!A:E,5,0),"")))</f>
        <v/>
      </c>
      <c r="AL1966" s="52" t="s">
        <v>2</v>
      </c>
      <c r="AM1966" s="114">
        <v>45531</v>
      </c>
      <c r="AN1966" s="52" t="s">
        <v>4467</v>
      </c>
      <c r="AO1966" s="52" t="str">
        <f>VLOOKUP(B1966,'BAT Grundtabelle'!B:T,19,0)</f>
        <v>ja</v>
      </c>
      <c r="AP1966" s="105" t="str">
        <f t="shared" si="681"/>
        <v>11768</v>
      </c>
      <c r="AQ1966" s="52" t="str">
        <f t="shared" si="682"/>
        <v>Telefonanlagenbau</v>
      </c>
      <c r="AR1966" s="52" t="b">
        <f t="shared" si="699"/>
        <v>0</v>
      </c>
      <c r="AS1966" s="52" t="b">
        <f t="shared" si="699"/>
        <v>0</v>
      </c>
      <c r="AT1966" s="52" t="b">
        <f t="shared" si="699"/>
        <v>0</v>
      </c>
      <c r="AU1966" s="52">
        <f t="shared" si="684"/>
        <v>1</v>
      </c>
      <c r="AW1966" s="52" t="b">
        <f t="shared" si="685"/>
        <v>0</v>
      </c>
      <c r="AX1966" s="52" t="str">
        <f t="shared" si="686"/>
        <v>Unternehmen</v>
      </c>
      <c r="AY1966" s="52" t="b">
        <f t="shared" si="687"/>
        <v>0</v>
      </c>
      <c r="AZ1966" s="52" t="str">
        <f t="shared" si="688"/>
        <v>11768</v>
      </c>
      <c r="BA1966" s="52" t="str">
        <f>VLOOKUP(A1966,'BAT Grundtabelle'!A:U,21,0)</f>
        <v>ja</v>
      </c>
      <c r="BB1966" s="52" t="str">
        <f t="shared" si="689"/>
        <v>nein</v>
      </c>
      <c r="BC1966" s="52" t="str">
        <f t="shared" si="690"/>
        <v>11768</v>
      </c>
      <c r="BD1966" s="52" t="str">
        <f t="shared" si="691"/>
        <v>Telefonanlagenbau</v>
      </c>
      <c r="BE1966" s="52" t="str">
        <f t="shared" si="692"/>
        <v>Unternehmen</v>
      </c>
      <c r="BF1966" s="52">
        <f t="shared" si="693"/>
        <v>1</v>
      </c>
    </row>
    <row r="1967" spans="1:58" hidden="1" x14ac:dyDescent="0.35">
      <c r="A1967" s="107" t="s">
        <v>4195</v>
      </c>
      <c r="B1967" s="75" t="s">
        <v>1045</v>
      </c>
      <c r="C1967" s="52" t="s">
        <v>3</v>
      </c>
      <c r="D1967" s="52" t="s">
        <v>3</v>
      </c>
      <c r="E1967" s="52" t="s">
        <v>2</v>
      </c>
      <c r="F1967" s="52" t="s">
        <v>2</v>
      </c>
      <c r="G1967" s="52" t="s">
        <v>2</v>
      </c>
      <c r="H1967" s="52" t="s">
        <v>2</v>
      </c>
      <c r="I1967" s="52" t="s">
        <v>3</v>
      </c>
      <c r="J1967" s="52">
        <v>1</v>
      </c>
      <c r="K1967" s="52" t="s">
        <v>2</v>
      </c>
      <c r="L1967" s="52" t="s">
        <v>2</v>
      </c>
      <c r="M1967" s="52" t="s">
        <v>2</v>
      </c>
      <c r="N1967" s="52" t="s">
        <v>3</v>
      </c>
      <c r="P1967" s="52" t="s">
        <v>4</v>
      </c>
      <c r="Q1967" s="52" t="str">
        <f t="shared" si="698"/>
        <v>Nein</v>
      </c>
      <c r="R1967" s="52" t="str">
        <f t="shared" si="698"/>
        <v>Nein</v>
      </c>
      <c r="S1967" s="52" t="str">
        <f t="shared" si="698"/>
        <v>Nein</v>
      </c>
      <c r="T1967" s="52" t="str">
        <f t="shared" si="698"/>
        <v>Nein</v>
      </c>
      <c r="U1967" s="52" t="str">
        <f t="shared" si="698"/>
        <v>Nein</v>
      </c>
      <c r="V1967" s="52" t="str">
        <f t="shared" si="698"/>
        <v>Nein</v>
      </c>
      <c r="W1967" s="52" t="str">
        <f t="shared" si="698"/>
        <v>Nein</v>
      </c>
      <c r="X1967" s="52" t="str">
        <f t="shared" si="698"/>
        <v>Nein</v>
      </c>
      <c r="Y1967" s="52" t="str">
        <f t="shared" si="698"/>
        <v>Nein</v>
      </c>
      <c r="Z1967" s="52" t="str">
        <f t="shared" si="698"/>
        <v>Nein</v>
      </c>
      <c r="AA1967" s="52" t="str">
        <f t="shared" si="698"/>
        <v>Nein</v>
      </c>
      <c r="AB1967" s="52" t="str">
        <f t="shared" si="698"/>
        <v>Nein</v>
      </c>
      <c r="AC1967" s="52" t="str">
        <f t="shared" si="698"/>
        <v>Nein</v>
      </c>
      <c r="AD1967" s="52" t="str">
        <f t="shared" si="698"/>
        <v>Nein</v>
      </c>
      <c r="AE1967" s="52" t="str">
        <f t="shared" si="698"/>
        <v>Nein</v>
      </c>
      <c r="AF1967" s="52" t="str">
        <f t="shared" si="698"/>
        <v>Nein</v>
      </c>
      <c r="AG1967" s="61" t="str">
        <f>IF(Q1967="Ja",VLOOKUP($Q$2,Plausis!A:E,5,0),IF(R1967="Ja",VLOOKUP($R$2,Plausis!A:E,5,0),IF(T1967="Ja",VLOOKUP($T$2,Plausis!A:E,5,0),IF(U1967="Ja",VLOOKUP($U$2,Plausis!A:E,5,0),IF(AA1967="Ja",VLOOKUP($AA$2,Plausis!A:E,5,0),IF(AC1967="Ja",VLOOKUP($AC$2,Plausis!A:E,5,0),IF(AD1967="Ja",VLOOKUP($AD$2,Plausis!A:E,5,0),"")))))))</f>
        <v/>
      </c>
      <c r="AH1967" s="52" t="str">
        <f>IF(Y1967="Ja",VLOOKUP($Y$2,Plausis!A:E,5,0),"")</f>
        <v/>
      </c>
      <c r="AI1967" s="52" t="str">
        <f t="shared" si="680"/>
        <v>Ja</v>
      </c>
      <c r="AJ1967" s="52" t="str">
        <f>IF(S1967="Ja",VLOOKUP($S$2,Plausis!A:E,5,0),IF(V1967="Ja",VLOOKUP($V$2,Plausis!A:E,5,0),IF(X1967="Ja",VLOOKUP($X$2,Plausis!A:E,5,0),"")))</f>
        <v/>
      </c>
      <c r="AL1967" s="52" t="s">
        <v>2</v>
      </c>
      <c r="AM1967" s="114">
        <v>45531</v>
      </c>
      <c r="AN1967" s="52" t="s">
        <v>4467</v>
      </c>
      <c r="AO1967" s="52" t="str">
        <f>VLOOKUP(B1967,'BAT Grundtabelle'!B:T,19,0)</f>
        <v>ja</v>
      </c>
      <c r="AP1967" s="105" t="str">
        <f t="shared" si="681"/>
        <v>11769</v>
      </c>
      <c r="AQ1967" s="52" t="str">
        <f t="shared" si="682"/>
        <v>Telefonmarketingbüro</v>
      </c>
      <c r="AR1967" s="52" t="b">
        <f t="shared" si="699"/>
        <v>0</v>
      </c>
      <c r="AS1967" s="52" t="b">
        <f t="shared" si="699"/>
        <v>0</v>
      </c>
      <c r="AT1967" s="52" t="b">
        <f t="shared" si="699"/>
        <v>0</v>
      </c>
      <c r="AU1967" s="52">
        <f t="shared" si="684"/>
        <v>1</v>
      </c>
      <c r="AW1967" s="52" t="b">
        <f t="shared" si="685"/>
        <v>0</v>
      </c>
      <c r="AX1967" s="52" t="str">
        <f t="shared" si="686"/>
        <v>Unternehmen</v>
      </c>
      <c r="AY1967" s="52" t="b">
        <f t="shared" si="687"/>
        <v>0</v>
      </c>
      <c r="AZ1967" s="52" t="str">
        <f t="shared" si="688"/>
        <v>11769</v>
      </c>
      <c r="BA1967" s="52" t="str">
        <f>VLOOKUP(A1967,'BAT Grundtabelle'!A:U,21,0)</f>
        <v>ja</v>
      </c>
      <c r="BB1967" s="52" t="str">
        <f t="shared" si="689"/>
        <v>nein</v>
      </c>
      <c r="BC1967" s="52" t="str">
        <f t="shared" si="690"/>
        <v>11769</v>
      </c>
      <c r="BD1967" s="52" t="str">
        <f t="shared" si="691"/>
        <v>Telefonmarketingbüro</v>
      </c>
      <c r="BE1967" s="52" t="str">
        <f t="shared" si="692"/>
        <v>Unternehmen</v>
      </c>
      <c r="BF1967" s="52">
        <f t="shared" si="693"/>
        <v>1</v>
      </c>
    </row>
    <row r="1968" spans="1:58" hidden="1" x14ac:dyDescent="0.35">
      <c r="A1968" s="107" t="s">
        <v>2278</v>
      </c>
      <c r="B1968" s="75" t="s">
        <v>2277</v>
      </c>
      <c r="C1968" s="52" t="s">
        <v>3</v>
      </c>
      <c r="D1968" s="52" t="s">
        <v>3</v>
      </c>
      <c r="E1968" s="52" t="s">
        <v>2</v>
      </c>
      <c r="F1968" s="52" t="s">
        <v>2</v>
      </c>
      <c r="G1968" s="52" t="s">
        <v>2</v>
      </c>
      <c r="H1968" s="52" t="s">
        <v>2</v>
      </c>
      <c r="I1968" s="52" t="s">
        <v>3</v>
      </c>
      <c r="J1968" s="52">
        <v>1</v>
      </c>
      <c r="K1968" s="52" t="s">
        <v>2</v>
      </c>
      <c r="L1968" s="52" t="s">
        <v>2</v>
      </c>
      <c r="M1968" s="52" t="s">
        <v>2</v>
      </c>
      <c r="N1968" s="52" t="s">
        <v>3</v>
      </c>
      <c r="P1968" s="52" t="s">
        <v>4</v>
      </c>
      <c r="Q1968" s="52" t="str">
        <f t="shared" si="698"/>
        <v>Nein</v>
      </c>
      <c r="R1968" s="52" t="str">
        <f t="shared" si="698"/>
        <v>Nein</v>
      </c>
      <c r="S1968" s="52" t="str">
        <f t="shared" si="698"/>
        <v>Nein</v>
      </c>
      <c r="T1968" s="52" t="str">
        <f t="shared" si="698"/>
        <v>Nein</v>
      </c>
      <c r="U1968" s="52" t="str">
        <f t="shared" si="698"/>
        <v>Nein</v>
      </c>
      <c r="V1968" s="52" t="str">
        <f t="shared" si="698"/>
        <v>Nein</v>
      </c>
      <c r="W1968" s="52" t="str">
        <f t="shared" si="698"/>
        <v>Nein</v>
      </c>
      <c r="X1968" s="52" t="str">
        <f t="shared" si="698"/>
        <v>Nein</v>
      </c>
      <c r="Y1968" s="52" t="str">
        <f t="shared" si="698"/>
        <v>Nein</v>
      </c>
      <c r="Z1968" s="52" t="str">
        <f t="shared" si="698"/>
        <v>Nein</v>
      </c>
      <c r="AA1968" s="52" t="str">
        <f t="shared" si="698"/>
        <v>Nein</v>
      </c>
      <c r="AB1968" s="52" t="str">
        <f t="shared" si="698"/>
        <v>Nein</v>
      </c>
      <c r="AC1968" s="52" t="str">
        <f t="shared" si="698"/>
        <v>Nein</v>
      </c>
      <c r="AD1968" s="52" t="str">
        <f t="shared" si="698"/>
        <v>Nein</v>
      </c>
      <c r="AE1968" s="52" t="str">
        <f t="shared" si="698"/>
        <v>Nein</v>
      </c>
      <c r="AF1968" s="52" t="str">
        <f t="shared" si="698"/>
        <v>Nein</v>
      </c>
      <c r="AG1968" s="61" t="str">
        <f>IF(Q1968="Ja",VLOOKUP($Q$2,Plausis!A:E,5,0),IF(R1968="Ja",VLOOKUP($R$2,Plausis!A:E,5,0),IF(T1968="Ja",VLOOKUP($T$2,Plausis!A:E,5,0),IF(U1968="Ja",VLOOKUP($U$2,Plausis!A:E,5,0),IF(AA1968="Ja",VLOOKUP($AA$2,Plausis!A:E,5,0),IF(AC1968="Ja",VLOOKUP($AC$2,Plausis!A:E,5,0),IF(AD1968="Ja",VLOOKUP($AD$2,Plausis!A:E,5,0),"")))))))</f>
        <v/>
      </c>
      <c r="AH1968" s="52" t="str">
        <f>IF(Y1968="Ja",VLOOKUP($Y$2,Plausis!A:E,5,0),"")</f>
        <v/>
      </c>
      <c r="AI1968" s="52" t="str">
        <f t="shared" si="680"/>
        <v>Ja</v>
      </c>
      <c r="AJ1968" s="52" t="str">
        <f>IF(S1968="Ja",VLOOKUP($S$2,Plausis!A:E,5,0),IF(V1968="Ja",VLOOKUP($V$2,Plausis!A:E,5,0),IF(X1968="Ja",VLOOKUP($X$2,Plausis!A:E,5,0),"")))</f>
        <v/>
      </c>
      <c r="AL1968" s="52" t="s">
        <v>2</v>
      </c>
      <c r="AM1968" s="114">
        <v>45531</v>
      </c>
      <c r="AN1968" s="52" t="s">
        <v>4467</v>
      </c>
      <c r="AO1968" s="52" t="str">
        <f>VLOOKUP(B1968,'BAT Grundtabelle'!B:T,19,0)</f>
        <v>ja</v>
      </c>
      <c r="AP1968" s="105" t="str">
        <f t="shared" si="681"/>
        <v>3982</v>
      </c>
      <c r="AQ1968" s="52" t="str">
        <f t="shared" si="682"/>
        <v>Telekommunikationsgerätehandel</v>
      </c>
      <c r="AR1968" s="52" t="b">
        <f t="shared" si="699"/>
        <v>0</v>
      </c>
      <c r="AS1968" s="52" t="b">
        <f t="shared" si="699"/>
        <v>0</v>
      </c>
      <c r="AT1968" s="52" t="b">
        <f t="shared" si="699"/>
        <v>0</v>
      </c>
      <c r="AU1968" s="52">
        <f t="shared" si="684"/>
        <v>1</v>
      </c>
      <c r="AW1968" s="52" t="b">
        <f t="shared" si="685"/>
        <v>0</v>
      </c>
      <c r="AX1968" s="52" t="str">
        <f t="shared" si="686"/>
        <v>Unternehmen</v>
      </c>
      <c r="AY1968" s="52" t="b">
        <f t="shared" si="687"/>
        <v>0</v>
      </c>
      <c r="AZ1968" s="52" t="str">
        <f t="shared" si="688"/>
        <v>3982</v>
      </c>
      <c r="BA1968" s="52" t="str">
        <f>VLOOKUP(A1968,'BAT Grundtabelle'!A:U,21,0)</f>
        <v>ja</v>
      </c>
      <c r="BB1968" s="52" t="str">
        <f t="shared" si="689"/>
        <v>nein</v>
      </c>
      <c r="BC1968" s="52" t="str">
        <f t="shared" si="690"/>
        <v>3982</v>
      </c>
      <c r="BD1968" s="52" t="str">
        <f t="shared" si="691"/>
        <v>Telekommunikationsgerätehandel</v>
      </c>
      <c r="BE1968" s="52" t="str">
        <f t="shared" si="692"/>
        <v>Unternehmen</v>
      </c>
      <c r="BF1968" s="52">
        <f t="shared" si="693"/>
        <v>1</v>
      </c>
    </row>
    <row r="1969" spans="1:58" hidden="1" x14ac:dyDescent="0.35">
      <c r="A1969" s="107" t="s">
        <v>4196</v>
      </c>
      <c r="B1969" s="75" t="s">
        <v>286</v>
      </c>
      <c r="C1969" s="52" t="s">
        <v>3</v>
      </c>
      <c r="D1969" s="52" t="s">
        <v>3</v>
      </c>
      <c r="E1969" s="52" t="s">
        <v>2</v>
      </c>
      <c r="F1969" s="52" t="s">
        <v>2</v>
      </c>
      <c r="G1969" s="52" t="s">
        <v>2</v>
      </c>
      <c r="H1969" s="52" t="s">
        <v>2</v>
      </c>
      <c r="I1969" s="52" t="s">
        <v>3</v>
      </c>
      <c r="J1969" s="52">
        <v>1</v>
      </c>
      <c r="K1969" s="52" t="s">
        <v>2</v>
      </c>
      <c r="L1969" s="52" t="s">
        <v>2</v>
      </c>
      <c r="M1969" s="52" t="s">
        <v>2</v>
      </c>
      <c r="N1969" s="52" t="s">
        <v>3</v>
      </c>
      <c r="P1969" s="52" t="s">
        <v>4</v>
      </c>
      <c r="Q1969" s="52" t="str">
        <f t="shared" si="698"/>
        <v>Nein</v>
      </c>
      <c r="R1969" s="52" t="str">
        <f t="shared" si="698"/>
        <v>Nein</v>
      </c>
      <c r="S1969" s="52" t="str">
        <f t="shared" si="698"/>
        <v>Nein</v>
      </c>
      <c r="T1969" s="52" t="str">
        <f t="shared" si="698"/>
        <v>Nein</v>
      </c>
      <c r="U1969" s="52" t="str">
        <f t="shared" si="698"/>
        <v>Nein</v>
      </c>
      <c r="V1969" s="52" t="str">
        <f t="shared" si="698"/>
        <v>Nein</v>
      </c>
      <c r="W1969" s="52" t="str">
        <f t="shared" si="698"/>
        <v>Nein</v>
      </c>
      <c r="X1969" s="52" t="str">
        <f t="shared" si="698"/>
        <v>Nein</v>
      </c>
      <c r="Y1969" s="52" t="str">
        <f t="shared" si="698"/>
        <v>Nein</v>
      </c>
      <c r="Z1969" s="52" t="str">
        <f t="shared" si="698"/>
        <v>Nein</v>
      </c>
      <c r="AA1969" s="52" t="str">
        <f t="shared" si="698"/>
        <v>Nein</v>
      </c>
      <c r="AB1969" s="52" t="str">
        <f t="shared" si="698"/>
        <v>Nein</v>
      </c>
      <c r="AC1969" s="52" t="str">
        <f t="shared" si="698"/>
        <v>Nein</v>
      </c>
      <c r="AD1969" s="52" t="str">
        <f t="shared" si="698"/>
        <v>Nein</v>
      </c>
      <c r="AE1969" s="52" t="str">
        <f t="shared" si="698"/>
        <v>Nein</v>
      </c>
      <c r="AF1969" s="52" t="str">
        <f t="shared" si="698"/>
        <v>Nein</v>
      </c>
      <c r="AG1969" s="61" t="str">
        <f>IF(Q1969="Ja",VLOOKUP($Q$2,Plausis!A:E,5,0),IF(R1969="Ja",VLOOKUP($R$2,Plausis!A:E,5,0),IF(T1969="Ja",VLOOKUP($T$2,Plausis!A:E,5,0),IF(U1969="Ja",VLOOKUP($U$2,Plausis!A:E,5,0),IF(AA1969="Ja",VLOOKUP($AA$2,Plausis!A:E,5,0),IF(AC1969="Ja",VLOOKUP($AC$2,Plausis!A:E,5,0),IF(AD1969="Ja",VLOOKUP($AD$2,Plausis!A:E,5,0),"")))))))</f>
        <v/>
      </c>
      <c r="AH1969" s="52" t="str">
        <f>IF(Y1969="Ja",VLOOKUP($Y$2,Plausis!A:E,5,0),"")</f>
        <v/>
      </c>
      <c r="AI1969" s="52" t="str">
        <f t="shared" si="680"/>
        <v>Ja</v>
      </c>
      <c r="AJ1969" s="52" t="str">
        <f>IF(S1969="Ja",VLOOKUP($S$2,Plausis!A:E,5,0),IF(V1969="Ja",VLOOKUP($V$2,Plausis!A:E,5,0),IF(X1969="Ja",VLOOKUP($X$2,Plausis!A:E,5,0),"")))</f>
        <v/>
      </c>
      <c r="AL1969" s="52" t="s">
        <v>2</v>
      </c>
      <c r="AM1969" s="114">
        <v>45531</v>
      </c>
      <c r="AN1969" s="52" t="s">
        <v>4467</v>
      </c>
      <c r="AO1969" s="52" t="str">
        <f>VLOOKUP(B1969,'BAT Grundtabelle'!B:T,19,0)</f>
        <v>ja</v>
      </c>
      <c r="AP1969" s="105" t="str">
        <f t="shared" si="681"/>
        <v>11770</v>
      </c>
      <c r="AQ1969" s="52" t="str">
        <f t="shared" si="682"/>
        <v>Telekommunikationsnetzbetreiber</v>
      </c>
      <c r="AR1969" s="52" t="b">
        <f t="shared" si="699"/>
        <v>0</v>
      </c>
      <c r="AS1969" s="52" t="b">
        <f t="shared" si="699"/>
        <v>0</v>
      </c>
      <c r="AT1969" s="52" t="b">
        <f t="shared" si="699"/>
        <v>0</v>
      </c>
      <c r="AU1969" s="52">
        <f t="shared" si="684"/>
        <v>1</v>
      </c>
      <c r="AW1969" s="52" t="b">
        <f t="shared" si="685"/>
        <v>0</v>
      </c>
      <c r="AX1969" s="52" t="str">
        <f t="shared" si="686"/>
        <v>Unternehmen</v>
      </c>
      <c r="AY1969" s="52" t="b">
        <f t="shared" si="687"/>
        <v>0</v>
      </c>
      <c r="AZ1969" s="52" t="str">
        <f t="shared" si="688"/>
        <v>11770</v>
      </c>
      <c r="BA1969" s="52" t="str">
        <f>VLOOKUP(A1969,'BAT Grundtabelle'!A:U,21,0)</f>
        <v>ja</v>
      </c>
      <c r="BB1969" s="52" t="str">
        <f t="shared" si="689"/>
        <v>nein</v>
      </c>
      <c r="BC1969" s="52" t="str">
        <f t="shared" si="690"/>
        <v>11770</v>
      </c>
      <c r="BD1969" s="52" t="str">
        <f t="shared" si="691"/>
        <v>Telekommunikationsnetzbetreiber</v>
      </c>
      <c r="BE1969" s="52" t="str">
        <f t="shared" si="692"/>
        <v>Unternehmen</v>
      </c>
      <c r="BF1969" s="52">
        <f t="shared" si="693"/>
        <v>1</v>
      </c>
    </row>
    <row r="1970" spans="1:58" hidden="1" x14ac:dyDescent="0.35">
      <c r="A1970" s="107" t="s">
        <v>4197</v>
      </c>
      <c r="B1970" s="75" t="s">
        <v>119</v>
      </c>
      <c r="C1970" s="52" t="s">
        <v>3</v>
      </c>
      <c r="D1970" s="52" t="s">
        <v>3</v>
      </c>
      <c r="E1970" s="52" t="s">
        <v>2</v>
      </c>
      <c r="F1970" s="52" t="s">
        <v>2</v>
      </c>
      <c r="G1970" s="52" t="s">
        <v>2</v>
      </c>
      <c r="H1970" s="52" t="s">
        <v>2</v>
      </c>
      <c r="I1970" s="52" t="s">
        <v>3</v>
      </c>
      <c r="J1970" s="52">
        <v>1</v>
      </c>
      <c r="K1970" s="52" t="s">
        <v>2</v>
      </c>
      <c r="L1970" s="52" t="s">
        <v>2</v>
      </c>
      <c r="M1970" s="52" t="s">
        <v>2</v>
      </c>
      <c r="N1970" s="52" t="s">
        <v>3</v>
      </c>
      <c r="P1970" s="52" t="s">
        <v>4</v>
      </c>
      <c r="Q1970" s="52" t="str">
        <f t="shared" si="698"/>
        <v>Nein</v>
      </c>
      <c r="R1970" s="52" t="str">
        <f t="shared" si="698"/>
        <v>Nein</v>
      </c>
      <c r="S1970" s="52" t="str">
        <f t="shared" si="698"/>
        <v>Nein</v>
      </c>
      <c r="T1970" s="52" t="str">
        <f t="shared" si="698"/>
        <v>Nein</v>
      </c>
      <c r="U1970" s="52" t="str">
        <f t="shared" si="698"/>
        <v>Nein</v>
      </c>
      <c r="V1970" s="52" t="str">
        <f t="shared" si="698"/>
        <v>Nein</v>
      </c>
      <c r="W1970" s="52" t="str">
        <f t="shared" si="698"/>
        <v>Nein</v>
      </c>
      <c r="X1970" s="52" t="str">
        <f t="shared" si="698"/>
        <v>Nein</v>
      </c>
      <c r="Y1970" s="52" t="str">
        <f t="shared" si="698"/>
        <v>Nein</v>
      </c>
      <c r="Z1970" s="52" t="str">
        <f t="shared" si="698"/>
        <v>Nein</v>
      </c>
      <c r="AA1970" s="52" t="str">
        <f t="shared" si="698"/>
        <v>Nein</v>
      </c>
      <c r="AB1970" s="52" t="str">
        <f t="shared" si="698"/>
        <v>Nein</v>
      </c>
      <c r="AC1970" s="52" t="str">
        <f t="shared" si="698"/>
        <v>Nein</v>
      </c>
      <c r="AD1970" s="52" t="str">
        <f t="shared" si="698"/>
        <v>Nein</v>
      </c>
      <c r="AE1970" s="52" t="str">
        <f t="shared" si="698"/>
        <v>Nein</v>
      </c>
      <c r="AF1970" s="52" t="str">
        <f t="shared" si="698"/>
        <v>Nein</v>
      </c>
      <c r="AG1970" s="61" t="str">
        <f>IF(Q1970="Ja",VLOOKUP($Q$2,Plausis!A:E,5,0),IF(R1970="Ja",VLOOKUP($R$2,Plausis!A:E,5,0),IF(T1970="Ja",VLOOKUP($T$2,Plausis!A:E,5,0),IF(U1970="Ja",VLOOKUP($U$2,Plausis!A:E,5,0),IF(AA1970="Ja",VLOOKUP($AA$2,Plausis!A:E,5,0),IF(AC1970="Ja",VLOOKUP($AC$2,Plausis!A:E,5,0),IF(AD1970="Ja",VLOOKUP($AD$2,Plausis!A:E,5,0),"")))))))</f>
        <v/>
      </c>
      <c r="AH1970" s="52" t="str">
        <f>IF(Y1970="Ja",VLOOKUP($Y$2,Plausis!A:E,5,0),"")</f>
        <v/>
      </c>
      <c r="AI1970" s="52" t="str">
        <f t="shared" si="680"/>
        <v>Ja</v>
      </c>
      <c r="AJ1970" s="52" t="str">
        <f>IF(S1970="Ja",VLOOKUP($S$2,Plausis!A:E,5,0),IF(V1970="Ja",VLOOKUP($V$2,Plausis!A:E,5,0),IF(X1970="Ja",VLOOKUP($X$2,Plausis!A:E,5,0),"")))</f>
        <v/>
      </c>
      <c r="AL1970" s="52" t="s">
        <v>2</v>
      </c>
      <c r="AM1970" s="114">
        <v>45531</v>
      </c>
      <c r="AN1970" s="52" t="s">
        <v>4467</v>
      </c>
      <c r="AO1970" s="52" t="str">
        <f>VLOOKUP(B1970,'BAT Grundtabelle'!B:T,19,0)</f>
        <v>ja</v>
      </c>
      <c r="AP1970" s="105" t="str">
        <f t="shared" si="681"/>
        <v>11771</v>
      </c>
      <c r="AQ1970" s="52" t="str">
        <f t="shared" si="682"/>
        <v>Tennisanlage</v>
      </c>
      <c r="AR1970" s="52" t="b">
        <f t="shared" si="699"/>
        <v>0</v>
      </c>
      <c r="AS1970" s="52" t="b">
        <f t="shared" si="699"/>
        <v>0</v>
      </c>
      <c r="AT1970" s="52" t="b">
        <f t="shared" si="699"/>
        <v>0</v>
      </c>
      <c r="AU1970" s="52">
        <f t="shared" si="684"/>
        <v>1</v>
      </c>
      <c r="AW1970" s="52" t="b">
        <f t="shared" si="685"/>
        <v>0</v>
      </c>
      <c r="AX1970" s="52" t="str">
        <f t="shared" si="686"/>
        <v>Unternehmen</v>
      </c>
      <c r="AY1970" s="52" t="b">
        <f t="shared" si="687"/>
        <v>0</v>
      </c>
      <c r="AZ1970" s="52" t="str">
        <f t="shared" si="688"/>
        <v>11771</v>
      </c>
      <c r="BA1970" s="52" t="str">
        <f>VLOOKUP(A1970,'BAT Grundtabelle'!A:U,21,0)</f>
        <v>ja</v>
      </c>
      <c r="BB1970" s="52" t="str">
        <f t="shared" si="689"/>
        <v>nein</v>
      </c>
      <c r="BC1970" s="52" t="str">
        <f t="shared" si="690"/>
        <v>11771</v>
      </c>
      <c r="BD1970" s="52" t="str">
        <f t="shared" si="691"/>
        <v>Tennisanlage</v>
      </c>
      <c r="BE1970" s="52" t="str">
        <f t="shared" si="692"/>
        <v>Unternehmen</v>
      </c>
      <c r="BF1970" s="52">
        <f t="shared" si="693"/>
        <v>1</v>
      </c>
    </row>
    <row r="1971" spans="1:58" hidden="1" x14ac:dyDescent="0.35">
      <c r="A1971" s="107" t="s">
        <v>4198</v>
      </c>
      <c r="B1971" s="75" t="s">
        <v>120</v>
      </c>
      <c r="C1971" s="52" t="s">
        <v>3</v>
      </c>
      <c r="D1971" s="52" t="s">
        <v>3</v>
      </c>
      <c r="E1971" s="52" t="s">
        <v>2</v>
      </c>
      <c r="F1971" s="52" t="s">
        <v>2</v>
      </c>
      <c r="G1971" s="52" t="s">
        <v>2</v>
      </c>
      <c r="H1971" s="52" t="s">
        <v>2</v>
      </c>
      <c r="I1971" s="52" t="s">
        <v>3</v>
      </c>
      <c r="J1971" s="52">
        <v>1</v>
      </c>
      <c r="K1971" s="52" t="s">
        <v>2</v>
      </c>
      <c r="L1971" s="52" t="s">
        <v>2</v>
      </c>
      <c r="M1971" s="52" t="s">
        <v>2</v>
      </c>
      <c r="N1971" s="52" t="s">
        <v>3</v>
      </c>
      <c r="P1971" s="52" t="s">
        <v>4</v>
      </c>
      <c r="Q1971" s="52" t="str">
        <f t="shared" si="698"/>
        <v>Nein</v>
      </c>
      <c r="R1971" s="52" t="str">
        <f t="shared" si="698"/>
        <v>Nein</v>
      </c>
      <c r="S1971" s="52" t="str">
        <f t="shared" si="698"/>
        <v>Nein</v>
      </c>
      <c r="T1971" s="52" t="str">
        <f t="shared" si="698"/>
        <v>Nein</v>
      </c>
      <c r="U1971" s="52" t="str">
        <f t="shared" si="698"/>
        <v>Nein</v>
      </c>
      <c r="V1971" s="52" t="str">
        <f t="shared" si="698"/>
        <v>Nein</v>
      </c>
      <c r="W1971" s="52" t="str">
        <f t="shared" si="698"/>
        <v>Nein</v>
      </c>
      <c r="X1971" s="52" t="str">
        <f t="shared" si="698"/>
        <v>Nein</v>
      </c>
      <c r="Y1971" s="52" t="str">
        <f t="shared" si="698"/>
        <v>Nein</v>
      </c>
      <c r="Z1971" s="52" t="str">
        <f t="shared" si="698"/>
        <v>Nein</v>
      </c>
      <c r="AA1971" s="52" t="str">
        <f t="shared" si="698"/>
        <v>Nein</v>
      </c>
      <c r="AB1971" s="52" t="str">
        <f t="shared" si="698"/>
        <v>Nein</v>
      </c>
      <c r="AC1971" s="52" t="str">
        <f t="shared" si="698"/>
        <v>Nein</v>
      </c>
      <c r="AD1971" s="52" t="str">
        <f t="shared" si="698"/>
        <v>Nein</v>
      </c>
      <c r="AE1971" s="52" t="str">
        <f t="shared" si="698"/>
        <v>Nein</v>
      </c>
      <c r="AF1971" s="52" t="str">
        <f t="shared" si="698"/>
        <v>Nein</v>
      </c>
      <c r="AG1971" s="61" t="str">
        <f>IF(Q1971="Ja",VLOOKUP($Q$2,Plausis!A:E,5,0),IF(R1971="Ja",VLOOKUP($R$2,Plausis!A:E,5,0),IF(T1971="Ja",VLOOKUP($T$2,Plausis!A:E,5,0),IF(U1971="Ja",VLOOKUP($U$2,Plausis!A:E,5,0),IF(AA1971="Ja",VLOOKUP($AA$2,Plausis!A:E,5,0),IF(AC1971="Ja",VLOOKUP($AC$2,Plausis!A:E,5,0),IF(AD1971="Ja",VLOOKUP($AD$2,Plausis!A:E,5,0),"")))))))</f>
        <v/>
      </c>
      <c r="AH1971" s="52" t="str">
        <f>IF(Y1971="Ja",VLOOKUP($Y$2,Plausis!A:E,5,0),"")</f>
        <v/>
      </c>
      <c r="AI1971" s="52" t="str">
        <f t="shared" si="680"/>
        <v>Ja</v>
      </c>
      <c r="AJ1971" s="52" t="str">
        <f>IF(S1971="Ja",VLOOKUP($S$2,Plausis!A:E,5,0),IF(V1971="Ja",VLOOKUP($V$2,Plausis!A:E,5,0),IF(X1971="Ja",VLOOKUP($X$2,Plausis!A:E,5,0),"")))</f>
        <v/>
      </c>
      <c r="AL1971" s="52" t="s">
        <v>2</v>
      </c>
      <c r="AM1971" s="114">
        <v>45531</v>
      </c>
      <c r="AN1971" s="52" t="s">
        <v>4467</v>
      </c>
      <c r="AO1971" s="52" t="str">
        <f>VLOOKUP(B1971,'BAT Grundtabelle'!B:T,19,0)</f>
        <v>ja</v>
      </c>
      <c r="AP1971" s="105" t="str">
        <f t="shared" si="681"/>
        <v>11772</v>
      </c>
      <c r="AQ1971" s="52" t="str">
        <f t="shared" si="682"/>
        <v>Tennishalle</v>
      </c>
      <c r="AR1971" s="52" t="b">
        <f t="shared" si="699"/>
        <v>0</v>
      </c>
      <c r="AS1971" s="52" t="b">
        <f t="shared" si="699"/>
        <v>0</v>
      </c>
      <c r="AT1971" s="52" t="b">
        <f t="shared" si="699"/>
        <v>0</v>
      </c>
      <c r="AU1971" s="52">
        <f t="shared" si="684"/>
        <v>1</v>
      </c>
      <c r="AW1971" s="52" t="b">
        <f t="shared" si="685"/>
        <v>0</v>
      </c>
      <c r="AX1971" s="52" t="str">
        <f t="shared" si="686"/>
        <v>Unternehmen</v>
      </c>
      <c r="AY1971" s="52" t="b">
        <f t="shared" si="687"/>
        <v>0</v>
      </c>
      <c r="AZ1971" s="52" t="str">
        <f t="shared" si="688"/>
        <v>11772</v>
      </c>
      <c r="BA1971" s="52" t="str">
        <f>VLOOKUP(A1971,'BAT Grundtabelle'!A:U,21,0)</f>
        <v>ja</v>
      </c>
      <c r="BB1971" s="52" t="str">
        <f t="shared" si="689"/>
        <v>nein</v>
      </c>
      <c r="BC1971" s="52" t="str">
        <f t="shared" si="690"/>
        <v>11772</v>
      </c>
      <c r="BD1971" s="52" t="str">
        <f t="shared" si="691"/>
        <v>Tennishalle</v>
      </c>
      <c r="BE1971" s="52" t="str">
        <f t="shared" si="692"/>
        <v>Unternehmen</v>
      </c>
      <c r="BF1971" s="52">
        <f t="shared" si="693"/>
        <v>1</v>
      </c>
    </row>
    <row r="1972" spans="1:58" hidden="1" x14ac:dyDescent="0.35">
      <c r="A1972" s="107" t="s">
        <v>4199</v>
      </c>
      <c r="B1972" s="75" t="s">
        <v>139</v>
      </c>
      <c r="C1972" s="52" t="s">
        <v>3</v>
      </c>
      <c r="D1972" s="52" t="s">
        <v>3</v>
      </c>
      <c r="E1972" s="52" t="s">
        <v>2</v>
      </c>
      <c r="F1972" s="52" t="s">
        <v>2</v>
      </c>
      <c r="G1972" s="52" t="s">
        <v>2</v>
      </c>
      <c r="H1972" s="52" t="s">
        <v>2</v>
      </c>
      <c r="I1972" s="52" t="s">
        <v>3</v>
      </c>
      <c r="J1972" s="52">
        <v>1</v>
      </c>
      <c r="K1972" s="52" t="s">
        <v>2</v>
      </c>
      <c r="L1972" s="52" t="s">
        <v>2</v>
      </c>
      <c r="M1972" s="52" t="s">
        <v>2</v>
      </c>
      <c r="N1972" s="52" t="s">
        <v>3</v>
      </c>
      <c r="P1972" s="52" t="s">
        <v>4</v>
      </c>
      <c r="Q1972" s="52" t="str">
        <f t="shared" si="698"/>
        <v>Nein</v>
      </c>
      <c r="R1972" s="52" t="str">
        <f t="shared" si="698"/>
        <v>Nein</v>
      </c>
      <c r="S1972" s="52" t="str">
        <f t="shared" si="698"/>
        <v>Nein</v>
      </c>
      <c r="T1972" s="52" t="str">
        <f t="shared" si="698"/>
        <v>Nein</v>
      </c>
      <c r="U1972" s="52" t="str">
        <f t="shared" si="698"/>
        <v>Nein</v>
      </c>
      <c r="V1972" s="52" t="str">
        <f t="shared" si="698"/>
        <v>Nein</v>
      </c>
      <c r="W1972" s="52" t="str">
        <f t="shared" si="698"/>
        <v>Nein</v>
      </c>
      <c r="X1972" s="52" t="str">
        <f t="shared" si="698"/>
        <v>Nein</v>
      </c>
      <c r="Y1972" s="52" t="str">
        <f t="shared" si="698"/>
        <v>Nein</v>
      </c>
      <c r="Z1972" s="52" t="str">
        <f t="shared" si="698"/>
        <v>Nein</v>
      </c>
      <c r="AA1972" s="52" t="str">
        <f t="shared" si="698"/>
        <v>Nein</v>
      </c>
      <c r="AB1972" s="52" t="str">
        <f t="shared" si="698"/>
        <v>Nein</v>
      </c>
      <c r="AC1972" s="52" t="str">
        <f t="shared" si="698"/>
        <v>Nein</v>
      </c>
      <c r="AD1972" s="52" t="str">
        <f t="shared" si="698"/>
        <v>Nein</v>
      </c>
      <c r="AE1972" s="52" t="str">
        <f t="shared" si="698"/>
        <v>Nein</v>
      </c>
      <c r="AF1972" s="52" t="str">
        <f t="shared" si="698"/>
        <v>Nein</v>
      </c>
      <c r="AG1972" s="61" t="str">
        <f>IF(Q1972="Ja",VLOOKUP($Q$2,Plausis!A:E,5,0),IF(R1972="Ja",VLOOKUP($R$2,Plausis!A:E,5,0),IF(T1972="Ja",VLOOKUP($T$2,Plausis!A:E,5,0),IF(U1972="Ja",VLOOKUP($U$2,Plausis!A:E,5,0),IF(AA1972="Ja",VLOOKUP($AA$2,Plausis!A:E,5,0),IF(AC1972="Ja",VLOOKUP($AC$2,Plausis!A:E,5,0),IF(AD1972="Ja",VLOOKUP($AD$2,Plausis!A:E,5,0),"")))))))</f>
        <v/>
      </c>
      <c r="AH1972" s="52" t="str">
        <f>IF(Y1972="Ja",VLOOKUP($Y$2,Plausis!A:E,5,0),"")</f>
        <v/>
      </c>
      <c r="AI1972" s="52" t="str">
        <f t="shared" si="680"/>
        <v>Ja</v>
      </c>
      <c r="AJ1972" s="52" t="str">
        <f>IF(S1972="Ja",VLOOKUP($S$2,Plausis!A:E,5,0),IF(V1972="Ja",VLOOKUP($V$2,Plausis!A:E,5,0),IF(X1972="Ja",VLOOKUP($X$2,Plausis!A:E,5,0),"")))</f>
        <v/>
      </c>
      <c r="AL1972" s="52" t="s">
        <v>3</v>
      </c>
      <c r="AM1972" s="114">
        <v>45531</v>
      </c>
      <c r="AN1972" s="52" t="s">
        <v>4467</v>
      </c>
      <c r="AO1972" s="52" t="str">
        <f>VLOOKUP(B1972,'BAT Grundtabelle'!B:T,19,0)</f>
        <v>ja</v>
      </c>
      <c r="AP1972" s="105" t="str">
        <f t="shared" si="681"/>
        <v>11773</v>
      </c>
      <c r="AQ1972" s="52" t="str">
        <f t="shared" si="682"/>
        <v>Tennislehrer</v>
      </c>
      <c r="AR1972" s="52" t="b">
        <f t="shared" si="699"/>
        <v>0</v>
      </c>
      <c r="AS1972" s="52" t="b">
        <f t="shared" si="699"/>
        <v>0</v>
      </c>
      <c r="AT1972" s="52" t="b">
        <f t="shared" si="699"/>
        <v>0</v>
      </c>
      <c r="AU1972" s="52">
        <f t="shared" si="684"/>
        <v>1</v>
      </c>
      <c r="AW1972" s="52" t="b">
        <f t="shared" si="685"/>
        <v>0</v>
      </c>
      <c r="AX1972" s="52" t="str">
        <f t="shared" si="686"/>
        <v>Unternehmen</v>
      </c>
      <c r="AY1972" s="52" t="b">
        <f t="shared" si="687"/>
        <v>0</v>
      </c>
      <c r="AZ1972" s="52" t="str">
        <f t="shared" si="688"/>
        <v>11773</v>
      </c>
      <c r="BA1972" s="52" t="str">
        <f>VLOOKUP(A1972,'BAT Grundtabelle'!A:U,21,0)</f>
        <v>ja</v>
      </c>
      <c r="BB1972" s="52" t="str">
        <f t="shared" si="689"/>
        <v>nein</v>
      </c>
      <c r="BC1972" s="52" t="str">
        <f t="shared" si="690"/>
        <v>11773</v>
      </c>
      <c r="BD1972" s="52" t="str">
        <f t="shared" si="691"/>
        <v>Tennislehrer</v>
      </c>
      <c r="BE1972" s="52" t="str">
        <f t="shared" si="692"/>
        <v>Unternehmen</v>
      </c>
      <c r="BF1972" s="52">
        <f t="shared" si="693"/>
        <v>1</v>
      </c>
    </row>
    <row r="1973" spans="1:58" hidden="1" x14ac:dyDescent="0.35">
      <c r="A1973" s="107" t="s">
        <v>4200</v>
      </c>
      <c r="B1973" s="75" t="s">
        <v>140</v>
      </c>
      <c r="C1973" s="52" t="s">
        <v>3</v>
      </c>
      <c r="D1973" s="52" t="s">
        <v>3</v>
      </c>
      <c r="E1973" s="52" t="s">
        <v>2</v>
      </c>
      <c r="F1973" s="52" t="s">
        <v>2</v>
      </c>
      <c r="G1973" s="52" t="s">
        <v>2</v>
      </c>
      <c r="H1973" s="52" t="s">
        <v>2</v>
      </c>
      <c r="I1973" s="52" t="s">
        <v>3</v>
      </c>
      <c r="J1973" s="52">
        <v>1</v>
      </c>
      <c r="K1973" s="52" t="s">
        <v>2</v>
      </c>
      <c r="L1973" s="52" t="s">
        <v>2</v>
      </c>
      <c r="M1973" s="52" t="s">
        <v>2</v>
      </c>
      <c r="N1973" s="52" t="s">
        <v>3</v>
      </c>
      <c r="P1973" s="52" t="s">
        <v>4</v>
      </c>
      <c r="Q1973" s="52" t="str">
        <f t="shared" ref="Q1973:AF1982" si="700">IF(ISERROR(FIND(Q$2,$P1973,1)),"Nein","Ja")</f>
        <v>Nein</v>
      </c>
      <c r="R1973" s="52" t="str">
        <f t="shared" si="700"/>
        <v>Nein</v>
      </c>
      <c r="S1973" s="52" t="str">
        <f t="shared" si="700"/>
        <v>Nein</v>
      </c>
      <c r="T1973" s="52" t="str">
        <f t="shared" si="700"/>
        <v>Nein</v>
      </c>
      <c r="U1973" s="52" t="str">
        <f t="shared" si="700"/>
        <v>Nein</v>
      </c>
      <c r="V1973" s="52" t="str">
        <f t="shared" si="700"/>
        <v>Nein</v>
      </c>
      <c r="W1973" s="52" t="str">
        <f t="shared" si="700"/>
        <v>Nein</v>
      </c>
      <c r="X1973" s="52" t="str">
        <f t="shared" si="700"/>
        <v>Nein</v>
      </c>
      <c r="Y1973" s="52" t="str">
        <f t="shared" si="700"/>
        <v>Nein</v>
      </c>
      <c r="Z1973" s="52" t="str">
        <f t="shared" si="700"/>
        <v>Nein</v>
      </c>
      <c r="AA1973" s="52" t="str">
        <f t="shared" si="700"/>
        <v>Nein</v>
      </c>
      <c r="AB1973" s="52" t="str">
        <f t="shared" si="700"/>
        <v>Nein</v>
      </c>
      <c r="AC1973" s="52" t="str">
        <f t="shared" si="700"/>
        <v>Nein</v>
      </c>
      <c r="AD1973" s="52" t="str">
        <f t="shared" si="700"/>
        <v>Nein</v>
      </c>
      <c r="AE1973" s="52" t="str">
        <f t="shared" si="700"/>
        <v>Nein</v>
      </c>
      <c r="AF1973" s="52" t="str">
        <f t="shared" si="700"/>
        <v>Nein</v>
      </c>
      <c r="AG1973" s="61" t="str">
        <f>IF(Q1973="Ja",VLOOKUP($Q$2,Plausis!A:E,5,0),IF(R1973="Ja",VLOOKUP($R$2,Plausis!A:E,5,0),IF(T1973="Ja",VLOOKUP($T$2,Plausis!A:E,5,0),IF(U1973="Ja",VLOOKUP($U$2,Plausis!A:E,5,0),IF(AA1973="Ja",VLOOKUP($AA$2,Plausis!A:E,5,0),IF(AC1973="Ja",VLOOKUP($AC$2,Plausis!A:E,5,0),IF(AD1973="Ja",VLOOKUP($AD$2,Plausis!A:E,5,0),"")))))))</f>
        <v/>
      </c>
      <c r="AH1973" s="52" t="str">
        <f>IF(Y1973="Ja",VLOOKUP($Y$2,Plausis!A:E,5,0),"")</f>
        <v/>
      </c>
      <c r="AI1973" s="52" t="str">
        <f t="shared" si="680"/>
        <v>Ja</v>
      </c>
      <c r="AJ1973" s="52" t="str">
        <f>IF(S1973="Ja",VLOOKUP($S$2,Plausis!A:E,5,0),IF(V1973="Ja",VLOOKUP($V$2,Plausis!A:E,5,0),IF(X1973="Ja",VLOOKUP($X$2,Plausis!A:E,5,0),"")))</f>
        <v/>
      </c>
      <c r="AL1973" s="52" t="s">
        <v>2</v>
      </c>
      <c r="AM1973" s="114">
        <v>45531</v>
      </c>
      <c r="AN1973" s="52" t="s">
        <v>4467</v>
      </c>
      <c r="AO1973" s="52" t="str">
        <f>VLOOKUP(B1973,'BAT Grundtabelle'!B:T,19,0)</f>
        <v>ja</v>
      </c>
      <c r="AP1973" s="105" t="str">
        <f t="shared" si="681"/>
        <v>11774</v>
      </c>
      <c r="AQ1973" s="52" t="str">
        <f t="shared" si="682"/>
        <v>Tennisschule</v>
      </c>
      <c r="AR1973" s="52" t="b">
        <f t="shared" si="699"/>
        <v>0</v>
      </c>
      <c r="AS1973" s="52" t="b">
        <f t="shared" si="699"/>
        <v>0</v>
      </c>
      <c r="AT1973" s="52" t="b">
        <f t="shared" si="699"/>
        <v>0</v>
      </c>
      <c r="AU1973" s="52">
        <f t="shared" si="684"/>
        <v>1</v>
      </c>
      <c r="AW1973" s="52" t="b">
        <f t="shared" si="685"/>
        <v>0</v>
      </c>
      <c r="AX1973" s="52" t="str">
        <f t="shared" si="686"/>
        <v>Unternehmen</v>
      </c>
      <c r="AY1973" s="52" t="b">
        <f t="shared" si="687"/>
        <v>0</v>
      </c>
      <c r="AZ1973" s="52" t="str">
        <f t="shared" si="688"/>
        <v>11774</v>
      </c>
      <c r="BA1973" s="52" t="str">
        <f>VLOOKUP(A1973,'BAT Grundtabelle'!A:U,21,0)</f>
        <v>ja</v>
      </c>
      <c r="BB1973" s="52" t="str">
        <f t="shared" si="689"/>
        <v>nein</v>
      </c>
      <c r="BC1973" s="52" t="str">
        <f t="shared" si="690"/>
        <v>11774</v>
      </c>
      <c r="BD1973" s="52" t="str">
        <f t="shared" si="691"/>
        <v>Tennisschule</v>
      </c>
      <c r="BE1973" s="52" t="str">
        <f t="shared" si="692"/>
        <v>Unternehmen</v>
      </c>
      <c r="BF1973" s="52">
        <f t="shared" si="693"/>
        <v>1</v>
      </c>
    </row>
    <row r="1974" spans="1:58" hidden="1" x14ac:dyDescent="0.35">
      <c r="A1974" s="107" t="s">
        <v>4201</v>
      </c>
      <c r="B1974" s="75" t="s">
        <v>1837</v>
      </c>
      <c r="C1974" s="52" t="s">
        <v>2</v>
      </c>
      <c r="D1974" s="52" t="s">
        <v>2</v>
      </c>
      <c r="E1974" s="52" t="s">
        <v>2</v>
      </c>
      <c r="F1974" s="52" t="s">
        <v>2</v>
      </c>
      <c r="G1974" s="52" t="s">
        <v>2</v>
      </c>
      <c r="H1974" s="52" t="s">
        <v>3</v>
      </c>
      <c r="I1974" s="52" t="s">
        <v>2</v>
      </c>
      <c r="J1974" s="52" t="s">
        <v>2</v>
      </c>
      <c r="K1974" s="52" t="s">
        <v>2</v>
      </c>
      <c r="L1974" s="52" t="s">
        <v>2</v>
      </c>
      <c r="M1974" s="52" t="s">
        <v>2</v>
      </c>
      <c r="N1974" s="52" t="s">
        <v>2</v>
      </c>
      <c r="O1974" s="52" t="s">
        <v>2411</v>
      </c>
      <c r="P1974" s="52" t="s">
        <v>59</v>
      </c>
      <c r="Q1974" s="52" t="str">
        <f t="shared" si="700"/>
        <v>Nein</v>
      </c>
      <c r="R1974" s="52" t="str">
        <f t="shared" si="700"/>
        <v>Nein</v>
      </c>
      <c r="S1974" s="52" t="str">
        <f t="shared" si="700"/>
        <v>Nein</v>
      </c>
      <c r="T1974" s="52" t="str">
        <f t="shared" si="700"/>
        <v>Nein</v>
      </c>
      <c r="U1974" s="52" t="str">
        <f t="shared" si="700"/>
        <v>Nein</v>
      </c>
      <c r="V1974" s="52" t="str">
        <f t="shared" si="700"/>
        <v>Nein</v>
      </c>
      <c r="W1974" s="52" t="str">
        <f t="shared" si="700"/>
        <v>Nein</v>
      </c>
      <c r="X1974" s="52" t="str">
        <f t="shared" si="700"/>
        <v>Nein</v>
      </c>
      <c r="Y1974" s="52" t="str">
        <f t="shared" si="700"/>
        <v>Nein</v>
      </c>
      <c r="Z1974" s="52" t="str">
        <f t="shared" si="700"/>
        <v>Nein</v>
      </c>
      <c r="AA1974" s="52" t="str">
        <f t="shared" si="700"/>
        <v>Nein</v>
      </c>
      <c r="AB1974" s="52" t="str">
        <f t="shared" si="700"/>
        <v>Nein</v>
      </c>
      <c r="AC1974" s="52" t="str">
        <f t="shared" si="700"/>
        <v>Nein</v>
      </c>
      <c r="AD1974" s="52" t="str">
        <f t="shared" si="700"/>
        <v>Nein</v>
      </c>
      <c r="AE1974" s="52" t="str">
        <f t="shared" si="700"/>
        <v>Nein</v>
      </c>
      <c r="AF1974" s="52" t="str">
        <f t="shared" si="700"/>
        <v>Nein</v>
      </c>
      <c r="AG1974" s="61" t="str">
        <f>IF(Q1974="Ja",VLOOKUP($Q$2,Plausis!A:E,5,0),IF(R1974="Ja",VLOOKUP($R$2,Plausis!A:E,5,0),IF(T1974="Ja",VLOOKUP($T$2,Plausis!A:E,5,0),IF(U1974="Ja",VLOOKUP($U$2,Plausis!A:E,5,0),IF(AA1974="Ja",VLOOKUP($AA$2,Plausis!A:E,5,0),IF(AC1974="Ja",VLOOKUP($AC$2,Plausis!A:E,5,0),IF(AD1974="Ja",VLOOKUP($AD$2,Plausis!A:E,5,0),"")))))))</f>
        <v/>
      </c>
      <c r="AH1974" s="52" t="str">
        <f>IF(Y1974="Ja",VLOOKUP($Y$2,Plausis!A:E,5,0),"")</f>
        <v/>
      </c>
      <c r="AI1974" s="52" t="str">
        <f t="shared" si="680"/>
        <v>Nein</v>
      </c>
      <c r="AJ1974" s="52" t="str">
        <f>IF(S1974="Ja",VLOOKUP($S$2,Plausis!A:E,5,0),IF(V1974="Ja",VLOOKUP($V$2,Plausis!A:E,5,0),IF(X1974="Ja",VLOOKUP($X$2,Plausis!A:E,5,0),"")))</f>
        <v/>
      </c>
      <c r="AL1974" s="52" t="s">
        <v>2</v>
      </c>
      <c r="AM1974" s="114">
        <v>45531</v>
      </c>
      <c r="AN1974" s="52" t="s">
        <v>4467</v>
      </c>
      <c r="AO1974" s="52" t="str">
        <f>VLOOKUP(B1974,'BAT Grundtabelle'!B:T,19,0)</f>
        <v>ja</v>
      </c>
      <c r="AP1974" s="105" t="str">
        <f t="shared" si="681"/>
        <v>11775</v>
      </c>
      <c r="AQ1974" s="52" t="str">
        <f t="shared" si="682"/>
        <v>Tennisverein</v>
      </c>
      <c r="AR1974" s="52" t="b">
        <f t="shared" si="699"/>
        <v>0</v>
      </c>
      <c r="AS1974" s="52" t="b">
        <f t="shared" si="699"/>
        <v>0</v>
      </c>
      <c r="AT1974" s="52" t="b">
        <f t="shared" si="699"/>
        <v>0</v>
      </c>
      <c r="AU1974" s="52" t="str">
        <f t="shared" si="684"/>
        <v>Eigener Tarif</v>
      </c>
      <c r="AW1974" s="52" t="b">
        <f t="shared" si="685"/>
        <v>0</v>
      </c>
      <c r="AX1974" s="52" t="str">
        <f t="shared" si="686"/>
        <v>Eigener Tarif</v>
      </c>
      <c r="AY1974" s="52" t="b">
        <f t="shared" si="687"/>
        <v>0</v>
      </c>
      <c r="AZ1974" s="52" t="str">
        <f t="shared" si="688"/>
        <v>11775</v>
      </c>
      <c r="BA1974" s="52" t="str">
        <f>VLOOKUP(A1974,'BAT Grundtabelle'!A:U,21,0)</f>
        <v>nein</v>
      </c>
      <c r="BB1974" s="52" t="str">
        <f t="shared" si="689"/>
        <v>nein</v>
      </c>
      <c r="BC1974" s="52" t="str">
        <f t="shared" si="690"/>
        <v>11775</v>
      </c>
      <c r="BD1974" s="52" t="str">
        <f t="shared" si="691"/>
        <v>Tennisverein</v>
      </c>
      <c r="BE1974" s="52" t="str">
        <f t="shared" si="692"/>
        <v>Eigener Tarif</v>
      </c>
      <c r="BF1974" s="52" t="str">
        <f t="shared" si="693"/>
        <v>Eigener Tarif</v>
      </c>
    </row>
    <row r="1975" spans="1:58" hidden="1" x14ac:dyDescent="0.35">
      <c r="A1975" s="107" t="s">
        <v>2046</v>
      </c>
      <c r="B1975" s="75" t="s">
        <v>2045</v>
      </c>
      <c r="C1975" s="52" t="s">
        <v>3</v>
      </c>
      <c r="D1975" s="52" t="s">
        <v>3</v>
      </c>
      <c r="E1975" s="52" t="s">
        <v>2</v>
      </c>
      <c r="F1975" s="52" t="s">
        <v>2</v>
      </c>
      <c r="G1975" s="52" t="s">
        <v>2</v>
      </c>
      <c r="H1975" s="52" t="s">
        <v>2</v>
      </c>
      <c r="I1975" s="52" t="s">
        <v>3</v>
      </c>
      <c r="J1975" s="52">
        <v>2</v>
      </c>
      <c r="K1975" s="52" t="s">
        <v>2</v>
      </c>
      <c r="L1975" s="52" t="s">
        <v>2</v>
      </c>
      <c r="M1975" s="52" t="s">
        <v>2</v>
      </c>
      <c r="N1975" s="52" t="s">
        <v>3</v>
      </c>
      <c r="P1975" s="52" t="s">
        <v>4</v>
      </c>
      <c r="Q1975" s="52" t="str">
        <f t="shared" si="700"/>
        <v>Nein</v>
      </c>
      <c r="R1975" s="52" t="str">
        <f t="shared" si="700"/>
        <v>Nein</v>
      </c>
      <c r="S1975" s="52" t="str">
        <f t="shared" si="700"/>
        <v>Nein</v>
      </c>
      <c r="T1975" s="52" t="str">
        <f t="shared" si="700"/>
        <v>Nein</v>
      </c>
      <c r="U1975" s="52" t="str">
        <f t="shared" si="700"/>
        <v>Nein</v>
      </c>
      <c r="V1975" s="52" t="str">
        <f t="shared" si="700"/>
        <v>Nein</v>
      </c>
      <c r="W1975" s="52" t="str">
        <f t="shared" si="700"/>
        <v>Nein</v>
      </c>
      <c r="X1975" s="52" t="str">
        <f t="shared" si="700"/>
        <v>Nein</v>
      </c>
      <c r="Y1975" s="52" t="str">
        <f t="shared" si="700"/>
        <v>Nein</v>
      </c>
      <c r="Z1975" s="52" t="str">
        <f t="shared" si="700"/>
        <v>Nein</v>
      </c>
      <c r="AA1975" s="52" t="str">
        <f t="shared" si="700"/>
        <v>Nein</v>
      </c>
      <c r="AB1975" s="52" t="str">
        <f t="shared" si="700"/>
        <v>Nein</v>
      </c>
      <c r="AC1975" s="52" t="str">
        <f t="shared" si="700"/>
        <v>Nein</v>
      </c>
      <c r="AD1975" s="52" t="str">
        <f t="shared" si="700"/>
        <v>Nein</v>
      </c>
      <c r="AE1975" s="52" t="str">
        <f t="shared" si="700"/>
        <v>Nein</v>
      </c>
      <c r="AF1975" s="52" t="str">
        <f t="shared" si="700"/>
        <v>Nein</v>
      </c>
      <c r="AG1975" s="61" t="str">
        <f>IF(Q1975="Ja",VLOOKUP($Q$2,Plausis!A:E,5,0),IF(R1975="Ja",VLOOKUP($R$2,Plausis!A:E,5,0),IF(T1975="Ja",VLOOKUP($T$2,Plausis!A:E,5,0),IF(U1975="Ja",VLOOKUP($U$2,Plausis!A:E,5,0),IF(AA1975="Ja",VLOOKUP($AA$2,Plausis!A:E,5,0),IF(AC1975="Ja",VLOOKUP($AC$2,Plausis!A:E,5,0),IF(AD1975="Ja",VLOOKUP($AD$2,Plausis!A:E,5,0),"")))))))</f>
        <v/>
      </c>
      <c r="AH1975" s="52" t="str">
        <f>IF(Y1975="Ja",VLOOKUP($Y$2,Plausis!A:E,5,0),"")</f>
        <v/>
      </c>
      <c r="AI1975" s="52" t="str">
        <f t="shared" si="680"/>
        <v>Ja</v>
      </c>
      <c r="AJ1975" s="52" t="str">
        <f>IF(S1975="Ja",VLOOKUP($S$2,Plausis!A:E,5,0),IF(V1975="Ja",VLOOKUP($V$2,Plausis!A:E,5,0),IF(X1975="Ja",VLOOKUP($X$2,Plausis!A:E,5,0),"")))</f>
        <v/>
      </c>
      <c r="AL1975" s="52" t="s">
        <v>2</v>
      </c>
      <c r="AM1975" s="114">
        <v>45531</v>
      </c>
      <c r="AN1975" s="52" t="s">
        <v>4467</v>
      </c>
      <c r="AO1975" s="52" t="str">
        <f>VLOOKUP(B1975,'BAT Grundtabelle'!B:T,19,0)</f>
        <v>ja</v>
      </c>
      <c r="AP1975" s="105" t="str">
        <f t="shared" si="681"/>
        <v>6036</v>
      </c>
      <c r="AQ1975" s="52" t="str">
        <f t="shared" si="682"/>
        <v>Teppich- und Polsterreinigung</v>
      </c>
      <c r="AR1975" s="52" t="b">
        <f t="shared" si="699"/>
        <v>0</v>
      </c>
      <c r="AS1975" s="52" t="b">
        <f t="shared" si="699"/>
        <v>0</v>
      </c>
      <c r="AT1975" s="52" t="b">
        <f t="shared" si="699"/>
        <v>0</v>
      </c>
      <c r="AU1975" s="52">
        <f t="shared" si="684"/>
        <v>2</v>
      </c>
      <c r="AW1975" s="52" t="b">
        <f t="shared" si="685"/>
        <v>0</v>
      </c>
      <c r="AX1975" s="52" t="str">
        <f t="shared" si="686"/>
        <v>Unternehmen</v>
      </c>
      <c r="AY1975" s="52" t="b">
        <f t="shared" si="687"/>
        <v>0</v>
      </c>
      <c r="AZ1975" s="52" t="str">
        <f t="shared" si="688"/>
        <v>6036</v>
      </c>
      <c r="BA1975" s="52" t="str">
        <f>VLOOKUP(A1975,'BAT Grundtabelle'!A:U,21,0)</f>
        <v>ja</v>
      </c>
      <c r="BB1975" s="52" t="str">
        <f t="shared" si="689"/>
        <v>nein</v>
      </c>
      <c r="BC1975" s="52" t="str">
        <f t="shared" si="690"/>
        <v>6036</v>
      </c>
      <c r="BD1975" s="52" t="str">
        <f t="shared" si="691"/>
        <v>Teppich- und Polsterreinigung</v>
      </c>
      <c r="BE1975" s="52" t="str">
        <f t="shared" si="692"/>
        <v>Unternehmen</v>
      </c>
      <c r="BF1975" s="52">
        <f t="shared" si="693"/>
        <v>2</v>
      </c>
    </row>
    <row r="1976" spans="1:58" hidden="1" x14ac:dyDescent="0.35">
      <c r="A1976" s="107" t="s">
        <v>4202</v>
      </c>
      <c r="B1976" s="75" t="s">
        <v>1556</v>
      </c>
      <c r="C1976" s="52" t="s">
        <v>3</v>
      </c>
      <c r="D1976" s="52" t="s">
        <v>3</v>
      </c>
      <c r="E1976" s="52" t="s">
        <v>2</v>
      </c>
      <c r="F1976" s="52" t="s">
        <v>2</v>
      </c>
      <c r="G1976" s="52" t="s">
        <v>2</v>
      </c>
      <c r="H1976" s="52" t="s">
        <v>2</v>
      </c>
      <c r="I1976" s="52" t="s">
        <v>3</v>
      </c>
      <c r="J1976" s="52">
        <v>1</v>
      </c>
      <c r="K1976" s="52" t="s">
        <v>2</v>
      </c>
      <c r="L1976" s="52" t="s">
        <v>2</v>
      </c>
      <c r="M1976" s="52" t="s">
        <v>2</v>
      </c>
      <c r="N1976" s="52" t="s">
        <v>3</v>
      </c>
      <c r="P1976" s="52" t="s">
        <v>4</v>
      </c>
      <c r="Q1976" s="52" t="str">
        <f t="shared" si="700"/>
        <v>Nein</v>
      </c>
      <c r="R1976" s="52" t="str">
        <f t="shared" si="700"/>
        <v>Nein</v>
      </c>
      <c r="S1976" s="52" t="str">
        <f t="shared" si="700"/>
        <v>Nein</v>
      </c>
      <c r="T1976" s="52" t="str">
        <f t="shared" si="700"/>
        <v>Nein</v>
      </c>
      <c r="U1976" s="52" t="str">
        <f t="shared" si="700"/>
        <v>Nein</v>
      </c>
      <c r="V1976" s="52" t="str">
        <f t="shared" si="700"/>
        <v>Nein</v>
      </c>
      <c r="W1976" s="52" t="str">
        <f t="shared" si="700"/>
        <v>Nein</v>
      </c>
      <c r="X1976" s="52" t="str">
        <f t="shared" si="700"/>
        <v>Nein</v>
      </c>
      <c r="Y1976" s="52" t="str">
        <f t="shared" si="700"/>
        <v>Nein</v>
      </c>
      <c r="Z1976" s="52" t="str">
        <f t="shared" si="700"/>
        <v>Nein</v>
      </c>
      <c r="AA1976" s="52" t="str">
        <f t="shared" si="700"/>
        <v>Nein</v>
      </c>
      <c r="AB1976" s="52" t="str">
        <f t="shared" si="700"/>
        <v>Nein</v>
      </c>
      <c r="AC1976" s="52" t="str">
        <f t="shared" si="700"/>
        <v>Nein</v>
      </c>
      <c r="AD1976" s="52" t="str">
        <f t="shared" si="700"/>
        <v>Nein</v>
      </c>
      <c r="AE1976" s="52" t="str">
        <f t="shared" si="700"/>
        <v>Nein</v>
      </c>
      <c r="AF1976" s="52" t="str">
        <f t="shared" si="700"/>
        <v>Nein</v>
      </c>
      <c r="AG1976" s="61" t="str">
        <f>IF(Q1976="Ja",VLOOKUP($Q$2,Plausis!A:E,5,0),IF(R1976="Ja",VLOOKUP($R$2,Plausis!A:E,5,0),IF(T1976="Ja",VLOOKUP($T$2,Plausis!A:E,5,0),IF(U1976="Ja",VLOOKUP($U$2,Plausis!A:E,5,0),IF(AA1976="Ja",VLOOKUP($AA$2,Plausis!A:E,5,0),IF(AC1976="Ja",VLOOKUP($AC$2,Plausis!A:E,5,0),IF(AD1976="Ja",VLOOKUP($AD$2,Plausis!A:E,5,0),"")))))))</f>
        <v/>
      </c>
      <c r="AH1976" s="52" t="str">
        <f>IF(Y1976="Ja",VLOOKUP($Y$2,Plausis!A:E,5,0),"")</f>
        <v/>
      </c>
      <c r="AI1976" s="52" t="str">
        <f t="shared" si="680"/>
        <v>Ja</v>
      </c>
      <c r="AJ1976" s="52" t="str">
        <f>IF(S1976="Ja",VLOOKUP($S$2,Plausis!A:E,5,0),IF(V1976="Ja",VLOOKUP($V$2,Plausis!A:E,5,0),IF(X1976="Ja",VLOOKUP($X$2,Plausis!A:E,5,0),"")))</f>
        <v/>
      </c>
      <c r="AL1976" s="52" t="s">
        <v>2</v>
      </c>
      <c r="AM1976" s="114">
        <v>45531</v>
      </c>
      <c r="AN1976" s="52" t="s">
        <v>4467</v>
      </c>
      <c r="AO1976" s="52" t="str">
        <f>VLOOKUP(B1976,'BAT Grundtabelle'!B:T,19,0)</f>
        <v>ja</v>
      </c>
      <c r="AP1976" s="105" t="str">
        <f t="shared" si="681"/>
        <v>11776</v>
      </c>
      <c r="AQ1976" s="52" t="str">
        <f t="shared" si="682"/>
        <v>Teppichgroßhandel</v>
      </c>
      <c r="AR1976" s="52" t="b">
        <f t="shared" si="699"/>
        <v>0</v>
      </c>
      <c r="AS1976" s="52" t="b">
        <f t="shared" si="699"/>
        <v>0</v>
      </c>
      <c r="AT1976" s="52" t="b">
        <f t="shared" si="699"/>
        <v>0</v>
      </c>
      <c r="AU1976" s="52">
        <f t="shared" si="684"/>
        <v>1</v>
      </c>
      <c r="AW1976" s="52" t="b">
        <f t="shared" si="685"/>
        <v>0</v>
      </c>
      <c r="AX1976" s="52" t="str">
        <f t="shared" si="686"/>
        <v>Unternehmen</v>
      </c>
      <c r="AY1976" s="52" t="b">
        <f t="shared" si="687"/>
        <v>0</v>
      </c>
      <c r="AZ1976" s="52" t="str">
        <f t="shared" si="688"/>
        <v>11776</v>
      </c>
      <c r="BA1976" s="52" t="str">
        <f>VLOOKUP(A1976,'BAT Grundtabelle'!A:U,21,0)</f>
        <v>ja</v>
      </c>
      <c r="BB1976" s="52" t="str">
        <f t="shared" si="689"/>
        <v>nein</v>
      </c>
      <c r="BC1976" s="52" t="str">
        <f t="shared" si="690"/>
        <v>11776</v>
      </c>
      <c r="BD1976" s="52" t="str">
        <f t="shared" si="691"/>
        <v>Teppichgroßhandel</v>
      </c>
      <c r="BE1976" s="52" t="str">
        <f t="shared" si="692"/>
        <v>Unternehmen</v>
      </c>
      <c r="BF1976" s="52">
        <f t="shared" si="693"/>
        <v>1</v>
      </c>
    </row>
    <row r="1977" spans="1:58" hidden="1" x14ac:dyDescent="0.35">
      <c r="A1977" s="107" t="s">
        <v>2262</v>
      </c>
      <c r="B1977" s="75" t="s">
        <v>1555</v>
      </c>
      <c r="C1977" s="52" t="s">
        <v>3</v>
      </c>
      <c r="D1977" s="52" t="s">
        <v>3</v>
      </c>
      <c r="E1977" s="52" t="s">
        <v>2</v>
      </c>
      <c r="F1977" s="52" t="s">
        <v>2</v>
      </c>
      <c r="G1977" s="52" t="s">
        <v>2</v>
      </c>
      <c r="H1977" s="52" t="s">
        <v>2</v>
      </c>
      <c r="I1977" s="52" t="s">
        <v>3</v>
      </c>
      <c r="J1977" s="52">
        <v>1</v>
      </c>
      <c r="K1977" s="52" t="s">
        <v>2</v>
      </c>
      <c r="L1977" s="52" t="s">
        <v>2</v>
      </c>
      <c r="M1977" s="52" t="s">
        <v>2</v>
      </c>
      <c r="N1977" s="52" t="s">
        <v>3</v>
      </c>
      <c r="P1977" s="52" t="s">
        <v>4</v>
      </c>
      <c r="Q1977" s="52" t="str">
        <f t="shared" si="700"/>
        <v>Nein</v>
      </c>
      <c r="R1977" s="52" t="str">
        <f t="shared" si="700"/>
        <v>Nein</v>
      </c>
      <c r="S1977" s="52" t="str">
        <f t="shared" si="700"/>
        <v>Nein</v>
      </c>
      <c r="T1977" s="52" t="str">
        <f t="shared" si="700"/>
        <v>Nein</v>
      </c>
      <c r="U1977" s="52" t="str">
        <f t="shared" si="700"/>
        <v>Nein</v>
      </c>
      <c r="V1977" s="52" t="str">
        <f t="shared" si="700"/>
        <v>Nein</v>
      </c>
      <c r="W1977" s="52" t="str">
        <f t="shared" si="700"/>
        <v>Nein</v>
      </c>
      <c r="X1977" s="52" t="str">
        <f t="shared" si="700"/>
        <v>Nein</v>
      </c>
      <c r="Y1977" s="52" t="str">
        <f t="shared" si="700"/>
        <v>Nein</v>
      </c>
      <c r="Z1977" s="52" t="str">
        <f t="shared" si="700"/>
        <v>Nein</v>
      </c>
      <c r="AA1977" s="52" t="str">
        <f t="shared" si="700"/>
        <v>Nein</v>
      </c>
      <c r="AB1977" s="52" t="str">
        <f t="shared" si="700"/>
        <v>Nein</v>
      </c>
      <c r="AC1977" s="52" t="str">
        <f t="shared" si="700"/>
        <v>Nein</v>
      </c>
      <c r="AD1977" s="52" t="str">
        <f t="shared" si="700"/>
        <v>Nein</v>
      </c>
      <c r="AE1977" s="52" t="str">
        <f t="shared" si="700"/>
        <v>Nein</v>
      </c>
      <c r="AF1977" s="52" t="str">
        <f t="shared" si="700"/>
        <v>Nein</v>
      </c>
      <c r="AG1977" s="61" t="str">
        <f>IF(Q1977="Ja",VLOOKUP($Q$2,Plausis!A:E,5,0),IF(R1977="Ja",VLOOKUP($R$2,Plausis!A:E,5,0),IF(T1977="Ja",VLOOKUP($T$2,Plausis!A:E,5,0),IF(U1977="Ja",VLOOKUP($U$2,Plausis!A:E,5,0),IF(AA1977="Ja",VLOOKUP($AA$2,Plausis!A:E,5,0),IF(AC1977="Ja",VLOOKUP($AC$2,Plausis!A:E,5,0),IF(AD1977="Ja",VLOOKUP($AD$2,Plausis!A:E,5,0),"")))))))</f>
        <v/>
      </c>
      <c r="AH1977" s="52" t="str">
        <f>IF(Y1977="Ja",VLOOKUP($Y$2,Plausis!A:E,5,0),"")</f>
        <v/>
      </c>
      <c r="AI1977" s="52" t="str">
        <f t="shared" si="680"/>
        <v>Ja</v>
      </c>
      <c r="AJ1977" s="52" t="str">
        <f>IF(S1977="Ja",VLOOKUP($S$2,Plausis!A:E,5,0),IF(V1977="Ja",VLOOKUP($V$2,Plausis!A:E,5,0),IF(X1977="Ja",VLOOKUP($X$2,Plausis!A:E,5,0),"")))</f>
        <v/>
      </c>
      <c r="AL1977" s="52" t="s">
        <v>3</v>
      </c>
      <c r="AM1977" s="114">
        <v>45531</v>
      </c>
      <c r="AN1977" s="52" t="s">
        <v>4467</v>
      </c>
      <c r="AO1977" s="52" t="str">
        <f>VLOOKUP(B1977,'BAT Grundtabelle'!B:T,19,0)</f>
        <v>ja</v>
      </c>
      <c r="AP1977" s="105" t="str">
        <f t="shared" si="681"/>
        <v>3954</v>
      </c>
      <c r="AQ1977" s="52" t="str">
        <f t="shared" si="682"/>
        <v>Teppichhandel</v>
      </c>
      <c r="AR1977" s="52" t="b">
        <f t="shared" si="699"/>
        <v>0</v>
      </c>
      <c r="AS1977" s="52" t="b">
        <f t="shared" si="699"/>
        <v>0</v>
      </c>
      <c r="AT1977" s="52" t="b">
        <f t="shared" si="699"/>
        <v>0</v>
      </c>
      <c r="AU1977" s="52">
        <f t="shared" si="684"/>
        <v>1</v>
      </c>
      <c r="AW1977" s="52" t="b">
        <f t="shared" si="685"/>
        <v>0</v>
      </c>
      <c r="AX1977" s="52" t="str">
        <f t="shared" si="686"/>
        <v>Unternehmen</v>
      </c>
      <c r="AY1977" s="52" t="b">
        <f t="shared" si="687"/>
        <v>0</v>
      </c>
      <c r="AZ1977" s="52" t="str">
        <f t="shared" si="688"/>
        <v>3954</v>
      </c>
      <c r="BA1977" s="52" t="str">
        <f>VLOOKUP(A1977,'BAT Grundtabelle'!A:U,21,0)</f>
        <v>ja</v>
      </c>
      <c r="BB1977" s="52" t="str">
        <f t="shared" si="689"/>
        <v>nein</v>
      </c>
      <c r="BC1977" s="52" t="str">
        <f t="shared" si="690"/>
        <v>3954</v>
      </c>
      <c r="BD1977" s="52" t="str">
        <f t="shared" si="691"/>
        <v>Teppichhandel</v>
      </c>
      <c r="BE1977" s="52" t="str">
        <f t="shared" si="692"/>
        <v>Unternehmen</v>
      </c>
      <c r="BF1977" s="52">
        <f t="shared" si="693"/>
        <v>1</v>
      </c>
    </row>
    <row r="1978" spans="1:58" hidden="1" x14ac:dyDescent="0.35">
      <c r="A1978" s="107" t="s">
        <v>4203</v>
      </c>
      <c r="B1978" s="75" t="s">
        <v>1367</v>
      </c>
      <c r="C1978" s="52" t="s">
        <v>3</v>
      </c>
      <c r="D1978" s="52" t="s">
        <v>3</v>
      </c>
      <c r="E1978" s="52" t="s">
        <v>2</v>
      </c>
      <c r="F1978" s="52" t="s">
        <v>2</v>
      </c>
      <c r="G1978" s="52" t="s">
        <v>2</v>
      </c>
      <c r="H1978" s="52" t="s">
        <v>2</v>
      </c>
      <c r="I1978" s="52" t="s">
        <v>3</v>
      </c>
      <c r="J1978" s="52">
        <v>1</v>
      </c>
      <c r="K1978" s="52" t="s">
        <v>2</v>
      </c>
      <c r="L1978" s="52" t="s">
        <v>2</v>
      </c>
      <c r="M1978" s="52" t="s">
        <v>2</v>
      </c>
      <c r="N1978" s="52" t="s">
        <v>3</v>
      </c>
      <c r="P1978" s="52" t="s">
        <v>4</v>
      </c>
      <c r="Q1978" s="52" t="str">
        <f t="shared" si="700"/>
        <v>Nein</v>
      </c>
      <c r="R1978" s="52" t="str">
        <f t="shared" si="700"/>
        <v>Nein</v>
      </c>
      <c r="S1978" s="52" t="str">
        <f t="shared" si="700"/>
        <v>Nein</v>
      </c>
      <c r="T1978" s="52" t="str">
        <f t="shared" si="700"/>
        <v>Nein</v>
      </c>
      <c r="U1978" s="52" t="str">
        <f t="shared" si="700"/>
        <v>Nein</v>
      </c>
      <c r="V1978" s="52" t="str">
        <f t="shared" si="700"/>
        <v>Nein</v>
      </c>
      <c r="W1978" s="52" t="str">
        <f t="shared" si="700"/>
        <v>Nein</v>
      </c>
      <c r="X1978" s="52" t="str">
        <f t="shared" si="700"/>
        <v>Nein</v>
      </c>
      <c r="Y1978" s="52" t="str">
        <f t="shared" si="700"/>
        <v>Nein</v>
      </c>
      <c r="Z1978" s="52" t="str">
        <f t="shared" si="700"/>
        <v>Nein</v>
      </c>
      <c r="AA1978" s="52" t="str">
        <f t="shared" si="700"/>
        <v>Nein</v>
      </c>
      <c r="AB1978" s="52" t="str">
        <f t="shared" si="700"/>
        <v>Nein</v>
      </c>
      <c r="AC1978" s="52" t="str">
        <f t="shared" si="700"/>
        <v>Nein</v>
      </c>
      <c r="AD1978" s="52" t="str">
        <f t="shared" si="700"/>
        <v>Nein</v>
      </c>
      <c r="AE1978" s="52" t="str">
        <f t="shared" si="700"/>
        <v>Nein</v>
      </c>
      <c r="AF1978" s="52" t="str">
        <f t="shared" si="700"/>
        <v>Nein</v>
      </c>
      <c r="AG1978" s="61" t="str">
        <f>IF(Q1978="Ja",VLOOKUP($Q$2,Plausis!A:E,5,0),IF(R1978="Ja",VLOOKUP($R$2,Plausis!A:E,5,0),IF(T1978="Ja",VLOOKUP($T$2,Plausis!A:E,5,0),IF(U1978="Ja",VLOOKUP($U$2,Plausis!A:E,5,0),IF(AA1978="Ja",VLOOKUP($AA$2,Plausis!A:E,5,0),IF(AC1978="Ja",VLOOKUP($AC$2,Plausis!A:E,5,0),IF(AD1978="Ja",VLOOKUP($AD$2,Plausis!A:E,5,0),"")))))))</f>
        <v/>
      </c>
      <c r="AH1978" s="52" t="str">
        <f>IF(Y1978="Ja",VLOOKUP($Y$2,Plausis!A:E,5,0),"")</f>
        <v/>
      </c>
      <c r="AI1978" s="52" t="str">
        <f t="shared" si="680"/>
        <v>Ja</v>
      </c>
      <c r="AJ1978" s="52" t="str">
        <f>IF(S1978="Ja",VLOOKUP($S$2,Plausis!A:E,5,0),IF(V1978="Ja",VLOOKUP($V$2,Plausis!A:E,5,0),IF(X1978="Ja",VLOOKUP($X$2,Plausis!A:E,5,0),"")))</f>
        <v/>
      </c>
      <c r="AL1978" s="52" t="s">
        <v>2</v>
      </c>
      <c r="AM1978" s="114">
        <v>45531</v>
      </c>
      <c r="AN1978" s="52" t="s">
        <v>4467</v>
      </c>
      <c r="AO1978" s="52" t="str">
        <f>VLOOKUP(B1978,'BAT Grundtabelle'!B:T,19,0)</f>
        <v>ja</v>
      </c>
      <c r="AP1978" s="105" t="str">
        <f t="shared" si="681"/>
        <v>11777</v>
      </c>
      <c r="AQ1978" s="52" t="str">
        <f t="shared" si="682"/>
        <v>Teppichhersteller</v>
      </c>
      <c r="AR1978" s="52" t="b">
        <f t="shared" si="699"/>
        <v>0</v>
      </c>
      <c r="AS1978" s="52" t="b">
        <f t="shared" si="699"/>
        <v>0</v>
      </c>
      <c r="AT1978" s="52" t="b">
        <f t="shared" si="699"/>
        <v>0</v>
      </c>
      <c r="AU1978" s="52">
        <f t="shared" si="684"/>
        <v>1</v>
      </c>
      <c r="AW1978" s="52" t="b">
        <f t="shared" si="685"/>
        <v>0</v>
      </c>
      <c r="AX1978" s="52" t="str">
        <f t="shared" si="686"/>
        <v>Unternehmen</v>
      </c>
      <c r="AY1978" s="52" t="b">
        <f t="shared" si="687"/>
        <v>0</v>
      </c>
      <c r="AZ1978" s="52" t="str">
        <f t="shared" si="688"/>
        <v>11777</v>
      </c>
      <c r="BA1978" s="52" t="str">
        <f>VLOOKUP(A1978,'BAT Grundtabelle'!A:U,21,0)</f>
        <v>ja</v>
      </c>
      <c r="BB1978" s="52" t="str">
        <f t="shared" si="689"/>
        <v>nein</v>
      </c>
      <c r="BC1978" s="52" t="str">
        <f t="shared" si="690"/>
        <v>11777</v>
      </c>
      <c r="BD1978" s="52" t="str">
        <f t="shared" si="691"/>
        <v>Teppichhersteller</v>
      </c>
      <c r="BE1978" s="52" t="str">
        <f t="shared" si="692"/>
        <v>Unternehmen</v>
      </c>
      <c r="BF1978" s="52">
        <f t="shared" si="693"/>
        <v>1</v>
      </c>
    </row>
    <row r="1979" spans="1:58" hidden="1" x14ac:dyDescent="0.35">
      <c r="A1979" s="107" t="s">
        <v>4204</v>
      </c>
      <c r="B1979" s="75" t="s">
        <v>210</v>
      </c>
      <c r="C1979" s="52" t="s">
        <v>3</v>
      </c>
      <c r="D1979" s="52" t="s">
        <v>3</v>
      </c>
      <c r="E1979" s="52" t="s">
        <v>2</v>
      </c>
      <c r="F1979" s="52" t="s">
        <v>2</v>
      </c>
      <c r="G1979" s="52" t="s">
        <v>2</v>
      </c>
      <c r="H1979" s="52" t="s">
        <v>2</v>
      </c>
      <c r="I1979" s="52" t="s">
        <v>3</v>
      </c>
      <c r="J1979" s="52">
        <v>1</v>
      </c>
      <c r="K1979" s="52" t="s">
        <v>2</v>
      </c>
      <c r="L1979" s="52" t="s">
        <v>2</v>
      </c>
      <c r="M1979" s="52" t="s">
        <v>2</v>
      </c>
      <c r="N1979" s="52" t="s">
        <v>3</v>
      </c>
      <c r="P1979" s="52" t="s">
        <v>4</v>
      </c>
      <c r="Q1979" s="52" t="str">
        <f t="shared" si="700"/>
        <v>Nein</v>
      </c>
      <c r="R1979" s="52" t="str">
        <f t="shared" si="700"/>
        <v>Nein</v>
      </c>
      <c r="S1979" s="52" t="str">
        <f t="shared" si="700"/>
        <v>Nein</v>
      </c>
      <c r="T1979" s="52" t="str">
        <f t="shared" si="700"/>
        <v>Nein</v>
      </c>
      <c r="U1979" s="52" t="str">
        <f t="shared" si="700"/>
        <v>Nein</v>
      </c>
      <c r="V1979" s="52" t="str">
        <f t="shared" si="700"/>
        <v>Nein</v>
      </c>
      <c r="W1979" s="52" t="str">
        <f t="shared" si="700"/>
        <v>Nein</v>
      </c>
      <c r="X1979" s="52" t="str">
        <f t="shared" si="700"/>
        <v>Nein</v>
      </c>
      <c r="Y1979" s="52" t="str">
        <f t="shared" si="700"/>
        <v>Nein</v>
      </c>
      <c r="Z1979" s="52" t="str">
        <f t="shared" si="700"/>
        <v>Nein</v>
      </c>
      <c r="AA1979" s="52" t="str">
        <f t="shared" si="700"/>
        <v>Nein</v>
      </c>
      <c r="AB1979" s="52" t="str">
        <f t="shared" si="700"/>
        <v>Nein</v>
      </c>
      <c r="AC1979" s="52" t="str">
        <f t="shared" si="700"/>
        <v>Nein</v>
      </c>
      <c r="AD1979" s="52" t="str">
        <f t="shared" si="700"/>
        <v>Nein</v>
      </c>
      <c r="AE1979" s="52" t="str">
        <f t="shared" si="700"/>
        <v>Nein</v>
      </c>
      <c r="AF1979" s="52" t="str">
        <f t="shared" si="700"/>
        <v>Nein</v>
      </c>
      <c r="AG1979" s="61" t="str">
        <f>IF(Q1979="Ja",VLOOKUP($Q$2,Plausis!A:E,5,0),IF(R1979="Ja",VLOOKUP($R$2,Plausis!A:E,5,0),IF(T1979="Ja",VLOOKUP($T$2,Plausis!A:E,5,0),IF(U1979="Ja",VLOOKUP($U$2,Plausis!A:E,5,0),IF(AA1979="Ja",VLOOKUP($AA$2,Plausis!A:E,5,0),IF(AC1979="Ja",VLOOKUP($AC$2,Plausis!A:E,5,0),IF(AD1979="Ja",VLOOKUP($AD$2,Plausis!A:E,5,0),"")))))))</f>
        <v/>
      </c>
      <c r="AH1979" s="52" t="str">
        <f>IF(Y1979="Ja",VLOOKUP($Y$2,Plausis!A:E,5,0),"")</f>
        <v/>
      </c>
      <c r="AI1979" s="52" t="str">
        <f t="shared" si="680"/>
        <v>Ja</v>
      </c>
      <c r="AJ1979" s="52" t="str">
        <f>IF(S1979="Ja",VLOOKUP($S$2,Plausis!A:E,5,0),IF(V1979="Ja",VLOOKUP($V$2,Plausis!A:E,5,0),IF(X1979="Ja",VLOOKUP($X$2,Plausis!A:E,5,0),"")))</f>
        <v/>
      </c>
      <c r="AL1979" s="52" t="s">
        <v>2</v>
      </c>
      <c r="AM1979" s="114">
        <v>45531</v>
      </c>
      <c r="AN1979" s="52" t="s">
        <v>4467</v>
      </c>
      <c r="AO1979" s="52" t="str">
        <f>VLOOKUP(B1979,'BAT Grundtabelle'!B:T,19,0)</f>
        <v>ja</v>
      </c>
      <c r="AP1979" s="105" t="str">
        <f t="shared" si="681"/>
        <v>11778</v>
      </c>
      <c r="AQ1979" s="52" t="str">
        <f t="shared" si="682"/>
        <v>Teppichverlegebetrieb</v>
      </c>
      <c r="AR1979" s="52" t="b">
        <f t="shared" si="699"/>
        <v>0</v>
      </c>
      <c r="AS1979" s="52" t="b">
        <f t="shared" si="699"/>
        <v>0</v>
      </c>
      <c r="AT1979" s="52" t="b">
        <f t="shared" si="699"/>
        <v>0</v>
      </c>
      <c r="AU1979" s="52">
        <f t="shared" si="684"/>
        <v>1</v>
      </c>
      <c r="AW1979" s="52" t="b">
        <f t="shared" si="685"/>
        <v>0</v>
      </c>
      <c r="AX1979" s="52" t="str">
        <f t="shared" si="686"/>
        <v>Unternehmen</v>
      </c>
      <c r="AY1979" s="52" t="b">
        <f t="shared" si="687"/>
        <v>0</v>
      </c>
      <c r="AZ1979" s="52" t="str">
        <f t="shared" si="688"/>
        <v>11778</v>
      </c>
      <c r="BA1979" s="52" t="str">
        <f>VLOOKUP(A1979,'BAT Grundtabelle'!A:U,21,0)</f>
        <v>ja</v>
      </c>
      <c r="BB1979" s="52" t="str">
        <f t="shared" si="689"/>
        <v>nein</v>
      </c>
      <c r="BC1979" s="52" t="str">
        <f t="shared" si="690"/>
        <v>11778</v>
      </c>
      <c r="BD1979" s="52" t="str">
        <f t="shared" si="691"/>
        <v>Teppichverlegebetrieb</v>
      </c>
      <c r="BE1979" s="52" t="str">
        <f t="shared" si="692"/>
        <v>Unternehmen</v>
      </c>
      <c r="BF1979" s="52">
        <f t="shared" si="693"/>
        <v>1</v>
      </c>
    </row>
    <row r="1980" spans="1:58" hidden="1" x14ac:dyDescent="0.35">
      <c r="A1980" s="107" t="s">
        <v>4205</v>
      </c>
      <c r="B1980" s="75" t="s">
        <v>1714</v>
      </c>
      <c r="C1980" s="52" t="s">
        <v>3</v>
      </c>
      <c r="D1980" s="52" t="s">
        <v>3</v>
      </c>
      <c r="E1980" s="52" t="s">
        <v>2</v>
      </c>
      <c r="F1980" s="52" t="s">
        <v>2</v>
      </c>
      <c r="G1980" s="52" t="s">
        <v>2</v>
      </c>
      <c r="H1980" s="52" t="s">
        <v>2</v>
      </c>
      <c r="I1980" s="52" t="s">
        <v>3</v>
      </c>
      <c r="J1980" s="52">
        <v>1</v>
      </c>
      <c r="K1980" s="52" t="s">
        <v>2</v>
      </c>
      <c r="L1980" s="52" t="s">
        <v>2</v>
      </c>
      <c r="M1980" s="52" t="s">
        <v>2</v>
      </c>
      <c r="N1980" s="52" t="s">
        <v>3</v>
      </c>
      <c r="P1980" s="52" t="s">
        <v>4</v>
      </c>
      <c r="Q1980" s="52" t="str">
        <f t="shared" si="700"/>
        <v>Nein</v>
      </c>
      <c r="R1980" s="52" t="str">
        <f t="shared" si="700"/>
        <v>Nein</v>
      </c>
      <c r="S1980" s="52" t="str">
        <f t="shared" si="700"/>
        <v>Nein</v>
      </c>
      <c r="T1980" s="52" t="str">
        <f t="shared" si="700"/>
        <v>Nein</v>
      </c>
      <c r="U1980" s="52" t="str">
        <f t="shared" si="700"/>
        <v>Nein</v>
      </c>
      <c r="V1980" s="52" t="str">
        <f t="shared" si="700"/>
        <v>Nein</v>
      </c>
      <c r="W1980" s="52" t="str">
        <f t="shared" si="700"/>
        <v>Nein</v>
      </c>
      <c r="X1980" s="52" t="str">
        <f t="shared" si="700"/>
        <v>Nein</v>
      </c>
      <c r="Y1980" s="52" t="str">
        <f t="shared" si="700"/>
        <v>Nein</v>
      </c>
      <c r="Z1980" s="52" t="str">
        <f t="shared" si="700"/>
        <v>Nein</v>
      </c>
      <c r="AA1980" s="52" t="str">
        <f t="shared" si="700"/>
        <v>Nein</v>
      </c>
      <c r="AB1980" s="52" t="str">
        <f t="shared" si="700"/>
        <v>Nein</v>
      </c>
      <c r="AC1980" s="52" t="str">
        <f t="shared" si="700"/>
        <v>Nein</v>
      </c>
      <c r="AD1980" s="52" t="str">
        <f t="shared" si="700"/>
        <v>Nein</v>
      </c>
      <c r="AE1980" s="52" t="str">
        <f t="shared" si="700"/>
        <v>Nein</v>
      </c>
      <c r="AF1980" s="52" t="str">
        <f t="shared" si="700"/>
        <v>Nein</v>
      </c>
      <c r="AG1980" s="61" t="str">
        <f>IF(Q1980="Ja",VLOOKUP($Q$2,Plausis!A:E,5,0),IF(R1980="Ja",VLOOKUP($R$2,Plausis!A:E,5,0),IF(T1980="Ja",VLOOKUP($T$2,Plausis!A:E,5,0),IF(U1980="Ja",VLOOKUP($U$2,Plausis!A:E,5,0),IF(AA1980="Ja",VLOOKUP($AA$2,Plausis!A:E,5,0),IF(AC1980="Ja",VLOOKUP($AC$2,Plausis!A:E,5,0),IF(AD1980="Ja",VLOOKUP($AD$2,Plausis!A:E,5,0),"")))))))</f>
        <v/>
      </c>
      <c r="AH1980" s="52" t="str">
        <f>IF(Y1980="Ja",VLOOKUP($Y$2,Plausis!A:E,5,0),"")</f>
        <v/>
      </c>
      <c r="AI1980" s="52" t="str">
        <f t="shared" si="680"/>
        <v>Ja</v>
      </c>
      <c r="AJ1980" s="52" t="str">
        <f>IF(S1980="Ja",VLOOKUP($S$2,Plausis!A:E,5,0),IF(V1980="Ja",VLOOKUP($V$2,Plausis!A:E,5,0),IF(X1980="Ja",VLOOKUP($X$2,Plausis!A:E,5,0),"")))</f>
        <v/>
      </c>
      <c r="AL1980" s="52" t="s">
        <v>3</v>
      </c>
      <c r="AM1980" s="114">
        <v>45531</v>
      </c>
      <c r="AN1980" s="52" t="s">
        <v>4467</v>
      </c>
      <c r="AO1980" s="52" t="str">
        <f>VLOOKUP(B1980,'BAT Grundtabelle'!B:T,19,0)</f>
        <v>ja</v>
      </c>
      <c r="AP1980" s="105" t="str">
        <f t="shared" si="681"/>
        <v>11779</v>
      </c>
      <c r="AQ1980" s="52" t="str">
        <f t="shared" si="682"/>
        <v>Textildruckerei</v>
      </c>
      <c r="AR1980" s="52" t="b">
        <f t="shared" si="699"/>
        <v>0</v>
      </c>
      <c r="AS1980" s="52" t="b">
        <f t="shared" si="699"/>
        <v>0</v>
      </c>
      <c r="AT1980" s="52" t="b">
        <f t="shared" si="699"/>
        <v>0</v>
      </c>
      <c r="AU1980" s="52">
        <f t="shared" si="684"/>
        <v>1</v>
      </c>
      <c r="AW1980" s="52" t="b">
        <f t="shared" si="685"/>
        <v>0</v>
      </c>
      <c r="AX1980" s="52" t="str">
        <f t="shared" si="686"/>
        <v>Unternehmen</v>
      </c>
      <c r="AY1980" s="52" t="b">
        <f t="shared" si="687"/>
        <v>0</v>
      </c>
      <c r="AZ1980" s="52" t="str">
        <f t="shared" si="688"/>
        <v>11779</v>
      </c>
      <c r="BA1980" s="52" t="str">
        <f>VLOOKUP(A1980,'BAT Grundtabelle'!A:U,21,0)</f>
        <v>ja</v>
      </c>
      <c r="BB1980" s="52" t="str">
        <f t="shared" si="689"/>
        <v>nein</v>
      </c>
      <c r="BC1980" s="52" t="str">
        <f t="shared" si="690"/>
        <v>11779</v>
      </c>
      <c r="BD1980" s="52" t="str">
        <f t="shared" si="691"/>
        <v>Textildruckerei</v>
      </c>
      <c r="BE1980" s="52" t="str">
        <f t="shared" si="692"/>
        <v>Unternehmen</v>
      </c>
      <c r="BF1980" s="52">
        <f t="shared" si="693"/>
        <v>1</v>
      </c>
    </row>
    <row r="1981" spans="1:58" hidden="1" x14ac:dyDescent="0.35">
      <c r="A1981" s="107" t="s">
        <v>4206</v>
      </c>
      <c r="B1981" s="75" t="s">
        <v>498</v>
      </c>
      <c r="C1981" s="52" t="s">
        <v>3</v>
      </c>
      <c r="D1981" s="52" t="s">
        <v>3</v>
      </c>
      <c r="E1981" s="52" t="s">
        <v>2</v>
      </c>
      <c r="F1981" s="52" t="s">
        <v>2</v>
      </c>
      <c r="G1981" s="52" t="s">
        <v>2</v>
      </c>
      <c r="H1981" s="52" t="s">
        <v>2</v>
      </c>
      <c r="I1981" s="52" t="s">
        <v>3</v>
      </c>
      <c r="J1981" s="52">
        <v>1</v>
      </c>
      <c r="K1981" s="52" t="s">
        <v>2</v>
      </c>
      <c r="L1981" s="52" t="s">
        <v>2</v>
      </c>
      <c r="M1981" s="52" t="s">
        <v>2</v>
      </c>
      <c r="N1981" s="52" t="s">
        <v>3</v>
      </c>
      <c r="P1981" s="52" t="s">
        <v>4</v>
      </c>
      <c r="Q1981" s="52" t="str">
        <f t="shared" si="700"/>
        <v>Nein</v>
      </c>
      <c r="R1981" s="52" t="str">
        <f t="shared" si="700"/>
        <v>Nein</v>
      </c>
      <c r="S1981" s="52" t="str">
        <f t="shared" si="700"/>
        <v>Nein</v>
      </c>
      <c r="T1981" s="52" t="str">
        <f t="shared" si="700"/>
        <v>Nein</v>
      </c>
      <c r="U1981" s="52" t="str">
        <f t="shared" si="700"/>
        <v>Nein</v>
      </c>
      <c r="V1981" s="52" t="str">
        <f t="shared" si="700"/>
        <v>Nein</v>
      </c>
      <c r="W1981" s="52" t="str">
        <f t="shared" si="700"/>
        <v>Nein</v>
      </c>
      <c r="X1981" s="52" t="str">
        <f t="shared" si="700"/>
        <v>Nein</v>
      </c>
      <c r="Y1981" s="52" t="str">
        <f t="shared" si="700"/>
        <v>Nein</v>
      </c>
      <c r="Z1981" s="52" t="str">
        <f t="shared" si="700"/>
        <v>Nein</v>
      </c>
      <c r="AA1981" s="52" t="str">
        <f t="shared" si="700"/>
        <v>Nein</v>
      </c>
      <c r="AB1981" s="52" t="str">
        <f t="shared" si="700"/>
        <v>Nein</v>
      </c>
      <c r="AC1981" s="52" t="str">
        <f t="shared" si="700"/>
        <v>Nein</v>
      </c>
      <c r="AD1981" s="52" t="str">
        <f t="shared" si="700"/>
        <v>Nein</v>
      </c>
      <c r="AE1981" s="52" t="str">
        <f t="shared" si="700"/>
        <v>Nein</v>
      </c>
      <c r="AF1981" s="52" t="str">
        <f t="shared" si="700"/>
        <v>Nein</v>
      </c>
      <c r="AG1981" s="61" t="str">
        <f>IF(Q1981="Ja",VLOOKUP($Q$2,Plausis!A:E,5,0),IF(R1981="Ja",VLOOKUP($R$2,Plausis!A:E,5,0),IF(T1981="Ja",VLOOKUP($T$2,Plausis!A:E,5,0),IF(U1981="Ja",VLOOKUP($U$2,Plausis!A:E,5,0),IF(AA1981="Ja",VLOOKUP($AA$2,Plausis!A:E,5,0),IF(AC1981="Ja",VLOOKUP($AC$2,Plausis!A:E,5,0),IF(AD1981="Ja",VLOOKUP($AD$2,Plausis!A:E,5,0),"")))))))</f>
        <v/>
      </c>
      <c r="AH1981" s="52" t="str">
        <f>IF(Y1981="Ja",VLOOKUP($Y$2,Plausis!A:E,5,0),"")</f>
        <v/>
      </c>
      <c r="AI1981" s="52" t="str">
        <f t="shared" si="680"/>
        <v>Ja</v>
      </c>
      <c r="AJ1981" s="52" t="str">
        <f>IF(S1981="Ja",VLOOKUP($S$2,Plausis!A:E,5,0),IF(V1981="Ja",VLOOKUP($V$2,Plausis!A:E,5,0),IF(X1981="Ja",VLOOKUP($X$2,Plausis!A:E,5,0),"")))</f>
        <v/>
      </c>
      <c r="AL1981" s="52" t="s">
        <v>3</v>
      </c>
      <c r="AM1981" s="114">
        <v>45531</v>
      </c>
      <c r="AN1981" s="52" t="s">
        <v>4467</v>
      </c>
      <c r="AO1981" s="52" t="str">
        <f>VLOOKUP(B1981,'BAT Grundtabelle'!B:T,19,0)</f>
        <v>ja</v>
      </c>
      <c r="AP1981" s="105" t="str">
        <f t="shared" si="681"/>
        <v>11780</v>
      </c>
      <c r="AQ1981" s="52" t="str">
        <f t="shared" si="682"/>
        <v>Textilgewerbe</v>
      </c>
      <c r="AR1981" s="52" t="b">
        <f t="shared" si="699"/>
        <v>0</v>
      </c>
      <c r="AS1981" s="52" t="b">
        <f t="shared" si="699"/>
        <v>0</v>
      </c>
      <c r="AT1981" s="52" t="b">
        <f t="shared" si="699"/>
        <v>0</v>
      </c>
      <c r="AU1981" s="52">
        <f t="shared" si="684"/>
        <v>1</v>
      </c>
      <c r="AW1981" s="52" t="b">
        <f t="shared" si="685"/>
        <v>0</v>
      </c>
      <c r="AX1981" s="52" t="str">
        <f t="shared" si="686"/>
        <v>Unternehmen</v>
      </c>
      <c r="AY1981" s="52" t="b">
        <f t="shared" si="687"/>
        <v>0</v>
      </c>
      <c r="AZ1981" s="52" t="str">
        <f t="shared" si="688"/>
        <v>11780</v>
      </c>
      <c r="BA1981" s="52" t="str">
        <f>VLOOKUP(A1981,'BAT Grundtabelle'!A:U,21,0)</f>
        <v>ja</v>
      </c>
      <c r="BB1981" s="52" t="str">
        <f t="shared" si="689"/>
        <v>nein</v>
      </c>
      <c r="BC1981" s="52" t="str">
        <f t="shared" si="690"/>
        <v>11780</v>
      </c>
      <c r="BD1981" s="52" t="str">
        <f t="shared" si="691"/>
        <v>Textilgewerbe</v>
      </c>
      <c r="BE1981" s="52" t="str">
        <f t="shared" si="692"/>
        <v>Unternehmen</v>
      </c>
      <c r="BF1981" s="52">
        <f t="shared" si="693"/>
        <v>1</v>
      </c>
    </row>
    <row r="1982" spans="1:58" hidden="1" x14ac:dyDescent="0.35">
      <c r="A1982" s="107" t="s">
        <v>4207</v>
      </c>
      <c r="B1982" s="75" t="s">
        <v>499</v>
      </c>
      <c r="C1982" s="52" t="s">
        <v>3</v>
      </c>
      <c r="D1982" s="52" t="s">
        <v>3</v>
      </c>
      <c r="E1982" s="52" t="s">
        <v>2</v>
      </c>
      <c r="F1982" s="52" t="s">
        <v>2</v>
      </c>
      <c r="G1982" s="52" t="s">
        <v>2</v>
      </c>
      <c r="H1982" s="52" t="s">
        <v>2</v>
      </c>
      <c r="I1982" s="52" t="s">
        <v>3</v>
      </c>
      <c r="J1982" s="52">
        <v>1</v>
      </c>
      <c r="K1982" s="52" t="s">
        <v>2</v>
      </c>
      <c r="L1982" s="52" t="s">
        <v>2</v>
      </c>
      <c r="M1982" s="52" t="s">
        <v>2</v>
      </c>
      <c r="N1982" s="52" t="s">
        <v>3</v>
      </c>
      <c r="P1982" s="52" t="s">
        <v>4</v>
      </c>
      <c r="Q1982" s="52" t="str">
        <f t="shared" si="700"/>
        <v>Nein</v>
      </c>
      <c r="R1982" s="52" t="str">
        <f t="shared" si="700"/>
        <v>Nein</v>
      </c>
      <c r="S1982" s="52" t="str">
        <f t="shared" si="700"/>
        <v>Nein</v>
      </c>
      <c r="T1982" s="52" t="str">
        <f t="shared" si="700"/>
        <v>Nein</v>
      </c>
      <c r="U1982" s="52" t="str">
        <f t="shared" si="700"/>
        <v>Nein</v>
      </c>
      <c r="V1982" s="52" t="str">
        <f t="shared" si="700"/>
        <v>Nein</v>
      </c>
      <c r="W1982" s="52" t="str">
        <f t="shared" si="700"/>
        <v>Nein</v>
      </c>
      <c r="X1982" s="52" t="str">
        <f t="shared" si="700"/>
        <v>Nein</v>
      </c>
      <c r="Y1982" s="52" t="str">
        <f t="shared" si="700"/>
        <v>Nein</v>
      </c>
      <c r="Z1982" s="52" t="str">
        <f t="shared" si="700"/>
        <v>Nein</v>
      </c>
      <c r="AA1982" s="52" t="str">
        <f t="shared" si="700"/>
        <v>Nein</v>
      </c>
      <c r="AB1982" s="52" t="str">
        <f t="shared" si="700"/>
        <v>Nein</v>
      </c>
      <c r="AC1982" s="52" t="str">
        <f t="shared" si="700"/>
        <v>Nein</v>
      </c>
      <c r="AD1982" s="52" t="str">
        <f t="shared" si="700"/>
        <v>Nein</v>
      </c>
      <c r="AE1982" s="52" t="str">
        <f t="shared" si="700"/>
        <v>Nein</v>
      </c>
      <c r="AF1982" s="52" t="str">
        <f t="shared" si="700"/>
        <v>Nein</v>
      </c>
      <c r="AG1982" s="61" t="str">
        <f>IF(Q1982="Ja",VLOOKUP($Q$2,Plausis!A:E,5,0),IF(R1982="Ja",VLOOKUP($R$2,Plausis!A:E,5,0),IF(T1982="Ja",VLOOKUP($T$2,Plausis!A:E,5,0),IF(U1982="Ja",VLOOKUP($U$2,Plausis!A:E,5,0),IF(AA1982="Ja",VLOOKUP($AA$2,Plausis!A:E,5,0),IF(AC1982="Ja",VLOOKUP($AC$2,Plausis!A:E,5,0),IF(AD1982="Ja",VLOOKUP($AD$2,Plausis!A:E,5,0),"")))))))</f>
        <v/>
      </c>
      <c r="AH1982" s="52" t="str">
        <f>IF(Y1982="Ja",VLOOKUP($Y$2,Plausis!A:E,5,0),"")</f>
        <v/>
      </c>
      <c r="AI1982" s="52" t="str">
        <f t="shared" si="680"/>
        <v>Ja</v>
      </c>
      <c r="AJ1982" s="52" t="str">
        <f>IF(S1982="Ja",VLOOKUP($S$2,Plausis!A:E,5,0),IF(V1982="Ja",VLOOKUP($V$2,Plausis!A:E,5,0),IF(X1982="Ja",VLOOKUP($X$2,Plausis!A:E,5,0),"")))</f>
        <v/>
      </c>
      <c r="AL1982" s="52" t="s">
        <v>3</v>
      </c>
      <c r="AM1982" s="114">
        <v>45531</v>
      </c>
      <c r="AN1982" s="52" t="s">
        <v>4467</v>
      </c>
      <c r="AO1982" s="52" t="str">
        <f>VLOOKUP(B1982,'BAT Grundtabelle'!B:T,19,0)</f>
        <v>ja</v>
      </c>
      <c r="AP1982" s="105" t="str">
        <f t="shared" si="681"/>
        <v>11781</v>
      </c>
      <c r="AQ1982" s="52" t="str">
        <f t="shared" si="682"/>
        <v>Textilhandwerk</v>
      </c>
      <c r="AR1982" s="52" t="b">
        <f t="shared" si="699"/>
        <v>0</v>
      </c>
      <c r="AS1982" s="52" t="b">
        <f t="shared" si="699"/>
        <v>0</v>
      </c>
      <c r="AT1982" s="52" t="b">
        <f t="shared" si="699"/>
        <v>0</v>
      </c>
      <c r="AU1982" s="52">
        <f t="shared" si="684"/>
        <v>1</v>
      </c>
      <c r="AW1982" s="52" t="b">
        <f t="shared" si="685"/>
        <v>0</v>
      </c>
      <c r="AX1982" s="52" t="str">
        <f t="shared" si="686"/>
        <v>Unternehmen</v>
      </c>
      <c r="AY1982" s="52" t="b">
        <f t="shared" si="687"/>
        <v>0</v>
      </c>
      <c r="AZ1982" s="52" t="str">
        <f t="shared" si="688"/>
        <v>11781</v>
      </c>
      <c r="BA1982" s="52" t="str">
        <f>VLOOKUP(A1982,'BAT Grundtabelle'!A:U,21,0)</f>
        <v>ja</v>
      </c>
      <c r="BB1982" s="52" t="str">
        <f t="shared" si="689"/>
        <v>nein</v>
      </c>
      <c r="BC1982" s="52" t="str">
        <f t="shared" si="690"/>
        <v>11781</v>
      </c>
      <c r="BD1982" s="52" t="str">
        <f t="shared" si="691"/>
        <v>Textilhandwerk</v>
      </c>
      <c r="BE1982" s="52" t="str">
        <f t="shared" si="692"/>
        <v>Unternehmen</v>
      </c>
      <c r="BF1982" s="52">
        <f t="shared" si="693"/>
        <v>1</v>
      </c>
    </row>
    <row r="1983" spans="1:58" hidden="1" x14ac:dyDescent="0.35">
      <c r="A1983" s="107" t="s">
        <v>2107</v>
      </c>
      <c r="B1983" s="75" t="s">
        <v>2106</v>
      </c>
      <c r="C1983" s="52" t="s">
        <v>3</v>
      </c>
      <c r="D1983" s="52" t="s">
        <v>3</v>
      </c>
      <c r="E1983" s="52" t="s">
        <v>2</v>
      </c>
      <c r="F1983" s="52" t="s">
        <v>2</v>
      </c>
      <c r="G1983" s="52" t="s">
        <v>2</v>
      </c>
      <c r="H1983" s="52" t="s">
        <v>2</v>
      </c>
      <c r="I1983" s="52" t="s">
        <v>3</v>
      </c>
      <c r="J1983" s="52">
        <v>1</v>
      </c>
      <c r="K1983" s="52" t="s">
        <v>2</v>
      </c>
      <c r="L1983" s="52" t="s">
        <v>2</v>
      </c>
      <c r="M1983" s="52" t="s">
        <v>2</v>
      </c>
      <c r="N1983" s="52" t="s">
        <v>3</v>
      </c>
      <c r="P1983" s="52" t="s">
        <v>4</v>
      </c>
      <c r="Q1983" s="52" t="str">
        <f t="shared" ref="Q1983:AF1992" si="701">IF(ISERROR(FIND(Q$2,$P1983,1)),"Nein","Ja")</f>
        <v>Nein</v>
      </c>
      <c r="R1983" s="52" t="str">
        <f t="shared" si="701"/>
        <v>Nein</v>
      </c>
      <c r="S1983" s="52" t="str">
        <f t="shared" si="701"/>
        <v>Nein</v>
      </c>
      <c r="T1983" s="52" t="str">
        <f t="shared" si="701"/>
        <v>Nein</v>
      </c>
      <c r="U1983" s="52" t="str">
        <f t="shared" si="701"/>
        <v>Nein</v>
      </c>
      <c r="V1983" s="52" t="str">
        <f t="shared" si="701"/>
        <v>Nein</v>
      </c>
      <c r="W1983" s="52" t="str">
        <f t="shared" si="701"/>
        <v>Nein</v>
      </c>
      <c r="X1983" s="52" t="str">
        <f t="shared" si="701"/>
        <v>Nein</v>
      </c>
      <c r="Y1983" s="52" t="str">
        <f t="shared" si="701"/>
        <v>Nein</v>
      </c>
      <c r="Z1983" s="52" t="str">
        <f t="shared" si="701"/>
        <v>Nein</v>
      </c>
      <c r="AA1983" s="52" t="str">
        <f t="shared" si="701"/>
        <v>Nein</v>
      </c>
      <c r="AB1983" s="52" t="str">
        <f t="shared" si="701"/>
        <v>Nein</v>
      </c>
      <c r="AC1983" s="52" t="str">
        <f t="shared" si="701"/>
        <v>Nein</v>
      </c>
      <c r="AD1983" s="52" t="str">
        <f t="shared" si="701"/>
        <v>Nein</v>
      </c>
      <c r="AE1983" s="52" t="str">
        <f t="shared" si="701"/>
        <v>Nein</v>
      </c>
      <c r="AF1983" s="52" t="str">
        <f t="shared" si="701"/>
        <v>Nein</v>
      </c>
      <c r="AG1983" s="61" t="str">
        <f>IF(Q1983="Ja",VLOOKUP($Q$2,Plausis!A:E,5,0),IF(R1983="Ja",VLOOKUP($R$2,Plausis!A:E,5,0),IF(T1983="Ja",VLOOKUP($T$2,Plausis!A:E,5,0),IF(U1983="Ja",VLOOKUP($U$2,Plausis!A:E,5,0),IF(AA1983="Ja",VLOOKUP($AA$2,Plausis!A:E,5,0),IF(AC1983="Ja",VLOOKUP($AC$2,Plausis!A:E,5,0),IF(AD1983="Ja",VLOOKUP($AD$2,Plausis!A:E,5,0),"")))))))</f>
        <v/>
      </c>
      <c r="AH1983" s="52" t="str">
        <f>IF(Y1983="Ja",VLOOKUP($Y$2,Plausis!A:E,5,0),"")</f>
        <v/>
      </c>
      <c r="AI1983" s="52" t="str">
        <f t="shared" si="680"/>
        <v>Ja</v>
      </c>
      <c r="AJ1983" s="52" t="str">
        <f>IF(S1983="Ja",VLOOKUP($S$2,Plausis!A:E,5,0),IF(V1983="Ja",VLOOKUP($V$2,Plausis!A:E,5,0),IF(X1983="Ja",VLOOKUP($X$2,Plausis!A:E,5,0),"")))</f>
        <v/>
      </c>
      <c r="AL1983" s="52" t="s">
        <v>3</v>
      </c>
      <c r="AM1983" s="114">
        <v>45531</v>
      </c>
      <c r="AN1983" s="52" t="s">
        <v>4467</v>
      </c>
      <c r="AO1983" s="52" t="str">
        <f>VLOOKUP(B1983,'BAT Grundtabelle'!B:T,19,0)</f>
        <v>ja</v>
      </c>
      <c r="AP1983" s="105" t="str">
        <f t="shared" si="681"/>
        <v>3378</v>
      </c>
      <c r="AQ1983" s="52" t="str">
        <f t="shared" si="682"/>
        <v>Textilhersteller</v>
      </c>
      <c r="AR1983" s="52" t="b">
        <f t="shared" ref="AR1983:AT2002" si="702">IF(ISERROR(FIND(AR$1,$P1983,1)),FALSE,TRUE)</f>
        <v>0</v>
      </c>
      <c r="AS1983" s="52" t="b">
        <f t="shared" si="702"/>
        <v>0</v>
      </c>
      <c r="AT1983" s="52" t="b">
        <f t="shared" si="702"/>
        <v>0</v>
      </c>
      <c r="AU1983" s="52">
        <f t="shared" si="684"/>
        <v>1</v>
      </c>
      <c r="AW1983" s="52" t="b">
        <f t="shared" si="685"/>
        <v>0</v>
      </c>
      <c r="AX1983" s="52" t="str">
        <f t="shared" si="686"/>
        <v>Unternehmen</v>
      </c>
      <c r="AY1983" s="52" t="b">
        <f t="shared" si="687"/>
        <v>0</v>
      </c>
      <c r="AZ1983" s="52" t="str">
        <f t="shared" si="688"/>
        <v>3378</v>
      </c>
      <c r="BA1983" s="52" t="str">
        <f>VLOOKUP(A1983,'BAT Grundtabelle'!A:U,21,0)</f>
        <v>ja</v>
      </c>
      <c r="BB1983" s="52" t="str">
        <f t="shared" si="689"/>
        <v>nein</v>
      </c>
      <c r="BC1983" s="52" t="str">
        <f t="shared" si="690"/>
        <v>3378</v>
      </c>
      <c r="BD1983" s="52" t="str">
        <f t="shared" si="691"/>
        <v>Textilhersteller</v>
      </c>
      <c r="BE1983" s="52" t="str">
        <f t="shared" si="692"/>
        <v>Unternehmen</v>
      </c>
      <c r="BF1983" s="52">
        <f t="shared" si="693"/>
        <v>1</v>
      </c>
    </row>
    <row r="1984" spans="1:58" hidden="1" x14ac:dyDescent="0.35">
      <c r="A1984" s="107" t="s">
        <v>4208</v>
      </c>
      <c r="B1984" s="75" t="s">
        <v>581</v>
      </c>
      <c r="C1984" s="52" t="s">
        <v>3</v>
      </c>
      <c r="D1984" s="52" t="s">
        <v>3</v>
      </c>
      <c r="E1984" s="52" t="s">
        <v>2</v>
      </c>
      <c r="F1984" s="52" t="s">
        <v>2</v>
      </c>
      <c r="G1984" s="52" t="s">
        <v>2</v>
      </c>
      <c r="H1984" s="52" t="s">
        <v>2</v>
      </c>
      <c r="I1984" s="52" t="s">
        <v>3</v>
      </c>
      <c r="J1984" s="52">
        <v>1</v>
      </c>
      <c r="K1984" s="52" t="s">
        <v>2</v>
      </c>
      <c r="L1984" s="52" t="s">
        <v>2</v>
      </c>
      <c r="M1984" s="52" t="s">
        <v>2</v>
      </c>
      <c r="N1984" s="52" t="s">
        <v>3</v>
      </c>
      <c r="P1984" s="52" t="s">
        <v>4</v>
      </c>
      <c r="Q1984" s="52" t="str">
        <f t="shared" si="701"/>
        <v>Nein</v>
      </c>
      <c r="R1984" s="52" t="str">
        <f t="shared" si="701"/>
        <v>Nein</v>
      </c>
      <c r="S1984" s="52" t="str">
        <f t="shared" si="701"/>
        <v>Nein</v>
      </c>
      <c r="T1984" s="52" t="str">
        <f t="shared" si="701"/>
        <v>Nein</v>
      </c>
      <c r="U1984" s="52" t="str">
        <f t="shared" si="701"/>
        <v>Nein</v>
      </c>
      <c r="V1984" s="52" t="str">
        <f t="shared" si="701"/>
        <v>Nein</v>
      </c>
      <c r="W1984" s="52" t="str">
        <f t="shared" si="701"/>
        <v>Nein</v>
      </c>
      <c r="X1984" s="52" t="str">
        <f t="shared" si="701"/>
        <v>Nein</v>
      </c>
      <c r="Y1984" s="52" t="str">
        <f t="shared" si="701"/>
        <v>Nein</v>
      </c>
      <c r="Z1984" s="52" t="str">
        <f t="shared" si="701"/>
        <v>Nein</v>
      </c>
      <c r="AA1984" s="52" t="str">
        <f t="shared" si="701"/>
        <v>Nein</v>
      </c>
      <c r="AB1984" s="52" t="str">
        <f t="shared" si="701"/>
        <v>Nein</v>
      </c>
      <c r="AC1984" s="52" t="str">
        <f t="shared" si="701"/>
        <v>Nein</v>
      </c>
      <c r="AD1984" s="52" t="str">
        <f t="shared" si="701"/>
        <v>Nein</v>
      </c>
      <c r="AE1984" s="52" t="str">
        <f t="shared" si="701"/>
        <v>Nein</v>
      </c>
      <c r="AF1984" s="52" t="str">
        <f t="shared" si="701"/>
        <v>Nein</v>
      </c>
      <c r="AG1984" s="61" t="str">
        <f>IF(Q1984="Ja",VLOOKUP($Q$2,Plausis!A:E,5,0),IF(R1984="Ja",VLOOKUP($R$2,Plausis!A:E,5,0),IF(T1984="Ja",VLOOKUP($T$2,Plausis!A:E,5,0),IF(U1984="Ja",VLOOKUP($U$2,Plausis!A:E,5,0),IF(AA1984="Ja",VLOOKUP($AA$2,Plausis!A:E,5,0),IF(AC1984="Ja",VLOOKUP($AC$2,Plausis!A:E,5,0),IF(AD1984="Ja",VLOOKUP($AD$2,Plausis!A:E,5,0),"")))))))</f>
        <v/>
      </c>
      <c r="AH1984" s="52" t="str">
        <f>IF(Y1984="Ja",VLOOKUP($Y$2,Plausis!A:E,5,0),"")</f>
        <v/>
      </c>
      <c r="AI1984" s="52" t="str">
        <f t="shared" si="680"/>
        <v>Ja</v>
      </c>
      <c r="AJ1984" s="52" t="str">
        <f>IF(S1984="Ja",VLOOKUP($S$2,Plausis!A:E,5,0),IF(V1984="Ja",VLOOKUP($V$2,Plausis!A:E,5,0),IF(X1984="Ja",VLOOKUP($X$2,Plausis!A:E,5,0),"")))</f>
        <v/>
      </c>
      <c r="AL1984" s="52" t="s">
        <v>2</v>
      </c>
      <c r="AM1984" s="114">
        <v>45531</v>
      </c>
      <c r="AN1984" s="52" t="s">
        <v>4467</v>
      </c>
      <c r="AO1984" s="52" t="str">
        <f>VLOOKUP(B1984,'BAT Grundtabelle'!B:T,19,0)</f>
        <v>ja</v>
      </c>
      <c r="AP1984" s="105" t="str">
        <f t="shared" si="681"/>
        <v>11782</v>
      </c>
      <c r="AQ1984" s="52" t="str">
        <f t="shared" si="682"/>
        <v>Textiliengroßhandel</v>
      </c>
      <c r="AR1984" s="52" t="b">
        <f t="shared" si="702"/>
        <v>0</v>
      </c>
      <c r="AS1984" s="52" t="b">
        <f t="shared" si="702"/>
        <v>0</v>
      </c>
      <c r="AT1984" s="52" t="b">
        <f t="shared" si="702"/>
        <v>0</v>
      </c>
      <c r="AU1984" s="52">
        <f t="shared" si="684"/>
        <v>1</v>
      </c>
      <c r="AW1984" s="52" t="b">
        <f t="shared" si="685"/>
        <v>0</v>
      </c>
      <c r="AX1984" s="52" t="str">
        <f t="shared" si="686"/>
        <v>Unternehmen</v>
      </c>
      <c r="AY1984" s="52" t="b">
        <f t="shared" si="687"/>
        <v>0</v>
      </c>
      <c r="AZ1984" s="52" t="str">
        <f t="shared" si="688"/>
        <v>11782</v>
      </c>
      <c r="BA1984" s="52" t="str">
        <f>VLOOKUP(A1984,'BAT Grundtabelle'!A:U,21,0)</f>
        <v>ja</v>
      </c>
      <c r="BB1984" s="52" t="str">
        <f t="shared" si="689"/>
        <v>nein</v>
      </c>
      <c r="BC1984" s="52" t="str">
        <f t="shared" si="690"/>
        <v>11782</v>
      </c>
      <c r="BD1984" s="52" t="str">
        <f t="shared" si="691"/>
        <v>Textiliengroßhandel</v>
      </c>
      <c r="BE1984" s="52" t="str">
        <f t="shared" si="692"/>
        <v>Unternehmen</v>
      </c>
      <c r="BF1984" s="52">
        <f t="shared" si="693"/>
        <v>1</v>
      </c>
    </row>
    <row r="1985" spans="1:58" hidden="1" x14ac:dyDescent="0.35">
      <c r="A1985" s="107" t="s">
        <v>4209</v>
      </c>
      <c r="B1985" s="75" t="s">
        <v>580</v>
      </c>
      <c r="C1985" s="52" t="s">
        <v>3</v>
      </c>
      <c r="D1985" s="52" t="s">
        <v>3</v>
      </c>
      <c r="E1985" s="52" t="s">
        <v>2</v>
      </c>
      <c r="F1985" s="52" t="s">
        <v>2</v>
      </c>
      <c r="G1985" s="52" t="s">
        <v>2</v>
      </c>
      <c r="H1985" s="52" t="s">
        <v>2</v>
      </c>
      <c r="I1985" s="52" t="s">
        <v>3</v>
      </c>
      <c r="J1985" s="52">
        <v>1</v>
      </c>
      <c r="K1985" s="52" t="s">
        <v>2</v>
      </c>
      <c r="L1985" s="52" t="s">
        <v>2</v>
      </c>
      <c r="M1985" s="52" t="s">
        <v>2</v>
      </c>
      <c r="N1985" s="52" t="s">
        <v>3</v>
      </c>
      <c r="P1985" s="52" t="s">
        <v>4</v>
      </c>
      <c r="Q1985" s="52" t="str">
        <f t="shared" si="701"/>
        <v>Nein</v>
      </c>
      <c r="R1985" s="52" t="str">
        <f t="shared" si="701"/>
        <v>Nein</v>
      </c>
      <c r="S1985" s="52" t="str">
        <f t="shared" si="701"/>
        <v>Nein</v>
      </c>
      <c r="T1985" s="52" t="str">
        <f t="shared" si="701"/>
        <v>Nein</v>
      </c>
      <c r="U1985" s="52" t="str">
        <f t="shared" si="701"/>
        <v>Nein</v>
      </c>
      <c r="V1985" s="52" t="str">
        <f t="shared" si="701"/>
        <v>Nein</v>
      </c>
      <c r="W1985" s="52" t="str">
        <f t="shared" si="701"/>
        <v>Nein</v>
      </c>
      <c r="X1985" s="52" t="str">
        <f t="shared" si="701"/>
        <v>Nein</v>
      </c>
      <c r="Y1985" s="52" t="str">
        <f t="shared" si="701"/>
        <v>Nein</v>
      </c>
      <c r="Z1985" s="52" t="str">
        <f t="shared" si="701"/>
        <v>Nein</v>
      </c>
      <c r="AA1985" s="52" t="str">
        <f t="shared" si="701"/>
        <v>Nein</v>
      </c>
      <c r="AB1985" s="52" t="str">
        <f t="shared" si="701"/>
        <v>Nein</v>
      </c>
      <c r="AC1985" s="52" t="str">
        <f t="shared" si="701"/>
        <v>Nein</v>
      </c>
      <c r="AD1985" s="52" t="str">
        <f t="shared" si="701"/>
        <v>Nein</v>
      </c>
      <c r="AE1985" s="52" t="str">
        <f t="shared" si="701"/>
        <v>Nein</v>
      </c>
      <c r="AF1985" s="52" t="str">
        <f t="shared" si="701"/>
        <v>Nein</v>
      </c>
      <c r="AG1985" s="61" t="str">
        <f>IF(Q1985="Ja",VLOOKUP($Q$2,Plausis!A:E,5,0),IF(R1985="Ja",VLOOKUP($R$2,Plausis!A:E,5,0),IF(T1985="Ja",VLOOKUP($T$2,Plausis!A:E,5,0),IF(U1985="Ja",VLOOKUP($U$2,Plausis!A:E,5,0),IF(AA1985="Ja",VLOOKUP($AA$2,Plausis!A:E,5,0),IF(AC1985="Ja",VLOOKUP($AC$2,Plausis!A:E,5,0),IF(AD1985="Ja",VLOOKUP($AD$2,Plausis!A:E,5,0),"")))))))</f>
        <v/>
      </c>
      <c r="AH1985" s="52" t="str">
        <f>IF(Y1985="Ja",VLOOKUP($Y$2,Plausis!A:E,5,0),"")</f>
        <v/>
      </c>
      <c r="AI1985" s="52" t="str">
        <f t="shared" si="680"/>
        <v>Ja</v>
      </c>
      <c r="AJ1985" s="52" t="str">
        <f>IF(S1985="Ja",VLOOKUP($S$2,Plausis!A:E,5,0),IF(V1985="Ja",VLOOKUP($V$2,Plausis!A:E,5,0),IF(X1985="Ja",VLOOKUP($X$2,Plausis!A:E,5,0),"")))</f>
        <v/>
      </c>
      <c r="AL1985" s="52" t="s">
        <v>3</v>
      </c>
      <c r="AM1985" s="114">
        <v>45531</v>
      </c>
      <c r="AN1985" s="52" t="s">
        <v>4467</v>
      </c>
      <c r="AO1985" s="52" t="str">
        <f>VLOOKUP(B1985,'BAT Grundtabelle'!B:T,19,0)</f>
        <v>ja</v>
      </c>
      <c r="AP1985" s="105" t="str">
        <f t="shared" si="681"/>
        <v>11783</v>
      </c>
      <c r="AQ1985" s="52" t="str">
        <f t="shared" si="682"/>
        <v>Textilienhandel</v>
      </c>
      <c r="AR1985" s="52" t="b">
        <f t="shared" si="702"/>
        <v>0</v>
      </c>
      <c r="AS1985" s="52" t="b">
        <f t="shared" si="702"/>
        <v>0</v>
      </c>
      <c r="AT1985" s="52" t="b">
        <f t="shared" si="702"/>
        <v>0</v>
      </c>
      <c r="AU1985" s="52">
        <f t="shared" si="684"/>
        <v>1</v>
      </c>
      <c r="AW1985" s="52" t="b">
        <f t="shared" si="685"/>
        <v>0</v>
      </c>
      <c r="AX1985" s="52" t="str">
        <f t="shared" si="686"/>
        <v>Unternehmen</v>
      </c>
      <c r="AY1985" s="52" t="b">
        <f t="shared" si="687"/>
        <v>0</v>
      </c>
      <c r="AZ1985" s="52" t="str">
        <f t="shared" si="688"/>
        <v>11783</v>
      </c>
      <c r="BA1985" s="52" t="str">
        <f>VLOOKUP(A1985,'BAT Grundtabelle'!A:U,21,0)</f>
        <v>ja</v>
      </c>
      <c r="BB1985" s="52" t="str">
        <f t="shared" si="689"/>
        <v>nein</v>
      </c>
      <c r="BC1985" s="52" t="str">
        <f t="shared" si="690"/>
        <v>11783</v>
      </c>
      <c r="BD1985" s="52" t="str">
        <f t="shared" si="691"/>
        <v>Textilienhandel</v>
      </c>
      <c r="BE1985" s="52" t="str">
        <f t="shared" si="692"/>
        <v>Unternehmen</v>
      </c>
      <c r="BF1985" s="52">
        <f t="shared" si="693"/>
        <v>1</v>
      </c>
    </row>
    <row r="1986" spans="1:58" hidden="1" x14ac:dyDescent="0.35">
      <c r="A1986" s="107" t="s">
        <v>4210</v>
      </c>
      <c r="B1986" s="75" t="s">
        <v>1688</v>
      </c>
      <c r="C1986" s="52" t="s">
        <v>3</v>
      </c>
      <c r="D1986" s="52" t="s">
        <v>3</v>
      </c>
      <c r="E1986" s="52" t="s">
        <v>2</v>
      </c>
      <c r="F1986" s="52" t="s">
        <v>2</v>
      </c>
      <c r="G1986" s="52" t="s">
        <v>2</v>
      </c>
      <c r="H1986" s="52" t="s">
        <v>2</v>
      </c>
      <c r="I1986" s="52" t="s">
        <v>3</v>
      </c>
      <c r="J1986" s="52">
        <v>1</v>
      </c>
      <c r="K1986" s="52" t="s">
        <v>2</v>
      </c>
      <c r="L1986" s="52" t="s">
        <v>2</v>
      </c>
      <c r="M1986" s="52" t="s">
        <v>2</v>
      </c>
      <c r="N1986" s="52" t="s">
        <v>3</v>
      </c>
      <c r="P1986" s="52" t="s">
        <v>57</v>
      </c>
      <c r="Q1986" s="52" t="str">
        <f t="shared" si="701"/>
        <v>Nein</v>
      </c>
      <c r="R1986" s="52" t="str">
        <f t="shared" si="701"/>
        <v>Nein</v>
      </c>
      <c r="S1986" s="52" t="str">
        <f t="shared" si="701"/>
        <v>Nein</v>
      </c>
      <c r="T1986" s="52" t="str">
        <f t="shared" si="701"/>
        <v>Ja</v>
      </c>
      <c r="U1986" s="52" t="str">
        <f t="shared" si="701"/>
        <v>Nein</v>
      </c>
      <c r="V1986" s="52" t="str">
        <f t="shared" si="701"/>
        <v>Nein</v>
      </c>
      <c r="W1986" s="52" t="str">
        <f t="shared" si="701"/>
        <v>Nein</v>
      </c>
      <c r="X1986" s="52" t="str">
        <f t="shared" si="701"/>
        <v>Ja</v>
      </c>
      <c r="Y1986" s="52" t="str">
        <f t="shared" si="701"/>
        <v>Nein</v>
      </c>
      <c r="Z1986" s="52" t="str">
        <f t="shared" si="701"/>
        <v>Nein</v>
      </c>
      <c r="AA1986" s="52" t="str">
        <f t="shared" si="701"/>
        <v>Nein</v>
      </c>
      <c r="AB1986" s="52" t="str">
        <f t="shared" si="701"/>
        <v>Nein</v>
      </c>
      <c r="AC1986" s="52" t="str">
        <f t="shared" si="701"/>
        <v>Nein</v>
      </c>
      <c r="AD1986" s="52" t="str">
        <f t="shared" si="701"/>
        <v>Nein</v>
      </c>
      <c r="AE1986" s="52" t="str">
        <f t="shared" si="701"/>
        <v>Nein</v>
      </c>
      <c r="AF1986" s="52" t="str">
        <f t="shared" si="701"/>
        <v>Nein</v>
      </c>
      <c r="AG1986" s="61" t="str">
        <f>IF(Q1986="Ja",VLOOKUP($Q$2,Plausis!A:E,5,0),IF(R1986="Ja",VLOOKUP($R$2,Plausis!A:E,5,0),IF(T1986="Ja",VLOOKUP($T$2,Plausis!A:E,5,0),IF(U1986="Ja",VLOOKUP($U$2,Plausis!A:E,5,0),IF(AA1986="Ja",VLOOKUP($AA$2,Plausis!A:E,5,0),IF(AC1986="Ja",VLOOKUP($AC$2,Plausis!A:E,5,0),IF(AD1986="Ja",VLOOKUP($AD$2,Plausis!A:E,5,0),"")))))))</f>
        <v>Dieser Betrieb ist nur im Komfort-RS ohne ergänzenden Spezial-Straf-RS versicherbar.</v>
      </c>
      <c r="AH1986" s="52" t="str">
        <f>IF(Y1986="Ja",VLOOKUP($Y$2,Plausis!A:E,5,0),"")</f>
        <v/>
      </c>
      <c r="AI1986" s="52" t="str">
        <f t="shared" si="680"/>
        <v>Nein</v>
      </c>
      <c r="AJ1986" s="52" t="str">
        <f>IF(S1986="Ja",VLOOKUP($S$2,Plausis!A:E,5,0),IF(V1986="Ja",VLOOKUP($V$2,Plausis!A:E,5,0),IF(X1986="Ja",VLOOKUP($X$2,Plausis!A:E,5,0),"")))</f>
        <v>Dieser Betrieb kann nur ohne ergänzenden Spezial-Straf-RS versichert werden.</v>
      </c>
      <c r="AL1986" s="52" t="s">
        <v>2</v>
      </c>
      <c r="AM1986" s="114">
        <v>45531</v>
      </c>
      <c r="AN1986" s="52" t="s">
        <v>4467</v>
      </c>
      <c r="AO1986" s="52" t="str">
        <f>VLOOKUP(B1986,'BAT Grundtabelle'!B:T,19,0)</f>
        <v>ja</v>
      </c>
      <c r="AP1986" s="105" t="str">
        <f t="shared" si="681"/>
        <v>11784</v>
      </c>
      <c r="AQ1986" s="52" t="str">
        <f t="shared" si="682"/>
        <v>Textilrecyclingbetrieb</v>
      </c>
      <c r="AR1986" s="52" t="b">
        <f t="shared" si="702"/>
        <v>0</v>
      </c>
      <c r="AS1986" s="52" t="b">
        <f t="shared" si="702"/>
        <v>0</v>
      </c>
      <c r="AT1986" s="52" t="b">
        <f t="shared" si="702"/>
        <v>0</v>
      </c>
      <c r="AU1986" s="52">
        <f t="shared" si="684"/>
        <v>1</v>
      </c>
      <c r="AW1986" s="52" t="b">
        <f t="shared" si="685"/>
        <v>0</v>
      </c>
      <c r="AX1986" s="52" t="str">
        <f t="shared" si="686"/>
        <v>Unternehmen</v>
      </c>
      <c r="AY1986" s="52" t="b">
        <f t="shared" si="687"/>
        <v>0</v>
      </c>
      <c r="AZ1986" s="52" t="str">
        <f t="shared" si="688"/>
        <v>11784</v>
      </c>
      <c r="BA1986" s="52" t="str">
        <f>VLOOKUP(A1986,'BAT Grundtabelle'!A:U,21,0)</f>
        <v>ja</v>
      </c>
      <c r="BB1986" s="52" t="str">
        <f t="shared" si="689"/>
        <v>nein</v>
      </c>
      <c r="BC1986" s="52" t="str">
        <f t="shared" si="690"/>
        <v>11784</v>
      </c>
      <c r="BD1986" s="52" t="str">
        <f t="shared" si="691"/>
        <v>Textilrecyclingbetrieb</v>
      </c>
      <c r="BE1986" s="52" t="str">
        <f t="shared" si="692"/>
        <v>Unternehmen</v>
      </c>
      <c r="BF1986" s="52">
        <f t="shared" si="693"/>
        <v>1</v>
      </c>
    </row>
    <row r="1987" spans="1:58" hidden="1" x14ac:dyDescent="0.35">
      <c r="A1987" s="107" t="s">
        <v>4211</v>
      </c>
      <c r="B1987" s="75" t="s">
        <v>176</v>
      </c>
      <c r="C1987" s="52" t="s">
        <v>3</v>
      </c>
      <c r="D1987" s="52" t="s">
        <v>3</v>
      </c>
      <c r="E1987" s="52" t="s">
        <v>2</v>
      </c>
      <c r="F1987" s="52" t="s">
        <v>2</v>
      </c>
      <c r="G1987" s="52" t="s">
        <v>2</v>
      </c>
      <c r="H1987" s="52" t="s">
        <v>2</v>
      </c>
      <c r="I1987" s="52" t="s">
        <v>3</v>
      </c>
      <c r="J1987" s="52">
        <v>2</v>
      </c>
      <c r="K1987" s="52" t="s">
        <v>2</v>
      </c>
      <c r="L1987" s="52" t="s">
        <v>2</v>
      </c>
      <c r="M1987" s="52" t="s">
        <v>2</v>
      </c>
      <c r="N1987" s="52" t="s">
        <v>3</v>
      </c>
      <c r="P1987" s="52" t="s">
        <v>57</v>
      </c>
      <c r="Q1987" s="52" t="str">
        <f t="shared" si="701"/>
        <v>Nein</v>
      </c>
      <c r="R1987" s="52" t="str">
        <f t="shared" si="701"/>
        <v>Nein</v>
      </c>
      <c r="S1987" s="52" t="str">
        <f t="shared" si="701"/>
        <v>Nein</v>
      </c>
      <c r="T1987" s="52" t="str">
        <f t="shared" si="701"/>
        <v>Ja</v>
      </c>
      <c r="U1987" s="52" t="str">
        <f t="shared" si="701"/>
        <v>Nein</v>
      </c>
      <c r="V1987" s="52" t="str">
        <f t="shared" si="701"/>
        <v>Nein</v>
      </c>
      <c r="W1987" s="52" t="str">
        <f t="shared" si="701"/>
        <v>Nein</v>
      </c>
      <c r="X1987" s="52" t="str">
        <f t="shared" si="701"/>
        <v>Ja</v>
      </c>
      <c r="Y1987" s="52" t="str">
        <f t="shared" si="701"/>
        <v>Nein</v>
      </c>
      <c r="Z1987" s="52" t="str">
        <f t="shared" si="701"/>
        <v>Nein</v>
      </c>
      <c r="AA1987" s="52" t="str">
        <f t="shared" si="701"/>
        <v>Nein</v>
      </c>
      <c r="AB1987" s="52" t="str">
        <f t="shared" si="701"/>
        <v>Nein</v>
      </c>
      <c r="AC1987" s="52" t="str">
        <f t="shared" si="701"/>
        <v>Nein</v>
      </c>
      <c r="AD1987" s="52" t="str">
        <f t="shared" si="701"/>
        <v>Nein</v>
      </c>
      <c r="AE1987" s="52" t="str">
        <f t="shared" si="701"/>
        <v>Nein</v>
      </c>
      <c r="AF1987" s="52" t="str">
        <f t="shared" si="701"/>
        <v>Nein</v>
      </c>
      <c r="AG1987" s="61" t="str">
        <f>IF(Q1987="Ja",VLOOKUP($Q$2,Plausis!A:E,5,0),IF(R1987="Ja",VLOOKUP($R$2,Plausis!A:E,5,0),IF(T1987="Ja",VLOOKUP($T$2,Plausis!A:E,5,0),IF(U1987="Ja",VLOOKUP($U$2,Plausis!A:E,5,0),IF(AA1987="Ja",VLOOKUP($AA$2,Plausis!A:E,5,0),IF(AC1987="Ja",VLOOKUP($AC$2,Plausis!A:E,5,0),IF(AD1987="Ja",VLOOKUP($AD$2,Plausis!A:E,5,0),"")))))))</f>
        <v>Dieser Betrieb ist nur im Komfort-RS ohne ergänzenden Spezial-Straf-RS versicherbar.</v>
      </c>
      <c r="AH1987" s="52" t="str">
        <f>IF(Y1987="Ja",VLOOKUP($Y$2,Plausis!A:E,5,0),"")</f>
        <v/>
      </c>
      <c r="AI1987" s="52" t="str">
        <f t="shared" ref="AI1987:AI2050" si="703">IF(OR(T1987="Ja", U1987="Ja", C1987="nein"),"Nein","Ja")</f>
        <v>Nein</v>
      </c>
      <c r="AJ1987" s="52" t="str">
        <f>IF(S1987="Ja",VLOOKUP($S$2,Plausis!A:E,5,0),IF(V1987="Ja",VLOOKUP($V$2,Plausis!A:E,5,0),IF(X1987="Ja",VLOOKUP($X$2,Plausis!A:E,5,0),"")))</f>
        <v>Dieser Betrieb kann nur ohne ergänzenden Spezial-Straf-RS versichert werden.</v>
      </c>
      <c r="AL1987" s="52" t="s">
        <v>3</v>
      </c>
      <c r="AM1987" s="114">
        <v>45531</v>
      </c>
      <c r="AN1987" s="52" t="s">
        <v>4467</v>
      </c>
      <c r="AO1987" s="52" t="str">
        <f>VLOOKUP(B1987,'BAT Grundtabelle'!B:T,19,0)</f>
        <v>ja</v>
      </c>
      <c r="AP1987" s="105" t="str">
        <f t="shared" ref="AP1987:AP2050" si="704">A1987</f>
        <v>11785</v>
      </c>
      <c r="AQ1987" s="52" t="str">
        <f t="shared" ref="AQ1987:AQ2050" si="705">B1987</f>
        <v>Textilreinigung (mit chemischer Reinigung)</v>
      </c>
      <c r="AR1987" s="52" t="b">
        <f t="shared" si="702"/>
        <v>0</v>
      </c>
      <c r="AS1987" s="52" t="b">
        <f t="shared" si="702"/>
        <v>0</v>
      </c>
      <c r="AT1987" s="52" t="b">
        <f t="shared" si="702"/>
        <v>0</v>
      </c>
      <c r="AU1987" s="52">
        <f t="shared" ref="AU1987:AU2050" si="706">IF(J1987&lt;&gt;"nein",J1987,AX1987)</f>
        <v>2</v>
      </c>
      <c r="AW1987" s="52" t="b">
        <f t="shared" ref="AW1987:AW2050" si="707">IF(ISERROR(FIND(AW$1,$P1987,1)),FALSE,TRUE)</f>
        <v>0</v>
      </c>
      <c r="AX1987" s="52" t="str">
        <f t="shared" ref="AX1987:AX2050" si="708">IF(I1987="ja","Unternehmen",IF(OR(K1987="ja",L1987="ja",M1987="ja"),"Eigener Tarif",IF(AK1987&lt;&gt;"",AK1987,IF(AO1987="ja","Eigener Tarif",""))))</f>
        <v>Unternehmen</v>
      </c>
      <c r="AY1987" s="52" t="b">
        <f t="shared" ref="AY1987:AY2050" si="709">IF(ISERROR(FIND(AY$1,$P1987,1)),FALSE,TRUE)</f>
        <v>0</v>
      </c>
      <c r="AZ1987" s="52" t="str">
        <f t="shared" ref="AZ1987:AZ2050" si="710">A1987</f>
        <v>11785</v>
      </c>
      <c r="BA1987" s="52" t="str">
        <f>VLOOKUP(A1987,'BAT Grundtabelle'!A:U,21,0)</f>
        <v>ja</v>
      </c>
      <c r="BB1987" s="52" t="str">
        <f t="shared" ref="BB1987:BB2050" si="711">G1987</f>
        <v>nein</v>
      </c>
      <c r="BC1987" s="52" t="str">
        <f t="shared" ref="BC1987:BC2050" si="712">A1987</f>
        <v>11785</v>
      </c>
      <c r="BD1987" s="52" t="str">
        <f t="shared" ref="BD1987:BD2050" si="713">B1987</f>
        <v>Textilreinigung (mit chemischer Reinigung)</v>
      </c>
      <c r="BE1987" s="52" t="str">
        <f t="shared" ref="BE1987:BE2050" si="714">AX1987</f>
        <v>Unternehmen</v>
      </c>
      <c r="BF1987" s="52">
        <f t="shared" ref="BF1987:BF2050" si="715">AU1987</f>
        <v>2</v>
      </c>
    </row>
    <row r="1988" spans="1:58" hidden="1" x14ac:dyDescent="0.35">
      <c r="A1988" s="107" t="s">
        <v>4212</v>
      </c>
      <c r="B1988" s="75" t="s">
        <v>175</v>
      </c>
      <c r="C1988" s="52" t="s">
        <v>3</v>
      </c>
      <c r="D1988" s="52" t="s">
        <v>3</v>
      </c>
      <c r="E1988" s="52" t="s">
        <v>2</v>
      </c>
      <c r="F1988" s="52" t="s">
        <v>2</v>
      </c>
      <c r="G1988" s="52" t="s">
        <v>2</v>
      </c>
      <c r="H1988" s="52" t="s">
        <v>2</v>
      </c>
      <c r="I1988" s="52" t="s">
        <v>3</v>
      </c>
      <c r="J1988" s="52">
        <v>1</v>
      </c>
      <c r="K1988" s="52" t="s">
        <v>2</v>
      </c>
      <c r="L1988" s="52" t="s">
        <v>2</v>
      </c>
      <c r="M1988" s="52" t="s">
        <v>2</v>
      </c>
      <c r="N1988" s="52" t="s">
        <v>3</v>
      </c>
      <c r="P1988" s="52" t="s">
        <v>57</v>
      </c>
      <c r="Q1988" s="52" t="str">
        <f t="shared" si="701"/>
        <v>Nein</v>
      </c>
      <c r="R1988" s="52" t="str">
        <f t="shared" si="701"/>
        <v>Nein</v>
      </c>
      <c r="S1988" s="52" t="str">
        <f t="shared" si="701"/>
        <v>Nein</v>
      </c>
      <c r="T1988" s="52" t="str">
        <f t="shared" si="701"/>
        <v>Ja</v>
      </c>
      <c r="U1988" s="52" t="str">
        <f t="shared" si="701"/>
        <v>Nein</v>
      </c>
      <c r="V1988" s="52" t="str">
        <f t="shared" si="701"/>
        <v>Nein</v>
      </c>
      <c r="W1988" s="52" t="str">
        <f t="shared" si="701"/>
        <v>Nein</v>
      </c>
      <c r="X1988" s="52" t="str">
        <f t="shared" si="701"/>
        <v>Ja</v>
      </c>
      <c r="Y1988" s="52" t="str">
        <f t="shared" si="701"/>
        <v>Nein</v>
      </c>
      <c r="Z1988" s="52" t="str">
        <f t="shared" si="701"/>
        <v>Nein</v>
      </c>
      <c r="AA1988" s="52" t="str">
        <f t="shared" si="701"/>
        <v>Nein</v>
      </c>
      <c r="AB1988" s="52" t="str">
        <f t="shared" si="701"/>
        <v>Nein</v>
      </c>
      <c r="AC1988" s="52" t="str">
        <f t="shared" si="701"/>
        <v>Nein</v>
      </c>
      <c r="AD1988" s="52" t="str">
        <f t="shared" si="701"/>
        <v>Nein</v>
      </c>
      <c r="AE1988" s="52" t="str">
        <f t="shared" si="701"/>
        <v>Nein</v>
      </c>
      <c r="AF1988" s="52" t="str">
        <f t="shared" si="701"/>
        <v>Nein</v>
      </c>
      <c r="AG1988" s="61" t="str">
        <f>IF(Q1988="Ja",VLOOKUP($Q$2,Plausis!A:E,5,0),IF(R1988="Ja",VLOOKUP($R$2,Plausis!A:E,5,0),IF(T1988="Ja",VLOOKUP($T$2,Plausis!A:E,5,0),IF(U1988="Ja",VLOOKUP($U$2,Plausis!A:E,5,0),IF(AA1988="Ja",VLOOKUP($AA$2,Plausis!A:E,5,0),IF(AC1988="Ja",VLOOKUP($AC$2,Plausis!A:E,5,0),IF(AD1988="Ja",VLOOKUP($AD$2,Plausis!A:E,5,0),"")))))))</f>
        <v>Dieser Betrieb ist nur im Komfort-RS ohne ergänzenden Spezial-Straf-RS versicherbar.</v>
      </c>
      <c r="AH1988" s="52" t="str">
        <f>IF(Y1988="Ja",VLOOKUP($Y$2,Plausis!A:E,5,0),"")</f>
        <v/>
      </c>
      <c r="AI1988" s="52" t="str">
        <f t="shared" si="703"/>
        <v>Nein</v>
      </c>
      <c r="AJ1988" s="52" t="str">
        <f>IF(S1988="Ja",VLOOKUP($S$2,Plausis!A:E,5,0),IF(V1988="Ja",VLOOKUP($V$2,Plausis!A:E,5,0),IF(X1988="Ja",VLOOKUP($X$2,Plausis!A:E,5,0),"")))</f>
        <v>Dieser Betrieb kann nur ohne ergänzenden Spezial-Straf-RS versichert werden.</v>
      </c>
      <c r="AL1988" s="52" t="s">
        <v>3</v>
      </c>
      <c r="AM1988" s="114">
        <v>45531</v>
      </c>
      <c r="AN1988" s="52" t="s">
        <v>4467</v>
      </c>
      <c r="AO1988" s="52" t="str">
        <f>VLOOKUP(B1988,'BAT Grundtabelle'!B:T,19,0)</f>
        <v>ja</v>
      </c>
      <c r="AP1988" s="105" t="str">
        <f t="shared" si="704"/>
        <v>11786</v>
      </c>
      <c r="AQ1988" s="52" t="str">
        <f t="shared" si="705"/>
        <v>Textilreinigung (ohne chemische Reinigung)</v>
      </c>
      <c r="AR1988" s="52" t="b">
        <f t="shared" si="702"/>
        <v>0</v>
      </c>
      <c r="AS1988" s="52" t="b">
        <f t="shared" si="702"/>
        <v>0</v>
      </c>
      <c r="AT1988" s="52" t="b">
        <f t="shared" si="702"/>
        <v>0</v>
      </c>
      <c r="AU1988" s="52">
        <f t="shared" si="706"/>
        <v>1</v>
      </c>
      <c r="AW1988" s="52" t="b">
        <f t="shared" si="707"/>
        <v>0</v>
      </c>
      <c r="AX1988" s="52" t="str">
        <f t="shared" si="708"/>
        <v>Unternehmen</v>
      </c>
      <c r="AY1988" s="52" t="b">
        <f t="shared" si="709"/>
        <v>0</v>
      </c>
      <c r="AZ1988" s="52" t="str">
        <f t="shared" si="710"/>
        <v>11786</v>
      </c>
      <c r="BA1988" s="52" t="str">
        <f>VLOOKUP(A1988,'BAT Grundtabelle'!A:U,21,0)</f>
        <v>ja</v>
      </c>
      <c r="BB1988" s="52" t="str">
        <f t="shared" si="711"/>
        <v>nein</v>
      </c>
      <c r="BC1988" s="52" t="str">
        <f t="shared" si="712"/>
        <v>11786</v>
      </c>
      <c r="BD1988" s="52" t="str">
        <f t="shared" si="713"/>
        <v>Textilreinigung (ohne chemische Reinigung)</v>
      </c>
      <c r="BE1988" s="52" t="str">
        <f t="shared" si="714"/>
        <v>Unternehmen</v>
      </c>
      <c r="BF1988" s="52">
        <f t="shared" si="715"/>
        <v>1</v>
      </c>
    </row>
    <row r="1989" spans="1:58" hidden="1" x14ac:dyDescent="0.35">
      <c r="A1989" s="107" t="s">
        <v>4213</v>
      </c>
      <c r="B1989" s="75" t="s">
        <v>730</v>
      </c>
      <c r="C1989" s="52" t="s">
        <v>3</v>
      </c>
      <c r="D1989" s="52" t="s">
        <v>3</v>
      </c>
      <c r="E1989" s="52" t="s">
        <v>2</v>
      </c>
      <c r="F1989" s="52" t="s">
        <v>2</v>
      </c>
      <c r="G1989" s="52" t="s">
        <v>2</v>
      </c>
      <c r="H1989" s="52" t="s">
        <v>2</v>
      </c>
      <c r="I1989" s="52" t="s">
        <v>3</v>
      </c>
      <c r="J1989" s="52">
        <v>1</v>
      </c>
      <c r="K1989" s="52" t="s">
        <v>2</v>
      </c>
      <c r="L1989" s="52" t="s">
        <v>2</v>
      </c>
      <c r="M1989" s="52" t="s">
        <v>2</v>
      </c>
      <c r="N1989" s="52" t="s">
        <v>3</v>
      </c>
      <c r="P1989" s="52" t="s">
        <v>4</v>
      </c>
      <c r="Q1989" s="52" t="str">
        <f t="shared" si="701"/>
        <v>Nein</v>
      </c>
      <c r="R1989" s="52" t="str">
        <f t="shared" si="701"/>
        <v>Nein</v>
      </c>
      <c r="S1989" s="52" t="str">
        <f t="shared" si="701"/>
        <v>Nein</v>
      </c>
      <c r="T1989" s="52" t="str">
        <f t="shared" si="701"/>
        <v>Nein</v>
      </c>
      <c r="U1989" s="52" t="str">
        <f t="shared" si="701"/>
        <v>Nein</v>
      </c>
      <c r="V1989" s="52" t="str">
        <f t="shared" si="701"/>
        <v>Nein</v>
      </c>
      <c r="W1989" s="52" t="str">
        <f t="shared" si="701"/>
        <v>Nein</v>
      </c>
      <c r="X1989" s="52" t="str">
        <f t="shared" si="701"/>
        <v>Nein</v>
      </c>
      <c r="Y1989" s="52" t="str">
        <f t="shared" si="701"/>
        <v>Nein</v>
      </c>
      <c r="Z1989" s="52" t="str">
        <f t="shared" si="701"/>
        <v>Nein</v>
      </c>
      <c r="AA1989" s="52" t="str">
        <f t="shared" si="701"/>
        <v>Nein</v>
      </c>
      <c r="AB1989" s="52" t="str">
        <f t="shared" si="701"/>
        <v>Nein</v>
      </c>
      <c r="AC1989" s="52" t="str">
        <f t="shared" si="701"/>
        <v>Nein</v>
      </c>
      <c r="AD1989" s="52" t="str">
        <f t="shared" si="701"/>
        <v>Nein</v>
      </c>
      <c r="AE1989" s="52" t="str">
        <f t="shared" si="701"/>
        <v>Nein</v>
      </c>
      <c r="AF1989" s="52" t="str">
        <f t="shared" si="701"/>
        <v>Nein</v>
      </c>
      <c r="AG1989" s="61" t="str">
        <f>IF(Q1989="Ja",VLOOKUP($Q$2,Plausis!A:E,5,0),IF(R1989="Ja",VLOOKUP($R$2,Plausis!A:E,5,0),IF(T1989="Ja",VLOOKUP($T$2,Plausis!A:E,5,0),IF(U1989="Ja",VLOOKUP($U$2,Plausis!A:E,5,0),IF(AA1989="Ja",VLOOKUP($AA$2,Plausis!A:E,5,0),IF(AC1989="Ja",VLOOKUP($AC$2,Plausis!A:E,5,0),IF(AD1989="Ja",VLOOKUP($AD$2,Plausis!A:E,5,0),"")))))))</f>
        <v/>
      </c>
      <c r="AH1989" s="52" t="str">
        <f>IF(Y1989="Ja",VLOOKUP($Y$2,Plausis!A:E,5,0),"")</f>
        <v/>
      </c>
      <c r="AI1989" s="52" t="str">
        <f t="shared" si="703"/>
        <v>Ja</v>
      </c>
      <c r="AJ1989" s="52" t="str">
        <f>IF(S1989="Ja",VLOOKUP($S$2,Plausis!A:E,5,0),IF(V1989="Ja",VLOOKUP($V$2,Plausis!A:E,5,0),IF(X1989="Ja",VLOOKUP($X$2,Plausis!A:E,5,0),"")))</f>
        <v/>
      </c>
      <c r="AL1989" s="52" t="s">
        <v>2</v>
      </c>
      <c r="AM1989" s="114">
        <v>45531</v>
      </c>
      <c r="AN1989" s="52" t="s">
        <v>4467</v>
      </c>
      <c r="AO1989" s="52" t="str">
        <f>VLOOKUP(B1989,'BAT Grundtabelle'!B:T,19,0)</f>
        <v>ja</v>
      </c>
      <c r="AP1989" s="105" t="str">
        <f t="shared" si="704"/>
        <v>11787</v>
      </c>
      <c r="AQ1989" s="52" t="str">
        <f t="shared" si="705"/>
        <v>Theater</v>
      </c>
      <c r="AR1989" s="52" t="b">
        <f t="shared" si="702"/>
        <v>0</v>
      </c>
      <c r="AS1989" s="52" t="b">
        <f t="shared" si="702"/>
        <v>0</v>
      </c>
      <c r="AT1989" s="52" t="b">
        <f t="shared" si="702"/>
        <v>0</v>
      </c>
      <c r="AU1989" s="52">
        <f t="shared" si="706"/>
        <v>1</v>
      </c>
      <c r="AW1989" s="52" t="b">
        <f t="shared" si="707"/>
        <v>0</v>
      </c>
      <c r="AX1989" s="52" t="str">
        <f t="shared" si="708"/>
        <v>Unternehmen</v>
      </c>
      <c r="AY1989" s="52" t="b">
        <f t="shared" si="709"/>
        <v>0</v>
      </c>
      <c r="AZ1989" s="52" t="str">
        <f t="shared" si="710"/>
        <v>11787</v>
      </c>
      <c r="BA1989" s="52" t="str">
        <f>VLOOKUP(A1989,'BAT Grundtabelle'!A:U,21,0)</f>
        <v>ja</v>
      </c>
      <c r="BB1989" s="52" t="str">
        <f t="shared" si="711"/>
        <v>nein</v>
      </c>
      <c r="BC1989" s="52" t="str">
        <f t="shared" si="712"/>
        <v>11787</v>
      </c>
      <c r="BD1989" s="52" t="str">
        <f t="shared" si="713"/>
        <v>Theater</v>
      </c>
      <c r="BE1989" s="52" t="str">
        <f t="shared" si="714"/>
        <v>Unternehmen</v>
      </c>
      <c r="BF1989" s="52">
        <f t="shared" si="715"/>
        <v>1</v>
      </c>
    </row>
    <row r="1990" spans="1:58" hidden="1" x14ac:dyDescent="0.35">
      <c r="A1990" s="107" t="s">
        <v>4214</v>
      </c>
      <c r="B1990" s="75" t="s">
        <v>1838</v>
      </c>
      <c r="C1990" s="52" t="s">
        <v>2</v>
      </c>
      <c r="D1990" s="52" t="s">
        <v>2</v>
      </c>
      <c r="E1990" s="52" t="s">
        <v>2</v>
      </c>
      <c r="F1990" s="52" t="s">
        <v>2</v>
      </c>
      <c r="G1990" s="52" t="s">
        <v>2</v>
      </c>
      <c r="H1990" s="52" t="s">
        <v>3</v>
      </c>
      <c r="I1990" s="52" t="s">
        <v>2</v>
      </c>
      <c r="J1990" s="52" t="s">
        <v>2</v>
      </c>
      <c r="K1990" s="52" t="s">
        <v>2</v>
      </c>
      <c r="L1990" s="52" t="s">
        <v>2</v>
      </c>
      <c r="M1990" s="52" t="s">
        <v>2</v>
      </c>
      <c r="N1990" s="52" t="s">
        <v>2</v>
      </c>
      <c r="O1990" s="52" t="s">
        <v>2411</v>
      </c>
      <c r="P1990" s="52" t="s">
        <v>59</v>
      </c>
      <c r="Q1990" s="52" t="str">
        <f t="shared" si="701"/>
        <v>Nein</v>
      </c>
      <c r="R1990" s="52" t="str">
        <f t="shared" si="701"/>
        <v>Nein</v>
      </c>
      <c r="S1990" s="52" t="str">
        <f t="shared" si="701"/>
        <v>Nein</v>
      </c>
      <c r="T1990" s="52" t="str">
        <f t="shared" si="701"/>
        <v>Nein</v>
      </c>
      <c r="U1990" s="52" t="str">
        <f t="shared" si="701"/>
        <v>Nein</v>
      </c>
      <c r="V1990" s="52" t="str">
        <f t="shared" si="701"/>
        <v>Nein</v>
      </c>
      <c r="W1990" s="52" t="str">
        <f t="shared" si="701"/>
        <v>Nein</v>
      </c>
      <c r="X1990" s="52" t="str">
        <f t="shared" si="701"/>
        <v>Nein</v>
      </c>
      <c r="Y1990" s="52" t="str">
        <f t="shared" si="701"/>
        <v>Nein</v>
      </c>
      <c r="Z1990" s="52" t="str">
        <f t="shared" si="701"/>
        <v>Nein</v>
      </c>
      <c r="AA1990" s="52" t="str">
        <f t="shared" si="701"/>
        <v>Nein</v>
      </c>
      <c r="AB1990" s="52" t="str">
        <f t="shared" si="701"/>
        <v>Nein</v>
      </c>
      <c r="AC1990" s="52" t="str">
        <f t="shared" si="701"/>
        <v>Nein</v>
      </c>
      <c r="AD1990" s="52" t="str">
        <f t="shared" si="701"/>
        <v>Nein</v>
      </c>
      <c r="AE1990" s="52" t="str">
        <f t="shared" si="701"/>
        <v>Nein</v>
      </c>
      <c r="AF1990" s="52" t="str">
        <f t="shared" si="701"/>
        <v>Nein</v>
      </c>
      <c r="AG1990" s="61" t="str">
        <f>IF(Q1990="Ja",VLOOKUP($Q$2,Plausis!A:E,5,0),IF(R1990="Ja",VLOOKUP($R$2,Plausis!A:E,5,0),IF(T1990="Ja",VLOOKUP($T$2,Plausis!A:E,5,0),IF(U1990="Ja",VLOOKUP($U$2,Plausis!A:E,5,0),IF(AA1990="Ja",VLOOKUP($AA$2,Plausis!A:E,5,0),IF(AC1990="Ja",VLOOKUP($AC$2,Plausis!A:E,5,0),IF(AD1990="Ja",VLOOKUP($AD$2,Plausis!A:E,5,0),"")))))))</f>
        <v/>
      </c>
      <c r="AH1990" s="52" t="str">
        <f>IF(Y1990="Ja",VLOOKUP($Y$2,Plausis!A:E,5,0),"")</f>
        <v/>
      </c>
      <c r="AI1990" s="52" t="str">
        <f t="shared" si="703"/>
        <v>Nein</v>
      </c>
      <c r="AJ1990" s="52" t="str">
        <f>IF(S1990="Ja",VLOOKUP($S$2,Plausis!A:E,5,0),IF(V1990="Ja",VLOOKUP($V$2,Plausis!A:E,5,0),IF(X1990="Ja",VLOOKUP($X$2,Plausis!A:E,5,0),"")))</f>
        <v/>
      </c>
      <c r="AL1990" s="52" t="s">
        <v>2</v>
      </c>
      <c r="AM1990" s="114">
        <v>45531</v>
      </c>
      <c r="AN1990" s="52" t="s">
        <v>4467</v>
      </c>
      <c r="AO1990" s="52" t="str">
        <f>VLOOKUP(B1990,'BAT Grundtabelle'!B:T,19,0)</f>
        <v>ja</v>
      </c>
      <c r="AP1990" s="105" t="str">
        <f t="shared" si="704"/>
        <v>11788</v>
      </c>
      <c r="AQ1990" s="52" t="str">
        <f t="shared" si="705"/>
        <v>Theaterverein</v>
      </c>
      <c r="AR1990" s="52" t="b">
        <f t="shared" si="702"/>
        <v>0</v>
      </c>
      <c r="AS1990" s="52" t="b">
        <f t="shared" si="702"/>
        <v>0</v>
      </c>
      <c r="AT1990" s="52" t="b">
        <f t="shared" si="702"/>
        <v>0</v>
      </c>
      <c r="AU1990" s="52" t="str">
        <f t="shared" si="706"/>
        <v>Eigener Tarif</v>
      </c>
      <c r="AW1990" s="52" t="b">
        <f t="shared" si="707"/>
        <v>0</v>
      </c>
      <c r="AX1990" s="52" t="str">
        <f t="shared" si="708"/>
        <v>Eigener Tarif</v>
      </c>
      <c r="AY1990" s="52" t="b">
        <f t="shared" si="709"/>
        <v>0</v>
      </c>
      <c r="AZ1990" s="52" t="str">
        <f t="shared" si="710"/>
        <v>11788</v>
      </c>
      <c r="BA1990" s="52" t="str">
        <f>VLOOKUP(A1990,'BAT Grundtabelle'!A:U,21,0)</f>
        <v>nein</v>
      </c>
      <c r="BB1990" s="52" t="str">
        <f t="shared" si="711"/>
        <v>nein</v>
      </c>
      <c r="BC1990" s="52" t="str">
        <f t="shared" si="712"/>
        <v>11788</v>
      </c>
      <c r="BD1990" s="52" t="str">
        <f t="shared" si="713"/>
        <v>Theaterverein</v>
      </c>
      <c r="BE1990" s="52" t="str">
        <f t="shared" si="714"/>
        <v>Eigener Tarif</v>
      </c>
      <c r="BF1990" s="52" t="str">
        <f t="shared" si="715"/>
        <v>Eigener Tarif</v>
      </c>
    </row>
    <row r="1991" spans="1:58" x14ac:dyDescent="0.35">
      <c r="A1991" s="107" t="s">
        <v>49</v>
      </c>
      <c r="B1991" s="75" t="s">
        <v>48</v>
      </c>
      <c r="C1991" s="52" t="s">
        <v>3</v>
      </c>
      <c r="D1991" s="52" t="s">
        <v>3</v>
      </c>
      <c r="E1991" s="52" t="s">
        <v>2</v>
      </c>
      <c r="F1991" s="52" t="s">
        <v>2</v>
      </c>
      <c r="G1991" s="52" t="s">
        <v>3</v>
      </c>
      <c r="H1991" s="52" t="s">
        <v>2</v>
      </c>
      <c r="I1991" s="52" t="s">
        <v>3</v>
      </c>
      <c r="J1991" s="52">
        <v>1</v>
      </c>
      <c r="K1991" s="52" t="s">
        <v>2</v>
      </c>
      <c r="L1991" s="52" t="s">
        <v>2</v>
      </c>
      <c r="M1991" s="52" t="s">
        <v>2</v>
      </c>
      <c r="N1991" s="52" t="s">
        <v>3</v>
      </c>
      <c r="O1991" s="52" t="s">
        <v>4468</v>
      </c>
      <c r="P1991" s="52" t="s">
        <v>4</v>
      </c>
      <c r="Q1991" s="52" t="str">
        <f t="shared" si="701"/>
        <v>Nein</v>
      </c>
      <c r="R1991" s="52" t="str">
        <f t="shared" si="701"/>
        <v>Nein</v>
      </c>
      <c r="S1991" s="52" t="str">
        <f t="shared" si="701"/>
        <v>Nein</v>
      </c>
      <c r="T1991" s="52" t="str">
        <f t="shared" si="701"/>
        <v>Nein</v>
      </c>
      <c r="U1991" s="52" t="str">
        <f t="shared" si="701"/>
        <v>Nein</v>
      </c>
      <c r="V1991" s="52" t="str">
        <f t="shared" si="701"/>
        <v>Nein</v>
      </c>
      <c r="W1991" s="52" t="str">
        <f t="shared" si="701"/>
        <v>Nein</v>
      </c>
      <c r="X1991" s="52" t="str">
        <f t="shared" si="701"/>
        <v>Nein</v>
      </c>
      <c r="Y1991" s="52" t="str">
        <f t="shared" si="701"/>
        <v>Nein</v>
      </c>
      <c r="Z1991" s="52" t="str">
        <f t="shared" si="701"/>
        <v>Nein</v>
      </c>
      <c r="AA1991" s="52" t="str">
        <f t="shared" si="701"/>
        <v>Nein</v>
      </c>
      <c r="AB1991" s="52" t="str">
        <f t="shared" si="701"/>
        <v>Nein</v>
      </c>
      <c r="AC1991" s="52" t="str">
        <f t="shared" si="701"/>
        <v>Nein</v>
      </c>
      <c r="AD1991" s="52" t="str">
        <f t="shared" si="701"/>
        <v>Nein</v>
      </c>
      <c r="AE1991" s="52" t="str">
        <f t="shared" si="701"/>
        <v>Nein</v>
      </c>
      <c r="AF1991" s="52" t="str">
        <f t="shared" si="701"/>
        <v>Nein</v>
      </c>
      <c r="AG1991" s="61" t="str">
        <f>IF(Q1991="Ja",VLOOKUP($Q$2,Plausis!A:E,5,0),IF(R1991="Ja",VLOOKUP($R$2,Plausis!A:E,5,0),IF(T1991="Ja",VLOOKUP($T$2,Plausis!A:E,5,0),IF(U1991="Ja",VLOOKUP($U$2,Plausis!A:E,5,0),IF(AA1991="Ja",VLOOKUP($AA$2,Plausis!A:E,5,0),IF(AC1991="Ja",VLOOKUP($AC$2,Plausis!A:E,5,0),IF(AD1991="Ja",VLOOKUP($AD$2,Plausis!A:E,5,0),"")))))))</f>
        <v/>
      </c>
      <c r="AH1991" s="52" t="str">
        <f>IF(Y1991="Ja",VLOOKUP($Y$2,Plausis!A:E,5,0),"")</f>
        <v/>
      </c>
      <c r="AI1991" s="52" t="str">
        <f t="shared" si="703"/>
        <v>Ja</v>
      </c>
      <c r="AJ1991" s="52" t="str">
        <f>IF(S1991="Ja",VLOOKUP($S$2,Plausis!A:E,5,0),IF(V1991="Ja",VLOOKUP($V$2,Plausis!A:E,5,0),IF(X1991="Ja",VLOOKUP($X$2,Plausis!A:E,5,0),"")))</f>
        <v/>
      </c>
      <c r="AK1991" s="52" t="s">
        <v>4442</v>
      </c>
      <c r="AL1991" s="52" t="s">
        <v>3</v>
      </c>
      <c r="AM1991" s="114">
        <v>45531</v>
      </c>
      <c r="AN1991" s="52" t="s">
        <v>4467</v>
      </c>
      <c r="AO1991" s="52" t="str">
        <f>VLOOKUP(B1991,'BAT Grundtabelle'!B:T,19,0)</f>
        <v>ja</v>
      </c>
      <c r="AP1991" s="105" t="str">
        <f t="shared" si="704"/>
        <v>5490</v>
      </c>
      <c r="AQ1991" s="52" t="str">
        <f t="shared" si="705"/>
        <v>Therapeut</v>
      </c>
      <c r="AR1991" s="52" t="b">
        <f t="shared" si="702"/>
        <v>0</v>
      </c>
      <c r="AS1991" s="52" t="b">
        <f t="shared" si="702"/>
        <v>0</v>
      </c>
      <c r="AT1991" s="52" t="b">
        <f t="shared" si="702"/>
        <v>0</v>
      </c>
      <c r="AU1991" s="52">
        <f t="shared" si="706"/>
        <v>1</v>
      </c>
      <c r="AW1991" s="52" t="b">
        <f t="shared" si="707"/>
        <v>0</v>
      </c>
      <c r="AX1991" s="52" t="str">
        <f t="shared" si="708"/>
        <v>Unternehmen</v>
      </c>
      <c r="AY1991" s="52" t="b">
        <f t="shared" si="709"/>
        <v>0</v>
      </c>
      <c r="AZ1991" s="52" t="str">
        <f t="shared" si="710"/>
        <v>5490</v>
      </c>
      <c r="BA1991" s="52" t="str">
        <f>VLOOKUP(A1991,'BAT Grundtabelle'!A:U,21,0)</f>
        <v>ja</v>
      </c>
      <c r="BB1991" s="52" t="str">
        <f t="shared" si="711"/>
        <v>ja</v>
      </c>
      <c r="BC1991" s="52" t="str">
        <f t="shared" si="712"/>
        <v>5490</v>
      </c>
      <c r="BD1991" s="52" t="str">
        <f t="shared" si="713"/>
        <v>Therapeut</v>
      </c>
      <c r="BE1991" s="52" t="str">
        <f t="shared" si="714"/>
        <v>Unternehmen</v>
      </c>
      <c r="BF1991" s="52">
        <f t="shared" si="715"/>
        <v>1</v>
      </c>
    </row>
    <row r="1992" spans="1:58" hidden="1" x14ac:dyDescent="0.35">
      <c r="A1992" s="107" t="s">
        <v>4215</v>
      </c>
      <c r="B1992" s="75" t="s">
        <v>685</v>
      </c>
      <c r="C1992" s="52" t="s">
        <v>3</v>
      </c>
      <c r="D1992" s="52" t="s">
        <v>3</v>
      </c>
      <c r="E1992" s="52" t="s">
        <v>2</v>
      </c>
      <c r="F1992" s="52" t="s">
        <v>2</v>
      </c>
      <c r="G1992" s="52" t="s">
        <v>2</v>
      </c>
      <c r="H1992" s="52" t="s">
        <v>2</v>
      </c>
      <c r="I1992" s="52" t="s">
        <v>3</v>
      </c>
      <c r="J1992" s="52">
        <v>1</v>
      </c>
      <c r="K1992" s="52" t="s">
        <v>2</v>
      </c>
      <c r="L1992" s="52" t="s">
        <v>2</v>
      </c>
      <c r="M1992" s="52" t="s">
        <v>2</v>
      </c>
      <c r="N1992" s="52" t="s">
        <v>3</v>
      </c>
      <c r="P1992" s="52" t="s">
        <v>4</v>
      </c>
      <c r="Q1992" s="52" t="str">
        <f t="shared" si="701"/>
        <v>Nein</v>
      </c>
      <c r="R1992" s="52" t="str">
        <f t="shared" si="701"/>
        <v>Nein</v>
      </c>
      <c r="S1992" s="52" t="str">
        <f t="shared" si="701"/>
        <v>Nein</v>
      </c>
      <c r="T1992" s="52" t="str">
        <f t="shared" si="701"/>
        <v>Nein</v>
      </c>
      <c r="U1992" s="52" t="str">
        <f t="shared" si="701"/>
        <v>Nein</v>
      </c>
      <c r="V1992" s="52" t="str">
        <f t="shared" si="701"/>
        <v>Nein</v>
      </c>
      <c r="W1992" s="52" t="str">
        <f t="shared" si="701"/>
        <v>Nein</v>
      </c>
      <c r="X1992" s="52" t="str">
        <f t="shared" si="701"/>
        <v>Nein</v>
      </c>
      <c r="Y1992" s="52" t="str">
        <f t="shared" si="701"/>
        <v>Nein</v>
      </c>
      <c r="Z1992" s="52" t="str">
        <f t="shared" si="701"/>
        <v>Nein</v>
      </c>
      <c r="AA1992" s="52" t="str">
        <f t="shared" si="701"/>
        <v>Nein</v>
      </c>
      <c r="AB1992" s="52" t="str">
        <f t="shared" si="701"/>
        <v>Nein</v>
      </c>
      <c r="AC1992" s="52" t="str">
        <f t="shared" si="701"/>
        <v>Nein</v>
      </c>
      <c r="AD1992" s="52" t="str">
        <f t="shared" si="701"/>
        <v>Nein</v>
      </c>
      <c r="AE1992" s="52" t="str">
        <f t="shared" si="701"/>
        <v>Nein</v>
      </c>
      <c r="AF1992" s="52" t="str">
        <f t="shared" si="701"/>
        <v>Nein</v>
      </c>
      <c r="AG1992" s="61" t="str">
        <f>IF(Q1992="Ja",VLOOKUP($Q$2,Plausis!A:E,5,0),IF(R1992="Ja",VLOOKUP($R$2,Plausis!A:E,5,0),IF(T1992="Ja",VLOOKUP($T$2,Plausis!A:E,5,0),IF(U1992="Ja",VLOOKUP($U$2,Plausis!A:E,5,0),IF(AA1992="Ja",VLOOKUP($AA$2,Plausis!A:E,5,0),IF(AC1992="Ja",VLOOKUP($AC$2,Plausis!A:E,5,0),IF(AD1992="Ja",VLOOKUP($AD$2,Plausis!A:E,5,0),"")))))))</f>
        <v/>
      </c>
      <c r="AH1992" s="52" t="str">
        <f>IF(Y1992="Ja",VLOOKUP($Y$2,Plausis!A:E,5,0),"")</f>
        <v/>
      </c>
      <c r="AI1992" s="52" t="str">
        <f t="shared" si="703"/>
        <v>Ja</v>
      </c>
      <c r="AJ1992" s="52" t="str">
        <f>IF(S1992="Ja",VLOOKUP($S$2,Plausis!A:E,5,0),IF(V1992="Ja",VLOOKUP($V$2,Plausis!A:E,5,0),IF(X1992="Ja",VLOOKUP($X$2,Plausis!A:E,5,0),"")))</f>
        <v/>
      </c>
      <c r="AL1992" s="52" t="s">
        <v>2</v>
      </c>
      <c r="AM1992" s="114">
        <v>45531</v>
      </c>
      <c r="AN1992" s="52" t="s">
        <v>4467</v>
      </c>
      <c r="AO1992" s="52" t="str">
        <f>VLOOKUP(B1992,'BAT Grundtabelle'!B:T,19,0)</f>
        <v>ja</v>
      </c>
      <c r="AP1992" s="105" t="str">
        <f t="shared" si="704"/>
        <v>11789</v>
      </c>
      <c r="AQ1992" s="52" t="str">
        <f t="shared" si="705"/>
        <v>Thermische Solaranlage</v>
      </c>
      <c r="AR1992" s="52" t="b">
        <f t="shared" si="702"/>
        <v>0</v>
      </c>
      <c r="AS1992" s="52" t="b">
        <f t="shared" si="702"/>
        <v>0</v>
      </c>
      <c r="AT1992" s="52" t="b">
        <f t="shared" si="702"/>
        <v>0</v>
      </c>
      <c r="AU1992" s="52">
        <f t="shared" si="706"/>
        <v>1</v>
      </c>
      <c r="AW1992" s="52" t="b">
        <f t="shared" si="707"/>
        <v>0</v>
      </c>
      <c r="AX1992" s="52" t="str">
        <f t="shared" si="708"/>
        <v>Unternehmen</v>
      </c>
      <c r="AY1992" s="52" t="b">
        <f t="shared" si="709"/>
        <v>0</v>
      </c>
      <c r="AZ1992" s="52" t="str">
        <f t="shared" si="710"/>
        <v>11789</v>
      </c>
      <c r="BA1992" s="52" t="str">
        <f>VLOOKUP(A1992,'BAT Grundtabelle'!A:U,21,0)</f>
        <v>ja</v>
      </c>
      <c r="BB1992" s="52" t="str">
        <f t="shared" si="711"/>
        <v>nein</v>
      </c>
      <c r="BC1992" s="52" t="str">
        <f t="shared" si="712"/>
        <v>11789</v>
      </c>
      <c r="BD1992" s="52" t="str">
        <f t="shared" si="713"/>
        <v>Thermische Solaranlage</v>
      </c>
      <c r="BE1992" s="52" t="str">
        <f t="shared" si="714"/>
        <v>Unternehmen</v>
      </c>
      <c r="BF1992" s="52">
        <f t="shared" si="715"/>
        <v>1</v>
      </c>
    </row>
    <row r="1993" spans="1:58" hidden="1" x14ac:dyDescent="0.35">
      <c r="A1993" s="107" t="s">
        <v>4216</v>
      </c>
      <c r="B1993" s="75" t="s">
        <v>1452</v>
      </c>
      <c r="C1993" s="52" t="s">
        <v>3</v>
      </c>
      <c r="D1993" s="52" t="s">
        <v>3</v>
      </c>
      <c r="E1993" s="52" t="s">
        <v>2</v>
      </c>
      <c r="F1993" s="52" t="s">
        <v>2</v>
      </c>
      <c r="G1993" s="52" t="s">
        <v>2</v>
      </c>
      <c r="H1993" s="52" t="s">
        <v>2</v>
      </c>
      <c r="I1993" s="52" t="s">
        <v>3</v>
      </c>
      <c r="J1993" s="52">
        <v>1</v>
      </c>
      <c r="K1993" s="52" t="s">
        <v>2</v>
      </c>
      <c r="L1993" s="52" t="s">
        <v>2</v>
      </c>
      <c r="M1993" s="52" t="s">
        <v>2</v>
      </c>
      <c r="N1993" s="52" t="s">
        <v>2</v>
      </c>
      <c r="P1993" s="52">
        <v>1197</v>
      </c>
      <c r="Q1993" s="52" t="str">
        <f t="shared" ref="Q1993:AF2002" si="716">IF(ISERROR(FIND(Q$2,$P1993,1)),"Nein","Ja")</f>
        <v>Nein</v>
      </c>
      <c r="R1993" s="52" t="str">
        <f t="shared" si="716"/>
        <v>Nein</v>
      </c>
      <c r="S1993" s="52" t="str">
        <f t="shared" si="716"/>
        <v>Nein</v>
      </c>
      <c r="T1993" s="52" t="str">
        <f t="shared" si="716"/>
        <v>Nein</v>
      </c>
      <c r="U1993" s="52" t="str">
        <f t="shared" si="716"/>
        <v>Nein</v>
      </c>
      <c r="V1993" s="52" t="str">
        <f t="shared" si="716"/>
        <v>Nein</v>
      </c>
      <c r="W1993" s="52" t="str">
        <f t="shared" si="716"/>
        <v>Nein</v>
      </c>
      <c r="X1993" s="52" t="str">
        <f t="shared" si="716"/>
        <v>Nein</v>
      </c>
      <c r="Y1993" s="52" t="str">
        <f t="shared" si="716"/>
        <v>Nein</v>
      </c>
      <c r="Z1993" s="52" t="str">
        <f t="shared" si="716"/>
        <v>Nein</v>
      </c>
      <c r="AA1993" s="52" t="str">
        <f t="shared" si="716"/>
        <v>Nein</v>
      </c>
      <c r="AB1993" s="52" t="str">
        <f t="shared" si="716"/>
        <v>Nein</v>
      </c>
      <c r="AC1993" s="52" t="str">
        <f t="shared" si="716"/>
        <v>Nein</v>
      </c>
      <c r="AD1993" s="52" t="str">
        <f t="shared" si="716"/>
        <v>Nein</v>
      </c>
      <c r="AE1993" s="52" t="str">
        <f t="shared" si="716"/>
        <v>Nein</v>
      </c>
      <c r="AF1993" s="52" t="str">
        <f t="shared" si="716"/>
        <v>Nein</v>
      </c>
      <c r="AG1993" s="61" t="str">
        <f>IF(Q1993="Ja",VLOOKUP($Q$2,Plausis!A:E,5,0),IF(R1993="Ja",VLOOKUP($R$2,Plausis!A:E,5,0),IF(T1993="Ja",VLOOKUP($T$2,Plausis!A:E,5,0),IF(U1993="Ja",VLOOKUP($U$2,Plausis!A:E,5,0),IF(AA1993="Ja",VLOOKUP($AA$2,Plausis!A:E,5,0),IF(AC1993="Ja",VLOOKUP($AC$2,Plausis!A:E,5,0),IF(AD1993="Ja",VLOOKUP($AD$2,Plausis!A:E,5,0),"")))))))</f>
        <v/>
      </c>
      <c r="AH1993" s="52" t="str">
        <f>IF(Y1993="Ja",VLOOKUP($Y$2,Plausis!A:E,5,0),"")</f>
        <v/>
      </c>
      <c r="AI1993" s="52" t="str">
        <f t="shared" si="703"/>
        <v>Ja</v>
      </c>
      <c r="AJ1993" s="52" t="str">
        <f>IF(S1993="Ja",VLOOKUP($S$2,Plausis!A:E,5,0),IF(V1993="Ja",VLOOKUP($V$2,Plausis!A:E,5,0),IF(X1993="Ja",VLOOKUP($X$2,Plausis!A:E,5,0),"")))</f>
        <v/>
      </c>
      <c r="AL1993" s="52" t="s">
        <v>2</v>
      </c>
      <c r="AM1993" s="114">
        <v>45531</v>
      </c>
      <c r="AN1993" s="52" t="s">
        <v>4467</v>
      </c>
      <c r="AO1993" s="52" t="str">
        <f>VLOOKUP(B1993,'BAT Grundtabelle'!B:T,19,0)</f>
        <v>ja</v>
      </c>
      <c r="AP1993" s="105" t="str">
        <f t="shared" si="704"/>
        <v>11790</v>
      </c>
      <c r="AQ1993" s="52" t="str">
        <f t="shared" si="705"/>
        <v>Tiefbaubetrieb</v>
      </c>
      <c r="AR1993" s="52" t="b">
        <f t="shared" si="702"/>
        <v>0</v>
      </c>
      <c r="AS1993" s="52" t="b">
        <f t="shared" si="702"/>
        <v>0</v>
      </c>
      <c r="AT1993" s="52" t="b">
        <f t="shared" si="702"/>
        <v>0</v>
      </c>
      <c r="AU1993" s="52">
        <f t="shared" si="706"/>
        <v>1</v>
      </c>
      <c r="AW1993" s="52" t="b">
        <f t="shared" si="707"/>
        <v>0</v>
      </c>
      <c r="AX1993" s="52" t="str">
        <f t="shared" si="708"/>
        <v>Unternehmen</v>
      </c>
      <c r="AY1993" s="52" t="b">
        <f t="shared" si="709"/>
        <v>0</v>
      </c>
      <c r="AZ1993" s="52" t="str">
        <f t="shared" si="710"/>
        <v>11790</v>
      </c>
      <c r="BA1993" s="52" t="str">
        <f>VLOOKUP(A1993,'BAT Grundtabelle'!A:U,21,0)</f>
        <v>ja</v>
      </c>
      <c r="BB1993" s="52" t="str">
        <f t="shared" si="711"/>
        <v>nein</v>
      </c>
      <c r="BC1993" s="52" t="str">
        <f t="shared" si="712"/>
        <v>11790</v>
      </c>
      <c r="BD1993" s="52" t="str">
        <f t="shared" si="713"/>
        <v>Tiefbaubetrieb</v>
      </c>
      <c r="BE1993" s="52" t="str">
        <f t="shared" si="714"/>
        <v>Unternehmen</v>
      </c>
      <c r="BF1993" s="52">
        <f t="shared" si="715"/>
        <v>1</v>
      </c>
    </row>
    <row r="1994" spans="1:58" hidden="1" x14ac:dyDescent="0.35">
      <c r="A1994" s="107" t="s">
        <v>4217</v>
      </c>
      <c r="B1994" s="75" t="s">
        <v>1454</v>
      </c>
      <c r="C1994" s="52" t="s">
        <v>3</v>
      </c>
      <c r="D1994" s="52" t="s">
        <v>3</v>
      </c>
      <c r="E1994" s="52" t="s">
        <v>2</v>
      </c>
      <c r="F1994" s="52" t="s">
        <v>2</v>
      </c>
      <c r="G1994" s="52" t="s">
        <v>2</v>
      </c>
      <c r="H1994" s="52" t="s">
        <v>2</v>
      </c>
      <c r="I1994" s="52" t="s">
        <v>3</v>
      </c>
      <c r="J1994" s="52">
        <v>1</v>
      </c>
      <c r="K1994" s="52" t="s">
        <v>2</v>
      </c>
      <c r="L1994" s="52" t="s">
        <v>2</v>
      </c>
      <c r="M1994" s="52" t="s">
        <v>2</v>
      </c>
      <c r="N1994" s="52" t="s">
        <v>3</v>
      </c>
      <c r="P1994" s="52" t="s">
        <v>4</v>
      </c>
      <c r="Q1994" s="52" t="str">
        <f t="shared" si="716"/>
        <v>Nein</v>
      </c>
      <c r="R1994" s="52" t="str">
        <f t="shared" si="716"/>
        <v>Nein</v>
      </c>
      <c r="S1994" s="52" t="str">
        <f t="shared" si="716"/>
        <v>Nein</v>
      </c>
      <c r="T1994" s="52" t="str">
        <f t="shared" si="716"/>
        <v>Nein</v>
      </c>
      <c r="U1994" s="52" t="str">
        <f t="shared" si="716"/>
        <v>Nein</v>
      </c>
      <c r="V1994" s="52" t="str">
        <f t="shared" si="716"/>
        <v>Nein</v>
      </c>
      <c r="W1994" s="52" t="str">
        <f t="shared" si="716"/>
        <v>Nein</v>
      </c>
      <c r="X1994" s="52" t="str">
        <f t="shared" si="716"/>
        <v>Nein</v>
      </c>
      <c r="Y1994" s="52" t="str">
        <f t="shared" si="716"/>
        <v>Nein</v>
      </c>
      <c r="Z1994" s="52" t="str">
        <f t="shared" si="716"/>
        <v>Nein</v>
      </c>
      <c r="AA1994" s="52" t="str">
        <f t="shared" si="716"/>
        <v>Nein</v>
      </c>
      <c r="AB1994" s="52" t="str">
        <f t="shared" si="716"/>
        <v>Nein</v>
      </c>
      <c r="AC1994" s="52" t="str">
        <f t="shared" si="716"/>
        <v>Nein</v>
      </c>
      <c r="AD1994" s="52" t="str">
        <f t="shared" si="716"/>
        <v>Nein</v>
      </c>
      <c r="AE1994" s="52" t="str">
        <f t="shared" si="716"/>
        <v>Nein</v>
      </c>
      <c r="AF1994" s="52" t="str">
        <f t="shared" si="716"/>
        <v>Nein</v>
      </c>
      <c r="AG1994" s="61" t="str">
        <f>IF(Q1994="Ja",VLOOKUP($Q$2,Plausis!A:E,5,0),IF(R1994="Ja",VLOOKUP($R$2,Plausis!A:E,5,0),IF(T1994="Ja",VLOOKUP($T$2,Plausis!A:E,5,0),IF(U1994="Ja",VLOOKUP($U$2,Plausis!A:E,5,0),IF(AA1994="Ja",VLOOKUP($AA$2,Plausis!A:E,5,0),IF(AC1994="Ja",VLOOKUP($AC$2,Plausis!A:E,5,0),IF(AD1994="Ja",VLOOKUP($AD$2,Plausis!A:E,5,0),"")))))))</f>
        <v/>
      </c>
      <c r="AH1994" s="52" t="str">
        <f>IF(Y1994="Ja",VLOOKUP($Y$2,Plausis!A:E,5,0),"")</f>
        <v/>
      </c>
      <c r="AI1994" s="52" t="str">
        <f t="shared" si="703"/>
        <v>Ja</v>
      </c>
      <c r="AJ1994" s="52" t="str">
        <f>IF(S1994="Ja",VLOOKUP($S$2,Plausis!A:E,5,0),IF(V1994="Ja",VLOOKUP($V$2,Plausis!A:E,5,0),IF(X1994="Ja",VLOOKUP($X$2,Plausis!A:E,5,0),"")))</f>
        <v/>
      </c>
      <c r="AL1994" s="52" t="s">
        <v>2</v>
      </c>
      <c r="AM1994" s="114">
        <v>45531</v>
      </c>
      <c r="AN1994" s="52" t="s">
        <v>4467</v>
      </c>
      <c r="AO1994" s="52" t="str">
        <f>VLOOKUP(B1994,'BAT Grundtabelle'!B:T,19,0)</f>
        <v>ja</v>
      </c>
      <c r="AP1994" s="105" t="str">
        <f t="shared" si="704"/>
        <v>11791</v>
      </c>
      <c r="AQ1994" s="52" t="str">
        <f t="shared" si="705"/>
        <v>Tiefbohrungen</v>
      </c>
      <c r="AR1994" s="52" t="b">
        <f t="shared" si="702"/>
        <v>0</v>
      </c>
      <c r="AS1994" s="52" t="b">
        <f t="shared" si="702"/>
        <v>0</v>
      </c>
      <c r="AT1994" s="52" t="b">
        <f t="shared" si="702"/>
        <v>0</v>
      </c>
      <c r="AU1994" s="52">
        <f t="shared" si="706"/>
        <v>1</v>
      </c>
      <c r="AW1994" s="52" t="b">
        <f t="shared" si="707"/>
        <v>0</v>
      </c>
      <c r="AX1994" s="52" t="str">
        <f t="shared" si="708"/>
        <v>Unternehmen</v>
      </c>
      <c r="AY1994" s="52" t="b">
        <f t="shared" si="709"/>
        <v>0</v>
      </c>
      <c r="AZ1994" s="52" t="str">
        <f t="shared" si="710"/>
        <v>11791</v>
      </c>
      <c r="BA1994" s="52" t="str">
        <f>VLOOKUP(A1994,'BAT Grundtabelle'!A:U,21,0)</f>
        <v>ja</v>
      </c>
      <c r="BB1994" s="52" t="str">
        <f t="shared" si="711"/>
        <v>nein</v>
      </c>
      <c r="BC1994" s="52" t="str">
        <f t="shared" si="712"/>
        <v>11791</v>
      </c>
      <c r="BD1994" s="52" t="str">
        <f t="shared" si="713"/>
        <v>Tiefbohrungen</v>
      </c>
      <c r="BE1994" s="52" t="str">
        <f t="shared" si="714"/>
        <v>Unternehmen</v>
      </c>
      <c r="BF1994" s="52">
        <f t="shared" si="715"/>
        <v>1</v>
      </c>
    </row>
    <row r="1995" spans="1:58" hidden="1" x14ac:dyDescent="0.35">
      <c r="A1995" s="107" t="s">
        <v>4218</v>
      </c>
      <c r="B1995" s="75" t="s">
        <v>1213</v>
      </c>
      <c r="C1995" s="52" t="s">
        <v>3</v>
      </c>
      <c r="D1995" s="52" t="s">
        <v>3</v>
      </c>
      <c r="E1995" s="52" t="s">
        <v>2</v>
      </c>
      <c r="F1995" s="52" t="s">
        <v>2</v>
      </c>
      <c r="G1995" s="52" t="s">
        <v>2</v>
      </c>
      <c r="H1995" s="52" t="s">
        <v>2</v>
      </c>
      <c r="I1995" s="52" t="s">
        <v>3</v>
      </c>
      <c r="J1995" s="52">
        <v>1</v>
      </c>
      <c r="K1995" s="52" t="s">
        <v>2</v>
      </c>
      <c r="L1995" s="52" t="s">
        <v>2</v>
      </c>
      <c r="M1995" s="52" t="s">
        <v>2</v>
      </c>
      <c r="N1995" s="52" t="s">
        <v>3</v>
      </c>
      <c r="P1995" s="52" t="s">
        <v>4</v>
      </c>
      <c r="Q1995" s="52" t="str">
        <f t="shared" si="716"/>
        <v>Nein</v>
      </c>
      <c r="R1995" s="52" t="str">
        <f t="shared" si="716"/>
        <v>Nein</v>
      </c>
      <c r="S1995" s="52" t="str">
        <f t="shared" si="716"/>
        <v>Nein</v>
      </c>
      <c r="T1995" s="52" t="str">
        <f t="shared" si="716"/>
        <v>Nein</v>
      </c>
      <c r="U1995" s="52" t="str">
        <f t="shared" si="716"/>
        <v>Nein</v>
      </c>
      <c r="V1995" s="52" t="str">
        <f t="shared" si="716"/>
        <v>Nein</v>
      </c>
      <c r="W1995" s="52" t="str">
        <f t="shared" si="716"/>
        <v>Nein</v>
      </c>
      <c r="X1995" s="52" t="str">
        <f t="shared" si="716"/>
        <v>Nein</v>
      </c>
      <c r="Y1995" s="52" t="str">
        <f t="shared" si="716"/>
        <v>Nein</v>
      </c>
      <c r="Z1995" s="52" t="str">
        <f t="shared" si="716"/>
        <v>Nein</v>
      </c>
      <c r="AA1995" s="52" t="str">
        <f t="shared" si="716"/>
        <v>Nein</v>
      </c>
      <c r="AB1995" s="52" t="str">
        <f t="shared" si="716"/>
        <v>Nein</v>
      </c>
      <c r="AC1995" s="52" t="str">
        <f t="shared" si="716"/>
        <v>Nein</v>
      </c>
      <c r="AD1995" s="52" t="str">
        <f t="shared" si="716"/>
        <v>Nein</v>
      </c>
      <c r="AE1995" s="52" t="str">
        <f t="shared" si="716"/>
        <v>Nein</v>
      </c>
      <c r="AF1995" s="52" t="str">
        <f t="shared" si="716"/>
        <v>Nein</v>
      </c>
      <c r="AG1995" s="61" t="str">
        <f>IF(Q1995="Ja",VLOOKUP($Q$2,Plausis!A:E,5,0),IF(R1995="Ja",VLOOKUP($R$2,Plausis!A:E,5,0),IF(T1995="Ja",VLOOKUP($T$2,Plausis!A:E,5,0),IF(U1995="Ja",VLOOKUP($U$2,Plausis!A:E,5,0),IF(AA1995="Ja",VLOOKUP($AA$2,Plausis!A:E,5,0),IF(AC1995="Ja",VLOOKUP($AC$2,Plausis!A:E,5,0),IF(AD1995="Ja",VLOOKUP($AD$2,Plausis!A:E,5,0),"")))))))</f>
        <v/>
      </c>
      <c r="AH1995" s="52" t="str">
        <f>IF(Y1995="Ja",VLOOKUP($Y$2,Plausis!A:E,5,0),"")</f>
        <v/>
      </c>
      <c r="AI1995" s="52" t="str">
        <f t="shared" si="703"/>
        <v>Ja</v>
      </c>
      <c r="AJ1995" s="52" t="str">
        <f>IF(S1995="Ja",VLOOKUP($S$2,Plausis!A:E,5,0),IF(V1995="Ja",VLOOKUP($V$2,Plausis!A:E,5,0),IF(X1995="Ja",VLOOKUP($X$2,Plausis!A:E,5,0),"")))</f>
        <v/>
      </c>
      <c r="AL1995" s="52" t="s">
        <v>2</v>
      </c>
      <c r="AM1995" s="114">
        <v>45531</v>
      </c>
      <c r="AN1995" s="52" t="s">
        <v>4467</v>
      </c>
      <c r="AO1995" s="52" t="str">
        <f>VLOOKUP(B1995,'BAT Grundtabelle'!B:T,19,0)</f>
        <v>ja</v>
      </c>
      <c r="AP1995" s="105" t="str">
        <f t="shared" si="704"/>
        <v>11792</v>
      </c>
      <c r="AQ1995" s="52" t="str">
        <f t="shared" si="705"/>
        <v>Tierärztlicher Gutachter</v>
      </c>
      <c r="AR1995" s="52" t="b">
        <f t="shared" si="702"/>
        <v>0</v>
      </c>
      <c r="AS1995" s="52" t="b">
        <f t="shared" si="702"/>
        <v>0</v>
      </c>
      <c r="AT1995" s="52" t="b">
        <f t="shared" si="702"/>
        <v>0</v>
      </c>
      <c r="AU1995" s="52">
        <f t="shared" si="706"/>
        <v>1</v>
      </c>
      <c r="AW1995" s="52" t="b">
        <f t="shared" si="707"/>
        <v>0</v>
      </c>
      <c r="AX1995" s="52" t="str">
        <f t="shared" si="708"/>
        <v>Unternehmen</v>
      </c>
      <c r="AY1995" s="52" t="b">
        <f t="shared" si="709"/>
        <v>0</v>
      </c>
      <c r="AZ1995" s="52" t="str">
        <f t="shared" si="710"/>
        <v>11792</v>
      </c>
      <c r="BA1995" s="52" t="str">
        <f>VLOOKUP(A1995,'BAT Grundtabelle'!A:U,21,0)</f>
        <v>ja</v>
      </c>
      <c r="BB1995" s="52" t="str">
        <f t="shared" si="711"/>
        <v>nein</v>
      </c>
      <c r="BC1995" s="52" t="str">
        <f t="shared" si="712"/>
        <v>11792</v>
      </c>
      <c r="BD1995" s="52" t="str">
        <f t="shared" si="713"/>
        <v>Tierärztlicher Gutachter</v>
      </c>
      <c r="BE1995" s="52" t="str">
        <f t="shared" si="714"/>
        <v>Unternehmen</v>
      </c>
      <c r="BF1995" s="52">
        <f t="shared" si="715"/>
        <v>1</v>
      </c>
    </row>
    <row r="1996" spans="1:58" x14ac:dyDescent="0.35">
      <c r="A1996" s="107" t="s">
        <v>4219</v>
      </c>
      <c r="B1996" s="75" t="s">
        <v>296</v>
      </c>
      <c r="C1996" s="52" t="s">
        <v>3</v>
      </c>
      <c r="D1996" s="52" t="s">
        <v>3</v>
      </c>
      <c r="E1996" s="52" t="s">
        <v>2</v>
      </c>
      <c r="F1996" s="52" t="s">
        <v>2</v>
      </c>
      <c r="G1996" s="52" t="s">
        <v>3</v>
      </c>
      <c r="H1996" s="52" t="s">
        <v>2</v>
      </c>
      <c r="I1996" s="52" t="s">
        <v>3</v>
      </c>
      <c r="J1996" s="52">
        <v>1</v>
      </c>
      <c r="K1996" s="52" t="s">
        <v>2</v>
      </c>
      <c r="L1996" s="52" t="s">
        <v>2</v>
      </c>
      <c r="M1996" s="52" t="s">
        <v>2</v>
      </c>
      <c r="N1996" s="52" t="s">
        <v>3</v>
      </c>
      <c r="O1996" s="52" t="s">
        <v>4469</v>
      </c>
      <c r="P1996" s="52" t="s">
        <v>4</v>
      </c>
      <c r="Q1996" s="52" t="str">
        <f t="shared" si="716"/>
        <v>Nein</v>
      </c>
      <c r="R1996" s="52" t="str">
        <f t="shared" si="716"/>
        <v>Nein</v>
      </c>
      <c r="S1996" s="52" t="str">
        <f t="shared" si="716"/>
        <v>Nein</v>
      </c>
      <c r="T1996" s="52" t="str">
        <f t="shared" si="716"/>
        <v>Nein</v>
      </c>
      <c r="U1996" s="52" t="str">
        <f t="shared" si="716"/>
        <v>Nein</v>
      </c>
      <c r="V1996" s="52" t="str">
        <f t="shared" si="716"/>
        <v>Nein</v>
      </c>
      <c r="W1996" s="52" t="str">
        <f t="shared" si="716"/>
        <v>Nein</v>
      </c>
      <c r="X1996" s="52" t="str">
        <f t="shared" si="716"/>
        <v>Nein</v>
      </c>
      <c r="Y1996" s="52" t="str">
        <f t="shared" si="716"/>
        <v>Nein</v>
      </c>
      <c r="Z1996" s="52" t="str">
        <f t="shared" si="716"/>
        <v>Nein</v>
      </c>
      <c r="AA1996" s="52" t="str">
        <f t="shared" si="716"/>
        <v>Nein</v>
      </c>
      <c r="AB1996" s="52" t="str">
        <f t="shared" si="716"/>
        <v>Nein</v>
      </c>
      <c r="AC1996" s="52" t="str">
        <f t="shared" si="716"/>
        <v>Nein</v>
      </c>
      <c r="AD1996" s="52" t="str">
        <f t="shared" si="716"/>
        <v>Nein</v>
      </c>
      <c r="AE1996" s="52" t="str">
        <f t="shared" si="716"/>
        <v>Nein</v>
      </c>
      <c r="AF1996" s="52" t="str">
        <f t="shared" si="716"/>
        <v>Nein</v>
      </c>
      <c r="AG1996" s="61" t="str">
        <f>IF(Q1996="Ja",VLOOKUP($Q$2,Plausis!A:E,5,0),IF(R1996="Ja",VLOOKUP($R$2,Plausis!A:E,5,0),IF(T1996="Ja",VLOOKUP($T$2,Plausis!A:E,5,0),IF(U1996="Ja",VLOOKUP($U$2,Plausis!A:E,5,0),IF(AA1996="Ja",VLOOKUP($AA$2,Plausis!A:E,5,0),IF(AC1996="Ja",VLOOKUP($AC$2,Plausis!A:E,5,0),IF(AD1996="Ja",VLOOKUP($AD$2,Plausis!A:E,5,0),"")))))))</f>
        <v/>
      </c>
      <c r="AH1996" s="52" t="str">
        <f>IF(Y1996="Ja",VLOOKUP($Y$2,Plausis!A:E,5,0),"")</f>
        <v/>
      </c>
      <c r="AI1996" s="52" t="str">
        <f t="shared" si="703"/>
        <v>Ja</v>
      </c>
      <c r="AJ1996" s="52" t="str">
        <f>IF(S1996="Ja",VLOOKUP($S$2,Plausis!A:E,5,0),IF(V1996="Ja",VLOOKUP($V$2,Plausis!A:E,5,0),IF(X1996="Ja",VLOOKUP($X$2,Plausis!A:E,5,0),"")))</f>
        <v/>
      </c>
      <c r="AK1996" s="52" t="s">
        <v>4443</v>
      </c>
      <c r="AL1996" s="52" t="s">
        <v>3</v>
      </c>
      <c r="AM1996" s="114">
        <v>45531</v>
      </c>
      <c r="AN1996" s="52" t="s">
        <v>4467</v>
      </c>
      <c r="AO1996" s="52" t="str">
        <f>VLOOKUP(B1996,'BAT Grundtabelle'!B:T,19,0)</f>
        <v>ja</v>
      </c>
      <c r="AP1996" s="105" t="str">
        <f t="shared" si="704"/>
        <v>11793</v>
      </c>
      <c r="AQ1996" s="52" t="str">
        <f t="shared" si="705"/>
        <v>Tierarztpraxis</v>
      </c>
      <c r="AR1996" s="52" t="b">
        <f t="shared" si="702"/>
        <v>0</v>
      </c>
      <c r="AS1996" s="52" t="b">
        <f t="shared" si="702"/>
        <v>0</v>
      </c>
      <c r="AT1996" s="52" t="b">
        <f t="shared" si="702"/>
        <v>0</v>
      </c>
      <c r="AU1996" s="52">
        <f t="shared" si="706"/>
        <v>1</v>
      </c>
      <c r="AW1996" s="52" t="b">
        <f t="shared" si="707"/>
        <v>0</v>
      </c>
      <c r="AX1996" s="52" t="str">
        <f t="shared" si="708"/>
        <v>Unternehmen</v>
      </c>
      <c r="AY1996" s="52" t="b">
        <f t="shared" si="709"/>
        <v>0</v>
      </c>
      <c r="AZ1996" s="52" t="str">
        <f t="shared" si="710"/>
        <v>11793</v>
      </c>
      <c r="BA1996" s="52" t="str">
        <f>VLOOKUP(A1996,'BAT Grundtabelle'!A:U,21,0)</f>
        <v>ja</v>
      </c>
      <c r="BB1996" s="52" t="str">
        <f t="shared" si="711"/>
        <v>ja</v>
      </c>
      <c r="BC1996" s="52" t="str">
        <f t="shared" si="712"/>
        <v>11793</v>
      </c>
      <c r="BD1996" s="52" t="str">
        <f t="shared" si="713"/>
        <v>Tierarztpraxis</v>
      </c>
      <c r="BE1996" s="52" t="str">
        <f t="shared" si="714"/>
        <v>Unternehmen</v>
      </c>
      <c r="BF1996" s="52">
        <f t="shared" si="715"/>
        <v>1</v>
      </c>
    </row>
    <row r="1997" spans="1:58" hidden="1" x14ac:dyDescent="0.35">
      <c r="A1997" s="107" t="s">
        <v>4220</v>
      </c>
      <c r="B1997" s="75" t="s">
        <v>1368</v>
      </c>
      <c r="C1997" s="52" t="s">
        <v>3</v>
      </c>
      <c r="D1997" s="52" t="s">
        <v>3</v>
      </c>
      <c r="E1997" s="52" t="s">
        <v>2</v>
      </c>
      <c r="F1997" s="52" t="s">
        <v>2</v>
      </c>
      <c r="G1997" s="52" t="s">
        <v>2</v>
      </c>
      <c r="H1997" s="52" t="s">
        <v>2</v>
      </c>
      <c r="I1997" s="52" t="s">
        <v>3</v>
      </c>
      <c r="J1997" s="52">
        <v>1</v>
      </c>
      <c r="K1997" s="52" t="s">
        <v>2</v>
      </c>
      <c r="L1997" s="52" t="s">
        <v>2</v>
      </c>
      <c r="M1997" s="52" t="s">
        <v>2</v>
      </c>
      <c r="N1997" s="52" t="s">
        <v>3</v>
      </c>
      <c r="P1997" s="52" t="s">
        <v>4</v>
      </c>
      <c r="Q1997" s="52" t="str">
        <f t="shared" si="716"/>
        <v>Nein</v>
      </c>
      <c r="R1997" s="52" t="str">
        <f t="shared" si="716"/>
        <v>Nein</v>
      </c>
      <c r="S1997" s="52" t="str">
        <f t="shared" si="716"/>
        <v>Nein</v>
      </c>
      <c r="T1997" s="52" t="str">
        <f t="shared" si="716"/>
        <v>Nein</v>
      </c>
      <c r="U1997" s="52" t="str">
        <f t="shared" si="716"/>
        <v>Nein</v>
      </c>
      <c r="V1997" s="52" t="str">
        <f t="shared" si="716"/>
        <v>Nein</v>
      </c>
      <c r="W1997" s="52" t="str">
        <f t="shared" si="716"/>
        <v>Nein</v>
      </c>
      <c r="X1997" s="52" t="str">
        <f t="shared" si="716"/>
        <v>Nein</v>
      </c>
      <c r="Y1997" s="52" t="str">
        <f t="shared" si="716"/>
        <v>Nein</v>
      </c>
      <c r="Z1997" s="52" t="str">
        <f t="shared" si="716"/>
        <v>Nein</v>
      </c>
      <c r="AA1997" s="52" t="str">
        <f t="shared" si="716"/>
        <v>Nein</v>
      </c>
      <c r="AB1997" s="52" t="str">
        <f t="shared" si="716"/>
        <v>Nein</v>
      </c>
      <c r="AC1997" s="52" t="str">
        <f t="shared" si="716"/>
        <v>Nein</v>
      </c>
      <c r="AD1997" s="52" t="str">
        <f t="shared" si="716"/>
        <v>Nein</v>
      </c>
      <c r="AE1997" s="52" t="str">
        <f t="shared" si="716"/>
        <v>Nein</v>
      </c>
      <c r="AF1997" s="52" t="str">
        <f t="shared" si="716"/>
        <v>Nein</v>
      </c>
      <c r="AG1997" s="61" t="str">
        <f>IF(Q1997="Ja",VLOOKUP($Q$2,Plausis!A:E,5,0),IF(R1997="Ja",VLOOKUP($R$2,Plausis!A:E,5,0),IF(T1997="Ja",VLOOKUP($T$2,Plausis!A:E,5,0),IF(U1997="Ja",VLOOKUP($U$2,Plausis!A:E,5,0),IF(AA1997="Ja",VLOOKUP($AA$2,Plausis!A:E,5,0),IF(AC1997="Ja",VLOOKUP($AC$2,Plausis!A:E,5,0),IF(AD1997="Ja",VLOOKUP($AD$2,Plausis!A:E,5,0),"")))))))</f>
        <v/>
      </c>
      <c r="AH1997" s="52" t="str">
        <f>IF(Y1997="Ja",VLOOKUP($Y$2,Plausis!A:E,5,0),"")</f>
        <v/>
      </c>
      <c r="AI1997" s="52" t="str">
        <f t="shared" si="703"/>
        <v>Ja</v>
      </c>
      <c r="AJ1997" s="52" t="str">
        <f>IF(S1997="Ja",VLOOKUP($S$2,Plausis!A:E,5,0),IF(V1997="Ja",VLOOKUP($V$2,Plausis!A:E,5,0),IF(X1997="Ja",VLOOKUP($X$2,Plausis!A:E,5,0),"")))</f>
        <v/>
      </c>
      <c r="AL1997" s="52" t="s">
        <v>3</v>
      </c>
      <c r="AM1997" s="114">
        <v>45531</v>
      </c>
      <c r="AN1997" s="52" t="s">
        <v>4467</v>
      </c>
      <c r="AO1997" s="52" t="str">
        <f>VLOOKUP(B1997,'BAT Grundtabelle'!B:T,19,0)</f>
        <v>ja</v>
      </c>
      <c r="AP1997" s="105" t="str">
        <f t="shared" si="704"/>
        <v>11794</v>
      </c>
      <c r="AQ1997" s="52" t="str">
        <f t="shared" si="705"/>
        <v>Tierfuttereinzelhandel</v>
      </c>
      <c r="AR1997" s="52" t="b">
        <f t="shared" si="702"/>
        <v>0</v>
      </c>
      <c r="AS1997" s="52" t="b">
        <f t="shared" si="702"/>
        <v>0</v>
      </c>
      <c r="AT1997" s="52" t="b">
        <f t="shared" si="702"/>
        <v>0</v>
      </c>
      <c r="AU1997" s="52">
        <f t="shared" si="706"/>
        <v>1</v>
      </c>
      <c r="AW1997" s="52" t="b">
        <f t="shared" si="707"/>
        <v>0</v>
      </c>
      <c r="AX1997" s="52" t="str">
        <f t="shared" si="708"/>
        <v>Unternehmen</v>
      </c>
      <c r="AY1997" s="52" t="b">
        <f t="shared" si="709"/>
        <v>0</v>
      </c>
      <c r="AZ1997" s="52" t="str">
        <f t="shared" si="710"/>
        <v>11794</v>
      </c>
      <c r="BA1997" s="52" t="str">
        <f>VLOOKUP(A1997,'BAT Grundtabelle'!A:U,21,0)</f>
        <v>ja</v>
      </c>
      <c r="BB1997" s="52" t="str">
        <f t="shared" si="711"/>
        <v>nein</v>
      </c>
      <c r="BC1997" s="52" t="str">
        <f t="shared" si="712"/>
        <v>11794</v>
      </c>
      <c r="BD1997" s="52" t="str">
        <f t="shared" si="713"/>
        <v>Tierfuttereinzelhandel</v>
      </c>
      <c r="BE1997" s="52" t="str">
        <f t="shared" si="714"/>
        <v>Unternehmen</v>
      </c>
      <c r="BF1997" s="52">
        <f t="shared" si="715"/>
        <v>1</v>
      </c>
    </row>
    <row r="1998" spans="1:58" hidden="1" x14ac:dyDescent="0.35">
      <c r="A1998" s="107" t="s">
        <v>4221</v>
      </c>
      <c r="B1998" s="75" t="s">
        <v>1493</v>
      </c>
      <c r="C1998" s="52" t="s">
        <v>3</v>
      </c>
      <c r="D1998" s="52" t="s">
        <v>3</v>
      </c>
      <c r="E1998" s="52" t="s">
        <v>2</v>
      </c>
      <c r="F1998" s="52" t="s">
        <v>2</v>
      </c>
      <c r="G1998" s="52" t="s">
        <v>2</v>
      </c>
      <c r="H1998" s="52" t="s">
        <v>2</v>
      </c>
      <c r="I1998" s="52" t="s">
        <v>3</v>
      </c>
      <c r="J1998" s="52">
        <v>1</v>
      </c>
      <c r="K1998" s="52" t="s">
        <v>2</v>
      </c>
      <c r="L1998" s="52" t="s">
        <v>2</v>
      </c>
      <c r="M1998" s="52" t="s">
        <v>2</v>
      </c>
      <c r="N1998" s="52" t="s">
        <v>3</v>
      </c>
      <c r="P1998" s="52" t="s">
        <v>4</v>
      </c>
      <c r="Q1998" s="52" t="str">
        <f t="shared" si="716"/>
        <v>Nein</v>
      </c>
      <c r="R1998" s="52" t="str">
        <f t="shared" si="716"/>
        <v>Nein</v>
      </c>
      <c r="S1998" s="52" t="str">
        <f t="shared" si="716"/>
        <v>Nein</v>
      </c>
      <c r="T1998" s="52" t="str">
        <f t="shared" si="716"/>
        <v>Nein</v>
      </c>
      <c r="U1998" s="52" t="str">
        <f t="shared" si="716"/>
        <v>Nein</v>
      </c>
      <c r="V1998" s="52" t="str">
        <f t="shared" si="716"/>
        <v>Nein</v>
      </c>
      <c r="W1998" s="52" t="str">
        <f t="shared" si="716"/>
        <v>Nein</v>
      </c>
      <c r="X1998" s="52" t="str">
        <f t="shared" si="716"/>
        <v>Nein</v>
      </c>
      <c r="Y1998" s="52" t="str">
        <f t="shared" si="716"/>
        <v>Nein</v>
      </c>
      <c r="Z1998" s="52" t="str">
        <f t="shared" si="716"/>
        <v>Nein</v>
      </c>
      <c r="AA1998" s="52" t="str">
        <f t="shared" si="716"/>
        <v>Nein</v>
      </c>
      <c r="AB1998" s="52" t="str">
        <f t="shared" si="716"/>
        <v>Nein</v>
      </c>
      <c r="AC1998" s="52" t="str">
        <f t="shared" si="716"/>
        <v>Nein</v>
      </c>
      <c r="AD1998" s="52" t="str">
        <f t="shared" si="716"/>
        <v>Nein</v>
      </c>
      <c r="AE1998" s="52" t="str">
        <f t="shared" si="716"/>
        <v>Nein</v>
      </c>
      <c r="AF1998" s="52" t="str">
        <f t="shared" si="716"/>
        <v>Nein</v>
      </c>
      <c r="AG1998" s="61" t="str">
        <f>IF(Q1998="Ja",VLOOKUP($Q$2,Plausis!A:E,5,0),IF(R1998="Ja",VLOOKUP($R$2,Plausis!A:E,5,0),IF(T1998="Ja",VLOOKUP($T$2,Plausis!A:E,5,0),IF(U1998="Ja",VLOOKUP($U$2,Plausis!A:E,5,0),IF(AA1998="Ja",VLOOKUP($AA$2,Plausis!A:E,5,0),IF(AC1998="Ja",VLOOKUP($AC$2,Plausis!A:E,5,0),IF(AD1998="Ja",VLOOKUP($AD$2,Plausis!A:E,5,0),"")))))))</f>
        <v/>
      </c>
      <c r="AH1998" s="52" t="str">
        <f>IF(Y1998="Ja",VLOOKUP($Y$2,Plausis!A:E,5,0),"")</f>
        <v/>
      </c>
      <c r="AI1998" s="52" t="str">
        <f t="shared" si="703"/>
        <v>Ja</v>
      </c>
      <c r="AJ1998" s="52" t="str">
        <f>IF(S1998="Ja",VLOOKUP($S$2,Plausis!A:E,5,0),IF(V1998="Ja",VLOOKUP($V$2,Plausis!A:E,5,0),IF(X1998="Ja",VLOOKUP($X$2,Plausis!A:E,5,0),"")))</f>
        <v/>
      </c>
      <c r="AL1998" s="52" t="s">
        <v>2</v>
      </c>
      <c r="AM1998" s="114">
        <v>45531</v>
      </c>
      <c r="AN1998" s="52" t="s">
        <v>4467</v>
      </c>
      <c r="AO1998" s="52" t="str">
        <f>VLOOKUP(B1998,'BAT Grundtabelle'!B:T,19,0)</f>
        <v>ja</v>
      </c>
      <c r="AP1998" s="105" t="str">
        <f t="shared" si="704"/>
        <v>11795</v>
      </c>
      <c r="AQ1998" s="52" t="str">
        <f t="shared" si="705"/>
        <v>Tiergarten</v>
      </c>
      <c r="AR1998" s="52" t="b">
        <f t="shared" si="702"/>
        <v>0</v>
      </c>
      <c r="AS1998" s="52" t="b">
        <f t="shared" si="702"/>
        <v>0</v>
      </c>
      <c r="AT1998" s="52" t="b">
        <f t="shared" si="702"/>
        <v>0</v>
      </c>
      <c r="AU1998" s="52">
        <f t="shared" si="706"/>
        <v>1</v>
      </c>
      <c r="AW1998" s="52" t="b">
        <f t="shared" si="707"/>
        <v>0</v>
      </c>
      <c r="AX1998" s="52" t="str">
        <f t="shared" si="708"/>
        <v>Unternehmen</v>
      </c>
      <c r="AY1998" s="52" t="b">
        <f t="shared" si="709"/>
        <v>0</v>
      </c>
      <c r="AZ1998" s="52" t="str">
        <f t="shared" si="710"/>
        <v>11795</v>
      </c>
      <c r="BA1998" s="52" t="str">
        <f>VLOOKUP(A1998,'BAT Grundtabelle'!A:U,21,0)</f>
        <v>ja</v>
      </c>
      <c r="BB1998" s="52" t="str">
        <f t="shared" si="711"/>
        <v>nein</v>
      </c>
      <c r="BC1998" s="52" t="str">
        <f t="shared" si="712"/>
        <v>11795</v>
      </c>
      <c r="BD1998" s="52" t="str">
        <f t="shared" si="713"/>
        <v>Tiergarten</v>
      </c>
      <c r="BE1998" s="52" t="str">
        <f t="shared" si="714"/>
        <v>Unternehmen</v>
      </c>
      <c r="BF1998" s="52">
        <f t="shared" si="715"/>
        <v>1</v>
      </c>
    </row>
    <row r="1999" spans="1:58" hidden="1" x14ac:dyDescent="0.35">
      <c r="A1999" s="107" t="s">
        <v>4222</v>
      </c>
      <c r="B1999" s="75" t="s">
        <v>1369</v>
      </c>
      <c r="C1999" s="52" t="s">
        <v>3</v>
      </c>
      <c r="D1999" s="52" t="s">
        <v>3</v>
      </c>
      <c r="E1999" s="52" t="s">
        <v>2</v>
      </c>
      <c r="F1999" s="52" t="s">
        <v>2</v>
      </c>
      <c r="G1999" s="52" t="s">
        <v>2</v>
      </c>
      <c r="H1999" s="52" t="s">
        <v>2</v>
      </c>
      <c r="I1999" s="52" t="s">
        <v>3</v>
      </c>
      <c r="J1999" s="52">
        <v>1</v>
      </c>
      <c r="K1999" s="52" t="s">
        <v>2</v>
      </c>
      <c r="L1999" s="52" t="s">
        <v>2</v>
      </c>
      <c r="M1999" s="52" t="s">
        <v>2</v>
      </c>
      <c r="N1999" s="52" t="s">
        <v>3</v>
      </c>
      <c r="P1999" s="52" t="s">
        <v>4</v>
      </c>
      <c r="Q1999" s="52" t="str">
        <f t="shared" si="716"/>
        <v>Nein</v>
      </c>
      <c r="R1999" s="52" t="str">
        <f t="shared" si="716"/>
        <v>Nein</v>
      </c>
      <c r="S1999" s="52" t="str">
        <f t="shared" si="716"/>
        <v>Nein</v>
      </c>
      <c r="T1999" s="52" t="str">
        <f t="shared" si="716"/>
        <v>Nein</v>
      </c>
      <c r="U1999" s="52" t="str">
        <f t="shared" si="716"/>
        <v>Nein</v>
      </c>
      <c r="V1999" s="52" t="str">
        <f t="shared" si="716"/>
        <v>Nein</v>
      </c>
      <c r="W1999" s="52" t="str">
        <f t="shared" si="716"/>
        <v>Nein</v>
      </c>
      <c r="X1999" s="52" t="str">
        <f t="shared" si="716"/>
        <v>Nein</v>
      </c>
      <c r="Y1999" s="52" t="str">
        <f t="shared" si="716"/>
        <v>Nein</v>
      </c>
      <c r="Z1999" s="52" t="str">
        <f t="shared" si="716"/>
        <v>Nein</v>
      </c>
      <c r="AA1999" s="52" t="str">
        <f t="shared" si="716"/>
        <v>Nein</v>
      </c>
      <c r="AB1999" s="52" t="str">
        <f t="shared" si="716"/>
        <v>Nein</v>
      </c>
      <c r="AC1999" s="52" t="str">
        <f t="shared" si="716"/>
        <v>Nein</v>
      </c>
      <c r="AD1999" s="52" t="str">
        <f t="shared" si="716"/>
        <v>Nein</v>
      </c>
      <c r="AE1999" s="52" t="str">
        <f t="shared" si="716"/>
        <v>Nein</v>
      </c>
      <c r="AF1999" s="52" t="str">
        <f t="shared" si="716"/>
        <v>Nein</v>
      </c>
      <c r="AG1999" s="61" t="str">
        <f>IF(Q1999="Ja",VLOOKUP($Q$2,Plausis!A:E,5,0),IF(R1999="Ja",VLOOKUP($R$2,Plausis!A:E,5,0),IF(T1999="Ja",VLOOKUP($T$2,Plausis!A:E,5,0),IF(U1999="Ja",VLOOKUP($U$2,Plausis!A:E,5,0),IF(AA1999="Ja",VLOOKUP($AA$2,Plausis!A:E,5,0),IF(AC1999="Ja",VLOOKUP($AC$2,Plausis!A:E,5,0),IF(AD1999="Ja",VLOOKUP($AD$2,Plausis!A:E,5,0),"")))))))</f>
        <v/>
      </c>
      <c r="AH1999" s="52" t="str">
        <f>IF(Y1999="Ja",VLOOKUP($Y$2,Plausis!A:E,5,0),"")</f>
        <v/>
      </c>
      <c r="AI1999" s="52" t="str">
        <f t="shared" si="703"/>
        <v>Ja</v>
      </c>
      <c r="AJ1999" s="52" t="str">
        <f>IF(S1999="Ja",VLOOKUP($S$2,Plausis!A:E,5,0),IF(V1999="Ja",VLOOKUP($V$2,Plausis!A:E,5,0),IF(X1999="Ja",VLOOKUP($X$2,Plausis!A:E,5,0),"")))</f>
        <v/>
      </c>
      <c r="AL1999" s="52" t="s">
        <v>3</v>
      </c>
      <c r="AM1999" s="114">
        <v>45531</v>
      </c>
      <c r="AN1999" s="52" t="s">
        <v>4467</v>
      </c>
      <c r="AO1999" s="52" t="str">
        <f>VLOOKUP(B1999,'BAT Grundtabelle'!B:T,19,0)</f>
        <v>ja</v>
      </c>
      <c r="AP1999" s="105" t="str">
        <f t="shared" si="704"/>
        <v>11796</v>
      </c>
      <c r="AQ1999" s="52" t="str">
        <f t="shared" si="705"/>
        <v>Tierhandlung (zoologischer Handel)</v>
      </c>
      <c r="AR1999" s="52" t="b">
        <f t="shared" si="702"/>
        <v>0</v>
      </c>
      <c r="AS1999" s="52" t="b">
        <f t="shared" si="702"/>
        <v>0</v>
      </c>
      <c r="AT1999" s="52" t="b">
        <f t="shared" si="702"/>
        <v>0</v>
      </c>
      <c r="AU1999" s="52">
        <f t="shared" si="706"/>
        <v>1</v>
      </c>
      <c r="AW1999" s="52" t="b">
        <f t="shared" si="707"/>
        <v>0</v>
      </c>
      <c r="AX1999" s="52" t="str">
        <f t="shared" si="708"/>
        <v>Unternehmen</v>
      </c>
      <c r="AY1999" s="52" t="b">
        <f t="shared" si="709"/>
        <v>0</v>
      </c>
      <c r="AZ1999" s="52" t="str">
        <f t="shared" si="710"/>
        <v>11796</v>
      </c>
      <c r="BA1999" s="52" t="str">
        <f>VLOOKUP(A1999,'BAT Grundtabelle'!A:U,21,0)</f>
        <v>ja</v>
      </c>
      <c r="BB1999" s="52" t="str">
        <f t="shared" si="711"/>
        <v>nein</v>
      </c>
      <c r="BC1999" s="52" t="str">
        <f t="shared" si="712"/>
        <v>11796</v>
      </c>
      <c r="BD1999" s="52" t="str">
        <f t="shared" si="713"/>
        <v>Tierhandlung (zoologischer Handel)</v>
      </c>
      <c r="BE1999" s="52" t="str">
        <f t="shared" si="714"/>
        <v>Unternehmen</v>
      </c>
      <c r="BF1999" s="52">
        <f t="shared" si="715"/>
        <v>1</v>
      </c>
    </row>
    <row r="2000" spans="1:58" x14ac:dyDescent="0.35">
      <c r="A2000" s="107" t="s">
        <v>4223</v>
      </c>
      <c r="B2000" s="75" t="s">
        <v>636</v>
      </c>
      <c r="C2000" s="52" t="s">
        <v>3</v>
      </c>
      <c r="D2000" s="52" t="s">
        <v>3</v>
      </c>
      <c r="E2000" s="52" t="s">
        <v>2</v>
      </c>
      <c r="F2000" s="52" t="s">
        <v>2</v>
      </c>
      <c r="G2000" s="52" t="s">
        <v>3</v>
      </c>
      <c r="H2000" s="52" t="s">
        <v>2</v>
      </c>
      <c r="I2000" s="52" t="s">
        <v>3</v>
      </c>
      <c r="J2000" s="52">
        <v>1</v>
      </c>
      <c r="K2000" s="52" t="s">
        <v>2</v>
      </c>
      <c r="L2000" s="52" t="s">
        <v>2</v>
      </c>
      <c r="M2000" s="52" t="s">
        <v>2</v>
      </c>
      <c r="N2000" s="52" t="s">
        <v>3</v>
      </c>
      <c r="O2000" s="52" t="s">
        <v>4468</v>
      </c>
      <c r="P2000" s="52" t="s">
        <v>4</v>
      </c>
      <c r="Q2000" s="52" t="str">
        <f t="shared" si="716"/>
        <v>Nein</v>
      </c>
      <c r="R2000" s="52" t="str">
        <f t="shared" si="716"/>
        <v>Nein</v>
      </c>
      <c r="S2000" s="52" t="str">
        <f t="shared" si="716"/>
        <v>Nein</v>
      </c>
      <c r="T2000" s="52" t="str">
        <f t="shared" si="716"/>
        <v>Nein</v>
      </c>
      <c r="U2000" s="52" t="str">
        <f t="shared" si="716"/>
        <v>Nein</v>
      </c>
      <c r="V2000" s="52" t="str">
        <f t="shared" si="716"/>
        <v>Nein</v>
      </c>
      <c r="W2000" s="52" t="str">
        <f t="shared" si="716"/>
        <v>Nein</v>
      </c>
      <c r="X2000" s="52" t="str">
        <f t="shared" si="716"/>
        <v>Nein</v>
      </c>
      <c r="Y2000" s="52" t="str">
        <f t="shared" si="716"/>
        <v>Nein</v>
      </c>
      <c r="Z2000" s="52" t="str">
        <f t="shared" si="716"/>
        <v>Nein</v>
      </c>
      <c r="AA2000" s="52" t="str">
        <f t="shared" si="716"/>
        <v>Nein</v>
      </c>
      <c r="AB2000" s="52" t="str">
        <f t="shared" si="716"/>
        <v>Nein</v>
      </c>
      <c r="AC2000" s="52" t="str">
        <f t="shared" si="716"/>
        <v>Nein</v>
      </c>
      <c r="AD2000" s="52" t="str">
        <f t="shared" si="716"/>
        <v>Nein</v>
      </c>
      <c r="AE2000" s="52" t="str">
        <f t="shared" si="716"/>
        <v>Nein</v>
      </c>
      <c r="AF2000" s="52" t="str">
        <f t="shared" si="716"/>
        <v>Nein</v>
      </c>
      <c r="AG2000" s="61" t="str">
        <f>IF(Q2000="Ja",VLOOKUP($Q$2,Plausis!A:E,5,0),IF(R2000="Ja",VLOOKUP($R$2,Plausis!A:E,5,0),IF(T2000="Ja",VLOOKUP($T$2,Plausis!A:E,5,0),IF(U2000="Ja",VLOOKUP($U$2,Plausis!A:E,5,0),IF(AA2000="Ja",VLOOKUP($AA$2,Plausis!A:E,5,0),IF(AC2000="Ja",VLOOKUP($AC$2,Plausis!A:E,5,0),IF(AD2000="Ja",VLOOKUP($AD$2,Plausis!A:E,5,0),"")))))))</f>
        <v/>
      </c>
      <c r="AH2000" s="52" t="str">
        <f>IF(Y2000="Ja",VLOOKUP($Y$2,Plausis!A:E,5,0),"")</f>
        <v/>
      </c>
      <c r="AI2000" s="52" t="str">
        <f t="shared" si="703"/>
        <v>Ja</v>
      </c>
      <c r="AJ2000" s="52" t="str">
        <f>IF(S2000="Ja",VLOOKUP($S$2,Plausis!A:E,5,0),IF(V2000="Ja",VLOOKUP($V$2,Plausis!A:E,5,0),IF(X2000="Ja",VLOOKUP($X$2,Plausis!A:E,5,0),"")))</f>
        <v/>
      </c>
      <c r="AK2000" s="52" t="s">
        <v>4442</v>
      </c>
      <c r="AL2000" s="52" t="s">
        <v>3</v>
      </c>
      <c r="AM2000" s="114">
        <v>45531</v>
      </c>
      <c r="AN2000" s="52" t="s">
        <v>4467</v>
      </c>
      <c r="AO2000" s="52" t="str">
        <f>VLOOKUP(B2000,'BAT Grundtabelle'!B:T,19,0)</f>
        <v>ja</v>
      </c>
      <c r="AP2000" s="105" t="str">
        <f t="shared" si="704"/>
        <v>11797</v>
      </c>
      <c r="AQ2000" s="52" t="str">
        <f t="shared" si="705"/>
        <v>Tierheilpraktiker</v>
      </c>
      <c r="AR2000" s="52" t="b">
        <f t="shared" si="702"/>
        <v>0</v>
      </c>
      <c r="AS2000" s="52" t="b">
        <f t="shared" si="702"/>
        <v>0</v>
      </c>
      <c r="AT2000" s="52" t="b">
        <f t="shared" si="702"/>
        <v>0</v>
      </c>
      <c r="AU2000" s="52">
        <f t="shared" si="706"/>
        <v>1</v>
      </c>
      <c r="AW2000" s="52" t="b">
        <f t="shared" si="707"/>
        <v>0</v>
      </c>
      <c r="AX2000" s="52" t="str">
        <f t="shared" si="708"/>
        <v>Unternehmen</v>
      </c>
      <c r="AY2000" s="52" t="b">
        <f t="shared" si="709"/>
        <v>0</v>
      </c>
      <c r="AZ2000" s="52" t="str">
        <f t="shared" si="710"/>
        <v>11797</v>
      </c>
      <c r="BA2000" s="52" t="str">
        <f>VLOOKUP(A2000,'BAT Grundtabelle'!A:U,21,0)</f>
        <v>ja</v>
      </c>
      <c r="BB2000" s="52" t="str">
        <f t="shared" si="711"/>
        <v>ja</v>
      </c>
      <c r="BC2000" s="52" t="str">
        <f t="shared" si="712"/>
        <v>11797</v>
      </c>
      <c r="BD2000" s="52" t="str">
        <f t="shared" si="713"/>
        <v>Tierheilpraktiker</v>
      </c>
      <c r="BE2000" s="52" t="str">
        <f t="shared" si="714"/>
        <v>Unternehmen</v>
      </c>
      <c r="BF2000" s="52">
        <f t="shared" si="715"/>
        <v>1</v>
      </c>
    </row>
    <row r="2001" spans="1:58" hidden="1" x14ac:dyDescent="0.35">
      <c r="A2001" s="107" t="s">
        <v>4224</v>
      </c>
      <c r="B2001" s="75" t="s">
        <v>1494</v>
      </c>
      <c r="C2001" s="52" t="s">
        <v>3</v>
      </c>
      <c r="D2001" s="52" t="s">
        <v>3</v>
      </c>
      <c r="E2001" s="52" t="s">
        <v>2</v>
      </c>
      <c r="F2001" s="52" t="s">
        <v>2</v>
      </c>
      <c r="G2001" s="52" t="s">
        <v>2</v>
      </c>
      <c r="H2001" s="52" t="s">
        <v>2</v>
      </c>
      <c r="I2001" s="52" t="s">
        <v>3</v>
      </c>
      <c r="J2001" s="52">
        <v>1</v>
      </c>
      <c r="K2001" s="52" t="s">
        <v>2</v>
      </c>
      <c r="L2001" s="52" t="s">
        <v>2</v>
      </c>
      <c r="M2001" s="52" t="s">
        <v>2</v>
      </c>
      <c r="N2001" s="52" t="s">
        <v>3</v>
      </c>
      <c r="P2001" s="52" t="s">
        <v>4</v>
      </c>
      <c r="Q2001" s="52" t="str">
        <f t="shared" si="716"/>
        <v>Nein</v>
      </c>
      <c r="R2001" s="52" t="str">
        <f t="shared" si="716"/>
        <v>Nein</v>
      </c>
      <c r="S2001" s="52" t="str">
        <f t="shared" si="716"/>
        <v>Nein</v>
      </c>
      <c r="T2001" s="52" t="str">
        <f t="shared" si="716"/>
        <v>Nein</v>
      </c>
      <c r="U2001" s="52" t="str">
        <f t="shared" si="716"/>
        <v>Nein</v>
      </c>
      <c r="V2001" s="52" t="str">
        <f t="shared" si="716"/>
        <v>Nein</v>
      </c>
      <c r="W2001" s="52" t="str">
        <f t="shared" si="716"/>
        <v>Nein</v>
      </c>
      <c r="X2001" s="52" t="str">
        <f t="shared" si="716"/>
        <v>Nein</v>
      </c>
      <c r="Y2001" s="52" t="str">
        <f t="shared" si="716"/>
        <v>Nein</v>
      </c>
      <c r="Z2001" s="52" t="str">
        <f t="shared" si="716"/>
        <v>Nein</v>
      </c>
      <c r="AA2001" s="52" t="str">
        <f t="shared" si="716"/>
        <v>Nein</v>
      </c>
      <c r="AB2001" s="52" t="str">
        <f t="shared" si="716"/>
        <v>Nein</v>
      </c>
      <c r="AC2001" s="52" t="str">
        <f t="shared" si="716"/>
        <v>Nein</v>
      </c>
      <c r="AD2001" s="52" t="str">
        <f t="shared" si="716"/>
        <v>Nein</v>
      </c>
      <c r="AE2001" s="52" t="str">
        <f t="shared" si="716"/>
        <v>Nein</v>
      </c>
      <c r="AF2001" s="52" t="str">
        <f t="shared" si="716"/>
        <v>Nein</v>
      </c>
      <c r="AG2001" s="61" t="str">
        <f>IF(Q2001="Ja",VLOOKUP($Q$2,Plausis!A:E,5,0),IF(R2001="Ja",VLOOKUP($R$2,Plausis!A:E,5,0),IF(T2001="Ja",VLOOKUP($T$2,Plausis!A:E,5,0),IF(U2001="Ja",VLOOKUP($U$2,Plausis!A:E,5,0),IF(AA2001="Ja",VLOOKUP($AA$2,Plausis!A:E,5,0),IF(AC2001="Ja",VLOOKUP($AC$2,Plausis!A:E,5,0),IF(AD2001="Ja",VLOOKUP($AD$2,Plausis!A:E,5,0),"")))))))</f>
        <v/>
      </c>
      <c r="AH2001" s="52" t="str">
        <f>IF(Y2001="Ja",VLOOKUP($Y$2,Plausis!A:E,5,0),"")</f>
        <v/>
      </c>
      <c r="AI2001" s="52" t="str">
        <f t="shared" si="703"/>
        <v>Ja</v>
      </c>
      <c r="AJ2001" s="52" t="str">
        <f>IF(S2001="Ja",VLOOKUP($S$2,Plausis!A:E,5,0),IF(V2001="Ja",VLOOKUP($V$2,Plausis!A:E,5,0),IF(X2001="Ja",VLOOKUP($X$2,Plausis!A:E,5,0),"")))</f>
        <v/>
      </c>
      <c r="AL2001" s="52" t="s">
        <v>2</v>
      </c>
      <c r="AM2001" s="114">
        <v>45531</v>
      </c>
      <c r="AN2001" s="52" t="s">
        <v>4467</v>
      </c>
      <c r="AO2001" s="52" t="str">
        <f>VLOOKUP(B2001,'BAT Grundtabelle'!B:T,19,0)</f>
        <v>ja</v>
      </c>
      <c r="AP2001" s="105" t="str">
        <f t="shared" si="704"/>
        <v>11798</v>
      </c>
      <c r="AQ2001" s="52" t="str">
        <f t="shared" si="705"/>
        <v>Tierheim</v>
      </c>
      <c r="AR2001" s="52" t="b">
        <f t="shared" si="702"/>
        <v>0</v>
      </c>
      <c r="AS2001" s="52" t="b">
        <f t="shared" si="702"/>
        <v>0</v>
      </c>
      <c r="AT2001" s="52" t="b">
        <f t="shared" si="702"/>
        <v>0</v>
      </c>
      <c r="AU2001" s="52">
        <f t="shared" si="706"/>
        <v>1</v>
      </c>
      <c r="AW2001" s="52" t="b">
        <f t="shared" si="707"/>
        <v>0</v>
      </c>
      <c r="AX2001" s="52" t="str">
        <f t="shared" si="708"/>
        <v>Unternehmen</v>
      </c>
      <c r="AY2001" s="52" t="b">
        <f t="shared" si="709"/>
        <v>0</v>
      </c>
      <c r="AZ2001" s="52" t="str">
        <f t="shared" si="710"/>
        <v>11798</v>
      </c>
      <c r="BA2001" s="52" t="str">
        <f>VLOOKUP(A2001,'BAT Grundtabelle'!A:U,21,0)</f>
        <v>ja</v>
      </c>
      <c r="BB2001" s="52" t="str">
        <f t="shared" si="711"/>
        <v>nein</v>
      </c>
      <c r="BC2001" s="52" t="str">
        <f t="shared" si="712"/>
        <v>11798</v>
      </c>
      <c r="BD2001" s="52" t="str">
        <f t="shared" si="713"/>
        <v>Tierheim</v>
      </c>
      <c r="BE2001" s="52" t="str">
        <f t="shared" si="714"/>
        <v>Unternehmen</v>
      </c>
      <c r="BF2001" s="52">
        <f t="shared" si="715"/>
        <v>1</v>
      </c>
    </row>
    <row r="2002" spans="1:58" ht="29" hidden="1" x14ac:dyDescent="0.35">
      <c r="A2002" s="107" t="s">
        <v>4225</v>
      </c>
      <c r="B2002" s="75" t="s">
        <v>297</v>
      </c>
      <c r="C2002" s="52" t="s">
        <v>3</v>
      </c>
      <c r="D2002" s="52" t="s">
        <v>3</v>
      </c>
      <c r="E2002" s="52" t="s">
        <v>2</v>
      </c>
      <c r="F2002" s="52" t="s">
        <v>2</v>
      </c>
      <c r="G2002" s="52" t="s">
        <v>2</v>
      </c>
      <c r="H2002" s="52" t="s">
        <v>2</v>
      </c>
      <c r="I2002" s="52" t="s">
        <v>3</v>
      </c>
      <c r="J2002" s="52">
        <v>1</v>
      </c>
      <c r="K2002" s="52" t="s">
        <v>2</v>
      </c>
      <c r="L2002" s="52" t="s">
        <v>2</v>
      </c>
      <c r="M2002" s="52" t="s">
        <v>2</v>
      </c>
      <c r="N2002" s="52" t="s">
        <v>3</v>
      </c>
      <c r="O2002" s="52" t="s">
        <v>2409</v>
      </c>
      <c r="P2002" s="52" t="s">
        <v>58</v>
      </c>
      <c r="Q2002" s="52" t="str">
        <f t="shared" si="716"/>
        <v>Nein</v>
      </c>
      <c r="R2002" s="52" t="str">
        <f t="shared" si="716"/>
        <v>Nein</v>
      </c>
      <c r="S2002" s="52" t="str">
        <f t="shared" si="716"/>
        <v>Nein</v>
      </c>
      <c r="T2002" s="52" t="str">
        <f t="shared" si="716"/>
        <v>Nein</v>
      </c>
      <c r="U2002" s="52" t="str">
        <f t="shared" si="716"/>
        <v>Ja</v>
      </c>
      <c r="V2002" s="52" t="str">
        <f t="shared" si="716"/>
        <v>Ja</v>
      </c>
      <c r="W2002" s="52" t="str">
        <f t="shared" si="716"/>
        <v>Nein</v>
      </c>
      <c r="X2002" s="52" t="str">
        <f t="shared" si="716"/>
        <v>Nein</v>
      </c>
      <c r="Y2002" s="52" t="str">
        <f t="shared" si="716"/>
        <v>Nein</v>
      </c>
      <c r="Z2002" s="52" t="str">
        <f t="shared" si="716"/>
        <v>Nein</v>
      </c>
      <c r="AA2002" s="52" t="str">
        <f t="shared" si="716"/>
        <v>Nein</v>
      </c>
      <c r="AB2002" s="52" t="str">
        <f t="shared" si="716"/>
        <v>Nein</v>
      </c>
      <c r="AC2002" s="52" t="str">
        <f t="shared" si="716"/>
        <v>Nein</v>
      </c>
      <c r="AD2002" s="52" t="str">
        <f t="shared" si="716"/>
        <v>Nein</v>
      </c>
      <c r="AE2002" s="52" t="str">
        <f t="shared" si="716"/>
        <v>Nein</v>
      </c>
      <c r="AF2002" s="52" t="str">
        <f t="shared" si="716"/>
        <v>Nein</v>
      </c>
      <c r="AG2002" s="61" t="str">
        <f>IF(Q2002="Ja",VLOOKUP($Q$2,Plausis!A:E,5,0),IF(R2002="Ja",VLOOKUP($R$2,Plausis!A:E,5,0),IF(T2002="Ja",VLOOKUP($T$2,Plausis!A:E,5,0),IF(U2002="Ja",VLOOKUP($U$2,Plausis!A:E,5,0),IF(AA2002="Ja",VLOOKUP($AA$2,Plausis!A:E,5,0),IF(AC2002="Ja",VLOOKUP($AC$2,Plausis!A:E,5,0),IF(AD2002="Ja",VLOOKUP($AD$2,Plausis!A:E,5,0),"")))))))</f>
        <v>Dieser Betrieb kann nur im Komfort-RS ohne ergänzenden Spezial-Straf-RS oder über einen Sondertarif zum SSR versichert werden.</v>
      </c>
      <c r="AH2002" s="52" t="str">
        <f>IF(Y2002="Ja",VLOOKUP($Y$2,Plausis!A:E,5,0),"")</f>
        <v/>
      </c>
      <c r="AI2002" s="52" t="str">
        <f t="shared" si="703"/>
        <v>Nein</v>
      </c>
      <c r="AJ2002" s="52" t="str">
        <f>IF(S2002="Ja",VLOOKUP($S$2,Plausis!A:E,5,0),IF(V2002="Ja",VLOOKUP($V$2,Plausis!A:E,5,0),IF(X2002="Ja",VLOOKUP($X$2,Plausis!A:E,5,0),"")))</f>
        <v>Dieser Betrieb kann nur über einen Sondertarif zum SSR versichert werden.</v>
      </c>
      <c r="AL2002" s="52" t="s">
        <v>2</v>
      </c>
      <c r="AM2002" s="114">
        <v>45531</v>
      </c>
      <c r="AN2002" s="52" t="s">
        <v>4467</v>
      </c>
      <c r="AO2002" s="52" t="str">
        <f>VLOOKUP(B2002,'BAT Grundtabelle'!B:T,19,0)</f>
        <v>ja</v>
      </c>
      <c r="AP2002" s="105" t="str">
        <f t="shared" si="704"/>
        <v>11799</v>
      </c>
      <c r="AQ2002" s="52" t="str">
        <f t="shared" si="705"/>
        <v>Tierklinik</v>
      </c>
      <c r="AR2002" s="52" t="b">
        <f t="shared" si="702"/>
        <v>0</v>
      </c>
      <c r="AS2002" s="52" t="b">
        <f t="shared" si="702"/>
        <v>0</v>
      </c>
      <c r="AT2002" s="52" t="b">
        <f t="shared" si="702"/>
        <v>0</v>
      </c>
      <c r="AU2002" s="52">
        <f t="shared" si="706"/>
        <v>1</v>
      </c>
      <c r="AW2002" s="52" t="b">
        <f t="shared" si="707"/>
        <v>0</v>
      </c>
      <c r="AX2002" s="52" t="str">
        <f t="shared" si="708"/>
        <v>Unternehmen</v>
      </c>
      <c r="AY2002" s="52" t="b">
        <f t="shared" si="709"/>
        <v>0</v>
      </c>
      <c r="AZ2002" s="52" t="str">
        <f t="shared" si="710"/>
        <v>11799</v>
      </c>
      <c r="BA2002" s="52" t="str">
        <f>VLOOKUP(A2002,'BAT Grundtabelle'!A:U,21,0)</f>
        <v>ja</v>
      </c>
      <c r="BB2002" s="52" t="str">
        <f t="shared" si="711"/>
        <v>nein</v>
      </c>
      <c r="BC2002" s="52" t="str">
        <f t="shared" si="712"/>
        <v>11799</v>
      </c>
      <c r="BD2002" s="52" t="str">
        <f t="shared" si="713"/>
        <v>Tierklinik</v>
      </c>
      <c r="BE2002" s="52" t="str">
        <f t="shared" si="714"/>
        <v>Unternehmen</v>
      </c>
      <c r="BF2002" s="52">
        <f t="shared" si="715"/>
        <v>1</v>
      </c>
    </row>
    <row r="2003" spans="1:58" hidden="1" x14ac:dyDescent="0.35">
      <c r="A2003" s="107" t="s">
        <v>4226</v>
      </c>
      <c r="B2003" s="75" t="s">
        <v>1373</v>
      </c>
      <c r="C2003" s="52" t="s">
        <v>3</v>
      </c>
      <c r="D2003" s="52" t="s">
        <v>3</v>
      </c>
      <c r="E2003" s="52" t="s">
        <v>2</v>
      </c>
      <c r="F2003" s="52" t="s">
        <v>2</v>
      </c>
      <c r="G2003" s="52" t="s">
        <v>2</v>
      </c>
      <c r="H2003" s="52" t="s">
        <v>2</v>
      </c>
      <c r="I2003" s="52" t="s">
        <v>3</v>
      </c>
      <c r="J2003" s="52">
        <v>3</v>
      </c>
      <c r="K2003" s="52" t="s">
        <v>2</v>
      </c>
      <c r="L2003" s="52" t="s">
        <v>2</v>
      </c>
      <c r="M2003" s="52" t="s">
        <v>2</v>
      </c>
      <c r="N2003" s="52" t="s">
        <v>3</v>
      </c>
      <c r="P2003" s="52" t="s">
        <v>4</v>
      </c>
      <c r="Q2003" s="52" t="str">
        <f t="shared" ref="Q2003:AF2012" si="717">IF(ISERROR(FIND(Q$2,$P2003,1)),"Nein","Ja")</f>
        <v>Nein</v>
      </c>
      <c r="R2003" s="52" t="str">
        <f t="shared" si="717"/>
        <v>Nein</v>
      </c>
      <c r="S2003" s="52" t="str">
        <f t="shared" si="717"/>
        <v>Nein</v>
      </c>
      <c r="T2003" s="52" t="str">
        <f t="shared" si="717"/>
        <v>Nein</v>
      </c>
      <c r="U2003" s="52" t="str">
        <f t="shared" si="717"/>
        <v>Nein</v>
      </c>
      <c r="V2003" s="52" t="str">
        <f t="shared" si="717"/>
        <v>Nein</v>
      </c>
      <c r="W2003" s="52" t="str">
        <f t="shared" si="717"/>
        <v>Nein</v>
      </c>
      <c r="X2003" s="52" t="str">
        <f t="shared" si="717"/>
        <v>Nein</v>
      </c>
      <c r="Y2003" s="52" t="str">
        <f t="shared" si="717"/>
        <v>Nein</v>
      </c>
      <c r="Z2003" s="52" t="str">
        <f t="shared" si="717"/>
        <v>Nein</v>
      </c>
      <c r="AA2003" s="52" t="str">
        <f t="shared" si="717"/>
        <v>Nein</v>
      </c>
      <c r="AB2003" s="52" t="str">
        <f t="shared" si="717"/>
        <v>Nein</v>
      </c>
      <c r="AC2003" s="52" t="str">
        <f t="shared" si="717"/>
        <v>Nein</v>
      </c>
      <c r="AD2003" s="52" t="str">
        <f t="shared" si="717"/>
        <v>Nein</v>
      </c>
      <c r="AE2003" s="52" t="str">
        <f t="shared" si="717"/>
        <v>Nein</v>
      </c>
      <c r="AF2003" s="52" t="str">
        <f t="shared" si="717"/>
        <v>Nein</v>
      </c>
      <c r="AG2003" s="61" t="str">
        <f>IF(Q2003="Ja",VLOOKUP($Q$2,Plausis!A:E,5,0),IF(R2003="Ja",VLOOKUP($R$2,Plausis!A:E,5,0),IF(T2003="Ja",VLOOKUP($T$2,Plausis!A:E,5,0),IF(U2003="Ja",VLOOKUP($U$2,Plausis!A:E,5,0),IF(AA2003="Ja",VLOOKUP($AA$2,Plausis!A:E,5,0),IF(AC2003="Ja",VLOOKUP($AC$2,Plausis!A:E,5,0),IF(AD2003="Ja",VLOOKUP($AD$2,Plausis!A:E,5,0),"")))))))</f>
        <v/>
      </c>
      <c r="AH2003" s="52" t="str">
        <f>IF(Y2003="Ja",VLOOKUP($Y$2,Plausis!A:E,5,0),"")</f>
        <v/>
      </c>
      <c r="AI2003" s="52" t="str">
        <f t="shared" si="703"/>
        <v>Ja</v>
      </c>
      <c r="AJ2003" s="52" t="str">
        <f>IF(S2003="Ja",VLOOKUP($S$2,Plausis!A:E,5,0),IF(V2003="Ja",VLOOKUP($V$2,Plausis!A:E,5,0),IF(X2003="Ja",VLOOKUP($X$2,Plausis!A:E,5,0),"")))</f>
        <v/>
      </c>
      <c r="AL2003" s="52" t="s">
        <v>2</v>
      </c>
      <c r="AM2003" s="114">
        <v>45531</v>
      </c>
      <c r="AN2003" s="52" t="s">
        <v>4467</v>
      </c>
      <c r="AO2003" s="52" t="str">
        <f>VLOOKUP(B2003,'BAT Grundtabelle'!B:T,19,0)</f>
        <v>ja</v>
      </c>
      <c r="AP2003" s="105" t="str">
        <f t="shared" si="704"/>
        <v>11800</v>
      </c>
      <c r="AQ2003" s="52" t="str">
        <f t="shared" si="705"/>
        <v>Tierkörperbeseitigung</v>
      </c>
      <c r="AR2003" s="52" t="b">
        <f t="shared" ref="AR2003:AT2022" si="718">IF(ISERROR(FIND(AR$1,$P2003,1)),FALSE,TRUE)</f>
        <v>0</v>
      </c>
      <c r="AS2003" s="52" t="b">
        <f t="shared" si="718"/>
        <v>0</v>
      </c>
      <c r="AT2003" s="52" t="b">
        <f t="shared" si="718"/>
        <v>0</v>
      </c>
      <c r="AU2003" s="52">
        <f t="shared" si="706"/>
        <v>3</v>
      </c>
      <c r="AW2003" s="52" t="b">
        <f t="shared" si="707"/>
        <v>0</v>
      </c>
      <c r="AX2003" s="52" t="str">
        <f t="shared" si="708"/>
        <v>Unternehmen</v>
      </c>
      <c r="AY2003" s="52" t="b">
        <f t="shared" si="709"/>
        <v>0</v>
      </c>
      <c r="AZ2003" s="52" t="str">
        <f t="shared" si="710"/>
        <v>11800</v>
      </c>
      <c r="BA2003" s="52" t="str">
        <f>VLOOKUP(A2003,'BAT Grundtabelle'!A:U,21,0)</f>
        <v>ja</v>
      </c>
      <c r="BB2003" s="52" t="str">
        <f t="shared" si="711"/>
        <v>nein</v>
      </c>
      <c r="BC2003" s="52" t="str">
        <f t="shared" si="712"/>
        <v>11800</v>
      </c>
      <c r="BD2003" s="52" t="str">
        <f t="shared" si="713"/>
        <v>Tierkörperbeseitigung</v>
      </c>
      <c r="BE2003" s="52" t="str">
        <f t="shared" si="714"/>
        <v>Unternehmen</v>
      </c>
      <c r="BF2003" s="52">
        <f t="shared" si="715"/>
        <v>3</v>
      </c>
    </row>
    <row r="2004" spans="1:58" hidden="1" x14ac:dyDescent="0.35">
      <c r="A2004" s="107" t="s">
        <v>2235</v>
      </c>
      <c r="B2004" s="75" t="s">
        <v>2234</v>
      </c>
      <c r="C2004" s="52" t="s">
        <v>3</v>
      </c>
      <c r="D2004" s="52" t="s">
        <v>3</v>
      </c>
      <c r="E2004" s="52" t="s">
        <v>2</v>
      </c>
      <c r="F2004" s="52" t="s">
        <v>2</v>
      </c>
      <c r="G2004" s="52" t="s">
        <v>2</v>
      </c>
      <c r="H2004" s="52" t="s">
        <v>2</v>
      </c>
      <c r="I2004" s="52" t="s">
        <v>3</v>
      </c>
      <c r="J2004" s="52">
        <v>3</v>
      </c>
      <c r="K2004" s="52" t="s">
        <v>2</v>
      </c>
      <c r="L2004" s="52" t="s">
        <v>2</v>
      </c>
      <c r="M2004" s="52" t="s">
        <v>2</v>
      </c>
      <c r="N2004" s="52" t="s">
        <v>3</v>
      </c>
      <c r="P2004" s="52" t="s">
        <v>4</v>
      </c>
      <c r="Q2004" s="52" t="str">
        <f t="shared" si="717"/>
        <v>Nein</v>
      </c>
      <c r="R2004" s="52" t="str">
        <f t="shared" si="717"/>
        <v>Nein</v>
      </c>
      <c r="S2004" s="52" t="str">
        <f t="shared" si="717"/>
        <v>Nein</v>
      </c>
      <c r="T2004" s="52" t="str">
        <f t="shared" si="717"/>
        <v>Nein</v>
      </c>
      <c r="U2004" s="52" t="str">
        <f t="shared" si="717"/>
        <v>Nein</v>
      </c>
      <c r="V2004" s="52" t="str">
        <f t="shared" si="717"/>
        <v>Nein</v>
      </c>
      <c r="W2004" s="52" t="str">
        <f t="shared" si="717"/>
        <v>Nein</v>
      </c>
      <c r="X2004" s="52" t="str">
        <f t="shared" si="717"/>
        <v>Nein</v>
      </c>
      <c r="Y2004" s="52" t="str">
        <f t="shared" si="717"/>
        <v>Nein</v>
      </c>
      <c r="Z2004" s="52" t="str">
        <f t="shared" si="717"/>
        <v>Nein</v>
      </c>
      <c r="AA2004" s="52" t="str">
        <f t="shared" si="717"/>
        <v>Nein</v>
      </c>
      <c r="AB2004" s="52" t="str">
        <f t="shared" si="717"/>
        <v>Nein</v>
      </c>
      <c r="AC2004" s="52" t="str">
        <f t="shared" si="717"/>
        <v>Nein</v>
      </c>
      <c r="AD2004" s="52" t="str">
        <f t="shared" si="717"/>
        <v>Nein</v>
      </c>
      <c r="AE2004" s="52" t="str">
        <f t="shared" si="717"/>
        <v>Nein</v>
      </c>
      <c r="AF2004" s="52" t="str">
        <f t="shared" si="717"/>
        <v>Nein</v>
      </c>
      <c r="AG2004" s="61" t="str">
        <f>IF(Q2004="Ja",VLOOKUP($Q$2,Plausis!A:E,5,0),IF(R2004="Ja",VLOOKUP($R$2,Plausis!A:E,5,0),IF(T2004="Ja",VLOOKUP($T$2,Plausis!A:E,5,0),IF(U2004="Ja",VLOOKUP($U$2,Plausis!A:E,5,0),IF(AA2004="Ja",VLOOKUP($AA$2,Plausis!A:E,5,0),IF(AC2004="Ja",VLOOKUP($AC$2,Plausis!A:E,5,0),IF(AD2004="Ja",VLOOKUP($AD$2,Plausis!A:E,5,0),"")))))))</f>
        <v/>
      </c>
      <c r="AH2004" s="52" t="str">
        <f>IF(Y2004="Ja",VLOOKUP($Y$2,Plausis!A:E,5,0),"")</f>
        <v/>
      </c>
      <c r="AI2004" s="52" t="str">
        <f t="shared" si="703"/>
        <v>Ja</v>
      </c>
      <c r="AJ2004" s="52" t="str">
        <f>IF(S2004="Ja",VLOOKUP($S$2,Plausis!A:E,5,0),IF(V2004="Ja",VLOOKUP($V$2,Plausis!A:E,5,0),IF(X2004="Ja",VLOOKUP($X$2,Plausis!A:E,5,0),"")))</f>
        <v/>
      </c>
      <c r="AL2004" s="52" t="s">
        <v>2</v>
      </c>
      <c r="AM2004" s="114">
        <v>45531</v>
      </c>
      <c r="AN2004" s="52" t="s">
        <v>4467</v>
      </c>
      <c r="AO2004" s="52" t="str">
        <f>VLOOKUP(B2004,'BAT Grundtabelle'!B:T,19,0)</f>
        <v>ja</v>
      </c>
      <c r="AP2004" s="105" t="str">
        <f t="shared" si="704"/>
        <v>6939</v>
      </c>
      <c r="AQ2004" s="52" t="str">
        <f t="shared" si="705"/>
        <v>Tierkörperverwertung</v>
      </c>
      <c r="AR2004" s="52" t="b">
        <f t="shared" si="718"/>
        <v>0</v>
      </c>
      <c r="AS2004" s="52" t="b">
        <f t="shared" si="718"/>
        <v>0</v>
      </c>
      <c r="AT2004" s="52" t="b">
        <f t="shared" si="718"/>
        <v>0</v>
      </c>
      <c r="AU2004" s="52">
        <f t="shared" si="706"/>
        <v>3</v>
      </c>
      <c r="AW2004" s="52" t="b">
        <f t="shared" si="707"/>
        <v>0</v>
      </c>
      <c r="AX2004" s="52" t="str">
        <f t="shared" si="708"/>
        <v>Unternehmen</v>
      </c>
      <c r="AY2004" s="52" t="b">
        <f t="shared" si="709"/>
        <v>0</v>
      </c>
      <c r="AZ2004" s="52" t="str">
        <f t="shared" si="710"/>
        <v>6939</v>
      </c>
      <c r="BA2004" s="52" t="str">
        <f>VLOOKUP(A2004,'BAT Grundtabelle'!A:U,21,0)</f>
        <v>ja</v>
      </c>
      <c r="BB2004" s="52" t="str">
        <f t="shared" si="711"/>
        <v>nein</v>
      </c>
      <c r="BC2004" s="52" t="str">
        <f t="shared" si="712"/>
        <v>6939</v>
      </c>
      <c r="BD2004" s="52" t="str">
        <f t="shared" si="713"/>
        <v>Tierkörperverwertung</v>
      </c>
      <c r="BE2004" s="52" t="str">
        <f t="shared" si="714"/>
        <v>Unternehmen</v>
      </c>
      <c r="BF2004" s="52">
        <f t="shared" si="715"/>
        <v>3</v>
      </c>
    </row>
    <row r="2005" spans="1:58" hidden="1" x14ac:dyDescent="0.35">
      <c r="A2005" s="107" t="s">
        <v>4227</v>
      </c>
      <c r="B2005" s="75" t="s">
        <v>1370</v>
      </c>
      <c r="C2005" s="52" t="s">
        <v>3</v>
      </c>
      <c r="D2005" s="52" t="s">
        <v>3</v>
      </c>
      <c r="E2005" s="52" t="s">
        <v>2</v>
      </c>
      <c r="F2005" s="52" t="s">
        <v>2</v>
      </c>
      <c r="G2005" s="52" t="s">
        <v>2</v>
      </c>
      <c r="H2005" s="52" t="s">
        <v>2</v>
      </c>
      <c r="I2005" s="52" t="s">
        <v>3</v>
      </c>
      <c r="J2005" s="52">
        <v>1</v>
      </c>
      <c r="K2005" s="52" t="s">
        <v>2</v>
      </c>
      <c r="L2005" s="52" t="s">
        <v>2</v>
      </c>
      <c r="M2005" s="52" t="s">
        <v>2</v>
      </c>
      <c r="N2005" s="52" t="s">
        <v>3</v>
      </c>
      <c r="P2005" s="52" t="s">
        <v>4</v>
      </c>
      <c r="Q2005" s="52" t="str">
        <f t="shared" si="717"/>
        <v>Nein</v>
      </c>
      <c r="R2005" s="52" t="str">
        <f t="shared" si="717"/>
        <v>Nein</v>
      </c>
      <c r="S2005" s="52" t="str">
        <f t="shared" si="717"/>
        <v>Nein</v>
      </c>
      <c r="T2005" s="52" t="str">
        <f t="shared" si="717"/>
        <v>Nein</v>
      </c>
      <c r="U2005" s="52" t="str">
        <f t="shared" si="717"/>
        <v>Nein</v>
      </c>
      <c r="V2005" s="52" t="str">
        <f t="shared" si="717"/>
        <v>Nein</v>
      </c>
      <c r="W2005" s="52" t="str">
        <f t="shared" si="717"/>
        <v>Nein</v>
      </c>
      <c r="X2005" s="52" t="str">
        <f t="shared" si="717"/>
        <v>Nein</v>
      </c>
      <c r="Y2005" s="52" t="str">
        <f t="shared" si="717"/>
        <v>Nein</v>
      </c>
      <c r="Z2005" s="52" t="str">
        <f t="shared" si="717"/>
        <v>Nein</v>
      </c>
      <c r="AA2005" s="52" t="str">
        <f t="shared" si="717"/>
        <v>Nein</v>
      </c>
      <c r="AB2005" s="52" t="str">
        <f t="shared" si="717"/>
        <v>Nein</v>
      </c>
      <c r="AC2005" s="52" t="str">
        <f t="shared" si="717"/>
        <v>Nein</v>
      </c>
      <c r="AD2005" s="52" t="str">
        <f t="shared" si="717"/>
        <v>Nein</v>
      </c>
      <c r="AE2005" s="52" t="str">
        <f t="shared" si="717"/>
        <v>Nein</v>
      </c>
      <c r="AF2005" s="52" t="str">
        <f t="shared" si="717"/>
        <v>Nein</v>
      </c>
      <c r="AG2005" s="61" t="str">
        <f>IF(Q2005="Ja",VLOOKUP($Q$2,Plausis!A:E,5,0),IF(R2005="Ja",VLOOKUP($R$2,Plausis!A:E,5,0),IF(T2005="Ja",VLOOKUP($T$2,Plausis!A:E,5,0),IF(U2005="Ja",VLOOKUP($U$2,Plausis!A:E,5,0),IF(AA2005="Ja",VLOOKUP($AA$2,Plausis!A:E,5,0),IF(AC2005="Ja",VLOOKUP($AC$2,Plausis!A:E,5,0),IF(AD2005="Ja",VLOOKUP($AD$2,Plausis!A:E,5,0),"")))))))</f>
        <v/>
      </c>
      <c r="AH2005" s="52" t="str">
        <f>IF(Y2005="Ja",VLOOKUP($Y$2,Plausis!A:E,5,0),"")</f>
        <v/>
      </c>
      <c r="AI2005" s="52" t="str">
        <f t="shared" si="703"/>
        <v>Ja</v>
      </c>
      <c r="AJ2005" s="52" t="str">
        <f>IF(S2005="Ja",VLOOKUP($S$2,Plausis!A:E,5,0),IF(V2005="Ja",VLOOKUP($V$2,Plausis!A:E,5,0),IF(X2005="Ja",VLOOKUP($X$2,Plausis!A:E,5,0),"")))</f>
        <v/>
      </c>
      <c r="AL2005" s="52" t="s">
        <v>3</v>
      </c>
      <c r="AM2005" s="114">
        <v>45531</v>
      </c>
      <c r="AN2005" s="52" t="s">
        <v>4467</v>
      </c>
      <c r="AO2005" s="52" t="str">
        <f>VLOOKUP(B2005,'BAT Grundtabelle'!B:T,19,0)</f>
        <v>ja</v>
      </c>
      <c r="AP2005" s="105" t="str">
        <f t="shared" si="704"/>
        <v>11801</v>
      </c>
      <c r="AQ2005" s="52" t="str">
        <f t="shared" si="705"/>
        <v>Tiernahrungshandel</v>
      </c>
      <c r="AR2005" s="52" t="b">
        <f t="shared" si="718"/>
        <v>0</v>
      </c>
      <c r="AS2005" s="52" t="b">
        <f t="shared" si="718"/>
        <v>0</v>
      </c>
      <c r="AT2005" s="52" t="b">
        <f t="shared" si="718"/>
        <v>0</v>
      </c>
      <c r="AU2005" s="52">
        <f t="shared" si="706"/>
        <v>1</v>
      </c>
      <c r="AW2005" s="52" t="b">
        <f t="shared" si="707"/>
        <v>0</v>
      </c>
      <c r="AX2005" s="52" t="str">
        <f t="shared" si="708"/>
        <v>Unternehmen</v>
      </c>
      <c r="AY2005" s="52" t="b">
        <f t="shared" si="709"/>
        <v>0</v>
      </c>
      <c r="AZ2005" s="52" t="str">
        <f t="shared" si="710"/>
        <v>11801</v>
      </c>
      <c r="BA2005" s="52" t="str">
        <f>VLOOKUP(A2005,'BAT Grundtabelle'!A:U,21,0)</f>
        <v>ja</v>
      </c>
      <c r="BB2005" s="52" t="str">
        <f t="shared" si="711"/>
        <v>nein</v>
      </c>
      <c r="BC2005" s="52" t="str">
        <f t="shared" si="712"/>
        <v>11801</v>
      </c>
      <c r="BD2005" s="52" t="str">
        <f t="shared" si="713"/>
        <v>Tiernahrungshandel</v>
      </c>
      <c r="BE2005" s="52" t="str">
        <f t="shared" si="714"/>
        <v>Unternehmen</v>
      </c>
      <c r="BF2005" s="52">
        <f t="shared" si="715"/>
        <v>1</v>
      </c>
    </row>
    <row r="2006" spans="1:58" hidden="1" x14ac:dyDescent="0.35">
      <c r="A2006" s="107" t="s">
        <v>4228</v>
      </c>
      <c r="B2006" s="75" t="s">
        <v>1495</v>
      </c>
      <c r="C2006" s="52" t="s">
        <v>3</v>
      </c>
      <c r="D2006" s="52" t="s">
        <v>3</v>
      </c>
      <c r="E2006" s="52" t="s">
        <v>2</v>
      </c>
      <c r="F2006" s="52" t="s">
        <v>2</v>
      </c>
      <c r="G2006" s="52" t="s">
        <v>2</v>
      </c>
      <c r="H2006" s="52" t="s">
        <v>2</v>
      </c>
      <c r="I2006" s="52" t="s">
        <v>3</v>
      </c>
      <c r="J2006" s="52">
        <v>1</v>
      </c>
      <c r="K2006" s="52" t="s">
        <v>2</v>
      </c>
      <c r="L2006" s="52" t="s">
        <v>2</v>
      </c>
      <c r="M2006" s="52" t="s">
        <v>2</v>
      </c>
      <c r="N2006" s="52" t="s">
        <v>3</v>
      </c>
      <c r="P2006" s="52" t="s">
        <v>4</v>
      </c>
      <c r="Q2006" s="52" t="str">
        <f t="shared" si="717"/>
        <v>Nein</v>
      </c>
      <c r="R2006" s="52" t="str">
        <f t="shared" si="717"/>
        <v>Nein</v>
      </c>
      <c r="S2006" s="52" t="str">
        <f t="shared" si="717"/>
        <v>Nein</v>
      </c>
      <c r="T2006" s="52" t="str">
        <f t="shared" si="717"/>
        <v>Nein</v>
      </c>
      <c r="U2006" s="52" t="str">
        <f t="shared" si="717"/>
        <v>Nein</v>
      </c>
      <c r="V2006" s="52" t="str">
        <f t="shared" si="717"/>
        <v>Nein</v>
      </c>
      <c r="W2006" s="52" t="str">
        <f t="shared" si="717"/>
        <v>Nein</v>
      </c>
      <c r="X2006" s="52" t="str">
        <f t="shared" si="717"/>
        <v>Nein</v>
      </c>
      <c r="Y2006" s="52" t="str">
        <f t="shared" si="717"/>
        <v>Nein</v>
      </c>
      <c r="Z2006" s="52" t="str">
        <f t="shared" si="717"/>
        <v>Nein</v>
      </c>
      <c r="AA2006" s="52" t="str">
        <f t="shared" si="717"/>
        <v>Nein</v>
      </c>
      <c r="AB2006" s="52" t="str">
        <f t="shared" si="717"/>
        <v>Nein</v>
      </c>
      <c r="AC2006" s="52" t="str">
        <f t="shared" si="717"/>
        <v>Nein</v>
      </c>
      <c r="AD2006" s="52" t="str">
        <f t="shared" si="717"/>
        <v>Nein</v>
      </c>
      <c r="AE2006" s="52" t="str">
        <f t="shared" si="717"/>
        <v>Nein</v>
      </c>
      <c r="AF2006" s="52" t="str">
        <f t="shared" si="717"/>
        <v>Nein</v>
      </c>
      <c r="AG2006" s="61" t="str">
        <f>IF(Q2006="Ja",VLOOKUP($Q$2,Plausis!A:E,5,0),IF(R2006="Ja",VLOOKUP($R$2,Plausis!A:E,5,0),IF(T2006="Ja",VLOOKUP($T$2,Plausis!A:E,5,0),IF(U2006="Ja",VLOOKUP($U$2,Plausis!A:E,5,0),IF(AA2006="Ja",VLOOKUP($AA$2,Plausis!A:E,5,0),IF(AC2006="Ja",VLOOKUP($AC$2,Plausis!A:E,5,0),IF(AD2006="Ja",VLOOKUP($AD$2,Plausis!A:E,5,0),"")))))))</f>
        <v/>
      </c>
      <c r="AH2006" s="52" t="str">
        <f>IF(Y2006="Ja",VLOOKUP($Y$2,Plausis!A:E,5,0),"")</f>
        <v/>
      </c>
      <c r="AI2006" s="52" t="str">
        <f t="shared" si="703"/>
        <v>Ja</v>
      </c>
      <c r="AJ2006" s="52" t="str">
        <f>IF(S2006="Ja",VLOOKUP($S$2,Plausis!A:E,5,0),IF(V2006="Ja",VLOOKUP($V$2,Plausis!A:E,5,0),IF(X2006="Ja",VLOOKUP($X$2,Plausis!A:E,5,0),"")))</f>
        <v/>
      </c>
      <c r="AL2006" s="52" t="s">
        <v>2</v>
      </c>
      <c r="AM2006" s="114">
        <v>45531</v>
      </c>
      <c r="AN2006" s="52" t="s">
        <v>4467</v>
      </c>
      <c r="AO2006" s="52" t="str">
        <f>VLOOKUP(B2006,'BAT Grundtabelle'!B:T,19,0)</f>
        <v>ja</v>
      </c>
      <c r="AP2006" s="105" t="str">
        <f t="shared" si="704"/>
        <v>11802</v>
      </c>
      <c r="AQ2006" s="52" t="str">
        <f t="shared" si="705"/>
        <v>Tierpark</v>
      </c>
      <c r="AR2006" s="52" t="b">
        <f t="shared" si="718"/>
        <v>0</v>
      </c>
      <c r="AS2006" s="52" t="b">
        <f t="shared" si="718"/>
        <v>0</v>
      </c>
      <c r="AT2006" s="52" t="b">
        <f t="shared" si="718"/>
        <v>0</v>
      </c>
      <c r="AU2006" s="52">
        <f t="shared" si="706"/>
        <v>1</v>
      </c>
      <c r="AW2006" s="52" t="b">
        <f t="shared" si="707"/>
        <v>0</v>
      </c>
      <c r="AX2006" s="52" t="str">
        <f t="shared" si="708"/>
        <v>Unternehmen</v>
      </c>
      <c r="AY2006" s="52" t="b">
        <f t="shared" si="709"/>
        <v>0</v>
      </c>
      <c r="AZ2006" s="52" t="str">
        <f t="shared" si="710"/>
        <v>11802</v>
      </c>
      <c r="BA2006" s="52" t="str">
        <f>VLOOKUP(A2006,'BAT Grundtabelle'!A:U,21,0)</f>
        <v>ja</v>
      </c>
      <c r="BB2006" s="52" t="str">
        <f t="shared" si="711"/>
        <v>nein</v>
      </c>
      <c r="BC2006" s="52" t="str">
        <f t="shared" si="712"/>
        <v>11802</v>
      </c>
      <c r="BD2006" s="52" t="str">
        <f t="shared" si="713"/>
        <v>Tierpark</v>
      </c>
      <c r="BE2006" s="52" t="str">
        <f t="shared" si="714"/>
        <v>Unternehmen</v>
      </c>
      <c r="BF2006" s="52">
        <f t="shared" si="715"/>
        <v>1</v>
      </c>
    </row>
    <row r="2007" spans="1:58" x14ac:dyDescent="0.35">
      <c r="A2007" s="107" t="s">
        <v>4229</v>
      </c>
      <c r="B2007" s="75" t="s">
        <v>1374</v>
      </c>
      <c r="C2007" s="52" t="s">
        <v>3</v>
      </c>
      <c r="D2007" s="52" t="s">
        <v>3</v>
      </c>
      <c r="E2007" s="52" t="s">
        <v>2</v>
      </c>
      <c r="F2007" s="52" t="s">
        <v>2</v>
      </c>
      <c r="G2007" s="52" t="s">
        <v>3</v>
      </c>
      <c r="H2007" s="52" t="s">
        <v>2</v>
      </c>
      <c r="I2007" s="52" t="s">
        <v>3</v>
      </c>
      <c r="J2007" s="52">
        <v>1</v>
      </c>
      <c r="K2007" s="52" t="s">
        <v>2</v>
      </c>
      <c r="L2007" s="52" t="s">
        <v>2</v>
      </c>
      <c r="M2007" s="52" t="s">
        <v>2</v>
      </c>
      <c r="N2007" s="52" t="s">
        <v>3</v>
      </c>
      <c r="O2007" s="52" t="s">
        <v>4468</v>
      </c>
      <c r="P2007" s="52" t="s">
        <v>4</v>
      </c>
      <c r="Q2007" s="52" t="str">
        <f t="shared" si="717"/>
        <v>Nein</v>
      </c>
      <c r="R2007" s="52" t="str">
        <f t="shared" si="717"/>
        <v>Nein</v>
      </c>
      <c r="S2007" s="52" t="str">
        <f t="shared" si="717"/>
        <v>Nein</v>
      </c>
      <c r="T2007" s="52" t="str">
        <f t="shared" si="717"/>
        <v>Nein</v>
      </c>
      <c r="U2007" s="52" t="str">
        <f t="shared" si="717"/>
        <v>Nein</v>
      </c>
      <c r="V2007" s="52" t="str">
        <f t="shared" si="717"/>
        <v>Nein</v>
      </c>
      <c r="W2007" s="52" t="str">
        <f t="shared" si="717"/>
        <v>Nein</v>
      </c>
      <c r="X2007" s="52" t="str">
        <f t="shared" si="717"/>
        <v>Nein</v>
      </c>
      <c r="Y2007" s="52" t="str">
        <f t="shared" si="717"/>
        <v>Nein</v>
      </c>
      <c r="Z2007" s="52" t="str">
        <f t="shared" si="717"/>
        <v>Nein</v>
      </c>
      <c r="AA2007" s="52" t="str">
        <f t="shared" si="717"/>
        <v>Nein</v>
      </c>
      <c r="AB2007" s="52" t="str">
        <f t="shared" si="717"/>
        <v>Nein</v>
      </c>
      <c r="AC2007" s="52" t="str">
        <f t="shared" si="717"/>
        <v>Nein</v>
      </c>
      <c r="AD2007" s="52" t="str">
        <f t="shared" si="717"/>
        <v>Nein</v>
      </c>
      <c r="AE2007" s="52" t="str">
        <f t="shared" si="717"/>
        <v>Nein</v>
      </c>
      <c r="AF2007" s="52" t="str">
        <f t="shared" si="717"/>
        <v>Nein</v>
      </c>
      <c r="AG2007" s="61" t="str">
        <f>IF(Q2007="Ja",VLOOKUP($Q$2,Plausis!A:E,5,0),IF(R2007="Ja",VLOOKUP($R$2,Plausis!A:E,5,0),IF(T2007="Ja",VLOOKUP($T$2,Plausis!A:E,5,0),IF(U2007="Ja",VLOOKUP($U$2,Plausis!A:E,5,0),IF(AA2007="Ja",VLOOKUP($AA$2,Plausis!A:E,5,0),IF(AC2007="Ja",VLOOKUP($AC$2,Plausis!A:E,5,0),IF(AD2007="Ja",VLOOKUP($AD$2,Plausis!A:E,5,0),"")))))))</f>
        <v/>
      </c>
      <c r="AH2007" s="52" t="str">
        <f>IF(Y2007="Ja",VLOOKUP($Y$2,Plausis!A:E,5,0),"")</f>
        <v/>
      </c>
      <c r="AI2007" s="52" t="str">
        <f t="shared" si="703"/>
        <v>Ja</v>
      </c>
      <c r="AJ2007" s="52" t="str">
        <f>IF(S2007="Ja",VLOOKUP($S$2,Plausis!A:E,5,0),IF(V2007="Ja",VLOOKUP($V$2,Plausis!A:E,5,0),IF(X2007="Ja",VLOOKUP($X$2,Plausis!A:E,5,0),"")))</f>
        <v/>
      </c>
      <c r="AK2007" s="52" t="s">
        <v>4442</v>
      </c>
      <c r="AL2007" s="52" t="s">
        <v>3</v>
      </c>
      <c r="AM2007" s="114">
        <v>45531</v>
      </c>
      <c r="AN2007" s="52" t="s">
        <v>4467</v>
      </c>
      <c r="AO2007" s="52" t="str">
        <f>VLOOKUP(B2007,'BAT Grundtabelle'!B:T,19,0)</f>
        <v>ja</v>
      </c>
      <c r="AP2007" s="105" t="str">
        <f t="shared" si="704"/>
        <v>11803</v>
      </c>
      <c r="AQ2007" s="52" t="str">
        <f t="shared" si="705"/>
        <v>Tierphysiotherapeut</v>
      </c>
      <c r="AR2007" s="52" t="b">
        <f t="shared" si="718"/>
        <v>0</v>
      </c>
      <c r="AS2007" s="52" t="b">
        <f t="shared" si="718"/>
        <v>0</v>
      </c>
      <c r="AT2007" s="52" t="b">
        <f t="shared" si="718"/>
        <v>0</v>
      </c>
      <c r="AU2007" s="52">
        <f t="shared" si="706"/>
        <v>1</v>
      </c>
      <c r="AW2007" s="52" t="b">
        <f t="shared" si="707"/>
        <v>0</v>
      </c>
      <c r="AX2007" s="52" t="str">
        <f t="shared" si="708"/>
        <v>Unternehmen</v>
      </c>
      <c r="AY2007" s="52" t="b">
        <f t="shared" si="709"/>
        <v>0</v>
      </c>
      <c r="AZ2007" s="52" t="str">
        <f t="shared" si="710"/>
        <v>11803</v>
      </c>
      <c r="BA2007" s="52" t="str">
        <f>VLOOKUP(A2007,'BAT Grundtabelle'!A:U,21,0)</f>
        <v>ja</v>
      </c>
      <c r="BB2007" s="52" t="str">
        <f t="shared" si="711"/>
        <v>ja</v>
      </c>
      <c r="BC2007" s="52" t="str">
        <f t="shared" si="712"/>
        <v>11803</v>
      </c>
      <c r="BD2007" s="52" t="str">
        <f t="shared" si="713"/>
        <v>Tierphysiotherapeut</v>
      </c>
      <c r="BE2007" s="52" t="str">
        <f t="shared" si="714"/>
        <v>Unternehmen</v>
      </c>
      <c r="BF2007" s="52">
        <f t="shared" si="715"/>
        <v>1</v>
      </c>
    </row>
    <row r="2008" spans="1:58" hidden="1" x14ac:dyDescent="0.35">
      <c r="A2008" s="107" t="s">
        <v>4230</v>
      </c>
      <c r="B2008" s="75" t="s">
        <v>1765</v>
      </c>
      <c r="C2008" s="52" t="s">
        <v>3</v>
      </c>
      <c r="D2008" s="52" t="s">
        <v>3</v>
      </c>
      <c r="E2008" s="52" t="s">
        <v>2</v>
      </c>
      <c r="F2008" s="52" t="s">
        <v>2</v>
      </c>
      <c r="G2008" s="52" t="s">
        <v>2</v>
      </c>
      <c r="H2008" s="52" t="s">
        <v>2</v>
      </c>
      <c r="I2008" s="52" t="s">
        <v>3</v>
      </c>
      <c r="J2008" s="52">
        <v>1</v>
      </c>
      <c r="K2008" s="52" t="s">
        <v>2</v>
      </c>
      <c r="L2008" s="52" t="s">
        <v>2</v>
      </c>
      <c r="M2008" s="52" t="s">
        <v>2</v>
      </c>
      <c r="N2008" s="52" t="s">
        <v>3</v>
      </c>
      <c r="P2008" s="52" t="s">
        <v>4</v>
      </c>
      <c r="Q2008" s="52" t="str">
        <f t="shared" si="717"/>
        <v>Nein</v>
      </c>
      <c r="R2008" s="52" t="str">
        <f t="shared" si="717"/>
        <v>Nein</v>
      </c>
      <c r="S2008" s="52" t="str">
        <f t="shared" si="717"/>
        <v>Nein</v>
      </c>
      <c r="T2008" s="52" t="str">
        <f t="shared" si="717"/>
        <v>Nein</v>
      </c>
      <c r="U2008" s="52" t="str">
        <f t="shared" si="717"/>
        <v>Nein</v>
      </c>
      <c r="V2008" s="52" t="str">
        <f t="shared" si="717"/>
        <v>Nein</v>
      </c>
      <c r="W2008" s="52" t="str">
        <f t="shared" si="717"/>
        <v>Nein</v>
      </c>
      <c r="X2008" s="52" t="str">
        <f t="shared" si="717"/>
        <v>Nein</v>
      </c>
      <c r="Y2008" s="52" t="str">
        <f t="shared" si="717"/>
        <v>Nein</v>
      </c>
      <c r="Z2008" s="52" t="str">
        <f t="shared" si="717"/>
        <v>Nein</v>
      </c>
      <c r="AA2008" s="52" t="str">
        <f t="shared" si="717"/>
        <v>Nein</v>
      </c>
      <c r="AB2008" s="52" t="str">
        <f t="shared" si="717"/>
        <v>Nein</v>
      </c>
      <c r="AC2008" s="52" t="str">
        <f t="shared" si="717"/>
        <v>Nein</v>
      </c>
      <c r="AD2008" s="52" t="str">
        <f t="shared" si="717"/>
        <v>Nein</v>
      </c>
      <c r="AE2008" s="52" t="str">
        <f t="shared" si="717"/>
        <v>Nein</v>
      </c>
      <c r="AF2008" s="52" t="str">
        <f t="shared" si="717"/>
        <v>Nein</v>
      </c>
      <c r="AG2008" s="61" t="str">
        <f>IF(Q2008="Ja",VLOOKUP($Q$2,Plausis!A:E,5,0),IF(R2008="Ja",VLOOKUP($R$2,Plausis!A:E,5,0),IF(T2008="Ja",VLOOKUP($T$2,Plausis!A:E,5,0),IF(U2008="Ja",VLOOKUP($U$2,Plausis!A:E,5,0),IF(AA2008="Ja",VLOOKUP($AA$2,Plausis!A:E,5,0),IF(AC2008="Ja",VLOOKUP($AC$2,Plausis!A:E,5,0),IF(AD2008="Ja",VLOOKUP($AD$2,Plausis!A:E,5,0),"")))))))</f>
        <v/>
      </c>
      <c r="AH2008" s="52" t="str">
        <f>IF(Y2008="Ja",VLOOKUP($Y$2,Plausis!A:E,5,0),"")</f>
        <v/>
      </c>
      <c r="AI2008" s="52" t="str">
        <f t="shared" si="703"/>
        <v>Ja</v>
      </c>
      <c r="AJ2008" s="52" t="str">
        <f>IF(S2008="Ja",VLOOKUP($S$2,Plausis!A:E,5,0),IF(V2008="Ja",VLOOKUP($V$2,Plausis!A:E,5,0),IF(X2008="Ja",VLOOKUP($X$2,Plausis!A:E,5,0),"")))</f>
        <v/>
      </c>
      <c r="AL2008" s="52" t="s">
        <v>2</v>
      </c>
      <c r="AM2008" s="114">
        <v>45531</v>
      </c>
      <c r="AN2008" s="52" t="s">
        <v>4467</v>
      </c>
      <c r="AO2008" s="52" t="str">
        <f>VLOOKUP(B2008,'BAT Grundtabelle'!B:T,19,0)</f>
        <v>ja</v>
      </c>
      <c r="AP2008" s="105" t="str">
        <f t="shared" si="704"/>
        <v>11804</v>
      </c>
      <c r="AQ2008" s="52" t="str">
        <f t="shared" si="705"/>
        <v>Tierpräparator</v>
      </c>
      <c r="AR2008" s="52" t="b">
        <f t="shared" si="718"/>
        <v>0</v>
      </c>
      <c r="AS2008" s="52" t="b">
        <f t="shared" si="718"/>
        <v>0</v>
      </c>
      <c r="AT2008" s="52" t="b">
        <f t="shared" si="718"/>
        <v>0</v>
      </c>
      <c r="AU2008" s="52">
        <f t="shared" si="706"/>
        <v>1</v>
      </c>
      <c r="AW2008" s="52" t="b">
        <f t="shared" si="707"/>
        <v>0</v>
      </c>
      <c r="AX2008" s="52" t="str">
        <f t="shared" si="708"/>
        <v>Unternehmen</v>
      </c>
      <c r="AY2008" s="52" t="b">
        <f t="shared" si="709"/>
        <v>0</v>
      </c>
      <c r="AZ2008" s="52" t="str">
        <f t="shared" si="710"/>
        <v>11804</v>
      </c>
      <c r="BA2008" s="52" t="str">
        <f>VLOOKUP(A2008,'BAT Grundtabelle'!A:U,21,0)</f>
        <v>ja</v>
      </c>
      <c r="BB2008" s="52" t="str">
        <f t="shared" si="711"/>
        <v>nein</v>
      </c>
      <c r="BC2008" s="52" t="str">
        <f t="shared" si="712"/>
        <v>11804</v>
      </c>
      <c r="BD2008" s="52" t="str">
        <f t="shared" si="713"/>
        <v>Tierpräparator</v>
      </c>
      <c r="BE2008" s="52" t="str">
        <f t="shared" si="714"/>
        <v>Unternehmen</v>
      </c>
      <c r="BF2008" s="52">
        <f t="shared" si="715"/>
        <v>1</v>
      </c>
    </row>
    <row r="2009" spans="1:58" x14ac:dyDescent="0.35">
      <c r="A2009" s="107" t="s">
        <v>4231</v>
      </c>
      <c r="B2009" s="75" t="s">
        <v>1375</v>
      </c>
      <c r="C2009" s="52" t="s">
        <v>3</v>
      </c>
      <c r="D2009" s="52" t="s">
        <v>3</v>
      </c>
      <c r="E2009" s="52" t="s">
        <v>2</v>
      </c>
      <c r="F2009" s="52" t="s">
        <v>2</v>
      </c>
      <c r="G2009" s="52" t="s">
        <v>3</v>
      </c>
      <c r="H2009" s="52" t="s">
        <v>2</v>
      </c>
      <c r="I2009" s="52" t="s">
        <v>3</v>
      </c>
      <c r="J2009" s="52">
        <v>1</v>
      </c>
      <c r="K2009" s="52" t="s">
        <v>2</v>
      </c>
      <c r="L2009" s="52" t="s">
        <v>2</v>
      </c>
      <c r="M2009" s="52" t="s">
        <v>2</v>
      </c>
      <c r="N2009" s="52" t="s">
        <v>3</v>
      </c>
      <c r="O2009" s="52" t="s">
        <v>4468</v>
      </c>
      <c r="P2009" s="52" t="s">
        <v>4</v>
      </c>
      <c r="Q2009" s="52" t="str">
        <f t="shared" si="717"/>
        <v>Nein</v>
      </c>
      <c r="R2009" s="52" t="str">
        <f t="shared" si="717"/>
        <v>Nein</v>
      </c>
      <c r="S2009" s="52" t="str">
        <f t="shared" si="717"/>
        <v>Nein</v>
      </c>
      <c r="T2009" s="52" t="str">
        <f t="shared" si="717"/>
        <v>Nein</v>
      </c>
      <c r="U2009" s="52" t="str">
        <f t="shared" si="717"/>
        <v>Nein</v>
      </c>
      <c r="V2009" s="52" t="str">
        <f t="shared" si="717"/>
        <v>Nein</v>
      </c>
      <c r="W2009" s="52" t="str">
        <f t="shared" si="717"/>
        <v>Nein</v>
      </c>
      <c r="X2009" s="52" t="str">
        <f t="shared" si="717"/>
        <v>Nein</v>
      </c>
      <c r="Y2009" s="52" t="str">
        <f t="shared" si="717"/>
        <v>Nein</v>
      </c>
      <c r="Z2009" s="52" t="str">
        <f t="shared" si="717"/>
        <v>Nein</v>
      </c>
      <c r="AA2009" s="52" t="str">
        <f t="shared" si="717"/>
        <v>Nein</v>
      </c>
      <c r="AB2009" s="52" t="str">
        <f t="shared" si="717"/>
        <v>Nein</v>
      </c>
      <c r="AC2009" s="52" t="str">
        <f t="shared" si="717"/>
        <v>Nein</v>
      </c>
      <c r="AD2009" s="52" t="str">
        <f t="shared" si="717"/>
        <v>Nein</v>
      </c>
      <c r="AE2009" s="52" t="str">
        <f t="shared" si="717"/>
        <v>Nein</v>
      </c>
      <c r="AF2009" s="52" t="str">
        <f t="shared" si="717"/>
        <v>Nein</v>
      </c>
      <c r="AG2009" s="61" t="str">
        <f>IF(Q2009="Ja",VLOOKUP($Q$2,Plausis!A:E,5,0),IF(R2009="Ja",VLOOKUP($R$2,Plausis!A:E,5,0),IF(T2009="Ja",VLOOKUP($T$2,Plausis!A:E,5,0),IF(U2009="Ja",VLOOKUP($U$2,Plausis!A:E,5,0),IF(AA2009="Ja",VLOOKUP($AA$2,Plausis!A:E,5,0),IF(AC2009="Ja",VLOOKUP($AC$2,Plausis!A:E,5,0),IF(AD2009="Ja",VLOOKUP($AD$2,Plausis!A:E,5,0),"")))))))</f>
        <v/>
      </c>
      <c r="AH2009" s="52" t="str">
        <f>IF(Y2009="Ja",VLOOKUP($Y$2,Plausis!A:E,5,0),"")</f>
        <v/>
      </c>
      <c r="AI2009" s="52" t="str">
        <f t="shared" si="703"/>
        <v>Ja</v>
      </c>
      <c r="AJ2009" s="52" t="str">
        <f>IF(S2009="Ja",VLOOKUP($S$2,Plausis!A:E,5,0),IF(V2009="Ja",VLOOKUP($V$2,Plausis!A:E,5,0),IF(X2009="Ja",VLOOKUP($X$2,Plausis!A:E,5,0),"")))</f>
        <v/>
      </c>
      <c r="AK2009" s="52" t="s">
        <v>4442</v>
      </c>
      <c r="AL2009" s="52" t="s">
        <v>3</v>
      </c>
      <c r="AM2009" s="114">
        <v>45531</v>
      </c>
      <c r="AN2009" s="52" t="s">
        <v>4467</v>
      </c>
      <c r="AO2009" s="52" t="str">
        <f>VLOOKUP(B2009,'BAT Grundtabelle'!B:T,19,0)</f>
        <v>ja</v>
      </c>
      <c r="AP2009" s="105" t="str">
        <f t="shared" si="704"/>
        <v>11805</v>
      </c>
      <c r="AQ2009" s="52" t="str">
        <f t="shared" si="705"/>
        <v>Tierpsychologe</v>
      </c>
      <c r="AR2009" s="52" t="b">
        <f t="shared" si="718"/>
        <v>0</v>
      </c>
      <c r="AS2009" s="52" t="b">
        <f t="shared" si="718"/>
        <v>0</v>
      </c>
      <c r="AT2009" s="52" t="b">
        <f t="shared" si="718"/>
        <v>0</v>
      </c>
      <c r="AU2009" s="52">
        <f t="shared" si="706"/>
        <v>1</v>
      </c>
      <c r="AW2009" s="52" t="b">
        <f t="shared" si="707"/>
        <v>0</v>
      </c>
      <c r="AX2009" s="52" t="str">
        <f t="shared" si="708"/>
        <v>Unternehmen</v>
      </c>
      <c r="AY2009" s="52" t="b">
        <f t="shared" si="709"/>
        <v>0</v>
      </c>
      <c r="AZ2009" s="52" t="str">
        <f t="shared" si="710"/>
        <v>11805</v>
      </c>
      <c r="BA2009" s="52" t="str">
        <f>VLOOKUP(A2009,'BAT Grundtabelle'!A:U,21,0)</f>
        <v>ja</v>
      </c>
      <c r="BB2009" s="52" t="str">
        <f t="shared" si="711"/>
        <v>ja</v>
      </c>
      <c r="BC2009" s="52" t="str">
        <f t="shared" si="712"/>
        <v>11805</v>
      </c>
      <c r="BD2009" s="52" t="str">
        <f t="shared" si="713"/>
        <v>Tierpsychologe</v>
      </c>
      <c r="BE2009" s="52" t="str">
        <f t="shared" si="714"/>
        <v>Unternehmen</v>
      </c>
      <c r="BF2009" s="52">
        <f t="shared" si="715"/>
        <v>1</v>
      </c>
    </row>
    <row r="2010" spans="1:58" hidden="1" x14ac:dyDescent="0.35">
      <c r="A2010" s="107" t="s">
        <v>4232</v>
      </c>
      <c r="B2010" s="75" t="s">
        <v>1839</v>
      </c>
      <c r="C2010" s="52" t="s">
        <v>2</v>
      </c>
      <c r="D2010" s="52" t="s">
        <v>2</v>
      </c>
      <c r="E2010" s="52" t="s">
        <v>2</v>
      </c>
      <c r="F2010" s="52" t="s">
        <v>2</v>
      </c>
      <c r="G2010" s="52" t="s">
        <v>2</v>
      </c>
      <c r="H2010" s="52" t="s">
        <v>3</v>
      </c>
      <c r="I2010" s="52" t="s">
        <v>2</v>
      </c>
      <c r="J2010" s="52" t="s">
        <v>2</v>
      </c>
      <c r="K2010" s="52" t="s">
        <v>2</v>
      </c>
      <c r="L2010" s="52" t="s">
        <v>2</v>
      </c>
      <c r="M2010" s="52" t="s">
        <v>2</v>
      </c>
      <c r="N2010" s="52" t="s">
        <v>2</v>
      </c>
      <c r="O2010" s="52" t="s">
        <v>2411</v>
      </c>
      <c r="P2010" s="52" t="s">
        <v>59</v>
      </c>
      <c r="Q2010" s="52" t="str">
        <f t="shared" si="717"/>
        <v>Nein</v>
      </c>
      <c r="R2010" s="52" t="str">
        <f t="shared" si="717"/>
        <v>Nein</v>
      </c>
      <c r="S2010" s="52" t="str">
        <f t="shared" si="717"/>
        <v>Nein</v>
      </c>
      <c r="T2010" s="52" t="str">
        <f t="shared" si="717"/>
        <v>Nein</v>
      </c>
      <c r="U2010" s="52" t="str">
        <f t="shared" si="717"/>
        <v>Nein</v>
      </c>
      <c r="V2010" s="52" t="str">
        <f t="shared" si="717"/>
        <v>Nein</v>
      </c>
      <c r="W2010" s="52" t="str">
        <f t="shared" si="717"/>
        <v>Nein</v>
      </c>
      <c r="X2010" s="52" t="str">
        <f t="shared" si="717"/>
        <v>Nein</v>
      </c>
      <c r="Y2010" s="52" t="str">
        <f t="shared" si="717"/>
        <v>Nein</v>
      </c>
      <c r="Z2010" s="52" t="str">
        <f t="shared" si="717"/>
        <v>Nein</v>
      </c>
      <c r="AA2010" s="52" t="str">
        <f t="shared" si="717"/>
        <v>Nein</v>
      </c>
      <c r="AB2010" s="52" t="str">
        <f t="shared" si="717"/>
        <v>Nein</v>
      </c>
      <c r="AC2010" s="52" t="str">
        <f t="shared" si="717"/>
        <v>Nein</v>
      </c>
      <c r="AD2010" s="52" t="str">
        <f t="shared" si="717"/>
        <v>Nein</v>
      </c>
      <c r="AE2010" s="52" t="str">
        <f t="shared" si="717"/>
        <v>Nein</v>
      </c>
      <c r="AF2010" s="52" t="str">
        <f t="shared" si="717"/>
        <v>Nein</v>
      </c>
      <c r="AG2010" s="61" t="str">
        <f>IF(Q2010="Ja",VLOOKUP($Q$2,Plausis!A:E,5,0),IF(R2010="Ja",VLOOKUP($R$2,Plausis!A:E,5,0),IF(T2010="Ja",VLOOKUP($T$2,Plausis!A:E,5,0),IF(U2010="Ja",VLOOKUP($U$2,Plausis!A:E,5,0),IF(AA2010="Ja",VLOOKUP($AA$2,Plausis!A:E,5,0),IF(AC2010="Ja",VLOOKUP($AC$2,Plausis!A:E,5,0),IF(AD2010="Ja",VLOOKUP($AD$2,Plausis!A:E,5,0),"")))))))</f>
        <v/>
      </c>
      <c r="AH2010" s="52" t="str">
        <f>IF(Y2010="Ja",VLOOKUP($Y$2,Plausis!A:E,5,0),"")</f>
        <v/>
      </c>
      <c r="AI2010" s="52" t="str">
        <f t="shared" si="703"/>
        <v>Nein</v>
      </c>
      <c r="AJ2010" s="52" t="str">
        <f>IF(S2010="Ja",VLOOKUP($S$2,Plausis!A:E,5,0),IF(V2010="Ja",VLOOKUP($V$2,Plausis!A:E,5,0),IF(X2010="Ja",VLOOKUP($X$2,Plausis!A:E,5,0),"")))</f>
        <v/>
      </c>
      <c r="AL2010" s="52" t="s">
        <v>2</v>
      </c>
      <c r="AM2010" s="114">
        <v>45531</v>
      </c>
      <c r="AN2010" s="52" t="s">
        <v>4467</v>
      </c>
      <c r="AO2010" s="52" t="str">
        <f>VLOOKUP(B2010,'BAT Grundtabelle'!B:T,19,0)</f>
        <v>ja</v>
      </c>
      <c r="AP2010" s="105" t="str">
        <f t="shared" si="704"/>
        <v>11806</v>
      </c>
      <c r="AQ2010" s="52" t="str">
        <f t="shared" si="705"/>
        <v>Tierschutzverein</v>
      </c>
      <c r="AR2010" s="52" t="b">
        <f t="shared" si="718"/>
        <v>0</v>
      </c>
      <c r="AS2010" s="52" t="b">
        <f t="shared" si="718"/>
        <v>0</v>
      </c>
      <c r="AT2010" s="52" t="b">
        <f t="shared" si="718"/>
        <v>0</v>
      </c>
      <c r="AU2010" s="52" t="str">
        <f t="shared" si="706"/>
        <v>Eigener Tarif</v>
      </c>
      <c r="AW2010" s="52" t="b">
        <f t="shared" si="707"/>
        <v>0</v>
      </c>
      <c r="AX2010" s="52" t="str">
        <f t="shared" si="708"/>
        <v>Eigener Tarif</v>
      </c>
      <c r="AY2010" s="52" t="b">
        <f t="shared" si="709"/>
        <v>0</v>
      </c>
      <c r="AZ2010" s="52" t="str">
        <f t="shared" si="710"/>
        <v>11806</v>
      </c>
      <c r="BA2010" s="52" t="str">
        <f>VLOOKUP(A2010,'BAT Grundtabelle'!A:U,21,0)</f>
        <v>nein</v>
      </c>
      <c r="BB2010" s="52" t="str">
        <f t="shared" si="711"/>
        <v>nein</v>
      </c>
      <c r="BC2010" s="52" t="str">
        <f t="shared" si="712"/>
        <v>11806</v>
      </c>
      <c r="BD2010" s="52" t="str">
        <f t="shared" si="713"/>
        <v>Tierschutzverein</v>
      </c>
      <c r="BE2010" s="52" t="str">
        <f t="shared" si="714"/>
        <v>Eigener Tarif</v>
      </c>
      <c r="BF2010" s="52" t="str">
        <f t="shared" si="715"/>
        <v>Eigener Tarif</v>
      </c>
    </row>
    <row r="2011" spans="1:58" ht="116" hidden="1" x14ac:dyDescent="0.35">
      <c r="A2011" s="107" t="s">
        <v>4233</v>
      </c>
      <c r="B2011" s="75" t="s">
        <v>1385</v>
      </c>
      <c r="C2011" s="52" t="s">
        <v>3</v>
      </c>
      <c r="D2011" s="52" t="s">
        <v>3</v>
      </c>
      <c r="E2011" s="52" t="s">
        <v>2</v>
      </c>
      <c r="F2011" s="52" t="s">
        <v>2</v>
      </c>
      <c r="G2011" s="52" t="s">
        <v>2</v>
      </c>
      <c r="H2011" s="52" t="s">
        <v>2</v>
      </c>
      <c r="I2011" s="52" t="s">
        <v>3</v>
      </c>
      <c r="J2011" s="52">
        <v>1</v>
      </c>
      <c r="K2011" s="52" t="s">
        <v>2</v>
      </c>
      <c r="L2011" s="52" t="s">
        <v>2</v>
      </c>
      <c r="M2011" s="52" t="s">
        <v>2</v>
      </c>
      <c r="N2011" s="52" t="s">
        <v>3</v>
      </c>
      <c r="P2011" s="52">
        <v>300</v>
      </c>
      <c r="Q2011" s="52" t="str">
        <f t="shared" si="717"/>
        <v>Nein</v>
      </c>
      <c r="R2011" s="52" t="str">
        <f t="shared" si="717"/>
        <v>Nein</v>
      </c>
      <c r="S2011" s="52" t="str">
        <f t="shared" si="717"/>
        <v>Nein</v>
      </c>
      <c r="T2011" s="52" t="str">
        <f t="shared" si="717"/>
        <v>Nein</v>
      </c>
      <c r="U2011" s="52" t="str">
        <f t="shared" si="717"/>
        <v>Nein</v>
      </c>
      <c r="V2011" s="52" t="str">
        <f t="shared" si="717"/>
        <v>Nein</v>
      </c>
      <c r="W2011" s="52" t="str">
        <f t="shared" si="717"/>
        <v>Nein</v>
      </c>
      <c r="X2011" s="52" t="str">
        <f t="shared" si="717"/>
        <v>Nein</v>
      </c>
      <c r="Y2011" s="52" t="str">
        <f t="shared" si="717"/>
        <v>Nein</v>
      </c>
      <c r="Z2011" s="52" t="str">
        <f t="shared" si="717"/>
        <v>Nein</v>
      </c>
      <c r="AA2011" s="52" t="str">
        <f t="shared" si="717"/>
        <v>Ja</v>
      </c>
      <c r="AB2011" s="52" t="str">
        <f t="shared" si="717"/>
        <v>Nein</v>
      </c>
      <c r="AC2011" s="52" t="str">
        <f t="shared" si="717"/>
        <v>Nein</v>
      </c>
      <c r="AD2011" s="52" t="str">
        <f t="shared" si="717"/>
        <v>Nein</v>
      </c>
      <c r="AE2011" s="52" t="str">
        <f t="shared" si="717"/>
        <v>Nein</v>
      </c>
      <c r="AF2011" s="52" t="str">
        <f t="shared" si="717"/>
        <v>Nein</v>
      </c>
      <c r="AG2011" s="61" t="str">
        <f>IF(Q2011="Ja",VLOOKUP($Q$2,Plausis!A:E,5,0),IF(R2011="Ja",VLOOKUP($R$2,Plausis!A:E,5,0),IF(T2011="Ja",VLOOKUP($T$2,Plausis!A:E,5,0),IF(U2011="Ja",VLOOKUP($U$2,Plausis!A:E,5,0),IF(AA2011="Ja",VLOOKUP($AA$2,Plausis!A:E,5,0),IF(AC2011="Ja",VLOOKUP($AC$2,Plausis!A:E,5,0),IF(AD2011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011" s="52" t="str">
        <f>IF(Y2011="Ja",VLOOKUP($Y$2,Plausis!A:E,5,0),"")</f>
        <v/>
      </c>
      <c r="AI2011" s="52" t="str">
        <f t="shared" si="703"/>
        <v>Ja</v>
      </c>
      <c r="AJ2011" s="52" t="str">
        <f>IF(S2011="Ja",VLOOKUP($S$2,Plausis!A:E,5,0),IF(V2011="Ja",VLOOKUP($V$2,Plausis!A:E,5,0),IF(X2011="Ja",VLOOKUP($X$2,Plausis!A:E,5,0),"")))</f>
        <v/>
      </c>
      <c r="AL2011" s="52" t="s">
        <v>3</v>
      </c>
      <c r="AM2011" s="114">
        <v>45531</v>
      </c>
      <c r="AN2011" s="52" t="s">
        <v>4467</v>
      </c>
      <c r="AO2011" s="52" t="str">
        <f>VLOOKUP(B2011,'BAT Grundtabelle'!B:T,19,0)</f>
        <v>ja</v>
      </c>
      <c r="AP2011" s="105" t="str">
        <f t="shared" si="704"/>
        <v>11807</v>
      </c>
      <c r="AQ2011" s="52" t="str">
        <f t="shared" si="705"/>
        <v>Tiertransportunternehmen</v>
      </c>
      <c r="AR2011" s="52" t="b">
        <f t="shared" si="718"/>
        <v>0</v>
      </c>
      <c r="AS2011" s="52" t="b">
        <f t="shared" si="718"/>
        <v>0</v>
      </c>
      <c r="AT2011" s="52" t="b">
        <f t="shared" si="718"/>
        <v>0</v>
      </c>
      <c r="AU2011" s="52">
        <f t="shared" si="706"/>
        <v>1</v>
      </c>
      <c r="AW2011" s="52" t="b">
        <f t="shared" si="707"/>
        <v>0</v>
      </c>
      <c r="AX2011" s="52" t="str">
        <f t="shared" si="708"/>
        <v>Unternehmen</v>
      </c>
      <c r="AY2011" s="52" t="b">
        <f t="shared" si="709"/>
        <v>0</v>
      </c>
      <c r="AZ2011" s="52" t="str">
        <f t="shared" si="710"/>
        <v>11807</v>
      </c>
      <c r="BA2011" s="52" t="str">
        <f>VLOOKUP(A2011,'BAT Grundtabelle'!A:U,21,0)</f>
        <v>ja</v>
      </c>
      <c r="BB2011" s="52" t="str">
        <f t="shared" si="711"/>
        <v>nein</v>
      </c>
      <c r="BC2011" s="52" t="str">
        <f t="shared" si="712"/>
        <v>11807</v>
      </c>
      <c r="BD2011" s="52" t="str">
        <f t="shared" si="713"/>
        <v>Tiertransportunternehmen</v>
      </c>
      <c r="BE2011" s="52" t="str">
        <f t="shared" si="714"/>
        <v>Unternehmen</v>
      </c>
      <c r="BF2011" s="52">
        <f t="shared" si="715"/>
        <v>1</v>
      </c>
    </row>
    <row r="2012" spans="1:58" hidden="1" x14ac:dyDescent="0.35">
      <c r="A2012" s="107" t="s">
        <v>2042</v>
      </c>
      <c r="B2012" s="75" t="s">
        <v>2041</v>
      </c>
      <c r="C2012" s="52" t="s">
        <v>3</v>
      </c>
      <c r="D2012" s="52" t="s">
        <v>3</v>
      </c>
      <c r="E2012" s="52" t="s">
        <v>2</v>
      </c>
      <c r="F2012" s="52" t="s">
        <v>2</v>
      </c>
      <c r="G2012" s="52" t="s">
        <v>2</v>
      </c>
      <c r="H2012" s="52" t="s">
        <v>2</v>
      </c>
      <c r="I2012" s="52" t="s">
        <v>3</v>
      </c>
      <c r="J2012" s="52">
        <v>3</v>
      </c>
      <c r="K2012" s="52" t="s">
        <v>2</v>
      </c>
      <c r="L2012" s="52" t="s">
        <v>2</v>
      </c>
      <c r="M2012" s="52" t="s">
        <v>2</v>
      </c>
      <c r="N2012" s="52" t="s">
        <v>3</v>
      </c>
      <c r="P2012" s="52" t="s">
        <v>4</v>
      </c>
      <c r="Q2012" s="52" t="str">
        <f t="shared" si="717"/>
        <v>Nein</v>
      </c>
      <c r="R2012" s="52" t="str">
        <f t="shared" si="717"/>
        <v>Nein</v>
      </c>
      <c r="S2012" s="52" t="str">
        <f t="shared" si="717"/>
        <v>Nein</v>
      </c>
      <c r="T2012" s="52" t="str">
        <f t="shared" si="717"/>
        <v>Nein</v>
      </c>
      <c r="U2012" s="52" t="str">
        <f t="shared" si="717"/>
        <v>Nein</v>
      </c>
      <c r="V2012" s="52" t="str">
        <f t="shared" si="717"/>
        <v>Nein</v>
      </c>
      <c r="W2012" s="52" t="str">
        <f t="shared" si="717"/>
        <v>Nein</v>
      </c>
      <c r="X2012" s="52" t="str">
        <f t="shared" si="717"/>
        <v>Nein</v>
      </c>
      <c r="Y2012" s="52" t="str">
        <f t="shared" si="717"/>
        <v>Nein</v>
      </c>
      <c r="Z2012" s="52" t="str">
        <f t="shared" si="717"/>
        <v>Nein</v>
      </c>
      <c r="AA2012" s="52" t="str">
        <f t="shared" si="717"/>
        <v>Nein</v>
      </c>
      <c r="AB2012" s="52" t="str">
        <f t="shared" si="717"/>
        <v>Nein</v>
      </c>
      <c r="AC2012" s="52" t="str">
        <f t="shared" si="717"/>
        <v>Nein</v>
      </c>
      <c r="AD2012" s="52" t="str">
        <f t="shared" si="717"/>
        <v>Nein</v>
      </c>
      <c r="AE2012" s="52" t="str">
        <f t="shared" si="717"/>
        <v>Nein</v>
      </c>
      <c r="AF2012" s="52" t="str">
        <f t="shared" si="717"/>
        <v>Nein</v>
      </c>
      <c r="AG2012" s="61" t="str">
        <f>IF(Q2012="Ja",VLOOKUP($Q$2,Plausis!A:E,5,0),IF(R2012="Ja",VLOOKUP($R$2,Plausis!A:E,5,0),IF(T2012="Ja",VLOOKUP($T$2,Plausis!A:E,5,0),IF(U2012="Ja",VLOOKUP($U$2,Plausis!A:E,5,0),IF(AA2012="Ja",VLOOKUP($AA$2,Plausis!A:E,5,0),IF(AC2012="Ja",VLOOKUP($AC$2,Plausis!A:E,5,0),IF(AD2012="Ja",VLOOKUP($AD$2,Plausis!A:E,5,0),"")))))))</f>
        <v/>
      </c>
      <c r="AH2012" s="52" t="str">
        <f>IF(Y2012="Ja",VLOOKUP($Y$2,Plausis!A:E,5,0),"")</f>
        <v/>
      </c>
      <c r="AI2012" s="52" t="str">
        <f t="shared" si="703"/>
        <v>Ja</v>
      </c>
      <c r="AJ2012" s="52" t="str">
        <f>IF(S2012="Ja",VLOOKUP($S$2,Plausis!A:E,5,0),IF(V2012="Ja",VLOOKUP($V$2,Plausis!A:E,5,0),IF(X2012="Ja",VLOOKUP($X$2,Plausis!A:E,5,0),"")))</f>
        <v/>
      </c>
      <c r="AL2012" s="52" t="s">
        <v>2</v>
      </c>
      <c r="AM2012" s="114">
        <v>45531</v>
      </c>
      <c r="AN2012" s="52" t="s">
        <v>4467</v>
      </c>
      <c r="AO2012" s="52" t="str">
        <f>VLOOKUP(B2012,'BAT Grundtabelle'!B:T,19,0)</f>
        <v>ja</v>
      </c>
      <c r="AP2012" s="105" t="str">
        <f t="shared" si="704"/>
        <v>0348</v>
      </c>
      <c r="AQ2012" s="52" t="str">
        <f t="shared" si="705"/>
        <v>Tierzucht und -mästerei</v>
      </c>
      <c r="AR2012" s="52" t="b">
        <f t="shared" si="718"/>
        <v>0</v>
      </c>
      <c r="AS2012" s="52" t="b">
        <f t="shared" si="718"/>
        <v>0</v>
      </c>
      <c r="AT2012" s="52" t="b">
        <f t="shared" si="718"/>
        <v>0</v>
      </c>
      <c r="AU2012" s="52">
        <f t="shared" si="706"/>
        <v>3</v>
      </c>
      <c r="AW2012" s="52" t="b">
        <f t="shared" si="707"/>
        <v>0</v>
      </c>
      <c r="AX2012" s="52" t="str">
        <f t="shared" si="708"/>
        <v>Unternehmen</v>
      </c>
      <c r="AY2012" s="52" t="b">
        <f t="shared" si="709"/>
        <v>0</v>
      </c>
      <c r="AZ2012" s="52" t="str">
        <f t="shared" si="710"/>
        <v>0348</v>
      </c>
      <c r="BA2012" s="52" t="str">
        <f>VLOOKUP(A2012,'BAT Grundtabelle'!A:U,21,0)</f>
        <v>ja</v>
      </c>
      <c r="BB2012" s="52" t="str">
        <f t="shared" si="711"/>
        <v>nein</v>
      </c>
      <c r="BC2012" s="52" t="str">
        <f t="shared" si="712"/>
        <v>0348</v>
      </c>
      <c r="BD2012" s="52" t="str">
        <f t="shared" si="713"/>
        <v>Tierzucht und -mästerei</v>
      </c>
      <c r="BE2012" s="52" t="str">
        <f t="shared" si="714"/>
        <v>Unternehmen</v>
      </c>
      <c r="BF2012" s="52">
        <f t="shared" si="715"/>
        <v>3</v>
      </c>
    </row>
    <row r="2013" spans="1:58" hidden="1" x14ac:dyDescent="0.35">
      <c r="A2013" s="107" t="s">
        <v>4234</v>
      </c>
      <c r="B2013" s="75" t="s">
        <v>4498</v>
      </c>
      <c r="C2013" s="52" t="s">
        <v>3</v>
      </c>
      <c r="D2013" s="52" t="s">
        <v>3</v>
      </c>
      <c r="E2013" s="52" t="s">
        <v>2</v>
      </c>
      <c r="F2013" s="52" t="s">
        <v>2</v>
      </c>
      <c r="G2013" s="52" t="s">
        <v>2</v>
      </c>
      <c r="H2013" s="52" t="s">
        <v>2</v>
      </c>
      <c r="I2013" s="52" t="s">
        <v>3</v>
      </c>
      <c r="J2013" s="52">
        <v>1</v>
      </c>
      <c r="K2013" s="52" t="s">
        <v>2</v>
      </c>
      <c r="L2013" s="52" t="s">
        <v>2</v>
      </c>
      <c r="M2013" s="52" t="s">
        <v>2</v>
      </c>
      <c r="N2013" s="52" t="s">
        <v>3</v>
      </c>
      <c r="P2013" s="52" t="s">
        <v>4</v>
      </c>
      <c r="Q2013" s="52" t="str">
        <f t="shared" ref="Q2013:AF2022" si="719">IF(ISERROR(FIND(Q$2,$P2013,1)),"Nein","Ja")</f>
        <v>Nein</v>
      </c>
      <c r="R2013" s="52" t="str">
        <f t="shared" si="719"/>
        <v>Nein</v>
      </c>
      <c r="S2013" s="52" t="str">
        <f t="shared" si="719"/>
        <v>Nein</v>
      </c>
      <c r="T2013" s="52" t="str">
        <f t="shared" si="719"/>
        <v>Nein</v>
      </c>
      <c r="U2013" s="52" t="str">
        <f t="shared" si="719"/>
        <v>Nein</v>
      </c>
      <c r="V2013" s="52" t="str">
        <f t="shared" si="719"/>
        <v>Nein</v>
      </c>
      <c r="W2013" s="52" t="str">
        <f t="shared" si="719"/>
        <v>Nein</v>
      </c>
      <c r="X2013" s="52" t="str">
        <f t="shared" si="719"/>
        <v>Nein</v>
      </c>
      <c r="Y2013" s="52" t="str">
        <f t="shared" si="719"/>
        <v>Nein</v>
      </c>
      <c r="Z2013" s="52" t="str">
        <f t="shared" si="719"/>
        <v>Nein</v>
      </c>
      <c r="AA2013" s="52" t="str">
        <f t="shared" si="719"/>
        <v>Nein</v>
      </c>
      <c r="AB2013" s="52" t="str">
        <f t="shared" si="719"/>
        <v>Nein</v>
      </c>
      <c r="AC2013" s="52" t="str">
        <f t="shared" si="719"/>
        <v>Nein</v>
      </c>
      <c r="AD2013" s="52" t="str">
        <f t="shared" si="719"/>
        <v>Nein</v>
      </c>
      <c r="AE2013" s="52" t="str">
        <f t="shared" si="719"/>
        <v>Nein</v>
      </c>
      <c r="AF2013" s="52" t="str">
        <f t="shared" si="719"/>
        <v>Nein</v>
      </c>
      <c r="AG2013" s="61" t="str">
        <f>IF(Q2013="Ja",VLOOKUP($Q$2,Plausis!A:E,5,0),IF(R2013="Ja",VLOOKUP($R$2,Plausis!A:E,5,0),IF(T2013="Ja",VLOOKUP($T$2,Plausis!A:E,5,0),IF(U2013="Ja",VLOOKUP($U$2,Plausis!A:E,5,0),IF(AA2013="Ja",VLOOKUP($AA$2,Plausis!A:E,5,0),IF(AC2013="Ja",VLOOKUP($AC$2,Plausis!A:E,5,0),IF(AD2013="Ja",VLOOKUP($AD$2,Plausis!A:E,5,0),"")))))))</f>
        <v/>
      </c>
      <c r="AH2013" s="52" t="str">
        <f>IF(Y2013="Ja",VLOOKUP($Y$2,Plausis!A:E,5,0),"")</f>
        <v/>
      </c>
      <c r="AI2013" s="52" t="str">
        <f t="shared" si="703"/>
        <v>Ja</v>
      </c>
      <c r="AJ2013" s="52" t="str">
        <f>IF(S2013="Ja",VLOOKUP($S$2,Plausis!A:E,5,0),IF(V2013="Ja",VLOOKUP($V$2,Plausis!A:E,5,0),IF(X2013="Ja",VLOOKUP($X$2,Plausis!A:E,5,0),"")))</f>
        <v/>
      </c>
      <c r="AL2013" s="52" t="s">
        <v>3</v>
      </c>
      <c r="AM2013" s="114">
        <v>45531</v>
      </c>
      <c r="AN2013" s="52" t="s">
        <v>4467</v>
      </c>
      <c r="AO2013" s="52" t="str">
        <f>VLOOKUP(B2013,'BAT Grundtabelle'!B:T,19,0)</f>
        <v>ja</v>
      </c>
      <c r="AP2013" s="105" t="str">
        <f t="shared" si="704"/>
        <v>11808</v>
      </c>
      <c r="AQ2013" s="52" t="str">
        <f t="shared" si="705"/>
        <v>Tischlerei (keine Bautischlerei)</v>
      </c>
      <c r="AR2013" s="52" t="b">
        <f t="shared" si="718"/>
        <v>0</v>
      </c>
      <c r="AS2013" s="52" t="b">
        <f t="shared" si="718"/>
        <v>0</v>
      </c>
      <c r="AT2013" s="52" t="b">
        <f t="shared" si="718"/>
        <v>0</v>
      </c>
      <c r="AU2013" s="52">
        <f t="shared" si="706"/>
        <v>1</v>
      </c>
      <c r="AW2013" s="52" t="b">
        <f t="shared" si="707"/>
        <v>0</v>
      </c>
      <c r="AX2013" s="52" t="str">
        <f t="shared" si="708"/>
        <v>Unternehmen</v>
      </c>
      <c r="AY2013" s="52" t="b">
        <f t="shared" si="709"/>
        <v>0</v>
      </c>
      <c r="AZ2013" s="52" t="str">
        <f t="shared" si="710"/>
        <v>11808</v>
      </c>
      <c r="BA2013" s="52" t="str">
        <f>VLOOKUP(A2013,'BAT Grundtabelle'!A:U,21,0)</f>
        <v>ja</v>
      </c>
      <c r="BB2013" s="52" t="str">
        <f t="shared" si="711"/>
        <v>nein</v>
      </c>
      <c r="BC2013" s="52" t="str">
        <f t="shared" si="712"/>
        <v>11808</v>
      </c>
      <c r="BD2013" s="52" t="str">
        <f t="shared" si="713"/>
        <v>Tischlerei (keine Bautischlerei)</v>
      </c>
      <c r="BE2013" s="52" t="str">
        <f t="shared" si="714"/>
        <v>Unternehmen</v>
      </c>
      <c r="BF2013" s="52">
        <f t="shared" si="715"/>
        <v>1</v>
      </c>
    </row>
    <row r="2014" spans="1:58" hidden="1" x14ac:dyDescent="0.35">
      <c r="A2014" s="107" t="s">
        <v>4235</v>
      </c>
      <c r="B2014" s="75" t="s">
        <v>2025</v>
      </c>
      <c r="C2014" s="52" t="s">
        <v>3</v>
      </c>
      <c r="D2014" s="52" t="s">
        <v>3</v>
      </c>
      <c r="E2014" s="52" t="s">
        <v>2</v>
      </c>
      <c r="F2014" s="52" t="s">
        <v>2</v>
      </c>
      <c r="G2014" s="52" t="s">
        <v>2</v>
      </c>
      <c r="H2014" s="52" t="s">
        <v>2</v>
      </c>
      <c r="I2014" s="52" t="s">
        <v>3</v>
      </c>
      <c r="J2014" s="52">
        <v>2</v>
      </c>
      <c r="K2014" s="52" t="s">
        <v>2</v>
      </c>
      <c r="L2014" s="52" t="s">
        <v>2</v>
      </c>
      <c r="M2014" s="52" t="s">
        <v>2</v>
      </c>
      <c r="N2014" s="52" t="s">
        <v>3</v>
      </c>
      <c r="P2014" s="52" t="s">
        <v>4</v>
      </c>
      <c r="Q2014" s="52" t="str">
        <f t="shared" si="719"/>
        <v>Nein</v>
      </c>
      <c r="R2014" s="52" t="str">
        <f t="shared" si="719"/>
        <v>Nein</v>
      </c>
      <c r="S2014" s="52" t="str">
        <f t="shared" si="719"/>
        <v>Nein</v>
      </c>
      <c r="T2014" s="52" t="str">
        <f t="shared" si="719"/>
        <v>Nein</v>
      </c>
      <c r="U2014" s="52" t="str">
        <f t="shared" si="719"/>
        <v>Nein</v>
      </c>
      <c r="V2014" s="52" t="str">
        <f t="shared" si="719"/>
        <v>Nein</v>
      </c>
      <c r="W2014" s="52" t="str">
        <f t="shared" si="719"/>
        <v>Nein</v>
      </c>
      <c r="X2014" s="52" t="str">
        <f t="shared" si="719"/>
        <v>Nein</v>
      </c>
      <c r="Y2014" s="52" t="str">
        <f t="shared" si="719"/>
        <v>Nein</v>
      </c>
      <c r="Z2014" s="52" t="str">
        <f t="shared" si="719"/>
        <v>Nein</v>
      </c>
      <c r="AA2014" s="52" t="str">
        <f t="shared" si="719"/>
        <v>Nein</v>
      </c>
      <c r="AB2014" s="52" t="str">
        <f t="shared" si="719"/>
        <v>Nein</v>
      </c>
      <c r="AC2014" s="52" t="str">
        <f t="shared" si="719"/>
        <v>Nein</v>
      </c>
      <c r="AD2014" s="52" t="str">
        <f t="shared" si="719"/>
        <v>Nein</v>
      </c>
      <c r="AE2014" s="52" t="str">
        <f t="shared" si="719"/>
        <v>Nein</v>
      </c>
      <c r="AF2014" s="52" t="str">
        <f t="shared" si="719"/>
        <v>Nein</v>
      </c>
      <c r="AG2014" s="61" t="str">
        <f>IF(Q2014="Ja",VLOOKUP($Q$2,Plausis!A:E,5,0),IF(R2014="Ja",VLOOKUP($R$2,Plausis!A:E,5,0),IF(T2014="Ja",VLOOKUP($T$2,Plausis!A:E,5,0),IF(U2014="Ja",VLOOKUP($U$2,Plausis!A:E,5,0),IF(AA2014="Ja",VLOOKUP($AA$2,Plausis!A:E,5,0),IF(AC2014="Ja",VLOOKUP($AC$2,Plausis!A:E,5,0),IF(AD2014="Ja",VLOOKUP($AD$2,Plausis!A:E,5,0),"")))))))</f>
        <v/>
      </c>
      <c r="AH2014" s="52" t="str">
        <f>IF(Y2014="Ja",VLOOKUP($Y$2,Plausis!A:E,5,0),"")</f>
        <v/>
      </c>
      <c r="AI2014" s="52" t="str">
        <f t="shared" si="703"/>
        <v>Ja</v>
      </c>
      <c r="AJ2014" s="52" t="str">
        <f>IF(S2014="Ja",VLOOKUP($S$2,Plausis!A:E,5,0),IF(V2014="Ja",VLOOKUP($V$2,Plausis!A:E,5,0),IF(X2014="Ja",VLOOKUP($X$2,Plausis!A:E,5,0),"")))</f>
        <v/>
      </c>
      <c r="AL2014" s="52" t="s">
        <v>2</v>
      </c>
      <c r="AM2014" s="114">
        <v>45531</v>
      </c>
      <c r="AN2014" s="52" t="s">
        <v>4467</v>
      </c>
      <c r="AO2014" s="52" t="str">
        <f>VLOOKUP(B2014,'BAT Grundtabelle'!B:T,19,0)</f>
        <v>ja</v>
      </c>
      <c r="AP2014" s="105" t="str">
        <f t="shared" si="704"/>
        <v>11809</v>
      </c>
      <c r="AQ2014" s="52" t="str">
        <f t="shared" si="705"/>
        <v>Tischlerplattenhersteller</v>
      </c>
      <c r="AR2014" s="52" t="b">
        <f t="shared" si="718"/>
        <v>0</v>
      </c>
      <c r="AS2014" s="52" t="b">
        <f t="shared" si="718"/>
        <v>0</v>
      </c>
      <c r="AT2014" s="52" t="b">
        <f t="shared" si="718"/>
        <v>0</v>
      </c>
      <c r="AU2014" s="52">
        <f t="shared" si="706"/>
        <v>2</v>
      </c>
      <c r="AW2014" s="52" t="b">
        <f t="shared" si="707"/>
        <v>0</v>
      </c>
      <c r="AX2014" s="52" t="str">
        <f t="shared" si="708"/>
        <v>Unternehmen</v>
      </c>
      <c r="AY2014" s="52" t="b">
        <f t="shared" si="709"/>
        <v>0</v>
      </c>
      <c r="AZ2014" s="52" t="str">
        <f t="shared" si="710"/>
        <v>11809</v>
      </c>
      <c r="BA2014" s="52" t="str">
        <f>VLOOKUP(A2014,'BAT Grundtabelle'!A:U,21,0)</f>
        <v>ja</v>
      </c>
      <c r="BB2014" s="52" t="str">
        <f t="shared" si="711"/>
        <v>nein</v>
      </c>
      <c r="BC2014" s="52" t="str">
        <f t="shared" si="712"/>
        <v>11809</v>
      </c>
      <c r="BD2014" s="52" t="str">
        <f t="shared" si="713"/>
        <v>Tischlerplattenhersteller</v>
      </c>
      <c r="BE2014" s="52" t="str">
        <f t="shared" si="714"/>
        <v>Unternehmen</v>
      </c>
      <c r="BF2014" s="52">
        <f t="shared" si="715"/>
        <v>2</v>
      </c>
    </row>
    <row r="2015" spans="1:58" hidden="1" x14ac:dyDescent="0.35">
      <c r="A2015" s="107" t="s">
        <v>4236</v>
      </c>
      <c r="B2015" s="75" t="s">
        <v>1481</v>
      </c>
      <c r="C2015" s="52" t="s">
        <v>3</v>
      </c>
      <c r="D2015" s="52" t="s">
        <v>3</v>
      </c>
      <c r="E2015" s="52" t="s">
        <v>2</v>
      </c>
      <c r="F2015" s="52" t="s">
        <v>2</v>
      </c>
      <c r="G2015" s="52" t="s">
        <v>2</v>
      </c>
      <c r="H2015" s="52" t="s">
        <v>2</v>
      </c>
      <c r="I2015" s="52" t="s">
        <v>3</v>
      </c>
      <c r="J2015" s="52">
        <v>1</v>
      </c>
      <c r="K2015" s="52" t="s">
        <v>2</v>
      </c>
      <c r="L2015" s="52" t="s">
        <v>2</v>
      </c>
      <c r="M2015" s="52" t="s">
        <v>2</v>
      </c>
      <c r="N2015" s="52" t="s">
        <v>3</v>
      </c>
      <c r="P2015" s="52" t="s">
        <v>4</v>
      </c>
      <c r="Q2015" s="52" t="str">
        <f t="shared" si="719"/>
        <v>Nein</v>
      </c>
      <c r="R2015" s="52" t="str">
        <f t="shared" si="719"/>
        <v>Nein</v>
      </c>
      <c r="S2015" s="52" t="str">
        <f t="shared" si="719"/>
        <v>Nein</v>
      </c>
      <c r="T2015" s="52" t="str">
        <f t="shared" si="719"/>
        <v>Nein</v>
      </c>
      <c r="U2015" s="52" t="str">
        <f t="shared" si="719"/>
        <v>Nein</v>
      </c>
      <c r="V2015" s="52" t="str">
        <f t="shared" si="719"/>
        <v>Nein</v>
      </c>
      <c r="W2015" s="52" t="str">
        <f t="shared" si="719"/>
        <v>Nein</v>
      </c>
      <c r="X2015" s="52" t="str">
        <f t="shared" si="719"/>
        <v>Nein</v>
      </c>
      <c r="Y2015" s="52" t="str">
        <f t="shared" si="719"/>
        <v>Nein</v>
      </c>
      <c r="Z2015" s="52" t="str">
        <f t="shared" si="719"/>
        <v>Nein</v>
      </c>
      <c r="AA2015" s="52" t="str">
        <f t="shared" si="719"/>
        <v>Nein</v>
      </c>
      <c r="AB2015" s="52" t="str">
        <f t="shared" si="719"/>
        <v>Nein</v>
      </c>
      <c r="AC2015" s="52" t="str">
        <f t="shared" si="719"/>
        <v>Nein</v>
      </c>
      <c r="AD2015" s="52" t="str">
        <f t="shared" si="719"/>
        <v>Nein</v>
      </c>
      <c r="AE2015" s="52" t="str">
        <f t="shared" si="719"/>
        <v>Nein</v>
      </c>
      <c r="AF2015" s="52" t="str">
        <f t="shared" si="719"/>
        <v>Nein</v>
      </c>
      <c r="AG2015" s="61" t="str">
        <f>IF(Q2015="Ja",VLOOKUP($Q$2,Plausis!A:E,5,0),IF(R2015="Ja",VLOOKUP($R$2,Plausis!A:E,5,0),IF(T2015="Ja",VLOOKUP($T$2,Plausis!A:E,5,0),IF(U2015="Ja",VLOOKUP($U$2,Plausis!A:E,5,0),IF(AA2015="Ja",VLOOKUP($AA$2,Plausis!A:E,5,0),IF(AC2015="Ja",VLOOKUP($AC$2,Plausis!A:E,5,0),IF(AD2015="Ja",VLOOKUP($AD$2,Plausis!A:E,5,0),"")))))))</f>
        <v/>
      </c>
      <c r="AH2015" s="52" t="str">
        <f>IF(Y2015="Ja",VLOOKUP($Y$2,Plausis!A:E,5,0),"")</f>
        <v/>
      </c>
      <c r="AI2015" s="52" t="str">
        <f t="shared" si="703"/>
        <v>Ja</v>
      </c>
      <c r="AJ2015" s="52" t="str">
        <f>IF(S2015="Ja",VLOOKUP($S$2,Plausis!A:E,5,0),IF(V2015="Ja",VLOOKUP($V$2,Plausis!A:E,5,0),IF(X2015="Ja",VLOOKUP($X$2,Plausis!A:E,5,0),"")))</f>
        <v/>
      </c>
      <c r="AL2015" s="52" t="s">
        <v>2</v>
      </c>
      <c r="AM2015" s="114">
        <v>45531</v>
      </c>
      <c r="AN2015" s="52" t="s">
        <v>4467</v>
      </c>
      <c r="AO2015" s="52" t="str">
        <f>VLOOKUP(B2015,'BAT Grundtabelle'!B:T,19,0)</f>
        <v>ja</v>
      </c>
      <c r="AP2015" s="105" t="str">
        <f t="shared" si="704"/>
        <v>11810</v>
      </c>
      <c r="AQ2015" s="52" t="str">
        <f t="shared" si="705"/>
        <v>Toilettenvermietung</v>
      </c>
      <c r="AR2015" s="52" t="b">
        <f t="shared" si="718"/>
        <v>0</v>
      </c>
      <c r="AS2015" s="52" t="b">
        <f t="shared" si="718"/>
        <v>0</v>
      </c>
      <c r="AT2015" s="52" t="b">
        <f t="shared" si="718"/>
        <v>0</v>
      </c>
      <c r="AU2015" s="52">
        <f t="shared" si="706"/>
        <v>1</v>
      </c>
      <c r="AW2015" s="52" t="b">
        <f t="shared" si="707"/>
        <v>0</v>
      </c>
      <c r="AX2015" s="52" t="str">
        <f t="shared" si="708"/>
        <v>Unternehmen</v>
      </c>
      <c r="AY2015" s="52" t="b">
        <f t="shared" si="709"/>
        <v>0</v>
      </c>
      <c r="AZ2015" s="52" t="str">
        <f t="shared" si="710"/>
        <v>11810</v>
      </c>
      <c r="BA2015" s="52" t="str">
        <f>VLOOKUP(A2015,'BAT Grundtabelle'!A:U,21,0)</f>
        <v>ja</v>
      </c>
      <c r="BB2015" s="52" t="str">
        <f t="shared" si="711"/>
        <v>nein</v>
      </c>
      <c r="BC2015" s="52" t="str">
        <f t="shared" si="712"/>
        <v>11810</v>
      </c>
      <c r="BD2015" s="52" t="str">
        <f t="shared" si="713"/>
        <v>Toilettenvermietung</v>
      </c>
      <c r="BE2015" s="52" t="str">
        <f t="shared" si="714"/>
        <v>Unternehmen</v>
      </c>
      <c r="BF2015" s="52">
        <f t="shared" si="715"/>
        <v>1</v>
      </c>
    </row>
    <row r="2016" spans="1:58" hidden="1" x14ac:dyDescent="0.35">
      <c r="A2016" s="107" t="s">
        <v>4237</v>
      </c>
      <c r="B2016" s="75" t="s">
        <v>1406</v>
      </c>
      <c r="C2016" s="52" t="s">
        <v>3</v>
      </c>
      <c r="D2016" s="52" t="s">
        <v>3</v>
      </c>
      <c r="E2016" s="52" t="s">
        <v>2</v>
      </c>
      <c r="F2016" s="52" t="s">
        <v>2</v>
      </c>
      <c r="G2016" s="52" t="s">
        <v>2</v>
      </c>
      <c r="H2016" s="52" t="s">
        <v>2</v>
      </c>
      <c r="I2016" s="52" t="s">
        <v>3</v>
      </c>
      <c r="J2016" s="52">
        <v>1</v>
      </c>
      <c r="K2016" s="52" t="s">
        <v>2</v>
      </c>
      <c r="L2016" s="52" t="s">
        <v>2</v>
      </c>
      <c r="M2016" s="52" t="s">
        <v>2</v>
      </c>
      <c r="N2016" s="52" t="s">
        <v>3</v>
      </c>
      <c r="P2016" s="52" t="s">
        <v>4</v>
      </c>
      <c r="Q2016" s="52" t="str">
        <f t="shared" si="719"/>
        <v>Nein</v>
      </c>
      <c r="R2016" s="52" t="str">
        <f t="shared" si="719"/>
        <v>Nein</v>
      </c>
      <c r="S2016" s="52" t="str">
        <f t="shared" si="719"/>
        <v>Nein</v>
      </c>
      <c r="T2016" s="52" t="str">
        <f t="shared" si="719"/>
        <v>Nein</v>
      </c>
      <c r="U2016" s="52" t="str">
        <f t="shared" si="719"/>
        <v>Nein</v>
      </c>
      <c r="V2016" s="52" t="str">
        <f t="shared" si="719"/>
        <v>Nein</v>
      </c>
      <c r="W2016" s="52" t="str">
        <f t="shared" si="719"/>
        <v>Nein</v>
      </c>
      <c r="X2016" s="52" t="str">
        <f t="shared" si="719"/>
        <v>Nein</v>
      </c>
      <c r="Y2016" s="52" t="str">
        <f t="shared" si="719"/>
        <v>Nein</v>
      </c>
      <c r="Z2016" s="52" t="str">
        <f t="shared" si="719"/>
        <v>Nein</v>
      </c>
      <c r="AA2016" s="52" t="str">
        <f t="shared" si="719"/>
        <v>Nein</v>
      </c>
      <c r="AB2016" s="52" t="str">
        <f t="shared" si="719"/>
        <v>Nein</v>
      </c>
      <c r="AC2016" s="52" t="str">
        <f t="shared" si="719"/>
        <v>Nein</v>
      </c>
      <c r="AD2016" s="52" t="str">
        <f t="shared" si="719"/>
        <v>Nein</v>
      </c>
      <c r="AE2016" s="52" t="str">
        <f t="shared" si="719"/>
        <v>Nein</v>
      </c>
      <c r="AF2016" s="52" t="str">
        <f t="shared" si="719"/>
        <v>Nein</v>
      </c>
      <c r="AG2016" s="61" t="str">
        <f>IF(Q2016="Ja",VLOOKUP($Q$2,Plausis!A:E,5,0),IF(R2016="Ja",VLOOKUP($R$2,Plausis!A:E,5,0),IF(T2016="Ja",VLOOKUP($T$2,Plausis!A:E,5,0),IF(U2016="Ja",VLOOKUP($U$2,Plausis!A:E,5,0),IF(AA2016="Ja",VLOOKUP($AA$2,Plausis!A:E,5,0),IF(AC2016="Ja",VLOOKUP($AC$2,Plausis!A:E,5,0),IF(AD2016="Ja",VLOOKUP($AD$2,Plausis!A:E,5,0),"")))))))</f>
        <v/>
      </c>
      <c r="AH2016" s="52" t="str">
        <f>IF(Y2016="Ja",VLOOKUP($Y$2,Plausis!A:E,5,0),"")</f>
        <v/>
      </c>
      <c r="AI2016" s="52" t="str">
        <f t="shared" si="703"/>
        <v>Ja</v>
      </c>
      <c r="AJ2016" s="52" t="str">
        <f>IF(S2016="Ja",VLOOKUP($S$2,Plausis!A:E,5,0),IF(V2016="Ja",VLOOKUP($V$2,Plausis!A:E,5,0),IF(X2016="Ja",VLOOKUP($X$2,Plausis!A:E,5,0),"")))</f>
        <v/>
      </c>
      <c r="AL2016" s="52" t="s">
        <v>2</v>
      </c>
      <c r="AM2016" s="114">
        <v>45531</v>
      </c>
      <c r="AN2016" s="52" t="s">
        <v>4467</v>
      </c>
      <c r="AO2016" s="52" t="str">
        <f>VLOOKUP(B2016,'BAT Grundtabelle'!B:T,19,0)</f>
        <v>ja</v>
      </c>
      <c r="AP2016" s="105" t="str">
        <f t="shared" si="704"/>
        <v>11811</v>
      </c>
      <c r="AQ2016" s="52" t="str">
        <f t="shared" si="705"/>
        <v>Ton-/Lichttechnik (Montage Veranstaltungstechnik)</v>
      </c>
      <c r="AR2016" s="52" t="b">
        <f t="shared" si="718"/>
        <v>0</v>
      </c>
      <c r="AS2016" s="52" t="b">
        <f t="shared" si="718"/>
        <v>0</v>
      </c>
      <c r="AT2016" s="52" t="b">
        <f t="shared" si="718"/>
        <v>0</v>
      </c>
      <c r="AU2016" s="52">
        <f t="shared" si="706"/>
        <v>1</v>
      </c>
      <c r="AW2016" s="52" t="b">
        <f t="shared" si="707"/>
        <v>0</v>
      </c>
      <c r="AX2016" s="52" t="str">
        <f t="shared" si="708"/>
        <v>Unternehmen</v>
      </c>
      <c r="AY2016" s="52" t="b">
        <f t="shared" si="709"/>
        <v>0</v>
      </c>
      <c r="AZ2016" s="52" t="str">
        <f t="shared" si="710"/>
        <v>11811</v>
      </c>
      <c r="BA2016" s="52" t="str">
        <f>VLOOKUP(A2016,'BAT Grundtabelle'!A:U,21,0)</f>
        <v>ja</v>
      </c>
      <c r="BB2016" s="52" t="str">
        <f t="shared" si="711"/>
        <v>nein</v>
      </c>
      <c r="BC2016" s="52" t="str">
        <f t="shared" si="712"/>
        <v>11811</v>
      </c>
      <c r="BD2016" s="52" t="str">
        <f t="shared" si="713"/>
        <v>Ton-/Lichttechnik (Montage Veranstaltungstechnik)</v>
      </c>
      <c r="BE2016" s="52" t="str">
        <f t="shared" si="714"/>
        <v>Unternehmen</v>
      </c>
      <c r="BF2016" s="52">
        <f t="shared" si="715"/>
        <v>1</v>
      </c>
    </row>
    <row r="2017" spans="1:58" hidden="1" x14ac:dyDescent="0.35">
      <c r="A2017" s="107" t="s">
        <v>4238</v>
      </c>
      <c r="B2017" s="75" t="s">
        <v>367</v>
      </c>
      <c r="C2017" s="52" t="s">
        <v>3</v>
      </c>
      <c r="D2017" s="52" t="s">
        <v>3</v>
      </c>
      <c r="E2017" s="52" t="s">
        <v>2</v>
      </c>
      <c r="F2017" s="52" t="s">
        <v>2</v>
      </c>
      <c r="G2017" s="52" t="s">
        <v>2</v>
      </c>
      <c r="H2017" s="52" t="s">
        <v>2</v>
      </c>
      <c r="I2017" s="52" t="s">
        <v>3</v>
      </c>
      <c r="J2017" s="52">
        <v>3</v>
      </c>
      <c r="K2017" s="52" t="s">
        <v>2</v>
      </c>
      <c r="L2017" s="52" t="s">
        <v>2</v>
      </c>
      <c r="M2017" s="52" t="s">
        <v>2</v>
      </c>
      <c r="N2017" s="52" t="s">
        <v>3</v>
      </c>
      <c r="P2017" s="52" t="s">
        <v>4</v>
      </c>
      <c r="Q2017" s="52" t="str">
        <f t="shared" si="719"/>
        <v>Nein</v>
      </c>
      <c r="R2017" s="52" t="str">
        <f t="shared" si="719"/>
        <v>Nein</v>
      </c>
      <c r="S2017" s="52" t="str">
        <f t="shared" si="719"/>
        <v>Nein</v>
      </c>
      <c r="T2017" s="52" t="str">
        <f t="shared" si="719"/>
        <v>Nein</v>
      </c>
      <c r="U2017" s="52" t="str">
        <f t="shared" si="719"/>
        <v>Nein</v>
      </c>
      <c r="V2017" s="52" t="str">
        <f t="shared" si="719"/>
        <v>Nein</v>
      </c>
      <c r="W2017" s="52" t="str">
        <f t="shared" si="719"/>
        <v>Nein</v>
      </c>
      <c r="X2017" s="52" t="str">
        <f t="shared" si="719"/>
        <v>Nein</v>
      </c>
      <c r="Y2017" s="52" t="str">
        <f t="shared" si="719"/>
        <v>Nein</v>
      </c>
      <c r="Z2017" s="52" t="str">
        <f t="shared" si="719"/>
        <v>Nein</v>
      </c>
      <c r="AA2017" s="52" t="str">
        <f t="shared" si="719"/>
        <v>Nein</v>
      </c>
      <c r="AB2017" s="52" t="str">
        <f t="shared" si="719"/>
        <v>Nein</v>
      </c>
      <c r="AC2017" s="52" t="str">
        <f t="shared" si="719"/>
        <v>Nein</v>
      </c>
      <c r="AD2017" s="52" t="str">
        <f t="shared" si="719"/>
        <v>Nein</v>
      </c>
      <c r="AE2017" s="52" t="str">
        <f t="shared" si="719"/>
        <v>Nein</v>
      </c>
      <c r="AF2017" s="52" t="str">
        <f t="shared" si="719"/>
        <v>Nein</v>
      </c>
      <c r="AG2017" s="61" t="str">
        <f>IF(Q2017="Ja",VLOOKUP($Q$2,Plausis!A:E,5,0),IF(R2017="Ja",VLOOKUP($R$2,Plausis!A:E,5,0),IF(T2017="Ja",VLOOKUP($T$2,Plausis!A:E,5,0),IF(U2017="Ja",VLOOKUP($U$2,Plausis!A:E,5,0),IF(AA2017="Ja",VLOOKUP($AA$2,Plausis!A:E,5,0),IF(AC2017="Ja",VLOOKUP($AC$2,Plausis!A:E,5,0),IF(AD2017="Ja",VLOOKUP($AD$2,Plausis!A:E,5,0),"")))))))</f>
        <v/>
      </c>
      <c r="AH2017" s="52" t="str">
        <f>IF(Y2017="Ja",VLOOKUP($Y$2,Plausis!A:E,5,0),"")</f>
        <v/>
      </c>
      <c r="AI2017" s="52" t="str">
        <f t="shared" si="703"/>
        <v>Ja</v>
      </c>
      <c r="AJ2017" s="52" t="str">
        <f>IF(S2017="Ja",VLOOKUP($S$2,Plausis!A:E,5,0),IF(V2017="Ja",VLOOKUP($V$2,Plausis!A:E,5,0),IF(X2017="Ja",VLOOKUP($X$2,Plausis!A:E,5,0),"")))</f>
        <v/>
      </c>
      <c r="AL2017" s="52" t="s">
        <v>2</v>
      </c>
      <c r="AM2017" s="114">
        <v>45531</v>
      </c>
      <c r="AN2017" s="52" t="s">
        <v>4467</v>
      </c>
      <c r="AO2017" s="52" t="str">
        <f>VLOOKUP(B2017,'BAT Grundtabelle'!B:T,19,0)</f>
        <v>ja</v>
      </c>
      <c r="AP2017" s="105" t="str">
        <f t="shared" si="704"/>
        <v>11812</v>
      </c>
      <c r="AQ2017" s="52" t="str">
        <f t="shared" si="705"/>
        <v>Tongrube</v>
      </c>
      <c r="AR2017" s="52" t="b">
        <f t="shared" si="718"/>
        <v>0</v>
      </c>
      <c r="AS2017" s="52" t="b">
        <f t="shared" si="718"/>
        <v>0</v>
      </c>
      <c r="AT2017" s="52" t="b">
        <f t="shared" si="718"/>
        <v>0</v>
      </c>
      <c r="AU2017" s="52">
        <f t="shared" si="706"/>
        <v>3</v>
      </c>
      <c r="AW2017" s="52" t="b">
        <f t="shared" si="707"/>
        <v>0</v>
      </c>
      <c r="AX2017" s="52" t="str">
        <f t="shared" si="708"/>
        <v>Unternehmen</v>
      </c>
      <c r="AY2017" s="52" t="b">
        <f t="shared" si="709"/>
        <v>0</v>
      </c>
      <c r="AZ2017" s="52" t="str">
        <f t="shared" si="710"/>
        <v>11812</v>
      </c>
      <c r="BA2017" s="52" t="str">
        <f>VLOOKUP(A2017,'BAT Grundtabelle'!A:U,21,0)</f>
        <v>ja</v>
      </c>
      <c r="BB2017" s="52" t="str">
        <f t="shared" si="711"/>
        <v>nein</v>
      </c>
      <c r="BC2017" s="52" t="str">
        <f t="shared" si="712"/>
        <v>11812</v>
      </c>
      <c r="BD2017" s="52" t="str">
        <f t="shared" si="713"/>
        <v>Tongrube</v>
      </c>
      <c r="BE2017" s="52" t="str">
        <f t="shared" si="714"/>
        <v>Unternehmen</v>
      </c>
      <c r="BF2017" s="52">
        <f t="shared" si="715"/>
        <v>3</v>
      </c>
    </row>
    <row r="2018" spans="1:58" hidden="1" x14ac:dyDescent="0.35">
      <c r="A2018" s="107" t="s">
        <v>4239</v>
      </c>
      <c r="B2018" s="75" t="s">
        <v>1508</v>
      </c>
      <c r="C2018" s="52" t="s">
        <v>3</v>
      </c>
      <c r="D2018" s="52" t="s">
        <v>3</v>
      </c>
      <c r="E2018" s="52" t="s">
        <v>2</v>
      </c>
      <c r="F2018" s="52" t="s">
        <v>2</v>
      </c>
      <c r="G2018" s="52" t="s">
        <v>2</v>
      </c>
      <c r="H2018" s="52" t="s">
        <v>2</v>
      </c>
      <c r="I2018" s="52" t="s">
        <v>3</v>
      </c>
      <c r="J2018" s="52">
        <v>1</v>
      </c>
      <c r="K2018" s="52" t="s">
        <v>2</v>
      </c>
      <c r="L2018" s="52" t="s">
        <v>2</v>
      </c>
      <c r="M2018" s="52" t="s">
        <v>2</v>
      </c>
      <c r="N2018" s="52" t="s">
        <v>3</v>
      </c>
      <c r="P2018" s="52" t="s">
        <v>4</v>
      </c>
      <c r="Q2018" s="52" t="str">
        <f t="shared" si="719"/>
        <v>Nein</v>
      </c>
      <c r="R2018" s="52" t="str">
        <f t="shared" si="719"/>
        <v>Nein</v>
      </c>
      <c r="S2018" s="52" t="str">
        <f t="shared" si="719"/>
        <v>Nein</v>
      </c>
      <c r="T2018" s="52" t="str">
        <f t="shared" si="719"/>
        <v>Nein</v>
      </c>
      <c r="U2018" s="52" t="str">
        <f t="shared" si="719"/>
        <v>Nein</v>
      </c>
      <c r="V2018" s="52" t="str">
        <f t="shared" si="719"/>
        <v>Nein</v>
      </c>
      <c r="W2018" s="52" t="str">
        <f t="shared" si="719"/>
        <v>Nein</v>
      </c>
      <c r="X2018" s="52" t="str">
        <f t="shared" si="719"/>
        <v>Nein</v>
      </c>
      <c r="Y2018" s="52" t="str">
        <f t="shared" si="719"/>
        <v>Nein</v>
      </c>
      <c r="Z2018" s="52" t="str">
        <f t="shared" si="719"/>
        <v>Nein</v>
      </c>
      <c r="AA2018" s="52" t="str">
        <f t="shared" si="719"/>
        <v>Nein</v>
      </c>
      <c r="AB2018" s="52" t="str">
        <f t="shared" si="719"/>
        <v>Nein</v>
      </c>
      <c r="AC2018" s="52" t="str">
        <f t="shared" si="719"/>
        <v>Nein</v>
      </c>
      <c r="AD2018" s="52" t="str">
        <f t="shared" si="719"/>
        <v>Nein</v>
      </c>
      <c r="AE2018" s="52" t="str">
        <f t="shared" si="719"/>
        <v>Nein</v>
      </c>
      <c r="AF2018" s="52" t="str">
        <f t="shared" si="719"/>
        <v>Nein</v>
      </c>
      <c r="AG2018" s="61" t="str">
        <f>IF(Q2018="Ja",VLOOKUP($Q$2,Plausis!A:E,5,0),IF(R2018="Ja",VLOOKUP($R$2,Plausis!A:E,5,0),IF(T2018="Ja",VLOOKUP($T$2,Plausis!A:E,5,0),IF(U2018="Ja",VLOOKUP($U$2,Plausis!A:E,5,0),IF(AA2018="Ja",VLOOKUP($AA$2,Plausis!A:E,5,0),IF(AC2018="Ja",VLOOKUP($AC$2,Plausis!A:E,5,0),IF(AD2018="Ja",VLOOKUP($AD$2,Plausis!A:E,5,0),"")))))))</f>
        <v/>
      </c>
      <c r="AH2018" s="52" t="str">
        <f>IF(Y2018="Ja",VLOOKUP($Y$2,Plausis!A:E,5,0),"")</f>
        <v/>
      </c>
      <c r="AI2018" s="52" t="str">
        <f t="shared" si="703"/>
        <v>Ja</v>
      </c>
      <c r="AJ2018" s="52" t="str">
        <f>IF(S2018="Ja",VLOOKUP($S$2,Plausis!A:E,5,0),IF(V2018="Ja",VLOOKUP($V$2,Plausis!A:E,5,0),IF(X2018="Ja",VLOOKUP($X$2,Plausis!A:E,5,0),"")))</f>
        <v/>
      </c>
      <c r="AL2018" s="52" t="s">
        <v>2</v>
      </c>
      <c r="AM2018" s="114">
        <v>45531</v>
      </c>
      <c r="AN2018" s="52" t="s">
        <v>4467</v>
      </c>
      <c r="AO2018" s="52" t="str">
        <f>VLOOKUP(B2018,'BAT Grundtabelle'!B:T,19,0)</f>
        <v>ja</v>
      </c>
      <c r="AP2018" s="105" t="str">
        <f t="shared" si="704"/>
        <v>11813</v>
      </c>
      <c r="AQ2018" s="52" t="str">
        <f t="shared" si="705"/>
        <v>Tonstudio</v>
      </c>
      <c r="AR2018" s="52" t="b">
        <f t="shared" si="718"/>
        <v>0</v>
      </c>
      <c r="AS2018" s="52" t="b">
        <f t="shared" si="718"/>
        <v>0</v>
      </c>
      <c r="AT2018" s="52" t="b">
        <f t="shared" si="718"/>
        <v>0</v>
      </c>
      <c r="AU2018" s="52">
        <f t="shared" si="706"/>
        <v>1</v>
      </c>
      <c r="AW2018" s="52" t="b">
        <f t="shared" si="707"/>
        <v>0</v>
      </c>
      <c r="AX2018" s="52" t="str">
        <f t="shared" si="708"/>
        <v>Unternehmen</v>
      </c>
      <c r="AY2018" s="52" t="b">
        <f t="shared" si="709"/>
        <v>0</v>
      </c>
      <c r="AZ2018" s="52" t="str">
        <f t="shared" si="710"/>
        <v>11813</v>
      </c>
      <c r="BA2018" s="52" t="str">
        <f>VLOOKUP(A2018,'BAT Grundtabelle'!A:U,21,0)</f>
        <v>ja</v>
      </c>
      <c r="BB2018" s="52" t="str">
        <f t="shared" si="711"/>
        <v>nein</v>
      </c>
      <c r="BC2018" s="52" t="str">
        <f t="shared" si="712"/>
        <v>11813</v>
      </c>
      <c r="BD2018" s="52" t="str">
        <f t="shared" si="713"/>
        <v>Tonstudio</v>
      </c>
      <c r="BE2018" s="52" t="str">
        <f t="shared" si="714"/>
        <v>Unternehmen</v>
      </c>
      <c r="BF2018" s="52">
        <f t="shared" si="715"/>
        <v>1</v>
      </c>
    </row>
    <row r="2019" spans="1:58" hidden="1" x14ac:dyDescent="0.35">
      <c r="A2019" s="107" t="s">
        <v>4240</v>
      </c>
      <c r="B2019" s="75" t="s">
        <v>1407</v>
      </c>
      <c r="C2019" s="52" t="s">
        <v>3</v>
      </c>
      <c r="D2019" s="52" t="s">
        <v>3</v>
      </c>
      <c r="E2019" s="52" t="s">
        <v>2</v>
      </c>
      <c r="F2019" s="52" t="s">
        <v>2</v>
      </c>
      <c r="G2019" s="52" t="s">
        <v>2</v>
      </c>
      <c r="H2019" s="52" t="s">
        <v>2</v>
      </c>
      <c r="I2019" s="52" t="s">
        <v>3</v>
      </c>
      <c r="J2019" s="52">
        <v>1</v>
      </c>
      <c r="K2019" s="52" t="s">
        <v>2</v>
      </c>
      <c r="L2019" s="52" t="s">
        <v>2</v>
      </c>
      <c r="M2019" s="52" t="s">
        <v>2</v>
      </c>
      <c r="N2019" s="52" t="s">
        <v>3</v>
      </c>
      <c r="P2019" s="52" t="s">
        <v>4</v>
      </c>
      <c r="Q2019" s="52" t="str">
        <f t="shared" si="719"/>
        <v>Nein</v>
      </c>
      <c r="R2019" s="52" t="str">
        <f t="shared" si="719"/>
        <v>Nein</v>
      </c>
      <c r="S2019" s="52" t="str">
        <f t="shared" si="719"/>
        <v>Nein</v>
      </c>
      <c r="T2019" s="52" t="str">
        <f t="shared" si="719"/>
        <v>Nein</v>
      </c>
      <c r="U2019" s="52" t="str">
        <f t="shared" si="719"/>
        <v>Nein</v>
      </c>
      <c r="V2019" s="52" t="str">
        <f t="shared" si="719"/>
        <v>Nein</v>
      </c>
      <c r="W2019" s="52" t="str">
        <f t="shared" si="719"/>
        <v>Nein</v>
      </c>
      <c r="X2019" s="52" t="str">
        <f t="shared" si="719"/>
        <v>Nein</v>
      </c>
      <c r="Y2019" s="52" t="str">
        <f t="shared" si="719"/>
        <v>Nein</v>
      </c>
      <c r="Z2019" s="52" t="str">
        <f t="shared" si="719"/>
        <v>Nein</v>
      </c>
      <c r="AA2019" s="52" t="str">
        <f t="shared" si="719"/>
        <v>Nein</v>
      </c>
      <c r="AB2019" s="52" t="str">
        <f t="shared" si="719"/>
        <v>Nein</v>
      </c>
      <c r="AC2019" s="52" t="str">
        <f t="shared" si="719"/>
        <v>Nein</v>
      </c>
      <c r="AD2019" s="52" t="str">
        <f t="shared" si="719"/>
        <v>Nein</v>
      </c>
      <c r="AE2019" s="52" t="str">
        <f t="shared" si="719"/>
        <v>Nein</v>
      </c>
      <c r="AF2019" s="52" t="str">
        <f t="shared" si="719"/>
        <v>Nein</v>
      </c>
      <c r="AG2019" s="61" t="str">
        <f>IF(Q2019="Ja",VLOOKUP($Q$2,Plausis!A:E,5,0),IF(R2019="Ja",VLOOKUP($R$2,Plausis!A:E,5,0),IF(T2019="Ja",VLOOKUP($T$2,Plausis!A:E,5,0),IF(U2019="Ja",VLOOKUP($U$2,Plausis!A:E,5,0),IF(AA2019="Ja",VLOOKUP($AA$2,Plausis!A:E,5,0),IF(AC2019="Ja",VLOOKUP($AC$2,Plausis!A:E,5,0),IF(AD2019="Ja",VLOOKUP($AD$2,Plausis!A:E,5,0),"")))))))</f>
        <v/>
      </c>
      <c r="AH2019" s="52" t="str">
        <f>IF(Y2019="Ja",VLOOKUP($Y$2,Plausis!A:E,5,0),"")</f>
        <v/>
      </c>
      <c r="AI2019" s="52" t="str">
        <f t="shared" si="703"/>
        <v>Ja</v>
      </c>
      <c r="AJ2019" s="52" t="str">
        <f>IF(S2019="Ja",VLOOKUP($S$2,Plausis!A:E,5,0),IF(V2019="Ja",VLOOKUP($V$2,Plausis!A:E,5,0),IF(X2019="Ja",VLOOKUP($X$2,Plausis!A:E,5,0),"")))</f>
        <v/>
      </c>
      <c r="AL2019" s="52" t="s">
        <v>2</v>
      </c>
      <c r="AM2019" s="114">
        <v>45531</v>
      </c>
      <c r="AN2019" s="52" t="s">
        <v>4467</v>
      </c>
      <c r="AO2019" s="52" t="str">
        <f>VLOOKUP(B2019,'BAT Grundtabelle'!B:T,19,0)</f>
        <v>ja</v>
      </c>
      <c r="AP2019" s="105" t="str">
        <f t="shared" si="704"/>
        <v>11814</v>
      </c>
      <c r="AQ2019" s="52" t="str">
        <f t="shared" si="705"/>
        <v>Tontechnik</v>
      </c>
      <c r="AR2019" s="52" t="b">
        <f t="shared" si="718"/>
        <v>0</v>
      </c>
      <c r="AS2019" s="52" t="b">
        <f t="shared" si="718"/>
        <v>0</v>
      </c>
      <c r="AT2019" s="52" t="b">
        <f t="shared" si="718"/>
        <v>0</v>
      </c>
      <c r="AU2019" s="52">
        <f t="shared" si="706"/>
        <v>1</v>
      </c>
      <c r="AW2019" s="52" t="b">
        <f t="shared" si="707"/>
        <v>0</v>
      </c>
      <c r="AX2019" s="52" t="str">
        <f t="shared" si="708"/>
        <v>Unternehmen</v>
      </c>
      <c r="AY2019" s="52" t="b">
        <f t="shared" si="709"/>
        <v>0</v>
      </c>
      <c r="AZ2019" s="52" t="str">
        <f t="shared" si="710"/>
        <v>11814</v>
      </c>
      <c r="BA2019" s="52" t="str">
        <f>VLOOKUP(A2019,'BAT Grundtabelle'!A:U,21,0)</f>
        <v>ja</v>
      </c>
      <c r="BB2019" s="52" t="str">
        <f t="shared" si="711"/>
        <v>nein</v>
      </c>
      <c r="BC2019" s="52" t="str">
        <f t="shared" si="712"/>
        <v>11814</v>
      </c>
      <c r="BD2019" s="52" t="str">
        <f t="shared" si="713"/>
        <v>Tontechnik</v>
      </c>
      <c r="BE2019" s="52" t="str">
        <f t="shared" si="714"/>
        <v>Unternehmen</v>
      </c>
      <c r="BF2019" s="52">
        <f t="shared" si="715"/>
        <v>1</v>
      </c>
    </row>
    <row r="2020" spans="1:58" hidden="1" x14ac:dyDescent="0.35">
      <c r="A2020" s="107" t="s">
        <v>4241</v>
      </c>
      <c r="B2020" s="75" t="s">
        <v>1307</v>
      </c>
      <c r="C2020" s="52" t="s">
        <v>3</v>
      </c>
      <c r="D2020" s="52" t="s">
        <v>3</v>
      </c>
      <c r="E2020" s="52" t="s">
        <v>2</v>
      </c>
      <c r="F2020" s="52" t="s">
        <v>2</v>
      </c>
      <c r="G2020" s="52" t="s">
        <v>2</v>
      </c>
      <c r="H2020" s="52" t="s">
        <v>2</v>
      </c>
      <c r="I2020" s="52" t="s">
        <v>3</v>
      </c>
      <c r="J2020" s="52">
        <v>1</v>
      </c>
      <c r="K2020" s="52" t="s">
        <v>2</v>
      </c>
      <c r="L2020" s="52" t="s">
        <v>2</v>
      </c>
      <c r="M2020" s="52" t="s">
        <v>2</v>
      </c>
      <c r="N2020" s="52" t="s">
        <v>3</v>
      </c>
      <c r="P2020" s="52" t="s">
        <v>4</v>
      </c>
      <c r="Q2020" s="52" t="str">
        <f t="shared" si="719"/>
        <v>Nein</v>
      </c>
      <c r="R2020" s="52" t="str">
        <f t="shared" si="719"/>
        <v>Nein</v>
      </c>
      <c r="S2020" s="52" t="str">
        <f t="shared" si="719"/>
        <v>Nein</v>
      </c>
      <c r="T2020" s="52" t="str">
        <f t="shared" si="719"/>
        <v>Nein</v>
      </c>
      <c r="U2020" s="52" t="str">
        <f t="shared" si="719"/>
        <v>Nein</v>
      </c>
      <c r="V2020" s="52" t="str">
        <f t="shared" si="719"/>
        <v>Nein</v>
      </c>
      <c r="W2020" s="52" t="str">
        <f t="shared" si="719"/>
        <v>Nein</v>
      </c>
      <c r="X2020" s="52" t="str">
        <f t="shared" si="719"/>
        <v>Nein</v>
      </c>
      <c r="Y2020" s="52" t="str">
        <f t="shared" si="719"/>
        <v>Nein</v>
      </c>
      <c r="Z2020" s="52" t="str">
        <f t="shared" si="719"/>
        <v>Nein</v>
      </c>
      <c r="AA2020" s="52" t="str">
        <f t="shared" si="719"/>
        <v>Nein</v>
      </c>
      <c r="AB2020" s="52" t="str">
        <f t="shared" si="719"/>
        <v>Nein</v>
      </c>
      <c r="AC2020" s="52" t="str">
        <f t="shared" si="719"/>
        <v>Nein</v>
      </c>
      <c r="AD2020" s="52" t="str">
        <f t="shared" si="719"/>
        <v>Nein</v>
      </c>
      <c r="AE2020" s="52" t="str">
        <f t="shared" si="719"/>
        <v>Nein</v>
      </c>
      <c r="AF2020" s="52" t="str">
        <f t="shared" si="719"/>
        <v>Nein</v>
      </c>
      <c r="AG2020" s="61" t="str">
        <f>IF(Q2020="Ja",VLOOKUP($Q$2,Plausis!A:E,5,0),IF(R2020="Ja",VLOOKUP($R$2,Plausis!A:E,5,0),IF(T2020="Ja",VLOOKUP($T$2,Plausis!A:E,5,0),IF(U2020="Ja",VLOOKUP($U$2,Plausis!A:E,5,0),IF(AA2020="Ja",VLOOKUP($AA$2,Plausis!A:E,5,0),IF(AC2020="Ja",VLOOKUP($AC$2,Plausis!A:E,5,0),IF(AD2020="Ja",VLOOKUP($AD$2,Plausis!A:E,5,0),"")))))))</f>
        <v/>
      </c>
      <c r="AH2020" s="52" t="str">
        <f>IF(Y2020="Ja",VLOOKUP($Y$2,Plausis!A:E,5,0),"")</f>
        <v/>
      </c>
      <c r="AI2020" s="52" t="str">
        <f t="shared" si="703"/>
        <v>Ja</v>
      </c>
      <c r="AJ2020" s="52" t="str">
        <f>IF(S2020="Ja",VLOOKUP($S$2,Plausis!A:E,5,0),IF(V2020="Ja",VLOOKUP($V$2,Plausis!A:E,5,0),IF(X2020="Ja",VLOOKUP($X$2,Plausis!A:E,5,0),"")))</f>
        <v/>
      </c>
      <c r="AL2020" s="52" t="s">
        <v>3</v>
      </c>
      <c r="AM2020" s="114">
        <v>45531</v>
      </c>
      <c r="AN2020" s="52" t="s">
        <v>4467</v>
      </c>
      <c r="AO2020" s="52" t="str">
        <f>VLOOKUP(B2020,'BAT Grundtabelle'!B:T,19,0)</f>
        <v>ja</v>
      </c>
      <c r="AP2020" s="105" t="str">
        <f t="shared" si="704"/>
        <v>11815</v>
      </c>
      <c r="AQ2020" s="52" t="str">
        <f t="shared" si="705"/>
        <v>Tonträgereinzelhandel</v>
      </c>
      <c r="AR2020" s="52" t="b">
        <f t="shared" si="718"/>
        <v>0</v>
      </c>
      <c r="AS2020" s="52" t="b">
        <f t="shared" si="718"/>
        <v>0</v>
      </c>
      <c r="AT2020" s="52" t="b">
        <f t="shared" si="718"/>
        <v>0</v>
      </c>
      <c r="AU2020" s="52">
        <f t="shared" si="706"/>
        <v>1</v>
      </c>
      <c r="AW2020" s="52" t="b">
        <f t="shared" si="707"/>
        <v>0</v>
      </c>
      <c r="AX2020" s="52" t="str">
        <f t="shared" si="708"/>
        <v>Unternehmen</v>
      </c>
      <c r="AY2020" s="52" t="b">
        <f t="shared" si="709"/>
        <v>0</v>
      </c>
      <c r="AZ2020" s="52" t="str">
        <f t="shared" si="710"/>
        <v>11815</v>
      </c>
      <c r="BA2020" s="52" t="str">
        <f>VLOOKUP(A2020,'BAT Grundtabelle'!A:U,21,0)</f>
        <v>ja</v>
      </c>
      <c r="BB2020" s="52" t="str">
        <f t="shared" si="711"/>
        <v>nein</v>
      </c>
      <c r="BC2020" s="52" t="str">
        <f t="shared" si="712"/>
        <v>11815</v>
      </c>
      <c r="BD2020" s="52" t="str">
        <f t="shared" si="713"/>
        <v>Tonträgereinzelhandel</v>
      </c>
      <c r="BE2020" s="52" t="str">
        <f t="shared" si="714"/>
        <v>Unternehmen</v>
      </c>
      <c r="BF2020" s="52">
        <f t="shared" si="715"/>
        <v>1</v>
      </c>
    </row>
    <row r="2021" spans="1:58" hidden="1" x14ac:dyDescent="0.35">
      <c r="A2021" s="107" t="s">
        <v>4242</v>
      </c>
      <c r="B2021" s="75" t="s">
        <v>605</v>
      </c>
      <c r="C2021" s="52" t="s">
        <v>3</v>
      </c>
      <c r="D2021" s="52" t="s">
        <v>3</v>
      </c>
      <c r="E2021" s="52" t="s">
        <v>2</v>
      </c>
      <c r="F2021" s="52" t="s">
        <v>2</v>
      </c>
      <c r="G2021" s="52" t="s">
        <v>2</v>
      </c>
      <c r="H2021" s="52" t="s">
        <v>2</v>
      </c>
      <c r="I2021" s="52" t="s">
        <v>3</v>
      </c>
      <c r="J2021" s="52">
        <v>3</v>
      </c>
      <c r="K2021" s="52" t="s">
        <v>2</v>
      </c>
      <c r="L2021" s="52" t="s">
        <v>2</v>
      </c>
      <c r="M2021" s="52" t="s">
        <v>2</v>
      </c>
      <c r="N2021" s="52" t="s">
        <v>3</v>
      </c>
      <c r="P2021" s="52" t="s">
        <v>4</v>
      </c>
      <c r="Q2021" s="52" t="str">
        <f t="shared" si="719"/>
        <v>Nein</v>
      </c>
      <c r="R2021" s="52" t="str">
        <f t="shared" si="719"/>
        <v>Nein</v>
      </c>
      <c r="S2021" s="52" t="str">
        <f t="shared" si="719"/>
        <v>Nein</v>
      </c>
      <c r="T2021" s="52" t="str">
        <f t="shared" si="719"/>
        <v>Nein</v>
      </c>
      <c r="U2021" s="52" t="str">
        <f t="shared" si="719"/>
        <v>Nein</v>
      </c>
      <c r="V2021" s="52" t="str">
        <f t="shared" si="719"/>
        <v>Nein</v>
      </c>
      <c r="W2021" s="52" t="str">
        <f t="shared" si="719"/>
        <v>Nein</v>
      </c>
      <c r="X2021" s="52" t="str">
        <f t="shared" si="719"/>
        <v>Nein</v>
      </c>
      <c r="Y2021" s="52" t="str">
        <f t="shared" si="719"/>
        <v>Nein</v>
      </c>
      <c r="Z2021" s="52" t="str">
        <f t="shared" si="719"/>
        <v>Nein</v>
      </c>
      <c r="AA2021" s="52" t="str">
        <f t="shared" si="719"/>
        <v>Nein</v>
      </c>
      <c r="AB2021" s="52" t="str">
        <f t="shared" si="719"/>
        <v>Nein</v>
      </c>
      <c r="AC2021" s="52" t="str">
        <f t="shared" si="719"/>
        <v>Nein</v>
      </c>
      <c r="AD2021" s="52" t="str">
        <f t="shared" si="719"/>
        <v>Nein</v>
      </c>
      <c r="AE2021" s="52" t="str">
        <f t="shared" si="719"/>
        <v>Nein</v>
      </c>
      <c r="AF2021" s="52" t="str">
        <f t="shared" si="719"/>
        <v>Nein</v>
      </c>
      <c r="AG2021" s="61" t="str">
        <f>IF(Q2021="Ja",VLOOKUP($Q$2,Plausis!A:E,5,0),IF(R2021="Ja",VLOOKUP($R$2,Plausis!A:E,5,0),IF(T2021="Ja",VLOOKUP($T$2,Plausis!A:E,5,0),IF(U2021="Ja",VLOOKUP($U$2,Plausis!A:E,5,0),IF(AA2021="Ja",VLOOKUP($AA$2,Plausis!A:E,5,0),IF(AC2021="Ja",VLOOKUP($AC$2,Plausis!A:E,5,0),IF(AD2021="Ja",VLOOKUP($AD$2,Plausis!A:E,5,0),"")))))))</f>
        <v/>
      </c>
      <c r="AH2021" s="52" t="str">
        <f>IF(Y2021="Ja",VLOOKUP($Y$2,Plausis!A:E,5,0),"")</f>
        <v/>
      </c>
      <c r="AI2021" s="52" t="str">
        <f t="shared" si="703"/>
        <v>Ja</v>
      </c>
      <c r="AJ2021" s="52" t="str">
        <f>IF(S2021="Ja",VLOOKUP($S$2,Plausis!A:E,5,0),IF(V2021="Ja",VLOOKUP($V$2,Plausis!A:E,5,0),IF(X2021="Ja",VLOOKUP($X$2,Plausis!A:E,5,0),"")))</f>
        <v/>
      </c>
      <c r="AL2021" s="52" t="s">
        <v>2</v>
      </c>
      <c r="AM2021" s="114">
        <v>45531</v>
      </c>
      <c r="AN2021" s="52" t="s">
        <v>4467</v>
      </c>
      <c r="AO2021" s="52" t="str">
        <f>VLOOKUP(B2021,'BAT Grundtabelle'!B:T,19,0)</f>
        <v>ja</v>
      </c>
      <c r="AP2021" s="105" t="str">
        <f t="shared" si="704"/>
        <v>11816</v>
      </c>
      <c r="AQ2021" s="52" t="str">
        <f t="shared" si="705"/>
        <v>Tonträgerverlag</v>
      </c>
      <c r="AR2021" s="52" t="b">
        <f t="shared" si="718"/>
        <v>0</v>
      </c>
      <c r="AS2021" s="52" t="b">
        <f t="shared" si="718"/>
        <v>0</v>
      </c>
      <c r="AT2021" s="52" t="b">
        <f t="shared" si="718"/>
        <v>0</v>
      </c>
      <c r="AU2021" s="52">
        <f t="shared" si="706"/>
        <v>3</v>
      </c>
      <c r="AW2021" s="52" t="b">
        <f t="shared" si="707"/>
        <v>0</v>
      </c>
      <c r="AX2021" s="52" t="str">
        <f t="shared" si="708"/>
        <v>Unternehmen</v>
      </c>
      <c r="AY2021" s="52" t="b">
        <f t="shared" si="709"/>
        <v>0</v>
      </c>
      <c r="AZ2021" s="52" t="str">
        <f t="shared" si="710"/>
        <v>11816</v>
      </c>
      <c r="BA2021" s="52" t="str">
        <f>VLOOKUP(A2021,'BAT Grundtabelle'!A:U,21,0)</f>
        <v>ja</v>
      </c>
      <c r="BB2021" s="52" t="str">
        <f t="shared" si="711"/>
        <v>nein</v>
      </c>
      <c r="BC2021" s="52" t="str">
        <f t="shared" si="712"/>
        <v>11816</v>
      </c>
      <c r="BD2021" s="52" t="str">
        <f t="shared" si="713"/>
        <v>Tonträgerverlag</v>
      </c>
      <c r="BE2021" s="52" t="str">
        <f t="shared" si="714"/>
        <v>Unternehmen</v>
      </c>
      <c r="BF2021" s="52">
        <f t="shared" si="715"/>
        <v>3</v>
      </c>
    </row>
    <row r="2022" spans="1:58" hidden="1" x14ac:dyDescent="0.35">
      <c r="A2022" s="107" t="s">
        <v>4243</v>
      </c>
      <c r="B2022" s="75" t="s">
        <v>372</v>
      </c>
      <c r="C2022" s="52" t="s">
        <v>3</v>
      </c>
      <c r="D2022" s="52" t="s">
        <v>3</v>
      </c>
      <c r="E2022" s="52" t="s">
        <v>2</v>
      </c>
      <c r="F2022" s="52" t="s">
        <v>2</v>
      </c>
      <c r="G2022" s="52" t="s">
        <v>2</v>
      </c>
      <c r="H2022" s="52" t="s">
        <v>2</v>
      </c>
      <c r="I2022" s="52" t="s">
        <v>3</v>
      </c>
      <c r="J2022" s="52">
        <v>1</v>
      </c>
      <c r="K2022" s="52" t="s">
        <v>2</v>
      </c>
      <c r="L2022" s="52" t="s">
        <v>2</v>
      </c>
      <c r="M2022" s="52" t="s">
        <v>2</v>
      </c>
      <c r="N2022" s="52" t="s">
        <v>3</v>
      </c>
      <c r="P2022" s="52" t="s">
        <v>4</v>
      </c>
      <c r="Q2022" s="52" t="str">
        <f t="shared" si="719"/>
        <v>Nein</v>
      </c>
      <c r="R2022" s="52" t="str">
        <f t="shared" si="719"/>
        <v>Nein</v>
      </c>
      <c r="S2022" s="52" t="str">
        <f t="shared" si="719"/>
        <v>Nein</v>
      </c>
      <c r="T2022" s="52" t="str">
        <f t="shared" si="719"/>
        <v>Nein</v>
      </c>
      <c r="U2022" s="52" t="str">
        <f t="shared" si="719"/>
        <v>Nein</v>
      </c>
      <c r="V2022" s="52" t="str">
        <f t="shared" si="719"/>
        <v>Nein</v>
      </c>
      <c r="W2022" s="52" t="str">
        <f t="shared" si="719"/>
        <v>Nein</v>
      </c>
      <c r="X2022" s="52" t="str">
        <f t="shared" si="719"/>
        <v>Nein</v>
      </c>
      <c r="Y2022" s="52" t="str">
        <f t="shared" si="719"/>
        <v>Nein</v>
      </c>
      <c r="Z2022" s="52" t="str">
        <f t="shared" si="719"/>
        <v>Nein</v>
      </c>
      <c r="AA2022" s="52" t="str">
        <f t="shared" si="719"/>
        <v>Nein</v>
      </c>
      <c r="AB2022" s="52" t="str">
        <f t="shared" si="719"/>
        <v>Nein</v>
      </c>
      <c r="AC2022" s="52" t="str">
        <f t="shared" si="719"/>
        <v>Nein</v>
      </c>
      <c r="AD2022" s="52" t="str">
        <f t="shared" si="719"/>
        <v>Nein</v>
      </c>
      <c r="AE2022" s="52" t="str">
        <f t="shared" si="719"/>
        <v>Nein</v>
      </c>
      <c r="AF2022" s="52" t="str">
        <f t="shared" si="719"/>
        <v>Nein</v>
      </c>
      <c r="AG2022" s="61" t="str">
        <f>IF(Q2022="Ja",VLOOKUP($Q$2,Plausis!A:E,5,0),IF(R2022="Ja",VLOOKUP($R$2,Plausis!A:E,5,0),IF(T2022="Ja",VLOOKUP($T$2,Plausis!A:E,5,0),IF(U2022="Ja",VLOOKUP($U$2,Plausis!A:E,5,0),IF(AA2022="Ja",VLOOKUP($AA$2,Plausis!A:E,5,0),IF(AC2022="Ja",VLOOKUP($AC$2,Plausis!A:E,5,0),IF(AD2022="Ja",VLOOKUP($AD$2,Plausis!A:E,5,0),"")))))))</f>
        <v/>
      </c>
      <c r="AH2022" s="52" t="str">
        <f>IF(Y2022="Ja",VLOOKUP($Y$2,Plausis!A:E,5,0),"")</f>
        <v/>
      </c>
      <c r="AI2022" s="52" t="str">
        <f t="shared" si="703"/>
        <v>Ja</v>
      </c>
      <c r="AJ2022" s="52" t="str">
        <f>IF(S2022="Ja",VLOOKUP($S$2,Plausis!A:E,5,0),IF(V2022="Ja",VLOOKUP($V$2,Plausis!A:E,5,0),IF(X2022="Ja",VLOOKUP($X$2,Plausis!A:E,5,0),"")))</f>
        <v/>
      </c>
      <c r="AL2022" s="52" t="s">
        <v>2</v>
      </c>
      <c r="AM2022" s="114">
        <v>45531</v>
      </c>
      <c r="AN2022" s="52" t="s">
        <v>4467</v>
      </c>
      <c r="AO2022" s="52" t="str">
        <f>VLOOKUP(B2022,'BAT Grundtabelle'!B:T,19,0)</f>
        <v>ja</v>
      </c>
      <c r="AP2022" s="105" t="str">
        <f t="shared" si="704"/>
        <v>11817</v>
      </c>
      <c r="AQ2022" s="52" t="str">
        <f t="shared" si="705"/>
        <v>Töpferwareneinzelhandel</v>
      </c>
      <c r="AR2022" s="52" t="b">
        <f t="shared" si="718"/>
        <v>0</v>
      </c>
      <c r="AS2022" s="52" t="b">
        <f t="shared" si="718"/>
        <v>0</v>
      </c>
      <c r="AT2022" s="52" t="b">
        <f t="shared" si="718"/>
        <v>0</v>
      </c>
      <c r="AU2022" s="52">
        <f t="shared" si="706"/>
        <v>1</v>
      </c>
      <c r="AW2022" s="52" t="b">
        <f t="shared" si="707"/>
        <v>0</v>
      </c>
      <c r="AX2022" s="52" t="str">
        <f t="shared" si="708"/>
        <v>Unternehmen</v>
      </c>
      <c r="AY2022" s="52" t="b">
        <f t="shared" si="709"/>
        <v>0</v>
      </c>
      <c r="AZ2022" s="52" t="str">
        <f t="shared" si="710"/>
        <v>11817</v>
      </c>
      <c r="BA2022" s="52" t="str">
        <f>VLOOKUP(A2022,'BAT Grundtabelle'!A:U,21,0)</f>
        <v>ja</v>
      </c>
      <c r="BB2022" s="52" t="str">
        <f t="shared" si="711"/>
        <v>nein</v>
      </c>
      <c r="BC2022" s="52" t="str">
        <f t="shared" si="712"/>
        <v>11817</v>
      </c>
      <c r="BD2022" s="52" t="str">
        <f t="shared" si="713"/>
        <v>Töpferwareneinzelhandel</v>
      </c>
      <c r="BE2022" s="52" t="str">
        <f t="shared" si="714"/>
        <v>Unternehmen</v>
      </c>
      <c r="BF2022" s="52">
        <f t="shared" si="715"/>
        <v>1</v>
      </c>
    </row>
    <row r="2023" spans="1:58" hidden="1" x14ac:dyDescent="0.35">
      <c r="A2023" s="107" t="s">
        <v>4244</v>
      </c>
      <c r="B2023" s="75" t="s">
        <v>1791</v>
      </c>
      <c r="C2023" s="52" t="s">
        <v>3</v>
      </c>
      <c r="D2023" s="52" t="s">
        <v>3</v>
      </c>
      <c r="E2023" s="52" t="s">
        <v>2</v>
      </c>
      <c r="F2023" s="52" t="s">
        <v>2</v>
      </c>
      <c r="G2023" s="52" t="s">
        <v>2</v>
      </c>
      <c r="H2023" s="52" t="s">
        <v>2</v>
      </c>
      <c r="I2023" s="52" t="s">
        <v>3</v>
      </c>
      <c r="J2023" s="52">
        <v>1</v>
      </c>
      <c r="K2023" s="52" t="s">
        <v>2</v>
      </c>
      <c r="L2023" s="52" t="s">
        <v>2</v>
      </c>
      <c r="M2023" s="52" t="s">
        <v>2</v>
      </c>
      <c r="N2023" s="52" t="s">
        <v>3</v>
      </c>
      <c r="P2023" s="52" t="s">
        <v>4</v>
      </c>
      <c r="Q2023" s="52" t="str">
        <f t="shared" ref="Q2023:AF2032" si="720">IF(ISERROR(FIND(Q$2,$P2023,1)),"Nein","Ja")</f>
        <v>Nein</v>
      </c>
      <c r="R2023" s="52" t="str">
        <f t="shared" si="720"/>
        <v>Nein</v>
      </c>
      <c r="S2023" s="52" t="str">
        <f t="shared" si="720"/>
        <v>Nein</v>
      </c>
      <c r="T2023" s="52" t="str">
        <f t="shared" si="720"/>
        <v>Nein</v>
      </c>
      <c r="U2023" s="52" t="str">
        <f t="shared" si="720"/>
        <v>Nein</v>
      </c>
      <c r="V2023" s="52" t="str">
        <f t="shared" si="720"/>
        <v>Nein</v>
      </c>
      <c r="W2023" s="52" t="str">
        <f t="shared" si="720"/>
        <v>Nein</v>
      </c>
      <c r="X2023" s="52" t="str">
        <f t="shared" si="720"/>
        <v>Nein</v>
      </c>
      <c r="Y2023" s="52" t="str">
        <f t="shared" si="720"/>
        <v>Nein</v>
      </c>
      <c r="Z2023" s="52" t="str">
        <f t="shared" si="720"/>
        <v>Nein</v>
      </c>
      <c r="AA2023" s="52" t="str">
        <f t="shared" si="720"/>
        <v>Nein</v>
      </c>
      <c r="AB2023" s="52" t="str">
        <f t="shared" si="720"/>
        <v>Nein</v>
      </c>
      <c r="AC2023" s="52" t="str">
        <f t="shared" si="720"/>
        <v>Nein</v>
      </c>
      <c r="AD2023" s="52" t="str">
        <f t="shared" si="720"/>
        <v>Nein</v>
      </c>
      <c r="AE2023" s="52" t="str">
        <f t="shared" si="720"/>
        <v>Nein</v>
      </c>
      <c r="AF2023" s="52" t="str">
        <f t="shared" si="720"/>
        <v>Nein</v>
      </c>
      <c r="AG2023" s="61" t="str">
        <f>IF(Q2023="Ja",VLOOKUP($Q$2,Plausis!A:E,5,0),IF(R2023="Ja",VLOOKUP($R$2,Plausis!A:E,5,0),IF(T2023="Ja",VLOOKUP($T$2,Plausis!A:E,5,0),IF(U2023="Ja",VLOOKUP($U$2,Plausis!A:E,5,0),IF(AA2023="Ja",VLOOKUP($AA$2,Plausis!A:E,5,0),IF(AC2023="Ja",VLOOKUP($AC$2,Plausis!A:E,5,0),IF(AD2023="Ja",VLOOKUP($AD$2,Plausis!A:E,5,0),"")))))))</f>
        <v/>
      </c>
      <c r="AH2023" s="52" t="str">
        <f>IF(Y2023="Ja",VLOOKUP($Y$2,Plausis!A:E,5,0),"")</f>
        <v/>
      </c>
      <c r="AI2023" s="52" t="str">
        <f t="shared" si="703"/>
        <v>Ja</v>
      </c>
      <c r="AJ2023" s="52" t="str">
        <f>IF(S2023="Ja",VLOOKUP($S$2,Plausis!A:E,5,0),IF(V2023="Ja",VLOOKUP($V$2,Plausis!A:E,5,0),IF(X2023="Ja",VLOOKUP($X$2,Plausis!A:E,5,0),"")))</f>
        <v/>
      </c>
      <c r="AL2023" s="52" t="s">
        <v>2</v>
      </c>
      <c r="AM2023" s="114">
        <v>45531</v>
      </c>
      <c r="AN2023" s="52" t="s">
        <v>4467</v>
      </c>
      <c r="AO2023" s="52" t="str">
        <f>VLOOKUP(B2023,'BAT Grundtabelle'!B:T,19,0)</f>
        <v>ja</v>
      </c>
      <c r="AP2023" s="105" t="str">
        <f t="shared" si="704"/>
        <v>11818</v>
      </c>
      <c r="AQ2023" s="52" t="str">
        <f t="shared" si="705"/>
        <v>Töpferwarenhersteller</v>
      </c>
      <c r="AR2023" s="52" t="b">
        <f t="shared" ref="AR2023:AT2042" si="721">IF(ISERROR(FIND(AR$1,$P2023,1)),FALSE,TRUE)</f>
        <v>0</v>
      </c>
      <c r="AS2023" s="52" t="b">
        <f t="shared" si="721"/>
        <v>0</v>
      </c>
      <c r="AT2023" s="52" t="b">
        <f t="shared" si="721"/>
        <v>0</v>
      </c>
      <c r="AU2023" s="52">
        <f t="shared" si="706"/>
        <v>1</v>
      </c>
      <c r="AW2023" s="52" t="b">
        <f t="shared" si="707"/>
        <v>0</v>
      </c>
      <c r="AX2023" s="52" t="str">
        <f t="shared" si="708"/>
        <v>Unternehmen</v>
      </c>
      <c r="AY2023" s="52" t="b">
        <f t="shared" si="709"/>
        <v>0</v>
      </c>
      <c r="AZ2023" s="52" t="str">
        <f t="shared" si="710"/>
        <v>11818</v>
      </c>
      <c r="BA2023" s="52" t="str">
        <f>VLOOKUP(A2023,'BAT Grundtabelle'!A:U,21,0)</f>
        <v>ja</v>
      </c>
      <c r="BB2023" s="52" t="str">
        <f t="shared" si="711"/>
        <v>nein</v>
      </c>
      <c r="BC2023" s="52" t="str">
        <f t="shared" si="712"/>
        <v>11818</v>
      </c>
      <c r="BD2023" s="52" t="str">
        <f t="shared" si="713"/>
        <v>Töpferwarenhersteller</v>
      </c>
      <c r="BE2023" s="52" t="str">
        <f t="shared" si="714"/>
        <v>Unternehmen</v>
      </c>
      <c r="BF2023" s="52">
        <f t="shared" si="715"/>
        <v>1</v>
      </c>
    </row>
    <row r="2024" spans="1:58" hidden="1" x14ac:dyDescent="0.35">
      <c r="A2024" s="107" t="s">
        <v>2133</v>
      </c>
      <c r="B2024" s="75" t="s">
        <v>2132</v>
      </c>
      <c r="C2024" s="52" t="s">
        <v>3</v>
      </c>
      <c r="D2024" s="52" t="s">
        <v>3</v>
      </c>
      <c r="E2024" s="52" t="s">
        <v>2</v>
      </c>
      <c r="F2024" s="52" t="s">
        <v>2</v>
      </c>
      <c r="G2024" s="52" t="s">
        <v>2</v>
      </c>
      <c r="H2024" s="52" t="s">
        <v>2</v>
      </c>
      <c r="I2024" s="52" t="s">
        <v>3</v>
      </c>
      <c r="J2024" s="52">
        <v>1</v>
      </c>
      <c r="K2024" s="52" t="s">
        <v>2</v>
      </c>
      <c r="L2024" s="52" t="s">
        <v>2</v>
      </c>
      <c r="M2024" s="52" t="s">
        <v>2</v>
      </c>
      <c r="N2024" s="52" t="s">
        <v>3</v>
      </c>
      <c r="P2024" s="52" t="s">
        <v>4</v>
      </c>
      <c r="Q2024" s="52" t="str">
        <f t="shared" si="720"/>
        <v>Nein</v>
      </c>
      <c r="R2024" s="52" t="str">
        <f t="shared" si="720"/>
        <v>Nein</v>
      </c>
      <c r="S2024" s="52" t="str">
        <f t="shared" si="720"/>
        <v>Nein</v>
      </c>
      <c r="T2024" s="52" t="str">
        <f t="shared" si="720"/>
        <v>Nein</v>
      </c>
      <c r="U2024" s="52" t="str">
        <f t="shared" si="720"/>
        <v>Nein</v>
      </c>
      <c r="V2024" s="52" t="str">
        <f t="shared" si="720"/>
        <v>Nein</v>
      </c>
      <c r="W2024" s="52" t="str">
        <f t="shared" si="720"/>
        <v>Nein</v>
      </c>
      <c r="X2024" s="52" t="str">
        <f t="shared" si="720"/>
        <v>Nein</v>
      </c>
      <c r="Y2024" s="52" t="str">
        <f t="shared" si="720"/>
        <v>Nein</v>
      </c>
      <c r="Z2024" s="52" t="str">
        <f t="shared" si="720"/>
        <v>Nein</v>
      </c>
      <c r="AA2024" s="52" t="str">
        <f t="shared" si="720"/>
        <v>Nein</v>
      </c>
      <c r="AB2024" s="52" t="str">
        <f t="shared" si="720"/>
        <v>Nein</v>
      </c>
      <c r="AC2024" s="52" t="str">
        <f t="shared" si="720"/>
        <v>Nein</v>
      </c>
      <c r="AD2024" s="52" t="str">
        <f t="shared" si="720"/>
        <v>Nein</v>
      </c>
      <c r="AE2024" s="52" t="str">
        <f t="shared" si="720"/>
        <v>Nein</v>
      </c>
      <c r="AF2024" s="52" t="str">
        <f t="shared" si="720"/>
        <v>Nein</v>
      </c>
      <c r="AG2024" s="61" t="str">
        <f>IF(Q2024="Ja",VLOOKUP($Q$2,Plausis!A:E,5,0),IF(R2024="Ja",VLOOKUP($R$2,Plausis!A:E,5,0),IF(T2024="Ja",VLOOKUP($T$2,Plausis!A:E,5,0),IF(U2024="Ja",VLOOKUP($U$2,Plausis!A:E,5,0),IF(AA2024="Ja",VLOOKUP($AA$2,Plausis!A:E,5,0),IF(AC2024="Ja",VLOOKUP($AC$2,Plausis!A:E,5,0),IF(AD2024="Ja",VLOOKUP($AD$2,Plausis!A:E,5,0),"")))))))</f>
        <v/>
      </c>
      <c r="AH2024" s="52" t="str">
        <f>IF(Y2024="Ja",VLOOKUP($Y$2,Plausis!A:E,5,0),"")</f>
        <v/>
      </c>
      <c r="AI2024" s="52" t="str">
        <f t="shared" si="703"/>
        <v>Ja</v>
      </c>
      <c r="AJ2024" s="52" t="str">
        <f>IF(S2024="Ja",VLOOKUP($S$2,Plausis!A:E,5,0),IF(V2024="Ja",VLOOKUP($V$2,Plausis!A:E,5,0),IF(X2024="Ja",VLOOKUP($X$2,Plausis!A:E,5,0),"")))</f>
        <v/>
      </c>
      <c r="AL2024" s="52" t="s">
        <v>2</v>
      </c>
      <c r="AM2024" s="114">
        <v>45531</v>
      </c>
      <c r="AN2024" s="52" t="s">
        <v>4467</v>
      </c>
      <c r="AO2024" s="52" t="str">
        <f>VLOOKUP(B2024,'BAT Grundtabelle'!B:T,19,0)</f>
        <v>ja</v>
      </c>
      <c r="AP2024" s="105" t="str">
        <f t="shared" si="704"/>
        <v>0357</v>
      </c>
      <c r="AQ2024" s="52" t="str">
        <f t="shared" si="705"/>
        <v>Torfbetrieb</v>
      </c>
      <c r="AR2024" s="52" t="b">
        <f t="shared" si="721"/>
        <v>0</v>
      </c>
      <c r="AS2024" s="52" t="b">
        <f t="shared" si="721"/>
        <v>0</v>
      </c>
      <c r="AT2024" s="52" t="b">
        <f t="shared" si="721"/>
        <v>0</v>
      </c>
      <c r="AU2024" s="52">
        <f t="shared" si="706"/>
        <v>1</v>
      </c>
      <c r="AW2024" s="52" t="b">
        <f t="shared" si="707"/>
        <v>0</v>
      </c>
      <c r="AX2024" s="52" t="str">
        <f t="shared" si="708"/>
        <v>Unternehmen</v>
      </c>
      <c r="AY2024" s="52" t="b">
        <f t="shared" si="709"/>
        <v>0</v>
      </c>
      <c r="AZ2024" s="52" t="str">
        <f t="shared" si="710"/>
        <v>0357</v>
      </c>
      <c r="BA2024" s="52" t="str">
        <f>VLOOKUP(A2024,'BAT Grundtabelle'!A:U,21,0)</f>
        <v>ja</v>
      </c>
      <c r="BB2024" s="52" t="str">
        <f t="shared" si="711"/>
        <v>nein</v>
      </c>
      <c r="BC2024" s="52" t="str">
        <f t="shared" si="712"/>
        <v>0357</v>
      </c>
      <c r="BD2024" s="52" t="str">
        <f t="shared" si="713"/>
        <v>Torfbetrieb</v>
      </c>
      <c r="BE2024" s="52" t="str">
        <f t="shared" si="714"/>
        <v>Unternehmen</v>
      </c>
      <c r="BF2024" s="52">
        <f t="shared" si="715"/>
        <v>1</v>
      </c>
    </row>
    <row r="2025" spans="1:58" hidden="1" x14ac:dyDescent="0.35">
      <c r="A2025" s="107" t="s">
        <v>4245</v>
      </c>
      <c r="B2025" s="75" t="s">
        <v>582</v>
      </c>
      <c r="C2025" s="52" t="s">
        <v>3</v>
      </c>
      <c r="D2025" s="52" t="s">
        <v>3</v>
      </c>
      <c r="E2025" s="52" t="s">
        <v>2</v>
      </c>
      <c r="F2025" s="52" t="s">
        <v>2</v>
      </c>
      <c r="G2025" s="52" t="s">
        <v>2</v>
      </c>
      <c r="H2025" s="52" t="s">
        <v>2</v>
      </c>
      <c r="I2025" s="52" t="s">
        <v>3</v>
      </c>
      <c r="J2025" s="52">
        <v>1</v>
      </c>
      <c r="K2025" s="52" t="s">
        <v>2</v>
      </c>
      <c r="L2025" s="52" t="s">
        <v>2</v>
      </c>
      <c r="M2025" s="52" t="s">
        <v>2</v>
      </c>
      <c r="N2025" s="52" t="s">
        <v>3</v>
      </c>
      <c r="P2025" s="52" t="s">
        <v>4</v>
      </c>
      <c r="Q2025" s="52" t="str">
        <f t="shared" si="720"/>
        <v>Nein</v>
      </c>
      <c r="R2025" s="52" t="str">
        <f t="shared" si="720"/>
        <v>Nein</v>
      </c>
      <c r="S2025" s="52" t="str">
        <f t="shared" si="720"/>
        <v>Nein</v>
      </c>
      <c r="T2025" s="52" t="str">
        <f t="shared" si="720"/>
        <v>Nein</v>
      </c>
      <c r="U2025" s="52" t="str">
        <f t="shared" si="720"/>
        <v>Nein</v>
      </c>
      <c r="V2025" s="52" t="str">
        <f t="shared" si="720"/>
        <v>Nein</v>
      </c>
      <c r="W2025" s="52" t="str">
        <f t="shared" si="720"/>
        <v>Nein</v>
      </c>
      <c r="X2025" s="52" t="str">
        <f t="shared" si="720"/>
        <v>Nein</v>
      </c>
      <c r="Y2025" s="52" t="str">
        <f t="shared" si="720"/>
        <v>Nein</v>
      </c>
      <c r="Z2025" s="52" t="str">
        <f t="shared" si="720"/>
        <v>Nein</v>
      </c>
      <c r="AA2025" s="52" t="str">
        <f t="shared" si="720"/>
        <v>Nein</v>
      </c>
      <c r="AB2025" s="52" t="str">
        <f t="shared" si="720"/>
        <v>Nein</v>
      </c>
      <c r="AC2025" s="52" t="str">
        <f t="shared" si="720"/>
        <v>Nein</v>
      </c>
      <c r="AD2025" s="52" t="str">
        <f t="shared" si="720"/>
        <v>Nein</v>
      </c>
      <c r="AE2025" s="52" t="str">
        <f t="shared" si="720"/>
        <v>Nein</v>
      </c>
      <c r="AF2025" s="52" t="str">
        <f t="shared" si="720"/>
        <v>Nein</v>
      </c>
      <c r="AG2025" s="61" t="str">
        <f>IF(Q2025="Ja",VLOOKUP($Q$2,Plausis!A:E,5,0),IF(R2025="Ja",VLOOKUP($R$2,Plausis!A:E,5,0),IF(T2025="Ja",VLOOKUP($T$2,Plausis!A:E,5,0),IF(U2025="Ja",VLOOKUP($U$2,Plausis!A:E,5,0),IF(AA2025="Ja",VLOOKUP($AA$2,Plausis!A:E,5,0),IF(AC2025="Ja",VLOOKUP($AC$2,Plausis!A:E,5,0),IF(AD2025="Ja",VLOOKUP($AD$2,Plausis!A:E,5,0),"")))))))</f>
        <v/>
      </c>
      <c r="AH2025" s="52" t="str">
        <f>IF(Y2025="Ja",VLOOKUP($Y$2,Plausis!A:E,5,0),"")</f>
        <v/>
      </c>
      <c r="AI2025" s="52" t="str">
        <f t="shared" si="703"/>
        <v>Ja</v>
      </c>
      <c r="AJ2025" s="52" t="str">
        <f>IF(S2025="Ja",VLOOKUP($S$2,Plausis!A:E,5,0),IF(V2025="Ja",VLOOKUP($V$2,Plausis!A:E,5,0),IF(X2025="Ja",VLOOKUP($X$2,Plausis!A:E,5,0),"")))</f>
        <v/>
      </c>
      <c r="AL2025" s="52" t="s">
        <v>3</v>
      </c>
      <c r="AM2025" s="114">
        <v>45531</v>
      </c>
      <c r="AN2025" s="52" t="s">
        <v>4467</v>
      </c>
      <c r="AO2025" s="52" t="str">
        <f>VLOOKUP(B2025,'BAT Grundtabelle'!B:T,19,0)</f>
        <v>ja</v>
      </c>
      <c r="AP2025" s="105" t="str">
        <f t="shared" si="704"/>
        <v>11819</v>
      </c>
      <c r="AQ2025" s="52" t="str">
        <f t="shared" si="705"/>
        <v>Trachtenmodenhandel</v>
      </c>
      <c r="AR2025" s="52" t="b">
        <f t="shared" si="721"/>
        <v>0</v>
      </c>
      <c r="AS2025" s="52" t="b">
        <f t="shared" si="721"/>
        <v>0</v>
      </c>
      <c r="AT2025" s="52" t="b">
        <f t="shared" si="721"/>
        <v>0</v>
      </c>
      <c r="AU2025" s="52">
        <f t="shared" si="706"/>
        <v>1</v>
      </c>
      <c r="AW2025" s="52" t="b">
        <f t="shared" si="707"/>
        <v>0</v>
      </c>
      <c r="AX2025" s="52" t="str">
        <f t="shared" si="708"/>
        <v>Unternehmen</v>
      </c>
      <c r="AY2025" s="52" t="b">
        <f t="shared" si="709"/>
        <v>0</v>
      </c>
      <c r="AZ2025" s="52" t="str">
        <f t="shared" si="710"/>
        <v>11819</v>
      </c>
      <c r="BA2025" s="52" t="str">
        <f>VLOOKUP(A2025,'BAT Grundtabelle'!A:U,21,0)</f>
        <v>ja</v>
      </c>
      <c r="BB2025" s="52" t="str">
        <f t="shared" si="711"/>
        <v>nein</v>
      </c>
      <c r="BC2025" s="52" t="str">
        <f t="shared" si="712"/>
        <v>11819</v>
      </c>
      <c r="BD2025" s="52" t="str">
        <f t="shared" si="713"/>
        <v>Trachtenmodenhandel</v>
      </c>
      <c r="BE2025" s="52" t="str">
        <f t="shared" si="714"/>
        <v>Unternehmen</v>
      </c>
      <c r="BF2025" s="52">
        <f t="shared" si="715"/>
        <v>1</v>
      </c>
    </row>
    <row r="2026" spans="1:58" hidden="1" x14ac:dyDescent="0.35">
      <c r="A2026" s="107" t="s">
        <v>4246</v>
      </c>
      <c r="B2026" s="75" t="s">
        <v>1840</v>
      </c>
      <c r="C2026" s="52" t="s">
        <v>2</v>
      </c>
      <c r="D2026" s="52" t="s">
        <v>2</v>
      </c>
      <c r="E2026" s="52" t="s">
        <v>2</v>
      </c>
      <c r="F2026" s="52" t="s">
        <v>2</v>
      </c>
      <c r="G2026" s="52" t="s">
        <v>2</v>
      </c>
      <c r="H2026" s="52" t="s">
        <v>3</v>
      </c>
      <c r="I2026" s="52" t="s">
        <v>2</v>
      </c>
      <c r="J2026" s="52" t="s">
        <v>2</v>
      </c>
      <c r="K2026" s="52" t="s">
        <v>2</v>
      </c>
      <c r="L2026" s="52" t="s">
        <v>2</v>
      </c>
      <c r="M2026" s="52" t="s">
        <v>2</v>
      </c>
      <c r="N2026" s="52" t="s">
        <v>2</v>
      </c>
      <c r="O2026" s="52" t="s">
        <v>2411</v>
      </c>
      <c r="P2026" s="52" t="s">
        <v>59</v>
      </c>
      <c r="Q2026" s="52" t="str">
        <f t="shared" si="720"/>
        <v>Nein</v>
      </c>
      <c r="R2026" s="52" t="str">
        <f t="shared" si="720"/>
        <v>Nein</v>
      </c>
      <c r="S2026" s="52" t="str">
        <f t="shared" si="720"/>
        <v>Nein</v>
      </c>
      <c r="T2026" s="52" t="str">
        <f t="shared" si="720"/>
        <v>Nein</v>
      </c>
      <c r="U2026" s="52" t="str">
        <f t="shared" si="720"/>
        <v>Nein</v>
      </c>
      <c r="V2026" s="52" t="str">
        <f t="shared" si="720"/>
        <v>Nein</v>
      </c>
      <c r="W2026" s="52" t="str">
        <f t="shared" si="720"/>
        <v>Nein</v>
      </c>
      <c r="X2026" s="52" t="str">
        <f t="shared" si="720"/>
        <v>Nein</v>
      </c>
      <c r="Y2026" s="52" t="str">
        <f t="shared" si="720"/>
        <v>Nein</v>
      </c>
      <c r="Z2026" s="52" t="str">
        <f t="shared" si="720"/>
        <v>Nein</v>
      </c>
      <c r="AA2026" s="52" t="str">
        <f t="shared" si="720"/>
        <v>Nein</v>
      </c>
      <c r="AB2026" s="52" t="str">
        <f t="shared" si="720"/>
        <v>Nein</v>
      </c>
      <c r="AC2026" s="52" t="str">
        <f t="shared" si="720"/>
        <v>Nein</v>
      </c>
      <c r="AD2026" s="52" t="str">
        <f t="shared" si="720"/>
        <v>Nein</v>
      </c>
      <c r="AE2026" s="52" t="str">
        <f t="shared" si="720"/>
        <v>Nein</v>
      </c>
      <c r="AF2026" s="52" t="str">
        <f t="shared" si="720"/>
        <v>Nein</v>
      </c>
      <c r="AG2026" s="61" t="str">
        <f>IF(Q2026="Ja",VLOOKUP($Q$2,Plausis!A:E,5,0),IF(R2026="Ja",VLOOKUP($R$2,Plausis!A:E,5,0),IF(T2026="Ja",VLOOKUP($T$2,Plausis!A:E,5,0),IF(U2026="Ja",VLOOKUP($U$2,Plausis!A:E,5,0),IF(AA2026="Ja",VLOOKUP($AA$2,Plausis!A:E,5,0),IF(AC2026="Ja",VLOOKUP($AC$2,Plausis!A:E,5,0),IF(AD2026="Ja",VLOOKUP($AD$2,Plausis!A:E,5,0),"")))))))</f>
        <v/>
      </c>
      <c r="AH2026" s="52" t="str">
        <f>IF(Y2026="Ja",VLOOKUP($Y$2,Plausis!A:E,5,0),"")</f>
        <v/>
      </c>
      <c r="AI2026" s="52" t="str">
        <f t="shared" si="703"/>
        <v>Nein</v>
      </c>
      <c r="AJ2026" s="52" t="str">
        <f>IF(S2026="Ja",VLOOKUP($S$2,Plausis!A:E,5,0),IF(V2026="Ja",VLOOKUP($V$2,Plausis!A:E,5,0),IF(X2026="Ja",VLOOKUP($X$2,Plausis!A:E,5,0),"")))</f>
        <v/>
      </c>
      <c r="AL2026" s="52" t="s">
        <v>2</v>
      </c>
      <c r="AM2026" s="114">
        <v>45531</v>
      </c>
      <c r="AN2026" s="52" t="s">
        <v>4467</v>
      </c>
      <c r="AO2026" s="52" t="str">
        <f>VLOOKUP(B2026,'BAT Grundtabelle'!B:T,19,0)</f>
        <v>ja</v>
      </c>
      <c r="AP2026" s="105" t="str">
        <f t="shared" si="704"/>
        <v>11820</v>
      </c>
      <c r="AQ2026" s="52" t="str">
        <f t="shared" si="705"/>
        <v>Trachtenverein</v>
      </c>
      <c r="AR2026" s="52" t="b">
        <f t="shared" si="721"/>
        <v>0</v>
      </c>
      <c r="AS2026" s="52" t="b">
        <f t="shared" si="721"/>
        <v>0</v>
      </c>
      <c r="AT2026" s="52" t="b">
        <f t="shared" si="721"/>
        <v>0</v>
      </c>
      <c r="AU2026" s="52" t="str">
        <f t="shared" si="706"/>
        <v>Eigener Tarif</v>
      </c>
      <c r="AW2026" s="52" t="b">
        <f t="shared" si="707"/>
        <v>0</v>
      </c>
      <c r="AX2026" s="52" t="str">
        <f t="shared" si="708"/>
        <v>Eigener Tarif</v>
      </c>
      <c r="AY2026" s="52" t="b">
        <f t="shared" si="709"/>
        <v>0</v>
      </c>
      <c r="AZ2026" s="52" t="str">
        <f t="shared" si="710"/>
        <v>11820</v>
      </c>
      <c r="BA2026" s="52" t="str">
        <f>VLOOKUP(A2026,'BAT Grundtabelle'!A:U,21,0)</f>
        <v>nein</v>
      </c>
      <c r="BB2026" s="52" t="str">
        <f t="shared" si="711"/>
        <v>nein</v>
      </c>
      <c r="BC2026" s="52" t="str">
        <f t="shared" si="712"/>
        <v>11820</v>
      </c>
      <c r="BD2026" s="52" t="str">
        <f t="shared" si="713"/>
        <v>Trachtenverein</v>
      </c>
      <c r="BE2026" s="52" t="str">
        <f t="shared" si="714"/>
        <v>Eigener Tarif</v>
      </c>
      <c r="BF2026" s="52" t="str">
        <f t="shared" si="715"/>
        <v>Eigener Tarif</v>
      </c>
    </row>
    <row r="2027" spans="1:58" hidden="1" x14ac:dyDescent="0.35">
      <c r="A2027" s="107" t="s">
        <v>4247</v>
      </c>
      <c r="B2027" s="75" t="s">
        <v>1548</v>
      </c>
      <c r="C2027" s="52" t="s">
        <v>3</v>
      </c>
      <c r="D2027" s="52" t="s">
        <v>3</v>
      </c>
      <c r="E2027" s="52" t="s">
        <v>2</v>
      </c>
      <c r="F2027" s="52" t="s">
        <v>2</v>
      </c>
      <c r="G2027" s="52" t="s">
        <v>2</v>
      </c>
      <c r="H2027" s="52" t="s">
        <v>2</v>
      </c>
      <c r="I2027" s="52" t="s">
        <v>3</v>
      </c>
      <c r="J2027" s="52">
        <v>1</v>
      </c>
      <c r="K2027" s="52" t="s">
        <v>2</v>
      </c>
      <c r="L2027" s="52" t="s">
        <v>2</v>
      </c>
      <c r="M2027" s="52" t="s">
        <v>2</v>
      </c>
      <c r="N2027" s="52" t="s">
        <v>3</v>
      </c>
      <c r="P2027" s="52" t="s">
        <v>4</v>
      </c>
      <c r="Q2027" s="52" t="str">
        <f t="shared" si="720"/>
        <v>Nein</v>
      </c>
      <c r="R2027" s="52" t="str">
        <f t="shared" si="720"/>
        <v>Nein</v>
      </c>
      <c r="S2027" s="52" t="str">
        <f t="shared" si="720"/>
        <v>Nein</v>
      </c>
      <c r="T2027" s="52" t="str">
        <f t="shared" si="720"/>
        <v>Nein</v>
      </c>
      <c r="U2027" s="52" t="str">
        <f t="shared" si="720"/>
        <v>Nein</v>
      </c>
      <c r="V2027" s="52" t="str">
        <f t="shared" si="720"/>
        <v>Nein</v>
      </c>
      <c r="W2027" s="52" t="str">
        <f t="shared" si="720"/>
        <v>Nein</v>
      </c>
      <c r="X2027" s="52" t="str">
        <f t="shared" si="720"/>
        <v>Nein</v>
      </c>
      <c r="Y2027" s="52" t="str">
        <f t="shared" si="720"/>
        <v>Nein</v>
      </c>
      <c r="Z2027" s="52" t="str">
        <f t="shared" si="720"/>
        <v>Nein</v>
      </c>
      <c r="AA2027" s="52" t="str">
        <f t="shared" si="720"/>
        <v>Nein</v>
      </c>
      <c r="AB2027" s="52" t="str">
        <f t="shared" si="720"/>
        <v>Nein</v>
      </c>
      <c r="AC2027" s="52" t="str">
        <f t="shared" si="720"/>
        <v>Nein</v>
      </c>
      <c r="AD2027" s="52" t="str">
        <f t="shared" si="720"/>
        <v>Nein</v>
      </c>
      <c r="AE2027" s="52" t="str">
        <f t="shared" si="720"/>
        <v>Nein</v>
      </c>
      <c r="AF2027" s="52" t="str">
        <f t="shared" si="720"/>
        <v>Nein</v>
      </c>
      <c r="AG2027" s="61" t="str">
        <f>IF(Q2027="Ja",VLOOKUP($Q$2,Plausis!A:E,5,0),IF(R2027="Ja",VLOOKUP($R$2,Plausis!A:E,5,0),IF(T2027="Ja",VLOOKUP($T$2,Plausis!A:E,5,0),IF(U2027="Ja",VLOOKUP($U$2,Plausis!A:E,5,0),IF(AA2027="Ja",VLOOKUP($AA$2,Plausis!A:E,5,0),IF(AC2027="Ja",VLOOKUP($AC$2,Plausis!A:E,5,0),IF(AD2027="Ja",VLOOKUP($AD$2,Plausis!A:E,5,0),"")))))))</f>
        <v/>
      </c>
      <c r="AH2027" s="52" t="str">
        <f>IF(Y2027="Ja",VLOOKUP($Y$2,Plausis!A:E,5,0),"")</f>
        <v/>
      </c>
      <c r="AI2027" s="52" t="str">
        <f t="shared" si="703"/>
        <v>Ja</v>
      </c>
      <c r="AJ2027" s="52" t="str">
        <f>IF(S2027="Ja",VLOOKUP($S$2,Plausis!A:E,5,0),IF(V2027="Ja",VLOOKUP($V$2,Plausis!A:E,5,0),IF(X2027="Ja",VLOOKUP($X$2,Plausis!A:E,5,0),"")))</f>
        <v/>
      </c>
      <c r="AL2027" s="52" t="s">
        <v>2</v>
      </c>
      <c r="AM2027" s="114">
        <v>45531</v>
      </c>
      <c r="AN2027" s="52" t="s">
        <v>4467</v>
      </c>
      <c r="AO2027" s="52" t="str">
        <f>VLOOKUP(B2027,'BAT Grundtabelle'!B:T,19,0)</f>
        <v>ja</v>
      </c>
      <c r="AP2027" s="105" t="str">
        <f t="shared" si="704"/>
        <v>11821</v>
      </c>
      <c r="AQ2027" s="52" t="str">
        <f t="shared" si="705"/>
        <v>Tragwerksplaner</v>
      </c>
      <c r="AR2027" s="52" t="b">
        <f t="shared" si="721"/>
        <v>0</v>
      </c>
      <c r="AS2027" s="52" t="b">
        <f t="shared" si="721"/>
        <v>0</v>
      </c>
      <c r="AT2027" s="52" t="b">
        <f t="shared" si="721"/>
        <v>0</v>
      </c>
      <c r="AU2027" s="52">
        <f t="shared" si="706"/>
        <v>1</v>
      </c>
      <c r="AW2027" s="52" t="b">
        <f t="shared" si="707"/>
        <v>0</v>
      </c>
      <c r="AX2027" s="52" t="str">
        <f t="shared" si="708"/>
        <v>Unternehmen</v>
      </c>
      <c r="AY2027" s="52" t="b">
        <f t="shared" si="709"/>
        <v>0</v>
      </c>
      <c r="AZ2027" s="52" t="str">
        <f t="shared" si="710"/>
        <v>11821</v>
      </c>
      <c r="BA2027" s="52" t="str">
        <f>VLOOKUP(A2027,'BAT Grundtabelle'!A:U,21,0)</f>
        <v>ja</v>
      </c>
      <c r="BB2027" s="52" t="str">
        <f t="shared" si="711"/>
        <v>nein</v>
      </c>
      <c r="BC2027" s="52" t="str">
        <f t="shared" si="712"/>
        <v>11821</v>
      </c>
      <c r="BD2027" s="52" t="str">
        <f t="shared" si="713"/>
        <v>Tragwerksplaner</v>
      </c>
      <c r="BE2027" s="52" t="str">
        <f t="shared" si="714"/>
        <v>Unternehmen</v>
      </c>
      <c r="BF2027" s="52">
        <f t="shared" si="715"/>
        <v>1</v>
      </c>
    </row>
    <row r="2028" spans="1:58" hidden="1" x14ac:dyDescent="0.35">
      <c r="A2028" s="107" t="s">
        <v>4248</v>
      </c>
      <c r="B2028" s="75" t="s">
        <v>686</v>
      </c>
      <c r="C2028" s="52" t="s">
        <v>3</v>
      </c>
      <c r="D2028" s="52" t="s">
        <v>3</v>
      </c>
      <c r="E2028" s="52" t="s">
        <v>2</v>
      </c>
      <c r="F2028" s="52" t="s">
        <v>2</v>
      </c>
      <c r="G2028" s="52" t="s">
        <v>2</v>
      </c>
      <c r="H2028" s="52" t="s">
        <v>2</v>
      </c>
      <c r="I2028" s="52" t="s">
        <v>3</v>
      </c>
      <c r="J2028" s="52">
        <v>3</v>
      </c>
      <c r="K2028" s="52" t="s">
        <v>2</v>
      </c>
      <c r="L2028" s="52" t="s">
        <v>2</v>
      </c>
      <c r="M2028" s="52" t="s">
        <v>2</v>
      </c>
      <c r="N2028" s="52" t="s">
        <v>3</v>
      </c>
      <c r="P2028" s="52" t="s">
        <v>4</v>
      </c>
      <c r="Q2028" s="52" t="str">
        <f t="shared" si="720"/>
        <v>Nein</v>
      </c>
      <c r="R2028" s="52" t="str">
        <f t="shared" si="720"/>
        <v>Nein</v>
      </c>
      <c r="S2028" s="52" t="str">
        <f t="shared" si="720"/>
        <v>Nein</v>
      </c>
      <c r="T2028" s="52" t="str">
        <f t="shared" si="720"/>
        <v>Nein</v>
      </c>
      <c r="U2028" s="52" t="str">
        <f t="shared" si="720"/>
        <v>Nein</v>
      </c>
      <c r="V2028" s="52" t="str">
        <f t="shared" si="720"/>
        <v>Nein</v>
      </c>
      <c r="W2028" s="52" t="str">
        <f t="shared" si="720"/>
        <v>Nein</v>
      </c>
      <c r="X2028" s="52" t="str">
        <f t="shared" si="720"/>
        <v>Nein</v>
      </c>
      <c r="Y2028" s="52" t="str">
        <f t="shared" si="720"/>
        <v>Nein</v>
      </c>
      <c r="Z2028" s="52" t="str">
        <f t="shared" si="720"/>
        <v>Nein</v>
      </c>
      <c r="AA2028" s="52" t="str">
        <f t="shared" si="720"/>
        <v>Nein</v>
      </c>
      <c r="AB2028" s="52" t="str">
        <f t="shared" si="720"/>
        <v>Nein</v>
      </c>
      <c r="AC2028" s="52" t="str">
        <f t="shared" si="720"/>
        <v>Nein</v>
      </c>
      <c r="AD2028" s="52" t="str">
        <f t="shared" si="720"/>
        <v>Nein</v>
      </c>
      <c r="AE2028" s="52" t="str">
        <f t="shared" si="720"/>
        <v>Nein</v>
      </c>
      <c r="AF2028" s="52" t="str">
        <f t="shared" si="720"/>
        <v>Nein</v>
      </c>
      <c r="AG2028" s="61" t="str">
        <f>IF(Q2028="Ja",VLOOKUP($Q$2,Plausis!A:E,5,0),IF(R2028="Ja",VLOOKUP($R$2,Plausis!A:E,5,0),IF(T2028="Ja",VLOOKUP($T$2,Plausis!A:E,5,0),IF(U2028="Ja",VLOOKUP($U$2,Plausis!A:E,5,0),IF(AA2028="Ja",VLOOKUP($AA$2,Plausis!A:E,5,0),IF(AC2028="Ja",VLOOKUP($AC$2,Plausis!A:E,5,0),IF(AD2028="Ja",VLOOKUP($AD$2,Plausis!A:E,5,0),"")))))))</f>
        <v/>
      </c>
      <c r="AH2028" s="52" t="str">
        <f>IF(Y2028="Ja",VLOOKUP($Y$2,Plausis!A:E,5,0),"")</f>
        <v/>
      </c>
      <c r="AI2028" s="52" t="str">
        <f t="shared" si="703"/>
        <v>Ja</v>
      </c>
      <c r="AJ2028" s="52" t="str">
        <f>IF(S2028="Ja",VLOOKUP($S$2,Plausis!A:E,5,0),IF(V2028="Ja",VLOOKUP($V$2,Plausis!A:E,5,0),IF(X2028="Ja",VLOOKUP($X$2,Plausis!A:E,5,0),"")))</f>
        <v/>
      </c>
      <c r="AL2028" s="52" t="s">
        <v>2</v>
      </c>
      <c r="AM2028" s="114">
        <v>45531</v>
      </c>
      <c r="AN2028" s="52" t="s">
        <v>4467</v>
      </c>
      <c r="AO2028" s="52" t="str">
        <f>VLOOKUP(B2028,'BAT Grundtabelle'!B:T,19,0)</f>
        <v>ja</v>
      </c>
      <c r="AP2028" s="105" t="str">
        <f t="shared" si="704"/>
        <v>11822</v>
      </c>
      <c r="AQ2028" s="52" t="str">
        <f t="shared" si="705"/>
        <v>Transformator</v>
      </c>
      <c r="AR2028" s="52" t="b">
        <f t="shared" si="721"/>
        <v>0</v>
      </c>
      <c r="AS2028" s="52" t="b">
        <f t="shared" si="721"/>
        <v>0</v>
      </c>
      <c r="AT2028" s="52" t="b">
        <f t="shared" si="721"/>
        <v>0</v>
      </c>
      <c r="AU2028" s="52">
        <f t="shared" si="706"/>
        <v>3</v>
      </c>
      <c r="AW2028" s="52" t="b">
        <f t="shared" si="707"/>
        <v>0</v>
      </c>
      <c r="AX2028" s="52" t="str">
        <f t="shared" si="708"/>
        <v>Unternehmen</v>
      </c>
      <c r="AY2028" s="52" t="b">
        <f t="shared" si="709"/>
        <v>0</v>
      </c>
      <c r="AZ2028" s="52" t="str">
        <f t="shared" si="710"/>
        <v>11822</v>
      </c>
      <c r="BA2028" s="52" t="str">
        <f>VLOOKUP(A2028,'BAT Grundtabelle'!A:U,21,0)</f>
        <v>ja</v>
      </c>
      <c r="BB2028" s="52" t="str">
        <f t="shared" si="711"/>
        <v>nein</v>
      </c>
      <c r="BC2028" s="52" t="str">
        <f t="shared" si="712"/>
        <v>11822</v>
      </c>
      <c r="BD2028" s="52" t="str">
        <f t="shared" si="713"/>
        <v>Transformator</v>
      </c>
      <c r="BE2028" s="52" t="str">
        <f t="shared" si="714"/>
        <v>Unternehmen</v>
      </c>
      <c r="BF2028" s="52">
        <f t="shared" si="715"/>
        <v>3</v>
      </c>
    </row>
    <row r="2029" spans="1:58" hidden="1" x14ac:dyDescent="0.35">
      <c r="A2029" s="107" t="s">
        <v>4249</v>
      </c>
      <c r="B2029" s="75" t="s">
        <v>1856</v>
      </c>
      <c r="C2029" s="52" t="s">
        <v>3</v>
      </c>
      <c r="D2029" s="52" t="s">
        <v>3</v>
      </c>
      <c r="E2029" s="52" t="s">
        <v>2</v>
      </c>
      <c r="F2029" s="52" t="s">
        <v>2</v>
      </c>
      <c r="G2029" s="52" t="s">
        <v>2</v>
      </c>
      <c r="H2029" s="52" t="s">
        <v>2</v>
      </c>
      <c r="I2029" s="52" t="s">
        <v>3</v>
      </c>
      <c r="J2029" s="52">
        <v>2</v>
      </c>
      <c r="K2029" s="52" t="s">
        <v>2</v>
      </c>
      <c r="L2029" s="52" t="s">
        <v>2</v>
      </c>
      <c r="M2029" s="52" t="s">
        <v>2</v>
      </c>
      <c r="N2029" s="52" t="s">
        <v>3</v>
      </c>
      <c r="P2029" s="52" t="s">
        <v>4</v>
      </c>
      <c r="Q2029" s="52" t="str">
        <f t="shared" si="720"/>
        <v>Nein</v>
      </c>
      <c r="R2029" s="52" t="str">
        <f t="shared" si="720"/>
        <v>Nein</v>
      </c>
      <c r="S2029" s="52" t="str">
        <f t="shared" si="720"/>
        <v>Nein</v>
      </c>
      <c r="T2029" s="52" t="str">
        <f t="shared" si="720"/>
        <v>Nein</v>
      </c>
      <c r="U2029" s="52" t="str">
        <f t="shared" si="720"/>
        <v>Nein</v>
      </c>
      <c r="V2029" s="52" t="str">
        <f t="shared" si="720"/>
        <v>Nein</v>
      </c>
      <c r="W2029" s="52" t="str">
        <f t="shared" si="720"/>
        <v>Nein</v>
      </c>
      <c r="X2029" s="52" t="str">
        <f t="shared" si="720"/>
        <v>Nein</v>
      </c>
      <c r="Y2029" s="52" t="str">
        <f t="shared" si="720"/>
        <v>Nein</v>
      </c>
      <c r="Z2029" s="52" t="str">
        <f t="shared" si="720"/>
        <v>Nein</v>
      </c>
      <c r="AA2029" s="52" t="str">
        <f t="shared" si="720"/>
        <v>Nein</v>
      </c>
      <c r="AB2029" s="52" t="str">
        <f t="shared" si="720"/>
        <v>Nein</v>
      </c>
      <c r="AC2029" s="52" t="str">
        <f t="shared" si="720"/>
        <v>Nein</v>
      </c>
      <c r="AD2029" s="52" t="str">
        <f t="shared" si="720"/>
        <v>Nein</v>
      </c>
      <c r="AE2029" s="52" t="str">
        <f t="shared" si="720"/>
        <v>Nein</v>
      </c>
      <c r="AF2029" s="52" t="str">
        <f t="shared" si="720"/>
        <v>Nein</v>
      </c>
      <c r="AG2029" s="61" t="str">
        <f>IF(Q2029="Ja",VLOOKUP($Q$2,Plausis!A:E,5,0),IF(R2029="Ja",VLOOKUP($R$2,Plausis!A:E,5,0),IF(T2029="Ja",VLOOKUP($T$2,Plausis!A:E,5,0),IF(U2029="Ja",VLOOKUP($U$2,Plausis!A:E,5,0),IF(AA2029="Ja",VLOOKUP($AA$2,Plausis!A:E,5,0),IF(AC2029="Ja",VLOOKUP($AC$2,Plausis!A:E,5,0),IF(AD2029="Ja",VLOOKUP($AD$2,Plausis!A:E,5,0),"")))))))</f>
        <v/>
      </c>
      <c r="AH2029" s="52" t="str">
        <f>IF(Y2029="Ja",VLOOKUP($Y$2,Plausis!A:E,5,0),"")</f>
        <v/>
      </c>
      <c r="AI2029" s="52" t="str">
        <f t="shared" si="703"/>
        <v>Ja</v>
      </c>
      <c r="AJ2029" s="52" t="str">
        <f>IF(S2029="Ja",VLOOKUP($S$2,Plausis!A:E,5,0),IF(V2029="Ja",VLOOKUP($V$2,Plausis!A:E,5,0),IF(X2029="Ja",VLOOKUP($X$2,Plausis!A:E,5,0),"")))</f>
        <v/>
      </c>
      <c r="AL2029" s="52" t="s">
        <v>2</v>
      </c>
      <c r="AM2029" s="114">
        <v>45531</v>
      </c>
      <c r="AN2029" s="52" t="s">
        <v>4467</v>
      </c>
      <c r="AO2029" s="52" t="str">
        <f>VLOOKUP(B2029,'BAT Grundtabelle'!B:T,19,0)</f>
        <v>ja</v>
      </c>
      <c r="AP2029" s="105" t="str">
        <f t="shared" si="704"/>
        <v>11823</v>
      </c>
      <c r="AQ2029" s="52" t="str">
        <f t="shared" si="705"/>
        <v>Transportbetonhersteller</v>
      </c>
      <c r="AR2029" s="52" t="b">
        <f t="shared" si="721"/>
        <v>0</v>
      </c>
      <c r="AS2029" s="52" t="b">
        <f t="shared" si="721"/>
        <v>0</v>
      </c>
      <c r="AT2029" s="52" t="b">
        <f t="shared" si="721"/>
        <v>0</v>
      </c>
      <c r="AU2029" s="52">
        <f t="shared" si="706"/>
        <v>2</v>
      </c>
      <c r="AW2029" s="52" t="b">
        <f t="shared" si="707"/>
        <v>0</v>
      </c>
      <c r="AX2029" s="52" t="str">
        <f t="shared" si="708"/>
        <v>Unternehmen</v>
      </c>
      <c r="AY2029" s="52" t="b">
        <f t="shared" si="709"/>
        <v>0</v>
      </c>
      <c r="AZ2029" s="52" t="str">
        <f t="shared" si="710"/>
        <v>11823</v>
      </c>
      <c r="BA2029" s="52" t="str">
        <f>VLOOKUP(A2029,'BAT Grundtabelle'!A:U,21,0)</f>
        <v>ja</v>
      </c>
      <c r="BB2029" s="52" t="str">
        <f t="shared" si="711"/>
        <v>nein</v>
      </c>
      <c r="BC2029" s="52" t="str">
        <f t="shared" si="712"/>
        <v>11823</v>
      </c>
      <c r="BD2029" s="52" t="str">
        <f t="shared" si="713"/>
        <v>Transportbetonhersteller</v>
      </c>
      <c r="BE2029" s="52" t="str">
        <f t="shared" si="714"/>
        <v>Unternehmen</v>
      </c>
      <c r="BF2029" s="52">
        <f t="shared" si="715"/>
        <v>2</v>
      </c>
    </row>
    <row r="2030" spans="1:58" ht="116" hidden="1" x14ac:dyDescent="0.35">
      <c r="A2030" s="107" t="s">
        <v>22</v>
      </c>
      <c r="B2030" s="75" t="s">
        <v>21</v>
      </c>
      <c r="C2030" s="52" t="s">
        <v>3</v>
      </c>
      <c r="D2030" s="52" t="s">
        <v>3</v>
      </c>
      <c r="E2030" s="52" t="s">
        <v>2</v>
      </c>
      <c r="F2030" s="52" t="s">
        <v>2</v>
      </c>
      <c r="G2030" s="52" t="s">
        <v>2</v>
      </c>
      <c r="H2030" s="52" t="s">
        <v>2</v>
      </c>
      <c r="I2030" s="52" t="s">
        <v>3</v>
      </c>
      <c r="J2030" s="52">
        <v>1</v>
      </c>
      <c r="K2030" s="52" t="s">
        <v>2</v>
      </c>
      <c r="L2030" s="52" t="s">
        <v>2</v>
      </c>
      <c r="M2030" s="52" t="s">
        <v>2</v>
      </c>
      <c r="N2030" s="52" t="s">
        <v>3</v>
      </c>
      <c r="P2030" s="52">
        <v>300</v>
      </c>
      <c r="Q2030" s="52" t="str">
        <f t="shared" si="720"/>
        <v>Nein</v>
      </c>
      <c r="R2030" s="52" t="str">
        <f t="shared" si="720"/>
        <v>Nein</v>
      </c>
      <c r="S2030" s="52" t="str">
        <f t="shared" si="720"/>
        <v>Nein</v>
      </c>
      <c r="T2030" s="52" t="str">
        <f t="shared" si="720"/>
        <v>Nein</v>
      </c>
      <c r="U2030" s="52" t="str">
        <f t="shared" si="720"/>
        <v>Nein</v>
      </c>
      <c r="V2030" s="52" t="str">
        <f t="shared" si="720"/>
        <v>Nein</v>
      </c>
      <c r="W2030" s="52" t="str">
        <f t="shared" si="720"/>
        <v>Nein</v>
      </c>
      <c r="X2030" s="52" t="str">
        <f t="shared" si="720"/>
        <v>Nein</v>
      </c>
      <c r="Y2030" s="52" t="str">
        <f t="shared" si="720"/>
        <v>Nein</v>
      </c>
      <c r="Z2030" s="52" t="str">
        <f t="shared" si="720"/>
        <v>Nein</v>
      </c>
      <c r="AA2030" s="52" t="str">
        <f t="shared" si="720"/>
        <v>Ja</v>
      </c>
      <c r="AB2030" s="52" t="str">
        <f t="shared" si="720"/>
        <v>Nein</v>
      </c>
      <c r="AC2030" s="52" t="str">
        <f t="shared" si="720"/>
        <v>Nein</v>
      </c>
      <c r="AD2030" s="52" t="str">
        <f t="shared" si="720"/>
        <v>Nein</v>
      </c>
      <c r="AE2030" s="52" t="str">
        <f t="shared" si="720"/>
        <v>Nein</v>
      </c>
      <c r="AF2030" s="52" t="str">
        <f t="shared" si="720"/>
        <v>Nein</v>
      </c>
      <c r="AG2030" s="61" t="str">
        <f>IF(Q2030="Ja",VLOOKUP($Q$2,Plausis!A:E,5,0),IF(R2030="Ja",VLOOKUP($R$2,Plausis!A:E,5,0),IF(T2030="Ja",VLOOKUP($T$2,Plausis!A:E,5,0),IF(U2030="Ja",VLOOKUP($U$2,Plausis!A:E,5,0),IF(AA2030="Ja",VLOOKUP($AA$2,Plausis!A:E,5,0),IF(AC2030="Ja",VLOOKUP($AC$2,Plausis!A:E,5,0),IF(AD2030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030" s="52" t="str">
        <f>IF(Y2030="Ja",VLOOKUP($Y$2,Plausis!A:E,5,0),"")</f>
        <v/>
      </c>
      <c r="AI2030" s="52" t="str">
        <f t="shared" si="703"/>
        <v>Ja</v>
      </c>
      <c r="AJ2030" s="52" t="str">
        <f>IF(S2030="Ja",VLOOKUP($S$2,Plausis!A:E,5,0),IF(V2030="Ja",VLOOKUP($V$2,Plausis!A:E,5,0),IF(X2030="Ja",VLOOKUP($X$2,Plausis!A:E,5,0),"")))</f>
        <v/>
      </c>
      <c r="AL2030" s="52" t="s">
        <v>3</v>
      </c>
      <c r="AM2030" s="114">
        <v>45531</v>
      </c>
      <c r="AN2030" s="52" t="s">
        <v>4467</v>
      </c>
      <c r="AO2030" s="52" t="str">
        <f>VLOOKUP(B2030,'BAT Grundtabelle'!B:T,19,0)</f>
        <v>ja</v>
      </c>
      <c r="AP2030" s="105" t="str">
        <f t="shared" si="704"/>
        <v>6603</v>
      </c>
      <c r="AQ2030" s="52" t="str">
        <f t="shared" si="705"/>
        <v>Transportunternehmen</v>
      </c>
      <c r="AR2030" s="52" t="b">
        <f t="shared" si="721"/>
        <v>0</v>
      </c>
      <c r="AS2030" s="52" t="b">
        <f t="shared" si="721"/>
        <v>0</v>
      </c>
      <c r="AT2030" s="52" t="b">
        <f t="shared" si="721"/>
        <v>0</v>
      </c>
      <c r="AU2030" s="52">
        <f t="shared" si="706"/>
        <v>1</v>
      </c>
      <c r="AW2030" s="52" t="b">
        <f t="shared" si="707"/>
        <v>0</v>
      </c>
      <c r="AX2030" s="52" t="str">
        <f t="shared" si="708"/>
        <v>Unternehmen</v>
      </c>
      <c r="AY2030" s="52" t="b">
        <f t="shared" si="709"/>
        <v>0</v>
      </c>
      <c r="AZ2030" s="52" t="str">
        <f t="shared" si="710"/>
        <v>6603</v>
      </c>
      <c r="BA2030" s="52" t="str">
        <f>VLOOKUP(A2030,'BAT Grundtabelle'!A:U,21,0)</f>
        <v>ja</v>
      </c>
      <c r="BB2030" s="52" t="str">
        <f t="shared" si="711"/>
        <v>nein</v>
      </c>
      <c r="BC2030" s="52" t="str">
        <f t="shared" si="712"/>
        <v>6603</v>
      </c>
      <c r="BD2030" s="52" t="str">
        <f t="shared" si="713"/>
        <v>Transportunternehmen</v>
      </c>
      <c r="BE2030" s="52" t="str">
        <f t="shared" si="714"/>
        <v>Unternehmen</v>
      </c>
      <c r="BF2030" s="52">
        <f t="shared" si="715"/>
        <v>1</v>
      </c>
    </row>
    <row r="2031" spans="1:58" hidden="1" x14ac:dyDescent="0.35">
      <c r="A2031" s="107" t="s">
        <v>4250</v>
      </c>
      <c r="B2031" s="75" t="s">
        <v>1272</v>
      </c>
      <c r="C2031" s="52" t="s">
        <v>3</v>
      </c>
      <c r="D2031" s="52" t="s">
        <v>3</v>
      </c>
      <c r="E2031" s="52" t="s">
        <v>2</v>
      </c>
      <c r="F2031" s="52" t="s">
        <v>2</v>
      </c>
      <c r="G2031" s="52" t="s">
        <v>2</v>
      </c>
      <c r="H2031" s="52" t="s">
        <v>2</v>
      </c>
      <c r="I2031" s="52" t="s">
        <v>3</v>
      </c>
      <c r="J2031" s="52">
        <v>3</v>
      </c>
      <c r="K2031" s="52" t="s">
        <v>2</v>
      </c>
      <c r="L2031" s="52" t="s">
        <v>2</v>
      </c>
      <c r="M2031" s="52" t="s">
        <v>2</v>
      </c>
      <c r="N2031" s="52" t="s">
        <v>3</v>
      </c>
      <c r="P2031" s="52" t="s">
        <v>4</v>
      </c>
      <c r="Q2031" s="52" t="str">
        <f t="shared" si="720"/>
        <v>Nein</v>
      </c>
      <c r="R2031" s="52" t="str">
        <f t="shared" si="720"/>
        <v>Nein</v>
      </c>
      <c r="S2031" s="52" t="str">
        <f t="shared" si="720"/>
        <v>Nein</v>
      </c>
      <c r="T2031" s="52" t="str">
        <f t="shared" si="720"/>
        <v>Nein</v>
      </c>
      <c r="U2031" s="52" t="str">
        <f t="shared" si="720"/>
        <v>Nein</v>
      </c>
      <c r="V2031" s="52" t="str">
        <f t="shared" si="720"/>
        <v>Nein</v>
      </c>
      <c r="W2031" s="52" t="str">
        <f t="shared" si="720"/>
        <v>Nein</v>
      </c>
      <c r="X2031" s="52" t="str">
        <f t="shared" si="720"/>
        <v>Nein</v>
      </c>
      <c r="Y2031" s="52" t="str">
        <f t="shared" si="720"/>
        <v>Nein</v>
      </c>
      <c r="Z2031" s="52" t="str">
        <f t="shared" si="720"/>
        <v>Nein</v>
      </c>
      <c r="AA2031" s="52" t="str">
        <f t="shared" si="720"/>
        <v>Nein</v>
      </c>
      <c r="AB2031" s="52" t="str">
        <f t="shared" si="720"/>
        <v>Nein</v>
      </c>
      <c r="AC2031" s="52" t="str">
        <f t="shared" si="720"/>
        <v>Nein</v>
      </c>
      <c r="AD2031" s="52" t="str">
        <f t="shared" si="720"/>
        <v>Nein</v>
      </c>
      <c r="AE2031" s="52" t="str">
        <f t="shared" si="720"/>
        <v>Nein</v>
      </c>
      <c r="AF2031" s="52" t="str">
        <f t="shared" si="720"/>
        <v>Nein</v>
      </c>
      <c r="AG2031" s="61" t="str">
        <f>IF(Q2031="Ja",VLOOKUP($Q$2,Plausis!A:E,5,0),IF(R2031="Ja",VLOOKUP($R$2,Plausis!A:E,5,0),IF(T2031="Ja",VLOOKUP($T$2,Plausis!A:E,5,0),IF(U2031="Ja",VLOOKUP($U$2,Plausis!A:E,5,0),IF(AA2031="Ja",VLOOKUP($AA$2,Plausis!A:E,5,0),IF(AC2031="Ja",VLOOKUP($AC$2,Plausis!A:E,5,0),IF(AD2031="Ja",VLOOKUP($AD$2,Plausis!A:E,5,0),"")))))))</f>
        <v/>
      </c>
      <c r="AH2031" s="52" t="str">
        <f>IF(Y2031="Ja",VLOOKUP($Y$2,Plausis!A:E,5,0),"")</f>
        <v/>
      </c>
      <c r="AI2031" s="52" t="str">
        <f t="shared" si="703"/>
        <v>Ja</v>
      </c>
      <c r="AJ2031" s="52" t="str">
        <f>IF(S2031="Ja",VLOOKUP($S$2,Plausis!A:E,5,0),IF(V2031="Ja",VLOOKUP($V$2,Plausis!A:E,5,0),IF(X2031="Ja",VLOOKUP($X$2,Plausis!A:E,5,0),"")))</f>
        <v/>
      </c>
      <c r="AL2031" s="52" t="s">
        <v>2</v>
      </c>
      <c r="AM2031" s="114">
        <v>45531</v>
      </c>
      <c r="AN2031" s="52" t="s">
        <v>4467</v>
      </c>
      <c r="AO2031" s="52" t="str">
        <f>VLOOKUP(B2031,'BAT Grundtabelle'!B:T,19,0)</f>
        <v>ja</v>
      </c>
      <c r="AP2031" s="105" t="str">
        <f t="shared" si="704"/>
        <v>11824</v>
      </c>
      <c r="AQ2031" s="52" t="str">
        <f t="shared" si="705"/>
        <v>Treib- und Schmierstoffgroßhandel</v>
      </c>
      <c r="AR2031" s="52" t="b">
        <f t="shared" si="721"/>
        <v>0</v>
      </c>
      <c r="AS2031" s="52" t="b">
        <f t="shared" si="721"/>
        <v>0</v>
      </c>
      <c r="AT2031" s="52" t="b">
        <f t="shared" si="721"/>
        <v>0</v>
      </c>
      <c r="AU2031" s="52">
        <f t="shared" si="706"/>
        <v>3</v>
      </c>
      <c r="AW2031" s="52" t="b">
        <f t="shared" si="707"/>
        <v>0</v>
      </c>
      <c r="AX2031" s="52" t="str">
        <f t="shared" si="708"/>
        <v>Unternehmen</v>
      </c>
      <c r="AY2031" s="52" t="b">
        <f t="shared" si="709"/>
        <v>0</v>
      </c>
      <c r="AZ2031" s="52" t="str">
        <f t="shared" si="710"/>
        <v>11824</v>
      </c>
      <c r="BA2031" s="52" t="str">
        <f>VLOOKUP(A2031,'BAT Grundtabelle'!A:U,21,0)</f>
        <v>ja</v>
      </c>
      <c r="BB2031" s="52" t="str">
        <f t="shared" si="711"/>
        <v>nein</v>
      </c>
      <c r="BC2031" s="52" t="str">
        <f t="shared" si="712"/>
        <v>11824</v>
      </c>
      <c r="BD2031" s="52" t="str">
        <f t="shared" si="713"/>
        <v>Treib- und Schmierstoffgroßhandel</v>
      </c>
      <c r="BE2031" s="52" t="str">
        <f t="shared" si="714"/>
        <v>Unternehmen</v>
      </c>
      <c r="BF2031" s="52">
        <f t="shared" si="715"/>
        <v>3</v>
      </c>
    </row>
    <row r="2032" spans="1:58" hidden="1" x14ac:dyDescent="0.35">
      <c r="A2032" s="107" t="s">
        <v>4251</v>
      </c>
      <c r="B2032" s="75" t="s">
        <v>1273</v>
      </c>
      <c r="C2032" s="52" t="s">
        <v>3</v>
      </c>
      <c r="D2032" s="52" t="s">
        <v>3</v>
      </c>
      <c r="E2032" s="52" t="s">
        <v>2</v>
      </c>
      <c r="F2032" s="52" t="s">
        <v>2</v>
      </c>
      <c r="G2032" s="52" t="s">
        <v>2</v>
      </c>
      <c r="H2032" s="52" t="s">
        <v>2</v>
      </c>
      <c r="I2032" s="52" t="s">
        <v>3</v>
      </c>
      <c r="J2032" s="52">
        <v>3</v>
      </c>
      <c r="K2032" s="52" t="s">
        <v>2</v>
      </c>
      <c r="L2032" s="52" t="s">
        <v>2</v>
      </c>
      <c r="M2032" s="52" t="s">
        <v>2</v>
      </c>
      <c r="N2032" s="52" t="s">
        <v>3</v>
      </c>
      <c r="P2032" s="52" t="s">
        <v>4</v>
      </c>
      <c r="Q2032" s="52" t="str">
        <f t="shared" si="720"/>
        <v>Nein</v>
      </c>
      <c r="R2032" s="52" t="str">
        <f t="shared" si="720"/>
        <v>Nein</v>
      </c>
      <c r="S2032" s="52" t="str">
        <f t="shared" si="720"/>
        <v>Nein</v>
      </c>
      <c r="T2032" s="52" t="str">
        <f t="shared" si="720"/>
        <v>Nein</v>
      </c>
      <c r="U2032" s="52" t="str">
        <f t="shared" si="720"/>
        <v>Nein</v>
      </c>
      <c r="V2032" s="52" t="str">
        <f t="shared" si="720"/>
        <v>Nein</v>
      </c>
      <c r="W2032" s="52" t="str">
        <f t="shared" si="720"/>
        <v>Nein</v>
      </c>
      <c r="X2032" s="52" t="str">
        <f t="shared" si="720"/>
        <v>Nein</v>
      </c>
      <c r="Y2032" s="52" t="str">
        <f t="shared" si="720"/>
        <v>Nein</v>
      </c>
      <c r="Z2032" s="52" t="str">
        <f t="shared" si="720"/>
        <v>Nein</v>
      </c>
      <c r="AA2032" s="52" t="str">
        <f t="shared" si="720"/>
        <v>Nein</v>
      </c>
      <c r="AB2032" s="52" t="str">
        <f t="shared" si="720"/>
        <v>Nein</v>
      </c>
      <c r="AC2032" s="52" t="str">
        <f t="shared" si="720"/>
        <v>Nein</v>
      </c>
      <c r="AD2032" s="52" t="str">
        <f t="shared" si="720"/>
        <v>Nein</v>
      </c>
      <c r="AE2032" s="52" t="str">
        <f t="shared" si="720"/>
        <v>Nein</v>
      </c>
      <c r="AF2032" s="52" t="str">
        <f t="shared" si="720"/>
        <v>Nein</v>
      </c>
      <c r="AG2032" s="61" t="str">
        <f>IF(Q2032="Ja",VLOOKUP($Q$2,Plausis!A:E,5,0),IF(R2032="Ja",VLOOKUP($R$2,Plausis!A:E,5,0),IF(T2032="Ja",VLOOKUP($T$2,Plausis!A:E,5,0),IF(U2032="Ja",VLOOKUP($U$2,Plausis!A:E,5,0),IF(AA2032="Ja",VLOOKUP($AA$2,Plausis!A:E,5,0),IF(AC2032="Ja",VLOOKUP($AC$2,Plausis!A:E,5,0),IF(AD2032="Ja",VLOOKUP($AD$2,Plausis!A:E,5,0),"")))))))</f>
        <v/>
      </c>
      <c r="AH2032" s="52" t="str">
        <f>IF(Y2032="Ja",VLOOKUP($Y$2,Plausis!A:E,5,0),"")</f>
        <v/>
      </c>
      <c r="AI2032" s="52" t="str">
        <f t="shared" si="703"/>
        <v>Ja</v>
      </c>
      <c r="AJ2032" s="52" t="str">
        <f>IF(S2032="Ja",VLOOKUP($S$2,Plausis!A:E,5,0),IF(V2032="Ja",VLOOKUP($V$2,Plausis!A:E,5,0),IF(X2032="Ja",VLOOKUP($X$2,Plausis!A:E,5,0),"")))</f>
        <v/>
      </c>
      <c r="AL2032" s="52" t="s">
        <v>2</v>
      </c>
      <c r="AM2032" s="114">
        <v>45531</v>
      </c>
      <c r="AN2032" s="52" t="s">
        <v>4467</v>
      </c>
      <c r="AO2032" s="52" t="str">
        <f>VLOOKUP(B2032,'BAT Grundtabelle'!B:T,19,0)</f>
        <v>ja</v>
      </c>
      <c r="AP2032" s="105" t="str">
        <f t="shared" si="704"/>
        <v>11825</v>
      </c>
      <c r="AQ2032" s="52" t="str">
        <f t="shared" si="705"/>
        <v>Treibstoffhandel (ohne Tankstelle)</v>
      </c>
      <c r="AR2032" s="52" t="b">
        <f t="shared" si="721"/>
        <v>0</v>
      </c>
      <c r="AS2032" s="52" t="b">
        <f t="shared" si="721"/>
        <v>0</v>
      </c>
      <c r="AT2032" s="52" t="b">
        <f t="shared" si="721"/>
        <v>0</v>
      </c>
      <c r="AU2032" s="52">
        <f t="shared" si="706"/>
        <v>3</v>
      </c>
      <c r="AW2032" s="52" t="b">
        <f t="shared" si="707"/>
        <v>0</v>
      </c>
      <c r="AX2032" s="52" t="str">
        <f t="shared" si="708"/>
        <v>Unternehmen</v>
      </c>
      <c r="AY2032" s="52" t="b">
        <f t="shared" si="709"/>
        <v>0</v>
      </c>
      <c r="AZ2032" s="52" t="str">
        <f t="shared" si="710"/>
        <v>11825</v>
      </c>
      <c r="BA2032" s="52" t="str">
        <f>VLOOKUP(A2032,'BAT Grundtabelle'!A:U,21,0)</f>
        <v>ja</v>
      </c>
      <c r="BB2032" s="52" t="str">
        <f t="shared" si="711"/>
        <v>nein</v>
      </c>
      <c r="BC2032" s="52" t="str">
        <f t="shared" si="712"/>
        <v>11825</v>
      </c>
      <c r="BD2032" s="52" t="str">
        <f t="shared" si="713"/>
        <v>Treibstoffhandel (ohne Tankstelle)</v>
      </c>
      <c r="BE2032" s="52" t="str">
        <f t="shared" si="714"/>
        <v>Unternehmen</v>
      </c>
      <c r="BF2032" s="52">
        <f t="shared" si="715"/>
        <v>3</v>
      </c>
    </row>
    <row r="2033" spans="1:58" hidden="1" x14ac:dyDescent="0.35">
      <c r="A2033" s="107" t="s">
        <v>4252</v>
      </c>
      <c r="B2033" s="75" t="s">
        <v>1384</v>
      </c>
      <c r="C2033" s="52" t="s">
        <v>3</v>
      </c>
      <c r="D2033" s="52" t="s">
        <v>3</v>
      </c>
      <c r="E2033" s="52" t="s">
        <v>2</v>
      </c>
      <c r="F2033" s="52" t="s">
        <v>2</v>
      </c>
      <c r="G2033" s="52" t="s">
        <v>2</v>
      </c>
      <c r="H2033" s="52" t="s">
        <v>2</v>
      </c>
      <c r="I2033" s="52" t="s">
        <v>3</v>
      </c>
      <c r="J2033" s="52">
        <v>2</v>
      </c>
      <c r="K2033" s="52" t="s">
        <v>2</v>
      </c>
      <c r="L2033" s="52" t="s">
        <v>2</v>
      </c>
      <c r="M2033" s="52" t="s">
        <v>2</v>
      </c>
      <c r="N2033" s="52" t="s">
        <v>3</v>
      </c>
      <c r="P2033" s="52" t="s">
        <v>4</v>
      </c>
      <c r="Q2033" s="52" t="str">
        <f t="shared" ref="Q2033:AF2042" si="722">IF(ISERROR(FIND(Q$2,$P2033,1)),"Nein","Ja")</f>
        <v>Nein</v>
      </c>
      <c r="R2033" s="52" t="str">
        <f t="shared" si="722"/>
        <v>Nein</v>
      </c>
      <c r="S2033" s="52" t="str">
        <f t="shared" si="722"/>
        <v>Nein</v>
      </c>
      <c r="T2033" s="52" t="str">
        <f t="shared" si="722"/>
        <v>Nein</v>
      </c>
      <c r="U2033" s="52" t="str">
        <f t="shared" si="722"/>
        <v>Nein</v>
      </c>
      <c r="V2033" s="52" t="str">
        <f t="shared" si="722"/>
        <v>Nein</v>
      </c>
      <c r="W2033" s="52" t="str">
        <f t="shared" si="722"/>
        <v>Nein</v>
      </c>
      <c r="X2033" s="52" t="str">
        <f t="shared" si="722"/>
        <v>Nein</v>
      </c>
      <c r="Y2033" s="52" t="str">
        <f t="shared" si="722"/>
        <v>Nein</v>
      </c>
      <c r="Z2033" s="52" t="str">
        <f t="shared" si="722"/>
        <v>Nein</v>
      </c>
      <c r="AA2033" s="52" t="str">
        <f t="shared" si="722"/>
        <v>Nein</v>
      </c>
      <c r="AB2033" s="52" t="str">
        <f t="shared" si="722"/>
        <v>Nein</v>
      </c>
      <c r="AC2033" s="52" t="str">
        <f t="shared" si="722"/>
        <v>Nein</v>
      </c>
      <c r="AD2033" s="52" t="str">
        <f t="shared" si="722"/>
        <v>Nein</v>
      </c>
      <c r="AE2033" s="52" t="str">
        <f t="shared" si="722"/>
        <v>Nein</v>
      </c>
      <c r="AF2033" s="52" t="str">
        <f t="shared" si="722"/>
        <v>Nein</v>
      </c>
      <c r="AG2033" s="61" t="str">
        <f>IF(Q2033="Ja",VLOOKUP($Q$2,Plausis!A:E,5,0),IF(R2033="Ja",VLOOKUP($R$2,Plausis!A:E,5,0),IF(T2033="Ja",VLOOKUP($T$2,Plausis!A:E,5,0),IF(U2033="Ja",VLOOKUP($U$2,Plausis!A:E,5,0),IF(AA2033="Ja",VLOOKUP($AA$2,Plausis!A:E,5,0),IF(AC2033="Ja",VLOOKUP($AC$2,Plausis!A:E,5,0),IF(AD2033="Ja",VLOOKUP($AD$2,Plausis!A:E,5,0),"")))))))</f>
        <v/>
      </c>
      <c r="AH2033" s="52" t="str">
        <f>IF(Y2033="Ja",VLOOKUP($Y$2,Plausis!A:E,5,0),"")</f>
        <v/>
      </c>
      <c r="AI2033" s="52" t="str">
        <f t="shared" si="703"/>
        <v>Ja</v>
      </c>
      <c r="AJ2033" s="52" t="str">
        <f>IF(S2033="Ja",VLOOKUP($S$2,Plausis!A:E,5,0),IF(V2033="Ja",VLOOKUP($V$2,Plausis!A:E,5,0),IF(X2033="Ja",VLOOKUP($X$2,Plausis!A:E,5,0),"")))</f>
        <v/>
      </c>
      <c r="AL2033" s="52" t="s">
        <v>2</v>
      </c>
      <c r="AM2033" s="114">
        <v>45531</v>
      </c>
      <c r="AN2033" s="52" t="s">
        <v>4467</v>
      </c>
      <c r="AO2033" s="52" t="str">
        <f>VLOOKUP(B2033,'BAT Grundtabelle'!B:T,19,0)</f>
        <v>ja</v>
      </c>
      <c r="AP2033" s="105" t="str">
        <f t="shared" si="704"/>
        <v>11826</v>
      </c>
      <c r="AQ2033" s="52" t="str">
        <f t="shared" si="705"/>
        <v>Tresorhersteller</v>
      </c>
      <c r="AR2033" s="52" t="b">
        <f t="shared" si="721"/>
        <v>0</v>
      </c>
      <c r="AS2033" s="52" t="b">
        <f t="shared" si="721"/>
        <v>0</v>
      </c>
      <c r="AT2033" s="52" t="b">
        <f t="shared" si="721"/>
        <v>0</v>
      </c>
      <c r="AU2033" s="52">
        <f t="shared" si="706"/>
        <v>2</v>
      </c>
      <c r="AW2033" s="52" t="b">
        <f t="shared" si="707"/>
        <v>0</v>
      </c>
      <c r="AX2033" s="52" t="str">
        <f t="shared" si="708"/>
        <v>Unternehmen</v>
      </c>
      <c r="AY2033" s="52" t="b">
        <f t="shared" si="709"/>
        <v>0</v>
      </c>
      <c r="AZ2033" s="52" t="str">
        <f t="shared" si="710"/>
        <v>11826</v>
      </c>
      <c r="BA2033" s="52" t="str">
        <f>VLOOKUP(A2033,'BAT Grundtabelle'!A:U,21,0)</f>
        <v>ja</v>
      </c>
      <c r="BB2033" s="52" t="str">
        <f t="shared" si="711"/>
        <v>nein</v>
      </c>
      <c r="BC2033" s="52" t="str">
        <f t="shared" si="712"/>
        <v>11826</v>
      </c>
      <c r="BD2033" s="52" t="str">
        <f t="shared" si="713"/>
        <v>Tresorhersteller</v>
      </c>
      <c r="BE2033" s="52" t="str">
        <f t="shared" si="714"/>
        <v>Unternehmen</v>
      </c>
      <c r="BF2033" s="52">
        <f t="shared" si="715"/>
        <v>2</v>
      </c>
    </row>
    <row r="2034" spans="1:58" hidden="1" x14ac:dyDescent="0.35">
      <c r="A2034" s="107" t="s">
        <v>4253</v>
      </c>
      <c r="B2034" s="75" t="s">
        <v>1482</v>
      </c>
      <c r="C2034" s="52" t="s">
        <v>3</v>
      </c>
      <c r="D2034" s="52" t="s">
        <v>3</v>
      </c>
      <c r="E2034" s="52" t="s">
        <v>2</v>
      </c>
      <c r="F2034" s="52" t="s">
        <v>2</v>
      </c>
      <c r="G2034" s="52" t="s">
        <v>2</v>
      </c>
      <c r="H2034" s="52" t="s">
        <v>2</v>
      </c>
      <c r="I2034" s="52" t="s">
        <v>3</v>
      </c>
      <c r="J2034" s="52">
        <v>1</v>
      </c>
      <c r="K2034" s="52" t="s">
        <v>2</v>
      </c>
      <c r="L2034" s="52" t="s">
        <v>2</v>
      </c>
      <c r="M2034" s="52" t="s">
        <v>2</v>
      </c>
      <c r="N2034" s="52" t="s">
        <v>3</v>
      </c>
      <c r="P2034" s="52" t="s">
        <v>4</v>
      </c>
      <c r="Q2034" s="52" t="str">
        <f t="shared" si="722"/>
        <v>Nein</v>
      </c>
      <c r="R2034" s="52" t="str">
        <f t="shared" si="722"/>
        <v>Nein</v>
      </c>
      <c r="S2034" s="52" t="str">
        <f t="shared" si="722"/>
        <v>Nein</v>
      </c>
      <c r="T2034" s="52" t="str">
        <f t="shared" si="722"/>
        <v>Nein</v>
      </c>
      <c r="U2034" s="52" t="str">
        <f t="shared" si="722"/>
        <v>Nein</v>
      </c>
      <c r="V2034" s="52" t="str">
        <f t="shared" si="722"/>
        <v>Nein</v>
      </c>
      <c r="W2034" s="52" t="str">
        <f t="shared" si="722"/>
        <v>Nein</v>
      </c>
      <c r="X2034" s="52" t="str">
        <f t="shared" si="722"/>
        <v>Nein</v>
      </c>
      <c r="Y2034" s="52" t="str">
        <f t="shared" si="722"/>
        <v>Nein</v>
      </c>
      <c r="Z2034" s="52" t="str">
        <f t="shared" si="722"/>
        <v>Nein</v>
      </c>
      <c r="AA2034" s="52" t="str">
        <f t="shared" si="722"/>
        <v>Nein</v>
      </c>
      <c r="AB2034" s="52" t="str">
        <f t="shared" si="722"/>
        <v>Nein</v>
      </c>
      <c r="AC2034" s="52" t="str">
        <f t="shared" si="722"/>
        <v>Nein</v>
      </c>
      <c r="AD2034" s="52" t="str">
        <f t="shared" si="722"/>
        <v>Nein</v>
      </c>
      <c r="AE2034" s="52" t="str">
        <f t="shared" si="722"/>
        <v>Nein</v>
      </c>
      <c r="AF2034" s="52" t="str">
        <f t="shared" si="722"/>
        <v>Nein</v>
      </c>
      <c r="AG2034" s="61" t="str">
        <f>IF(Q2034="Ja",VLOOKUP($Q$2,Plausis!A:E,5,0),IF(R2034="Ja",VLOOKUP($R$2,Plausis!A:E,5,0),IF(T2034="Ja",VLOOKUP($T$2,Plausis!A:E,5,0),IF(U2034="Ja",VLOOKUP($U$2,Plausis!A:E,5,0),IF(AA2034="Ja",VLOOKUP($AA$2,Plausis!A:E,5,0),IF(AC2034="Ja",VLOOKUP($AC$2,Plausis!A:E,5,0),IF(AD2034="Ja",VLOOKUP($AD$2,Plausis!A:E,5,0),"")))))))</f>
        <v/>
      </c>
      <c r="AH2034" s="52" t="str">
        <f>IF(Y2034="Ja",VLOOKUP($Y$2,Plausis!A:E,5,0),"")</f>
        <v/>
      </c>
      <c r="AI2034" s="52" t="str">
        <f t="shared" si="703"/>
        <v>Ja</v>
      </c>
      <c r="AJ2034" s="52" t="str">
        <f>IF(S2034="Ja",VLOOKUP($S$2,Plausis!A:E,5,0),IF(V2034="Ja",VLOOKUP($V$2,Plausis!A:E,5,0),IF(X2034="Ja",VLOOKUP($X$2,Plausis!A:E,5,0),"")))</f>
        <v/>
      </c>
      <c r="AL2034" s="52" t="s">
        <v>2</v>
      </c>
      <c r="AM2034" s="114">
        <v>45531</v>
      </c>
      <c r="AN2034" s="52" t="s">
        <v>4467</v>
      </c>
      <c r="AO2034" s="52" t="str">
        <f>VLOOKUP(B2034,'BAT Grundtabelle'!B:T,19,0)</f>
        <v>ja</v>
      </c>
      <c r="AP2034" s="105" t="str">
        <f t="shared" si="704"/>
        <v>11827</v>
      </c>
      <c r="AQ2034" s="52" t="str">
        <f t="shared" si="705"/>
        <v>Tretbootvermietung</v>
      </c>
      <c r="AR2034" s="52" t="b">
        <f t="shared" si="721"/>
        <v>0</v>
      </c>
      <c r="AS2034" s="52" t="b">
        <f t="shared" si="721"/>
        <v>0</v>
      </c>
      <c r="AT2034" s="52" t="b">
        <f t="shared" si="721"/>
        <v>0</v>
      </c>
      <c r="AU2034" s="52">
        <f t="shared" si="706"/>
        <v>1</v>
      </c>
      <c r="AW2034" s="52" t="b">
        <f t="shared" si="707"/>
        <v>0</v>
      </c>
      <c r="AX2034" s="52" t="str">
        <f t="shared" si="708"/>
        <v>Unternehmen</v>
      </c>
      <c r="AY2034" s="52" t="b">
        <f t="shared" si="709"/>
        <v>0</v>
      </c>
      <c r="AZ2034" s="52" t="str">
        <f t="shared" si="710"/>
        <v>11827</v>
      </c>
      <c r="BA2034" s="52" t="str">
        <f>VLOOKUP(A2034,'BAT Grundtabelle'!A:U,21,0)</f>
        <v>ja</v>
      </c>
      <c r="BB2034" s="52" t="str">
        <f t="shared" si="711"/>
        <v>nein</v>
      </c>
      <c r="BC2034" s="52" t="str">
        <f t="shared" si="712"/>
        <v>11827</v>
      </c>
      <c r="BD2034" s="52" t="str">
        <f t="shared" si="713"/>
        <v>Tretbootvermietung</v>
      </c>
      <c r="BE2034" s="52" t="str">
        <f t="shared" si="714"/>
        <v>Unternehmen</v>
      </c>
      <c r="BF2034" s="52">
        <f t="shared" si="715"/>
        <v>1</v>
      </c>
    </row>
    <row r="2035" spans="1:58" hidden="1" x14ac:dyDescent="0.35">
      <c r="A2035" s="107" t="s">
        <v>4254</v>
      </c>
      <c r="B2035" s="75" t="s">
        <v>821</v>
      </c>
      <c r="C2035" s="52" t="s">
        <v>3</v>
      </c>
      <c r="D2035" s="52" t="s">
        <v>3</v>
      </c>
      <c r="E2035" s="52" t="s">
        <v>2</v>
      </c>
      <c r="F2035" s="52" t="s">
        <v>2</v>
      </c>
      <c r="G2035" s="52" t="s">
        <v>2</v>
      </c>
      <c r="H2035" s="52" t="s">
        <v>2</v>
      </c>
      <c r="I2035" s="52" t="s">
        <v>3</v>
      </c>
      <c r="J2035" s="52">
        <v>4</v>
      </c>
      <c r="K2035" s="52" t="s">
        <v>2</v>
      </c>
      <c r="L2035" s="52" t="s">
        <v>2</v>
      </c>
      <c r="M2035" s="52" t="s">
        <v>2</v>
      </c>
      <c r="N2035" s="52" t="s">
        <v>3</v>
      </c>
      <c r="O2035" s="52" t="s">
        <v>2412</v>
      </c>
      <c r="P2035" s="52">
        <v>1195</v>
      </c>
      <c r="Q2035" s="52" t="str">
        <f t="shared" si="722"/>
        <v>Nein</v>
      </c>
      <c r="R2035" s="52" t="str">
        <f t="shared" si="722"/>
        <v>Nein</v>
      </c>
      <c r="S2035" s="52" t="str">
        <f t="shared" si="722"/>
        <v>Nein</v>
      </c>
      <c r="T2035" s="52" t="str">
        <f t="shared" si="722"/>
        <v>Nein</v>
      </c>
      <c r="U2035" s="52" t="str">
        <f t="shared" si="722"/>
        <v>Nein</v>
      </c>
      <c r="V2035" s="52" t="str">
        <f t="shared" si="722"/>
        <v>Nein</v>
      </c>
      <c r="W2035" s="52" t="str">
        <f t="shared" si="722"/>
        <v>Nein</v>
      </c>
      <c r="X2035" s="52" t="str">
        <f t="shared" si="722"/>
        <v>Nein</v>
      </c>
      <c r="Y2035" s="52" t="str">
        <f t="shared" si="722"/>
        <v>Nein</v>
      </c>
      <c r="Z2035" s="52" t="str">
        <f t="shared" si="722"/>
        <v>Nein</v>
      </c>
      <c r="AA2035" s="52" t="str">
        <f t="shared" si="722"/>
        <v>Nein</v>
      </c>
      <c r="AB2035" s="52" t="str">
        <f t="shared" si="722"/>
        <v>Ja</v>
      </c>
      <c r="AC2035" s="52" t="str">
        <f t="shared" si="722"/>
        <v>Nein</v>
      </c>
      <c r="AD2035" s="52" t="str">
        <f t="shared" si="722"/>
        <v>Nein</v>
      </c>
      <c r="AE2035" s="52" t="str">
        <f t="shared" si="722"/>
        <v>Nein</v>
      </c>
      <c r="AF2035" s="52" t="str">
        <f t="shared" si="722"/>
        <v>Nein</v>
      </c>
      <c r="AG2035" s="61" t="str">
        <f>IF(Q2035="Ja",VLOOKUP($Q$2,Plausis!A:E,5,0),IF(R2035="Ja",VLOOKUP($R$2,Plausis!A:E,5,0),IF(T2035="Ja",VLOOKUP($T$2,Plausis!A:E,5,0),IF(U2035="Ja",VLOOKUP($U$2,Plausis!A:E,5,0),IF(AA2035="Ja",VLOOKUP($AA$2,Plausis!A:E,5,0),IF(AC2035="Ja",VLOOKUP($AC$2,Plausis!A:E,5,0),IF(AD2035="Ja",VLOOKUP($AD$2,Plausis!A:E,5,0),"")))))))</f>
        <v/>
      </c>
      <c r="AH2035" s="52" t="str">
        <f>IF(Y2035="Ja",VLOOKUP($Y$2,Plausis!A:E,5,0),"")</f>
        <v/>
      </c>
      <c r="AI2035" s="52" t="str">
        <f t="shared" si="703"/>
        <v>Ja</v>
      </c>
      <c r="AJ2035" s="52" t="str">
        <f>IF(S2035="Ja",VLOOKUP($S$2,Plausis!A:E,5,0),IF(V2035="Ja",VLOOKUP($V$2,Plausis!A:E,5,0),IF(X2035="Ja",VLOOKUP($X$2,Plausis!A:E,5,0),"")))</f>
        <v/>
      </c>
      <c r="AL2035" s="52" t="s">
        <v>2</v>
      </c>
      <c r="AM2035" s="114">
        <v>45531</v>
      </c>
      <c r="AN2035" s="52" t="s">
        <v>4467</v>
      </c>
      <c r="AO2035" s="52" t="str">
        <f>VLOOKUP(B2035,'BAT Grundtabelle'!B:T,19,0)</f>
        <v>ja</v>
      </c>
      <c r="AP2035" s="105" t="str">
        <f t="shared" si="704"/>
        <v>11828</v>
      </c>
      <c r="AQ2035" s="52" t="str">
        <f t="shared" si="705"/>
        <v>Treuhänder nach Insolvenzordnung</v>
      </c>
      <c r="AR2035" s="52" t="b">
        <f t="shared" si="721"/>
        <v>0</v>
      </c>
      <c r="AS2035" s="52" t="b">
        <f t="shared" si="721"/>
        <v>0</v>
      </c>
      <c r="AT2035" s="52" t="b">
        <f t="shared" si="721"/>
        <v>0</v>
      </c>
      <c r="AU2035" s="52">
        <f t="shared" si="706"/>
        <v>4</v>
      </c>
      <c r="AW2035" s="52" t="b">
        <f t="shared" si="707"/>
        <v>0</v>
      </c>
      <c r="AX2035" s="52" t="str">
        <f t="shared" si="708"/>
        <v>Unternehmen</v>
      </c>
      <c r="AY2035" s="52" t="b">
        <f t="shared" si="709"/>
        <v>0</v>
      </c>
      <c r="AZ2035" s="52" t="str">
        <f t="shared" si="710"/>
        <v>11828</v>
      </c>
      <c r="BA2035" s="52" t="str">
        <f>VLOOKUP(A2035,'BAT Grundtabelle'!A:U,21,0)</f>
        <v>ja</v>
      </c>
      <c r="BB2035" s="52" t="str">
        <f t="shared" si="711"/>
        <v>nein</v>
      </c>
      <c r="BC2035" s="52" t="str">
        <f t="shared" si="712"/>
        <v>11828</v>
      </c>
      <c r="BD2035" s="52" t="str">
        <f t="shared" si="713"/>
        <v>Treuhänder nach Insolvenzordnung</v>
      </c>
      <c r="BE2035" s="52" t="str">
        <f t="shared" si="714"/>
        <v>Unternehmen</v>
      </c>
      <c r="BF2035" s="52">
        <f t="shared" si="715"/>
        <v>4</v>
      </c>
    </row>
    <row r="2036" spans="1:58" hidden="1" x14ac:dyDescent="0.35">
      <c r="A2036" s="107" t="s">
        <v>4255</v>
      </c>
      <c r="B2036" s="75" t="s">
        <v>97</v>
      </c>
      <c r="C2036" s="52" t="s">
        <v>3</v>
      </c>
      <c r="D2036" s="52" t="s">
        <v>3</v>
      </c>
      <c r="E2036" s="52" t="s">
        <v>2</v>
      </c>
      <c r="F2036" s="52" t="s">
        <v>2</v>
      </c>
      <c r="G2036" s="52" t="s">
        <v>2</v>
      </c>
      <c r="H2036" s="52" t="s">
        <v>2</v>
      </c>
      <c r="I2036" s="52" t="s">
        <v>3</v>
      </c>
      <c r="J2036" s="52">
        <v>1</v>
      </c>
      <c r="K2036" s="52" t="s">
        <v>2</v>
      </c>
      <c r="L2036" s="52" t="s">
        <v>2</v>
      </c>
      <c r="M2036" s="52" t="s">
        <v>2</v>
      </c>
      <c r="N2036" s="52" t="s">
        <v>3</v>
      </c>
      <c r="P2036" s="52" t="s">
        <v>4</v>
      </c>
      <c r="Q2036" s="52" t="str">
        <f t="shared" si="722"/>
        <v>Nein</v>
      </c>
      <c r="R2036" s="52" t="str">
        <f t="shared" si="722"/>
        <v>Nein</v>
      </c>
      <c r="S2036" s="52" t="str">
        <f t="shared" si="722"/>
        <v>Nein</v>
      </c>
      <c r="T2036" s="52" t="str">
        <f t="shared" si="722"/>
        <v>Nein</v>
      </c>
      <c r="U2036" s="52" t="str">
        <f t="shared" si="722"/>
        <v>Nein</v>
      </c>
      <c r="V2036" s="52" t="str">
        <f t="shared" si="722"/>
        <v>Nein</v>
      </c>
      <c r="W2036" s="52" t="str">
        <f t="shared" si="722"/>
        <v>Nein</v>
      </c>
      <c r="X2036" s="52" t="str">
        <f t="shared" si="722"/>
        <v>Nein</v>
      </c>
      <c r="Y2036" s="52" t="str">
        <f t="shared" si="722"/>
        <v>Nein</v>
      </c>
      <c r="Z2036" s="52" t="str">
        <f t="shared" si="722"/>
        <v>Nein</v>
      </c>
      <c r="AA2036" s="52" t="str">
        <f t="shared" si="722"/>
        <v>Nein</v>
      </c>
      <c r="AB2036" s="52" t="str">
        <f t="shared" si="722"/>
        <v>Nein</v>
      </c>
      <c r="AC2036" s="52" t="str">
        <f t="shared" si="722"/>
        <v>Nein</v>
      </c>
      <c r="AD2036" s="52" t="str">
        <f t="shared" si="722"/>
        <v>Nein</v>
      </c>
      <c r="AE2036" s="52" t="str">
        <f t="shared" si="722"/>
        <v>Nein</v>
      </c>
      <c r="AF2036" s="52" t="str">
        <f t="shared" si="722"/>
        <v>Nein</v>
      </c>
      <c r="AG2036" s="61" t="str">
        <f>IF(Q2036="Ja",VLOOKUP($Q$2,Plausis!A:E,5,0),IF(R2036="Ja",VLOOKUP($R$2,Plausis!A:E,5,0),IF(T2036="Ja",VLOOKUP($T$2,Plausis!A:E,5,0),IF(U2036="Ja",VLOOKUP($U$2,Plausis!A:E,5,0),IF(AA2036="Ja",VLOOKUP($AA$2,Plausis!A:E,5,0),IF(AC2036="Ja",VLOOKUP($AC$2,Plausis!A:E,5,0),IF(AD2036="Ja",VLOOKUP($AD$2,Plausis!A:E,5,0),"")))))))</f>
        <v/>
      </c>
      <c r="AH2036" s="52" t="str">
        <f>IF(Y2036="Ja",VLOOKUP($Y$2,Plausis!A:E,5,0),"")</f>
        <v/>
      </c>
      <c r="AI2036" s="52" t="str">
        <f t="shared" si="703"/>
        <v>Ja</v>
      </c>
      <c r="AJ2036" s="52" t="str">
        <f>IF(S2036="Ja",VLOOKUP($S$2,Plausis!A:E,5,0),IF(V2036="Ja",VLOOKUP($V$2,Plausis!A:E,5,0),IF(X2036="Ja",VLOOKUP($X$2,Plausis!A:E,5,0),"")))</f>
        <v/>
      </c>
      <c r="AL2036" s="52" t="s">
        <v>2</v>
      </c>
      <c r="AM2036" s="114">
        <v>45531</v>
      </c>
      <c r="AN2036" s="52" t="s">
        <v>4467</v>
      </c>
      <c r="AO2036" s="52" t="str">
        <f>VLOOKUP(B2036,'BAT Grundtabelle'!B:T,19,0)</f>
        <v>ja</v>
      </c>
      <c r="AP2036" s="105" t="str">
        <f t="shared" si="704"/>
        <v>11829</v>
      </c>
      <c r="AQ2036" s="52" t="str">
        <f t="shared" si="705"/>
        <v>Tribünenbaubetrieb</v>
      </c>
      <c r="AR2036" s="52" t="b">
        <f t="shared" si="721"/>
        <v>0</v>
      </c>
      <c r="AS2036" s="52" t="b">
        <f t="shared" si="721"/>
        <v>0</v>
      </c>
      <c r="AT2036" s="52" t="b">
        <f t="shared" si="721"/>
        <v>0</v>
      </c>
      <c r="AU2036" s="52">
        <f t="shared" si="706"/>
        <v>1</v>
      </c>
      <c r="AW2036" s="52" t="b">
        <f t="shared" si="707"/>
        <v>0</v>
      </c>
      <c r="AX2036" s="52" t="str">
        <f t="shared" si="708"/>
        <v>Unternehmen</v>
      </c>
      <c r="AY2036" s="52" t="b">
        <f t="shared" si="709"/>
        <v>0</v>
      </c>
      <c r="AZ2036" s="52" t="str">
        <f t="shared" si="710"/>
        <v>11829</v>
      </c>
      <c r="BA2036" s="52" t="str">
        <f>VLOOKUP(A2036,'BAT Grundtabelle'!A:U,21,0)</f>
        <v>ja</v>
      </c>
      <c r="BB2036" s="52" t="str">
        <f t="shared" si="711"/>
        <v>nein</v>
      </c>
      <c r="BC2036" s="52" t="str">
        <f t="shared" si="712"/>
        <v>11829</v>
      </c>
      <c r="BD2036" s="52" t="str">
        <f t="shared" si="713"/>
        <v>Tribünenbaubetrieb</v>
      </c>
      <c r="BE2036" s="52" t="str">
        <f t="shared" si="714"/>
        <v>Unternehmen</v>
      </c>
      <c r="BF2036" s="52">
        <f t="shared" si="715"/>
        <v>1</v>
      </c>
    </row>
    <row r="2037" spans="1:58" hidden="1" x14ac:dyDescent="0.35">
      <c r="A2037" s="107" t="s">
        <v>4256</v>
      </c>
      <c r="B2037" s="75" t="s">
        <v>98</v>
      </c>
      <c r="C2037" s="52" t="s">
        <v>3</v>
      </c>
      <c r="D2037" s="52" t="s">
        <v>3</v>
      </c>
      <c r="E2037" s="52" t="s">
        <v>2</v>
      </c>
      <c r="F2037" s="52" t="s">
        <v>2</v>
      </c>
      <c r="G2037" s="52" t="s">
        <v>2</v>
      </c>
      <c r="H2037" s="52" t="s">
        <v>2</v>
      </c>
      <c r="I2037" s="52" t="s">
        <v>3</v>
      </c>
      <c r="J2037" s="52">
        <v>1</v>
      </c>
      <c r="K2037" s="52" t="s">
        <v>2</v>
      </c>
      <c r="L2037" s="52" t="s">
        <v>2</v>
      </c>
      <c r="M2037" s="52" t="s">
        <v>2</v>
      </c>
      <c r="N2037" s="52" t="s">
        <v>3</v>
      </c>
      <c r="P2037" s="52" t="s">
        <v>4</v>
      </c>
      <c r="Q2037" s="52" t="str">
        <f t="shared" si="722"/>
        <v>Nein</v>
      </c>
      <c r="R2037" s="52" t="str">
        <f t="shared" si="722"/>
        <v>Nein</v>
      </c>
      <c r="S2037" s="52" t="str">
        <f t="shared" si="722"/>
        <v>Nein</v>
      </c>
      <c r="T2037" s="52" t="str">
        <f t="shared" si="722"/>
        <v>Nein</v>
      </c>
      <c r="U2037" s="52" t="str">
        <f t="shared" si="722"/>
        <v>Nein</v>
      </c>
      <c r="V2037" s="52" t="str">
        <f t="shared" si="722"/>
        <v>Nein</v>
      </c>
      <c r="W2037" s="52" t="str">
        <f t="shared" si="722"/>
        <v>Nein</v>
      </c>
      <c r="X2037" s="52" t="str">
        <f t="shared" si="722"/>
        <v>Nein</v>
      </c>
      <c r="Y2037" s="52" t="str">
        <f t="shared" si="722"/>
        <v>Nein</v>
      </c>
      <c r="Z2037" s="52" t="str">
        <f t="shared" si="722"/>
        <v>Nein</v>
      </c>
      <c r="AA2037" s="52" t="str">
        <f t="shared" si="722"/>
        <v>Nein</v>
      </c>
      <c r="AB2037" s="52" t="str">
        <f t="shared" si="722"/>
        <v>Nein</v>
      </c>
      <c r="AC2037" s="52" t="str">
        <f t="shared" si="722"/>
        <v>Nein</v>
      </c>
      <c r="AD2037" s="52" t="str">
        <f t="shared" si="722"/>
        <v>Nein</v>
      </c>
      <c r="AE2037" s="52" t="str">
        <f t="shared" si="722"/>
        <v>Nein</v>
      </c>
      <c r="AF2037" s="52" t="str">
        <f t="shared" si="722"/>
        <v>Nein</v>
      </c>
      <c r="AG2037" s="61" t="str">
        <f>IF(Q2037="Ja",VLOOKUP($Q$2,Plausis!A:E,5,0),IF(R2037="Ja",VLOOKUP($R$2,Plausis!A:E,5,0),IF(T2037="Ja",VLOOKUP($T$2,Plausis!A:E,5,0),IF(U2037="Ja",VLOOKUP($U$2,Plausis!A:E,5,0),IF(AA2037="Ja",VLOOKUP($AA$2,Plausis!A:E,5,0),IF(AC2037="Ja",VLOOKUP($AC$2,Plausis!A:E,5,0),IF(AD2037="Ja",VLOOKUP($AD$2,Plausis!A:E,5,0),"")))))))</f>
        <v/>
      </c>
      <c r="AH2037" s="52" t="str">
        <f>IF(Y2037="Ja",VLOOKUP($Y$2,Plausis!A:E,5,0),"")</f>
        <v/>
      </c>
      <c r="AI2037" s="52" t="str">
        <f t="shared" si="703"/>
        <v>Ja</v>
      </c>
      <c r="AJ2037" s="52" t="str">
        <f>IF(S2037="Ja",VLOOKUP($S$2,Plausis!A:E,5,0),IF(V2037="Ja",VLOOKUP($V$2,Plausis!A:E,5,0),IF(X2037="Ja",VLOOKUP($X$2,Plausis!A:E,5,0),"")))</f>
        <v/>
      </c>
      <c r="AL2037" s="52" t="s">
        <v>2</v>
      </c>
      <c r="AM2037" s="114">
        <v>45531</v>
      </c>
      <c r="AN2037" s="52" t="s">
        <v>4467</v>
      </c>
      <c r="AO2037" s="52" t="str">
        <f>VLOOKUP(B2037,'BAT Grundtabelle'!B:T,19,0)</f>
        <v>ja</v>
      </c>
      <c r="AP2037" s="105" t="str">
        <f t="shared" si="704"/>
        <v>11830</v>
      </c>
      <c r="AQ2037" s="52" t="str">
        <f t="shared" si="705"/>
        <v>Tribünenvermietung</v>
      </c>
      <c r="AR2037" s="52" t="b">
        <f t="shared" si="721"/>
        <v>0</v>
      </c>
      <c r="AS2037" s="52" t="b">
        <f t="shared" si="721"/>
        <v>0</v>
      </c>
      <c r="AT2037" s="52" t="b">
        <f t="shared" si="721"/>
        <v>0</v>
      </c>
      <c r="AU2037" s="52">
        <f t="shared" si="706"/>
        <v>1</v>
      </c>
      <c r="AW2037" s="52" t="b">
        <f t="shared" si="707"/>
        <v>0</v>
      </c>
      <c r="AX2037" s="52" t="str">
        <f t="shared" si="708"/>
        <v>Unternehmen</v>
      </c>
      <c r="AY2037" s="52" t="b">
        <f t="shared" si="709"/>
        <v>0</v>
      </c>
      <c r="AZ2037" s="52" t="str">
        <f t="shared" si="710"/>
        <v>11830</v>
      </c>
      <c r="BA2037" s="52" t="str">
        <f>VLOOKUP(A2037,'BAT Grundtabelle'!A:U,21,0)</f>
        <v>ja</v>
      </c>
      <c r="BB2037" s="52" t="str">
        <f t="shared" si="711"/>
        <v>nein</v>
      </c>
      <c r="BC2037" s="52" t="str">
        <f t="shared" si="712"/>
        <v>11830</v>
      </c>
      <c r="BD2037" s="52" t="str">
        <f t="shared" si="713"/>
        <v>Tribünenvermietung</v>
      </c>
      <c r="BE2037" s="52" t="str">
        <f t="shared" si="714"/>
        <v>Unternehmen</v>
      </c>
      <c r="BF2037" s="52">
        <f t="shared" si="715"/>
        <v>1</v>
      </c>
    </row>
    <row r="2038" spans="1:58" hidden="1" x14ac:dyDescent="0.35">
      <c r="A2038" s="107" t="s">
        <v>4257</v>
      </c>
      <c r="B2038" s="75" t="s">
        <v>1072</v>
      </c>
      <c r="C2038" s="52" t="s">
        <v>3</v>
      </c>
      <c r="D2038" s="52" t="s">
        <v>3</v>
      </c>
      <c r="E2038" s="52" t="s">
        <v>2</v>
      </c>
      <c r="F2038" s="52" t="s">
        <v>2</v>
      </c>
      <c r="G2038" s="52" t="s">
        <v>2</v>
      </c>
      <c r="H2038" s="52" t="s">
        <v>2</v>
      </c>
      <c r="I2038" s="52" t="s">
        <v>3</v>
      </c>
      <c r="J2038" s="52">
        <v>1</v>
      </c>
      <c r="K2038" s="52" t="s">
        <v>2</v>
      </c>
      <c r="L2038" s="52" t="s">
        <v>2</v>
      </c>
      <c r="M2038" s="52" t="s">
        <v>2</v>
      </c>
      <c r="N2038" s="52" t="s">
        <v>3</v>
      </c>
      <c r="P2038" s="52" t="s">
        <v>4</v>
      </c>
      <c r="Q2038" s="52" t="str">
        <f t="shared" si="722"/>
        <v>Nein</v>
      </c>
      <c r="R2038" s="52" t="str">
        <f t="shared" si="722"/>
        <v>Nein</v>
      </c>
      <c r="S2038" s="52" t="str">
        <f t="shared" si="722"/>
        <v>Nein</v>
      </c>
      <c r="T2038" s="52" t="str">
        <f t="shared" si="722"/>
        <v>Nein</v>
      </c>
      <c r="U2038" s="52" t="str">
        <f t="shared" si="722"/>
        <v>Nein</v>
      </c>
      <c r="V2038" s="52" t="str">
        <f t="shared" si="722"/>
        <v>Nein</v>
      </c>
      <c r="W2038" s="52" t="str">
        <f t="shared" si="722"/>
        <v>Nein</v>
      </c>
      <c r="X2038" s="52" t="str">
        <f t="shared" si="722"/>
        <v>Nein</v>
      </c>
      <c r="Y2038" s="52" t="str">
        <f t="shared" si="722"/>
        <v>Nein</v>
      </c>
      <c r="Z2038" s="52" t="str">
        <f t="shared" si="722"/>
        <v>Nein</v>
      </c>
      <c r="AA2038" s="52" t="str">
        <f t="shared" si="722"/>
        <v>Nein</v>
      </c>
      <c r="AB2038" s="52" t="str">
        <f t="shared" si="722"/>
        <v>Nein</v>
      </c>
      <c r="AC2038" s="52" t="str">
        <f t="shared" si="722"/>
        <v>Nein</v>
      </c>
      <c r="AD2038" s="52" t="str">
        <f t="shared" si="722"/>
        <v>Nein</v>
      </c>
      <c r="AE2038" s="52" t="str">
        <f t="shared" si="722"/>
        <v>Nein</v>
      </c>
      <c r="AF2038" s="52" t="str">
        <f t="shared" si="722"/>
        <v>Nein</v>
      </c>
      <c r="AG2038" s="61" t="str">
        <f>IF(Q2038="Ja",VLOOKUP($Q$2,Plausis!A:E,5,0),IF(R2038="Ja",VLOOKUP($R$2,Plausis!A:E,5,0),IF(T2038="Ja",VLOOKUP($T$2,Plausis!A:E,5,0),IF(U2038="Ja",VLOOKUP($U$2,Plausis!A:E,5,0),IF(AA2038="Ja",VLOOKUP($AA$2,Plausis!A:E,5,0),IF(AC2038="Ja",VLOOKUP($AC$2,Plausis!A:E,5,0),IF(AD2038="Ja",VLOOKUP($AD$2,Plausis!A:E,5,0),"")))))))</f>
        <v/>
      </c>
      <c r="AH2038" s="52" t="str">
        <f>IF(Y2038="Ja",VLOOKUP($Y$2,Plausis!A:E,5,0),"")</f>
        <v/>
      </c>
      <c r="AI2038" s="52" t="str">
        <f t="shared" si="703"/>
        <v>Ja</v>
      </c>
      <c r="AJ2038" s="52" t="str">
        <f>IF(S2038="Ja",VLOOKUP($S$2,Plausis!A:E,5,0),IF(V2038="Ja",VLOOKUP($V$2,Plausis!A:E,5,0),IF(X2038="Ja",VLOOKUP($X$2,Plausis!A:E,5,0),"")))</f>
        <v/>
      </c>
      <c r="AL2038" s="52" t="s">
        <v>3</v>
      </c>
      <c r="AM2038" s="114">
        <v>45531</v>
      </c>
      <c r="AN2038" s="52" t="s">
        <v>4467</v>
      </c>
      <c r="AO2038" s="52" t="str">
        <f>VLOOKUP(B2038,'BAT Grundtabelle'!B:T,19,0)</f>
        <v>ja</v>
      </c>
      <c r="AP2038" s="105" t="str">
        <f t="shared" si="704"/>
        <v>11831</v>
      </c>
      <c r="AQ2038" s="52" t="str">
        <f t="shared" si="705"/>
        <v>Trinkhalle</v>
      </c>
      <c r="AR2038" s="52" t="b">
        <f t="shared" si="721"/>
        <v>0</v>
      </c>
      <c r="AS2038" s="52" t="b">
        <f t="shared" si="721"/>
        <v>0</v>
      </c>
      <c r="AT2038" s="52" t="b">
        <f t="shared" si="721"/>
        <v>0</v>
      </c>
      <c r="AU2038" s="52">
        <f t="shared" si="706"/>
        <v>1</v>
      </c>
      <c r="AW2038" s="52" t="b">
        <f t="shared" si="707"/>
        <v>0</v>
      </c>
      <c r="AX2038" s="52" t="str">
        <f t="shared" si="708"/>
        <v>Unternehmen</v>
      </c>
      <c r="AY2038" s="52" t="b">
        <f t="shared" si="709"/>
        <v>0</v>
      </c>
      <c r="AZ2038" s="52" t="str">
        <f t="shared" si="710"/>
        <v>11831</v>
      </c>
      <c r="BA2038" s="52" t="str">
        <f>VLOOKUP(A2038,'BAT Grundtabelle'!A:U,21,0)</f>
        <v>ja</v>
      </c>
      <c r="BB2038" s="52" t="str">
        <f t="shared" si="711"/>
        <v>nein</v>
      </c>
      <c r="BC2038" s="52" t="str">
        <f t="shared" si="712"/>
        <v>11831</v>
      </c>
      <c r="BD2038" s="52" t="str">
        <f t="shared" si="713"/>
        <v>Trinkhalle</v>
      </c>
      <c r="BE2038" s="52" t="str">
        <f t="shared" si="714"/>
        <v>Unternehmen</v>
      </c>
      <c r="BF2038" s="52">
        <f t="shared" si="715"/>
        <v>1</v>
      </c>
    </row>
    <row r="2039" spans="1:58" hidden="1" x14ac:dyDescent="0.35">
      <c r="A2039" s="107" t="s">
        <v>4258</v>
      </c>
      <c r="B2039" s="75" t="s">
        <v>2026</v>
      </c>
      <c r="C2039" s="52" t="s">
        <v>3</v>
      </c>
      <c r="D2039" s="52" t="s">
        <v>3</v>
      </c>
      <c r="E2039" s="52" t="s">
        <v>2</v>
      </c>
      <c r="F2039" s="52" t="s">
        <v>2</v>
      </c>
      <c r="G2039" s="52" t="s">
        <v>2</v>
      </c>
      <c r="H2039" s="52" t="s">
        <v>2</v>
      </c>
      <c r="I2039" s="52" t="s">
        <v>3</v>
      </c>
      <c r="J2039" s="52">
        <v>1</v>
      </c>
      <c r="K2039" s="52" t="s">
        <v>2</v>
      </c>
      <c r="L2039" s="52" t="s">
        <v>2</v>
      </c>
      <c r="M2039" s="52" t="s">
        <v>2</v>
      </c>
      <c r="N2039" s="52" t="s">
        <v>3</v>
      </c>
      <c r="P2039" s="52" t="s">
        <v>4</v>
      </c>
      <c r="Q2039" s="52" t="str">
        <f t="shared" si="722"/>
        <v>Nein</v>
      </c>
      <c r="R2039" s="52" t="str">
        <f t="shared" si="722"/>
        <v>Nein</v>
      </c>
      <c r="S2039" s="52" t="str">
        <f t="shared" si="722"/>
        <v>Nein</v>
      </c>
      <c r="T2039" s="52" t="str">
        <f t="shared" si="722"/>
        <v>Nein</v>
      </c>
      <c r="U2039" s="52" t="str">
        <f t="shared" si="722"/>
        <v>Nein</v>
      </c>
      <c r="V2039" s="52" t="str">
        <f t="shared" si="722"/>
        <v>Nein</v>
      </c>
      <c r="W2039" s="52" t="str">
        <f t="shared" si="722"/>
        <v>Nein</v>
      </c>
      <c r="X2039" s="52" t="str">
        <f t="shared" si="722"/>
        <v>Nein</v>
      </c>
      <c r="Y2039" s="52" t="str">
        <f t="shared" si="722"/>
        <v>Nein</v>
      </c>
      <c r="Z2039" s="52" t="str">
        <f t="shared" si="722"/>
        <v>Nein</v>
      </c>
      <c r="AA2039" s="52" t="str">
        <f t="shared" si="722"/>
        <v>Nein</v>
      </c>
      <c r="AB2039" s="52" t="str">
        <f t="shared" si="722"/>
        <v>Nein</v>
      </c>
      <c r="AC2039" s="52" t="str">
        <f t="shared" si="722"/>
        <v>Nein</v>
      </c>
      <c r="AD2039" s="52" t="str">
        <f t="shared" si="722"/>
        <v>Nein</v>
      </c>
      <c r="AE2039" s="52" t="str">
        <f t="shared" si="722"/>
        <v>Nein</v>
      </c>
      <c r="AF2039" s="52" t="str">
        <f t="shared" si="722"/>
        <v>Nein</v>
      </c>
      <c r="AG2039" s="61" t="str">
        <f>IF(Q2039="Ja",VLOOKUP($Q$2,Plausis!A:E,5,0),IF(R2039="Ja",VLOOKUP($R$2,Plausis!A:E,5,0),IF(T2039="Ja",VLOOKUP($T$2,Plausis!A:E,5,0),IF(U2039="Ja",VLOOKUP($U$2,Plausis!A:E,5,0),IF(AA2039="Ja",VLOOKUP($AA$2,Plausis!A:E,5,0),IF(AC2039="Ja",VLOOKUP($AC$2,Plausis!A:E,5,0),IF(AD2039="Ja",VLOOKUP($AD$2,Plausis!A:E,5,0),"")))))))</f>
        <v/>
      </c>
      <c r="AH2039" s="52" t="str">
        <f>IF(Y2039="Ja",VLOOKUP($Y$2,Plausis!A:E,5,0),"")</f>
        <v/>
      </c>
      <c r="AI2039" s="52" t="str">
        <f t="shared" si="703"/>
        <v>Ja</v>
      </c>
      <c r="AJ2039" s="52" t="str">
        <f>IF(S2039="Ja",VLOOKUP($S$2,Plausis!A:E,5,0),IF(V2039="Ja",VLOOKUP($V$2,Plausis!A:E,5,0),IF(X2039="Ja",VLOOKUP($X$2,Plausis!A:E,5,0),"")))</f>
        <v/>
      </c>
      <c r="AL2039" s="52" t="s">
        <v>3</v>
      </c>
      <c r="AM2039" s="114">
        <v>45531</v>
      </c>
      <c r="AN2039" s="52" t="s">
        <v>4467</v>
      </c>
      <c r="AO2039" s="52" t="str">
        <f>VLOOKUP(B2039,'BAT Grundtabelle'!B:T,19,0)</f>
        <v>ja</v>
      </c>
      <c r="AP2039" s="105" t="str">
        <f t="shared" si="704"/>
        <v>11832</v>
      </c>
      <c r="AQ2039" s="52" t="str">
        <f t="shared" si="705"/>
        <v>Trockenbaubetrieb</v>
      </c>
      <c r="AR2039" s="52" t="b">
        <f t="shared" si="721"/>
        <v>0</v>
      </c>
      <c r="AS2039" s="52" t="b">
        <f t="shared" si="721"/>
        <v>0</v>
      </c>
      <c r="AT2039" s="52" t="b">
        <f t="shared" si="721"/>
        <v>0</v>
      </c>
      <c r="AU2039" s="52">
        <f t="shared" si="706"/>
        <v>1</v>
      </c>
      <c r="AW2039" s="52" t="b">
        <f t="shared" si="707"/>
        <v>0</v>
      </c>
      <c r="AX2039" s="52" t="str">
        <f t="shared" si="708"/>
        <v>Unternehmen</v>
      </c>
      <c r="AY2039" s="52" t="b">
        <f t="shared" si="709"/>
        <v>0</v>
      </c>
      <c r="AZ2039" s="52" t="str">
        <f t="shared" si="710"/>
        <v>11832</v>
      </c>
      <c r="BA2039" s="52" t="str">
        <f>VLOOKUP(A2039,'BAT Grundtabelle'!A:U,21,0)</f>
        <v>ja</v>
      </c>
      <c r="BB2039" s="52" t="str">
        <f t="shared" si="711"/>
        <v>nein</v>
      </c>
      <c r="BC2039" s="52" t="str">
        <f t="shared" si="712"/>
        <v>11832</v>
      </c>
      <c r="BD2039" s="52" t="str">
        <f t="shared" si="713"/>
        <v>Trockenbaubetrieb</v>
      </c>
      <c r="BE2039" s="52" t="str">
        <f t="shared" si="714"/>
        <v>Unternehmen</v>
      </c>
      <c r="BF2039" s="52">
        <f t="shared" si="715"/>
        <v>1</v>
      </c>
    </row>
    <row r="2040" spans="1:58" hidden="1" x14ac:dyDescent="0.35">
      <c r="A2040" s="107" t="s">
        <v>4259</v>
      </c>
      <c r="B2040" s="75" t="s">
        <v>1317</v>
      </c>
      <c r="C2040" s="52" t="s">
        <v>3</v>
      </c>
      <c r="D2040" s="52" t="s">
        <v>3</v>
      </c>
      <c r="E2040" s="52" t="s">
        <v>2</v>
      </c>
      <c r="F2040" s="52" t="s">
        <v>2</v>
      </c>
      <c r="G2040" s="52" t="s">
        <v>2</v>
      </c>
      <c r="H2040" s="52" t="s">
        <v>2</v>
      </c>
      <c r="I2040" s="52" t="s">
        <v>3</v>
      </c>
      <c r="J2040" s="52">
        <v>1</v>
      </c>
      <c r="K2040" s="52" t="s">
        <v>2</v>
      </c>
      <c r="L2040" s="52" t="s">
        <v>2</v>
      </c>
      <c r="M2040" s="52" t="s">
        <v>2</v>
      </c>
      <c r="N2040" s="52" t="s">
        <v>3</v>
      </c>
      <c r="P2040" s="52" t="s">
        <v>4</v>
      </c>
      <c r="Q2040" s="52" t="str">
        <f t="shared" si="722"/>
        <v>Nein</v>
      </c>
      <c r="R2040" s="52" t="str">
        <f t="shared" si="722"/>
        <v>Nein</v>
      </c>
      <c r="S2040" s="52" t="str">
        <f t="shared" si="722"/>
        <v>Nein</v>
      </c>
      <c r="T2040" s="52" t="str">
        <f t="shared" si="722"/>
        <v>Nein</v>
      </c>
      <c r="U2040" s="52" t="str">
        <f t="shared" si="722"/>
        <v>Nein</v>
      </c>
      <c r="V2040" s="52" t="str">
        <f t="shared" si="722"/>
        <v>Nein</v>
      </c>
      <c r="W2040" s="52" t="str">
        <f t="shared" si="722"/>
        <v>Nein</v>
      </c>
      <c r="X2040" s="52" t="str">
        <f t="shared" si="722"/>
        <v>Nein</v>
      </c>
      <c r="Y2040" s="52" t="str">
        <f t="shared" si="722"/>
        <v>Nein</v>
      </c>
      <c r="Z2040" s="52" t="str">
        <f t="shared" si="722"/>
        <v>Nein</v>
      </c>
      <c r="AA2040" s="52" t="str">
        <f t="shared" si="722"/>
        <v>Nein</v>
      </c>
      <c r="AB2040" s="52" t="str">
        <f t="shared" si="722"/>
        <v>Nein</v>
      </c>
      <c r="AC2040" s="52" t="str">
        <f t="shared" si="722"/>
        <v>Nein</v>
      </c>
      <c r="AD2040" s="52" t="str">
        <f t="shared" si="722"/>
        <v>Nein</v>
      </c>
      <c r="AE2040" s="52" t="str">
        <f t="shared" si="722"/>
        <v>Nein</v>
      </c>
      <c r="AF2040" s="52" t="str">
        <f t="shared" si="722"/>
        <v>Nein</v>
      </c>
      <c r="AG2040" s="61" t="str">
        <f>IF(Q2040="Ja",VLOOKUP($Q$2,Plausis!A:E,5,0),IF(R2040="Ja",VLOOKUP($R$2,Plausis!A:E,5,0),IF(T2040="Ja",VLOOKUP($T$2,Plausis!A:E,5,0),IF(U2040="Ja",VLOOKUP($U$2,Plausis!A:E,5,0),IF(AA2040="Ja",VLOOKUP($AA$2,Plausis!A:E,5,0),IF(AC2040="Ja",VLOOKUP($AC$2,Plausis!A:E,5,0),IF(AD2040="Ja",VLOOKUP($AD$2,Plausis!A:E,5,0),"")))))))</f>
        <v/>
      </c>
      <c r="AH2040" s="52" t="str">
        <f>IF(Y2040="Ja",VLOOKUP($Y$2,Plausis!A:E,5,0),"")</f>
        <v/>
      </c>
      <c r="AI2040" s="52" t="str">
        <f t="shared" si="703"/>
        <v>Ja</v>
      </c>
      <c r="AJ2040" s="52" t="str">
        <f>IF(S2040="Ja",VLOOKUP($S$2,Plausis!A:E,5,0),IF(V2040="Ja",VLOOKUP($V$2,Plausis!A:E,5,0),IF(X2040="Ja",VLOOKUP($X$2,Plausis!A:E,5,0),"")))</f>
        <v/>
      </c>
      <c r="AL2040" s="52" t="s">
        <v>2</v>
      </c>
      <c r="AM2040" s="114">
        <v>45531</v>
      </c>
      <c r="AN2040" s="52" t="s">
        <v>4467</v>
      </c>
      <c r="AO2040" s="52" t="str">
        <f>VLOOKUP(B2040,'BAT Grundtabelle'!B:T,19,0)</f>
        <v>ja</v>
      </c>
      <c r="AP2040" s="105" t="str">
        <f t="shared" si="704"/>
        <v>11833</v>
      </c>
      <c r="AQ2040" s="52" t="str">
        <f t="shared" si="705"/>
        <v>Trödelhandel ohne Textilien</v>
      </c>
      <c r="AR2040" s="52" t="b">
        <f t="shared" si="721"/>
        <v>0</v>
      </c>
      <c r="AS2040" s="52" t="b">
        <f t="shared" si="721"/>
        <v>0</v>
      </c>
      <c r="AT2040" s="52" t="b">
        <f t="shared" si="721"/>
        <v>0</v>
      </c>
      <c r="AU2040" s="52">
        <f t="shared" si="706"/>
        <v>1</v>
      </c>
      <c r="AW2040" s="52" t="b">
        <f t="shared" si="707"/>
        <v>0</v>
      </c>
      <c r="AX2040" s="52" t="str">
        <f t="shared" si="708"/>
        <v>Unternehmen</v>
      </c>
      <c r="AY2040" s="52" t="b">
        <f t="shared" si="709"/>
        <v>0</v>
      </c>
      <c r="AZ2040" s="52" t="str">
        <f t="shared" si="710"/>
        <v>11833</v>
      </c>
      <c r="BA2040" s="52" t="str">
        <f>VLOOKUP(A2040,'BAT Grundtabelle'!A:U,21,0)</f>
        <v>ja</v>
      </c>
      <c r="BB2040" s="52" t="str">
        <f t="shared" si="711"/>
        <v>nein</v>
      </c>
      <c r="BC2040" s="52" t="str">
        <f t="shared" si="712"/>
        <v>11833</v>
      </c>
      <c r="BD2040" s="52" t="str">
        <f t="shared" si="713"/>
        <v>Trödelhandel ohne Textilien</v>
      </c>
      <c r="BE2040" s="52" t="str">
        <f t="shared" si="714"/>
        <v>Unternehmen</v>
      </c>
      <c r="BF2040" s="52">
        <f t="shared" si="715"/>
        <v>1</v>
      </c>
    </row>
    <row r="2041" spans="1:58" hidden="1" x14ac:dyDescent="0.35">
      <c r="A2041" s="107" t="s">
        <v>4260</v>
      </c>
      <c r="B2041" s="75" t="s">
        <v>908</v>
      </c>
      <c r="C2041" s="52" t="s">
        <v>2</v>
      </c>
      <c r="D2041" s="52" t="s">
        <v>2</v>
      </c>
      <c r="E2041" s="52" t="s">
        <v>2</v>
      </c>
      <c r="F2041" s="52" t="s">
        <v>2</v>
      </c>
      <c r="G2041" s="52" t="s">
        <v>2</v>
      </c>
      <c r="H2041" s="52" t="s">
        <v>2</v>
      </c>
      <c r="I2041" s="52" t="s">
        <v>3</v>
      </c>
      <c r="J2041" s="52">
        <v>3</v>
      </c>
      <c r="K2041" s="52" t="s">
        <v>2</v>
      </c>
      <c r="L2041" s="52" t="s">
        <v>2</v>
      </c>
      <c r="M2041" s="52" t="s">
        <v>2</v>
      </c>
      <c r="N2041" s="52" t="s">
        <v>2</v>
      </c>
      <c r="P2041" s="52" t="s">
        <v>4</v>
      </c>
      <c r="Q2041" s="52" t="str">
        <f t="shared" si="722"/>
        <v>Nein</v>
      </c>
      <c r="R2041" s="52" t="str">
        <f t="shared" si="722"/>
        <v>Nein</v>
      </c>
      <c r="S2041" s="52" t="str">
        <f t="shared" si="722"/>
        <v>Nein</v>
      </c>
      <c r="T2041" s="52" t="str">
        <f t="shared" si="722"/>
        <v>Nein</v>
      </c>
      <c r="U2041" s="52" t="str">
        <f t="shared" si="722"/>
        <v>Nein</v>
      </c>
      <c r="V2041" s="52" t="str">
        <f t="shared" si="722"/>
        <v>Nein</v>
      </c>
      <c r="W2041" s="52" t="str">
        <f t="shared" si="722"/>
        <v>Nein</v>
      </c>
      <c r="X2041" s="52" t="str">
        <f t="shared" si="722"/>
        <v>Nein</v>
      </c>
      <c r="Y2041" s="52" t="str">
        <f t="shared" si="722"/>
        <v>Nein</v>
      </c>
      <c r="Z2041" s="52" t="str">
        <f t="shared" si="722"/>
        <v>Nein</v>
      </c>
      <c r="AA2041" s="52" t="str">
        <f t="shared" si="722"/>
        <v>Nein</v>
      </c>
      <c r="AB2041" s="52" t="str">
        <f t="shared" si="722"/>
        <v>Nein</v>
      </c>
      <c r="AC2041" s="52" t="str">
        <f t="shared" si="722"/>
        <v>Nein</v>
      </c>
      <c r="AD2041" s="52" t="str">
        <f t="shared" si="722"/>
        <v>Nein</v>
      </c>
      <c r="AE2041" s="52" t="str">
        <f t="shared" si="722"/>
        <v>Nein</v>
      </c>
      <c r="AF2041" s="52" t="str">
        <f t="shared" si="722"/>
        <v>Nein</v>
      </c>
      <c r="AG2041" s="61" t="str">
        <f>IF(Q2041="Ja",VLOOKUP($Q$2,Plausis!A:E,5,0),IF(R2041="Ja",VLOOKUP($R$2,Plausis!A:E,5,0),IF(T2041="Ja",VLOOKUP($T$2,Plausis!A:E,5,0),IF(U2041="Ja",VLOOKUP($U$2,Plausis!A:E,5,0),IF(AA2041="Ja",VLOOKUP($AA$2,Plausis!A:E,5,0),IF(AC2041="Ja",VLOOKUP($AC$2,Plausis!A:E,5,0),IF(AD2041="Ja",VLOOKUP($AD$2,Plausis!A:E,5,0),"")))))))</f>
        <v/>
      </c>
      <c r="AH2041" s="52" t="str">
        <f>IF(Y2041="Ja",VLOOKUP($Y$2,Plausis!A:E,5,0),"")</f>
        <v/>
      </c>
      <c r="AI2041" s="52" t="str">
        <f t="shared" si="703"/>
        <v>Nein</v>
      </c>
      <c r="AJ2041" s="52" t="str">
        <f>IF(S2041="Ja",VLOOKUP($S$2,Plausis!A:E,5,0),IF(V2041="Ja",VLOOKUP($V$2,Plausis!A:E,5,0),IF(X2041="Ja",VLOOKUP($X$2,Plausis!A:E,5,0),"")))</f>
        <v/>
      </c>
      <c r="AL2041" s="52" t="s">
        <v>2</v>
      </c>
      <c r="AM2041" s="114">
        <v>45531</v>
      </c>
      <c r="AN2041" s="52" t="s">
        <v>4467</v>
      </c>
      <c r="AO2041" s="52" t="str">
        <f>VLOOKUP(B2041,'BAT Grundtabelle'!B:T,19,0)</f>
        <v>ja</v>
      </c>
      <c r="AP2041" s="105" t="str">
        <f t="shared" si="704"/>
        <v>11834</v>
      </c>
      <c r="AQ2041" s="52" t="str">
        <f t="shared" si="705"/>
        <v>Trödelmarkt</v>
      </c>
      <c r="AR2041" s="52" t="b">
        <f t="shared" si="721"/>
        <v>0</v>
      </c>
      <c r="AS2041" s="52" t="b">
        <f t="shared" si="721"/>
        <v>0</v>
      </c>
      <c r="AT2041" s="52" t="b">
        <f t="shared" si="721"/>
        <v>0</v>
      </c>
      <c r="AU2041" s="52">
        <f t="shared" si="706"/>
        <v>3</v>
      </c>
      <c r="AW2041" s="52" t="b">
        <f t="shared" si="707"/>
        <v>0</v>
      </c>
      <c r="AX2041" s="52" t="str">
        <f t="shared" si="708"/>
        <v>Unternehmen</v>
      </c>
      <c r="AY2041" s="52" t="b">
        <f t="shared" si="709"/>
        <v>0</v>
      </c>
      <c r="AZ2041" s="52" t="str">
        <f t="shared" si="710"/>
        <v>11834</v>
      </c>
      <c r="BA2041" s="52" t="str">
        <f>VLOOKUP(A2041,'BAT Grundtabelle'!A:U,21,0)</f>
        <v>nein</v>
      </c>
      <c r="BB2041" s="52" t="str">
        <f t="shared" si="711"/>
        <v>nein</v>
      </c>
      <c r="BC2041" s="52" t="str">
        <f t="shared" si="712"/>
        <v>11834</v>
      </c>
      <c r="BD2041" s="52" t="str">
        <f t="shared" si="713"/>
        <v>Trödelmarkt</v>
      </c>
      <c r="BE2041" s="52" t="str">
        <f t="shared" si="714"/>
        <v>Unternehmen</v>
      </c>
      <c r="BF2041" s="52">
        <f t="shared" si="715"/>
        <v>3</v>
      </c>
    </row>
    <row r="2042" spans="1:58" hidden="1" x14ac:dyDescent="0.35">
      <c r="A2042" s="107" t="s">
        <v>4261</v>
      </c>
      <c r="B2042" s="75" t="s">
        <v>793</v>
      </c>
      <c r="C2042" s="52" t="s">
        <v>3</v>
      </c>
      <c r="D2042" s="52" t="s">
        <v>3</v>
      </c>
      <c r="E2042" s="52" t="s">
        <v>2</v>
      </c>
      <c r="F2042" s="52" t="s">
        <v>2</v>
      </c>
      <c r="G2042" s="52" t="s">
        <v>2</v>
      </c>
      <c r="H2042" s="52" t="s">
        <v>2</v>
      </c>
      <c r="I2042" s="52" t="s">
        <v>3</v>
      </c>
      <c r="J2042" s="52">
        <v>1</v>
      </c>
      <c r="K2042" s="52" t="s">
        <v>2</v>
      </c>
      <c r="L2042" s="52" t="s">
        <v>2</v>
      </c>
      <c r="M2042" s="52" t="s">
        <v>2</v>
      </c>
      <c r="N2042" s="52" t="s">
        <v>3</v>
      </c>
      <c r="P2042" s="52" t="s">
        <v>4</v>
      </c>
      <c r="Q2042" s="52" t="str">
        <f t="shared" si="722"/>
        <v>Nein</v>
      </c>
      <c r="R2042" s="52" t="str">
        <f t="shared" si="722"/>
        <v>Nein</v>
      </c>
      <c r="S2042" s="52" t="str">
        <f t="shared" si="722"/>
        <v>Nein</v>
      </c>
      <c r="T2042" s="52" t="str">
        <f t="shared" si="722"/>
        <v>Nein</v>
      </c>
      <c r="U2042" s="52" t="str">
        <f t="shared" si="722"/>
        <v>Nein</v>
      </c>
      <c r="V2042" s="52" t="str">
        <f t="shared" si="722"/>
        <v>Nein</v>
      </c>
      <c r="W2042" s="52" t="str">
        <f t="shared" si="722"/>
        <v>Nein</v>
      </c>
      <c r="X2042" s="52" t="str">
        <f t="shared" si="722"/>
        <v>Nein</v>
      </c>
      <c r="Y2042" s="52" t="str">
        <f t="shared" si="722"/>
        <v>Nein</v>
      </c>
      <c r="Z2042" s="52" t="str">
        <f t="shared" si="722"/>
        <v>Nein</v>
      </c>
      <c r="AA2042" s="52" t="str">
        <f t="shared" si="722"/>
        <v>Nein</v>
      </c>
      <c r="AB2042" s="52" t="str">
        <f t="shared" si="722"/>
        <v>Nein</v>
      </c>
      <c r="AC2042" s="52" t="str">
        <f t="shared" si="722"/>
        <v>Nein</v>
      </c>
      <c r="AD2042" s="52" t="str">
        <f t="shared" si="722"/>
        <v>Nein</v>
      </c>
      <c r="AE2042" s="52" t="str">
        <f t="shared" si="722"/>
        <v>Nein</v>
      </c>
      <c r="AF2042" s="52" t="str">
        <f t="shared" si="722"/>
        <v>Nein</v>
      </c>
      <c r="AG2042" s="61" t="str">
        <f>IF(Q2042="Ja",VLOOKUP($Q$2,Plausis!A:E,5,0),IF(R2042="Ja",VLOOKUP($R$2,Plausis!A:E,5,0),IF(T2042="Ja",VLOOKUP($T$2,Plausis!A:E,5,0),IF(U2042="Ja",VLOOKUP($U$2,Plausis!A:E,5,0),IF(AA2042="Ja",VLOOKUP($AA$2,Plausis!A:E,5,0),IF(AC2042="Ja",VLOOKUP($AC$2,Plausis!A:E,5,0),IF(AD2042="Ja",VLOOKUP($AD$2,Plausis!A:E,5,0),"")))))))</f>
        <v/>
      </c>
      <c r="AH2042" s="52" t="str">
        <f>IF(Y2042="Ja",VLOOKUP($Y$2,Plausis!A:E,5,0),"")</f>
        <v/>
      </c>
      <c r="AI2042" s="52" t="str">
        <f t="shared" si="703"/>
        <v>Ja</v>
      </c>
      <c r="AJ2042" s="52" t="str">
        <f>IF(S2042="Ja",VLOOKUP($S$2,Plausis!A:E,5,0),IF(V2042="Ja",VLOOKUP($V$2,Plausis!A:E,5,0),IF(X2042="Ja",VLOOKUP($X$2,Plausis!A:E,5,0),"")))</f>
        <v/>
      </c>
      <c r="AL2042" s="52" t="s">
        <v>2</v>
      </c>
      <c r="AM2042" s="114">
        <v>45531</v>
      </c>
      <c r="AN2042" s="52" t="s">
        <v>4467</v>
      </c>
      <c r="AO2042" s="52" t="str">
        <f>VLOOKUP(B2042,'BAT Grundtabelle'!B:T,19,0)</f>
        <v>ja</v>
      </c>
      <c r="AP2042" s="105" t="str">
        <f t="shared" si="704"/>
        <v>11835</v>
      </c>
      <c r="AQ2042" s="52" t="str">
        <f t="shared" si="705"/>
        <v>Türenmontagebetrieb</v>
      </c>
      <c r="AR2042" s="52" t="b">
        <f t="shared" si="721"/>
        <v>0</v>
      </c>
      <c r="AS2042" s="52" t="b">
        <f t="shared" si="721"/>
        <v>0</v>
      </c>
      <c r="AT2042" s="52" t="b">
        <f t="shared" si="721"/>
        <v>0</v>
      </c>
      <c r="AU2042" s="52">
        <f t="shared" si="706"/>
        <v>1</v>
      </c>
      <c r="AW2042" s="52" t="b">
        <f t="shared" si="707"/>
        <v>0</v>
      </c>
      <c r="AX2042" s="52" t="str">
        <f t="shared" si="708"/>
        <v>Unternehmen</v>
      </c>
      <c r="AY2042" s="52" t="b">
        <f t="shared" si="709"/>
        <v>0</v>
      </c>
      <c r="AZ2042" s="52" t="str">
        <f t="shared" si="710"/>
        <v>11835</v>
      </c>
      <c r="BA2042" s="52" t="str">
        <f>VLOOKUP(A2042,'BAT Grundtabelle'!A:U,21,0)</f>
        <v>ja</v>
      </c>
      <c r="BB2042" s="52" t="str">
        <f t="shared" si="711"/>
        <v>nein</v>
      </c>
      <c r="BC2042" s="52" t="str">
        <f t="shared" si="712"/>
        <v>11835</v>
      </c>
      <c r="BD2042" s="52" t="str">
        <f t="shared" si="713"/>
        <v>Türenmontagebetrieb</v>
      </c>
      <c r="BE2042" s="52" t="str">
        <f t="shared" si="714"/>
        <v>Unternehmen</v>
      </c>
      <c r="BF2042" s="52">
        <f t="shared" si="715"/>
        <v>1</v>
      </c>
    </row>
    <row r="2043" spans="1:58" hidden="1" x14ac:dyDescent="0.35">
      <c r="A2043" s="107" t="s">
        <v>4262</v>
      </c>
      <c r="B2043" s="75" t="s">
        <v>1383</v>
      </c>
      <c r="C2043" s="52" t="s">
        <v>3</v>
      </c>
      <c r="D2043" s="52" t="s">
        <v>3</v>
      </c>
      <c r="E2043" s="52" t="s">
        <v>2</v>
      </c>
      <c r="F2043" s="52" t="s">
        <v>2</v>
      </c>
      <c r="G2043" s="52" t="s">
        <v>2</v>
      </c>
      <c r="H2043" s="52" t="s">
        <v>2</v>
      </c>
      <c r="I2043" s="52" t="s">
        <v>3</v>
      </c>
      <c r="J2043" s="52">
        <v>2</v>
      </c>
      <c r="K2043" s="52" t="s">
        <v>2</v>
      </c>
      <c r="L2043" s="52" t="s">
        <v>2</v>
      </c>
      <c r="M2043" s="52" t="s">
        <v>2</v>
      </c>
      <c r="N2043" s="52" t="s">
        <v>3</v>
      </c>
      <c r="P2043" s="52" t="s">
        <v>4</v>
      </c>
      <c r="Q2043" s="52" t="str">
        <f t="shared" ref="Q2043:AF2052" si="723">IF(ISERROR(FIND(Q$2,$P2043,1)),"Nein","Ja")</f>
        <v>Nein</v>
      </c>
      <c r="R2043" s="52" t="str">
        <f t="shared" si="723"/>
        <v>Nein</v>
      </c>
      <c r="S2043" s="52" t="str">
        <f t="shared" si="723"/>
        <v>Nein</v>
      </c>
      <c r="T2043" s="52" t="str">
        <f t="shared" si="723"/>
        <v>Nein</v>
      </c>
      <c r="U2043" s="52" t="str">
        <f t="shared" si="723"/>
        <v>Nein</v>
      </c>
      <c r="V2043" s="52" t="str">
        <f t="shared" si="723"/>
        <v>Nein</v>
      </c>
      <c r="W2043" s="52" t="str">
        <f t="shared" si="723"/>
        <v>Nein</v>
      </c>
      <c r="X2043" s="52" t="str">
        <f t="shared" si="723"/>
        <v>Nein</v>
      </c>
      <c r="Y2043" s="52" t="str">
        <f t="shared" si="723"/>
        <v>Nein</v>
      </c>
      <c r="Z2043" s="52" t="str">
        <f t="shared" si="723"/>
        <v>Nein</v>
      </c>
      <c r="AA2043" s="52" t="str">
        <f t="shared" si="723"/>
        <v>Nein</v>
      </c>
      <c r="AB2043" s="52" t="str">
        <f t="shared" si="723"/>
        <v>Nein</v>
      </c>
      <c r="AC2043" s="52" t="str">
        <f t="shared" si="723"/>
        <v>Nein</v>
      </c>
      <c r="AD2043" s="52" t="str">
        <f t="shared" si="723"/>
        <v>Nein</v>
      </c>
      <c r="AE2043" s="52" t="str">
        <f t="shared" si="723"/>
        <v>Nein</v>
      </c>
      <c r="AF2043" s="52" t="str">
        <f t="shared" si="723"/>
        <v>Nein</v>
      </c>
      <c r="AG2043" s="61" t="str">
        <f>IF(Q2043="Ja",VLOOKUP($Q$2,Plausis!A:E,5,0),IF(R2043="Ja",VLOOKUP($R$2,Plausis!A:E,5,0),IF(T2043="Ja",VLOOKUP($T$2,Plausis!A:E,5,0),IF(U2043="Ja",VLOOKUP($U$2,Plausis!A:E,5,0),IF(AA2043="Ja",VLOOKUP($AA$2,Plausis!A:E,5,0),IF(AC2043="Ja",VLOOKUP($AC$2,Plausis!A:E,5,0),IF(AD2043="Ja",VLOOKUP($AD$2,Plausis!A:E,5,0),"")))))))</f>
        <v/>
      </c>
      <c r="AH2043" s="52" t="str">
        <f>IF(Y2043="Ja",VLOOKUP($Y$2,Plausis!A:E,5,0),"")</f>
        <v/>
      </c>
      <c r="AI2043" s="52" t="str">
        <f t="shared" si="703"/>
        <v>Ja</v>
      </c>
      <c r="AJ2043" s="52" t="str">
        <f>IF(S2043="Ja",VLOOKUP($S$2,Plausis!A:E,5,0),IF(V2043="Ja",VLOOKUP($V$2,Plausis!A:E,5,0),IF(X2043="Ja",VLOOKUP($X$2,Plausis!A:E,5,0),"")))</f>
        <v/>
      </c>
      <c r="AL2043" s="52" t="s">
        <v>3</v>
      </c>
      <c r="AM2043" s="114">
        <v>45531</v>
      </c>
      <c r="AN2043" s="52" t="s">
        <v>4467</v>
      </c>
      <c r="AO2043" s="52" t="str">
        <f>VLOOKUP(B2043,'BAT Grundtabelle'!B:T,19,0)</f>
        <v>ja</v>
      </c>
      <c r="AP2043" s="105" t="str">
        <f t="shared" si="704"/>
        <v>11836</v>
      </c>
      <c r="AQ2043" s="52" t="str">
        <f t="shared" si="705"/>
        <v>Turngerätehersteller</v>
      </c>
      <c r="AR2043" s="52" t="b">
        <f t="shared" ref="AR2043:AT2062" si="724">IF(ISERROR(FIND(AR$1,$P2043,1)),FALSE,TRUE)</f>
        <v>0</v>
      </c>
      <c r="AS2043" s="52" t="b">
        <f t="shared" si="724"/>
        <v>0</v>
      </c>
      <c r="AT2043" s="52" t="b">
        <f t="shared" si="724"/>
        <v>0</v>
      </c>
      <c r="AU2043" s="52">
        <f t="shared" si="706"/>
        <v>2</v>
      </c>
      <c r="AW2043" s="52" t="b">
        <f t="shared" si="707"/>
        <v>0</v>
      </c>
      <c r="AX2043" s="52" t="str">
        <f t="shared" si="708"/>
        <v>Unternehmen</v>
      </c>
      <c r="AY2043" s="52" t="b">
        <f t="shared" si="709"/>
        <v>0</v>
      </c>
      <c r="AZ2043" s="52" t="str">
        <f t="shared" si="710"/>
        <v>11836</v>
      </c>
      <c r="BA2043" s="52" t="str">
        <f>VLOOKUP(A2043,'BAT Grundtabelle'!A:U,21,0)</f>
        <v>ja</v>
      </c>
      <c r="BB2043" s="52" t="str">
        <f t="shared" si="711"/>
        <v>nein</v>
      </c>
      <c r="BC2043" s="52" t="str">
        <f t="shared" si="712"/>
        <v>11836</v>
      </c>
      <c r="BD2043" s="52" t="str">
        <f t="shared" si="713"/>
        <v>Turngerätehersteller</v>
      </c>
      <c r="BE2043" s="52" t="str">
        <f t="shared" si="714"/>
        <v>Unternehmen</v>
      </c>
      <c r="BF2043" s="52">
        <f t="shared" si="715"/>
        <v>2</v>
      </c>
    </row>
    <row r="2044" spans="1:58" hidden="1" x14ac:dyDescent="0.35">
      <c r="A2044" s="107" t="s">
        <v>4263</v>
      </c>
      <c r="B2044" s="75" t="s">
        <v>1841</v>
      </c>
      <c r="C2044" s="52" t="s">
        <v>2</v>
      </c>
      <c r="D2044" s="52" t="s">
        <v>2</v>
      </c>
      <c r="E2044" s="52" t="s">
        <v>2</v>
      </c>
      <c r="F2044" s="52" t="s">
        <v>2</v>
      </c>
      <c r="G2044" s="52" t="s">
        <v>2</v>
      </c>
      <c r="H2044" s="52" t="s">
        <v>3</v>
      </c>
      <c r="I2044" s="52" t="s">
        <v>2</v>
      </c>
      <c r="J2044" s="52" t="s">
        <v>2</v>
      </c>
      <c r="K2044" s="52" t="s">
        <v>2</v>
      </c>
      <c r="L2044" s="52" t="s">
        <v>2</v>
      </c>
      <c r="M2044" s="52" t="s">
        <v>2</v>
      </c>
      <c r="N2044" s="52" t="s">
        <v>2</v>
      </c>
      <c r="O2044" s="52" t="s">
        <v>2411</v>
      </c>
      <c r="P2044" s="52" t="s">
        <v>59</v>
      </c>
      <c r="Q2044" s="52" t="str">
        <f t="shared" si="723"/>
        <v>Nein</v>
      </c>
      <c r="R2044" s="52" t="str">
        <f t="shared" si="723"/>
        <v>Nein</v>
      </c>
      <c r="S2044" s="52" t="str">
        <f t="shared" si="723"/>
        <v>Nein</v>
      </c>
      <c r="T2044" s="52" t="str">
        <f t="shared" si="723"/>
        <v>Nein</v>
      </c>
      <c r="U2044" s="52" t="str">
        <f t="shared" si="723"/>
        <v>Nein</v>
      </c>
      <c r="V2044" s="52" t="str">
        <f t="shared" si="723"/>
        <v>Nein</v>
      </c>
      <c r="W2044" s="52" t="str">
        <f t="shared" si="723"/>
        <v>Nein</v>
      </c>
      <c r="X2044" s="52" t="str">
        <f t="shared" si="723"/>
        <v>Nein</v>
      </c>
      <c r="Y2044" s="52" t="str">
        <f t="shared" si="723"/>
        <v>Nein</v>
      </c>
      <c r="Z2044" s="52" t="str">
        <f t="shared" si="723"/>
        <v>Nein</v>
      </c>
      <c r="AA2044" s="52" t="str">
        <f t="shared" si="723"/>
        <v>Nein</v>
      </c>
      <c r="AB2044" s="52" t="str">
        <f t="shared" si="723"/>
        <v>Nein</v>
      </c>
      <c r="AC2044" s="52" t="str">
        <f t="shared" si="723"/>
        <v>Nein</v>
      </c>
      <c r="AD2044" s="52" t="str">
        <f t="shared" si="723"/>
        <v>Nein</v>
      </c>
      <c r="AE2044" s="52" t="str">
        <f t="shared" si="723"/>
        <v>Nein</v>
      </c>
      <c r="AF2044" s="52" t="str">
        <f t="shared" si="723"/>
        <v>Nein</v>
      </c>
      <c r="AG2044" s="61" t="str">
        <f>IF(Q2044="Ja",VLOOKUP($Q$2,Plausis!A:E,5,0),IF(R2044="Ja",VLOOKUP($R$2,Plausis!A:E,5,0),IF(T2044="Ja",VLOOKUP($T$2,Plausis!A:E,5,0),IF(U2044="Ja",VLOOKUP($U$2,Plausis!A:E,5,0),IF(AA2044="Ja",VLOOKUP($AA$2,Plausis!A:E,5,0),IF(AC2044="Ja",VLOOKUP($AC$2,Plausis!A:E,5,0),IF(AD2044="Ja",VLOOKUP($AD$2,Plausis!A:E,5,0),"")))))))</f>
        <v/>
      </c>
      <c r="AH2044" s="52" t="str">
        <f>IF(Y2044="Ja",VLOOKUP($Y$2,Plausis!A:E,5,0),"")</f>
        <v/>
      </c>
      <c r="AI2044" s="52" t="str">
        <f t="shared" si="703"/>
        <v>Nein</v>
      </c>
      <c r="AJ2044" s="52" t="str">
        <f>IF(S2044="Ja",VLOOKUP($S$2,Plausis!A:E,5,0),IF(V2044="Ja",VLOOKUP($V$2,Plausis!A:E,5,0),IF(X2044="Ja",VLOOKUP($X$2,Plausis!A:E,5,0),"")))</f>
        <v/>
      </c>
      <c r="AL2044" s="52" t="s">
        <v>2</v>
      </c>
      <c r="AM2044" s="114">
        <v>45531</v>
      </c>
      <c r="AN2044" s="52" t="s">
        <v>4467</v>
      </c>
      <c r="AO2044" s="52" t="str">
        <f>VLOOKUP(B2044,'BAT Grundtabelle'!B:T,19,0)</f>
        <v>ja</v>
      </c>
      <c r="AP2044" s="105" t="str">
        <f t="shared" si="704"/>
        <v>11837</v>
      </c>
      <c r="AQ2044" s="52" t="str">
        <f t="shared" si="705"/>
        <v>Turnverein</v>
      </c>
      <c r="AR2044" s="52" t="b">
        <f t="shared" si="724"/>
        <v>0</v>
      </c>
      <c r="AS2044" s="52" t="b">
        <f t="shared" si="724"/>
        <v>0</v>
      </c>
      <c r="AT2044" s="52" t="b">
        <f t="shared" si="724"/>
        <v>0</v>
      </c>
      <c r="AU2044" s="52" t="str">
        <f t="shared" si="706"/>
        <v>Eigener Tarif</v>
      </c>
      <c r="AW2044" s="52" t="b">
        <f t="shared" si="707"/>
        <v>0</v>
      </c>
      <c r="AX2044" s="52" t="str">
        <f t="shared" si="708"/>
        <v>Eigener Tarif</v>
      </c>
      <c r="AY2044" s="52" t="b">
        <f t="shared" si="709"/>
        <v>0</v>
      </c>
      <c r="AZ2044" s="52" t="str">
        <f t="shared" si="710"/>
        <v>11837</v>
      </c>
      <c r="BA2044" s="52" t="str">
        <f>VLOOKUP(A2044,'BAT Grundtabelle'!A:U,21,0)</f>
        <v>nein</v>
      </c>
      <c r="BB2044" s="52" t="str">
        <f t="shared" si="711"/>
        <v>nein</v>
      </c>
      <c r="BC2044" s="52" t="str">
        <f t="shared" si="712"/>
        <v>11837</v>
      </c>
      <c r="BD2044" s="52" t="str">
        <f t="shared" si="713"/>
        <v>Turnverein</v>
      </c>
      <c r="BE2044" s="52" t="str">
        <f t="shared" si="714"/>
        <v>Eigener Tarif</v>
      </c>
      <c r="BF2044" s="52" t="str">
        <f t="shared" si="715"/>
        <v>Eigener Tarif</v>
      </c>
    </row>
    <row r="2045" spans="1:58" ht="29" hidden="1" x14ac:dyDescent="0.35">
      <c r="A2045" s="107" t="s">
        <v>4264</v>
      </c>
      <c r="B2045" s="75" t="s">
        <v>1883</v>
      </c>
      <c r="C2045" s="52" t="s">
        <v>3</v>
      </c>
      <c r="D2045" s="52" t="s">
        <v>3</v>
      </c>
      <c r="E2045" s="52" t="s">
        <v>2</v>
      </c>
      <c r="F2045" s="52" t="s">
        <v>2</v>
      </c>
      <c r="G2045" s="52" t="s">
        <v>2</v>
      </c>
      <c r="H2045" s="52" t="s">
        <v>2</v>
      </c>
      <c r="I2045" s="52" t="s">
        <v>2</v>
      </c>
      <c r="J2045" s="52" t="s">
        <v>2</v>
      </c>
      <c r="K2045" s="52" t="s">
        <v>2</v>
      </c>
      <c r="L2045" s="52" t="s">
        <v>3</v>
      </c>
      <c r="M2045" s="52" t="s">
        <v>2</v>
      </c>
      <c r="N2045" s="52" t="s">
        <v>3</v>
      </c>
      <c r="O2045" s="52" t="s">
        <v>2409</v>
      </c>
      <c r="P2045" s="52" t="s">
        <v>58</v>
      </c>
      <c r="Q2045" s="52" t="str">
        <f t="shared" si="723"/>
        <v>Nein</v>
      </c>
      <c r="R2045" s="52" t="str">
        <f t="shared" si="723"/>
        <v>Nein</v>
      </c>
      <c r="S2045" s="52" t="str">
        <f t="shared" si="723"/>
        <v>Nein</v>
      </c>
      <c r="T2045" s="52" t="str">
        <f t="shared" si="723"/>
        <v>Nein</v>
      </c>
      <c r="U2045" s="52" t="str">
        <f t="shared" si="723"/>
        <v>Ja</v>
      </c>
      <c r="V2045" s="52" t="str">
        <f t="shared" si="723"/>
        <v>Ja</v>
      </c>
      <c r="W2045" s="52" t="str">
        <f t="shared" si="723"/>
        <v>Nein</v>
      </c>
      <c r="X2045" s="52" t="str">
        <f t="shared" si="723"/>
        <v>Nein</v>
      </c>
      <c r="Y2045" s="52" t="str">
        <f t="shared" si="723"/>
        <v>Nein</v>
      </c>
      <c r="Z2045" s="52" t="str">
        <f t="shared" si="723"/>
        <v>Nein</v>
      </c>
      <c r="AA2045" s="52" t="str">
        <f t="shared" si="723"/>
        <v>Nein</v>
      </c>
      <c r="AB2045" s="52" t="str">
        <f t="shared" si="723"/>
        <v>Nein</v>
      </c>
      <c r="AC2045" s="52" t="str">
        <f t="shared" si="723"/>
        <v>Nein</v>
      </c>
      <c r="AD2045" s="52" t="str">
        <f t="shared" si="723"/>
        <v>Nein</v>
      </c>
      <c r="AE2045" s="52" t="str">
        <f t="shared" si="723"/>
        <v>Nein</v>
      </c>
      <c r="AF2045" s="52" t="str">
        <f t="shared" si="723"/>
        <v>Nein</v>
      </c>
      <c r="AG2045" s="61" t="str">
        <f>IF(Q2045="Ja",VLOOKUP($Q$2,Plausis!A:E,5,0),IF(R2045="Ja",VLOOKUP($R$2,Plausis!A:E,5,0),IF(T2045="Ja",VLOOKUP($T$2,Plausis!A:E,5,0),IF(U2045="Ja",VLOOKUP($U$2,Plausis!A:E,5,0),IF(AA2045="Ja",VLOOKUP($AA$2,Plausis!A:E,5,0),IF(AC2045="Ja",VLOOKUP($AC$2,Plausis!A:E,5,0),IF(AD2045="Ja",VLOOKUP($AD$2,Plausis!A:E,5,0),"")))))))</f>
        <v>Dieser Betrieb kann nur im Komfort-RS ohne ergänzenden Spezial-Straf-RS oder über einen Sondertarif zum SSR versichert werden.</v>
      </c>
      <c r="AH2045" s="52" t="str">
        <f>IF(Y2045="Ja",VLOOKUP($Y$2,Plausis!A:E,5,0),"")</f>
        <v/>
      </c>
      <c r="AI2045" s="52" t="str">
        <f t="shared" si="703"/>
        <v>Nein</v>
      </c>
      <c r="AJ2045" s="52" t="str">
        <f>IF(S2045="Ja",VLOOKUP($S$2,Plausis!A:E,5,0),IF(V2045="Ja",VLOOKUP($V$2,Plausis!A:E,5,0),IF(X2045="Ja",VLOOKUP($X$2,Plausis!A:E,5,0),"")))</f>
        <v>Dieser Betrieb kann nur über einen Sondertarif zum SSR versichert werden.</v>
      </c>
      <c r="AL2045" s="52" t="s">
        <v>2</v>
      </c>
      <c r="AM2045" s="114">
        <v>45531</v>
      </c>
      <c r="AN2045" s="52" t="s">
        <v>4467</v>
      </c>
      <c r="AO2045" s="52" t="str">
        <f>VLOOKUP(B2045,'BAT Grundtabelle'!B:T,19,0)</f>
        <v>ja</v>
      </c>
      <c r="AP2045" s="105" t="str">
        <f t="shared" si="704"/>
        <v>11838</v>
      </c>
      <c r="AQ2045" s="52" t="str">
        <f t="shared" si="705"/>
        <v>Übergangswohnheim</v>
      </c>
      <c r="AR2045" s="52" t="b">
        <f t="shared" si="724"/>
        <v>0</v>
      </c>
      <c r="AS2045" s="52" t="b">
        <f t="shared" si="724"/>
        <v>0</v>
      </c>
      <c r="AT2045" s="52" t="b">
        <f t="shared" si="724"/>
        <v>0</v>
      </c>
      <c r="AU2045" s="52" t="str">
        <f t="shared" si="706"/>
        <v>Eigener Tarif</v>
      </c>
      <c r="AW2045" s="52" t="b">
        <f t="shared" si="707"/>
        <v>0</v>
      </c>
      <c r="AX2045" s="52" t="str">
        <f t="shared" si="708"/>
        <v>Eigener Tarif</v>
      </c>
      <c r="AY2045" s="52" t="b">
        <f t="shared" si="709"/>
        <v>0</v>
      </c>
      <c r="AZ2045" s="52" t="str">
        <f t="shared" si="710"/>
        <v>11838</v>
      </c>
      <c r="BA2045" s="52" t="str">
        <f>VLOOKUP(A2045,'BAT Grundtabelle'!A:U,21,0)</f>
        <v>ja</v>
      </c>
      <c r="BB2045" s="52" t="str">
        <f t="shared" si="711"/>
        <v>nein</v>
      </c>
      <c r="BC2045" s="52" t="str">
        <f t="shared" si="712"/>
        <v>11838</v>
      </c>
      <c r="BD2045" s="52" t="str">
        <f t="shared" si="713"/>
        <v>Übergangswohnheim</v>
      </c>
      <c r="BE2045" s="52" t="str">
        <f t="shared" si="714"/>
        <v>Eigener Tarif</v>
      </c>
      <c r="BF2045" s="52" t="str">
        <f t="shared" si="715"/>
        <v>Eigener Tarif</v>
      </c>
    </row>
    <row r="2046" spans="1:58" hidden="1" x14ac:dyDescent="0.35">
      <c r="A2046" s="107" t="s">
        <v>4265</v>
      </c>
      <c r="B2046" s="75" t="s">
        <v>990</v>
      </c>
      <c r="C2046" s="52" t="s">
        <v>3</v>
      </c>
      <c r="D2046" s="52" t="s">
        <v>3</v>
      </c>
      <c r="E2046" s="52" t="s">
        <v>2</v>
      </c>
      <c r="F2046" s="52" t="s">
        <v>2</v>
      </c>
      <c r="G2046" s="52" t="s">
        <v>2</v>
      </c>
      <c r="H2046" s="52" t="s">
        <v>2</v>
      </c>
      <c r="I2046" s="52" t="s">
        <v>3</v>
      </c>
      <c r="J2046" s="52">
        <v>1</v>
      </c>
      <c r="K2046" s="52" t="s">
        <v>2</v>
      </c>
      <c r="L2046" s="52" t="s">
        <v>2</v>
      </c>
      <c r="M2046" s="52" t="s">
        <v>2</v>
      </c>
      <c r="N2046" s="52" t="s">
        <v>3</v>
      </c>
      <c r="P2046" s="52" t="s">
        <v>4</v>
      </c>
      <c r="Q2046" s="52" t="str">
        <f t="shared" si="723"/>
        <v>Nein</v>
      </c>
      <c r="R2046" s="52" t="str">
        <f t="shared" si="723"/>
        <v>Nein</v>
      </c>
      <c r="S2046" s="52" t="str">
        <f t="shared" si="723"/>
        <v>Nein</v>
      </c>
      <c r="T2046" s="52" t="str">
        <f t="shared" si="723"/>
        <v>Nein</v>
      </c>
      <c r="U2046" s="52" t="str">
        <f t="shared" si="723"/>
        <v>Nein</v>
      </c>
      <c r="V2046" s="52" t="str">
        <f t="shared" si="723"/>
        <v>Nein</v>
      </c>
      <c r="W2046" s="52" t="str">
        <f t="shared" si="723"/>
        <v>Nein</v>
      </c>
      <c r="X2046" s="52" t="str">
        <f t="shared" si="723"/>
        <v>Nein</v>
      </c>
      <c r="Y2046" s="52" t="str">
        <f t="shared" si="723"/>
        <v>Nein</v>
      </c>
      <c r="Z2046" s="52" t="str">
        <f t="shared" si="723"/>
        <v>Nein</v>
      </c>
      <c r="AA2046" s="52" t="str">
        <f t="shared" si="723"/>
        <v>Nein</v>
      </c>
      <c r="AB2046" s="52" t="str">
        <f t="shared" si="723"/>
        <v>Nein</v>
      </c>
      <c r="AC2046" s="52" t="str">
        <f t="shared" si="723"/>
        <v>Nein</v>
      </c>
      <c r="AD2046" s="52" t="str">
        <f t="shared" si="723"/>
        <v>Nein</v>
      </c>
      <c r="AE2046" s="52" t="str">
        <f t="shared" si="723"/>
        <v>Nein</v>
      </c>
      <c r="AF2046" s="52" t="str">
        <f t="shared" si="723"/>
        <v>Nein</v>
      </c>
      <c r="AG2046" s="61" t="str">
        <f>IF(Q2046="Ja",VLOOKUP($Q$2,Plausis!A:E,5,0),IF(R2046="Ja",VLOOKUP($R$2,Plausis!A:E,5,0),IF(T2046="Ja",VLOOKUP($T$2,Plausis!A:E,5,0),IF(U2046="Ja",VLOOKUP($U$2,Plausis!A:E,5,0),IF(AA2046="Ja",VLOOKUP($AA$2,Plausis!A:E,5,0),IF(AC2046="Ja",VLOOKUP($AC$2,Plausis!A:E,5,0),IF(AD2046="Ja",VLOOKUP($AD$2,Plausis!A:E,5,0),"")))))))</f>
        <v/>
      </c>
      <c r="AH2046" s="52" t="str">
        <f>IF(Y2046="Ja",VLOOKUP($Y$2,Plausis!A:E,5,0),"")</f>
        <v/>
      </c>
      <c r="AI2046" s="52" t="str">
        <f t="shared" si="703"/>
        <v>Ja</v>
      </c>
      <c r="AJ2046" s="52" t="str">
        <f>IF(S2046="Ja",VLOOKUP($S$2,Plausis!A:E,5,0),IF(V2046="Ja",VLOOKUP($V$2,Plausis!A:E,5,0),IF(X2046="Ja",VLOOKUP($X$2,Plausis!A:E,5,0),"")))</f>
        <v/>
      </c>
      <c r="AL2046" s="52" t="s">
        <v>3</v>
      </c>
      <c r="AM2046" s="114">
        <v>45531</v>
      </c>
      <c r="AN2046" s="52" t="s">
        <v>4467</v>
      </c>
      <c r="AO2046" s="52" t="str">
        <f>VLOOKUP(B2046,'BAT Grundtabelle'!B:T,19,0)</f>
        <v>ja</v>
      </c>
      <c r="AP2046" s="105" t="str">
        <f t="shared" si="704"/>
        <v>11839</v>
      </c>
      <c r="AQ2046" s="52" t="str">
        <f t="shared" si="705"/>
        <v>Übersetzer, Dolmetscher</v>
      </c>
      <c r="AR2046" s="52" t="b">
        <f t="shared" si="724"/>
        <v>0</v>
      </c>
      <c r="AS2046" s="52" t="b">
        <f t="shared" si="724"/>
        <v>0</v>
      </c>
      <c r="AT2046" s="52" t="b">
        <f t="shared" si="724"/>
        <v>0</v>
      </c>
      <c r="AU2046" s="52">
        <f t="shared" si="706"/>
        <v>1</v>
      </c>
      <c r="AW2046" s="52" t="b">
        <f t="shared" si="707"/>
        <v>0</v>
      </c>
      <c r="AX2046" s="52" t="str">
        <f t="shared" si="708"/>
        <v>Unternehmen</v>
      </c>
      <c r="AY2046" s="52" t="b">
        <f t="shared" si="709"/>
        <v>0</v>
      </c>
      <c r="AZ2046" s="52" t="str">
        <f t="shared" si="710"/>
        <v>11839</v>
      </c>
      <c r="BA2046" s="52" t="str">
        <f>VLOOKUP(A2046,'BAT Grundtabelle'!A:U,21,0)</f>
        <v>ja</v>
      </c>
      <c r="BB2046" s="52" t="str">
        <f t="shared" si="711"/>
        <v>nein</v>
      </c>
      <c r="BC2046" s="52" t="str">
        <f t="shared" si="712"/>
        <v>11839</v>
      </c>
      <c r="BD2046" s="52" t="str">
        <f t="shared" si="713"/>
        <v>Übersetzer, Dolmetscher</v>
      </c>
      <c r="BE2046" s="52" t="str">
        <f t="shared" si="714"/>
        <v>Unternehmen</v>
      </c>
      <c r="BF2046" s="52">
        <f t="shared" si="715"/>
        <v>1</v>
      </c>
    </row>
    <row r="2047" spans="1:58" hidden="1" x14ac:dyDescent="0.35">
      <c r="A2047" s="107" t="s">
        <v>4266</v>
      </c>
      <c r="B2047" s="75" t="s">
        <v>991</v>
      </c>
      <c r="C2047" s="52" t="s">
        <v>3</v>
      </c>
      <c r="D2047" s="52" t="s">
        <v>3</v>
      </c>
      <c r="E2047" s="52" t="s">
        <v>2</v>
      </c>
      <c r="F2047" s="52" t="s">
        <v>2</v>
      </c>
      <c r="G2047" s="52" t="s">
        <v>2</v>
      </c>
      <c r="H2047" s="52" t="s">
        <v>2</v>
      </c>
      <c r="I2047" s="52" t="s">
        <v>3</v>
      </c>
      <c r="J2047" s="52">
        <v>1</v>
      </c>
      <c r="K2047" s="52" t="s">
        <v>2</v>
      </c>
      <c r="L2047" s="52" t="s">
        <v>2</v>
      </c>
      <c r="M2047" s="52" t="s">
        <v>2</v>
      </c>
      <c r="N2047" s="52" t="s">
        <v>3</v>
      </c>
      <c r="P2047" s="52" t="s">
        <v>4</v>
      </c>
      <c r="Q2047" s="52" t="str">
        <f t="shared" si="723"/>
        <v>Nein</v>
      </c>
      <c r="R2047" s="52" t="str">
        <f t="shared" si="723"/>
        <v>Nein</v>
      </c>
      <c r="S2047" s="52" t="str">
        <f t="shared" si="723"/>
        <v>Nein</v>
      </c>
      <c r="T2047" s="52" t="str">
        <f t="shared" si="723"/>
        <v>Nein</v>
      </c>
      <c r="U2047" s="52" t="str">
        <f t="shared" si="723"/>
        <v>Nein</v>
      </c>
      <c r="V2047" s="52" t="str">
        <f t="shared" si="723"/>
        <v>Nein</v>
      </c>
      <c r="W2047" s="52" t="str">
        <f t="shared" si="723"/>
        <v>Nein</v>
      </c>
      <c r="X2047" s="52" t="str">
        <f t="shared" si="723"/>
        <v>Nein</v>
      </c>
      <c r="Y2047" s="52" t="str">
        <f t="shared" si="723"/>
        <v>Nein</v>
      </c>
      <c r="Z2047" s="52" t="str">
        <f t="shared" si="723"/>
        <v>Nein</v>
      </c>
      <c r="AA2047" s="52" t="str">
        <f t="shared" si="723"/>
        <v>Nein</v>
      </c>
      <c r="AB2047" s="52" t="str">
        <f t="shared" si="723"/>
        <v>Nein</v>
      </c>
      <c r="AC2047" s="52" t="str">
        <f t="shared" si="723"/>
        <v>Nein</v>
      </c>
      <c r="AD2047" s="52" t="str">
        <f t="shared" si="723"/>
        <v>Nein</v>
      </c>
      <c r="AE2047" s="52" t="str">
        <f t="shared" si="723"/>
        <v>Nein</v>
      </c>
      <c r="AF2047" s="52" t="str">
        <f t="shared" si="723"/>
        <v>Nein</v>
      </c>
      <c r="AG2047" s="61" t="str">
        <f>IF(Q2047="Ja",VLOOKUP($Q$2,Plausis!A:E,5,0),IF(R2047="Ja",VLOOKUP($R$2,Plausis!A:E,5,0),IF(T2047="Ja",VLOOKUP($T$2,Plausis!A:E,5,0),IF(U2047="Ja",VLOOKUP($U$2,Plausis!A:E,5,0),IF(AA2047="Ja",VLOOKUP($AA$2,Plausis!A:E,5,0),IF(AC2047="Ja",VLOOKUP($AC$2,Plausis!A:E,5,0),IF(AD2047="Ja",VLOOKUP($AD$2,Plausis!A:E,5,0),"")))))))</f>
        <v/>
      </c>
      <c r="AH2047" s="52" t="str">
        <f>IF(Y2047="Ja",VLOOKUP($Y$2,Plausis!A:E,5,0),"")</f>
        <v/>
      </c>
      <c r="AI2047" s="52" t="str">
        <f t="shared" si="703"/>
        <v>Ja</v>
      </c>
      <c r="AJ2047" s="52" t="str">
        <f>IF(S2047="Ja",VLOOKUP($S$2,Plausis!A:E,5,0),IF(V2047="Ja",VLOOKUP($V$2,Plausis!A:E,5,0),IF(X2047="Ja",VLOOKUP($X$2,Plausis!A:E,5,0),"")))</f>
        <v/>
      </c>
      <c r="AL2047" s="52" t="s">
        <v>3</v>
      </c>
      <c r="AM2047" s="114">
        <v>45531</v>
      </c>
      <c r="AN2047" s="52" t="s">
        <v>4467</v>
      </c>
      <c r="AO2047" s="52" t="str">
        <f>VLOOKUP(B2047,'BAT Grundtabelle'!B:T,19,0)</f>
        <v>ja</v>
      </c>
      <c r="AP2047" s="105" t="str">
        <f t="shared" si="704"/>
        <v>11840</v>
      </c>
      <c r="AQ2047" s="52" t="str">
        <f t="shared" si="705"/>
        <v>Übersetzungsbüro</v>
      </c>
      <c r="AR2047" s="52" t="b">
        <f t="shared" si="724"/>
        <v>0</v>
      </c>
      <c r="AS2047" s="52" t="b">
        <f t="shared" si="724"/>
        <v>0</v>
      </c>
      <c r="AT2047" s="52" t="b">
        <f t="shared" si="724"/>
        <v>0</v>
      </c>
      <c r="AU2047" s="52">
        <f t="shared" si="706"/>
        <v>1</v>
      </c>
      <c r="AW2047" s="52" t="b">
        <f t="shared" si="707"/>
        <v>0</v>
      </c>
      <c r="AX2047" s="52" t="str">
        <f t="shared" si="708"/>
        <v>Unternehmen</v>
      </c>
      <c r="AY2047" s="52" t="b">
        <f t="shared" si="709"/>
        <v>0</v>
      </c>
      <c r="AZ2047" s="52" t="str">
        <f t="shared" si="710"/>
        <v>11840</v>
      </c>
      <c r="BA2047" s="52" t="str">
        <f>VLOOKUP(A2047,'BAT Grundtabelle'!A:U,21,0)</f>
        <v>ja</v>
      </c>
      <c r="BB2047" s="52" t="str">
        <f t="shared" si="711"/>
        <v>nein</v>
      </c>
      <c r="BC2047" s="52" t="str">
        <f t="shared" si="712"/>
        <v>11840</v>
      </c>
      <c r="BD2047" s="52" t="str">
        <f t="shared" si="713"/>
        <v>Übersetzungsbüro</v>
      </c>
      <c r="BE2047" s="52" t="str">
        <f t="shared" si="714"/>
        <v>Unternehmen</v>
      </c>
      <c r="BF2047" s="52">
        <f t="shared" si="715"/>
        <v>1</v>
      </c>
    </row>
    <row r="2048" spans="1:58" hidden="1" x14ac:dyDescent="0.35">
      <c r="A2048" s="107" t="s">
        <v>4267</v>
      </c>
      <c r="B2048" s="75" t="s">
        <v>1206</v>
      </c>
      <c r="C2048" s="52" t="s">
        <v>3</v>
      </c>
      <c r="D2048" s="52" t="s">
        <v>3</v>
      </c>
      <c r="E2048" s="52" t="s">
        <v>2</v>
      </c>
      <c r="F2048" s="52" t="s">
        <v>2</v>
      </c>
      <c r="G2048" s="52" t="s">
        <v>2</v>
      </c>
      <c r="H2048" s="52" t="s">
        <v>2</v>
      </c>
      <c r="I2048" s="52" t="s">
        <v>3</v>
      </c>
      <c r="J2048" s="52">
        <v>1</v>
      </c>
      <c r="K2048" s="52" t="s">
        <v>2</v>
      </c>
      <c r="L2048" s="52" t="s">
        <v>2</v>
      </c>
      <c r="M2048" s="52" t="s">
        <v>2</v>
      </c>
      <c r="N2048" s="52" t="s">
        <v>3</v>
      </c>
      <c r="P2048" s="52" t="s">
        <v>4</v>
      </c>
      <c r="Q2048" s="52" t="str">
        <f t="shared" si="723"/>
        <v>Nein</v>
      </c>
      <c r="R2048" s="52" t="str">
        <f t="shared" si="723"/>
        <v>Nein</v>
      </c>
      <c r="S2048" s="52" t="str">
        <f t="shared" si="723"/>
        <v>Nein</v>
      </c>
      <c r="T2048" s="52" t="str">
        <f t="shared" si="723"/>
        <v>Nein</v>
      </c>
      <c r="U2048" s="52" t="str">
        <f t="shared" si="723"/>
        <v>Nein</v>
      </c>
      <c r="V2048" s="52" t="str">
        <f t="shared" si="723"/>
        <v>Nein</v>
      </c>
      <c r="W2048" s="52" t="str">
        <f t="shared" si="723"/>
        <v>Nein</v>
      </c>
      <c r="X2048" s="52" t="str">
        <f t="shared" si="723"/>
        <v>Nein</v>
      </c>
      <c r="Y2048" s="52" t="str">
        <f t="shared" si="723"/>
        <v>Nein</v>
      </c>
      <c r="Z2048" s="52" t="str">
        <f t="shared" si="723"/>
        <v>Nein</v>
      </c>
      <c r="AA2048" s="52" t="str">
        <f t="shared" si="723"/>
        <v>Nein</v>
      </c>
      <c r="AB2048" s="52" t="str">
        <f t="shared" si="723"/>
        <v>Nein</v>
      </c>
      <c r="AC2048" s="52" t="str">
        <f t="shared" si="723"/>
        <v>Nein</v>
      </c>
      <c r="AD2048" s="52" t="str">
        <f t="shared" si="723"/>
        <v>Nein</v>
      </c>
      <c r="AE2048" s="52" t="str">
        <f t="shared" si="723"/>
        <v>Nein</v>
      </c>
      <c r="AF2048" s="52" t="str">
        <f t="shared" si="723"/>
        <v>Nein</v>
      </c>
      <c r="AG2048" s="61" t="str">
        <f>IF(Q2048="Ja",VLOOKUP($Q$2,Plausis!A:E,5,0),IF(R2048="Ja",VLOOKUP($R$2,Plausis!A:E,5,0),IF(T2048="Ja",VLOOKUP($T$2,Plausis!A:E,5,0),IF(U2048="Ja",VLOOKUP($U$2,Plausis!A:E,5,0),IF(AA2048="Ja",VLOOKUP($AA$2,Plausis!A:E,5,0),IF(AC2048="Ja",VLOOKUP($AC$2,Plausis!A:E,5,0),IF(AD2048="Ja",VLOOKUP($AD$2,Plausis!A:E,5,0),"")))))))</f>
        <v/>
      </c>
      <c r="AH2048" s="52" t="str">
        <f>IF(Y2048="Ja",VLOOKUP($Y$2,Plausis!A:E,5,0),"")</f>
        <v/>
      </c>
      <c r="AI2048" s="52" t="str">
        <f t="shared" si="703"/>
        <v>Ja</v>
      </c>
      <c r="AJ2048" s="52" t="str">
        <f>IF(S2048="Ja",VLOOKUP($S$2,Plausis!A:E,5,0),IF(V2048="Ja",VLOOKUP($V$2,Plausis!A:E,5,0),IF(X2048="Ja",VLOOKUP($X$2,Plausis!A:E,5,0),"")))</f>
        <v/>
      </c>
      <c r="AL2048" s="52" t="s">
        <v>2</v>
      </c>
      <c r="AM2048" s="114">
        <v>45531</v>
      </c>
      <c r="AN2048" s="52" t="s">
        <v>4467</v>
      </c>
      <c r="AO2048" s="52" t="str">
        <f>VLOOKUP(B2048,'BAT Grundtabelle'!B:T,19,0)</f>
        <v>ja</v>
      </c>
      <c r="AP2048" s="105" t="str">
        <f t="shared" si="704"/>
        <v>11841</v>
      </c>
      <c r="AQ2048" s="52" t="str">
        <f t="shared" si="705"/>
        <v>Uhrenhandel</v>
      </c>
      <c r="AR2048" s="52" t="b">
        <f t="shared" si="724"/>
        <v>0</v>
      </c>
      <c r="AS2048" s="52" t="b">
        <f t="shared" si="724"/>
        <v>0</v>
      </c>
      <c r="AT2048" s="52" t="b">
        <f t="shared" si="724"/>
        <v>0</v>
      </c>
      <c r="AU2048" s="52">
        <f t="shared" si="706"/>
        <v>1</v>
      </c>
      <c r="AW2048" s="52" t="b">
        <f t="shared" si="707"/>
        <v>0</v>
      </c>
      <c r="AX2048" s="52" t="str">
        <f t="shared" si="708"/>
        <v>Unternehmen</v>
      </c>
      <c r="AY2048" s="52" t="b">
        <f t="shared" si="709"/>
        <v>0</v>
      </c>
      <c r="AZ2048" s="52" t="str">
        <f t="shared" si="710"/>
        <v>11841</v>
      </c>
      <c r="BA2048" s="52" t="str">
        <f>VLOOKUP(A2048,'BAT Grundtabelle'!A:U,21,0)</f>
        <v>ja</v>
      </c>
      <c r="BB2048" s="52" t="str">
        <f t="shared" si="711"/>
        <v>nein</v>
      </c>
      <c r="BC2048" s="52" t="str">
        <f t="shared" si="712"/>
        <v>11841</v>
      </c>
      <c r="BD2048" s="52" t="str">
        <f t="shared" si="713"/>
        <v>Uhrenhandel</v>
      </c>
      <c r="BE2048" s="52" t="str">
        <f t="shared" si="714"/>
        <v>Unternehmen</v>
      </c>
      <c r="BF2048" s="52">
        <f t="shared" si="715"/>
        <v>1</v>
      </c>
    </row>
    <row r="2049" spans="1:58" hidden="1" x14ac:dyDescent="0.35">
      <c r="A2049" s="107" t="s">
        <v>4268</v>
      </c>
      <c r="B2049" s="75" t="s">
        <v>1208</v>
      </c>
      <c r="C2049" s="52" t="s">
        <v>3</v>
      </c>
      <c r="D2049" s="52" t="s">
        <v>3</v>
      </c>
      <c r="E2049" s="52" t="s">
        <v>2</v>
      </c>
      <c r="F2049" s="52" t="s">
        <v>2</v>
      </c>
      <c r="G2049" s="52" t="s">
        <v>2</v>
      </c>
      <c r="H2049" s="52" t="s">
        <v>2</v>
      </c>
      <c r="I2049" s="52" t="s">
        <v>3</v>
      </c>
      <c r="J2049" s="52">
        <v>1</v>
      </c>
      <c r="K2049" s="52" t="s">
        <v>2</v>
      </c>
      <c r="L2049" s="52" t="s">
        <v>2</v>
      </c>
      <c r="M2049" s="52" t="s">
        <v>2</v>
      </c>
      <c r="N2049" s="52" t="s">
        <v>3</v>
      </c>
      <c r="P2049" s="52" t="s">
        <v>4</v>
      </c>
      <c r="Q2049" s="52" t="str">
        <f t="shared" si="723"/>
        <v>Nein</v>
      </c>
      <c r="R2049" s="52" t="str">
        <f t="shared" si="723"/>
        <v>Nein</v>
      </c>
      <c r="S2049" s="52" t="str">
        <f t="shared" si="723"/>
        <v>Nein</v>
      </c>
      <c r="T2049" s="52" t="str">
        <f t="shared" si="723"/>
        <v>Nein</v>
      </c>
      <c r="U2049" s="52" t="str">
        <f t="shared" si="723"/>
        <v>Nein</v>
      </c>
      <c r="V2049" s="52" t="str">
        <f t="shared" si="723"/>
        <v>Nein</v>
      </c>
      <c r="W2049" s="52" t="str">
        <f t="shared" si="723"/>
        <v>Nein</v>
      </c>
      <c r="X2049" s="52" t="str">
        <f t="shared" si="723"/>
        <v>Nein</v>
      </c>
      <c r="Y2049" s="52" t="str">
        <f t="shared" si="723"/>
        <v>Nein</v>
      </c>
      <c r="Z2049" s="52" t="str">
        <f t="shared" si="723"/>
        <v>Nein</v>
      </c>
      <c r="AA2049" s="52" t="str">
        <f t="shared" si="723"/>
        <v>Nein</v>
      </c>
      <c r="AB2049" s="52" t="str">
        <f t="shared" si="723"/>
        <v>Nein</v>
      </c>
      <c r="AC2049" s="52" t="str">
        <f t="shared" si="723"/>
        <v>Nein</v>
      </c>
      <c r="AD2049" s="52" t="str">
        <f t="shared" si="723"/>
        <v>Nein</v>
      </c>
      <c r="AE2049" s="52" t="str">
        <f t="shared" si="723"/>
        <v>Nein</v>
      </c>
      <c r="AF2049" s="52" t="str">
        <f t="shared" si="723"/>
        <v>Nein</v>
      </c>
      <c r="AG2049" s="61" t="str">
        <f>IF(Q2049="Ja",VLOOKUP($Q$2,Plausis!A:E,5,0),IF(R2049="Ja",VLOOKUP($R$2,Plausis!A:E,5,0),IF(T2049="Ja",VLOOKUP($T$2,Plausis!A:E,5,0),IF(U2049="Ja",VLOOKUP($U$2,Plausis!A:E,5,0),IF(AA2049="Ja",VLOOKUP($AA$2,Plausis!A:E,5,0),IF(AC2049="Ja",VLOOKUP($AC$2,Plausis!A:E,5,0),IF(AD2049="Ja",VLOOKUP($AD$2,Plausis!A:E,5,0),"")))))))</f>
        <v/>
      </c>
      <c r="AH2049" s="52" t="str">
        <f>IF(Y2049="Ja",VLOOKUP($Y$2,Plausis!A:E,5,0),"")</f>
        <v/>
      </c>
      <c r="AI2049" s="52" t="str">
        <f t="shared" si="703"/>
        <v>Ja</v>
      </c>
      <c r="AJ2049" s="52" t="str">
        <f>IF(S2049="Ja",VLOOKUP($S$2,Plausis!A:E,5,0),IF(V2049="Ja",VLOOKUP($V$2,Plausis!A:E,5,0),IF(X2049="Ja",VLOOKUP($X$2,Plausis!A:E,5,0),"")))</f>
        <v/>
      </c>
      <c r="AL2049" s="52" t="s">
        <v>2</v>
      </c>
      <c r="AM2049" s="114">
        <v>45531</v>
      </c>
      <c r="AN2049" s="52" t="s">
        <v>4467</v>
      </c>
      <c r="AO2049" s="52" t="str">
        <f>VLOOKUP(B2049,'BAT Grundtabelle'!B:T,19,0)</f>
        <v>ja</v>
      </c>
      <c r="AP2049" s="105" t="str">
        <f t="shared" si="704"/>
        <v>11842</v>
      </c>
      <c r="AQ2049" s="52" t="str">
        <f t="shared" si="705"/>
        <v>Uhrenhersteller</v>
      </c>
      <c r="AR2049" s="52" t="b">
        <f t="shared" si="724"/>
        <v>0</v>
      </c>
      <c r="AS2049" s="52" t="b">
        <f t="shared" si="724"/>
        <v>0</v>
      </c>
      <c r="AT2049" s="52" t="b">
        <f t="shared" si="724"/>
        <v>0</v>
      </c>
      <c r="AU2049" s="52">
        <f t="shared" si="706"/>
        <v>1</v>
      </c>
      <c r="AW2049" s="52" t="b">
        <f t="shared" si="707"/>
        <v>0</v>
      </c>
      <c r="AX2049" s="52" t="str">
        <f t="shared" si="708"/>
        <v>Unternehmen</v>
      </c>
      <c r="AY2049" s="52" t="b">
        <f t="shared" si="709"/>
        <v>0</v>
      </c>
      <c r="AZ2049" s="52" t="str">
        <f t="shared" si="710"/>
        <v>11842</v>
      </c>
      <c r="BA2049" s="52" t="str">
        <f>VLOOKUP(A2049,'BAT Grundtabelle'!A:U,21,0)</f>
        <v>ja</v>
      </c>
      <c r="BB2049" s="52" t="str">
        <f t="shared" si="711"/>
        <v>nein</v>
      </c>
      <c r="BC2049" s="52" t="str">
        <f t="shared" si="712"/>
        <v>11842</v>
      </c>
      <c r="BD2049" s="52" t="str">
        <f t="shared" si="713"/>
        <v>Uhrenhersteller</v>
      </c>
      <c r="BE2049" s="52" t="str">
        <f t="shared" si="714"/>
        <v>Unternehmen</v>
      </c>
      <c r="BF2049" s="52">
        <f t="shared" si="715"/>
        <v>1</v>
      </c>
    </row>
    <row r="2050" spans="1:58" hidden="1" x14ac:dyDescent="0.35">
      <c r="A2050" s="107" t="s">
        <v>4269</v>
      </c>
      <c r="B2050" s="75" t="s">
        <v>1207</v>
      </c>
      <c r="C2050" s="52" t="s">
        <v>3</v>
      </c>
      <c r="D2050" s="52" t="s">
        <v>3</v>
      </c>
      <c r="E2050" s="52" t="s">
        <v>2</v>
      </c>
      <c r="F2050" s="52" t="s">
        <v>2</v>
      </c>
      <c r="G2050" s="52" t="s">
        <v>2</v>
      </c>
      <c r="H2050" s="52" t="s">
        <v>2</v>
      </c>
      <c r="I2050" s="52" t="s">
        <v>3</v>
      </c>
      <c r="J2050" s="52">
        <v>1</v>
      </c>
      <c r="K2050" s="52" t="s">
        <v>2</v>
      </c>
      <c r="L2050" s="52" t="s">
        <v>2</v>
      </c>
      <c r="M2050" s="52" t="s">
        <v>2</v>
      </c>
      <c r="N2050" s="52" t="s">
        <v>3</v>
      </c>
      <c r="P2050" s="52" t="s">
        <v>4</v>
      </c>
      <c r="Q2050" s="52" t="str">
        <f t="shared" si="723"/>
        <v>Nein</v>
      </c>
      <c r="R2050" s="52" t="str">
        <f t="shared" si="723"/>
        <v>Nein</v>
      </c>
      <c r="S2050" s="52" t="str">
        <f t="shared" si="723"/>
        <v>Nein</v>
      </c>
      <c r="T2050" s="52" t="str">
        <f t="shared" si="723"/>
        <v>Nein</v>
      </c>
      <c r="U2050" s="52" t="str">
        <f t="shared" si="723"/>
        <v>Nein</v>
      </c>
      <c r="V2050" s="52" t="str">
        <f t="shared" si="723"/>
        <v>Nein</v>
      </c>
      <c r="W2050" s="52" t="str">
        <f t="shared" si="723"/>
        <v>Nein</v>
      </c>
      <c r="X2050" s="52" t="str">
        <f t="shared" si="723"/>
        <v>Nein</v>
      </c>
      <c r="Y2050" s="52" t="str">
        <f t="shared" si="723"/>
        <v>Nein</v>
      </c>
      <c r="Z2050" s="52" t="str">
        <f t="shared" si="723"/>
        <v>Nein</v>
      </c>
      <c r="AA2050" s="52" t="str">
        <f t="shared" si="723"/>
        <v>Nein</v>
      </c>
      <c r="AB2050" s="52" t="str">
        <f t="shared" si="723"/>
        <v>Nein</v>
      </c>
      <c r="AC2050" s="52" t="str">
        <f t="shared" si="723"/>
        <v>Nein</v>
      </c>
      <c r="AD2050" s="52" t="str">
        <f t="shared" si="723"/>
        <v>Nein</v>
      </c>
      <c r="AE2050" s="52" t="str">
        <f t="shared" si="723"/>
        <v>Nein</v>
      </c>
      <c r="AF2050" s="52" t="str">
        <f t="shared" si="723"/>
        <v>Nein</v>
      </c>
      <c r="AG2050" s="61" t="str">
        <f>IF(Q2050="Ja",VLOOKUP($Q$2,Plausis!A:E,5,0),IF(R2050="Ja",VLOOKUP($R$2,Plausis!A:E,5,0),IF(T2050="Ja",VLOOKUP($T$2,Plausis!A:E,5,0),IF(U2050="Ja",VLOOKUP($U$2,Plausis!A:E,5,0),IF(AA2050="Ja",VLOOKUP($AA$2,Plausis!A:E,5,0),IF(AC2050="Ja",VLOOKUP($AC$2,Plausis!A:E,5,0),IF(AD2050="Ja",VLOOKUP($AD$2,Plausis!A:E,5,0),"")))))))</f>
        <v/>
      </c>
      <c r="AH2050" s="52" t="str">
        <f>IF(Y2050="Ja",VLOOKUP($Y$2,Plausis!A:E,5,0),"")</f>
        <v/>
      </c>
      <c r="AI2050" s="52" t="str">
        <f t="shared" si="703"/>
        <v>Ja</v>
      </c>
      <c r="AJ2050" s="52" t="str">
        <f>IF(S2050="Ja",VLOOKUP($S$2,Plausis!A:E,5,0),IF(V2050="Ja",VLOOKUP($V$2,Plausis!A:E,5,0),IF(X2050="Ja",VLOOKUP($X$2,Plausis!A:E,5,0),"")))</f>
        <v/>
      </c>
      <c r="AL2050" s="52" t="s">
        <v>2</v>
      </c>
      <c r="AM2050" s="114">
        <v>45531</v>
      </c>
      <c r="AN2050" s="52" t="s">
        <v>4467</v>
      </c>
      <c r="AO2050" s="52" t="str">
        <f>VLOOKUP(B2050,'BAT Grundtabelle'!B:T,19,0)</f>
        <v>ja</v>
      </c>
      <c r="AP2050" s="105" t="str">
        <f t="shared" si="704"/>
        <v>11843</v>
      </c>
      <c r="AQ2050" s="52" t="str">
        <f t="shared" si="705"/>
        <v>Uhrmacher (Handel)</v>
      </c>
      <c r="AR2050" s="52" t="b">
        <f t="shared" si="724"/>
        <v>0</v>
      </c>
      <c r="AS2050" s="52" t="b">
        <f t="shared" si="724"/>
        <v>0</v>
      </c>
      <c r="AT2050" s="52" t="b">
        <f t="shared" si="724"/>
        <v>0</v>
      </c>
      <c r="AU2050" s="52">
        <f t="shared" si="706"/>
        <v>1</v>
      </c>
      <c r="AW2050" s="52" t="b">
        <f t="shared" si="707"/>
        <v>0</v>
      </c>
      <c r="AX2050" s="52" t="str">
        <f t="shared" si="708"/>
        <v>Unternehmen</v>
      </c>
      <c r="AY2050" s="52" t="b">
        <f t="shared" si="709"/>
        <v>0</v>
      </c>
      <c r="AZ2050" s="52" t="str">
        <f t="shared" si="710"/>
        <v>11843</v>
      </c>
      <c r="BA2050" s="52" t="str">
        <f>VLOOKUP(A2050,'BAT Grundtabelle'!A:U,21,0)</f>
        <v>ja</v>
      </c>
      <c r="BB2050" s="52" t="str">
        <f t="shared" si="711"/>
        <v>nein</v>
      </c>
      <c r="BC2050" s="52" t="str">
        <f t="shared" si="712"/>
        <v>11843</v>
      </c>
      <c r="BD2050" s="52" t="str">
        <f t="shared" si="713"/>
        <v>Uhrmacher (Handel)</v>
      </c>
      <c r="BE2050" s="52" t="str">
        <f t="shared" si="714"/>
        <v>Unternehmen</v>
      </c>
      <c r="BF2050" s="52">
        <f t="shared" si="715"/>
        <v>1</v>
      </c>
    </row>
    <row r="2051" spans="1:58" hidden="1" x14ac:dyDescent="0.35">
      <c r="A2051" s="107" t="s">
        <v>4270</v>
      </c>
      <c r="B2051" s="75" t="s">
        <v>1209</v>
      </c>
      <c r="C2051" s="52" t="s">
        <v>3</v>
      </c>
      <c r="D2051" s="52" t="s">
        <v>3</v>
      </c>
      <c r="E2051" s="52" t="s">
        <v>2</v>
      </c>
      <c r="F2051" s="52" t="s">
        <v>2</v>
      </c>
      <c r="G2051" s="52" t="s">
        <v>2</v>
      </c>
      <c r="H2051" s="52" t="s">
        <v>2</v>
      </c>
      <c r="I2051" s="52" t="s">
        <v>3</v>
      </c>
      <c r="J2051" s="52">
        <v>1</v>
      </c>
      <c r="K2051" s="52" t="s">
        <v>2</v>
      </c>
      <c r="L2051" s="52" t="s">
        <v>2</v>
      </c>
      <c r="M2051" s="52" t="s">
        <v>2</v>
      </c>
      <c r="N2051" s="52" t="s">
        <v>3</v>
      </c>
      <c r="P2051" s="52" t="s">
        <v>4</v>
      </c>
      <c r="Q2051" s="52" t="str">
        <f t="shared" si="723"/>
        <v>Nein</v>
      </c>
      <c r="R2051" s="52" t="str">
        <f t="shared" si="723"/>
        <v>Nein</v>
      </c>
      <c r="S2051" s="52" t="str">
        <f t="shared" si="723"/>
        <v>Nein</v>
      </c>
      <c r="T2051" s="52" t="str">
        <f t="shared" si="723"/>
        <v>Nein</v>
      </c>
      <c r="U2051" s="52" t="str">
        <f t="shared" si="723"/>
        <v>Nein</v>
      </c>
      <c r="V2051" s="52" t="str">
        <f t="shared" si="723"/>
        <v>Nein</v>
      </c>
      <c r="W2051" s="52" t="str">
        <f t="shared" si="723"/>
        <v>Nein</v>
      </c>
      <c r="X2051" s="52" t="str">
        <f t="shared" si="723"/>
        <v>Nein</v>
      </c>
      <c r="Y2051" s="52" t="str">
        <f t="shared" si="723"/>
        <v>Nein</v>
      </c>
      <c r="Z2051" s="52" t="str">
        <f t="shared" si="723"/>
        <v>Nein</v>
      </c>
      <c r="AA2051" s="52" t="str">
        <f t="shared" si="723"/>
        <v>Nein</v>
      </c>
      <c r="AB2051" s="52" t="str">
        <f t="shared" si="723"/>
        <v>Nein</v>
      </c>
      <c r="AC2051" s="52" t="str">
        <f t="shared" si="723"/>
        <v>Nein</v>
      </c>
      <c r="AD2051" s="52" t="str">
        <f t="shared" si="723"/>
        <v>Nein</v>
      </c>
      <c r="AE2051" s="52" t="str">
        <f t="shared" si="723"/>
        <v>Nein</v>
      </c>
      <c r="AF2051" s="52" t="str">
        <f t="shared" si="723"/>
        <v>Nein</v>
      </c>
      <c r="AG2051" s="61" t="str">
        <f>IF(Q2051="Ja",VLOOKUP($Q$2,Plausis!A:E,5,0),IF(R2051="Ja",VLOOKUP($R$2,Plausis!A:E,5,0),IF(T2051="Ja",VLOOKUP($T$2,Plausis!A:E,5,0),IF(U2051="Ja",VLOOKUP($U$2,Plausis!A:E,5,0),IF(AA2051="Ja",VLOOKUP($AA$2,Plausis!A:E,5,0),IF(AC2051="Ja",VLOOKUP($AC$2,Plausis!A:E,5,0),IF(AD2051="Ja",VLOOKUP($AD$2,Plausis!A:E,5,0),"")))))))</f>
        <v/>
      </c>
      <c r="AH2051" s="52" t="str">
        <f>IF(Y2051="Ja",VLOOKUP($Y$2,Plausis!A:E,5,0),"")</f>
        <v/>
      </c>
      <c r="AI2051" s="52" t="str">
        <f t="shared" ref="AI2051:AI2114" si="725">IF(OR(T2051="Ja", U2051="Ja", C2051="nein"),"Nein","Ja")</f>
        <v>Ja</v>
      </c>
      <c r="AJ2051" s="52" t="str">
        <f>IF(S2051="Ja",VLOOKUP($S$2,Plausis!A:E,5,0),IF(V2051="Ja",VLOOKUP($V$2,Plausis!A:E,5,0),IF(X2051="Ja",VLOOKUP($X$2,Plausis!A:E,5,0),"")))</f>
        <v/>
      </c>
      <c r="AL2051" s="52" t="s">
        <v>2</v>
      </c>
      <c r="AM2051" s="114">
        <v>45531</v>
      </c>
      <c r="AN2051" s="52" t="s">
        <v>4467</v>
      </c>
      <c r="AO2051" s="52" t="str">
        <f>VLOOKUP(B2051,'BAT Grundtabelle'!B:T,19,0)</f>
        <v>ja</v>
      </c>
      <c r="AP2051" s="105" t="str">
        <f t="shared" ref="AP2051:AP2114" si="726">A2051</f>
        <v>11844</v>
      </c>
      <c r="AQ2051" s="52" t="str">
        <f t="shared" ref="AQ2051:AQ2114" si="727">B2051</f>
        <v>Uhrmacher (Handwerk)</v>
      </c>
      <c r="AR2051" s="52" t="b">
        <f t="shared" si="724"/>
        <v>0</v>
      </c>
      <c r="AS2051" s="52" t="b">
        <f t="shared" si="724"/>
        <v>0</v>
      </c>
      <c r="AT2051" s="52" t="b">
        <f t="shared" si="724"/>
        <v>0</v>
      </c>
      <c r="AU2051" s="52">
        <f t="shared" ref="AU2051:AU2114" si="728">IF(J2051&lt;&gt;"nein",J2051,AX2051)</f>
        <v>1</v>
      </c>
      <c r="AW2051" s="52" t="b">
        <f t="shared" ref="AW2051:AW2114" si="729">IF(ISERROR(FIND(AW$1,$P2051,1)),FALSE,TRUE)</f>
        <v>0</v>
      </c>
      <c r="AX2051" s="52" t="str">
        <f t="shared" ref="AX2051:AX2114" si="730">IF(I2051="ja","Unternehmen",IF(OR(K2051="ja",L2051="ja",M2051="ja"),"Eigener Tarif",IF(AK2051&lt;&gt;"",AK2051,IF(AO2051="ja","Eigener Tarif",""))))</f>
        <v>Unternehmen</v>
      </c>
      <c r="AY2051" s="52" t="b">
        <f t="shared" ref="AY2051:AY2114" si="731">IF(ISERROR(FIND(AY$1,$P2051,1)),FALSE,TRUE)</f>
        <v>0</v>
      </c>
      <c r="AZ2051" s="52" t="str">
        <f t="shared" ref="AZ2051:AZ2114" si="732">A2051</f>
        <v>11844</v>
      </c>
      <c r="BA2051" s="52" t="str">
        <f>VLOOKUP(A2051,'BAT Grundtabelle'!A:U,21,0)</f>
        <v>ja</v>
      </c>
      <c r="BB2051" s="52" t="str">
        <f t="shared" ref="BB2051:BB2114" si="733">G2051</f>
        <v>nein</v>
      </c>
      <c r="BC2051" s="52" t="str">
        <f t="shared" ref="BC2051:BC2114" si="734">A2051</f>
        <v>11844</v>
      </c>
      <c r="BD2051" s="52" t="str">
        <f t="shared" ref="BD2051:BD2114" si="735">B2051</f>
        <v>Uhrmacher (Handwerk)</v>
      </c>
      <c r="BE2051" s="52" t="str">
        <f t="shared" ref="BE2051:BE2114" si="736">AX2051</f>
        <v>Unternehmen</v>
      </c>
      <c r="BF2051" s="52">
        <f t="shared" ref="BF2051:BF2114" si="737">AU2051</f>
        <v>1</v>
      </c>
    </row>
    <row r="2052" spans="1:58" hidden="1" x14ac:dyDescent="0.35">
      <c r="A2052" s="107" t="s">
        <v>4271</v>
      </c>
      <c r="B2052" s="75" t="s">
        <v>687</v>
      </c>
      <c r="C2052" s="52" t="s">
        <v>3</v>
      </c>
      <c r="D2052" s="52" t="s">
        <v>3</v>
      </c>
      <c r="E2052" s="52" t="s">
        <v>2</v>
      </c>
      <c r="F2052" s="52" t="s">
        <v>2</v>
      </c>
      <c r="G2052" s="52" t="s">
        <v>2</v>
      </c>
      <c r="H2052" s="52" t="s">
        <v>2</v>
      </c>
      <c r="I2052" s="52" t="s">
        <v>3</v>
      </c>
      <c r="J2052" s="52">
        <v>3</v>
      </c>
      <c r="K2052" s="52" t="s">
        <v>2</v>
      </c>
      <c r="L2052" s="52" t="s">
        <v>2</v>
      </c>
      <c r="M2052" s="52" t="s">
        <v>2</v>
      </c>
      <c r="N2052" s="52" t="s">
        <v>3</v>
      </c>
      <c r="P2052" s="52" t="s">
        <v>4</v>
      </c>
      <c r="Q2052" s="52" t="str">
        <f t="shared" si="723"/>
        <v>Nein</v>
      </c>
      <c r="R2052" s="52" t="str">
        <f t="shared" si="723"/>
        <v>Nein</v>
      </c>
      <c r="S2052" s="52" t="str">
        <f t="shared" si="723"/>
        <v>Nein</v>
      </c>
      <c r="T2052" s="52" t="str">
        <f t="shared" si="723"/>
        <v>Nein</v>
      </c>
      <c r="U2052" s="52" t="str">
        <f t="shared" si="723"/>
        <v>Nein</v>
      </c>
      <c r="V2052" s="52" t="str">
        <f t="shared" si="723"/>
        <v>Nein</v>
      </c>
      <c r="W2052" s="52" t="str">
        <f t="shared" si="723"/>
        <v>Nein</v>
      </c>
      <c r="X2052" s="52" t="str">
        <f t="shared" si="723"/>
        <v>Nein</v>
      </c>
      <c r="Y2052" s="52" t="str">
        <f t="shared" si="723"/>
        <v>Nein</v>
      </c>
      <c r="Z2052" s="52" t="str">
        <f t="shared" si="723"/>
        <v>Nein</v>
      </c>
      <c r="AA2052" s="52" t="str">
        <f t="shared" si="723"/>
        <v>Nein</v>
      </c>
      <c r="AB2052" s="52" t="str">
        <f t="shared" si="723"/>
        <v>Nein</v>
      </c>
      <c r="AC2052" s="52" t="str">
        <f t="shared" si="723"/>
        <v>Nein</v>
      </c>
      <c r="AD2052" s="52" t="str">
        <f t="shared" si="723"/>
        <v>Nein</v>
      </c>
      <c r="AE2052" s="52" t="str">
        <f t="shared" si="723"/>
        <v>Nein</v>
      </c>
      <c r="AF2052" s="52" t="str">
        <f t="shared" si="723"/>
        <v>Nein</v>
      </c>
      <c r="AG2052" s="61" t="str">
        <f>IF(Q2052="Ja",VLOOKUP($Q$2,Plausis!A:E,5,0),IF(R2052="Ja",VLOOKUP($R$2,Plausis!A:E,5,0),IF(T2052="Ja",VLOOKUP($T$2,Plausis!A:E,5,0),IF(U2052="Ja",VLOOKUP($U$2,Plausis!A:E,5,0),IF(AA2052="Ja",VLOOKUP($AA$2,Plausis!A:E,5,0),IF(AC2052="Ja",VLOOKUP($AC$2,Plausis!A:E,5,0),IF(AD2052="Ja",VLOOKUP($AD$2,Plausis!A:E,5,0),"")))))))</f>
        <v/>
      </c>
      <c r="AH2052" s="52" t="str">
        <f>IF(Y2052="Ja",VLOOKUP($Y$2,Plausis!A:E,5,0),"")</f>
        <v/>
      </c>
      <c r="AI2052" s="52" t="str">
        <f t="shared" si="725"/>
        <v>Ja</v>
      </c>
      <c r="AJ2052" s="52" t="str">
        <f>IF(S2052="Ja",VLOOKUP($S$2,Plausis!A:E,5,0),IF(V2052="Ja",VLOOKUP($V$2,Plausis!A:E,5,0),IF(X2052="Ja",VLOOKUP($X$2,Plausis!A:E,5,0),"")))</f>
        <v/>
      </c>
      <c r="AL2052" s="52" t="s">
        <v>2</v>
      </c>
      <c r="AM2052" s="114">
        <v>45531</v>
      </c>
      <c r="AN2052" s="52" t="s">
        <v>4467</v>
      </c>
      <c r="AO2052" s="52" t="str">
        <f>VLOOKUP(B2052,'BAT Grundtabelle'!B:T,19,0)</f>
        <v>ja</v>
      </c>
      <c r="AP2052" s="105" t="str">
        <f t="shared" si="726"/>
        <v>11845</v>
      </c>
      <c r="AQ2052" s="52" t="str">
        <f t="shared" si="727"/>
        <v>Umformer-, Umspannstation</v>
      </c>
      <c r="AR2052" s="52" t="b">
        <f t="shared" si="724"/>
        <v>0</v>
      </c>
      <c r="AS2052" s="52" t="b">
        <f t="shared" si="724"/>
        <v>0</v>
      </c>
      <c r="AT2052" s="52" t="b">
        <f t="shared" si="724"/>
        <v>0</v>
      </c>
      <c r="AU2052" s="52">
        <f t="shared" si="728"/>
        <v>3</v>
      </c>
      <c r="AW2052" s="52" t="b">
        <f t="shared" si="729"/>
        <v>0</v>
      </c>
      <c r="AX2052" s="52" t="str">
        <f t="shared" si="730"/>
        <v>Unternehmen</v>
      </c>
      <c r="AY2052" s="52" t="b">
        <f t="shared" si="731"/>
        <v>0</v>
      </c>
      <c r="AZ2052" s="52" t="str">
        <f t="shared" si="732"/>
        <v>11845</v>
      </c>
      <c r="BA2052" s="52" t="str">
        <f>VLOOKUP(A2052,'BAT Grundtabelle'!A:U,21,0)</f>
        <v>ja</v>
      </c>
      <c r="BB2052" s="52" t="str">
        <f t="shared" si="733"/>
        <v>nein</v>
      </c>
      <c r="BC2052" s="52" t="str">
        <f t="shared" si="734"/>
        <v>11845</v>
      </c>
      <c r="BD2052" s="52" t="str">
        <f t="shared" si="735"/>
        <v>Umformer-, Umspannstation</v>
      </c>
      <c r="BE2052" s="52" t="str">
        <f t="shared" si="736"/>
        <v>Unternehmen</v>
      </c>
      <c r="BF2052" s="52">
        <f t="shared" si="737"/>
        <v>3</v>
      </c>
    </row>
    <row r="2053" spans="1:58" hidden="1" x14ac:dyDescent="0.35">
      <c r="A2053" s="107" t="s">
        <v>2332</v>
      </c>
      <c r="B2053" s="75" t="s">
        <v>2331</v>
      </c>
      <c r="C2053" s="52" t="s">
        <v>2</v>
      </c>
      <c r="D2053" s="52" t="s">
        <v>2</v>
      </c>
      <c r="E2053" s="52" t="s">
        <v>2</v>
      </c>
      <c r="F2053" s="52" t="s">
        <v>2</v>
      </c>
      <c r="G2053" s="52" t="s">
        <v>2</v>
      </c>
      <c r="H2053" s="52" t="s">
        <v>2</v>
      </c>
      <c r="I2053" s="52" t="s">
        <v>2</v>
      </c>
      <c r="J2053" s="52" t="s">
        <v>2</v>
      </c>
      <c r="K2053" s="52" t="s">
        <v>2</v>
      </c>
      <c r="L2053" s="52" t="s">
        <v>2</v>
      </c>
      <c r="M2053" s="52" t="s">
        <v>2</v>
      </c>
      <c r="N2053" s="52" t="s">
        <v>2</v>
      </c>
      <c r="O2053" s="52" t="s">
        <v>2411</v>
      </c>
      <c r="P2053" s="52" t="s">
        <v>59</v>
      </c>
      <c r="Q2053" s="52" t="str">
        <f t="shared" ref="Q2053:AF2062" si="738">IF(ISERROR(FIND(Q$2,$P2053,1)),"Nein","Ja")</f>
        <v>Nein</v>
      </c>
      <c r="R2053" s="52" t="str">
        <f t="shared" si="738"/>
        <v>Nein</v>
      </c>
      <c r="S2053" s="52" t="str">
        <f t="shared" si="738"/>
        <v>Nein</v>
      </c>
      <c r="T2053" s="52" t="str">
        <f t="shared" si="738"/>
        <v>Nein</v>
      </c>
      <c r="U2053" s="52" t="str">
        <f t="shared" si="738"/>
        <v>Nein</v>
      </c>
      <c r="V2053" s="52" t="str">
        <f t="shared" si="738"/>
        <v>Nein</v>
      </c>
      <c r="W2053" s="52" t="str">
        <f t="shared" si="738"/>
        <v>Nein</v>
      </c>
      <c r="X2053" s="52" t="str">
        <f t="shared" si="738"/>
        <v>Nein</v>
      </c>
      <c r="Y2053" s="52" t="str">
        <f t="shared" si="738"/>
        <v>Nein</v>
      </c>
      <c r="Z2053" s="52" t="str">
        <f t="shared" si="738"/>
        <v>Nein</v>
      </c>
      <c r="AA2053" s="52" t="str">
        <f t="shared" si="738"/>
        <v>Nein</v>
      </c>
      <c r="AB2053" s="52" t="str">
        <f t="shared" si="738"/>
        <v>Nein</v>
      </c>
      <c r="AC2053" s="52" t="str">
        <f t="shared" si="738"/>
        <v>Nein</v>
      </c>
      <c r="AD2053" s="52" t="str">
        <f t="shared" si="738"/>
        <v>Nein</v>
      </c>
      <c r="AE2053" s="52" t="str">
        <f t="shared" si="738"/>
        <v>Nein</v>
      </c>
      <c r="AF2053" s="52" t="str">
        <f t="shared" si="738"/>
        <v>Nein</v>
      </c>
      <c r="AG2053" s="61" t="str">
        <f>IF(Q2053="Ja",VLOOKUP($Q$2,Plausis!A:E,5,0),IF(R2053="Ja",VLOOKUP($R$2,Plausis!A:E,5,0),IF(T2053="Ja",VLOOKUP($T$2,Plausis!A:E,5,0),IF(U2053="Ja",VLOOKUP($U$2,Plausis!A:E,5,0),IF(AA2053="Ja",VLOOKUP($AA$2,Plausis!A:E,5,0),IF(AC2053="Ja",VLOOKUP($AC$2,Plausis!A:E,5,0),IF(AD2053="Ja",VLOOKUP($AD$2,Plausis!A:E,5,0),"")))))))</f>
        <v/>
      </c>
      <c r="AH2053" s="52" t="str">
        <f>IF(Y2053="Ja",VLOOKUP($Y$2,Plausis!A:E,5,0),"")</f>
        <v/>
      </c>
      <c r="AI2053" s="52" t="str">
        <f t="shared" si="725"/>
        <v>Nein</v>
      </c>
      <c r="AJ2053" s="52" t="str">
        <f>IF(S2053="Ja",VLOOKUP($S$2,Plausis!A:E,5,0),IF(V2053="Ja",VLOOKUP($V$2,Plausis!A:E,5,0),IF(X2053="Ja",VLOOKUP($X$2,Plausis!A:E,5,0),"")))</f>
        <v/>
      </c>
      <c r="AL2053" s="52" t="s">
        <v>2</v>
      </c>
      <c r="AM2053" s="114">
        <v>45531</v>
      </c>
      <c r="AN2053" s="52" t="s">
        <v>4467</v>
      </c>
      <c r="AO2053" s="52" t="str">
        <f>VLOOKUP(B2053,'BAT Grundtabelle'!B:T,19,0)</f>
        <v>nein</v>
      </c>
      <c r="AP2053" s="105" t="str">
        <f t="shared" si="726"/>
        <v>7250</v>
      </c>
      <c r="AQ2053" s="52" t="str">
        <f t="shared" si="727"/>
        <v>Umwelt- und Naturverein</v>
      </c>
      <c r="AR2053" s="52" t="b">
        <f t="shared" si="724"/>
        <v>0</v>
      </c>
      <c r="AS2053" s="52" t="b">
        <f t="shared" si="724"/>
        <v>0</v>
      </c>
      <c r="AT2053" s="52" t="b">
        <f t="shared" si="724"/>
        <v>0</v>
      </c>
      <c r="AU2053" s="52" t="str">
        <f t="shared" si="728"/>
        <v/>
      </c>
      <c r="AW2053" s="52" t="b">
        <f t="shared" si="729"/>
        <v>0</v>
      </c>
      <c r="AX2053" s="52" t="str">
        <f t="shared" si="730"/>
        <v/>
      </c>
      <c r="AY2053" s="52" t="b">
        <f t="shared" si="731"/>
        <v>0</v>
      </c>
      <c r="AZ2053" s="52" t="str">
        <f t="shared" si="732"/>
        <v>7250</v>
      </c>
      <c r="BA2053" s="52" t="str">
        <f>VLOOKUP(A2053,'BAT Grundtabelle'!A:U,21,0)</f>
        <v>nein</v>
      </c>
      <c r="BB2053" s="52" t="str">
        <f t="shared" si="733"/>
        <v>nein</v>
      </c>
      <c r="BC2053" s="52" t="str">
        <f t="shared" si="734"/>
        <v>7250</v>
      </c>
      <c r="BD2053" s="52" t="str">
        <f t="shared" si="735"/>
        <v>Umwelt- und Naturverein</v>
      </c>
      <c r="BE2053" s="52" t="str">
        <f t="shared" si="736"/>
        <v/>
      </c>
      <c r="BF2053" s="52" t="str">
        <f t="shared" si="737"/>
        <v/>
      </c>
    </row>
    <row r="2054" spans="1:58" hidden="1" x14ac:dyDescent="0.35">
      <c r="A2054" s="107" t="s">
        <v>4272</v>
      </c>
      <c r="B2054" s="75" t="s">
        <v>359</v>
      </c>
      <c r="C2054" s="52" t="s">
        <v>3</v>
      </c>
      <c r="D2054" s="52" t="s">
        <v>3</v>
      </c>
      <c r="E2054" s="52" t="s">
        <v>2</v>
      </c>
      <c r="F2054" s="52" t="s">
        <v>2</v>
      </c>
      <c r="G2054" s="52" t="s">
        <v>2</v>
      </c>
      <c r="H2054" s="52" t="s">
        <v>2</v>
      </c>
      <c r="I2054" s="52" t="s">
        <v>3</v>
      </c>
      <c r="J2054" s="52">
        <v>1</v>
      </c>
      <c r="K2054" s="52" t="s">
        <v>2</v>
      </c>
      <c r="L2054" s="52" t="s">
        <v>2</v>
      </c>
      <c r="M2054" s="52" t="s">
        <v>2</v>
      </c>
      <c r="N2054" s="52" t="s">
        <v>3</v>
      </c>
      <c r="P2054" s="52" t="s">
        <v>4</v>
      </c>
      <c r="Q2054" s="52" t="str">
        <f t="shared" si="738"/>
        <v>Nein</v>
      </c>
      <c r="R2054" s="52" t="str">
        <f t="shared" si="738"/>
        <v>Nein</v>
      </c>
      <c r="S2054" s="52" t="str">
        <f t="shared" si="738"/>
        <v>Nein</v>
      </c>
      <c r="T2054" s="52" t="str">
        <f t="shared" si="738"/>
        <v>Nein</v>
      </c>
      <c r="U2054" s="52" t="str">
        <f t="shared" si="738"/>
        <v>Nein</v>
      </c>
      <c r="V2054" s="52" t="str">
        <f t="shared" si="738"/>
        <v>Nein</v>
      </c>
      <c r="W2054" s="52" t="str">
        <f t="shared" si="738"/>
        <v>Nein</v>
      </c>
      <c r="X2054" s="52" t="str">
        <f t="shared" si="738"/>
        <v>Nein</v>
      </c>
      <c r="Y2054" s="52" t="str">
        <f t="shared" si="738"/>
        <v>Nein</v>
      </c>
      <c r="Z2054" s="52" t="str">
        <f t="shared" si="738"/>
        <v>Nein</v>
      </c>
      <c r="AA2054" s="52" t="str">
        <f t="shared" si="738"/>
        <v>Nein</v>
      </c>
      <c r="AB2054" s="52" t="str">
        <f t="shared" si="738"/>
        <v>Nein</v>
      </c>
      <c r="AC2054" s="52" t="str">
        <f t="shared" si="738"/>
        <v>Nein</v>
      </c>
      <c r="AD2054" s="52" t="str">
        <f t="shared" si="738"/>
        <v>Nein</v>
      </c>
      <c r="AE2054" s="52" t="str">
        <f t="shared" si="738"/>
        <v>Nein</v>
      </c>
      <c r="AF2054" s="52" t="str">
        <f t="shared" si="738"/>
        <v>Nein</v>
      </c>
      <c r="AG2054" s="61" t="str">
        <f>IF(Q2054="Ja",VLOOKUP($Q$2,Plausis!A:E,5,0),IF(R2054="Ja",VLOOKUP($R$2,Plausis!A:E,5,0),IF(T2054="Ja",VLOOKUP($T$2,Plausis!A:E,5,0),IF(U2054="Ja",VLOOKUP($U$2,Plausis!A:E,5,0),IF(AA2054="Ja",VLOOKUP($AA$2,Plausis!A:E,5,0),IF(AC2054="Ja",VLOOKUP($AC$2,Plausis!A:E,5,0),IF(AD2054="Ja",VLOOKUP($AD$2,Plausis!A:E,5,0),"")))))))</f>
        <v/>
      </c>
      <c r="AH2054" s="52" t="str">
        <f>IF(Y2054="Ja",VLOOKUP($Y$2,Plausis!A:E,5,0),"")</f>
        <v/>
      </c>
      <c r="AI2054" s="52" t="str">
        <f t="shared" si="725"/>
        <v>Ja</v>
      </c>
      <c r="AJ2054" s="52" t="str">
        <f>IF(S2054="Ja",VLOOKUP($S$2,Plausis!A:E,5,0),IF(V2054="Ja",VLOOKUP($V$2,Plausis!A:E,5,0),IF(X2054="Ja",VLOOKUP($X$2,Plausis!A:E,5,0),"")))</f>
        <v/>
      </c>
      <c r="AL2054" s="52" t="s">
        <v>2</v>
      </c>
      <c r="AM2054" s="114">
        <v>45531</v>
      </c>
      <c r="AN2054" s="52" t="s">
        <v>4467</v>
      </c>
      <c r="AO2054" s="52" t="str">
        <f>VLOOKUP(B2054,'BAT Grundtabelle'!B:T,19,0)</f>
        <v>ja</v>
      </c>
      <c r="AP2054" s="105" t="str">
        <f t="shared" si="726"/>
        <v>11846</v>
      </c>
      <c r="AQ2054" s="52" t="str">
        <f t="shared" si="727"/>
        <v>Umweltingenieurbüro</v>
      </c>
      <c r="AR2054" s="52" t="b">
        <f t="shared" si="724"/>
        <v>0</v>
      </c>
      <c r="AS2054" s="52" t="b">
        <f t="shared" si="724"/>
        <v>0</v>
      </c>
      <c r="AT2054" s="52" t="b">
        <f t="shared" si="724"/>
        <v>0</v>
      </c>
      <c r="AU2054" s="52">
        <f t="shared" si="728"/>
        <v>1</v>
      </c>
      <c r="AW2054" s="52" t="b">
        <f t="shared" si="729"/>
        <v>0</v>
      </c>
      <c r="AX2054" s="52" t="str">
        <f t="shared" si="730"/>
        <v>Unternehmen</v>
      </c>
      <c r="AY2054" s="52" t="b">
        <f t="shared" si="731"/>
        <v>0</v>
      </c>
      <c r="AZ2054" s="52" t="str">
        <f t="shared" si="732"/>
        <v>11846</v>
      </c>
      <c r="BA2054" s="52" t="str">
        <f>VLOOKUP(A2054,'BAT Grundtabelle'!A:U,21,0)</f>
        <v>ja</v>
      </c>
      <c r="BB2054" s="52" t="str">
        <f t="shared" si="733"/>
        <v>nein</v>
      </c>
      <c r="BC2054" s="52" t="str">
        <f t="shared" si="734"/>
        <v>11846</v>
      </c>
      <c r="BD2054" s="52" t="str">
        <f t="shared" si="735"/>
        <v>Umweltingenieurbüro</v>
      </c>
      <c r="BE2054" s="52" t="str">
        <f t="shared" si="736"/>
        <v>Unternehmen</v>
      </c>
      <c r="BF2054" s="52">
        <f t="shared" si="737"/>
        <v>1</v>
      </c>
    </row>
    <row r="2055" spans="1:58" ht="116" hidden="1" x14ac:dyDescent="0.35">
      <c r="A2055" s="107" t="s">
        <v>2114</v>
      </c>
      <c r="B2055" s="75" t="s">
        <v>2113</v>
      </c>
      <c r="C2055" s="52" t="s">
        <v>3</v>
      </c>
      <c r="D2055" s="52" t="s">
        <v>3</v>
      </c>
      <c r="E2055" s="52" t="s">
        <v>2</v>
      </c>
      <c r="F2055" s="52" t="s">
        <v>2</v>
      </c>
      <c r="G2055" s="52" t="s">
        <v>2</v>
      </c>
      <c r="H2055" s="52" t="s">
        <v>2</v>
      </c>
      <c r="I2055" s="52" t="s">
        <v>3</v>
      </c>
      <c r="J2055" s="52">
        <v>1</v>
      </c>
      <c r="K2055" s="52" t="s">
        <v>2</v>
      </c>
      <c r="L2055" s="52" t="s">
        <v>2</v>
      </c>
      <c r="M2055" s="52" t="s">
        <v>2</v>
      </c>
      <c r="N2055" s="52" t="s">
        <v>3</v>
      </c>
      <c r="P2055" s="52">
        <v>300</v>
      </c>
      <c r="Q2055" s="52" t="str">
        <f t="shared" si="738"/>
        <v>Nein</v>
      </c>
      <c r="R2055" s="52" t="str">
        <f t="shared" si="738"/>
        <v>Nein</v>
      </c>
      <c r="S2055" s="52" t="str">
        <f t="shared" si="738"/>
        <v>Nein</v>
      </c>
      <c r="T2055" s="52" t="str">
        <f t="shared" si="738"/>
        <v>Nein</v>
      </c>
      <c r="U2055" s="52" t="str">
        <f t="shared" si="738"/>
        <v>Nein</v>
      </c>
      <c r="V2055" s="52" t="str">
        <f t="shared" si="738"/>
        <v>Nein</v>
      </c>
      <c r="W2055" s="52" t="str">
        <f t="shared" si="738"/>
        <v>Nein</v>
      </c>
      <c r="X2055" s="52" t="str">
        <f t="shared" si="738"/>
        <v>Nein</v>
      </c>
      <c r="Y2055" s="52" t="str">
        <f t="shared" si="738"/>
        <v>Nein</v>
      </c>
      <c r="Z2055" s="52" t="str">
        <f t="shared" si="738"/>
        <v>Nein</v>
      </c>
      <c r="AA2055" s="52" t="str">
        <f t="shared" si="738"/>
        <v>Ja</v>
      </c>
      <c r="AB2055" s="52" t="str">
        <f t="shared" si="738"/>
        <v>Nein</v>
      </c>
      <c r="AC2055" s="52" t="str">
        <f t="shared" si="738"/>
        <v>Nein</v>
      </c>
      <c r="AD2055" s="52" t="str">
        <f t="shared" si="738"/>
        <v>Nein</v>
      </c>
      <c r="AE2055" s="52" t="str">
        <f t="shared" si="738"/>
        <v>Nein</v>
      </c>
      <c r="AF2055" s="52" t="str">
        <f t="shared" si="738"/>
        <v>Nein</v>
      </c>
      <c r="AG2055" s="61" t="str">
        <f>IF(Q2055="Ja",VLOOKUP($Q$2,Plausis!A:E,5,0),IF(R2055="Ja",VLOOKUP($R$2,Plausis!A:E,5,0),IF(T2055="Ja",VLOOKUP($T$2,Plausis!A:E,5,0),IF(U2055="Ja",VLOOKUP($U$2,Plausis!A:E,5,0),IF(AA2055="Ja",VLOOKUP($AA$2,Plausis!A:E,5,0),IF(AC2055="Ja",VLOOKUP($AC$2,Plausis!A:E,5,0),IF(AD2055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055" s="52" t="str">
        <f>IF(Y2055="Ja",VLOOKUP($Y$2,Plausis!A:E,5,0),"")</f>
        <v/>
      </c>
      <c r="AI2055" s="52" t="str">
        <f t="shared" si="725"/>
        <v>Ja</v>
      </c>
      <c r="AJ2055" s="52" t="str">
        <f>IF(S2055="Ja",VLOOKUP($S$2,Plausis!A:E,5,0),IF(V2055="Ja",VLOOKUP($V$2,Plausis!A:E,5,0),IF(X2055="Ja",VLOOKUP($X$2,Plausis!A:E,5,0),"")))</f>
        <v/>
      </c>
      <c r="AL2055" s="52" t="s">
        <v>3</v>
      </c>
      <c r="AM2055" s="114">
        <v>45531</v>
      </c>
      <c r="AN2055" s="52" t="s">
        <v>4467</v>
      </c>
      <c r="AO2055" s="52" t="str">
        <f>VLOOKUP(B2055,'BAT Grundtabelle'!B:T,19,0)</f>
        <v>ja</v>
      </c>
      <c r="AP2055" s="105" t="str">
        <f t="shared" si="726"/>
        <v>6919</v>
      </c>
      <c r="AQ2055" s="52" t="str">
        <f t="shared" si="727"/>
        <v>Umzugsunternehmen</v>
      </c>
      <c r="AR2055" s="52" t="b">
        <f t="shared" si="724"/>
        <v>0</v>
      </c>
      <c r="AS2055" s="52" t="b">
        <f t="shared" si="724"/>
        <v>0</v>
      </c>
      <c r="AT2055" s="52" t="b">
        <f t="shared" si="724"/>
        <v>0</v>
      </c>
      <c r="AU2055" s="52">
        <f t="shared" si="728"/>
        <v>1</v>
      </c>
      <c r="AW2055" s="52" t="b">
        <f t="shared" si="729"/>
        <v>0</v>
      </c>
      <c r="AX2055" s="52" t="str">
        <f t="shared" si="730"/>
        <v>Unternehmen</v>
      </c>
      <c r="AY2055" s="52" t="b">
        <f t="shared" si="731"/>
        <v>0</v>
      </c>
      <c r="AZ2055" s="52" t="str">
        <f t="shared" si="732"/>
        <v>6919</v>
      </c>
      <c r="BA2055" s="52" t="str">
        <f>VLOOKUP(A2055,'BAT Grundtabelle'!A:U,21,0)</f>
        <v>ja</v>
      </c>
      <c r="BB2055" s="52" t="str">
        <f t="shared" si="733"/>
        <v>nein</v>
      </c>
      <c r="BC2055" s="52" t="str">
        <f t="shared" si="734"/>
        <v>6919</v>
      </c>
      <c r="BD2055" s="52" t="str">
        <f t="shared" si="735"/>
        <v>Umzugsunternehmen</v>
      </c>
      <c r="BE2055" s="52" t="str">
        <f t="shared" si="736"/>
        <v>Unternehmen</v>
      </c>
      <c r="BF2055" s="52">
        <f t="shared" si="737"/>
        <v>1</v>
      </c>
    </row>
    <row r="2056" spans="1:58" hidden="1" x14ac:dyDescent="0.35">
      <c r="A2056" s="107" t="s">
        <v>4273</v>
      </c>
      <c r="B2056" s="75" t="s">
        <v>830</v>
      </c>
      <c r="C2056" s="52" t="s">
        <v>3</v>
      </c>
      <c r="D2056" s="52" t="s">
        <v>3</v>
      </c>
      <c r="E2056" s="52" t="s">
        <v>2</v>
      </c>
      <c r="F2056" s="52" t="s">
        <v>2</v>
      </c>
      <c r="G2056" s="52" t="s">
        <v>2</v>
      </c>
      <c r="H2056" s="52" t="s">
        <v>2</v>
      </c>
      <c r="I2056" s="52" t="s">
        <v>3</v>
      </c>
      <c r="J2056" s="52">
        <v>3</v>
      </c>
      <c r="K2056" s="52" t="s">
        <v>2</v>
      </c>
      <c r="L2056" s="52" t="s">
        <v>2</v>
      </c>
      <c r="M2056" s="52" t="s">
        <v>2</v>
      </c>
      <c r="N2056" s="52" t="s">
        <v>3</v>
      </c>
      <c r="P2056" s="52" t="s">
        <v>57</v>
      </c>
      <c r="Q2056" s="52" t="str">
        <f t="shared" si="738"/>
        <v>Nein</v>
      </c>
      <c r="R2056" s="52" t="str">
        <f t="shared" si="738"/>
        <v>Nein</v>
      </c>
      <c r="S2056" s="52" t="str">
        <f t="shared" si="738"/>
        <v>Nein</v>
      </c>
      <c r="T2056" s="52" t="str">
        <f t="shared" si="738"/>
        <v>Ja</v>
      </c>
      <c r="U2056" s="52" t="str">
        <f t="shared" si="738"/>
        <v>Nein</v>
      </c>
      <c r="V2056" s="52" t="str">
        <f t="shared" si="738"/>
        <v>Nein</v>
      </c>
      <c r="W2056" s="52" t="str">
        <f t="shared" si="738"/>
        <v>Nein</v>
      </c>
      <c r="X2056" s="52" t="str">
        <f t="shared" si="738"/>
        <v>Ja</v>
      </c>
      <c r="Y2056" s="52" t="str">
        <f t="shared" si="738"/>
        <v>Nein</v>
      </c>
      <c r="Z2056" s="52" t="str">
        <f t="shared" si="738"/>
        <v>Nein</v>
      </c>
      <c r="AA2056" s="52" t="str">
        <f t="shared" si="738"/>
        <v>Nein</v>
      </c>
      <c r="AB2056" s="52" t="str">
        <f t="shared" si="738"/>
        <v>Nein</v>
      </c>
      <c r="AC2056" s="52" t="str">
        <f t="shared" si="738"/>
        <v>Nein</v>
      </c>
      <c r="AD2056" s="52" t="str">
        <f t="shared" si="738"/>
        <v>Nein</v>
      </c>
      <c r="AE2056" s="52" t="str">
        <f t="shared" si="738"/>
        <v>Nein</v>
      </c>
      <c r="AF2056" s="52" t="str">
        <f t="shared" si="738"/>
        <v>Nein</v>
      </c>
      <c r="AG2056" s="61" t="str">
        <f>IF(Q2056="Ja",VLOOKUP($Q$2,Plausis!A:E,5,0),IF(R2056="Ja",VLOOKUP($R$2,Plausis!A:E,5,0),IF(T2056="Ja",VLOOKUP($T$2,Plausis!A:E,5,0),IF(U2056="Ja",VLOOKUP($U$2,Plausis!A:E,5,0),IF(AA2056="Ja",VLOOKUP($AA$2,Plausis!A:E,5,0),IF(AC2056="Ja",VLOOKUP($AC$2,Plausis!A:E,5,0),IF(AD2056="Ja",VLOOKUP($AD$2,Plausis!A:E,5,0),"")))))))</f>
        <v>Dieser Betrieb ist nur im Komfort-RS ohne ergänzenden Spezial-Straf-RS versicherbar.</v>
      </c>
      <c r="AH2056" s="52" t="str">
        <f>IF(Y2056="Ja",VLOOKUP($Y$2,Plausis!A:E,5,0),"")</f>
        <v/>
      </c>
      <c r="AI2056" s="52" t="str">
        <f t="shared" si="725"/>
        <v>Nein</v>
      </c>
      <c r="AJ2056" s="52" t="str">
        <f>IF(S2056="Ja",VLOOKUP($S$2,Plausis!A:E,5,0),IF(V2056="Ja",VLOOKUP($V$2,Plausis!A:E,5,0),IF(X2056="Ja",VLOOKUP($X$2,Plausis!A:E,5,0),"")))</f>
        <v>Dieser Betrieb kann nur ohne ergänzenden Spezial-Straf-RS versichert werden.</v>
      </c>
      <c r="AL2056" s="52" t="s">
        <v>2</v>
      </c>
      <c r="AM2056" s="114">
        <v>45531</v>
      </c>
      <c r="AN2056" s="52" t="s">
        <v>4467</v>
      </c>
      <c r="AO2056" s="52" t="str">
        <f>VLOOKUP(B2056,'BAT Grundtabelle'!B:T,19,0)</f>
        <v>ja</v>
      </c>
      <c r="AP2056" s="105" t="str">
        <f t="shared" si="726"/>
        <v>11847</v>
      </c>
      <c r="AQ2056" s="52" t="str">
        <f t="shared" si="727"/>
        <v>Ungezieferbekämpfung</v>
      </c>
      <c r="AR2056" s="52" t="b">
        <f t="shared" si="724"/>
        <v>0</v>
      </c>
      <c r="AS2056" s="52" t="b">
        <f t="shared" si="724"/>
        <v>0</v>
      </c>
      <c r="AT2056" s="52" t="b">
        <f t="shared" si="724"/>
        <v>0</v>
      </c>
      <c r="AU2056" s="52">
        <f t="shared" si="728"/>
        <v>3</v>
      </c>
      <c r="AW2056" s="52" t="b">
        <f t="shared" si="729"/>
        <v>0</v>
      </c>
      <c r="AX2056" s="52" t="str">
        <f t="shared" si="730"/>
        <v>Unternehmen</v>
      </c>
      <c r="AY2056" s="52" t="b">
        <f t="shared" si="731"/>
        <v>0</v>
      </c>
      <c r="AZ2056" s="52" t="str">
        <f t="shared" si="732"/>
        <v>11847</v>
      </c>
      <c r="BA2056" s="52" t="str">
        <f>VLOOKUP(A2056,'BAT Grundtabelle'!A:U,21,0)</f>
        <v>ja</v>
      </c>
      <c r="BB2056" s="52" t="str">
        <f t="shared" si="733"/>
        <v>nein</v>
      </c>
      <c r="BC2056" s="52" t="str">
        <f t="shared" si="734"/>
        <v>11847</v>
      </c>
      <c r="BD2056" s="52" t="str">
        <f t="shared" si="735"/>
        <v>Ungezieferbekämpfung</v>
      </c>
      <c r="BE2056" s="52" t="str">
        <f t="shared" si="736"/>
        <v>Unternehmen</v>
      </c>
      <c r="BF2056" s="52">
        <f t="shared" si="737"/>
        <v>3</v>
      </c>
    </row>
    <row r="2057" spans="1:58" ht="29" hidden="1" x14ac:dyDescent="0.35">
      <c r="A2057" s="107" t="s">
        <v>4274</v>
      </c>
      <c r="B2057" s="75" t="s">
        <v>657</v>
      </c>
      <c r="C2057" s="52" t="s">
        <v>3</v>
      </c>
      <c r="D2057" s="52" t="s">
        <v>3</v>
      </c>
      <c r="E2057" s="52" t="s">
        <v>2</v>
      </c>
      <c r="F2057" s="52" t="s">
        <v>2</v>
      </c>
      <c r="G2057" s="52" t="s">
        <v>2</v>
      </c>
      <c r="H2057" s="52" t="s">
        <v>2</v>
      </c>
      <c r="I2057" s="52" t="s">
        <v>2</v>
      </c>
      <c r="J2057" s="52" t="s">
        <v>2</v>
      </c>
      <c r="K2057" s="52" t="s">
        <v>2</v>
      </c>
      <c r="L2057" s="52" t="s">
        <v>2</v>
      </c>
      <c r="M2057" s="52" t="s">
        <v>2</v>
      </c>
      <c r="N2057" s="52" t="s">
        <v>3</v>
      </c>
      <c r="O2057" s="52" t="s">
        <v>2409</v>
      </c>
      <c r="P2057" s="52" t="s">
        <v>58</v>
      </c>
      <c r="Q2057" s="52" t="str">
        <f t="shared" si="738"/>
        <v>Nein</v>
      </c>
      <c r="R2057" s="52" t="str">
        <f t="shared" si="738"/>
        <v>Nein</v>
      </c>
      <c r="S2057" s="52" t="str">
        <f t="shared" si="738"/>
        <v>Nein</v>
      </c>
      <c r="T2057" s="52" t="str">
        <f t="shared" si="738"/>
        <v>Nein</v>
      </c>
      <c r="U2057" s="52" t="str">
        <f t="shared" si="738"/>
        <v>Ja</v>
      </c>
      <c r="V2057" s="52" t="str">
        <f t="shared" si="738"/>
        <v>Ja</v>
      </c>
      <c r="W2057" s="52" t="str">
        <f t="shared" si="738"/>
        <v>Nein</v>
      </c>
      <c r="X2057" s="52" t="str">
        <f t="shared" si="738"/>
        <v>Nein</v>
      </c>
      <c r="Y2057" s="52" t="str">
        <f t="shared" si="738"/>
        <v>Nein</v>
      </c>
      <c r="Z2057" s="52" t="str">
        <f t="shared" si="738"/>
        <v>Nein</v>
      </c>
      <c r="AA2057" s="52" t="str">
        <f t="shared" si="738"/>
        <v>Nein</v>
      </c>
      <c r="AB2057" s="52" t="str">
        <f t="shared" si="738"/>
        <v>Nein</v>
      </c>
      <c r="AC2057" s="52" t="str">
        <f t="shared" si="738"/>
        <v>Nein</v>
      </c>
      <c r="AD2057" s="52" t="str">
        <f t="shared" si="738"/>
        <v>Nein</v>
      </c>
      <c r="AE2057" s="52" t="str">
        <f t="shared" si="738"/>
        <v>Nein</v>
      </c>
      <c r="AF2057" s="52" t="str">
        <f t="shared" si="738"/>
        <v>Nein</v>
      </c>
      <c r="AG2057" s="61" t="str">
        <f>IF(Q2057="Ja",VLOOKUP($Q$2,Plausis!A:E,5,0),IF(R2057="Ja",VLOOKUP($R$2,Plausis!A:E,5,0),IF(T2057="Ja",VLOOKUP($T$2,Plausis!A:E,5,0),IF(U2057="Ja",VLOOKUP($U$2,Plausis!A:E,5,0),IF(AA2057="Ja",VLOOKUP($AA$2,Plausis!A:E,5,0),IF(AC2057="Ja",VLOOKUP($AC$2,Plausis!A:E,5,0),IF(AD2057="Ja",VLOOKUP($AD$2,Plausis!A:E,5,0),"")))))))</f>
        <v>Dieser Betrieb kann nur im Komfort-RS ohne ergänzenden Spezial-Straf-RS oder über einen Sondertarif zum SSR versichert werden.</v>
      </c>
      <c r="AH2057" s="52" t="str">
        <f>IF(Y2057="Ja",VLOOKUP($Y$2,Plausis!A:E,5,0),"")</f>
        <v/>
      </c>
      <c r="AI2057" s="52" t="str">
        <f t="shared" si="725"/>
        <v>Nein</v>
      </c>
      <c r="AJ2057" s="52" t="str">
        <f>IF(S2057="Ja",VLOOKUP($S$2,Plausis!A:E,5,0),IF(V2057="Ja",VLOOKUP($V$2,Plausis!A:E,5,0),IF(X2057="Ja",VLOOKUP($X$2,Plausis!A:E,5,0),"")))</f>
        <v>Dieser Betrieb kann nur über einen Sondertarif zum SSR versichert werden.</v>
      </c>
      <c r="AL2057" s="52" t="s">
        <v>2</v>
      </c>
      <c r="AM2057" s="114">
        <v>45531</v>
      </c>
      <c r="AN2057" s="52" t="s">
        <v>4467</v>
      </c>
      <c r="AO2057" s="52" t="str">
        <f>VLOOKUP(B2057,'BAT Grundtabelle'!B:T,19,0)</f>
        <v>ja</v>
      </c>
      <c r="AP2057" s="105" t="str">
        <f t="shared" si="726"/>
        <v>11848</v>
      </c>
      <c r="AQ2057" s="52" t="str">
        <f t="shared" si="727"/>
        <v>Universitäts-/Privatklinik für kosmetische Chirurgie</v>
      </c>
      <c r="AR2057" s="52" t="b">
        <f t="shared" si="724"/>
        <v>0</v>
      </c>
      <c r="AS2057" s="52" t="b">
        <f t="shared" si="724"/>
        <v>0</v>
      </c>
      <c r="AT2057" s="52" t="b">
        <f t="shared" si="724"/>
        <v>0</v>
      </c>
      <c r="AU2057" s="52" t="str">
        <f t="shared" si="728"/>
        <v>Eigener Tarif</v>
      </c>
      <c r="AW2057" s="52" t="b">
        <f t="shared" si="729"/>
        <v>0</v>
      </c>
      <c r="AX2057" s="52" t="str">
        <f t="shared" si="730"/>
        <v>Eigener Tarif</v>
      </c>
      <c r="AY2057" s="52" t="b">
        <f t="shared" si="731"/>
        <v>0</v>
      </c>
      <c r="AZ2057" s="52" t="str">
        <f t="shared" si="732"/>
        <v>11848</v>
      </c>
      <c r="BA2057" s="52" t="str">
        <f>VLOOKUP(A2057,'BAT Grundtabelle'!A:U,21,0)</f>
        <v>ja</v>
      </c>
      <c r="BB2057" s="52" t="str">
        <f t="shared" si="733"/>
        <v>nein</v>
      </c>
      <c r="BC2057" s="52" t="str">
        <f t="shared" si="734"/>
        <v>11848</v>
      </c>
      <c r="BD2057" s="52" t="str">
        <f t="shared" si="735"/>
        <v>Universitäts-/Privatklinik für kosmetische Chirurgie</v>
      </c>
      <c r="BE2057" s="52" t="str">
        <f t="shared" si="736"/>
        <v>Eigener Tarif</v>
      </c>
      <c r="BF2057" s="52" t="str">
        <f t="shared" si="737"/>
        <v>Eigener Tarif</v>
      </c>
    </row>
    <row r="2058" spans="1:58" hidden="1" x14ac:dyDescent="0.35">
      <c r="A2058" s="107" t="s">
        <v>4275</v>
      </c>
      <c r="B2058" s="75" t="s">
        <v>1391</v>
      </c>
      <c r="C2058" s="52" t="s">
        <v>3</v>
      </c>
      <c r="D2058" s="52" t="s">
        <v>3</v>
      </c>
      <c r="E2058" s="52" t="s">
        <v>2</v>
      </c>
      <c r="F2058" s="52" t="s">
        <v>2</v>
      </c>
      <c r="G2058" s="52" t="s">
        <v>2</v>
      </c>
      <c r="H2058" s="52" t="s">
        <v>2</v>
      </c>
      <c r="I2058" s="52" t="s">
        <v>3</v>
      </c>
      <c r="J2058" s="52">
        <v>1</v>
      </c>
      <c r="K2058" s="52" t="s">
        <v>2</v>
      </c>
      <c r="L2058" s="52" t="s">
        <v>2</v>
      </c>
      <c r="M2058" s="52" t="s">
        <v>2</v>
      </c>
      <c r="N2058" s="52" t="s">
        <v>3</v>
      </c>
      <c r="P2058" s="52" t="s">
        <v>4</v>
      </c>
      <c r="Q2058" s="52" t="str">
        <f t="shared" si="738"/>
        <v>Nein</v>
      </c>
      <c r="R2058" s="52" t="str">
        <f t="shared" si="738"/>
        <v>Nein</v>
      </c>
      <c r="S2058" s="52" t="str">
        <f t="shared" si="738"/>
        <v>Nein</v>
      </c>
      <c r="T2058" s="52" t="str">
        <f t="shared" si="738"/>
        <v>Nein</v>
      </c>
      <c r="U2058" s="52" t="str">
        <f t="shared" si="738"/>
        <v>Nein</v>
      </c>
      <c r="V2058" s="52" t="str">
        <f t="shared" si="738"/>
        <v>Nein</v>
      </c>
      <c r="W2058" s="52" t="str">
        <f t="shared" si="738"/>
        <v>Nein</v>
      </c>
      <c r="X2058" s="52" t="str">
        <f t="shared" si="738"/>
        <v>Nein</v>
      </c>
      <c r="Y2058" s="52" t="str">
        <f t="shared" si="738"/>
        <v>Nein</v>
      </c>
      <c r="Z2058" s="52" t="str">
        <f t="shared" si="738"/>
        <v>Nein</v>
      </c>
      <c r="AA2058" s="52" t="str">
        <f t="shared" si="738"/>
        <v>Nein</v>
      </c>
      <c r="AB2058" s="52" t="str">
        <f t="shared" si="738"/>
        <v>Nein</v>
      </c>
      <c r="AC2058" s="52" t="str">
        <f t="shared" si="738"/>
        <v>Nein</v>
      </c>
      <c r="AD2058" s="52" t="str">
        <f t="shared" si="738"/>
        <v>Nein</v>
      </c>
      <c r="AE2058" s="52" t="str">
        <f t="shared" si="738"/>
        <v>Nein</v>
      </c>
      <c r="AF2058" s="52" t="str">
        <f t="shared" si="738"/>
        <v>Nein</v>
      </c>
      <c r="AG2058" s="61" t="str">
        <f>IF(Q2058="Ja",VLOOKUP($Q$2,Plausis!A:E,5,0),IF(R2058="Ja",VLOOKUP($R$2,Plausis!A:E,5,0),IF(T2058="Ja",VLOOKUP($T$2,Plausis!A:E,5,0),IF(U2058="Ja",VLOOKUP($U$2,Plausis!A:E,5,0),IF(AA2058="Ja",VLOOKUP($AA$2,Plausis!A:E,5,0),IF(AC2058="Ja",VLOOKUP($AC$2,Plausis!A:E,5,0),IF(AD2058="Ja",VLOOKUP($AD$2,Plausis!A:E,5,0),"")))))))</f>
        <v/>
      </c>
      <c r="AH2058" s="52" t="str">
        <f>IF(Y2058="Ja",VLOOKUP($Y$2,Plausis!A:E,5,0),"")</f>
        <v/>
      </c>
      <c r="AI2058" s="52" t="str">
        <f t="shared" si="725"/>
        <v>Ja</v>
      </c>
      <c r="AJ2058" s="52" t="str">
        <f>IF(S2058="Ja",VLOOKUP($S$2,Plausis!A:E,5,0),IF(V2058="Ja",VLOOKUP($V$2,Plausis!A:E,5,0),IF(X2058="Ja",VLOOKUP($X$2,Plausis!A:E,5,0),"")))</f>
        <v/>
      </c>
      <c r="AL2058" s="52" t="s">
        <v>3</v>
      </c>
      <c r="AM2058" s="114">
        <v>45531</v>
      </c>
      <c r="AN2058" s="52" t="s">
        <v>4467</v>
      </c>
      <c r="AO2058" s="52" t="str">
        <f>VLOOKUP(B2058,'BAT Grundtabelle'!B:T,19,0)</f>
        <v>ja</v>
      </c>
      <c r="AP2058" s="105" t="str">
        <f t="shared" si="726"/>
        <v>11849</v>
      </c>
      <c r="AQ2058" s="52" t="str">
        <f t="shared" si="727"/>
        <v>Unterhaltungselektronikhandel</v>
      </c>
      <c r="AR2058" s="52" t="b">
        <f t="shared" si="724"/>
        <v>0</v>
      </c>
      <c r="AS2058" s="52" t="b">
        <f t="shared" si="724"/>
        <v>0</v>
      </c>
      <c r="AT2058" s="52" t="b">
        <f t="shared" si="724"/>
        <v>0</v>
      </c>
      <c r="AU2058" s="52">
        <f t="shared" si="728"/>
        <v>1</v>
      </c>
      <c r="AW2058" s="52" t="b">
        <f t="shared" si="729"/>
        <v>0</v>
      </c>
      <c r="AX2058" s="52" t="str">
        <f t="shared" si="730"/>
        <v>Unternehmen</v>
      </c>
      <c r="AY2058" s="52" t="b">
        <f t="shared" si="731"/>
        <v>0</v>
      </c>
      <c r="AZ2058" s="52" t="str">
        <f t="shared" si="732"/>
        <v>11849</v>
      </c>
      <c r="BA2058" s="52" t="str">
        <f>VLOOKUP(A2058,'BAT Grundtabelle'!A:U,21,0)</f>
        <v>ja</v>
      </c>
      <c r="BB2058" s="52" t="str">
        <f t="shared" si="733"/>
        <v>nein</v>
      </c>
      <c r="BC2058" s="52" t="str">
        <f t="shared" si="734"/>
        <v>11849</v>
      </c>
      <c r="BD2058" s="52" t="str">
        <f t="shared" si="735"/>
        <v>Unterhaltungselektronikhandel</v>
      </c>
      <c r="BE2058" s="52" t="str">
        <f t="shared" si="736"/>
        <v>Unternehmen</v>
      </c>
      <c r="BF2058" s="52">
        <f t="shared" si="737"/>
        <v>1</v>
      </c>
    </row>
    <row r="2059" spans="1:58" hidden="1" x14ac:dyDescent="0.35">
      <c r="A2059" s="107" t="s">
        <v>4276</v>
      </c>
      <c r="B2059" s="75" t="s">
        <v>202</v>
      </c>
      <c r="C2059" s="52" t="s">
        <v>3</v>
      </c>
      <c r="D2059" s="52" t="s">
        <v>3</v>
      </c>
      <c r="E2059" s="52" t="s">
        <v>2</v>
      </c>
      <c r="F2059" s="52" t="s">
        <v>2</v>
      </c>
      <c r="G2059" s="52" t="s">
        <v>2</v>
      </c>
      <c r="H2059" s="52" t="s">
        <v>2</v>
      </c>
      <c r="I2059" s="52" t="s">
        <v>3</v>
      </c>
      <c r="J2059" s="52">
        <v>1</v>
      </c>
      <c r="K2059" s="52" t="s">
        <v>2</v>
      </c>
      <c r="L2059" s="52" t="s">
        <v>2</v>
      </c>
      <c r="M2059" s="52" t="s">
        <v>2</v>
      </c>
      <c r="N2059" s="52" t="s">
        <v>3</v>
      </c>
      <c r="P2059" s="52" t="s">
        <v>4</v>
      </c>
      <c r="Q2059" s="52" t="str">
        <f t="shared" si="738"/>
        <v>Nein</v>
      </c>
      <c r="R2059" s="52" t="str">
        <f t="shared" si="738"/>
        <v>Nein</v>
      </c>
      <c r="S2059" s="52" t="str">
        <f t="shared" si="738"/>
        <v>Nein</v>
      </c>
      <c r="T2059" s="52" t="str">
        <f t="shared" si="738"/>
        <v>Nein</v>
      </c>
      <c r="U2059" s="52" t="str">
        <f t="shared" si="738"/>
        <v>Nein</v>
      </c>
      <c r="V2059" s="52" t="str">
        <f t="shared" si="738"/>
        <v>Nein</v>
      </c>
      <c r="W2059" s="52" t="str">
        <f t="shared" si="738"/>
        <v>Nein</v>
      </c>
      <c r="X2059" s="52" t="str">
        <f t="shared" si="738"/>
        <v>Nein</v>
      </c>
      <c r="Y2059" s="52" t="str">
        <f t="shared" si="738"/>
        <v>Nein</v>
      </c>
      <c r="Z2059" s="52" t="str">
        <f t="shared" si="738"/>
        <v>Nein</v>
      </c>
      <c r="AA2059" s="52" t="str">
        <f t="shared" si="738"/>
        <v>Nein</v>
      </c>
      <c r="AB2059" s="52" t="str">
        <f t="shared" si="738"/>
        <v>Nein</v>
      </c>
      <c r="AC2059" s="52" t="str">
        <f t="shared" si="738"/>
        <v>Nein</v>
      </c>
      <c r="AD2059" s="52" t="str">
        <f t="shared" si="738"/>
        <v>Nein</v>
      </c>
      <c r="AE2059" s="52" t="str">
        <f t="shared" si="738"/>
        <v>Nein</v>
      </c>
      <c r="AF2059" s="52" t="str">
        <f t="shared" si="738"/>
        <v>Nein</v>
      </c>
      <c r="AG2059" s="61" t="str">
        <f>IF(Q2059="Ja",VLOOKUP($Q$2,Plausis!A:E,5,0),IF(R2059="Ja",VLOOKUP($R$2,Plausis!A:E,5,0),IF(T2059="Ja",VLOOKUP($T$2,Plausis!A:E,5,0),IF(U2059="Ja",VLOOKUP($U$2,Plausis!A:E,5,0),IF(AA2059="Ja",VLOOKUP($AA$2,Plausis!A:E,5,0),IF(AC2059="Ja",VLOOKUP($AC$2,Plausis!A:E,5,0),IF(AD2059="Ja",VLOOKUP($AD$2,Plausis!A:E,5,0),"")))))))</f>
        <v/>
      </c>
      <c r="AH2059" s="52" t="str">
        <f>IF(Y2059="Ja",VLOOKUP($Y$2,Plausis!A:E,5,0),"")</f>
        <v/>
      </c>
      <c r="AI2059" s="52" t="str">
        <f t="shared" si="725"/>
        <v>Ja</v>
      </c>
      <c r="AJ2059" s="52" t="str">
        <f>IF(S2059="Ja",VLOOKUP($S$2,Plausis!A:E,5,0),IF(V2059="Ja",VLOOKUP($V$2,Plausis!A:E,5,0),IF(X2059="Ja",VLOOKUP($X$2,Plausis!A:E,5,0),"")))</f>
        <v/>
      </c>
      <c r="AL2059" s="52" t="s">
        <v>3</v>
      </c>
      <c r="AM2059" s="114">
        <v>45531</v>
      </c>
      <c r="AN2059" s="52" t="s">
        <v>4467</v>
      </c>
      <c r="AO2059" s="52" t="str">
        <f>VLOOKUP(B2059,'BAT Grundtabelle'!B:T,19,0)</f>
        <v>ja</v>
      </c>
      <c r="AP2059" s="105" t="str">
        <f t="shared" si="726"/>
        <v>11850</v>
      </c>
      <c r="AQ2059" s="52" t="str">
        <f t="shared" si="727"/>
        <v>Unterhaltungselektronikreparatur</v>
      </c>
      <c r="AR2059" s="52" t="b">
        <f t="shared" si="724"/>
        <v>0</v>
      </c>
      <c r="AS2059" s="52" t="b">
        <f t="shared" si="724"/>
        <v>0</v>
      </c>
      <c r="AT2059" s="52" t="b">
        <f t="shared" si="724"/>
        <v>0</v>
      </c>
      <c r="AU2059" s="52">
        <f t="shared" si="728"/>
        <v>1</v>
      </c>
      <c r="AW2059" s="52" t="b">
        <f t="shared" si="729"/>
        <v>0</v>
      </c>
      <c r="AX2059" s="52" t="str">
        <f t="shared" si="730"/>
        <v>Unternehmen</v>
      </c>
      <c r="AY2059" s="52" t="b">
        <f t="shared" si="731"/>
        <v>0</v>
      </c>
      <c r="AZ2059" s="52" t="str">
        <f t="shared" si="732"/>
        <v>11850</v>
      </c>
      <c r="BA2059" s="52" t="str">
        <f>VLOOKUP(A2059,'BAT Grundtabelle'!A:U,21,0)</f>
        <v>ja</v>
      </c>
      <c r="BB2059" s="52" t="str">
        <f t="shared" si="733"/>
        <v>nein</v>
      </c>
      <c r="BC2059" s="52" t="str">
        <f t="shared" si="734"/>
        <v>11850</v>
      </c>
      <c r="BD2059" s="52" t="str">
        <f t="shared" si="735"/>
        <v>Unterhaltungselektronikreparatur</v>
      </c>
      <c r="BE2059" s="52" t="str">
        <f t="shared" si="736"/>
        <v>Unternehmen</v>
      </c>
      <c r="BF2059" s="52">
        <f t="shared" si="737"/>
        <v>1</v>
      </c>
    </row>
    <row r="2060" spans="1:58" hidden="1" x14ac:dyDescent="0.35">
      <c r="A2060" s="107" t="s">
        <v>4277</v>
      </c>
      <c r="B2060" s="75" t="s">
        <v>2027</v>
      </c>
      <c r="C2060" s="52" t="s">
        <v>3</v>
      </c>
      <c r="D2060" s="52" t="s">
        <v>3</v>
      </c>
      <c r="E2060" s="52" t="s">
        <v>2</v>
      </c>
      <c r="F2060" s="52" t="s">
        <v>2</v>
      </c>
      <c r="G2060" s="52" t="s">
        <v>2</v>
      </c>
      <c r="H2060" s="52" t="s">
        <v>2</v>
      </c>
      <c r="I2060" s="52" t="s">
        <v>3</v>
      </c>
      <c r="J2060" s="52">
        <v>1</v>
      </c>
      <c r="K2060" s="52" t="s">
        <v>2</v>
      </c>
      <c r="L2060" s="52" t="s">
        <v>2</v>
      </c>
      <c r="M2060" s="52" t="s">
        <v>2</v>
      </c>
      <c r="N2060" s="52" t="s">
        <v>3</v>
      </c>
      <c r="P2060" s="52" t="s">
        <v>4</v>
      </c>
      <c r="Q2060" s="52" t="str">
        <f t="shared" si="738"/>
        <v>Nein</v>
      </c>
      <c r="R2060" s="52" t="str">
        <f t="shared" si="738"/>
        <v>Nein</v>
      </c>
      <c r="S2060" s="52" t="str">
        <f t="shared" si="738"/>
        <v>Nein</v>
      </c>
      <c r="T2060" s="52" t="str">
        <f t="shared" si="738"/>
        <v>Nein</v>
      </c>
      <c r="U2060" s="52" t="str">
        <f t="shared" si="738"/>
        <v>Nein</v>
      </c>
      <c r="V2060" s="52" t="str">
        <f t="shared" si="738"/>
        <v>Nein</v>
      </c>
      <c r="W2060" s="52" t="str">
        <f t="shared" si="738"/>
        <v>Nein</v>
      </c>
      <c r="X2060" s="52" t="str">
        <f t="shared" si="738"/>
        <v>Nein</v>
      </c>
      <c r="Y2060" s="52" t="str">
        <f t="shared" si="738"/>
        <v>Nein</v>
      </c>
      <c r="Z2060" s="52" t="str">
        <f t="shared" si="738"/>
        <v>Nein</v>
      </c>
      <c r="AA2060" s="52" t="str">
        <f t="shared" si="738"/>
        <v>Nein</v>
      </c>
      <c r="AB2060" s="52" t="str">
        <f t="shared" si="738"/>
        <v>Nein</v>
      </c>
      <c r="AC2060" s="52" t="str">
        <f t="shared" si="738"/>
        <v>Nein</v>
      </c>
      <c r="AD2060" s="52" t="str">
        <f t="shared" si="738"/>
        <v>Nein</v>
      </c>
      <c r="AE2060" s="52" t="str">
        <f t="shared" si="738"/>
        <v>Nein</v>
      </c>
      <c r="AF2060" s="52" t="str">
        <f t="shared" si="738"/>
        <v>Nein</v>
      </c>
      <c r="AG2060" s="61" t="str">
        <f>IF(Q2060="Ja",VLOOKUP($Q$2,Plausis!A:E,5,0),IF(R2060="Ja",VLOOKUP($R$2,Plausis!A:E,5,0),IF(T2060="Ja",VLOOKUP($T$2,Plausis!A:E,5,0),IF(U2060="Ja",VLOOKUP($U$2,Plausis!A:E,5,0),IF(AA2060="Ja",VLOOKUP($AA$2,Plausis!A:E,5,0),IF(AC2060="Ja",VLOOKUP($AC$2,Plausis!A:E,5,0),IF(AD2060="Ja",VLOOKUP($AD$2,Plausis!A:E,5,0),"")))))))</f>
        <v/>
      </c>
      <c r="AH2060" s="52" t="str">
        <f>IF(Y2060="Ja",VLOOKUP($Y$2,Plausis!A:E,5,0),"")</f>
        <v/>
      </c>
      <c r="AI2060" s="52" t="str">
        <f t="shared" si="725"/>
        <v>Ja</v>
      </c>
      <c r="AJ2060" s="52" t="str">
        <f>IF(S2060="Ja",VLOOKUP($S$2,Plausis!A:E,5,0),IF(V2060="Ja",VLOOKUP($V$2,Plausis!A:E,5,0),IF(X2060="Ja",VLOOKUP($X$2,Plausis!A:E,5,0),"")))</f>
        <v/>
      </c>
      <c r="AL2060" s="52" t="s">
        <v>2</v>
      </c>
      <c r="AM2060" s="114">
        <v>45531</v>
      </c>
      <c r="AN2060" s="52" t="s">
        <v>4467</v>
      </c>
      <c r="AO2060" s="52" t="str">
        <f>VLOOKUP(B2060,'BAT Grundtabelle'!B:T,19,0)</f>
        <v>ja</v>
      </c>
      <c r="AP2060" s="105" t="str">
        <f t="shared" si="726"/>
        <v>11851</v>
      </c>
      <c r="AQ2060" s="52" t="str">
        <f t="shared" si="727"/>
        <v>Unternehmen der Wohnungswirtschaft</v>
      </c>
      <c r="AR2060" s="52" t="b">
        <f t="shared" si="724"/>
        <v>0</v>
      </c>
      <c r="AS2060" s="52" t="b">
        <f t="shared" si="724"/>
        <v>0</v>
      </c>
      <c r="AT2060" s="52" t="b">
        <f t="shared" si="724"/>
        <v>0</v>
      </c>
      <c r="AU2060" s="52">
        <f t="shared" si="728"/>
        <v>1</v>
      </c>
      <c r="AW2060" s="52" t="b">
        <f t="shared" si="729"/>
        <v>0</v>
      </c>
      <c r="AX2060" s="52" t="str">
        <f t="shared" si="730"/>
        <v>Unternehmen</v>
      </c>
      <c r="AY2060" s="52" t="b">
        <f t="shared" si="731"/>
        <v>0</v>
      </c>
      <c r="AZ2060" s="52" t="str">
        <f t="shared" si="732"/>
        <v>11851</v>
      </c>
      <c r="BA2060" s="52" t="str">
        <f>VLOOKUP(A2060,'BAT Grundtabelle'!A:U,21,0)</f>
        <v>ja</v>
      </c>
      <c r="BB2060" s="52" t="str">
        <f t="shared" si="733"/>
        <v>nein</v>
      </c>
      <c r="BC2060" s="52" t="str">
        <f t="shared" si="734"/>
        <v>11851</v>
      </c>
      <c r="BD2060" s="52" t="str">
        <f t="shared" si="735"/>
        <v>Unternehmen der Wohnungswirtschaft</v>
      </c>
      <c r="BE2060" s="52" t="str">
        <f t="shared" si="736"/>
        <v>Unternehmen</v>
      </c>
      <c r="BF2060" s="52">
        <f t="shared" si="737"/>
        <v>1</v>
      </c>
    </row>
    <row r="2061" spans="1:58" hidden="1" x14ac:dyDescent="0.35">
      <c r="A2061" s="107" t="s">
        <v>4278</v>
      </c>
      <c r="B2061" s="75" t="s">
        <v>2238</v>
      </c>
      <c r="C2061" s="52" t="s">
        <v>3</v>
      </c>
      <c r="D2061" s="52" t="s">
        <v>3</v>
      </c>
      <c r="E2061" s="52" t="s">
        <v>2</v>
      </c>
      <c r="F2061" s="52" t="s">
        <v>2</v>
      </c>
      <c r="G2061" s="52" t="s">
        <v>2</v>
      </c>
      <c r="H2061" s="52" t="s">
        <v>2</v>
      </c>
      <c r="I2061" s="52" t="s">
        <v>3</v>
      </c>
      <c r="J2061" s="52">
        <v>4</v>
      </c>
      <c r="K2061" s="52" t="s">
        <v>2</v>
      </c>
      <c r="L2061" s="52" t="s">
        <v>2</v>
      </c>
      <c r="M2061" s="52" t="s">
        <v>2</v>
      </c>
      <c r="N2061" s="52" t="s">
        <v>3</v>
      </c>
      <c r="O2061" s="52" t="s">
        <v>2412</v>
      </c>
      <c r="P2061" s="52">
        <v>1195</v>
      </c>
      <c r="Q2061" s="52" t="str">
        <f t="shared" si="738"/>
        <v>Nein</v>
      </c>
      <c r="R2061" s="52" t="str">
        <f t="shared" si="738"/>
        <v>Nein</v>
      </c>
      <c r="S2061" s="52" t="str">
        <f t="shared" si="738"/>
        <v>Nein</v>
      </c>
      <c r="T2061" s="52" t="str">
        <f t="shared" si="738"/>
        <v>Nein</v>
      </c>
      <c r="U2061" s="52" t="str">
        <f t="shared" si="738"/>
        <v>Nein</v>
      </c>
      <c r="V2061" s="52" t="str">
        <f t="shared" si="738"/>
        <v>Nein</v>
      </c>
      <c r="W2061" s="52" t="str">
        <f t="shared" si="738"/>
        <v>Nein</v>
      </c>
      <c r="X2061" s="52" t="str">
        <f t="shared" si="738"/>
        <v>Nein</v>
      </c>
      <c r="Y2061" s="52" t="str">
        <f t="shared" si="738"/>
        <v>Nein</v>
      </c>
      <c r="Z2061" s="52" t="str">
        <f t="shared" si="738"/>
        <v>Nein</v>
      </c>
      <c r="AA2061" s="52" t="str">
        <f t="shared" si="738"/>
        <v>Nein</v>
      </c>
      <c r="AB2061" s="52" t="str">
        <f t="shared" si="738"/>
        <v>Ja</v>
      </c>
      <c r="AC2061" s="52" t="str">
        <f t="shared" si="738"/>
        <v>Nein</v>
      </c>
      <c r="AD2061" s="52" t="str">
        <f t="shared" si="738"/>
        <v>Nein</v>
      </c>
      <c r="AE2061" s="52" t="str">
        <f t="shared" si="738"/>
        <v>Nein</v>
      </c>
      <c r="AF2061" s="52" t="str">
        <f t="shared" si="738"/>
        <v>Nein</v>
      </c>
      <c r="AG2061" s="61" t="str">
        <f>IF(Q2061="Ja",VLOOKUP($Q$2,Plausis!A:E,5,0),IF(R2061="Ja",VLOOKUP($R$2,Plausis!A:E,5,0),IF(T2061="Ja",VLOOKUP($T$2,Plausis!A:E,5,0),IF(U2061="Ja",VLOOKUP($U$2,Plausis!A:E,5,0),IF(AA2061="Ja",VLOOKUP($AA$2,Plausis!A:E,5,0),IF(AC2061="Ja",VLOOKUP($AC$2,Plausis!A:E,5,0),IF(AD2061="Ja",VLOOKUP($AD$2,Plausis!A:E,5,0),"")))))))</f>
        <v/>
      </c>
      <c r="AH2061" s="52" t="str">
        <f>IF(Y2061="Ja",VLOOKUP($Y$2,Plausis!A:E,5,0),"")</f>
        <v/>
      </c>
      <c r="AI2061" s="52" t="str">
        <f t="shared" si="725"/>
        <v>Ja</v>
      </c>
      <c r="AJ2061" s="52" t="str">
        <f>IF(S2061="Ja",VLOOKUP($S$2,Plausis!A:E,5,0),IF(V2061="Ja",VLOOKUP($V$2,Plausis!A:E,5,0),IF(X2061="Ja",VLOOKUP($X$2,Plausis!A:E,5,0),"")))</f>
        <v/>
      </c>
      <c r="AL2061" s="52" t="s">
        <v>2</v>
      </c>
      <c r="AM2061" s="114">
        <v>45531</v>
      </c>
      <c r="AN2061" s="52" t="s">
        <v>4467</v>
      </c>
      <c r="AO2061" s="52" t="str">
        <f>VLOOKUP(B2061,'BAT Grundtabelle'!B:T,19,0)</f>
        <v>ja</v>
      </c>
      <c r="AP2061" s="105" t="str">
        <f t="shared" si="726"/>
        <v>7884</v>
      </c>
      <c r="AQ2061" s="52" t="str">
        <f t="shared" si="727"/>
        <v>Unternehmensberaterbüro</v>
      </c>
      <c r="AR2061" s="52" t="b">
        <f t="shared" si="724"/>
        <v>0</v>
      </c>
      <c r="AS2061" s="52" t="b">
        <f t="shared" si="724"/>
        <v>0</v>
      </c>
      <c r="AT2061" s="52" t="b">
        <f t="shared" si="724"/>
        <v>0</v>
      </c>
      <c r="AU2061" s="52">
        <f t="shared" si="728"/>
        <v>4</v>
      </c>
      <c r="AW2061" s="52" t="b">
        <f t="shared" si="729"/>
        <v>0</v>
      </c>
      <c r="AX2061" s="52" t="str">
        <f t="shared" si="730"/>
        <v>Unternehmen</v>
      </c>
      <c r="AY2061" s="52" t="b">
        <f t="shared" si="731"/>
        <v>0</v>
      </c>
      <c r="AZ2061" s="52" t="str">
        <f t="shared" si="732"/>
        <v>7884</v>
      </c>
      <c r="BA2061" s="52" t="str">
        <f>VLOOKUP(A2061,'BAT Grundtabelle'!A:U,21,0)</f>
        <v>ja</v>
      </c>
      <c r="BB2061" s="52" t="str">
        <f t="shared" si="733"/>
        <v>nein</v>
      </c>
      <c r="BC2061" s="52" t="str">
        <f t="shared" si="734"/>
        <v>7884</v>
      </c>
      <c r="BD2061" s="52" t="str">
        <f t="shared" si="735"/>
        <v>Unternehmensberaterbüro</v>
      </c>
      <c r="BE2061" s="52" t="str">
        <f t="shared" si="736"/>
        <v>Unternehmen</v>
      </c>
      <c r="BF2061" s="52">
        <f t="shared" si="737"/>
        <v>4</v>
      </c>
    </row>
    <row r="2062" spans="1:58" hidden="1" x14ac:dyDescent="0.35">
      <c r="A2062" s="107" t="s">
        <v>4279</v>
      </c>
      <c r="B2062" s="75" t="s">
        <v>334</v>
      </c>
      <c r="C2062" s="52" t="s">
        <v>2</v>
      </c>
      <c r="D2062" s="52" t="s">
        <v>2</v>
      </c>
      <c r="E2062" s="52" t="s">
        <v>2</v>
      </c>
      <c r="F2062" s="52" t="s">
        <v>2</v>
      </c>
      <c r="G2062" s="52" t="s">
        <v>2</v>
      </c>
      <c r="H2062" s="52" t="s">
        <v>4542</v>
      </c>
      <c r="I2062" s="52" t="s">
        <v>2</v>
      </c>
      <c r="J2062" s="52" t="s">
        <v>2</v>
      </c>
      <c r="K2062" s="52" t="s">
        <v>2</v>
      </c>
      <c r="L2062" s="52" t="s">
        <v>2</v>
      </c>
      <c r="M2062" s="52" t="s">
        <v>2</v>
      </c>
      <c r="N2062" s="52" t="s">
        <v>2</v>
      </c>
      <c r="O2062" s="52" t="s">
        <v>2411</v>
      </c>
      <c r="P2062" s="52" t="s">
        <v>59</v>
      </c>
      <c r="Q2062" s="52" t="str">
        <f t="shared" si="738"/>
        <v>Nein</v>
      </c>
      <c r="R2062" s="52" t="str">
        <f t="shared" si="738"/>
        <v>Nein</v>
      </c>
      <c r="S2062" s="52" t="str">
        <f t="shared" si="738"/>
        <v>Nein</v>
      </c>
      <c r="T2062" s="52" t="str">
        <f t="shared" si="738"/>
        <v>Nein</v>
      </c>
      <c r="U2062" s="52" t="str">
        <f t="shared" si="738"/>
        <v>Nein</v>
      </c>
      <c r="V2062" s="52" t="str">
        <f t="shared" si="738"/>
        <v>Nein</v>
      </c>
      <c r="W2062" s="52" t="str">
        <f t="shared" si="738"/>
        <v>Nein</v>
      </c>
      <c r="X2062" s="52" t="str">
        <f t="shared" si="738"/>
        <v>Nein</v>
      </c>
      <c r="Y2062" s="52" t="str">
        <f t="shared" si="738"/>
        <v>Nein</v>
      </c>
      <c r="Z2062" s="52" t="str">
        <f t="shared" si="738"/>
        <v>Nein</v>
      </c>
      <c r="AA2062" s="52" t="str">
        <f t="shared" si="738"/>
        <v>Nein</v>
      </c>
      <c r="AB2062" s="52" t="str">
        <f t="shared" si="738"/>
        <v>Nein</v>
      </c>
      <c r="AC2062" s="52" t="str">
        <f t="shared" si="738"/>
        <v>Nein</v>
      </c>
      <c r="AD2062" s="52" t="str">
        <f t="shared" si="738"/>
        <v>Nein</v>
      </c>
      <c r="AE2062" s="52" t="str">
        <f t="shared" si="738"/>
        <v>Nein</v>
      </c>
      <c r="AF2062" s="52" t="str">
        <f t="shared" si="738"/>
        <v>Nein</v>
      </c>
      <c r="AG2062" s="61" t="str">
        <f>IF(Q2062="Ja",VLOOKUP($Q$2,Plausis!A:E,5,0),IF(R2062="Ja",VLOOKUP($R$2,Plausis!A:E,5,0),IF(T2062="Ja",VLOOKUP($T$2,Plausis!A:E,5,0),IF(U2062="Ja",VLOOKUP($U$2,Plausis!A:E,5,0),IF(AA2062="Ja",VLOOKUP($AA$2,Plausis!A:E,5,0),IF(AC2062="Ja",VLOOKUP($AC$2,Plausis!A:E,5,0),IF(AD2062="Ja",VLOOKUP($AD$2,Plausis!A:E,5,0),"")))))))</f>
        <v/>
      </c>
      <c r="AH2062" s="52" t="str">
        <f>IF(Y2062="Ja",VLOOKUP($Y$2,Plausis!A:E,5,0),"")</f>
        <v/>
      </c>
      <c r="AI2062" s="52" t="str">
        <f t="shared" si="725"/>
        <v>Nein</v>
      </c>
      <c r="AJ2062" s="52" t="str">
        <f>IF(S2062="Ja",VLOOKUP($S$2,Plausis!A:E,5,0),IF(V2062="Ja",VLOOKUP($V$2,Plausis!A:E,5,0),IF(X2062="Ja",VLOOKUP($X$2,Plausis!A:E,5,0),"")))</f>
        <v/>
      </c>
      <c r="AL2062" s="52" t="s">
        <v>2</v>
      </c>
      <c r="AM2062" s="114">
        <v>45531</v>
      </c>
      <c r="AN2062" s="52" t="s">
        <v>4467</v>
      </c>
      <c r="AO2062" s="52" t="str">
        <f>VLOOKUP(B2062,'BAT Grundtabelle'!B:T,19,0)</f>
        <v>nein</v>
      </c>
      <c r="AP2062" s="105" t="str">
        <f t="shared" si="726"/>
        <v>11852</v>
      </c>
      <c r="AQ2062" s="52" t="str">
        <f t="shared" si="727"/>
        <v>Unternehmerverband</v>
      </c>
      <c r="AR2062" s="52" t="b">
        <f t="shared" si="724"/>
        <v>0</v>
      </c>
      <c r="AS2062" s="52" t="b">
        <f t="shared" si="724"/>
        <v>0</v>
      </c>
      <c r="AT2062" s="52" t="b">
        <f t="shared" si="724"/>
        <v>0</v>
      </c>
      <c r="AU2062" s="52" t="str">
        <f t="shared" si="728"/>
        <v/>
      </c>
      <c r="AW2062" s="52" t="b">
        <f t="shared" si="729"/>
        <v>0</v>
      </c>
      <c r="AX2062" s="52" t="str">
        <f t="shared" si="730"/>
        <v/>
      </c>
      <c r="AY2062" s="52" t="b">
        <f t="shared" si="731"/>
        <v>0</v>
      </c>
      <c r="AZ2062" s="52" t="str">
        <f t="shared" si="732"/>
        <v>11852</v>
      </c>
      <c r="BA2062" s="52" t="str">
        <f>VLOOKUP(A2062,'BAT Grundtabelle'!A:U,21,0)</f>
        <v>nein</v>
      </c>
      <c r="BB2062" s="52" t="str">
        <f t="shared" si="733"/>
        <v>nein</v>
      </c>
      <c r="BC2062" s="52" t="str">
        <f t="shared" si="734"/>
        <v>11852</v>
      </c>
      <c r="BD2062" s="52" t="str">
        <f t="shared" si="735"/>
        <v>Unternehmerverband</v>
      </c>
      <c r="BE2062" s="52" t="str">
        <f t="shared" si="736"/>
        <v/>
      </c>
      <c r="BF2062" s="52" t="str">
        <f t="shared" si="737"/>
        <v/>
      </c>
    </row>
    <row r="2063" spans="1:58" hidden="1" x14ac:dyDescent="0.35">
      <c r="A2063" s="107" t="s">
        <v>4280</v>
      </c>
      <c r="B2063" s="75" t="s">
        <v>1727</v>
      </c>
      <c r="C2063" s="52" t="s">
        <v>3</v>
      </c>
      <c r="D2063" s="52" t="s">
        <v>3</v>
      </c>
      <c r="E2063" s="52" t="s">
        <v>2</v>
      </c>
      <c r="F2063" s="52" t="s">
        <v>2</v>
      </c>
      <c r="G2063" s="52" t="s">
        <v>2</v>
      </c>
      <c r="H2063" s="52" t="s">
        <v>2</v>
      </c>
      <c r="I2063" s="52" t="s">
        <v>3</v>
      </c>
      <c r="J2063" s="52">
        <v>1</v>
      </c>
      <c r="K2063" s="52" t="s">
        <v>2</v>
      </c>
      <c r="L2063" s="52" t="s">
        <v>2</v>
      </c>
      <c r="M2063" s="52" t="s">
        <v>2</v>
      </c>
      <c r="N2063" s="52" t="s">
        <v>3</v>
      </c>
      <c r="P2063" s="52" t="s">
        <v>4</v>
      </c>
      <c r="Q2063" s="52" t="str">
        <f t="shared" ref="Q2063:AF2072" si="739">IF(ISERROR(FIND(Q$2,$P2063,1)),"Nein","Ja")</f>
        <v>Nein</v>
      </c>
      <c r="R2063" s="52" t="str">
        <f t="shared" si="739"/>
        <v>Nein</v>
      </c>
      <c r="S2063" s="52" t="str">
        <f t="shared" si="739"/>
        <v>Nein</v>
      </c>
      <c r="T2063" s="52" t="str">
        <f t="shared" si="739"/>
        <v>Nein</v>
      </c>
      <c r="U2063" s="52" t="str">
        <f t="shared" si="739"/>
        <v>Nein</v>
      </c>
      <c r="V2063" s="52" t="str">
        <f t="shared" si="739"/>
        <v>Nein</v>
      </c>
      <c r="W2063" s="52" t="str">
        <f t="shared" si="739"/>
        <v>Nein</v>
      </c>
      <c r="X2063" s="52" t="str">
        <f t="shared" si="739"/>
        <v>Nein</v>
      </c>
      <c r="Y2063" s="52" t="str">
        <f t="shared" si="739"/>
        <v>Nein</v>
      </c>
      <c r="Z2063" s="52" t="str">
        <f t="shared" si="739"/>
        <v>Nein</v>
      </c>
      <c r="AA2063" s="52" t="str">
        <f t="shared" si="739"/>
        <v>Nein</v>
      </c>
      <c r="AB2063" s="52" t="str">
        <f t="shared" si="739"/>
        <v>Nein</v>
      </c>
      <c r="AC2063" s="52" t="str">
        <f t="shared" si="739"/>
        <v>Nein</v>
      </c>
      <c r="AD2063" s="52" t="str">
        <f t="shared" si="739"/>
        <v>Nein</v>
      </c>
      <c r="AE2063" s="52" t="str">
        <f t="shared" si="739"/>
        <v>Nein</v>
      </c>
      <c r="AF2063" s="52" t="str">
        <f t="shared" si="739"/>
        <v>Nein</v>
      </c>
      <c r="AG2063" s="61" t="str">
        <f>IF(Q2063="Ja",VLOOKUP($Q$2,Plausis!A:E,5,0),IF(R2063="Ja",VLOOKUP($R$2,Plausis!A:E,5,0),IF(T2063="Ja",VLOOKUP($T$2,Plausis!A:E,5,0),IF(U2063="Ja",VLOOKUP($U$2,Plausis!A:E,5,0),IF(AA2063="Ja",VLOOKUP($AA$2,Plausis!A:E,5,0),IF(AC2063="Ja",VLOOKUP($AC$2,Plausis!A:E,5,0),IF(AD2063="Ja",VLOOKUP($AD$2,Plausis!A:E,5,0),"")))))))</f>
        <v/>
      </c>
      <c r="AH2063" s="52" t="str">
        <f>IF(Y2063="Ja",VLOOKUP($Y$2,Plausis!A:E,5,0),"")</f>
        <v/>
      </c>
      <c r="AI2063" s="52" t="str">
        <f t="shared" si="725"/>
        <v>Ja</v>
      </c>
      <c r="AJ2063" s="52" t="str">
        <f>IF(S2063="Ja",VLOOKUP($S$2,Plausis!A:E,5,0),IF(V2063="Ja",VLOOKUP($V$2,Plausis!A:E,5,0),IF(X2063="Ja",VLOOKUP($X$2,Plausis!A:E,5,0),"")))</f>
        <v/>
      </c>
      <c r="AL2063" s="52" t="s">
        <v>2</v>
      </c>
      <c r="AM2063" s="114">
        <v>45531</v>
      </c>
      <c r="AN2063" s="52" t="s">
        <v>4467</v>
      </c>
      <c r="AO2063" s="52" t="str">
        <f>VLOOKUP(B2063,'BAT Grundtabelle'!B:T,19,0)</f>
        <v>ja</v>
      </c>
      <c r="AP2063" s="105" t="str">
        <f t="shared" si="726"/>
        <v>11853</v>
      </c>
      <c r="AQ2063" s="52" t="str">
        <f t="shared" si="727"/>
        <v>Untertage-Museum</v>
      </c>
      <c r="AR2063" s="52" t="b">
        <f t="shared" ref="AR2063:AT2082" si="740">IF(ISERROR(FIND(AR$1,$P2063,1)),FALSE,TRUE)</f>
        <v>0</v>
      </c>
      <c r="AS2063" s="52" t="b">
        <f t="shared" si="740"/>
        <v>0</v>
      </c>
      <c r="AT2063" s="52" t="b">
        <f t="shared" si="740"/>
        <v>0</v>
      </c>
      <c r="AU2063" s="52">
        <f t="shared" si="728"/>
        <v>1</v>
      </c>
      <c r="AW2063" s="52" t="b">
        <f t="shared" si="729"/>
        <v>0</v>
      </c>
      <c r="AX2063" s="52" t="str">
        <f t="shared" si="730"/>
        <v>Unternehmen</v>
      </c>
      <c r="AY2063" s="52" t="b">
        <f t="shared" si="731"/>
        <v>0</v>
      </c>
      <c r="AZ2063" s="52" t="str">
        <f t="shared" si="732"/>
        <v>11853</v>
      </c>
      <c r="BA2063" s="52" t="str">
        <f>VLOOKUP(A2063,'BAT Grundtabelle'!A:U,21,0)</f>
        <v>ja</v>
      </c>
      <c r="BB2063" s="52" t="str">
        <f t="shared" si="733"/>
        <v>nein</v>
      </c>
      <c r="BC2063" s="52" t="str">
        <f t="shared" si="734"/>
        <v>11853</v>
      </c>
      <c r="BD2063" s="52" t="str">
        <f t="shared" si="735"/>
        <v>Untertage-Museum</v>
      </c>
      <c r="BE2063" s="52" t="str">
        <f t="shared" si="736"/>
        <v>Unternehmen</v>
      </c>
      <c r="BF2063" s="52">
        <f t="shared" si="737"/>
        <v>1</v>
      </c>
    </row>
    <row r="2064" spans="1:58" hidden="1" x14ac:dyDescent="0.35">
      <c r="A2064" s="107" t="s">
        <v>4281</v>
      </c>
      <c r="B2064" s="75" t="s">
        <v>731</v>
      </c>
      <c r="C2064" s="52" t="s">
        <v>3</v>
      </c>
      <c r="D2064" s="52" t="s">
        <v>3</v>
      </c>
      <c r="E2064" s="52" t="s">
        <v>2</v>
      </c>
      <c r="F2064" s="52" t="s">
        <v>2</v>
      </c>
      <c r="G2064" s="52" t="s">
        <v>2</v>
      </c>
      <c r="H2064" s="52" t="s">
        <v>2</v>
      </c>
      <c r="I2064" s="52" t="s">
        <v>3</v>
      </c>
      <c r="J2064" s="52">
        <v>2</v>
      </c>
      <c r="K2064" s="52" t="s">
        <v>2</v>
      </c>
      <c r="L2064" s="52" t="s">
        <v>2</v>
      </c>
      <c r="M2064" s="52" t="s">
        <v>2</v>
      </c>
      <c r="N2064" s="52" t="s">
        <v>3</v>
      </c>
      <c r="P2064" s="52" t="s">
        <v>4</v>
      </c>
      <c r="Q2064" s="52" t="str">
        <f t="shared" si="739"/>
        <v>Nein</v>
      </c>
      <c r="R2064" s="52" t="str">
        <f t="shared" si="739"/>
        <v>Nein</v>
      </c>
      <c r="S2064" s="52" t="str">
        <f t="shared" si="739"/>
        <v>Nein</v>
      </c>
      <c r="T2064" s="52" t="str">
        <f t="shared" si="739"/>
        <v>Nein</v>
      </c>
      <c r="U2064" s="52" t="str">
        <f t="shared" si="739"/>
        <v>Nein</v>
      </c>
      <c r="V2064" s="52" t="str">
        <f t="shared" si="739"/>
        <v>Nein</v>
      </c>
      <c r="W2064" s="52" t="str">
        <f t="shared" si="739"/>
        <v>Nein</v>
      </c>
      <c r="X2064" s="52" t="str">
        <f t="shared" si="739"/>
        <v>Nein</v>
      </c>
      <c r="Y2064" s="52" t="str">
        <f t="shared" si="739"/>
        <v>Nein</v>
      </c>
      <c r="Z2064" s="52" t="str">
        <f t="shared" si="739"/>
        <v>Nein</v>
      </c>
      <c r="AA2064" s="52" t="str">
        <f t="shared" si="739"/>
        <v>Nein</v>
      </c>
      <c r="AB2064" s="52" t="str">
        <f t="shared" si="739"/>
        <v>Nein</v>
      </c>
      <c r="AC2064" s="52" t="str">
        <f t="shared" si="739"/>
        <v>Nein</v>
      </c>
      <c r="AD2064" s="52" t="str">
        <f t="shared" si="739"/>
        <v>Nein</v>
      </c>
      <c r="AE2064" s="52" t="str">
        <f t="shared" si="739"/>
        <v>Nein</v>
      </c>
      <c r="AF2064" s="52" t="str">
        <f t="shared" si="739"/>
        <v>Nein</v>
      </c>
      <c r="AG2064" s="61" t="str">
        <f>IF(Q2064="Ja",VLOOKUP($Q$2,Plausis!A:E,5,0),IF(R2064="Ja",VLOOKUP($R$2,Plausis!A:E,5,0),IF(T2064="Ja",VLOOKUP($T$2,Plausis!A:E,5,0),IF(U2064="Ja",VLOOKUP($U$2,Plausis!A:E,5,0),IF(AA2064="Ja",VLOOKUP($AA$2,Plausis!A:E,5,0),IF(AC2064="Ja",VLOOKUP($AC$2,Plausis!A:E,5,0),IF(AD2064="Ja",VLOOKUP($AD$2,Plausis!A:E,5,0),"")))))))</f>
        <v/>
      </c>
      <c r="AH2064" s="52" t="str">
        <f>IF(Y2064="Ja",VLOOKUP($Y$2,Plausis!A:E,5,0),"")</f>
        <v/>
      </c>
      <c r="AI2064" s="52" t="str">
        <f t="shared" si="725"/>
        <v>Ja</v>
      </c>
      <c r="AJ2064" s="52" t="str">
        <f>IF(S2064="Ja",VLOOKUP($S$2,Plausis!A:E,5,0),IF(V2064="Ja",VLOOKUP($V$2,Plausis!A:E,5,0),IF(X2064="Ja",VLOOKUP($X$2,Plausis!A:E,5,0),"")))</f>
        <v/>
      </c>
      <c r="AL2064" s="52" t="s">
        <v>2</v>
      </c>
      <c r="AM2064" s="114">
        <v>45531</v>
      </c>
      <c r="AN2064" s="52" t="s">
        <v>4467</v>
      </c>
      <c r="AO2064" s="52" t="str">
        <f>VLOOKUP(B2064,'BAT Grundtabelle'!B:T,19,0)</f>
        <v>ja</v>
      </c>
      <c r="AP2064" s="105" t="str">
        <f t="shared" si="726"/>
        <v>11854</v>
      </c>
      <c r="AQ2064" s="52" t="str">
        <f t="shared" si="727"/>
        <v>Varieté</v>
      </c>
      <c r="AR2064" s="52" t="b">
        <f t="shared" si="740"/>
        <v>0</v>
      </c>
      <c r="AS2064" s="52" t="b">
        <f t="shared" si="740"/>
        <v>0</v>
      </c>
      <c r="AT2064" s="52" t="b">
        <f t="shared" si="740"/>
        <v>0</v>
      </c>
      <c r="AU2064" s="52">
        <f t="shared" si="728"/>
        <v>2</v>
      </c>
      <c r="AW2064" s="52" t="b">
        <f t="shared" si="729"/>
        <v>0</v>
      </c>
      <c r="AX2064" s="52" t="str">
        <f t="shared" si="730"/>
        <v>Unternehmen</v>
      </c>
      <c r="AY2064" s="52" t="b">
        <f t="shared" si="731"/>
        <v>0</v>
      </c>
      <c r="AZ2064" s="52" t="str">
        <f t="shared" si="732"/>
        <v>11854</v>
      </c>
      <c r="BA2064" s="52" t="str">
        <f>VLOOKUP(A2064,'BAT Grundtabelle'!A:U,21,0)</f>
        <v>ja</v>
      </c>
      <c r="BB2064" s="52" t="str">
        <f t="shared" si="733"/>
        <v>nein</v>
      </c>
      <c r="BC2064" s="52" t="str">
        <f t="shared" si="734"/>
        <v>11854</v>
      </c>
      <c r="BD2064" s="52" t="str">
        <f t="shared" si="735"/>
        <v>Varieté</v>
      </c>
      <c r="BE2064" s="52" t="str">
        <f t="shared" si="736"/>
        <v>Unternehmen</v>
      </c>
      <c r="BF2064" s="52">
        <f t="shared" si="737"/>
        <v>2</v>
      </c>
    </row>
    <row r="2065" spans="1:58" hidden="1" x14ac:dyDescent="0.35">
      <c r="A2065" s="107" t="s">
        <v>4282</v>
      </c>
      <c r="B2065" s="75" t="s">
        <v>29</v>
      </c>
      <c r="C2065" s="52" t="s">
        <v>3</v>
      </c>
      <c r="D2065" s="52" t="s">
        <v>3</v>
      </c>
      <c r="E2065" s="52" t="s">
        <v>2</v>
      </c>
      <c r="F2065" s="52" t="s">
        <v>2</v>
      </c>
      <c r="G2065" s="52" t="s">
        <v>2</v>
      </c>
      <c r="H2065" s="52" t="s">
        <v>2</v>
      </c>
      <c r="I2065" s="52" t="s">
        <v>3</v>
      </c>
      <c r="J2065" s="52">
        <v>3</v>
      </c>
      <c r="K2065" s="52" t="s">
        <v>2</v>
      </c>
      <c r="L2065" s="52" t="s">
        <v>2</v>
      </c>
      <c r="M2065" s="52" t="s">
        <v>2</v>
      </c>
      <c r="N2065" s="52" t="s">
        <v>3</v>
      </c>
      <c r="P2065" s="52" t="s">
        <v>4</v>
      </c>
      <c r="Q2065" s="52" t="str">
        <f t="shared" si="739"/>
        <v>Nein</v>
      </c>
      <c r="R2065" s="52" t="str">
        <f t="shared" si="739"/>
        <v>Nein</v>
      </c>
      <c r="S2065" s="52" t="str">
        <f t="shared" si="739"/>
        <v>Nein</v>
      </c>
      <c r="T2065" s="52" t="str">
        <f t="shared" si="739"/>
        <v>Nein</v>
      </c>
      <c r="U2065" s="52" t="str">
        <f t="shared" si="739"/>
        <v>Nein</v>
      </c>
      <c r="V2065" s="52" t="str">
        <f t="shared" si="739"/>
        <v>Nein</v>
      </c>
      <c r="W2065" s="52" t="str">
        <f t="shared" si="739"/>
        <v>Nein</v>
      </c>
      <c r="X2065" s="52" t="str">
        <f t="shared" si="739"/>
        <v>Nein</v>
      </c>
      <c r="Y2065" s="52" t="str">
        <f t="shared" si="739"/>
        <v>Nein</v>
      </c>
      <c r="Z2065" s="52" t="str">
        <f t="shared" si="739"/>
        <v>Nein</v>
      </c>
      <c r="AA2065" s="52" t="str">
        <f t="shared" si="739"/>
        <v>Nein</v>
      </c>
      <c r="AB2065" s="52" t="str">
        <f t="shared" si="739"/>
        <v>Nein</v>
      </c>
      <c r="AC2065" s="52" t="str">
        <f t="shared" si="739"/>
        <v>Nein</v>
      </c>
      <c r="AD2065" s="52" t="str">
        <f t="shared" si="739"/>
        <v>Nein</v>
      </c>
      <c r="AE2065" s="52" t="str">
        <f t="shared" si="739"/>
        <v>Nein</v>
      </c>
      <c r="AF2065" s="52" t="str">
        <f t="shared" si="739"/>
        <v>Nein</v>
      </c>
      <c r="AG2065" s="61" t="str">
        <f>IF(Q2065="Ja",VLOOKUP($Q$2,Plausis!A:E,5,0),IF(R2065="Ja",VLOOKUP($R$2,Plausis!A:E,5,0),IF(T2065="Ja",VLOOKUP($T$2,Plausis!A:E,5,0),IF(U2065="Ja",VLOOKUP($U$2,Plausis!A:E,5,0),IF(AA2065="Ja",VLOOKUP($AA$2,Plausis!A:E,5,0),IF(AC2065="Ja",VLOOKUP($AC$2,Plausis!A:E,5,0),IF(AD2065="Ja",VLOOKUP($AD$2,Plausis!A:E,5,0),"")))))))</f>
        <v/>
      </c>
      <c r="AH2065" s="52" t="str">
        <f>IF(Y2065="Ja",VLOOKUP($Y$2,Plausis!A:E,5,0),"")</f>
        <v/>
      </c>
      <c r="AI2065" s="52" t="str">
        <f t="shared" si="725"/>
        <v>Ja</v>
      </c>
      <c r="AJ2065" s="52" t="str">
        <f>IF(S2065="Ja",VLOOKUP($S$2,Plausis!A:E,5,0),IF(V2065="Ja",VLOOKUP($V$2,Plausis!A:E,5,0),IF(X2065="Ja",VLOOKUP($X$2,Plausis!A:E,5,0),"")))</f>
        <v/>
      </c>
      <c r="AL2065" s="52" t="s">
        <v>2</v>
      </c>
      <c r="AM2065" s="114">
        <v>45531</v>
      </c>
      <c r="AN2065" s="52" t="s">
        <v>4467</v>
      </c>
      <c r="AO2065" s="52" t="str">
        <f>VLOOKUP(B2065,'BAT Grundtabelle'!B:T,19,0)</f>
        <v>ja</v>
      </c>
      <c r="AP2065" s="105" t="str">
        <f t="shared" si="726"/>
        <v>7896</v>
      </c>
      <c r="AQ2065" s="52" t="str">
        <f t="shared" si="727"/>
        <v>Veranstaltungsservice</v>
      </c>
      <c r="AR2065" s="52" t="b">
        <f t="shared" si="740"/>
        <v>0</v>
      </c>
      <c r="AS2065" s="52" t="b">
        <f t="shared" si="740"/>
        <v>0</v>
      </c>
      <c r="AT2065" s="52" t="b">
        <f t="shared" si="740"/>
        <v>0</v>
      </c>
      <c r="AU2065" s="52">
        <f t="shared" si="728"/>
        <v>3</v>
      </c>
      <c r="AW2065" s="52" t="b">
        <f t="shared" si="729"/>
        <v>0</v>
      </c>
      <c r="AX2065" s="52" t="str">
        <f t="shared" si="730"/>
        <v>Unternehmen</v>
      </c>
      <c r="AY2065" s="52" t="b">
        <f t="shared" si="731"/>
        <v>0</v>
      </c>
      <c r="AZ2065" s="52" t="str">
        <f t="shared" si="732"/>
        <v>7896</v>
      </c>
      <c r="BA2065" s="52" t="str">
        <f>VLOOKUP(A2065,'BAT Grundtabelle'!A:U,21,0)</f>
        <v>ja</v>
      </c>
      <c r="BB2065" s="52" t="str">
        <f t="shared" si="733"/>
        <v>nein</v>
      </c>
      <c r="BC2065" s="52" t="str">
        <f t="shared" si="734"/>
        <v>7896</v>
      </c>
      <c r="BD2065" s="52" t="str">
        <f t="shared" si="735"/>
        <v>Veranstaltungsservice</v>
      </c>
      <c r="BE2065" s="52" t="str">
        <f t="shared" si="736"/>
        <v>Unternehmen</v>
      </c>
      <c r="BF2065" s="52">
        <f t="shared" si="737"/>
        <v>3</v>
      </c>
    </row>
    <row r="2066" spans="1:58" hidden="1" x14ac:dyDescent="0.35">
      <c r="A2066" s="107" t="s">
        <v>4283</v>
      </c>
      <c r="B2066" s="75" t="s">
        <v>1408</v>
      </c>
      <c r="C2066" s="52" t="s">
        <v>3</v>
      </c>
      <c r="D2066" s="52" t="s">
        <v>3</v>
      </c>
      <c r="E2066" s="52" t="s">
        <v>2</v>
      </c>
      <c r="F2066" s="52" t="s">
        <v>2</v>
      </c>
      <c r="G2066" s="52" t="s">
        <v>2</v>
      </c>
      <c r="H2066" s="52" t="s">
        <v>2</v>
      </c>
      <c r="I2066" s="52" t="s">
        <v>3</v>
      </c>
      <c r="J2066" s="52">
        <v>1</v>
      </c>
      <c r="K2066" s="52" t="s">
        <v>2</v>
      </c>
      <c r="L2066" s="52" t="s">
        <v>2</v>
      </c>
      <c r="M2066" s="52" t="s">
        <v>2</v>
      </c>
      <c r="N2066" s="52" t="s">
        <v>3</v>
      </c>
      <c r="P2066" s="52" t="s">
        <v>4</v>
      </c>
      <c r="Q2066" s="52" t="str">
        <f t="shared" si="739"/>
        <v>Nein</v>
      </c>
      <c r="R2066" s="52" t="str">
        <f t="shared" si="739"/>
        <v>Nein</v>
      </c>
      <c r="S2066" s="52" t="str">
        <f t="shared" si="739"/>
        <v>Nein</v>
      </c>
      <c r="T2066" s="52" t="str">
        <f t="shared" si="739"/>
        <v>Nein</v>
      </c>
      <c r="U2066" s="52" t="str">
        <f t="shared" si="739"/>
        <v>Nein</v>
      </c>
      <c r="V2066" s="52" t="str">
        <f t="shared" si="739"/>
        <v>Nein</v>
      </c>
      <c r="W2066" s="52" t="str">
        <f t="shared" si="739"/>
        <v>Nein</v>
      </c>
      <c r="X2066" s="52" t="str">
        <f t="shared" si="739"/>
        <v>Nein</v>
      </c>
      <c r="Y2066" s="52" t="str">
        <f t="shared" si="739"/>
        <v>Nein</v>
      </c>
      <c r="Z2066" s="52" t="str">
        <f t="shared" si="739"/>
        <v>Nein</v>
      </c>
      <c r="AA2066" s="52" t="str">
        <f t="shared" si="739"/>
        <v>Nein</v>
      </c>
      <c r="AB2066" s="52" t="str">
        <f t="shared" si="739"/>
        <v>Nein</v>
      </c>
      <c r="AC2066" s="52" t="str">
        <f t="shared" si="739"/>
        <v>Nein</v>
      </c>
      <c r="AD2066" s="52" t="str">
        <f t="shared" si="739"/>
        <v>Nein</v>
      </c>
      <c r="AE2066" s="52" t="str">
        <f t="shared" si="739"/>
        <v>Nein</v>
      </c>
      <c r="AF2066" s="52" t="str">
        <f t="shared" si="739"/>
        <v>Nein</v>
      </c>
      <c r="AG2066" s="61" t="str">
        <f>IF(Q2066="Ja",VLOOKUP($Q$2,Plausis!A:E,5,0),IF(R2066="Ja",VLOOKUP($R$2,Plausis!A:E,5,0),IF(T2066="Ja",VLOOKUP($T$2,Plausis!A:E,5,0),IF(U2066="Ja",VLOOKUP($U$2,Plausis!A:E,5,0),IF(AA2066="Ja",VLOOKUP($AA$2,Plausis!A:E,5,0),IF(AC2066="Ja",VLOOKUP($AC$2,Plausis!A:E,5,0),IF(AD2066="Ja",VLOOKUP($AD$2,Plausis!A:E,5,0),"")))))))</f>
        <v/>
      </c>
      <c r="AH2066" s="52" t="str">
        <f>IF(Y2066="Ja",VLOOKUP($Y$2,Plausis!A:E,5,0),"")</f>
        <v/>
      </c>
      <c r="AI2066" s="52" t="str">
        <f t="shared" si="725"/>
        <v>Ja</v>
      </c>
      <c r="AJ2066" s="52" t="str">
        <f>IF(S2066="Ja",VLOOKUP($S$2,Plausis!A:E,5,0),IF(V2066="Ja",VLOOKUP($V$2,Plausis!A:E,5,0),IF(X2066="Ja",VLOOKUP($X$2,Plausis!A:E,5,0),"")))</f>
        <v/>
      </c>
      <c r="AL2066" s="52" t="s">
        <v>2</v>
      </c>
      <c r="AM2066" s="114">
        <v>45531</v>
      </c>
      <c r="AN2066" s="52" t="s">
        <v>4467</v>
      </c>
      <c r="AO2066" s="52" t="str">
        <f>VLOOKUP(B2066,'BAT Grundtabelle'!B:T,19,0)</f>
        <v>ja</v>
      </c>
      <c r="AP2066" s="105" t="str">
        <f t="shared" si="726"/>
        <v>11855</v>
      </c>
      <c r="AQ2066" s="52" t="str">
        <f t="shared" si="727"/>
        <v>Veranstaltungstechnik</v>
      </c>
      <c r="AR2066" s="52" t="b">
        <f t="shared" si="740"/>
        <v>0</v>
      </c>
      <c r="AS2066" s="52" t="b">
        <f t="shared" si="740"/>
        <v>0</v>
      </c>
      <c r="AT2066" s="52" t="b">
        <f t="shared" si="740"/>
        <v>0</v>
      </c>
      <c r="AU2066" s="52">
        <f t="shared" si="728"/>
        <v>1</v>
      </c>
      <c r="AW2066" s="52" t="b">
        <f t="shared" si="729"/>
        <v>0</v>
      </c>
      <c r="AX2066" s="52" t="str">
        <f t="shared" si="730"/>
        <v>Unternehmen</v>
      </c>
      <c r="AY2066" s="52" t="b">
        <f t="shared" si="731"/>
        <v>0</v>
      </c>
      <c r="AZ2066" s="52" t="str">
        <f t="shared" si="732"/>
        <v>11855</v>
      </c>
      <c r="BA2066" s="52" t="str">
        <f>VLOOKUP(A2066,'BAT Grundtabelle'!A:U,21,0)</f>
        <v>ja</v>
      </c>
      <c r="BB2066" s="52" t="str">
        <f t="shared" si="733"/>
        <v>nein</v>
      </c>
      <c r="BC2066" s="52" t="str">
        <f t="shared" si="734"/>
        <v>11855</v>
      </c>
      <c r="BD2066" s="52" t="str">
        <f t="shared" si="735"/>
        <v>Veranstaltungstechnik</v>
      </c>
      <c r="BE2066" s="52" t="str">
        <f t="shared" si="736"/>
        <v>Unternehmen</v>
      </c>
      <c r="BF2066" s="52">
        <f t="shared" si="737"/>
        <v>1</v>
      </c>
    </row>
    <row r="2067" spans="1:58" hidden="1" x14ac:dyDescent="0.35">
      <c r="A2067" s="107" t="s">
        <v>4284</v>
      </c>
      <c r="B2067" s="75" t="s">
        <v>1622</v>
      </c>
      <c r="C2067" s="52" t="s">
        <v>3</v>
      </c>
      <c r="D2067" s="52" t="s">
        <v>3</v>
      </c>
      <c r="E2067" s="52" t="s">
        <v>2</v>
      </c>
      <c r="F2067" s="52" t="s">
        <v>2</v>
      </c>
      <c r="G2067" s="52" t="s">
        <v>2</v>
      </c>
      <c r="H2067" s="52" t="s">
        <v>2</v>
      </c>
      <c r="I2067" s="52" t="s">
        <v>3</v>
      </c>
      <c r="J2067" s="52">
        <v>1</v>
      </c>
      <c r="K2067" s="52" t="s">
        <v>2</v>
      </c>
      <c r="L2067" s="52" t="s">
        <v>2</v>
      </c>
      <c r="M2067" s="52" t="s">
        <v>2</v>
      </c>
      <c r="N2067" s="52" t="s">
        <v>3</v>
      </c>
      <c r="P2067" s="52" t="s">
        <v>4</v>
      </c>
      <c r="Q2067" s="52" t="str">
        <f t="shared" si="739"/>
        <v>Nein</v>
      </c>
      <c r="R2067" s="52" t="str">
        <f t="shared" si="739"/>
        <v>Nein</v>
      </c>
      <c r="S2067" s="52" t="str">
        <f t="shared" si="739"/>
        <v>Nein</v>
      </c>
      <c r="T2067" s="52" t="str">
        <f t="shared" si="739"/>
        <v>Nein</v>
      </c>
      <c r="U2067" s="52" t="str">
        <f t="shared" si="739"/>
        <v>Nein</v>
      </c>
      <c r="V2067" s="52" t="str">
        <f t="shared" si="739"/>
        <v>Nein</v>
      </c>
      <c r="W2067" s="52" t="str">
        <f t="shared" si="739"/>
        <v>Nein</v>
      </c>
      <c r="X2067" s="52" t="str">
        <f t="shared" si="739"/>
        <v>Nein</v>
      </c>
      <c r="Y2067" s="52" t="str">
        <f t="shared" si="739"/>
        <v>Nein</v>
      </c>
      <c r="Z2067" s="52" t="str">
        <f t="shared" si="739"/>
        <v>Nein</v>
      </c>
      <c r="AA2067" s="52" t="str">
        <f t="shared" si="739"/>
        <v>Nein</v>
      </c>
      <c r="AB2067" s="52" t="str">
        <f t="shared" si="739"/>
        <v>Nein</v>
      </c>
      <c r="AC2067" s="52" t="str">
        <f t="shared" si="739"/>
        <v>Nein</v>
      </c>
      <c r="AD2067" s="52" t="str">
        <f t="shared" si="739"/>
        <v>Nein</v>
      </c>
      <c r="AE2067" s="52" t="str">
        <f t="shared" si="739"/>
        <v>Nein</v>
      </c>
      <c r="AF2067" s="52" t="str">
        <f t="shared" si="739"/>
        <v>Nein</v>
      </c>
      <c r="AG2067" s="61" t="str">
        <f>IF(Q2067="Ja",VLOOKUP($Q$2,Plausis!A:E,5,0),IF(R2067="Ja",VLOOKUP($R$2,Plausis!A:E,5,0),IF(T2067="Ja",VLOOKUP($T$2,Plausis!A:E,5,0),IF(U2067="Ja",VLOOKUP($U$2,Plausis!A:E,5,0),IF(AA2067="Ja",VLOOKUP($AA$2,Plausis!A:E,5,0),IF(AC2067="Ja",VLOOKUP($AC$2,Plausis!A:E,5,0),IF(AD2067="Ja",VLOOKUP($AD$2,Plausis!A:E,5,0),"")))))))</f>
        <v/>
      </c>
      <c r="AH2067" s="52" t="str">
        <f>IF(Y2067="Ja",VLOOKUP($Y$2,Plausis!A:E,5,0),"")</f>
        <v/>
      </c>
      <c r="AI2067" s="52" t="str">
        <f t="shared" si="725"/>
        <v>Ja</v>
      </c>
      <c r="AJ2067" s="52" t="str">
        <f>IF(S2067="Ja",VLOOKUP($S$2,Plausis!A:E,5,0),IF(V2067="Ja",VLOOKUP($V$2,Plausis!A:E,5,0),IF(X2067="Ja",VLOOKUP($X$2,Plausis!A:E,5,0),"")))</f>
        <v/>
      </c>
      <c r="AL2067" s="52" t="s">
        <v>2</v>
      </c>
      <c r="AM2067" s="114">
        <v>45531</v>
      </c>
      <c r="AN2067" s="52" t="s">
        <v>4467</v>
      </c>
      <c r="AO2067" s="52" t="str">
        <f>VLOOKUP(B2067,'BAT Grundtabelle'!B:T,19,0)</f>
        <v>ja</v>
      </c>
      <c r="AP2067" s="105" t="str">
        <f t="shared" si="726"/>
        <v>11856</v>
      </c>
      <c r="AQ2067" s="52" t="str">
        <f t="shared" si="727"/>
        <v>Verarbeitung von synthetischen Halbedelsteinen</v>
      </c>
      <c r="AR2067" s="52" t="b">
        <f t="shared" si="740"/>
        <v>0</v>
      </c>
      <c r="AS2067" s="52" t="b">
        <f t="shared" si="740"/>
        <v>0</v>
      </c>
      <c r="AT2067" s="52" t="b">
        <f t="shared" si="740"/>
        <v>0</v>
      </c>
      <c r="AU2067" s="52">
        <f t="shared" si="728"/>
        <v>1</v>
      </c>
      <c r="AW2067" s="52" t="b">
        <f t="shared" si="729"/>
        <v>0</v>
      </c>
      <c r="AX2067" s="52" t="str">
        <f t="shared" si="730"/>
        <v>Unternehmen</v>
      </c>
      <c r="AY2067" s="52" t="b">
        <f t="shared" si="731"/>
        <v>0</v>
      </c>
      <c r="AZ2067" s="52" t="str">
        <f t="shared" si="732"/>
        <v>11856</v>
      </c>
      <c r="BA2067" s="52" t="str">
        <f>VLOOKUP(A2067,'BAT Grundtabelle'!A:U,21,0)</f>
        <v>ja</v>
      </c>
      <c r="BB2067" s="52" t="str">
        <f t="shared" si="733"/>
        <v>nein</v>
      </c>
      <c r="BC2067" s="52" t="str">
        <f t="shared" si="734"/>
        <v>11856</v>
      </c>
      <c r="BD2067" s="52" t="str">
        <f t="shared" si="735"/>
        <v>Verarbeitung von synthetischen Halbedelsteinen</v>
      </c>
      <c r="BE2067" s="52" t="str">
        <f t="shared" si="736"/>
        <v>Unternehmen</v>
      </c>
      <c r="BF2067" s="52">
        <f t="shared" si="737"/>
        <v>1</v>
      </c>
    </row>
    <row r="2068" spans="1:58" hidden="1" x14ac:dyDescent="0.35">
      <c r="A2068" s="107" t="s">
        <v>4285</v>
      </c>
      <c r="B2068" s="75" t="s">
        <v>335</v>
      </c>
      <c r="C2068" s="52" t="s">
        <v>2</v>
      </c>
      <c r="D2068" s="52" t="s">
        <v>2</v>
      </c>
      <c r="E2068" s="52" t="s">
        <v>2</v>
      </c>
      <c r="F2068" s="52" t="s">
        <v>2</v>
      </c>
      <c r="G2068" s="52" t="s">
        <v>2</v>
      </c>
      <c r="H2068" s="52" t="s">
        <v>2</v>
      </c>
      <c r="I2068" s="52" t="s">
        <v>2</v>
      </c>
      <c r="J2068" s="52" t="s">
        <v>2</v>
      </c>
      <c r="K2068" s="52" t="s">
        <v>2</v>
      </c>
      <c r="L2068" s="52" t="s">
        <v>2</v>
      </c>
      <c r="M2068" s="52" t="s">
        <v>2</v>
      </c>
      <c r="N2068" s="52" t="s">
        <v>2</v>
      </c>
      <c r="O2068" s="52" t="s">
        <v>2411</v>
      </c>
      <c r="P2068" s="52" t="s">
        <v>59</v>
      </c>
      <c r="Q2068" s="52" t="str">
        <f t="shared" si="739"/>
        <v>Nein</v>
      </c>
      <c r="R2068" s="52" t="str">
        <f t="shared" si="739"/>
        <v>Nein</v>
      </c>
      <c r="S2068" s="52" t="str">
        <f t="shared" si="739"/>
        <v>Nein</v>
      </c>
      <c r="T2068" s="52" t="str">
        <f t="shared" si="739"/>
        <v>Nein</v>
      </c>
      <c r="U2068" s="52" t="str">
        <f t="shared" si="739"/>
        <v>Nein</v>
      </c>
      <c r="V2068" s="52" t="str">
        <f t="shared" si="739"/>
        <v>Nein</v>
      </c>
      <c r="W2068" s="52" t="str">
        <f t="shared" si="739"/>
        <v>Nein</v>
      </c>
      <c r="X2068" s="52" t="str">
        <f t="shared" si="739"/>
        <v>Nein</v>
      </c>
      <c r="Y2068" s="52" t="str">
        <f t="shared" si="739"/>
        <v>Nein</v>
      </c>
      <c r="Z2068" s="52" t="str">
        <f t="shared" si="739"/>
        <v>Nein</v>
      </c>
      <c r="AA2068" s="52" t="str">
        <f t="shared" si="739"/>
        <v>Nein</v>
      </c>
      <c r="AB2068" s="52" t="str">
        <f t="shared" si="739"/>
        <v>Nein</v>
      </c>
      <c r="AC2068" s="52" t="str">
        <f t="shared" si="739"/>
        <v>Nein</v>
      </c>
      <c r="AD2068" s="52" t="str">
        <f t="shared" si="739"/>
        <v>Nein</v>
      </c>
      <c r="AE2068" s="52" t="str">
        <f t="shared" si="739"/>
        <v>Nein</v>
      </c>
      <c r="AF2068" s="52" t="str">
        <f t="shared" si="739"/>
        <v>Nein</v>
      </c>
      <c r="AG2068" s="61" t="str">
        <f>IF(Q2068="Ja",VLOOKUP($Q$2,Plausis!A:E,5,0),IF(R2068="Ja",VLOOKUP($R$2,Plausis!A:E,5,0),IF(T2068="Ja",VLOOKUP($T$2,Plausis!A:E,5,0),IF(U2068="Ja",VLOOKUP($U$2,Plausis!A:E,5,0),IF(AA2068="Ja",VLOOKUP($AA$2,Plausis!A:E,5,0),IF(AC2068="Ja",VLOOKUP($AC$2,Plausis!A:E,5,0),IF(AD2068="Ja",VLOOKUP($AD$2,Plausis!A:E,5,0),"")))))))</f>
        <v/>
      </c>
      <c r="AH2068" s="52" t="str">
        <f>IF(Y2068="Ja",VLOOKUP($Y$2,Plausis!A:E,5,0),"")</f>
        <v/>
      </c>
      <c r="AI2068" s="52" t="str">
        <f t="shared" si="725"/>
        <v>Nein</v>
      </c>
      <c r="AJ2068" s="52" t="str">
        <f>IF(S2068="Ja",VLOOKUP($S$2,Plausis!A:E,5,0),IF(V2068="Ja",VLOOKUP($V$2,Plausis!A:E,5,0),IF(X2068="Ja",VLOOKUP($X$2,Plausis!A:E,5,0),"")))</f>
        <v/>
      </c>
      <c r="AL2068" s="52" t="s">
        <v>2</v>
      </c>
      <c r="AM2068" s="114">
        <v>45531</v>
      </c>
      <c r="AN2068" s="52" t="s">
        <v>4467</v>
      </c>
      <c r="AO2068" s="52" t="str">
        <f>VLOOKUP(B2068,'BAT Grundtabelle'!B:T,19,0)</f>
        <v>nein</v>
      </c>
      <c r="AP2068" s="105" t="str">
        <f t="shared" si="726"/>
        <v>11857</v>
      </c>
      <c r="AQ2068" s="52" t="str">
        <f t="shared" si="727"/>
        <v>Verband</v>
      </c>
      <c r="AR2068" s="52" t="b">
        <f t="shared" si="740"/>
        <v>0</v>
      </c>
      <c r="AS2068" s="52" t="b">
        <f t="shared" si="740"/>
        <v>0</v>
      </c>
      <c r="AT2068" s="52" t="b">
        <f t="shared" si="740"/>
        <v>0</v>
      </c>
      <c r="AU2068" s="52" t="str">
        <f t="shared" si="728"/>
        <v/>
      </c>
      <c r="AW2068" s="52" t="b">
        <f t="shared" si="729"/>
        <v>0</v>
      </c>
      <c r="AX2068" s="52" t="str">
        <f t="shared" si="730"/>
        <v/>
      </c>
      <c r="AY2068" s="52" t="b">
        <f t="shared" si="731"/>
        <v>0</v>
      </c>
      <c r="AZ2068" s="52" t="str">
        <f t="shared" si="732"/>
        <v>11857</v>
      </c>
      <c r="BA2068" s="52" t="str">
        <f>VLOOKUP(A2068,'BAT Grundtabelle'!A:U,21,0)</f>
        <v>nein</v>
      </c>
      <c r="BB2068" s="52" t="str">
        <f t="shared" si="733"/>
        <v>nein</v>
      </c>
      <c r="BC2068" s="52" t="str">
        <f t="shared" si="734"/>
        <v>11857</v>
      </c>
      <c r="BD2068" s="52" t="str">
        <f t="shared" si="735"/>
        <v>Verband</v>
      </c>
      <c r="BE2068" s="52" t="str">
        <f t="shared" si="736"/>
        <v/>
      </c>
      <c r="BF2068" s="52" t="str">
        <f t="shared" si="737"/>
        <v/>
      </c>
    </row>
    <row r="2069" spans="1:58" hidden="1" x14ac:dyDescent="0.35">
      <c r="A2069" s="107" t="s">
        <v>4286</v>
      </c>
      <c r="B2069" s="75" t="s">
        <v>336</v>
      </c>
      <c r="C2069" s="52" t="s">
        <v>3</v>
      </c>
      <c r="D2069" s="52" t="s">
        <v>3</v>
      </c>
      <c r="E2069" s="52" t="s">
        <v>2</v>
      </c>
      <c r="F2069" s="52" t="s">
        <v>2</v>
      </c>
      <c r="G2069" s="52" t="s">
        <v>2</v>
      </c>
      <c r="H2069" s="52" t="s">
        <v>2</v>
      </c>
      <c r="I2069" s="52" t="s">
        <v>3</v>
      </c>
      <c r="J2069" s="52">
        <v>1</v>
      </c>
      <c r="K2069" s="52" t="s">
        <v>2</v>
      </c>
      <c r="L2069" s="52" t="s">
        <v>2</v>
      </c>
      <c r="M2069" s="52" t="s">
        <v>2</v>
      </c>
      <c r="N2069" s="52" t="s">
        <v>3</v>
      </c>
      <c r="P2069" s="52" t="s">
        <v>4</v>
      </c>
      <c r="Q2069" s="52" t="str">
        <f t="shared" si="739"/>
        <v>Nein</v>
      </c>
      <c r="R2069" s="52" t="str">
        <f t="shared" si="739"/>
        <v>Nein</v>
      </c>
      <c r="S2069" s="52" t="str">
        <f t="shared" si="739"/>
        <v>Nein</v>
      </c>
      <c r="T2069" s="52" t="str">
        <f t="shared" si="739"/>
        <v>Nein</v>
      </c>
      <c r="U2069" s="52" t="str">
        <f t="shared" si="739"/>
        <v>Nein</v>
      </c>
      <c r="V2069" s="52" t="str">
        <f t="shared" si="739"/>
        <v>Nein</v>
      </c>
      <c r="W2069" s="52" t="str">
        <f t="shared" si="739"/>
        <v>Nein</v>
      </c>
      <c r="X2069" s="52" t="str">
        <f t="shared" si="739"/>
        <v>Nein</v>
      </c>
      <c r="Y2069" s="52" t="str">
        <f t="shared" si="739"/>
        <v>Nein</v>
      </c>
      <c r="Z2069" s="52" t="str">
        <f t="shared" si="739"/>
        <v>Nein</v>
      </c>
      <c r="AA2069" s="52" t="str">
        <f t="shared" si="739"/>
        <v>Nein</v>
      </c>
      <c r="AB2069" s="52" t="str">
        <f t="shared" si="739"/>
        <v>Nein</v>
      </c>
      <c r="AC2069" s="52" t="str">
        <f t="shared" si="739"/>
        <v>Nein</v>
      </c>
      <c r="AD2069" s="52" t="str">
        <f t="shared" si="739"/>
        <v>Nein</v>
      </c>
      <c r="AE2069" s="52" t="str">
        <f t="shared" si="739"/>
        <v>Nein</v>
      </c>
      <c r="AF2069" s="52" t="str">
        <f t="shared" si="739"/>
        <v>Nein</v>
      </c>
      <c r="AG2069" s="61" t="str">
        <f>IF(Q2069="Ja",VLOOKUP($Q$2,Plausis!A:E,5,0),IF(R2069="Ja",VLOOKUP($R$2,Plausis!A:E,5,0),IF(T2069="Ja",VLOOKUP($T$2,Plausis!A:E,5,0),IF(U2069="Ja",VLOOKUP($U$2,Plausis!A:E,5,0),IF(AA2069="Ja",VLOOKUP($AA$2,Plausis!A:E,5,0),IF(AC2069="Ja",VLOOKUP($AC$2,Plausis!A:E,5,0),IF(AD2069="Ja",VLOOKUP($AD$2,Plausis!A:E,5,0),"")))))))</f>
        <v/>
      </c>
      <c r="AH2069" s="52" t="str">
        <f>IF(Y2069="Ja",VLOOKUP($Y$2,Plausis!A:E,5,0),"")</f>
        <v/>
      </c>
      <c r="AI2069" s="52" t="str">
        <f t="shared" si="725"/>
        <v>Ja</v>
      </c>
      <c r="AJ2069" s="52" t="str">
        <f>IF(S2069="Ja",VLOOKUP($S$2,Plausis!A:E,5,0),IF(V2069="Ja",VLOOKUP($V$2,Plausis!A:E,5,0),IF(X2069="Ja",VLOOKUP($X$2,Plausis!A:E,5,0),"")))</f>
        <v/>
      </c>
      <c r="AL2069" s="52" t="s">
        <v>2</v>
      </c>
      <c r="AM2069" s="114">
        <v>45531</v>
      </c>
      <c r="AN2069" s="52" t="s">
        <v>4467</v>
      </c>
      <c r="AO2069" s="52" t="str">
        <f>VLOOKUP(B2069,'BAT Grundtabelle'!B:T,19,0)</f>
        <v>ja</v>
      </c>
      <c r="AP2069" s="105" t="str">
        <f t="shared" si="726"/>
        <v>11858</v>
      </c>
      <c r="AQ2069" s="52" t="str">
        <f t="shared" si="727"/>
        <v>Verbraucherberatungsbüro</v>
      </c>
      <c r="AR2069" s="52" t="b">
        <f t="shared" si="740"/>
        <v>0</v>
      </c>
      <c r="AS2069" s="52" t="b">
        <f t="shared" si="740"/>
        <v>0</v>
      </c>
      <c r="AT2069" s="52" t="b">
        <f t="shared" si="740"/>
        <v>0</v>
      </c>
      <c r="AU2069" s="52">
        <f t="shared" si="728"/>
        <v>1</v>
      </c>
      <c r="AW2069" s="52" t="b">
        <f t="shared" si="729"/>
        <v>0</v>
      </c>
      <c r="AX2069" s="52" t="str">
        <f t="shared" si="730"/>
        <v>Unternehmen</v>
      </c>
      <c r="AY2069" s="52" t="b">
        <f t="shared" si="731"/>
        <v>0</v>
      </c>
      <c r="AZ2069" s="52" t="str">
        <f t="shared" si="732"/>
        <v>11858</v>
      </c>
      <c r="BA2069" s="52" t="str">
        <f>VLOOKUP(A2069,'BAT Grundtabelle'!A:U,21,0)</f>
        <v>ja</v>
      </c>
      <c r="BB2069" s="52" t="str">
        <f t="shared" si="733"/>
        <v>nein</v>
      </c>
      <c r="BC2069" s="52" t="str">
        <f t="shared" si="734"/>
        <v>11858</v>
      </c>
      <c r="BD2069" s="52" t="str">
        <f t="shared" si="735"/>
        <v>Verbraucherberatungsbüro</v>
      </c>
      <c r="BE2069" s="52" t="str">
        <f t="shared" si="736"/>
        <v>Unternehmen</v>
      </c>
      <c r="BF2069" s="52">
        <f t="shared" si="737"/>
        <v>1</v>
      </c>
    </row>
    <row r="2070" spans="1:58" hidden="1" x14ac:dyDescent="0.35">
      <c r="A2070" s="107" t="s">
        <v>4287</v>
      </c>
      <c r="B2070" s="75" t="s">
        <v>1842</v>
      </c>
      <c r="C2070" s="52" t="s">
        <v>2</v>
      </c>
      <c r="D2070" s="52" t="s">
        <v>2</v>
      </c>
      <c r="E2070" s="52" t="s">
        <v>2</v>
      </c>
      <c r="F2070" s="52" t="s">
        <v>2</v>
      </c>
      <c r="G2070" s="52" t="s">
        <v>2</v>
      </c>
      <c r="H2070" s="52" t="s">
        <v>2</v>
      </c>
      <c r="I2070" s="52" t="s">
        <v>2</v>
      </c>
      <c r="J2070" s="52" t="s">
        <v>2</v>
      </c>
      <c r="K2070" s="52" t="s">
        <v>2</v>
      </c>
      <c r="L2070" s="52" t="s">
        <v>2</v>
      </c>
      <c r="M2070" s="52" t="s">
        <v>2</v>
      </c>
      <c r="N2070" s="52" t="s">
        <v>2</v>
      </c>
      <c r="O2070" s="52" t="s">
        <v>2411</v>
      </c>
      <c r="P2070" s="52" t="s">
        <v>59</v>
      </c>
      <c r="Q2070" s="52" t="str">
        <f t="shared" si="739"/>
        <v>Nein</v>
      </c>
      <c r="R2070" s="52" t="str">
        <f t="shared" si="739"/>
        <v>Nein</v>
      </c>
      <c r="S2070" s="52" t="str">
        <f t="shared" si="739"/>
        <v>Nein</v>
      </c>
      <c r="T2070" s="52" t="str">
        <f t="shared" si="739"/>
        <v>Nein</v>
      </c>
      <c r="U2070" s="52" t="str">
        <f t="shared" si="739"/>
        <v>Nein</v>
      </c>
      <c r="V2070" s="52" t="str">
        <f t="shared" si="739"/>
        <v>Nein</v>
      </c>
      <c r="W2070" s="52" t="str">
        <f t="shared" si="739"/>
        <v>Nein</v>
      </c>
      <c r="X2070" s="52" t="str">
        <f t="shared" si="739"/>
        <v>Nein</v>
      </c>
      <c r="Y2070" s="52" t="str">
        <f t="shared" si="739"/>
        <v>Nein</v>
      </c>
      <c r="Z2070" s="52" t="str">
        <f t="shared" si="739"/>
        <v>Nein</v>
      </c>
      <c r="AA2070" s="52" t="str">
        <f t="shared" si="739"/>
        <v>Nein</v>
      </c>
      <c r="AB2070" s="52" t="str">
        <f t="shared" si="739"/>
        <v>Nein</v>
      </c>
      <c r="AC2070" s="52" t="str">
        <f t="shared" si="739"/>
        <v>Nein</v>
      </c>
      <c r="AD2070" s="52" t="str">
        <f t="shared" si="739"/>
        <v>Nein</v>
      </c>
      <c r="AE2070" s="52" t="str">
        <f t="shared" si="739"/>
        <v>Nein</v>
      </c>
      <c r="AF2070" s="52" t="str">
        <f t="shared" si="739"/>
        <v>Nein</v>
      </c>
      <c r="AG2070" s="61" t="str">
        <f>IF(Q2070="Ja",VLOOKUP($Q$2,Plausis!A:E,5,0),IF(R2070="Ja",VLOOKUP($R$2,Plausis!A:E,5,0),IF(T2070="Ja",VLOOKUP($T$2,Plausis!A:E,5,0),IF(U2070="Ja",VLOOKUP($U$2,Plausis!A:E,5,0),IF(AA2070="Ja",VLOOKUP($AA$2,Plausis!A:E,5,0),IF(AC2070="Ja",VLOOKUP($AC$2,Plausis!A:E,5,0),IF(AD2070="Ja",VLOOKUP($AD$2,Plausis!A:E,5,0),"")))))))</f>
        <v/>
      </c>
      <c r="AH2070" s="52" t="str">
        <f>IF(Y2070="Ja",VLOOKUP($Y$2,Plausis!A:E,5,0),"")</f>
        <v/>
      </c>
      <c r="AI2070" s="52" t="str">
        <f t="shared" si="725"/>
        <v>Nein</v>
      </c>
      <c r="AJ2070" s="52" t="str">
        <f>IF(S2070="Ja",VLOOKUP($S$2,Plausis!A:E,5,0),IF(V2070="Ja",VLOOKUP($V$2,Plausis!A:E,5,0),IF(X2070="Ja",VLOOKUP($X$2,Plausis!A:E,5,0),"")))</f>
        <v/>
      </c>
      <c r="AL2070" s="52" t="s">
        <v>2</v>
      </c>
      <c r="AM2070" s="114">
        <v>45531</v>
      </c>
      <c r="AN2070" s="52" t="s">
        <v>4467</v>
      </c>
      <c r="AO2070" s="52" t="str">
        <f>VLOOKUP(B2070,'BAT Grundtabelle'!B:T,19,0)</f>
        <v>nein</v>
      </c>
      <c r="AP2070" s="105" t="str">
        <f t="shared" si="726"/>
        <v>11859</v>
      </c>
      <c r="AQ2070" s="52" t="str">
        <f t="shared" si="727"/>
        <v>Verein (ohne Vereinsheim)</v>
      </c>
      <c r="AR2070" s="52" t="b">
        <f t="shared" si="740"/>
        <v>0</v>
      </c>
      <c r="AS2070" s="52" t="b">
        <f t="shared" si="740"/>
        <v>0</v>
      </c>
      <c r="AT2070" s="52" t="b">
        <f t="shared" si="740"/>
        <v>0</v>
      </c>
      <c r="AU2070" s="52" t="str">
        <f t="shared" si="728"/>
        <v/>
      </c>
      <c r="AW2070" s="52" t="b">
        <f t="shared" si="729"/>
        <v>0</v>
      </c>
      <c r="AX2070" s="52" t="str">
        <f t="shared" si="730"/>
        <v/>
      </c>
      <c r="AY2070" s="52" t="b">
        <f t="shared" si="731"/>
        <v>0</v>
      </c>
      <c r="AZ2070" s="52" t="str">
        <f t="shared" si="732"/>
        <v>11859</v>
      </c>
      <c r="BA2070" s="52" t="str">
        <f>VLOOKUP(A2070,'BAT Grundtabelle'!A:U,21,0)</f>
        <v>nein</v>
      </c>
      <c r="BB2070" s="52" t="str">
        <f t="shared" si="733"/>
        <v>nein</v>
      </c>
      <c r="BC2070" s="52" t="str">
        <f t="shared" si="734"/>
        <v>11859</v>
      </c>
      <c r="BD2070" s="52" t="str">
        <f t="shared" si="735"/>
        <v>Verein (ohne Vereinsheim)</v>
      </c>
      <c r="BE2070" s="52" t="str">
        <f t="shared" si="736"/>
        <v/>
      </c>
      <c r="BF2070" s="52" t="str">
        <f t="shared" si="737"/>
        <v/>
      </c>
    </row>
    <row r="2071" spans="1:58" hidden="1" x14ac:dyDescent="0.35">
      <c r="A2071" s="107" t="s">
        <v>2314</v>
      </c>
      <c r="B2071" s="75" t="s">
        <v>2313</v>
      </c>
      <c r="C2071" s="52" t="s">
        <v>2</v>
      </c>
      <c r="D2071" s="52" t="s">
        <v>2</v>
      </c>
      <c r="E2071" s="52" t="s">
        <v>2</v>
      </c>
      <c r="F2071" s="52" t="s">
        <v>2</v>
      </c>
      <c r="G2071" s="52" t="s">
        <v>2</v>
      </c>
      <c r="H2071" s="52" t="s">
        <v>2</v>
      </c>
      <c r="I2071" s="52" t="s">
        <v>2</v>
      </c>
      <c r="J2071" s="52" t="s">
        <v>2</v>
      </c>
      <c r="K2071" s="52" t="s">
        <v>2</v>
      </c>
      <c r="L2071" s="52" t="s">
        <v>2</v>
      </c>
      <c r="M2071" s="52" t="s">
        <v>2</v>
      </c>
      <c r="N2071" s="52" t="s">
        <v>2</v>
      </c>
      <c r="O2071" s="52" t="s">
        <v>2411</v>
      </c>
      <c r="P2071" s="52" t="s">
        <v>59</v>
      </c>
      <c r="Q2071" s="52" t="str">
        <f t="shared" si="739"/>
        <v>Nein</v>
      </c>
      <c r="R2071" s="52" t="str">
        <f t="shared" si="739"/>
        <v>Nein</v>
      </c>
      <c r="S2071" s="52" t="str">
        <f t="shared" si="739"/>
        <v>Nein</v>
      </c>
      <c r="T2071" s="52" t="str">
        <f t="shared" si="739"/>
        <v>Nein</v>
      </c>
      <c r="U2071" s="52" t="str">
        <f t="shared" si="739"/>
        <v>Nein</v>
      </c>
      <c r="V2071" s="52" t="str">
        <f t="shared" si="739"/>
        <v>Nein</v>
      </c>
      <c r="W2071" s="52" t="str">
        <f t="shared" si="739"/>
        <v>Nein</v>
      </c>
      <c r="X2071" s="52" t="str">
        <f t="shared" si="739"/>
        <v>Nein</v>
      </c>
      <c r="Y2071" s="52" t="str">
        <f t="shared" si="739"/>
        <v>Nein</v>
      </c>
      <c r="Z2071" s="52" t="str">
        <f t="shared" si="739"/>
        <v>Nein</v>
      </c>
      <c r="AA2071" s="52" t="str">
        <f t="shared" si="739"/>
        <v>Nein</v>
      </c>
      <c r="AB2071" s="52" t="str">
        <f t="shared" si="739"/>
        <v>Nein</v>
      </c>
      <c r="AC2071" s="52" t="str">
        <f t="shared" si="739"/>
        <v>Nein</v>
      </c>
      <c r="AD2071" s="52" t="str">
        <f t="shared" si="739"/>
        <v>Nein</v>
      </c>
      <c r="AE2071" s="52" t="str">
        <f t="shared" si="739"/>
        <v>Nein</v>
      </c>
      <c r="AF2071" s="52" t="str">
        <f t="shared" si="739"/>
        <v>Nein</v>
      </c>
      <c r="AG2071" s="61" t="str">
        <f>IF(Q2071="Ja",VLOOKUP($Q$2,Plausis!A:E,5,0),IF(R2071="Ja",VLOOKUP($R$2,Plausis!A:E,5,0),IF(T2071="Ja",VLOOKUP($T$2,Plausis!A:E,5,0),IF(U2071="Ja",VLOOKUP($U$2,Plausis!A:E,5,0),IF(AA2071="Ja",VLOOKUP($AA$2,Plausis!A:E,5,0),IF(AC2071="Ja",VLOOKUP($AC$2,Plausis!A:E,5,0),IF(AD2071="Ja",VLOOKUP($AD$2,Plausis!A:E,5,0),"")))))))</f>
        <v/>
      </c>
      <c r="AH2071" s="52" t="str">
        <f>IF(Y2071="Ja",VLOOKUP($Y$2,Plausis!A:E,5,0),"")</f>
        <v/>
      </c>
      <c r="AI2071" s="52" t="str">
        <f t="shared" si="725"/>
        <v>Nein</v>
      </c>
      <c r="AJ2071" s="52" t="str">
        <f>IF(S2071="Ja",VLOOKUP($S$2,Plausis!A:E,5,0),IF(V2071="Ja",VLOOKUP($V$2,Plausis!A:E,5,0),IF(X2071="Ja",VLOOKUP($X$2,Plausis!A:E,5,0),"")))</f>
        <v/>
      </c>
      <c r="AL2071" s="52" t="s">
        <v>2</v>
      </c>
      <c r="AM2071" s="114">
        <v>45531</v>
      </c>
      <c r="AN2071" s="52" t="s">
        <v>4467</v>
      </c>
      <c r="AO2071" s="52" t="str">
        <f>VLOOKUP(B2071,'BAT Grundtabelle'!B:T,19,0)</f>
        <v>nein</v>
      </c>
      <c r="AP2071" s="105" t="str">
        <f t="shared" si="726"/>
        <v>7000</v>
      </c>
      <c r="AQ2071" s="52" t="str">
        <f t="shared" si="727"/>
        <v>Verein für Arbeit und Wirtschaft</v>
      </c>
      <c r="AR2071" s="52" t="b">
        <f t="shared" si="740"/>
        <v>0</v>
      </c>
      <c r="AS2071" s="52" t="b">
        <f t="shared" si="740"/>
        <v>0</v>
      </c>
      <c r="AT2071" s="52" t="b">
        <f t="shared" si="740"/>
        <v>0</v>
      </c>
      <c r="AU2071" s="52" t="str">
        <f t="shared" si="728"/>
        <v/>
      </c>
      <c r="AW2071" s="52" t="b">
        <f t="shared" si="729"/>
        <v>0</v>
      </c>
      <c r="AX2071" s="52" t="str">
        <f t="shared" si="730"/>
        <v/>
      </c>
      <c r="AY2071" s="52" t="b">
        <f t="shared" si="731"/>
        <v>0</v>
      </c>
      <c r="AZ2071" s="52" t="str">
        <f t="shared" si="732"/>
        <v>7000</v>
      </c>
      <c r="BA2071" s="52" t="str">
        <f>VLOOKUP(A2071,'BAT Grundtabelle'!A:U,21,0)</f>
        <v>nein</v>
      </c>
      <c r="BB2071" s="52" t="str">
        <f t="shared" si="733"/>
        <v>nein</v>
      </c>
      <c r="BC2071" s="52" t="str">
        <f t="shared" si="734"/>
        <v>7000</v>
      </c>
      <c r="BD2071" s="52" t="str">
        <f t="shared" si="735"/>
        <v>Verein für Arbeit und Wirtschaft</v>
      </c>
      <c r="BE2071" s="52" t="str">
        <f t="shared" si="736"/>
        <v/>
      </c>
      <c r="BF2071" s="52" t="str">
        <f t="shared" si="737"/>
        <v/>
      </c>
    </row>
    <row r="2072" spans="1:58" hidden="1" x14ac:dyDescent="0.35">
      <c r="A2072" s="107" t="s">
        <v>2316</v>
      </c>
      <c r="B2072" s="75" t="s">
        <v>2315</v>
      </c>
      <c r="C2072" s="52" t="s">
        <v>2</v>
      </c>
      <c r="D2072" s="52" t="s">
        <v>2</v>
      </c>
      <c r="E2072" s="52" t="s">
        <v>2</v>
      </c>
      <c r="F2072" s="52" t="s">
        <v>2</v>
      </c>
      <c r="G2072" s="52" t="s">
        <v>2</v>
      </c>
      <c r="H2072" s="52" t="s">
        <v>3</v>
      </c>
      <c r="I2072" s="52" t="s">
        <v>2</v>
      </c>
      <c r="J2072" s="52" t="s">
        <v>2</v>
      </c>
      <c r="K2072" s="52" t="s">
        <v>2</v>
      </c>
      <c r="L2072" s="52" t="s">
        <v>2</v>
      </c>
      <c r="M2072" s="52" t="s">
        <v>2</v>
      </c>
      <c r="N2072" s="52" t="s">
        <v>2</v>
      </c>
      <c r="O2072" s="52" t="s">
        <v>2411</v>
      </c>
      <c r="P2072" s="52" t="s">
        <v>59</v>
      </c>
      <c r="Q2072" s="52" t="str">
        <f t="shared" si="739"/>
        <v>Nein</v>
      </c>
      <c r="R2072" s="52" t="str">
        <f t="shared" si="739"/>
        <v>Nein</v>
      </c>
      <c r="S2072" s="52" t="str">
        <f t="shared" si="739"/>
        <v>Nein</v>
      </c>
      <c r="T2072" s="52" t="str">
        <f t="shared" si="739"/>
        <v>Nein</v>
      </c>
      <c r="U2072" s="52" t="str">
        <f t="shared" si="739"/>
        <v>Nein</v>
      </c>
      <c r="V2072" s="52" t="str">
        <f t="shared" si="739"/>
        <v>Nein</v>
      </c>
      <c r="W2072" s="52" t="str">
        <f t="shared" si="739"/>
        <v>Nein</v>
      </c>
      <c r="X2072" s="52" t="str">
        <f t="shared" si="739"/>
        <v>Nein</v>
      </c>
      <c r="Y2072" s="52" t="str">
        <f t="shared" si="739"/>
        <v>Nein</v>
      </c>
      <c r="Z2072" s="52" t="str">
        <f t="shared" si="739"/>
        <v>Nein</v>
      </c>
      <c r="AA2072" s="52" t="str">
        <f t="shared" si="739"/>
        <v>Nein</v>
      </c>
      <c r="AB2072" s="52" t="str">
        <f t="shared" si="739"/>
        <v>Nein</v>
      </c>
      <c r="AC2072" s="52" t="str">
        <f t="shared" si="739"/>
        <v>Nein</v>
      </c>
      <c r="AD2072" s="52" t="str">
        <f t="shared" si="739"/>
        <v>Nein</v>
      </c>
      <c r="AE2072" s="52" t="str">
        <f t="shared" si="739"/>
        <v>Nein</v>
      </c>
      <c r="AF2072" s="52" t="str">
        <f t="shared" si="739"/>
        <v>Nein</v>
      </c>
      <c r="AG2072" s="61" t="str">
        <f>IF(Q2072="Ja",VLOOKUP($Q$2,Plausis!A:E,5,0),IF(R2072="Ja",VLOOKUP($R$2,Plausis!A:E,5,0),IF(T2072="Ja",VLOOKUP($T$2,Plausis!A:E,5,0),IF(U2072="Ja",VLOOKUP($U$2,Plausis!A:E,5,0),IF(AA2072="Ja",VLOOKUP($AA$2,Plausis!A:E,5,0),IF(AC2072="Ja",VLOOKUP($AC$2,Plausis!A:E,5,0),IF(AD2072="Ja",VLOOKUP($AD$2,Plausis!A:E,5,0),"")))))))</f>
        <v/>
      </c>
      <c r="AH2072" s="52" t="str">
        <f>IF(Y2072="Ja",VLOOKUP($Y$2,Plausis!A:E,5,0),"")</f>
        <v/>
      </c>
      <c r="AI2072" s="52" t="str">
        <f t="shared" si="725"/>
        <v>Nein</v>
      </c>
      <c r="AJ2072" s="52" t="str">
        <f>IF(S2072="Ja",VLOOKUP($S$2,Plausis!A:E,5,0),IF(V2072="Ja",VLOOKUP($V$2,Plausis!A:E,5,0),IF(X2072="Ja",VLOOKUP($X$2,Plausis!A:E,5,0),"")))</f>
        <v/>
      </c>
      <c r="AL2072" s="52" t="s">
        <v>2</v>
      </c>
      <c r="AM2072" s="114">
        <v>45531</v>
      </c>
      <c r="AN2072" s="52" t="s">
        <v>4467</v>
      </c>
      <c r="AO2072" s="52" t="str">
        <f>VLOOKUP(B2072,'BAT Grundtabelle'!B:T,19,0)</f>
        <v>ja</v>
      </c>
      <c r="AP2072" s="105" t="str">
        <f t="shared" si="726"/>
        <v>7025</v>
      </c>
      <c r="AQ2072" s="52" t="str">
        <f t="shared" si="727"/>
        <v>Verein für Bildung</v>
      </c>
      <c r="AR2072" s="52" t="b">
        <f t="shared" si="740"/>
        <v>0</v>
      </c>
      <c r="AS2072" s="52" t="b">
        <f t="shared" si="740"/>
        <v>0</v>
      </c>
      <c r="AT2072" s="52" t="b">
        <f t="shared" si="740"/>
        <v>0</v>
      </c>
      <c r="AU2072" s="52" t="str">
        <f t="shared" si="728"/>
        <v>Eigener Tarif</v>
      </c>
      <c r="AW2072" s="52" t="b">
        <f t="shared" si="729"/>
        <v>0</v>
      </c>
      <c r="AX2072" s="52" t="str">
        <f t="shared" si="730"/>
        <v>Eigener Tarif</v>
      </c>
      <c r="AY2072" s="52" t="b">
        <f t="shared" si="731"/>
        <v>0</v>
      </c>
      <c r="AZ2072" s="52" t="str">
        <f t="shared" si="732"/>
        <v>7025</v>
      </c>
      <c r="BA2072" s="52" t="str">
        <f>VLOOKUP(A2072,'BAT Grundtabelle'!A:U,21,0)</f>
        <v>nein</v>
      </c>
      <c r="BB2072" s="52" t="str">
        <f t="shared" si="733"/>
        <v>nein</v>
      </c>
      <c r="BC2072" s="52" t="str">
        <f t="shared" si="734"/>
        <v>7025</v>
      </c>
      <c r="BD2072" s="52" t="str">
        <f t="shared" si="735"/>
        <v>Verein für Bildung</v>
      </c>
      <c r="BE2072" s="52" t="str">
        <f t="shared" si="736"/>
        <v>Eigener Tarif</v>
      </c>
      <c r="BF2072" s="52" t="str">
        <f t="shared" si="737"/>
        <v>Eigener Tarif</v>
      </c>
    </row>
    <row r="2073" spans="1:58" hidden="1" x14ac:dyDescent="0.35">
      <c r="A2073" s="107" t="s">
        <v>2318</v>
      </c>
      <c r="B2073" s="75" t="s">
        <v>2317</v>
      </c>
      <c r="C2073" s="52" t="s">
        <v>2</v>
      </c>
      <c r="D2073" s="52" t="s">
        <v>2</v>
      </c>
      <c r="E2073" s="52" t="s">
        <v>2</v>
      </c>
      <c r="F2073" s="52" t="s">
        <v>2</v>
      </c>
      <c r="G2073" s="52" t="s">
        <v>2</v>
      </c>
      <c r="H2073" s="52" t="s">
        <v>3</v>
      </c>
      <c r="I2073" s="52" t="s">
        <v>2</v>
      </c>
      <c r="J2073" s="52" t="s">
        <v>2</v>
      </c>
      <c r="K2073" s="52" t="s">
        <v>2</v>
      </c>
      <c r="L2073" s="52" t="s">
        <v>2</v>
      </c>
      <c r="M2073" s="52" t="s">
        <v>2</v>
      </c>
      <c r="N2073" s="52" t="s">
        <v>2</v>
      </c>
      <c r="O2073" s="52" t="s">
        <v>2411</v>
      </c>
      <c r="P2073" s="52" t="s">
        <v>59</v>
      </c>
      <c r="Q2073" s="52" t="str">
        <f t="shared" ref="Q2073:AF2082" si="741">IF(ISERROR(FIND(Q$2,$P2073,1)),"Nein","Ja")</f>
        <v>Nein</v>
      </c>
      <c r="R2073" s="52" t="str">
        <f t="shared" si="741"/>
        <v>Nein</v>
      </c>
      <c r="S2073" s="52" t="str">
        <f t="shared" si="741"/>
        <v>Nein</v>
      </c>
      <c r="T2073" s="52" t="str">
        <f t="shared" si="741"/>
        <v>Nein</v>
      </c>
      <c r="U2073" s="52" t="str">
        <f t="shared" si="741"/>
        <v>Nein</v>
      </c>
      <c r="V2073" s="52" t="str">
        <f t="shared" si="741"/>
        <v>Nein</v>
      </c>
      <c r="W2073" s="52" t="str">
        <f t="shared" si="741"/>
        <v>Nein</v>
      </c>
      <c r="X2073" s="52" t="str">
        <f t="shared" si="741"/>
        <v>Nein</v>
      </c>
      <c r="Y2073" s="52" t="str">
        <f t="shared" si="741"/>
        <v>Nein</v>
      </c>
      <c r="Z2073" s="52" t="str">
        <f t="shared" si="741"/>
        <v>Nein</v>
      </c>
      <c r="AA2073" s="52" t="str">
        <f t="shared" si="741"/>
        <v>Nein</v>
      </c>
      <c r="AB2073" s="52" t="str">
        <f t="shared" si="741"/>
        <v>Nein</v>
      </c>
      <c r="AC2073" s="52" t="str">
        <f t="shared" si="741"/>
        <v>Nein</v>
      </c>
      <c r="AD2073" s="52" t="str">
        <f t="shared" si="741"/>
        <v>Nein</v>
      </c>
      <c r="AE2073" s="52" t="str">
        <f t="shared" si="741"/>
        <v>Nein</v>
      </c>
      <c r="AF2073" s="52" t="str">
        <f t="shared" si="741"/>
        <v>Nein</v>
      </c>
      <c r="AG2073" s="61" t="str">
        <f>IF(Q2073="Ja",VLOOKUP($Q$2,Plausis!A:E,5,0),IF(R2073="Ja",VLOOKUP($R$2,Plausis!A:E,5,0),IF(T2073="Ja",VLOOKUP($T$2,Plausis!A:E,5,0),IF(U2073="Ja",VLOOKUP($U$2,Plausis!A:E,5,0),IF(AA2073="Ja",VLOOKUP($AA$2,Plausis!A:E,5,0),IF(AC2073="Ja",VLOOKUP($AC$2,Plausis!A:E,5,0),IF(AD2073="Ja",VLOOKUP($AD$2,Plausis!A:E,5,0),"")))))))</f>
        <v/>
      </c>
      <c r="AH2073" s="52" t="str">
        <f>IF(Y2073="Ja",VLOOKUP($Y$2,Plausis!A:E,5,0),"")</f>
        <v/>
      </c>
      <c r="AI2073" s="52" t="str">
        <f t="shared" si="725"/>
        <v>Nein</v>
      </c>
      <c r="AJ2073" s="52" t="str">
        <f>IF(S2073="Ja",VLOOKUP($S$2,Plausis!A:E,5,0),IF(V2073="Ja",VLOOKUP($V$2,Plausis!A:E,5,0),IF(X2073="Ja",VLOOKUP($X$2,Plausis!A:E,5,0),"")))</f>
        <v/>
      </c>
      <c r="AL2073" s="52" t="s">
        <v>2</v>
      </c>
      <c r="AM2073" s="114">
        <v>45531</v>
      </c>
      <c r="AN2073" s="52" t="s">
        <v>4467</v>
      </c>
      <c r="AO2073" s="52" t="str">
        <f>VLOOKUP(B2073,'BAT Grundtabelle'!B:T,19,0)</f>
        <v>ja</v>
      </c>
      <c r="AP2073" s="105" t="str">
        <f t="shared" si="726"/>
        <v>7050</v>
      </c>
      <c r="AQ2073" s="52" t="str">
        <f t="shared" si="727"/>
        <v>Verein für Familie und Partnerschaft</v>
      </c>
      <c r="AR2073" s="52" t="b">
        <f t="shared" si="740"/>
        <v>0</v>
      </c>
      <c r="AS2073" s="52" t="b">
        <f t="shared" si="740"/>
        <v>0</v>
      </c>
      <c r="AT2073" s="52" t="b">
        <f t="shared" si="740"/>
        <v>0</v>
      </c>
      <c r="AU2073" s="52" t="str">
        <f t="shared" si="728"/>
        <v>Eigener Tarif</v>
      </c>
      <c r="AW2073" s="52" t="b">
        <f t="shared" si="729"/>
        <v>0</v>
      </c>
      <c r="AX2073" s="52" t="str">
        <f t="shared" si="730"/>
        <v>Eigener Tarif</v>
      </c>
      <c r="AY2073" s="52" t="b">
        <f t="shared" si="731"/>
        <v>0</v>
      </c>
      <c r="AZ2073" s="52" t="str">
        <f t="shared" si="732"/>
        <v>7050</v>
      </c>
      <c r="BA2073" s="52" t="str">
        <f>VLOOKUP(A2073,'BAT Grundtabelle'!A:U,21,0)</f>
        <v>nein</v>
      </c>
      <c r="BB2073" s="52" t="str">
        <f t="shared" si="733"/>
        <v>nein</v>
      </c>
      <c r="BC2073" s="52" t="str">
        <f t="shared" si="734"/>
        <v>7050</v>
      </c>
      <c r="BD2073" s="52" t="str">
        <f t="shared" si="735"/>
        <v>Verein für Familie und Partnerschaft</v>
      </c>
      <c r="BE2073" s="52" t="str">
        <f t="shared" si="736"/>
        <v>Eigener Tarif</v>
      </c>
      <c r="BF2073" s="52" t="str">
        <f t="shared" si="737"/>
        <v>Eigener Tarif</v>
      </c>
    </row>
    <row r="2074" spans="1:58" hidden="1" x14ac:dyDescent="0.35">
      <c r="A2074" s="107" t="s">
        <v>2322</v>
      </c>
      <c r="B2074" s="75" t="s">
        <v>2321</v>
      </c>
      <c r="C2074" s="52" t="s">
        <v>2</v>
      </c>
      <c r="D2074" s="52" t="s">
        <v>2</v>
      </c>
      <c r="E2074" s="52" t="s">
        <v>2</v>
      </c>
      <c r="F2074" s="52" t="s">
        <v>2</v>
      </c>
      <c r="G2074" s="52" t="s">
        <v>2</v>
      </c>
      <c r="H2074" s="52" t="s">
        <v>3</v>
      </c>
      <c r="I2074" s="52" t="s">
        <v>2</v>
      </c>
      <c r="J2074" s="52" t="s">
        <v>2</v>
      </c>
      <c r="K2074" s="52" t="s">
        <v>2</v>
      </c>
      <c r="L2074" s="52" t="s">
        <v>2</v>
      </c>
      <c r="M2074" s="52" t="s">
        <v>2</v>
      </c>
      <c r="N2074" s="52" t="s">
        <v>2</v>
      </c>
      <c r="O2074" s="52" t="s">
        <v>2411</v>
      </c>
      <c r="P2074" s="52" t="s">
        <v>59</v>
      </c>
      <c r="Q2074" s="52" t="str">
        <f t="shared" si="741"/>
        <v>Nein</v>
      </c>
      <c r="R2074" s="52" t="str">
        <f t="shared" si="741"/>
        <v>Nein</v>
      </c>
      <c r="S2074" s="52" t="str">
        <f t="shared" si="741"/>
        <v>Nein</v>
      </c>
      <c r="T2074" s="52" t="str">
        <f t="shared" si="741"/>
        <v>Nein</v>
      </c>
      <c r="U2074" s="52" t="str">
        <f t="shared" si="741"/>
        <v>Nein</v>
      </c>
      <c r="V2074" s="52" t="str">
        <f t="shared" si="741"/>
        <v>Nein</v>
      </c>
      <c r="W2074" s="52" t="str">
        <f t="shared" si="741"/>
        <v>Nein</v>
      </c>
      <c r="X2074" s="52" t="str">
        <f t="shared" si="741"/>
        <v>Nein</v>
      </c>
      <c r="Y2074" s="52" t="str">
        <f t="shared" si="741"/>
        <v>Nein</v>
      </c>
      <c r="Z2074" s="52" t="str">
        <f t="shared" si="741"/>
        <v>Nein</v>
      </c>
      <c r="AA2074" s="52" t="str">
        <f t="shared" si="741"/>
        <v>Nein</v>
      </c>
      <c r="AB2074" s="52" t="str">
        <f t="shared" si="741"/>
        <v>Nein</v>
      </c>
      <c r="AC2074" s="52" t="str">
        <f t="shared" si="741"/>
        <v>Nein</v>
      </c>
      <c r="AD2074" s="52" t="str">
        <f t="shared" si="741"/>
        <v>Nein</v>
      </c>
      <c r="AE2074" s="52" t="str">
        <f t="shared" si="741"/>
        <v>Nein</v>
      </c>
      <c r="AF2074" s="52" t="str">
        <f t="shared" si="741"/>
        <v>Nein</v>
      </c>
      <c r="AG2074" s="61" t="str">
        <f>IF(Q2074="Ja",VLOOKUP($Q$2,Plausis!A:E,5,0),IF(R2074="Ja",VLOOKUP($R$2,Plausis!A:E,5,0),IF(T2074="Ja",VLOOKUP($T$2,Plausis!A:E,5,0),IF(U2074="Ja",VLOOKUP($U$2,Plausis!A:E,5,0),IF(AA2074="Ja",VLOOKUP($AA$2,Plausis!A:E,5,0),IF(AC2074="Ja",VLOOKUP($AC$2,Plausis!A:E,5,0),IF(AD2074="Ja",VLOOKUP($AD$2,Plausis!A:E,5,0),"")))))))</f>
        <v/>
      </c>
      <c r="AH2074" s="52" t="str">
        <f>IF(Y2074="Ja",VLOOKUP($Y$2,Plausis!A:E,5,0),"")</f>
        <v/>
      </c>
      <c r="AI2074" s="52" t="str">
        <f t="shared" si="725"/>
        <v>Nein</v>
      </c>
      <c r="AJ2074" s="52" t="str">
        <f>IF(S2074="Ja",VLOOKUP($S$2,Plausis!A:E,5,0),IF(V2074="Ja",VLOOKUP($V$2,Plausis!A:E,5,0),IF(X2074="Ja",VLOOKUP($X$2,Plausis!A:E,5,0),"")))</f>
        <v/>
      </c>
      <c r="AL2074" s="52" t="s">
        <v>2</v>
      </c>
      <c r="AM2074" s="114">
        <v>45531</v>
      </c>
      <c r="AN2074" s="52" t="s">
        <v>4467</v>
      </c>
      <c r="AO2074" s="52" t="str">
        <f>VLOOKUP(B2074,'BAT Grundtabelle'!B:T,19,0)</f>
        <v>ja</v>
      </c>
      <c r="AP2074" s="105" t="str">
        <f t="shared" si="726"/>
        <v>7100</v>
      </c>
      <c r="AQ2074" s="52" t="str">
        <f t="shared" si="727"/>
        <v>Verein für Gesundheit</v>
      </c>
      <c r="AR2074" s="52" t="b">
        <f t="shared" si="740"/>
        <v>0</v>
      </c>
      <c r="AS2074" s="52" t="b">
        <f t="shared" si="740"/>
        <v>0</v>
      </c>
      <c r="AT2074" s="52" t="b">
        <f t="shared" si="740"/>
        <v>0</v>
      </c>
      <c r="AU2074" s="52" t="str">
        <f t="shared" si="728"/>
        <v>Eigener Tarif</v>
      </c>
      <c r="AW2074" s="52" t="b">
        <f t="shared" si="729"/>
        <v>0</v>
      </c>
      <c r="AX2074" s="52" t="str">
        <f t="shared" si="730"/>
        <v>Eigener Tarif</v>
      </c>
      <c r="AY2074" s="52" t="b">
        <f t="shared" si="731"/>
        <v>0</v>
      </c>
      <c r="AZ2074" s="52" t="str">
        <f t="shared" si="732"/>
        <v>7100</v>
      </c>
      <c r="BA2074" s="52" t="str">
        <f>VLOOKUP(A2074,'BAT Grundtabelle'!A:U,21,0)</f>
        <v>nein</v>
      </c>
      <c r="BB2074" s="52" t="str">
        <f t="shared" si="733"/>
        <v>nein</v>
      </c>
      <c r="BC2074" s="52" t="str">
        <f t="shared" si="734"/>
        <v>7100</v>
      </c>
      <c r="BD2074" s="52" t="str">
        <f t="shared" si="735"/>
        <v>Verein für Gesundheit</v>
      </c>
      <c r="BE2074" s="52" t="str">
        <f t="shared" si="736"/>
        <v>Eigener Tarif</v>
      </c>
      <c r="BF2074" s="52" t="str">
        <f t="shared" si="737"/>
        <v>Eigener Tarif</v>
      </c>
    </row>
    <row r="2075" spans="1:58" hidden="1" x14ac:dyDescent="0.35">
      <c r="A2075" s="107" t="s">
        <v>2326</v>
      </c>
      <c r="B2075" s="75" t="s">
        <v>2325</v>
      </c>
      <c r="C2075" s="52" t="s">
        <v>2</v>
      </c>
      <c r="D2075" s="52" t="s">
        <v>2</v>
      </c>
      <c r="E2075" s="52" t="s">
        <v>2</v>
      </c>
      <c r="F2075" s="52" t="s">
        <v>2</v>
      </c>
      <c r="G2075" s="52" t="s">
        <v>2</v>
      </c>
      <c r="H2075" s="52" t="s">
        <v>2</v>
      </c>
      <c r="I2075" s="52" t="s">
        <v>2</v>
      </c>
      <c r="J2075" s="52" t="s">
        <v>2</v>
      </c>
      <c r="K2075" s="52" t="s">
        <v>2</v>
      </c>
      <c r="L2075" s="52" t="s">
        <v>2</v>
      </c>
      <c r="M2075" s="52" t="s">
        <v>2</v>
      </c>
      <c r="N2075" s="52" t="s">
        <v>2</v>
      </c>
      <c r="O2075" s="52" t="s">
        <v>2411</v>
      </c>
      <c r="P2075" s="52" t="s">
        <v>59</v>
      </c>
      <c r="Q2075" s="52" t="str">
        <f t="shared" si="741"/>
        <v>Nein</v>
      </c>
      <c r="R2075" s="52" t="str">
        <f t="shared" si="741"/>
        <v>Nein</v>
      </c>
      <c r="S2075" s="52" t="str">
        <f t="shared" si="741"/>
        <v>Nein</v>
      </c>
      <c r="T2075" s="52" t="str">
        <f t="shared" si="741"/>
        <v>Nein</v>
      </c>
      <c r="U2075" s="52" t="str">
        <f t="shared" si="741"/>
        <v>Nein</v>
      </c>
      <c r="V2075" s="52" t="str">
        <f t="shared" si="741"/>
        <v>Nein</v>
      </c>
      <c r="W2075" s="52" t="str">
        <f t="shared" si="741"/>
        <v>Nein</v>
      </c>
      <c r="X2075" s="52" t="str">
        <f t="shared" si="741"/>
        <v>Nein</v>
      </c>
      <c r="Y2075" s="52" t="str">
        <f t="shared" si="741"/>
        <v>Nein</v>
      </c>
      <c r="Z2075" s="52" t="str">
        <f t="shared" si="741"/>
        <v>Nein</v>
      </c>
      <c r="AA2075" s="52" t="str">
        <f t="shared" si="741"/>
        <v>Nein</v>
      </c>
      <c r="AB2075" s="52" t="str">
        <f t="shared" si="741"/>
        <v>Nein</v>
      </c>
      <c r="AC2075" s="52" t="str">
        <f t="shared" si="741"/>
        <v>Nein</v>
      </c>
      <c r="AD2075" s="52" t="str">
        <f t="shared" si="741"/>
        <v>Nein</v>
      </c>
      <c r="AE2075" s="52" t="str">
        <f t="shared" si="741"/>
        <v>Nein</v>
      </c>
      <c r="AF2075" s="52" t="str">
        <f t="shared" si="741"/>
        <v>Nein</v>
      </c>
      <c r="AG2075" s="61" t="str">
        <f>IF(Q2075="Ja",VLOOKUP($Q$2,Plausis!A:E,5,0),IF(R2075="Ja",VLOOKUP($R$2,Plausis!A:E,5,0),IF(T2075="Ja",VLOOKUP($T$2,Plausis!A:E,5,0),IF(U2075="Ja",VLOOKUP($U$2,Plausis!A:E,5,0),IF(AA2075="Ja",VLOOKUP($AA$2,Plausis!A:E,5,0),IF(AC2075="Ja",VLOOKUP($AC$2,Plausis!A:E,5,0),IF(AD2075="Ja",VLOOKUP($AD$2,Plausis!A:E,5,0),"")))))))</f>
        <v/>
      </c>
      <c r="AH2075" s="52" t="str">
        <f>IF(Y2075="Ja",VLOOKUP($Y$2,Plausis!A:E,5,0),"")</f>
        <v/>
      </c>
      <c r="AI2075" s="52" t="str">
        <f t="shared" si="725"/>
        <v>Nein</v>
      </c>
      <c r="AJ2075" s="52" t="str">
        <f>IF(S2075="Ja",VLOOKUP($S$2,Plausis!A:E,5,0),IF(V2075="Ja",VLOOKUP($V$2,Plausis!A:E,5,0),IF(X2075="Ja",VLOOKUP($X$2,Plausis!A:E,5,0),"")))</f>
        <v/>
      </c>
      <c r="AL2075" s="52" t="s">
        <v>2</v>
      </c>
      <c r="AM2075" s="114">
        <v>45531</v>
      </c>
      <c r="AN2075" s="52" t="s">
        <v>4467</v>
      </c>
      <c r="AO2075" s="52" t="str">
        <f>VLOOKUP(B2075,'BAT Grundtabelle'!B:T,19,0)</f>
        <v>nein</v>
      </c>
      <c r="AP2075" s="105" t="str">
        <f t="shared" si="726"/>
        <v>7150</v>
      </c>
      <c r="AQ2075" s="52" t="str">
        <f t="shared" si="727"/>
        <v>Verein für Kultur und Unterhaltung</v>
      </c>
      <c r="AR2075" s="52" t="b">
        <f t="shared" si="740"/>
        <v>0</v>
      </c>
      <c r="AS2075" s="52" t="b">
        <f t="shared" si="740"/>
        <v>0</v>
      </c>
      <c r="AT2075" s="52" t="b">
        <f t="shared" si="740"/>
        <v>0</v>
      </c>
      <c r="AU2075" s="52" t="str">
        <f t="shared" si="728"/>
        <v/>
      </c>
      <c r="AW2075" s="52" t="b">
        <f t="shared" si="729"/>
        <v>0</v>
      </c>
      <c r="AX2075" s="52" t="str">
        <f t="shared" si="730"/>
        <v/>
      </c>
      <c r="AY2075" s="52" t="b">
        <f t="shared" si="731"/>
        <v>0</v>
      </c>
      <c r="AZ2075" s="52" t="str">
        <f t="shared" si="732"/>
        <v>7150</v>
      </c>
      <c r="BA2075" s="52" t="str">
        <f>VLOOKUP(A2075,'BAT Grundtabelle'!A:U,21,0)</f>
        <v>nein</v>
      </c>
      <c r="BB2075" s="52" t="str">
        <f t="shared" si="733"/>
        <v>nein</v>
      </c>
      <c r="BC2075" s="52" t="str">
        <f t="shared" si="734"/>
        <v>7150</v>
      </c>
      <c r="BD2075" s="52" t="str">
        <f t="shared" si="735"/>
        <v>Verein für Kultur und Unterhaltung</v>
      </c>
      <c r="BE2075" s="52" t="str">
        <f t="shared" si="736"/>
        <v/>
      </c>
      <c r="BF2075" s="52" t="str">
        <f t="shared" si="737"/>
        <v/>
      </c>
    </row>
    <row r="2076" spans="1:58" hidden="1" x14ac:dyDescent="0.35">
      <c r="A2076" s="107" t="s">
        <v>2330</v>
      </c>
      <c r="B2076" s="75" t="s">
        <v>2329</v>
      </c>
      <c r="C2076" s="52" t="s">
        <v>2</v>
      </c>
      <c r="D2076" s="52" t="s">
        <v>2</v>
      </c>
      <c r="E2076" s="52" t="s">
        <v>2</v>
      </c>
      <c r="F2076" s="52" t="s">
        <v>2</v>
      </c>
      <c r="G2076" s="52" t="s">
        <v>2</v>
      </c>
      <c r="H2076" s="52" t="s">
        <v>2</v>
      </c>
      <c r="I2076" s="52" t="s">
        <v>2</v>
      </c>
      <c r="J2076" s="52" t="s">
        <v>2</v>
      </c>
      <c r="K2076" s="52" t="s">
        <v>2</v>
      </c>
      <c r="L2076" s="52" t="s">
        <v>2</v>
      </c>
      <c r="M2076" s="52" t="s">
        <v>2</v>
      </c>
      <c r="N2076" s="52" t="s">
        <v>2</v>
      </c>
      <c r="O2076" s="52" t="s">
        <v>2411</v>
      </c>
      <c r="P2076" s="52" t="s">
        <v>59</v>
      </c>
      <c r="Q2076" s="52" t="str">
        <f t="shared" si="741"/>
        <v>Nein</v>
      </c>
      <c r="R2076" s="52" t="str">
        <f t="shared" si="741"/>
        <v>Nein</v>
      </c>
      <c r="S2076" s="52" t="str">
        <f t="shared" si="741"/>
        <v>Nein</v>
      </c>
      <c r="T2076" s="52" t="str">
        <f t="shared" si="741"/>
        <v>Nein</v>
      </c>
      <c r="U2076" s="52" t="str">
        <f t="shared" si="741"/>
        <v>Nein</v>
      </c>
      <c r="V2076" s="52" t="str">
        <f t="shared" si="741"/>
        <v>Nein</v>
      </c>
      <c r="W2076" s="52" t="str">
        <f t="shared" si="741"/>
        <v>Nein</v>
      </c>
      <c r="X2076" s="52" t="str">
        <f t="shared" si="741"/>
        <v>Nein</v>
      </c>
      <c r="Y2076" s="52" t="str">
        <f t="shared" si="741"/>
        <v>Nein</v>
      </c>
      <c r="Z2076" s="52" t="str">
        <f t="shared" si="741"/>
        <v>Nein</v>
      </c>
      <c r="AA2076" s="52" t="str">
        <f t="shared" si="741"/>
        <v>Nein</v>
      </c>
      <c r="AB2076" s="52" t="str">
        <f t="shared" si="741"/>
        <v>Nein</v>
      </c>
      <c r="AC2076" s="52" t="str">
        <f t="shared" si="741"/>
        <v>Nein</v>
      </c>
      <c r="AD2076" s="52" t="str">
        <f t="shared" si="741"/>
        <v>Nein</v>
      </c>
      <c r="AE2076" s="52" t="str">
        <f t="shared" si="741"/>
        <v>Nein</v>
      </c>
      <c r="AF2076" s="52" t="str">
        <f t="shared" si="741"/>
        <v>Nein</v>
      </c>
      <c r="AG2076" s="61" t="str">
        <f>IF(Q2076="Ja",VLOOKUP($Q$2,Plausis!A:E,5,0),IF(R2076="Ja",VLOOKUP($R$2,Plausis!A:E,5,0),IF(T2076="Ja",VLOOKUP($T$2,Plausis!A:E,5,0),IF(U2076="Ja",VLOOKUP($U$2,Plausis!A:E,5,0),IF(AA2076="Ja",VLOOKUP($AA$2,Plausis!A:E,5,0),IF(AC2076="Ja",VLOOKUP($AC$2,Plausis!A:E,5,0),IF(AD2076="Ja",VLOOKUP($AD$2,Plausis!A:E,5,0),"")))))))</f>
        <v/>
      </c>
      <c r="AH2076" s="52" t="str">
        <f>IF(Y2076="Ja",VLOOKUP($Y$2,Plausis!A:E,5,0),"")</f>
        <v/>
      </c>
      <c r="AI2076" s="52" t="str">
        <f t="shared" si="725"/>
        <v>Nein</v>
      </c>
      <c r="AJ2076" s="52" t="str">
        <f>IF(S2076="Ja",VLOOKUP($S$2,Plausis!A:E,5,0),IF(V2076="Ja",VLOOKUP($V$2,Plausis!A:E,5,0),IF(X2076="Ja",VLOOKUP($X$2,Plausis!A:E,5,0),"")))</f>
        <v/>
      </c>
      <c r="AL2076" s="52" t="s">
        <v>2</v>
      </c>
      <c r="AM2076" s="114">
        <v>45531</v>
      </c>
      <c r="AN2076" s="52" t="s">
        <v>4467</v>
      </c>
      <c r="AO2076" s="52" t="str">
        <f>VLOOKUP(B2076,'BAT Grundtabelle'!B:T,19,0)</f>
        <v>nein</v>
      </c>
      <c r="AP2076" s="105" t="str">
        <f t="shared" si="726"/>
        <v>7215</v>
      </c>
      <c r="AQ2076" s="52" t="str">
        <f t="shared" si="727"/>
        <v>Verein für Soziales</v>
      </c>
      <c r="AR2076" s="52" t="b">
        <f t="shared" si="740"/>
        <v>0</v>
      </c>
      <c r="AS2076" s="52" t="b">
        <f t="shared" si="740"/>
        <v>0</v>
      </c>
      <c r="AT2076" s="52" t="b">
        <f t="shared" si="740"/>
        <v>0</v>
      </c>
      <c r="AU2076" s="52" t="str">
        <f t="shared" si="728"/>
        <v/>
      </c>
      <c r="AW2076" s="52" t="b">
        <f t="shared" si="729"/>
        <v>0</v>
      </c>
      <c r="AX2076" s="52" t="str">
        <f t="shared" si="730"/>
        <v/>
      </c>
      <c r="AY2076" s="52" t="b">
        <f t="shared" si="731"/>
        <v>0</v>
      </c>
      <c r="AZ2076" s="52" t="str">
        <f t="shared" si="732"/>
        <v>7215</v>
      </c>
      <c r="BA2076" s="52" t="str">
        <f>VLOOKUP(A2076,'BAT Grundtabelle'!A:U,21,0)</f>
        <v>nein</v>
      </c>
      <c r="BB2076" s="52" t="str">
        <f t="shared" si="733"/>
        <v>nein</v>
      </c>
      <c r="BC2076" s="52" t="str">
        <f t="shared" si="734"/>
        <v>7215</v>
      </c>
      <c r="BD2076" s="52" t="str">
        <f t="shared" si="735"/>
        <v>Verein für Soziales</v>
      </c>
      <c r="BE2076" s="52" t="str">
        <f t="shared" si="736"/>
        <v/>
      </c>
      <c r="BF2076" s="52" t="str">
        <f t="shared" si="737"/>
        <v/>
      </c>
    </row>
    <row r="2077" spans="1:58" hidden="1" x14ac:dyDescent="0.35">
      <c r="A2077" s="107" t="s">
        <v>2334</v>
      </c>
      <c r="B2077" s="75" t="s">
        <v>2333</v>
      </c>
      <c r="C2077" s="52" t="s">
        <v>2</v>
      </c>
      <c r="D2077" s="52" t="s">
        <v>2</v>
      </c>
      <c r="E2077" s="52" t="s">
        <v>2</v>
      </c>
      <c r="F2077" s="52" t="s">
        <v>2</v>
      </c>
      <c r="G2077" s="52" t="s">
        <v>2</v>
      </c>
      <c r="H2077" s="52" t="s">
        <v>3</v>
      </c>
      <c r="I2077" s="52" t="s">
        <v>2</v>
      </c>
      <c r="J2077" s="52" t="s">
        <v>2</v>
      </c>
      <c r="K2077" s="52" t="s">
        <v>2</v>
      </c>
      <c r="L2077" s="52" t="s">
        <v>2</v>
      </c>
      <c r="M2077" s="52" t="s">
        <v>2</v>
      </c>
      <c r="N2077" s="52" t="s">
        <v>2</v>
      </c>
      <c r="O2077" s="52" t="s">
        <v>2411</v>
      </c>
      <c r="P2077" s="52" t="s">
        <v>59</v>
      </c>
      <c r="Q2077" s="52" t="str">
        <f t="shared" si="741"/>
        <v>Nein</v>
      </c>
      <c r="R2077" s="52" t="str">
        <f t="shared" si="741"/>
        <v>Nein</v>
      </c>
      <c r="S2077" s="52" t="str">
        <f t="shared" si="741"/>
        <v>Nein</v>
      </c>
      <c r="T2077" s="52" t="str">
        <f t="shared" si="741"/>
        <v>Nein</v>
      </c>
      <c r="U2077" s="52" t="str">
        <f t="shared" si="741"/>
        <v>Nein</v>
      </c>
      <c r="V2077" s="52" t="str">
        <f t="shared" si="741"/>
        <v>Nein</v>
      </c>
      <c r="W2077" s="52" t="str">
        <f t="shared" si="741"/>
        <v>Nein</v>
      </c>
      <c r="X2077" s="52" t="str">
        <f t="shared" si="741"/>
        <v>Nein</v>
      </c>
      <c r="Y2077" s="52" t="str">
        <f t="shared" si="741"/>
        <v>Nein</v>
      </c>
      <c r="Z2077" s="52" t="str">
        <f t="shared" si="741"/>
        <v>Nein</v>
      </c>
      <c r="AA2077" s="52" t="str">
        <f t="shared" si="741"/>
        <v>Nein</v>
      </c>
      <c r="AB2077" s="52" t="str">
        <f t="shared" si="741"/>
        <v>Nein</v>
      </c>
      <c r="AC2077" s="52" t="str">
        <f t="shared" si="741"/>
        <v>Nein</v>
      </c>
      <c r="AD2077" s="52" t="str">
        <f t="shared" si="741"/>
        <v>Nein</v>
      </c>
      <c r="AE2077" s="52" t="str">
        <f t="shared" si="741"/>
        <v>Nein</v>
      </c>
      <c r="AF2077" s="52" t="str">
        <f t="shared" si="741"/>
        <v>Nein</v>
      </c>
      <c r="AG2077" s="61" t="str">
        <f>IF(Q2077="Ja",VLOOKUP($Q$2,Plausis!A:E,5,0),IF(R2077="Ja",VLOOKUP($R$2,Plausis!A:E,5,0),IF(T2077="Ja",VLOOKUP($T$2,Plausis!A:E,5,0),IF(U2077="Ja",VLOOKUP($U$2,Plausis!A:E,5,0),IF(AA2077="Ja",VLOOKUP($AA$2,Plausis!A:E,5,0),IF(AC2077="Ja",VLOOKUP($AC$2,Plausis!A:E,5,0),IF(AD2077="Ja",VLOOKUP($AD$2,Plausis!A:E,5,0),"")))))))</f>
        <v/>
      </c>
      <c r="AH2077" s="52" t="str">
        <f>IF(Y2077="Ja",VLOOKUP($Y$2,Plausis!A:E,5,0),"")</f>
        <v/>
      </c>
      <c r="AI2077" s="52" t="str">
        <f t="shared" si="725"/>
        <v>Nein</v>
      </c>
      <c r="AJ2077" s="52" t="str">
        <f>IF(S2077="Ja",VLOOKUP($S$2,Plausis!A:E,5,0),IF(V2077="Ja",VLOOKUP($V$2,Plausis!A:E,5,0),IF(X2077="Ja",VLOOKUP($X$2,Plausis!A:E,5,0),"")))</f>
        <v/>
      </c>
      <c r="AL2077" s="52" t="s">
        <v>2</v>
      </c>
      <c r="AM2077" s="114">
        <v>45531</v>
      </c>
      <c r="AN2077" s="52" t="s">
        <v>4467</v>
      </c>
      <c r="AO2077" s="52" t="str">
        <f>VLOOKUP(B2077,'BAT Grundtabelle'!B:T,19,0)</f>
        <v>ja</v>
      </c>
      <c r="AP2077" s="105" t="str">
        <f t="shared" si="726"/>
        <v>7300</v>
      </c>
      <c r="AQ2077" s="52" t="str">
        <f t="shared" si="727"/>
        <v>Verein für Verkehr und Mobilität</v>
      </c>
      <c r="AR2077" s="52" t="b">
        <f t="shared" si="740"/>
        <v>0</v>
      </c>
      <c r="AS2077" s="52" t="b">
        <f t="shared" si="740"/>
        <v>0</v>
      </c>
      <c r="AT2077" s="52" t="b">
        <f t="shared" si="740"/>
        <v>0</v>
      </c>
      <c r="AU2077" s="52" t="str">
        <f t="shared" si="728"/>
        <v>Eigener Tarif</v>
      </c>
      <c r="AW2077" s="52" t="b">
        <f t="shared" si="729"/>
        <v>0</v>
      </c>
      <c r="AX2077" s="52" t="str">
        <f t="shared" si="730"/>
        <v>Eigener Tarif</v>
      </c>
      <c r="AY2077" s="52" t="b">
        <f t="shared" si="731"/>
        <v>0</v>
      </c>
      <c r="AZ2077" s="52" t="str">
        <f t="shared" si="732"/>
        <v>7300</v>
      </c>
      <c r="BA2077" s="52" t="str">
        <f>VLOOKUP(A2077,'BAT Grundtabelle'!A:U,21,0)</f>
        <v>nein</v>
      </c>
      <c r="BB2077" s="52" t="str">
        <f t="shared" si="733"/>
        <v>nein</v>
      </c>
      <c r="BC2077" s="52" t="str">
        <f t="shared" si="734"/>
        <v>7300</v>
      </c>
      <c r="BD2077" s="52" t="str">
        <f t="shared" si="735"/>
        <v>Verein für Verkehr und Mobilität</v>
      </c>
      <c r="BE2077" s="52" t="str">
        <f t="shared" si="736"/>
        <v>Eigener Tarif</v>
      </c>
      <c r="BF2077" s="52" t="str">
        <f t="shared" si="737"/>
        <v>Eigener Tarif</v>
      </c>
    </row>
    <row r="2078" spans="1:58" hidden="1" x14ac:dyDescent="0.35">
      <c r="A2078" s="107" t="s">
        <v>4288</v>
      </c>
      <c r="B2078" s="75" t="s">
        <v>1844</v>
      </c>
      <c r="C2078" s="52" t="s">
        <v>2</v>
      </c>
      <c r="D2078" s="52" t="s">
        <v>2</v>
      </c>
      <c r="E2078" s="52" t="s">
        <v>2</v>
      </c>
      <c r="F2078" s="52" t="s">
        <v>2</v>
      </c>
      <c r="G2078" s="52" t="s">
        <v>2</v>
      </c>
      <c r="H2078" s="52" t="s">
        <v>2</v>
      </c>
      <c r="I2078" s="52" t="s">
        <v>2</v>
      </c>
      <c r="J2078" s="52" t="s">
        <v>2</v>
      </c>
      <c r="K2078" s="52" t="s">
        <v>2</v>
      </c>
      <c r="L2078" s="52" t="s">
        <v>2</v>
      </c>
      <c r="M2078" s="52" t="s">
        <v>2</v>
      </c>
      <c r="N2078" s="52" t="s">
        <v>2</v>
      </c>
      <c r="O2078" s="52" t="s">
        <v>2411</v>
      </c>
      <c r="P2078" s="52" t="s">
        <v>59</v>
      </c>
      <c r="Q2078" s="52" t="str">
        <f t="shared" si="741"/>
        <v>Nein</v>
      </c>
      <c r="R2078" s="52" t="str">
        <f t="shared" si="741"/>
        <v>Nein</v>
      </c>
      <c r="S2078" s="52" t="str">
        <f t="shared" si="741"/>
        <v>Nein</v>
      </c>
      <c r="T2078" s="52" t="str">
        <f t="shared" si="741"/>
        <v>Nein</v>
      </c>
      <c r="U2078" s="52" t="str">
        <f t="shared" si="741"/>
        <v>Nein</v>
      </c>
      <c r="V2078" s="52" t="str">
        <f t="shared" si="741"/>
        <v>Nein</v>
      </c>
      <c r="W2078" s="52" t="str">
        <f t="shared" si="741"/>
        <v>Nein</v>
      </c>
      <c r="X2078" s="52" t="str">
        <f t="shared" si="741"/>
        <v>Nein</v>
      </c>
      <c r="Y2078" s="52" t="str">
        <f t="shared" si="741"/>
        <v>Nein</v>
      </c>
      <c r="Z2078" s="52" t="str">
        <f t="shared" si="741"/>
        <v>Nein</v>
      </c>
      <c r="AA2078" s="52" t="str">
        <f t="shared" si="741"/>
        <v>Nein</v>
      </c>
      <c r="AB2078" s="52" t="str">
        <f t="shared" si="741"/>
        <v>Nein</v>
      </c>
      <c r="AC2078" s="52" t="str">
        <f t="shared" si="741"/>
        <v>Nein</v>
      </c>
      <c r="AD2078" s="52" t="str">
        <f t="shared" si="741"/>
        <v>Nein</v>
      </c>
      <c r="AE2078" s="52" t="str">
        <f t="shared" si="741"/>
        <v>Nein</v>
      </c>
      <c r="AF2078" s="52" t="str">
        <f t="shared" si="741"/>
        <v>Nein</v>
      </c>
      <c r="AG2078" s="61" t="str">
        <f>IF(Q2078="Ja",VLOOKUP($Q$2,Plausis!A:E,5,0),IF(R2078="Ja",VLOOKUP($R$2,Plausis!A:E,5,0),IF(T2078="Ja",VLOOKUP($T$2,Plausis!A:E,5,0),IF(U2078="Ja",VLOOKUP($U$2,Plausis!A:E,5,0),IF(AA2078="Ja",VLOOKUP($AA$2,Plausis!A:E,5,0),IF(AC2078="Ja",VLOOKUP($AC$2,Plausis!A:E,5,0),IF(AD2078="Ja",VLOOKUP($AD$2,Plausis!A:E,5,0),"")))))))</f>
        <v/>
      </c>
      <c r="AH2078" s="52" t="str">
        <f>IF(Y2078="Ja",VLOOKUP($Y$2,Plausis!A:E,5,0),"")</f>
        <v/>
      </c>
      <c r="AI2078" s="52" t="str">
        <f t="shared" si="725"/>
        <v>Nein</v>
      </c>
      <c r="AJ2078" s="52" t="str">
        <f>IF(S2078="Ja",VLOOKUP($S$2,Plausis!A:E,5,0),IF(V2078="Ja",VLOOKUP($V$2,Plausis!A:E,5,0),IF(X2078="Ja",VLOOKUP($X$2,Plausis!A:E,5,0),"")))</f>
        <v/>
      </c>
      <c r="AL2078" s="52" t="s">
        <v>2</v>
      </c>
      <c r="AM2078" s="114">
        <v>45531</v>
      </c>
      <c r="AN2078" s="52" t="s">
        <v>4467</v>
      </c>
      <c r="AO2078" s="52" t="str">
        <f>VLOOKUP(B2078,'BAT Grundtabelle'!B:T,19,0)</f>
        <v>nein</v>
      </c>
      <c r="AP2078" s="105" t="str">
        <f t="shared" si="726"/>
        <v>11860</v>
      </c>
      <c r="AQ2078" s="52" t="str">
        <f t="shared" si="727"/>
        <v>Vereinsheim</v>
      </c>
      <c r="AR2078" s="52" t="b">
        <f t="shared" si="740"/>
        <v>0</v>
      </c>
      <c r="AS2078" s="52" t="b">
        <f t="shared" si="740"/>
        <v>0</v>
      </c>
      <c r="AT2078" s="52" t="b">
        <f t="shared" si="740"/>
        <v>0</v>
      </c>
      <c r="AU2078" s="52" t="str">
        <f t="shared" si="728"/>
        <v/>
      </c>
      <c r="AW2078" s="52" t="b">
        <f t="shared" si="729"/>
        <v>0</v>
      </c>
      <c r="AX2078" s="52" t="str">
        <f t="shared" si="730"/>
        <v/>
      </c>
      <c r="AY2078" s="52" t="b">
        <f t="shared" si="731"/>
        <v>0</v>
      </c>
      <c r="AZ2078" s="52" t="str">
        <f t="shared" si="732"/>
        <v>11860</v>
      </c>
      <c r="BA2078" s="52" t="str">
        <f>VLOOKUP(A2078,'BAT Grundtabelle'!A:U,21,0)</f>
        <v>nein</v>
      </c>
      <c r="BB2078" s="52" t="str">
        <f t="shared" si="733"/>
        <v>nein</v>
      </c>
      <c r="BC2078" s="52" t="str">
        <f t="shared" si="734"/>
        <v>11860</v>
      </c>
      <c r="BD2078" s="52" t="str">
        <f t="shared" si="735"/>
        <v>Vereinsheim</v>
      </c>
      <c r="BE2078" s="52" t="str">
        <f t="shared" si="736"/>
        <v/>
      </c>
      <c r="BF2078" s="52" t="str">
        <f t="shared" si="737"/>
        <v/>
      </c>
    </row>
    <row r="2079" spans="1:58" hidden="1" x14ac:dyDescent="0.35">
      <c r="A2079" s="107" t="s">
        <v>4290</v>
      </c>
      <c r="B2079" s="75" t="s">
        <v>1254</v>
      </c>
      <c r="C2079" s="52" t="s">
        <v>3</v>
      </c>
      <c r="D2079" s="52" t="s">
        <v>3</v>
      </c>
      <c r="E2079" s="52" t="s">
        <v>2</v>
      </c>
      <c r="F2079" s="52" t="s">
        <v>2</v>
      </c>
      <c r="G2079" s="52" t="s">
        <v>2</v>
      </c>
      <c r="H2079" s="52" t="s">
        <v>2</v>
      </c>
      <c r="I2079" s="52" t="s">
        <v>3</v>
      </c>
      <c r="J2079" s="52">
        <v>4</v>
      </c>
      <c r="K2079" s="52" t="s">
        <v>2</v>
      </c>
      <c r="L2079" s="52" t="s">
        <v>2</v>
      </c>
      <c r="M2079" s="52" t="s">
        <v>2</v>
      </c>
      <c r="N2079" s="52" t="s">
        <v>3</v>
      </c>
      <c r="O2079" s="52" t="s">
        <v>2412</v>
      </c>
      <c r="P2079" s="52">
        <v>1195</v>
      </c>
      <c r="Q2079" s="52" t="str">
        <f t="shared" si="741"/>
        <v>Nein</v>
      </c>
      <c r="R2079" s="52" t="str">
        <f t="shared" si="741"/>
        <v>Nein</v>
      </c>
      <c r="S2079" s="52" t="str">
        <f t="shared" si="741"/>
        <v>Nein</v>
      </c>
      <c r="T2079" s="52" t="str">
        <f t="shared" si="741"/>
        <v>Nein</v>
      </c>
      <c r="U2079" s="52" t="str">
        <f t="shared" si="741"/>
        <v>Nein</v>
      </c>
      <c r="V2079" s="52" t="str">
        <f t="shared" si="741"/>
        <v>Nein</v>
      </c>
      <c r="W2079" s="52" t="str">
        <f t="shared" si="741"/>
        <v>Nein</v>
      </c>
      <c r="X2079" s="52" t="str">
        <f t="shared" si="741"/>
        <v>Nein</v>
      </c>
      <c r="Y2079" s="52" t="str">
        <f t="shared" si="741"/>
        <v>Nein</v>
      </c>
      <c r="Z2079" s="52" t="str">
        <f t="shared" si="741"/>
        <v>Nein</v>
      </c>
      <c r="AA2079" s="52" t="str">
        <f t="shared" si="741"/>
        <v>Nein</v>
      </c>
      <c r="AB2079" s="52" t="str">
        <f t="shared" si="741"/>
        <v>Ja</v>
      </c>
      <c r="AC2079" s="52" t="str">
        <f t="shared" si="741"/>
        <v>Nein</v>
      </c>
      <c r="AD2079" s="52" t="str">
        <f t="shared" si="741"/>
        <v>Nein</v>
      </c>
      <c r="AE2079" s="52" t="str">
        <f t="shared" si="741"/>
        <v>Nein</v>
      </c>
      <c r="AF2079" s="52" t="str">
        <f t="shared" si="741"/>
        <v>Nein</v>
      </c>
      <c r="AG2079" s="61" t="str">
        <f>IF(Q2079="Ja",VLOOKUP($Q$2,Plausis!A:E,5,0),IF(R2079="Ja",VLOOKUP($R$2,Plausis!A:E,5,0),IF(T2079="Ja",VLOOKUP($T$2,Plausis!A:E,5,0),IF(U2079="Ja",VLOOKUP($U$2,Plausis!A:E,5,0),IF(AA2079="Ja",VLOOKUP($AA$2,Plausis!A:E,5,0),IF(AC2079="Ja",VLOOKUP($AC$2,Plausis!A:E,5,0),IF(AD2079="Ja",VLOOKUP($AD$2,Plausis!A:E,5,0),"")))))))</f>
        <v/>
      </c>
      <c r="AH2079" s="52" t="str">
        <f>IF(Y2079="Ja",VLOOKUP($Y$2,Plausis!A:E,5,0),"")</f>
        <v/>
      </c>
      <c r="AI2079" s="52" t="str">
        <f t="shared" si="725"/>
        <v>Ja</v>
      </c>
      <c r="AJ2079" s="52" t="str">
        <f>IF(S2079="Ja",VLOOKUP($S$2,Plausis!A:E,5,0),IF(V2079="Ja",VLOOKUP($V$2,Plausis!A:E,5,0),IF(X2079="Ja",VLOOKUP($X$2,Plausis!A:E,5,0),"")))</f>
        <v/>
      </c>
      <c r="AL2079" s="52" t="s">
        <v>2</v>
      </c>
      <c r="AM2079" s="114">
        <v>45531</v>
      </c>
      <c r="AN2079" s="52" t="s">
        <v>4467</v>
      </c>
      <c r="AO2079" s="52" t="str">
        <f>VLOOKUP(B2079,'BAT Grundtabelle'!B:T,19,0)</f>
        <v>ja</v>
      </c>
      <c r="AP2079" s="105" t="str">
        <f t="shared" si="726"/>
        <v>11862</v>
      </c>
      <c r="AQ2079" s="52" t="str">
        <f t="shared" si="727"/>
        <v>Verkaufsstand</v>
      </c>
      <c r="AR2079" s="52" t="b">
        <f t="shared" si="740"/>
        <v>0</v>
      </c>
      <c r="AS2079" s="52" t="b">
        <f t="shared" si="740"/>
        <v>0</v>
      </c>
      <c r="AT2079" s="52" t="b">
        <f t="shared" si="740"/>
        <v>0</v>
      </c>
      <c r="AU2079" s="52">
        <f t="shared" si="728"/>
        <v>4</v>
      </c>
      <c r="AW2079" s="52" t="b">
        <f t="shared" si="729"/>
        <v>0</v>
      </c>
      <c r="AX2079" s="52" t="str">
        <f t="shared" si="730"/>
        <v>Unternehmen</v>
      </c>
      <c r="AY2079" s="52" t="b">
        <f t="shared" si="731"/>
        <v>0</v>
      </c>
      <c r="AZ2079" s="52" t="str">
        <f t="shared" si="732"/>
        <v>11862</v>
      </c>
      <c r="BA2079" s="52" t="str">
        <f>VLOOKUP(A2079,'BAT Grundtabelle'!A:U,21,0)</f>
        <v>ja</v>
      </c>
      <c r="BB2079" s="52" t="str">
        <f t="shared" si="733"/>
        <v>nein</v>
      </c>
      <c r="BC2079" s="52" t="str">
        <f t="shared" si="734"/>
        <v>11862</v>
      </c>
      <c r="BD2079" s="52" t="str">
        <f t="shared" si="735"/>
        <v>Verkaufsstand</v>
      </c>
      <c r="BE2079" s="52" t="str">
        <f t="shared" si="736"/>
        <v>Unternehmen</v>
      </c>
      <c r="BF2079" s="52">
        <f t="shared" si="737"/>
        <v>4</v>
      </c>
    </row>
    <row r="2080" spans="1:58" hidden="1" x14ac:dyDescent="0.35">
      <c r="A2080" s="107" t="s">
        <v>4291</v>
      </c>
      <c r="B2080" s="75" t="s">
        <v>1255</v>
      </c>
      <c r="C2080" s="52" t="s">
        <v>3</v>
      </c>
      <c r="D2080" s="52" t="s">
        <v>3</v>
      </c>
      <c r="E2080" s="52" t="s">
        <v>2</v>
      </c>
      <c r="F2080" s="52" t="s">
        <v>2</v>
      </c>
      <c r="G2080" s="52" t="s">
        <v>2</v>
      </c>
      <c r="H2080" s="52" t="s">
        <v>2</v>
      </c>
      <c r="I2080" s="52" t="s">
        <v>3</v>
      </c>
      <c r="J2080" s="52">
        <v>4</v>
      </c>
      <c r="K2080" s="52" t="s">
        <v>2</v>
      </c>
      <c r="L2080" s="52" t="s">
        <v>2</v>
      </c>
      <c r="M2080" s="52" t="s">
        <v>2</v>
      </c>
      <c r="N2080" s="52" t="s">
        <v>3</v>
      </c>
      <c r="O2080" s="52" t="s">
        <v>2412</v>
      </c>
      <c r="P2080" s="52">
        <v>1195</v>
      </c>
      <c r="Q2080" s="52" t="str">
        <f t="shared" si="741"/>
        <v>Nein</v>
      </c>
      <c r="R2080" s="52" t="str">
        <f t="shared" si="741"/>
        <v>Nein</v>
      </c>
      <c r="S2080" s="52" t="str">
        <f t="shared" si="741"/>
        <v>Nein</v>
      </c>
      <c r="T2080" s="52" t="str">
        <f t="shared" si="741"/>
        <v>Nein</v>
      </c>
      <c r="U2080" s="52" t="str">
        <f t="shared" si="741"/>
        <v>Nein</v>
      </c>
      <c r="V2080" s="52" t="str">
        <f t="shared" si="741"/>
        <v>Nein</v>
      </c>
      <c r="W2080" s="52" t="str">
        <f t="shared" si="741"/>
        <v>Nein</v>
      </c>
      <c r="X2080" s="52" t="str">
        <f t="shared" si="741"/>
        <v>Nein</v>
      </c>
      <c r="Y2080" s="52" t="str">
        <f t="shared" si="741"/>
        <v>Nein</v>
      </c>
      <c r="Z2080" s="52" t="str">
        <f t="shared" si="741"/>
        <v>Nein</v>
      </c>
      <c r="AA2080" s="52" t="str">
        <f t="shared" si="741"/>
        <v>Nein</v>
      </c>
      <c r="AB2080" s="52" t="str">
        <f t="shared" si="741"/>
        <v>Ja</v>
      </c>
      <c r="AC2080" s="52" t="str">
        <f t="shared" si="741"/>
        <v>Nein</v>
      </c>
      <c r="AD2080" s="52" t="str">
        <f t="shared" si="741"/>
        <v>Nein</v>
      </c>
      <c r="AE2080" s="52" t="str">
        <f t="shared" si="741"/>
        <v>Nein</v>
      </c>
      <c r="AF2080" s="52" t="str">
        <f t="shared" si="741"/>
        <v>Nein</v>
      </c>
      <c r="AG2080" s="61" t="str">
        <f>IF(Q2080="Ja",VLOOKUP($Q$2,Plausis!A:E,5,0),IF(R2080="Ja",VLOOKUP($R$2,Plausis!A:E,5,0),IF(T2080="Ja",VLOOKUP($T$2,Plausis!A:E,5,0),IF(U2080="Ja",VLOOKUP($U$2,Plausis!A:E,5,0),IF(AA2080="Ja",VLOOKUP($AA$2,Plausis!A:E,5,0),IF(AC2080="Ja",VLOOKUP($AC$2,Plausis!A:E,5,0),IF(AD2080="Ja",VLOOKUP($AD$2,Plausis!A:E,5,0),"")))))))</f>
        <v/>
      </c>
      <c r="AH2080" s="52" t="str">
        <f>IF(Y2080="Ja",VLOOKUP($Y$2,Plausis!A:E,5,0),"")</f>
        <v/>
      </c>
      <c r="AI2080" s="52" t="str">
        <f t="shared" si="725"/>
        <v>Ja</v>
      </c>
      <c r="AJ2080" s="52" t="str">
        <f>IF(S2080="Ja",VLOOKUP($S$2,Plausis!A:E,5,0),IF(V2080="Ja",VLOOKUP($V$2,Plausis!A:E,5,0),IF(X2080="Ja",VLOOKUP($X$2,Plausis!A:E,5,0),"")))</f>
        <v/>
      </c>
      <c r="AL2080" s="52" t="s">
        <v>2</v>
      </c>
      <c r="AM2080" s="114">
        <v>45531</v>
      </c>
      <c r="AN2080" s="52" t="s">
        <v>4467</v>
      </c>
      <c r="AO2080" s="52" t="str">
        <f>VLOOKUP(B2080,'BAT Grundtabelle'!B:T,19,0)</f>
        <v>ja</v>
      </c>
      <c r="AP2080" s="105" t="str">
        <f t="shared" si="726"/>
        <v>11863</v>
      </c>
      <c r="AQ2080" s="52" t="str">
        <f t="shared" si="727"/>
        <v>Verkaufswagen</v>
      </c>
      <c r="AR2080" s="52" t="b">
        <f t="shared" si="740"/>
        <v>0</v>
      </c>
      <c r="AS2080" s="52" t="b">
        <f t="shared" si="740"/>
        <v>0</v>
      </c>
      <c r="AT2080" s="52" t="b">
        <f t="shared" si="740"/>
        <v>0</v>
      </c>
      <c r="AU2080" s="52">
        <f t="shared" si="728"/>
        <v>4</v>
      </c>
      <c r="AW2080" s="52" t="b">
        <f t="shared" si="729"/>
        <v>0</v>
      </c>
      <c r="AX2080" s="52" t="str">
        <f t="shared" si="730"/>
        <v>Unternehmen</v>
      </c>
      <c r="AY2080" s="52" t="b">
        <f t="shared" si="731"/>
        <v>0</v>
      </c>
      <c r="AZ2080" s="52" t="str">
        <f t="shared" si="732"/>
        <v>11863</v>
      </c>
      <c r="BA2080" s="52" t="str">
        <f>VLOOKUP(A2080,'BAT Grundtabelle'!A:U,21,0)</f>
        <v>ja</v>
      </c>
      <c r="BB2080" s="52" t="str">
        <f t="shared" si="733"/>
        <v>nein</v>
      </c>
      <c r="BC2080" s="52" t="str">
        <f t="shared" si="734"/>
        <v>11863</v>
      </c>
      <c r="BD2080" s="52" t="str">
        <f t="shared" si="735"/>
        <v>Verkaufswagen</v>
      </c>
      <c r="BE2080" s="52" t="str">
        <f t="shared" si="736"/>
        <v>Unternehmen</v>
      </c>
      <c r="BF2080" s="52">
        <f t="shared" si="737"/>
        <v>4</v>
      </c>
    </row>
    <row r="2081" spans="1:58" hidden="1" x14ac:dyDescent="0.35">
      <c r="A2081" s="107" t="s">
        <v>4292</v>
      </c>
      <c r="B2081" s="75" t="s">
        <v>444</v>
      </c>
      <c r="C2081" s="52" t="s">
        <v>3</v>
      </c>
      <c r="D2081" s="52" t="s">
        <v>3</v>
      </c>
      <c r="E2081" s="52" t="s">
        <v>2</v>
      </c>
      <c r="F2081" s="52" t="s">
        <v>2</v>
      </c>
      <c r="G2081" s="52" t="s">
        <v>2</v>
      </c>
      <c r="H2081" s="52" t="s">
        <v>2</v>
      </c>
      <c r="I2081" s="52" t="s">
        <v>3</v>
      </c>
      <c r="J2081" s="52">
        <v>1</v>
      </c>
      <c r="K2081" s="52" t="s">
        <v>2</v>
      </c>
      <c r="L2081" s="52" t="s">
        <v>2</v>
      </c>
      <c r="M2081" s="52" t="s">
        <v>2</v>
      </c>
      <c r="N2081" s="52" t="s">
        <v>3</v>
      </c>
      <c r="P2081" s="52" t="s">
        <v>4</v>
      </c>
      <c r="Q2081" s="52" t="str">
        <f t="shared" si="741"/>
        <v>Nein</v>
      </c>
      <c r="R2081" s="52" t="str">
        <f t="shared" si="741"/>
        <v>Nein</v>
      </c>
      <c r="S2081" s="52" t="str">
        <f t="shared" si="741"/>
        <v>Nein</v>
      </c>
      <c r="T2081" s="52" t="str">
        <f t="shared" si="741"/>
        <v>Nein</v>
      </c>
      <c r="U2081" s="52" t="str">
        <f t="shared" si="741"/>
        <v>Nein</v>
      </c>
      <c r="V2081" s="52" t="str">
        <f t="shared" si="741"/>
        <v>Nein</v>
      </c>
      <c r="W2081" s="52" t="str">
        <f t="shared" si="741"/>
        <v>Nein</v>
      </c>
      <c r="X2081" s="52" t="str">
        <f t="shared" si="741"/>
        <v>Nein</v>
      </c>
      <c r="Y2081" s="52" t="str">
        <f t="shared" si="741"/>
        <v>Nein</v>
      </c>
      <c r="Z2081" s="52" t="str">
        <f t="shared" si="741"/>
        <v>Nein</v>
      </c>
      <c r="AA2081" s="52" t="str">
        <f t="shared" si="741"/>
        <v>Nein</v>
      </c>
      <c r="AB2081" s="52" t="str">
        <f t="shared" si="741"/>
        <v>Nein</v>
      </c>
      <c r="AC2081" s="52" t="str">
        <f t="shared" si="741"/>
        <v>Nein</v>
      </c>
      <c r="AD2081" s="52" t="str">
        <f t="shared" si="741"/>
        <v>Nein</v>
      </c>
      <c r="AE2081" s="52" t="str">
        <f t="shared" si="741"/>
        <v>Nein</v>
      </c>
      <c r="AF2081" s="52" t="str">
        <f t="shared" si="741"/>
        <v>Nein</v>
      </c>
      <c r="AG2081" s="61" t="str">
        <f>IF(Q2081="Ja",VLOOKUP($Q$2,Plausis!A:E,5,0),IF(R2081="Ja",VLOOKUP($R$2,Plausis!A:E,5,0),IF(T2081="Ja",VLOOKUP($T$2,Plausis!A:E,5,0),IF(U2081="Ja",VLOOKUP($U$2,Plausis!A:E,5,0),IF(AA2081="Ja",VLOOKUP($AA$2,Plausis!A:E,5,0),IF(AC2081="Ja",VLOOKUP($AC$2,Plausis!A:E,5,0),IF(AD2081="Ja",VLOOKUP($AD$2,Plausis!A:E,5,0),"")))))))</f>
        <v/>
      </c>
      <c r="AH2081" s="52" t="str">
        <f>IF(Y2081="Ja",VLOOKUP($Y$2,Plausis!A:E,5,0),"")</f>
        <v/>
      </c>
      <c r="AI2081" s="52" t="str">
        <f t="shared" si="725"/>
        <v>Ja</v>
      </c>
      <c r="AJ2081" s="52" t="str">
        <f>IF(S2081="Ja",VLOOKUP($S$2,Plausis!A:E,5,0),IF(V2081="Ja",VLOOKUP($V$2,Plausis!A:E,5,0),IF(X2081="Ja",VLOOKUP($X$2,Plausis!A:E,5,0),"")))</f>
        <v/>
      </c>
      <c r="AL2081" s="52" t="s">
        <v>2</v>
      </c>
      <c r="AM2081" s="114">
        <v>45531</v>
      </c>
      <c r="AN2081" s="52" t="s">
        <v>4467</v>
      </c>
      <c r="AO2081" s="52" t="str">
        <f>VLOOKUP(B2081,'BAT Grundtabelle'!B:T,19,0)</f>
        <v>ja</v>
      </c>
      <c r="AP2081" s="105" t="str">
        <f t="shared" si="726"/>
        <v>11864</v>
      </c>
      <c r="AQ2081" s="52" t="str">
        <f t="shared" si="727"/>
        <v>Verkaufswagen (Schausteller)</v>
      </c>
      <c r="AR2081" s="52" t="b">
        <f t="shared" si="740"/>
        <v>0</v>
      </c>
      <c r="AS2081" s="52" t="b">
        <f t="shared" si="740"/>
        <v>0</v>
      </c>
      <c r="AT2081" s="52" t="b">
        <f t="shared" si="740"/>
        <v>0</v>
      </c>
      <c r="AU2081" s="52">
        <f t="shared" si="728"/>
        <v>1</v>
      </c>
      <c r="AW2081" s="52" t="b">
        <f t="shared" si="729"/>
        <v>0</v>
      </c>
      <c r="AX2081" s="52" t="str">
        <f t="shared" si="730"/>
        <v>Unternehmen</v>
      </c>
      <c r="AY2081" s="52" t="b">
        <f t="shared" si="731"/>
        <v>0</v>
      </c>
      <c r="AZ2081" s="52" t="str">
        <f t="shared" si="732"/>
        <v>11864</v>
      </c>
      <c r="BA2081" s="52" t="str">
        <f>VLOOKUP(A2081,'BAT Grundtabelle'!A:U,21,0)</f>
        <v>ja</v>
      </c>
      <c r="BB2081" s="52" t="str">
        <f t="shared" si="733"/>
        <v>nein</v>
      </c>
      <c r="BC2081" s="52" t="str">
        <f t="shared" si="734"/>
        <v>11864</v>
      </c>
      <c r="BD2081" s="52" t="str">
        <f t="shared" si="735"/>
        <v>Verkaufswagen (Schausteller)</v>
      </c>
      <c r="BE2081" s="52" t="str">
        <f t="shared" si="736"/>
        <v>Unternehmen</v>
      </c>
      <c r="BF2081" s="52">
        <f t="shared" si="737"/>
        <v>1</v>
      </c>
    </row>
    <row r="2082" spans="1:58" hidden="1" x14ac:dyDescent="0.35">
      <c r="A2082" s="107" t="s">
        <v>4293</v>
      </c>
      <c r="B2082" s="75" t="s">
        <v>337</v>
      </c>
      <c r="C2082" s="52" t="s">
        <v>2</v>
      </c>
      <c r="D2082" s="52" t="s">
        <v>2</v>
      </c>
      <c r="E2082" s="52" t="s">
        <v>2</v>
      </c>
      <c r="F2082" s="52" t="s">
        <v>2</v>
      </c>
      <c r="G2082" s="52" t="s">
        <v>2</v>
      </c>
      <c r="H2082" s="52" t="s">
        <v>3</v>
      </c>
      <c r="I2082" s="52" t="s">
        <v>2</v>
      </c>
      <c r="J2082" s="52" t="s">
        <v>2</v>
      </c>
      <c r="K2082" s="52" t="s">
        <v>2</v>
      </c>
      <c r="L2082" s="52" t="s">
        <v>2</v>
      </c>
      <c r="M2082" s="52" t="s">
        <v>2</v>
      </c>
      <c r="N2082" s="52" t="s">
        <v>2</v>
      </c>
      <c r="O2082" s="52" t="s">
        <v>2411</v>
      </c>
      <c r="P2082" s="52" t="s">
        <v>59</v>
      </c>
      <c r="Q2082" s="52" t="str">
        <f t="shared" si="741"/>
        <v>Nein</v>
      </c>
      <c r="R2082" s="52" t="str">
        <f t="shared" si="741"/>
        <v>Nein</v>
      </c>
      <c r="S2082" s="52" t="str">
        <f t="shared" si="741"/>
        <v>Nein</v>
      </c>
      <c r="T2082" s="52" t="str">
        <f t="shared" si="741"/>
        <v>Nein</v>
      </c>
      <c r="U2082" s="52" t="str">
        <f t="shared" si="741"/>
        <v>Nein</v>
      </c>
      <c r="V2082" s="52" t="str">
        <f t="shared" si="741"/>
        <v>Nein</v>
      </c>
      <c r="W2082" s="52" t="str">
        <f t="shared" si="741"/>
        <v>Nein</v>
      </c>
      <c r="X2082" s="52" t="str">
        <f t="shared" si="741"/>
        <v>Nein</v>
      </c>
      <c r="Y2082" s="52" t="str">
        <f t="shared" si="741"/>
        <v>Nein</v>
      </c>
      <c r="Z2082" s="52" t="str">
        <f t="shared" si="741"/>
        <v>Nein</v>
      </c>
      <c r="AA2082" s="52" t="str">
        <f t="shared" si="741"/>
        <v>Nein</v>
      </c>
      <c r="AB2082" s="52" t="str">
        <f t="shared" si="741"/>
        <v>Nein</v>
      </c>
      <c r="AC2082" s="52" t="str">
        <f t="shared" si="741"/>
        <v>Nein</v>
      </c>
      <c r="AD2082" s="52" t="str">
        <f t="shared" si="741"/>
        <v>Nein</v>
      </c>
      <c r="AE2082" s="52" t="str">
        <f t="shared" si="741"/>
        <v>Nein</v>
      </c>
      <c r="AF2082" s="52" t="str">
        <f t="shared" si="741"/>
        <v>Nein</v>
      </c>
      <c r="AG2082" s="61" t="str">
        <f>IF(Q2082="Ja",VLOOKUP($Q$2,Plausis!A:E,5,0),IF(R2082="Ja",VLOOKUP($R$2,Plausis!A:E,5,0),IF(T2082="Ja",VLOOKUP($T$2,Plausis!A:E,5,0),IF(U2082="Ja",VLOOKUP($U$2,Plausis!A:E,5,0),IF(AA2082="Ja",VLOOKUP($AA$2,Plausis!A:E,5,0),IF(AC2082="Ja",VLOOKUP($AC$2,Plausis!A:E,5,0),IF(AD2082="Ja",VLOOKUP($AD$2,Plausis!A:E,5,0),"")))))))</f>
        <v/>
      </c>
      <c r="AH2082" s="52" t="str">
        <f>IF(Y2082="Ja",VLOOKUP($Y$2,Plausis!A:E,5,0),"")</f>
        <v/>
      </c>
      <c r="AI2082" s="52" t="str">
        <f t="shared" si="725"/>
        <v>Nein</v>
      </c>
      <c r="AJ2082" s="52" t="str">
        <f>IF(S2082="Ja",VLOOKUP($S$2,Plausis!A:E,5,0),IF(V2082="Ja",VLOOKUP($V$2,Plausis!A:E,5,0),IF(X2082="Ja",VLOOKUP($X$2,Plausis!A:E,5,0),"")))</f>
        <v/>
      </c>
      <c r="AL2082" s="52" t="s">
        <v>2</v>
      </c>
      <c r="AM2082" s="114">
        <v>45531</v>
      </c>
      <c r="AN2082" s="52" t="s">
        <v>4467</v>
      </c>
      <c r="AO2082" s="52" t="str">
        <f>VLOOKUP(B2082,'BAT Grundtabelle'!B:T,19,0)</f>
        <v>ja</v>
      </c>
      <c r="AP2082" s="105" t="str">
        <f t="shared" si="726"/>
        <v>11865</v>
      </c>
      <c r="AQ2082" s="52" t="str">
        <f t="shared" si="727"/>
        <v>Verkehrsverein</v>
      </c>
      <c r="AR2082" s="52" t="b">
        <f t="shared" si="740"/>
        <v>0</v>
      </c>
      <c r="AS2082" s="52" t="b">
        <f t="shared" si="740"/>
        <v>0</v>
      </c>
      <c r="AT2082" s="52" t="b">
        <f t="shared" si="740"/>
        <v>0</v>
      </c>
      <c r="AU2082" s="52" t="str">
        <f t="shared" si="728"/>
        <v>Eigener Tarif</v>
      </c>
      <c r="AW2082" s="52" t="b">
        <f t="shared" si="729"/>
        <v>0</v>
      </c>
      <c r="AX2082" s="52" t="str">
        <f t="shared" si="730"/>
        <v>Eigener Tarif</v>
      </c>
      <c r="AY2082" s="52" t="b">
        <f t="shared" si="731"/>
        <v>0</v>
      </c>
      <c r="AZ2082" s="52" t="str">
        <f t="shared" si="732"/>
        <v>11865</v>
      </c>
      <c r="BA2082" s="52" t="str">
        <f>VLOOKUP(A2082,'BAT Grundtabelle'!A:U,21,0)</f>
        <v>nein</v>
      </c>
      <c r="BB2082" s="52" t="str">
        <f t="shared" si="733"/>
        <v>nein</v>
      </c>
      <c r="BC2082" s="52" t="str">
        <f t="shared" si="734"/>
        <v>11865</v>
      </c>
      <c r="BD2082" s="52" t="str">
        <f t="shared" si="735"/>
        <v>Verkehrsverein</v>
      </c>
      <c r="BE2082" s="52" t="str">
        <f t="shared" si="736"/>
        <v>Eigener Tarif</v>
      </c>
      <c r="BF2082" s="52" t="str">
        <f t="shared" si="737"/>
        <v>Eigener Tarif</v>
      </c>
    </row>
    <row r="2083" spans="1:58" hidden="1" x14ac:dyDescent="0.35">
      <c r="A2083" s="107" t="s">
        <v>4294</v>
      </c>
      <c r="B2083" s="75" t="s">
        <v>591</v>
      </c>
      <c r="C2083" s="52" t="s">
        <v>3</v>
      </c>
      <c r="D2083" s="52" t="s">
        <v>3</v>
      </c>
      <c r="E2083" s="52" t="s">
        <v>2</v>
      </c>
      <c r="F2083" s="52" t="s">
        <v>2</v>
      </c>
      <c r="G2083" s="52" t="s">
        <v>2</v>
      </c>
      <c r="H2083" s="52" t="s">
        <v>2</v>
      </c>
      <c r="I2083" s="52" t="s">
        <v>3</v>
      </c>
      <c r="J2083" s="52">
        <v>4</v>
      </c>
      <c r="K2083" s="52" t="s">
        <v>2</v>
      </c>
      <c r="L2083" s="52" t="s">
        <v>2</v>
      </c>
      <c r="M2083" s="52" t="s">
        <v>2</v>
      </c>
      <c r="N2083" s="52" t="s">
        <v>3</v>
      </c>
      <c r="O2083" s="52" t="s">
        <v>2412</v>
      </c>
      <c r="P2083" s="52" t="s">
        <v>4</v>
      </c>
      <c r="Q2083" s="52" t="str">
        <f t="shared" ref="Q2083:AF2092" si="742">IF(ISERROR(FIND(Q$2,$P2083,1)),"Nein","Ja")</f>
        <v>Nein</v>
      </c>
      <c r="R2083" s="52" t="str">
        <f t="shared" si="742"/>
        <v>Nein</v>
      </c>
      <c r="S2083" s="52" t="str">
        <f t="shared" si="742"/>
        <v>Nein</v>
      </c>
      <c r="T2083" s="52" t="str">
        <f t="shared" si="742"/>
        <v>Nein</v>
      </c>
      <c r="U2083" s="52" t="str">
        <f t="shared" si="742"/>
        <v>Nein</v>
      </c>
      <c r="V2083" s="52" t="str">
        <f t="shared" si="742"/>
        <v>Nein</v>
      </c>
      <c r="W2083" s="52" t="str">
        <f t="shared" si="742"/>
        <v>Nein</v>
      </c>
      <c r="X2083" s="52" t="str">
        <f t="shared" si="742"/>
        <v>Nein</v>
      </c>
      <c r="Y2083" s="52" t="str">
        <f t="shared" si="742"/>
        <v>Nein</v>
      </c>
      <c r="Z2083" s="52" t="str">
        <f t="shared" si="742"/>
        <v>Nein</v>
      </c>
      <c r="AA2083" s="52" t="str">
        <f t="shared" si="742"/>
        <v>Nein</v>
      </c>
      <c r="AB2083" s="52" t="str">
        <f t="shared" si="742"/>
        <v>Nein</v>
      </c>
      <c r="AC2083" s="52" t="str">
        <f t="shared" si="742"/>
        <v>Nein</v>
      </c>
      <c r="AD2083" s="52" t="str">
        <f t="shared" si="742"/>
        <v>Nein</v>
      </c>
      <c r="AE2083" s="52" t="str">
        <f t="shared" si="742"/>
        <v>Nein</v>
      </c>
      <c r="AF2083" s="52" t="str">
        <f t="shared" si="742"/>
        <v>Nein</v>
      </c>
      <c r="AG2083" s="61" t="str">
        <f>IF(Q2083="Ja",VLOOKUP($Q$2,Plausis!A:E,5,0),IF(R2083="Ja",VLOOKUP($R$2,Plausis!A:E,5,0),IF(T2083="Ja",VLOOKUP($T$2,Plausis!A:E,5,0),IF(U2083="Ja",VLOOKUP($U$2,Plausis!A:E,5,0),IF(AA2083="Ja",VLOOKUP($AA$2,Plausis!A:E,5,0),IF(AC2083="Ja",VLOOKUP($AC$2,Plausis!A:E,5,0),IF(AD2083="Ja",VLOOKUP($AD$2,Plausis!A:E,5,0),"")))))))</f>
        <v/>
      </c>
      <c r="AH2083" s="52" t="str">
        <f>IF(Y2083="Ja",VLOOKUP($Y$2,Plausis!A:E,5,0),"")</f>
        <v/>
      </c>
      <c r="AI2083" s="52" t="str">
        <f t="shared" si="725"/>
        <v>Ja</v>
      </c>
      <c r="AJ2083" s="52" t="str">
        <f>IF(S2083="Ja",VLOOKUP($S$2,Plausis!A:E,5,0),IF(V2083="Ja",VLOOKUP($V$2,Plausis!A:E,5,0),IF(X2083="Ja",VLOOKUP($X$2,Plausis!A:E,5,0),"")))</f>
        <v/>
      </c>
      <c r="AL2083" s="52" t="s">
        <v>2</v>
      </c>
      <c r="AM2083" s="114">
        <v>45531</v>
      </c>
      <c r="AN2083" s="52" t="s">
        <v>4467</v>
      </c>
      <c r="AO2083" s="52" t="str">
        <f>VLOOKUP(B2083,'BAT Grundtabelle'!B:T,19,0)</f>
        <v>ja</v>
      </c>
      <c r="AP2083" s="105" t="str">
        <f t="shared" si="726"/>
        <v>11866</v>
      </c>
      <c r="AQ2083" s="52" t="str">
        <f t="shared" si="727"/>
        <v>Verlag</v>
      </c>
      <c r="AR2083" s="52" t="b">
        <f t="shared" ref="AR2083:AT2102" si="743">IF(ISERROR(FIND(AR$1,$P2083,1)),FALSE,TRUE)</f>
        <v>0</v>
      </c>
      <c r="AS2083" s="52" t="b">
        <f t="shared" si="743"/>
        <v>0</v>
      </c>
      <c r="AT2083" s="52" t="b">
        <f t="shared" si="743"/>
        <v>0</v>
      </c>
      <c r="AU2083" s="52">
        <f t="shared" si="728"/>
        <v>4</v>
      </c>
      <c r="AW2083" s="52" t="b">
        <f t="shared" si="729"/>
        <v>0</v>
      </c>
      <c r="AX2083" s="52" t="str">
        <f t="shared" si="730"/>
        <v>Unternehmen</v>
      </c>
      <c r="AY2083" s="52" t="b">
        <f t="shared" si="731"/>
        <v>0</v>
      </c>
      <c r="AZ2083" s="52" t="str">
        <f t="shared" si="732"/>
        <v>11866</v>
      </c>
      <c r="BA2083" s="52" t="str">
        <f>VLOOKUP(A2083,'BAT Grundtabelle'!A:U,21,0)</f>
        <v>ja</v>
      </c>
      <c r="BB2083" s="52" t="str">
        <f t="shared" si="733"/>
        <v>nein</v>
      </c>
      <c r="BC2083" s="52" t="str">
        <f t="shared" si="734"/>
        <v>11866</v>
      </c>
      <c r="BD2083" s="52" t="str">
        <f t="shared" si="735"/>
        <v>Verlag</v>
      </c>
      <c r="BE2083" s="52" t="str">
        <f t="shared" si="736"/>
        <v>Unternehmen</v>
      </c>
      <c r="BF2083" s="52">
        <f t="shared" si="737"/>
        <v>4</v>
      </c>
    </row>
    <row r="2084" spans="1:58" hidden="1" x14ac:dyDescent="0.35">
      <c r="A2084" s="107" t="s">
        <v>4295</v>
      </c>
      <c r="B2084" s="75" t="s">
        <v>1113</v>
      </c>
      <c r="C2084" s="52" t="s">
        <v>3</v>
      </c>
      <c r="D2084" s="52" t="s">
        <v>3</v>
      </c>
      <c r="E2084" s="52" t="s">
        <v>2</v>
      </c>
      <c r="F2084" s="52" t="s">
        <v>2</v>
      </c>
      <c r="G2084" s="52" t="s">
        <v>2</v>
      </c>
      <c r="H2084" s="52" t="s">
        <v>2</v>
      </c>
      <c r="I2084" s="52" t="s">
        <v>3</v>
      </c>
      <c r="J2084" s="52">
        <v>1</v>
      </c>
      <c r="K2084" s="52" t="s">
        <v>2</v>
      </c>
      <c r="L2084" s="52" t="s">
        <v>2</v>
      </c>
      <c r="M2084" s="52" t="s">
        <v>2</v>
      </c>
      <c r="N2084" s="52" t="s">
        <v>3</v>
      </c>
      <c r="P2084" s="52" t="s">
        <v>4</v>
      </c>
      <c r="Q2084" s="52" t="str">
        <f t="shared" si="742"/>
        <v>Nein</v>
      </c>
      <c r="R2084" s="52" t="str">
        <f t="shared" si="742"/>
        <v>Nein</v>
      </c>
      <c r="S2084" s="52" t="str">
        <f t="shared" si="742"/>
        <v>Nein</v>
      </c>
      <c r="T2084" s="52" t="str">
        <f t="shared" si="742"/>
        <v>Nein</v>
      </c>
      <c r="U2084" s="52" t="str">
        <f t="shared" si="742"/>
        <v>Nein</v>
      </c>
      <c r="V2084" s="52" t="str">
        <f t="shared" si="742"/>
        <v>Nein</v>
      </c>
      <c r="W2084" s="52" t="str">
        <f t="shared" si="742"/>
        <v>Nein</v>
      </c>
      <c r="X2084" s="52" t="str">
        <f t="shared" si="742"/>
        <v>Nein</v>
      </c>
      <c r="Y2084" s="52" t="str">
        <f t="shared" si="742"/>
        <v>Nein</v>
      </c>
      <c r="Z2084" s="52" t="str">
        <f t="shared" si="742"/>
        <v>Nein</v>
      </c>
      <c r="AA2084" s="52" t="str">
        <f t="shared" si="742"/>
        <v>Nein</v>
      </c>
      <c r="AB2084" s="52" t="str">
        <f t="shared" si="742"/>
        <v>Nein</v>
      </c>
      <c r="AC2084" s="52" t="str">
        <f t="shared" si="742"/>
        <v>Nein</v>
      </c>
      <c r="AD2084" s="52" t="str">
        <f t="shared" si="742"/>
        <v>Nein</v>
      </c>
      <c r="AE2084" s="52" t="str">
        <f t="shared" si="742"/>
        <v>Nein</v>
      </c>
      <c r="AF2084" s="52" t="str">
        <f t="shared" si="742"/>
        <v>Nein</v>
      </c>
      <c r="AG2084" s="61" t="str">
        <f>IF(Q2084="Ja",VLOOKUP($Q$2,Plausis!A:E,5,0),IF(R2084="Ja",VLOOKUP($R$2,Plausis!A:E,5,0),IF(T2084="Ja",VLOOKUP($T$2,Plausis!A:E,5,0),IF(U2084="Ja",VLOOKUP($U$2,Plausis!A:E,5,0),IF(AA2084="Ja",VLOOKUP($AA$2,Plausis!A:E,5,0),IF(AC2084="Ja",VLOOKUP($AC$2,Plausis!A:E,5,0),IF(AD2084="Ja",VLOOKUP($AD$2,Plausis!A:E,5,0),"")))))))</f>
        <v/>
      </c>
      <c r="AH2084" s="52" t="str">
        <f>IF(Y2084="Ja",VLOOKUP($Y$2,Plausis!A:E,5,0),"")</f>
        <v/>
      </c>
      <c r="AI2084" s="52" t="str">
        <f t="shared" si="725"/>
        <v>Ja</v>
      </c>
      <c r="AJ2084" s="52" t="str">
        <f>IF(S2084="Ja",VLOOKUP($S$2,Plausis!A:E,5,0),IF(V2084="Ja",VLOOKUP($V$2,Plausis!A:E,5,0),IF(X2084="Ja",VLOOKUP($X$2,Plausis!A:E,5,0),"")))</f>
        <v/>
      </c>
      <c r="AL2084" s="52" t="s">
        <v>2</v>
      </c>
      <c r="AM2084" s="114">
        <v>45531</v>
      </c>
      <c r="AN2084" s="52" t="s">
        <v>4467</v>
      </c>
      <c r="AO2084" s="52" t="str">
        <f>VLOOKUP(B2084,'BAT Grundtabelle'!B:T,19,0)</f>
        <v>ja</v>
      </c>
      <c r="AP2084" s="105" t="str">
        <f t="shared" si="726"/>
        <v>11867</v>
      </c>
      <c r="AQ2084" s="52" t="str">
        <f t="shared" si="727"/>
        <v>Vermessungsingenieurbüro</v>
      </c>
      <c r="AR2084" s="52" t="b">
        <f t="shared" si="743"/>
        <v>0</v>
      </c>
      <c r="AS2084" s="52" t="b">
        <f t="shared" si="743"/>
        <v>0</v>
      </c>
      <c r="AT2084" s="52" t="b">
        <f t="shared" si="743"/>
        <v>0</v>
      </c>
      <c r="AU2084" s="52">
        <f t="shared" si="728"/>
        <v>1</v>
      </c>
      <c r="AW2084" s="52" t="b">
        <f t="shared" si="729"/>
        <v>0</v>
      </c>
      <c r="AX2084" s="52" t="str">
        <f t="shared" si="730"/>
        <v>Unternehmen</v>
      </c>
      <c r="AY2084" s="52" t="b">
        <f t="shared" si="731"/>
        <v>0</v>
      </c>
      <c r="AZ2084" s="52" t="str">
        <f t="shared" si="732"/>
        <v>11867</v>
      </c>
      <c r="BA2084" s="52" t="str">
        <f>VLOOKUP(A2084,'BAT Grundtabelle'!A:U,21,0)</f>
        <v>ja</v>
      </c>
      <c r="BB2084" s="52" t="str">
        <f t="shared" si="733"/>
        <v>nein</v>
      </c>
      <c r="BC2084" s="52" t="str">
        <f t="shared" si="734"/>
        <v>11867</v>
      </c>
      <c r="BD2084" s="52" t="str">
        <f t="shared" si="735"/>
        <v>Vermessungsingenieurbüro</v>
      </c>
      <c r="BE2084" s="52" t="str">
        <f t="shared" si="736"/>
        <v>Unternehmen</v>
      </c>
      <c r="BF2084" s="52">
        <f t="shared" si="737"/>
        <v>1</v>
      </c>
    </row>
    <row r="2085" spans="1:58" hidden="1" x14ac:dyDescent="0.35">
      <c r="A2085" s="107" t="s">
        <v>4296</v>
      </c>
      <c r="B2085" s="75" t="s">
        <v>1063</v>
      </c>
      <c r="C2085" s="52" t="s">
        <v>3</v>
      </c>
      <c r="D2085" s="52" t="s">
        <v>3</v>
      </c>
      <c r="E2085" s="52" t="s">
        <v>2</v>
      </c>
      <c r="F2085" s="52" t="s">
        <v>2</v>
      </c>
      <c r="G2085" s="52" t="s">
        <v>2</v>
      </c>
      <c r="H2085" s="52" t="s">
        <v>2</v>
      </c>
      <c r="I2085" s="52" t="s">
        <v>3</v>
      </c>
      <c r="J2085" s="52">
        <v>4</v>
      </c>
      <c r="K2085" s="52" t="s">
        <v>2</v>
      </c>
      <c r="L2085" s="52" t="s">
        <v>2</v>
      </c>
      <c r="M2085" s="52" t="s">
        <v>2</v>
      </c>
      <c r="N2085" s="52" t="s">
        <v>3</v>
      </c>
      <c r="O2085" s="52" t="s">
        <v>2412</v>
      </c>
      <c r="P2085" s="52" t="s">
        <v>4438</v>
      </c>
      <c r="Q2085" s="52" t="str">
        <f t="shared" si="742"/>
        <v>Nein</v>
      </c>
      <c r="R2085" s="52" t="str">
        <f t="shared" si="742"/>
        <v>Nein</v>
      </c>
      <c r="S2085" s="52" t="str">
        <f t="shared" si="742"/>
        <v>Nein</v>
      </c>
      <c r="T2085" s="52" t="str">
        <f t="shared" si="742"/>
        <v>Ja</v>
      </c>
      <c r="U2085" s="52" t="str">
        <f t="shared" si="742"/>
        <v>Nein</v>
      </c>
      <c r="V2085" s="52" t="str">
        <f t="shared" si="742"/>
        <v>Nein</v>
      </c>
      <c r="W2085" s="52" t="str">
        <f t="shared" si="742"/>
        <v>Nein</v>
      </c>
      <c r="X2085" s="52" t="str">
        <f t="shared" si="742"/>
        <v>Ja</v>
      </c>
      <c r="Y2085" s="52" t="str">
        <f t="shared" si="742"/>
        <v>Nein</v>
      </c>
      <c r="Z2085" s="52" t="str">
        <f t="shared" si="742"/>
        <v>Nein</v>
      </c>
      <c r="AA2085" s="52" t="str">
        <f t="shared" si="742"/>
        <v>Nein</v>
      </c>
      <c r="AB2085" s="52" t="str">
        <f t="shared" si="742"/>
        <v>Ja</v>
      </c>
      <c r="AC2085" s="52" t="str">
        <f t="shared" si="742"/>
        <v>Nein</v>
      </c>
      <c r="AD2085" s="52" t="str">
        <f t="shared" si="742"/>
        <v>Nein</v>
      </c>
      <c r="AE2085" s="52" t="str">
        <f t="shared" si="742"/>
        <v>Nein</v>
      </c>
      <c r="AF2085" s="52" t="str">
        <f t="shared" si="742"/>
        <v>Nein</v>
      </c>
      <c r="AG2085" s="61" t="str">
        <f>IF(Q2085="Ja",VLOOKUP($Q$2,Plausis!A:E,5,0),IF(R2085="Ja",VLOOKUP($R$2,Plausis!A:E,5,0),IF(T2085="Ja",VLOOKUP($T$2,Plausis!A:E,5,0),IF(U2085="Ja",VLOOKUP($U$2,Plausis!A:E,5,0),IF(AA2085="Ja",VLOOKUP($AA$2,Plausis!A:E,5,0),IF(AC2085="Ja",VLOOKUP($AC$2,Plausis!A:E,5,0),IF(AD2085="Ja",VLOOKUP($AD$2,Plausis!A:E,5,0),"")))))))</f>
        <v>Dieser Betrieb ist nur im Komfort-RS ohne ergänzenden Spezial-Straf-RS versicherbar.</v>
      </c>
      <c r="AH2085" s="52" t="str">
        <f>IF(Y2085="Ja",VLOOKUP($Y$2,Plausis!A:E,5,0),"")</f>
        <v/>
      </c>
      <c r="AI2085" s="52" t="str">
        <f t="shared" si="725"/>
        <v>Nein</v>
      </c>
      <c r="AJ2085" s="52" t="str">
        <f>IF(S2085="Ja",VLOOKUP($S$2,Plausis!A:E,5,0),IF(V2085="Ja",VLOOKUP($V$2,Plausis!A:E,5,0),IF(X2085="Ja",VLOOKUP($X$2,Plausis!A:E,5,0),"")))</f>
        <v>Dieser Betrieb kann nur ohne ergänzenden Spezial-Straf-RS versichert werden.</v>
      </c>
      <c r="AL2085" s="52" t="s">
        <v>2</v>
      </c>
      <c r="AM2085" s="114">
        <v>45531</v>
      </c>
      <c r="AN2085" s="52" t="s">
        <v>4467</v>
      </c>
      <c r="AO2085" s="52" t="str">
        <f>VLOOKUP(B2085,'BAT Grundtabelle'!B:T,19,0)</f>
        <v>ja</v>
      </c>
      <c r="AP2085" s="105" t="str">
        <f t="shared" si="726"/>
        <v>11868</v>
      </c>
      <c r="AQ2085" s="52" t="str">
        <f t="shared" si="727"/>
        <v>Vermittler von Finanzdienstleistungen</v>
      </c>
      <c r="AR2085" s="52" t="b">
        <f t="shared" si="743"/>
        <v>0</v>
      </c>
      <c r="AS2085" s="52" t="b">
        <f t="shared" si="743"/>
        <v>0</v>
      </c>
      <c r="AT2085" s="52" t="b">
        <f t="shared" si="743"/>
        <v>0</v>
      </c>
      <c r="AU2085" s="52">
        <f t="shared" si="728"/>
        <v>4</v>
      </c>
      <c r="AW2085" s="52" t="b">
        <f t="shared" si="729"/>
        <v>0</v>
      </c>
      <c r="AX2085" s="52" t="str">
        <f t="shared" si="730"/>
        <v>Unternehmen</v>
      </c>
      <c r="AY2085" s="52" t="b">
        <f t="shared" si="731"/>
        <v>0</v>
      </c>
      <c r="AZ2085" s="52" t="str">
        <f t="shared" si="732"/>
        <v>11868</v>
      </c>
      <c r="BA2085" s="52" t="str">
        <f>VLOOKUP(A2085,'BAT Grundtabelle'!A:U,21,0)</f>
        <v>ja</v>
      </c>
      <c r="BB2085" s="52" t="str">
        <f t="shared" si="733"/>
        <v>nein</v>
      </c>
      <c r="BC2085" s="52" t="str">
        <f t="shared" si="734"/>
        <v>11868</v>
      </c>
      <c r="BD2085" s="52" t="str">
        <f t="shared" si="735"/>
        <v>Vermittler von Finanzdienstleistungen</v>
      </c>
      <c r="BE2085" s="52" t="str">
        <f t="shared" si="736"/>
        <v>Unternehmen</v>
      </c>
      <c r="BF2085" s="52">
        <f t="shared" si="737"/>
        <v>4</v>
      </c>
    </row>
    <row r="2086" spans="1:58" hidden="1" x14ac:dyDescent="0.35">
      <c r="A2086" s="107" t="s">
        <v>4297</v>
      </c>
      <c r="B2086" s="75" t="s">
        <v>1146</v>
      </c>
      <c r="C2086" s="52" t="s">
        <v>3</v>
      </c>
      <c r="D2086" s="52" t="s">
        <v>3</v>
      </c>
      <c r="E2086" s="52" t="s">
        <v>2</v>
      </c>
      <c r="F2086" s="52" t="s">
        <v>2</v>
      </c>
      <c r="G2086" s="52" t="s">
        <v>2</v>
      </c>
      <c r="H2086" s="52" t="s">
        <v>2</v>
      </c>
      <c r="I2086" s="52" t="s">
        <v>3</v>
      </c>
      <c r="J2086" s="52">
        <v>1</v>
      </c>
      <c r="K2086" s="52" t="s">
        <v>2</v>
      </c>
      <c r="L2086" s="52" t="s">
        <v>2</v>
      </c>
      <c r="M2086" s="52" t="s">
        <v>2</v>
      </c>
      <c r="N2086" s="52" t="s">
        <v>3</v>
      </c>
      <c r="P2086" s="52" t="s">
        <v>4</v>
      </c>
      <c r="Q2086" s="52" t="str">
        <f t="shared" si="742"/>
        <v>Nein</v>
      </c>
      <c r="R2086" s="52" t="str">
        <f t="shared" si="742"/>
        <v>Nein</v>
      </c>
      <c r="S2086" s="52" t="str">
        <f t="shared" si="742"/>
        <v>Nein</v>
      </c>
      <c r="T2086" s="52" t="str">
        <f t="shared" si="742"/>
        <v>Nein</v>
      </c>
      <c r="U2086" s="52" t="str">
        <f t="shared" si="742"/>
        <v>Nein</v>
      </c>
      <c r="V2086" s="52" t="str">
        <f t="shared" si="742"/>
        <v>Nein</v>
      </c>
      <c r="W2086" s="52" t="str">
        <f t="shared" si="742"/>
        <v>Nein</v>
      </c>
      <c r="X2086" s="52" t="str">
        <f t="shared" si="742"/>
        <v>Nein</v>
      </c>
      <c r="Y2086" s="52" t="str">
        <f t="shared" si="742"/>
        <v>Nein</v>
      </c>
      <c r="Z2086" s="52" t="str">
        <f t="shared" si="742"/>
        <v>Nein</v>
      </c>
      <c r="AA2086" s="52" t="str">
        <f t="shared" si="742"/>
        <v>Nein</v>
      </c>
      <c r="AB2086" s="52" t="str">
        <f t="shared" si="742"/>
        <v>Nein</v>
      </c>
      <c r="AC2086" s="52" t="str">
        <f t="shared" si="742"/>
        <v>Nein</v>
      </c>
      <c r="AD2086" s="52" t="str">
        <f t="shared" si="742"/>
        <v>Nein</v>
      </c>
      <c r="AE2086" s="52" t="str">
        <f t="shared" si="742"/>
        <v>Nein</v>
      </c>
      <c r="AF2086" s="52" t="str">
        <f t="shared" si="742"/>
        <v>Nein</v>
      </c>
      <c r="AG2086" s="61" t="str">
        <f>IF(Q2086="Ja",VLOOKUP($Q$2,Plausis!A:E,5,0),IF(R2086="Ja",VLOOKUP($R$2,Plausis!A:E,5,0),IF(T2086="Ja",VLOOKUP($T$2,Plausis!A:E,5,0),IF(U2086="Ja",VLOOKUP($U$2,Plausis!A:E,5,0),IF(AA2086="Ja",VLOOKUP($AA$2,Plausis!A:E,5,0),IF(AC2086="Ja",VLOOKUP($AC$2,Plausis!A:E,5,0),IF(AD2086="Ja",VLOOKUP($AD$2,Plausis!A:E,5,0),"")))))))</f>
        <v/>
      </c>
      <c r="AH2086" s="52" t="str">
        <f>IF(Y2086="Ja",VLOOKUP($Y$2,Plausis!A:E,5,0),"")</f>
        <v/>
      </c>
      <c r="AI2086" s="52" t="str">
        <f t="shared" si="725"/>
        <v>Ja</v>
      </c>
      <c r="AJ2086" s="52" t="str">
        <f>IF(S2086="Ja",VLOOKUP($S$2,Plausis!A:E,5,0),IF(V2086="Ja",VLOOKUP($V$2,Plausis!A:E,5,0),IF(X2086="Ja",VLOOKUP($X$2,Plausis!A:E,5,0),"")))</f>
        <v/>
      </c>
      <c r="AL2086" s="52" t="s">
        <v>2</v>
      </c>
      <c r="AM2086" s="114">
        <v>45531</v>
      </c>
      <c r="AN2086" s="52" t="s">
        <v>4467</v>
      </c>
      <c r="AO2086" s="52" t="str">
        <f>VLOOKUP(B2086,'BAT Grundtabelle'!B:T,19,0)</f>
        <v>ja</v>
      </c>
      <c r="AP2086" s="105" t="str">
        <f t="shared" si="726"/>
        <v>11869</v>
      </c>
      <c r="AQ2086" s="52" t="str">
        <f t="shared" si="727"/>
        <v>Versandhandel</v>
      </c>
      <c r="AR2086" s="52" t="b">
        <f t="shared" si="743"/>
        <v>0</v>
      </c>
      <c r="AS2086" s="52" t="b">
        <f t="shared" si="743"/>
        <v>0</v>
      </c>
      <c r="AT2086" s="52" t="b">
        <f t="shared" si="743"/>
        <v>0</v>
      </c>
      <c r="AU2086" s="52">
        <f t="shared" si="728"/>
        <v>1</v>
      </c>
      <c r="AW2086" s="52" t="b">
        <f t="shared" si="729"/>
        <v>0</v>
      </c>
      <c r="AX2086" s="52" t="str">
        <f t="shared" si="730"/>
        <v>Unternehmen</v>
      </c>
      <c r="AY2086" s="52" t="b">
        <f t="shared" si="731"/>
        <v>0</v>
      </c>
      <c r="AZ2086" s="52" t="str">
        <f t="shared" si="732"/>
        <v>11869</v>
      </c>
      <c r="BA2086" s="52" t="str">
        <f>VLOOKUP(A2086,'BAT Grundtabelle'!A:U,21,0)</f>
        <v>ja</v>
      </c>
      <c r="BB2086" s="52" t="str">
        <f t="shared" si="733"/>
        <v>nein</v>
      </c>
      <c r="BC2086" s="52" t="str">
        <f t="shared" si="734"/>
        <v>11869</v>
      </c>
      <c r="BD2086" s="52" t="str">
        <f t="shared" si="735"/>
        <v>Versandhandel</v>
      </c>
      <c r="BE2086" s="52" t="str">
        <f t="shared" si="736"/>
        <v>Unternehmen</v>
      </c>
      <c r="BF2086" s="52">
        <f t="shared" si="737"/>
        <v>1</v>
      </c>
    </row>
    <row r="2087" spans="1:58" hidden="1" x14ac:dyDescent="0.35">
      <c r="A2087" s="107" t="s">
        <v>4298</v>
      </c>
      <c r="B2087" s="75" t="s">
        <v>1845</v>
      </c>
      <c r="C2087" s="52" t="s">
        <v>2</v>
      </c>
      <c r="D2087" s="52" t="s">
        <v>2</v>
      </c>
      <c r="E2087" s="52" t="s">
        <v>2</v>
      </c>
      <c r="F2087" s="52" t="s">
        <v>2</v>
      </c>
      <c r="G2087" s="52" t="s">
        <v>2</v>
      </c>
      <c r="H2087" s="52" t="s">
        <v>3</v>
      </c>
      <c r="I2087" s="52" t="s">
        <v>2</v>
      </c>
      <c r="J2087" s="52" t="s">
        <v>2</v>
      </c>
      <c r="K2087" s="52" t="s">
        <v>2</v>
      </c>
      <c r="L2087" s="52" t="s">
        <v>2</v>
      </c>
      <c r="M2087" s="52" t="s">
        <v>2</v>
      </c>
      <c r="N2087" s="52" t="s">
        <v>2</v>
      </c>
      <c r="O2087" s="52" t="s">
        <v>2411</v>
      </c>
      <c r="P2087" s="52" t="s">
        <v>59</v>
      </c>
      <c r="Q2087" s="52" t="str">
        <f t="shared" si="742"/>
        <v>Nein</v>
      </c>
      <c r="R2087" s="52" t="str">
        <f t="shared" si="742"/>
        <v>Nein</v>
      </c>
      <c r="S2087" s="52" t="str">
        <f t="shared" si="742"/>
        <v>Nein</v>
      </c>
      <c r="T2087" s="52" t="str">
        <f t="shared" si="742"/>
        <v>Nein</v>
      </c>
      <c r="U2087" s="52" t="str">
        <f t="shared" si="742"/>
        <v>Nein</v>
      </c>
      <c r="V2087" s="52" t="str">
        <f t="shared" si="742"/>
        <v>Nein</v>
      </c>
      <c r="W2087" s="52" t="str">
        <f t="shared" si="742"/>
        <v>Nein</v>
      </c>
      <c r="X2087" s="52" t="str">
        <f t="shared" si="742"/>
        <v>Nein</v>
      </c>
      <c r="Y2087" s="52" t="str">
        <f t="shared" si="742"/>
        <v>Nein</v>
      </c>
      <c r="Z2087" s="52" t="str">
        <f t="shared" si="742"/>
        <v>Nein</v>
      </c>
      <c r="AA2087" s="52" t="str">
        <f t="shared" si="742"/>
        <v>Nein</v>
      </c>
      <c r="AB2087" s="52" t="str">
        <f t="shared" si="742"/>
        <v>Nein</v>
      </c>
      <c r="AC2087" s="52" t="str">
        <f t="shared" si="742"/>
        <v>Nein</v>
      </c>
      <c r="AD2087" s="52" t="str">
        <f t="shared" si="742"/>
        <v>Nein</v>
      </c>
      <c r="AE2087" s="52" t="str">
        <f t="shared" si="742"/>
        <v>Nein</v>
      </c>
      <c r="AF2087" s="52" t="str">
        <f t="shared" si="742"/>
        <v>Nein</v>
      </c>
      <c r="AG2087" s="61" t="str">
        <f>IF(Q2087="Ja",VLOOKUP($Q$2,Plausis!A:E,5,0),IF(R2087="Ja",VLOOKUP($R$2,Plausis!A:E,5,0),IF(T2087="Ja",VLOOKUP($T$2,Plausis!A:E,5,0),IF(U2087="Ja",VLOOKUP($U$2,Plausis!A:E,5,0),IF(AA2087="Ja",VLOOKUP($AA$2,Plausis!A:E,5,0),IF(AC2087="Ja",VLOOKUP($AC$2,Plausis!A:E,5,0),IF(AD2087="Ja",VLOOKUP($AD$2,Plausis!A:E,5,0),"")))))))</f>
        <v/>
      </c>
      <c r="AH2087" s="52" t="str">
        <f>IF(Y2087="Ja",VLOOKUP($Y$2,Plausis!A:E,5,0),"")</f>
        <v/>
      </c>
      <c r="AI2087" s="52" t="str">
        <f t="shared" si="725"/>
        <v>Nein</v>
      </c>
      <c r="AJ2087" s="52" t="str">
        <f>IF(S2087="Ja",VLOOKUP($S$2,Plausis!A:E,5,0),IF(V2087="Ja",VLOOKUP($V$2,Plausis!A:E,5,0),IF(X2087="Ja",VLOOKUP($X$2,Plausis!A:E,5,0),"")))</f>
        <v/>
      </c>
      <c r="AL2087" s="52" t="s">
        <v>2</v>
      </c>
      <c r="AM2087" s="114">
        <v>45531</v>
      </c>
      <c r="AN2087" s="52" t="s">
        <v>4467</v>
      </c>
      <c r="AO2087" s="52" t="str">
        <f>VLOOKUP(B2087,'BAT Grundtabelle'!B:T,19,0)</f>
        <v>ja</v>
      </c>
      <c r="AP2087" s="105" t="str">
        <f t="shared" si="726"/>
        <v>11870</v>
      </c>
      <c r="AQ2087" s="52" t="str">
        <f t="shared" si="727"/>
        <v>Verschönerungsverein</v>
      </c>
      <c r="AR2087" s="52" t="b">
        <f t="shared" si="743"/>
        <v>0</v>
      </c>
      <c r="AS2087" s="52" t="b">
        <f t="shared" si="743"/>
        <v>0</v>
      </c>
      <c r="AT2087" s="52" t="b">
        <f t="shared" si="743"/>
        <v>0</v>
      </c>
      <c r="AU2087" s="52" t="str">
        <f t="shared" si="728"/>
        <v>Eigener Tarif</v>
      </c>
      <c r="AW2087" s="52" t="b">
        <f t="shared" si="729"/>
        <v>0</v>
      </c>
      <c r="AX2087" s="52" t="str">
        <f t="shared" si="730"/>
        <v>Eigener Tarif</v>
      </c>
      <c r="AY2087" s="52" t="b">
        <f t="shared" si="731"/>
        <v>0</v>
      </c>
      <c r="AZ2087" s="52" t="str">
        <f t="shared" si="732"/>
        <v>11870</v>
      </c>
      <c r="BA2087" s="52" t="str">
        <f>VLOOKUP(A2087,'BAT Grundtabelle'!A:U,21,0)</f>
        <v>nein</v>
      </c>
      <c r="BB2087" s="52" t="str">
        <f t="shared" si="733"/>
        <v>nein</v>
      </c>
      <c r="BC2087" s="52" t="str">
        <f t="shared" si="734"/>
        <v>11870</v>
      </c>
      <c r="BD2087" s="52" t="str">
        <f t="shared" si="735"/>
        <v>Verschönerungsverein</v>
      </c>
      <c r="BE2087" s="52" t="str">
        <f t="shared" si="736"/>
        <v>Eigener Tarif</v>
      </c>
      <c r="BF2087" s="52" t="str">
        <f t="shared" si="737"/>
        <v>Eigener Tarif</v>
      </c>
    </row>
    <row r="2088" spans="1:58" hidden="1" x14ac:dyDescent="0.35">
      <c r="A2088" s="107" t="s">
        <v>4299</v>
      </c>
      <c r="B2088" s="75" t="s">
        <v>1064</v>
      </c>
      <c r="C2088" s="52" t="s">
        <v>3</v>
      </c>
      <c r="D2088" s="52" t="s">
        <v>3</v>
      </c>
      <c r="E2088" s="52" t="s">
        <v>2</v>
      </c>
      <c r="F2088" s="52" t="s">
        <v>2</v>
      </c>
      <c r="G2088" s="52" t="s">
        <v>2</v>
      </c>
      <c r="H2088" s="52" t="s">
        <v>2</v>
      </c>
      <c r="I2088" s="52" t="s">
        <v>2</v>
      </c>
      <c r="J2088" s="52" t="s">
        <v>2</v>
      </c>
      <c r="K2088" s="52" t="s">
        <v>3</v>
      </c>
      <c r="L2088" s="52" t="s">
        <v>2</v>
      </c>
      <c r="M2088" s="52" t="s">
        <v>2</v>
      </c>
      <c r="N2088" s="52" t="s">
        <v>3</v>
      </c>
      <c r="O2088" s="52" t="s">
        <v>2409</v>
      </c>
      <c r="P2088" s="52" t="s">
        <v>4</v>
      </c>
      <c r="Q2088" s="52" t="str">
        <f t="shared" si="742"/>
        <v>Nein</v>
      </c>
      <c r="R2088" s="52" t="str">
        <f t="shared" si="742"/>
        <v>Nein</v>
      </c>
      <c r="S2088" s="52" t="str">
        <f t="shared" si="742"/>
        <v>Nein</v>
      </c>
      <c r="T2088" s="52" t="str">
        <f t="shared" si="742"/>
        <v>Nein</v>
      </c>
      <c r="U2088" s="52" t="str">
        <f t="shared" si="742"/>
        <v>Nein</v>
      </c>
      <c r="V2088" s="52" t="str">
        <f t="shared" si="742"/>
        <v>Nein</v>
      </c>
      <c r="W2088" s="52" t="str">
        <f t="shared" si="742"/>
        <v>Nein</v>
      </c>
      <c r="X2088" s="52" t="str">
        <f t="shared" si="742"/>
        <v>Nein</v>
      </c>
      <c r="Y2088" s="52" t="str">
        <f t="shared" si="742"/>
        <v>Nein</v>
      </c>
      <c r="Z2088" s="52" t="str">
        <f t="shared" si="742"/>
        <v>Nein</v>
      </c>
      <c r="AA2088" s="52" t="str">
        <f t="shared" si="742"/>
        <v>Nein</v>
      </c>
      <c r="AB2088" s="52" t="str">
        <f t="shared" si="742"/>
        <v>Nein</v>
      </c>
      <c r="AC2088" s="52" t="str">
        <f t="shared" si="742"/>
        <v>Nein</v>
      </c>
      <c r="AD2088" s="52" t="str">
        <f t="shared" si="742"/>
        <v>Nein</v>
      </c>
      <c r="AE2088" s="52" t="str">
        <f t="shared" si="742"/>
        <v>Nein</v>
      </c>
      <c r="AF2088" s="52" t="str">
        <f t="shared" si="742"/>
        <v>Nein</v>
      </c>
      <c r="AG2088" s="61" t="str">
        <f>IF(Q2088="Ja",VLOOKUP($Q$2,Plausis!A:E,5,0),IF(R2088="Ja",VLOOKUP($R$2,Plausis!A:E,5,0),IF(T2088="Ja",VLOOKUP($T$2,Plausis!A:E,5,0),IF(U2088="Ja",VLOOKUP($U$2,Plausis!A:E,5,0),IF(AA2088="Ja",VLOOKUP($AA$2,Plausis!A:E,5,0),IF(AC2088="Ja",VLOOKUP($AC$2,Plausis!A:E,5,0),IF(AD2088="Ja",VLOOKUP($AD$2,Plausis!A:E,5,0),"")))))))</f>
        <v/>
      </c>
      <c r="AH2088" s="52" t="str">
        <f>IF(Y2088="Ja",VLOOKUP($Y$2,Plausis!A:E,5,0),"")</f>
        <v/>
      </c>
      <c r="AI2088" s="52" t="str">
        <f t="shared" si="725"/>
        <v>Ja</v>
      </c>
      <c r="AJ2088" s="52" t="str">
        <f>IF(S2088="Ja",VLOOKUP($S$2,Plausis!A:E,5,0),IF(V2088="Ja",VLOOKUP($V$2,Plausis!A:E,5,0),IF(X2088="Ja",VLOOKUP($X$2,Plausis!A:E,5,0),"")))</f>
        <v/>
      </c>
      <c r="AL2088" s="52" t="s">
        <v>2</v>
      </c>
      <c r="AM2088" s="114">
        <v>45531</v>
      </c>
      <c r="AN2088" s="52" t="s">
        <v>4467</v>
      </c>
      <c r="AO2088" s="52" t="str">
        <f>VLOOKUP(B2088,'BAT Grundtabelle'!B:T,19,0)</f>
        <v>ja</v>
      </c>
      <c r="AP2088" s="105" t="str">
        <f t="shared" si="726"/>
        <v>11871</v>
      </c>
      <c r="AQ2088" s="52" t="str">
        <f t="shared" si="727"/>
        <v>Versicherungsagentur</v>
      </c>
      <c r="AR2088" s="52" t="b">
        <f t="shared" si="743"/>
        <v>0</v>
      </c>
      <c r="AS2088" s="52" t="b">
        <f t="shared" si="743"/>
        <v>0</v>
      </c>
      <c r="AT2088" s="52" t="b">
        <f t="shared" si="743"/>
        <v>0</v>
      </c>
      <c r="AU2088" s="52" t="str">
        <f t="shared" si="728"/>
        <v>Eigener Tarif</v>
      </c>
      <c r="AW2088" s="52" t="b">
        <f t="shared" si="729"/>
        <v>0</v>
      </c>
      <c r="AX2088" s="52" t="str">
        <f t="shared" si="730"/>
        <v>Eigener Tarif</v>
      </c>
      <c r="AY2088" s="52" t="b">
        <f t="shared" si="731"/>
        <v>0</v>
      </c>
      <c r="AZ2088" s="52" t="str">
        <f t="shared" si="732"/>
        <v>11871</v>
      </c>
      <c r="BA2088" s="52" t="str">
        <f>VLOOKUP(A2088,'BAT Grundtabelle'!A:U,21,0)</f>
        <v>ja</v>
      </c>
      <c r="BB2088" s="52" t="str">
        <f t="shared" si="733"/>
        <v>nein</v>
      </c>
      <c r="BC2088" s="52" t="str">
        <f t="shared" si="734"/>
        <v>11871</v>
      </c>
      <c r="BD2088" s="52" t="str">
        <f t="shared" si="735"/>
        <v>Versicherungsagentur</v>
      </c>
      <c r="BE2088" s="52" t="str">
        <f t="shared" si="736"/>
        <v>Eigener Tarif</v>
      </c>
      <c r="BF2088" s="52" t="str">
        <f t="shared" si="737"/>
        <v>Eigener Tarif</v>
      </c>
    </row>
    <row r="2089" spans="1:58" hidden="1" x14ac:dyDescent="0.35">
      <c r="A2089" s="107" t="s">
        <v>4300</v>
      </c>
      <c r="B2089" s="75" t="s">
        <v>1065</v>
      </c>
      <c r="C2089" s="52" t="s">
        <v>3</v>
      </c>
      <c r="D2089" s="52" t="s">
        <v>3</v>
      </c>
      <c r="E2089" s="52" t="s">
        <v>2</v>
      </c>
      <c r="F2089" s="52" t="s">
        <v>2</v>
      </c>
      <c r="G2089" s="52" t="s">
        <v>2</v>
      </c>
      <c r="H2089" s="52" t="s">
        <v>2</v>
      </c>
      <c r="I2089" s="52" t="s">
        <v>2</v>
      </c>
      <c r="J2089" s="52" t="s">
        <v>2</v>
      </c>
      <c r="K2089" s="52" t="s">
        <v>3</v>
      </c>
      <c r="L2089" s="52" t="s">
        <v>2</v>
      </c>
      <c r="M2089" s="52" t="s">
        <v>2</v>
      </c>
      <c r="N2089" s="52" t="s">
        <v>3</v>
      </c>
      <c r="O2089" s="52" t="s">
        <v>2409</v>
      </c>
      <c r="P2089" s="52" t="s">
        <v>4</v>
      </c>
      <c r="Q2089" s="52" t="str">
        <f t="shared" si="742"/>
        <v>Nein</v>
      </c>
      <c r="R2089" s="52" t="str">
        <f t="shared" si="742"/>
        <v>Nein</v>
      </c>
      <c r="S2089" s="52" t="str">
        <f t="shared" si="742"/>
        <v>Nein</v>
      </c>
      <c r="T2089" s="52" t="str">
        <f t="shared" si="742"/>
        <v>Nein</v>
      </c>
      <c r="U2089" s="52" t="str">
        <f t="shared" si="742"/>
        <v>Nein</v>
      </c>
      <c r="V2089" s="52" t="str">
        <f t="shared" si="742"/>
        <v>Nein</v>
      </c>
      <c r="W2089" s="52" t="str">
        <f t="shared" si="742"/>
        <v>Nein</v>
      </c>
      <c r="X2089" s="52" t="str">
        <f t="shared" si="742"/>
        <v>Nein</v>
      </c>
      <c r="Y2089" s="52" t="str">
        <f t="shared" si="742"/>
        <v>Nein</v>
      </c>
      <c r="Z2089" s="52" t="str">
        <f t="shared" si="742"/>
        <v>Nein</v>
      </c>
      <c r="AA2089" s="52" t="str">
        <f t="shared" si="742"/>
        <v>Nein</v>
      </c>
      <c r="AB2089" s="52" t="str">
        <f t="shared" si="742"/>
        <v>Nein</v>
      </c>
      <c r="AC2089" s="52" t="str">
        <f t="shared" si="742"/>
        <v>Nein</v>
      </c>
      <c r="AD2089" s="52" t="str">
        <f t="shared" si="742"/>
        <v>Nein</v>
      </c>
      <c r="AE2089" s="52" t="str">
        <f t="shared" si="742"/>
        <v>Nein</v>
      </c>
      <c r="AF2089" s="52" t="str">
        <f t="shared" si="742"/>
        <v>Nein</v>
      </c>
      <c r="AG2089" s="61" t="str">
        <f>IF(Q2089="Ja",VLOOKUP($Q$2,Plausis!A:E,5,0),IF(R2089="Ja",VLOOKUP($R$2,Plausis!A:E,5,0),IF(T2089="Ja",VLOOKUP($T$2,Plausis!A:E,5,0),IF(U2089="Ja",VLOOKUP($U$2,Plausis!A:E,5,0),IF(AA2089="Ja",VLOOKUP($AA$2,Plausis!A:E,5,0),IF(AC2089="Ja",VLOOKUP($AC$2,Plausis!A:E,5,0),IF(AD2089="Ja",VLOOKUP($AD$2,Plausis!A:E,5,0),"")))))))</f>
        <v/>
      </c>
      <c r="AH2089" s="52" t="str">
        <f>IF(Y2089="Ja",VLOOKUP($Y$2,Plausis!A:E,5,0),"")</f>
        <v/>
      </c>
      <c r="AI2089" s="52" t="str">
        <f t="shared" si="725"/>
        <v>Ja</v>
      </c>
      <c r="AJ2089" s="52" t="str">
        <f>IF(S2089="Ja",VLOOKUP($S$2,Plausis!A:E,5,0),IF(V2089="Ja",VLOOKUP($V$2,Plausis!A:E,5,0),IF(X2089="Ja",VLOOKUP($X$2,Plausis!A:E,5,0),"")))</f>
        <v/>
      </c>
      <c r="AL2089" s="52" t="s">
        <v>2</v>
      </c>
      <c r="AM2089" s="114">
        <v>45531</v>
      </c>
      <c r="AN2089" s="52" t="s">
        <v>4467</v>
      </c>
      <c r="AO2089" s="52" t="str">
        <f>VLOOKUP(B2089,'BAT Grundtabelle'!B:T,19,0)</f>
        <v>ja</v>
      </c>
      <c r="AP2089" s="105" t="str">
        <f t="shared" si="726"/>
        <v>11872</v>
      </c>
      <c r="AQ2089" s="52" t="str">
        <f t="shared" si="727"/>
        <v>Versicherungsberater</v>
      </c>
      <c r="AR2089" s="52" t="b">
        <f t="shared" si="743"/>
        <v>0</v>
      </c>
      <c r="AS2089" s="52" t="b">
        <f t="shared" si="743"/>
        <v>0</v>
      </c>
      <c r="AT2089" s="52" t="b">
        <f t="shared" si="743"/>
        <v>0</v>
      </c>
      <c r="AU2089" s="52" t="str">
        <f t="shared" si="728"/>
        <v>Eigener Tarif</v>
      </c>
      <c r="AW2089" s="52" t="b">
        <f t="shared" si="729"/>
        <v>0</v>
      </c>
      <c r="AX2089" s="52" t="str">
        <f t="shared" si="730"/>
        <v>Eigener Tarif</v>
      </c>
      <c r="AY2089" s="52" t="b">
        <f t="shared" si="731"/>
        <v>0</v>
      </c>
      <c r="AZ2089" s="52" t="str">
        <f t="shared" si="732"/>
        <v>11872</v>
      </c>
      <c r="BA2089" s="52" t="str">
        <f>VLOOKUP(A2089,'BAT Grundtabelle'!A:U,21,0)</f>
        <v>ja</v>
      </c>
      <c r="BB2089" s="52" t="str">
        <f t="shared" si="733"/>
        <v>nein</v>
      </c>
      <c r="BC2089" s="52" t="str">
        <f t="shared" si="734"/>
        <v>11872</v>
      </c>
      <c r="BD2089" s="52" t="str">
        <f t="shared" si="735"/>
        <v>Versicherungsberater</v>
      </c>
      <c r="BE2089" s="52" t="str">
        <f t="shared" si="736"/>
        <v>Eigener Tarif</v>
      </c>
      <c r="BF2089" s="52" t="str">
        <f t="shared" si="737"/>
        <v>Eigener Tarif</v>
      </c>
    </row>
    <row r="2090" spans="1:58" hidden="1" x14ac:dyDescent="0.35">
      <c r="A2090" s="107" t="s">
        <v>4301</v>
      </c>
      <c r="B2090" s="75" t="s">
        <v>1066</v>
      </c>
      <c r="C2090" s="52" t="s">
        <v>3</v>
      </c>
      <c r="D2090" s="52" t="s">
        <v>3</v>
      </c>
      <c r="E2090" s="52" t="s">
        <v>2</v>
      </c>
      <c r="F2090" s="52" t="s">
        <v>2</v>
      </c>
      <c r="G2090" s="52" t="s">
        <v>2</v>
      </c>
      <c r="H2090" s="52" t="s">
        <v>2</v>
      </c>
      <c r="I2090" s="52" t="s">
        <v>2</v>
      </c>
      <c r="J2090" s="52" t="s">
        <v>2</v>
      </c>
      <c r="K2090" s="52" t="s">
        <v>3</v>
      </c>
      <c r="L2090" s="52" t="s">
        <v>2</v>
      </c>
      <c r="M2090" s="52" t="s">
        <v>2</v>
      </c>
      <c r="N2090" s="52" t="s">
        <v>3</v>
      </c>
      <c r="O2090" s="52" t="s">
        <v>2409</v>
      </c>
      <c r="P2090" s="52" t="s">
        <v>4</v>
      </c>
      <c r="Q2090" s="52" t="str">
        <f t="shared" si="742"/>
        <v>Nein</v>
      </c>
      <c r="R2090" s="52" t="str">
        <f t="shared" si="742"/>
        <v>Nein</v>
      </c>
      <c r="S2090" s="52" t="str">
        <f t="shared" si="742"/>
        <v>Nein</v>
      </c>
      <c r="T2090" s="52" t="str">
        <f t="shared" si="742"/>
        <v>Nein</v>
      </c>
      <c r="U2090" s="52" t="str">
        <f t="shared" si="742"/>
        <v>Nein</v>
      </c>
      <c r="V2090" s="52" t="str">
        <f t="shared" si="742"/>
        <v>Nein</v>
      </c>
      <c r="W2090" s="52" t="str">
        <f t="shared" si="742"/>
        <v>Nein</v>
      </c>
      <c r="X2090" s="52" t="str">
        <f t="shared" si="742"/>
        <v>Nein</v>
      </c>
      <c r="Y2090" s="52" t="str">
        <f t="shared" si="742"/>
        <v>Nein</v>
      </c>
      <c r="Z2090" s="52" t="str">
        <f t="shared" si="742"/>
        <v>Nein</v>
      </c>
      <c r="AA2090" s="52" t="str">
        <f t="shared" si="742"/>
        <v>Nein</v>
      </c>
      <c r="AB2090" s="52" t="str">
        <f t="shared" si="742"/>
        <v>Nein</v>
      </c>
      <c r="AC2090" s="52" t="str">
        <f t="shared" si="742"/>
        <v>Nein</v>
      </c>
      <c r="AD2090" s="52" t="str">
        <f t="shared" si="742"/>
        <v>Nein</v>
      </c>
      <c r="AE2090" s="52" t="str">
        <f t="shared" si="742"/>
        <v>Nein</v>
      </c>
      <c r="AF2090" s="52" t="str">
        <f t="shared" si="742"/>
        <v>Nein</v>
      </c>
      <c r="AG2090" s="61" t="str">
        <f>IF(Q2090="Ja",VLOOKUP($Q$2,Plausis!A:E,5,0),IF(R2090="Ja",VLOOKUP($R$2,Plausis!A:E,5,0),IF(T2090="Ja",VLOOKUP($T$2,Plausis!A:E,5,0),IF(U2090="Ja",VLOOKUP($U$2,Plausis!A:E,5,0),IF(AA2090="Ja",VLOOKUP($AA$2,Plausis!A:E,5,0),IF(AC2090="Ja",VLOOKUP($AC$2,Plausis!A:E,5,0),IF(AD2090="Ja",VLOOKUP($AD$2,Plausis!A:E,5,0),"")))))))</f>
        <v/>
      </c>
      <c r="AH2090" s="52" t="str">
        <f>IF(Y2090="Ja",VLOOKUP($Y$2,Plausis!A:E,5,0),"")</f>
        <v/>
      </c>
      <c r="AI2090" s="52" t="str">
        <f t="shared" si="725"/>
        <v>Ja</v>
      </c>
      <c r="AJ2090" s="52" t="str">
        <f>IF(S2090="Ja",VLOOKUP($S$2,Plausis!A:E,5,0),IF(V2090="Ja",VLOOKUP($V$2,Plausis!A:E,5,0),IF(X2090="Ja",VLOOKUP($X$2,Plausis!A:E,5,0),"")))</f>
        <v/>
      </c>
      <c r="AL2090" s="52" t="s">
        <v>2</v>
      </c>
      <c r="AM2090" s="114">
        <v>45531</v>
      </c>
      <c r="AN2090" s="52" t="s">
        <v>4467</v>
      </c>
      <c r="AO2090" s="52" t="str">
        <f>VLOOKUP(B2090,'BAT Grundtabelle'!B:T,19,0)</f>
        <v>ja</v>
      </c>
      <c r="AP2090" s="105" t="str">
        <f t="shared" si="726"/>
        <v>11873</v>
      </c>
      <c r="AQ2090" s="52" t="str">
        <f t="shared" si="727"/>
        <v>Versicherungsmakler</v>
      </c>
      <c r="AR2090" s="52" t="b">
        <f t="shared" si="743"/>
        <v>0</v>
      </c>
      <c r="AS2090" s="52" t="b">
        <f t="shared" si="743"/>
        <v>0</v>
      </c>
      <c r="AT2090" s="52" t="b">
        <f t="shared" si="743"/>
        <v>0</v>
      </c>
      <c r="AU2090" s="52" t="str">
        <f t="shared" si="728"/>
        <v>Eigener Tarif</v>
      </c>
      <c r="AW2090" s="52" t="b">
        <f t="shared" si="729"/>
        <v>0</v>
      </c>
      <c r="AX2090" s="52" t="str">
        <f t="shared" si="730"/>
        <v>Eigener Tarif</v>
      </c>
      <c r="AY2090" s="52" t="b">
        <f t="shared" si="731"/>
        <v>0</v>
      </c>
      <c r="AZ2090" s="52" t="str">
        <f t="shared" si="732"/>
        <v>11873</v>
      </c>
      <c r="BA2090" s="52" t="str">
        <f>VLOOKUP(A2090,'BAT Grundtabelle'!A:U,21,0)</f>
        <v>ja</v>
      </c>
      <c r="BB2090" s="52" t="str">
        <f t="shared" si="733"/>
        <v>nein</v>
      </c>
      <c r="BC2090" s="52" t="str">
        <f t="shared" si="734"/>
        <v>11873</v>
      </c>
      <c r="BD2090" s="52" t="str">
        <f t="shared" si="735"/>
        <v>Versicherungsmakler</v>
      </c>
      <c r="BE2090" s="52" t="str">
        <f t="shared" si="736"/>
        <v>Eigener Tarif</v>
      </c>
      <c r="BF2090" s="52" t="str">
        <f t="shared" si="737"/>
        <v>Eigener Tarif</v>
      </c>
    </row>
    <row r="2091" spans="1:58" hidden="1" x14ac:dyDescent="0.35">
      <c r="A2091" s="107" t="s">
        <v>4302</v>
      </c>
      <c r="B2091" s="75" t="s">
        <v>1067</v>
      </c>
      <c r="C2091" s="52" t="s">
        <v>3</v>
      </c>
      <c r="D2091" s="52" t="s">
        <v>3</v>
      </c>
      <c r="E2091" s="52" t="s">
        <v>2</v>
      </c>
      <c r="F2091" s="52" t="s">
        <v>2</v>
      </c>
      <c r="G2091" s="52" t="s">
        <v>2</v>
      </c>
      <c r="H2091" s="52" t="s">
        <v>2</v>
      </c>
      <c r="I2091" s="52" t="s">
        <v>2</v>
      </c>
      <c r="J2091" s="52" t="s">
        <v>2</v>
      </c>
      <c r="K2091" s="52" t="s">
        <v>3</v>
      </c>
      <c r="L2091" s="52" t="s">
        <v>2</v>
      </c>
      <c r="M2091" s="52" t="s">
        <v>2</v>
      </c>
      <c r="N2091" s="52" t="s">
        <v>3</v>
      </c>
      <c r="O2091" s="52" t="s">
        <v>2409</v>
      </c>
      <c r="P2091" s="52" t="s">
        <v>4</v>
      </c>
      <c r="Q2091" s="52" t="str">
        <f t="shared" si="742"/>
        <v>Nein</v>
      </c>
      <c r="R2091" s="52" t="str">
        <f t="shared" si="742"/>
        <v>Nein</v>
      </c>
      <c r="S2091" s="52" t="str">
        <f t="shared" si="742"/>
        <v>Nein</v>
      </c>
      <c r="T2091" s="52" t="str">
        <f t="shared" si="742"/>
        <v>Nein</v>
      </c>
      <c r="U2091" s="52" t="str">
        <f t="shared" si="742"/>
        <v>Nein</v>
      </c>
      <c r="V2091" s="52" t="str">
        <f t="shared" si="742"/>
        <v>Nein</v>
      </c>
      <c r="W2091" s="52" t="str">
        <f t="shared" si="742"/>
        <v>Nein</v>
      </c>
      <c r="X2091" s="52" t="str">
        <f t="shared" si="742"/>
        <v>Nein</v>
      </c>
      <c r="Y2091" s="52" t="str">
        <f t="shared" si="742"/>
        <v>Nein</v>
      </c>
      <c r="Z2091" s="52" t="str">
        <f t="shared" si="742"/>
        <v>Nein</v>
      </c>
      <c r="AA2091" s="52" t="str">
        <f t="shared" si="742"/>
        <v>Nein</v>
      </c>
      <c r="AB2091" s="52" t="str">
        <f t="shared" si="742"/>
        <v>Nein</v>
      </c>
      <c r="AC2091" s="52" t="str">
        <f t="shared" si="742"/>
        <v>Nein</v>
      </c>
      <c r="AD2091" s="52" t="str">
        <f t="shared" si="742"/>
        <v>Nein</v>
      </c>
      <c r="AE2091" s="52" t="str">
        <f t="shared" si="742"/>
        <v>Nein</v>
      </c>
      <c r="AF2091" s="52" t="str">
        <f t="shared" si="742"/>
        <v>Nein</v>
      </c>
      <c r="AG2091" s="61" t="str">
        <f>IF(Q2091="Ja",VLOOKUP($Q$2,Plausis!A:E,5,0),IF(R2091="Ja",VLOOKUP($R$2,Plausis!A:E,5,0),IF(T2091="Ja",VLOOKUP($T$2,Plausis!A:E,5,0),IF(U2091="Ja",VLOOKUP($U$2,Plausis!A:E,5,0),IF(AA2091="Ja",VLOOKUP($AA$2,Plausis!A:E,5,0),IF(AC2091="Ja",VLOOKUP($AC$2,Plausis!A:E,5,0),IF(AD2091="Ja",VLOOKUP($AD$2,Plausis!A:E,5,0),"")))))))</f>
        <v/>
      </c>
      <c r="AH2091" s="52" t="str">
        <f>IF(Y2091="Ja",VLOOKUP($Y$2,Plausis!A:E,5,0),"")</f>
        <v/>
      </c>
      <c r="AI2091" s="52" t="str">
        <f t="shared" si="725"/>
        <v>Ja</v>
      </c>
      <c r="AJ2091" s="52" t="str">
        <f>IF(S2091="Ja",VLOOKUP($S$2,Plausis!A:E,5,0),IF(V2091="Ja",VLOOKUP($V$2,Plausis!A:E,5,0),IF(X2091="Ja",VLOOKUP($X$2,Plausis!A:E,5,0),"")))</f>
        <v/>
      </c>
      <c r="AL2091" s="52" t="s">
        <v>2</v>
      </c>
      <c r="AM2091" s="114">
        <v>45531</v>
      </c>
      <c r="AN2091" s="52" t="s">
        <v>4467</v>
      </c>
      <c r="AO2091" s="52" t="str">
        <f>VLOOKUP(B2091,'BAT Grundtabelle'!B:T,19,0)</f>
        <v>ja</v>
      </c>
      <c r="AP2091" s="105" t="str">
        <f t="shared" si="726"/>
        <v>11874</v>
      </c>
      <c r="AQ2091" s="52" t="str">
        <f t="shared" si="727"/>
        <v>Versicherungsvermittler mit eigenem Büro</v>
      </c>
      <c r="AR2091" s="52" t="b">
        <f t="shared" si="743"/>
        <v>0</v>
      </c>
      <c r="AS2091" s="52" t="b">
        <f t="shared" si="743"/>
        <v>0</v>
      </c>
      <c r="AT2091" s="52" t="b">
        <f t="shared" si="743"/>
        <v>0</v>
      </c>
      <c r="AU2091" s="52" t="str">
        <f t="shared" si="728"/>
        <v>Eigener Tarif</v>
      </c>
      <c r="AW2091" s="52" t="b">
        <f t="shared" si="729"/>
        <v>0</v>
      </c>
      <c r="AX2091" s="52" t="str">
        <f t="shared" si="730"/>
        <v>Eigener Tarif</v>
      </c>
      <c r="AY2091" s="52" t="b">
        <f t="shared" si="731"/>
        <v>0</v>
      </c>
      <c r="AZ2091" s="52" t="str">
        <f t="shared" si="732"/>
        <v>11874</v>
      </c>
      <c r="BA2091" s="52" t="str">
        <f>VLOOKUP(A2091,'BAT Grundtabelle'!A:U,21,0)</f>
        <v>ja</v>
      </c>
      <c r="BB2091" s="52" t="str">
        <f t="shared" si="733"/>
        <v>nein</v>
      </c>
      <c r="BC2091" s="52" t="str">
        <f t="shared" si="734"/>
        <v>11874</v>
      </c>
      <c r="BD2091" s="52" t="str">
        <f t="shared" si="735"/>
        <v>Versicherungsvermittler mit eigenem Büro</v>
      </c>
      <c r="BE2091" s="52" t="str">
        <f t="shared" si="736"/>
        <v>Eigener Tarif</v>
      </c>
      <c r="BF2091" s="52" t="str">
        <f t="shared" si="737"/>
        <v>Eigener Tarif</v>
      </c>
    </row>
    <row r="2092" spans="1:58" hidden="1" x14ac:dyDescent="0.35">
      <c r="A2092" s="107" t="s">
        <v>4303</v>
      </c>
      <c r="B2092" s="75" t="s">
        <v>197</v>
      </c>
      <c r="C2092" s="52" t="s">
        <v>3</v>
      </c>
      <c r="D2092" s="52" t="s">
        <v>3</v>
      </c>
      <c r="E2092" s="52" t="s">
        <v>2</v>
      </c>
      <c r="F2092" s="52" t="s">
        <v>2</v>
      </c>
      <c r="G2092" s="52" t="s">
        <v>2</v>
      </c>
      <c r="H2092" s="52" t="s">
        <v>2</v>
      </c>
      <c r="I2092" s="52" t="s">
        <v>3</v>
      </c>
      <c r="J2092" s="52">
        <v>2</v>
      </c>
      <c r="K2092" s="52" t="s">
        <v>2</v>
      </c>
      <c r="L2092" s="52" t="s">
        <v>2</v>
      </c>
      <c r="M2092" s="52" t="s">
        <v>2</v>
      </c>
      <c r="N2092" s="52" t="s">
        <v>3</v>
      </c>
      <c r="P2092" s="52" t="s">
        <v>4</v>
      </c>
      <c r="Q2092" s="52" t="str">
        <f t="shared" si="742"/>
        <v>Nein</v>
      </c>
      <c r="R2092" s="52" t="str">
        <f t="shared" si="742"/>
        <v>Nein</v>
      </c>
      <c r="S2092" s="52" t="str">
        <f t="shared" si="742"/>
        <v>Nein</v>
      </c>
      <c r="T2092" s="52" t="str">
        <f t="shared" si="742"/>
        <v>Nein</v>
      </c>
      <c r="U2092" s="52" t="str">
        <f t="shared" si="742"/>
        <v>Nein</v>
      </c>
      <c r="V2092" s="52" t="str">
        <f t="shared" si="742"/>
        <v>Nein</v>
      </c>
      <c r="W2092" s="52" t="str">
        <f t="shared" si="742"/>
        <v>Nein</v>
      </c>
      <c r="X2092" s="52" t="str">
        <f t="shared" si="742"/>
        <v>Nein</v>
      </c>
      <c r="Y2092" s="52" t="str">
        <f t="shared" si="742"/>
        <v>Nein</v>
      </c>
      <c r="Z2092" s="52" t="str">
        <f t="shared" si="742"/>
        <v>Nein</v>
      </c>
      <c r="AA2092" s="52" t="str">
        <f t="shared" si="742"/>
        <v>Nein</v>
      </c>
      <c r="AB2092" s="52" t="str">
        <f t="shared" si="742"/>
        <v>Nein</v>
      </c>
      <c r="AC2092" s="52" t="str">
        <f t="shared" si="742"/>
        <v>Nein</v>
      </c>
      <c r="AD2092" s="52" t="str">
        <f t="shared" si="742"/>
        <v>Nein</v>
      </c>
      <c r="AE2092" s="52" t="str">
        <f t="shared" si="742"/>
        <v>Nein</v>
      </c>
      <c r="AF2092" s="52" t="str">
        <f t="shared" si="742"/>
        <v>Nein</v>
      </c>
      <c r="AG2092" s="61" t="str">
        <f>IF(Q2092="Ja",VLOOKUP($Q$2,Plausis!A:E,5,0),IF(R2092="Ja",VLOOKUP($R$2,Plausis!A:E,5,0),IF(T2092="Ja",VLOOKUP($T$2,Plausis!A:E,5,0),IF(U2092="Ja",VLOOKUP($U$2,Plausis!A:E,5,0),IF(AA2092="Ja",VLOOKUP($AA$2,Plausis!A:E,5,0),IF(AC2092="Ja",VLOOKUP($AC$2,Plausis!A:E,5,0),IF(AD2092="Ja",VLOOKUP($AD$2,Plausis!A:E,5,0),"")))))))</f>
        <v/>
      </c>
      <c r="AH2092" s="52" t="str">
        <f>IF(Y2092="Ja",VLOOKUP($Y$2,Plausis!A:E,5,0),"")</f>
        <v/>
      </c>
      <c r="AI2092" s="52" t="str">
        <f t="shared" si="725"/>
        <v>Ja</v>
      </c>
      <c r="AJ2092" s="52" t="str">
        <f>IF(S2092="Ja",VLOOKUP($S$2,Plausis!A:E,5,0),IF(V2092="Ja",VLOOKUP($V$2,Plausis!A:E,5,0),IF(X2092="Ja",VLOOKUP($X$2,Plausis!A:E,5,0),"")))</f>
        <v/>
      </c>
      <c r="AL2092" s="52" t="s">
        <v>2</v>
      </c>
      <c r="AM2092" s="114">
        <v>45531</v>
      </c>
      <c r="AN2092" s="52" t="s">
        <v>4467</v>
      </c>
      <c r="AO2092" s="52" t="str">
        <f>VLOOKUP(B2092,'BAT Grundtabelle'!B:T,19,0)</f>
        <v>ja</v>
      </c>
      <c r="AP2092" s="105" t="str">
        <f t="shared" si="726"/>
        <v>11875</v>
      </c>
      <c r="AQ2092" s="52" t="str">
        <f t="shared" si="727"/>
        <v>Videokamerahersteller</v>
      </c>
      <c r="AR2092" s="52" t="b">
        <f t="shared" si="743"/>
        <v>0</v>
      </c>
      <c r="AS2092" s="52" t="b">
        <f t="shared" si="743"/>
        <v>0</v>
      </c>
      <c r="AT2092" s="52" t="b">
        <f t="shared" si="743"/>
        <v>0</v>
      </c>
      <c r="AU2092" s="52">
        <f t="shared" si="728"/>
        <v>2</v>
      </c>
      <c r="AW2092" s="52" t="b">
        <f t="shared" si="729"/>
        <v>0</v>
      </c>
      <c r="AX2092" s="52" t="str">
        <f t="shared" si="730"/>
        <v>Unternehmen</v>
      </c>
      <c r="AY2092" s="52" t="b">
        <f t="shared" si="731"/>
        <v>0</v>
      </c>
      <c r="AZ2092" s="52" t="str">
        <f t="shared" si="732"/>
        <v>11875</v>
      </c>
      <c r="BA2092" s="52" t="str">
        <f>VLOOKUP(A2092,'BAT Grundtabelle'!A:U,21,0)</f>
        <v>ja</v>
      </c>
      <c r="BB2092" s="52" t="str">
        <f t="shared" si="733"/>
        <v>nein</v>
      </c>
      <c r="BC2092" s="52" t="str">
        <f t="shared" si="734"/>
        <v>11875</v>
      </c>
      <c r="BD2092" s="52" t="str">
        <f t="shared" si="735"/>
        <v>Videokamerahersteller</v>
      </c>
      <c r="BE2092" s="52" t="str">
        <f t="shared" si="736"/>
        <v>Unternehmen</v>
      </c>
      <c r="BF2092" s="52">
        <f t="shared" si="737"/>
        <v>2</v>
      </c>
    </row>
    <row r="2093" spans="1:58" hidden="1" x14ac:dyDescent="0.35">
      <c r="A2093" s="107" t="s">
        <v>4304</v>
      </c>
      <c r="B2093" s="75" t="s">
        <v>1386</v>
      </c>
      <c r="C2093" s="52" t="s">
        <v>3</v>
      </c>
      <c r="D2093" s="52" t="s">
        <v>3</v>
      </c>
      <c r="E2093" s="52" t="s">
        <v>2</v>
      </c>
      <c r="F2093" s="52" t="s">
        <v>2</v>
      </c>
      <c r="G2093" s="52" t="s">
        <v>2</v>
      </c>
      <c r="H2093" s="52" t="s">
        <v>2</v>
      </c>
      <c r="I2093" s="52" t="s">
        <v>3</v>
      </c>
      <c r="J2093" s="52">
        <v>1</v>
      </c>
      <c r="K2093" s="52" t="s">
        <v>2</v>
      </c>
      <c r="L2093" s="52" t="s">
        <v>2</v>
      </c>
      <c r="M2093" s="52" t="s">
        <v>2</v>
      </c>
      <c r="N2093" s="52" t="s">
        <v>3</v>
      </c>
      <c r="P2093" s="52" t="s">
        <v>4</v>
      </c>
      <c r="Q2093" s="52" t="str">
        <f t="shared" ref="Q2093:AF2102" si="744">IF(ISERROR(FIND(Q$2,$P2093,1)),"Nein","Ja")</f>
        <v>Nein</v>
      </c>
      <c r="R2093" s="52" t="str">
        <f t="shared" si="744"/>
        <v>Nein</v>
      </c>
      <c r="S2093" s="52" t="str">
        <f t="shared" si="744"/>
        <v>Nein</v>
      </c>
      <c r="T2093" s="52" t="str">
        <f t="shared" si="744"/>
        <v>Nein</v>
      </c>
      <c r="U2093" s="52" t="str">
        <f t="shared" si="744"/>
        <v>Nein</v>
      </c>
      <c r="V2093" s="52" t="str">
        <f t="shared" si="744"/>
        <v>Nein</v>
      </c>
      <c r="W2093" s="52" t="str">
        <f t="shared" si="744"/>
        <v>Nein</v>
      </c>
      <c r="X2093" s="52" t="str">
        <f t="shared" si="744"/>
        <v>Nein</v>
      </c>
      <c r="Y2093" s="52" t="str">
        <f t="shared" si="744"/>
        <v>Nein</v>
      </c>
      <c r="Z2093" s="52" t="str">
        <f t="shared" si="744"/>
        <v>Nein</v>
      </c>
      <c r="AA2093" s="52" t="str">
        <f t="shared" si="744"/>
        <v>Nein</v>
      </c>
      <c r="AB2093" s="52" t="str">
        <f t="shared" si="744"/>
        <v>Nein</v>
      </c>
      <c r="AC2093" s="52" t="str">
        <f t="shared" si="744"/>
        <v>Nein</v>
      </c>
      <c r="AD2093" s="52" t="str">
        <f t="shared" si="744"/>
        <v>Nein</v>
      </c>
      <c r="AE2093" s="52" t="str">
        <f t="shared" si="744"/>
        <v>Nein</v>
      </c>
      <c r="AF2093" s="52" t="str">
        <f t="shared" si="744"/>
        <v>Nein</v>
      </c>
      <c r="AG2093" s="61" t="str">
        <f>IF(Q2093="Ja",VLOOKUP($Q$2,Plausis!A:E,5,0),IF(R2093="Ja",VLOOKUP($R$2,Plausis!A:E,5,0),IF(T2093="Ja",VLOOKUP($T$2,Plausis!A:E,5,0),IF(U2093="Ja",VLOOKUP($U$2,Plausis!A:E,5,0),IF(AA2093="Ja",VLOOKUP($AA$2,Plausis!A:E,5,0),IF(AC2093="Ja",VLOOKUP($AC$2,Plausis!A:E,5,0),IF(AD2093="Ja",VLOOKUP($AD$2,Plausis!A:E,5,0),"")))))))</f>
        <v/>
      </c>
      <c r="AH2093" s="52" t="str">
        <f>IF(Y2093="Ja",VLOOKUP($Y$2,Plausis!A:E,5,0),"")</f>
        <v/>
      </c>
      <c r="AI2093" s="52" t="str">
        <f t="shared" si="725"/>
        <v>Ja</v>
      </c>
      <c r="AJ2093" s="52" t="str">
        <f>IF(S2093="Ja",VLOOKUP($S$2,Plausis!A:E,5,0),IF(V2093="Ja",VLOOKUP($V$2,Plausis!A:E,5,0),IF(X2093="Ja",VLOOKUP($X$2,Plausis!A:E,5,0),"")))</f>
        <v/>
      </c>
      <c r="AL2093" s="52" t="s">
        <v>2</v>
      </c>
      <c r="AM2093" s="114">
        <v>45531</v>
      </c>
      <c r="AN2093" s="52" t="s">
        <v>4467</v>
      </c>
      <c r="AO2093" s="52" t="str">
        <f>VLOOKUP(B2093,'BAT Grundtabelle'!B:T,19,0)</f>
        <v>ja</v>
      </c>
      <c r="AP2093" s="105" t="str">
        <f t="shared" si="726"/>
        <v>11876</v>
      </c>
      <c r="AQ2093" s="52" t="str">
        <f t="shared" si="727"/>
        <v>Viehhandel (mit Stall und Transport)</v>
      </c>
      <c r="AR2093" s="52" t="b">
        <f t="shared" si="743"/>
        <v>0</v>
      </c>
      <c r="AS2093" s="52" t="b">
        <f t="shared" si="743"/>
        <v>0</v>
      </c>
      <c r="AT2093" s="52" t="b">
        <f t="shared" si="743"/>
        <v>0</v>
      </c>
      <c r="AU2093" s="52">
        <f t="shared" si="728"/>
        <v>1</v>
      </c>
      <c r="AW2093" s="52" t="b">
        <f t="shared" si="729"/>
        <v>0</v>
      </c>
      <c r="AX2093" s="52" t="str">
        <f t="shared" si="730"/>
        <v>Unternehmen</v>
      </c>
      <c r="AY2093" s="52" t="b">
        <f t="shared" si="731"/>
        <v>0</v>
      </c>
      <c r="AZ2093" s="52" t="str">
        <f t="shared" si="732"/>
        <v>11876</v>
      </c>
      <c r="BA2093" s="52" t="str">
        <f>VLOOKUP(A2093,'BAT Grundtabelle'!A:U,21,0)</f>
        <v>ja</v>
      </c>
      <c r="BB2093" s="52" t="str">
        <f t="shared" si="733"/>
        <v>nein</v>
      </c>
      <c r="BC2093" s="52" t="str">
        <f t="shared" si="734"/>
        <v>11876</v>
      </c>
      <c r="BD2093" s="52" t="str">
        <f t="shared" si="735"/>
        <v>Viehhandel (mit Stall und Transport)</v>
      </c>
      <c r="BE2093" s="52" t="str">
        <f t="shared" si="736"/>
        <v>Unternehmen</v>
      </c>
      <c r="BF2093" s="52">
        <f t="shared" si="737"/>
        <v>1</v>
      </c>
    </row>
    <row r="2094" spans="1:58" ht="116" hidden="1" x14ac:dyDescent="0.35">
      <c r="A2094" s="107" t="s">
        <v>4305</v>
      </c>
      <c r="B2094" s="75" t="s">
        <v>1387</v>
      </c>
      <c r="C2094" s="52" t="s">
        <v>3</v>
      </c>
      <c r="D2094" s="52" t="s">
        <v>3</v>
      </c>
      <c r="E2094" s="52" t="s">
        <v>2</v>
      </c>
      <c r="F2094" s="52" t="s">
        <v>2</v>
      </c>
      <c r="G2094" s="52" t="s">
        <v>2</v>
      </c>
      <c r="H2094" s="52" t="s">
        <v>2</v>
      </c>
      <c r="I2094" s="52" t="s">
        <v>3</v>
      </c>
      <c r="J2094" s="52">
        <v>1</v>
      </c>
      <c r="K2094" s="52" t="s">
        <v>2</v>
      </c>
      <c r="L2094" s="52" t="s">
        <v>2</v>
      </c>
      <c r="M2094" s="52" t="s">
        <v>2</v>
      </c>
      <c r="N2094" s="52" t="s">
        <v>3</v>
      </c>
      <c r="P2094" s="52">
        <v>300</v>
      </c>
      <c r="Q2094" s="52" t="str">
        <f t="shared" si="744"/>
        <v>Nein</v>
      </c>
      <c r="R2094" s="52" t="str">
        <f t="shared" si="744"/>
        <v>Nein</v>
      </c>
      <c r="S2094" s="52" t="str">
        <f t="shared" si="744"/>
        <v>Nein</v>
      </c>
      <c r="T2094" s="52" t="str">
        <f t="shared" si="744"/>
        <v>Nein</v>
      </c>
      <c r="U2094" s="52" t="str">
        <f t="shared" si="744"/>
        <v>Nein</v>
      </c>
      <c r="V2094" s="52" t="str">
        <f t="shared" si="744"/>
        <v>Nein</v>
      </c>
      <c r="W2094" s="52" t="str">
        <f t="shared" si="744"/>
        <v>Nein</v>
      </c>
      <c r="X2094" s="52" t="str">
        <f t="shared" si="744"/>
        <v>Nein</v>
      </c>
      <c r="Y2094" s="52" t="str">
        <f t="shared" si="744"/>
        <v>Nein</v>
      </c>
      <c r="Z2094" s="52" t="str">
        <f t="shared" si="744"/>
        <v>Nein</v>
      </c>
      <c r="AA2094" s="52" t="str">
        <f t="shared" si="744"/>
        <v>Ja</v>
      </c>
      <c r="AB2094" s="52" t="str">
        <f t="shared" si="744"/>
        <v>Nein</v>
      </c>
      <c r="AC2094" s="52" t="str">
        <f t="shared" si="744"/>
        <v>Nein</v>
      </c>
      <c r="AD2094" s="52" t="str">
        <f t="shared" si="744"/>
        <v>Nein</v>
      </c>
      <c r="AE2094" s="52" t="str">
        <f t="shared" si="744"/>
        <v>Nein</v>
      </c>
      <c r="AF2094" s="52" t="str">
        <f t="shared" si="744"/>
        <v>Nein</v>
      </c>
      <c r="AG2094" s="61" t="str">
        <f>IF(Q2094="Ja",VLOOKUP($Q$2,Plausis!A:E,5,0),IF(R2094="Ja",VLOOKUP($R$2,Plausis!A:E,5,0),IF(T2094="Ja",VLOOKUP($T$2,Plausis!A:E,5,0),IF(U2094="Ja",VLOOKUP($U$2,Plausis!A:E,5,0),IF(AA2094="Ja",VLOOKUP($AA$2,Plausis!A:E,5,0),IF(AC2094="Ja",VLOOKUP($AC$2,Plausis!A:E,5,0),IF(AD2094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094" s="52" t="str">
        <f>IF(Y2094="Ja",VLOOKUP($Y$2,Plausis!A:E,5,0),"")</f>
        <v/>
      </c>
      <c r="AI2094" s="52" t="str">
        <f t="shared" si="725"/>
        <v>Ja</v>
      </c>
      <c r="AJ2094" s="52" t="str">
        <f>IF(S2094="Ja",VLOOKUP($S$2,Plausis!A:E,5,0),IF(V2094="Ja",VLOOKUP($V$2,Plausis!A:E,5,0),IF(X2094="Ja",VLOOKUP($X$2,Plausis!A:E,5,0),"")))</f>
        <v/>
      </c>
      <c r="AL2094" s="52" t="s">
        <v>2</v>
      </c>
      <c r="AM2094" s="114">
        <v>45531</v>
      </c>
      <c r="AN2094" s="52" t="s">
        <v>4467</v>
      </c>
      <c r="AO2094" s="52" t="str">
        <f>VLOOKUP(B2094,'BAT Grundtabelle'!B:T,19,0)</f>
        <v>ja</v>
      </c>
      <c r="AP2094" s="105" t="str">
        <f t="shared" si="726"/>
        <v>11877</v>
      </c>
      <c r="AQ2094" s="52" t="str">
        <f t="shared" si="727"/>
        <v>Viehkommissionär (mit Stall und Transport)</v>
      </c>
      <c r="AR2094" s="52" t="b">
        <f t="shared" si="743"/>
        <v>0</v>
      </c>
      <c r="AS2094" s="52" t="b">
        <f t="shared" si="743"/>
        <v>0</v>
      </c>
      <c r="AT2094" s="52" t="b">
        <f t="shared" si="743"/>
        <v>0</v>
      </c>
      <c r="AU2094" s="52">
        <f t="shared" si="728"/>
        <v>1</v>
      </c>
      <c r="AW2094" s="52" t="b">
        <f t="shared" si="729"/>
        <v>0</v>
      </c>
      <c r="AX2094" s="52" t="str">
        <f t="shared" si="730"/>
        <v>Unternehmen</v>
      </c>
      <c r="AY2094" s="52" t="b">
        <f t="shared" si="731"/>
        <v>0</v>
      </c>
      <c r="AZ2094" s="52" t="str">
        <f t="shared" si="732"/>
        <v>11877</v>
      </c>
      <c r="BA2094" s="52" t="str">
        <f>VLOOKUP(A2094,'BAT Grundtabelle'!A:U,21,0)</f>
        <v>ja</v>
      </c>
      <c r="BB2094" s="52" t="str">
        <f t="shared" si="733"/>
        <v>nein</v>
      </c>
      <c r="BC2094" s="52" t="str">
        <f t="shared" si="734"/>
        <v>11877</v>
      </c>
      <c r="BD2094" s="52" t="str">
        <f t="shared" si="735"/>
        <v>Viehkommissionär (mit Stall und Transport)</v>
      </c>
      <c r="BE2094" s="52" t="str">
        <f t="shared" si="736"/>
        <v>Unternehmen</v>
      </c>
      <c r="BF2094" s="52">
        <f t="shared" si="737"/>
        <v>1</v>
      </c>
    </row>
    <row r="2095" spans="1:58" ht="116" hidden="1" x14ac:dyDescent="0.35">
      <c r="A2095" s="107" t="s">
        <v>4306</v>
      </c>
      <c r="B2095" s="75" t="s">
        <v>1388</v>
      </c>
      <c r="C2095" s="52" t="s">
        <v>3</v>
      </c>
      <c r="D2095" s="52" t="s">
        <v>3</v>
      </c>
      <c r="E2095" s="52" t="s">
        <v>2</v>
      </c>
      <c r="F2095" s="52" t="s">
        <v>2</v>
      </c>
      <c r="G2095" s="52" t="s">
        <v>2</v>
      </c>
      <c r="H2095" s="52" t="s">
        <v>2</v>
      </c>
      <c r="I2095" s="52" t="s">
        <v>3</v>
      </c>
      <c r="J2095" s="52">
        <v>1</v>
      </c>
      <c r="K2095" s="52" t="s">
        <v>2</v>
      </c>
      <c r="L2095" s="52" t="s">
        <v>2</v>
      </c>
      <c r="M2095" s="52" t="s">
        <v>2</v>
      </c>
      <c r="N2095" s="52" t="s">
        <v>3</v>
      </c>
      <c r="P2095" s="52">
        <v>300</v>
      </c>
      <c r="Q2095" s="52" t="str">
        <f t="shared" si="744"/>
        <v>Nein</v>
      </c>
      <c r="R2095" s="52" t="str">
        <f t="shared" si="744"/>
        <v>Nein</v>
      </c>
      <c r="S2095" s="52" t="str">
        <f t="shared" si="744"/>
        <v>Nein</v>
      </c>
      <c r="T2095" s="52" t="str">
        <f t="shared" si="744"/>
        <v>Nein</v>
      </c>
      <c r="U2095" s="52" t="str">
        <f t="shared" si="744"/>
        <v>Nein</v>
      </c>
      <c r="V2095" s="52" t="str">
        <f t="shared" si="744"/>
        <v>Nein</v>
      </c>
      <c r="W2095" s="52" t="str">
        <f t="shared" si="744"/>
        <v>Nein</v>
      </c>
      <c r="X2095" s="52" t="str">
        <f t="shared" si="744"/>
        <v>Nein</v>
      </c>
      <c r="Y2095" s="52" t="str">
        <f t="shared" si="744"/>
        <v>Nein</v>
      </c>
      <c r="Z2095" s="52" t="str">
        <f t="shared" si="744"/>
        <v>Nein</v>
      </c>
      <c r="AA2095" s="52" t="str">
        <f t="shared" si="744"/>
        <v>Ja</v>
      </c>
      <c r="AB2095" s="52" t="str">
        <f t="shared" si="744"/>
        <v>Nein</v>
      </c>
      <c r="AC2095" s="52" t="str">
        <f t="shared" si="744"/>
        <v>Nein</v>
      </c>
      <c r="AD2095" s="52" t="str">
        <f t="shared" si="744"/>
        <v>Nein</v>
      </c>
      <c r="AE2095" s="52" t="str">
        <f t="shared" si="744"/>
        <v>Nein</v>
      </c>
      <c r="AF2095" s="52" t="str">
        <f t="shared" si="744"/>
        <v>Nein</v>
      </c>
      <c r="AG2095" s="61" t="str">
        <f>IF(Q2095="Ja",VLOOKUP($Q$2,Plausis!A:E,5,0),IF(R2095="Ja",VLOOKUP($R$2,Plausis!A:E,5,0),IF(T2095="Ja",VLOOKUP($T$2,Plausis!A:E,5,0),IF(U2095="Ja",VLOOKUP($U$2,Plausis!A:E,5,0),IF(AA2095="Ja",VLOOKUP($AA$2,Plausis!A:E,5,0),IF(AC2095="Ja",VLOOKUP($AC$2,Plausis!A:E,5,0),IF(AD2095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095" s="52" t="str">
        <f>IF(Y2095="Ja",VLOOKUP($Y$2,Plausis!A:E,5,0),"")</f>
        <v/>
      </c>
      <c r="AI2095" s="52" t="str">
        <f t="shared" si="725"/>
        <v>Ja</v>
      </c>
      <c r="AJ2095" s="52" t="str">
        <f>IF(S2095="Ja",VLOOKUP($S$2,Plausis!A:E,5,0),IF(V2095="Ja",VLOOKUP($V$2,Plausis!A:E,5,0),IF(X2095="Ja",VLOOKUP($X$2,Plausis!A:E,5,0),"")))</f>
        <v/>
      </c>
      <c r="AL2095" s="52" t="s">
        <v>3</v>
      </c>
      <c r="AM2095" s="114">
        <v>45531</v>
      </c>
      <c r="AN2095" s="52" t="s">
        <v>4467</v>
      </c>
      <c r="AO2095" s="52" t="str">
        <f>VLOOKUP(B2095,'BAT Grundtabelle'!B:T,19,0)</f>
        <v>ja</v>
      </c>
      <c r="AP2095" s="105" t="str">
        <f t="shared" si="726"/>
        <v>11878</v>
      </c>
      <c r="AQ2095" s="52" t="str">
        <f t="shared" si="727"/>
        <v>Viehtransportunternehmen</v>
      </c>
      <c r="AR2095" s="52" t="b">
        <f t="shared" si="743"/>
        <v>0</v>
      </c>
      <c r="AS2095" s="52" t="b">
        <f t="shared" si="743"/>
        <v>0</v>
      </c>
      <c r="AT2095" s="52" t="b">
        <f t="shared" si="743"/>
        <v>0</v>
      </c>
      <c r="AU2095" s="52">
        <f t="shared" si="728"/>
        <v>1</v>
      </c>
      <c r="AW2095" s="52" t="b">
        <f t="shared" si="729"/>
        <v>0</v>
      </c>
      <c r="AX2095" s="52" t="str">
        <f t="shared" si="730"/>
        <v>Unternehmen</v>
      </c>
      <c r="AY2095" s="52" t="b">
        <f t="shared" si="731"/>
        <v>0</v>
      </c>
      <c r="AZ2095" s="52" t="str">
        <f t="shared" si="732"/>
        <v>11878</v>
      </c>
      <c r="BA2095" s="52" t="str">
        <f>VLOOKUP(A2095,'BAT Grundtabelle'!A:U,21,0)</f>
        <v>ja</v>
      </c>
      <c r="BB2095" s="52" t="str">
        <f t="shared" si="733"/>
        <v>nein</v>
      </c>
      <c r="BC2095" s="52" t="str">
        <f t="shared" si="734"/>
        <v>11878</v>
      </c>
      <c r="BD2095" s="52" t="str">
        <f t="shared" si="735"/>
        <v>Viehtransportunternehmen</v>
      </c>
      <c r="BE2095" s="52" t="str">
        <f t="shared" si="736"/>
        <v>Unternehmen</v>
      </c>
      <c r="BF2095" s="52">
        <f t="shared" si="737"/>
        <v>1</v>
      </c>
    </row>
    <row r="2096" spans="1:58" hidden="1" x14ac:dyDescent="0.35">
      <c r="A2096" s="107" t="s">
        <v>2059</v>
      </c>
      <c r="B2096" s="75" t="s">
        <v>2058</v>
      </c>
      <c r="C2096" s="52" t="s">
        <v>3</v>
      </c>
      <c r="D2096" s="52" t="s">
        <v>3</v>
      </c>
      <c r="E2096" s="52" t="s">
        <v>2</v>
      </c>
      <c r="F2096" s="52" t="s">
        <v>2</v>
      </c>
      <c r="G2096" s="52" t="s">
        <v>2</v>
      </c>
      <c r="H2096" s="52" t="s">
        <v>2</v>
      </c>
      <c r="I2096" s="52" t="s">
        <v>3</v>
      </c>
      <c r="J2096" s="52">
        <v>1</v>
      </c>
      <c r="K2096" s="52" t="s">
        <v>2</v>
      </c>
      <c r="L2096" s="52" t="s">
        <v>2</v>
      </c>
      <c r="M2096" s="52" t="s">
        <v>2</v>
      </c>
      <c r="N2096" s="52" t="s">
        <v>3</v>
      </c>
      <c r="P2096" s="52" t="s">
        <v>4</v>
      </c>
      <c r="Q2096" s="52" t="str">
        <f t="shared" si="744"/>
        <v>Nein</v>
      </c>
      <c r="R2096" s="52" t="str">
        <f t="shared" si="744"/>
        <v>Nein</v>
      </c>
      <c r="S2096" s="52" t="str">
        <f t="shared" si="744"/>
        <v>Nein</v>
      </c>
      <c r="T2096" s="52" t="str">
        <f t="shared" si="744"/>
        <v>Nein</v>
      </c>
      <c r="U2096" s="52" t="str">
        <f t="shared" si="744"/>
        <v>Nein</v>
      </c>
      <c r="V2096" s="52" t="str">
        <f t="shared" si="744"/>
        <v>Nein</v>
      </c>
      <c r="W2096" s="52" t="str">
        <f t="shared" si="744"/>
        <v>Nein</v>
      </c>
      <c r="X2096" s="52" t="str">
        <f t="shared" si="744"/>
        <v>Nein</v>
      </c>
      <c r="Y2096" s="52" t="str">
        <f t="shared" si="744"/>
        <v>Nein</v>
      </c>
      <c r="Z2096" s="52" t="str">
        <f t="shared" si="744"/>
        <v>Nein</v>
      </c>
      <c r="AA2096" s="52" t="str">
        <f t="shared" si="744"/>
        <v>Nein</v>
      </c>
      <c r="AB2096" s="52" t="str">
        <f t="shared" si="744"/>
        <v>Nein</v>
      </c>
      <c r="AC2096" s="52" t="str">
        <f t="shared" si="744"/>
        <v>Nein</v>
      </c>
      <c r="AD2096" s="52" t="str">
        <f t="shared" si="744"/>
        <v>Nein</v>
      </c>
      <c r="AE2096" s="52" t="str">
        <f t="shared" si="744"/>
        <v>Nein</v>
      </c>
      <c r="AF2096" s="52" t="str">
        <f t="shared" si="744"/>
        <v>Nein</v>
      </c>
      <c r="AG2096" s="61" t="str">
        <f>IF(Q2096="Ja",VLOOKUP($Q$2,Plausis!A:E,5,0),IF(R2096="Ja",VLOOKUP($R$2,Plausis!A:E,5,0),IF(T2096="Ja",VLOOKUP($T$2,Plausis!A:E,5,0),IF(U2096="Ja",VLOOKUP($U$2,Plausis!A:E,5,0),IF(AA2096="Ja",VLOOKUP($AA$2,Plausis!A:E,5,0),IF(AC2096="Ja",VLOOKUP($AC$2,Plausis!A:E,5,0),IF(AD2096="Ja",VLOOKUP($AD$2,Plausis!A:E,5,0),"")))))))</f>
        <v/>
      </c>
      <c r="AH2096" s="52" t="str">
        <f>IF(Y2096="Ja",VLOOKUP($Y$2,Plausis!A:E,5,0),"")</f>
        <v/>
      </c>
      <c r="AI2096" s="52" t="str">
        <f t="shared" si="725"/>
        <v>Ja</v>
      </c>
      <c r="AJ2096" s="52" t="str">
        <f>IF(S2096="Ja",VLOOKUP($S$2,Plausis!A:E,5,0),IF(V2096="Ja",VLOOKUP($V$2,Plausis!A:E,5,0),IF(X2096="Ja",VLOOKUP($X$2,Plausis!A:E,5,0),"")))</f>
        <v/>
      </c>
      <c r="AL2096" s="52" t="s">
        <v>3</v>
      </c>
      <c r="AM2096" s="114">
        <v>45531</v>
      </c>
      <c r="AN2096" s="52" t="s">
        <v>4467</v>
      </c>
      <c r="AO2096" s="52" t="str">
        <f>VLOOKUP(B2096,'BAT Grundtabelle'!B:T,19,0)</f>
        <v>ja</v>
      </c>
      <c r="AP2096" s="105" t="str">
        <f t="shared" si="726"/>
        <v>5434</v>
      </c>
      <c r="AQ2096" s="52" t="str">
        <f t="shared" si="727"/>
        <v>Visagist (ohne Piercing/Tattooing)</v>
      </c>
      <c r="AR2096" s="52" t="b">
        <f t="shared" si="743"/>
        <v>0</v>
      </c>
      <c r="AS2096" s="52" t="b">
        <f t="shared" si="743"/>
        <v>0</v>
      </c>
      <c r="AT2096" s="52" t="b">
        <f t="shared" si="743"/>
        <v>0</v>
      </c>
      <c r="AU2096" s="52">
        <f t="shared" si="728"/>
        <v>1</v>
      </c>
      <c r="AW2096" s="52" t="b">
        <f t="shared" si="729"/>
        <v>0</v>
      </c>
      <c r="AX2096" s="52" t="str">
        <f t="shared" si="730"/>
        <v>Unternehmen</v>
      </c>
      <c r="AY2096" s="52" t="b">
        <f t="shared" si="731"/>
        <v>0</v>
      </c>
      <c r="AZ2096" s="52" t="str">
        <f t="shared" si="732"/>
        <v>5434</v>
      </c>
      <c r="BA2096" s="52" t="str">
        <f>VLOOKUP(A2096,'BAT Grundtabelle'!A:U,21,0)</f>
        <v>ja</v>
      </c>
      <c r="BB2096" s="52" t="str">
        <f t="shared" si="733"/>
        <v>nein</v>
      </c>
      <c r="BC2096" s="52" t="str">
        <f t="shared" si="734"/>
        <v>5434</v>
      </c>
      <c r="BD2096" s="52" t="str">
        <f t="shared" si="735"/>
        <v>Visagist (ohne Piercing/Tattooing)</v>
      </c>
      <c r="BE2096" s="52" t="str">
        <f t="shared" si="736"/>
        <v>Unternehmen</v>
      </c>
      <c r="BF2096" s="52">
        <f t="shared" si="737"/>
        <v>1</v>
      </c>
    </row>
    <row r="2097" spans="1:58" hidden="1" x14ac:dyDescent="0.35">
      <c r="A2097" s="107" t="s">
        <v>4307</v>
      </c>
      <c r="B2097" s="75" t="s">
        <v>1612</v>
      </c>
      <c r="C2097" s="52" t="s">
        <v>3</v>
      </c>
      <c r="D2097" s="52" t="s">
        <v>3</v>
      </c>
      <c r="E2097" s="52" t="s">
        <v>2</v>
      </c>
      <c r="F2097" s="52" t="s">
        <v>2</v>
      </c>
      <c r="G2097" s="52" t="s">
        <v>2</v>
      </c>
      <c r="H2097" s="52" t="s">
        <v>2</v>
      </c>
      <c r="I2097" s="52" t="s">
        <v>3</v>
      </c>
      <c r="J2097" s="52">
        <v>1</v>
      </c>
      <c r="K2097" s="52" t="s">
        <v>2</v>
      </c>
      <c r="L2097" s="52" t="s">
        <v>2</v>
      </c>
      <c r="M2097" s="52" t="s">
        <v>2</v>
      </c>
      <c r="N2097" s="52" t="s">
        <v>3</v>
      </c>
      <c r="P2097" s="52" t="s">
        <v>4</v>
      </c>
      <c r="Q2097" s="52" t="str">
        <f t="shared" si="744"/>
        <v>Nein</v>
      </c>
      <c r="R2097" s="52" t="str">
        <f t="shared" si="744"/>
        <v>Nein</v>
      </c>
      <c r="S2097" s="52" t="str">
        <f t="shared" si="744"/>
        <v>Nein</v>
      </c>
      <c r="T2097" s="52" t="str">
        <f t="shared" si="744"/>
        <v>Nein</v>
      </c>
      <c r="U2097" s="52" t="str">
        <f t="shared" si="744"/>
        <v>Nein</v>
      </c>
      <c r="V2097" s="52" t="str">
        <f t="shared" si="744"/>
        <v>Nein</v>
      </c>
      <c r="W2097" s="52" t="str">
        <f t="shared" si="744"/>
        <v>Nein</v>
      </c>
      <c r="X2097" s="52" t="str">
        <f t="shared" si="744"/>
        <v>Nein</v>
      </c>
      <c r="Y2097" s="52" t="str">
        <f t="shared" si="744"/>
        <v>Nein</v>
      </c>
      <c r="Z2097" s="52" t="str">
        <f t="shared" si="744"/>
        <v>Nein</v>
      </c>
      <c r="AA2097" s="52" t="str">
        <f t="shared" si="744"/>
        <v>Nein</v>
      </c>
      <c r="AB2097" s="52" t="str">
        <f t="shared" si="744"/>
        <v>Nein</v>
      </c>
      <c r="AC2097" s="52" t="str">
        <f t="shared" si="744"/>
        <v>Nein</v>
      </c>
      <c r="AD2097" s="52" t="str">
        <f t="shared" si="744"/>
        <v>Nein</v>
      </c>
      <c r="AE2097" s="52" t="str">
        <f t="shared" si="744"/>
        <v>Nein</v>
      </c>
      <c r="AF2097" s="52" t="str">
        <f t="shared" si="744"/>
        <v>Nein</v>
      </c>
      <c r="AG2097" s="61" t="str">
        <f>IF(Q2097="Ja",VLOOKUP($Q$2,Plausis!A:E,5,0),IF(R2097="Ja",VLOOKUP($R$2,Plausis!A:E,5,0),IF(T2097="Ja",VLOOKUP($T$2,Plausis!A:E,5,0),IF(U2097="Ja",VLOOKUP($U$2,Plausis!A:E,5,0),IF(AA2097="Ja",VLOOKUP($AA$2,Plausis!A:E,5,0),IF(AC2097="Ja",VLOOKUP($AC$2,Plausis!A:E,5,0),IF(AD2097="Ja",VLOOKUP($AD$2,Plausis!A:E,5,0),"")))))))</f>
        <v/>
      </c>
      <c r="AH2097" s="52" t="str">
        <f>IF(Y2097="Ja",VLOOKUP($Y$2,Plausis!A:E,5,0),"")</f>
        <v/>
      </c>
      <c r="AI2097" s="52" t="str">
        <f t="shared" si="725"/>
        <v>Ja</v>
      </c>
      <c r="AJ2097" s="52" t="str">
        <f>IF(S2097="Ja",VLOOKUP($S$2,Plausis!A:E,5,0),IF(V2097="Ja",VLOOKUP($V$2,Plausis!A:E,5,0),IF(X2097="Ja",VLOOKUP($X$2,Plausis!A:E,5,0),"")))</f>
        <v/>
      </c>
      <c r="AL2097" s="52" t="s">
        <v>2</v>
      </c>
      <c r="AM2097" s="114">
        <v>45531</v>
      </c>
      <c r="AN2097" s="52" t="s">
        <v>4467</v>
      </c>
      <c r="AO2097" s="52" t="str">
        <f>VLOOKUP(B2097,'BAT Grundtabelle'!B:T,19,0)</f>
        <v>ja</v>
      </c>
      <c r="AP2097" s="105" t="str">
        <f t="shared" si="726"/>
        <v>11879</v>
      </c>
      <c r="AQ2097" s="52" t="str">
        <f t="shared" si="727"/>
        <v>Vliesstoffhersteller</v>
      </c>
      <c r="AR2097" s="52" t="b">
        <f t="shared" si="743"/>
        <v>0</v>
      </c>
      <c r="AS2097" s="52" t="b">
        <f t="shared" si="743"/>
        <v>0</v>
      </c>
      <c r="AT2097" s="52" t="b">
        <f t="shared" si="743"/>
        <v>0</v>
      </c>
      <c r="AU2097" s="52">
        <f t="shared" si="728"/>
        <v>1</v>
      </c>
      <c r="AW2097" s="52" t="b">
        <f t="shared" si="729"/>
        <v>0</v>
      </c>
      <c r="AX2097" s="52" t="str">
        <f t="shared" si="730"/>
        <v>Unternehmen</v>
      </c>
      <c r="AY2097" s="52" t="b">
        <f t="shared" si="731"/>
        <v>0</v>
      </c>
      <c r="AZ2097" s="52" t="str">
        <f t="shared" si="732"/>
        <v>11879</v>
      </c>
      <c r="BA2097" s="52" t="str">
        <f>VLOOKUP(A2097,'BAT Grundtabelle'!A:U,21,0)</f>
        <v>ja</v>
      </c>
      <c r="BB2097" s="52" t="str">
        <f t="shared" si="733"/>
        <v>nein</v>
      </c>
      <c r="BC2097" s="52" t="str">
        <f t="shared" si="734"/>
        <v>11879</v>
      </c>
      <c r="BD2097" s="52" t="str">
        <f t="shared" si="735"/>
        <v>Vliesstoffhersteller</v>
      </c>
      <c r="BE2097" s="52" t="str">
        <f t="shared" si="736"/>
        <v>Unternehmen</v>
      </c>
      <c r="BF2097" s="52">
        <f t="shared" si="737"/>
        <v>1</v>
      </c>
    </row>
    <row r="2098" spans="1:58" hidden="1" x14ac:dyDescent="0.35">
      <c r="A2098" s="107" t="s">
        <v>4308</v>
      </c>
      <c r="B2098" s="75" t="s">
        <v>1496</v>
      </c>
      <c r="C2098" s="52" t="s">
        <v>3</v>
      </c>
      <c r="D2098" s="52" t="s">
        <v>3</v>
      </c>
      <c r="E2098" s="52" t="s">
        <v>2</v>
      </c>
      <c r="F2098" s="52" t="s">
        <v>2</v>
      </c>
      <c r="G2098" s="52" t="s">
        <v>2</v>
      </c>
      <c r="H2098" s="52" t="s">
        <v>2</v>
      </c>
      <c r="I2098" s="52" t="s">
        <v>3</v>
      </c>
      <c r="J2098" s="52">
        <v>1</v>
      </c>
      <c r="K2098" s="52" t="s">
        <v>2</v>
      </c>
      <c r="L2098" s="52" t="s">
        <v>2</v>
      </c>
      <c r="M2098" s="52" t="s">
        <v>2</v>
      </c>
      <c r="N2098" s="52" t="s">
        <v>3</v>
      </c>
      <c r="P2098" s="52" t="s">
        <v>4</v>
      </c>
      <c r="Q2098" s="52" t="str">
        <f t="shared" si="744"/>
        <v>Nein</v>
      </c>
      <c r="R2098" s="52" t="str">
        <f t="shared" si="744"/>
        <v>Nein</v>
      </c>
      <c r="S2098" s="52" t="str">
        <f t="shared" si="744"/>
        <v>Nein</v>
      </c>
      <c r="T2098" s="52" t="str">
        <f t="shared" si="744"/>
        <v>Nein</v>
      </c>
      <c r="U2098" s="52" t="str">
        <f t="shared" si="744"/>
        <v>Nein</v>
      </c>
      <c r="V2098" s="52" t="str">
        <f t="shared" si="744"/>
        <v>Nein</v>
      </c>
      <c r="W2098" s="52" t="str">
        <f t="shared" si="744"/>
        <v>Nein</v>
      </c>
      <c r="X2098" s="52" t="str">
        <f t="shared" si="744"/>
        <v>Nein</v>
      </c>
      <c r="Y2098" s="52" t="str">
        <f t="shared" si="744"/>
        <v>Nein</v>
      </c>
      <c r="Z2098" s="52" t="str">
        <f t="shared" si="744"/>
        <v>Nein</v>
      </c>
      <c r="AA2098" s="52" t="str">
        <f t="shared" si="744"/>
        <v>Nein</v>
      </c>
      <c r="AB2098" s="52" t="str">
        <f t="shared" si="744"/>
        <v>Nein</v>
      </c>
      <c r="AC2098" s="52" t="str">
        <f t="shared" si="744"/>
        <v>Nein</v>
      </c>
      <c r="AD2098" s="52" t="str">
        <f t="shared" si="744"/>
        <v>Nein</v>
      </c>
      <c r="AE2098" s="52" t="str">
        <f t="shared" si="744"/>
        <v>Nein</v>
      </c>
      <c r="AF2098" s="52" t="str">
        <f t="shared" si="744"/>
        <v>Nein</v>
      </c>
      <c r="AG2098" s="61" t="str">
        <f>IF(Q2098="Ja",VLOOKUP($Q$2,Plausis!A:E,5,0),IF(R2098="Ja",VLOOKUP($R$2,Plausis!A:E,5,0),IF(T2098="Ja",VLOOKUP($T$2,Plausis!A:E,5,0),IF(U2098="Ja",VLOOKUP($U$2,Plausis!A:E,5,0),IF(AA2098="Ja",VLOOKUP($AA$2,Plausis!A:E,5,0),IF(AC2098="Ja",VLOOKUP($AC$2,Plausis!A:E,5,0),IF(AD2098="Ja",VLOOKUP($AD$2,Plausis!A:E,5,0),"")))))))</f>
        <v/>
      </c>
      <c r="AH2098" s="52" t="str">
        <f>IF(Y2098="Ja",VLOOKUP($Y$2,Plausis!A:E,5,0),"")</f>
        <v/>
      </c>
      <c r="AI2098" s="52" t="str">
        <f t="shared" si="725"/>
        <v>Ja</v>
      </c>
      <c r="AJ2098" s="52" t="str">
        <f>IF(S2098="Ja",VLOOKUP($S$2,Plausis!A:E,5,0),IF(V2098="Ja",VLOOKUP($V$2,Plausis!A:E,5,0),IF(X2098="Ja",VLOOKUP($X$2,Plausis!A:E,5,0),"")))</f>
        <v/>
      </c>
      <c r="AL2098" s="52" t="s">
        <v>2</v>
      </c>
      <c r="AM2098" s="114">
        <v>45531</v>
      </c>
      <c r="AN2098" s="52" t="s">
        <v>4467</v>
      </c>
      <c r="AO2098" s="52" t="str">
        <f>VLOOKUP(B2098,'BAT Grundtabelle'!B:T,19,0)</f>
        <v>ja</v>
      </c>
      <c r="AP2098" s="105" t="str">
        <f t="shared" si="726"/>
        <v>11880</v>
      </c>
      <c r="AQ2098" s="52" t="str">
        <f t="shared" si="727"/>
        <v>Vogelpark</v>
      </c>
      <c r="AR2098" s="52" t="b">
        <f t="shared" si="743"/>
        <v>0</v>
      </c>
      <c r="AS2098" s="52" t="b">
        <f t="shared" si="743"/>
        <v>0</v>
      </c>
      <c r="AT2098" s="52" t="b">
        <f t="shared" si="743"/>
        <v>0</v>
      </c>
      <c r="AU2098" s="52">
        <f t="shared" si="728"/>
        <v>1</v>
      </c>
      <c r="AW2098" s="52" t="b">
        <f t="shared" si="729"/>
        <v>0</v>
      </c>
      <c r="AX2098" s="52" t="str">
        <f t="shared" si="730"/>
        <v>Unternehmen</v>
      </c>
      <c r="AY2098" s="52" t="b">
        <f t="shared" si="731"/>
        <v>0</v>
      </c>
      <c r="AZ2098" s="52" t="str">
        <f t="shared" si="732"/>
        <v>11880</v>
      </c>
      <c r="BA2098" s="52" t="str">
        <f>VLOOKUP(A2098,'BAT Grundtabelle'!A:U,21,0)</f>
        <v>ja</v>
      </c>
      <c r="BB2098" s="52" t="str">
        <f t="shared" si="733"/>
        <v>nein</v>
      </c>
      <c r="BC2098" s="52" t="str">
        <f t="shared" si="734"/>
        <v>11880</v>
      </c>
      <c r="BD2098" s="52" t="str">
        <f t="shared" si="735"/>
        <v>Vogelpark</v>
      </c>
      <c r="BE2098" s="52" t="str">
        <f t="shared" si="736"/>
        <v>Unternehmen</v>
      </c>
      <c r="BF2098" s="52">
        <f t="shared" si="737"/>
        <v>1</v>
      </c>
    </row>
    <row r="2099" spans="1:58" hidden="1" x14ac:dyDescent="0.35">
      <c r="A2099" s="107" t="s">
        <v>4309</v>
      </c>
      <c r="B2099" s="75" t="s">
        <v>1846</v>
      </c>
      <c r="C2099" s="52" t="s">
        <v>2</v>
      </c>
      <c r="D2099" s="52" t="s">
        <v>2</v>
      </c>
      <c r="E2099" s="52" t="s">
        <v>2</v>
      </c>
      <c r="F2099" s="52" t="s">
        <v>2</v>
      </c>
      <c r="G2099" s="52" t="s">
        <v>2</v>
      </c>
      <c r="H2099" s="52" t="s">
        <v>3</v>
      </c>
      <c r="I2099" s="52" t="s">
        <v>2</v>
      </c>
      <c r="J2099" s="52" t="s">
        <v>2</v>
      </c>
      <c r="K2099" s="52" t="s">
        <v>2</v>
      </c>
      <c r="L2099" s="52" t="s">
        <v>2</v>
      </c>
      <c r="M2099" s="52" t="s">
        <v>2</v>
      </c>
      <c r="N2099" s="52" t="s">
        <v>2</v>
      </c>
      <c r="O2099" s="52" t="s">
        <v>2411</v>
      </c>
      <c r="P2099" s="52" t="s">
        <v>59</v>
      </c>
      <c r="Q2099" s="52" t="str">
        <f t="shared" si="744"/>
        <v>Nein</v>
      </c>
      <c r="R2099" s="52" t="str">
        <f t="shared" si="744"/>
        <v>Nein</v>
      </c>
      <c r="S2099" s="52" t="str">
        <f t="shared" si="744"/>
        <v>Nein</v>
      </c>
      <c r="T2099" s="52" t="str">
        <f t="shared" si="744"/>
        <v>Nein</v>
      </c>
      <c r="U2099" s="52" t="str">
        <f t="shared" si="744"/>
        <v>Nein</v>
      </c>
      <c r="V2099" s="52" t="str">
        <f t="shared" si="744"/>
        <v>Nein</v>
      </c>
      <c r="W2099" s="52" t="str">
        <f t="shared" si="744"/>
        <v>Nein</v>
      </c>
      <c r="X2099" s="52" t="str">
        <f t="shared" si="744"/>
        <v>Nein</v>
      </c>
      <c r="Y2099" s="52" t="str">
        <f t="shared" si="744"/>
        <v>Nein</v>
      </c>
      <c r="Z2099" s="52" t="str">
        <f t="shared" si="744"/>
        <v>Nein</v>
      </c>
      <c r="AA2099" s="52" t="str">
        <f t="shared" si="744"/>
        <v>Nein</v>
      </c>
      <c r="AB2099" s="52" t="str">
        <f t="shared" si="744"/>
        <v>Nein</v>
      </c>
      <c r="AC2099" s="52" t="str">
        <f t="shared" si="744"/>
        <v>Nein</v>
      </c>
      <c r="AD2099" s="52" t="str">
        <f t="shared" si="744"/>
        <v>Nein</v>
      </c>
      <c r="AE2099" s="52" t="str">
        <f t="shared" si="744"/>
        <v>Nein</v>
      </c>
      <c r="AF2099" s="52" t="str">
        <f t="shared" si="744"/>
        <v>Nein</v>
      </c>
      <c r="AG2099" s="61" t="str">
        <f>IF(Q2099="Ja",VLOOKUP($Q$2,Plausis!A:E,5,0),IF(R2099="Ja",VLOOKUP($R$2,Plausis!A:E,5,0),IF(T2099="Ja",VLOOKUP($T$2,Plausis!A:E,5,0),IF(U2099="Ja",VLOOKUP($U$2,Plausis!A:E,5,0),IF(AA2099="Ja",VLOOKUP($AA$2,Plausis!A:E,5,0),IF(AC2099="Ja",VLOOKUP($AC$2,Plausis!A:E,5,0),IF(AD2099="Ja",VLOOKUP($AD$2,Plausis!A:E,5,0),"")))))))</f>
        <v/>
      </c>
      <c r="AH2099" s="52" t="str">
        <f>IF(Y2099="Ja",VLOOKUP($Y$2,Plausis!A:E,5,0),"")</f>
        <v/>
      </c>
      <c r="AI2099" s="52" t="str">
        <f t="shared" si="725"/>
        <v>Nein</v>
      </c>
      <c r="AJ2099" s="52" t="str">
        <f>IF(S2099="Ja",VLOOKUP($S$2,Plausis!A:E,5,0),IF(V2099="Ja",VLOOKUP($V$2,Plausis!A:E,5,0),IF(X2099="Ja",VLOOKUP($X$2,Plausis!A:E,5,0),"")))</f>
        <v/>
      </c>
      <c r="AL2099" s="52" t="s">
        <v>2</v>
      </c>
      <c r="AM2099" s="114">
        <v>45531</v>
      </c>
      <c r="AN2099" s="52" t="s">
        <v>4467</v>
      </c>
      <c r="AO2099" s="52" t="str">
        <f>VLOOKUP(B2099,'BAT Grundtabelle'!B:T,19,0)</f>
        <v>ja</v>
      </c>
      <c r="AP2099" s="105" t="str">
        <f t="shared" si="726"/>
        <v>11881</v>
      </c>
      <c r="AQ2099" s="52" t="str">
        <f t="shared" si="727"/>
        <v>Vogelzuchtverein</v>
      </c>
      <c r="AR2099" s="52" t="b">
        <f t="shared" si="743"/>
        <v>0</v>
      </c>
      <c r="AS2099" s="52" t="b">
        <f t="shared" si="743"/>
        <v>0</v>
      </c>
      <c r="AT2099" s="52" t="b">
        <f t="shared" si="743"/>
        <v>0</v>
      </c>
      <c r="AU2099" s="52" t="str">
        <f t="shared" si="728"/>
        <v>Eigener Tarif</v>
      </c>
      <c r="AW2099" s="52" t="b">
        <f t="shared" si="729"/>
        <v>0</v>
      </c>
      <c r="AX2099" s="52" t="str">
        <f t="shared" si="730"/>
        <v>Eigener Tarif</v>
      </c>
      <c r="AY2099" s="52" t="b">
        <f t="shared" si="731"/>
        <v>0</v>
      </c>
      <c r="AZ2099" s="52" t="str">
        <f t="shared" si="732"/>
        <v>11881</v>
      </c>
      <c r="BA2099" s="52" t="str">
        <f>VLOOKUP(A2099,'BAT Grundtabelle'!A:U,21,0)</f>
        <v>nein</v>
      </c>
      <c r="BB2099" s="52" t="str">
        <f t="shared" si="733"/>
        <v>nein</v>
      </c>
      <c r="BC2099" s="52" t="str">
        <f t="shared" si="734"/>
        <v>11881</v>
      </c>
      <c r="BD2099" s="52" t="str">
        <f t="shared" si="735"/>
        <v>Vogelzuchtverein</v>
      </c>
      <c r="BE2099" s="52" t="str">
        <f t="shared" si="736"/>
        <v>Eigener Tarif</v>
      </c>
      <c r="BF2099" s="52" t="str">
        <f t="shared" si="737"/>
        <v>Eigener Tarif</v>
      </c>
    </row>
    <row r="2100" spans="1:58" hidden="1" x14ac:dyDescent="0.35">
      <c r="A2100" s="107" t="s">
        <v>4310</v>
      </c>
      <c r="B2100" s="75" t="s">
        <v>1471</v>
      </c>
      <c r="C2100" s="52" t="s">
        <v>3</v>
      </c>
      <c r="D2100" s="52" t="s">
        <v>3</v>
      </c>
      <c r="E2100" s="52" t="s">
        <v>2</v>
      </c>
      <c r="F2100" s="52" t="s">
        <v>2</v>
      </c>
      <c r="G2100" s="52" t="s">
        <v>2</v>
      </c>
      <c r="H2100" s="52" t="s">
        <v>2</v>
      </c>
      <c r="I2100" s="52" t="s">
        <v>3</v>
      </c>
      <c r="J2100" s="52">
        <v>3</v>
      </c>
      <c r="K2100" s="52" t="s">
        <v>2</v>
      </c>
      <c r="L2100" s="52" t="s">
        <v>2</v>
      </c>
      <c r="M2100" s="52" t="s">
        <v>2</v>
      </c>
      <c r="N2100" s="52" t="s">
        <v>3</v>
      </c>
      <c r="P2100" s="52" t="s">
        <v>4</v>
      </c>
      <c r="Q2100" s="52" t="str">
        <f t="shared" si="744"/>
        <v>Nein</v>
      </c>
      <c r="R2100" s="52" t="str">
        <f t="shared" si="744"/>
        <v>Nein</v>
      </c>
      <c r="S2100" s="52" t="str">
        <f t="shared" si="744"/>
        <v>Nein</v>
      </c>
      <c r="T2100" s="52" t="str">
        <f t="shared" si="744"/>
        <v>Nein</v>
      </c>
      <c r="U2100" s="52" t="str">
        <f t="shared" si="744"/>
        <v>Nein</v>
      </c>
      <c r="V2100" s="52" t="str">
        <f t="shared" si="744"/>
        <v>Nein</v>
      </c>
      <c r="W2100" s="52" t="str">
        <f t="shared" si="744"/>
        <v>Nein</v>
      </c>
      <c r="X2100" s="52" t="str">
        <f t="shared" si="744"/>
        <v>Nein</v>
      </c>
      <c r="Y2100" s="52" t="str">
        <f t="shared" si="744"/>
        <v>Nein</v>
      </c>
      <c r="Z2100" s="52" t="str">
        <f t="shared" si="744"/>
        <v>Nein</v>
      </c>
      <c r="AA2100" s="52" t="str">
        <f t="shared" si="744"/>
        <v>Nein</v>
      </c>
      <c r="AB2100" s="52" t="str">
        <f t="shared" si="744"/>
        <v>Nein</v>
      </c>
      <c r="AC2100" s="52" t="str">
        <f t="shared" si="744"/>
        <v>Nein</v>
      </c>
      <c r="AD2100" s="52" t="str">
        <f t="shared" si="744"/>
        <v>Nein</v>
      </c>
      <c r="AE2100" s="52" t="str">
        <f t="shared" si="744"/>
        <v>Nein</v>
      </c>
      <c r="AF2100" s="52" t="str">
        <f t="shared" si="744"/>
        <v>Nein</v>
      </c>
      <c r="AG2100" s="61" t="str">
        <f>IF(Q2100="Ja",VLOOKUP($Q$2,Plausis!A:E,5,0),IF(R2100="Ja",VLOOKUP($R$2,Plausis!A:E,5,0),IF(T2100="Ja",VLOOKUP($T$2,Plausis!A:E,5,0),IF(U2100="Ja",VLOOKUP($U$2,Plausis!A:E,5,0),IF(AA2100="Ja",VLOOKUP($AA$2,Plausis!A:E,5,0),IF(AC2100="Ja",VLOOKUP($AC$2,Plausis!A:E,5,0),IF(AD2100="Ja",VLOOKUP($AD$2,Plausis!A:E,5,0),"")))))))</f>
        <v/>
      </c>
      <c r="AH2100" s="52" t="str">
        <f>IF(Y2100="Ja",VLOOKUP($Y$2,Plausis!A:E,5,0),"")</f>
        <v/>
      </c>
      <c r="AI2100" s="52" t="str">
        <f t="shared" si="725"/>
        <v>Ja</v>
      </c>
      <c r="AJ2100" s="52" t="str">
        <f>IF(S2100="Ja",VLOOKUP($S$2,Plausis!A:E,5,0),IF(V2100="Ja",VLOOKUP($V$2,Plausis!A:E,5,0),IF(X2100="Ja",VLOOKUP($X$2,Plausis!A:E,5,0),"")))</f>
        <v/>
      </c>
      <c r="AL2100" s="52" t="s">
        <v>2</v>
      </c>
      <c r="AM2100" s="114">
        <v>45531</v>
      </c>
      <c r="AN2100" s="52" t="s">
        <v>4467</v>
      </c>
      <c r="AO2100" s="52" t="str">
        <f>VLOOKUP(B2100,'BAT Grundtabelle'!B:T,19,0)</f>
        <v>ja</v>
      </c>
      <c r="AP2100" s="105" t="str">
        <f t="shared" si="726"/>
        <v>11882</v>
      </c>
      <c r="AQ2100" s="52" t="str">
        <f t="shared" si="727"/>
        <v>Vulkanisierbetrieb</v>
      </c>
      <c r="AR2100" s="52" t="b">
        <f t="shared" si="743"/>
        <v>0</v>
      </c>
      <c r="AS2100" s="52" t="b">
        <f t="shared" si="743"/>
        <v>0</v>
      </c>
      <c r="AT2100" s="52" t="b">
        <f t="shared" si="743"/>
        <v>0</v>
      </c>
      <c r="AU2100" s="52">
        <f t="shared" si="728"/>
        <v>3</v>
      </c>
      <c r="AW2100" s="52" t="b">
        <f t="shared" si="729"/>
        <v>0</v>
      </c>
      <c r="AX2100" s="52" t="str">
        <f t="shared" si="730"/>
        <v>Unternehmen</v>
      </c>
      <c r="AY2100" s="52" t="b">
        <f t="shared" si="731"/>
        <v>0</v>
      </c>
      <c r="AZ2100" s="52" t="str">
        <f t="shared" si="732"/>
        <v>11882</v>
      </c>
      <c r="BA2100" s="52" t="str">
        <f>VLOOKUP(A2100,'BAT Grundtabelle'!A:U,21,0)</f>
        <v>ja</v>
      </c>
      <c r="BB2100" s="52" t="str">
        <f t="shared" si="733"/>
        <v>nein</v>
      </c>
      <c r="BC2100" s="52" t="str">
        <f t="shared" si="734"/>
        <v>11882</v>
      </c>
      <c r="BD2100" s="52" t="str">
        <f t="shared" si="735"/>
        <v>Vulkanisierbetrieb</v>
      </c>
      <c r="BE2100" s="52" t="str">
        <f t="shared" si="736"/>
        <v>Unternehmen</v>
      </c>
      <c r="BF2100" s="52">
        <f t="shared" si="737"/>
        <v>3</v>
      </c>
    </row>
    <row r="2101" spans="1:58" hidden="1" x14ac:dyDescent="0.35">
      <c r="A2101" s="107" t="s">
        <v>4311</v>
      </c>
      <c r="B2101" s="75" t="s">
        <v>2077</v>
      </c>
      <c r="C2101" s="52" t="s">
        <v>3</v>
      </c>
      <c r="D2101" s="52" t="s">
        <v>3</v>
      </c>
      <c r="E2101" s="52" t="s">
        <v>2</v>
      </c>
      <c r="F2101" s="52" t="s">
        <v>2</v>
      </c>
      <c r="G2101" s="52" t="s">
        <v>2</v>
      </c>
      <c r="H2101" s="52" t="s">
        <v>2</v>
      </c>
      <c r="I2101" s="52" t="s">
        <v>3</v>
      </c>
      <c r="J2101" s="52">
        <v>2</v>
      </c>
      <c r="K2101" s="52" t="s">
        <v>2</v>
      </c>
      <c r="L2101" s="52" t="s">
        <v>2</v>
      </c>
      <c r="M2101" s="52" t="s">
        <v>2</v>
      </c>
      <c r="N2101" s="52" t="s">
        <v>3</v>
      </c>
      <c r="P2101" s="52" t="s">
        <v>4</v>
      </c>
      <c r="Q2101" s="52" t="str">
        <f t="shared" si="744"/>
        <v>Nein</v>
      </c>
      <c r="R2101" s="52" t="str">
        <f t="shared" si="744"/>
        <v>Nein</v>
      </c>
      <c r="S2101" s="52" t="str">
        <f t="shared" si="744"/>
        <v>Nein</v>
      </c>
      <c r="T2101" s="52" t="str">
        <f t="shared" si="744"/>
        <v>Nein</v>
      </c>
      <c r="U2101" s="52" t="str">
        <f t="shared" si="744"/>
        <v>Nein</v>
      </c>
      <c r="V2101" s="52" t="str">
        <f t="shared" si="744"/>
        <v>Nein</v>
      </c>
      <c r="W2101" s="52" t="str">
        <f t="shared" si="744"/>
        <v>Nein</v>
      </c>
      <c r="X2101" s="52" t="str">
        <f t="shared" si="744"/>
        <v>Nein</v>
      </c>
      <c r="Y2101" s="52" t="str">
        <f t="shared" si="744"/>
        <v>Nein</v>
      </c>
      <c r="Z2101" s="52" t="str">
        <f t="shared" si="744"/>
        <v>Nein</v>
      </c>
      <c r="AA2101" s="52" t="str">
        <f t="shared" si="744"/>
        <v>Nein</v>
      </c>
      <c r="AB2101" s="52" t="str">
        <f t="shared" si="744"/>
        <v>Nein</v>
      </c>
      <c r="AC2101" s="52" t="str">
        <f t="shared" si="744"/>
        <v>Nein</v>
      </c>
      <c r="AD2101" s="52" t="str">
        <f t="shared" si="744"/>
        <v>Nein</v>
      </c>
      <c r="AE2101" s="52" t="str">
        <f t="shared" si="744"/>
        <v>Nein</v>
      </c>
      <c r="AF2101" s="52" t="str">
        <f t="shared" si="744"/>
        <v>Nein</v>
      </c>
      <c r="AG2101" s="61" t="str">
        <f>IF(Q2101="Ja",VLOOKUP($Q$2,Plausis!A:E,5,0),IF(R2101="Ja",VLOOKUP($R$2,Plausis!A:E,5,0),IF(T2101="Ja",VLOOKUP($T$2,Plausis!A:E,5,0),IF(U2101="Ja",VLOOKUP($U$2,Plausis!A:E,5,0),IF(AA2101="Ja",VLOOKUP($AA$2,Plausis!A:E,5,0),IF(AC2101="Ja",VLOOKUP($AC$2,Plausis!A:E,5,0),IF(AD2101="Ja",VLOOKUP($AD$2,Plausis!A:E,5,0),"")))))))</f>
        <v/>
      </c>
      <c r="AH2101" s="52" t="str">
        <f>IF(Y2101="Ja",VLOOKUP($Y$2,Plausis!A:E,5,0),"")</f>
        <v/>
      </c>
      <c r="AI2101" s="52" t="str">
        <f t="shared" si="725"/>
        <v>Ja</v>
      </c>
      <c r="AJ2101" s="52" t="str">
        <f>IF(S2101="Ja",VLOOKUP($S$2,Plausis!A:E,5,0),IF(V2101="Ja",VLOOKUP($V$2,Plausis!A:E,5,0),IF(X2101="Ja",VLOOKUP($X$2,Plausis!A:E,5,0),"")))</f>
        <v/>
      </c>
      <c r="AL2101" s="52" t="s">
        <v>2</v>
      </c>
      <c r="AM2101" s="114">
        <v>45531</v>
      </c>
      <c r="AN2101" s="52" t="s">
        <v>4467</v>
      </c>
      <c r="AO2101" s="52" t="str">
        <f>VLOOKUP(B2101,'BAT Grundtabelle'!B:T,19,0)</f>
        <v>ja</v>
      </c>
      <c r="AP2101" s="105" t="str">
        <f t="shared" si="726"/>
        <v>7894</v>
      </c>
      <c r="AQ2101" s="52" t="str">
        <f t="shared" si="727"/>
        <v>Wach- und Sicherheitsunternehmen</v>
      </c>
      <c r="AR2101" s="52" t="b">
        <f t="shared" si="743"/>
        <v>0</v>
      </c>
      <c r="AS2101" s="52" t="b">
        <f t="shared" si="743"/>
        <v>0</v>
      </c>
      <c r="AT2101" s="52" t="b">
        <f t="shared" si="743"/>
        <v>0</v>
      </c>
      <c r="AU2101" s="52">
        <f t="shared" si="728"/>
        <v>2</v>
      </c>
      <c r="AW2101" s="52" t="b">
        <f t="shared" si="729"/>
        <v>0</v>
      </c>
      <c r="AX2101" s="52" t="str">
        <f t="shared" si="730"/>
        <v>Unternehmen</v>
      </c>
      <c r="AY2101" s="52" t="b">
        <f t="shared" si="731"/>
        <v>0</v>
      </c>
      <c r="AZ2101" s="52" t="str">
        <f t="shared" si="732"/>
        <v>7894</v>
      </c>
      <c r="BA2101" s="52" t="str">
        <f>VLOOKUP(A2101,'BAT Grundtabelle'!A:U,21,0)</f>
        <v>ja</v>
      </c>
      <c r="BB2101" s="52" t="str">
        <f t="shared" si="733"/>
        <v>nein</v>
      </c>
      <c r="BC2101" s="52" t="str">
        <f t="shared" si="734"/>
        <v>7894</v>
      </c>
      <c r="BD2101" s="52" t="str">
        <f t="shared" si="735"/>
        <v>Wach- und Sicherheitsunternehmen</v>
      </c>
      <c r="BE2101" s="52" t="str">
        <f t="shared" si="736"/>
        <v>Unternehmen</v>
      </c>
      <c r="BF2101" s="52">
        <f t="shared" si="737"/>
        <v>2</v>
      </c>
    </row>
    <row r="2102" spans="1:58" hidden="1" x14ac:dyDescent="0.35">
      <c r="A2102" s="107" t="s">
        <v>4312</v>
      </c>
      <c r="B2102" s="75" t="s">
        <v>1351</v>
      </c>
      <c r="C2102" s="52" t="s">
        <v>3</v>
      </c>
      <c r="D2102" s="52" t="s">
        <v>3</v>
      </c>
      <c r="E2102" s="52" t="s">
        <v>2</v>
      </c>
      <c r="F2102" s="52" t="s">
        <v>2</v>
      </c>
      <c r="G2102" s="52" t="s">
        <v>2</v>
      </c>
      <c r="H2102" s="52" t="s">
        <v>2</v>
      </c>
      <c r="I2102" s="52" t="s">
        <v>3</v>
      </c>
      <c r="J2102" s="52">
        <v>1</v>
      </c>
      <c r="K2102" s="52" t="s">
        <v>2</v>
      </c>
      <c r="L2102" s="52" t="s">
        <v>2</v>
      </c>
      <c r="M2102" s="52" t="s">
        <v>2</v>
      </c>
      <c r="N2102" s="52" t="s">
        <v>3</v>
      </c>
      <c r="P2102" s="52" t="s">
        <v>4</v>
      </c>
      <c r="Q2102" s="52" t="str">
        <f t="shared" si="744"/>
        <v>Nein</v>
      </c>
      <c r="R2102" s="52" t="str">
        <f t="shared" si="744"/>
        <v>Nein</v>
      </c>
      <c r="S2102" s="52" t="str">
        <f t="shared" si="744"/>
        <v>Nein</v>
      </c>
      <c r="T2102" s="52" t="str">
        <f t="shared" si="744"/>
        <v>Nein</v>
      </c>
      <c r="U2102" s="52" t="str">
        <f t="shared" si="744"/>
        <v>Nein</v>
      </c>
      <c r="V2102" s="52" t="str">
        <f t="shared" si="744"/>
        <v>Nein</v>
      </c>
      <c r="W2102" s="52" t="str">
        <f t="shared" si="744"/>
        <v>Nein</v>
      </c>
      <c r="X2102" s="52" t="str">
        <f t="shared" si="744"/>
        <v>Nein</v>
      </c>
      <c r="Y2102" s="52" t="str">
        <f t="shared" si="744"/>
        <v>Nein</v>
      </c>
      <c r="Z2102" s="52" t="str">
        <f t="shared" si="744"/>
        <v>Nein</v>
      </c>
      <c r="AA2102" s="52" t="str">
        <f t="shared" si="744"/>
        <v>Nein</v>
      </c>
      <c r="AB2102" s="52" t="str">
        <f t="shared" si="744"/>
        <v>Nein</v>
      </c>
      <c r="AC2102" s="52" t="str">
        <f t="shared" si="744"/>
        <v>Nein</v>
      </c>
      <c r="AD2102" s="52" t="str">
        <f t="shared" si="744"/>
        <v>Nein</v>
      </c>
      <c r="AE2102" s="52" t="str">
        <f t="shared" si="744"/>
        <v>Nein</v>
      </c>
      <c r="AF2102" s="52" t="str">
        <f t="shared" si="744"/>
        <v>Nein</v>
      </c>
      <c r="AG2102" s="61" t="str">
        <f>IF(Q2102="Ja",VLOOKUP($Q$2,Plausis!A:E,5,0),IF(R2102="Ja",VLOOKUP($R$2,Plausis!A:E,5,0),IF(T2102="Ja",VLOOKUP($T$2,Plausis!A:E,5,0),IF(U2102="Ja",VLOOKUP($U$2,Plausis!A:E,5,0),IF(AA2102="Ja",VLOOKUP($AA$2,Plausis!A:E,5,0),IF(AC2102="Ja",VLOOKUP($AC$2,Plausis!A:E,5,0),IF(AD2102="Ja",VLOOKUP($AD$2,Plausis!A:E,5,0),"")))))))</f>
        <v/>
      </c>
      <c r="AH2102" s="52" t="str">
        <f>IF(Y2102="Ja",VLOOKUP($Y$2,Plausis!A:E,5,0),"")</f>
        <v/>
      </c>
      <c r="AI2102" s="52" t="str">
        <f t="shared" si="725"/>
        <v>Ja</v>
      </c>
      <c r="AJ2102" s="52" t="str">
        <f>IF(S2102="Ja",VLOOKUP($S$2,Plausis!A:E,5,0),IF(V2102="Ja",VLOOKUP($V$2,Plausis!A:E,5,0),IF(X2102="Ja",VLOOKUP($X$2,Plausis!A:E,5,0),"")))</f>
        <v/>
      </c>
      <c r="AL2102" s="52" t="s">
        <v>2</v>
      </c>
      <c r="AM2102" s="114">
        <v>45531</v>
      </c>
      <c r="AN2102" s="52" t="s">
        <v>4467</v>
      </c>
      <c r="AO2102" s="52" t="str">
        <f>VLOOKUP(B2102,'BAT Grundtabelle'!B:T,19,0)</f>
        <v>ja</v>
      </c>
      <c r="AP2102" s="105" t="str">
        <f t="shared" si="726"/>
        <v>11883</v>
      </c>
      <c r="AQ2102" s="52" t="str">
        <f t="shared" si="727"/>
        <v>Wachshersteller</v>
      </c>
      <c r="AR2102" s="52" t="b">
        <f t="shared" si="743"/>
        <v>0</v>
      </c>
      <c r="AS2102" s="52" t="b">
        <f t="shared" si="743"/>
        <v>0</v>
      </c>
      <c r="AT2102" s="52" t="b">
        <f t="shared" si="743"/>
        <v>0</v>
      </c>
      <c r="AU2102" s="52">
        <f t="shared" si="728"/>
        <v>1</v>
      </c>
      <c r="AW2102" s="52" t="b">
        <f t="shared" si="729"/>
        <v>0</v>
      </c>
      <c r="AX2102" s="52" t="str">
        <f t="shared" si="730"/>
        <v>Unternehmen</v>
      </c>
      <c r="AY2102" s="52" t="b">
        <f t="shared" si="731"/>
        <v>0</v>
      </c>
      <c r="AZ2102" s="52" t="str">
        <f t="shared" si="732"/>
        <v>11883</v>
      </c>
      <c r="BA2102" s="52" t="str">
        <f>VLOOKUP(A2102,'BAT Grundtabelle'!A:U,21,0)</f>
        <v>ja</v>
      </c>
      <c r="BB2102" s="52" t="str">
        <f t="shared" si="733"/>
        <v>nein</v>
      </c>
      <c r="BC2102" s="52" t="str">
        <f t="shared" si="734"/>
        <v>11883</v>
      </c>
      <c r="BD2102" s="52" t="str">
        <f t="shared" si="735"/>
        <v>Wachshersteller</v>
      </c>
      <c r="BE2102" s="52" t="str">
        <f t="shared" si="736"/>
        <v>Unternehmen</v>
      </c>
      <c r="BF2102" s="52">
        <f t="shared" si="737"/>
        <v>1</v>
      </c>
    </row>
    <row r="2103" spans="1:58" hidden="1" x14ac:dyDescent="0.35">
      <c r="A2103" s="107" t="s">
        <v>4313</v>
      </c>
      <c r="B2103" s="75" t="s">
        <v>1352</v>
      </c>
      <c r="C2103" s="52" t="s">
        <v>3</v>
      </c>
      <c r="D2103" s="52" t="s">
        <v>3</v>
      </c>
      <c r="E2103" s="52" t="s">
        <v>2</v>
      </c>
      <c r="F2103" s="52" t="s">
        <v>2</v>
      </c>
      <c r="G2103" s="52" t="s">
        <v>2</v>
      </c>
      <c r="H2103" s="52" t="s">
        <v>2</v>
      </c>
      <c r="I2103" s="52" t="s">
        <v>3</v>
      </c>
      <c r="J2103" s="52">
        <v>1</v>
      </c>
      <c r="K2103" s="52" t="s">
        <v>2</v>
      </c>
      <c r="L2103" s="52" t="s">
        <v>2</v>
      </c>
      <c r="M2103" s="52" t="s">
        <v>2</v>
      </c>
      <c r="N2103" s="52" t="s">
        <v>3</v>
      </c>
      <c r="P2103" s="52" t="s">
        <v>4</v>
      </c>
      <c r="Q2103" s="52" t="str">
        <f t="shared" ref="Q2103:AF2112" si="745">IF(ISERROR(FIND(Q$2,$P2103,1)),"Nein","Ja")</f>
        <v>Nein</v>
      </c>
      <c r="R2103" s="52" t="str">
        <f t="shared" si="745"/>
        <v>Nein</v>
      </c>
      <c r="S2103" s="52" t="str">
        <f t="shared" si="745"/>
        <v>Nein</v>
      </c>
      <c r="T2103" s="52" t="str">
        <f t="shared" si="745"/>
        <v>Nein</v>
      </c>
      <c r="U2103" s="52" t="str">
        <f t="shared" si="745"/>
        <v>Nein</v>
      </c>
      <c r="V2103" s="52" t="str">
        <f t="shared" si="745"/>
        <v>Nein</v>
      </c>
      <c r="W2103" s="52" t="str">
        <f t="shared" si="745"/>
        <v>Nein</v>
      </c>
      <c r="X2103" s="52" t="str">
        <f t="shared" si="745"/>
        <v>Nein</v>
      </c>
      <c r="Y2103" s="52" t="str">
        <f t="shared" si="745"/>
        <v>Nein</v>
      </c>
      <c r="Z2103" s="52" t="str">
        <f t="shared" si="745"/>
        <v>Nein</v>
      </c>
      <c r="AA2103" s="52" t="str">
        <f t="shared" si="745"/>
        <v>Nein</v>
      </c>
      <c r="AB2103" s="52" t="str">
        <f t="shared" si="745"/>
        <v>Nein</v>
      </c>
      <c r="AC2103" s="52" t="str">
        <f t="shared" si="745"/>
        <v>Nein</v>
      </c>
      <c r="AD2103" s="52" t="str">
        <f t="shared" si="745"/>
        <v>Nein</v>
      </c>
      <c r="AE2103" s="52" t="str">
        <f t="shared" si="745"/>
        <v>Nein</v>
      </c>
      <c r="AF2103" s="52" t="str">
        <f t="shared" si="745"/>
        <v>Nein</v>
      </c>
      <c r="AG2103" s="61" t="str">
        <f>IF(Q2103="Ja",VLOOKUP($Q$2,Plausis!A:E,5,0),IF(R2103="Ja",VLOOKUP($R$2,Plausis!A:E,5,0),IF(T2103="Ja",VLOOKUP($T$2,Plausis!A:E,5,0),IF(U2103="Ja",VLOOKUP($U$2,Plausis!A:E,5,0),IF(AA2103="Ja",VLOOKUP($AA$2,Plausis!A:E,5,0),IF(AC2103="Ja",VLOOKUP($AC$2,Plausis!A:E,5,0),IF(AD2103="Ja",VLOOKUP($AD$2,Plausis!A:E,5,0),"")))))))</f>
        <v/>
      </c>
      <c r="AH2103" s="52" t="str">
        <f>IF(Y2103="Ja",VLOOKUP($Y$2,Plausis!A:E,5,0),"")</f>
        <v/>
      </c>
      <c r="AI2103" s="52" t="str">
        <f t="shared" si="725"/>
        <v>Ja</v>
      </c>
      <c r="AJ2103" s="52" t="str">
        <f>IF(S2103="Ja",VLOOKUP($S$2,Plausis!A:E,5,0),IF(V2103="Ja",VLOOKUP($V$2,Plausis!A:E,5,0),IF(X2103="Ja",VLOOKUP($X$2,Plausis!A:E,5,0),"")))</f>
        <v/>
      </c>
      <c r="AL2103" s="52" t="s">
        <v>2</v>
      </c>
      <c r="AM2103" s="114">
        <v>45531</v>
      </c>
      <c r="AN2103" s="52" t="s">
        <v>4467</v>
      </c>
      <c r="AO2103" s="52" t="str">
        <f>VLOOKUP(B2103,'BAT Grundtabelle'!B:T,19,0)</f>
        <v>ja</v>
      </c>
      <c r="AP2103" s="105" t="str">
        <f t="shared" si="726"/>
        <v>11884</v>
      </c>
      <c r="AQ2103" s="52" t="str">
        <f t="shared" si="727"/>
        <v>Wachszieherei</v>
      </c>
      <c r="AR2103" s="52" t="b">
        <f t="shared" ref="AR2103:AT2122" si="746">IF(ISERROR(FIND(AR$1,$P2103,1)),FALSE,TRUE)</f>
        <v>0</v>
      </c>
      <c r="AS2103" s="52" t="b">
        <f t="shared" si="746"/>
        <v>0</v>
      </c>
      <c r="AT2103" s="52" t="b">
        <f t="shared" si="746"/>
        <v>0</v>
      </c>
      <c r="AU2103" s="52">
        <f t="shared" si="728"/>
        <v>1</v>
      </c>
      <c r="AW2103" s="52" t="b">
        <f t="shared" si="729"/>
        <v>0</v>
      </c>
      <c r="AX2103" s="52" t="str">
        <f t="shared" si="730"/>
        <v>Unternehmen</v>
      </c>
      <c r="AY2103" s="52" t="b">
        <f t="shared" si="731"/>
        <v>0</v>
      </c>
      <c r="AZ2103" s="52" t="str">
        <f t="shared" si="732"/>
        <v>11884</v>
      </c>
      <c r="BA2103" s="52" t="str">
        <f>VLOOKUP(A2103,'BAT Grundtabelle'!A:U,21,0)</f>
        <v>ja</v>
      </c>
      <c r="BB2103" s="52" t="str">
        <f t="shared" si="733"/>
        <v>nein</v>
      </c>
      <c r="BC2103" s="52" t="str">
        <f t="shared" si="734"/>
        <v>11884</v>
      </c>
      <c r="BD2103" s="52" t="str">
        <f t="shared" si="735"/>
        <v>Wachszieherei</v>
      </c>
      <c r="BE2103" s="52" t="str">
        <f t="shared" si="736"/>
        <v>Unternehmen</v>
      </c>
      <c r="BF2103" s="52">
        <f t="shared" si="737"/>
        <v>1</v>
      </c>
    </row>
    <row r="2104" spans="1:58" hidden="1" x14ac:dyDescent="0.35">
      <c r="A2104" s="107" t="s">
        <v>4314</v>
      </c>
      <c r="B2104" s="75" t="s">
        <v>1051</v>
      </c>
      <c r="C2104" s="52" t="s">
        <v>3</v>
      </c>
      <c r="D2104" s="52" t="s">
        <v>3</v>
      </c>
      <c r="E2104" s="52" t="s">
        <v>2</v>
      </c>
      <c r="F2104" s="52" t="s">
        <v>2</v>
      </c>
      <c r="G2104" s="52" t="s">
        <v>2</v>
      </c>
      <c r="H2104" s="52" t="s">
        <v>2</v>
      </c>
      <c r="I2104" s="52" t="s">
        <v>3</v>
      </c>
      <c r="J2104" s="52">
        <v>1</v>
      </c>
      <c r="K2104" s="52" t="s">
        <v>2</v>
      </c>
      <c r="L2104" s="52" t="s">
        <v>2</v>
      </c>
      <c r="M2104" s="52" t="s">
        <v>2</v>
      </c>
      <c r="N2104" s="52" t="s">
        <v>3</v>
      </c>
      <c r="P2104" s="52" t="s">
        <v>4</v>
      </c>
      <c r="Q2104" s="52" t="str">
        <f t="shared" si="745"/>
        <v>Nein</v>
      </c>
      <c r="R2104" s="52" t="str">
        <f t="shared" si="745"/>
        <v>Nein</v>
      </c>
      <c r="S2104" s="52" t="str">
        <f t="shared" si="745"/>
        <v>Nein</v>
      </c>
      <c r="T2104" s="52" t="str">
        <f t="shared" si="745"/>
        <v>Nein</v>
      </c>
      <c r="U2104" s="52" t="str">
        <f t="shared" si="745"/>
        <v>Nein</v>
      </c>
      <c r="V2104" s="52" t="str">
        <f t="shared" si="745"/>
        <v>Nein</v>
      </c>
      <c r="W2104" s="52" t="str">
        <f t="shared" si="745"/>
        <v>Nein</v>
      </c>
      <c r="X2104" s="52" t="str">
        <f t="shared" si="745"/>
        <v>Nein</v>
      </c>
      <c r="Y2104" s="52" t="str">
        <f t="shared" si="745"/>
        <v>Nein</v>
      </c>
      <c r="Z2104" s="52" t="str">
        <f t="shared" si="745"/>
        <v>Nein</v>
      </c>
      <c r="AA2104" s="52" t="str">
        <f t="shared" si="745"/>
        <v>Nein</v>
      </c>
      <c r="AB2104" s="52" t="str">
        <f t="shared" si="745"/>
        <v>Nein</v>
      </c>
      <c r="AC2104" s="52" t="str">
        <f t="shared" si="745"/>
        <v>Nein</v>
      </c>
      <c r="AD2104" s="52" t="str">
        <f t="shared" si="745"/>
        <v>Nein</v>
      </c>
      <c r="AE2104" s="52" t="str">
        <f t="shared" si="745"/>
        <v>Nein</v>
      </c>
      <c r="AF2104" s="52" t="str">
        <f t="shared" si="745"/>
        <v>Nein</v>
      </c>
      <c r="AG2104" s="61" t="str">
        <f>IF(Q2104="Ja",VLOOKUP($Q$2,Plausis!A:E,5,0),IF(R2104="Ja",VLOOKUP($R$2,Plausis!A:E,5,0),IF(T2104="Ja",VLOOKUP($T$2,Plausis!A:E,5,0),IF(U2104="Ja",VLOOKUP($U$2,Plausis!A:E,5,0),IF(AA2104="Ja",VLOOKUP($AA$2,Plausis!A:E,5,0),IF(AC2104="Ja",VLOOKUP($AC$2,Plausis!A:E,5,0),IF(AD2104="Ja",VLOOKUP($AD$2,Plausis!A:E,5,0),"")))))))</f>
        <v/>
      </c>
      <c r="AH2104" s="52" t="str">
        <f>IF(Y2104="Ja",VLOOKUP($Y$2,Plausis!A:E,5,0),"")</f>
        <v/>
      </c>
      <c r="AI2104" s="52" t="str">
        <f t="shared" si="725"/>
        <v>Ja</v>
      </c>
      <c r="AJ2104" s="52" t="str">
        <f>IF(S2104="Ja",VLOOKUP($S$2,Plausis!A:E,5,0),IF(V2104="Ja",VLOOKUP($V$2,Plausis!A:E,5,0),IF(X2104="Ja",VLOOKUP($X$2,Plausis!A:E,5,0),"")))</f>
        <v/>
      </c>
      <c r="AL2104" s="52" t="s">
        <v>2</v>
      </c>
      <c r="AM2104" s="114">
        <v>45531</v>
      </c>
      <c r="AN2104" s="52" t="s">
        <v>4467</v>
      </c>
      <c r="AO2104" s="52" t="str">
        <f>VLOOKUP(B2104,'BAT Grundtabelle'!B:T,19,0)</f>
        <v>ja</v>
      </c>
      <c r="AP2104" s="105" t="str">
        <f t="shared" si="726"/>
        <v>11885</v>
      </c>
      <c r="AQ2104" s="52" t="str">
        <f t="shared" si="727"/>
        <v>Waffeneinzelhandel (nur Sport-/Jagdwaffen)</v>
      </c>
      <c r="AR2104" s="52" t="b">
        <f t="shared" si="746"/>
        <v>0</v>
      </c>
      <c r="AS2104" s="52" t="b">
        <f t="shared" si="746"/>
        <v>0</v>
      </c>
      <c r="AT2104" s="52" t="b">
        <f t="shared" si="746"/>
        <v>0</v>
      </c>
      <c r="AU2104" s="52">
        <f t="shared" si="728"/>
        <v>1</v>
      </c>
      <c r="AW2104" s="52" t="b">
        <f t="shared" si="729"/>
        <v>0</v>
      </c>
      <c r="AX2104" s="52" t="str">
        <f t="shared" si="730"/>
        <v>Unternehmen</v>
      </c>
      <c r="AY2104" s="52" t="b">
        <f t="shared" si="731"/>
        <v>0</v>
      </c>
      <c r="AZ2104" s="52" t="str">
        <f t="shared" si="732"/>
        <v>11885</v>
      </c>
      <c r="BA2104" s="52" t="str">
        <f>VLOOKUP(A2104,'BAT Grundtabelle'!A:U,21,0)</f>
        <v>ja</v>
      </c>
      <c r="BB2104" s="52" t="str">
        <f t="shared" si="733"/>
        <v>nein</v>
      </c>
      <c r="BC2104" s="52" t="str">
        <f t="shared" si="734"/>
        <v>11885</v>
      </c>
      <c r="BD2104" s="52" t="str">
        <f t="shared" si="735"/>
        <v>Waffeneinzelhandel (nur Sport-/Jagdwaffen)</v>
      </c>
      <c r="BE2104" s="52" t="str">
        <f t="shared" si="736"/>
        <v>Unternehmen</v>
      </c>
      <c r="BF2104" s="52">
        <f t="shared" si="737"/>
        <v>1</v>
      </c>
    </row>
    <row r="2105" spans="1:58" hidden="1" x14ac:dyDescent="0.35">
      <c r="A2105" s="107" t="s">
        <v>4315</v>
      </c>
      <c r="B2105" s="75" t="s">
        <v>1047</v>
      </c>
      <c r="C2105" s="52" t="s">
        <v>3</v>
      </c>
      <c r="D2105" s="52" t="s">
        <v>3</v>
      </c>
      <c r="E2105" s="52" t="s">
        <v>2</v>
      </c>
      <c r="F2105" s="52" t="s">
        <v>2</v>
      </c>
      <c r="G2105" s="52" t="s">
        <v>2</v>
      </c>
      <c r="H2105" s="52" t="s">
        <v>2</v>
      </c>
      <c r="I2105" s="52" t="s">
        <v>3</v>
      </c>
      <c r="J2105" s="52">
        <v>4</v>
      </c>
      <c r="K2105" s="52" t="s">
        <v>2</v>
      </c>
      <c r="L2105" s="52" t="s">
        <v>2</v>
      </c>
      <c r="M2105" s="52" t="s">
        <v>2</v>
      </c>
      <c r="N2105" s="52" t="s">
        <v>3</v>
      </c>
      <c r="O2105" s="52" t="s">
        <v>2412</v>
      </c>
      <c r="P2105" s="52" t="s">
        <v>4438</v>
      </c>
      <c r="Q2105" s="52" t="str">
        <f t="shared" si="745"/>
        <v>Nein</v>
      </c>
      <c r="R2105" s="52" t="str">
        <f t="shared" si="745"/>
        <v>Nein</v>
      </c>
      <c r="S2105" s="52" t="str">
        <f t="shared" si="745"/>
        <v>Nein</v>
      </c>
      <c r="T2105" s="52" t="str">
        <f t="shared" si="745"/>
        <v>Ja</v>
      </c>
      <c r="U2105" s="52" t="str">
        <f t="shared" si="745"/>
        <v>Nein</v>
      </c>
      <c r="V2105" s="52" t="str">
        <f t="shared" si="745"/>
        <v>Nein</v>
      </c>
      <c r="W2105" s="52" t="str">
        <f t="shared" si="745"/>
        <v>Nein</v>
      </c>
      <c r="X2105" s="52" t="str">
        <f t="shared" si="745"/>
        <v>Ja</v>
      </c>
      <c r="Y2105" s="52" t="str">
        <f t="shared" si="745"/>
        <v>Nein</v>
      </c>
      <c r="Z2105" s="52" t="str">
        <f t="shared" si="745"/>
        <v>Nein</v>
      </c>
      <c r="AA2105" s="52" t="str">
        <f t="shared" si="745"/>
        <v>Nein</v>
      </c>
      <c r="AB2105" s="52" t="str">
        <f t="shared" si="745"/>
        <v>Ja</v>
      </c>
      <c r="AC2105" s="52" t="str">
        <f t="shared" si="745"/>
        <v>Nein</v>
      </c>
      <c r="AD2105" s="52" t="str">
        <f t="shared" si="745"/>
        <v>Nein</v>
      </c>
      <c r="AE2105" s="52" t="str">
        <f t="shared" si="745"/>
        <v>Nein</v>
      </c>
      <c r="AF2105" s="52" t="str">
        <f t="shared" si="745"/>
        <v>Nein</v>
      </c>
      <c r="AG2105" s="61" t="str">
        <f>IF(Q2105="Ja",VLOOKUP($Q$2,Plausis!A:E,5,0),IF(R2105="Ja",VLOOKUP($R$2,Plausis!A:E,5,0),IF(T2105="Ja",VLOOKUP($T$2,Plausis!A:E,5,0),IF(U2105="Ja",VLOOKUP($U$2,Plausis!A:E,5,0),IF(AA2105="Ja",VLOOKUP($AA$2,Plausis!A:E,5,0),IF(AC2105="Ja",VLOOKUP($AC$2,Plausis!A:E,5,0),IF(AD2105="Ja",VLOOKUP($AD$2,Plausis!A:E,5,0),"")))))))</f>
        <v>Dieser Betrieb ist nur im Komfort-RS ohne ergänzenden Spezial-Straf-RS versicherbar.</v>
      </c>
      <c r="AH2105" s="52" t="str">
        <f>IF(Y2105="Ja",VLOOKUP($Y$2,Plausis!A:E,5,0),"")</f>
        <v/>
      </c>
      <c r="AI2105" s="52" t="str">
        <f t="shared" si="725"/>
        <v>Nein</v>
      </c>
      <c r="AJ2105" s="52" t="str">
        <f>IF(S2105="Ja",VLOOKUP($S$2,Plausis!A:E,5,0),IF(V2105="Ja",VLOOKUP($V$2,Plausis!A:E,5,0),IF(X2105="Ja",VLOOKUP($X$2,Plausis!A:E,5,0),"")))</f>
        <v>Dieser Betrieb kann nur ohne ergänzenden Spezial-Straf-RS versichert werden.</v>
      </c>
      <c r="AL2105" s="52" t="s">
        <v>2</v>
      </c>
      <c r="AM2105" s="114">
        <v>45531</v>
      </c>
      <c r="AN2105" s="52" t="s">
        <v>4467</v>
      </c>
      <c r="AO2105" s="52" t="str">
        <f>VLOOKUP(B2105,'BAT Grundtabelle'!B:T,19,0)</f>
        <v>ja</v>
      </c>
      <c r="AP2105" s="105" t="str">
        <f t="shared" si="726"/>
        <v>11886</v>
      </c>
      <c r="AQ2105" s="52" t="str">
        <f t="shared" si="727"/>
        <v>Waffenhersteller</v>
      </c>
      <c r="AR2105" s="52" t="b">
        <f t="shared" si="746"/>
        <v>0</v>
      </c>
      <c r="AS2105" s="52" t="b">
        <f t="shared" si="746"/>
        <v>0</v>
      </c>
      <c r="AT2105" s="52" t="b">
        <f t="shared" si="746"/>
        <v>0</v>
      </c>
      <c r="AU2105" s="52">
        <f t="shared" si="728"/>
        <v>4</v>
      </c>
      <c r="AW2105" s="52" t="b">
        <f t="shared" si="729"/>
        <v>0</v>
      </c>
      <c r="AX2105" s="52" t="str">
        <f t="shared" si="730"/>
        <v>Unternehmen</v>
      </c>
      <c r="AY2105" s="52" t="b">
        <f t="shared" si="731"/>
        <v>0</v>
      </c>
      <c r="AZ2105" s="52" t="str">
        <f t="shared" si="732"/>
        <v>11886</v>
      </c>
      <c r="BA2105" s="52" t="str">
        <f>VLOOKUP(A2105,'BAT Grundtabelle'!A:U,21,0)</f>
        <v>ja</v>
      </c>
      <c r="BB2105" s="52" t="str">
        <f t="shared" si="733"/>
        <v>nein</v>
      </c>
      <c r="BC2105" s="52" t="str">
        <f t="shared" si="734"/>
        <v>11886</v>
      </c>
      <c r="BD2105" s="52" t="str">
        <f t="shared" si="735"/>
        <v>Waffenhersteller</v>
      </c>
      <c r="BE2105" s="52" t="str">
        <f t="shared" si="736"/>
        <v>Unternehmen</v>
      </c>
      <c r="BF2105" s="52">
        <f t="shared" si="737"/>
        <v>4</v>
      </c>
    </row>
    <row r="2106" spans="1:58" hidden="1" x14ac:dyDescent="0.35">
      <c r="A2106" s="107" t="s">
        <v>4316</v>
      </c>
      <c r="B2106" s="75" t="s">
        <v>1728</v>
      </c>
      <c r="C2106" s="52" t="s">
        <v>3</v>
      </c>
      <c r="D2106" s="52" t="s">
        <v>3</v>
      </c>
      <c r="E2106" s="52" t="s">
        <v>2</v>
      </c>
      <c r="F2106" s="52" t="s">
        <v>2</v>
      </c>
      <c r="G2106" s="52" t="s">
        <v>2</v>
      </c>
      <c r="H2106" s="52" t="s">
        <v>2</v>
      </c>
      <c r="I2106" s="52" t="s">
        <v>3</v>
      </c>
      <c r="J2106" s="52">
        <v>1</v>
      </c>
      <c r="K2106" s="52" t="s">
        <v>2</v>
      </c>
      <c r="L2106" s="52" t="s">
        <v>2</v>
      </c>
      <c r="M2106" s="52" t="s">
        <v>2</v>
      </c>
      <c r="N2106" s="52" t="s">
        <v>3</v>
      </c>
      <c r="P2106" s="52" t="s">
        <v>4</v>
      </c>
      <c r="Q2106" s="52" t="str">
        <f t="shared" si="745"/>
        <v>Nein</v>
      </c>
      <c r="R2106" s="52" t="str">
        <f t="shared" si="745"/>
        <v>Nein</v>
      </c>
      <c r="S2106" s="52" t="str">
        <f t="shared" si="745"/>
        <v>Nein</v>
      </c>
      <c r="T2106" s="52" t="str">
        <f t="shared" si="745"/>
        <v>Nein</v>
      </c>
      <c r="U2106" s="52" t="str">
        <f t="shared" si="745"/>
        <v>Nein</v>
      </c>
      <c r="V2106" s="52" t="str">
        <f t="shared" si="745"/>
        <v>Nein</v>
      </c>
      <c r="W2106" s="52" t="str">
        <f t="shared" si="745"/>
        <v>Nein</v>
      </c>
      <c r="X2106" s="52" t="str">
        <f t="shared" si="745"/>
        <v>Nein</v>
      </c>
      <c r="Y2106" s="52" t="str">
        <f t="shared" si="745"/>
        <v>Nein</v>
      </c>
      <c r="Z2106" s="52" t="str">
        <f t="shared" si="745"/>
        <v>Nein</v>
      </c>
      <c r="AA2106" s="52" t="str">
        <f t="shared" si="745"/>
        <v>Nein</v>
      </c>
      <c r="AB2106" s="52" t="str">
        <f t="shared" si="745"/>
        <v>Nein</v>
      </c>
      <c r="AC2106" s="52" t="str">
        <f t="shared" si="745"/>
        <v>Nein</v>
      </c>
      <c r="AD2106" s="52" t="str">
        <f t="shared" si="745"/>
        <v>Nein</v>
      </c>
      <c r="AE2106" s="52" t="str">
        <f t="shared" si="745"/>
        <v>Nein</v>
      </c>
      <c r="AF2106" s="52" t="str">
        <f t="shared" si="745"/>
        <v>Nein</v>
      </c>
      <c r="AG2106" s="61" t="str">
        <f>IF(Q2106="Ja",VLOOKUP($Q$2,Plausis!A:E,5,0),IF(R2106="Ja",VLOOKUP($R$2,Plausis!A:E,5,0),IF(T2106="Ja",VLOOKUP($T$2,Plausis!A:E,5,0),IF(U2106="Ja",VLOOKUP($U$2,Plausis!A:E,5,0),IF(AA2106="Ja",VLOOKUP($AA$2,Plausis!A:E,5,0),IF(AC2106="Ja",VLOOKUP($AC$2,Plausis!A:E,5,0),IF(AD2106="Ja",VLOOKUP($AD$2,Plausis!A:E,5,0),"")))))))</f>
        <v/>
      </c>
      <c r="AH2106" s="52" t="str">
        <f>IF(Y2106="Ja",VLOOKUP($Y$2,Plausis!A:E,5,0),"")</f>
        <v/>
      </c>
      <c r="AI2106" s="52" t="str">
        <f t="shared" si="725"/>
        <v>Ja</v>
      </c>
      <c r="AJ2106" s="52" t="str">
        <f>IF(S2106="Ja",VLOOKUP($S$2,Plausis!A:E,5,0),IF(V2106="Ja",VLOOKUP($V$2,Plausis!A:E,5,0),IF(X2106="Ja",VLOOKUP($X$2,Plausis!A:E,5,0),"")))</f>
        <v/>
      </c>
      <c r="AL2106" s="52" t="s">
        <v>2</v>
      </c>
      <c r="AM2106" s="114">
        <v>45531</v>
      </c>
      <c r="AN2106" s="52" t="s">
        <v>4467</v>
      </c>
      <c r="AO2106" s="52" t="str">
        <f>VLOOKUP(B2106,'BAT Grundtabelle'!B:T,19,0)</f>
        <v>ja</v>
      </c>
      <c r="AP2106" s="105" t="str">
        <f t="shared" si="726"/>
        <v>11887</v>
      </c>
      <c r="AQ2106" s="52" t="str">
        <f t="shared" si="727"/>
        <v>Waffenmuseum</v>
      </c>
      <c r="AR2106" s="52" t="b">
        <f t="shared" si="746"/>
        <v>0</v>
      </c>
      <c r="AS2106" s="52" t="b">
        <f t="shared" si="746"/>
        <v>0</v>
      </c>
      <c r="AT2106" s="52" t="b">
        <f t="shared" si="746"/>
        <v>0</v>
      </c>
      <c r="AU2106" s="52">
        <f t="shared" si="728"/>
        <v>1</v>
      </c>
      <c r="AW2106" s="52" t="b">
        <f t="shared" si="729"/>
        <v>0</v>
      </c>
      <c r="AX2106" s="52" t="str">
        <f t="shared" si="730"/>
        <v>Unternehmen</v>
      </c>
      <c r="AY2106" s="52" t="b">
        <f t="shared" si="731"/>
        <v>0</v>
      </c>
      <c r="AZ2106" s="52" t="str">
        <f t="shared" si="732"/>
        <v>11887</v>
      </c>
      <c r="BA2106" s="52" t="str">
        <f>VLOOKUP(A2106,'BAT Grundtabelle'!A:U,21,0)</f>
        <v>ja</v>
      </c>
      <c r="BB2106" s="52" t="str">
        <f t="shared" si="733"/>
        <v>nein</v>
      </c>
      <c r="BC2106" s="52" t="str">
        <f t="shared" si="734"/>
        <v>11887</v>
      </c>
      <c r="BD2106" s="52" t="str">
        <f t="shared" si="735"/>
        <v>Waffenmuseum</v>
      </c>
      <c r="BE2106" s="52" t="str">
        <f t="shared" si="736"/>
        <v>Unternehmen</v>
      </c>
      <c r="BF2106" s="52">
        <f t="shared" si="737"/>
        <v>1</v>
      </c>
    </row>
    <row r="2107" spans="1:58" hidden="1" x14ac:dyDescent="0.35">
      <c r="A2107" s="107" t="s">
        <v>4317</v>
      </c>
      <c r="B2107" s="75" t="s">
        <v>909</v>
      </c>
      <c r="C2107" s="52" t="s">
        <v>2</v>
      </c>
      <c r="D2107" s="52" t="s">
        <v>2</v>
      </c>
      <c r="E2107" s="52" t="s">
        <v>2</v>
      </c>
      <c r="F2107" s="52" t="s">
        <v>2</v>
      </c>
      <c r="G2107" s="52" t="s">
        <v>2</v>
      </c>
      <c r="H2107" s="52" t="s">
        <v>2</v>
      </c>
      <c r="I2107" s="52" t="s">
        <v>3</v>
      </c>
      <c r="J2107" s="52">
        <v>4</v>
      </c>
      <c r="K2107" s="52" t="s">
        <v>2</v>
      </c>
      <c r="L2107" s="52" t="s">
        <v>2</v>
      </c>
      <c r="M2107" s="52" t="s">
        <v>2</v>
      </c>
      <c r="N2107" s="52" t="s">
        <v>2</v>
      </c>
      <c r="O2107" s="52" t="s">
        <v>2412</v>
      </c>
      <c r="P2107" s="52">
        <v>1195</v>
      </c>
      <c r="Q2107" s="52" t="str">
        <f t="shared" si="745"/>
        <v>Nein</v>
      </c>
      <c r="R2107" s="52" t="str">
        <f t="shared" si="745"/>
        <v>Nein</v>
      </c>
      <c r="S2107" s="52" t="str">
        <f t="shared" si="745"/>
        <v>Nein</v>
      </c>
      <c r="T2107" s="52" t="str">
        <f t="shared" si="745"/>
        <v>Nein</v>
      </c>
      <c r="U2107" s="52" t="str">
        <f t="shared" si="745"/>
        <v>Nein</v>
      </c>
      <c r="V2107" s="52" t="str">
        <f t="shared" si="745"/>
        <v>Nein</v>
      </c>
      <c r="W2107" s="52" t="str">
        <f t="shared" si="745"/>
        <v>Nein</v>
      </c>
      <c r="X2107" s="52" t="str">
        <f t="shared" si="745"/>
        <v>Nein</v>
      </c>
      <c r="Y2107" s="52" t="str">
        <f t="shared" si="745"/>
        <v>Nein</v>
      </c>
      <c r="Z2107" s="52" t="str">
        <f t="shared" si="745"/>
        <v>Nein</v>
      </c>
      <c r="AA2107" s="52" t="str">
        <f t="shared" si="745"/>
        <v>Nein</v>
      </c>
      <c r="AB2107" s="52" t="str">
        <f t="shared" si="745"/>
        <v>Ja</v>
      </c>
      <c r="AC2107" s="52" t="str">
        <f t="shared" si="745"/>
        <v>Nein</v>
      </c>
      <c r="AD2107" s="52" t="str">
        <f t="shared" si="745"/>
        <v>Nein</v>
      </c>
      <c r="AE2107" s="52" t="str">
        <f t="shared" si="745"/>
        <v>Nein</v>
      </c>
      <c r="AF2107" s="52" t="str">
        <f t="shared" si="745"/>
        <v>Nein</v>
      </c>
      <c r="AG2107" s="61" t="str">
        <f>IF(Q2107="Ja",VLOOKUP($Q$2,Plausis!A:E,5,0),IF(R2107="Ja",VLOOKUP($R$2,Plausis!A:E,5,0),IF(T2107="Ja",VLOOKUP($T$2,Plausis!A:E,5,0),IF(U2107="Ja",VLOOKUP($U$2,Plausis!A:E,5,0),IF(AA2107="Ja",VLOOKUP($AA$2,Plausis!A:E,5,0),IF(AC2107="Ja",VLOOKUP($AC$2,Plausis!A:E,5,0),IF(AD2107="Ja",VLOOKUP($AD$2,Plausis!A:E,5,0),"")))))))</f>
        <v/>
      </c>
      <c r="AH2107" s="52" t="str">
        <f>IF(Y2107="Ja",VLOOKUP($Y$2,Plausis!A:E,5,0),"")</f>
        <v/>
      </c>
      <c r="AI2107" s="52" t="str">
        <f t="shared" si="725"/>
        <v>Nein</v>
      </c>
      <c r="AJ2107" s="52" t="str">
        <f>IF(S2107="Ja",VLOOKUP($S$2,Plausis!A:E,5,0),IF(V2107="Ja",VLOOKUP($V$2,Plausis!A:E,5,0),IF(X2107="Ja",VLOOKUP($X$2,Plausis!A:E,5,0),"")))</f>
        <v/>
      </c>
      <c r="AL2107" s="52" t="s">
        <v>2</v>
      </c>
      <c r="AM2107" s="114">
        <v>45531</v>
      </c>
      <c r="AN2107" s="52" t="s">
        <v>4467</v>
      </c>
      <c r="AO2107" s="52" t="str">
        <f>VLOOKUP(B2107,'BAT Grundtabelle'!B:T,19,0)</f>
        <v>ja</v>
      </c>
      <c r="AP2107" s="105" t="str">
        <f t="shared" si="726"/>
        <v>11888</v>
      </c>
      <c r="AQ2107" s="52" t="str">
        <f t="shared" si="727"/>
        <v>Wahlkampfveranstaltung</v>
      </c>
      <c r="AR2107" s="52" t="b">
        <f t="shared" si="746"/>
        <v>0</v>
      </c>
      <c r="AS2107" s="52" t="b">
        <f t="shared" si="746"/>
        <v>0</v>
      </c>
      <c r="AT2107" s="52" t="b">
        <f t="shared" si="746"/>
        <v>0</v>
      </c>
      <c r="AU2107" s="52">
        <f t="shared" si="728"/>
        <v>4</v>
      </c>
      <c r="AW2107" s="52" t="b">
        <f t="shared" si="729"/>
        <v>0</v>
      </c>
      <c r="AX2107" s="52" t="str">
        <f t="shared" si="730"/>
        <v>Unternehmen</v>
      </c>
      <c r="AY2107" s="52" t="b">
        <f t="shared" si="731"/>
        <v>0</v>
      </c>
      <c r="AZ2107" s="52" t="str">
        <f t="shared" si="732"/>
        <v>11888</v>
      </c>
      <c r="BA2107" s="52" t="str">
        <f>VLOOKUP(A2107,'BAT Grundtabelle'!A:U,21,0)</f>
        <v>nein</v>
      </c>
      <c r="BB2107" s="52" t="str">
        <f t="shared" si="733"/>
        <v>nein</v>
      </c>
      <c r="BC2107" s="52" t="str">
        <f t="shared" si="734"/>
        <v>11888</v>
      </c>
      <c r="BD2107" s="52" t="str">
        <f t="shared" si="735"/>
        <v>Wahlkampfveranstaltung</v>
      </c>
      <c r="BE2107" s="52" t="str">
        <f t="shared" si="736"/>
        <v>Unternehmen</v>
      </c>
      <c r="BF2107" s="52">
        <f t="shared" si="737"/>
        <v>4</v>
      </c>
    </row>
    <row r="2108" spans="1:58" ht="29" hidden="1" x14ac:dyDescent="0.35">
      <c r="A2108" s="107" t="s">
        <v>4318</v>
      </c>
      <c r="B2108" s="75" t="s">
        <v>630</v>
      </c>
      <c r="C2108" s="52" t="s">
        <v>3</v>
      </c>
      <c r="D2108" s="52" t="s">
        <v>3</v>
      </c>
      <c r="E2108" s="52" t="s">
        <v>2</v>
      </c>
      <c r="F2108" s="52" t="s">
        <v>2</v>
      </c>
      <c r="G2108" s="52" t="s">
        <v>2</v>
      </c>
      <c r="H2108" s="52" t="s">
        <v>2</v>
      </c>
      <c r="I2108" s="52" t="s">
        <v>2</v>
      </c>
      <c r="J2108" s="52" t="s">
        <v>2</v>
      </c>
      <c r="K2108" s="52" t="s">
        <v>2</v>
      </c>
      <c r="L2108" s="52" t="s">
        <v>3</v>
      </c>
      <c r="M2108" s="52" t="s">
        <v>2</v>
      </c>
      <c r="N2108" s="52" t="s">
        <v>3</v>
      </c>
      <c r="O2108" s="52" t="s">
        <v>2409</v>
      </c>
      <c r="P2108" s="52" t="s">
        <v>58</v>
      </c>
      <c r="Q2108" s="52" t="str">
        <f t="shared" si="745"/>
        <v>Nein</v>
      </c>
      <c r="R2108" s="52" t="str">
        <f t="shared" si="745"/>
        <v>Nein</v>
      </c>
      <c r="S2108" s="52" t="str">
        <f t="shared" si="745"/>
        <v>Nein</v>
      </c>
      <c r="T2108" s="52" t="str">
        <f t="shared" si="745"/>
        <v>Nein</v>
      </c>
      <c r="U2108" s="52" t="str">
        <f t="shared" si="745"/>
        <v>Ja</v>
      </c>
      <c r="V2108" s="52" t="str">
        <f t="shared" si="745"/>
        <v>Ja</v>
      </c>
      <c r="W2108" s="52" t="str">
        <f t="shared" si="745"/>
        <v>Nein</v>
      </c>
      <c r="X2108" s="52" t="str">
        <f t="shared" si="745"/>
        <v>Nein</v>
      </c>
      <c r="Y2108" s="52" t="str">
        <f t="shared" si="745"/>
        <v>Nein</v>
      </c>
      <c r="Z2108" s="52" t="str">
        <f t="shared" si="745"/>
        <v>Nein</v>
      </c>
      <c r="AA2108" s="52" t="str">
        <f t="shared" si="745"/>
        <v>Nein</v>
      </c>
      <c r="AB2108" s="52" t="str">
        <f t="shared" si="745"/>
        <v>Nein</v>
      </c>
      <c r="AC2108" s="52" t="str">
        <f t="shared" si="745"/>
        <v>Nein</v>
      </c>
      <c r="AD2108" s="52" t="str">
        <f t="shared" si="745"/>
        <v>Nein</v>
      </c>
      <c r="AE2108" s="52" t="str">
        <f t="shared" si="745"/>
        <v>Nein</v>
      </c>
      <c r="AF2108" s="52" t="str">
        <f t="shared" si="745"/>
        <v>Nein</v>
      </c>
      <c r="AG2108" s="61" t="str">
        <f>IF(Q2108="Ja",VLOOKUP($Q$2,Plausis!A:E,5,0),IF(R2108="Ja",VLOOKUP($R$2,Plausis!A:E,5,0),IF(T2108="Ja",VLOOKUP($T$2,Plausis!A:E,5,0),IF(U2108="Ja",VLOOKUP($U$2,Plausis!A:E,5,0),IF(AA2108="Ja",VLOOKUP($AA$2,Plausis!A:E,5,0),IF(AC2108="Ja",VLOOKUP($AC$2,Plausis!A:E,5,0),IF(AD2108="Ja",VLOOKUP($AD$2,Plausis!A:E,5,0),"")))))))</f>
        <v>Dieser Betrieb kann nur im Komfort-RS ohne ergänzenden Spezial-Straf-RS oder über einen Sondertarif zum SSR versichert werden.</v>
      </c>
      <c r="AH2108" s="52" t="str">
        <f>IF(Y2108="Ja",VLOOKUP($Y$2,Plausis!A:E,5,0),"")</f>
        <v/>
      </c>
      <c r="AI2108" s="52" t="str">
        <f t="shared" si="725"/>
        <v>Nein</v>
      </c>
      <c r="AJ2108" s="52" t="str">
        <f>IF(S2108="Ja",VLOOKUP($S$2,Plausis!A:E,5,0),IF(V2108="Ja",VLOOKUP($V$2,Plausis!A:E,5,0),IF(X2108="Ja",VLOOKUP($X$2,Plausis!A:E,5,0),"")))</f>
        <v>Dieser Betrieb kann nur über einen Sondertarif zum SSR versichert werden.</v>
      </c>
      <c r="AL2108" s="52" t="s">
        <v>2</v>
      </c>
      <c r="AM2108" s="114">
        <v>45531</v>
      </c>
      <c r="AN2108" s="52" t="s">
        <v>4467</v>
      </c>
      <c r="AO2108" s="52" t="str">
        <f>VLOOKUP(B2108,'BAT Grundtabelle'!B:T,19,0)</f>
        <v>ja</v>
      </c>
      <c r="AP2108" s="105" t="str">
        <f t="shared" si="726"/>
        <v>11889</v>
      </c>
      <c r="AQ2108" s="52" t="str">
        <f t="shared" si="727"/>
        <v>Waisenhaus</v>
      </c>
      <c r="AR2108" s="52" t="b">
        <f t="shared" si="746"/>
        <v>0</v>
      </c>
      <c r="AS2108" s="52" t="b">
        <f t="shared" si="746"/>
        <v>0</v>
      </c>
      <c r="AT2108" s="52" t="b">
        <f t="shared" si="746"/>
        <v>0</v>
      </c>
      <c r="AU2108" s="52" t="str">
        <f t="shared" si="728"/>
        <v>Eigener Tarif</v>
      </c>
      <c r="AW2108" s="52" t="b">
        <f t="shared" si="729"/>
        <v>0</v>
      </c>
      <c r="AX2108" s="52" t="str">
        <f t="shared" si="730"/>
        <v>Eigener Tarif</v>
      </c>
      <c r="AY2108" s="52" t="b">
        <f t="shared" si="731"/>
        <v>0</v>
      </c>
      <c r="AZ2108" s="52" t="str">
        <f t="shared" si="732"/>
        <v>11889</v>
      </c>
      <c r="BA2108" s="52" t="str">
        <f>VLOOKUP(A2108,'BAT Grundtabelle'!A:U,21,0)</f>
        <v>ja</v>
      </c>
      <c r="BB2108" s="52" t="str">
        <f t="shared" si="733"/>
        <v>nein</v>
      </c>
      <c r="BC2108" s="52" t="str">
        <f t="shared" si="734"/>
        <v>11889</v>
      </c>
      <c r="BD2108" s="52" t="str">
        <f t="shared" si="735"/>
        <v>Waisenhaus</v>
      </c>
      <c r="BE2108" s="52" t="str">
        <f t="shared" si="736"/>
        <v>Eigener Tarif</v>
      </c>
      <c r="BF2108" s="52" t="str">
        <f t="shared" si="737"/>
        <v>Eigener Tarif</v>
      </c>
    </row>
    <row r="2109" spans="1:58" hidden="1" x14ac:dyDescent="0.35">
      <c r="A2109" s="107" t="s">
        <v>4319</v>
      </c>
      <c r="B2109" s="75" t="s">
        <v>1203</v>
      </c>
      <c r="C2109" s="52" t="s">
        <v>3</v>
      </c>
      <c r="D2109" s="52" t="s">
        <v>3</v>
      </c>
      <c r="E2109" s="52" t="s">
        <v>2</v>
      </c>
      <c r="F2109" s="52" t="s">
        <v>2</v>
      </c>
      <c r="G2109" s="52" t="s">
        <v>2</v>
      </c>
      <c r="H2109" s="52" t="s">
        <v>2</v>
      </c>
      <c r="I2109" s="52" t="s">
        <v>3</v>
      </c>
      <c r="J2109" s="52">
        <v>3</v>
      </c>
      <c r="K2109" s="52" t="s">
        <v>2</v>
      </c>
      <c r="L2109" s="52" t="s">
        <v>2</v>
      </c>
      <c r="M2109" s="52" t="s">
        <v>2</v>
      </c>
      <c r="N2109" s="52" t="s">
        <v>3</v>
      </c>
      <c r="P2109" s="52" t="s">
        <v>4</v>
      </c>
      <c r="Q2109" s="52" t="str">
        <f t="shared" si="745"/>
        <v>Nein</v>
      </c>
      <c r="R2109" s="52" t="str">
        <f t="shared" si="745"/>
        <v>Nein</v>
      </c>
      <c r="S2109" s="52" t="str">
        <f t="shared" si="745"/>
        <v>Nein</v>
      </c>
      <c r="T2109" s="52" t="str">
        <f t="shared" si="745"/>
        <v>Nein</v>
      </c>
      <c r="U2109" s="52" t="str">
        <f t="shared" si="745"/>
        <v>Nein</v>
      </c>
      <c r="V2109" s="52" t="str">
        <f t="shared" si="745"/>
        <v>Nein</v>
      </c>
      <c r="W2109" s="52" t="str">
        <f t="shared" si="745"/>
        <v>Nein</v>
      </c>
      <c r="X2109" s="52" t="str">
        <f t="shared" si="745"/>
        <v>Nein</v>
      </c>
      <c r="Y2109" s="52" t="str">
        <f t="shared" si="745"/>
        <v>Nein</v>
      </c>
      <c r="Z2109" s="52" t="str">
        <f t="shared" si="745"/>
        <v>Nein</v>
      </c>
      <c r="AA2109" s="52" t="str">
        <f t="shared" si="745"/>
        <v>Nein</v>
      </c>
      <c r="AB2109" s="52" t="str">
        <f t="shared" si="745"/>
        <v>Nein</v>
      </c>
      <c r="AC2109" s="52" t="str">
        <f t="shared" si="745"/>
        <v>Nein</v>
      </c>
      <c r="AD2109" s="52" t="str">
        <f t="shared" si="745"/>
        <v>Nein</v>
      </c>
      <c r="AE2109" s="52" t="str">
        <f t="shared" si="745"/>
        <v>Nein</v>
      </c>
      <c r="AF2109" s="52" t="str">
        <f t="shared" si="745"/>
        <v>Nein</v>
      </c>
      <c r="AG2109" s="61" t="str">
        <f>IF(Q2109="Ja",VLOOKUP($Q$2,Plausis!A:E,5,0),IF(R2109="Ja",VLOOKUP($R$2,Plausis!A:E,5,0),IF(T2109="Ja",VLOOKUP($T$2,Plausis!A:E,5,0),IF(U2109="Ja",VLOOKUP($U$2,Plausis!A:E,5,0),IF(AA2109="Ja",VLOOKUP($AA$2,Plausis!A:E,5,0),IF(AC2109="Ja",VLOOKUP($AC$2,Plausis!A:E,5,0),IF(AD2109="Ja",VLOOKUP($AD$2,Plausis!A:E,5,0),"")))))))</f>
        <v/>
      </c>
      <c r="AH2109" s="52" t="str">
        <f>IF(Y2109="Ja",VLOOKUP($Y$2,Plausis!A:E,5,0),"")</f>
        <v/>
      </c>
      <c r="AI2109" s="52" t="str">
        <f t="shared" si="725"/>
        <v>Ja</v>
      </c>
      <c r="AJ2109" s="52" t="str">
        <f>IF(S2109="Ja",VLOOKUP($S$2,Plausis!A:E,5,0),IF(V2109="Ja",VLOOKUP($V$2,Plausis!A:E,5,0),IF(X2109="Ja",VLOOKUP($X$2,Plausis!A:E,5,0),"")))</f>
        <v/>
      </c>
      <c r="AL2109" s="52" t="s">
        <v>2</v>
      </c>
      <c r="AM2109" s="114">
        <v>45531</v>
      </c>
      <c r="AN2109" s="52" t="s">
        <v>4467</v>
      </c>
      <c r="AO2109" s="52" t="str">
        <f>VLOOKUP(B2109,'BAT Grundtabelle'!B:T,19,0)</f>
        <v>ja</v>
      </c>
      <c r="AP2109" s="105" t="str">
        <f t="shared" si="726"/>
        <v>11890</v>
      </c>
      <c r="AQ2109" s="52" t="str">
        <f t="shared" si="727"/>
        <v>Walzwerk</v>
      </c>
      <c r="AR2109" s="52" t="b">
        <f t="shared" si="746"/>
        <v>0</v>
      </c>
      <c r="AS2109" s="52" t="b">
        <f t="shared" si="746"/>
        <v>0</v>
      </c>
      <c r="AT2109" s="52" t="b">
        <f t="shared" si="746"/>
        <v>0</v>
      </c>
      <c r="AU2109" s="52">
        <f t="shared" si="728"/>
        <v>3</v>
      </c>
      <c r="AW2109" s="52" t="b">
        <f t="shared" si="729"/>
        <v>0</v>
      </c>
      <c r="AX2109" s="52" t="str">
        <f t="shared" si="730"/>
        <v>Unternehmen</v>
      </c>
      <c r="AY2109" s="52" t="b">
        <f t="shared" si="731"/>
        <v>0</v>
      </c>
      <c r="AZ2109" s="52" t="str">
        <f t="shared" si="732"/>
        <v>11890</v>
      </c>
      <c r="BA2109" s="52" t="str">
        <f>VLOOKUP(A2109,'BAT Grundtabelle'!A:U,21,0)</f>
        <v>ja</v>
      </c>
      <c r="BB2109" s="52" t="str">
        <f t="shared" si="733"/>
        <v>nein</v>
      </c>
      <c r="BC2109" s="52" t="str">
        <f t="shared" si="734"/>
        <v>11890</v>
      </c>
      <c r="BD2109" s="52" t="str">
        <f t="shared" si="735"/>
        <v>Walzwerk</v>
      </c>
      <c r="BE2109" s="52" t="str">
        <f t="shared" si="736"/>
        <v>Unternehmen</v>
      </c>
      <c r="BF2109" s="52">
        <f t="shared" si="737"/>
        <v>3</v>
      </c>
    </row>
    <row r="2110" spans="1:58" hidden="1" x14ac:dyDescent="0.35">
      <c r="A2110" s="107" t="s">
        <v>4320</v>
      </c>
      <c r="B2110" s="75" t="s">
        <v>155</v>
      </c>
      <c r="C2110" s="52" t="s">
        <v>3</v>
      </c>
      <c r="D2110" s="52" t="s">
        <v>3</v>
      </c>
      <c r="E2110" s="52" t="s">
        <v>2</v>
      </c>
      <c r="F2110" s="52" t="s">
        <v>2</v>
      </c>
      <c r="G2110" s="52" t="s">
        <v>2</v>
      </c>
      <c r="H2110" s="52" t="s">
        <v>2</v>
      </c>
      <c r="I2110" s="52" t="s">
        <v>3</v>
      </c>
      <c r="J2110" s="52">
        <v>1</v>
      </c>
      <c r="K2110" s="52" t="s">
        <v>2</v>
      </c>
      <c r="L2110" s="52" t="s">
        <v>2</v>
      </c>
      <c r="M2110" s="52" t="s">
        <v>2</v>
      </c>
      <c r="N2110" s="52" t="s">
        <v>3</v>
      </c>
      <c r="P2110" s="52" t="s">
        <v>4</v>
      </c>
      <c r="Q2110" s="52" t="str">
        <f t="shared" si="745"/>
        <v>Nein</v>
      </c>
      <c r="R2110" s="52" t="str">
        <f t="shared" si="745"/>
        <v>Nein</v>
      </c>
      <c r="S2110" s="52" t="str">
        <f t="shared" si="745"/>
        <v>Nein</v>
      </c>
      <c r="T2110" s="52" t="str">
        <f t="shared" si="745"/>
        <v>Nein</v>
      </c>
      <c r="U2110" s="52" t="str">
        <f t="shared" si="745"/>
        <v>Nein</v>
      </c>
      <c r="V2110" s="52" t="str">
        <f t="shared" si="745"/>
        <v>Nein</v>
      </c>
      <c r="W2110" s="52" t="str">
        <f t="shared" si="745"/>
        <v>Nein</v>
      </c>
      <c r="X2110" s="52" t="str">
        <f t="shared" si="745"/>
        <v>Nein</v>
      </c>
      <c r="Y2110" s="52" t="str">
        <f t="shared" si="745"/>
        <v>Nein</v>
      </c>
      <c r="Z2110" s="52" t="str">
        <f t="shared" si="745"/>
        <v>Nein</v>
      </c>
      <c r="AA2110" s="52" t="str">
        <f t="shared" si="745"/>
        <v>Nein</v>
      </c>
      <c r="AB2110" s="52" t="str">
        <f t="shared" si="745"/>
        <v>Nein</v>
      </c>
      <c r="AC2110" s="52" t="str">
        <f t="shared" si="745"/>
        <v>Nein</v>
      </c>
      <c r="AD2110" s="52" t="str">
        <f t="shared" si="745"/>
        <v>Nein</v>
      </c>
      <c r="AE2110" s="52" t="str">
        <f t="shared" si="745"/>
        <v>Nein</v>
      </c>
      <c r="AF2110" s="52" t="str">
        <f t="shared" si="745"/>
        <v>Nein</v>
      </c>
      <c r="AG2110" s="61" t="str">
        <f>IF(Q2110="Ja",VLOOKUP($Q$2,Plausis!A:E,5,0),IF(R2110="Ja",VLOOKUP($R$2,Plausis!A:E,5,0),IF(T2110="Ja",VLOOKUP($T$2,Plausis!A:E,5,0),IF(U2110="Ja",VLOOKUP($U$2,Plausis!A:E,5,0),IF(AA2110="Ja",VLOOKUP($AA$2,Plausis!A:E,5,0),IF(AC2110="Ja",VLOOKUP($AC$2,Plausis!A:E,5,0),IF(AD2110="Ja",VLOOKUP($AD$2,Plausis!A:E,5,0),"")))))))</f>
        <v/>
      </c>
      <c r="AH2110" s="52" t="str">
        <f>IF(Y2110="Ja",VLOOKUP($Y$2,Plausis!A:E,5,0),"")</f>
        <v/>
      </c>
      <c r="AI2110" s="52" t="str">
        <f t="shared" si="725"/>
        <v>Ja</v>
      </c>
      <c r="AJ2110" s="52" t="str">
        <f>IF(S2110="Ja",VLOOKUP($S$2,Plausis!A:E,5,0),IF(V2110="Ja",VLOOKUP($V$2,Plausis!A:E,5,0),IF(X2110="Ja",VLOOKUP($X$2,Plausis!A:E,5,0),"")))</f>
        <v/>
      </c>
      <c r="AL2110" s="52" t="s">
        <v>2</v>
      </c>
      <c r="AM2110" s="114">
        <v>45531</v>
      </c>
      <c r="AN2110" s="52" t="s">
        <v>4467</v>
      </c>
      <c r="AO2110" s="52" t="str">
        <f>VLOOKUP(B2110,'BAT Grundtabelle'!B:T,19,0)</f>
        <v>ja</v>
      </c>
      <c r="AP2110" s="105" t="str">
        <f t="shared" si="726"/>
        <v>11891</v>
      </c>
      <c r="AQ2110" s="52" t="str">
        <f t="shared" si="727"/>
        <v>Wanderschäferei</v>
      </c>
      <c r="AR2110" s="52" t="b">
        <f t="shared" si="746"/>
        <v>0</v>
      </c>
      <c r="AS2110" s="52" t="b">
        <f t="shared" si="746"/>
        <v>0</v>
      </c>
      <c r="AT2110" s="52" t="b">
        <f t="shared" si="746"/>
        <v>0</v>
      </c>
      <c r="AU2110" s="52">
        <f t="shared" si="728"/>
        <v>1</v>
      </c>
      <c r="AW2110" s="52" t="b">
        <f t="shared" si="729"/>
        <v>0</v>
      </c>
      <c r="AX2110" s="52" t="str">
        <f t="shared" si="730"/>
        <v>Unternehmen</v>
      </c>
      <c r="AY2110" s="52" t="b">
        <f t="shared" si="731"/>
        <v>0</v>
      </c>
      <c r="AZ2110" s="52" t="str">
        <f t="shared" si="732"/>
        <v>11891</v>
      </c>
      <c r="BA2110" s="52" t="str">
        <f>VLOOKUP(A2110,'BAT Grundtabelle'!A:U,21,0)</f>
        <v>ja</v>
      </c>
      <c r="BB2110" s="52" t="str">
        <f t="shared" si="733"/>
        <v>nein</v>
      </c>
      <c r="BC2110" s="52" t="str">
        <f t="shared" si="734"/>
        <v>11891</v>
      </c>
      <c r="BD2110" s="52" t="str">
        <f t="shared" si="735"/>
        <v>Wanderschäferei</v>
      </c>
      <c r="BE2110" s="52" t="str">
        <f t="shared" si="736"/>
        <v>Unternehmen</v>
      </c>
      <c r="BF2110" s="52">
        <f t="shared" si="737"/>
        <v>1</v>
      </c>
    </row>
    <row r="2111" spans="1:58" hidden="1" x14ac:dyDescent="0.35">
      <c r="A2111" s="107" t="s">
        <v>4321</v>
      </c>
      <c r="B2111" s="75" t="s">
        <v>1847</v>
      </c>
      <c r="C2111" s="52" t="s">
        <v>2</v>
      </c>
      <c r="D2111" s="52" t="s">
        <v>2</v>
      </c>
      <c r="E2111" s="52" t="s">
        <v>2</v>
      </c>
      <c r="F2111" s="52" t="s">
        <v>2</v>
      </c>
      <c r="G2111" s="52" t="s">
        <v>2</v>
      </c>
      <c r="H2111" s="52" t="s">
        <v>3</v>
      </c>
      <c r="I2111" s="52" t="s">
        <v>2</v>
      </c>
      <c r="J2111" s="52" t="s">
        <v>2</v>
      </c>
      <c r="K2111" s="52" t="s">
        <v>2</v>
      </c>
      <c r="L2111" s="52" t="s">
        <v>2</v>
      </c>
      <c r="M2111" s="52" t="s">
        <v>2</v>
      </c>
      <c r="N2111" s="52" t="s">
        <v>2</v>
      </c>
      <c r="O2111" s="52" t="s">
        <v>2411</v>
      </c>
      <c r="P2111" s="52" t="s">
        <v>59</v>
      </c>
      <c r="Q2111" s="52" t="str">
        <f t="shared" si="745"/>
        <v>Nein</v>
      </c>
      <c r="R2111" s="52" t="str">
        <f t="shared" si="745"/>
        <v>Nein</v>
      </c>
      <c r="S2111" s="52" t="str">
        <f t="shared" si="745"/>
        <v>Nein</v>
      </c>
      <c r="T2111" s="52" t="str">
        <f t="shared" si="745"/>
        <v>Nein</v>
      </c>
      <c r="U2111" s="52" t="str">
        <f t="shared" si="745"/>
        <v>Nein</v>
      </c>
      <c r="V2111" s="52" t="str">
        <f t="shared" si="745"/>
        <v>Nein</v>
      </c>
      <c r="W2111" s="52" t="str">
        <f t="shared" si="745"/>
        <v>Nein</v>
      </c>
      <c r="X2111" s="52" t="str">
        <f t="shared" si="745"/>
        <v>Nein</v>
      </c>
      <c r="Y2111" s="52" t="str">
        <f t="shared" si="745"/>
        <v>Nein</v>
      </c>
      <c r="Z2111" s="52" t="str">
        <f t="shared" si="745"/>
        <v>Nein</v>
      </c>
      <c r="AA2111" s="52" t="str">
        <f t="shared" si="745"/>
        <v>Nein</v>
      </c>
      <c r="AB2111" s="52" t="str">
        <f t="shared" si="745"/>
        <v>Nein</v>
      </c>
      <c r="AC2111" s="52" t="str">
        <f t="shared" si="745"/>
        <v>Nein</v>
      </c>
      <c r="AD2111" s="52" t="str">
        <f t="shared" si="745"/>
        <v>Nein</v>
      </c>
      <c r="AE2111" s="52" t="str">
        <f t="shared" si="745"/>
        <v>Nein</v>
      </c>
      <c r="AF2111" s="52" t="str">
        <f t="shared" si="745"/>
        <v>Nein</v>
      </c>
      <c r="AG2111" s="61" t="str">
        <f>IF(Q2111="Ja",VLOOKUP($Q$2,Plausis!A:E,5,0),IF(R2111="Ja",VLOOKUP($R$2,Plausis!A:E,5,0),IF(T2111="Ja",VLOOKUP($T$2,Plausis!A:E,5,0),IF(U2111="Ja",VLOOKUP($U$2,Plausis!A:E,5,0),IF(AA2111="Ja",VLOOKUP($AA$2,Plausis!A:E,5,0),IF(AC2111="Ja",VLOOKUP($AC$2,Plausis!A:E,5,0),IF(AD2111="Ja",VLOOKUP($AD$2,Plausis!A:E,5,0),"")))))))</f>
        <v/>
      </c>
      <c r="AH2111" s="52" t="str">
        <f>IF(Y2111="Ja",VLOOKUP($Y$2,Plausis!A:E,5,0),"")</f>
        <v/>
      </c>
      <c r="AI2111" s="52" t="str">
        <f t="shared" si="725"/>
        <v>Nein</v>
      </c>
      <c r="AJ2111" s="52" t="str">
        <f>IF(S2111="Ja",VLOOKUP($S$2,Plausis!A:E,5,0),IF(V2111="Ja",VLOOKUP($V$2,Plausis!A:E,5,0),IF(X2111="Ja",VLOOKUP($X$2,Plausis!A:E,5,0),"")))</f>
        <v/>
      </c>
      <c r="AL2111" s="52" t="s">
        <v>2</v>
      </c>
      <c r="AM2111" s="114">
        <v>45531</v>
      </c>
      <c r="AN2111" s="52" t="s">
        <v>4467</v>
      </c>
      <c r="AO2111" s="52" t="str">
        <f>VLOOKUP(B2111,'BAT Grundtabelle'!B:T,19,0)</f>
        <v>ja</v>
      </c>
      <c r="AP2111" s="105" t="str">
        <f t="shared" si="726"/>
        <v>11892</v>
      </c>
      <c r="AQ2111" s="52" t="str">
        <f t="shared" si="727"/>
        <v>Wanderverein</v>
      </c>
      <c r="AR2111" s="52" t="b">
        <f t="shared" si="746"/>
        <v>0</v>
      </c>
      <c r="AS2111" s="52" t="b">
        <f t="shared" si="746"/>
        <v>0</v>
      </c>
      <c r="AT2111" s="52" t="b">
        <f t="shared" si="746"/>
        <v>0</v>
      </c>
      <c r="AU2111" s="52" t="str">
        <f t="shared" si="728"/>
        <v>Eigener Tarif</v>
      </c>
      <c r="AW2111" s="52" t="b">
        <f t="shared" si="729"/>
        <v>0</v>
      </c>
      <c r="AX2111" s="52" t="str">
        <f t="shared" si="730"/>
        <v>Eigener Tarif</v>
      </c>
      <c r="AY2111" s="52" t="b">
        <f t="shared" si="731"/>
        <v>0</v>
      </c>
      <c r="AZ2111" s="52" t="str">
        <f t="shared" si="732"/>
        <v>11892</v>
      </c>
      <c r="BA2111" s="52" t="str">
        <f>VLOOKUP(A2111,'BAT Grundtabelle'!A:U,21,0)</f>
        <v>nein</v>
      </c>
      <c r="BB2111" s="52" t="str">
        <f t="shared" si="733"/>
        <v>nein</v>
      </c>
      <c r="BC2111" s="52" t="str">
        <f t="shared" si="734"/>
        <v>11892</v>
      </c>
      <c r="BD2111" s="52" t="str">
        <f t="shared" si="735"/>
        <v>Wanderverein</v>
      </c>
      <c r="BE2111" s="52" t="str">
        <f t="shared" si="736"/>
        <v>Eigener Tarif</v>
      </c>
      <c r="BF2111" s="52" t="str">
        <f t="shared" si="737"/>
        <v>Eigener Tarif</v>
      </c>
    </row>
    <row r="2112" spans="1:58" hidden="1" x14ac:dyDescent="0.35">
      <c r="A2112" s="107" t="s">
        <v>31</v>
      </c>
      <c r="B2112" s="75" t="s">
        <v>30</v>
      </c>
      <c r="C2112" s="52" t="s">
        <v>3</v>
      </c>
      <c r="D2112" s="52" t="s">
        <v>3</v>
      </c>
      <c r="E2112" s="52" t="s">
        <v>2</v>
      </c>
      <c r="F2112" s="52" t="s">
        <v>2</v>
      </c>
      <c r="G2112" s="52" t="s">
        <v>2</v>
      </c>
      <c r="H2112" s="52" t="s">
        <v>2</v>
      </c>
      <c r="I2112" s="52" t="s">
        <v>3</v>
      </c>
      <c r="J2112" s="52">
        <v>4</v>
      </c>
      <c r="K2112" s="52" t="s">
        <v>2</v>
      </c>
      <c r="L2112" s="52" t="s">
        <v>2</v>
      </c>
      <c r="M2112" s="52" t="s">
        <v>2</v>
      </c>
      <c r="N2112" s="52" t="s">
        <v>3</v>
      </c>
      <c r="O2112" s="52" t="s">
        <v>2412</v>
      </c>
      <c r="P2112" s="52">
        <v>1195</v>
      </c>
      <c r="Q2112" s="52" t="str">
        <f t="shared" si="745"/>
        <v>Nein</v>
      </c>
      <c r="R2112" s="52" t="str">
        <f t="shared" si="745"/>
        <v>Nein</v>
      </c>
      <c r="S2112" s="52" t="str">
        <f t="shared" si="745"/>
        <v>Nein</v>
      </c>
      <c r="T2112" s="52" t="str">
        <f t="shared" si="745"/>
        <v>Nein</v>
      </c>
      <c r="U2112" s="52" t="str">
        <f t="shared" si="745"/>
        <v>Nein</v>
      </c>
      <c r="V2112" s="52" t="str">
        <f t="shared" si="745"/>
        <v>Nein</v>
      </c>
      <c r="W2112" s="52" t="str">
        <f t="shared" si="745"/>
        <v>Nein</v>
      </c>
      <c r="X2112" s="52" t="str">
        <f t="shared" si="745"/>
        <v>Nein</v>
      </c>
      <c r="Y2112" s="52" t="str">
        <f t="shared" si="745"/>
        <v>Nein</v>
      </c>
      <c r="Z2112" s="52" t="str">
        <f t="shared" si="745"/>
        <v>Nein</v>
      </c>
      <c r="AA2112" s="52" t="str">
        <f t="shared" si="745"/>
        <v>Nein</v>
      </c>
      <c r="AB2112" s="52" t="str">
        <f t="shared" si="745"/>
        <v>Ja</v>
      </c>
      <c r="AC2112" s="52" t="str">
        <f t="shared" si="745"/>
        <v>Nein</v>
      </c>
      <c r="AD2112" s="52" t="str">
        <f t="shared" si="745"/>
        <v>Nein</v>
      </c>
      <c r="AE2112" s="52" t="str">
        <f t="shared" si="745"/>
        <v>Nein</v>
      </c>
      <c r="AF2112" s="52" t="str">
        <f t="shared" si="745"/>
        <v>Nein</v>
      </c>
      <c r="AG2112" s="61" t="str">
        <f>IF(Q2112="Ja",VLOOKUP($Q$2,Plausis!A:E,5,0),IF(R2112="Ja",VLOOKUP($R$2,Plausis!A:E,5,0),IF(T2112="Ja",VLOOKUP($T$2,Plausis!A:E,5,0),IF(U2112="Ja",VLOOKUP($U$2,Plausis!A:E,5,0),IF(AA2112="Ja",VLOOKUP($AA$2,Plausis!A:E,5,0),IF(AC2112="Ja",VLOOKUP($AC$2,Plausis!A:E,5,0),IF(AD2112="Ja",VLOOKUP($AD$2,Plausis!A:E,5,0),"")))))))</f>
        <v/>
      </c>
      <c r="AH2112" s="52" t="str">
        <f>IF(Y2112="Ja",VLOOKUP($Y$2,Plausis!A:E,5,0),"")</f>
        <v/>
      </c>
      <c r="AI2112" s="52" t="str">
        <f t="shared" si="725"/>
        <v>Ja</v>
      </c>
      <c r="AJ2112" s="52" t="str">
        <f>IF(S2112="Ja",VLOOKUP($S$2,Plausis!A:E,5,0),IF(V2112="Ja",VLOOKUP($V$2,Plausis!A:E,5,0),IF(X2112="Ja",VLOOKUP($X$2,Plausis!A:E,5,0),"")))</f>
        <v/>
      </c>
      <c r="AL2112" s="52" t="s">
        <v>2</v>
      </c>
      <c r="AM2112" s="114">
        <v>45531</v>
      </c>
      <c r="AN2112" s="52" t="s">
        <v>4467</v>
      </c>
      <c r="AO2112" s="52" t="str">
        <f>VLOOKUP(B2112,'BAT Grundtabelle'!B:T,19,0)</f>
        <v>ja</v>
      </c>
      <c r="AP2112" s="105" t="str">
        <f t="shared" si="726"/>
        <v>6961</v>
      </c>
      <c r="AQ2112" s="52" t="str">
        <f t="shared" si="727"/>
        <v>Warenhandelsmakler</v>
      </c>
      <c r="AR2112" s="52" t="b">
        <f t="shared" si="746"/>
        <v>0</v>
      </c>
      <c r="AS2112" s="52" t="b">
        <f t="shared" si="746"/>
        <v>0</v>
      </c>
      <c r="AT2112" s="52" t="b">
        <f t="shared" si="746"/>
        <v>0</v>
      </c>
      <c r="AU2112" s="52">
        <f t="shared" si="728"/>
        <v>4</v>
      </c>
      <c r="AW2112" s="52" t="b">
        <f t="shared" si="729"/>
        <v>0</v>
      </c>
      <c r="AX2112" s="52" t="str">
        <f t="shared" si="730"/>
        <v>Unternehmen</v>
      </c>
      <c r="AY2112" s="52" t="b">
        <f t="shared" si="731"/>
        <v>0</v>
      </c>
      <c r="AZ2112" s="52" t="str">
        <f t="shared" si="732"/>
        <v>6961</v>
      </c>
      <c r="BA2112" s="52" t="str">
        <f>VLOOKUP(A2112,'BAT Grundtabelle'!A:U,21,0)</f>
        <v>ja</v>
      </c>
      <c r="BB2112" s="52" t="str">
        <f t="shared" si="733"/>
        <v>nein</v>
      </c>
      <c r="BC2112" s="52" t="str">
        <f t="shared" si="734"/>
        <v>6961</v>
      </c>
      <c r="BD2112" s="52" t="str">
        <f t="shared" si="735"/>
        <v>Warenhandelsmakler</v>
      </c>
      <c r="BE2112" s="52" t="str">
        <f t="shared" si="736"/>
        <v>Unternehmen</v>
      </c>
      <c r="BF2112" s="52">
        <f t="shared" si="737"/>
        <v>4</v>
      </c>
    </row>
    <row r="2113" spans="1:58" hidden="1" x14ac:dyDescent="0.35">
      <c r="A2113" s="107" t="s">
        <v>33</v>
      </c>
      <c r="B2113" s="75" t="s">
        <v>32</v>
      </c>
      <c r="C2113" s="52" t="s">
        <v>3</v>
      </c>
      <c r="D2113" s="52" t="s">
        <v>3</v>
      </c>
      <c r="E2113" s="52" t="s">
        <v>2</v>
      </c>
      <c r="F2113" s="52" t="s">
        <v>2</v>
      </c>
      <c r="G2113" s="52" t="s">
        <v>2</v>
      </c>
      <c r="H2113" s="52" t="s">
        <v>2</v>
      </c>
      <c r="I2113" s="52" t="s">
        <v>3</v>
      </c>
      <c r="J2113" s="52">
        <v>4</v>
      </c>
      <c r="K2113" s="52" t="s">
        <v>2</v>
      </c>
      <c r="L2113" s="52" t="s">
        <v>2</v>
      </c>
      <c r="M2113" s="52" t="s">
        <v>2</v>
      </c>
      <c r="N2113" s="52" t="s">
        <v>3</v>
      </c>
      <c r="O2113" s="52" t="s">
        <v>2412</v>
      </c>
      <c r="P2113" s="52">
        <v>1195</v>
      </c>
      <c r="Q2113" s="52" t="str">
        <f t="shared" ref="Q2113:AF2122" si="747">IF(ISERROR(FIND(Q$2,$P2113,1)),"Nein","Ja")</f>
        <v>Nein</v>
      </c>
      <c r="R2113" s="52" t="str">
        <f t="shared" si="747"/>
        <v>Nein</v>
      </c>
      <c r="S2113" s="52" t="str">
        <f t="shared" si="747"/>
        <v>Nein</v>
      </c>
      <c r="T2113" s="52" t="str">
        <f t="shared" si="747"/>
        <v>Nein</v>
      </c>
      <c r="U2113" s="52" t="str">
        <f t="shared" si="747"/>
        <v>Nein</v>
      </c>
      <c r="V2113" s="52" t="str">
        <f t="shared" si="747"/>
        <v>Nein</v>
      </c>
      <c r="W2113" s="52" t="str">
        <f t="shared" si="747"/>
        <v>Nein</v>
      </c>
      <c r="X2113" s="52" t="str">
        <f t="shared" si="747"/>
        <v>Nein</v>
      </c>
      <c r="Y2113" s="52" t="str">
        <f t="shared" si="747"/>
        <v>Nein</v>
      </c>
      <c r="Z2113" s="52" t="str">
        <f t="shared" si="747"/>
        <v>Nein</v>
      </c>
      <c r="AA2113" s="52" t="str">
        <f t="shared" si="747"/>
        <v>Nein</v>
      </c>
      <c r="AB2113" s="52" t="str">
        <f t="shared" si="747"/>
        <v>Ja</v>
      </c>
      <c r="AC2113" s="52" t="str">
        <f t="shared" si="747"/>
        <v>Nein</v>
      </c>
      <c r="AD2113" s="52" t="str">
        <f t="shared" si="747"/>
        <v>Nein</v>
      </c>
      <c r="AE2113" s="52" t="str">
        <f t="shared" si="747"/>
        <v>Nein</v>
      </c>
      <c r="AF2113" s="52" t="str">
        <f t="shared" si="747"/>
        <v>Nein</v>
      </c>
      <c r="AG2113" s="61" t="str">
        <f>IF(Q2113="Ja",VLOOKUP($Q$2,Plausis!A:E,5,0),IF(R2113="Ja",VLOOKUP($R$2,Plausis!A:E,5,0),IF(T2113="Ja",VLOOKUP($T$2,Plausis!A:E,5,0),IF(U2113="Ja",VLOOKUP($U$2,Plausis!A:E,5,0),IF(AA2113="Ja",VLOOKUP($AA$2,Plausis!A:E,5,0),IF(AC2113="Ja",VLOOKUP($AC$2,Plausis!A:E,5,0),IF(AD2113="Ja",VLOOKUP($AD$2,Plausis!A:E,5,0),"")))))))</f>
        <v/>
      </c>
      <c r="AH2113" s="52" t="str">
        <f>IF(Y2113="Ja",VLOOKUP($Y$2,Plausis!A:E,5,0),"")</f>
        <v/>
      </c>
      <c r="AI2113" s="52" t="str">
        <f t="shared" si="725"/>
        <v>Ja</v>
      </c>
      <c r="AJ2113" s="52" t="str">
        <f>IF(S2113="Ja",VLOOKUP($S$2,Plausis!A:E,5,0),IF(V2113="Ja",VLOOKUP($V$2,Plausis!A:E,5,0),IF(X2113="Ja",VLOOKUP($X$2,Plausis!A:E,5,0),"")))</f>
        <v/>
      </c>
      <c r="AL2113" s="52" t="s">
        <v>2</v>
      </c>
      <c r="AM2113" s="114">
        <v>45531</v>
      </c>
      <c r="AN2113" s="52" t="s">
        <v>4467</v>
      </c>
      <c r="AO2113" s="52" t="str">
        <f>VLOOKUP(B2113,'BAT Grundtabelle'!B:T,19,0)</f>
        <v>ja</v>
      </c>
      <c r="AP2113" s="105" t="str">
        <f t="shared" si="726"/>
        <v>6962</v>
      </c>
      <c r="AQ2113" s="52" t="str">
        <f t="shared" si="727"/>
        <v>Warenhandelsvertreter</v>
      </c>
      <c r="AR2113" s="52" t="b">
        <f t="shared" si="746"/>
        <v>0</v>
      </c>
      <c r="AS2113" s="52" t="b">
        <f t="shared" si="746"/>
        <v>0</v>
      </c>
      <c r="AT2113" s="52" t="b">
        <f t="shared" si="746"/>
        <v>0</v>
      </c>
      <c r="AU2113" s="52">
        <f t="shared" si="728"/>
        <v>4</v>
      </c>
      <c r="AW2113" s="52" t="b">
        <f t="shared" si="729"/>
        <v>0</v>
      </c>
      <c r="AX2113" s="52" t="str">
        <f t="shared" si="730"/>
        <v>Unternehmen</v>
      </c>
      <c r="AY2113" s="52" t="b">
        <f t="shared" si="731"/>
        <v>0</v>
      </c>
      <c r="AZ2113" s="52" t="str">
        <f t="shared" si="732"/>
        <v>6962</v>
      </c>
      <c r="BA2113" s="52" t="str">
        <f>VLOOKUP(A2113,'BAT Grundtabelle'!A:U,21,0)</f>
        <v>ja</v>
      </c>
      <c r="BB2113" s="52" t="str">
        <f t="shared" si="733"/>
        <v>nein</v>
      </c>
      <c r="BC2113" s="52" t="str">
        <f t="shared" si="734"/>
        <v>6962</v>
      </c>
      <c r="BD2113" s="52" t="str">
        <f t="shared" si="735"/>
        <v>Warenhandelsvertreter</v>
      </c>
      <c r="BE2113" s="52" t="str">
        <f t="shared" si="736"/>
        <v>Unternehmen</v>
      </c>
      <c r="BF2113" s="52">
        <f t="shared" si="737"/>
        <v>4</v>
      </c>
    </row>
    <row r="2114" spans="1:58" hidden="1" x14ac:dyDescent="0.35">
      <c r="A2114" s="107" t="s">
        <v>4322</v>
      </c>
      <c r="B2114" s="75" t="s">
        <v>1733</v>
      </c>
      <c r="C2114" s="52" t="s">
        <v>3</v>
      </c>
      <c r="D2114" s="52" t="s">
        <v>3</v>
      </c>
      <c r="E2114" s="52" t="s">
        <v>2</v>
      </c>
      <c r="F2114" s="52" t="s">
        <v>2</v>
      </c>
      <c r="G2114" s="52" t="s">
        <v>2</v>
      </c>
      <c r="H2114" s="52" t="s">
        <v>2</v>
      </c>
      <c r="I2114" s="52" t="s">
        <v>3</v>
      </c>
      <c r="J2114" s="52">
        <v>1</v>
      </c>
      <c r="K2114" s="52" t="s">
        <v>2</v>
      </c>
      <c r="L2114" s="52" t="s">
        <v>2</v>
      </c>
      <c r="M2114" s="52" t="s">
        <v>2</v>
      </c>
      <c r="N2114" s="52" t="s">
        <v>3</v>
      </c>
      <c r="P2114" s="52" t="s">
        <v>4</v>
      </c>
      <c r="Q2114" s="52" t="str">
        <f t="shared" si="747"/>
        <v>Nein</v>
      </c>
      <c r="R2114" s="52" t="str">
        <f t="shared" si="747"/>
        <v>Nein</v>
      </c>
      <c r="S2114" s="52" t="str">
        <f t="shared" si="747"/>
        <v>Nein</v>
      </c>
      <c r="T2114" s="52" t="str">
        <f t="shared" si="747"/>
        <v>Nein</v>
      </c>
      <c r="U2114" s="52" t="str">
        <f t="shared" si="747"/>
        <v>Nein</v>
      </c>
      <c r="V2114" s="52" t="str">
        <f t="shared" si="747"/>
        <v>Nein</v>
      </c>
      <c r="W2114" s="52" t="str">
        <f t="shared" si="747"/>
        <v>Nein</v>
      </c>
      <c r="X2114" s="52" t="str">
        <f t="shared" si="747"/>
        <v>Nein</v>
      </c>
      <c r="Y2114" s="52" t="str">
        <f t="shared" si="747"/>
        <v>Nein</v>
      </c>
      <c r="Z2114" s="52" t="str">
        <f t="shared" si="747"/>
        <v>Nein</v>
      </c>
      <c r="AA2114" s="52" t="str">
        <f t="shared" si="747"/>
        <v>Nein</v>
      </c>
      <c r="AB2114" s="52" t="str">
        <f t="shared" si="747"/>
        <v>Nein</v>
      </c>
      <c r="AC2114" s="52" t="str">
        <f t="shared" si="747"/>
        <v>Nein</v>
      </c>
      <c r="AD2114" s="52" t="str">
        <f t="shared" si="747"/>
        <v>Nein</v>
      </c>
      <c r="AE2114" s="52" t="str">
        <f t="shared" si="747"/>
        <v>Nein</v>
      </c>
      <c r="AF2114" s="52" t="str">
        <f t="shared" si="747"/>
        <v>Nein</v>
      </c>
      <c r="AG2114" s="61" t="str">
        <f>IF(Q2114="Ja",VLOOKUP($Q$2,Plausis!A:E,5,0),IF(R2114="Ja",VLOOKUP($R$2,Plausis!A:E,5,0),IF(T2114="Ja",VLOOKUP($T$2,Plausis!A:E,5,0),IF(U2114="Ja",VLOOKUP($U$2,Plausis!A:E,5,0),IF(AA2114="Ja",VLOOKUP($AA$2,Plausis!A:E,5,0),IF(AC2114="Ja",VLOOKUP($AC$2,Plausis!A:E,5,0),IF(AD2114="Ja",VLOOKUP($AD$2,Plausis!A:E,5,0),"")))))))</f>
        <v/>
      </c>
      <c r="AH2114" s="52" t="str">
        <f>IF(Y2114="Ja",VLOOKUP($Y$2,Plausis!A:E,5,0),"")</f>
        <v/>
      </c>
      <c r="AI2114" s="52" t="str">
        <f t="shared" si="725"/>
        <v>Ja</v>
      </c>
      <c r="AJ2114" s="52" t="str">
        <f>IF(S2114="Ja",VLOOKUP($S$2,Plausis!A:E,5,0),IF(V2114="Ja",VLOOKUP($V$2,Plausis!A:E,5,0),IF(X2114="Ja",VLOOKUP($X$2,Plausis!A:E,5,0),"")))</f>
        <v/>
      </c>
      <c r="AL2114" s="52" t="s">
        <v>2</v>
      </c>
      <c r="AM2114" s="114">
        <v>45531</v>
      </c>
      <c r="AN2114" s="52" t="s">
        <v>4467</v>
      </c>
      <c r="AO2114" s="52" t="str">
        <f>VLOOKUP(B2114,'BAT Grundtabelle'!B:T,19,0)</f>
        <v>ja</v>
      </c>
      <c r="AP2114" s="105" t="str">
        <f t="shared" si="726"/>
        <v>11893</v>
      </c>
      <c r="AQ2114" s="52" t="str">
        <f t="shared" si="727"/>
        <v>Warenhaus</v>
      </c>
      <c r="AR2114" s="52" t="b">
        <f t="shared" si="746"/>
        <v>0</v>
      </c>
      <c r="AS2114" s="52" t="b">
        <f t="shared" si="746"/>
        <v>0</v>
      </c>
      <c r="AT2114" s="52" t="b">
        <f t="shared" si="746"/>
        <v>0</v>
      </c>
      <c r="AU2114" s="52">
        <f t="shared" si="728"/>
        <v>1</v>
      </c>
      <c r="AW2114" s="52" t="b">
        <f t="shared" si="729"/>
        <v>0</v>
      </c>
      <c r="AX2114" s="52" t="str">
        <f t="shared" si="730"/>
        <v>Unternehmen</v>
      </c>
      <c r="AY2114" s="52" t="b">
        <f t="shared" si="731"/>
        <v>0</v>
      </c>
      <c r="AZ2114" s="52" t="str">
        <f t="shared" si="732"/>
        <v>11893</v>
      </c>
      <c r="BA2114" s="52" t="str">
        <f>VLOOKUP(A2114,'BAT Grundtabelle'!A:U,21,0)</f>
        <v>ja</v>
      </c>
      <c r="BB2114" s="52" t="str">
        <f t="shared" si="733"/>
        <v>nein</v>
      </c>
      <c r="BC2114" s="52" t="str">
        <f t="shared" si="734"/>
        <v>11893</v>
      </c>
      <c r="BD2114" s="52" t="str">
        <f t="shared" si="735"/>
        <v>Warenhaus</v>
      </c>
      <c r="BE2114" s="52" t="str">
        <f t="shared" si="736"/>
        <v>Unternehmen</v>
      </c>
      <c r="BF2114" s="52">
        <f t="shared" si="737"/>
        <v>1</v>
      </c>
    </row>
    <row r="2115" spans="1:58" hidden="1" x14ac:dyDescent="0.35">
      <c r="A2115" s="107" t="s">
        <v>4323</v>
      </c>
      <c r="B2115" s="75" t="s">
        <v>843</v>
      </c>
      <c r="C2115" s="52" t="s">
        <v>3</v>
      </c>
      <c r="D2115" s="52" t="s">
        <v>3</v>
      </c>
      <c r="E2115" s="52" t="s">
        <v>2</v>
      </c>
      <c r="F2115" s="52" t="s">
        <v>2</v>
      </c>
      <c r="G2115" s="52" t="s">
        <v>2</v>
      </c>
      <c r="H2115" s="52" t="s">
        <v>2</v>
      </c>
      <c r="I2115" s="52" t="s">
        <v>3</v>
      </c>
      <c r="J2115" s="52">
        <v>1</v>
      </c>
      <c r="K2115" s="52" t="s">
        <v>2</v>
      </c>
      <c r="L2115" s="52" t="s">
        <v>2</v>
      </c>
      <c r="M2115" s="52" t="s">
        <v>2</v>
      </c>
      <c r="N2115" s="52" t="s">
        <v>3</v>
      </c>
      <c r="P2115" s="52" t="s">
        <v>4</v>
      </c>
      <c r="Q2115" s="52" t="str">
        <f t="shared" si="747"/>
        <v>Nein</v>
      </c>
      <c r="R2115" s="52" t="str">
        <f t="shared" si="747"/>
        <v>Nein</v>
      </c>
      <c r="S2115" s="52" t="str">
        <f t="shared" si="747"/>
        <v>Nein</v>
      </c>
      <c r="T2115" s="52" t="str">
        <f t="shared" si="747"/>
        <v>Nein</v>
      </c>
      <c r="U2115" s="52" t="str">
        <f t="shared" si="747"/>
        <v>Nein</v>
      </c>
      <c r="V2115" s="52" t="str">
        <f t="shared" si="747"/>
        <v>Nein</v>
      </c>
      <c r="W2115" s="52" t="str">
        <f t="shared" si="747"/>
        <v>Nein</v>
      </c>
      <c r="X2115" s="52" t="str">
        <f t="shared" si="747"/>
        <v>Nein</v>
      </c>
      <c r="Y2115" s="52" t="str">
        <f t="shared" si="747"/>
        <v>Nein</v>
      </c>
      <c r="Z2115" s="52" t="str">
        <f t="shared" si="747"/>
        <v>Nein</v>
      </c>
      <c r="AA2115" s="52" t="str">
        <f t="shared" si="747"/>
        <v>Nein</v>
      </c>
      <c r="AB2115" s="52" t="str">
        <f t="shared" si="747"/>
        <v>Nein</v>
      </c>
      <c r="AC2115" s="52" t="str">
        <f t="shared" si="747"/>
        <v>Nein</v>
      </c>
      <c r="AD2115" s="52" t="str">
        <f t="shared" si="747"/>
        <v>Nein</v>
      </c>
      <c r="AE2115" s="52" t="str">
        <f t="shared" si="747"/>
        <v>Nein</v>
      </c>
      <c r="AF2115" s="52" t="str">
        <f t="shared" si="747"/>
        <v>Nein</v>
      </c>
      <c r="AG2115" s="61" t="str">
        <f>IF(Q2115="Ja",VLOOKUP($Q$2,Plausis!A:E,5,0),IF(R2115="Ja",VLOOKUP($R$2,Plausis!A:E,5,0),IF(T2115="Ja",VLOOKUP($T$2,Plausis!A:E,5,0),IF(U2115="Ja",VLOOKUP($U$2,Plausis!A:E,5,0),IF(AA2115="Ja",VLOOKUP($AA$2,Plausis!A:E,5,0),IF(AC2115="Ja",VLOOKUP($AC$2,Plausis!A:E,5,0),IF(AD2115="Ja",VLOOKUP($AD$2,Plausis!A:E,5,0),"")))))))</f>
        <v/>
      </c>
      <c r="AH2115" s="52" t="str">
        <f>IF(Y2115="Ja",VLOOKUP($Y$2,Plausis!A:E,5,0),"")</f>
        <v/>
      </c>
      <c r="AI2115" s="52" t="str">
        <f t="shared" ref="AI2115:AI2178" si="748">IF(OR(T2115="Ja", U2115="Ja", C2115="nein"),"Nein","Ja")</f>
        <v>Ja</v>
      </c>
      <c r="AJ2115" s="52" t="str">
        <f>IF(S2115="Ja",VLOOKUP($S$2,Plausis!A:E,5,0),IF(V2115="Ja",VLOOKUP($V$2,Plausis!A:E,5,0),IF(X2115="Ja",VLOOKUP($X$2,Plausis!A:E,5,0),"")))</f>
        <v/>
      </c>
      <c r="AL2115" s="52" t="s">
        <v>3</v>
      </c>
      <c r="AM2115" s="114">
        <v>45531</v>
      </c>
      <c r="AN2115" s="52" t="s">
        <v>4467</v>
      </c>
      <c r="AO2115" s="52" t="str">
        <f>VLOOKUP(B2115,'BAT Grundtabelle'!B:T,19,0)</f>
        <v>ja</v>
      </c>
      <c r="AP2115" s="105" t="str">
        <f t="shared" ref="AP2115:AP2178" si="749">A2115</f>
        <v>11894</v>
      </c>
      <c r="AQ2115" s="52" t="str">
        <f t="shared" ref="AQ2115:AQ2178" si="750">B2115</f>
        <v>Wärmeschutzisolierungsbetrieb</v>
      </c>
      <c r="AR2115" s="52" t="b">
        <f t="shared" si="746"/>
        <v>0</v>
      </c>
      <c r="AS2115" s="52" t="b">
        <f t="shared" si="746"/>
        <v>0</v>
      </c>
      <c r="AT2115" s="52" t="b">
        <f t="shared" si="746"/>
        <v>0</v>
      </c>
      <c r="AU2115" s="52">
        <f t="shared" ref="AU2115:AU2178" si="751">IF(J2115&lt;&gt;"nein",J2115,AX2115)</f>
        <v>1</v>
      </c>
      <c r="AW2115" s="52" t="b">
        <f t="shared" ref="AW2115:AW2178" si="752">IF(ISERROR(FIND(AW$1,$P2115,1)),FALSE,TRUE)</f>
        <v>0</v>
      </c>
      <c r="AX2115" s="52" t="str">
        <f t="shared" ref="AX2115:AX2178" si="753">IF(I2115="ja","Unternehmen",IF(OR(K2115="ja",L2115="ja",M2115="ja"),"Eigener Tarif",IF(AK2115&lt;&gt;"",AK2115,IF(AO2115="ja","Eigener Tarif",""))))</f>
        <v>Unternehmen</v>
      </c>
      <c r="AY2115" s="52" t="b">
        <f t="shared" ref="AY2115:AY2178" si="754">IF(ISERROR(FIND(AY$1,$P2115,1)),FALSE,TRUE)</f>
        <v>0</v>
      </c>
      <c r="AZ2115" s="52" t="str">
        <f t="shared" ref="AZ2115:AZ2178" si="755">A2115</f>
        <v>11894</v>
      </c>
      <c r="BA2115" s="52" t="str">
        <f>VLOOKUP(A2115,'BAT Grundtabelle'!A:U,21,0)</f>
        <v>ja</v>
      </c>
      <c r="BB2115" s="52" t="str">
        <f t="shared" ref="BB2115:BB2178" si="756">G2115</f>
        <v>nein</v>
      </c>
      <c r="BC2115" s="52" t="str">
        <f t="shared" ref="BC2115:BC2178" si="757">A2115</f>
        <v>11894</v>
      </c>
      <c r="BD2115" s="52" t="str">
        <f t="shared" ref="BD2115:BD2178" si="758">B2115</f>
        <v>Wärmeschutzisolierungsbetrieb</v>
      </c>
      <c r="BE2115" s="52" t="str">
        <f t="shared" ref="BE2115:BE2178" si="759">AX2115</f>
        <v>Unternehmen</v>
      </c>
      <c r="BF2115" s="52">
        <f t="shared" ref="BF2115:BF2178" si="760">AU2115</f>
        <v>1</v>
      </c>
    </row>
    <row r="2116" spans="1:58" hidden="1" x14ac:dyDescent="0.35">
      <c r="A2116" s="107" t="s">
        <v>4324</v>
      </c>
      <c r="B2116" s="75" t="s">
        <v>894</v>
      </c>
      <c r="C2116" s="52" t="s">
        <v>3</v>
      </c>
      <c r="D2116" s="52" t="s">
        <v>3</v>
      </c>
      <c r="E2116" s="52" t="s">
        <v>2</v>
      </c>
      <c r="F2116" s="52" t="s">
        <v>2</v>
      </c>
      <c r="G2116" s="52" t="s">
        <v>2</v>
      </c>
      <c r="H2116" s="52" t="s">
        <v>2</v>
      </c>
      <c r="I2116" s="52" t="s">
        <v>3</v>
      </c>
      <c r="J2116" s="52">
        <v>1</v>
      </c>
      <c r="K2116" s="52" t="s">
        <v>2</v>
      </c>
      <c r="L2116" s="52" t="s">
        <v>2</v>
      </c>
      <c r="M2116" s="52" t="s">
        <v>2</v>
      </c>
      <c r="N2116" s="52" t="s">
        <v>3</v>
      </c>
      <c r="P2116" s="52" t="s">
        <v>4</v>
      </c>
      <c r="Q2116" s="52" t="str">
        <f t="shared" si="747"/>
        <v>Nein</v>
      </c>
      <c r="R2116" s="52" t="str">
        <f t="shared" si="747"/>
        <v>Nein</v>
      </c>
      <c r="S2116" s="52" t="str">
        <f t="shared" si="747"/>
        <v>Nein</v>
      </c>
      <c r="T2116" s="52" t="str">
        <f t="shared" si="747"/>
        <v>Nein</v>
      </c>
      <c r="U2116" s="52" t="str">
        <f t="shared" si="747"/>
        <v>Nein</v>
      </c>
      <c r="V2116" s="52" t="str">
        <f t="shared" si="747"/>
        <v>Nein</v>
      </c>
      <c r="W2116" s="52" t="str">
        <f t="shared" si="747"/>
        <v>Nein</v>
      </c>
      <c r="X2116" s="52" t="str">
        <f t="shared" si="747"/>
        <v>Nein</v>
      </c>
      <c r="Y2116" s="52" t="str">
        <f t="shared" si="747"/>
        <v>Nein</v>
      </c>
      <c r="Z2116" s="52" t="str">
        <f t="shared" si="747"/>
        <v>Nein</v>
      </c>
      <c r="AA2116" s="52" t="str">
        <f t="shared" si="747"/>
        <v>Nein</v>
      </c>
      <c r="AB2116" s="52" t="str">
        <f t="shared" si="747"/>
        <v>Nein</v>
      </c>
      <c r="AC2116" s="52" t="str">
        <f t="shared" si="747"/>
        <v>Nein</v>
      </c>
      <c r="AD2116" s="52" t="str">
        <f t="shared" si="747"/>
        <v>Nein</v>
      </c>
      <c r="AE2116" s="52" t="str">
        <f t="shared" si="747"/>
        <v>Nein</v>
      </c>
      <c r="AF2116" s="52" t="str">
        <f t="shared" si="747"/>
        <v>Nein</v>
      </c>
      <c r="AG2116" s="61" t="str">
        <f>IF(Q2116="Ja",VLOOKUP($Q$2,Plausis!A:E,5,0),IF(R2116="Ja",VLOOKUP($R$2,Plausis!A:E,5,0),IF(T2116="Ja",VLOOKUP($T$2,Plausis!A:E,5,0),IF(U2116="Ja",VLOOKUP($U$2,Plausis!A:E,5,0),IF(AA2116="Ja",VLOOKUP($AA$2,Plausis!A:E,5,0),IF(AC2116="Ja",VLOOKUP($AC$2,Plausis!A:E,5,0),IF(AD2116="Ja",VLOOKUP($AD$2,Plausis!A:E,5,0),"")))))))</f>
        <v/>
      </c>
      <c r="AH2116" s="52" t="str">
        <f>IF(Y2116="Ja",VLOOKUP($Y$2,Plausis!A:E,5,0),"")</f>
        <v/>
      </c>
      <c r="AI2116" s="52" t="str">
        <f t="shared" si="748"/>
        <v>Ja</v>
      </c>
      <c r="AJ2116" s="52" t="str">
        <f>IF(S2116="Ja",VLOOKUP($S$2,Plausis!A:E,5,0),IF(V2116="Ja",VLOOKUP($V$2,Plausis!A:E,5,0),IF(X2116="Ja",VLOOKUP($X$2,Plausis!A:E,5,0),"")))</f>
        <v/>
      </c>
      <c r="AL2116" s="52" t="s">
        <v>3</v>
      </c>
      <c r="AM2116" s="114">
        <v>45531</v>
      </c>
      <c r="AN2116" s="52" t="s">
        <v>4467</v>
      </c>
      <c r="AO2116" s="52" t="str">
        <f>VLOOKUP(B2116,'BAT Grundtabelle'!B:T,19,0)</f>
        <v>ja</v>
      </c>
      <c r="AP2116" s="105" t="str">
        <f t="shared" si="749"/>
        <v>11895</v>
      </c>
      <c r="AQ2116" s="52" t="str">
        <f t="shared" si="750"/>
        <v>Wäschehandel (Bekleidung)</v>
      </c>
      <c r="AR2116" s="52" t="b">
        <f t="shared" si="746"/>
        <v>0</v>
      </c>
      <c r="AS2116" s="52" t="b">
        <f t="shared" si="746"/>
        <v>0</v>
      </c>
      <c r="AT2116" s="52" t="b">
        <f t="shared" si="746"/>
        <v>0</v>
      </c>
      <c r="AU2116" s="52">
        <f t="shared" si="751"/>
        <v>1</v>
      </c>
      <c r="AW2116" s="52" t="b">
        <f t="shared" si="752"/>
        <v>0</v>
      </c>
      <c r="AX2116" s="52" t="str">
        <f t="shared" si="753"/>
        <v>Unternehmen</v>
      </c>
      <c r="AY2116" s="52" t="b">
        <f t="shared" si="754"/>
        <v>0</v>
      </c>
      <c r="AZ2116" s="52" t="str">
        <f t="shared" si="755"/>
        <v>11895</v>
      </c>
      <c r="BA2116" s="52" t="str">
        <f>VLOOKUP(A2116,'BAT Grundtabelle'!A:U,21,0)</f>
        <v>ja</v>
      </c>
      <c r="BB2116" s="52" t="str">
        <f t="shared" si="756"/>
        <v>nein</v>
      </c>
      <c r="BC2116" s="52" t="str">
        <f t="shared" si="757"/>
        <v>11895</v>
      </c>
      <c r="BD2116" s="52" t="str">
        <f t="shared" si="758"/>
        <v>Wäschehandel (Bekleidung)</v>
      </c>
      <c r="BE2116" s="52" t="str">
        <f t="shared" si="759"/>
        <v>Unternehmen</v>
      </c>
      <c r="BF2116" s="52">
        <f t="shared" si="760"/>
        <v>1</v>
      </c>
    </row>
    <row r="2117" spans="1:58" hidden="1" x14ac:dyDescent="0.35">
      <c r="A2117" s="107" t="s">
        <v>18</v>
      </c>
      <c r="B2117" s="75" t="s">
        <v>17</v>
      </c>
      <c r="C2117" s="52" t="s">
        <v>3</v>
      </c>
      <c r="D2117" s="52" t="s">
        <v>3</v>
      </c>
      <c r="E2117" s="52" t="s">
        <v>2</v>
      </c>
      <c r="F2117" s="52" t="s">
        <v>2</v>
      </c>
      <c r="G2117" s="52" t="s">
        <v>2</v>
      </c>
      <c r="H2117" s="52" t="s">
        <v>2</v>
      </c>
      <c r="I2117" s="52" t="s">
        <v>3</v>
      </c>
      <c r="J2117" s="52">
        <v>1</v>
      </c>
      <c r="K2117" s="52" t="s">
        <v>2</v>
      </c>
      <c r="L2117" s="52" t="s">
        <v>2</v>
      </c>
      <c r="M2117" s="52" t="s">
        <v>2</v>
      </c>
      <c r="N2117" s="52" t="s">
        <v>3</v>
      </c>
      <c r="P2117" s="52" t="s">
        <v>4</v>
      </c>
      <c r="Q2117" s="52" t="str">
        <f t="shared" si="747"/>
        <v>Nein</v>
      </c>
      <c r="R2117" s="52" t="str">
        <f t="shared" si="747"/>
        <v>Nein</v>
      </c>
      <c r="S2117" s="52" t="str">
        <f t="shared" si="747"/>
        <v>Nein</v>
      </c>
      <c r="T2117" s="52" t="str">
        <f t="shared" si="747"/>
        <v>Nein</v>
      </c>
      <c r="U2117" s="52" t="str">
        <f t="shared" si="747"/>
        <v>Nein</v>
      </c>
      <c r="V2117" s="52" t="str">
        <f t="shared" si="747"/>
        <v>Nein</v>
      </c>
      <c r="W2117" s="52" t="str">
        <f t="shared" si="747"/>
        <v>Nein</v>
      </c>
      <c r="X2117" s="52" t="str">
        <f t="shared" si="747"/>
        <v>Nein</v>
      </c>
      <c r="Y2117" s="52" t="str">
        <f t="shared" si="747"/>
        <v>Nein</v>
      </c>
      <c r="Z2117" s="52" t="str">
        <f t="shared" si="747"/>
        <v>Nein</v>
      </c>
      <c r="AA2117" s="52" t="str">
        <f t="shared" si="747"/>
        <v>Nein</v>
      </c>
      <c r="AB2117" s="52" t="str">
        <f t="shared" si="747"/>
        <v>Nein</v>
      </c>
      <c r="AC2117" s="52" t="str">
        <f t="shared" si="747"/>
        <v>Nein</v>
      </c>
      <c r="AD2117" s="52" t="str">
        <f t="shared" si="747"/>
        <v>Nein</v>
      </c>
      <c r="AE2117" s="52" t="str">
        <f t="shared" si="747"/>
        <v>Nein</v>
      </c>
      <c r="AF2117" s="52" t="str">
        <f t="shared" si="747"/>
        <v>Nein</v>
      </c>
      <c r="AG2117" s="61" t="str">
        <f>IF(Q2117="Ja",VLOOKUP($Q$2,Plausis!A:E,5,0),IF(R2117="Ja",VLOOKUP($R$2,Plausis!A:E,5,0),IF(T2117="Ja",VLOOKUP($T$2,Plausis!A:E,5,0),IF(U2117="Ja",VLOOKUP($U$2,Plausis!A:E,5,0),IF(AA2117="Ja",VLOOKUP($AA$2,Plausis!A:E,5,0),IF(AC2117="Ja",VLOOKUP($AC$2,Plausis!A:E,5,0),IF(AD2117="Ja",VLOOKUP($AD$2,Plausis!A:E,5,0),"")))))))</f>
        <v/>
      </c>
      <c r="AH2117" s="52" t="str">
        <f>IF(Y2117="Ja",VLOOKUP($Y$2,Plausis!A:E,5,0),"")</f>
        <v/>
      </c>
      <c r="AI2117" s="52" t="str">
        <f t="shared" si="748"/>
        <v>Ja</v>
      </c>
      <c r="AJ2117" s="52" t="str">
        <f>IF(S2117="Ja",VLOOKUP($S$2,Plausis!A:E,5,0),IF(V2117="Ja",VLOOKUP($V$2,Plausis!A:E,5,0),IF(X2117="Ja",VLOOKUP($X$2,Plausis!A:E,5,0),"")))</f>
        <v/>
      </c>
      <c r="AL2117" s="52" t="s">
        <v>3</v>
      </c>
      <c r="AM2117" s="114">
        <v>45531</v>
      </c>
      <c r="AN2117" s="52" t="s">
        <v>4467</v>
      </c>
      <c r="AO2117" s="52" t="str">
        <f>VLOOKUP(B2117,'BAT Grundtabelle'!B:T,19,0)</f>
        <v>ja</v>
      </c>
      <c r="AP2117" s="105" t="str">
        <f t="shared" si="749"/>
        <v>6042</v>
      </c>
      <c r="AQ2117" s="52" t="str">
        <f t="shared" si="750"/>
        <v>Wäscherei</v>
      </c>
      <c r="AR2117" s="52" t="b">
        <f t="shared" si="746"/>
        <v>0</v>
      </c>
      <c r="AS2117" s="52" t="b">
        <f t="shared" si="746"/>
        <v>0</v>
      </c>
      <c r="AT2117" s="52" t="b">
        <f t="shared" si="746"/>
        <v>0</v>
      </c>
      <c r="AU2117" s="52">
        <f t="shared" si="751"/>
        <v>1</v>
      </c>
      <c r="AW2117" s="52" t="b">
        <f t="shared" si="752"/>
        <v>0</v>
      </c>
      <c r="AX2117" s="52" t="str">
        <f t="shared" si="753"/>
        <v>Unternehmen</v>
      </c>
      <c r="AY2117" s="52" t="b">
        <f t="shared" si="754"/>
        <v>0</v>
      </c>
      <c r="AZ2117" s="52" t="str">
        <f t="shared" si="755"/>
        <v>6042</v>
      </c>
      <c r="BA2117" s="52" t="str">
        <f>VLOOKUP(A2117,'BAT Grundtabelle'!A:U,21,0)</f>
        <v>ja</v>
      </c>
      <c r="BB2117" s="52" t="str">
        <f t="shared" si="756"/>
        <v>nein</v>
      </c>
      <c r="BC2117" s="52" t="str">
        <f t="shared" si="757"/>
        <v>6042</v>
      </c>
      <c r="BD2117" s="52" t="str">
        <f t="shared" si="758"/>
        <v>Wäscherei</v>
      </c>
      <c r="BE2117" s="52" t="str">
        <f t="shared" si="759"/>
        <v>Unternehmen</v>
      </c>
      <c r="BF2117" s="52">
        <f t="shared" si="760"/>
        <v>1</v>
      </c>
    </row>
    <row r="2118" spans="1:58" hidden="1" x14ac:dyDescent="0.35">
      <c r="A2118" s="107" t="s">
        <v>4325</v>
      </c>
      <c r="B2118" s="75" t="s">
        <v>177</v>
      </c>
      <c r="C2118" s="52" t="s">
        <v>3</v>
      </c>
      <c r="D2118" s="52" t="s">
        <v>3</v>
      </c>
      <c r="E2118" s="52" t="s">
        <v>2</v>
      </c>
      <c r="F2118" s="52" t="s">
        <v>2</v>
      </c>
      <c r="G2118" s="52" t="s">
        <v>2</v>
      </c>
      <c r="H2118" s="52" t="s">
        <v>2</v>
      </c>
      <c r="I2118" s="52" t="s">
        <v>3</v>
      </c>
      <c r="J2118" s="52">
        <v>1</v>
      </c>
      <c r="K2118" s="52" t="s">
        <v>2</v>
      </c>
      <c r="L2118" s="52" t="s">
        <v>2</v>
      </c>
      <c r="M2118" s="52" t="s">
        <v>2</v>
      </c>
      <c r="N2118" s="52" t="s">
        <v>3</v>
      </c>
      <c r="P2118" s="52" t="s">
        <v>4</v>
      </c>
      <c r="Q2118" s="52" t="str">
        <f t="shared" si="747"/>
        <v>Nein</v>
      </c>
      <c r="R2118" s="52" t="str">
        <f t="shared" si="747"/>
        <v>Nein</v>
      </c>
      <c r="S2118" s="52" t="str">
        <f t="shared" si="747"/>
        <v>Nein</v>
      </c>
      <c r="T2118" s="52" t="str">
        <f t="shared" si="747"/>
        <v>Nein</v>
      </c>
      <c r="U2118" s="52" t="str">
        <f t="shared" si="747"/>
        <v>Nein</v>
      </c>
      <c r="V2118" s="52" t="str">
        <f t="shared" si="747"/>
        <v>Nein</v>
      </c>
      <c r="W2118" s="52" t="str">
        <f t="shared" si="747"/>
        <v>Nein</v>
      </c>
      <c r="X2118" s="52" t="str">
        <f t="shared" si="747"/>
        <v>Nein</v>
      </c>
      <c r="Y2118" s="52" t="str">
        <f t="shared" si="747"/>
        <v>Nein</v>
      </c>
      <c r="Z2118" s="52" t="str">
        <f t="shared" si="747"/>
        <v>Nein</v>
      </c>
      <c r="AA2118" s="52" t="str">
        <f t="shared" si="747"/>
        <v>Nein</v>
      </c>
      <c r="AB2118" s="52" t="str">
        <f t="shared" si="747"/>
        <v>Nein</v>
      </c>
      <c r="AC2118" s="52" t="str">
        <f t="shared" si="747"/>
        <v>Nein</v>
      </c>
      <c r="AD2118" s="52" t="str">
        <f t="shared" si="747"/>
        <v>Nein</v>
      </c>
      <c r="AE2118" s="52" t="str">
        <f t="shared" si="747"/>
        <v>Nein</v>
      </c>
      <c r="AF2118" s="52" t="str">
        <f t="shared" si="747"/>
        <v>Nein</v>
      </c>
      <c r="AG2118" s="61" t="str">
        <f>IF(Q2118="Ja",VLOOKUP($Q$2,Plausis!A:E,5,0),IF(R2118="Ja",VLOOKUP($R$2,Plausis!A:E,5,0),IF(T2118="Ja",VLOOKUP($T$2,Plausis!A:E,5,0),IF(U2118="Ja",VLOOKUP($U$2,Plausis!A:E,5,0),IF(AA2118="Ja",VLOOKUP($AA$2,Plausis!A:E,5,0),IF(AC2118="Ja",VLOOKUP($AC$2,Plausis!A:E,5,0),IF(AD2118="Ja",VLOOKUP($AD$2,Plausis!A:E,5,0),"")))))))</f>
        <v/>
      </c>
      <c r="AH2118" s="52" t="str">
        <f>IF(Y2118="Ja",VLOOKUP($Y$2,Plausis!A:E,5,0),"")</f>
        <v/>
      </c>
      <c r="AI2118" s="52" t="str">
        <f t="shared" si="748"/>
        <v>Ja</v>
      </c>
      <c r="AJ2118" s="52" t="str">
        <f>IF(S2118="Ja",VLOOKUP($S$2,Plausis!A:E,5,0),IF(V2118="Ja",VLOOKUP($V$2,Plausis!A:E,5,0),IF(X2118="Ja",VLOOKUP($X$2,Plausis!A:E,5,0),"")))</f>
        <v/>
      </c>
      <c r="AL2118" s="52" t="s">
        <v>3</v>
      </c>
      <c r="AM2118" s="114">
        <v>45531</v>
      </c>
      <c r="AN2118" s="52" t="s">
        <v>4467</v>
      </c>
      <c r="AO2118" s="52" t="str">
        <f>VLOOKUP(B2118,'BAT Grundtabelle'!B:T,19,0)</f>
        <v>ja</v>
      </c>
      <c r="AP2118" s="105" t="str">
        <f t="shared" si="749"/>
        <v>11896</v>
      </c>
      <c r="AQ2118" s="52" t="str">
        <f t="shared" si="750"/>
        <v>Wäscherei mit Heißmangelbetrieb</v>
      </c>
      <c r="AR2118" s="52" t="b">
        <f t="shared" si="746"/>
        <v>0</v>
      </c>
      <c r="AS2118" s="52" t="b">
        <f t="shared" si="746"/>
        <v>0</v>
      </c>
      <c r="AT2118" s="52" t="b">
        <f t="shared" si="746"/>
        <v>0</v>
      </c>
      <c r="AU2118" s="52">
        <f t="shared" si="751"/>
        <v>1</v>
      </c>
      <c r="AW2118" s="52" t="b">
        <f t="shared" si="752"/>
        <v>0</v>
      </c>
      <c r="AX2118" s="52" t="str">
        <f t="shared" si="753"/>
        <v>Unternehmen</v>
      </c>
      <c r="AY2118" s="52" t="b">
        <f t="shared" si="754"/>
        <v>0</v>
      </c>
      <c r="AZ2118" s="52" t="str">
        <f t="shared" si="755"/>
        <v>11896</v>
      </c>
      <c r="BA2118" s="52" t="str">
        <f>VLOOKUP(A2118,'BAT Grundtabelle'!A:U,21,0)</f>
        <v>ja</v>
      </c>
      <c r="BB2118" s="52" t="str">
        <f t="shared" si="756"/>
        <v>nein</v>
      </c>
      <c r="BC2118" s="52" t="str">
        <f t="shared" si="757"/>
        <v>11896</v>
      </c>
      <c r="BD2118" s="52" t="str">
        <f t="shared" si="758"/>
        <v>Wäscherei mit Heißmangelbetrieb</v>
      </c>
      <c r="BE2118" s="52" t="str">
        <f t="shared" si="759"/>
        <v>Unternehmen</v>
      </c>
      <c r="BF2118" s="52">
        <f t="shared" si="760"/>
        <v>1</v>
      </c>
    </row>
    <row r="2119" spans="1:58" hidden="1" x14ac:dyDescent="0.35">
      <c r="A2119" s="107" t="s">
        <v>4326</v>
      </c>
      <c r="B2119" s="75" t="s">
        <v>1393</v>
      </c>
      <c r="C2119" s="52" t="s">
        <v>3</v>
      </c>
      <c r="D2119" s="52" t="s">
        <v>3</v>
      </c>
      <c r="E2119" s="52" t="s">
        <v>2</v>
      </c>
      <c r="F2119" s="52" t="s">
        <v>2</v>
      </c>
      <c r="G2119" s="52" t="s">
        <v>2</v>
      </c>
      <c r="H2119" s="52" t="s">
        <v>2</v>
      </c>
      <c r="I2119" s="52" t="s">
        <v>3</v>
      </c>
      <c r="J2119" s="52">
        <v>3</v>
      </c>
      <c r="K2119" s="52" t="s">
        <v>2</v>
      </c>
      <c r="L2119" s="52" t="s">
        <v>2</v>
      </c>
      <c r="M2119" s="52" t="s">
        <v>2</v>
      </c>
      <c r="N2119" s="52" t="s">
        <v>3</v>
      </c>
      <c r="P2119" s="52" t="s">
        <v>4</v>
      </c>
      <c r="Q2119" s="52" t="str">
        <f t="shared" si="747"/>
        <v>Nein</v>
      </c>
      <c r="R2119" s="52" t="str">
        <f t="shared" si="747"/>
        <v>Nein</v>
      </c>
      <c r="S2119" s="52" t="str">
        <f t="shared" si="747"/>
        <v>Nein</v>
      </c>
      <c r="T2119" s="52" t="str">
        <f t="shared" si="747"/>
        <v>Nein</v>
      </c>
      <c r="U2119" s="52" t="str">
        <f t="shared" si="747"/>
        <v>Nein</v>
      </c>
      <c r="V2119" s="52" t="str">
        <f t="shared" si="747"/>
        <v>Nein</v>
      </c>
      <c r="W2119" s="52" t="str">
        <f t="shared" si="747"/>
        <v>Nein</v>
      </c>
      <c r="X2119" s="52" t="str">
        <f t="shared" si="747"/>
        <v>Nein</v>
      </c>
      <c r="Y2119" s="52" t="str">
        <f t="shared" si="747"/>
        <v>Nein</v>
      </c>
      <c r="Z2119" s="52" t="str">
        <f t="shared" si="747"/>
        <v>Nein</v>
      </c>
      <c r="AA2119" s="52" t="str">
        <f t="shared" si="747"/>
        <v>Nein</v>
      </c>
      <c r="AB2119" s="52" t="str">
        <f t="shared" si="747"/>
        <v>Nein</v>
      </c>
      <c r="AC2119" s="52" t="str">
        <f t="shared" si="747"/>
        <v>Nein</v>
      </c>
      <c r="AD2119" s="52" t="str">
        <f t="shared" si="747"/>
        <v>Nein</v>
      </c>
      <c r="AE2119" s="52" t="str">
        <f t="shared" si="747"/>
        <v>Nein</v>
      </c>
      <c r="AF2119" s="52" t="str">
        <f t="shared" si="747"/>
        <v>Nein</v>
      </c>
      <c r="AG2119" s="61" t="str">
        <f>IF(Q2119="Ja",VLOOKUP($Q$2,Plausis!A:E,5,0),IF(R2119="Ja",VLOOKUP($R$2,Plausis!A:E,5,0),IF(T2119="Ja",VLOOKUP($T$2,Plausis!A:E,5,0),IF(U2119="Ja",VLOOKUP($U$2,Plausis!A:E,5,0),IF(AA2119="Ja",VLOOKUP($AA$2,Plausis!A:E,5,0),IF(AC2119="Ja",VLOOKUP($AC$2,Plausis!A:E,5,0),IF(AD2119="Ja",VLOOKUP($AD$2,Plausis!A:E,5,0),"")))))))</f>
        <v/>
      </c>
      <c r="AH2119" s="52" t="str">
        <f>IF(Y2119="Ja",VLOOKUP($Y$2,Plausis!A:E,5,0),"")</f>
        <v/>
      </c>
      <c r="AI2119" s="52" t="str">
        <f t="shared" si="748"/>
        <v>Ja</v>
      </c>
      <c r="AJ2119" s="52" t="str">
        <f>IF(S2119="Ja",VLOOKUP($S$2,Plausis!A:E,5,0),IF(V2119="Ja",VLOOKUP($V$2,Plausis!A:E,5,0),IF(X2119="Ja",VLOOKUP($X$2,Plausis!A:E,5,0),"")))</f>
        <v/>
      </c>
      <c r="AL2119" s="52" t="s">
        <v>2</v>
      </c>
      <c r="AM2119" s="114">
        <v>45531</v>
      </c>
      <c r="AN2119" s="52" t="s">
        <v>4467</v>
      </c>
      <c r="AO2119" s="52" t="str">
        <f>VLOOKUP(B2119,'BAT Grundtabelle'!B:T,19,0)</f>
        <v>ja</v>
      </c>
      <c r="AP2119" s="105" t="str">
        <f t="shared" si="749"/>
        <v>11897</v>
      </c>
      <c r="AQ2119" s="52" t="str">
        <f t="shared" si="750"/>
        <v>Waschmittelhersteller</v>
      </c>
      <c r="AR2119" s="52" t="b">
        <f t="shared" si="746"/>
        <v>0</v>
      </c>
      <c r="AS2119" s="52" t="b">
        <f t="shared" si="746"/>
        <v>0</v>
      </c>
      <c r="AT2119" s="52" t="b">
        <f t="shared" si="746"/>
        <v>0</v>
      </c>
      <c r="AU2119" s="52">
        <f t="shared" si="751"/>
        <v>3</v>
      </c>
      <c r="AW2119" s="52" t="b">
        <f t="shared" si="752"/>
        <v>0</v>
      </c>
      <c r="AX2119" s="52" t="str">
        <f t="shared" si="753"/>
        <v>Unternehmen</v>
      </c>
      <c r="AY2119" s="52" t="b">
        <f t="shared" si="754"/>
        <v>0</v>
      </c>
      <c r="AZ2119" s="52" t="str">
        <f t="shared" si="755"/>
        <v>11897</v>
      </c>
      <c r="BA2119" s="52" t="str">
        <f>VLOOKUP(A2119,'BAT Grundtabelle'!A:U,21,0)</f>
        <v>ja</v>
      </c>
      <c r="BB2119" s="52" t="str">
        <f t="shared" si="756"/>
        <v>nein</v>
      </c>
      <c r="BC2119" s="52" t="str">
        <f t="shared" si="757"/>
        <v>11897</v>
      </c>
      <c r="BD2119" s="52" t="str">
        <f t="shared" si="758"/>
        <v>Waschmittelhersteller</v>
      </c>
      <c r="BE2119" s="52" t="str">
        <f t="shared" si="759"/>
        <v>Unternehmen</v>
      </c>
      <c r="BF2119" s="52">
        <f t="shared" si="760"/>
        <v>3</v>
      </c>
    </row>
    <row r="2120" spans="1:58" hidden="1" x14ac:dyDescent="0.35">
      <c r="A2120" s="107" t="s">
        <v>4327</v>
      </c>
      <c r="B2120" s="75" t="s">
        <v>2028</v>
      </c>
      <c r="C2120" s="52" t="s">
        <v>3</v>
      </c>
      <c r="D2120" s="52" t="s">
        <v>3</v>
      </c>
      <c r="E2120" s="52" t="s">
        <v>2</v>
      </c>
      <c r="F2120" s="52" t="s">
        <v>2</v>
      </c>
      <c r="G2120" s="52" t="s">
        <v>2</v>
      </c>
      <c r="H2120" s="52" t="s">
        <v>2</v>
      </c>
      <c r="I2120" s="52" t="s">
        <v>3</v>
      </c>
      <c r="J2120" s="52">
        <v>1</v>
      </c>
      <c r="K2120" s="52" t="s">
        <v>2</v>
      </c>
      <c r="L2120" s="52" t="s">
        <v>2</v>
      </c>
      <c r="M2120" s="52" t="s">
        <v>2</v>
      </c>
      <c r="N2120" s="52" t="s">
        <v>3</v>
      </c>
      <c r="P2120" s="52" t="s">
        <v>4</v>
      </c>
      <c r="Q2120" s="52" t="str">
        <f t="shared" si="747"/>
        <v>Nein</v>
      </c>
      <c r="R2120" s="52" t="str">
        <f t="shared" si="747"/>
        <v>Nein</v>
      </c>
      <c r="S2120" s="52" t="str">
        <f t="shared" si="747"/>
        <v>Nein</v>
      </c>
      <c r="T2120" s="52" t="str">
        <f t="shared" si="747"/>
        <v>Nein</v>
      </c>
      <c r="U2120" s="52" t="str">
        <f t="shared" si="747"/>
        <v>Nein</v>
      </c>
      <c r="V2120" s="52" t="str">
        <f t="shared" si="747"/>
        <v>Nein</v>
      </c>
      <c r="W2120" s="52" t="str">
        <f t="shared" si="747"/>
        <v>Nein</v>
      </c>
      <c r="X2120" s="52" t="str">
        <f t="shared" si="747"/>
        <v>Nein</v>
      </c>
      <c r="Y2120" s="52" t="str">
        <f t="shared" si="747"/>
        <v>Nein</v>
      </c>
      <c r="Z2120" s="52" t="str">
        <f t="shared" si="747"/>
        <v>Nein</v>
      </c>
      <c r="AA2120" s="52" t="str">
        <f t="shared" si="747"/>
        <v>Nein</v>
      </c>
      <c r="AB2120" s="52" t="str">
        <f t="shared" si="747"/>
        <v>Nein</v>
      </c>
      <c r="AC2120" s="52" t="str">
        <f t="shared" si="747"/>
        <v>Nein</v>
      </c>
      <c r="AD2120" s="52" t="str">
        <f t="shared" si="747"/>
        <v>Nein</v>
      </c>
      <c r="AE2120" s="52" t="str">
        <f t="shared" si="747"/>
        <v>Nein</v>
      </c>
      <c r="AF2120" s="52" t="str">
        <f t="shared" si="747"/>
        <v>Nein</v>
      </c>
      <c r="AG2120" s="61" t="str">
        <f>IF(Q2120="Ja",VLOOKUP($Q$2,Plausis!A:E,5,0),IF(R2120="Ja",VLOOKUP($R$2,Plausis!A:E,5,0),IF(T2120="Ja",VLOOKUP($T$2,Plausis!A:E,5,0),IF(U2120="Ja",VLOOKUP($U$2,Plausis!A:E,5,0),IF(AA2120="Ja",VLOOKUP($AA$2,Plausis!A:E,5,0),IF(AC2120="Ja",VLOOKUP($AC$2,Plausis!A:E,5,0),IF(AD2120="Ja",VLOOKUP($AD$2,Plausis!A:E,5,0),"")))))))</f>
        <v/>
      </c>
      <c r="AH2120" s="52" t="str">
        <f>IF(Y2120="Ja",VLOOKUP($Y$2,Plausis!A:E,5,0),"")</f>
        <v/>
      </c>
      <c r="AI2120" s="52" t="str">
        <f t="shared" si="748"/>
        <v>Ja</v>
      </c>
      <c r="AJ2120" s="52" t="str">
        <f>IF(S2120="Ja",VLOOKUP($S$2,Plausis!A:E,5,0),IF(V2120="Ja",VLOOKUP($V$2,Plausis!A:E,5,0),IF(X2120="Ja",VLOOKUP($X$2,Plausis!A:E,5,0),"")))</f>
        <v/>
      </c>
      <c r="AL2120" s="52" t="s">
        <v>3</v>
      </c>
      <c r="AM2120" s="114">
        <v>45531</v>
      </c>
      <c r="AN2120" s="52" t="s">
        <v>4467</v>
      </c>
      <c r="AO2120" s="52" t="str">
        <f>VLOOKUP(B2120,'BAT Grundtabelle'!B:T,19,0)</f>
        <v>ja</v>
      </c>
      <c r="AP2120" s="105" t="str">
        <f t="shared" si="749"/>
        <v>11898</v>
      </c>
      <c r="AQ2120" s="52" t="str">
        <f t="shared" si="750"/>
        <v>Waschsalon</v>
      </c>
      <c r="AR2120" s="52" t="b">
        <f t="shared" si="746"/>
        <v>0</v>
      </c>
      <c r="AS2120" s="52" t="b">
        <f t="shared" si="746"/>
        <v>0</v>
      </c>
      <c r="AT2120" s="52" t="b">
        <f t="shared" si="746"/>
        <v>0</v>
      </c>
      <c r="AU2120" s="52">
        <f t="shared" si="751"/>
        <v>1</v>
      </c>
      <c r="AW2120" s="52" t="b">
        <f t="shared" si="752"/>
        <v>0</v>
      </c>
      <c r="AX2120" s="52" t="str">
        <f t="shared" si="753"/>
        <v>Unternehmen</v>
      </c>
      <c r="AY2120" s="52" t="b">
        <f t="shared" si="754"/>
        <v>0</v>
      </c>
      <c r="AZ2120" s="52" t="str">
        <f t="shared" si="755"/>
        <v>11898</v>
      </c>
      <c r="BA2120" s="52" t="str">
        <f>VLOOKUP(A2120,'BAT Grundtabelle'!A:U,21,0)</f>
        <v>ja</v>
      </c>
      <c r="BB2120" s="52" t="str">
        <f t="shared" si="756"/>
        <v>nein</v>
      </c>
      <c r="BC2120" s="52" t="str">
        <f t="shared" si="757"/>
        <v>11898</v>
      </c>
      <c r="BD2120" s="52" t="str">
        <f t="shared" si="758"/>
        <v>Waschsalon</v>
      </c>
      <c r="BE2120" s="52" t="str">
        <f t="shared" si="759"/>
        <v>Unternehmen</v>
      </c>
      <c r="BF2120" s="52">
        <f t="shared" si="760"/>
        <v>1</v>
      </c>
    </row>
    <row r="2121" spans="1:58" hidden="1" x14ac:dyDescent="0.35">
      <c r="A2121" s="107" t="s">
        <v>4328</v>
      </c>
      <c r="B2121" s="75" t="s">
        <v>1455</v>
      </c>
      <c r="C2121" s="52" t="s">
        <v>3</v>
      </c>
      <c r="D2121" s="52" t="s">
        <v>3</v>
      </c>
      <c r="E2121" s="52" t="s">
        <v>2</v>
      </c>
      <c r="F2121" s="52" t="s">
        <v>2</v>
      </c>
      <c r="G2121" s="52" t="s">
        <v>2</v>
      </c>
      <c r="H2121" s="52" t="s">
        <v>2</v>
      </c>
      <c r="I2121" s="52" t="s">
        <v>3</v>
      </c>
      <c r="J2121" s="52">
        <v>2</v>
      </c>
      <c r="K2121" s="52" t="s">
        <v>2</v>
      </c>
      <c r="L2121" s="52" t="s">
        <v>2</v>
      </c>
      <c r="M2121" s="52" t="s">
        <v>2</v>
      </c>
      <c r="N2121" s="52" t="s">
        <v>3</v>
      </c>
      <c r="P2121" s="52" t="s">
        <v>4</v>
      </c>
      <c r="Q2121" s="52" t="str">
        <f t="shared" si="747"/>
        <v>Nein</v>
      </c>
      <c r="R2121" s="52" t="str">
        <f t="shared" si="747"/>
        <v>Nein</v>
      </c>
      <c r="S2121" s="52" t="str">
        <f t="shared" si="747"/>
        <v>Nein</v>
      </c>
      <c r="T2121" s="52" t="str">
        <f t="shared" si="747"/>
        <v>Nein</v>
      </c>
      <c r="U2121" s="52" t="str">
        <f t="shared" si="747"/>
        <v>Nein</v>
      </c>
      <c r="V2121" s="52" t="str">
        <f t="shared" si="747"/>
        <v>Nein</v>
      </c>
      <c r="W2121" s="52" t="str">
        <f t="shared" si="747"/>
        <v>Nein</v>
      </c>
      <c r="X2121" s="52" t="str">
        <f t="shared" si="747"/>
        <v>Nein</v>
      </c>
      <c r="Y2121" s="52" t="str">
        <f t="shared" si="747"/>
        <v>Nein</v>
      </c>
      <c r="Z2121" s="52" t="str">
        <f t="shared" si="747"/>
        <v>Nein</v>
      </c>
      <c r="AA2121" s="52" t="str">
        <f t="shared" si="747"/>
        <v>Nein</v>
      </c>
      <c r="AB2121" s="52" t="str">
        <f t="shared" si="747"/>
        <v>Nein</v>
      </c>
      <c r="AC2121" s="52" t="str">
        <f t="shared" si="747"/>
        <v>Nein</v>
      </c>
      <c r="AD2121" s="52" t="str">
        <f t="shared" si="747"/>
        <v>Nein</v>
      </c>
      <c r="AE2121" s="52" t="str">
        <f t="shared" si="747"/>
        <v>Nein</v>
      </c>
      <c r="AF2121" s="52" t="str">
        <f t="shared" si="747"/>
        <v>Nein</v>
      </c>
      <c r="AG2121" s="61" t="str">
        <f>IF(Q2121="Ja",VLOOKUP($Q$2,Plausis!A:E,5,0),IF(R2121="Ja",VLOOKUP($R$2,Plausis!A:E,5,0),IF(T2121="Ja",VLOOKUP($T$2,Plausis!A:E,5,0),IF(U2121="Ja",VLOOKUP($U$2,Plausis!A:E,5,0),IF(AA2121="Ja",VLOOKUP($AA$2,Plausis!A:E,5,0),IF(AC2121="Ja",VLOOKUP($AC$2,Plausis!A:E,5,0),IF(AD2121="Ja",VLOOKUP($AD$2,Plausis!A:E,5,0),"")))))))</f>
        <v/>
      </c>
      <c r="AH2121" s="52" t="str">
        <f>IF(Y2121="Ja",VLOOKUP($Y$2,Plausis!A:E,5,0),"")</f>
        <v/>
      </c>
      <c r="AI2121" s="52" t="str">
        <f t="shared" si="748"/>
        <v>Ja</v>
      </c>
      <c r="AJ2121" s="52" t="str">
        <f>IF(S2121="Ja",VLOOKUP($S$2,Plausis!A:E,5,0),IF(V2121="Ja",VLOOKUP($V$2,Plausis!A:E,5,0),IF(X2121="Ja",VLOOKUP($X$2,Plausis!A:E,5,0),"")))</f>
        <v/>
      </c>
      <c r="AL2121" s="52" t="s">
        <v>2</v>
      </c>
      <c r="AM2121" s="114">
        <v>45531</v>
      </c>
      <c r="AN2121" s="52" t="s">
        <v>4467</v>
      </c>
      <c r="AO2121" s="52" t="str">
        <f>VLOOKUP(B2121,'BAT Grundtabelle'!B:T,19,0)</f>
        <v>ja</v>
      </c>
      <c r="AP2121" s="105" t="str">
        <f t="shared" si="749"/>
        <v>11899</v>
      </c>
      <c r="AQ2121" s="52" t="str">
        <f t="shared" si="750"/>
        <v>Wasserbau</v>
      </c>
      <c r="AR2121" s="52" t="b">
        <f t="shared" si="746"/>
        <v>0</v>
      </c>
      <c r="AS2121" s="52" t="b">
        <f t="shared" si="746"/>
        <v>0</v>
      </c>
      <c r="AT2121" s="52" t="b">
        <f t="shared" si="746"/>
        <v>0</v>
      </c>
      <c r="AU2121" s="52">
        <f t="shared" si="751"/>
        <v>2</v>
      </c>
      <c r="AW2121" s="52" t="b">
        <f t="shared" si="752"/>
        <v>0</v>
      </c>
      <c r="AX2121" s="52" t="str">
        <f t="shared" si="753"/>
        <v>Unternehmen</v>
      </c>
      <c r="AY2121" s="52" t="b">
        <f t="shared" si="754"/>
        <v>0</v>
      </c>
      <c r="AZ2121" s="52" t="str">
        <f t="shared" si="755"/>
        <v>11899</v>
      </c>
      <c r="BA2121" s="52" t="str">
        <f>VLOOKUP(A2121,'BAT Grundtabelle'!A:U,21,0)</f>
        <v>ja</v>
      </c>
      <c r="BB2121" s="52" t="str">
        <f t="shared" si="756"/>
        <v>nein</v>
      </c>
      <c r="BC2121" s="52" t="str">
        <f t="shared" si="757"/>
        <v>11899</v>
      </c>
      <c r="BD2121" s="52" t="str">
        <f t="shared" si="758"/>
        <v>Wasserbau</v>
      </c>
      <c r="BE2121" s="52" t="str">
        <f t="shared" si="759"/>
        <v>Unternehmen</v>
      </c>
      <c r="BF2121" s="52">
        <f t="shared" si="760"/>
        <v>2</v>
      </c>
    </row>
    <row r="2122" spans="1:58" hidden="1" x14ac:dyDescent="0.35">
      <c r="A2122" s="107" t="s">
        <v>4329</v>
      </c>
      <c r="B2122" s="75" t="s">
        <v>889</v>
      </c>
      <c r="C2122" s="52" t="s">
        <v>3</v>
      </c>
      <c r="D2122" s="52" t="s">
        <v>3</v>
      </c>
      <c r="E2122" s="52" t="s">
        <v>2</v>
      </c>
      <c r="F2122" s="52" t="s">
        <v>2</v>
      </c>
      <c r="G2122" s="52" t="s">
        <v>2</v>
      </c>
      <c r="H2122" s="52" t="s">
        <v>2</v>
      </c>
      <c r="I2122" s="52" t="s">
        <v>3</v>
      </c>
      <c r="J2122" s="52">
        <v>1</v>
      </c>
      <c r="K2122" s="52" t="s">
        <v>2</v>
      </c>
      <c r="L2122" s="52" t="s">
        <v>2</v>
      </c>
      <c r="M2122" s="52" t="s">
        <v>2</v>
      </c>
      <c r="N2122" s="52" t="s">
        <v>3</v>
      </c>
      <c r="P2122" s="52" t="s">
        <v>4</v>
      </c>
      <c r="Q2122" s="52" t="str">
        <f t="shared" si="747"/>
        <v>Nein</v>
      </c>
      <c r="R2122" s="52" t="str">
        <f t="shared" si="747"/>
        <v>Nein</v>
      </c>
      <c r="S2122" s="52" t="str">
        <f t="shared" si="747"/>
        <v>Nein</v>
      </c>
      <c r="T2122" s="52" t="str">
        <f t="shared" si="747"/>
        <v>Nein</v>
      </c>
      <c r="U2122" s="52" t="str">
        <f t="shared" si="747"/>
        <v>Nein</v>
      </c>
      <c r="V2122" s="52" t="str">
        <f t="shared" si="747"/>
        <v>Nein</v>
      </c>
      <c r="W2122" s="52" t="str">
        <f t="shared" si="747"/>
        <v>Nein</v>
      </c>
      <c r="X2122" s="52" t="str">
        <f t="shared" si="747"/>
        <v>Nein</v>
      </c>
      <c r="Y2122" s="52" t="str">
        <f t="shared" si="747"/>
        <v>Nein</v>
      </c>
      <c r="Z2122" s="52" t="str">
        <f t="shared" si="747"/>
        <v>Nein</v>
      </c>
      <c r="AA2122" s="52" t="str">
        <f t="shared" si="747"/>
        <v>Nein</v>
      </c>
      <c r="AB2122" s="52" t="str">
        <f t="shared" si="747"/>
        <v>Nein</v>
      </c>
      <c r="AC2122" s="52" t="str">
        <f t="shared" si="747"/>
        <v>Nein</v>
      </c>
      <c r="AD2122" s="52" t="str">
        <f t="shared" si="747"/>
        <v>Nein</v>
      </c>
      <c r="AE2122" s="52" t="str">
        <f t="shared" si="747"/>
        <v>Nein</v>
      </c>
      <c r="AF2122" s="52" t="str">
        <f t="shared" si="747"/>
        <v>Nein</v>
      </c>
      <c r="AG2122" s="61" t="str">
        <f>IF(Q2122="Ja",VLOOKUP($Q$2,Plausis!A:E,5,0),IF(R2122="Ja",VLOOKUP($R$2,Plausis!A:E,5,0),IF(T2122="Ja",VLOOKUP($T$2,Plausis!A:E,5,0),IF(U2122="Ja",VLOOKUP($U$2,Plausis!A:E,5,0),IF(AA2122="Ja",VLOOKUP($AA$2,Plausis!A:E,5,0),IF(AC2122="Ja",VLOOKUP($AC$2,Plausis!A:E,5,0),IF(AD2122="Ja",VLOOKUP($AD$2,Plausis!A:E,5,0),"")))))))</f>
        <v/>
      </c>
      <c r="AH2122" s="52" t="str">
        <f>IF(Y2122="Ja",VLOOKUP($Y$2,Plausis!A:E,5,0),"")</f>
        <v/>
      </c>
      <c r="AI2122" s="52" t="str">
        <f t="shared" si="748"/>
        <v>Ja</v>
      </c>
      <c r="AJ2122" s="52" t="str">
        <f>IF(S2122="Ja",VLOOKUP($S$2,Plausis!A:E,5,0),IF(V2122="Ja",VLOOKUP($V$2,Plausis!A:E,5,0),IF(X2122="Ja",VLOOKUP($X$2,Plausis!A:E,5,0),"")))</f>
        <v/>
      </c>
      <c r="AL2122" s="52" t="s">
        <v>3</v>
      </c>
      <c r="AM2122" s="114">
        <v>45531</v>
      </c>
      <c r="AN2122" s="52" t="s">
        <v>4467</v>
      </c>
      <c r="AO2122" s="52" t="str">
        <f>VLOOKUP(B2122,'BAT Grundtabelle'!B:T,19,0)</f>
        <v>ja</v>
      </c>
      <c r="AP2122" s="105" t="str">
        <f t="shared" si="749"/>
        <v>11900</v>
      </c>
      <c r="AQ2122" s="52" t="str">
        <f t="shared" si="750"/>
        <v>Wasserbettenhandel</v>
      </c>
      <c r="AR2122" s="52" t="b">
        <f t="shared" si="746"/>
        <v>0</v>
      </c>
      <c r="AS2122" s="52" t="b">
        <f t="shared" si="746"/>
        <v>0</v>
      </c>
      <c r="AT2122" s="52" t="b">
        <f t="shared" si="746"/>
        <v>0</v>
      </c>
      <c r="AU2122" s="52">
        <f t="shared" si="751"/>
        <v>1</v>
      </c>
      <c r="AW2122" s="52" t="b">
        <f t="shared" si="752"/>
        <v>0</v>
      </c>
      <c r="AX2122" s="52" t="str">
        <f t="shared" si="753"/>
        <v>Unternehmen</v>
      </c>
      <c r="AY2122" s="52" t="b">
        <f t="shared" si="754"/>
        <v>0</v>
      </c>
      <c r="AZ2122" s="52" t="str">
        <f t="shared" si="755"/>
        <v>11900</v>
      </c>
      <c r="BA2122" s="52" t="str">
        <f>VLOOKUP(A2122,'BAT Grundtabelle'!A:U,21,0)</f>
        <v>ja</v>
      </c>
      <c r="BB2122" s="52" t="str">
        <f t="shared" si="756"/>
        <v>nein</v>
      </c>
      <c r="BC2122" s="52" t="str">
        <f t="shared" si="757"/>
        <v>11900</v>
      </c>
      <c r="BD2122" s="52" t="str">
        <f t="shared" si="758"/>
        <v>Wasserbettenhandel</v>
      </c>
      <c r="BE2122" s="52" t="str">
        <f t="shared" si="759"/>
        <v>Unternehmen</v>
      </c>
      <c r="BF2122" s="52">
        <f t="shared" si="760"/>
        <v>1</v>
      </c>
    </row>
    <row r="2123" spans="1:58" hidden="1" x14ac:dyDescent="0.35">
      <c r="A2123" s="107" t="s">
        <v>4330</v>
      </c>
      <c r="B2123" s="75" t="s">
        <v>723</v>
      </c>
      <c r="C2123" s="52" t="s">
        <v>3</v>
      </c>
      <c r="D2123" s="52" t="s">
        <v>3</v>
      </c>
      <c r="E2123" s="52" t="s">
        <v>2</v>
      </c>
      <c r="F2123" s="52" t="s">
        <v>2</v>
      </c>
      <c r="G2123" s="52" t="s">
        <v>2</v>
      </c>
      <c r="H2123" s="52" t="s">
        <v>2</v>
      </c>
      <c r="I2123" s="52" t="s">
        <v>3</v>
      </c>
      <c r="J2123" s="52">
        <v>1</v>
      </c>
      <c r="K2123" s="52" t="s">
        <v>2</v>
      </c>
      <c r="L2123" s="52" t="s">
        <v>2</v>
      </c>
      <c r="M2123" s="52" t="s">
        <v>2</v>
      </c>
      <c r="N2123" s="52" t="s">
        <v>3</v>
      </c>
      <c r="P2123" s="52" t="s">
        <v>4</v>
      </c>
      <c r="Q2123" s="52" t="str">
        <f t="shared" ref="Q2123:AF2132" si="761">IF(ISERROR(FIND(Q$2,$P2123,1)),"Nein","Ja")</f>
        <v>Nein</v>
      </c>
      <c r="R2123" s="52" t="str">
        <f t="shared" si="761"/>
        <v>Nein</v>
      </c>
      <c r="S2123" s="52" t="str">
        <f t="shared" si="761"/>
        <v>Nein</v>
      </c>
      <c r="T2123" s="52" t="str">
        <f t="shared" si="761"/>
        <v>Nein</v>
      </c>
      <c r="U2123" s="52" t="str">
        <f t="shared" si="761"/>
        <v>Nein</v>
      </c>
      <c r="V2123" s="52" t="str">
        <f t="shared" si="761"/>
        <v>Nein</v>
      </c>
      <c r="W2123" s="52" t="str">
        <f t="shared" si="761"/>
        <v>Nein</v>
      </c>
      <c r="X2123" s="52" t="str">
        <f t="shared" si="761"/>
        <v>Nein</v>
      </c>
      <c r="Y2123" s="52" t="str">
        <f t="shared" si="761"/>
        <v>Nein</v>
      </c>
      <c r="Z2123" s="52" t="str">
        <f t="shared" si="761"/>
        <v>Nein</v>
      </c>
      <c r="AA2123" s="52" t="str">
        <f t="shared" si="761"/>
        <v>Nein</v>
      </c>
      <c r="AB2123" s="52" t="str">
        <f t="shared" si="761"/>
        <v>Nein</v>
      </c>
      <c r="AC2123" s="52" t="str">
        <f t="shared" si="761"/>
        <v>Nein</v>
      </c>
      <c r="AD2123" s="52" t="str">
        <f t="shared" si="761"/>
        <v>Nein</v>
      </c>
      <c r="AE2123" s="52" t="str">
        <f t="shared" si="761"/>
        <v>Nein</v>
      </c>
      <c r="AF2123" s="52" t="str">
        <f t="shared" si="761"/>
        <v>Nein</v>
      </c>
      <c r="AG2123" s="61" t="str">
        <f>IF(Q2123="Ja",VLOOKUP($Q$2,Plausis!A:E,5,0),IF(R2123="Ja",VLOOKUP($R$2,Plausis!A:E,5,0),IF(T2123="Ja",VLOOKUP($T$2,Plausis!A:E,5,0),IF(U2123="Ja",VLOOKUP($U$2,Plausis!A:E,5,0),IF(AA2123="Ja",VLOOKUP($AA$2,Plausis!A:E,5,0),IF(AC2123="Ja",VLOOKUP($AC$2,Plausis!A:E,5,0),IF(AD2123="Ja",VLOOKUP($AD$2,Plausis!A:E,5,0),"")))))))</f>
        <v/>
      </c>
      <c r="AH2123" s="52" t="str">
        <f>IF(Y2123="Ja",VLOOKUP($Y$2,Plausis!A:E,5,0),"")</f>
        <v/>
      </c>
      <c r="AI2123" s="52" t="str">
        <f t="shared" si="748"/>
        <v>Ja</v>
      </c>
      <c r="AJ2123" s="52" t="str">
        <f>IF(S2123="Ja",VLOOKUP($S$2,Plausis!A:E,5,0),IF(V2123="Ja",VLOOKUP($V$2,Plausis!A:E,5,0),IF(X2123="Ja",VLOOKUP($X$2,Plausis!A:E,5,0),"")))</f>
        <v/>
      </c>
      <c r="AL2123" s="52" t="s">
        <v>2</v>
      </c>
      <c r="AM2123" s="114">
        <v>45531</v>
      </c>
      <c r="AN2123" s="52" t="s">
        <v>4467</v>
      </c>
      <c r="AO2123" s="52" t="str">
        <f>VLOOKUP(B2123,'BAT Grundtabelle'!B:T,19,0)</f>
        <v>ja</v>
      </c>
      <c r="AP2123" s="105" t="str">
        <f t="shared" si="749"/>
        <v>11901</v>
      </c>
      <c r="AQ2123" s="52" t="str">
        <f t="shared" si="750"/>
        <v>Wasserfahrzeug ohne gewerbliche Personenbeförderung</v>
      </c>
      <c r="AR2123" s="52" t="b">
        <f t="shared" ref="AR2123:AT2142" si="762">IF(ISERROR(FIND(AR$1,$P2123,1)),FALSE,TRUE)</f>
        <v>0</v>
      </c>
      <c r="AS2123" s="52" t="b">
        <f t="shared" si="762"/>
        <v>0</v>
      </c>
      <c r="AT2123" s="52" t="b">
        <f t="shared" si="762"/>
        <v>0</v>
      </c>
      <c r="AU2123" s="52">
        <f t="shared" si="751"/>
        <v>1</v>
      </c>
      <c r="AW2123" s="52" t="b">
        <f t="shared" si="752"/>
        <v>0</v>
      </c>
      <c r="AX2123" s="52" t="str">
        <f t="shared" si="753"/>
        <v>Unternehmen</v>
      </c>
      <c r="AY2123" s="52" t="b">
        <f t="shared" si="754"/>
        <v>0</v>
      </c>
      <c r="AZ2123" s="52" t="str">
        <f t="shared" si="755"/>
        <v>11901</v>
      </c>
      <c r="BA2123" s="52" t="str">
        <f>VLOOKUP(A2123,'BAT Grundtabelle'!A:U,21,0)</f>
        <v>ja</v>
      </c>
      <c r="BB2123" s="52" t="str">
        <f t="shared" si="756"/>
        <v>nein</v>
      </c>
      <c r="BC2123" s="52" t="str">
        <f t="shared" si="757"/>
        <v>11901</v>
      </c>
      <c r="BD2123" s="52" t="str">
        <f t="shared" si="758"/>
        <v>Wasserfahrzeug ohne gewerbliche Personenbeförderung</v>
      </c>
      <c r="BE2123" s="52" t="str">
        <f t="shared" si="759"/>
        <v>Unternehmen</v>
      </c>
      <c r="BF2123" s="52">
        <f t="shared" si="760"/>
        <v>1</v>
      </c>
    </row>
    <row r="2124" spans="1:58" hidden="1" x14ac:dyDescent="0.35">
      <c r="A2124" s="107" t="s">
        <v>4331</v>
      </c>
      <c r="B2124" s="75" t="s">
        <v>1296</v>
      </c>
      <c r="C2124" s="52" t="s">
        <v>3</v>
      </c>
      <c r="D2124" s="52" t="s">
        <v>3</v>
      </c>
      <c r="E2124" s="52" t="s">
        <v>2</v>
      </c>
      <c r="F2124" s="52" t="s">
        <v>2</v>
      </c>
      <c r="G2124" s="52" t="s">
        <v>2</v>
      </c>
      <c r="H2124" s="52" t="s">
        <v>2</v>
      </c>
      <c r="I2124" s="52" t="s">
        <v>3</v>
      </c>
      <c r="J2124" s="52">
        <v>2</v>
      </c>
      <c r="K2124" s="52" t="s">
        <v>2</v>
      </c>
      <c r="L2124" s="52" t="s">
        <v>2</v>
      </c>
      <c r="M2124" s="52" t="s">
        <v>2</v>
      </c>
      <c r="N2124" s="52" t="s">
        <v>3</v>
      </c>
      <c r="P2124" s="52" t="s">
        <v>4</v>
      </c>
      <c r="Q2124" s="52" t="str">
        <f t="shared" si="761"/>
        <v>Nein</v>
      </c>
      <c r="R2124" s="52" t="str">
        <f t="shared" si="761"/>
        <v>Nein</v>
      </c>
      <c r="S2124" s="52" t="str">
        <f t="shared" si="761"/>
        <v>Nein</v>
      </c>
      <c r="T2124" s="52" t="str">
        <f t="shared" si="761"/>
        <v>Nein</v>
      </c>
      <c r="U2124" s="52" t="str">
        <f t="shared" si="761"/>
        <v>Nein</v>
      </c>
      <c r="V2124" s="52" t="str">
        <f t="shared" si="761"/>
        <v>Nein</v>
      </c>
      <c r="W2124" s="52" t="str">
        <f t="shared" si="761"/>
        <v>Nein</v>
      </c>
      <c r="X2124" s="52" t="str">
        <f t="shared" si="761"/>
        <v>Nein</v>
      </c>
      <c r="Y2124" s="52" t="str">
        <f t="shared" si="761"/>
        <v>Nein</v>
      </c>
      <c r="Z2124" s="52" t="str">
        <f t="shared" si="761"/>
        <v>Nein</v>
      </c>
      <c r="AA2124" s="52" t="str">
        <f t="shared" si="761"/>
        <v>Nein</v>
      </c>
      <c r="AB2124" s="52" t="str">
        <f t="shared" si="761"/>
        <v>Nein</v>
      </c>
      <c r="AC2124" s="52" t="str">
        <f t="shared" si="761"/>
        <v>Nein</v>
      </c>
      <c r="AD2124" s="52" t="str">
        <f t="shared" si="761"/>
        <v>Nein</v>
      </c>
      <c r="AE2124" s="52" t="str">
        <f t="shared" si="761"/>
        <v>Nein</v>
      </c>
      <c r="AF2124" s="52" t="str">
        <f t="shared" si="761"/>
        <v>Nein</v>
      </c>
      <c r="AG2124" s="61" t="str">
        <f>IF(Q2124="Ja",VLOOKUP($Q$2,Plausis!A:E,5,0),IF(R2124="Ja",VLOOKUP($R$2,Plausis!A:E,5,0),IF(T2124="Ja",VLOOKUP($T$2,Plausis!A:E,5,0),IF(U2124="Ja",VLOOKUP($U$2,Plausis!A:E,5,0),IF(AA2124="Ja",VLOOKUP($AA$2,Plausis!A:E,5,0),IF(AC2124="Ja",VLOOKUP($AC$2,Plausis!A:E,5,0),IF(AD2124="Ja",VLOOKUP($AD$2,Plausis!A:E,5,0),"")))))))</f>
        <v/>
      </c>
      <c r="AH2124" s="52" t="str">
        <f>IF(Y2124="Ja",VLOOKUP($Y$2,Plausis!A:E,5,0),"")</f>
        <v/>
      </c>
      <c r="AI2124" s="52" t="str">
        <f t="shared" si="748"/>
        <v>Ja</v>
      </c>
      <c r="AJ2124" s="52" t="str">
        <f>IF(S2124="Ja",VLOOKUP($S$2,Plausis!A:E,5,0),IF(V2124="Ja",VLOOKUP($V$2,Plausis!A:E,5,0),IF(X2124="Ja",VLOOKUP($X$2,Plausis!A:E,5,0),"")))</f>
        <v/>
      </c>
      <c r="AL2124" s="52" t="s">
        <v>2</v>
      </c>
      <c r="AM2124" s="114">
        <v>45531</v>
      </c>
      <c r="AN2124" s="52" t="s">
        <v>4467</v>
      </c>
      <c r="AO2124" s="52" t="str">
        <f>VLOOKUP(B2124,'BAT Grundtabelle'!B:T,19,0)</f>
        <v>ja</v>
      </c>
      <c r="AP2124" s="105" t="str">
        <f t="shared" si="749"/>
        <v>11902</v>
      </c>
      <c r="AQ2124" s="52" t="str">
        <f t="shared" si="750"/>
        <v>Wasserfahrzeugbau</v>
      </c>
      <c r="AR2124" s="52" t="b">
        <f t="shared" si="762"/>
        <v>0</v>
      </c>
      <c r="AS2124" s="52" t="b">
        <f t="shared" si="762"/>
        <v>0</v>
      </c>
      <c r="AT2124" s="52" t="b">
        <f t="shared" si="762"/>
        <v>0</v>
      </c>
      <c r="AU2124" s="52">
        <f t="shared" si="751"/>
        <v>2</v>
      </c>
      <c r="AW2124" s="52" t="b">
        <f t="shared" si="752"/>
        <v>0</v>
      </c>
      <c r="AX2124" s="52" t="str">
        <f t="shared" si="753"/>
        <v>Unternehmen</v>
      </c>
      <c r="AY2124" s="52" t="b">
        <f t="shared" si="754"/>
        <v>0</v>
      </c>
      <c r="AZ2124" s="52" t="str">
        <f t="shared" si="755"/>
        <v>11902</v>
      </c>
      <c r="BA2124" s="52" t="str">
        <f>VLOOKUP(A2124,'BAT Grundtabelle'!A:U,21,0)</f>
        <v>ja</v>
      </c>
      <c r="BB2124" s="52" t="str">
        <f t="shared" si="756"/>
        <v>nein</v>
      </c>
      <c r="BC2124" s="52" t="str">
        <f t="shared" si="757"/>
        <v>11902</v>
      </c>
      <c r="BD2124" s="52" t="str">
        <f t="shared" si="758"/>
        <v>Wasserfahrzeugbau</v>
      </c>
      <c r="BE2124" s="52" t="str">
        <f t="shared" si="759"/>
        <v>Unternehmen</v>
      </c>
      <c r="BF2124" s="52">
        <f t="shared" si="760"/>
        <v>2</v>
      </c>
    </row>
    <row r="2125" spans="1:58" hidden="1" x14ac:dyDescent="0.35">
      <c r="A2125" s="107" t="s">
        <v>4332</v>
      </c>
      <c r="B2125" s="75" t="s">
        <v>688</v>
      </c>
      <c r="C2125" s="52" t="s">
        <v>3</v>
      </c>
      <c r="D2125" s="52" t="s">
        <v>3</v>
      </c>
      <c r="E2125" s="52" t="s">
        <v>2</v>
      </c>
      <c r="F2125" s="52" t="s">
        <v>2</v>
      </c>
      <c r="G2125" s="52" t="s">
        <v>2</v>
      </c>
      <c r="H2125" s="52" t="s">
        <v>2</v>
      </c>
      <c r="I2125" s="52" t="s">
        <v>3</v>
      </c>
      <c r="J2125" s="52">
        <v>3</v>
      </c>
      <c r="K2125" s="52" t="s">
        <v>2</v>
      </c>
      <c r="L2125" s="52" t="s">
        <v>2</v>
      </c>
      <c r="M2125" s="52" t="s">
        <v>2</v>
      </c>
      <c r="N2125" s="52" t="s">
        <v>3</v>
      </c>
      <c r="P2125" s="52" t="s">
        <v>57</v>
      </c>
      <c r="Q2125" s="52" t="str">
        <f t="shared" si="761"/>
        <v>Nein</v>
      </c>
      <c r="R2125" s="52" t="str">
        <f t="shared" si="761"/>
        <v>Nein</v>
      </c>
      <c r="S2125" s="52" t="str">
        <f t="shared" si="761"/>
        <v>Nein</v>
      </c>
      <c r="T2125" s="52" t="str">
        <f t="shared" si="761"/>
        <v>Ja</v>
      </c>
      <c r="U2125" s="52" t="str">
        <f t="shared" si="761"/>
        <v>Nein</v>
      </c>
      <c r="V2125" s="52" t="str">
        <f t="shared" si="761"/>
        <v>Nein</v>
      </c>
      <c r="W2125" s="52" t="str">
        <f t="shared" si="761"/>
        <v>Nein</v>
      </c>
      <c r="X2125" s="52" t="str">
        <f t="shared" si="761"/>
        <v>Ja</v>
      </c>
      <c r="Y2125" s="52" t="str">
        <f t="shared" si="761"/>
        <v>Nein</v>
      </c>
      <c r="Z2125" s="52" t="str">
        <f t="shared" si="761"/>
        <v>Nein</v>
      </c>
      <c r="AA2125" s="52" t="str">
        <f t="shared" si="761"/>
        <v>Nein</v>
      </c>
      <c r="AB2125" s="52" t="str">
        <f t="shared" si="761"/>
        <v>Nein</v>
      </c>
      <c r="AC2125" s="52" t="str">
        <f t="shared" si="761"/>
        <v>Nein</v>
      </c>
      <c r="AD2125" s="52" t="str">
        <f t="shared" si="761"/>
        <v>Nein</v>
      </c>
      <c r="AE2125" s="52" t="str">
        <f t="shared" si="761"/>
        <v>Nein</v>
      </c>
      <c r="AF2125" s="52" t="str">
        <f t="shared" si="761"/>
        <v>Nein</v>
      </c>
      <c r="AG2125" s="61" t="str">
        <f>IF(Q2125="Ja",VLOOKUP($Q$2,Plausis!A:E,5,0),IF(R2125="Ja",VLOOKUP($R$2,Plausis!A:E,5,0),IF(T2125="Ja",VLOOKUP($T$2,Plausis!A:E,5,0),IF(U2125="Ja",VLOOKUP($U$2,Plausis!A:E,5,0),IF(AA2125="Ja",VLOOKUP($AA$2,Plausis!A:E,5,0),IF(AC2125="Ja",VLOOKUP($AC$2,Plausis!A:E,5,0),IF(AD2125="Ja",VLOOKUP($AD$2,Plausis!A:E,5,0),"")))))))</f>
        <v>Dieser Betrieb ist nur im Komfort-RS ohne ergänzenden Spezial-Straf-RS versicherbar.</v>
      </c>
      <c r="AH2125" s="52" t="str">
        <f>IF(Y2125="Ja",VLOOKUP($Y$2,Plausis!A:E,5,0),"")</f>
        <v/>
      </c>
      <c r="AI2125" s="52" t="str">
        <f t="shared" si="748"/>
        <v>Nein</v>
      </c>
      <c r="AJ2125" s="52" t="str">
        <f>IF(S2125="Ja",VLOOKUP($S$2,Plausis!A:E,5,0),IF(V2125="Ja",VLOOKUP($V$2,Plausis!A:E,5,0),IF(X2125="Ja",VLOOKUP($X$2,Plausis!A:E,5,0),"")))</f>
        <v>Dieser Betrieb kann nur ohne ergänzenden Spezial-Straf-RS versichert werden.</v>
      </c>
      <c r="AL2125" s="52" t="s">
        <v>2</v>
      </c>
      <c r="AM2125" s="114">
        <v>45531</v>
      </c>
      <c r="AN2125" s="52" t="s">
        <v>4467</v>
      </c>
      <c r="AO2125" s="52" t="str">
        <f>VLOOKUP(B2125,'BAT Grundtabelle'!B:T,19,0)</f>
        <v>ja</v>
      </c>
      <c r="AP2125" s="105" t="str">
        <f t="shared" si="749"/>
        <v>11903</v>
      </c>
      <c r="AQ2125" s="52" t="str">
        <f t="shared" si="750"/>
        <v>Wasserkraftanlage</v>
      </c>
      <c r="AR2125" s="52" t="b">
        <f t="shared" si="762"/>
        <v>0</v>
      </c>
      <c r="AS2125" s="52" t="b">
        <f t="shared" si="762"/>
        <v>0</v>
      </c>
      <c r="AT2125" s="52" t="b">
        <f t="shared" si="762"/>
        <v>0</v>
      </c>
      <c r="AU2125" s="52">
        <f t="shared" si="751"/>
        <v>3</v>
      </c>
      <c r="AW2125" s="52" t="b">
        <f t="shared" si="752"/>
        <v>0</v>
      </c>
      <c r="AX2125" s="52" t="str">
        <f t="shared" si="753"/>
        <v>Unternehmen</v>
      </c>
      <c r="AY2125" s="52" t="b">
        <f t="shared" si="754"/>
        <v>0</v>
      </c>
      <c r="AZ2125" s="52" t="str">
        <f t="shared" si="755"/>
        <v>11903</v>
      </c>
      <c r="BA2125" s="52" t="str">
        <f>VLOOKUP(A2125,'BAT Grundtabelle'!A:U,21,0)</f>
        <v>ja</v>
      </c>
      <c r="BB2125" s="52" t="str">
        <f t="shared" si="756"/>
        <v>nein</v>
      </c>
      <c r="BC2125" s="52" t="str">
        <f t="shared" si="757"/>
        <v>11903</v>
      </c>
      <c r="BD2125" s="52" t="str">
        <f t="shared" si="758"/>
        <v>Wasserkraftanlage</v>
      </c>
      <c r="BE2125" s="52" t="str">
        <f t="shared" si="759"/>
        <v>Unternehmen</v>
      </c>
      <c r="BF2125" s="52">
        <f t="shared" si="760"/>
        <v>3</v>
      </c>
    </row>
    <row r="2126" spans="1:58" hidden="1" x14ac:dyDescent="0.35">
      <c r="A2126" s="107" t="s">
        <v>4333</v>
      </c>
      <c r="B2126" s="75" t="s">
        <v>445</v>
      </c>
      <c r="C2126" s="52" t="s">
        <v>3</v>
      </c>
      <c r="D2126" s="52" t="s">
        <v>3</v>
      </c>
      <c r="E2126" s="52" t="s">
        <v>2</v>
      </c>
      <c r="F2126" s="52" t="s">
        <v>2</v>
      </c>
      <c r="G2126" s="52" t="s">
        <v>2</v>
      </c>
      <c r="H2126" s="52" t="s">
        <v>2</v>
      </c>
      <c r="I2126" s="52" t="s">
        <v>3</v>
      </c>
      <c r="J2126" s="52">
        <v>2</v>
      </c>
      <c r="K2126" s="52" t="s">
        <v>2</v>
      </c>
      <c r="L2126" s="52" t="s">
        <v>2</v>
      </c>
      <c r="M2126" s="52" t="s">
        <v>2</v>
      </c>
      <c r="N2126" s="52" t="s">
        <v>3</v>
      </c>
      <c r="O2126" s="52" t="s">
        <v>2412</v>
      </c>
      <c r="P2126" s="52" t="s">
        <v>57</v>
      </c>
      <c r="Q2126" s="52" t="str">
        <f t="shared" si="761"/>
        <v>Nein</v>
      </c>
      <c r="R2126" s="52" t="str">
        <f t="shared" si="761"/>
        <v>Nein</v>
      </c>
      <c r="S2126" s="52" t="str">
        <f t="shared" si="761"/>
        <v>Nein</v>
      </c>
      <c r="T2126" s="52" t="str">
        <f t="shared" si="761"/>
        <v>Ja</v>
      </c>
      <c r="U2126" s="52" t="str">
        <f t="shared" si="761"/>
        <v>Nein</v>
      </c>
      <c r="V2126" s="52" t="str">
        <f t="shared" si="761"/>
        <v>Nein</v>
      </c>
      <c r="W2126" s="52" t="str">
        <f t="shared" si="761"/>
        <v>Nein</v>
      </c>
      <c r="X2126" s="52" t="str">
        <f t="shared" si="761"/>
        <v>Ja</v>
      </c>
      <c r="Y2126" s="52" t="str">
        <f t="shared" si="761"/>
        <v>Nein</v>
      </c>
      <c r="Z2126" s="52" t="str">
        <f t="shared" si="761"/>
        <v>Nein</v>
      </c>
      <c r="AA2126" s="52" t="str">
        <f t="shared" si="761"/>
        <v>Nein</v>
      </c>
      <c r="AB2126" s="52" t="str">
        <f t="shared" si="761"/>
        <v>Nein</v>
      </c>
      <c r="AC2126" s="52" t="str">
        <f t="shared" si="761"/>
        <v>Nein</v>
      </c>
      <c r="AD2126" s="52" t="str">
        <f t="shared" si="761"/>
        <v>Nein</v>
      </c>
      <c r="AE2126" s="52" t="str">
        <f t="shared" si="761"/>
        <v>Nein</v>
      </c>
      <c r="AF2126" s="52" t="str">
        <f t="shared" si="761"/>
        <v>Nein</v>
      </c>
      <c r="AG2126" s="61" t="str">
        <f>IF(Q2126="Ja",VLOOKUP($Q$2,Plausis!A:E,5,0),IF(R2126="Ja",VLOOKUP($R$2,Plausis!A:E,5,0),IF(T2126="Ja",VLOOKUP($T$2,Plausis!A:E,5,0),IF(U2126="Ja",VLOOKUP($U$2,Plausis!A:E,5,0),IF(AA2126="Ja",VLOOKUP($AA$2,Plausis!A:E,5,0),IF(AC2126="Ja",VLOOKUP($AC$2,Plausis!A:E,5,0),IF(AD2126="Ja",VLOOKUP($AD$2,Plausis!A:E,5,0),"")))))))</f>
        <v>Dieser Betrieb ist nur im Komfort-RS ohne ergänzenden Spezial-Straf-RS versicherbar.</v>
      </c>
      <c r="AH2126" s="52" t="str">
        <f>IF(Y2126="Ja",VLOOKUP($Y$2,Plausis!A:E,5,0),"")</f>
        <v/>
      </c>
      <c r="AI2126" s="52" t="str">
        <f t="shared" si="748"/>
        <v>Nein</v>
      </c>
      <c r="AJ2126" s="52" t="str">
        <f>IF(S2126="Ja",VLOOKUP($S$2,Plausis!A:E,5,0),IF(V2126="Ja",VLOOKUP($V$2,Plausis!A:E,5,0),IF(X2126="Ja",VLOOKUP($X$2,Plausis!A:E,5,0),"")))</f>
        <v>Dieser Betrieb kann nur ohne ergänzenden Spezial-Straf-RS versichert werden.</v>
      </c>
      <c r="AL2126" s="52" t="s">
        <v>2</v>
      </c>
      <c r="AM2126" s="114">
        <v>45531</v>
      </c>
      <c r="AN2126" s="52" t="s">
        <v>4467</v>
      </c>
      <c r="AO2126" s="52" t="str">
        <f>VLOOKUP(B2126,'BAT Grundtabelle'!B:T,19,0)</f>
        <v>ja</v>
      </c>
      <c r="AP2126" s="105" t="str">
        <f t="shared" si="749"/>
        <v>11904</v>
      </c>
      <c r="AQ2126" s="52" t="str">
        <f t="shared" si="750"/>
        <v>Wasserrutschbahn (Schausteller)</v>
      </c>
      <c r="AR2126" s="52" t="b">
        <f t="shared" si="762"/>
        <v>0</v>
      </c>
      <c r="AS2126" s="52" t="b">
        <f t="shared" si="762"/>
        <v>0</v>
      </c>
      <c r="AT2126" s="52" t="b">
        <f t="shared" si="762"/>
        <v>0</v>
      </c>
      <c r="AU2126" s="52">
        <f t="shared" si="751"/>
        <v>2</v>
      </c>
      <c r="AW2126" s="52" t="b">
        <f t="shared" si="752"/>
        <v>0</v>
      </c>
      <c r="AX2126" s="52" t="str">
        <f t="shared" si="753"/>
        <v>Unternehmen</v>
      </c>
      <c r="AY2126" s="52" t="b">
        <f t="shared" si="754"/>
        <v>0</v>
      </c>
      <c r="AZ2126" s="52" t="str">
        <f t="shared" si="755"/>
        <v>11904</v>
      </c>
      <c r="BA2126" s="52" t="str">
        <f>VLOOKUP(A2126,'BAT Grundtabelle'!A:U,21,0)</f>
        <v>ja</v>
      </c>
      <c r="BB2126" s="52" t="str">
        <f t="shared" si="756"/>
        <v>nein</v>
      </c>
      <c r="BC2126" s="52" t="str">
        <f t="shared" si="757"/>
        <v>11904</v>
      </c>
      <c r="BD2126" s="52" t="str">
        <f t="shared" si="758"/>
        <v>Wasserrutschbahn (Schausteller)</v>
      </c>
      <c r="BE2126" s="52" t="str">
        <f t="shared" si="759"/>
        <v>Unternehmen</v>
      </c>
      <c r="BF2126" s="52">
        <f t="shared" si="760"/>
        <v>2</v>
      </c>
    </row>
    <row r="2127" spans="1:58" hidden="1" x14ac:dyDescent="0.35">
      <c r="A2127" s="107" t="s">
        <v>4334</v>
      </c>
      <c r="B2127" s="75" t="s">
        <v>1343</v>
      </c>
      <c r="C2127" s="52" t="s">
        <v>3</v>
      </c>
      <c r="D2127" s="52" t="s">
        <v>3</v>
      </c>
      <c r="E2127" s="52" t="s">
        <v>2</v>
      </c>
      <c r="F2127" s="52" t="s">
        <v>2</v>
      </c>
      <c r="G2127" s="52" t="s">
        <v>2</v>
      </c>
      <c r="H2127" s="52" t="s">
        <v>2</v>
      </c>
      <c r="I2127" s="52" t="s">
        <v>3</v>
      </c>
      <c r="J2127" s="52">
        <v>1</v>
      </c>
      <c r="K2127" s="52" t="s">
        <v>2</v>
      </c>
      <c r="L2127" s="52" t="s">
        <v>2</v>
      </c>
      <c r="M2127" s="52" t="s">
        <v>2</v>
      </c>
      <c r="N2127" s="52" t="s">
        <v>3</v>
      </c>
      <c r="P2127" s="52" t="s">
        <v>4</v>
      </c>
      <c r="Q2127" s="52" t="str">
        <f t="shared" si="761"/>
        <v>Nein</v>
      </c>
      <c r="R2127" s="52" t="str">
        <f t="shared" si="761"/>
        <v>Nein</v>
      </c>
      <c r="S2127" s="52" t="str">
        <f t="shared" si="761"/>
        <v>Nein</v>
      </c>
      <c r="T2127" s="52" t="str">
        <f t="shared" si="761"/>
        <v>Nein</v>
      </c>
      <c r="U2127" s="52" t="str">
        <f t="shared" si="761"/>
        <v>Nein</v>
      </c>
      <c r="V2127" s="52" t="str">
        <f t="shared" si="761"/>
        <v>Nein</v>
      </c>
      <c r="W2127" s="52" t="str">
        <f t="shared" si="761"/>
        <v>Nein</v>
      </c>
      <c r="X2127" s="52" t="str">
        <f t="shared" si="761"/>
        <v>Nein</v>
      </c>
      <c r="Y2127" s="52" t="str">
        <f t="shared" si="761"/>
        <v>Nein</v>
      </c>
      <c r="Z2127" s="52" t="str">
        <f t="shared" si="761"/>
        <v>Nein</v>
      </c>
      <c r="AA2127" s="52" t="str">
        <f t="shared" si="761"/>
        <v>Nein</v>
      </c>
      <c r="AB2127" s="52" t="str">
        <f t="shared" si="761"/>
        <v>Nein</v>
      </c>
      <c r="AC2127" s="52" t="str">
        <f t="shared" si="761"/>
        <v>Nein</v>
      </c>
      <c r="AD2127" s="52" t="str">
        <f t="shared" si="761"/>
        <v>Nein</v>
      </c>
      <c r="AE2127" s="52" t="str">
        <f t="shared" si="761"/>
        <v>Nein</v>
      </c>
      <c r="AF2127" s="52" t="str">
        <f t="shared" si="761"/>
        <v>Nein</v>
      </c>
      <c r="AG2127" s="61" t="str">
        <f>IF(Q2127="Ja",VLOOKUP($Q$2,Plausis!A:E,5,0),IF(R2127="Ja",VLOOKUP($R$2,Plausis!A:E,5,0),IF(T2127="Ja",VLOOKUP($T$2,Plausis!A:E,5,0),IF(U2127="Ja",VLOOKUP($U$2,Plausis!A:E,5,0),IF(AA2127="Ja",VLOOKUP($AA$2,Plausis!A:E,5,0),IF(AC2127="Ja",VLOOKUP($AC$2,Plausis!A:E,5,0),IF(AD2127="Ja",VLOOKUP($AD$2,Plausis!A:E,5,0),"")))))))</f>
        <v/>
      </c>
      <c r="AH2127" s="52" t="str">
        <f>IF(Y2127="Ja",VLOOKUP($Y$2,Plausis!A:E,5,0),"")</f>
        <v/>
      </c>
      <c r="AI2127" s="52" t="str">
        <f t="shared" si="748"/>
        <v>Ja</v>
      </c>
      <c r="AJ2127" s="52" t="str">
        <f>IF(S2127="Ja",VLOOKUP($S$2,Plausis!A:E,5,0),IF(V2127="Ja",VLOOKUP($V$2,Plausis!A:E,5,0),IF(X2127="Ja",VLOOKUP($X$2,Plausis!A:E,5,0),"")))</f>
        <v/>
      </c>
      <c r="AL2127" s="52" t="s">
        <v>3</v>
      </c>
      <c r="AM2127" s="114">
        <v>45531</v>
      </c>
      <c r="AN2127" s="52" t="s">
        <v>4467</v>
      </c>
      <c r="AO2127" s="52" t="str">
        <f>VLOOKUP(B2127,'BAT Grundtabelle'!B:T,19,0)</f>
        <v>ja</v>
      </c>
      <c r="AP2127" s="105" t="str">
        <f t="shared" si="749"/>
        <v>11905</v>
      </c>
      <c r="AQ2127" s="52" t="str">
        <f t="shared" si="750"/>
        <v>Wassersportartikelhandel</v>
      </c>
      <c r="AR2127" s="52" t="b">
        <f t="shared" si="762"/>
        <v>0</v>
      </c>
      <c r="AS2127" s="52" t="b">
        <f t="shared" si="762"/>
        <v>0</v>
      </c>
      <c r="AT2127" s="52" t="b">
        <f t="shared" si="762"/>
        <v>0</v>
      </c>
      <c r="AU2127" s="52">
        <f t="shared" si="751"/>
        <v>1</v>
      </c>
      <c r="AW2127" s="52" t="b">
        <f t="shared" si="752"/>
        <v>0</v>
      </c>
      <c r="AX2127" s="52" t="str">
        <f t="shared" si="753"/>
        <v>Unternehmen</v>
      </c>
      <c r="AY2127" s="52" t="b">
        <f t="shared" si="754"/>
        <v>0</v>
      </c>
      <c r="AZ2127" s="52" t="str">
        <f t="shared" si="755"/>
        <v>11905</v>
      </c>
      <c r="BA2127" s="52" t="str">
        <f>VLOOKUP(A2127,'BAT Grundtabelle'!A:U,21,0)</f>
        <v>ja</v>
      </c>
      <c r="BB2127" s="52" t="str">
        <f t="shared" si="756"/>
        <v>nein</v>
      </c>
      <c r="BC2127" s="52" t="str">
        <f t="shared" si="757"/>
        <v>11905</v>
      </c>
      <c r="BD2127" s="52" t="str">
        <f t="shared" si="758"/>
        <v>Wassersportartikelhandel</v>
      </c>
      <c r="BE2127" s="52" t="str">
        <f t="shared" si="759"/>
        <v>Unternehmen</v>
      </c>
      <c r="BF2127" s="52">
        <f t="shared" si="760"/>
        <v>1</v>
      </c>
    </row>
    <row r="2128" spans="1:58" hidden="1" x14ac:dyDescent="0.35">
      <c r="A2128" s="107" t="s">
        <v>4335</v>
      </c>
      <c r="B2128" s="75" t="s">
        <v>1848</v>
      </c>
      <c r="C2128" s="52" t="s">
        <v>2</v>
      </c>
      <c r="D2128" s="52" t="s">
        <v>2</v>
      </c>
      <c r="E2128" s="52" t="s">
        <v>2</v>
      </c>
      <c r="F2128" s="52" t="s">
        <v>2</v>
      </c>
      <c r="G2128" s="52" t="s">
        <v>2</v>
      </c>
      <c r="H2128" s="52" t="s">
        <v>3</v>
      </c>
      <c r="I2128" s="52" t="s">
        <v>2</v>
      </c>
      <c r="J2128" s="52" t="s">
        <v>2</v>
      </c>
      <c r="K2128" s="52" t="s">
        <v>2</v>
      </c>
      <c r="L2128" s="52" t="s">
        <v>2</v>
      </c>
      <c r="M2128" s="52" t="s">
        <v>2</v>
      </c>
      <c r="N2128" s="52" t="s">
        <v>2</v>
      </c>
      <c r="O2128" s="52" t="s">
        <v>2411</v>
      </c>
      <c r="P2128" s="52" t="s">
        <v>59</v>
      </c>
      <c r="Q2128" s="52" t="str">
        <f t="shared" si="761"/>
        <v>Nein</v>
      </c>
      <c r="R2128" s="52" t="str">
        <f t="shared" si="761"/>
        <v>Nein</v>
      </c>
      <c r="S2128" s="52" t="str">
        <f t="shared" si="761"/>
        <v>Nein</v>
      </c>
      <c r="T2128" s="52" t="str">
        <f t="shared" si="761"/>
        <v>Nein</v>
      </c>
      <c r="U2128" s="52" t="str">
        <f t="shared" si="761"/>
        <v>Nein</v>
      </c>
      <c r="V2128" s="52" t="str">
        <f t="shared" si="761"/>
        <v>Nein</v>
      </c>
      <c r="W2128" s="52" t="str">
        <f t="shared" si="761"/>
        <v>Nein</v>
      </c>
      <c r="X2128" s="52" t="str">
        <f t="shared" si="761"/>
        <v>Nein</v>
      </c>
      <c r="Y2128" s="52" t="str">
        <f t="shared" si="761"/>
        <v>Nein</v>
      </c>
      <c r="Z2128" s="52" t="str">
        <f t="shared" si="761"/>
        <v>Nein</v>
      </c>
      <c r="AA2128" s="52" t="str">
        <f t="shared" si="761"/>
        <v>Nein</v>
      </c>
      <c r="AB2128" s="52" t="str">
        <f t="shared" si="761"/>
        <v>Nein</v>
      </c>
      <c r="AC2128" s="52" t="str">
        <f t="shared" si="761"/>
        <v>Nein</v>
      </c>
      <c r="AD2128" s="52" t="str">
        <f t="shared" si="761"/>
        <v>Nein</v>
      </c>
      <c r="AE2128" s="52" t="str">
        <f t="shared" si="761"/>
        <v>Nein</v>
      </c>
      <c r="AF2128" s="52" t="str">
        <f t="shared" si="761"/>
        <v>Nein</v>
      </c>
      <c r="AG2128" s="61" t="str">
        <f>IF(Q2128="Ja",VLOOKUP($Q$2,Plausis!A:E,5,0),IF(R2128="Ja",VLOOKUP($R$2,Plausis!A:E,5,0),IF(T2128="Ja",VLOOKUP($T$2,Plausis!A:E,5,0),IF(U2128="Ja",VLOOKUP($U$2,Plausis!A:E,5,0),IF(AA2128="Ja",VLOOKUP($AA$2,Plausis!A:E,5,0),IF(AC2128="Ja",VLOOKUP($AC$2,Plausis!A:E,5,0),IF(AD2128="Ja",VLOOKUP($AD$2,Plausis!A:E,5,0),"")))))))</f>
        <v/>
      </c>
      <c r="AH2128" s="52" t="str">
        <f>IF(Y2128="Ja",VLOOKUP($Y$2,Plausis!A:E,5,0),"")</f>
        <v/>
      </c>
      <c r="AI2128" s="52" t="str">
        <f t="shared" si="748"/>
        <v>Nein</v>
      </c>
      <c r="AJ2128" s="52" t="str">
        <f>IF(S2128="Ja",VLOOKUP($S$2,Plausis!A:E,5,0),IF(V2128="Ja",VLOOKUP($V$2,Plausis!A:E,5,0),IF(X2128="Ja",VLOOKUP($X$2,Plausis!A:E,5,0),"")))</f>
        <v/>
      </c>
      <c r="AL2128" s="52" t="s">
        <v>2</v>
      </c>
      <c r="AM2128" s="114">
        <v>45531</v>
      </c>
      <c r="AN2128" s="52" t="s">
        <v>4467</v>
      </c>
      <c r="AO2128" s="52" t="str">
        <f>VLOOKUP(B2128,'BAT Grundtabelle'!B:T,19,0)</f>
        <v>ja</v>
      </c>
      <c r="AP2128" s="105" t="str">
        <f t="shared" si="749"/>
        <v>11906</v>
      </c>
      <c r="AQ2128" s="52" t="str">
        <f t="shared" si="750"/>
        <v>Wassersportverein</v>
      </c>
      <c r="AR2128" s="52" t="b">
        <f t="shared" si="762"/>
        <v>0</v>
      </c>
      <c r="AS2128" s="52" t="b">
        <f t="shared" si="762"/>
        <v>0</v>
      </c>
      <c r="AT2128" s="52" t="b">
        <f t="shared" si="762"/>
        <v>0</v>
      </c>
      <c r="AU2128" s="52" t="str">
        <f t="shared" si="751"/>
        <v>Eigener Tarif</v>
      </c>
      <c r="AW2128" s="52" t="b">
        <f t="shared" si="752"/>
        <v>0</v>
      </c>
      <c r="AX2128" s="52" t="str">
        <f t="shared" si="753"/>
        <v>Eigener Tarif</v>
      </c>
      <c r="AY2128" s="52" t="b">
        <f t="shared" si="754"/>
        <v>0</v>
      </c>
      <c r="AZ2128" s="52" t="str">
        <f t="shared" si="755"/>
        <v>11906</v>
      </c>
      <c r="BA2128" s="52" t="str">
        <f>VLOOKUP(A2128,'BAT Grundtabelle'!A:U,21,0)</f>
        <v>nein</v>
      </c>
      <c r="BB2128" s="52" t="str">
        <f t="shared" si="756"/>
        <v>nein</v>
      </c>
      <c r="BC2128" s="52" t="str">
        <f t="shared" si="757"/>
        <v>11906</v>
      </c>
      <c r="BD2128" s="52" t="str">
        <f t="shared" si="758"/>
        <v>Wassersportverein</v>
      </c>
      <c r="BE2128" s="52" t="str">
        <f t="shared" si="759"/>
        <v>Eigener Tarif</v>
      </c>
      <c r="BF2128" s="52" t="str">
        <f t="shared" si="760"/>
        <v>Eigener Tarif</v>
      </c>
    </row>
    <row r="2129" spans="1:58" hidden="1" x14ac:dyDescent="0.35">
      <c r="A2129" s="107" t="s">
        <v>4336</v>
      </c>
      <c r="B2129" s="75" t="s">
        <v>689</v>
      </c>
      <c r="C2129" s="52" t="s">
        <v>3</v>
      </c>
      <c r="D2129" s="52" t="s">
        <v>3</v>
      </c>
      <c r="E2129" s="52" t="s">
        <v>2</v>
      </c>
      <c r="F2129" s="52" t="s">
        <v>2</v>
      </c>
      <c r="G2129" s="52" t="s">
        <v>2</v>
      </c>
      <c r="H2129" s="52" t="s">
        <v>2</v>
      </c>
      <c r="I2129" s="52" t="s">
        <v>3</v>
      </c>
      <c r="J2129" s="52">
        <v>3</v>
      </c>
      <c r="K2129" s="52" t="s">
        <v>2</v>
      </c>
      <c r="L2129" s="52" t="s">
        <v>2</v>
      </c>
      <c r="M2129" s="52" t="s">
        <v>2</v>
      </c>
      <c r="N2129" s="52" t="s">
        <v>3</v>
      </c>
      <c r="P2129" s="52" t="s">
        <v>57</v>
      </c>
      <c r="Q2129" s="52" t="str">
        <f t="shared" si="761"/>
        <v>Nein</v>
      </c>
      <c r="R2129" s="52" t="str">
        <f t="shared" si="761"/>
        <v>Nein</v>
      </c>
      <c r="S2129" s="52" t="str">
        <f t="shared" si="761"/>
        <v>Nein</v>
      </c>
      <c r="T2129" s="52" t="str">
        <f t="shared" si="761"/>
        <v>Ja</v>
      </c>
      <c r="U2129" s="52" t="str">
        <f t="shared" si="761"/>
        <v>Nein</v>
      </c>
      <c r="V2129" s="52" t="str">
        <f t="shared" si="761"/>
        <v>Nein</v>
      </c>
      <c r="W2129" s="52" t="str">
        <f t="shared" si="761"/>
        <v>Nein</v>
      </c>
      <c r="X2129" s="52" t="str">
        <f t="shared" si="761"/>
        <v>Ja</v>
      </c>
      <c r="Y2129" s="52" t="str">
        <f t="shared" si="761"/>
        <v>Nein</v>
      </c>
      <c r="Z2129" s="52" t="str">
        <f t="shared" si="761"/>
        <v>Nein</v>
      </c>
      <c r="AA2129" s="52" t="str">
        <f t="shared" si="761"/>
        <v>Nein</v>
      </c>
      <c r="AB2129" s="52" t="str">
        <f t="shared" si="761"/>
        <v>Nein</v>
      </c>
      <c r="AC2129" s="52" t="str">
        <f t="shared" si="761"/>
        <v>Nein</v>
      </c>
      <c r="AD2129" s="52" t="str">
        <f t="shared" si="761"/>
        <v>Nein</v>
      </c>
      <c r="AE2129" s="52" t="str">
        <f t="shared" si="761"/>
        <v>Nein</v>
      </c>
      <c r="AF2129" s="52" t="str">
        <f t="shared" si="761"/>
        <v>Nein</v>
      </c>
      <c r="AG2129" s="61" t="str">
        <f>IF(Q2129="Ja",VLOOKUP($Q$2,Plausis!A:E,5,0),IF(R2129="Ja",VLOOKUP($R$2,Plausis!A:E,5,0),IF(T2129="Ja",VLOOKUP($T$2,Plausis!A:E,5,0),IF(U2129="Ja",VLOOKUP($U$2,Plausis!A:E,5,0),IF(AA2129="Ja",VLOOKUP($AA$2,Plausis!A:E,5,0),IF(AC2129="Ja",VLOOKUP($AC$2,Plausis!A:E,5,0),IF(AD2129="Ja",VLOOKUP($AD$2,Plausis!A:E,5,0),"")))))))</f>
        <v>Dieser Betrieb ist nur im Komfort-RS ohne ergänzenden Spezial-Straf-RS versicherbar.</v>
      </c>
      <c r="AH2129" s="52" t="str">
        <f>IF(Y2129="Ja",VLOOKUP($Y$2,Plausis!A:E,5,0),"")</f>
        <v/>
      </c>
      <c r="AI2129" s="52" t="str">
        <f t="shared" si="748"/>
        <v>Nein</v>
      </c>
      <c r="AJ2129" s="52" t="str">
        <f>IF(S2129="Ja",VLOOKUP($S$2,Plausis!A:E,5,0),IF(V2129="Ja",VLOOKUP($V$2,Plausis!A:E,5,0),IF(X2129="Ja",VLOOKUP($X$2,Plausis!A:E,5,0),"")))</f>
        <v>Dieser Betrieb kann nur ohne ergänzenden Spezial-Straf-RS versichert werden.</v>
      </c>
      <c r="AL2129" s="52" t="s">
        <v>2</v>
      </c>
      <c r="AM2129" s="114">
        <v>45531</v>
      </c>
      <c r="AN2129" s="52" t="s">
        <v>4467</v>
      </c>
      <c r="AO2129" s="52" t="str">
        <f>VLOOKUP(B2129,'BAT Grundtabelle'!B:T,19,0)</f>
        <v>ja</v>
      </c>
      <c r="AP2129" s="105" t="str">
        <f t="shared" si="749"/>
        <v>11907</v>
      </c>
      <c r="AQ2129" s="52" t="str">
        <f t="shared" si="750"/>
        <v>Wasserversorgungsbetrieb</v>
      </c>
      <c r="AR2129" s="52" t="b">
        <f t="shared" si="762"/>
        <v>0</v>
      </c>
      <c r="AS2129" s="52" t="b">
        <f t="shared" si="762"/>
        <v>0</v>
      </c>
      <c r="AT2129" s="52" t="b">
        <f t="shared" si="762"/>
        <v>0</v>
      </c>
      <c r="AU2129" s="52">
        <f t="shared" si="751"/>
        <v>3</v>
      </c>
      <c r="AW2129" s="52" t="b">
        <f t="shared" si="752"/>
        <v>0</v>
      </c>
      <c r="AX2129" s="52" t="str">
        <f t="shared" si="753"/>
        <v>Unternehmen</v>
      </c>
      <c r="AY2129" s="52" t="b">
        <f t="shared" si="754"/>
        <v>0</v>
      </c>
      <c r="AZ2129" s="52" t="str">
        <f t="shared" si="755"/>
        <v>11907</v>
      </c>
      <c r="BA2129" s="52" t="str">
        <f>VLOOKUP(A2129,'BAT Grundtabelle'!A:U,21,0)</f>
        <v>ja</v>
      </c>
      <c r="BB2129" s="52" t="str">
        <f t="shared" si="756"/>
        <v>nein</v>
      </c>
      <c r="BC2129" s="52" t="str">
        <f t="shared" si="757"/>
        <v>11907</v>
      </c>
      <c r="BD2129" s="52" t="str">
        <f t="shared" si="758"/>
        <v>Wasserversorgungsbetrieb</v>
      </c>
      <c r="BE2129" s="52" t="str">
        <f t="shared" si="759"/>
        <v>Unternehmen</v>
      </c>
      <c r="BF2129" s="52">
        <f t="shared" si="760"/>
        <v>3</v>
      </c>
    </row>
    <row r="2130" spans="1:58" hidden="1" x14ac:dyDescent="0.35">
      <c r="A2130" s="107" t="s">
        <v>4337</v>
      </c>
      <c r="B2130" s="75" t="s">
        <v>690</v>
      </c>
      <c r="C2130" s="52" t="s">
        <v>3</v>
      </c>
      <c r="D2130" s="52" t="s">
        <v>3</v>
      </c>
      <c r="E2130" s="52" t="s">
        <v>2</v>
      </c>
      <c r="F2130" s="52" t="s">
        <v>2</v>
      </c>
      <c r="G2130" s="52" t="s">
        <v>2</v>
      </c>
      <c r="H2130" s="52" t="s">
        <v>2</v>
      </c>
      <c r="I2130" s="52" t="s">
        <v>3</v>
      </c>
      <c r="J2130" s="52">
        <v>3</v>
      </c>
      <c r="K2130" s="52" t="s">
        <v>2</v>
      </c>
      <c r="L2130" s="52" t="s">
        <v>2</v>
      </c>
      <c r="M2130" s="52" t="s">
        <v>2</v>
      </c>
      <c r="N2130" s="52" t="s">
        <v>3</v>
      </c>
      <c r="P2130" s="52" t="s">
        <v>57</v>
      </c>
      <c r="Q2130" s="52" t="str">
        <f t="shared" si="761"/>
        <v>Nein</v>
      </c>
      <c r="R2130" s="52" t="str">
        <f t="shared" si="761"/>
        <v>Nein</v>
      </c>
      <c r="S2130" s="52" t="str">
        <f t="shared" si="761"/>
        <v>Nein</v>
      </c>
      <c r="T2130" s="52" t="str">
        <f t="shared" si="761"/>
        <v>Ja</v>
      </c>
      <c r="U2130" s="52" t="str">
        <f t="shared" si="761"/>
        <v>Nein</v>
      </c>
      <c r="V2130" s="52" t="str">
        <f t="shared" si="761"/>
        <v>Nein</v>
      </c>
      <c r="W2130" s="52" t="str">
        <f t="shared" si="761"/>
        <v>Nein</v>
      </c>
      <c r="X2130" s="52" t="str">
        <f t="shared" si="761"/>
        <v>Ja</v>
      </c>
      <c r="Y2130" s="52" t="str">
        <f t="shared" si="761"/>
        <v>Nein</v>
      </c>
      <c r="Z2130" s="52" t="str">
        <f t="shared" si="761"/>
        <v>Nein</v>
      </c>
      <c r="AA2130" s="52" t="str">
        <f t="shared" si="761"/>
        <v>Nein</v>
      </c>
      <c r="AB2130" s="52" t="str">
        <f t="shared" si="761"/>
        <v>Nein</v>
      </c>
      <c r="AC2130" s="52" t="str">
        <f t="shared" si="761"/>
        <v>Nein</v>
      </c>
      <c r="AD2130" s="52" t="str">
        <f t="shared" si="761"/>
        <v>Nein</v>
      </c>
      <c r="AE2130" s="52" t="str">
        <f t="shared" si="761"/>
        <v>Nein</v>
      </c>
      <c r="AF2130" s="52" t="str">
        <f t="shared" si="761"/>
        <v>Nein</v>
      </c>
      <c r="AG2130" s="61" t="str">
        <f>IF(Q2130="Ja",VLOOKUP($Q$2,Plausis!A:E,5,0),IF(R2130="Ja",VLOOKUP($R$2,Plausis!A:E,5,0),IF(T2130="Ja",VLOOKUP($T$2,Plausis!A:E,5,0),IF(U2130="Ja",VLOOKUP($U$2,Plausis!A:E,5,0),IF(AA2130="Ja",VLOOKUP($AA$2,Plausis!A:E,5,0),IF(AC2130="Ja",VLOOKUP($AC$2,Plausis!A:E,5,0),IF(AD2130="Ja",VLOOKUP($AD$2,Plausis!A:E,5,0),"")))))))</f>
        <v>Dieser Betrieb ist nur im Komfort-RS ohne ergänzenden Spezial-Straf-RS versicherbar.</v>
      </c>
      <c r="AH2130" s="52" t="str">
        <f>IF(Y2130="Ja",VLOOKUP($Y$2,Plausis!A:E,5,0),"")</f>
        <v/>
      </c>
      <c r="AI2130" s="52" t="str">
        <f t="shared" si="748"/>
        <v>Nein</v>
      </c>
      <c r="AJ2130" s="52" t="str">
        <f>IF(S2130="Ja",VLOOKUP($S$2,Plausis!A:E,5,0),IF(V2130="Ja",VLOOKUP($V$2,Plausis!A:E,5,0),IF(X2130="Ja",VLOOKUP($X$2,Plausis!A:E,5,0),"")))</f>
        <v>Dieser Betrieb kann nur ohne ergänzenden Spezial-Straf-RS versichert werden.</v>
      </c>
      <c r="AL2130" s="52" t="s">
        <v>2</v>
      </c>
      <c r="AM2130" s="114">
        <v>45531</v>
      </c>
      <c r="AN2130" s="52" t="s">
        <v>4467</v>
      </c>
      <c r="AO2130" s="52" t="str">
        <f>VLOOKUP(B2130,'BAT Grundtabelle'!B:T,19,0)</f>
        <v>ja</v>
      </c>
      <c r="AP2130" s="105" t="str">
        <f t="shared" si="749"/>
        <v>11908</v>
      </c>
      <c r="AQ2130" s="52" t="str">
        <f t="shared" si="750"/>
        <v>Wasserwerk (Gewinnung von Wasser)</v>
      </c>
      <c r="AR2130" s="52" t="b">
        <f t="shared" si="762"/>
        <v>0</v>
      </c>
      <c r="AS2130" s="52" t="b">
        <f t="shared" si="762"/>
        <v>0</v>
      </c>
      <c r="AT2130" s="52" t="b">
        <f t="shared" si="762"/>
        <v>0</v>
      </c>
      <c r="AU2130" s="52">
        <f t="shared" si="751"/>
        <v>3</v>
      </c>
      <c r="AW2130" s="52" t="b">
        <f t="shared" si="752"/>
        <v>0</v>
      </c>
      <c r="AX2130" s="52" t="str">
        <f t="shared" si="753"/>
        <v>Unternehmen</v>
      </c>
      <c r="AY2130" s="52" t="b">
        <f t="shared" si="754"/>
        <v>0</v>
      </c>
      <c r="AZ2130" s="52" t="str">
        <f t="shared" si="755"/>
        <v>11908</v>
      </c>
      <c r="BA2130" s="52" t="str">
        <f>VLOOKUP(A2130,'BAT Grundtabelle'!A:U,21,0)</f>
        <v>ja</v>
      </c>
      <c r="BB2130" s="52" t="str">
        <f t="shared" si="756"/>
        <v>nein</v>
      </c>
      <c r="BC2130" s="52" t="str">
        <f t="shared" si="757"/>
        <v>11908</v>
      </c>
      <c r="BD2130" s="52" t="str">
        <f t="shared" si="758"/>
        <v>Wasserwerk (Gewinnung von Wasser)</v>
      </c>
      <c r="BE2130" s="52" t="str">
        <f t="shared" si="759"/>
        <v>Unternehmen</v>
      </c>
      <c r="BF2130" s="52">
        <f t="shared" si="760"/>
        <v>3</v>
      </c>
    </row>
    <row r="2131" spans="1:58" hidden="1" x14ac:dyDescent="0.35">
      <c r="A2131" s="107" t="s">
        <v>4338</v>
      </c>
      <c r="B2131" s="75" t="s">
        <v>1613</v>
      </c>
      <c r="C2131" s="52" t="s">
        <v>3</v>
      </c>
      <c r="D2131" s="52" t="s">
        <v>3</v>
      </c>
      <c r="E2131" s="52" t="s">
        <v>2</v>
      </c>
      <c r="F2131" s="52" t="s">
        <v>2</v>
      </c>
      <c r="G2131" s="52" t="s">
        <v>2</v>
      </c>
      <c r="H2131" s="52" t="s">
        <v>2</v>
      </c>
      <c r="I2131" s="52" t="s">
        <v>3</v>
      </c>
      <c r="J2131" s="52">
        <v>1</v>
      </c>
      <c r="K2131" s="52" t="s">
        <v>2</v>
      </c>
      <c r="L2131" s="52" t="s">
        <v>2</v>
      </c>
      <c r="M2131" s="52" t="s">
        <v>2</v>
      </c>
      <c r="N2131" s="52" t="s">
        <v>3</v>
      </c>
      <c r="P2131" s="52" t="s">
        <v>4</v>
      </c>
      <c r="Q2131" s="52" t="str">
        <f t="shared" si="761"/>
        <v>Nein</v>
      </c>
      <c r="R2131" s="52" t="str">
        <f t="shared" si="761"/>
        <v>Nein</v>
      </c>
      <c r="S2131" s="52" t="str">
        <f t="shared" si="761"/>
        <v>Nein</v>
      </c>
      <c r="T2131" s="52" t="str">
        <f t="shared" si="761"/>
        <v>Nein</v>
      </c>
      <c r="U2131" s="52" t="str">
        <f t="shared" si="761"/>
        <v>Nein</v>
      </c>
      <c r="V2131" s="52" t="str">
        <f t="shared" si="761"/>
        <v>Nein</v>
      </c>
      <c r="W2131" s="52" t="str">
        <f t="shared" si="761"/>
        <v>Nein</v>
      </c>
      <c r="X2131" s="52" t="str">
        <f t="shared" si="761"/>
        <v>Nein</v>
      </c>
      <c r="Y2131" s="52" t="str">
        <f t="shared" si="761"/>
        <v>Nein</v>
      </c>
      <c r="Z2131" s="52" t="str">
        <f t="shared" si="761"/>
        <v>Nein</v>
      </c>
      <c r="AA2131" s="52" t="str">
        <f t="shared" si="761"/>
        <v>Nein</v>
      </c>
      <c r="AB2131" s="52" t="str">
        <f t="shared" si="761"/>
        <v>Nein</v>
      </c>
      <c r="AC2131" s="52" t="str">
        <f t="shared" si="761"/>
        <v>Nein</v>
      </c>
      <c r="AD2131" s="52" t="str">
        <f t="shared" si="761"/>
        <v>Nein</v>
      </c>
      <c r="AE2131" s="52" t="str">
        <f t="shared" si="761"/>
        <v>Nein</v>
      </c>
      <c r="AF2131" s="52" t="str">
        <f t="shared" si="761"/>
        <v>Nein</v>
      </c>
      <c r="AG2131" s="61" t="str">
        <f>IF(Q2131="Ja",VLOOKUP($Q$2,Plausis!A:E,5,0),IF(R2131="Ja",VLOOKUP($R$2,Plausis!A:E,5,0),IF(T2131="Ja",VLOOKUP($T$2,Plausis!A:E,5,0),IF(U2131="Ja",VLOOKUP($U$2,Plausis!A:E,5,0),IF(AA2131="Ja",VLOOKUP($AA$2,Plausis!A:E,5,0),IF(AC2131="Ja",VLOOKUP($AC$2,Plausis!A:E,5,0),IF(AD2131="Ja",VLOOKUP($AD$2,Plausis!A:E,5,0),"")))))))</f>
        <v/>
      </c>
      <c r="AH2131" s="52" t="str">
        <f>IF(Y2131="Ja",VLOOKUP($Y$2,Plausis!A:E,5,0),"")</f>
        <v/>
      </c>
      <c r="AI2131" s="52" t="str">
        <f t="shared" si="748"/>
        <v>Ja</v>
      </c>
      <c r="AJ2131" s="52" t="str">
        <f>IF(S2131="Ja",VLOOKUP($S$2,Plausis!A:E,5,0),IF(V2131="Ja",VLOOKUP($V$2,Plausis!A:E,5,0),IF(X2131="Ja",VLOOKUP($X$2,Plausis!A:E,5,0),"")))</f>
        <v/>
      </c>
      <c r="AL2131" s="52" t="s">
        <v>2</v>
      </c>
      <c r="AM2131" s="114">
        <v>45531</v>
      </c>
      <c r="AN2131" s="52" t="s">
        <v>4467</v>
      </c>
      <c r="AO2131" s="52" t="str">
        <f>VLOOKUP(B2131,'BAT Grundtabelle'!B:T,19,0)</f>
        <v>ja</v>
      </c>
      <c r="AP2131" s="105" t="str">
        <f t="shared" si="749"/>
        <v>11909</v>
      </c>
      <c r="AQ2131" s="52" t="str">
        <f t="shared" si="750"/>
        <v>Wattehersteller</v>
      </c>
      <c r="AR2131" s="52" t="b">
        <f t="shared" si="762"/>
        <v>0</v>
      </c>
      <c r="AS2131" s="52" t="b">
        <f t="shared" si="762"/>
        <v>0</v>
      </c>
      <c r="AT2131" s="52" t="b">
        <f t="shared" si="762"/>
        <v>0</v>
      </c>
      <c r="AU2131" s="52">
        <f t="shared" si="751"/>
        <v>1</v>
      </c>
      <c r="AW2131" s="52" t="b">
        <f t="shared" si="752"/>
        <v>0</v>
      </c>
      <c r="AX2131" s="52" t="str">
        <f t="shared" si="753"/>
        <v>Unternehmen</v>
      </c>
      <c r="AY2131" s="52" t="b">
        <f t="shared" si="754"/>
        <v>0</v>
      </c>
      <c r="AZ2131" s="52" t="str">
        <f t="shared" si="755"/>
        <v>11909</v>
      </c>
      <c r="BA2131" s="52" t="str">
        <f>VLOOKUP(A2131,'BAT Grundtabelle'!A:U,21,0)</f>
        <v>ja</v>
      </c>
      <c r="BB2131" s="52" t="str">
        <f t="shared" si="756"/>
        <v>nein</v>
      </c>
      <c r="BC2131" s="52" t="str">
        <f t="shared" si="757"/>
        <v>11909</v>
      </c>
      <c r="BD2131" s="52" t="str">
        <f t="shared" si="758"/>
        <v>Wattehersteller</v>
      </c>
      <c r="BE2131" s="52" t="str">
        <f t="shared" si="759"/>
        <v>Unternehmen</v>
      </c>
      <c r="BF2131" s="52">
        <f t="shared" si="760"/>
        <v>1</v>
      </c>
    </row>
    <row r="2132" spans="1:58" hidden="1" x14ac:dyDescent="0.35">
      <c r="A2132" s="107" t="s">
        <v>4339</v>
      </c>
      <c r="B2132" s="75" t="s">
        <v>287</v>
      </c>
      <c r="C2132" s="52" t="s">
        <v>3</v>
      </c>
      <c r="D2132" s="52" t="s">
        <v>3</v>
      </c>
      <c r="E2132" s="52" t="s">
        <v>2</v>
      </c>
      <c r="F2132" s="52" t="s">
        <v>2</v>
      </c>
      <c r="G2132" s="52" t="s">
        <v>2</v>
      </c>
      <c r="H2132" s="52" t="s">
        <v>2</v>
      </c>
      <c r="I2132" s="52" t="s">
        <v>3</v>
      </c>
      <c r="J2132" s="52">
        <v>1</v>
      </c>
      <c r="K2132" s="52" t="s">
        <v>2</v>
      </c>
      <c r="L2132" s="52" t="s">
        <v>2</v>
      </c>
      <c r="M2132" s="52" t="s">
        <v>2</v>
      </c>
      <c r="N2132" s="52" t="s">
        <v>3</v>
      </c>
      <c r="P2132" s="52" t="s">
        <v>4</v>
      </c>
      <c r="Q2132" s="52" t="str">
        <f t="shared" si="761"/>
        <v>Nein</v>
      </c>
      <c r="R2132" s="52" t="str">
        <f t="shared" si="761"/>
        <v>Nein</v>
      </c>
      <c r="S2132" s="52" t="str">
        <f t="shared" si="761"/>
        <v>Nein</v>
      </c>
      <c r="T2132" s="52" t="str">
        <f t="shared" si="761"/>
        <v>Nein</v>
      </c>
      <c r="U2132" s="52" t="str">
        <f t="shared" si="761"/>
        <v>Nein</v>
      </c>
      <c r="V2132" s="52" t="str">
        <f t="shared" si="761"/>
        <v>Nein</v>
      </c>
      <c r="W2132" s="52" t="str">
        <f t="shared" si="761"/>
        <v>Nein</v>
      </c>
      <c r="X2132" s="52" t="str">
        <f t="shared" si="761"/>
        <v>Nein</v>
      </c>
      <c r="Y2132" s="52" t="str">
        <f t="shared" si="761"/>
        <v>Nein</v>
      </c>
      <c r="Z2132" s="52" t="str">
        <f t="shared" si="761"/>
        <v>Nein</v>
      </c>
      <c r="AA2132" s="52" t="str">
        <f t="shared" si="761"/>
        <v>Nein</v>
      </c>
      <c r="AB2132" s="52" t="str">
        <f t="shared" si="761"/>
        <v>Nein</v>
      </c>
      <c r="AC2132" s="52" t="str">
        <f t="shared" si="761"/>
        <v>Nein</v>
      </c>
      <c r="AD2132" s="52" t="str">
        <f t="shared" si="761"/>
        <v>Nein</v>
      </c>
      <c r="AE2132" s="52" t="str">
        <f t="shared" si="761"/>
        <v>Nein</v>
      </c>
      <c r="AF2132" s="52" t="str">
        <f t="shared" si="761"/>
        <v>Nein</v>
      </c>
      <c r="AG2132" s="61" t="str">
        <f>IF(Q2132="Ja",VLOOKUP($Q$2,Plausis!A:E,5,0),IF(R2132="Ja",VLOOKUP($R$2,Plausis!A:E,5,0),IF(T2132="Ja",VLOOKUP($T$2,Plausis!A:E,5,0),IF(U2132="Ja",VLOOKUP($U$2,Plausis!A:E,5,0),IF(AA2132="Ja",VLOOKUP($AA$2,Plausis!A:E,5,0),IF(AC2132="Ja",VLOOKUP($AC$2,Plausis!A:E,5,0),IF(AD2132="Ja",VLOOKUP($AD$2,Plausis!A:E,5,0),"")))))))</f>
        <v/>
      </c>
      <c r="AH2132" s="52" t="str">
        <f>IF(Y2132="Ja",VLOOKUP($Y$2,Plausis!A:E,5,0),"")</f>
        <v/>
      </c>
      <c r="AI2132" s="52" t="str">
        <f t="shared" si="748"/>
        <v>Ja</v>
      </c>
      <c r="AJ2132" s="52" t="str">
        <f>IF(S2132="Ja",VLOOKUP($S$2,Plausis!A:E,5,0),IF(V2132="Ja",VLOOKUP($V$2,Plausis!A:E,5,0),IF(X2132="Ja",VLOOKUP($X$2,Plausis!A:E,5,0),"")))</f>
        <v/>
      </c>
      <c r="AL2132" s="52" t="s">
        <v>2</v>
      </c>
      <c r="AM2132" s="114">
        <v>45531</v>
      </c>
      <c r="AN2132" s="52" t="s">
        <v>4467</v>
      </c>
      <c r="AO2132" s="52" t="str">
        <f>VLOOKUP(B2132,'BAT Grundtabelle'!B:T,19,0)</f>
        <v>ja</v>
      </c>
      <c r="AP2132" s="105" t="str">
        <f t="shared" si="749"/>
        <v>11910</v>
      </c>
      <c r="AQ2132" s="52" t="str">
        <f t="shared" si="750"/>
        <v>Webdesigner</v>
      </c>
      <c r="AR2132" s="52" t="b">
        <f t="shared" si="762"/>
        <v>0</v>
      </c>
      <c r="AS2132" s="52" t="b">
        <f t="shared" si="762"/>
        <v>0</v>
      </c>
      <c r="AT2132" s="52" t="b">
        <f t="shared" si="762"/>
        <v>0</v>
      </c>
      <c r="AU2132" s="52">
        <f t="shared" si="751"/>
        <v>1</v>
      </c>
      <c r="AW2132" s="52" t="b">
        <f t="shared" si="752"/>
        <v>0</v>
      </c>
      <c r="AX2132" s="52" t="str">
        <f t="shared" si="753"/>
        <v>Unternehmen</v>
      </c>
      <c r="AY2132" s="52" t="b">
        <f t="shared" si="754"/>
        <v>0</v>
      </c>
      <c r="AZ2132" s="52" t="str">
        <f t="shared" si="755"/>
        <v>11910</v>
      </c>
      <c r="BA2132" s="52" t="str">
        <f>VLOOKUP(A2132,'BAT Grundtabelle'!A:U,21,0)</f>
        <v>ja</v>
      </c>
      <c r="BB2132" s="52" t="str">
        <f t="shared" si="756"/>
        <v>nein</v>
      </c>
      <c r="BC2132" s="52" t="str">
        <f t="shared" si="757"/>
        <v>11910</v>
      </c>
      <c r="BD2132" s="52" t="str">
        <f t="shared" si="758"/>
        <v>Webdesigner</v>
      </c>
      <c r="BE2132" s="52" t="str">
        <f t="shared" si="759"/>
        <v>Unternehmen</v>
      </c>
      <c r="BF2132" s="52">
        <f t="shared" si="760"/>
        <v>1</v>
      </c>
    </row>
    <row r="2133" spans="1:58" hidden="1" x14ac:dyDescent="0.35">
      <c r="A2133" s="107" t="s">
        <v>4340</v>
      </c>
      <c r="B2133" s="75" t="s">
        <v>1627</v>
      </c>
      <c r="C2133" s="52" t="s">
        <v>3</v>
      </c>
      <c r="D2133" s="52" t="s">
        <v>3</v>
      </c>
      <c r="E2133" s="52" t="s">
        <v>2</v>
      </c>
      <c r="F2133" s="52" t="s">
        <v>2</v>
      </c>
      <c r="G2133" s="52" t="s">
        <v>2</v>
      </c>
      <c r="H2133" s="52" t="s">
        <v>2</v>
      </c>
      <c r="I2133" s="52" t="s">
        <v>3</v>
      </c>
      <c r="J2133" s="52">
        <v>1</v>
      </c>
      <c r="K2133" s="52" t="s">
        <v>2</v>
      </c>
      <c r="L2133" s="52" t="s">
        <v>2</v>
      </c>
      <c r="M2133" s="52" t="s">
        <v>2</v>
      </c>
      <c r="N2133" s="52" t="s">
        <v>3</v>
      </c>
      <c r="P2133" s="52" t="s">
        <v>4</v>
      </c>
      <c r="Q2133" s="52" t="str">
        <f t="shared" ref="Q2133:AF2142" si="763">IF(ISERROR(FIND(Q$2,$P2133,1)),"Nein","Ja")</f>
        <v>Nein</v>
      </c>
      <c r="R2133" s="52" t="str">
        <f t="shared" si="763"/>
        <v>Nein</v>
      </c>
      <c r="S2133" s="52" t="str">
        <f t="shared" si="763"/>
        <v>Nein</v>
      </c>
      <c r="T2133" s="52" t="str">
        <f t="shared" si="763"/>
        <v>Nein</v>
      </c>
      <c r="U2133" s="52" t="str">
        <f t="shared" si="763"/>
        <v>Nein</v>
      </c>
      <c r="V2133" s="52" t="str">
        <f t="shared" si="763"/>
        <v>Nein</v>
      </c>
      <c r="W2133" s="52" t="str">
        <f t="shared" si="763"/>
        <v>Nein</v>
      </c>
      <c r="X2133" s="52" t="str">
        <f t="shared" si="763"/>
        <v>Nein</v>
      </c>
      <c r="Y2133" s="52" t="str">
        <f t="shared" si="763"/>
        <v>Nein</v>
      </c>
      <c r="Z2133" s="52" t="str">
        <f t="shared" si="763"/>
        <v>Nein</v>
      </c>
      <c r="AA2133" s="52" t="str">
        <f t="shared" si="763"/>
        <v>Nein</v>
      </c>
      <c r="AB2133" s="52" t="str">
        <f t="shared" si="763"/>
        <v>Nein</v>
      </c>
      <c r="AC2133" s="52" t="str">
        <f t="shared" si="763"/>
        <v>Nein</v>
      </c>
      <c r="AD2133" s="52" t="str">
        <f t="shared" si="763"/>
        <v>Nein</v>
      </c>
      <c r="AE2133" s="52" t="str">
        <f t="shared" si="763"/>
        <v>Nein</v>
      </c>
      <c r="AF2133" s="52" t="str">
        <f t="shared" si="763"/>
        <v>Nein</v>
      </c>
      <c r="AG2133" s="61" t="str">
        <f>IF(Q2133="Ja",VLOOKUP($Q$2,Plausis!A:E,5,0),IF(R2133="Ja",VLOOKUP($R$2,Plausis!A:E,5,0),IF(T2133="Ja",VLOOKUP($T$2,Plausis!A:E,5,0),IF(U2133="Ja",VLOOKUP($U$2,Plausis!A:E,5,0),IF(AA2133="Ja",VLOOKUP($AA$2,Plausis!A:E,5,0),IF(AC2133="Ja",VLOOKUP($AC$2,Plausis!A:E,5,0),IF(AD2133="Ja",VLOOKUP($AD$2,Plausis!A:E,5,0),"")))))))</f>
        <v/>
      </c>
      <c r="AH2133" s="52" t="str">
        <f>IF(Y2133="Ja",VLOOKUP($Y$2,Plausis!A:E,5,0),"")</f>
        <v/>
      </c>
      <c r="AI2133" s="52" t="str">
        <f t="shared" si="748"/>
        <v>Ja</v>
      </c>
      <c r="AJ2133" s="52" t="str">
        <f>IF(S2133="Ja",VLOOKUP($S$2,Plausis!A:E,5,0),IF(V2133="Ja",VLOOKUP($V$2,Plausis!A:E,5,0),IF(X2133="Ja",VLOOKUP($X$2,Plausis!A:E,5,0),"")))</f>
        <v/>
      </c>
      <c r="AL2133" s="52" t="s">
        <v>2</v>
      </c>
      <c r="AM2133" s="114">
        <v>45531</v>
      </c>
      <c r="AN2133" s="52" t="s">
        <v>4467</v>
      </c>
      <c r="AO2133" s="52" t="str">
        <f>VLOOKUP(B2133,'BAT Grundtabelle'!B:T,19,0)</f>
        <v>ja</v>
      </c>
      <c r="AP2133" s="105" t="str">
        <f t="shared" si="749"/>
        <v>11911</v>
      </c>
      <c r="AQ2133" s="52" t="str">
        <f t="shared" si="750"/>
        <v>Weberei</v>
      </c>
      <c r="AR2133" s="52" t="b">
        <f t="shared" si="762"/>
        <v>0</v>
      </c>
      <c r="AS2133" s="52" t="b">
        <f t="shared" si="762"/>
        <v>0</v>
      </c>
      <c r="AT2133" s="52" t="b">
        <f t="shared" si="762"/>
        <v>0</v>
      </c>
      <c r="AU2133" s="52">
        <f t="shared" si="751"/>
        <v>1</v>
      </c>
      <c r="AW2133" s="52" t="b">
        <f t="shared" si="752"/>
        <v>0</v>
      </c>
      <c r="AX2133" s="52" t="str">
        <f t="shared" si="753"/>
        <v>Unternehmen</v>
      </c>
      <c r="AY2133" s="52" t="b">
        <f t="shared" si="754"/>
        <v>0</v>
      </c>
      <c r="AZ2133" s="52" t="str">
        <f t="shared" si="755"/>
        <v>11911</v>
      </c>
      <c r="BA2133" s="52" t="str">
        <f>VLOOKUP(A2133,'BAT Grundtabelle'!A:U,21,0)</f>
        <v>ja</v>
      </c>
      <c r="BB2133" s="52" t="str">
        <f t="shared" si="756"/>
        <v>nein</v>
      </c>
      <c r="BC2133" s="52" t="str">
        <f t="shared" si="757"/>
        <v>11911</v>
      </c>
      <c r="BD2133" s="52" t="str">
        <f t="shared" si="758"/>
        <v>Weberei</v>
      </c>
      <c r="BE2133" s="52" t="str">
        <f t="shared" si="759"/>
        <v>Unternehmen</v>
      </c>
      <c r="BF2133" s="52">
        <f t="shared" si="760"/>
        <v>1</v>
      </c>
    </row>
    <row r="2134" spans="1:58" hidden="1" x14ac:dyDescent="0.35">
      <c r="A2134" s="107" t="s">
        <v>4341</v>
      </c>
      <c r="B2134" s="75" t="s">
        <v>1181</v>
      </c>
      <c r="C2134" s="52" t="s">
        <v>3</v>
      </c>
      <c r="D2134" s="52" t="s">
        <v>3</v>
      </c>
      <c r="E2134" s="52" t="s">
        <v>2</v>
      </c>
      <c r="F2134" s="52" t="s">
        <v>2</v>
      </c>
      <c r="G2134" s="52" t="s">
        <v>2</v>
      </c>
      <c r="H2134" s="52" t="s">
        <v>2</v>
      </c>
      <c r="I2134" s="52" t="s">
        <v>3</v>
      </c>
      <c r="J2134" s="52">
        <v>1</v>
      </c>
      <c r="K2134" s="52" t="s">
        <v>2</v>
      </c>
      <c r="L2134" s="52" t="s">
        <v>2</v>
      </c>
      <c r="M2134" s="52" t="s">
        <v>2</v>
      </c>
      <c r="N2134" s="52" t="s">
        <v>3</v>
      </c>
      <c r="P2134" s="52" t="s">
        <v>4</v>
      </c>
      <c r="Q2134" s="52" t="str">
        <f t="shared" si="763"/>
        <v>Nein</v>
      </c>
      <c r="R2134" s="52" t="str">
        <f t="shared" si="763"/>
        <v>Nein</v>
      </c>
      <c r="S2134" s="52" t="str">
        <f t="shared" si="763"/>
        <v>Nein</v>
      </c>
      <c r="T2134" s="52" t="str">
        <f t="shared" si="763"/>
        <v>Nein</v>
      </c>
      <c r="U2134" s="52" t="str">
        <f t="shared" si="763"/>
        <v>Nein</v>
      </c>
      <c r="V2134" s="52" t="str">
        <f t="shared" si="763"/>
        <v>Nein</v>
      </c>
      <c r="W2134" s="52" t="str">
        <f t="shared" si="763"/>
        <v>Nein</v>
      </c>
      <c r="X2134" s="52" t="str">
        <f t="shared" si="763"/>
        <v>Nein</v>
      </c>
      <c r="Y2134" s="52" t="str">
        <f t="shared" si="763"/>
        <v>Nein</v>
      </c>
      <c r="Z2134" s="52" t="str">
        <f t="shared" si="763"/>
        <v>Nein</v>
      </c>
      <c r="AA2134" s="52" t="str">
        <f t="shared" si="763"/>
        <v>Nein</v>
      </c>
      <c r="AB2134" s="52" t="str">
        <f t="shared" si="763"/>
        <v>Nein</v>
      </c>
      <c r="AC2134" s="52" t="str">
        <f t="shared" si="763"/>
        <v>Nein</v>
      </c>
      <c r="AD2134" s="52" t="str">
        <f t="shared" si="763"/>
        <v>Nein</v>
      </c>
      <c r="AE2134" s="52" t="str">
        <f t="shared" si="763"/>
        <v>Nein</v>
      </c>
      <c r="AF2134" s="52" t="str">
        <f t="shared" si="763"/>
        <v>Nein</v>
      </c>
      <c r="AG2134" s="61" t="str">
        <f>IF(Q2134="Ja",VLOOKUP($Q$2,Plausis!A:E,5,0),IF(R2134="Ja",VLOOKUP($R$2,Plausis!A:E,5,0),IF(T2134="Ja",VLOOKUP($T$2,Plausis!A:E,5,0),IF(U2134="Ja",VLOOKUP($U$2,Plausis!A:E,5,0),IF(AA2134="Ja",VLOOKUP($AA$2,Plausis!A:E,5,0),IF(AC2134="Ja",VLOOKUP($AC$2,Plausis!A:E,5,0),IF(AD2134="Ja",VLOOKUP($AD$2,Plausis!A:E,5,0),"")))))))</f>
        <v/>
      </c>
      <c r="AH2134" s="52" t="str">
        <f>IF(Y2134="Ja",VLOOKUP($Y$2,Plausis!A:E,5,0),"")</f>
        <v/>
      </c>
      <c r="AI2134" s="52" t="str">
        <f t="shared" si="748"/>
        <v>Ja</v>
      </c>
      <c r="AJ2134" s="52" t="str">
        <f>IF(S2134="Ja",VLOOKUP($S$2,Plausis!A:E,5,0),IF(V2134="Ja",VLOOKUP($V$2,Plausis!A:E,5,0),IF(X2134="Ja",VLOOKUP($X$2,Plausis!A:E,5,0),"")))</f>
        <v/>
      </c>
      <c r="AL2134" s="52" t="s">
        <v>2</v>
      </c>
      <c r="AM2134" s="114">
        <v>45531</v>
      </c>
      <c r="AN2134" s="52" t="s">
        <v>4467</v>
      </c>
      <c r="AO2134" s="52" t="str">
        <f>VLOOKUP(B2134,'BAT Grundtabelle'!B:T,19,0)</f>
        <v>ja</v>
      </c>
      <c r="AP2134" s="105" t="str">
        <f t="shared" si="749"/>
        <v>11912</v>
      </c>
      <c r="AQ2134" s="52" t="str">
        <f t="shared" si="750"/>
        <v>Weinbaubetrieb</v>
      </c>
      <c r="AR2134" s="52" t="b">
        <f t="shared" si="762"/>
        <v>0</v>
      </c>
      <c r="AS2134" s="52" t="b">
        <f t="shared" si="762"/>
        <v>0</v>
      </c>
      <c r="AT2134" s="52" t="b">
        <f t="shared" si="762"/>
        <v>0</v>
      </c>
      <c r="AU2134" s="52">
        <f t="shared" si="751"/>
        <v>1</v>
      </c>
      <c r="AW2134" s="52" t="b">
        <f t="shared" si="752"/>
        <v>0</v>
      </c>
      <c r="AX2134" s="52" t="str">
        <f t="shared" si="753"/>
        <v>Unternehmen</v>
      </c>
      <c r="AY2134" s="52" t="b">
        <f t="shared" si="754"/>
        <v>0</v>
      </c>
      <c r="AZ2134" s="52" t="str">
        <f t="shared" si="755"/>
        <v>11912</v>
      </c>
      <c r="BA2134" s="52" t="str">
        <f>VLOOKUP(A2134,'BAT Grundtabelle'!A:U,21,0)</f>
        <v>ja</v>
      </c>
      <c r="BB2134" s="52" t="str">
        <f t="shared" si="756"/>
        <v>nein</v>
      </c>
      <c r="BC2134" s="52" t="str">
        <f t="shared" si="757"/>
        <v>11912</v>
      </c>
      <c r="BD2134" s="52" t="str">
        <f t="shared" si="758"/>
        <v>Weinbaubetrieb</v>
      </c>
      <c r="BE2134" s="52" t="str">
        <f t="shared" si="759"/>
        <v>Unternehmen</v>
      </c>
      <c r="BF2134" s="52">
        <f t="shared" si="760"/>
        <v>1</v>
      </c>
    </row>
    <row r="2135" spans="1:58" hidden="1" x14ac:dyDescent="0.35">
      <c r="A2135" s="107" t="s">
        <v>4342</v>
      </c>
      <c r="B2135" s="75" t="s">
        <v>1149</v>
      </c>
      <c r="C2135" s="52" t="s">
        <v>3</v>
      </c>
      <c r="D2135" s="52" t="s">
        <v>3</v>
      </c>
      <c r="E2135" s="52" t="s">
        <v>2</v>
      </c>
      <c r="F2135" s="52" t="s">
        <v>2</v>
      </c>
      <c r="G2135" s="52" t="s">
        <v>2</v>
      </c>
      <c r="H2135" s="52" t="s">
        <v>2</v>
      </c>
      <c r="I2135" s="52" t="s">
        <v>3</v>
      </c>
      <c r="J2135" s="52">
        <v>1</v>
      </c>
      <c r="K2135" s="52" t="s">
        <v>2</v>
      </c>
      <c r="L2135" s="52" t="s">
        <v>2</v>
      </c>
      <c r="M2135" s="52" t="s">
        <v>2</v>
      </c>
      <c r="N2135" s="52" t="s">
        <v>3</v>
      </c>
      <c r="P2135" s="52" t="s">
        <v>4</v>
      </c>
      <c r="Q2135" s="52" t="str">
        <f t="shared" si="763"/>
        <v>Nein</v>
      </c>
      <c r="R2135" s="52" t="str">
        <f t="shared" si="763"/>
        <v>Nein</v>
      </c>
      <c r="S2135" s="52" t="str">
        <f t="shared" si="763"/>
        <v>Nein</v>
      </c>
      <c r="T2135" s="52" t="str">
        <f t="shared" si="763"/>
        <v>Nein</v>
      </c>
      <c r="U2135" s="52" t="str">
        <f t="shared" si="763"/>
        <v>Nein</v>
      </c>
      <c r="V2135" s="52" t="str">
        <f t="shared" si="763"/>
        <v>Nein</v>
      </c>
      <c r="W2135" s="52" t="str">
        <f t="shared" si="763"/>
        <v>Nein</v>
      </c>
      <c r="X2135" s="52" t="str">
        <f t="shared" si="763"/>
        <v>Nein</v>
      </c>
      <c r="Y2135" s="52" t="str">
        <f t="shared" si="763"/>
        <v>Nein</v>
      </c>
      <c r="Z2135" s="52" t="str">
        <f t="shared" si="763"/>
        <v>Nein</v>
      </c>
      <c r="AA2135" s="52" t="str">
        <f t="shared" si="763"/>
        <v>Nein</v>
      </c>
      <c r="AB2135" s="52" t="str">
        <f t="shared" si="763"/>
        <v>Nein</v>
      </c>
      <c r="AC2135" s="52" t="str">
        <f t="shared" si="763"/>
        <v>Nein</v>
      </c>
      <c r="AD2135" s="52" t="str">
        <f t="shared" si="763"/>
        <v>Nein</v>
      </c>
      <c r="AE2135" s="52" t="str">
        <f t="shared" si="763"/>
        <v>Nein</v>
      </c>
      <c r="AF2135" s="52" t="str">
        <f t="shared" si="763"/>
        <v>Nein</v>
      </c>
      <c r="AG2135" s="61" t="str">
        <f>IF(Q2135="Ja",VLOOKUP($Q$2,Plausis!A:E,5,0),IF(R2135="Ja",VLOOKUP($R$2,Plausis!A:E,5,0),IF(T2135="Ja",VLOOKUP($T$2,Plausis!A:E,5,0),IF(U2135="Ja",VLOOKUP($U$2,Plausis!A:E,5,0),IF(AA2135="Ja",VLOOKUP($AA$2,Plausis!A:E,5,0),IF(AC2135="Ja",VLOOKUP($AC$2,Plausis!A:E,5,0),IF(AD2135="Ja",VLOOKUP($AD$2,Plausis!A:E,5,0),"")))))))</f>
        <v/>
      </c>
      <c r="AH2135" s="52" t="str">
        <f>IF(Y2135="Ja",VLOOKUP($Y$2,Plausis!A:E,5,0),"")</f>
        <v/>
      </c>
      <c r="AI2135" s="52" t="str">
        <f t="shared" si="748"/>
        <v>Ja</v>
      </c>
      <c r="AJ2135" s="52" t="str">
        <f>IF(S2135="Ja",VLOOKUP($S$2,Plausis!A:E,5,0),IF(V2135="Ja",VLOOKUP($V$2,Plausis!A:E,5,0),IF(X2135="Ja",VLOOKUP($X$2,Plausis!A:E,5,0),"")))</f>
        <v/>
      </c>
      <c r="AL2135" s="52" t="s">
        <v>3</v>
      </c>
      <c r="AM2135" s="114">
        <v>45531</v>
      </c>
      <c r="AN2135" s="52" t="s">
        <v>4467</v>
      </c>
      <c r="AO2135" s="52" t="str">
        <f>VLOOKUP(B2135,'BAT Grundtabelle'!B:T,19,0)</f>
        <v>ja</v>
      </c>
      <c r="AP2135" s="105" t="str">
        <f t="shared" si="749"/>
        <v>11913</v>
      </c>
      <c r="AQ2135" s="52" t="str">
        <f t="shared" si="750"/>
        <v>Weineinzelhandel (nicht Kiosk, Trinkhalle)</v>
      </c>
      <c r="AR2135" s="52" t="b">
        <f t="shared" si="762"/>
        <v>0</v>
      </c>
      <c r="AS2135" s="52" t="b">
        <f t="shared" si="762"/>
        <v>0</v>
      </c>
      <c r="AT2135" s="52" t="b">
        <f t="shared" si="762"/>
        <v>0</v>
      </c>
      <c r="AU2135" s="52">
        <f t="shared" si="751"/>
        <v>1</v>
      </c>
      <c r="AW2135" s="52" t="b">
        <f t="shared" si="752"/>
        <v>0</v>
      </c>
      <c r="AX2135" s="52" t="str">
        <f t="shared" si="753"/>
        <v>Unternehmen</v>
      </c>
      <c r="AY2135" s="52" t="b">
        <f t="shared" si="754"/>
        <v>0</v>
      </c>
      <c r="AZ2135" s="52" t="str">
        <f t="shared" si="755"/>
        <v>11913</v>
      </c>
      <c r="BA2135" s="52" t="str">
        <f>VLOOKUP(A2135,'BAT Grundtabelle'!A:U,21,0)</f>
        <v>ja</v>
      </c>
      <c r="BB2135" s="52" t="str">
        <f t="shared" si="756"/>
        <v>nein</v>
      </c>
      <c r="BC2135" s="52" t="str">
        <f t="shared" si="757"/>
        <v>11913</v>
      </c>
      <c r="BD2135" s="52" t="str">
        <f t="shared" si="758"/>
        <v>Weineinzelhandel (nicht Kiosk, Trinkhalle)</v>
      </c>
      <c r="BE2135" s="52" t="str">
        <f t="shared" si="759"/>
        <v>Unternehmen</v>
      </c>
      <c r="BF2135" s="52">
        <f t="shared" si="760"/>
        <v>1</v>
      </c>
    </row>
    <row r="2136" spans="1:58" hidden="1" x14ac:dyDescent="0.35">
      <c r="A2136" s="107" t="s">
        <v>4343</v>
      </c>
      <c r="B2136" s="75" t="s">
        <v>1608</v>
      </c>
      <c r="C2136" s="52" t="s">
        <v>3</v>
      </c>
      <c r="D2136" s="52" t="s">
        <v>3</v>
      </c>
      <c r="E2136" s="52" t="s">
        <v>2</v>
      </c>
      <c r="F2136" s="52" t="s">
        <v>2</v>
      </c>
      <c r="G2136" s="52" t="s">
        <v>2</v>
      </c>
      <c r="H2136" s="52" t="s">
        <v>2</v>
      </c>
      <c r="I2136" s="52" t="s">
        <v>3</v>
      </c>
      <c r="J2136" s="52">
        <v>2</v>
      </c>
      <c r="K2136" s="52" t="s">
        <v>2</v>
      </c>
      <c r="L2136" s="52" t="s">
        <v>2</v>
      </c>
      <c r="M2136" s="52" t="s">
        <v>2</v>
      </c>
      <c r="N2136" s="52" t="s">
        <v>3</v>
      </c>
      <c r="P2136" s="52" t="s">
        <v>4</v>
      </c>
      <c r="Q2136" s="52" t="str">
        <f t="shared" si="763"/>
        <v>Nein</v>
      </c>
      <c r="R2136" s="52" t="str">
        <f t="shared" si="763"/>
        <v>Nein</v>
      </c>
      <c r="S2136" s="52" t="str">
        <f t="shared" si="763"/>
        <v>Nein</v>
      </c>
      <c r="T2136" s="52" t="str">
        <f t="shared" si="763"/>
        <v>Nein</v>
      </c>
      <c r="U2136" s="52" t="str">
        <f t="shared" si="763"/>
        <v>Nein</v>
      </c>
      <c r="V2136" s="52" t="str">
        <f t="shared" si="763"/>
        <v>Nein</v>
      </c>
      <c r="W2136" s="52" t="str">
        <f t="shared" si="763"/>
        <v>Nein</v>
      </c>
      <c r="X2136" s="52" t="str">
        <f t="shared" si="763"/>
        <v>Nein</v>
      </c>
      <c r="Y2136" s="52" t="str">
        <f t="shared" si="763"/>
        <v>Nein</v>
      </c>
      <c r="Z2136" s="52" t="str">
        <f t="shared" si="763"/>
        <v>Nein</v>
      </c>
      <c r="AA2136" s="52" t="str">
        <f t="shared" si="763"/>
        <v>Nein</v>
      </c>
      <c r="AB2136" s="52" t="str">
        <f t="shared" si="763"/>
        <v>Nein</v>
      </c>
      <c r="AC2136" s="52" t="str">
        <f t="shared" si="763"/>
        <v>Nein</v>
      </c>
      <c r="AD2136" s="52" t="str">
        <f t="shared" si="763"/>
        <v>Nein</v>
      </c>
      <c r="AE2136" s="52" t="str">
        <f t="shared" si="763"/>
        <v>Nein</v>
      </c>
      <c r="AF2136" s="52" t="str">
        <f t="shared" si="763"/>
        <v>Nein</v>
      </c>
      <c r="AG2136" s="61" t="str">
        <f>IF(Q2136="Ja",VLOOKUP($Q$2,Plausis!A:E,5,0),IF(R2136="Ja",VLOOKUP($R$2,Plausis!A:E,5,0),IF(T2136="Ja",VLOOKUP($T$2,Plausis!A:E,5,0),IF(U2136="Ja",VLOOKUP($U$2,Plausis!A:E,5,0),IF(AA2136="Ja",VLOOKUP($AA$2,Plausis!A:E,5,0),IF(AC2136="Ja",VLOOKUP($AC$2,Plausis!A:E,5,0),IF(AD2136="Ja",VLOOKUP($AD$2,Plausis!A:E,5,0),"")))))))</f>
        <v/>
      </c>
      <c r="AH2136" s="52" t="str">
        <f>IF(Y2136="Ja",VLOOKUP($Y$2,Plausis!A:E,5,0),"")</f>
        <v/>
      </c>
      <c r="AI2136" s="52" t="str">
        <f t="shared" si="748"/>
        <v>Ja</v>
      </c>
      <c r="AJ2136" s="52" t="str">
        <f>IF(S2136="Ja",VLOOKUP($S$2,Plausis!A:E,5,0),IF(V2136="Ja",VLOOKUP($V$2,Plausis!A:E,5,0),IF(X2136="Ja",VLOOKUP($X$2,Plausis!A:E,5,0),"")))</f>
        <v/>
      </c>
      <c r="AL2136" s="52" t="s">
        <v>3</v>
      </c>
      <c r="AM2136" s="114">
        <v>45531</v>
      </c>
      <c r="AN2136" s="52" t="s">
        <v>4467</v>
      </c>
      <c r="AO2136" s="52" t="str">
        <f>VLOOKUP(B2136,'BAT Grundtabelle'!B:T,19,0)</f>
        <v>ja</v>
      </c>
      <c r="AP2136" s="105" t="str">
        <f t="shared" si="749"/>
        <v>11914</v>
      </c>
      <c r="AQ2136" s="52" t="str">
        <f t="shared" si="750"/>
        <v>Weinkellerei</v>
      </c>
      <c r="AR2136" s="52" t="b">
        <f t="shared" si="762"/>
        <v>0</v>
      </c>
      <c r="AS2136" s="52" t="b">
        <f t="shared" si="762"/>
        <v>0</v>
      </c>
      <c r="AT2136" s="52" t="b">
        <f t="shared" si="762"/>
        <v>0</v>
      </c>
      <c r="AU2136" s="52">
        <f t="shared" si="751"/>
        <v>2</v>
      </c>
      <c r="AW2136" s="52" t="b">
        <f t="shared" si="752"/>
        <v>0</v>
      </c>
      <c r="AX2136" s="52" t="str">
        <f t="shared" si="753"/>
        <v>Unternehmen</v>
      </c>
      <c r="AY2136" s="52" t="b">
        <f t="shared" si="754"/>
        <v>0</v>
      </c>
      <c r="AZ2136" s="52" t="str">
        <f t="shared" si="755"/>
        <v>11914</v>
      </c>
      <c r="BA2136" s="52" t="str">
        <f>VLOOKUP(A2136,'BAT Grundtabelle'!A:U,21,0)</f>
        <v>ja</v>
      </c>
      <c r="BB2136" s="52" t="str">
        <f t="shared" si="756"/>
        <v>nein</v>
      </c>
      <c r="BC2136" s="52" t="str">
        <f t="shared" si="757"/>
        <v>11914</v>
      </c>
      <c r="BD2136" s="52" t="str">
        <f t="shared" si="758"/>
        <v>Weinkellerei</v>
      </c>
      <c r="BE2136" s="52" t="str">
        <f t="shared" si="759"/>
        <v>Unternehmen</v>
      </c>
      <c r="BF2136" s="52">
        <f t="shared" si="760"/>
        <v>2</v>
      </c>
    </row>
    <row r="2137" spans="1:58" hidden="1" x14ac:dyDescent="0.35">
      <c r="A2137" s="107" t="s">
        <v>4344</v>
      </c>
      <c r="B2137" s="75" t="s">
        <v>1609</v>
      </c>
      <c r="C2137" s="52" t="s">
        <v>3</v>
      </c>
      <c r="D2137" s="52" t="s">
        <v>3</v>
      </c>
      <c r="E2137" s="52" t="s">
        <v>2</v>
      </c>
      <c r="F2137" s="52" t="s">
        <v>2</v>
      </c>
      <c r="G2137" s="52" t="s">
        <v>2</v>
      </c>
      <c r="H2137" s="52" t="s">
        <v>2</v>
      </c>
      <c r="I2137" s="52" t="s">
        <v>3</v>
      </c>
      <c r="J2137" s="52">
        <v>1</v>
      </c>
      <c r="K2137" s="52" t="s">
        <v>2</v>
      </c>
      <c r="L2137" s="52" t="s">
        <v>2</v>
      </c>
      <c r="M2137" s="52" t="s">
        <v>2</v>
      </c>
      <c r="N2137" s="52" t="s">
        <v>3</v>
      </c>
      <c r="P2137" s="52" t="s">
        <v>4</v>
      </c>
      <c r="Q2137" s="52" t="str">
        <f t="shared" si="763"/>
        <v>Nein</v>
      </c>
      <c r="R2137" s="52" t="str">
        <f t="shared" si="763"/>
        <v>Nein</v>
      </c>
      <c r="S2137" s="52" t="str">
        <f t="shared" si="763"/>
        <v>Nein</v>
      </c>
      <c r="T2137" s="52" t="str">
        <f t="shared" si="763"/>
        <v>Nein</v>
      </c>
      <c r="U2137" s="52" t="str">
        <f t="shared" si="763"/>
        <v>Nein</v>
      </c>
      <c r="V2137" s="52" t="str">
        <f t="shared" si="763"/>
        <v>Nein</v>
      </c>
      <c r="W2137" s="52" t="str">
        <f t="shared" si="763"/>
        <v>Nein</v>
      </c>
      <c r="X2137" s="52" t="str">
        <f t="shared" si="763"/>
        <v>Nein</v>
      </c>
      <c r="Y2137" s="52" t="str">
        <f t="shared" si="763"/>
        <v>Nein</v>
      </c>
      <c r="Z2137" s="52" t="str">
        <f t="shared" si="763"/>
        <v>Nein</v>
      </c>
      <c r="AA2137" s="52" t="str">
        <f t="shared" si="763"/>
        <v>Nein</v>
      </c>
      <c r="AB2137" s="52" t="str">
        <f t="shared" si="763"/>
        <v>Nein</v>
      </c>
      <c r="AC2137" s="52" t="str">
        <f t="shared" si="763"/>
        <v>Nein</v>
      </c>
      <c r="AD2137" s="52" t="str">
        <f t="shared" si="763"/>
        <v>Nein</v>
      </c>
      <c r="AE2137" s="52" t="str">
        <f t="shared" si="763"/>
        <v>Nein</v>
      </c>
      <c r="AF2137" s="52" t="str">
        <f t="shared" si="763"/>
        <v>Nein</v>
      </c>
      <c r="AG2137" s="61" t="str">
        <f>IF(Q2137="Ja",VLOOKUP($Q$2,Plausis!A:E,5,0),IF(R2137="Ja",VLOOKUP($R$2,Plausis!A:E,5,0),IF(T2137="Ja",VLOOKUP($T$2,Plausis!A:E,5,0),IF(U2137="Ja",VLOOKUP($U$2,Plausis!A:E,5,0),IF(AA2137="Ja",VLOOKUP($AA$2,Plausis!A:E,5,0),IF(AC2137="Ja",VLOOKUP($AC$2,Plausis!A:E,5,0),IF(AD2137="Ja",VLOOKUP($AD$2,Plausis!A:E,5,0),"")))))))</f>
        <v/>
      </c>
      <c r="AH2137" s="52" t="str">
        <f>IF(Y2137="Ja",VLOOKUP($Y$2,Plausis!A:E,5,0),"")</f>
        <v/>
      </c>
      <c r="AI2137" s="52" t="str">
        <f t="shared" si="748"/>
        <v>Ja</v>
      </c>
      <c r="AJ2137" s="52" t="str">
        <f>IF(S2137="Ja",VLOOKUP($S$2,Plausis!A:E,5,0),IF(V2137="Ja",VLOOKUP($V$2,Plausis!A:E,5,0),IF(X2137="Ja",VLOOKUP($X$2,Plausis!A:E,5,0),"")))</f>
        <v/>
      </c>
      <c r="AL2137" s="52" t="s">
        <v>3</v>
      </c>
      <c r="AM2137" s="114">
        <v>45531</v>
      </c>
      <c r="AN2137" s="52" t="s">
        <v>4467</v>
      </c>
      <c r="AO2137" s="52" t="str">
        <f>VLOOKUP(B2137,'BAT Grundtabelle'!B:T,19,0)</f>
        <v>ja</v>
      </c>
      <c r="AP2137" s="105" t="str">
        <f t="shared" si="749"/>
        <v>11915</v>
      </c>
      <c r="AQ2137" s="52" t="str">
        <f t="shared" si="750"/>
        <v>Weinkelterei</v>
      </c>
      <c r="AR2137" s="52" t="b">
        <f t="shared" si="762"/>
        <v>0</v>
      </c>
      <c r="AS2137" s="52" t="b">
        <f t="shared" si="762"/>
        <v>0</v>
      </c>
      <c r="AT2137" s="52" t="b">
        <f t="shared" si="762"/>
        <v>0</v>
      </c>
      <c r="AU2137" s="52">
        <f t="shared" si="751"/>
        <v>1</v>
      </c>
      <c r="AW2137" s="52" t="b">
        <f t="shared" si="752"/>
        <v>0</v>
      </c>
      <c r="AX2137" s="52" t="str">
        <f t="shared" si="753"/>
        <v>Unternehmen</v>
      </c>
      <c r="AY2137" s="52" t="b">
        <f t="shared" si="754"/>
        <v>0</v>
      </c>
      <c r="AZ2137" s="52" t="str">
        <f t="shared" si="755"/>
        <v>11915</v>
      </c>
      <c r="BA2137" s="52" t="str">
        <f>VLOOKUP(A2137,'BAT Grundtabelle'!A:U,21,0)</f>
        <v>ja</v>
      </c>
      <c r="BB2137" s="52" t="str">
        <f t="shared" si="756"/>
        <v>nein</v>
      </c>
      <c r="BC2137" s="52" t="str">
        <f t="shared" si="757"/>
        <v>11915</v>
      </c>
      <c r="BD2137" s="52" t="str">
        <f t="shared" si="758"/>
        <v>Weinkelterei</v>
      </c>
      <c r="BE2137" s="52" t="str">
        <f t="shared" si="759"/>
        <v>Unternehmen</v>
      </c>
      <c r="BF2137" s="52">
        <f t="shared" si="760"/>
        <v>1</v>
      </c>
    </row>
    <row r="2138" spans="1:58" ht="43.5" hidden="1" x14ac:dyDescent="0.35">
      <c r="A2138" s="107" t="s">
        <v>4345</v>
      </c>
      <c r="B2138" s="75" t="s">
        <v>1348</v>
      </c>
      <c r="C2138" s="52" t="s">
        <v>3</v>
      </c>
      <c r="D2138" s="52" t="s">
        <v>3</v>
      </c>
      <c r="E2138" s="52" t="s">
        <v>2</v>
      </c>
      <c r="F2138" s="52" t="s">
        <v>2</v>
      </c>
      <c r="G2138" s="52" t="s">
        <v>2</v>
      </c>
      <c r="H2138" s="52" t="s">
        <v>2</v>
      </c>
      <c r="I2138" s="52" t="s">
        <v>3</v>
      </c>
      <c r="J2138" s="52">
        <v>1</v>
      </c>
      <c r="K2138" s="52" t="s">
        <v>2</v>
      </c>
      <c r="L2138" s="52" t="s">
        <v>2</v>
      </c>
      <c r="M2138" s="52" t="s">
        <v>2</v>
      </c>
      <c r="N2138" s="52" t="s">
        <v>3</v>
      </c>
      <c r="P2138" s="52">
        <v>1198</v>
      </c>
      <c r="Q2138" s="52" t="str">
        <f t="shared" si="763"/>
        <v>Nein</v>
      </c>
      <c r="R2138" s="52" t="str">
        <f t="shared" si="763"/>
        <v>Nein</v>
      </c>
      <c r="S2138" s="52" t="str">
        <f t="shared" si="763"/>
        <v>Nein</v>
      </c>
      <c r="T2138" s="52" t="str">
        <f t="shared" si="763"/>
        <v>Nein</v>
      </c>
      <c r="U2138" s="52" t="str">
        <f t="shared" si="763"/>
        <v>Nein</v>
      </c>
      <c r="V2138" s="52" t="str">
        <f t="shared" si="763"/>
        <v>Nein</v>
      </c>
      <c r="W2138" s="52" t="str">
        <f t="shared" si="763"/>
        <v>Nein</v>
      </c>
      <c r="X2138" s="52" t="str">
        <f t="shared" si="763"/>
        <v>Nein</v>
      </c>
      <c r="Y2138" s="52" t="str">
        <f t="shared" si="763"/>
        <v>Nein</v>
      </c>
      <c r="Z2138" s="52" t="str">
        <f t="shared" si="763"/>
        <v>Nein</v>
      </c>
      <c r="AA2138" s="52" t="str">
        <f t="shared" si="763"/>
        <v>Nein</v>
      </c>
      <c r="AB2138" s="52" t="str">
        <f t="shared" si="763"/>
        <v>Nein</v>
      </c>
      <c r="AC2138" s="52" t="str">
        <f t="shared" si="763"/>
        <v>Nein</v>
      </c>
      <c r="AD2138" s="52" t="str">
        <f t="shared" si="763"/>
        <v>Ja</v>
      </c>
      <c r="AE2138" s="52" t="str">
        <f t="shared" si="763"/>
        <v>Nein</v>
      </c>
      <c r="AF2138" s="52" t="str">
        <f t="shared" si="763"/>
        <v>Nein</v>
      </c>
      <c r="AG2138" s="61" t="str">
        <f>IF(Q2138="Ja",VLOOKUP($Q$2,Plausis!A:E,5,0),IF(R2138="Ja",VLOOKUP($R$2,Plausis!A:E,5,0),IF(T2138="Ja",VLOOKUP($T$2,Plausis!A:E,5,0),IF(U2138="Ja",VLOOKUP($U$2,Plausis!A:E,5,0),IF(AA2138="Ja",VLOOKUP($AA$2,Plausis!A:E,5,0),IF(AC2138="Ja",VLOOKUP($AC$2,Plausis!A:E,5,0),IF(AD2138="Ja",VLOOKUP($AD$2,Plausis!A:E,5,0),"")))))))</f>
        <v>Dieser Betrieb ist im Immobilienbereich nur versicherbar, wenn der VN Eigentümer der Immobilie ist oder im Miet- / Pachtvertrag keine Koppelung mit anderen Verträgen (z. B. Bierabnahmevertrag, Franchising Vertrag) vorhanden ist. Beim Premium Rechtsschutz müssen diese Voraussetzungen für alle Gewerbeimmobilien zutreffend sein.</v>
      </c>
      <c r="AH2138" s="52" t="str">
        <f>IF(Y2138="Ja",VLOOKUP($Y$2,Plausis!A:E,5,0),"")</f>
        <v/>
      </c>
      <c r="AI2138" s="52" t="str">
        <f t="shared" si="748"/>
        <v>Ja</v>
      </c>
      <c r="AJ2138" s="52" t="str">
        <f>IF(S2138="Ja",VLOOKUP($S$2,Plausis!A:E,5,0),IF(V2138="Ja",VLOOKUP($V$2,Plausis!A:E,5,0),IF(X2138="Ja",VLOOKUP($X$2,Plausis!A:E,5,0),"")))</f>
        <v/>
      </c>
      <c r="AL2138" s="52" t="s">
        <v>3</v>
      </c>
      <c r="AM2138" s="114">
        <v>45531</v>
      </c>
      <c r="AN2138" s="52" t="s">
        <v>4467</v>
      </c>
      <c r="AO2138" s="52" t="str">
        <f>VLOOKUP(B2138,'BAT Grundtabelle'!B:T,19,0)</f>
        <v>ja</v>
      </c>
      <c r="AP2138" s="105" t="str">
        <f t="shared" si="749"/>
        <v>11916</v>
      </c>
      <c r="AQ2138" s="52" t="str">
        <f t="shared" si="750"/>
        <v>Weinstube</v>
      </c>
      <c r="AR2138" s="52" t="b">
        <f t="shared" si="762"/>
        <v>0</v>
      </c>
      <c r="AS2138" s="52" t="b">
        <f t="shared" si="762"/>
        <v>0</v>
      </c>
      <c r="AT2138" s="52" t="b">
        <f t="shared" si="762"/>
        <v>0</v>
      </c>
      <c r="AU2138" s="52">
        <f t="shared" si="751"/>
        <v>1</v>
      </c>
      <c r="AW2138" s="52" t="b">
        <f t="shared" si="752"/>
        <v>0</v>
      </c>
      <c r="AX2138" s="52" t="str">
        <f t="shared" si="753"/>
        <v>Unternehmen</v>
      </c>
      <c r="AY2138" s="52" t="b">
        <f t="shared" si="754"/>
        <v>0</v>
      </c>
      <c r="AZ2138" s="52" t="str">
        <f t="shared" si="755"/>
        <v>11916</v>
      </c>
      <c r="BA2138" s="52" t="str">
        <f>VLOOKUP(A2138,'BAT Grundtabelle'!A:U,21,0)</f>
        <v>ja</v>
      </c>
      <c r="BB2138" s="52" t="str">
        <f t="shared" si="756"/>
        <v>nein</v>
      </c>
      <c r="BC2138" s="52" t="str">
        <f t="shared" si="757"/>
        <v>11916</v>
      </c>
      <c r="BD2138" s="52" t="str">
        <f t="shared" si="758"/>
        <v>Weinstube</v>
      </c>
      <c r="BE2138" s="52" t="str">
        <f t="shared" si="759"/>
        <v>Unternehmen</v>
      </c>
      <c r="BF2138" s="52">
        <f t="shared" si="760"/>
        <v>1</v>
      </c>
    </row>
    <row r="2139" spans="1:58" hidden="1" x14ac:dyDescent="0.35">
      <c r="A2139" s="107" t="s">
        <v>2240</v>
      </c>
      <c r="B2139" s="75" t="s">
        <v>2239</v>
      </c>
      <c r="C2139" s="52" t="s">
        <v>3</v>
      </c>
      <c r="D2139" s="52" t="s">
        <v>3</v>
      </c>
      <c r="E2139" s="52" t="s">
        <v>2</v>
      </c>
      <c r="F2139" s="52" t="s">
        <v>2</v>
      </c>
      <c r="G2139" s="52" t="s">
        <v>2</v>
      </c>
      <c r="H2139" s="52" t="s">
        <v>2</v>
      </c>
      <c r="I2139" s="52" t="s">
        <v>3</v>
      </c>
      <c r="J2139" s="52">
        <v>1</v>
      </c>
      <c r="K2139" s="52" t="s">
        <v>2</v>
      </c>
      <c r="L2139" s="52" t="s">
        <v>2</v>
      </c>
      <c r="M2139" s="52" t="s">
        <v>2</v>
      </c>
      <c r="N2139" s="52" t="s">
        <v>3</v>
      </c>
      <c r="P2139" s="52" t="s">
        <v>4</v>
      </c>
      <c r="Q2139" s="52" t="str">
        <f t="shared" si="763"/>
        <v>Nein</v>
      </c>
      <c r="R2139" s="52" t="str">
        <f t="shared" si="763"/>
        <v>Nein</v>
      </c>
      <c r="S2139" s="52" t="str">
        <f t="shared" si="763"/>
        <v>Nein</v>
      </c>
      <c r="T2139" s="52" t="str">
        <f t="shared" si="763"/>
        <v>Nein</v>
      </c>
      <c r="U2139" s="52" t="str">
        <f t="shared" si="763"/>
        <v>Nein</v>
      </c>
      <c r="V2139" s="52" t="str">
        <f t="shared" si="763"/>
        <v>Nein</v>
      </c>
      <c r="W2139" s="52" t="str">
        <f t="shared" si="763"/>
        <v>Nein</v>
      </c>
      <c r="X2139" s="52" t="str">
        <f t="shared" si="763"/>
        <v>Nein</v>
      </c>
      <c r="Y2139" s="52" t="str">
        <f t="shared" si="763"/>
        <v>Nein</v>
      </c>
      <c r="Z2139" s="52" t="str">
        <f t="shared" si="763"/>
        <v>Nein</v>
      </c>
      <c r="AA2139" s="52" t="str">
        <f t="shared" si="763"/>
        <v>Nein</v>
      </c>
      <c r="AB2139" s="52" t="str">
        <f t="shared" si="763"/>
        <v>Nein</v>
      </c>
      <c r="AC2139" s="52" t="str">
        <f t="shared" si="763"/>
        <v>Nein</v>
      </c>
      <c r="AD2139" s="52" t="str">
        <f t="shared" si="763"/>
        <v>Nein</v>
      </c>
      <c r="AE2139" s="52" t="str">
        <f t="shared" si="763"/>
        <v>Nein</v>
      </c>
      <c r="AF2139" s="52" t="str">
        <f t="shared" si="763"/>
        <v>Nein</v>
      </c>
      <c r="AG2139" s="61" t="str">
        <f>IF(Q2139="Ja",VLOOKUP($Q$2,Plausis!A:E,5,0),IF(R2139="Ja",VLOOKUP($R$2,Plausis!A:E,5,0),IF(T2139="Ja",VLOOKUP($T$2,Plausis!A:E,5,0),IF(U2139="Ja",VLOOKUP($U$2,Plausis!A:E,5,0),IF(AA2139="Ja",VLOOKUP($AA$2,Plausis!A:E,5,0),IF(AC2139="Ja",VLOOKUP($AC$2,Plausis!A:E,5,0),IF(AD2139="Ja",VLOOKUP($AD$2,Plausis!A:E,5,0),"")))))))</f>
        <v/>
      </c>
      <c r="AH2139" s="52" t="str">
        <f>IF(Y2139="Ja",VLOOKUP($Y$2,Plausis!A:E,5,0),"")</f>
        <v/>
      </c>
      <c r="AI2139" s="52" t="str">
        <f t="shared" si="748"/>
        <v>Ja</v>
      </c>
      <c r="AJ2139" s="52" t="str">
        <f>IF(S2139="Ja",VLOOKUP($S$2,Plausis!A:E,5,0),IF(V2139="Ja",VLOOKUP($V$2,Plausis!A:E,5,0),IF(X2139="Ja",VLOOKUP($X$2,Plausis!A:E,5,0),"")))</f>
        <v/>
      </c>
      <c r="AL2139" s="52" t="s">
        <v>2</v>
      </c>
      <c r="AM2139" s="114">
        <v>45531</v>
      </c>
      <c r="AN2139" s="52" t="s">
        <v>4467</v>
      </c>
      <c r="AO2139" s="52" t="str">
        <f>VLOOKUP(B2139,'BAT Grundtabelle'!B:T,19,0)</f>
        <v>ja</v>
      </c>
      <c r="AP2139" s="105" t="str">
        <f t="shared" si="749"/>
        <v>6922</v>
      </c>
      <c r="AQ2139" s="52" t="str">
        <f t="shared" si="750"/>
        <v>Werbeagentur</v>
      </c>
      <c r="AR2139" s="52" t="b">
        <f t="shared" si="762"/>
        <v>0</v>
      </c>
      <c r="AS2139" s="52" t="b">
        <f t="shared" si="762"/>
        <v>0</v>
      </c>
      <c r="AT2139" s="52" t="b">
        <f t="shared" si="762"/>
        <v>0</v>
      </c>
      <c r="AU2139" s="52">
        <f t="shared" si="751"/>
        <v>1</v>
      </c>
      <c r="AW2139" s="52" t="b">
        <f t="shared" si="752"/>
        <v>0</v>
      </c>
      <c r="AX2139" s="52" t="str">
        <f t="shared" si="753"/>
        <v>Unternehmen</v>
      </c>
      <c r="AY2139" s="52" t="b">
        <f t="shared" si="754"/>
        <v>0</v>
      </c>
      <c r="AZ2139" s="52" t="str">
        <f t="shared" si="755"/>
        <v>6922</v>
      </c>
      <c r="BA2139" s="52" t="str">
        <f>VLOOKUP(A2139,'BAT Grundtabelle'!A:U,21,0)</f>
        <v>ja</v>
      </c>
      <c r="BB2139" s="52" t="str">
        <f t="shared" si="756"/>
        <v>nein</v>
      </c>
      <c r="BC2139" s="52" t="str">
        <f t="shared" si="757"/>
        <v>6922</v>
      </c>
      <c r="BD2139" s="52" t="str">
        <f t="shared" si="758"/>
        <v>Werbeagentur</v>
      </c>
      <c r="BE2139" s="52" t="str">
        <f t="shared" si="759"/>
        <v>Unternehmen</v>
      </c>
      <c r="BF2139" s="52">
        <f t="shared" si="760"/>
        <v>1</v>
      </c>
    </row>
    <row r="2140" spans="1:58" hidden="1" x14ac:dyDescent="0.35">
      <c r="A2140" s="107" t="s">
        <v>4346</v>
      </c>
      <c r="B2140" s="75" t="s">
        <v>1707</v>
      </c>
      <c r="C2140" s="52" t="s">
        <v>3</v>
      </c>
      <c r="D2140" s="52" t="s">
        <v>3</v>
      </c>
      <c r="E2140" s="52" t="s">
        <v>2</v>
      </c>
      <c r="F2140" s="52" t="s">
        <v>2</v>
      </c>
      <c r="G2140" s="52" t="s">
        <v>2</v>
      </c>
      <c r="H2140" s="52" t="s">
        <v>2</v>
      </c>
      <c r="I2140" s="52" t="s">
        <v>3</v>
      </c>
      <c r="J2140" s="52">
        <v>1</v>
      </c>
      <c r="K2140" s="52" t="s">
        <v>2</v>
      </c>
      <c r="L2140" s="52" t="s">
        <v>2</v>
      </c>
      <c r="M2140" s="52" t="s">
        <v>2</v>
      </c>
      <c r="N2140" s="52" t="s">
        <v>3</v>
      </c>
      <c r="P2140" s="52" t="s">
        <v>4</v>
      </c>
      <c r="Q2140" s="52" t="str">
        <f t="shared" si="763"/>
        <v>Nein</v>
      </c>
      <c r="R2140" s="52" t="str">
        <f t="shared" si="763"/>
        <v>Nein</v>
      </c>
      <c r="S2140" s="52" t="str">
        <f t="shared" si="763"/>
        <v>Nein</v>
      </c>
      <c r="T2140" s="52" t="str">
        <f t="shared" si="763"/>
        <v>Nein</v>
      </c>
      <c r="U2140" s="52" t="str">
        <f t="shared" si="763"/>
        <v>Nein</v>
      </c>
      <c r="V2140" s="52" t="str">
        <f t="shared" si="763"/>
        <v>Nein</v>
      </c>
      <c r="W2140" s="52" t="str">
        <f t="shared" si="763"/>
        <v>Nein</v>
      </c>
      <c r="X2140" s="52" t="str">
        <f t="shared" si="763"/>
        <v>Nein</v>
      </c>
      <c r="Y2140" s="52" t="str">
        <f t="shared" si="763"/>
        <v>Nein</v>
      </c>
      <c r="Z2140" s="52" t="str">
        <f t="shared" si="763"/>
        <v>Nein</v>
      </c>
      <c r="AA2140" s="52" t="str">
        <f t="shared" si="763"/>
        <v>Nein</v>
      </c>
      <c r="AB2140" s="52" t="str">
        <f t="shared" si="763"/>
        <v>Nein</v>
      </c>
      <c r="AC2140" s="52" t="str">
        <f t="shared" si="763"/>
        <v>Nein</v>
      </c>
      <c r="AD2140" s="52" t="str">
        <f t="shared" si="763"/>
        <v>Nein</v>
      </c>
      <c r="AE2140" s="52" t="str">
        <f t="shared" si="763"/>
        <v>Nein</v>
      </c>
      <c r="AF2140" s="52" t="str">
        <f t="shared" si="763"/>
        <v>Nein</v>
      </c>
      <c r="AG2140" s="61" t="str">
        <f>IF(Q2140="Ja",VLOOKUP($Q$2,Plausis!A:E,5,0),IF(R2140="Ja",VLOOKUP($R$2,Plausis!A:E,5,0),IF(T2140="Ja",VLOOKUP($T$2,Plausis!A:E,5,0),IF(U2140="Ja",VLOOKUP($U$2,Plausis!A:E,5,0),IF(AA2140="Ja",VLOOKUP($AA$2,Plausis!A:E,5,0),IF(AC2140="Ja",VLOOKUP($AC$2,Plausis!A:E,5,0),IF(AD2140="Ja",VLOOKUP($AD$2,Plausis!A:E,5,0),"")))))))</f>
        <v/>
      </c>
      <c r="AH2140" s="52" t="str">
        <f>IF(Y2140="Ja",VLOOKUP($Y$2,Plausis!A:E,5,0),"")</f>
        <v/>
      </c>
      <c r="AI2140" s="52" t="str">
        <f t="shared" si="748"/>
        <v>Ja</v>
      </c>
      <c r="AJ2140" s="52" t="str">
        <f>IF(S2140="Ja",VLOOKUP($S$2,Plausis!A:E,5,0),IF(V2140="Ja",VLOOKUP($V$2,Plausis!A:E,5,0),IF(X2140="Ja",VLOOKUP($X$2,Plausis!A:E,5,0),"")))</f>
        <v/>
      </c>
      <c r="AL2140" s="52" t="s">
        <v>2</v>
      </c>
      <c r="AM2140" s="114">
        <v>45531</v>
      </c>
      <c r="AN2140" s="52" t="s">
        <v>4467</v>
      </c>
      <c r="AO2140" s="52" t="str">
        <f>VLOOKUP(B2140,'BAT Grundtabelle'!B:T,19,0)</f>
        <v>ja</v>
      </c>
      <c r="AP2140" s="105" t="str">
        <f t="shared" si="749"/>
        <v>11917</v>
      </c>
      <c r="AQ2140" s="52" t="str">
        <f t="shared" si="750"/>
        <v>Werbegrafikatelier</v>
      </c>
      <c r="AR2140" s="52" t="b">
        <f t="shared" si="762"/>
        <v>0</v>
      </c>
      <c r="AS2140" s="52" t="b">
        <f t="shared" si="762"/>
        <v>0</v>
      </c>
      <c r="AT2140" s="52" t="b">
        <f t="shared" si="762"/>
        <v>0</v>
      </c>
      <c r="AU2140" s="52">
        <f t="shared" si="751"/>
        <v>1</v>
      </c>
      <c r="AW2140" s="52" t="b">
        <f t="shared" si="752"/>
        <v>0</v>
      </c>
      <c r="AX2140" s="52" t="str">
        <f t="shared" si="753"/>
        <v>Unternehmen</v>
      </c>
      <c r="AY2140" s="52" t="b">
        <f t="shared" si="754"/>
        <v>0</v>
      </c>
      <c r="AZ2140" s="52" t="str">
        <f t="shared" si="755"/>
        <v>11917</v>
      </c>
      <c r="BA2140" s="52" t="str">
        <f>VLOOKUP(A2140,'BAT Grundtabelle'!A:U,21,0)</f>
        <v>ja</v>
      </c>
      <c r="BB2140" s="52" t="str">
        <f t="shared" si="756"/>
        <v>nein</v>
      </c>
      <c r="BC2140" s="52" t="str">
        <f t="shared" si="757"/>
        <v>11917</v>
      </c>
      <c r="BD2140" s="52" t="str">
        <f t="shared" si="758"/>
        <v>Werbegrafikatelier</v>
      </c>
      <c r="BE2140" s="52" t="str">
        <f t="shared" si="759"/>
        <v>Unternehmen</v>
      </c>
      <c r="BF2140" s="52">
        <f t="shared" si="760"/>
        <v>1</v>
      </c>
    </row>
    <row r="2141" spans="1:58" hidden="1" x14ac:dyDescent="0.35">
      <c r="A2141" s="107" t="s">
        <v>4347</v>
      </c>
      <c r="B2141" s="75" t="s">
        <v>340</v>
      </c>
      <c r="C2141" s="52" t="s">
        <v>3</v>
      </c>
      <c r="D2141" s="52" t="s">
        <v>3</v>
      </c>
      <c r="E2141" s="52" t="s">
        <v>2</v>
      </c>
      <c r="F2141" s="52" t="s">
        <v>2</v>
      </c>
      <c r="G2141" s="52" t="s">
        <v>2</v>
      </c>
      <c r="H2141" s="52" t="s">
        <v>2</v>
      </c>
      <c r="I2141" s="52" t="s">
        <v>3</v>
      </c>
      <c r="J2141" s="52">
        <v>1</v>
      </c>
      <c r="K2141" s="52" t="s">
        <v>2</v>
      </c>
      <c r="L2141" s="52" t="s">
        <v>2</v>
      </c>
      <c r="M2141" s="52" t="s">
        <v>2</v>
      </c>
      <c r="N2141" s="52" t="s">
        <v>3</v>
      </c>
      <c r="P2141" s="52" t="s">
        <v>4</v>
      </c>
      <c r="Q2141" s="52" t="str">
        <f t="shared" si="763"/>
        <v>Nein</v>
      </c>
      <c r="R2141" s="52" t="str">
        <f t="shared" si="763"/>
        <v>Nein</v>
      </c>
      <c r="S2141" s="52" t="str">
        <f t="shared" si="763"/>
        <v>Nein</v>
      </c>
      <c r="T2141" s="52" t="str">
        <f t="shared" si="763"/>
        <v>Nein</v>
      </c>
      <c r="U2141" s="52" t="str">
        <f t="shared" si="763"/>
        <v>Nein</v>
      </c>
      <c r="V2141" s="52" t="str">
        <f t="shared" si="763"/>
        <v>Nein</v>
      </c>
      <c r="W2141" s="52" t="str">
        <f t="shared" si="763"/>
        <v>Nein</v>
      </c>
      <c r="X2141" s="52" t="str">
        <f t="shared" si="763"/>
        <v>Nein</v>
      </c>
      <c r="Y2141" s="52" t="str">
        <f t="shared" si="763"/>
        <v>Nein</v>
      </c>
      <c r="Z2141" s="52" t="str">
        <f t="shared" si="763"/>
        <v>Nein</v>
      </c>
      <c r="AA2141" s="52" t="str">
        <f t="shared" si="763"/>
        <v>Nein</v>
      </c>
      <c r="AB2141" s="52" t="str">
        <f t="shared" si="763"/>
        <v>Nein</v>
      </c>
      <c r="AC2141" s="52" t="str">
        <f t="shared" si="763"/>
        <v>Nein</v>
      </c>
      <c r="AD2141" s="52" t="str">
        <f t="shared" si="763"/>
        <v>Nein</v>
      </c>
      <c r="AE2141" s="52" t="str">
        <f t="shared" si="763"/>
        <v>Nein</v>
      </c>
      <c r="AF2141" s="52" t="str">
        <f t="shared" si="763"/>
        <v>Nein</v>
      </c>
      <c r="AG2141" s="61" t="str">
        <f>IF(Q2141="Ja",VLOOKUP($Q$2,Plausis!A:E,5,0),IF(R2141="Ja",VLOOKUP($R$2,Plausis!A:E,5,0),IF(T2141="Ja",VLOOKUP($T$2,Plausis!A:E,5,0),IF(U2141="Ja",VLOOKUP($U$2,Plausis!A:E,5,0),IF(AA2141="Ja",VLOOKUP($AA$2,Plausis!A:E,5,0),IF(AC2141="Ja",VLOOKUP($AC$2,Plausis!A:E,5,0),IF(AD2141="Ja",VLOOKUP($AD$2,Plausis!A:E,5,0),"")))))))</f>
        <v/>
      </c>
      <c r="AH2141" s="52" t="str">
        <f>IF(Y2141="Ja",VLOOKUP($Y$2,Plausis!A:E,5,0),"")</f>
        <v/>
      </c>
      <c r="AI2141" s="52" t="str">
        <f t="shared" si="748"/>
        <v>Ja</v>
      </c>
      <c r="AJ2141" s="52" t="str">
        <f>IF(S2141="Ja",VLOOKUP($S$2,Plausis!A:E,5,0),IF(V2141="Ja",VLOOKUP($V$2,Plausis!A:E,5,0),IF(X2141="Ja",VLOOKUP($X$2,Plausis!A:E,5,0),"")))</f>
        <v/>
      </c>
      <c r="AL2141" s="52" t="s">
        <v>2</v>
      </c>
      <c r="AM2141" s="114">
        <v>45531</v>
      </c>
      <c r="AN2141" s="52" t="s">
        <v>4467</v>
      </c>
      <c r="AO2141" s="52" t="str">
        <f>VLOOKUP(B2141,'BAT Grundtabelle'!B:T,19,0)</f>
        <v>ja</v>
      </c>
      <c r="AP2141" s="105" t="str">
        <f t="shared" si="749"/>
        <v>11918</v>
      </c>
      <c r="AQ2141" s="52" t="str">
        <f t="shared" si="750"/>
        <v>Werft (Reparatur und Wartung, kein Neubau)</v>
      </c>
      <c r="AR2141" s="52" t="b">
        <f t="shared" si="762"/>
        <v>0</v>
      </c>
      <c r="AS2141" s="52" t="b">
        <f t="shared" si="762"/>
        <v>0</v>
      </c>
      <c r="AT2141" s="52" t="b">
        <f t="shared" si="762"/>
        <v>0</v>
      </c>
      <c r="AU2141" s="52">
        <f t="shared" si="751"/>
        <v>1</v>
      </c>
      <c r="AW2141" s="52" t="b">
        <f t="shared" si="752"/>
        <v>0</v>
      </c>
      <c r="AX2141" s="52" t="str">
        <f t="shared" si="753"/>
        <v>Unternehmen</v>
      </c>
      <c r="AY2141" s="52" t="b">
        <f t="shared" si="754"/>
        <v>0</v>
      </c>
      <c r="AZ2141" s="52" t="str">
        <f t="shared" si="755"/>
        <v>11918</v>
      </c>
      <c r="BA2141" s="52" t="str">
        <f>VLOOKUP(A2141,'BAT Grundtabelle'!A:U,21,0)</f>
        <v>ja</v>
      </c>
      <c r="BB2141" s="52" t="str">
        <f t="shared" si="756"/>
        <v>nein</v>
      </c>
      <c r="BC2141" s="52" t="str">
        <f t="shared" si="757"/>
        <v>11918</v>
      </c>
      <c r="BD2141" s="52" t="str">
        <f t="shared" si="758"/>
        <v>Werft (Reparatur und Wartung, kein Neubau)</v>
      </c>
      <c r="BE2141" s="52" t="str">
        <f t="shared" si="759"/>
        <v>Unternehmen</v>
      </c>
      <c r="BF2141" s="52">
        <f t="shared" si="760"/>
        <v>1</v>
      </c>
    </row>
    <row r="2142" spans="1:58" hidden="1" x14ac:dyDescent="0.35">
      <c r="A2142" s="107" t="s">
        <v>4348</v>
      </c>
      <c r="B2142" s="75" t="s">
        <v>341</v>
      </c>
      <c r="C2142" s="52" t="s">
        <v>3</v>
      </c>
      <c r="D2142" s="52" t="s">
        <v>3</v>
      </c>
      <c r="E2142" s="52" t="s">
        <v>2</v>
      </c>
      <c r="F2142" s="52" t="s">
        <v>2</v>
      </c>
      <c r="G2142" s="52" t="s">
        <v>2</v>
      </c>
      <c r="H2142" s="52" t="s">
        <v>2</v>
      </c>
      <c r="I2142" s="52" t="s">
        <v>3</v>
      </c>
      <c r="J2142" s="52">
        <v>2</v>
      </c>
      <c r="K2142" s="52" t="s">
        <v>2</v>
      </c>
      <c r="L2142" s="52" t="s">
        <v>2</v>
      </c>
      <c r="M2142" s="52" t="s">
        <v>2</v>
      </c>
      <c r="N2142" s="52" t="s">
        <v>3</v>
      </c>
      <c r="P2142" s="52" t="s">
        <v>4</v>
      </c>
      <c r="Q2142" s="52" t="str">
        <f t="shared" si="763"/>
        <v>Nein</v>
      </c>
      <c r="R2142" s="52" t="str">
        <f t="shared" si="763"/>
        <v>Nein</v>
      </c>
      <c r="S2142" s="52" t="str">
        <f t="shared" si="763"/>
        <v>Nein</v>
      </c>
      <c r="T2142" s="52" t="str">
        <f t="shared" si="763"/>
        <v>Nein</v>
      </c>
      <c r="U2142" s="52" t="str">
        <f t="shared" si="763"/>
        <v>Nein</v>
      </c>
      <c r="V2142" s="52" t="str">
        <f t="shared" si="763"/>
        <v>Nein</v>
      </c>
      <c r="W2142" s="52" t="str">
        <f t="shared" si="763"/>
        <v>Nein</v>
      </c>
      <c r="X2142" s="52" t="str">
        <f t="shared" si="763"/>
        <v>Nein</v>
      </c>
      <c r="Y2142" s="52" t="str">
        <f t="shared" si="763"/>
        <v>Nein</v>
      </c>
      <c r="Z2142" s="52" t="str">
        <f t="shared" si="763"/>
        <v>Nein</v>
      </c>
      <c r="AA2142" s="52" t="str">
        <f t="shared" si="763"/>
        <v>Nein</v>
      </c>
      <c r="AB2142" s="52" t="str">
        <f t="shared" si="763"/>
        <v>Nein</v>
      </c>
      <c r="AC2142" s="52" t="str">
        <f t="shared" si="763"/>
        <v>Nein</v>
      </c>
      <c r="AD2142" s="52" t="str">
        <f t="shared" si="763"/>
        <v>Nein</v>
      </c>
      <c r="AE2142" s="52" t="str">
        <f t="shared" si="763"/>
        <v>Nein</v>
      </c>
      <c r="AF2142" s="52" t="str">
        <f t="shared" si="763"/>
        <v>Nein</v>
      </c>
      <c r="AG2142" s="61" t="str">
        <f>IF(Q2142="Ja",VLOOKUP($Q$2,Plausis!A:E,5,0),IF(R2142="Ja",VLOOKUP($R$2,Plausis!A:E,5,0),IF(T2142="Ja",VLOOKUP($T$2,Plausis!A:E,5,0),IF(U2142="Ja",VLOOKUP($U$2,Plausis!A:E,5,0),IF(AA2142="Ja",VLOOKUP($AA$2,Plausis!A:E,5,0),IF(AC2142="Ja",VLOOKUP($AC$2,Plausis!A:E,5,0),IF(AD2142="Ja",VLOOKUP($AD$2,Plausis!A:E,5,0),"")))))))</f>
        <v/>
      </c>
      <c r="AH2142" s="52" t="str">
        <f>IF(Y2142="Ja",VLOOKUP($Y$2,Plausis!A:E,5,0),"")</f>
        <v/>
      </c>
      <c r="AI2142" s="52" t="str">
        <f t="shared" si="748"/>
        <v>Ja</v>
      </c>
      <c r="AJ2142" s="52" t="str">
        <f>IF(S2142="Ja",VLOOKUP($S$2,Plausis!A:E,5,0),IF(V2142="Ja",VLOOKUP($V$2,Plausis!A:E,5,0),IF(X2142="Ja",VLOOKUP($X$2,Plausis!A:E,5,0),"")))</f>
        <v/>
      </c>
      <c r="AL2142" s="52" t="s">
        <v>2</v>
      </c>
      <c r="AM2142" s="114">
        <v>45531</v>
      </c>
      <c r="AN2142" s="52" t="s">
        <v>4467</v>
      </c>
      <c r="AO2142" s="52" t="str">
        <f>VLOOKUP(B2142,'BAT Grundtabelle'!B:T,19,0)</f>
        <v>ja</v>
      </c>
      <c r="AP2142" s="105" t="str">
        <f t="shared" si="749"/>
        <v>11919</v>
      </c>
      <c r="AQ2142" s="52" t="str">
        <f t="shared" si="750"/>
        <v>Werftindustrie</v>
      </c>
      <c r="AR2142" s="52" t="b">
        <f t="shared" si="762"/>
        <v>0</v>
      </c>
      <c r="AS2142" s="52" t="b">
        <f t="shared" si="762"/>
        <v>0</v>
      </c>
      <c r="AT2142" s="52" t="b">
        <f t="shared" si="762"/>
        <v>0</v>
      </c>
      <c r="AU2142" s="52">
        <f t="shared" si="751"/>
        <v>2</v>
      </c>
      <c r="AW2142" s="52" t="b">
        <f t="shared" si="752"/>
        <v>0</v>
      </c>
      <c r="AX2142" s="52" t="str">
        <f t="shared" si="753"/>
        <v>Unternehmen</v>
      </c>
      <c r="AY2142" s="52" t="b">
        <f t="shared" si="754"/>
        <v>0</v>
      </c>
      <c r="AZ2142" s="52" t="str">
        <f t="shared" si="755"/>
        <v>11919</v>
      </c>
      <c r="BA2142" s="52" t="str">
        <f>VLOOKUP(A2142,'BAT Grundtabelle'!A:U,21,0)</f>
        <v>ja</v>
      </c>
      <c r="BB2142" s="52" t="str">
        <f t="shared" si="756"/>
        <v>nein</v>
      </c>
      <c r="BC2142" s="52" t="str">
        <f t="shared" si="757"/>
        <v>11919</v>
      </c>
      <c r="BD2142" s="52" t="str">
        <f t="shared" si="758"/>
        <v>Werftindustrie</v>
      </c>
      <c r="BE2142" s="52" t="str">
        <f t="shared" si="759"/>
        <v>Unternehmen</v>
      </c>
      <c r="BF2142" s="52">
        <f t="shared" si="760"/>
        <v>2</v>
      </c>
    </row>
    <row r="2143" spans="1:58" hidden="1" x14ac:dyDescent="0.35">
      <c r="A2143" s="107" t="s">
        <v>4349</v>
      </c>
      <c r="B2143" s="75" t="s">
        <v>1544</v>
      </c>
      <c r="C2143" s="52" t="s">
        <v>3</v>
      </c>
      <c r="D2143" s="52" t="s">
        <v>3</v>
      </c>
      <c r="E2143" s="52" t="s">
        <v>2</v>
      </c>
      <c r="F2143" s="52" t="s">
        <v>2</v>
      </c>
      <c r="G2143" s="52" t="s">
        <v>2</v>
      </c>
      <c r="H2143" s="52" t="s">
        <v>2</v>
      </c>
      <c r="I2143" s="52" t="s">
        <v>3</v>
      </c>
      <c r="J2143" s="52">
        <v>2</v>
      </c>
      <c r="K2143" s="52" t="s">
        <v>2</v>
      </c>
      <c r="L2143" s="52" t="s">
        <v>2</v>
      </c>
      <c r="M2143" s="52" t="s">
        <v>2</v>
      </c>
      <c r="N2143" s="52" t="s">
        <v>3</v>
      </c>
      <c r="P2143" s="52" t="s">
        <v>4</v>
      </c>
      <c r="Q2143" s="52" t="str">
        <f t="shared" ref="Q2143:AF2152" si="764">IF(ISERROR(FIND(Q$2,$P2143,1)),"Nein","Ja")</f>
        <v>Nein</v>
      </c>
      <c r="R2143" s="52" t="str">
        <f t="shared" si="764"/>
        <v>Nein</v>
      </c>
      <c r="S2143" s="52" t="str">
        <f t="shared" si="764"/>
        <v>Nein</v>
      </c>
      <c r="T2143" s="52" t="str">
        <f t="shared" si="764"/>
        <v>Nein</v>
      </c>
      <c r="U2143" s="52" t="str">
        <f t="shared" si="764"/>
        <v>Nein</v>
      </c>
      <c r="V2143" s="52" t="str">
        <f t="shared" si="764"/>
        <v>Nein</v>
      </c>
      <c r="W2143" s="52" t="str">
        <f t="shared" si="764"/>
        <v>Nein</v>
      </c>
      <c r="X2143" s="52" t="str">
        <f t="shared" si="764"/>
        <v>Nein</v>
      </c>
      <c r="Y2143" s="52" t="str">
        <f t="shared" si="764"/>
        <v>Nein</v>
      </c>
      <c r="Z2143" s="52" t="str">
        <f t="shared" si="764"/>
        <v>Nein</v>
      </c>
      <c r="AA2143" s="52" t="str">
        <f t="shared" si="764"/>
        <v>Nein</v>
      </c>
      <c r="AB2143" s="52" t="str">
        <f t="shared" si="764"/>
        <v>Nein</v>
      </c>
      <c r="AC2143" s="52" t="str">
        <f t="shared" si="764"/>
        <v>Nein</v>
      </c>
      <c r="AD2143" s="52" t="str">
        <f t="shared" si="764"/>
        <v>Nein</v>
      </c>
      <c r="AE2143" s="52" t="str">
        <f t="shared" si="764"/>
        <v>Nein</v>
      </c>
      <c r="AF2143" s="52" t="str">
        <f t="shared" si="764"/>
        <v>Nein</v>
      </c>
      <c r="AG2143" s="61" t="str">
        <f>IF(Q2143="Ja",VLOOKUP($Q$2,Plausis!A:E,5,0),IF(R2143="Ja",VLOOKUP($R$2,Plausis!A:E,5,0),IF(T2143="Ja",VLOOKUP($T$2,Plausis!A:E,5,0),IF(U2143="Ja",VLOOKUP($U$2,Plausis!A:E,5,0),IF(AA2143="Ja",VLOOKUP($AA$2,Plausis!A:E,5,0),IF(AC2143="Ja",VLOOKUP($AC$2,Plausis!A:E,5,0),IF(AD2143="Ja",VLOOKUP($AD$2,Plausis!A:E,5,0),"")))))))</f>
        <v/>
      </c>
      <c r="AH2143" s="52" t="str">
        <f>IF(Y2143="Ja",VLOOKUP($Y$2,Plausis!A:E,5,0),"")</f>
        <v/>
      </c>
      <c r="AI2143" s="52" t="str">
        <f t="shared" si="748"/>
        <v>Ja</v>
      </c>
      <c r="AJ2143" s="52" t="str">
        <f>IF(S2143="Ja",VLOOKUP($S$2,Plausis!A:E,5,0),IF(V2143="Ja",VLOOKUP($V$2,Plausis!A:E,5,0),IF(X2143="Ja",VLOOKUP($X$2,Plausis!A:E,5,0),"")))</f>
        <v/>
      </c>
      <c r="AL2143" s="52" t="s">
        <v>2</v>
      </c>
      <c r="AM2143" s="114">
        <v>45531</v>
      </c>
      <c r="AN2143" s="52" t="s">
        <v>4467</v>
      </c>
      <c r="AO2143" s="52" t="str">
        <f>VLOOKUP(B2143,'BAT Grundtabelle'!B:T,19,0)</f>
        <v>ja</v>
      </c>
      <c r="AP2143" s="105" t="str">
        <f t="shared" si="749"/>
        <v>11920</v>
      </c>
      <c r="AQ2143" s="52" t="str">
        <f t="shared" si="750"/>
        <v>Werkstatt für medizinische Artikel</v>
      </c>
      <c r="AR2143" s="52" t="b">
        <f t="shared" ref="AR2143:AT2162" si="765">IF(ISERROR(FIND(AR$1,$P2143,1)),FALSE,TRUE)</f>
        <v>0</v>
      </c>
      <c r="AS2143" s="52" t="b">
        <f t="shared" si="765"/>
        <v>0</v>
      </c>
      <c r="AT2143" s="52" t="b">
        <f t="shared" si="765"/>
        <v>0</v>
      </c>
      <c r="AU2143" s="52">
        <f t="shared" si="751"/>
        <v>2</v>
      </c>
      <c r="AW2143" s="52" t="b">
        <f t="shared" si="752"/>
        <v>0</v>
      </c>
      <c r="AX2143" s="52" t="str">
        <f t="shared" si="753"/>
        <v>Unternehmen</v>
      </c>
      <c r="AY2143" s="52" t="b">
        <f t="shared" si="754"/>
        <v>0</v>
      </c>
      <c r="AZ2143" s="52" t="str">
        <f t="shared" si="755"/>
        <v>11920</v>
      </c>
      <c r="BA2143" s="52" t="str">
        <f>VLOOKUP(A2143,'BAT Grundtabelle'!A:U,21,0)</f>
        <v>ja</v>
      </c>
      <c r="BB2143" s="52" t="str">
        <f t="shared" si="756"/>
        <v>nein</v>
      </c>
      <c r="BC2143" s="52" t="str">
        <f t="shared" si="757"/>
        <v>11920</v>
      </c>
      <c r="BD2143" s="52" t="str">
        <f t="shared" si="758"/>
        <v>Werkstatt für medizinische Artikel</v>
      </c>
      <c r="BE2143" s="52" t="str">
        <f t="shared" si="759"/>
        <v>Unternehmen</v>
      </c>
      <c r="BF2143" s="52">
        <f t="shared" si="760"/>
        <v>2</v>
      </c>
    </row>
    <row r="2144" spans="1:58" hidden="1" x14ac:dyDescent="0.35">
      <c r="A2144" s="107" t="s">
        <v>4350</v>
      </c>
      <c r="B2144" s="75" t="s">
        <v>1787</v>
      </c>
      <c r="C2144" s="52" t="s">
        <v>2</v>
      </c>
      <c r="D2144" s="52" t="s">
        <v>2</v>
      </c>
      <c r="E2144" s="52" t="s">
        <v>2</v>
      </c>
      <c r="F2144" s="52" t="s">
        <v>2</v>
      </c>
      <c r="G2144" s="52" t="s">
        <v>2</v>
      </c>
      <c r="H2144" s="52" t="s">
        <v>2</v>
      </c>
      <c r="I2144" s="52" t="s">
        <v>2</v>
      </c>
      <c r="J2144" s="52" t="s">
        <v>2</v>
      </c>
      <c r="K2144" s="52" t="s">
        <v>2</v>
      </c>
      <c r="L2144" s="52" t="s">
        <v>2</v>
      </c>
      <c r="M2144" s="52" t="s">
        <v>2</v>
      </c>
      <c r="N2144" s="52" t="s">
        <v>2</v>
      </c>
      <c r="O2144" s="52" t="s">
        <v>2410</v>
      </c>
      <c r="P2144" s="52" t="s">
        <v>4</v>
      </c>
      <c r="Q2144" s="52" t="str">
        <f t="shared" si="764"/>
        <v>Nein</v>
      </c>
      <c r="R2144" s="52" t="str">
        <f t="shared" si="764"/>
        <v>Nein</v>
      </c>
      <c r="S2144" s="52" t="str">
        <f t="shared" si="764"/>
        <v>Nein</v>
      </c>
      <c r="T2144" s="52" t="str">
        <f t="shared" si="764"/>
        <v>Nein</v>
      </c>
      <c r="U2144" s="52" t="str">
        <f t="shared" si="764"/>
        <v>Nein</v>
      </c>
      <c r="V2144" s="52" t="str">
        <f t="shared" si="764"/>
        <v>Nein</v>
      </c>
      <c r="W2144" s="52" t="str">
        <f t="shared" si="764"/>
        <v>Nein</v>
      </c>
      <c r="X2144" s="52" t="str">
        <f t="shared" si="764"/>
        <v>Nein</v>
      </c>
      <c r="Y2144" s="52" t="str">
        <f t="shared" si="764"/>
        <v>Nein</v>
      </c>
      <c r="Z2144" s="52" t="str">
        <f t="shared" si="764"/>
        <v>Nein</v>
      </c>
      <c r="AA2144" s="52" t="str">
        <f t="shared" si="764"/>
        <v>Nein</v>
      </c>
      <c r="AB2144" s="52" t="str">
        <f t="shared" si="764"/>
        <v>Nein</v>
      </c>
      <c r="AC2144" s="52" t="str">
        <f t="shared" si="764"/>
        <v>Nein</v>
      </c>
      <c r="AD2144" s="52" t="str">
        <f t="shared" si="764"/>
        <v>Nein</v>
      </c>
      <c r="AE2144" s="52" t="str">
        <f t="shared" si="764"/>
        <v>Nein</v>
      </c>
      <c r="AF2144" s="52" t="str">
        <f t="shared" si="764"/>
        <v>Nein</v>
      </c>
      <c r="AG2144" s="61" t="str">
        <f>IF(Q2144="Ja",VLOOKUP($Q$2,Plausis!A:E,5,0),IF(R2144="Ja",VLOOKUP($R$2,Plausis!A:E,5,0),IF(T2144="Ja",VLOOKUP($T$2,Plausis!A:E,5,0),IF(U2144="Ja",VLOOKUP($U$2,Plausis!A:E,5,0),IF(AA2144="Ja",VLOOKUP($AA$2,Plausis!A:E,5,0),IF(AC2144="Ja",VLOOKUP($AC$2,Plausis!A:E,5,0),IF(AD2144="Ja",VLOOKUP($AD$2,Plausis!A:E,5,0),"")))))))</f>
        <v/>
      </c>
      <c r="AH2144" s="52" t="str">
        <f>IF(Y2144="Ja",VLOOKUP($Y$2,Plausis!A:E,5,0),"")</f>
        <v/>
      </c>
      <c r="AI2144" s="52" t="str">
        <f t="shared" si="748"/>
        <v>Nein</v>
      </c>
      <c r="AJ2144" s="52" t="str">
        <f>IF(S2144="Ja",VLOOKUP($S$2,Plausis!A:E,5,0),IF(V2144="Ja",VLOOKUP($V$2,Plausis!A:E,5,0),IF(X2144="Ja",VLOOKUP($X$2,Plausis!A:E,5,0),"")))</f>
        <v/>
      </c>
      <c r="AL2144" s="52" t="s">
        <v>2</v>
      </c>
      <c r="AM2144" s="114">
        <v>45531</v>
      </c>
      <c r="AN2144" s="52" t="s">
        <v>4467</v>
      </c>
      <c r="AO2144" s="52" t="str">
        <f>VLOOKUP(B2144,'BAT Grundtabelle'!B:T,19,0)</f>
        <v>nein</v>
      </c>
      <c r="AP2144" s="105" t="str">
        <f t="shared" si="749"/>
        <v>11921</v>
      </c>
      <c r="AQ2144" s="52" t="str">
        <f t="shared" si="750"/>
        <v>Werkstattleiter (Luftfahrt)</v>
      </c>
      <c r="AR2144" s="52" t="b">
        <f t="shared" si="765"/>
        <v>0</v>
      </c>
      <c r="AS2144" s="52" t="b">
        <f t="shared" si="765"/>
        <v>0</v>
      </c>
      <c r="AT2144" s="52" t="b">
        <f t="shared" si="765"/>
        <v>0</v>
      </c>
      <c r="AU2144" s="52" t="str">
        <f t="shared" si="751"/>
        <v/>
      </c>
      <c r="AW2144" s="52" t="b">
        <f t="shared" si="752"/>
        <v>0</v>
      </c>
      <c r="AX2144" s="52" t="str">
        <f t="shared" si="753"/>
        <v/>
      </c>
      <c r="AY2144" s="52" t="b">
        <f t="shared" si="754"/>
        <v>0</v>
      </c>
      <c r="AZ2144" s="52" t="str">
        <f t="shared" si="755"/>
        <v>11921</v>
      </c>
      <c r="BA2144" s="52" t="str">
        <f>VLOOKUP(A2144,'BAT Grundtabelle'!A:U,21,0)</f>
        <v>nein</v>
      </c>
      <c r="BB2144" s="52" t="str">
        <f t="shared" si="756"/>
        <v>nein</v>
      </c>
      <c r="BC2144" s="52" t="str">
        <f t="shared" si="757"/>
        <v>11921</v>
      </c>
      <c r="BD2144" s="52" t="str">
        <f t="shared" si="758"/>
        <v>Werkstattleiter (Luftfahrt)</v>
      </c>
      <c r="BE2144" s="52" t="str">
        <f t="shared" si="759"/>
        <v/>
      </c>
      <c r="BF2144" s="52" t="str">
        <f t="shared" si="760"/>
        <v/>
      </c>
    </row>
    <row r="2145" spans="1:58" hidden="1" x14ac:dyDescent="0.35">
      <c r="A2145" s="107" t="s">
        <v>4351</v>
      </c>
      <c r="B2145" s="75" t="s">
        <v>964</v>
      </c>
      <c r="C2145" s="52" t="s">
        <v>3</v>
      </c>
      <c r="D2145" s="52" t="s">
        <v>3</v>
      </c>
      <c r="E2145" s="52" t="s">
        <v>2</v>
      </c>
      <c r="F2145" s="52" t="s">
        <v>2</v>
      </c>
      <c r="G2145" s="52" t="s">
        <v>2</v>
      </c>
      <c r="H2145" s="52" t="s">
        <v>2</v>
      </c>
      <c r="I2145" s="52" t="s">
        <v>3</v>
      </c>
      <c r="J2145" s="52">
        <v>1</v>
      </c>
      <c r="K2145" s="52" t="s">
        <v>2</v>
      </c>
      <c r="L2145" s="52" t="s">
        <v>2</v>
      </c>
      <c r="M2145" s="52" t="s">
        <v>2</v>
      </c>
      <c r="N2145" s="52" t="s">
        <v>3</v>
      </c>
      <c r="P2145" s="52" t="s">
        <v>4</v>
      </c>
      <c r="Q2145" s="52" t="str">
        <f t="shared" si="764"/>
        <v>Nein</v>
      </c>
      <c r="R2145" s="52" t="str">
        <f t="shared" si="764"/>
        <v>Nein</v>
      </c>
      <c r="S2145" s="52" t="str">
        <f t="shared" si="764"/>
        <v>Nein</v>
      </c>
      <c r="T2145" s="52" t="str">
        <f t="shared" si="764"/>
        <v>Nein</v>
      </c>
      <c r="U2145" s="52" t="str">
        <f t="shared" si="764"/>
        <v>Nein</v>
      </c>
      <c r="V2145" s="52" t="str">
        <f t="shared" si="764"/>
        <v>Nein</v>
      </c>
      <c r="W2145" s="52" t="str">
        <f t="shared" si="764"/>
        <v>Nein</v>
      </c>
      <c r="X2145" s="52" t="str">
        <f t="shared" si="764"/>
        <v>Nein</v>
      </c>
      <c r="Y2145" s="52" t="str">
        <f t="shared" si="764"/>
        <v>Nein</v>
      </c>
      <c r="Z2145" s="52" t="str">
        <f t="shared" si="764"/>
        <v>Nein</v>
      </c>
      <c r="AA2145" s="52" t="str">
        <f t="shared" si="764"/>
        <v>Nein</v>
      </c>
      <c r="AB2145" s="52" t="str">
        <f t="shared" si="764"/>
        <v>Nein</v>
      </c>
      <c r="AC2145" s="52" t="str">
        <f t="shared" si="764"/>
        <v>Nein</v>
      </c>
      <c r="AD2145" s="52" t="str">
        <f t="shared" si="764"/>
        <v>Nein</v>
      </c>
      <c r="AE2145" s="52" t="str">
        <f t="shared" si="764"/>
        <v>Nein</v>
      </c>
      <c r="AF2145" s="52" t="str">
        <f t="shared" si="764"/>
        <v>Nein</v>
      </c>
      <c r="AG2145" s="61" t="str">
        <f>IF(Q2145="Ja",VLOOKUP($Q$2,Plausis!A:E,5,0),IF(R2145="Ja",VLOOKUP($R$2,Plausis!A:E,5,0),IF(T2145="Ja",VLOOKUP($T$2,Plausis!A:E,5,0),IF(U2145="Ja",VLOOKUP($U$2,Plausis!A:E,5,0),IF(AA2145="Ja",VLOOKUP($AA$2,Plausis!A:E,5,0),IF(AC2145="Ja",VLOOKUP($AC$2,Plausis!A:E,5,0),IF(AD2145="Ja",VLOOKUP($AD$2,Plausis!A:E,5,0),"")))))))</f>
        <v/>
      </c>
      <c r="AH2145" s="52" t="str">
        <f>IF(Y2145="Ja",VLOOKUP($Y$2,Plausis!A:E,5,0),"")</f>
        <v/>
      </c>
      <c r="AI2145" s="52" t="str">
        <f t="shared" si="748"/>
        <v>Ja</v>
      </c>
      <c r="AJ2145" s="52" t="str">
        <f>IF(S2145="Ja",VLOOKUP($S$2,Plausis!A:E,5,0),IF(V2145="Ja",VLOOKUP($V$2,Plausis!A:E,5,0),IF(X2145="Ja",VLOOKUP($X$2,Plausis!A:E,5,0),"")))</f>
        <v/>
      </c>
      <c r="AL2145" s="52" t="s">
        <v>2</v>
      </c>
      <c r="AM2145" s="114">
        <v>45531</v>
      </c>
      <c r="AN2145" s="52" t="s">
        <v>4467</v>
      </c>
      <c r="AO2145" s="52" t="str">
        <f>VLOOKUP(B2145,'BAT Grundtabelle'!B:T,19,0)</f>
        <v>ja</v>
      </c>
      <c r="AP2145" s="105" t="str">
        <f t="shared" si="749"/>
        <v>11922</v>
      </c>
      <c r="AQ2145" s="52" t="str">
        <f t="shared" si="750"/>
        <v>Werkzeugeinzelhandel</v>
      </c>
      <c r="AR2145" s="52" t="b">
        <f t="shared" si="765"/>
        <v>0</v>
      </c>
      <c r="AS2145" s="52" t="b">
        <f t="shared" si="765"/>
        <v>0</v>
      </c>
      <c r="AT2145" s="52" t="b">
        <f t="shared" si="765"/>
        <v>0</v>
      </c>
      <c r="AU2145" s="52">
        <f t="shared" si="751"/>
        <v>1</v>
      </c>
      <c r="AW2145" s="52" t="b">
        <f t="shared" si="752"/>
        <v>0</v>
      </c>
      <c r="AX2145" s="52" t="str">
        <f t="shared" si="753"/>
        <v>Unternehmen</v>
      </c>
      <c r="AY2145" s="52" t="b">
        <f t="shared" si="754"/>
        <v>0</v>
      </c>
      <c r="AZ2145" s="52" t="str">
        <f t="shared" si="755"/>
        <v>11922</v>
      </c>
      <c r="BA2145" s="52" t="str">
        <f>VLOOKUP(A2145,'BAT Grundtabelle'!A:U,21,0)</f>
        <v>ja</v>
      </c>
      <c r="BB2145" s="52" t="str">
        <f t="shared" si="756"/>
        <v>nein</v>
      </c>
      <c r="BC2145" s="52" t="str">
        <f t="shared" si="757"/>
        <v>11922</v>
      </c>
      <c r="BD2145" s="52" t="str">
        <f t="shared" si="758"/>
        <v>Werkzeugeinzelhandel</v>
      </c>
      <c r="BE2145" s="52" t="str">
        <f t="shared" si="759"/>
        <v>Unternehmen</v>
      </c>
      <c r="BF2145" s="52">
        <f t="shared" si="760"/>
        <v>1</v>
      </c>
    </row>
    <row r="2146" spans="1:58" hidden="1" x14ac:dyDescent="0.35">
      <c r="A2146" s="107" t="s">
        <v>2147</v>
      </c>
      <c r="B2146" s="75" t="s">
        <v>693</v>
      </c>
      <c r="C2146" s="52" t="s">
        <v>3</v>
      </c>
      <c r="D2146" s="52" t="s">
        <v>3</v>
      </c>
      <c r="E2146" s="52" t="s">
        <v>2</v>
      </c>
      <c r="F2146" s="52" t="s">
        <v>2</v>
      </c>
      <c r="G2146" s="52" t="s">
        <v>2</v>
      </c>
      <c r="H2146" s="52" t="s">
        <v>2</v>
      </c>
      <c r="I2146" s="52" t="s">
        <v>3</v>
      </c>
      <c r="J2146" s="52">
        <v>2</v>
      </c>
      <c r="K2146" s="52" t="s">
        <v>2</v>
      </c>
      <c r="L2146" s="52" t="s">
        <v>2</v>
      </c>
      <c r="M2146" s="52" t="s">
        <v>2</v>
      </c>
      <c r="N2146" s="52" t="s">
        <v>3</v>
      </c>
      <c r="P2146" s="52" t="s">
        <v>4</v>
      </c>
      <c r="Q2146" s="52" t="str">
        <f t="shared" si="764"/>
        <v>Nein</v>
      </c>
      <c r="R2146" s="52" t="str">
        <f t="shared" si="764"/>
        <v>Nein</v>
      </c>
      <c r="S2146" s="52" t="str">
        <f t="shared" si="764"/>
        <v>Nein</v>
      </c>
      <c r="T2146" s="52" t="str">
        <f t="shared" si="764"/>
        <v>Nein</v>
      </c>
      <c r="U2146" s="52" t="str">
        <f t="shared" si="764"/>
        <v>Nein</v>
      </c>
      <c r="V2146" s="52" t="str">
        <f t="shared" si="764"/>
        <v>Nein</v>
      </c>
      <c r="W2146" s="52" t="str">
        <f t="shared" si="764"/>
        <v>Nein</v>
      </c>
      <c r="X2146" s="52" t="str">
        <f t="shared" si="764"/>
        <v>Nein</v>
      </c>
      <c r="Y2146" s="52" t="str">
        <f t="shared" si="764"/>
        <v>Nein</v>
      </c>
      <c r="Z2146" s="52" t="str">
        <f t="shared" si="764"/>
        <v>Nein</v>
      </c>
      <c r="AA2146" s="52" t="str">
        <f t="shared" si="764"/>
        <v>Nein</v>
      </c>
      <c r="AB2146" s="52" t="str">
        <f t="shared" si="764"/>
        <v>Nein</v>
      </c>
      <c r="AC2146" s="52" t="str">
        <f t="shared" si="764"/>
        <v>Nein</v>
      </c>
      <c r="AD2146" s="52" t="str">
        <f t="shared" si="764"/>
        <v>Nein</v>
      </c>
      <c r="AE2146" s="52" t="str">
        <f t="shared" si="764"/>
        <v>Nein</v>
      </c>
      <c r="AF2146" s="52" t="str">
        <f t="shared" si="764"/>
        <v>Nein</v>
      </c>
      <c r="AG2146" s="61" t="str">
        <f>IF(Q2146="Ja",VLOOKUP($Q$2,Plausis!A:E,5,0),IF(R2146="Ja",VLOOKUP($R$2,Plausis!A:E,5,0),IF(T2146="Ja",VLOOKUP($T$2,Plausis!A:E,5,0),IF(U2146="Ja",VLOOKUP($U$2,Plausis!A:E,5,0),IF(AA2146="Ja",VLOOKUP($AA$2,Plausis!A:E,5,0),IF(AC2146="Ja",VLOOKUP($AC$2,Plausis!A:E,5,0),IF(AD2146="Ja",VLOOKUP($AD$2,Plausis!A:E,5,0),"")))))))</f>
        <v/>
      </c>
      <c r="AH2146" s="52" t="str">
        <f>IF(Y2146="Ja",VLOOKUP($Y$2,Plausis!A:E,5,0),"")</f>
        <v/>
      </c>
      <c r="AI2146" s="52" t="str">
        <f t="shared" si="748"/>
        <v>Ja</v>
      </c>
      <c r="AJ2146" s="52" t="str">
        <f>IF(S2146="Ja",VLOOKUP($S$2,Plausis!A:E,5,0),IF(V2146="Ja",VLOOKUP($V$2,Plausis!A:E,5,0),IF(X2146="Ja",VLOOKUP($X$2,Plausis!A:E,5,0),"")))</f>
        <v/>
      </c>
      <c r="AL2146" s="52" t="s">
        <v>2</v>
      </c>
      <c r="AM2146" s="114">
        <v>45531</v>
      </c>
      <c r="AN2146" s="52" t="s">
        <v>4467</v>
      </c>
      <c r="AO2146" s="52" t="str">
        <f>VLOOKUP(B2146,'BAT Grundtabelle'!B:T,19,0)</f>
        <v>ja</v>
      </c>
      <c r="AP2146" s="105" t="str">
        <f t="shared" si="749"/>
        <v>1599</v>
      </c>
      <c r="AQ2146" s="52" t="str">
        <f t="shared" si="750"/>
        <v>Werkzeughersteller</v>
      </c>
      <c r="AR2146" s="52" t="b">
        <f t="shared" si="765"/>
        <v>0</v>
      </c>
      <c r="AS2146" s="52" t="b">
        <f t="shared" si="765"/>
        <v>0</v>
      </c>
      <c r="AT2146" s="52" t="b">
        <f t="shared" si="765"/>
        <v>0</v>
      </c>
      <c r="AU2146" s="52">
        <f t="shared" si="751"/>
        <v>2</v>
      </c>
      <c r="AW2146" s="52" t="b">
        <f t="shared" si="752"/>
        <v>0</v>
      </c>
      <c r="AX2146" s="52" t="str">
        <f t="shared" si="753"/>
        <v>Unternehmen</v>
      </c>
      <c r="AY2146" s="52" t="b">
        <f t="shared" si="754"/>
        <v>0</v>
      </c>
      <c r="AZ2146" s="52" t="str">
        <f t="shared" si="755"/>
        <v>1599</v>
      </c>
      <c r="BA2146" s="52" t="str">
        <f>VLOOKUP(A2146,'BAT Grundtabelle'!A:U,21,0)</f>
        <v>ja</v>
      </c>
      <c r="BB2146" s="52" t="str">
        <f t="shared" si="756"/>
        <v>nein</v>
      </c>
      <c r="BC2146" s="52" t="str">
        <f t="shared" si="757"/>
        <v>1599</v>
      </c>
      <c r="BD2146" s="52" t="str">
        <f t="shared" si="758"/>
        <v>Werkzeughersteller</v>
      </c>
      <c r="BE2146" s="52" t="str">
        <f t="shared" si="759"/>
        <v>Unternehmen</v>
      </c>
      <c r="BF2146" s="52">
        <f t="shared" si="760"/>
        <v>2</v>
      </c>
    </row>
    <row r="2147" spans="1:58" hidden="1" x14ac:dyDescent="0.35">
      <c r="A2147" s="107" t="s">
        <v>4352</v>
      </c>
      <c r="B2147" s="75" t="s">
        <v>965</v>
      </c>
      <c r="C2147" s="52" t="s">
        <v>3</v>
      </c>
      <c r="D2147" s="52" t="s">
        <v>3</v>
      </c>
      <c r="E2147" s="52" t="s">
        <v>2</v>
      </c>
      <c r="F2147" s="52" t="s">
        <v>2</v>
      </c>
      <c r="G2147" s="52" t="s">
        <v>2</v>
      </c>
      <c r="H2147" s="52" t="s">
        <v>2</v>
      </c>
      <c r="I2147" s="52" t="s">
        <v>3</v>
      </c>
      <c r="J2147" s="52">
        <v>1</v>
      </c>
      <c r="K2147" s="52" t="s">
        <v>2</v>
      </c>
      <c r="L2147" s="52" t="s">
        <v>2</v>
      </c>
      <c r="M2147" s="52" t="s">
        <v>2</v>
      </c>
      <c r="N2147" s="52" t="s">
        <v>3</v>
      </c>
      <c r="P2147" s="52" t="s">
        <v>4</v>
      </c>
      <c r="Q2147" s="52" t="str">
        <f t="shared" si="764"/>
        <v>Nein</v>
      </c>
      <c r="R2147" s="52" t="str">
        <f t="shared" si="764"/>
        <v>Nein</v>
      </c>
      <c r="S2147" s="52" t="str">
        <f t="shared" si="764"/>
        <v>Nein</v>
      </c>
      <c r="T2147" s="52" t="str">
        <f t="shared" si="764"/>
        <v>Nein</v>
      </c>
      <c r="U2147" s="52" t="str">
        <f t="shared" si="764"/>
        <v>Nein</v>
      </c>
      <c r="V2147" s="52" t="str">
        <f t="shared" si="764"/>
        <v>Nein</v>
      </c>
      <c r="W2147" s="52" t="str">
        <f t="shared" si="764"/>
        <v>Nein</v>
      </c>
      <c r="X2147" s="52" t="str">
        <f t="shared" si="764"/>
        <v>Nein</v>
      </c>
      <c r="Y2147" s="52" t="str">
        <f t="shared" si="764"/>
        <v>Nein</v>
      </c>
      <c r="Z2147" s="52" t="str">
        <f t="shared" si="764"/>
        <v>Nein</v>
      </c>
      <c r="AA2147" s="52" t="str">
        <f t="shared" si="764"/>
        <v>Nein</v>
      </c>
      <c r="AB2147" s="52" t="str">
        <f t="shared" si="764"/>
        <v>Nein</v>
      </c>
      <c r="AC2147" s="52" t="str">
        <f t="shared" si="764"/>
        <v>Nein</v>
      </c>
      <c r="AD2147" s="52" t="str">
        <f t="shared" si="764"/>
        <v>Nein</v>
      </c>
      <c r="AE2147" s="52" t="str">
        <f t="shared" si="764"/>
        <v>Nein</v>
      </c>
      <c r="AF2147" s="52" t="str">
        <f t="shared" si="764"/>
        <v>Nein</v>
      </c>
      <c r="AG2147" s="61" t="str">
        <f>IF(Q2147="Ja",VLOOKUP($Q$2,Plausis!A:E,5,0),IF(R2147="Ja",VLOOKUP($R$2,Plausis!A:E,5,0),IF(T2147="Ja",VLOOKUP($T$2,Plausis!A:E,5,0),IF(U2147="Ja",VLOOKUP($U$2,Plausis!A:E,5,0),IF(AA2147="Ja",VLOOKUP($AA$2,Plausis!A:E,5,0),IF(AC2147="Ja",VLOOKUP($AC$2,Plausis!A:E,5,0),IF(AD2147="Ja",VLOOKUP($AD$2,Plausis!A:E,5,0),"")))))))</f>
        <v/>
      </c>
      <c r="AH2147" s="52" t="str">
        <f>IF(Y2147="Ja",VLOOKUP($Y$2,Plausis!A:E,5,0),"")</f>
        <v/>
      </c>
      <c r="AI2147" s="52" t="str">
        <f t="shared" si="748"/>
        <v>Ja</v>
      </c>
      <c r="AJ2147" s="52" t="str">
        <f>IF(S2147="Ja",VLOOKUP($S$2,Plausis!A:E,5,0),IF(V2147="Ja",VLOOKUP($V$2,Plausis!A:E,5,0),IF(X2147="Ja",VLOOKUP($X$2,Plausis!A:E,5,0),"")))</f>
        <v/>
      </c>
      <c r="AL2147" s="52" t="s">
        <v>2</v>
      </c>
      <c r="AM2147" s="114">
        <v>45531</v>
      </c>
      <c r="AN2147" s="52" t="s">
        <v>4467</v>
      </c>
      <c r="AO2147" s="52" t="str">
        <f>VLOOKUP(B2147,'BAT Grundtabelle'!B:T,19,0)</f>
        <v>ja</v>
      </c>
      <c r="AP2147" s="105" t="str">
        <f t="shared" si="749"/>
        <v>11923</v>
      </c>
      <c r="AQ2147" s="52" t="str">
        <f t="shared" si="750"/>
        <v>Werkzeugmaschinenhandel</v>
      </c>
      <c r="AR2147" s="52" t="b">
        <f t="shared" si="765"/>
        <v>0</v>
      </c>
      <c r="AS2147" s="52" t="b">
        <f t="shared" si="765"/>
        <v>0</v>
      </c>
      <c r="AT2147" s="52" t="b">
        <f t="shared" si="765"/>
        <v>0</v>
      </c>
      <c r="AU2147" s="52">
        <f t="shared" si="751"/>
        <v>1</v>
      </c>
      <c r="AW2147" s="52" t="b">
        <f t="shared" si="752"/>
        <v>0</v>
      </c>
      <c r="AX2147" s="52" t="str">
        <f t="shared" si="753"/>
        <v>Unternehmen</v>
      </c>
      <c r="AY2147" s="52" t="b">
        <f t="shared" si="754"/>
        <v>0</v>
      </c>
      <c r="AZ2147" s="52" t="str">
        <f t="shared" si="755"/>
        <v>11923</v>
      </c>
      <c r="BA2147" s="52" t="str">
        <f>VLOOKUP(A2147,'BAT Grundtabelle'!A:U,21,0)</f>
        <v>ja</v>
      </c>
      <c r="BB2147" s="52" t="str">
        <f t="shared" si="756"/>
        <v>nein</v>
      </c>
      <c r="BC2147" s="52" t="str">
        <f t="shared" si="757"/>
        <v>11923</v>
      </c>
      <c r="BD2147" s="52" t="str">
        <f t="shared" si="758"/>
        <v>Werkzeugmaschinenhandel</v>
      </c>
      <c r="BE2147" s="52" t="str">
        <f t="shared" si="759"/>
        <v>Unternehmen</v>
      </c>
      <c r="BF2147" s="52">
        <f t="shared" si="760"/>
        <v>1</v>
      </c>
    </row>
    <row r="2148" spans="1:58" ht="116" hidden="1" x14ac:dyDescent="0.35">
      <c r="A2148" s="107" t="s">
        <v>4353</v>
      </c>
      <c r="B2148" s="75" t="s">
        <v>518</v>
      </c>
      <c r="C2148" s="52" t="s">
        <v>3</v>
      </c>
      <c r="D2148" s="52" t="s">
        <v>3</v>
      </c>
      <c r="E2148" s="52" t="s">
        <v>2</v>
      </c>
      <c r="F2148" s="52" t="s">
        <v>2</v>
      </c>
      <c r="G2148" s="52" t="s">
        <v>2</v>
      </c>
      <c r="H2148" s="52" t="s">
        <v>2</v>
      </c>
      <c r="I2148" s="52" t="s">
        <v>3</v>
      </c>
      <c r="J2148" s="52">
        <v>4</v>
      </c>
      <c r="K2148" s="52" t="s">
        <v>2</v>
      </c>
      <c r="L2148" s="52" t="s">
        <v>2</v>
      </c>
      <c r="M2148" s="52" t="s">
        <v>2</v>
      </c>
      <c r="N2148" s="52" t="s">
        <v>3</v>
      </c>
      <c r="O2148" s="52" t="s">
        <v>2412</v>
      </c>
      <c r="P2148" s="52" t="s">
        <v>4549</v>
      </c>
      <c r="Q2148" s="52" t="str">
        <f t="shared" si="764"/>
        <v>Nein</v>
      </c>
      <c r="R2148" s="52" t="str">
        <f t="shared" si="764"/>
        <v>Nein</v>
      </c>
      <c r="S2148" s="52" t="str">
        <f t="shared" si="764"/>
        <v>Nein</v>
      </c>
      <c r="T2148" s="52" t="str">
        <f t="shared" si="764"/>
        <v>Nein</v>
      </c>
      <c r="U2148" s="52" t="str">
        <f t="shared" si="764"/>
        <v>Nein</v>
      </c>
      <c r="V2148" s="52" t="str">
        <f t="shared" si="764"/>
        <v>Nein</v>
      </c>
      <c r="W2148" s="52" t="str">
        <f t="shared" si="764"/>
        <v>Nein</v>
      </c>
      <c r="X2148" s="52" t="str">
        <f t="shared" si="764"/>
        <v>Nein</v>
      </c>
      <c r="Y2148" s="52" t="str">
        <f t="shared" si="764"/>
        <v>Nein</v>
      </c>
      <c r="Z2148" s="52" t="str">
        <f t="shared" si="764"/>
        <v>Nein</v>
      </c>
      <c r="AA2148" s="52" t="str">
        <f t="shared" si="764"/>
        <v>Ja</v>
      </c>
      <c r="AB2148" s="52" t="str">
        <f t="shared" si="764"/>
        <v>Ja</v>
      </c>
      <c r="AC2148" s="52" t="str">
        <f t="shared" si="764"/>
        <v>Nein</v>
      </c>
      <c r="AD2148" s="52" t="str">
        <f t="shared" si="764"/>
        <v>Nein</v>
      </c>
      <c r="AE2148" s="52" t="str">
        <f t="shared" si="764"/>
        <v>Nein</v>
      </c>
      <c r="AF2148" s="52" t="str">
        <f t="shared" si="764"/>
        <v>Nein</v>
      </c>
      <c r="AG2148" s="61" t="str">
        <f>IF(Q2148="Ja",VLOOKUP($Q$2,Plausis!A:E,5,0),IF(R2148="Ja",VLOOKUP($R$2,Plausis!A:E,5,0),IF(T2148="Ja",VLOOKUP($T$2,Plausis!A:E,5,0),IF(U2148="Ja",VLOOKUP($U$2,Plausis!A:E,5,0),IF(AA2148="Ja",VLOOKUP($AA$2,Plausis!A:E,5,0),IF(AC2148="Ja",VLOOKUP($AC$2,Plausis!A:E,5,0),IF(AD2148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148" s="52" t="str">
        <f>IF(Y2148="Ja",VLOOKUP($Y$2,Plausis!A:E,5,0),"")</f>
        <v/>
      </c>
      <c r="AI2148" s="52" t="str">
        <f t="shared" si="748"/>
        <v>Ja</v>
      </c>
      <c r="AJ2148" s="52" t="str">
        <f>IF(S2148="Ja",VLOOKUP($S$2,Plausis!A:E,5,0),IF(V2148="Ja",VLOOKUP($V$2,Plausis!A:E,5,0),IF(X2148="Ja",VLOOKUP($X$2,Plausis!A:E,5,0),"")))</f>
        <v/>
      </c>
      <c r="AL2148" s="52" t="s">
        <v>3</v>
      </c>
      <c r="AM2148" s="114">
        <v>45531</v>
      </c>
      <c r="AN2148" s="52" t="s">
        <v>4467</v>
      </c>
      <c r="AO2148" s="52" t="str">
        <f>VLOOKUP(B2148,'BAT Grundtabelle'!B:T,19,0)</f>
        <v>ja</v>
      </c>
      <c r="AP2148" s="105" t="str">
        <f t="shared" si="749"/>
        <v>11924</v>
      </c>
      <c r="AQ2148" s="52" t="str">
        <f t="shared" si="750"/>
        <v>Werttransporte</v>
      </c>
      <c r="AR2148" s="52" t="b">
        <f t="shared" si="765"/>
        <v>0</v>
      </c>
      <c r="AS2148" s="52" t="b">
        <f t="shared" si="765"/>
        <v>0</v>
      </c>
      <c r="AT2148" s="52" t="b">
        <f t="shared" si="765"/>
        <v>0</v>
      </c>
      <c r="AU2148" s="52">
        <f t="shared" si="751"/>
        <v>4</v>
      </c>
      <c r="AW2148" s="52" t="b">
        <f t="shared" si="752"/>
        <v>0</v>
      </c>
      <c r="AX2148" s="52" t="str">
        <f t="shared" si="753"/>
        <v>Unternehmen</v>
      </c>
      <c r="AY2148" s="52" t="b">
        <f t="shared" si="754"/>
        <v>0</v>
      </c>
      <c r="AZ2148" s="52" t="str">
        <f t="shared" si="755"/>
        <v>11924</v>
      </c>
      <c r="BA2148" s="52" t="str">
        <f>VLOOKUP(A2148,'BAT Grundtabelle'!A:U,21,0)</f>
        <v>ja</v>
      </c>
      <c r="BB2148" s="52" t="str">
        <f t="shared" si="756"/>
        <v>nein</v>
      </c>
      <c r="BC2148" s="52" t="str">
        <f t="shared" si="757"/>
        <v>11924</v>
      </c>
      <c r="BD2148" s="52" t="str">
        <f t="shared" si="758"/>
        <v>Werttransporte</v>
      </c>
      <c r="BE2148" s="52" t="str">
        <f t="shared" si="759"/>
        <v>Unternehmen</v>
      </c>
      <c r="BF2148" s="52">
        <f t="shared" si="760"/>
        <v>4</v>
      </c>
    </row>
    <row r="2149" spans="1:58" hidden="1" x14ac:dyDescent="0.35">
      <c r="A2149" s="107" t="s">
        <v>4354</v>
      </c>
      <c r="B2149" s="75" t="s">
        <v>1676</v>
      </c>
      <c r="C2149" s="52" t="s">
        <v>3</v>
      </c>
      <c r="D2149" s="52" t="s">
        <v>3</v>
      </c>
      <c r="E2149" s="52" t="s">
        <v>2</v>
      </c>
      <c r="F2149" s="52" t="s">
        <v>2</v>
      </c>
      <c r="G2149" s="52" t="s">
        <v>2</v>
      </c>
      <c r="H2149" s="52" t="s">
        <v>2</v>
      </c>
      <c r="I2149" s="52" t="s">
        <v>3</v>
      </c>
      <c r="J2149" s="52">
        <v>4</v>
      </c>
      <c r="K2149" s="52" t="s">
        <v>2</v>
      </c>
      <c r="L2149" s="52" t="s">
        <v>2</v>
      </c>
      <c r="M2149" s="52" t="s">
        <v>2</v>
      </c>
      <c r="N2149" s="52" t="s">
        <v>2</v>
      </c>
      <c r="O2149" s="52" t="s">
        <v>2412</v>
      </c>
      <c r="P2149" s="52" t="s">
        <v>4407</v>
      </c>
      <c r="Q2149" s="52" t="str">
        <f t="shared" si="764"/>
        <v>Nein</v>
      </c>
      <c r="R2149" s="52" t="str">
        <f t="shared" si="764"/>
        <v>Nein</v>
      </c>
      <c r="S2149" s="52" t="str">
        <f t="shared" si="764"/>
        <v>Nein</v>
      </c>
      <c r="T2149" s="52" t="str">
        <f t="shared" si="764"/>
        <v>Nein</v>
      </c>
      <c r="U2149" s="52" t="str">
        <f t="shared" si="764"/>
        <v>Nein</v>
      </c>
      <c r="V2149" s="52" t="str">
        <f t="shared" si="764"/>
        <v>Nein</v>
      </c>
      <c r="W2149" s="52" t="str">
        <f t="shared" si="764"/>
        <v>Nein</v>
      </c>
      <c r="X2149" s="52" t="str">
        <f t="shared" si="764"/>
        <v>Nein</v>
      </c>
      <c r="Y2149" s="52" t="str">
        <f t="shared" si="764"/>
        <v>Nein</v>
      </c>
      <c r="Z2149" s="52" t="str">
        <f t="shared" si="764"/>
        <v>Nein</v>
      </c>
      <c r="AA2149" s="52" t="str">
        <f t="shared" si="764"/>
        <v>Nein</v>
      </c>
      <c r="AB2149" s="52" t="str">
        <f t="shared" si="764"/>
        <v>Ja</v>
      </c>
      <c r="AC2149" s="52" t="str">
        <f t="shared" si="764"/>
        <v>Ja</v>
      </c>
      <c r="AD2149" s="52" t="str">
        <f t="shared" si="764"/>
        <v>Nein</v>
      </c>
      <c r="AE2149" s="52" t="str">
        <f t="shared" si="764"/>
        <v>Nein</v>
      </c>
      <c r="AF2149" s="52" t="str">
        <f t="shared" si="764"/>
        <v>Nein</v>
      </c>
      <c r="AG2149" s="61" t="str">
        <f>IF(Q2149="Ja",VLOOKUP($Q$2,Plausis!A:E,5,0),IF(R2149="Ja",VLOOKUP($R$2,Plausis!A:E,5,0),IF(T2149="Ja",VLOOKUP($T$2,Plausis!A:E,5,0),IF(U2149="Ja",VLOOKUP($U$2,Plausis!A:E,5,0),IF(AA2149="Ja",VLOOKUP($AA$2,Plausis!A:E,5,0),IF(AC2149="Ja",VLOOKUP($AC$2,Plausis!A:E,5,0),IF(AD2149="Ja",VLOOKUP($AD$2,Plausis!A:E,5,0),"")))))))</f>
        <v>Diese Betriebsart kann nur nachvorheriger individueller Absprache mit der Fachabteilung versichert werden.</v>
      </c>
      <c r="AH2149" s="52" t="str">
        <f>IF(Y2149="Ja",VLOOKUP($Y$2,Plausis!A:E,5,0),"")</f>
        <v/>
      </c>
      <c r="AI2149" s="52" t="str">
        <f t="shared" si="748"/>
        <v>Ja</v>
      </c>
      <c r="AJ2149" s="52" t="str">
        <f>IF(S2149="Ja",VLOOKUP($S$2,Plausis!A:E,5,0),IF(V2149="Ja",VLOOKUP($V$2,Plausis!A:E,5,0),IF(X2149="Ja",VLOOKUP($X$2,Plausis!A:E,5,0),"")))</f>
        <v/>
      </c>
      <c r="AL2149" s="52" t="s">
        <v>2</v>
      </c>
      <c r="AM2149" s="114">
        <v>45531</v>
      </c>
      <c r="AN2149" s="52" t="s">
        <v>4467</v>
      </c>
      <c r="AO2149" s="52" t="str">
        <f>VLOOKUP(B2149,'BAT Grundtabelle'!B:T,19,0)</f>
        <v>ja</v>
      </c>
      <c r="AP2149" s="105" t="str">
        <f t="shared" si="749"/>
        <v>11925</v>
      </c>
      <c r="AQ2149" s="52" t="str">
        <f t="shared" si="750"/>
        <v>Wettannahmestelle</v>
      </c>
      <c r="AR2149" s="52" t="b">
        <f t="shared" si="765"/>
        <v>0</v>
      </c>
      <c r="AS2149" s="52" t="b">
        <f t="shared" si="765"/>
        <v>0</v>
      </c>
      <c r="AT2149" s="52" t="b">
        <f t="shared" si="765"/>
        <v>0</v>
      </c>
      <c r="AU2149" s="52">
        <f t="shared" si="751"/>
        <v>4</v>
      </c>
      <c r="AW2149" s="52" t="b">
        <f t="shared" si="752"/>
        <v>0</v>
      </c>
      <c r="AX2149" s="52" t="str">
        <f t="shared" si="753"/>
        <v>Unternehmen</v>
      </c>
      <c r="AY2149" s="52" t="b">
        <f t="shared" si="754"/>
        <v>0</v>
      </c>
      <c r="AZ2149" s="52" t="str">
        <f t="shared" si="755"/>
        <v>11925</v>
      </c>
      <c r="BA2149" s="52" t="str">
        <f>VLOOKUP(A2149,'BAT Grundtabelle'!A:U,21,0)</f>
        <v>ja</v>
      </c>
      <c r="BB2149" s="52" t="str">
        <f t="shared" si="756"/>
        <v>nein</v>
      </c>
      <c r="BC2149" s="52" t="str">
        <f t="shared" si="757"/>
        <v>11925</v>
      </c>
      <c r="BD2149" s="52" t="str">
        <f t="shared" si="758"/>
        <v>Wettannahmestelle</v>
      </c>
      <c r="BE2149" s="52" t="str">
        <f t="shared" si="759"/>
        <v>Unternehmen</v>
      </c>
      <c r="BF2149" s="52">
        <f t="shared" si="760"/>
        <v>4</v>
      </c>
    </row>
    <row r="2150" spans="1:58" hidden="1" x14ac:dyDescent="0.35">
      <c r="A2150" s="107" t="s">
        <v>4355</v>
      </c>
      <c r="B2150" s="75" t="s">
        <v>1677</v>
      </c>
      <c r="C2150" s="52" t="s">
        <v>3</v>
      </c>
      <c r="D2150" s="52" t="s">
        <v>3</v>
      </c>
      <c r="E2150" s="52" t="s">
        <v>2</v>
      </c>
      <c r="F2150" s="52" t="s">
        <v>2</v>
      </c>
      <c r="G2150" s="52" t="s">
        <v>2</v>
      </c>
      <c r="H2150" s="52" t="s">
        <v>2</v>
      </c>
      <c r="I2150" s="52" t="s">
        <v>3</v>
      </c>
      <c r="J2150" s="52">
        <v>4</v>
      </c>
      <c r="K2150" s="52" t="s">
        <v>2</v>
      </c>
      <c r="L2150" s="52" t="s">
        <v>2</v>
      </c>
      <c r="M2150" s="52" t="s">
        <v>2</v>
      </c>
      <c r="N2150" s="52" t="s">
        <v>2</v>
      </c>
      <c r="O2150" s="52" t="s">
        <v>2412</v>
      </c>
      <c r="P2150" s="52" t="s">
        <v>4407</v>
      </c>
      <c r="Q2150" s="52" t="str">
        <f t="shared" si="764"/>
        <v>Nein</v>
      </c>
      <c r="R2150" s="52" t="str">
        <f t="shared" si="764"/>
        <v>Nein</v>
      </c>
      <c r="S2150" s="52" t="str">
        <f t="shared" si="764"/>
        <v>Nein</v>
      </c>
      <c r="T2150" s="52" t="str">
        <f t="shared" si="764"/>
        <v>Nein</v>
      </c>
      <c r="U2150" s="52" t="str">
        <f t="shared" si="764"/>
        <v>Nein</v>
      </c>
      <c r="V2150" s="52" t="str">
        <f t="shared" si="764"/>
        <v>Nein</v>
      </c>
      <c r="W2150" s="52" t="str">
        <f t="shared" si="764"/>
        <v>Nein</v>
      </c>
      <c r="X2150" s="52" t="str">
        <f t="shared" si="764"/>
        <v>Nein</v>
      </c>
      <c r="Y2150" s="52" t="str">
        <f t="shared" si="764"/>
        <v>Nein</v>
      </c>
      <c r="Z2150" s="52" t="str">
        <f t="shared" si="764"/>
        <v>Nein</v>
      </c>
      <c r="AA2150" s="52" t="str">
        <f t="shared" si="764"/>
        <v>Nein</v>
      </c>
      <c r="AB2150" s="52" t="str">
        <f t="shared" si="764"/>
        <v>Ja</v>
      </c>
      <c r="AC2150" s="52" t="str">
        <f t="shared" si="764"/>
        <v>Ja</v>
      </c>
      <c r="AD2150" s="52" t="str">
        <f t="shared" si="764"/>
        <v>Nein</v>
      </c>
      <c r="AE2150" s="52" t="str">
        <f t="shared" si="764"/>
        <v>Nein</v>
      </c>
      <c r="AF2150" s="52" t="str">
        <f t="shared" si="764"/>
        <v>Nein</v>
      </c>
      <c r="AG2150" s="61" t="str">
        <f>IF(Q2150="Ja",VLOOKUP($Q$2,Plausis!A:E,5,0),IF(R2150="Ja",VLOOKUP($R$2,Plausis!A:E,5,0),IF(T2150="Ja",VLOOKUP($T$2,Plausis!A:E,5,0),IF(U2150="Ja",VLOOKUP($U$2,Plausis!A:E,5,0),IF(AA2150="Ja",VLOOKUP($AA$2,Plausis!A:E,5,0),IF(AC2150="Ja",VLOOKUP($AC$2,Plausis!A:E,5,0),IF(AD2150="Ja",VLOOKUP($AD$2,Plausis!A:E,5,0),"")))))))</f>
        <v>Diese Betriebsart kann nur nachvorheriger individueller Absprache mit der Fachabteilung versichert werden.</v>
      </c>
      <c r="AH2150" s="52" t="str">
        <f>IF(Y2150="Ja",VLOOKUP($Y$2,Plausis!A:E,5,0),"")</f>
        <v/>
      </c>
      <c r="AI2150" s="52" t="str">
        <f t="shared" si="748"/>
        <v>Ja</v>
      </c>
      <c r="AJ2150" s="52" t="str">
        <f>IF(S2150="Ja",VLOOKUP($S$2,Plausis!A:E,5,0),IF(V2150="Ja",VLOOKUP($V$2,Plausis!A:E,5,0),IF(X2150="Ja",VLOOKUP($X$2,Plausis!A:E,5,0),"")))</f>
        <v/>
      </c>
      <c r="AL2150" s="52" t="s">
        <v>2</v>
      </c>
      <c r="AM2150" s="114">
        <v>45531</v>
      </c>
      <c r="AN2150" s="52" t="s">
        <v>4467</v>
      </c>
      <c r="AO2150" s="52" t="str">
        <f>VLOOKUP(B2150,'BAT Grundtabelle'!B:T,19,0)</f>
        <v>ja</v>
      </c>
      <c r="AP2150" s="105" t="str">
        <f t="shared" si="749"/>
        <v>11926</v>
      </c>
      <c r="AQ2150" s="52" t="str">
        <f t="shared" si="750"/>
        <v>Wettbüro</v>
      </c>
      <c r="AR2150" s="52" t="b">
        <f t="shared" si="765"/>
        <v>0</v>
      </c>
      <c r="AS2150" s="52" t="b">
        <f t="shared" si="765"/>
        <v>0</v>
      </c>
      <c r="AT2150" s="52" t="b">
        <f t="shared" si="765"/>
        <v>0</v>
      </c>
      <c r="AU2150" s="52">
        <f t="shared" si="751"/>
        <v>4</v>
      </c>
      <c r="AW2150" s="52" t="b">
        <f t="shared" si="752"/>
        <v>0</v>
      </c>
      <c r="AX2150" s="52" t="str">
        <f t="shared" si="753"/>
        <v>Unternehmen</v>
      </c>
      <c r="AY2150" s="52" t="b">
        <f t="shared" si="754"/>
        <v>0</v>
      </c>
      <c r="AZ2150" s="52" t="str">
        <f t="shared" si="755"/>
        <v>11926</v>
      </c>
      <c r="BA2150" s="52" t="str">
        <f>VLOOKUP(A2150,'BAT Grundtabelle'!A:U,21,0)</f>
        <v>ja</v>
      </c>
      <c r="BB2150" s="52" t="str">
        <f t="shared" si="756"/>
        <v>nein</v>
      </c>
      <c r="BC2150" s="52" t="str">
        <f t="shared" si="757"/>
        <v>11926</v>
      </c>
      <c r="BD2150" s="52" t="str">
        <f t="shared" si="758"/>
        <v>Wettbüro</v>
      </c>
      <c r="BE2150" s="52" t="str">
        <f t="shared" si="759"/>
        <v>Unternehmen</v>
      </c>
      <c r="BF2150" s="52">
        <f t="shared" si="760"/>
        <v>4</v>
      </c>
    </row>
    <row r="2151" spans="1:58" hidden="1" x14ac:dyDescent="0.35">
      <c r="A2151" s="107" t="s">
        <v>4356</v>
      </c>
      <c r="B2151" s="75" t="s">
        <v>1090</v>
      </c>
      <c r="C2151" s="52" t="s">
        <v>3</v>
      </c>
      <c r="D2151" s="52" t="s">
        <v>3</v>
      </c>
      <c r="E2151" s="52" t="s">
        <v>2</v>
      </c>
      <c r="F2151" s="52" t="s">
        <v>2</v>
      </c>
      <c r="G2151" s="52" t="s">
        <v>2</v>
      </c>
      <c r="H2151" s="52" t="s">
        <v>2</v>
      </c>
      <c r="I2151" s="52" t="s">
        <v>3</v>
      </c>
      <c r="J2151" s="52">
        <v>1</v>
      </c>
      <c r="K2151" s="52" t="s">
        <v>2</v>
      </c>
      <c r="L2151" s="52" t="s">
        <v>2</v>
      </c>
      <c r="M2151" s="52" t="s">
        <v>2</v>
      </c>
      <c r="N2151" s="52" t="s">
        <v>3</v>
      </c>
      <c r="P2151" s="52" t="s">
        <v>4</v>
      </c>
      <c r="Q2151" s="52" t="str">
        <f t="shared" si="764"/>
        <v>Nein</v>
      </c>
      <c r="R2151" s="52" t="str">
        <f t="shared" si="764"/>
        <v>Nein</v>
      </c>
      <c r="S2151" s="52" t="str">
        <f t="shared" si="764"/>
        <v>Nein</v>
      </c>
      <c r="T2151" s="52" t="str">
        <f t="shared" si="764"/>
        <v>Nein</v>
      </c>
      <c r="U2151" s="52" t="str">
        <f t="shared" si="764"/>
        <v>Nein</v>
      </c>
      <c r="V2151" s="52" t="str">
        <f t="shared" si="764"/>
        <v>Nein</v>
      </c>
      <c r="W2151" s="52" t="str">
        <f t="shared" si="764"/>
        <v>Nein</v>
      </c>
      <c r="X2151" s="52" t="str">
        <f t="shared" si="764"/>
        <v>Nein</v>
      </c>
      <c r="Y2151" s="52" t="str">
        <f t="shared" si="764"/>
        <v>Nein</v>
      </c>
      <c r="Z2151" s="52" t="str">
        <f t="shared" si="764"/>
        <v>Nein</v>
      </c>
      <c r="AA2151" s="52" t="str">
        <f t="shared" si="764"/>
        <v>Nein</v>
      </c>
      <c r="AB2151" s="52" t="str">
        <f t="shared" si="764"/>
        <v>Nein</v>
      </c>
      <c r="AC2151" s="52" t="str">
        <f t="shared" si="764"/>
        <v>Nein</v>
      </c>
      <c r="AD2151" s="52" t="str">
        <f t="shared" si="764"/>
        <v>Nein</v>
      </c>
      <c r="AE2151" s="52" t="str">
        <f t="shared" si="764"/>
        <v>Nein</v>
      </c>
      <c r="AF2151" s="52" t="str">
        <f t="shared" si="764"/>
        <v>Nein</v>
      </c>
      <c r="AG2151" s="61" t="str">
        <f>IF(Q2151="Ja",VLOOKUP($Q$2,Plausis!A:E,5,0),IF(R2151="Ja",VLOOKUP($R$2,Plausis!A:E,5,0),IF(T2151="Ja",VLOOKUP($T$2,Plausis!A:E,5,0),IF(U2151="Ja",VLOOKUP($U$2,Plausis!A:E,5,0),IF(AA2151="Ja",VLOOKUP($AA$2,Plausis!A:E,5,0),IF(AC2151="Ja",VLOOKUP($AC$2,Plausis!A:E,5,0),IF(AD2151="Ja",VLOOKUP($AD$2,Plausis!A:E,5,0),"")))))))</f>
        <v/>
      </c>
      <c r="AH2151" s="52" t="str">
        <f>IF(Y2151="Ja",VLOOKUP($Y$2,Plausis!A:E,5,0),"")</f>
        <v/>
      </c>
      <c r="AI2151" s="52" t="str">
        <f t="shared" si="748"/>
        <v>Ja</v>
      </c>
      <c r="AJ2151" s="52" t="str">
        <f>IF(S2151="Ja",VLOOKUP($S$2,Plausis!A:E,5,0),IF(V2151="Ja",VLOOKUP($V$2,Plausis!A:E,5,0),IF(X2151="Ja",VLOOKUP($X$2,Plausis!A:E,5,0),"")))</f>
        <v/>
      </c>
      <c r="AL2151" s="52" t="s">
        <v>3</v>
      </c>
      <c r="AM2151" s="114">
        <v>45531</v>
      </c>
      <c r="AN2151" s="52" t="s">
        <v>4467</v>
      </c>
      <c r="AO2151" s="52" t="str">
        <f>VLOOKUP(B2151,'BAT Grundtabelle'!B:T,19,0)</f>
        <v>ja</v>
      </c>
      <c r="AP2151" s="105" t="str">
        <f t="shared" si="749"/>
        <v>11927</v>
      </c>
      <c r="AQ2151" s="52" t="str">
        <f t="shared" si="750"/>
        <v>Wildhandel</v>
      </c>
      <c r="AR2151" s="52" t="b">
        <f t="shared" si="765"/>
        <v>0</v>
      </c>
      <c r="AS2151" s="52" t="b">
        <f t="shared" si="765"/>
        <v>0</v>
      </c>
      <c r="AT2151" s="52" t="b">
        <f t="shared" si="765"/>
        <v>0</v>
      </c>
      <c r="AU2151" s="52">
        <f t="shared" si="751"/>
        <v>1</v>
      </c>
      <c r="AW2151" s="52" t="b">
        <f t="shared" si="752"/>
        <v>0</v>
      </c>
      <c r="AX2151" s="52" t="str">
        <f t="shared" si="753"/>
        <v>Unternehmen</v>
      </c>
      <c r="AY2151" s="52" t="b">
        <f t="shared" si="754"/>
        <v>0</v>
      </c>
      <c r="AZ2151" s="52" t="str">
        <f t="shared" si="755"/>
        <v>11927</v>
      </c>
      <c r="BA2151" s="52" t="str">
        <f>VLOOKUP(A2151,'BAT Grundtabelle'!A:U,21,0)</f>
        <v>ja</v>
      </c>
      <c r="BB2151" s="52" t="str">
        <f t="shared" si="756"/>
        <v>nein</v>
      </c>
      <c r="BC2151" s="52" t="str">
        <f t="shared" si="757"/>
        <v>11927</v>
      </c>
      <c r="BD2151" s="52" t="str">
        <f t="shared" si="758"/>
        <v>Wildhandel</v>
      </c>
      <c r="BE2151" s="52" t="str">
        <f t="shared" si="759"/>
        <v>Unternehmen</v>
      </c>
      <c r="BF2151" s="52">
        <f t="shared" si="760"/>
        <v>1</v>
      </c>
    </row>
    <row r="2152" spans="1:58" hidden="1" x14ac:dyDescent="0.35">
      <c r="A2152" s="107" t="s">
        <v>4357</v>
      </c>
      <c r="B2152" s="75" t="s">
        <v>1497</v>
      </c>
      <c r="C2152" s="52" t="s">
        <v>3</v>
      </c>
      <c r="D2152" s="52" t="s">
        <v>3</v>
      </c>
      <c r="E2152" s="52" t="s">
        <v>2</v>
      </c>
      <c r="F2152" s="52" t="s">
        <v>2</v>
      </c>
      <c r="G2152" s="52" t="s">
        <v>2</v>
      </c>
      <c r="H2152" s="52" t="s">
        <v>2</v>
      </c>
      <c r="I2152" s="52" t="s">
        <v>3</v>
      </c>
      <c r="J2152" s="52">
        <v>1</v>
      </c>
      <c r="K2152" s="52" t="s">
        <v>2</v>
      </c>
      <c r="L2152" s="52" t="s">
        <v>2</v>
      </c>
      <c r="M2152" s="52" t="s">
        <v>2</v>
      </c>
      <c r="N2152" s="52" t="s">
        <v>3</v>
      </c>
      <c r="P2152" s="52" t="s">
        <v>4</v>
      </c>
      <c r="Q2152" s="52" t="str">
        <f t="shared" si="764"/>
        <v>Nein</v>
      </c>
      <c r="R2152" s="52" t="str">
        <f t="shared" si="764"/>
        <v>Nein</v>
      </c>
      <c r="S2152" s="52" t="str">
        <f t="shared" si="764"/>
        <v>Nein</v>
      </c>
      <c r="T2152" s="52" t="str">
        <f t="shared" si="764"/>
        <v>Nein</v>
      </c>
      <c r="U2152" s="52" t="str">
        <f t="shared" si="764"/>
        <v>Nein</v>
      </c>
      <c r="V2152" s="52" t="str">
        <f t="shared" si="764"/>
        <v>Nein</v>
      </c>
      <c r="W2152" s="52" t="str">
        <f t="shared" si="764"/>
        <v>Nein</v>
      </c>
      <c r="X2152" s="52" t="str">
        <f t="shared" si="764"/>
        <v>Nein</v>
      </c>
      <c r="Y2152" s="52" t="str">
        <f t="shared" si="764"/>
        <v>Nein</v>
      </c>
      <c r="Z2152" s="52" t="str">
        <f t="shared" si="764"/>
        <v>Nein</v>
      </c>
      <c r="AA2152" s="52" t="str">
        <f t="shared" si="764"/>
        <v>Nein</v>
      </c>
      <c r="AB2152" s="52" t="str">
        <f t="shared" si="764"/>
        <v>Nein</v>
      </c>
      <c r="AC2152" s="52" t="str">
        <f t="shared" si="764"/>
        <v>Nein</v>
      </c>
      <c r="AD2152" s="52" t="str">
        <f t="shared" si="764"/>
        <v>Nein</v>
      </c>
      <c r="AE2152" s="52" t="str">
        <f t="shared" si="764"/>
        <v>Nein</v>
      </c>
      <c r="AF2152" s="52" t="str">
        <f t="shared" si="764"/>
        <v>Nein</v>
      </c>
      <c r="AG2152" s="61" t="str">
        <f>IF(Q2152="Ja",VLOOKUP($Q$2,Plausis!A:E,5,0),IF(R2152="Ja",VLOOKUP($R$2,Plausis!A:E,5,0),IF(T2152="Ja",VLOOKUP($T$2,Plausis!A:E,5,0),IF(U2152="Ja",VLOOKUP($U$2,Plausis!A:E,5,0),IF(AA2152="Ja",VLOOKUP($AA$2,Plausis!A:E,5,0),IF(AC2152="Ja",VLOOKUP($AC$2,Plausis!A:E,5,0),IF(AD2152="Ja",VLOOKUP($AD$2,Plausis!A:E,5,0),"")))))))</f>
        <v/>
      </c>
      <c r="AH2152" s="52" t="str">
        <f>IF(Y2152="Ja",VLOOKUP($Y$2,Plausis!A:E,5,0),"")</f>
        <v/>
      </c>
      <c r="AI2152" s="52" t="str">
        <f t="shared" si="748"/>
        <v>Ja</v>
      </c>
      <c r="AJ2152" s="52" t="str">
        <f>IF(S2152="Ja",VLOOKUP($S$2,Plausis!A:E,5,0),IF(V2152="Ja",VLOOKUP($V$2,Plausis!A:E,5,0),IF(X2152="Ja",VLOOKUP($X$2,Plausis!A:E,5,0),"")))</f>
        <v/>
      </c>
      <c r="AL2152" s="52" t="s">
        <v>2</v>
      </c>
      <c r="AM2152" s="114">
        <v>45531</v>
      </c>
      <c r="AN2152" s="52" t="s">
        <v>4467</v>
      </c>
      <c r="AO2152" s="52" t="str">
        <f>VLOOKUP(B2152,'BAT Grundtabelle'!B:T,19,0)</f>
        <v>ja</v>
      </c>
      <c r="AP2152" s="105" t="str">
        <f t="shared" si="749"/>
        <v>11928</v>
      </c>
      <c r="AQ2152" s="52" t="str">
        <f t="shared" si="750"/>
        <v>Wildpark</v>
      </c>
      <c r="AR2152" s="52" t="b">
        <f t="shared" si="765"/>
        <v>0</v>
      </c>
      <c r="AS2152" s="52" t="b">
        <f t="shared" si="765"/>
        <v>0</v>
      </c>
      <c r="AT2152" s="52" t="b">
        <f t="shared" si="765"/>
        <v>0</v>
      </c>
      <c r="AU2152" s="52">
        <f t="shared" si="751"/>
        <v>1</v>
      </c>
      <c r="AW2152" s="52" t="b">
        <f t="shared" si="752"/>
        <v>0</v>
      </c>
      <c r="AX2152" s="52" t="str">
        <f t="shared" si="753"/>
        <v>Unternehmen</v>
      </c>
      <c r="AY2152" s="52" t="b">
        <f t="shared" si="754"/>
        <v>0</v>
      </c>
      <c r="AZ2152" s="52" t="str">
        <f t="shared" si="755"/>
        <v>11928</v>
      </c>
      <c r="BA2152" s="52" t="str">
        <f>VLOOKUP(A2152,'BAT Grundtabelle'!A:U,21,0)</f>
        <v>ja</v>
      </c>
      <c r="BB2152" s="52" t="str">
        <f t="shared" si="756"/>
        <v>nein</v>
      </c>
      <c r="BC2152" s="52" t="str">
        <f t="shared" si="757"/>
        <v>11928</v>
      </c>
      <c r="BD2152" s="52" t="str">
        <f t="shared" si="758"/>
        <v>Wildpark</v>
      </c>
      <c r="BE2152" s="52" t="str">
        <f t="shared" si="759"/>
        <v>Unternehmen</v>
      </c>
      <c r="BF2152" s="52">
        <f t="shared" si="760"/>
        <v>1</v>
      </c>
    </row>
    <row r="2153" spans="1:58" hidden="1" x14ac:dyDescent="0.35">
      <c r="A2153" s="107" t="s">
        <v>4358</v>
      </c>
      <c r="B2153" s="75" t="s">
        <v>446</v>
      </c>
      <c r="C2153" s="52" t="s">
        <v>3</v>
      </c>
      <c r="D2153" s="52" t="s">
        <v>3</v>
      </c>
      <c r="E2153" s="52" t="s">
        <v>2</v>
      </c>
      <c r="F2153" s="52" t="s">
        <v>2</v>
      </c>
      <c r="G2153" s="52" t="s">
        <v>2</v>
      </c>
      <c r="H2153" s="52" t="s">
        <v>2</v>
      </c>
      <c r="I2153" s="52" t="s">
        <v>3</v>
      </c>
      <c r="J2153" s="52">
        <v>2</v>
      </c>
      <c r="K2153" s="52" t="s">
        <v>2</v>
      </c>
      <c r="L2153" s="52" t="s">
        <v>2</v>
      </c>
      <c r="M2153" s="52" t="s">
        <v>2</v>
      </c>
      <c r="N2153" s="52" t="s">
        <v>3</v>
      </c>
      <c r="P2153" s="52" t="s">
        <v>4</v>
      </c>
      <c r="Q2153" s="52" t="str">
        <f t="shared" ref="Q2153:AF2162" si="766">IF(ISERROR(FIND(Q$2,$P2153,1)),"Nein","Ja")</f>
        <v>Nein</v>
      </c>
      <c r="R2153" s="52" t="str">
        <f t="shared" si="766"/>
        <v>Nein</v>
      </c>
      <c r="S2153" s="52" t="str">
        <f t="shared" si="766"/>
        <v>Nein</v>
      </c>
      <c r="T2153" s="52" t="str">
        <f t="shared" si="766"/>
        <v>Nein</v>
      </c>
      <c r="U2153" s="52" t="str">
        <f t="shared" si="766"/>
        <v>Nein</v>
      </c>
      <c r="V2153" s="52" t="str">
        <f t="shared" si="766"/>
        <v>Nein</v>
      </c>
      <c r="W2153" s="52" t="str">
        <f t="shared" si="766"/>
        <v>Nein</v>
      </c>
      <c r="X2153" s="52" t="str">
        <f t="shared" si="766"/>
        <v>Nein</v>
      </c>
      <c r="Y2153" s="52" t="str">
        <f t="shared" si="766"/>
        <v>Nein</v>
      </c>
      <c r="Z2153" s="52" t="str">
        <f t="shared" si="766"/>
        <v>Nein</v>
      </c>
      <c r="AA2153" s="52" t="str">
        <f t="shared" si="766"/>
        <v>Nein</v>
      </c>
      <c r="AB2153" s="52" t="str">
        <f t="shared" si="766"/>
        <v>Nein</v>
      </c>
      <c r="AC2153" s="52" t="str">
        <f t="shared" si="766"/>
        <v>Nein</v>
      </c>
      <c r="AD2153" s="52" t="str">
        <f t="shared" si="766"/>
        <v>Nein</v>
      </c>
      <c r="AE2153" s="52" t="str">
        <f t="shared" si="766"/>
        <v>Nein</v>
      </c>
      <c r="AF2153" s="52" t="str">
        <f t="shared" si="766"/>
        <v>Nein</v>
      </c>
      <c r="AG2153" s="61" t="str">
        <f>IF(Q2153="Ja",VLOOKUP($Q$2,Plausis!A:E,5,0),IF(R2153="Ja",VLOOKUP($R$2,Plausis!A:E,5,0),IF(T2153="Ja",VLOOKUP($T$2,Plausis!A:E,5,0),IF(U2153="Ja",VLOOKUP($U$2,Plausis!A:E,5,0),IF(AA2153="Ja",VLOOKUP($AA$2,Plausis!A:E,5,0),IF(AC2153="Ja",VLOOKUP($AC$2,Plausis!A:E,5,0),IF(AD2153="Ja",VLOOKUP($AD$2,Plausis!A:E,5,0),"")))))))</f>
        <v/>
      </c>
      <c r="AH2153" s="52" t="str">
        <f>IF(Y2153="Ja",VLOOKUP($Y$2,Plausis!A:E,5,0),"")</f>
        <v/>
      </c>
      <c r="AI2153" s="52" t="str">
        <f t="shared" si="748"/>
        <v>Ja</v>
      </c>
      <c r="AJ2153" s="52" t="str">
        <f>IF(S2153="Ja",VLOOKUP($S$2,Plausis!A:E,5,0),IF(V2153="Ja",VLOOKUP($V$2,Plausis!A:E,5,0),IF(X2153="Ja",VLOOKUP($X$2,Plausis!A:E,5,0),"")))</f>
        <v/>
      </c>
      <c r="AL2153" s="52" t="s">
        <v>2</v>
      </c>
      <c r="AM2153" s="114">
        <v>45531</v>
      </c>
      <c r="AN2153" s="52" t="s">
        <v>4467</v>
      </c>
      <c r="AO2153" s="52" t="str">
        <f>VLOOKUP(B2153,'BAT Grundtabelle'!B:T,19,0)</f>
        <v>ja</v>
      </c>
      <c r="AP2153" s="105" t="str">
        <f t="shared" si="749"/>
        <v>11929</v>
      </c>
      <c r="AQ2153" s="52" t="str">
        <f t="shared" si="750"/>
        <v>Wildwasserbahn (Schausteller)</v>
      </c>
      <c r="AR2153" s="52" t="b">
        <f t="shared" si="765"/>
        <v>0</v>
      </c>
      <c r="AS2153" s="52" t="b">
        <f t="shared" si="765"/>
        <v>0</v>
      </c>
      <c r="AT2153" s="52" t="b">
        <f t="shared" si="765"/>
        <v>0</v>
      </c>
      <c r="AU2153" s="52">
        <f t="shared" si="751"/>
        <v>2</v>
      </c>
      <c r="AW2153" s="52" t="b">
        <f t="shared" si="752"/>
        <v>0</v>
      </c>
      <c r="AX2153" s="52" t="str">
        <f t="shared" si="753"/>
        <v>Unternehmen</v>
      </c>
      <c r="AY2153" s="52" t="b">
        <f t="shared" si="754"/>
        <v>0</v>
      </c>
      <c r="AZ2153" s="52" t="str">
        <f t="shared" si="755"/>
        <v>11929</v>
      </c>
      <c r="BA2153" s="52" t="str">
        <f>VLOOKUP(A2153,'BAT Grundtabelle'!A:U,21,0)</f>
        <v>ja</v>
      </c>
      <c r="BB2153" s="52" t="str">
        <f t="shared" si="756"/>
        <v>nein</v>
      </c>
      <c r="BC2153" s="52" t="str">
        <f t="shared" si="757"/>
        <v>11929</v>
      </c>
      <c r="BD2153" s="52" t="str">
        <f t="shared" si="758"/>
        <v>Wildwasserbahn (Schausteller)</v>
      </c>
      <c r="BE2153" s="52" t="str">
        <f t="shared" si="759"/>
        <v>Unternehmen</v>
      </c>
      <c r="BF2153" s="52">
        <f t="shared" si="760"/>
        <v>2</v>
      </c>
    </row>
    <row r="2154" spans="1:58" hidden="1" x14ac:dyDescent="0.35">
      <c r="A2154" s="107" t="s">
        <v>4359</v>
      </c>
      <c r="B2154" s="75" t="s">
        <v>691</v>
      </c>
      <c r="C2154" s="52" t="s">
        <v>3</v>
      </c>
      <c r="D2154" s="52" t="s">
        <v>3</v>
      </c>
      <c r="E2154" s="52" t="s">
        <v>2</v>
      </c>
      <c r="F2154" s="52" t="s">
        <v>2</v>
      </c>
      <c r="G2154" s="52" t="s">
        <v>2</v>
      </c>
      <c r="H2154" s="52" t="s">
        <v>2</v>
      </c>
      <c r="I2154" s="52" t="s">
        <v>3</v>
      </c>
      <c r="J2154" s="52">
        <v>3</v>
      </c>
      <c r="K2154" s="52" t="s">
        <v>2</v>
      </c>
      <c r="L2154" s="52" t="s">
        <v>2</v>
      </c>
      <c r="M2154" s="52" t="s">
        <v>2</v>
      </c>
      <c r="N2154" s="52" t="s">
        <v>3</v>
      </c>
      <c r="P2154" s="52">
        <v>1192</v>
      </c>
      <c r="Q2154" s="52" t="str">
        <f t="shared" si="766"/>
        <v>Nein</v>
      </c>
      <c r="R2154" s="52" t="str">
        <f t="shared" si="766"/>
        <v>Ja</v>
      </c>
      <c r="S2154" s="52" t="str">
        <f t="shared" si="766"/>
        <v>Nein</v>
      </c>
      <c r="T2154" s="52" t="str">
        <f t="shared" si="766"/>
        <v>Nein</v>
      </c>
      <c r="U2154" s="52" t="str">
        <f t="shared" si="766"/>
        <v>Nein</v>
      </c>
      <c r="V2154" s="52" t="str">
        <f t="shared" si="766"/>
        <v>Nein</v>
      </c>
      <c r="W2154" s="52" t="str">
        <f t="shared" si="766"/>
        <v>Nein</v>
      </c>
      <c r="X2154" s="52" t="str">
        <f t="shared" si="766"/>
        <v>Nein</v>
      </c>
      <c r="Y2154" s="52" t="str">
        <f t="shared" si="766"/>
        <v>Nein</v>
      </c>
      <c r="Z2154" s="52" t="str">
        <f t="shared" si="766"/>
        <v>Nein</v>
      </c>
      <c r="AA2154" s="52" t="str">
        <f t="shared" si="766"/>
        <v>Nein</v>
      </c>
      <c r="AB2154" s="52" t="str">
        <f t="shared" si="766"/>
        <v>Nein</v>
      </c>
      <c r="AC2154" s="52" t="str">
        <f t="shared" si="766"/>
        <v>Nein</v>
      </c>
      <c r="AD2154" s="52" t="str">
        <f t="shared" si="766"/>
        <v>Nein</v>
      </c>
      <c r="AE2154" s="52" t="str">
        <f t="shared" si="766"/>
        <v>Nein</v>
      </c>
      <c r="AF2154" s="52" t="str">
        <f t="shared" si="766"/>
        <v>Nein</v>
      </c>
      <c r="AG2154" s="61" t="str">
        <f>IF(Q2154="Ja",VLOOKUP($Q$2,Plausis!A:E,5,0),IF(R2154="Ja",VLOOKUP($R$2,Plausis!A:E,5,0),IF(T2154="Ja",VLOOKUP($T$2,Plausis!A:E,5,0),IF(U2154="Ja",VLOOKUP($U$2,Plausis!A:E,5,0),IF(AA2154="Ja",VLOOKUP($AA$2,Plausis!A:E,5,0),IF(AC2154="Ja",VLOOKUP($AC$2,Plausis!A:E,5,0),IF(AD2154="Ja",VLOOKUP($AD$2,Plausis!A:E,5,0),"")))))))</f>
        <v>Dieser Betrieb ist im Komfort- oder Premium-RS nur ohne Immobilien-RS versicherbar.</v>
      </c>
      <c r="AH2154" s="52" t="str">
        <f>IF(Y2154="Ja",VLOOKUP($Y$2,Plausis!A:E,5,0),"")</f>
        <v/>
      </c>
      <c r="AI2154" s="52" t="str">
        <f t="shared" si="748"/>
        <v>Ja</v>
      </c>
      <c r="AJ2154" s="52" t="str">
        <f>IF(S2154="Ja",VLOOKUP($S$2,Plausis!A:E,5,0),IF(V2154="Ja",VLOOKUP($V$2,Plausis!A:E,5,0),IF(X2154="Ja",VLOOKUP($X$2,Plausis!A:E,5,0),"")))</f>
        <v/>
      </c>
      <c r="AL2154" s="52" t="s">
        <v>2</v>
      </c>
      <c r="AM2154" s="114">
        <v>45531</v>
      </c>
      <c r="AN2154" s="52" t="s">
        <v>4467</v>
      </c>
      <c r="AO2154" s="52" t="str">
        <f>VLOOKUP(B2154,'BAT Grundtabelle'!B:T,19,0)</f>
        <v>ja</v>
      </c>
      <c r="AP2154" s="105" t="str">
        <f t="shared" si="749"/>
        <v>11930</v>
      </c>
      <c r="AQ2154" s="52" t="str">
        <f t="shared" si="750"/>
        <v>Windkraftanlage</v>
      </c>
      <c r="AR2154" s="52" t="b">
        <f t="shared" si="765"/>
        <v>0</v>
      </c>
      <c r="AS2154" s="52" t="b">
        <f t="shared" si="765"/>
        <v>0</v>
      </c>
      <c r="AT2154" s="52" t="b">
        <f t="shared" si="765"/>
        <v>0</v>
      </c>
      <c r="AU2154" s="52">
        <f t="shared" si="751"/>
        <v>3</v>
      </c>
      <c r="AW2154" s="52" t="b">
        <f t="shared" si="752"/>
        <v>0</v>
      </c>
      <c r="AX2154" s="52" t="str">
        <f t="shared" si="753"/>
        <v>Unternehmen</v>
      </c>
      <c r="AY2154" s="52" t="b">
        <f t="shared" si="754"/>
        <v>0</v>
      </c>
      <c r="AZ2154" s="52" t="str">
        <f t="shared" si="755"/>
        <v>11930</v>
      </c>
      <c r="BA2154" s="52" t="str">
        <f>VLOOKUP(A2154,'BAT Grundtabelle'!A:U,21,0)</f>
        <v>ja</v>
      </c>
      <c r="BB2154" s="52" t="str">
        <f t="shared" si="756"/>
        <v>nein</v>
      </c>
      <c r="BC2154" s="52" t="str">
        <f t="shared" si="757"/>
        <v>11930</v>
      </c>
      <c r="BD2154" s="52" t="str">
        <f t="shared" si="758"/>
        <v>Windkraftanlage</v>
      </c>
      <c r="BE2154" s="52" t="str">
        <f t="shared" si="759"/>
        <v>Unternehmen</v>
      </c>
      <c r="BF2154" s="52">
        <f t="shared" si="760"/>
        <v>3</v>
      </c>
    </row>
    <row r="2155" spans="1:58" hidden="1" x14ac:dyDescent="0.35">
      <c r="A2155" s="107" t="s">
        <v>4360</v>
      </c>
      <c r="B2155" s="75" t="s">
        <v>1483</v>
      </c>
      <c r="C2155" s="52" t="s">
        <v>3</v>
      </c>
      <c r="D2155" s="52" t="s">
        <v>3</v>
      </c>
      <c r="E2155" s="52" t="s">
        <v>2</v>
      </c>
      <c r="F2155" s="52" t="s">
        <v>2</v>
      </c>
      <c r="G2155" s="52" t="s">
        <v>2</v>
      </c>
      <c r="H2155" s="52" t="s">
        <v>2</v>
      </c>
      <c r="I2155" s="52" t="s">
        <v>3</v>
      </c>
      <c r="J2155" s="52">
        <v>1</v>
      </c>
      <c r="K2155" s="52" t="s">
        <v>2</v>
      </c>
      <c r="L2155" s="52" t="s">
        <v>2</v>
      </c>
      <c r="M2155" s="52" t="s">
        <v>2</v>
      </c>
      <c r="N2155" s="52" t="s">
        <v>3</v>
      </c>
      <c r="P2155" s="52" t="s">
        <v>4</v>
      </c>
      <c r="Q2155" s="52" t="str">
        <f t="shared" si="766"/>
        <v>Nein</v>
      </c>
      <c r="R2155" s="52" t="str">
        <f t="shared" si="766"/>
        <v>Nein</v>
      </c>
      <c r="S2155" s="52" t="str">
        <f t="shared" si="766"/>
        <v>Nein</v>
      </c>
      <c r="T2155" s="52" t="str">
        <f t="shared" si="766"/>
        <v>Nein</v>
      </c>
      <c r="U2155" s="52" t="str">
        <f t="shared" si="766"/>
        <v>Nein</v>
      </c>
      <c r="V2155" s="52" t="str">
        <f t="shared" si="766"/>
        <v>Nein</v>
      </c>
      <c r="W2155" s="52" t="str">
        <f t="shared" si="766"/>
        <v>Nein</v>
      </c>
      <c r="X2155" s="52" t="str">
        <f t="shared" si="766"/>
        <v>Nein</v>
      </c>
      <c r="Y2155" s="52" t="str">
        <f t="shared" si="766"/>
        <v>Nein</v>
      </c>
      <c r="Z2155" s="52" t="str">
        <f t="shared" si="766"/>
        <v>Nein</v>
      </c>
      <c r="AA2155" s="52" t="str">
        <f t="shared" si="766"/>
        <v>Nein</v>
      </c>
      <c r="AB2155" s="52" t="str">
        <f t="shared" si="766"/>
        <v>Nein</v>
      </c>
      <c r="AC2155" s="52" t="str">
        <f t="shared" si="766"/>
        <v>Nein</v>
      </c>
      <c r="AD2155" s="52" t="str">
        <f t="shared" si="766"/>
        <v>Nein</v>
      </c>
      <c r="AE2155" s="52" t="str">
        <f t="shared" si="766"/>
        <v>Nein</v>
      </c>
      <c r="AF2155" s="52" t="str">
        <f t="shared" si="766"/>
        <v>Nein</v>
      </c>
      <c r="AG2155" s="61" t="str">
        <f>IF(Q2155="Ja",VLOOKUP($Q$2,Plausis!A:E,5,0),IF(R2155="Ja",VLOOKUP($R$2,Plausis!A:E,5,0),IF(T2155="Ja",VLOOKUP($T$2,Plausis!A:E,5,0),IF(U2155="Ja",VLOOKUP($U$2,Plausis!A:E,5,0),IF(AA2155="Ja",VLOOKUP($AA$2,Plausis!A:E,5,0),IF(AC2155="Ja",VLOOKUP($AC$2,Plausis!A:E,5,0),IF(AD2155="Ja",VLOOKUP($AD$2,Plausis!A:E,5,0),"")))))))</f>
        <v/>
      </c>
      <c r="AH2155" s="52" t="str">
        <f>IF(Y2155="Ja",VLOOKUP($Y$2,Plausis!A:E,5,0),"")</f>
        <v/>
      </c>
      <c r="AI2155" s="52" t="str">
        <f t="shared" si="748"/>
        <v>Ja</v>
      </c>
      <c r="AJ2155" s="52" t="str">
        <f>IF(S2155="Ja",VLOOKUP($S$2,Plausis!A:E,5,0),IF(V2155="Ja",VLOOKUP($V$2,Plausis!A:E,5,0),IF(X2155="Ja",VLOOKUP($X$2,Plausis!A:E,5,0),"")))</f>
        <v/>
      </c>
      <c r="AL2155" s="52" t="s">
        <v>2</v>
      </c>
      <c r="AM2155" s="114">
        <v>45531</v>
      </c>
      <c r="AN2155" s="52" t="s">
        <v>4467</v>
      </c>
      <c r="AO2155" s="52" t="str">
        <f>VLOOKUP(B2155,'BAT Grundtabelle'!B:T,19,0)</f>
        <v>ja</v>
      </c>
      <c r="AP2155" s="105" t="str">
        <f t="shared" si="749"/>
        <v>11931</v>
      </c>
      <c r="AQ2155" s="52" t="str">
        <f t="shared" si="750"/>
        <v>Windsurfbrettervermietung</v>
      </c>
      <c r="AR2155" s="52" t="b">
        <f t="shared" si="765"/>
        <v>0</v>
      </c>
      <c r="AS2155" s="52" t="b">
        <f t="shared" si="765"/>
        <v>0</v>
      </c>
      <c r="AT2155" s="52" t="b">
        <f t="shared" si="765"/>
        <v>0</v>
      </c>
      <c r="AU2155" s="52">
        <f t="shared" si="751"/>
        <v>1</v>
      </c>
      <c r="AW2155" s="52" t="b">
        <f t="shared" si="752"/>
        <v>0</v>
      </c>
      <c r="AX2155" s="52" t="str">
        <f t="shared" si="753"/>
        <v>Unternehmen</v>
      </c>
      <c r="AY2155" s="52" t="b">
        <f t="shared" si="754"/>
        <v>0</v>
      </c>
      <c r="AZ2155" s="52" t="str">
        <f t="shared" si="755"/>
        <v>11931</v>
      </c>
      <c r="BA2155" s="52" t="str">
        <f>VLOOKUP(A2155,'BAT Grundtabelle'!A:U,21,0)</f>
        <v>ja</v>
      </c>
      <c r="BB2155" s="52" t="str">
        <f t="shared" si="756"/>
        <v>nein</v>
      </c>
      <c r="BC2155" s="52" t="str">
        <f t="shared" si="757"/>
        <v>11931</v>
      </c>
      <c r="BD2155" s="52" t="str">
        <f t="shared" si="758"/>
        <v>Windsurfbrettervermietung</v>
      </c>
      <c r="BE2155" s="52" t="str">
        <f t="shared" si="759"/>
        <v>Unternehmen</v>
      </c>
      <c r="BF2155" s="52">
        <f t="shared" si="760"/>
        <v>1</v>
      </c>
    </row>
    <row r="2156" spans="1:58" hidden="1" x14ac:dyDescent="0.35">
      <c r="A2156" s="107" t="s">
        <v>4361</v>
      </c>
      <c r="B2156" s="75" t="s">
        <v>403</v>
      </c>
      <c r="C2156" s="52" t="s">
        <v>3</v>
      </c>
      <c r="D2156" s="52" t="s">
        <v>3</v>
      </c>
      <c r="E2156" s="52" t="s">
        <v>2</v>
      </c>
      <c r="F2156" s="52" t="s">
        <v>2</v>
      </c>
      <c r="G2156" s="52" t="s">
        <v>2</v>
      </c>
      <c r="H2156" s="52" t="s">
        <v>2</v>
      </c>
      <c r="I2156" s="52" t="s">
        <v>3</v>
      </c>
      <c r="J2156" s="52">
        <v>1</v>
      </c>
      <c r="K2156" s="52" t="s">
        <v>2</v>
      </c>
      <c r="L2156" s="52" t="s">
        <v>2</v>
      </c>
      <c r="M2156" s="52" t="s">
        <v>2</v>
      </c>
      <c r="N2156" s="52" t="s">
        <v>3</v>
      </c>
      <c r="P2156" s="52" t="s">
        <v>4</v>
      </c>
      <c r="Q2156" s="52" t="str">
        <f t="shared" si="766"/>
        <v>Nein</v>
      </c>
      <c r="R2156" s="52" t="str">
        <f t="shared" si="766"/>
        <v>Nein</v>
      </c>
      <c r="S2156" s="52" t="str">
        <f t="shared" si="766"/>
        <v>Nein</v>
      </c>
      <c r="T2156" s="52" t="str">
        <f t="shared" si="766"/>
        <v>Nein</v>
      </c>
      <c r="U2156" s="52" t="str">
        <f t="shared" si="766"/>
        <v>Nein</v>
      </c>
      <c r="V2156" s="52" t="str">
        <f t="shared" si="766"/>
        <v>Nein</v>
      </c>
      <c r="W2156" s="52" t="str">
        <f t="shared" si="766"/>
        <v>Nein</v>
      </c>
      <c r="X2156" s="52" t="str">
        <f t="shared" si="766"/>
        <v>Nein</v>
      </c>
      <c r="Y2156" s="52" t="str">
        <f t="shared" si="766"/>
        <v>Nein</v>
      </c>
      <c r="Z2156" s="52" t="str">
        <f t="shared" si="766"/>
        <v>Nein</v>
      </c>
      <c r="AA2156" s="52" t="str">
        <f t="shared" si="766"/>
        <v>Nein</v>
      </c>
      <c r="AB2156" s="52" t="str">
        <f t="shared" si="766"/>
        <v>Nein</v>
      </c>
      <c r="AC2156" s="52" t="str">
        <f t="shared" si="766"/>
        <v>Nein</v>
      </c>
      <c r="AD2156" s="52" t="str">
        <f t="shared" si="766"/>
        <v>Nein</v>
      </c>
      <c r="AE2156" s="52" t="str">
        <f t="shared" si="766"/>
        <v>Nein</v>
      </c>
      <c r="AF2156" s="52" t="str">
        <f t="shared" si="766"/>
        <v>Nein</v>
      </c>
      <c r="AG2156" s="61" t="str">
        <f>IF(Q2156="Ja",VLOOKUP($Q$2,Plausis!A:E,5,0),IF(R2156="Ja",VLOOKUP($R$2,Plausis!A:E,5,0),IF(T2156="Ja",VLOOKUP($T$2,Plausis!A:E,5,0),IF(U2156="Ja",VLOOKUP($U$2,Plausis!A:E,5,0),IF(AA2156="Ja",VLOOKUP($AA$2,Plausis!A:E,5,0),IF(AC2156="Ja",VLOOKUP($AC$2,Plausis!A:E,5,0),IF(AD2156="Ja",VLOOKUP($AD$2,Plausis!A:E,5,0),"")))))))</f>
        <v/>
      </c>
      <c r="AH2156" s="52" t="str">
        <f>IF(Y2156="Ja",VLOOKUP($Y$2,Plausis!A:E,5,0),"")</f>
        <v/>
      </c>
      <c r="AI2156" s="52" t="str">
        <f t="shared" si="748"/>
        <v>Ja</v>
      </c>
      <c r="AJ2156" s="52" t="str">
        <f>IF(S2156="Ja",VLOOKUP($S$2,Plausis!A:E,5,0),IF(V2156="Ja",VLOOKUP($V$2,Plausis!A:E,5,0),IF(X2156="Ja",VLOOKUP($X$2,Plausis!A:E,5,0),"")))</f>
        <v/>
      </c>
      <c r="AL2156" s="52" t="s">
        <v>3</v>
      </c>
      <c r="AM2156" s="114">
        <v>45531</v>
      </c>
      <c r="AN2156" s="52" t="s">
        <v>4467</v>
      </c>
      <c r="AO2156" s="52" t="str">
        <f>VLOOKUP(B2156,'BAT Grundtabelle'!B:T,19,0)</f>
        <v>ja</v>
      </c>
      <c r="AP2156" s="105" t="str">
        <f t="shared" si="749"/>
        <v>11932</v>
      </c>
      <c r="AQ2156" s="52" t="str">
        <f t="shared" si="750"/>
        <v>Windsurflehrer, Windsurfschule</v>
      </c>
      <c r="AR2156" s="52" t="b">
        <f t="shared" si="765"/>
        <v>0</v>
      </c>
      <c r="AS2156" s="52" t="b">
        <f t="shared" si="765"/>
        <v>0</v>
      </c>
      <c r="AT2156" s="52" t="b">
        <f t="shared" si="765"/>
        <v>0</v>
      </c>
      <c r="AU2156" s="52">
        <f t="shared" si="751"/>
        <v>1</v>
      </c>
      <c r="AW2156" s="52" t="b">
        <f t="shared" si="752"/>
        <v>0</v>
      </c>
      <c r="AX2156" s="52" t="str">
        <f t="shared" si="753"/>
        <v>Unternehmen</v>
      </c>
      <c r="AY2156" s="52" t="b">
        <f t="shared" si="754"/>
        <v>0</v>
      </c>
      <c r="AZ2156" s="52" t="str">
        <f t="shared" si="755"/>
        <v>11932</v>
      </c>
      <c r="BA2156" s="52" t="str">
        <f>VLOOKUP(A2156,'BAT Grundtabelle'!A:U,21,0)</f>
        <v>ja</v>
      </c>
      <c r="BB2156" s="52" t="str">
        <f t="shared" si="756"/>
        <v>nein</v>
      </c>
      <c r="BC2156" s="52" t="str">
        <f t="shared" si="757"/>
        <v>11932</v>
      </c>
      <c r="BD2156" s="52" t="str">
        <f t="shared" si="758"/>
        <v>Windsurflehrer, Windsurfschule</v>
      </c>
      <c r="BE2156" s="52" t="str">
        <f t="shared" si="759"/>
        <v>Unternehmen</v>
      </c>
      <c r="BF2156" s="52">
        <f t="shared" si="760"/>
        <v>1</v>
      </c>
    </row>
    <row r="2157" spans="1:58" hidden="1" x14ac:dyDescent="0.35">
      <c r="A2157" s="107" t="s">
        <v>4362</v>
      </c>
      <c r="B2157" s="75" t="s">
        <v>561</v>
      </c>
      <c r="C2157" s="52" t="s">
        <v>3</v>
      </c>
      <c r="D2157" s="52" t="s">
        <v>3</v>
      </c>
      <c r="E2157" s="52" t="s">
        <v>2</v>
      </c>
      <c r="F2157" s="52" t="s">
        <v>2</v>
      </c>
      <c r="G2157" s="52" t="s">
        <v>2</v>
      </c>
      <c r="H2157" s="52" t="s">
        <v>2</v>
      </c>
      <c r="I2157" s="52" t="s">
        <v>3</v>
      </c>
      <c r="J2157" s="52">
        <v>1</v>
      </c>
      <c r="K2157" s="52" t="s">
        <v>2</v>
      </c>
      <c r="L2157" s="52" t="s">
        <v>2</v>
      </c>
      <c r="M2157" s="52" t="s">
        <v>2</v>
      </c>
      <c r="N2157" s="52" t="s">
        <v>3</v>
      </c>
      <c r="P2157" s="52" t="s">
        <v>4</v>
      </c>
      <c r="Q2157" s="52" t="str">
        <f t="shared" si="766"/>
        <v>Nein</v>
      </c>
      <c r="R2157" s="52" t="str">
        <f t="shared" si="766"/>
        <v>Nein</v>
      </c>
      <c r="S2157" s="52" t="str">
        <f t="shared" si="766"/>
        <v>Nein</v>
      </c>
      <c r="T2157" s="52" t="str">
        <f t="shared" si="766"/>
        <v>Nein</v>
      </c>
      <c r="U2157" s="52" t="str">
        <f t="shared" si="766"/>
        <v>Nein</v>
      </c>
      <c r="V2157" s="52" t="str">
        <f t="shared" si="766"/>
        <v>Nein</v>
      </c>
      <c r="W2157" s="52" t="str">
        <f t="shared" si="766"/>
        <v>Nein</v>
      </c>
      <c r="X2157" s="52" t="str">
        <f t="shared" si="766"/>
        <v>Nein</v>
      </c>
      <c r="Y2157" s="52" t="str">
        <f t="shared" si="766"/>
        <v>Nein</v>
      </c>
      <c r="Z2157" s="52" t="str">
        <f t="shared" si="766"/>
        <v>Nein</v>
      </c>
      <c r="AA2157" s="52" t="str">
        <f t="shared" si="766"/>
        <v>Nein</v>
      </c>
      <c r="AB2157" s="52" t="str">
        <f t="shared" si="766"/>
        <v>Nein</v>
      </c>
      <c r="AC2157" s="52" t="str">
        <f t="shared" si="766"/>
        <v>Nein</v>
      </c>
      <c r="AD2157" s="52" t="str">
        <f t="shared" si="766"/>
        <v>Nein</v>
      </c>
      <c r="AE2157" s="52" t="str">
        <f t="shared" si="766"/>
        <v>Nein</v>
      </c>
      <c r="AF2157" s="52" t="str">
        <f t="shared" si="766"/>
        <v>Nein</v>
      </c>
      <c r="AG2157" s="61" t="str">
        <f>IF(Q2157="Ja",VLOOKUP($Q$2,Plausis!A:E,5,0),IF(R2157="Ja",VLOOKUP($R$2,Plausis!A:E,5,0),IF(T2157="Ja",VLOOKUP($T$2,Plausis!A:E,5,0),IF(U2157="Ja",VLOOKUP($U$2,Plausis!A:E,5,0),IF(AA2157="Ja",VLOOKUP($AA$2,Plausis!A:E,5,0),IF(AC2157="Ja",VLOOKUP($AC$2,Plausis!A:E,5,0),IF(AD2157="Ja",VLOOKUP($AD$2,Plausis!A:E,5,0),"")))))))</f>
        <v/>
      </c>
      <c r="AH2157" s="52" t="str">
        <f>IF(Y2157="Ja",VLOOKUP($Y$2,Plausis!A:E,5,0),"")</f>
        <v/>
      </c>
      <c r="AI2157" s="52" t="str">
        <f t="shared" si="748"/>
        <v>Ja</v>
      </c>
      <c r="AJ2157" s="52" t="str">
        <f>IF(S2157="Ja",VLOOKUP($S$2,Plausis!A:E,5,0),IF(V2157="Ja",VLOOKUP($V$2,Plausis!A:E,5,0),IF(X2157="Ja",VLOOKUP($X$2,Plausis!A:E,5,0),"")))</f>
        <v/>
      </c>
      <c r="AL2157" s="52" t="s">
        <v>2</v>
      </c>
      <c r="AM2157" s="114">
        <v>45531</v>
      </c>
      <c r="AN2157" s="52" t="s">
        <v>4467</v>
      </c>
      <c r="AO2157" s="52" t="str">
        <f>VLOOKUP(B2157,'BAT Grundtabelle'!B:T,19,0)</f>
        <v>ja</v>
      </c>
      <c r="AP2157" s="105" t="str">
        <f t="shared" si="749"/>
        <v>11933</v>
      </c>
      <c r="AQ2157" s="52" t="str">
        <f t="shared" si="750"/>
        <v>Winterdienst</v>
      </c>
      <c r="AR2157" s="52" t="b">
        <f t="shared" si="765"/>
        <v>0</v>
      </c>
      <c r="AS2157" s="52" t="b">
        <f t="shared" si="765"/>
        <v>0</v>
      </c>
      <c r="AT2157" s="52" t="b">
        <f t="shared" si="765"/>
        <v>0</v>
      </c>
      <c r="AU2157" s="52">
        <f t="shared" si="751"/>
        <v>1</v>
      </c>
      <c r="AW2157" s="52" t="b">
        <f t="shared" si="752"/>
        <v>0</v>
      </c>
      <c r="AX2157" s="52" t="str">
        <f t="shared" si="753"/>
        <v>Unternehmen</v>
      </c>
      <c r="AY2157" s="52" t="b">
        <f t="shared" si="754"/>
        <v>0</v>
      </c>
      <c r="AZ2157" s="52" t="str">
        <f t="shared" si="755"/>
        <v>11933</v>
      </c>
      <c r="BA2157" s="52" t="str">
        <f>VLOOKUP(A2157,'BAT Grundtabelle'!A:U,21,0)</f>
        <v>ja</v>
      </c>
      <c r="BB2157" s="52" t="str">
        <f t="shared" si="756"/>
        <v>nein</v>
      </c>
      <c r="BC2157" s="52" t="str">
        <f t="shared" si="757"/>
        <v>11933</v>
      </c>
      <c r="BD2157" s="52" t="str">
        <f t="shared" si="758"/>
        <v>Winterdienst</v>
      </c>
      <c r="BE2157" s="52" t="str">
        <f t="shared" si="759"/>
        <v>Unternehmen</v>
      </c>
      <c r="BF2157" s="52">
        <f t="shared" si="760"/>
        <v>1</v>
      </c>
    </row>
    <row r="2158" spans="1:58" hidden="1" x14ac:dyDescent="0.35">
      <c r="A2158" s="107">
        <v>11998</v>
      </c>
      <c r="B2158" s="75" t="s">
        <v>4620</v>
      </c>
      <c r="C2158" s="52" t="s">
        <v>3</v>
      </c>
      <c r="D2158" s="52" t="s">
        <v>3</v>
      </c>
      <c r="E2158" s="52" t="s">
        <v>2</v>
      </c>
      <c r="F2158" s="52" t="s">
        <v>2</v>
      </c>
      <c r="G2158" s="52" t="s">
        <v>2</v>
      </c>
      <c r="H2158" s="52" t="s">
        <v>2</v>
      </c>
      <c r="I2158" s="52" t="s">
        <v>3</v>
      </c>
      <c r="J2158" s="52">
        <v>1</v>
      </c>
      <c r="K2158" s="52" t="s">
        <v>2</v>
      </c>
      <c r="L2158" s="52" t="s">
        <v>2</v>
      </c>
      <c r="M2158" s="52" t="s">
        <v>2</v>
      </c>
      <c r="N2158" s="52" t="s">
        <v>3</v>
      </c>
      <c r="P2158" s="52" t="s">
        <v>4</v>
      </c>
      <c r="Q2158" s="52" t="str">
        <f t="shared" si="766"/>
        <v>Nein</v>
      </c>
      <c r="R2158" s="52" t="str">
        <f t="shared" si="766"/>
        <v>Nein</v>
      </c>
      <c r="S2158" s="52" t="str">
        <f t="shared" si="766"/>
        <v>Nein</v>
      </c>
      <c r="T2158" s="52" t="str">
        <f t="shared" si="766"/>
        <v>Nein</v>
      </c>
      <c r="U2158" s="52" t="str">
        <f t="shared" si="766"/>
        <v>Nein</v>
      </c>
      <c r="V2158" s="52" t="str">
        <f t="shared" si="766"/>
        <v>Nein</v>
      </c>
      <c r="W2158" s="52" t="str">
        <f t="shared" si="766"/>
        <v>Nein</v>
      </c>
      <c r="X2158" s="52" t="str">
        <f t="shared" si="766"/>
        <v>Nein</v>
      </c>
      <c r="Y2158" s="52" t="str">
        <f t="shared" si="766"/>
        <v>Nein</v>
      </c>
      <c r="Z2158" s="52" t="str">
        <f t="shared" si="766"/>
        <v>Nein</v>
      </c>
      <c r="AA2158" s="52" t="str">
        <f t="shared" si="766"/>
        <v>Nein</v>
      </c>
      <c r="AB2158" s="52" t="str">
        <f t="shared" si="766"/>
        <v>Nein</v>
      </c>
      <c r="AC2158" s="52" t="str">
        <f t="shared" si="766"/>
        <v>Nein</v>
      </c>
      <c r="AD2158" s="52" t="str">
        <f t="shared" si="766"/>
        <v>Nein</v>
      </c>
      <c r="AE2158" s="52" t="str">
        <f t="shared" si="766"/>
        <v>Nein</v>
      </c>
      <c r="AF2158" s="52" t="str">
        <f t="shared" si="766"/>
        <v>Nein</v>
      </c>
      <c r="AG2158" s="61" t="str">
        <f>IF(Q2158="Ja",VLOOKUP($Q$2,Plausis!A:E,5,0),IF(R2158="Ja",VLOOKUP($R$2,Plausis!A:E,5,0),IF(T2158="Ja",VLOOKUP($T$2,Plausis!A:E,5,0),IF(U2158="Ja",VLOOKUP($U$2,Plausis!A:E,5,0),IF(AA2158="Ja",VLOOKUP($AA$2,Plausis!A:E,5,0),IF(AC2158="Ja",VLOOKUP($AC$2,Plausis!A:E,5,0),IF(AD2158="Ja",VLOOKUP($AD$2,Plausis!A:E,5,0),"")))))))</f>
        <v/>
      </c>
      <c r="AH2158" s="52" t="str">
        <f>IF(Y2158="Ja",VLOOKUP($Y$2,Plausis!A:E,5,0),"")</f>
        <v/>
      </c>
      <c r="AI2158" s="52" t="str">
        <f t="shared" si="748"/>
        <v>Ja</v>
      </c>
      <c r="AJ2158" s="52" t="str">
        <f>IF(S2158="Ja",VLOOKUP($S$2,Plausis!A:E,5,0),IF(V2158="Ja",VLOOKUP($V$2,Plausis!A:E,5,0),IF(X2158="Ja",VLOOKUP($X$2,Plausis!A:E,5,0),"")))</f>
        <v/>
      </c>
      <c r="AL2158" s="52" t="s">
        <v>2</v>
      </c>
      <c r="AM2158" s="114">
        <v>45531</v>
      </c>
      <c r="AN2158" s="52" t="s">
        <v>4467</v>
      </c>
      <c r="AO2158" s="52" t="str">
        <f>VLOOKUP(B2158,'BAT Grundtabelle'!B:T,19,0)</f>
        <v>ja</v>
      </c>
      <c r="AP2158" s="105">
        <f t="shared" si="749"/>
        <v>11998</v>
      </c>
      <c r="AQ2158" s="52" t="str">
        <f t="shared" si="750"/>
        <v>Winzerbetrieb</v>
      </c>
      <c r="AR2158" s="52" t="b">
        <f t="shared" si="765"/>
        <v>0</v>
      </c>
      <c r="AS2158" s="52" t="b">
        <f t="shared" si="765"/>
        <v>0</v>
      </c>
      <c r="AT2158" s="52" t="b">
        <f t="shared" si="765"/>
        <v>0</v>
      </c>
      <c r="AU2158" s="52">
        <f t="shared" si="751"/>
        <v>1</v>
      </c>
      <c r="AW2158" s="52" t="b">
        <f t="shared" si="752"/>
        <v>0</v>
      </c>
      <c r="AX2158" s="52" t="str">
        <f t="shared" si="753"/>
        <v>Unternehmen</v>
      </c>
      <c r="AY2158" s="52" t="b">
        <f t="shared" si="754"/>
        <v>0</v>
      </c>
      <c r="AZ2158" s="52">
        <f t="shared" si="755"/>
        <v>11998</v>
      </c>
      <c r="BA2158" s="52" t="str">
        <f>VLOOKUP(A2158,'BAT Grundtabelle'!A:U,21,0)</f>
        <v>ja</v>
      </c>
      <c r="BB2158" s="52" t="str">
        <f t="shared" si="756"/>
        <v>nein</v>
      </c>
      <c r="BC2158" s="52">
        <f t="shared" si="757"/>
        <v>11998</v>
      </c>
      <c r="BD2158" s="52" t="str">
        <f t="shared" si="758"/>
        <v>Winzerbetrieb</v>
      </c>
      <c r="BE2158" s="52" t="str">
        <f t="shared" si="759"/>
        <v>Unternehmen</v>
      </c>
      <c r="BF2158" s="52">
        <f t="shared" si="760"/>
        <v>1</v>
      </c>
    </row>
    <row r="2159" spans="1:58" hidden="1" x14ac:dyDescent="0.35">
      <c r="A2159" s="107" t="s">
        <v>4363</v>
      </c>
      <c r="B2159" s="75" t="s">
        <v>1892</v>
      </c>
      <c r="C2159" s="52" t="s">
        <v>3</v>
      </c>
      <c r="D2159" s="52" t="s">
        <v>3</v>
      </c>
      <c r="E2159" s="52" t="s">
        <v>2</v>
      </c>
      <c r="F2159" s="52" t="s">
        <v>2</v>
      </c>
      <c r="G2159" s="52" t="s">
        <v>2</v>
      </c>
      <c r="H2159" s="52" t="s">
        <v>2</v>
      </c>
      <c r="I2159" s="52" t="s">
        <v>3</v>
      </c>
      <c r="J2159" s="52">
        <v>1</v>
      </c>
      <c r="K2159" s="52" t="s">
        <v>2</v>
      </c>
      <c r="L2159" s="52" t="s">
        <v>2</v>
      </c>
      <c r="M2159" s="52" t="s">
        <v>2</v>
      </c>
      <c r="N2159" s="52" t="s">
        <v>3</v>
      </c>
      <c r="P2159" s="52" t="s">
        <v>4</v>
      </c>
      <c r="Q2159" s="52" t="str">
        <f t="shared" si="766"/>
        <v>Nein</v>
      </c>
      <c r="R2159" s="52" t="str">
        <f t="shared" si="766"/>
        <v>Nein</v>
      </c>
      <c r="S2159" s="52" t="str">
        <f t="shared" si="766"/>
        <v>Nein</v>
      </c>
      <c r="T2159" s="52" t="str">
        <f t="shared" si="766"/>
        <v>Nein</v>
      </c>
      <c r="U2159" s="52" t="str">
        <f t="shared" si="766"/>
        <v>Nein</v>
      </c>
      <c r="V2159" s="52" t="str">
        <f t="shared" si="766"/>
        <v>Nein</v>
      </c>
      <c r="W2159" s="52" t="str">
        <f t="shared" si="766"/>
        <v>Nein</v>
      </c>
      <c r="X2159" s="52" t="str">
        <f t="shared" si="766"/>
        <v>Nein</v>
      </c>
      <c r="Y2159" s="52" t="str">
        <f t="shared" si="766"/>
        <v>Nein</v>
      </c>
      <c r="Z2159" s="52" t="str">
        <f t="shared" si="766"/>
        <v>Nein</v>
      </c>
      <c r="AA2159" s="52" t="str">
        <f t="shared" si="766"/>
        <v>Nein</v>
      </c>
      <c r="AB2159" s="52" t="str">
        <f t="shared" si="766"/>
        <v>Nein</v>
      </c>
      <c r="AC2159" s="52" t="str">
        <f t="shared" si="766"/>
        <v>Nein</v>
      </c>
      <c r="AD2159" s="52" t="str">
        <f t="shared" si="766"/>
        <v>Nein</v>
      </c>
      <c r="AE2159" s="52" t="str">
        <f t="shared" si="766"/>
        <v>Nein</v>
      </c>
      <c r="AF2159" s="52" t="str">
        <f t="shared" si="766"/>
        <v>Nein</v>
      </c>
      <c r="AG2159" s="61" t="str">
        <f>IF(Q2159="Ja",VLOOKUP($Q$2,Plausis!A:E,5,0),IF(R2159="Ja",VLOOKUP($R$2,Plausis!A:E,5,0),IF(T2159="Ja",VLOOKUP($T$2,Plausis!A:E,5,0),IF(U2159="Ja",VLOOKUP($U$2,Plausis!A:E,5,0),IF(AA2159="Ja",VLOOKUP($AA$2,Plausis!A:E,5,0),IF(AC2159="Ja",VLOOKUP($AC$2,Plausis!A:E,5,0),IF(AD2159="Ja",VLOOKUP($AD$2,Plausis!A:E,5,0),"")))))))</f>
        <v/>
      </c>
      <c r="AH2159" s="52" t="str">
        <f>IF(Y2159="Ja",VLOOKUP($Y$2,Plausis!A:E,5,0),"")</f>
        <v/>
      </c>
      <c r="AI2159" s="52" t="str">
        <f t="shared" si="748"/>
        <v>Ja</v>
      </c>
      <c r="AJ2159" s="52" t="str">
        <f>IF(S2159="Ja",VLOOKUP($S$2,Plausis!A:E,5,0),IF(V2159="Ja",VLOOKUP($V$2,Plausis!A:E,5,0),IF(X2159="Ja",VLOOKUP($X$2,Plausis!A:E,5,0),"")))</f>
        <v/>
      </c>
      <c r="AL2159" s="52" t="s">
        <v>2</v>
      </c>
      <c r="AM2159" s="114">
        <v>45531</v>
      </c>
      <c r="AN2159" s="52" t="s">
        <v>4467</v>
      </c>
      <c r="AO2159" s="52" t="str">
        <f>VLOOKUP(B2159,'BAT Grundtabelle'!B:T,19,0)</f>
        <v>ja</v>
      </c>
      <c r="AP2159" s="105" t="str">
        <f t="shared" si="749"/>
        <v>11934</v>
      </c>
      <c r="AQ2159" s="52" t="str">
        <f t="shared" si="750"/>
        <v>Wirkerei</v>
      </c>
      <c r="AR2159" s="52" t="b">
        <f t="shared" si="765"/>
        <v>0</v>
      </c>
      <c r="AS2159" s="52" t="b">
        <f t="shared" si="765"/>
        <v>0</v>
      </c>
      <c r="AT2159" s="52" t="b">
        <f t="shared" si="765"/>
        <v>0</v>
      </c>
      <c r="AU2159" s="52">
        <f t="shared" si="751"/>
        <v>1</v>
      </c>
      <c r="AW2159" s="52" t="b">
        <f t="shared" si="752"/>
        <v>0</v>
      </c>
      <c r="AX2159" s="52" t="str">
        <f t="shared" si="753"/>
        <v>Unternehmen</v>
      </c>
      <c r="AY2159" s="52" t="b">
        <f t="shared" si="754"/>
        <v>0</v>
      </c>
      <c r="AZ2159" s="52" t="str">
        <f t="shared" si="755"/>
        <v>11934</v>
      </c>
      <c r="BA2159" s="52" t="str">
        <f>VLOOKUP(A2159,'BAT Grundtabelle'!A:U,21,0)</f>
        <v>ja</v>
      </c>
      <c r="BB2159" s="52" t="str">
        <f t="shared" si="756"/>
        <v>nein</v>
      </c>
      <c r="BC2159" s="52" t="str">
        <f t="shared" si="757"/>
        <v>11934</v>
      </c>
      <c r="BD2159" s="52" t="str">
        <f t="shared" si="758"/>
        <v>Wirkerei</v>
      </c>
      <c r="BE2159" s="52" t="str">
        <f t="shared" si="759"/>
        <v>Unternehmen</v>
      </c>
      <c r="BF2159" s="52">
        <f t="shared" si="760"/>
        <v>1</v>
      </c>
    </row>
    <row r="2160" spans="1:58" ht="29" hidden="1" x14ac:dyDescent="0.35">
      <c r="A2160" s="107" t="s">
        <v>4364</v>
      </c>
      <c r="B2160" s="75" t="s">
        <v>1639</v>
      </c>
      <c r="C2160" s="52" t="s">
        <v>3</v>
      </c>
      <c r="D2160" s="52" t="s">
        <v>3</v>
      </c>
      <c r="E2160" s="52" t="s">
        <v>2</v>
      </c>
      <c r="F2160" s="52" t="s">
        <v>2</v>
      </c>
      <c r="G2160" s="52" t="s">
        <v>2</v>
      </c>
      <c r="H2160" s="52" t="s">
        <v>2</v>
      </c>
      <c r="I2160" s="52" t="s">
        <v>2</v>
      </c>
      <c r="J2160" s="52" t="s">
        <v>2</v>
      </c>
      <c r="K2160" s="52" t="s">
        <v>2</v>
      </c>
      <c r="L2160" s="52" t="s">
        <v>2</v>
      </c>
      <c r="M2160" s="52" t="s">
        <v>2</v>
      </c>
      <c r="N2160" s="52" t="s">
        <v>3</v>
      </c>
      <c r="O2160" s="52" t="s">
        <v>2414</v>
      </c>
      <c r="P2160" s="52" t="s">
        <v>58</v>
      </c>
      <c r="Q2160" s="52" t="str">
        <f t="shared" si="766"/>
        <v>Nein</v>
      </c>
      <c r="R2160" s="52" t="str">
        <f t="shared" si="766"/>
        <v>Nein</v>
      </c>
      <c r="S2160" s="52" t="str">
        <f t="shared" si="766"/>
        <v>Nein</v>
      </c>
      <c r="T2160" s="52" t="str">
        <f t="shared" si="766"/>
        <v>Nein</v>
      </c>
      <c r="U2160" s="52" t="str">
        <f t="shared" si="766"/>
        <v>Ja</v>
      </c>
      <c r="V2160" s="52" t="str">
        <f t="shared" si="766"/>
        <v>Ja</v>
      </c>
      <c r="W2160" s="52" t="str">
        <f t="shared" si="766"/>
        <v>Nein</v>
      </c>
      <c r="X2160" s="52" t="str">
        <f t="shared" si="766"/>
        <v>Nein</v>
      </c>
      <c r="Y2160" s="52" t="str">
        <f t="shared" si="766"/>
        <v>Nein</v>
      </c>
      <c r="Z2160" s="52" t="str">
        <f t="shared" si="766"/>
        <v>Nein</v>
      </c>
      <c r="AA2160" s="52" t="str">
        <f t="shared" si="766"/>
        <v>Nein</v>
      </c>
      <c r="AB2160" s="52" t="str">
        <f t="shared" si="766"/>
        <v>Nein</v>
      </c>
      <c r="AC2160" s="52" t="str">
        <f t="shared" si="766"/>
        <v>Nein</v>
      </c>
      <c r="AD2160" s="52" t="str">
        <f t="shared" si="766"/>
        <v>Nein</v>
      </c>
      <c r="AE2160" s="52" t="str">
        <f t="shared" si="766"/>
        <v>Nein</v>
      </c>
      <c r="AF2160" s="52" t="str">
        <f t="shared" si="766"/>
        <v>Nein</v>
      </c>
      <c r="AG2160" s="61" t="str">
        <f>IF(Q2160="Ja",VLOOKUP($Q$2,Plausis!A:E,5,0),IF(R2160="Ja",VLOOKUP($R$2,Plausis!A:E,5,0),IF(T2160="Ja",VLOOKUP($T$2,Plausis!A:E,5,0),IF(U2160="Ja",VLOOKUP($U$2,Plausis!A:E,5,0),IF(AA2160="Ja",VLOOKUP($AA$2,Plausis!A:E,5,0),IF(AC2160="Ja",VLOOKUP($AC$2,Plausis!A:E,5,0),IF(AD2160="Ja",VLOOKUP($AD$2,Plausis!A:E,5,0),"")))))))</f>
        <v>Dieser Betrieb kann nur im Komfort-RS ohne ergänzenden Spezial-Straf-RS oder über einen Sondertarif zum SSR versichert werden.</v>
      </c>
      <c r="AH2160" s="52" t="str">
        <f>IF(Y2160="Ja",VLOOKUP($Y$2,Plausis!A:E,5,0),"")</f>
        <v/>
      </c>
      <c r="AI2160" s="52" t="str">
        <f t="shared" si="748"/>
        <v>Nein</v>
      </c>
      <c r="AJ2160" s="52" t="str">
        <f>IF(S2160="Ja",VLOOKUP($S$2,Plausis!A:E,5,0),IF(V2160="Ja",VLOOKUP($V$2,Plausis!A:E,5,0),IF(X2160="Ja",VLOOKUP($X$2,Plausis!A:E,5,0),"")))</f>
        <v>Dieser Betrieb kann nur über einen Sondertarif zum SSR versichert werden.</v>
      </c>
      <c r="AL2160" s="52" t="s">
        <v>2</v>
      </c>
      <c r="AM2160" s="114">
        <v>45531</v>
      </c>
      <c r="AN2160" s="52" t="s">
        <v>4467</v>
      </c>
      <c r="AO2160" s="52" t="str">
        <f>VLOOKUP(B2160,'BAT Grundtabelle'!B:T,19,0)</f>
        <v>ja</v>
      </c>
      <c r="AP2160" s="105" t="str">
        <f t="shared" si="749"/>
        <v>11935</v>
      </c>
      <c r="AQ2160" s="52" t="str">
        <f t="shared" si="750"/>
        <v>Wirtschaftsberaterbüro</v>
      </c>
      <c r="AR2160" s="52" t="b">
        <f t="shared" si="765"/>
        <v>0</v>
      </c>
      <c r="AS2160" s="52" t="b">
        <f t="shared" si="765"/>
        <v>0</v>
      </c>
      <c r="AT2160" s="52" t="b">
        <f t="shared" si="765"/>
        <v>0</v>
      </c>
      <c r="AU2160" s="52" t="str">
        <f t="shared" si="751"/>
        <v>Eigener Tarif</v>
      </c>
      <c r="AW2160" s="52" t="b">
        <f t="shared" si="752"/>
        <v>0</v>
      </c>
      <c r="AX2160" s="52" t="str">
        <f t="shared" si="753"/>
        <v>Eigener Tarif</v>
      </c>
      <c r="AY2160" s="52" t="b">
        <f t="shared" si="754"/>
        <v>0</v>
      </c>
      <c r="AZ2160" s="52" t="str">
        <f t="shared" si="755"/>
        <v>11935</v>
      </c>
      <c r="BA2160" s="52" t="str">
        <f>VLOOKUP(A2160,'BAT Grundtabelle'!A:U,21,0)</f>
        <v>ja</v>
      </c>
      <c r="BB2160" s="52" t="str">
        <f t="shared" si="756"/>
        <v>nein</v>
      </c>
      <c r="BC2160" s="52" t="str">
        <f t="shared" si="757"/>
        <v>11935</v>
      </c>
      <c r="BD2160" s="52" t="str">
        <f t="shared" si="758"/>
        <v>Wirtschaftsberaterbüro</v>
      </c>
      <c r="BE2160" s="52" t="str">
        <f t="shared" si="759"/>
        <v>Eigener Tarif</v>
      </c>
      <c r="BF2160" s="52" t="str">
        <f t="shared" si="760"/>
        <v>Eigener Tarif</v>
      </c>
    </row>
    <row r="2161" spans="1:58" ht="29" hidden="1" x14ac:dyDescent="0.35">
      <c r="A2161" s="107" t="s">
        <v>4365</v>
      </c>
      <c r="B2161" s="75" t="s">
        <v>966</v>
      </c>
      <c r="C2161" s="52" t="s">
        <v>3</v>
      </c>
      <c r="D2161" s="52" t="s">
        <v>3</v>
      </c>
      <c r="E2161" s="52" t="s">
        <v>2</v>
      </c>
      <c r="F2161" s="52" t="s">
        <v>2</v>
      </c>
      <c r="G2161" s="52" t="s">
        <v>2</v>
      </c>
      <c r="H2161" s="52" t="s">
        <v>2</v>
      </c>
      <c r="I2161" s="52" t="s">
        <v>2</v>
      </c>
      <c r="J2161" s="52" t="s">
        <v>2</v>
      </c>
      <c r="K2161" s="52" t="s">
        <v>2</v>
      </c>
      <c r="L2161" s="52" t="s">
        <v>2</v>
      </c>
      <c r="M2161" s="52" t="s">
        <v>2</v>
      </c>
      <c r="N2161" s="52" t="s">
        <v>3</v>
      </c>
      <c r="O2161" s="52" t="s">
        <v>2409</v>
      </c>
      <c r="P2161" s="52" t="s">
        <v>58</v>
      </c>
      <c r="Q2161" s="52" t="str">
        <f t="shared" si="766"/>
        <v>Nein</v>
      </c>
      <c r="R2161" s="52" t="str">
        <f t="shared" si="766"/>
        <v>Nein</v>
      </c>
      <c r="S2161" s="52" t="str">
        <f t="shared" si="766"/>
        <v>Nein</v>
      </c>
      <c r="T2161" s="52" t="str">
        <f t="shared" si="766"/>
        <v>Nein</v>
      </c>
      <c r="U2161" s="52" t="str">
        <f t="shared" si="766"/>
        <v>Ja</v>
      </c>
      <c r="V2161" s="52" t="str">
        <f t="shared" si="766"/>
        <v>Ja</v>
      </c>
      <c r="W2161" s="52" t="str">
        <f t="shared" si="766"/>
        <v>Nein</v>
      </c>
      <c r="X2161" s="52" t="str">
        <f t="shared" si="766"/>
        <v>Nein</v>
      </c>
      <c r="Y2161" s="52" t="str">
        <f t="shared" si="766"/>
        <v>Nein</v>
      </c>
      <c r="Z2161" s="52" t="str">
        <f t="shared" si="766"/>
        <v>Nein</v>
      </c>
      <c r="AA2161" s="52" t="str">
        <f t="shared" si="766"/>
        <v>Nein</v>
      </c>
      <c r="AB2161" s="52" t="str">
        <f t="shared" si="766"/>
        <v>Nein</v>
      </c>
      <c r="AC2161" s="52" t="str">
        <f t="shared" si="766"/>
        <v>Nein</v>
      </c>
      <c r="AD2161" s="52" t="str">
        <f t="shared" si="766"/>
        <v>Nein</v>
      </c>
      <c r="AE2161" s="52" t="str">
        <f t="shared" si="766"/>
        <v>Nein</v>
      </c>
      <c r="AF2161" s="52" t="str">
        <f t="shared" si="766"/>
        <v>Nein</v>
      </c>
      <c r="AG2161" s="61" t="str">
        <f>IF(Q2161="Ja",VLOOKUP($Q$2,Plausis!A:E,5,0),IF(R2161="Ja",VLOOKUP($R$2,Plausis!A:E,5,0),IF(T2161="Ja",VLOOKUP($T$2,Plausis!A:E,5,0),IF(U2161="Ja",VLOOKUP($U$2,Plausis!A:E,5,0),IF(AA2161="Ja",VLOOKUP($AA$2,Plausis!A:E,5,0),IF(AC2161="Ja",VLOOKUP($AC$2,Plausis!A:E,5,0),IF(AD2161="Ja",VLOOKUP($AD$2,Plausis!A:E,5,0),"")))))))</f>
        <v>Dieser Betrieb kann nur im Komfort-RS ohne ergänzenden Spezial-Straf-RS oder über einen Sondertarif zum SSR versichert werden.</v>
      </c>
      <c r="AH2161" s="52" t="str">
        <f>IF(Y2161="Ja",VLOOKUP($Y$2,Plausis!A:E,5,0),"")</f>
        <v/>
      </c>
      <c r="AI2161" s="52" t="str">
        <f t="shared" si="748"/>
        <v>Nein</v>
      </c>
      <c r="AJ2161" s="52" t="str">
        <f>IF(S2161="Ja",VLOOKUP($S$2,Plausis!A:E,5,0),IF(V2161="Ja",VLOOKUP($V$2,Plausis!A:E,5,0),IF(X2161="Ja",VLOOKUP($X$2,Plausis!A:E,5,0),"")))</f>
        <v>Dieser Betrieb kann nur über einen Sondertarif zum SSR versichert werden.</v>
      </c>
      <c r="AL2161" s="52" t="s">
        <v>2</v>
      </c>
      <c r="AM2161" s="114">
        <v>45531</v>
      </c>
      <c r="AN2161" s="52" t="s">
        <v>4467</v>
      </c>
      <c r="AO2161" s="52" t="str">
        <f>VLOOKUP(B2161,'BAT Grundtabelle'!B:T,19,0)</f>
        <v>ja</v>
      </c>
      <c r="AP2161" s="105" t="str">
        <f t="shared" si="749"/>
        <v>11936</v>
      </c>
      <c r="AQ2161" s="52" t="str">
        <f t="shared" si="750"/>
        <v>Wirtschaftsprüfer</v>
      </c>
      <c r="AR2161" s="52" t="b">
        <f t="shared" si="765"/>
        <v>0</v>
      </c>
      <c r="AS2161" s="52" t="b">
        <f t="shared" si="765"/>
        <v>0</v>
      </c>
      <c r="AT2161" s="52" t="b">
        <f t="shared" si="765"/>
        <v>0</v>
      </c>
      <c r="AU2161" s="52" t="str">
        <f t="shared" si="751"/>
        <v>Eigener Tarif</v>
      </c>
      <c r="AW2161" s="52" t="b">
        <f t="shared" si="752"/>
        <v>0</v>
      </c>
      <c r="AX2161" s="52" t="str">
        <f t="shared" si="753"/>
        <v>Eigener Tarif</v>
      </c>
      <c r="AY2161" s="52" t="b">
        <f t="shared" si="754"/>
        <v>0</v>
      </c>
      <c r="AZ2161" s="52" t="str">
        <f t="shared" si="755"/>
        <v>11936</v>
      </c>
      <c r="BA2161" s="52" t="str">
        <f>VLOOKUP(A2161,'BAT Grundtabelle'!A:U,21,0)</f>
        <v>ja</v>
      </c>
      <c r="BB2161" s="52" t="str">
        <f t="shared" si="756"/>
        <v>nein</v>
      </c>
      <c r="BC2161" s="52" t="str">
        <f t="shared" si="757"/>
        <v>11936</v>
      </c>
      <c r="BD2161" s="52" t="str">
        <f t="shared" si="758"/>
        <v>Wirtschaftsprüfer</v>
      </c>
      <c r="BE2161" s="52" t="str">
        <f t="shared" si="759"/>
        <v>Eigener Tarif</v>
      </c>
      <c r="BF2161" s="52" t="str">
        <f t="shared" si="760"/>
        <v>Eigener Tarif</v>
      </c>
    </row>
    <row r="2162" spans="1:58" hidden="1" x14ac:dyDescent="0.35">
      <c r="A2162" s="107" t="s">
        <v>2336</v>
      </c>
      <c r="B2162" s="75" t="s">
        <v>2335</v>
      </c>
      <c r="C2162" s="52" t="s">
        <v>2</v>
      </c>
      <c r="D2162" s="52" t="s">
        <v>2</v>
      </c>
      <c r="E2162" s="52" t="s">
        <v>2</v>
      </c>
      <c r="F2162" s="52" t="s">
        <v>2</v>
      </c>
      <c r="G2162" s="52" t="s">
        <v>2</v>
      </c>
      <c r="H2162" s="52" t="s">
        <v>2</v>
      </c>
      <c r="I2162" s="52" t="s">
        <v>2</v>
      </c>
      <c r="J2162" s="52" t="s">
        <v>2</v>
      </c>
      <c r="K2162" s="52" t="s">
        <v>2</v>
      </c>
      <c r="L2162" s="52" t="s">
        <v>2</v>
      </c>
      <c r="M2162" s="52" t="s">
        <v>2</v>
      </c>
      <c r="N2162" s="52" t="s">
        <v>2</v>
      </c>
      <c r="O2162" s="52" t="s">
        <v>2411</v>
      </c>
      <c r="P2162" s="52" t="s">
        <v>59</v>
      </c>
      <c r="Q2162" s="52" t="str">
        <f t="shared" si="766"/>
        <v>Nein</v>
      </c>
      <c r="R2162" s="52" t="str">
        <f t="shared" si="766"/>
        <v>Nein</v>
      </c>
      <c r="S2162" s="52" t="str">
        <f t="shared" si="766"/>
        <v>Nein</v>
      </c>
      <c r="T2162" s="52" t="str">
        <f t="shared" si="766"/>
        <v>Nein</v>
      </c>
      <c r="U2162" s="52" t="str">
        <f t="shared" si="766"/>
        <v>Nein</v>
      </c>
      <c r="V2162" s="52" t="str">
        <f t="shared" si="766"/>
        <v>Nein</v>
      </c>
      <c r="W2162" s="52" t="str">
        <f t="shared" si="766"/>
        <v>Nein</v>
      </c>
      <c r="X2162" s="52" t="str">
        <f t="shared" si="766"/>
        <v>Nein</v>
      </c>
      <c r="Y2162" s="52" t="str">
        <f t="shared" si="766"/>
        <v>Nein</v>
      </c>
      <c r="Z2162" s="52" t="str">
        <f t="shared" si="766"/>
        <v>Nein</v>
      </c>
      <c r="AA2162" s="52" t="str">
        <f t="shared" si="766"/>
        <v>Nein</v>
      </c>
      <c r="AB2162" s="52" t="str">
        <f t="shared" si="766"/>
        <v>Nein</v>
      </c>
      <c r="AC2162" s="52" t="str">
        <f t="shared" si="766"/>
        <v>Nein</v>
      </c>
      <c r="AD2162" s="52" t="str">
        <f t="shared" si="766"/>
        <v>Nein</v>
      </c>
      <c r="AE2162" s="52" t="str">
        <f t="shared" si="766"/>
        <v>Nein</v>
      </c>
      <c r="AF2162" s="52" t="str">
        <f t="shared" si="766"/>
        <v>Nein</v>
      </c>
      <c r="AG2162" s="61" t="str">
        <f>IF(Q2162="Ja",VLOOKUP($Q$2,Plausis!A:E,5,0),IF(R2162="Ja",VLOOKUP($R$2,Plausis!A:E,5,0),IF(T2162="Ja",VLOOKUP($T$2,Plausis!A:E,5,0),IF(U2162="Ja",VLOOKUP($U$2,Plausis!A:E,5,0),IF(AA2162="Ja",VLOOKUP($AA$2,Plausis!A:E,5,0),IF(AC2162="Ja",VLOOKUP($AC$2,Plausis!A:E,5,0),IF(AD2162="Ja",VLOOKUP($AD$2,Plausis!A:E,5,0),"")))))))</f>
        <v/>
      </c>
      <c r="AH2162" s="52" t="str">
        <f>IF(Y2162="Ja",VLOOKUP($Y$2,Plausis!A:E,5,0),"")</f>
        <v/>
      </c>
      <c r="AI2162" s="52" t="str">
        <f t="shared" si="748"/>
        <v>Nein</v>
      </c>
      <c r="AJ2162" s="52" t="str">
        <f>IF(S2162="Ja",VLOOKUP($S$2,Plausis!A:E,5,0),IF(V2162="Ja",VLOOKUP($V$2,Plausis!A:E,5,0),IF(X2162="Ja",VLOOKUP($X$2,Plausis!A:E,5,0),"")))</f>
        <v/>
      </c>
      <c r="AL2162" s="52" t="s">
        <v>2</v>
      </c>
      <c r="AM2162" s="114">
        <v>45531</v>
      </c>
      <c r="AN2162" s="52" t="s">
        <v>4467</v>
      </c>
      <c r="AO2162" s="52" t="str">
        <f>VLOOKUP(B2162,'BAT Grundtabelle'!B:T,19,0)</f>
        <v>nein</v>
      </c>
      <c r="AP2162" s="105" t="str">
        <f t="shared" si="749"/>
        <v>7325</v>
      </c>
      <c r="AQ2162" s="52" t="str">
        <f t="shared" si="750"/>
        <v>Wohnen (Verein)</v>
      </c>
      <c r="AR2162" s="52" t="b">
        <f t="shared" si="765"/>
        <v>0</v>
      </c>
      <c r="AS2162" s="52" t="b">
        <f t="shared" si="765"/>
        <v>0</v>
      </c>
      <c r="AT2162" s="52" t="b">
        <f t="shared" si="765"/>
        <v>0</v>
      </c>
      <c r="AU2162" s="52" t="str">
        <f t="shared" si="751"/>
        <v/>
      </c>
      <c r="AW2162" s="52" t="b">
        <f t="shared" si="752"/>
        <v>0</v>
      </c>
      <c r="AX2162" s="52" t="str">
        <f t="shared" si="753"/>
        <v/>
      </c>
      <c r="AY2162" s="52" t="b">
        <f t="shared" si="754"/>
        <v>0</v>
      </c>
      <c r="AZ2162" s="52" t="str">
        <f t="shared" si="755"/>
        <v>7325</v>
      </c>
      <c r="BA2162" s="52" t="str">
        <f>VLOOKUP(A2162,'BAT Grundtabelle'!A:U,21,0)</f>
        <v>nein</v>
      </c>
      <c r="BB2162" s="52" t="str">
        <f t="shared" si="756"/>
        <v>nein</v>
      </c>
      <c r="BC2162" s="52" t="str">
        <f t="shared" si="757"/>
        <v>7325</v>
      </c>
      <c r="BD2162" s="52" t="str">
        <f t="shared" si="758"/>
        <v>Wohnen (Verein)</v>
      </c>
      <c r="BE2162" s="52" t="str">
        <f t="shared" si="759"/>
        <v/>
      </c>
      <c r="BF2162" s="52" t="str">
        <f t="shared" si="760"/>
        <v/>
      </c>
    </row>
    <row r="2163" spans="1:58" hidden="1" x14ac:dyDescent="0.35">
      <c r="A2163" s="107" t="s">
        <v>4366</v>
      </c>
      <c r="B2163" s="75" t="s">
        <v>1456</v>
      </c>
      <c r="C2163" s="52" t="s">
        <v>3</v>
      </c>
      <c r="D2163" s="52" t="s">
        <v>3</v>
      </c>
      <c r="E2163" s="52" t="s">
        <v>2</v>
      </c>
      <c r="F2163" s="52" t="s">
        <v>2</v>
      </c>
      <c r="G2163" s="52" t="s">
        <v>2</v>
      </c>
      <c r="H2163" s="52" t="s">
        <v>2</v>
      </c>
      <c r="I2163" s="52" t="s">
        <v>3</v>
      </c>
      <c r="J2163" s="52">
        <v>1</v>
      </c>
      <c r="K2163" s="52" t="s">
        <v>2</v>
      </c>
      <c r="L2163" s="52" t="s">
        <v>2</v>
      </c>
      <c r="M2163" s="52" t="s">
        <v>2</v>
      </c>
      <c r="N2163" s="52" t="s">
        <v>3</v>
      </c>
      <c r="P2163" s="52" t="s">
        <v>4</v>
      </c>
      <c r="Q2163" s="52" t="str">
        <f t="shared" ref="Q2163:AF2172" si="767">IF(ISERROR(FIND(Q$2,$P2163,1)),"Nein","Ja")</f>
        <v>Nein</v>
      </c>
      <c r="R2163" s="52" t="str">
        <f t="shared" si="767"/>
        <v>Nein</v>
      </c>
      <c r="S2163" s="52" t="str">
        <f t="shared" si="767"/>
        <v>Nein</v>
      </c>
      <c r="T2163" s="52" t="str">
        <f t="shared" si="767"/>
        <v>Nein</v>
      </c>
      <c r="U2163" s="52" t="str">
        <f t="shared" si="767"/>
        <v>Nein</v>
      </c>
      <c r="V2163" s="52" t="str">
        <f t="shared" si="767"/>
        <v>Nein</v>
      </c>
      <c r="W2163" s="52" t="str">
        <f t="shared" si="767"/>
        <v>Nein</v>
      </c>
      <c r="X2163" s="52" t="str">
        <f t="shared" si="767"/>
        <v>Nein</v>
      </c>
      <c r="Y2163" s="52" t="str">
        <f t="shared" si="767"/>
        <v>Nein</v>
      </c>
      <c r="Z2163" s="52" t="str">
        <f t="shared" si="767"/>
        <v>Nein</v>
      </c>
      <c r="AA2163" s="52" t="str">
        <f t="shared" si="767"/>
        <v>Nein</v>
      </c>
      <c r="AB2163" s="52" t="str">
        <f t="shared" si="767"/>
        <v>Nein</v>
      </c>
      <c r="AC2163" s="52" t="str">
        <f t="shared" si="767"/>
        <v>Nein</v>
      </c>
      <c r="AD2163" s="52" t="str">
        <f t="shared" si="767"/>
        <v>Nein</v>
      </c>
      <c r="AE2163" s="52" t="str">
        <f t="shared" si="767"/>
        <v>Nein</v>
      </c>
      <c r="AF2163" s="52" t="str">
        <f t="shared" si="767"/>
        <v>Nein</v>
      </c>
      <c r="AG2163" s="61" t="str">
        <f>IF(Q2163="Ja",VLOOKUP($Q$2,Plausis!A:E,5,0),IF(R2163="Ja",VLOOKUP($R$2,Plausis!A:E,5,0),IF(T2163="Ja",VLOOKUP($T$2,Plausis!A:E,5,0),IF(U2163="Ja",VLOOKUP($U$2,Plausis!A:E,5,0),IF(AA2163="Ja",VLOOKUP($AA$2,Plausis!A:E,5,0),IF(AC2163="Ja",VLOOKUP($AC$2,Plausis!A:E,5,0),IF(AD2163="Ja",VLOOKUP($AD$2,Plausis!A:E,5,0),"")))))))</f>
        <v/>
      </c>
      <c r="AH2163" s="52" t="str">
        <f>IF(Y2163="Ja",VLOOKUP($Y$2,Plausis!A:E,5,0),"")</f>
        <v/>
      </c>
      <c r="AI2163" s="52" t="str">
        <f t="shared" si="748"/>
        <v>Ja</v>
      </c>
      <c r="AJ2163" s="52" t="str">
        <f>IF(S2163="Ja",VLOOKUP($S$2,Plausis!A:E,5,0),IF(V2163="Ja",VLOOKUP($V$2,Plausis!A:E,5,0),IF(X2163="Ja",VLOOKUP($X$2,Plausis!A:E,5,0),"")))</f>
        <v/>
      </c>
      <c r="AL2163" s="52" t="s">
        <v>2</v>
      </c>
      <c r="AM2163" s="114">
        <v>45531</v>
      </c>
      <c r="AN2163" s="52" t="s">
        <v>4467</v>
      </c>
      <c r="AO2163" s="52" t="str">
        <f>VLOOKUP(B2163,'BAT Grundtabelle'!B:T,19,0)</f>
        <v>ja</v>
      </c>
      <c r="AP2163" s="105" t="str">
        <f t="shared" si="749"/>
        <v>11937</v>
      </c>
      <c r="AQ2163" s="52" t="str">
        <f t="shared" si="750"/>
        <v>Wohnungsbauunternehmen</v>
      </c>
      <c r="AR2163" s="52" t="b">
        <f t="shared" ref="AR2163:AT2182" si="768">IF(ISERROR(FIND(AR$1,$P2163,1)),FALSE,TRUE)</f>
        <v>0</v>
      </c>
      <c r="AS2163" s="52" t="b">
        <f t="shared" si="768"/>
        <v>0</v>
      </c>
      <c r="AT2163" s="52" t="b">
        <f t="shared" si="768"/>
        <v>0</v>
      </c>
      <c r="AU2163" s="52">
        <f t="shared" si="751"/>
        <v>1</v>
      </c>
      <c r="AW2163" s="52" t="b">
        <f t="shared" si="752"/>
        <v>0</v>
      </c>
      <c r="AX2163" s="52" t="str">
        <f t="shared" si="753"/>
        <v>Unternehmen</v>
      </c>
      <c r="AY2163" s="52" t="b">
        <f t="shared" si="754"/>
        <v>0</v>
      </c>
      <c r="AZ2163" s="52" t="str">
        <f t="shared" si="755"/>
        <v>11937</v>
      </c>
      <c r="BA2163" s="52" t="str">
        <f>VLOOKUP(A2163,'BAT Grundtabelle'!A:U,21,0)</f>
        <v>ja</v>
      </c>
      <c r="BB2163" s="52" t="str">
        <f t="shared" si="756"/>
        <v>nein</v>
      </c>
      <c r="BC2163" s="52" t="str">
        <f t="shared" si="757"/>
        <v>11937</v>
      </c>
      <c r="BD2163" s="52" t="str">
        <f t="shared" si="758"/>
        <v>Wohnungsbauunternehmen</v>
      </c>
      <c r="BE2163" s="52" t="str">
        <f t="shared" si="759"/>
        <v>Unternehmen</v>
      </c>
      <c r="BF2163" s="52">
        <f t="shared" si="760"/>
        <v>1</v>
      </c>
    </row>
    <row r="2164" spans="1:58" hidden="1" x14ac:dyDescent="0.35">
      <c r="A2164" s="107" t="s">
        <v>2135</v>
      </c>
      <c r="B2164" s="75" t="s">
        <v>2134</v>
      </c>
      <c r="C2164" s="52" t="s">
        <v>3</v>
      </c>
      <c r="D2164" s="52" t="s">
        <v>3</v>
      </c>
      <c r="E2164" s="52" t="s">
        <v>2</v>
      </c>
      <c r="F2164" s="52" t="s">
        <v>2</v>
      </c>
      <c r="G2164" s="52" t="s">
        <v>2</v>
      </c>
      <c r="H2164" s="52" t="s">
        <v>2</v>
      </c>
      <c r="I2164" s="52" t="s">
        <v>3</v>
      </c>
      <c r="J2164" s="52">
        <v>1</v>
      </c>
      <c r="K2164" s="52" t="s">
        <v>2</v>
      </c>
      <c r="L2164" s="52" t="s">
        <v>2</v>
      </c>
      <c r="M2164" s="52" t="s">
        <v>2</v>
      </c>
      <c r="N2164" s="52" t="s">
        <v>3</v>
      </c>
      <c r="P2164" s="52" t="s">
        <v>4</v>
      </c>
      <c r="Q2164" s="52" t="str">
        <f t="shared" si="767"/>
        <v>Nein</v>
      </c>
      <c r="R2164" s="52" t="str">
        <f t="shared" si="767"/>
        <v>Nein</v>
      </c>
      <c r="S2164" s="52" t="str">
        <f t="shared" si="767"/>
        <v>Nein</v>
      </c>
      <c r="T2164" s="52" t="str">
        <f t="shared" si="767"/>
        <v>Nein</v>
      </c>
      <c r="U2164" s="52" t="str">
        <f t="shared" si="767"/>
        <v>Nein</v>
      </c>
      <c r="V2164" s="52" t="str">
        <f t="shared" si="767"/>
        <v>Nein</v>
      </c>
      <c r="W2164" s="52" t="str">
        <f t="shared" si="767"/>
        <v>Nein</v>
      </c>
      <c r="X2164" s="52" t="str">
        <f t="shared" si="767"/>
        <v>Nein</v>
      </c>
      <c r="Y2164" s="52" t="str">
        <f t="shared" si="767"/>
        <v>Nein</v>
      </c>
      <c r="Z2164" s="52" t="str">
        <f t="shared" si="767"/>
        <v>Nein</v>
      </c>
      <c r="AA2164" s="52" t="str">
        <f t="shared" si="767"/>
        <v>Nein</v>
      </c>
      <c r="AB2164" s="52" t="str">
        <f t="shared" si="767"/>
        <v>Nein</v>
      </c>
      <c r="AC2164" s="52" t="str">
        <f t="shared" si="767"/>
        <v>Nein</v>
      </c>
      <c r="AD2164" s="52" t="str">
        <f t="shared" si="767"/>
        <v>Nein</v>
      </c>
      <c r="AE2164" s="52" t="str">
        <f t="shared" si="767"/>
        <v>Nein</v>
      </c>
      <c r="AF2164" s="52" t="str">
        <f t="shared" si="767"/>
        <v>Nein</v>
      </c>
      <c r="AG2164" s="61" t="str">
        <f>IF(Q2164="Ja",VLOOKUP($Q$2,Plausis!A:E,5,0),IF(R2164="Ja",VLOOKUP($R$2,Plausis!A:E,5,0),IF(T2164="Ja",VLOOKUP($T$2,Plausis!A:E,5,0),IF(U2164="Ja",VLOOKUP($U$2,Plausis!A:E,5,0),IF(AA2164="Ja",VLOOKUP($AA$2,Plausis!A:E,5,0),IF(AC2164="Ja",VLOOKUP($AC$2,Plausis!A:E,5,0),IF(AD2164="Ja",VLOOKUP($AD$2,Plausis!A:E,5,0),"")))))))</f>
        <v/>
      </c>
      <c r="AH2164" s="52" t="str">
        <f>IF(Y2164="Ja",VLOOKUP($Y$2,Plausis!A:E,5,0),"")</f>
        <v/>
      </c>
      <c r="AI2164" s="52" t="str">
        <f t="shared" si="748"/>
        <v>Ja</v>
      </c>
      <c r="AJ2164" s="52" t="str">
        <f>IF(S2164="Ja",VLOOKUP($S$2,Plausis!A:E,5,0),IF(V2164="Ja",VLOOKUP($V$2,Plausis!A:E,5,0),IF(X2164="Ja",VLOOKUP($X$2,Plausis!A:E,5,0),"")))</f>
        <v/>
      </c>
      <c r="AL2164" s="52" t="s">
        <v>3</v>
      </c>
      <c r="AM2164" s="114">
        <v>45531</v>
      </c>
      <c r="AN2164" s="52" t="s">
        <v>4467</v>
      </c>
      <c r="AO2164" s="52" t="str">
        <f>VLOOKUP(B2164,'BAT Grundtabelle'!B:T,19,0)</f>
        <v>ja</v>
      </c>
      <c r="AP2164" s="105" t="str">
        <f t="shared" si="749"/>
        <v>3960</v>
      </c>
      <c r="AQ2164" s="52" t="str">
        <f t="shared" si="750"/>
        <v>Wohnwagen-, Wohnmobilhandel</v>
      </c>
      <c r="AR2164" s="52" t="b">
        <f t="shared" si="768"/>
        <v>0</v>
      </c>
      <c r="AS2164" s="52" t="b">
        <f t="shared" si="768"/>
        <v>0</v>
      </c>
      <c r="AT2164" s="52" t="b">
        <f t="shared" si="768"/>
        <v>0</v>
      </c>
      <c r="AU2164" s="52">
        <f t="shared" si="751"/>
        <v>1</v>
      </c>
      <c r="AW2164" s="52" t="b">
        <f t="shared" si="752"/>
        <v>0</v>
      </c>
      <c r="AX2164" s="52" t="str">
        <f t="shared" si="753"/>
        <v>Unternehmen</v>
      </c>
      <c r="AY2164" s="52" t="b">
        <f t="shared" si="754"/>
        <v>0</v>
      </c>
      <c r="AZ2164" s="52" t="str">
        <f t="shared" si="755"/>
        <v>3960</v>
      </c>
      <c r="BA2164" s="52" t="str">
        <f>VLOOKUP(A2164,'BAT Grundtabelle'!A:U,21,0)</f>
        <v>ja</v>
      </c>
      <c r="BB2164" s="52" t="str">
        <f t="shared" si="756"/>
        <v>nein</v>
      </c>
      <c r="BC2164" s="52" t="str">
        <f t="shared" si="757"/>
        <v>3960</v>
      </c>
      <c r="BD2164" s="52" t="str">
        <f t="shared" si="758"/>
        <v>Wohnwagen-, Wohnmobilhandel</v>
      </c>
      <c r="BE2164" s="52" t="str">
        <f t="shared" si="759"/>
        <v>Unternehmen</v>
      </c>
      <c r="BF2164" s="52">
        <f t="shared" si="760"/>
        <v>1</v>
      </c>
    </row>
    <row r="2165" spans="1:58" ht="116" hidden="1" x14ac:dyDescent="0.35">
      <c r="A2165" s="107" t="s">
        <v>4367</v>
      </c>
      <c r="B2165" s="75" t="s">
        <v>1484</v>
      </c>
      <c r="C2165" s="52" t="s">
        <v>3</v>
      </c>
      <c r="D2165" s="52" t="s">
        <v>3</v>
      </c>
      <c r="E2165" s="52" t="s">
        <v>2</v>
      </c>
      <c r="F2165" s="52" t="s">
        <v>2</v>
      </c>
      <c r="G2165" s="52" t="s">
        <v>2</v>
      </c>
      <c r="H2165" s="52" t="s">
        <v>2</v>
      </c>
      <c r="I2165" s="52" t="s">
        <v>3</v>
      </c>
      <c r="J2165" s="52">
        <v>1</v>
      </c>
      <c r="K2165" s="52" t="s">
        <v>2</v>
      </c>
      <c r="L2165" s="52" t="s">
        <v>2</v>
      </c>
      <c r="M2165" s="52" t="s">
        <v>2</v>
      </c>
      <c r="N2165" s="52" t="s">
        <v>3</v>
      </c>
      <c r="P2165" s="52">
        <v>300</v>
      </c>
      <c r="Q2165" s="52" t="str">
        <f t="shared" si="767"/>
        <v>Nein</v>
      </c>
      <c r="R2165" s="52" t="str">
        <f t="shared" si="767"/>
        <v>Nein</v>
      </c>
      <c r="S2165" s="52" t="str">
        <f t="shared" si="767"/>
        <v>Nein</v>
      </c>
      <c r="T2165" s="52" t="str">
        <f t="shared" si="767"/>
        <v>Nein</v>
      </c>
      <c r="U2165" s="52" t="str">
        <f t="shared" si="767"/>
        <v>Nein</v>
      </c>
      <c r="V2165" s="52" t="str">
        <f t="shared" si="767"/>
        <v>Nein</v>
      </c>
      <c r="W2165" s="52" t="str">
        <f t="shared" si="767"/>
        <v>Nein</v>
      </c>
      <c r="X2165" s="52" t="str">
        <f t="shared" si="767"/>
        <v>Nein</v>
      </c>
      <c r="Y2165" s="52" t="str">
        <f t="shared" si="767"/>
        <v>Nein</v>
      </c>
      <c r="Z2165" s="52" t="str">
        <f t="shared" si="767"/>
        <v>Nein</v>
      </c>
      <c r="AA2165" s="52" t="str">
        <f t="shared" si="767"/>
        <v>Ja</v>
      </c>
      <c r="AB2165" s="52" t="str">
        <f t="shared" si="767"/>
        <v>Nein</v>
      </c>
      <c r="AC2165" s="52" t="str">
        <f t="shared" si="767"/>
        <v>Nein</v>
      </c>
      <c r="AD2165" s="52" t="str">
        <f t="shared" si="767"/>
        <v>Nein</v>
      </c>
      <c r="AE2165" s="52" t="str">
        <f t="shared" si="767"/>
        <v>Nein</v>
      </c>
      <c r="AF2165" s="52" t="str">
        <f t="shared" si="767"/>
        <v>Nein</v>
      </c>
      <c r="AG2165" s="61" t="str">
        <f>IF(Q2165="Ja",VLOOKUP($Q$2,Plausis!A:E,5,0),IF(R2165="Ja",VLOOKUP($R$2,Plausis!A:E,5,0),IF(T2165="Ja",VLOOKUP($T$2,Plausis!A:E,5,0),IF(U2165="Ja",VLOOKUP($U$2,Plausis!A:E,5,0),IF(AA2165="Ja",VLOOKUP($AA$2,Plausis!A:E,5,0),IF(AC2165="Ja",VLOOKUP($AC$2,Plausis!A:E,5,0),IF(AD2165="Ja",VLOOKUP($AD$2,Plausis!A:E,5,0),"")))))))</f>
        <v>Folgende Fahrzeuge müssen mit einem separaten Verkehrs-RS versichert werden:
- LKW ab 4t Nutzlast
- Sattelzugmaschinen
- Busse über 9 Sitzplätze
- Taxen
- Mietwagen
- Selbstfahrervermietfahrzeuge
Vorschläge aktuell nur über SSP, MBA, KBIG und RS-Underwriting möglich!</v>
      </c>
      <c r="AH2165" s="52" t="str">
        <f>IF(Y2165="Ja",VLOOKUP($Y$2,Plausis!A:E,5,0),"")</f>
        <v/>
      </c>
      <c r="AI2165" s="52" t="str">
        <f t="shared" si="748"/>
        <v>Ja</v>
      </c>
      <c r="AJ2165" s="52" t="str">
        <f>IF(S2165="Ja",VLOOKUP($S$2,Plausis!A:E,5,0),IF(V2165="Ja",VLOOKUP($V$2,Plausis!A:E,5,0),IF(X2165="Ja",VLOOKUP($X$2,Plausis!A:E,5,0),"")))</f>
        <v/>
      </c>
      <c r="AL2165" s="52" t="s">
        <v>2</v>
      </c>
      <c r="AM2165" s="114">
        <v>45531</v>
      </c>
      <c r="AN2165" s="52" t="s">
        <v>4467</v>
      </c>
      <c r="AO2165" s="52" t="str">
        <f>VLOOKUP(B2165,'BAT Grundtabelle'!B:T,19,0)</f>
        <v>ja</v>
      </c>
      <c r="AP2165" s="105" t="str">
        <f t="shared" si="749"/>
        <v>11938</v>
      </c>
      <c r="AQ2165" s="52" t="str">
        <f t="shared" si="750"/>
        <v>Wohnwagen-, Wohnmobilvermietung</v>
      </c>
      <c r="AR2165" s="52" t="b">
        <f t="shared" si="768"/>
        <v>0</v>
      </c>
      <c r="AS2165" s="52" t="b">
        <f t="shared" si="768"/>
        <v>0</v>
      </c>
      <c r="AT2165" s="52" t="b">
        <f t="shared" si="768"/>
        <v>0</v>
      </c>
      <c r="AU2165" s="52">
        <f t="shared" si="751"/>
        <v>1</v>
      </c>
      <c r="AW2165" s="52" t="b">
        <f t="shared" si="752"/>
        <v>0</v>
      </c>
      <c r="AX2165" s="52" t="str">
        <f t="shared" si="753"/>
        <v>Unternehmen</v>
      </c>
      <c r="AY2165" s="52" t="b">
        <f t="shared" si="754"/>
        <v>0</v>
      </c>
      <c r="AZ2165" s="52" t="str">
        <f t="shared" si="755"/>
        <v>11938</v>
      </c>
      <c r="BA2165" s="52" t="str">
        <f>VLOOKUP(A2165,'BAT Grundtabelle'!A:U,21,0)</f>
        <v>ja</v>
      </c>
      <c r="BB2165" s="52" t="str">
        <f t="shared" si="756"/>
        <v>nein</v>
      </c>
      <c r="BC2165" s="52" t="str">
        <f t="shared" si="757"/>
        <v>11938</v>
      </c>
      <c r="BD2165" s="52" t="str">
        <f t="shared" si="758"/>
        <v>Wohnwagen-, Wohnmobilvermietung</v>
      </c>
      <c r="BE2165" s="52" t="str">
        <f t="shared" si="759"/>
        <v>Unternehmen</v>
      </c>
      <c r="BF2165" s="52">
        <f t="shared" si="760"/>
        <v>1</v>
      </c>
    </row>
    <row r="2166" spans="1:58" hidden="1" x14ac:dyDescent="0.35">
      <c r="A2166" s="107" t="s">
        <v>4368</v>
      </c>
      <c r="B2166" s="75" t="s">
        <v>777</v>
      </c>
      <c r="C2166" s="52" t="s">
        <v>3</v>
      </c>
      <c r="D2166" s="52" t="s">
        <v>3</v>
      </c>
      <c r="E2166" s="52" t="s">
        <v>2</v>
      </c>
      <c r="F2166" s="52" t="s">
        <v>2</v>
      </c>
      <c r="G2166" s="52" t="s">
        <v>2</v>
      </c>
      <c r="H2166" s="52" t="s">
        <v>2</v>
      </c>
      <c r="I2166" s="52" t="s">
        <v>3</v>
      </c>
      <c r="J2166" s="52">
        <v>1</v>
      </c>
      <c r="K2166" s="52" t="s">
        <v>2</v>
      </c>
      <c r="L2166" s="52" t="s">
        <v>2</v>
      </c>
      <c r="M2166" s="52" t="s">
        <v>2</v>
      </c>
      <c r="N2166" s="52" t="s">
        <v>3</v>
      </c>
      <c r="P2166" s="52" t="s">
        <v>4</v>
      </c>
      <c r="Q2166" s="52" t="str">
        <f t="shared" si="767"/>
        <v>Nein</v>
      </c>
      <c r="R2166" s="52" t="str">
        <f t="shared" si="767"/>
        <v>Nein</v>
      </c>
      <c r="S2166" s="52" t="str">
        <f t="shared" si="767"/>
        <v>Nein</v>
      </c>
      <c r="T2166" s="52" t="str">
        <f t="shared" si="767"/>
        <v>Nein</v>
      </c>
      <c r="U2166" s="52" t="str">
        <f t="shared" si="767"/>
        <v>Nein</v>
      </c>
      <c r="V2166" s="52" t="str">
        <f t="shared" si="767"/>
        <v>Nein</v>
      </c>
      <c r="W2166" s="52" t="str">
        <f t="shared" si="767"/>
        <v>Nein</v>
      </c>
      <c r="X2166" s="52" t="str">
        <f t="shared" si="767"/>
        <v>Nein</v>
      </c>
      <c r="Y2166" s="52" t="str">
        <f t="shared" si="767"/>
        <v>Nein</v>
      </c>
      <c r="Z2166" s="52" t="str">
        <f t="shared" si="767"/>
        <v>Nein</v>
      </c>
      <c r="AA2166" s="52" t="str">
        <f t="shared" si="767"/>
        <v>Nein</v>
      </c>
      <c r="AB2166" s="52" t="str">
        <f t="shared" si="767"/>
        <v>Nein</v>
      </c>
      <c r="AC2166" s="52" t="str">
        <f t="shared" si="767"/>
        <v>Nein</v>
      </c>
      <c r="AD2166" s="52" t="str">
        <f t="shared" si="767"/>
        <v>Nein</v>
      </c>
      <c r="AE2166" s="52" t="str">
        <f t="shared" si="767"/>
        <v>Nein</v>
      </c>
      <c r="AF2166" s="52" t="str">
        <f t="shared" si="767"/>
        <v>Nein</v>
      </c>
      <c r="AG2166" s="61" t="str">
        <f>IF(Q2166="Ja",VLOOKUP($Q$2,Plausis!A:E,5,0),IF(R2166="Ja",VLOOKUP($R$2,Plausis!A:E,5,0),IF(T2166="Ja",VLOOKUP($T$2,Plausis!A:E,5,0),IF(U2166="Ja",VLOOKUP($U$2,Plausis!A:E,5,0),IF(AA2166="Ja",VLOOKUP($AA$2,Plausis!A:E,5,0),IF(AC2166="Ja",VLOOKUP($AC$2,Plausis!A:E,5,0),IF(AD2166="Ja",VLOOKUP($AD$2,Plausis!A:E,5,0),"")))))))</f>
        <v/>
      </c>
      <c r="AH2166" s="52" t="str">
        <f>IF(Y2166="Ja",VLOOKUP($Y$2,Plausis!A:E,5,0),"")</f>
        <v/>
      </c>
      <c r="AI2166" s="52" t="str">
        <f t="shared" si="748"/>
        <v>Ja</v>
      </c>
      <c r="AJ2166" s="52" t="str">
        <f>IF(S2166="Ja",VLOOKUP($S$2,Plausis!A:E,5,0),IF(V2166="Ja",VLOOKUP($V$2,Plausis!A:E,5,0),IF(X2166="Ja",VLOOKUP($X$2,Plausis!A:E,5,0),"")))</f>
        <v/>
      </c>
      <c r="AL2166" s="52" t="s">
        <v>3</v>
      </c>
      <c r="AM2166" s="114">
        <v>45531</v>
      </c>
      <c r="AN2166" s="52" t="s">
        <v>4467</v>
      </c>
      <c r="AO2166" s="52" t="str">
        <f>VLOOKUP(B2166,'BAT Grundtabelle'!B:T,19,0)</f>
        <v>ja</v>
      </c>
      <c r="AP2166" s="105" t="str">
        <f t="shared" si="749"/>
        <v>11939</v>
      </c>
      <c r="AQ2166" s="52" t="str">
        <f t="shared" si="750"/>
        <v>Wollhandel</v>
      </c>
      <c r="AR2166" s="52" t="b">
        <f t="shared" si="768"/>
        <v>0</v>
      </c>
      <c r="AS2166" s="52" t="b">
        <f t="shared" si="768"/>
        <v>0</v>
      </c>
      <c r="AT2166" s="52" t="b">
        <f t="shared" si="768"/>
        <v>0</v>
      </c>
      <c r="AU2166" s="52">
        <f t="shared" si="751"/>
        <v>1</v>
      </c>
      <c r="AW2166" s="52" t="b">
        <f t="shared" si="752"/>
        <v>0</v>
      </c>
      <c r="AX2166" s="52" t="str">
        <f t="shared" si="753"/>
        <v>Unternehmen</v>
      </c>
      <c r="AY2166" s="52" t="b">
        <f t="shared" si="754"/>
        <v>0</v>
      </c>
      <c r="AZ2166" s="52" t="str">
        <f t="shared" si="755"/>
        <v>11939</v>
      </c>
      <c r="BA2166" s="52" t="str">
        <f>VLOOKUP(A2166,'BAT Grundtabelle'!A:U,21,0)</f>
        <v>ja</v>
      </c>
      <c r="BB2166" s="52" t="str">
        <f t="shared" si="756"/>
        <v>nein</v>
      </c>
      <c r="BC2166" s="52" t="str">
        <f t="shared" si="757"/>
        <v>11939</v>
      </c>
      <c r="BD2166" s="52" t="str">
        <f t="shared" si="758"/>
        <v>Wollhandel</v>
      </c>
      <c r="BE2166" s="52" t="str">
        <f t="shared" si="759"/>
        <v>Unternehmen</v>
      </c>
      <c r="BF2166" s="52">
        <f t="shared" si="760"/>
        <v>1</v>
      </c>
    </row>
    <row r="2167" spans="1:58" hidden="1" x14ac:dyDescent="0.35">
      <c r="A2167" s="107" t="s">
        <v>4369</v>
      </c>
      <c r="B2167" s="75" t="s">
        <v>778</v>
      </c>
      <c r="C2167" s="52" t="s">
        <v>3</v>
      </c>
      <c r="D2167" s="52" t="s">
        <v>3</v>
      </c>
      <c r="E2167" s="52" t="s">
        <v>2</v>
      </c>
      <c r="F2167" s="52" t="s">
        <v>2</v>
      </c>
      <c r="G2167" s="52" t="s">
        <v>2</v>
      </c>
      <c r="H2167" s="52" t="s">
        <v>2</v>
      </c>
      <c r="I2167" s="52" t="s">
        <v>3</v>
      </c>
      <c r="J2167" s="52">
        <v>1</v>
      </c>
      <c r="K2167" s="52" t="s">
        <v>2</v>
      </c>
      <c r="L2167" s="52" t="s">
        <v>2</v>
      </c>
      <c r="M2167" s="52" t="s">
        <v>2</v>
      </c>
      <c r="N2167" s="52" t="s">
        <v>3</v>
      </c>
      <c r="P2167" s="52" t="s">
        <v>4</v>
      </c>
      <c r="Q2167" s="52" t="str">
        <f t="shared" si="767"/>
        <v>Nein</v>
      </c>
      <c r="R2167" s="52" t="str">
        <f t="shared" si="767"/>
        <v>Nein</v>
      </c>
      <c r="S2167" s="52" t="str">
        <f t="shared" si="767"/>
        <v>Nein</v>
      </c>
      <c r="T2167" s="52" t="str">
        <f t="shared" si="767"/>
        <v>Nein</v>
      </c>
      <c r="U2167" s="52" t="str">
        <f t="shared" si="767"/>
        <v>Nein</v>
      </c>
      <c r="V2167" s="52" t="str">
        <f t="shared" si="767"/>
        <v>Nein</v>
      </c>
      <c r="W2167" s="52" t="str">
        <f t="shared" si="767"/>
        <v>Nein</v>
      </c>
      <c r="X2167" s="52" t="str">
        <f t="shared" si="767"/>
        <v>Nein</v>
      </c>
      <c r="Y2167" s="52" t="str">
        <f t="shared" si="767"/>
        <v>Nein</v>
      </c>
      <c r="Z2167" s="52" t="str">
        <f t="shared" si="767"/>
        <v>Nein</v>
      </c>
      <c r="AA2167" s="52" t="str">
        <f t="shared" si="767"/>
        <v>Nein</v>
      </c>
      <c r="AB2167" s="52" t="str">
        <f t="shared" si="767"/>
        <v>Nein</v>
      </c>
      <c r="AC2167" s="52" t="str">
        <f t="shared" si="767"/>
        <v>Nein</v>
      </c>
      <c r="AD2167" s="52" t="str">
        <f t="shared" si="767"/>
        <v>Nein</v>
      </c>
      <c r="AE2167" s="52" t="str">
        <f t="shared" si="767"/>
        <v>Nein</v>
      </c>
      <c r="AF2167" s="52" t="str">
        <f t="shared" si="767"/>
        <v>Nein</v>
      </c>
      <c r="AG2167" s="61" t="str">
        <f>IF(Q2167="Ja",VLOOKUP($Q$2,Plausis!A:E,5,0),IF(R2167="Ja",VLOOKUP($R$2,Plausis!A:E,5,0),IF(T2167="Ja",VLOOKUP($T$2,Plausis!A:E,5,0),IF(U2167="Ja",VLOOKUP($U$2,Plausis!A:E,5,0),IF(AA2167="Ja",VLOOKUP($AA$2,Plausis!A:E,5,0),IF(AC2167="Ja",VLOOKUP($AC$2,Plausis!A:E,5,0),IF(AD2167="Ja",VLOOKUP($AD$2,Plausis!A:E,5,0),"")))))))</f>
        <v/>
      </c>
      <c r="AH2167" s="52" t="str">
        <f>IF(Y2167="Ja",VLOOKUP($Y$2,Plausis!A:E,5,0),"")</f>
        <v/>
      </c>
      <c r="AI2167" s="52" t="str">
        <f t="shared" si="748"/>
        <v>Ja</v>
      </c>
      <c r="AJ2167" s="52" t="str">
        <f>IF(S2167="Ja",VLOOKUP($S$2,Plausis!A:E,5,0),IF(V2167="Ja",VLOOKUP($V$2,Plausis!A:E,5,0),IF(X2167="Ja",VLOOKUP($X$2,Plausis!A:E,5,0),"")))</f>
        <v/>
      </c>
      <c r="AL2167" s="52" t="s">
        <v>2</v>
      </c>
      <c r="AM2167" s="114">
        <v>45531</v>
      </c>
      <c r="AN2167" s="52" t="s">
        <v>4467</v>
      </c>
      <c r="AO2167" s="52" t="str">
        <f>VLOOKUP(B2167,'BAT Grundtabelle'!B:T,19,0)</f>
        <v>ja</v>
      </c>
      <c r="AP2167" s="105" t="str">
        <f t="shared" si="749"/>
        <v>11940</v>
      </c>
      <c r="AQ2167" s="52" t="str">
        <f t="shared" si="750"/>
        <v>Wollwarengeschäft</v>
      </c>
      <c r="AR2167" s="52" t="b">
        <f t="shared" si="768"/>
        <v>0</v>
      </c>
      <c r="AS2167" s="52" t="b">
        <f t="shared" si="768"/>
        <v>0</v>
      </c>
      <c r="AT2167" s="52" t="b">
        <f t="shared" si="768"/>
        <v>0</v>
      </c>
      <c r="AU2167" s="52">
        <f t="shared" si="751"/>
        <v>1</v>
      </c>
      <c r="AW2167" s="52" t="b">
        <f t="shared" si="752"/>
        <v>0</v>
      </c>
      <c r="AX2167" s="52" t="str">
        <f t="shared" si="753"/>
        <v>Unternehmen</v>
      </c>
      <c r="AY2167" s="52" t="b">
        <f t="shared" si="754"/>
        <v>0</v>
      </c>
      <c r="AZ2167" s="52" t="str">
        <f t="shared" si="755"/>
        <v>11940</v>
      </c>
      <c r="BA2167" s="52" t="str">
        <f>VLOOKUP(A2167,'BAT Grundtabelle'!A:U,21,0)</f>
        <v>ja</v>
      </c>
      <c r="BB2167" s="52" t="str">
        <f t="shared" si="756"/>
        <v>nein</v>
      </c>
      <c r="BC2167" s="52" t="str">
        <f t="shared" si="757"/>
        <v>11940</v>
      </c>
      <c r="BD2167" s="52" t="str">
        <f t="shared" si="758"/>
        <v>Wollwarengeschäft</v>
      </c>
      <c r="BE2167" s="52" t="str">
        <f t="shared" si="759"/>
        <v>Unternehmen</v>
      </c>
      <c r="BF2167" s="52">
        <f t="shared" si="760"/>
        <v>1</v>
      </c>
    </row>
    <row r="2168" spans="1:58" hidden="1" x14ac:dyDescent="0.35">
      <c r="A2168" s="107">
        <v>11993</v>
      </c>
      <c r="B2168" s="75" t="s">
        <v>4621</v>
      </c>
      <c r="C2168" s="52" t="s">
        <v>3</v>
      </c>
      <c r="D2168" s="52" t="s">
        <v>3</v>
      </c>
      <c r="E2168" s="52" t="s">
        <v>2</v>
      </c>
      <c r="F2168" s="52" t="s">
        <v>2</v>
      </c>
      <c r="G2168" s="52" t="s">
        <v>2</v>
      </c>
      <c r="H2168" s="52" t="s">
        <v>2</v>
      </c>
      <c r="I2168" s="52" t="s">
        <v>3</v>
      </c>
      <c r="J2168" s="52">
        <v>4</v>
      </c>
      <c r="K2168" s="52" t="s">
        <v>2</v>
      </c>
      <c r="L2168" s="52" t="s">
        <v>2</v>
      </c>
      <c r="M2168" s="52" t="s">
        <v>2</v>
      </c>
      <c r="N2168" s="52" t="s">
        <v>3</v>
      </c>
      <c r="O2168" s="52" t="s">
        <v>2412</v>
      </c>
      <c r="P2168" s="52" t="s">
        <v>4438</v>
      </c>
      <c r="Q2168" s="52" t="str">
        <f t="shared" si="767"/>
        <v>Nein</v>
      </c>
      <c r="R2168" s="52" t="str">
        <f t="shared" si="767"/>
        <v>Nein</v>
      </c>
      <c r="S2168" s="52" t="str">
        <f t="shared" si="767"/>
        <v>Nein</v>
      </c>
      <c r="T2168" s="52" t="str">
        <f t="shared" si="767"/>
        <v>Ja</v>
      </c>
      <c r="U2168" s="52" t="str">
        <f t="shared" si="767"/>
        <v>Nein</v>
      </c>
      <c r="V2168" s="52" t="str">
        <f t="shared" si="767"/>
        <v>Nein</v>
      </c>
      <c r="W2168" s="52" t="str">
        <f t="shared" si="767"/>
        <v>Nein</v>
      </c>
      <c r="X2168" s="52" t="str">
        <f t="shared" si="767"/>
        <v>Ja</v>
      </c>
      <c r="Y2168" s="52" t="str">
        <f t="shared" si="767"/>
        <v>Nein</v>
      </c>
      <c r="Z2168" s="52" t="str">
        <f t="shared" si="767"/>
        <v>Nein</v>
      </c>
      <c r="AA2168" s="52" t="str">
        <f t="shared" si="767"/>
        <v>Nein</v>
      </c>
      <c r="AB2168" s="52" t="str">
        <f t="shared" si="767"/>
        <v>Ja</v>
      </c>
      <c r="AC2168" s="52" t="str">
        <f t="shared" si="767"/>
        <v>Nein</v>
      </c>
      <c r="AD2168" s="52" t="str">
        <f t="shared" si="767"/>
        <v>Nein</v>
      </c>
      <c r="AE2168" s="52" t="str">
        <f t="shared" si="767"/>
        <v>Nein</v>
      </c>
      <c r="AF2168" s="52" t="str">
        <f t="shared" si="767"/>
        <v>Nein</v>
      </c>
      <c r="AG2168" s="61" t="str">
        <f>IF(Q2168="Ja",VLOOKUP($Q$2,Plausis!A:E,5,0),IF(R2168="Ja",VLOOKUP($R$2,Plausis!A:E,5,0),IF(T2168="Ja",VLOOKUP($T$2,Plausis!A:E,5,0),IF(U2168="Ja",VLOOKUP($U$2,Plausis!A:E,5,0),IF(AA2168="Ja",VLOOKUP($AA$2,Plausis!A:E,5,0),IF(AC2168="Ja",VLOOKUP($AC$2,Plausis!A:E,5,0),IF(AD2168="Ja",VLOOKUP($AD$2,Plausis!A:E,5,0),"")))))))</f>
        <v>Dieser Betrieb ist nur im Komfort-RS ohne ergänzenden Spezial-Straf-RS versicherbar.</v>
      </c>
      <c r="AH2168" s="52" t="str">
        <f>IF(Y2168="Ja",VLOOKUP($Y$2,Plausis!A:E,5,0),"")</f>
        <v/>
      </c>
      <c r="AI2168" s="52" t="str">
        <f t="shared" si="748"/>
        <v>Nein</v>
      </c>
      <c r="AJ2168" s="52" t="str">
        <f>IF(S2168="Ja",VLOOKUP($S$2,Plausis!A:E,5,0),IF(V2168="Ja",VLOOKUP($V$2,Plausis!A:E,5,0),IF(X2168="Ja",VLOOKUP($X$2,Plausis!A:E,5,0),"")))</f>
        <v>Dieser Betrieb kann nur ohne ergänzenden Spezial-Straf-RS versichert werden.</v>
      </c>
      <c r="AL2168" s="52" t="s">
        <v>2</v>
      </c>
      <c r="AM2168" s="114">
        <v>45531</v>
      </c>
      <c r="AN2168" s="52" t="s">
        <v>4467</v>
      </c>
      <c r="AO2168" s="52" t="str">
        <f>VLOOKUP(B2168,'BAT Grundtabelle'!B:T,19,0)</f>
        <v>ja</v>
      </c>
      <c r="AP2168" s="105">
        <f t="shared" si="749"/>
        <v>11993</v>
      </c>
      <c r="AQ2168" s="52" t="str">
        <f t="shared" si="750"/>
        <v>Youtuber</v>
      </c>
      <c r="AR2168" s="52" t="b">
        <f t="shared" si="768"/>
        <v>0</v>
      </c>
      <c r="AS2168" s="52" t="b">
        <f t="shared" si="768"/>
        <v>0</v>
      </c>
      <c r="AT2168" s="52" t="b">
        <f t="shared" si="768"/>
        <v>0</v>
      </c>
      <c r="AU2168" s="52">
        <f t="shared" si="751"/>
        <v>4</v>
      </c>
      <c r="AW2168" s="52" t="b">
        <f t="shared" si="752"/>
        <v>0</v>
      </c>
      <c r="AX2168" s="52" t="str">
        <f t="shared" si="753"/>
        <v>Unternehmen</v>
      </c>
      <c r="AY2168" s="52" t="b">
        <f t="shared" si="754"/>
        <v>0</v>
      </c>
      <c r="AZ2168" s="52">
        <f t="shared" si="755"/>
        <v>11993</v>
      </c>
      <c r="BA2168" s="52" t="str">
        <f>VLOOKUP(A2168,'BAT Grundtabelle'!A:U,21,0)</f>
        <v>ja</v>
      </c>
      <c r="BB2168" s="52" t="str">
        <f t="shared" si="756"/>
        <v>nein</v>
      </c>
      <c r="BC2168" s="52">
        <f t="shared" si="757"/>
        <v>11993</v>
      </c>
      <c r="BD2168" s="52" t="str">
        <f t="shared" si="758"/>
        <v>Youtuber</v>
      </c>
      <c r="BE2168" s="52" t="str">
        <f t="shared" si="759"/>
        <v>Unternehmen</v>
      </c>
      <c r="BF2168" s="52">
        <f t="shared" si="760"/>
        <v>4</v>
      </c>
    </row>
    <row r="2169" spans="1:58" x14ac:dyDescent="0.35">
      <c r="A2169" s="107" t="s">
        <v>4370</v>
      </c>
      <c r="B2169" s="75" t="s">
        <v>957</v>
      </c>
      <c r="C2169" s="52" t="s">
        <v>3</v>
      </c>
      <c r="D2169" s="52" t="s">
        <v>3</v>
      </c>
      <c r="E2169" s="52" t="s">
        <v>2</v>
      </c>
      <c r="F2169" s="52" t="s">
        <v>2</v>
      </c>
      <c r="G2169" s="52" t="s">
        <v>2</v>
      </c>
      <c r="H2169" s="52" t="s">
        <v>2</v>
      </c>
      <c r="I2169" s="52" t="s">
        <v>2</v>
      </c>
      <c r="J2169" s="52" t="s">
        <v>2</v>
      </c>
      <c r="K2169" s="52" t="s">
        <v>2</v>
      </c>
      <c r="L2169" s="52" t="s">
        <v>2</v>
      </c>
      <c r="M2169" s="52" t="s">
        <v>2</v>
      </c>
      <c r="N2169" s="52" t="s">
        <v>3</v>
      </c>
      <c r="O2169" s="52" t="s">
        <v>4469</v>
      </c>
      <c r="P2169" s="52" t="s">
        <v>4</v>
      </c>
      <c r="Q2169" s="52" t="str">
        <f t="shared" si="767"/>
        <v>Nein</v>
      </c>
      <c r="R2169" s="52" t="str">
        <f t="shared" si="767"/>
        <v>Nein</v>
      </c>
      <c r="S2169" s="52" t="str">
        <f t="shared" si="767"/>
        <v>Nein</v>
      </c>
      <c r="T2169" s="52" t="str">
        <f t="shared" si="767"/>
        <v>Nein</v>
      </c>
      <c r="U2169" s="52" t="str">
        <f t="shared" si="767"/>
        <v>Nein</v>
      </c>
      <c r="V2169" s="52" t="str">
        <f t="shared" si="767"/>
        <v>Nein</v>
      </c>
      <c r="W2169" s="52" t="str">
        <f t="shared" si="767"/>
        <v>Nein</v>
      </c>
      <c r="X2169" s="52" t="str">
        <f t="shared" si="767"/>
        <v>Nein</v>
      </c>
      <c r="Y2169" s="52" t="str">
        <f t="shared" si="767"/>
        <v>Nein</v>
      </c>
      <c r="Z2169" s="52" t="str">
        <f t="shared" si="767"/>
        <v>Nein</v>
      </c>
      <c r="AA2169" s="52" t="str">
        <f t="shared" si="767"/>
        <v>Nein</v>
      </c>
      <c r="AB2169" s="52" t="str">
        <f t="shared" si="767"/>
        <v>Nein</v>
      </c>
      <c r="AC2169" s="52" t="str">
        <f t="shared" si="767"/>
        <v>Nein</v>
      </c>
      <c r="AD2169" s="52" t="str">
        <f t="shared" si="767"/>
        <v>Nein</v>
      </c>
      <c r="AE2169" s="52" t="str">
        <f t="shared" si="767"/>
        <v>Nein</v>
      </c>
      <c r="AF2169" s="52" t="str">
        <f t="shared" si="767"/>
        <v>Nein</v>
      </c>
      <c r="AG2169" s="61" t="str">
        <f>IF(Q2169="Ja",VLOOKUP($Q$2,Plausis!A:E,5,0),IF(R2169="Ja",VLOOKUP($R$2,Plausis!A:E,5,0),IF(T2169="Ja",VLOOKUP($T$2,Plausis!A:E,5,0),IF(U2169="Ja",VLOOKUP($U$2,Plausis!A:E,5,0),IF(AA2169="Ja",VLOOKUP($AA$2,Plausis!A:E,5,0),IF(AC2169="Ja",VLOOKUP($AC$2,Plausis!A:E,5,0),IF(AD2169="Ja",VLOOKUP($AD$2,Plausis!A:E,5,0),"")))))))</f>
        <v/>
      </c>
      <c r="AH2169" s="52" t="str">
        <f>IF(Y2169="Ja",VLOOKUP($Y$2,Plausis!A:E,5,0),"")</f>
        <v/>
      </c>
      <c r="AI2169" s="52" t="str">
        <f t="shared" si="748"/>
        <v>Ja</v>
      </c>
      <c r="AJ2169" s="52" t="str">
        <f>IF(S2169="Ja",VLOOKUP($S$2,Plausis!A:E,5,0),IF(V2169="Ja",VLOOKUP($V$2,Plausis!A:E,5,0),IF(X2169="Ja",VLOOKUP($X$2,Plausis!A:E,5,0),"")))</f>
        <v/>
      </c>
      <c r="AK2169" s="52" t="s">
        <v>4443</v>
      </c>
      <c r="AL2169" s="52" t="s">
        <v>3</v>
      </c>
      <c r="AM2169" s="114">
        <v>45531</v>
      </c>
      <c r="AN2169" s="52" t="s">
        <v>4467</v>
      </c>
      <c r="AO2169" s="52" t="str">
        <f>VLOOKUP(B2169,'BAT Grundtabelle'!B:T,19,0)</f>
        <v>ja</v>
      </c>
      <c r="AP2169" s="105" t="str">
        <f t="shared" si="749"/>
        <v>11941</v>
      </c>
      <c r="AQ2169" s="52" t="str">
        <f t="shared" si="750"/>
        <v>Zahnarzt (Dauerassistent)</v>
      </c>
      <c r="AR2169" s="52" t="b">
        <f t="shared" si="768"/>
        <v>0</v>
      </c>
      <c r="AS2169" s="52" t="b">
        <f t="shared" si="768"/>
        <v>0</v>
      </c>
      <c r="AT2169" s="52" t="b">
        <f t="shared" si="768"/>
        <v>0</v>
      </c>
      <c r="AU2169" s="52" t="str">
        <f t="shared" si="751"/>
        <v>Arzt</v>
      </c>
      <c r="AW2169" s="52" t="b">
        <f t="shared" si="752"/>
        <v>0</v>
      </c>
      <c r="AX2169" s="52" t="str">
        <f t="shared" si="753"/>
        <v>Arzt</v>
      </c>
      <c r="AY2169" s="52" t="b">
        <f t="shared" si="754"/>
        <v>0</v>
      </c>
      <c r="AZ2169" s="52" t="str">
        <f t="shared" si="755"/>
        <v>11941</v>
      </c>
      <c r="BA2169" s="52" t="str">
        <f>VLOOKUP(A2169,'BAT Grundtabelle'!A:U,21,0)</f>
        <v>ja</v>
      </c>
      <c r="BB2169" s="52" t="str">
        <f t="shared" si="756"/>
        <v>nein</v>
      </c>
      <c r="BC2169" s="52" t="str">
        <f t="shared" si="757"/>
        <v>11941</v>
      </c>
      <c r="BD2169" s="52" t="str">
        <f t="shared" si="758"/>
        <v>Zahnarzt (Dauerassistent)</v>
      </c>
      <c r="BE2169" s="52" t="str">
        <f t="shared" si="759"/>
        <v>Arzt</v>
      </c>
      <c r="BF2169" s="52" t="str">
        <f t="shared" si="760"/>
        <v>Arzt</v>
      </c>
    </row>
    <row r="2170" spans="1:58" hidden="1" x14ac:dyDescent="0.35">
      <c r="A2170" s="107" t="s">
        <v>4371</v>
      </c>
      <c r="B2170" s="75" t="s">
        <v>2030</v>
      </c>
      <c r="C2170" s="52" t="s">
        <v>3</v>
      </c>
      <c r="D2170" s="52" t="s">
        <v>3</v>
      </c>
      <c r="E2170" s="52" t="s">
        <v>2</v>
      </c>
      <c r="F2170" s="52" t="s">
        <v>2</v>
      </c>
      <c r="G2170" s="52" t="s">
        <v>2</v>
      </c>
      <c r="H2170" s="52" t="s">
        <v>2</v>
      </c>
      <c r="I2170" s="52" t="s">
        <v>3</v>
      </c>
      <c r="J2170" s="52">
        <v>1</v>
      </c>
      <c r="K2170" s="52" t="s">
        <v>2</v>
      </c>
      <c r="L2170" s="52" t="s">
        <v>2</v>
      </c>
      <c r="M2170" s="52" t="s">
        <v>2</v>
      </c>
      <c r="N2170" s="52" t="s">
        <v>3</v>
      </c>
      <c r="P2170" s="52" t="s">
        <v>4</v>
      </c>
      <c r="Q2170" s="52" t="str">
        <f t="shared" si="767"/>
        <v>Nein</v>
      </c>
      <c r="R2170" s="52" t="str">
        <f t="shared" si="767"/>
        <v>Nein</v>
      </c>
      <c r="S2170" s="52" t="str">
        <f t="shared" si="767"/>
        <v>Nein</v>
      </c>
      <c r="T2170" s="52" t="str">
        <f t="shared" si="767"/>
        <v>Nein</v>
      </c>
      <c r="U2170" s="52" t="str">
        <f t="shared" si="767"/>
        <v>Nein</v>
      </c>
      <c r="V2170" s="52" t="str">
        <f t="shared" si="767"/>
        <v>Nein</v>
      </c>
      <c r="W2170" s="52" t="str">
        <f t="shared" si="767"/>
        <v>Nein</v>
      </c>
      <c r="X2170" s="52" t="str">
        <f t="shared" si="767"/>
        <v>Nein</v>
      </c>
      <c r="Y2170" s="52" t="str">
        <f t="shared" si="767"/>
        <v>Nein</v>
      </c>
      <c r="Z2170" s="52" t="str">
        <f t="shared" si="767"/>
        <v>Nein</v>
      </c>
      <c r="AA2170" s="52" t="str">
        <f t="shared" si="767"/>
        <v>Nein</v>
      </c>
      <c r="AB2170" s="52" t="str">
        <f t="shared" si="767"/>
        <v>Nein</v>
      </c>
      <c r="AC2170" s="52" t="str">
        <f t="shared" si="767"/>
        <v>Nein</v>
      </c>
      <c r="AD2170" s="52" t="str">
        <f t="shared" si="767"/>
        <v>Nein</v>
      </c>
      <c r="AE2170" s="52" t="str">
        <f t="shared" si="767"/>
        <v>Nein</v>
      </c>
      <c r="AF2170" s="52" t="str">
        <f t="shared" si="767"/>
        <v>Nein</v>
      </c>
      <c r="AG2170" s="61" t="str">
        <f>IF(Q2170="Ja",VLOOKUP($Q$2,Plausis!A:E,5,0),IF(R2170="Ja",VLOOKUP($R$2,Plausis!A:E,5,0),IF(T2170="Ja",VLOOKUP($T$2,Plausis!A:E,5,0),IF(U2170="Ja",VLOOKUP($U$2,Plausis!A:E,5,0),IF(AA2170="Ja",VLOOKUP($AA$2,Plausis!A:E,5,0),IF(AC2170="Ja",VLOOKUP($AC$2,Plausis!A:E,5,0),IF(AD2170="Ja",VLOOKUP($AD$2,Plausis!A:E,5,0),"")))))))</f>
        <v/>
      </c>
      <c r="AH2170" s="52" t="str">
        <f>IF(Y2170="Ja",VLOOKUP($Y$2,Plausis!A:E,5,0),"")</f>
        <v/>
      </c>
      <c r="AI2170" s="52" t="str">
        <f t="shared" si="748"/>
        <v>Ja</v>
      </c>
      <c r="AJ2170" s="52" t="str">
        <f>IF(S2170="Ja",VLOOKUP($S$2,Plausis!A:E,5,0),IF(V2170="Ja",VLOOKUP($V$2,Plausis!A:E,5,0),IF(X2170="Ja",VLOOKUP($X$2,Plausis!A:E,5,0),"")))</f>
        <v/>
      </c>
      <c r="AL2170" s="52" t="s">
        <v>2</v>
      </c>
      <c r="AM2170" s="114">
        <v>45531</v>
      </c>
      <c r="AN2170" s="52" t="s">
        <v>4467</v>
      </c>
      <c r="AO2170" s="52" t="str">
        <f>VLOOKUP(B2170,'BAT Grundtabelle'!B:T,19,0)</f>
        <v>ja</v>
      </c>
      <c r="AP2170" s="105" t="str">
        <f t="shared" si="749"/>
        <v>11942</v>
      </c>
      <c r="AQ2170" s="52" t="str">
        <f t="shared" si="750"/>
        <v>Zahnärztebedarfshandel</v>
      </c>
      <c r="AR2170" s="52" t="b">
        <f t="shared" si="768"/>
        <v>0</v>
      </c>
      <c r="AS2170" s="52" t="b">
        <f t="shared" si="768"/>
        <v>0</v>
      </c>
      <c r="AT2170" s="52" t="b">
        <f t="shared" si="768"/>
        <v>0</v>
      </c>
      <c r="AU2170" s="52">
        <f t="shared" si="751"/>
        <v>1</v>
      </c>
      <c r="AW2170" s="52" t="b">
        <f t="shared" si="752"/>
        <v>0</v>
      </c>
      <c r="AX2170" s="52" t="str">
        <f t="shared" si="753"/>
        <v>Unternehmen</v>
      </c>
      <c r="AY2170" s="52" t="b">
        <f t="shared" si="754"/>
        <v>0</v>
      </c>
      <c r="AZ2170" s="52" t="str">
        <f t="shared" si="755"/>
        <v>11942</v>
      </c>
      <c r="BA2170" s="52" t="str">
        <f>VLOOKUP(A2170,'BAT Grundtabelle'!A:U,21,0)</f>
        <v>ja</v>
      </c>
      <c r="BB2170" s="52" t="str">
        <f t="shared" si="756"/>
        <v>nein</v>
      </c>
      <c r="BC2170" s="52" t="str">
        <f t="shared" si="757"/>
        <v>11942</v>
      </c>
      <c r="BD2170" s="52" t="str">
        <f t="shared" si="758"/>
        <v>Zahnärztebedarfshandel</v>
      </c>
      <c r="BE2170" s="52" t="str">
        <f t="shared" si="759"/>
        <v>Unternehmen</v>
      </c>
      <c r="BF2170" s="52">
        <f t="shared" si="760"/>
        <v>1</v>
      </c>
    </row>
    <row r="2171" spans="1:58" ht="29" hidden="1" x14ac:dyDescent="0.35">
      <c r="A2171" s="107" t="s">
        <v>4372</v>
      </c>
      <c r="B2171" s="75" t="s">
        <v>658</v>
      </c>
      <c r="C2171" s="52" t="s">
        <v>3</v>
      </c>
      <c r="D2171" s="52" t="s">
        <v>3</v>
      </c>
      <c r="E2171" s="52" t="s">
        <v>2</v>
      </c>
      <c r="F2171" s="52" t="s">
        <v>2</v>
      </c>
      <c r="G2171" s="52" t="s">
        <v>2</v>
      </c>
      <c r="H2171" s="52" t="s">
        <v>2</v>
      </c>
      <c r="I2171" s="52" t="s">
        <v>2</v>
      </c>
      <c r="J2171" s="52" t="s">
        <v>2</v>
      </c>
      <c r="K2171" s="52" t="s">
        <v>2</v>
      </c>
      <c r="L2171" s="52" t="s">
        <v>2</v>
      </c>
      <c r="M2171" s="52" t="s">
        <v>2</v>
      </c>
      <c r="N2171" s="52" t="s">
        <v>3</v>
      </c>
      <c r="O2171" s="52" t="s">
        <v>2409</v>
      </c>
      <c r="P2171" s="52" t="s">
        <v>58</v>
      </c>
      <c r="Q2171" s="52" t="str">
        <f t="shared" si="767"/>
        <v>Nein</v>
      </c>
      <c r="R2171" s="52" t="str">
        <f t="shared" si="767"/>
        <v>Nein</v>
      </c>
      <c r="S2171" s="52" t="str">
        <f t="shared" si="767"/>
        <v>Nein</v>
      </c>
      <c r="T2171" s="52" t="str">
        <f t="shared" si="767"/>
        <v>Nein</v>
      </c>
      <c r="U2171" s="52" t="str">
        <f t="shared" si="767"/>
        <v>Ja</v>
      </c>
      <c r="V2171" s="52" t="str">
        <f t="shared" si="767"/>
        <v>Ja</v>
      </c>
      <c r="W2171" s="52" t="str">
        <f t="shared" si="767"/>
        <v>Nein</v>
      </c>
      <c r="X2171" s="52" t="str">
        <f t="shared" si="767"/>
        <v>Nein</v>
      </c>
      <c r="Y2171" s="52" t="str">
        <f t="shared" si="767"/>
        <v>Nein</v>
      </c>
      <c r="Z2171" s="52" t="str">
        <f t="shared" si="767"/>
        <v>Nein</v>
      </c>
      <c r="AA2171" s="52" t="str">
        <f t="shared" si="767"/>
        <v>Nein</v>
      </c>
      <c r="AB2171" s="52" t="str">
        <f t="shared" si="767"/>
        <v>Nein</v>
      </c>
      <c r="AC2171" s="52" t="str">
        <f t="shared" si="767"/>
        <v>Nein</v>
      </c>
      <c r="AD2171" s="52" t="str">
        <f t="shared" si="767"/>
        <v>Nein</v>
      </c>
      <c r="AE2171" s="52" t="str">
        <f t="shared" si="767"/>
        <v>Nein</v>
      </c>
      <c r="AF2171" s="52" t="str">
        <f t="shared" si="767"/>
        <v>Nein</v>
      </c>
      <c r="AG2171" s="61" t="str">
        <f>IF(Q2171="Ja",VLOOKUP($Q$2,Plausis!A:E,5,0),IF(R2171="Ja",VLOOKUP($R$2,Plausis!A:E,5,0),IF(T2171="Ja",VLOOKUP($T$2,Plausis!A:E,5,0),IF(U2171="Ja",VLOOKUP($U$2,Plausis!A:E,5,0),IF(AA2171="Ja",VLOOKUP($AA$2,Plausis!A:E,5,0),IF(AC2171="Ja",VLOOKUP($AC$2,Plausis!A:E,5,0),IF(AD2171="Ja",VLOOKUP($AD$2,Plausis!A:E,5,0),"")))))))</f>
        <v>Dieser Betrieb kann nur im Komfort-RS ohne ergänzenden Spezial-Straf-RS oder über einen Sondertarif zum SSR versichert werden.</v>
      </c>
      <c r="AH2171" s="52" t="str">
        <f>IF(Y2171="Ja",VLOOKUP($Y$2,Plausis!A:E,5,0),"")</f>
        <v/>
      </c>
      <c r="AI2171" s="52" t="str">
        <f t="shared" si="748"/>
        <v>Nein</v>
      </c>
      <c r="AJ2171" s="52" t="str">
        <f>IF(S2171="Ja",VLOOKUP($S$2,Plausis!A:E,5,0),IF(V2171="Ja",VLOOKUP($V$2,Plausis!A:E,5,0),IF(X2171="Ja",VLOOKUP($X$2,Plausis!A:E,5,0),"")))</f>
        <v>Dieser Betrieb kann nur über einen Sondertarif zum SSR versichert werden.</v>
      </c>
      <c r="AL2171" s="52" t="s">
        <v>2</v>
      </c>
      <c r="AM2171" s="114">
        <v>45531</v>
      </c>
      <c r="AN2171" s="52" t="s">
        <v>4467</v>
      </c>
      <c r="AO2171" s="52" t="str">
        <f>VLOOKUP(B2171,'BAT Grundtabelle'!B:T,19,0)</f>
        <v>ja</v>
      </c>
      <c r="AP2171" s="105" t="str">
        <f t="shared" si="749"/>
        <v>11943</v>
      </c>
      <c r="AQ2171" s="52" t="str">
        <f t="shared" si="750"/>
        <v>Zahnklinik</v>
      </c>
      <c r="AR2171" s="52" t="b">
        <f t="shared" si="768"/>
        <v>0</v>
      </c>
      <c r="AS2171" s="52" t="b">
        <f t="shared" si="768"/>
        <v>0</v>
      </c>
      <c r="AT2171" s="52" t="b">
        <f t="shared" si="768"/>
        <v>0</v>
      </c>
      <c r="AU2171" s="52" t="str">
        <f t="shared" si="751"/>
        <v>Eigener Tarif</v>
      </c>
      <c r="AW2171" s="52" t="b">
        <f t="shared" si="752"/>
        <v>0</v>
      </c>
      <c r="AX2171" s="52" t="str">
        <f t="shared" si="753"/>
        <v>Eigener Tarif</v>
      </c>
      <c r="AY2171" s="52" t="b">
        <f t="shared" si="754"/>
        <v>0</v>
      </c>
      <c r="AZ2171" s="52" t="str">
        <f t="shared" si="755"/>
        <v>11943</v>
      </c>
      <c r="BA2171" s="52" t="str">
        <f>VLOOKUP(A2171,'BAT Grundtabelle'!A:U,21,0)</f>
        <v>ja</v>
      </c>
      <c r="BB2171" s="52" t="str">
        <f t="shared" si="756"/>
        <v>nein</v>
      </c>
      <c r="BC2171" s="52" t="str">
        <f t="shared" si="757"/>
        <v>11943</v>
      </c>
      <c r="BD2171" s="52" t="str">
        <f t="shared" si="758"/>
        <v>Zahnklinik</v>
      </c>
      <c r="BE2171" s="52" t="str">
        <f t="shared" si="759"/>
        <v>Eigener Tarif</v>
      </c>
      <c r="BF2171" s="52" t="str">
        <f t="shared" si="760"/>
        <v>Eigener Tarif</v>
      </c>
    </row>
    <row r="2172" spans="1:58" hidden="1" x14ac:dyDescent="0.35">
      <c r="A2172" s="107" t="s">
        <v>4373</v>
      </c>
      <c r="B2172" s="75" t="s">
        <v>551</v>
      </c>
      <c r="C2172" s="52" t="s">
        <v>3</v>
      </c>
      <c r="D2172" s="52" t="s">
        <v>3</v>
      </c>
      <c r="E2172" s="52" t="s">
        <v>2</v>
      </c>
      <c r="F2172" s="52" t="s">
        <v>2</v>
      </c>
      <c r="G2172" s="52" t="s">
        <v>2</v>
      </c>
      <c r="H2172" s="52" t="s">
        <v>2</v>
      </c>
      <c r="I2172" s="52" t="s">
        <v>3</v>
      </c>
      <c r="J2172" s="52">
        <v>2</v>
      </c>
      <c r="K2172" s="52" t="s">
        <v>2</v>
      </c>
      <c r="L2172" s="52" t="s">
        <v>2</v>
      </c>
      <c r="M2172" s="52" t="s">
        <v>2</v>
      </c>
      <c r="N2172" s="52" t="s">
        <v>3</v>
      </c>
      <c r="P2172" s="52" t="s">
        <v>4</v>
      </c>
      <c r="Q2172" s="52" t="str">
        <f t="shared" si="767"/>
        <v>Nein</v>
      </c>
      <c r="R2172" s="52" t="str">
        <f t="shared" si="767"/>
        <v>Nein</v>
      </c>
      <c r="S2172" s="52" t="str">
        <f t="shared" si="767"/>
        <v>Nein</v>
      </c>
      <c r="T2172" s="52" t="str">
        <f t="shared" si="767"/>
        <v>Nein</v>
      </c>
      <c r="U2172" s="52" t="str">
        <f t="shared" si="767"/>
        <v>Nein</v>
      </c>
      <c r="V2172" s="52" t="str">
        <f t="shared" si="767"/>
        <v>Nein</v>
      </c>
      <c r="W2172" s="52" t="str">
        <f t="shared" si="767"/>
        <v>Nein</v>
      </c>
      <c r="X2172" s="52" t="str">
        <f t="shared" si="767"/>
        <v>Nein</v>
      </c>
      <c r="Y2172" s="52" t="str">
        <f t="shared" si="767"/>
        <v>Nein</v>
      </c>
      <c r="Z2172" s="52" t="str">
        <f t="shared" si="767"/>
        <v>Nein</v>
      </c>
      <c r="AA2172" s="52" t="str">
        <f t="shared" si="767"/>
        <v>Nein</v>
      </c>
      <c r="AB2172" s="52" t="str">
        <f t="shared" si="767"/>
        <v>Nein</v>
      </c>
      <c r="AC2172" s="52" t="str">
        <f t="shared" si="767"/>
        <v>Nein</v>
      </c>
      <c r="AD2172" s="52" t="str">
        <f t="shared" si="767"/>
        <v>Nein</v>
      </c>
      <c r="AE2172" s="52" t="str">
        <f t="shared" si="767"/>
        <v>Nein</v>
      </c>
      <c r="AF2172" s="52" t="str">
        <f t="shared" si="767"/>
        <v>Nein</v>
      </c>
      <c r="AG2172" s="61" t="str">
        <f>IF(Q2172="Ja",VLOOKUP($Q$2,Plausis!A:E,5,0),IF(R2172="Ja",VLOOKUP($R$2,Plausis!A:E,5,0),IF(T2172="Ja",VLOOKUP($T$2,Plausis!A:E,5,0),IF(U2172="Ja",VLOOKUP($U$2,Plausis!A:E,5,0),IF(AA2172="Ja",VLOOKUP($AA$2,Plausis!A:E,5,0),IF(AC2172="Ja",VLOOKUP($AC$2,Plausis!A:E,5,0),IF(AD2172="Ja",VLOOKUP($AD$2,Plausis!A:E,5,0),"")))))))</f>
        <v/>
      </c>
      <c r="AH2172" s="52" t="str">
        <f>IF(Y2172="Ja",VLOOKUP($Y$2,Plausis!A:E,5,0),"")</f>
        <v/>
      </c>
      <c r="AI2172" s="52" t="str">
        <f t="shared" si="748"/>
        <v>Ja</v>
      </c>
      <c r="AJ2172" s="52" t="str">
        <f>IF(S2172="Ja",VLOOKUP($S$2,Plausis!A:E,5,0),IF(V2172="Ja",VLOOKUP($V$2,Plausis!A:E,5,0),IF(X2172="Ja",VLOOKUP($X$2,Plausis!A:E,5,0),"")))</f>
        <v/>
      </c>
      <c r="AL2172" s="52" t="s">
        <v>2</v>
      </c>
      <c r="AM2172" s="114">
        <v>45531</v>
      </c>
      <c r="AN2172" s="52" t="s">
        <v>4467</v>
      </c>
      <c r="AO2172" s="52" t="str">
        <f>VLOOKUP(B2172,'BAT Grundtabelle'!B:T,19,0)</f>
        <v>ja</v>
      </c>
      <c r="AP2172" s="105" t="str">
        <f t="shared" si="749"/>
        <v>11944</v>
      </c>
      <c r="AQ2172" s="52" t="str">
        <f t="shared" si="750"/>
        <v>Zahnradbahn</v>
      </c>
      <c r="AR2172" s="52" t="b">
        <f t="shared" si="768"/>
        <v>0</v>
      </c>
      <c r="AS2172" s="52" t="b">
        <f t="shared" si="768"/>
        <v>0</v>
      </c>
      <c r="AT2172" s="52" t="b">
        <f t="shared" si="768"/>
        <v>0</v>
      </c>
      <c r="AU2172" s="52">
        <f t="shared" si="751"/>
        <v>2</v>
      </c>
      <c r="AW2172" s="52" t="b">
        <f t="shared" si="752"/>
        <v>0</v>
      </c>
      <c r="AX2172" s="52" t="str">
        <f t="shared" si="753"/>
        <v>Unternehmen</v>
      </c>
      <c r="AY2172" s="52" t="b">
        <f t="shared" si="754"/>
        <v>0</v>
      </c>
      <c r="AZ2172" s="52" t="str">
        <f t="shared" si="755"/>
        <v>11944</v>
      </c>
      <c r="BA2172" s="52" t="str">
        <f>VLOOKUP(A2172,'BAT Grundtabelle'!A:U,21,0)</f>
        <v>ja</v>
      </c>
      <c r="BB2172" s="52" t="str">
        <f t="shared" si="756"/>
        <v>nein</v>
      </c>
      <c r="BC2172" s="52" t="str">
        <f t="shared" si="757"/>
        <v>11944</v>
      </c>
      <c r="BD2172" s="52" t="str">
        <f t="shared" si="758"/>
        <v>Zahnradbahn</v>
      </c>
      <c r="BE2172" s="52" t="str">
        <f t="shared" si="759"/>
        <v>Unternehmen</v>
      </c>
      <c r="BF2172" s="52">
        <f t="shared" si="760"/>
        <v>2</v>
      </c>
    </row>
    <row r="2173" spans="1:58" hidden="1" x14ac:dyDescent="0.35">
      <c r="A2173" s="107" t="s">
        <v>2104</v>
      </c>
      <c r="B2173" s="75" t="s">
        <v>2103</v>
      </c>
      <c r="C2173" s="52" t="s">
        <v>3</v>
      </c>
      <c r="D2173" s="52" t="s">
        <v>3</v>
      </c>
      <c r="E2173" s="52" t="s">
        <v>2</v>
      </c>
      <c r="F2173" s="52" t="s">
        <v>2</v>
      </c>
      <c r="G2173" s="52" t="s">
        <v>2</v>
      </c>
      <c r="H2173" s="52" t="s">
        <v>2</v>
      </c>
      <c r="I2173" s="52" t="s">
        <v>3</v>
      </c>
      <c r="J2173" s="52">
        <v>1</v>
      </c>
      <c r="K2173" s="52" t="s">
        <v>2</v>
      </c>
      <c r="L2173" s="52" t="s">
        <v>2</v>
      </c>
      <c r="M2173" s="52" t="s">
        <v>2</v>
      </c>
      <c r="N2173" s="52" t="s">
        <v>3</v>
      </c>
      <c r="P2173" s="52" t="s">
        <v>4</v>
      </c>
      <c r="Q2173" s="52" t="str">
        <f t="shared" ref="Q2173:AF2182" si="769">IF(ISERROR(FIND(Q$2,$P2173,1)),"Nein","Ja")</f>
        <v>Nein</v>
      </c>
      <c r="R2173" s="52" t="str">
        <f t="shared" si="769"/>
        <v>Nein</v>
      </c>
      <c r="S2173" s="52" t="str">
        <f t="shared" si="769"/>
        <v>Nein</v>
      </c>
      <c r="T2173" s="52" t="str">
        <f t="shared" si="769"/>
        <v>Nein</v>
      </c>
      <c r="U2173" s="52" t="str">
        <f t="shared" si="769"/>
        <v>Nein</v>
      </c>
      <c r="V2173" s="52" t="str">
        <f t="shared" si="769"/>
        <v>Nein</v>
      </c>
      <c r="W2173" s="52" t="str">
        <f t="shared" si="769"/>
        <v>Nein</v>
      </c>
      <c r="X2173" s="52" t="str">
        <f t="shared" si="769"/>
        <v>Nein</v>
      </c>
      <c r="Y2173" s="52" t="str">
        <f t="shared" si="769"/>
        <v>Nein</v>
      </c>
      <c r="Z2173" s="52" t="str">
        <f t="shared" si="769"/>
        <v>Nein</v>
      </c>
      <c r="AA2173" s="52" t="str">
        <f t="shared" si="769"/>
        <v>Nein</v>
      </c>
      <c r="AB2173" s="52" t="str">
        <f t="shared" si="769"/>
        <v>Nein</v>
      </c>
      <c r="AC2173" s="52" t="str">
        <f t="shared" si="769"/>
        <v>Nein</v>
      </c>
      <c r="AD2173" s="52" t="str">
        <f t="shared" si="769"/>
        <v>Nein</v>
      </c>
      <c r="AE2173" s="52" t="str">
        <f t="shared" si="769"/>
        <v>Nein</v>
      </c>
      <c r="AF2173" s="52" t="str">
        <f t="shared" si="769"/>
        <v>Nein</v>
      </c>
      <c r="AG2173" s="61" t="str">
        <f>IF(Q2173="Ja",VLOOKUP($Q$2,Plausis!A:E,5,0),IF(R2173="Ja",VLOOKUP($R$2,Plausis!A:E,5,0),IF(T2173="Ja",VLOOKUP($T$2,Plausis!A:E,5,0),IF(U2173="Ja",VLOOKUP($U$2,Plausis!A:E,5,0),IF(AA2173="Ja",VLOOKUP($AA$2,Plausis!A:E,5,0),IF(AC2173="Ja",VLOOKUP($AC$2,Plausis!A:E,5,0),IF(AD2173="Ja",VLOOKUP($AD$2,Plausis!A:E,5,0),"")))))))</f>
        <v/>
      </c>
      <c r="AH2173" s="52" t="str">
        <f>IF(Y2173="Ja",VLOOKUP($Y$2,Plausis!A:E,5,0),"")</f>
        <v/>
      </c>
      <c r="AI2173" s="52" t="str">
        <f t="shared" si="748"/>
        <v>Ja</v>
      </c>
      <c r="AJ2173" s="52" t="str">
        <f>IF(S2173="Ja",VLOOKUP($S$2,Plausis!A:E,5,0),IF(V2173="Ja",VLOOKUP($V$2,Plausis!A:E,5,0),IF(X2173="Ja",VLOOKUP($X$2,Plausis!A:E,5,0),"")))</f>
        <v/>
      </c>
      <c r="AL2173" s="52" t="s">
        <v>3</v>
      </c>
      <c r="AM2173" s="114">
        <v>45531</v>
      </c>
      <c r="AN2173" s="52" t="s">
        <v>4467</v>
      </c>
      <c r="AO2173" s="52" t="str">
        <f>VLOOKUP(B2173,'BAT Grundtabelle'!B:T,19,0)</f>
        <v>ja</v>
      </c>
      <c r="AP2173" s="105" t="str">
        <f t="shared" si="749"/>
        <v>5457</v>
      </c>
      <c r="AQ2173" s="52" t="str">
        <f t="shared" si="750"/>
        <v>Zahntechnischer Laborbetrieb</v>
      </c>
      <c r="AR2173" s="52" t="b">
        <f t="shared" si="768"/>
        <v>0</v>
      </c>
      <c r="AS2173" s="52" t="b">
        <f t="shared" si="768"/>
        <v>0</v>
      </c>
      <c r="AT2173" s="52" t="b">
        <f t="shared" si="768"/>
        <v>0</v>
      </c>
      <c r="AU2173" s="52">
        <f t="shared" si="751"/>
        <v>1</v>
      </c>
      <c r="AW2173" s="52" t="b">
        <f t="shared" si="752"/>
        <v>0</v>
      </c>
      <c r="AX2173" s="52" t="str">
        <f t="shared" si="753"/>
        <v>Unternehmen</v>
      </c>
      <c r="AY2173" s="52" t="b">
        <f t="shared" si="754"/>
        <v>0</v>
      </c>
      <c r="AZ2173" s="52" t="str">
        <f t="shared" si="755"/>
        <v>5457</v>
      </c>
      <c r="BA2173" s="52" t="str">
        <f>VLOOKUP(A2173,'BAT Grundtabelle'!A:U,21,0)</f>
        <v>ja</v>
      </c>
      <c r="BB2173" s="52" t="str">
        <f t="shared" si="756"/>
        <v>nein</v>
      </c>
      <c r="BC2173" s="52" t="str">
        <f t="shared" si="757"/>
        <v>5457</v>
      </c>
      <c r="BD2173" s="52" t="str">
        <f t="shared" si="758"/>
        <v>Zahntechnischer Laborbetrieb</v>
      </c>
      <c r="BE2173" s="52" t="str">
        <f t="shared" si="759"/>
        <v>Unternehmen</v>
      </c>
      <c r="BF2173" s="52">
        <f t="shared" si="760"/>
        <v>1</v>
      </c>
    </row>
    <row r="2174" spans="1:58" hidden="1" x14ac:dyDescent="0.35">
      <c r="A2174" s="107" t="s">
        <v>4374</v>
      </c>
      <c r="B2174" s="75" t="s">
        <v>290</v>
      </c>
      <c r="C2174" s="52" t="s">
        <v>3</v>
      </c>
      <c r="D2174" s="52" t="s">
        <v>3</v>
      </c>
      <c r="E2174" s="52" t="s">
        <v>2</v>
      </c>
      <c r="F2174" s="52" t="s">
        <v>2</v>
      </c>
      <c r="G2174" s="52" t="s">
        <v>2</v>
      </c>
      <c r="H2174" s="52" t="s">
        <v>2</v>
      </c>
      <c r="I2174" s="52" t="s">
        <v>3</v>
      </c>
      <c r="J2174" s="52">
        <v>1</v>
      </c>
      <c r="K2174" s="52" t="s">
        <v>2</v>
      </c>
      <c r="L2174" s="52" t="s">
        <v>2</v>
      </c>
      <c r="M2174" s="52" t="s">
        <v>2</v>
      </c>
      <c r="N2174" s="52" t="s">
        <v>3</v>
      </c>
      <c r="P2174" s="52" t="s">
        <v>4</v>
      </c>
      <c r="Q2174" s="52" t="str">
        <f t="shared" si="769"/>
        <v>Nein</v>
      </c>
      <c r="R2174" s="52" t="str">
        <f t="shared" si="769"/>
        <v>Nein</v>
      </c>
      <c r="S2174" s="52" t="str">
        <f t="shared" si="769"/>
        <v>Nein</v>
      </c>
      <c r="T2174" s="52" t="str">
        <f t="shared" si="769"/>
        <v>Nein</v>
      </c>
      <c r="U2174" s="52" t="str">
        <f t="shared" si="769"/>
        <v>Nein</v>
      </c>
      <c r="V2174" s="52" t="str">
        <f t="shared" si="769"/>
        <v>Nein</v>
      </c>
      <c r="W2174" s="52" t="str">
        <f t="shared" si="769"/>
        <v>Nein</v>
      </c>
      <c r="X2174" s="52" t="str">
        <f t="shared" si="769"/>
        <v>Nein</v>
      </c>
      <c r="Y2174" s="52" t="str">
        <f t="shared" si="769"/>
        <v>Nein</v>
      </c>
      <c r="Z2174" s="52" t="str">
        <f t="shared" si="769"/>
        <v>Nein</v>
      </c>
      <c r="AA2174" s="52" t="str">
        <f t="shared" si="769"/>
        <v>Nein</v>
      </c>
      <c r="AB2174" s="52" t="str">
        <f t="shared" si="769"/>
        <v>Nein</v>
      </c>
      <c r="AC2174" s="52" t="str">
        <f t="shared" si="769"/>
        <v>Nein</v>
      </c>
      <c r="AD2174" s="52" t="str">
        <f t="shared" si="769"/>
        <v>Nein</v>
      </c>
      <c r="AE2174" s="52" t="str">
        <f t="shared" si="769"/>
        <v>Nein</v>
      </c>
      <c r="AF2174" s="52" t="str">
        <f t="shared" si="769"/>
        <v>Nein</v>
      </c>
      <c r="AG2174" s="61" t="str">
        <f>IF(Q2174="Ja",VLOOKUP($Q$2,Plausis!A:E,5,0),IF(R2174="Ja",VLOOKUP($R$2,Plausis!A:E,5,0),IF(T2174="Ja",VLOOKUP($T$2,Plausis!A:E,5,0),IF(U2174="Ja",VLOOKUP($U$2,Plausis!A:E,5,0),IF(AA2174="Ja",VLOOKUP($AA$2,Plausis!A:E,5,0),IF(AC2174="Ja",VLOOKUP($AC$2,Plausis!A:E,5,0),IF(AD2174="Ja",VLOOKUP($AD$2,Plausis!A:E,5,0),"")))))))</f>
        <v/>
      </c>
      <c r="AH2174" s="52" t="str">
        <f>IF(Y2174="Ja",VLOOKUP($Y$2,Plausis!A:E,5,0),"")</f>
        <v/>
      </c>
      <c r="AI2174" s="52" t="str">
        <f t="shared" si="748"/>
        <v>Ja</v>
      </c>
      <c r="AJ2174" s="52" t="str">
        <f>IF(S2174="Ja",VLOOKUP($S$2,Plausis!A:E,5,0),IF(V2174="Ja",VLOOKUP($V$2,Plausis!A:E,5,0),IF(X2174="Ja",VLOOKUP($X$2,Plausis!A:E,5,0),"")))</f>
        <v/>
      </c>
      <c r="AL2174" s="52" t="s">
        <v>3</v>
      </c>
      <c r="AM2174" s="114">
        <v>45531</v>
      </c>
      <c r="AN2174" s="52" t="s">
        <v>4467</v>
      </c>
      <c r="AO2174" s="52" t="str">
        <f>VLOOKUP(B2174,'BAT Grundtabelle'!B:T,19,0)</f>
        <v>ja</v>
      </c>
      <c r="AP2174" s="105" t="str">
        <f t="shared" si="749"/>
        <v>11945</v>
      </c>
      <c r="AQ2174" s="52" t="str">
        <f t="shared" si="750"/>
        <v>Zeichenbedarfshandel</v>
      </c>
      <c r="AR2174" s="52" t="b">
        <f t="shared" si="768"/>
        <v>0</v>
      </c>
      <c r="AS2174" s="52" t="b">
        <f t="shared" si="768"/>
        <v>0</v>
      </c>
      <c r="AT2174" s="52" t="b">
        <f t="shared" si="768"/>
        <v>0</v>
      </c>
      <c r="AU2174" s="52">
        <f t="shared" si="751"/>
        <v>1</v>
      </c>
      <c r="AW2174" s="52" t="b">
        <f t="shared" si="752"/>
        <v>0</v>
      </c>
      <c r="AX2174" s="52" t="str">
        <f t="shared" si="753"/>
        <v>Unternehmen</v>
      </c>
      <c r="AY2174" s="52" t="b">
        <f t="shared" si="754"/>
        <v>0</v>
      </c>
      <c r="AZ2174" s="52" t="str">
        <f t="shared" si="755"/>
        <v>11945</v>
      </c>
      <c r="BA2174" s="52" t="str">
        <f>VLOOKUP(A2174,'BAT Grundtabelle'!A:U,21,0)</f>
        <v>ja</v>
      </c>
      <c r="BB2174" s="52" t="str">
        <f t="shared" si="756"/>
        <v>nein</v>
      </c>
      <c r="BC2174" s="52" t="str">
        <f t="shared" si="757"/>
        <v>11945</v>
      </c>
      <c r="BD2174" s="52" t="str">
        <f t="shared" si="758"/>
        <v>Zeichenbedarfshandel</v>
      </c>
      <c r="BE2174" s="52" t="str">
        <f t="shared" si="759"/>
        <v>Unternehmen</v>
      </c>
      <c r="BF2174" s="52">
        <f t="shared" si="760"/>
        <v>1</v>
      </c>
    </row>
    <row r="2175" spans="1:58" hidden="1" x14ac:dyDescent="0.35">
      <c r="A2175" s="107" t="s">
        <v>4375</v>
      </c>
      <c r="B2175" s="75" t="s">
        <v>2076</v>
      </c>
      <c r="C2175" s="52" t="s">
        <v>3</v>
      </c>
      <c r="D2175" s="52" t="s">
        <v>3</v>
      </c>
      <c r="E2175" s="52" t="s">
        <v>2</v>
      </c>
      <c r="F2175" s="52" t="s">
        <v>2</v>
      </c>
      <c r="G2175" s="52" t="s">
        <v>2</v>
      </c>
      <c r="H2175" s="52" t="s">
        <v>2</v>
      </c>
      <c r="I2175" s="52" t="s">
        <v>3</v>
      </c>
      <c r="J2175" s="52">
        <v>2</v>
      </c>
      <c r="K2175" s="52" t="s">
        <v>2</v>
      </c>
      <c r="L2175" s="52" t="s">
        <v>2</v>
      </c>
      <c r="M2175" s="52" t="s">
        <v>2</v>
      </c>
      <c r="N2175" s="52" t="s">
        <v>3</v>
      </c>
      <c r="P2175" s="52">
        <v>1191</v>
      </c>
      <c r="Q2175" s="52" t="str">
        <f t="shared" si="769"/>
        <v>Ja</v>
      </c>
      <c r="R2175" s="52" t="str">
        <f t="shared" si="769"/>
        <v>Nein</v>
      </c>
      <c r="S2175" s="52" t="str">
        <f t="shared" si="769"/>
        <v>Nein</v>
      </c>
      <c r="T2175" s="52" t="str">
        <f t="shared" si="769"/>
        <v>Nein</v>
      </c>
      <c r="U2175" s="52" t="str">
        <f t="shared" si="769"/>
        <v>Nein</v>
      </c>
      <c r="V2175" s="52" t="str">
        <f t="shared" si="769"/>
        <v>Nein</v>
      </c>
      <c r="W2175" s="52" t="str">
        <f t="shared" si="769"/>
        <v>Nein</v>
      </c>
      <c r="X2175" s="52" t="str">
        <f t="shared" si="769"/>
        <v>Nein</v>
      </c>
      <c r="Y2175" s="52" t="str">
        <f t="shared" si="769"/>
        <v>Nein</v>
      </c>
      <c r="Z2175" s="52" t="str">
        <f t="shared" si="769"/>
        <v>Nein</v>
      </c>
      <c r="AA2175" s="52" t="str">
        <f t="shared" si="769"/>
        <v>Nein</v>
      </c>
      <c r="AB2175" s="52" t="str">
        <f t="shared" si="769"/>
        <v>Nein</v>
      </c>
      <c r="AC2175" s="52" t="str">
        <f t="shared" si="769"/>
        <v>Nein</v>
      </c>
      <c r="AD2175" s="52" t="str">
        <f t="shared" si="769"/>
        <v>Nein</v>
      </c>
      <c r="AE2175" s="52" t="str">
        <f t="shared" si="769"/>
        <v>Nein</v>
      </c>
      <c r="AF2175" s="52" t="str">
        <f t="shared" si="769"/>
        <v>Nein</v>
      </c>
      <c r="AG2175" s="61" t="str">
        <f>IF(Q2175="Ja",VLOOKUP($Q$2,Plausis!A:E,5,0),IF(R2175="Ja",VLOOKUP($R$2,Plausis!A:E,5,0),IF(T2175="Ja",VLOOKUP($T$2,Plausis!A:E,5,0),IF(U2175="Ja",VLOOKUP($U$2,Plausis!A:E,5,0),IF(AA2175="Ja",VLOOKUP($AA$2,Plausis!A:E,5,0),IF(AC2175="Ja",VLOOKUP($AC$2,Plausis!A:E,5,0),IF(AD2175="Ja",VLOOKUP($AD$2,Plausis!A:E,5,0),"")))))))</f>
        <v>Dieser Betrieb ist im Komfort-, Premium- oder Firmen-Rechtsschutz nur ohne Beschäftigte versicherbar.</v>
      </c>
      <c r="AH2175" s="52" t="str">
        <f>IF(Y2175="Ja",VLOOKUP($Y$2,Plausis!A:E,5,0),"")</f>
        <v/>
      </c>
      <c r="AI2175" s="52" t="str">
        <f t="shared" si="748"/>
        <v>Ja</v>
      </c>
      <c r="AJ2175" s="52" t="str">
        <f>IF(S2175="Ja",VLOOKUP($S$2,Plausis!A:E,5,0),IF(V2175="Ja",VLOOKUP($V$2,Plausis!A:E,5,0),IF(X2175="Ja",VLOOKUP($X$2,Plausis!A:E,5,0),"")))</f>
        <v/>
      </c>
      <c r="AL2175" s="52" t="s">
        <v>2</v>
      </c>
      <c r="AM2175" s="114">
        <v>45531</v>
      </c>
      <c r="AN2175" s="52" t="s">
        <v>4467</v>
      </c>
      <c r="AO2175" s="52" t="str">
        <f>VLOOKUP(B2175,'BAT Grundtabelle'!B:T,19,0)</f>
        <v>ja</v>
      </c>
      <c r="AP2175" s="105" t="str">
        <f t="shared" si="749"/>
        <v>7892</v>
      </c>
      <c r="AQ2175" s="52" t="str">
        <f t="shared" si="750"/>
        <v>Zeitarbeitsunternehmen</v>
      </c>
      <c r="AR2175" s="52" t="b">
        <f t="shared" si="768"/>
        <v>0</v>
      </c>
      <c r="AS2175" s="52" t="b">
        <f t="shared" si="768"/>
        <v>0</v>
      </c>
      <c r="AT2175" s="52" t="b">
        <f t="shared" si="768"/>
        <v>0</v>
      </c>
      <c r="AU2175" s="52">
        <f t="shared" si="751"/>
        <v>2</v>
      </c>
      <c r="AW2175" s="52" t="b">
        <f t="shared" si="752"/>
        <v>0</v>
      </c>
      <c r="AX2175" s="52" t="str">
        <f t="shared" si="753"/>
        <v>Unternehmen</v>
      </c>
      <c r="AY2175" s="52" t="b">
        <f t="shared" si="754"/>
        <v>0</v>
      </c>
      <c r="AZ2175" s="52" t="str">
        <f t="shared" si="755"/>
        <v>7892</v>
      </c>
      <c r="BA2175" s="52" t="str">
        <f>VLOOKUP(A2175,'BAT Grundtabelle'!A:U,21,0)</f>
        <v>ja</v>
      </c>
      <c r="BB2175" s="52" t="str">
        <f t="shared" si="756"/>
        <v>nein</v>
      </c>
      <c r="BC2175" s="52" t="str">
        <f t="shared" si="757"/>
        <v>7892</v>
      </c>
      <c r="BD2175" s="52" t="str">
        <f t="shared" si="758"/>
        <v>Zeitarbeitsunternehmen</v>
      </c>
      <c r="BE2175" s="52" t="str">
        <f t="shared" si="759"/>
        <v>Unternehmen</v>
      </c>
      <c r="BF2175" s="52">
        <f t="shared" si="760"/>
        <v>2</v>
      </c>
    </row>
    <row r="2176" spans="1:58" hidden="1" x14ac:dyDescent="0.35">
      <c r="A2176" s="107" t="s">
        <v>4376</v>
      </c>
      <c r="B2176" s="75" t="s">
        <v>967</v>
      </c>
      <c r="C2176" s="52" t="s">
        <v>3</v>
      </c>
      <c r="D2176" s="52" t="s">
        <v>3</v>
      </c>
      <c r="E2176" s="52" t="s">
        <v>2</v>
      </c>
      <c r="F2176" s="52" t="s">
        <v>2</v>
      </c>
      <c r="G2176" s="52" t="s">
        <v>2</v>
      </c>
      <c r="H2176" s="52" t="s">
        <v>2</v>
      </c>
      <c r="I2176" s="52" t="s">
        <v>3</v>
      </c>
      <c r="J2176" s="52">
        <v>1</v>
      </c>
      <c r="K2176" s="52" t="s">
        <v>2</v>
      </c>
      <c r="L2176" s="52" t="s">
        <v>2</v>
      </c>
      <c r="M2176" s="52" t="s">
        <v>2</v>
      </c>
      <c r="N2176" s="52" t="s">
        <v>3</v>
      </c>
      <c r="P2176" s="52" t="s">
        <v>4</v>
      </c>
      <c r="Q2176" s="52" t="str">
        <f t="shared" si="769"/>
        <v>Nein</v>
      </c>
      <c r="R2176" s="52" t="str">
        <f t="shared" si="769"/>
        <v>Nein</v>
      </c>
      <c r="S2176" s="52" t="str">
        <f t="shared" si="769"/>
        <v>Nein</v>
      </c>
      <c r="T2176" s="52" t="str">
        <f t="shared" si="769"/>
        <v>Nein</v>
      </c>
      <c r="U2176" s="52" t="str">
        <f t="shared" si="769"/>
        <v>Nein</v>
      </c>
      <c r="V2176" s="52" t="str">
        <f t="shared" si="769"/>
        <v>Nein</v>
      </c>
      <c r="W2176" s="52" t="str">
        <f t="shared" si="769"/>
        <v>Nein</v>
      </c>
      <c r="X2176" s="52" t="str">
        <f t="shared" si="769"/>
        <v>Nein</v>
      </c>
      <c r="Y2176" s="52" t="str">
        <f t="shared" si="769"/>
        <v>Nein</v>
      </c>
      <c r="Z2176" s="52" t="str">
        <f t="shared" si="769"/>
        <v>Nein</v>
      </c>
      <c r="AA2176" s="52" t="str">
        <f t="shared" si="769"/>
        <v>Nein</v>
      </c>
      <c r="AB2176" s="52" t="str">
        <f t="shared" si="769"/>
        <v>Nein</v>
      </c>
      <c r="AC2176" s="52" t="str">
        <f t="shared" si="769"/>
        <v>Nein</v>
      </c>
      <c r="AD2176" s="52" t="str">
        <f t="shared" si="769"/>
        <v>Nein</v>
      </c>
      <c r="AE2176" s="52" t="str">
        <f t="shared" si="769"/>
        <v>Nein</v>
      </c>
      <c r="AF2176" s="52" t="str">
        <f t="shared" si="769"/>
        <v>Nein</v>
      </c>
      <c r="AG2176" s="61" t="str">
        <f>IF(Q2176="Ja",VLOOKUP($Q$2,Plausis!A:E,5,0),IF(R2176="Ja",VLOOKUP($R$2,Plausis!A:E,5,0),IF(T2176="Ja",VLOOKUP($T$2,Plausis!A:E,5,0),IF(U2176="Ja",VLOOKUP($U$2,Plausis!A:E,5,0),IF(AA2176="Ja",VLOOKUP($AA$2,Plausis!A:E,5,0),IF(AC2176="Ja",VLOOKUP($AC$2,Plausis!A:E,5,0),IF(AD2176="Ja",VLOOKUP($AD$2,Plausis!A:E,5,0),"")))))))</f>
        <v/>
      </c>
      <c r="AH2176" s="52" t="str">
        <f>IF(Y2176="Ja",VLOOKUP($Y$2,Plausis!A:E,5,0),"")</f>
        <v/>
      </c>
      <c r="AI2176" s="52" t="str">
        <f t="shared" si="748"/>
        <v>Ja</v>
      </c>
      <c r="AJ2176" s="52" t="str">
        <f>IF(S2176="Ja",VLOOKUP($S$2,Plausis!A:E,5,0),IF(V2176="Ja",VLOOKUP($V$2,Plausis!A:E,5,0),IF(X2176="Ja",VLOOKUP($X$2,Plausis!A:E,5,0),"")))</f>
        <v/>
      </c>
      <c r="AL2176" s="52" t="s">
        <v>3</v>
      </c>
      <c r="AM2176" s="114">
        <v>45531</v>
      </c>
      <c r="AN2176" s="52" t="s">
        <v>4467</v>
      </c>
      <c r="AO2176" s="52" t="str">
        <f>VLOOKUP(B2176,'BAT Grundtabelle'!B:T,19,0)</f>
        <v>ja</v>
      </c>
      <c r="AP2176" s="105" t="str">
        <f t="shared" si="749"/>
        <v>11946</v>
      </c>
      <c r="AQ2176" s="52" t="str">
        <f t="shared" si="750"/>
        <v>Zeitschriftenhandel</v>
      </c>
      <c r="AR2176" s="52" t="b">
        <f t="shared" si="768"/>
        <v>0</v>
      </c>
      <c r="AS2176" s="52" t="b">
        <f t="shared" si="768"/>
        <v>0</v>
      </c>
      <c r="AT2176" s="52" t="b">
        <f t="shared" si="768"/>
        <v>0</v>
      </c>
      <c r="AU2176" s="52">
        <f t="shared" si="751"/>
        <v>1</v>
      </c>
      <c r="AW2176" s="52" t="b">
        <f t="shared" si="752"/>
        <v>0</v>
      </c>
      <c r="AX2176" s="52" t="str">
        <f t="shared" si="753"/>
        <v>Unternehmen</v>
      </c>
      <c r="AY2176" s="52" t="b">
        <f t="shared" si="754"/>
        <v>0</v>
      </c>
      <c r="AZ2176" s="52" t="str">
        <f t="shared" si="755"/>
        <v>11946</v>
      </c>
      <c r="BA2176" s="52" t="str">
        <f>VLOOKUP(A2176,'BAT Grundtabelle'!A:U,21,0)</f>
        <v>ja</v>
      </c>
      <c r="BB2176" s="52" t="str">
        <f t="shared" si="756"/>
        <v>nein</v>
      </c>
      <c r="BC2176" s="52" t="str">
        <f t="shared" si="757"/>
        <v>11946</v>
      </c>
      <c r="BD2176" s="52" t="str">
        <f t="shared" si="758"/>
        <v>Zeitschriftenhandel</v>
      </c>
      <c r="BE2176" s="52" t="str">
        <f t="shared" si="759"/>
        <v>Unternehmen</v>
      </c>
      <c r="BF2176" s="52">
        <f t="shared" si="760"/>
        <v>1</v>
      </c>
    </row>
    <row r="2177" spans="1:58" hidden="1" x14ac:dyDescent="0.35">
      <c r="A2177" s="107" t="s">
        <v>4377</v>
      </c>
      <c r="B2177" s="75" t="s">
        <v>606</v>
      </c>
      <c r="C2177" s="52" t="s">
        <v>3</v>
      </c>
      <c r="D2177" s="52" t="s">
        <v>3</v>
      </c>
      <c r="E2177" s="52" t="s">
        <v>2</v>
      </c>
      <c r="F2177" s="52" t="s">
        <v>2</v>
      </c>
      <c r="G2177" s="52" t="s">
        <v>2</v>
      </c>
      <c r="H2177" s="52" t="s">
        <v>2</v>
      </c>
      <c r="I2177" s="52" t="s">
        <v>3</v>
      </c>
      <c r="J2177" s="52">
        <v>3</v>
      </c>
      <c r="K2177" s="52" t="s">
        <v>2</v>
      </c>
      <c r="L2177" s="52" t="s">
        <v>2</v>
      </c>
      <c r="M2177" s="52" t="s">
        <v>2</v>
      </c>
      <c r="N2177" s="52" t="s">
        <v>3</v>
      </c>
      <c r="P2177" s="52" t="s">
        <v>4</v>
      </c>
      <c r="Q2177" s="52" t="str">
        <f t="shared" si="769"/>
        <v>Nein</v>
      </c>
      <c r="R2177" s="52" t="str">
        <f t="shared" si="769"/>
        <v>Nein</v>
      </c>
      <c r="S2177" s="52" t="str">
        <f t="shared" si="769"/>
        <v>Nein</v>
      </c>
      <c r="T2177" s="52" t="str">
        <f t="shared" si="769"/>
        <v>Nein</v>
      </c>
      <c r="U2177" s="52" t="str">
        <f t="shared" si="769"/>
        <v>Nein</v>
      </c>
      <c r="V2177" s="52" t="str">
        <f t="shared" si="769"/>
        <v>Nein</v>
      </c>
      <c r="W2177" s="52" t="str">
        <f t="shared" si="769"/>
        <v>Nein</v>
      </c>
      <c r="X2177" s="52" t="str">
        <f t="shared" si="769"/>
        <v>Nein</v>
      </c>
      <c r="Y2177" s="52" t="str">
        <f t="shared" si="769"/>
        <v>Nein</v>
      </c>
      <c r="Z2177" s="52" t="str">
        <f t="shared" si="769"/>
        <v>Nein</v>
      </c>
      <c r="AA2177" s="52" t="str">
        <f t="shared" si="769"/>
        <v>Nein</v>
      </c>
      <c r="AB2177" s="52" t="str">
        <f t="shared" si="769"/>
        <v>Nein</v>
      </c>
      <c r="AC2177" s="52" t="str">
        <f t="shared" si="769"/>
        <v>Nein</v>
      </c>
      <c r="AD2177" s="52" t="str">
        <f t="shared" si="769"/>
        <v>Nein</v>
      </c>
      <c r="AE2177" s="52" t="str">
        <f t="shared" si="769"/>
        <v>Nein</v>
      </c>
      <c r="AF2177" s="52" t="str">
        <f t="shared" si="769"/>
        <v>Nein</v>
      </c>
      <c r="AG2177" s="61" t="str">
        <f>IF(Q2177="Ja",VLOOKUP($Q$2,Plausis!A:E,5,0),IF(R2177="Ja",VLOOKUP($R$2,Plausis!A:E,5,0),IF(T2177="Ja",VLOOKUP($T$2,Plausis!A:E,5,0),IF(U2177="Ja",VLOOKUP($U$2,Plausis!A:E,5,0),IF(AA2177="Ja",VLOOKUP($AA$2,Plausis!A:E,5,0),IF(AC2177="Ja",VLOOKUP($AC$2,Plausis!A:E,5,0),IF(AD2177="Ja",VLOOKUP($AD$2,Plausis!A:E,5,0),"")))))))</f>
        <v/>
      </c>
      <c r="AH2177" s="52" t="str">
        <f>IF(Y2177="Ja",VLOOKUP($Y$2,Plausis!A:E,5,0),"")</f>
        <v/>
      </c>
      <c r="AI2177" s="52" t="str">
        <f t="shared" si="748"/>
        <v>Ja</v>
      </c>
      <c r="AJ2177" s="52" t="str">
        <f>IF(S2177="Ja",VLOOKUP($S$2,Plausis!A:E,5,0),IF(V2177="Ja",VLOOKUP($V$2,Plausis!A:E,5,0),IF(X2177="Ja",VLOOKUP($X$2,Plausis!A:E,5,0),"")))</f>
        <v/>
      </c>
      <c r="AL2177" s="52" t="s">
        <v>2</v>
      </c>
      <c r="AM2177" s="114">
        <v>45531</v>
      </c>
      <c r="AN2177" s="52" t="s">
        <v>4467</v>
      </c>
      <c r="AO2177" s="52" t="str">
        <f>VLOOKUP(B2177,'BAT Grundtabelle'!B:T,19,0)</f>
        <v>ja</v>
      </c>
      <c r="AP2177" s="105" t="str">
        <f t="shared" si="749"/>
        <v>11947</v>
      </c>
      <c r="AQ2177" s="52" t="str">
        <f t="shared" si="750"/>
        <v>Zeitschriftenverlag (ohne Druckerei)</v>
      </c>
      <c r="AR2177" s="52" t="b">
        <f t="shared" si="768"/>
        <v>0</v>
      </c>
      <c r="AS2177" s="52" t="b">
        <f t="shared" si="768"/>
        <v>0</v>
      </c>
      <c r="AT2177" s="52" t="b">
        <f t="shared" si="768"/>
        <v>0</v>
      </c>
      <c r="AU2177" s="52">
        <f t="shared" si="751"/>
        <v>3</v>
      </c>
      <c r="AW2177" s="52" t="b">
        <f t="shared" si="752"/>
        <v>0</v>
      </c>
      <c r="AX2177" s="52" t="str">
        <f t="shared" si="753"/>
        <v>Unternehmen</v>
      </c>
      <c r="AY2177" s="52" t="b">
        <f t="shared" si="754"/>
        <v>0</v>
      </c>
      <c r="AZ2177" s="52" t="str">
        <f t="shared" si="755"/>
        <v>11947</v>
      </c>
      <c r="BA2177" s="52" t="str">
        <f>VLOOKUP(A2177,'BAT Grundtabelle'!A:U,21,0)</f>
        <v>ja</v>
      </c>
      <c r="BB2177" s="52" t="str">
        <f t="shared" si="756"/>
        <v>nein</v>
      </c>
      <c r="BC2177" s="52" t="str">
        <f t="shared" si="757"/>
        <v>11947</v>
      </c>
      <c r="BD2177" s="52" t="str">
        <f t="shared" si="758"/>
        <v>Zeitschriftenverlag (ohne Druckerei)</v>
      </c>
      <c r="BE2177" s="52" t="str">
        <f t="shared" si="759"/>
        <v>Unternehmen</v>
      </c>
      <c r="BF2177" s="52">
        <f t="shared" si="760"/>
        <v>3</v>
      </c>
    </row>
    <row r="2178" spans="1:58" hidden="1" x14ac:dyDescent="0.35">
      <c r="A2178" s="107" t="s">
        <v>4378</v>
      </c>
      <c r="B2178" s="75" t="s">
        <v>607</v>
      </c>
      <c r="C2178" s="52" t="s">
        <v>3</v>
      </c>
      <c r="D2178" s="52" t="s">
        <v>3</v>
      </c>
      <c r="E2178" s="52" t="s">
        <v>2</v>
      </c>
      <c r="F2178" s="52" t="s">
        <v>2</v>
      </c>
      <c r="G2178" s="52" t="s">
        <v>2</v>
      </c>
      <c r="H2178" s="52" t="s">
        <v>2</v>
      </c>
      <c r="I2178" s="52" t="s">
        <v>3</v>
      </c>
      <c r="J2178" s="52">
        <v>3</v>
      </c>
      <c r="K2178" s="52" t="s">
        <v>2</v>
      </c>
      <c r="L2178" s="52" t="s">
        <v>2</v>
      </c>
      <c r="M2178" s="52" t="s">
        <v>2</v>
      </c>
      <c r="N2178" s="52" t="s">
        <v>3</v>
      </c>
      <c r="P2178" s="52" t="s">
        <v>4</v>
      </c>
      <c r="Q2178" s="52" t="str">
        <f t="shared" si="769"/>
        <v>Nein</v>
      </c>
      <c r="R2178" s="52" t="str">
        <f t="shared" si="769"/>
        <v>Nein</v>
      </c>
      <c r="S2178" s="52" t="str">
        <f t="shared" si="769"/>
        <v>Nein</v>
      </c>
      <c r="T2178" s="52" t="str">
        <f t="shared" si="769"/>
        <v>Nein</v>
      </c>
      <c r="U2178" s="52" t="str">
        <f t="shared" si="769"/>
        <v>Nein</v>
      </c>
      <c r="V2178" s="52" t="str">
        <f t="shared" si="769"/>
        <v>Nein</v>
      </c>
      <c r="W2178" s="52" t="str">
        <f t="shared" si="769"/>
        <v>Nein</v>
      </c>
      <c r="X2178" s="52" t="str">
        <f t="shared" si="769"/>
        <v>Nein</v>
      </c>
      <c r="Y2178" s="52" t="str">
        <f t="shared" si="769"/>
        <v>Nein</v>
      </c>
      <c r="Z2178" s="52" t="str">
        <f t="shared" si="769"/>
        <v>Nein</v>
      </c>
      <c r="AA2178" s="52" t="str">
        <f t="shared" si="769"/>
        <v>Nein</v>
      </c>
      <c r="AB2178" s="52" t="str">
        <f t="shared" si="769"/>
        <v>Nein</v>
      </c>
      <c r="AC2178" s="52" t="str">
        <f t="shared" si="769"/>
        <v>Nein</v>
      </c>
      <c r="AD2178" s="52" t="str">
        <f t="shared" si="769"/>
        <v>Nein</v>
      </c>
      <c r="AE2178" s="52" t="str">
        <f t="shared" si="769"/>
        <v>Nein</v>
      </c>
      <c r="AF2178" s="52" t="str">
        <f t="shared" si="769"/>
        <v>Nein</v>
      </c>
      <c r="AG2178" s="61" t="str">
        <f>IF(Q2178="Ja",VLOOKUP($Q$2,Plausis!A:E,5,0),IF(R2178="Ja",VLOOKUP($R$2,Plausis!A:E,5,0),IF(T2178="Ja",VLOOKUP($T$2,Plausis!A:E,5,0),IF(U2178="Ja",VLOOKUP($U$2,Plausis!A:E,5,0),IF(AA2178="Ja",VLOOKUP($AA$2,Plausis!A:E,5,0),IF(AC2178="Ja",VLOOKUP($AC$2,Plausis!A:E,5,0),IF(AD2178="Ja",VLOOKUP($AD$2,Plausis!A:E,5,0),"")))))))</f>
        <v/>
      </c>
      <c r="AH2178" s="52" t="str">
        <f>IF(Y2178="Ja",VLOOKUP($Y$2,Plausis!A:E,5,0),"")</f>
        <v/>
      </c>
      <c r="AI2178" s="52" t="str">
        <f t="shared" si="748"/>
        <v>Ja</v>
      </c>
      <c r="AJ2178" s="52" t="str">
        <f>IF(S2178="Ja",VLOOKUP($S$2,Plausis!A:E,5,0),IF(V2178="Ja",VLOOKUP($V$2,Plausis!A:E,5,0),IF(X2178="Ja",VLOOKUP($X$2,Plausis!A:E,5,0),"")))</f>
        <v/>
      </c>
      <c r="AL2178" s="52" t="s">
        <v>2</v>
      </c>
      <c r="AM2178" s="114">
        <v>45531</v>
      </c>
      <c r="AN2178" s="52" t="s">
        <v>4467</v>
      </c>
      <c r="AO2178" s="52" t="str">
        <f>VLOOKUP(B2178,'BAT Grundtabelle'!B:T,19,0)</f>
        <v>ja</v>
      </c>
      <c r="AP2178" s="105" t="str">
        <f t="shared" si="749"/>
        <v>11948</v>
      </c>
      <c r="AQ2178" s="52" t="str">
        <f t="shared" si="750"/>
        <v>Zeitungsverlag, Buchverlag, Tonträgerverlag</v>
      </c>
      <c r="AR2178" s="52" t="b">
        <f t="shared" si="768"/>
        <v>0</v>
      </c>
      <c r="AS2178" s="52" t="b">
        <f t="shared" si="768"/>
        <v>0</v>
      </c>
      <c r="AT2178" s="52" t="b">
        <f t="shared" si="768"/>
        <v>0</v>
      </c>
      <c r="AU2178" s="52">
        <f t="shared" si="751"/>
        <v>3</v>
      </c>
      <c r="AW2178" s="52" t="b">
        <f t="shared" si="752"/>
        <v>0</v>
      </c>
      <c r="AX2178" s="52" t="str">
        <f t="shared" si="753"/>
        <v>Unternehmen</v>
      </c>
      <c r="AY2178" s="52" t="b">
        <f t="shared" si="754"/>
        <v>0</v>
      </c>
      <c r="AZ2178" s="52" t="str">
        <f t="shared" si="755"/>
        <v>11948</v>
      </c>
      <c r="BA2178" s="52" t="str">
        <f>VLOOKUP(A2178,'BAT Grundtabelle'!A:U,21,0)</f>
        <v>ja</v>
      </c>
      <c r="BB2178" s="52" t="str">
        <f t="shared" si="756"/>
        <v>nein</v>
      </c>
      <c r="BC2178" s="52" t="str">
        <f t="shared" si="757"/>
        <v>11948</v>
      </c>
      <c r="BD2178" s="52" t="str">
        <f t="shared" si="758"/>
        <v>Zeitungsverlag, Buchverlag, Tonträgerverlag</v>
      </c>
      <c r="BE2178" s="52" t="str">
        <f t="shared" si="759"/>
        <v>Unternehmen</v>
      </c>
      <c r="BF2178" s="52">
        <f t="shared" si="760"/>
        <v>3</v>
      </c>
    </row>
    <row r="2179" spans="1:58" hidden="1" x14ac:dyDescent="0.35">
      <c r="A2179" s="107" t="s">
        <v>4379</v>
      </c>
      <c r="B2179" s="75" t="s">
        <v>2031</v>
      </c>
      <c r="C2179" s="52" t="s">
        <v>3</v>
      </c>
      <c r="D2179" s="52" t="s">
        <v>3</v>
      </c>
      <c r="E2179" s="52" t="s">
        <v>2</v>
      </c>
      <c r="F2179" s="52" t="s">
        <v>2</v>
      </c>
      <c r="G2179" s="52" t="s">
        <v>2</v>
      </c>
      <c r="H2179" s="52" t="s">
        <v>2</v>
      </c>
      <c r="I2179" s="52" t="s">
        <v>3</v>
      </c>
      <c r="J2179" s="52">
        <v>2</v>
      </c>
      <c r="K2179" s="52" t="s">
        <v>2</v>
      </c>
      <c r="L2179" s="52" t="s">
        <v>2</v>
      </c>
      <c r="M2179" s="52" t="s">
        <v>2</v>
      </c>
      <c r="N2179" s="52" t="s">
        <v>3</v>
      </c>
      <c r="P2179" s="52" t="s">
        <v>4</v>
      </c>
      <c r="Q2179" s="52" t="str">
        <f t="shared" si="769"/>
        <v>Nein</v>
      </c>
      <c r="R2179" s="52" t="str">
        <f t="shared" si="769"/>
        <v>Nein</v>
      </c>
      <c r="S2179" s="52" t="str">
        <f t="shared" si="769"/>
        <v>Nein</v>
      </c>
      <c r="T2179" s="52" t="str">
        <f t="shared" si="769"/>
        <v>Nein</v>
      </c>
      <c r="U2179" s="52" t="str">
        <f t="shared" si="769"/>
        <v>Nein</v>
      </c>
      <c r="V2179" s="52" t="str">
        <f t="shared" si="769"/>
        <v>Nein</v>
      </c>
      <c r="W2179" s="52" t="str">
        <f t="shared" si="769"/>
        <v>Nein</v>
      </c>
      <c r="X2179" s="52" t="str">
        <f t="shared" si="769"/>
        <v>Nein</v>
      </c>
      <c r="Y2179" s="52" t="str">
        <f t="shared" si="769"/>
        <v>Nein</v>
      </c>
      <c r="Z2179" s="52" t="str">
        <f t="shared" si="769"/>
        <v>Nein</v>
      </c>
      <c r="AA2179" s="52" t="str">
        <f t="shared" si="769"/>
        <v>Nein</v>
      </c>
      <c r="AB2179" s="52" t="str">
        <f t="shared" si="769"/>
        <v>Nein</v>
      </c>
      <c r="AC2179" s="52" t="str">
        <f t="shared" si="769"/>
        <v>Nein</v>
      </c>
      <c r="AD2179" s="52" t="str">
        <f t="shared" si="769"/>
        <v>Nein</v>
      </c>
      <c r="AE2179" s="52" t="str">
        <f t="shared" si="769"/>
        <v>Nein</v>
      </c>
      <c r="AF2179" s="52" t="str">
        <f t="shared" si="769"/>
        <v>Nein</v>
      </c>
      <c r="AG2179" s="61" t="str">
        <f>IF(Q2179="Ja",VLOOKUP($Q$2,Plausis!A:E,5,0),IF(R2179="Ja",VLOOKUP($R$2,Plausis!A:E,5,0),IF(T2179="Ja",VLOOKUP($T$2,Plausis!A:E,5,0),IF(U2179="Ja",VLOOKUP($U$2,Plausis!A:E,5,0),IF(AA2179="Ja",VLOOKUP($AA$2,Plausis!A:E,5,0),IF(AC2179="Ja",VLOOKUP($AC$2,Plausis!A:E,5,0),IF(AD2179="Ja",VLOOKUP($AD$2,Plausis!A:E,5,0),"")))))))</f>
        <v/>
      </c>
      <c r="AH2179" s="52" t="str">
        <f>IF(Y2179="Ja",VLOOKUP($Y$2,Plausis!A:E,5,0),"")</f>
        <v/>
      </c>
      <c r="AI2179" s="52" t="str">
        <f t="shared" ref="AI2179:AI2203" si="770">IF(OR(T2179="Ja", U2179="Ja", C2179="nein"),"Nein","Ja")</f>
        <v>Ja</v>
      </c>
      <c r="AJ2179" s="52" t="str">
        <f>IF(S2179="Ja",VLOOKUP($S$2,Plausis!A:E,5,0),IF(V2179="Ja",VLOOKUP($V$2,Plausis!A:E,5,0),IF(X2179="Ja",VLOOKUP($X$2,Plausis!A:E,5,0),"")))</f>
        <v/>
      </c>
      <c r="AL2179" s="52" t="s">
        <v>2</v>
      </c>
      <c r="AM2179" s="114">
        <v>45531</v>
      </c>
      <c r="AN2179" s="52" t="s">
        <v>4467</v>
      </c>
      <c r="AO2179" s="52" t="str">
        <f>VLOOKUP(B2179,'BAT Grundtabelle'!B:T,19,0)</f>
        <v>ja</v>
      </c>
      <c r="AP2179" s="105" t="str">
        <f t="shared" ref="AP2179:AP2195" si="771">A2179</f>
        <v>11949</v>
      </c>
      <c r="AQ2179" s="52" t="str">
        <f t="shared" ref="AQ2179:AQ2195" si="772">B2179</f>
        <v>Zellstoff-, Zellulosehersteller</v>
      </c>
      <c r="AR2179" s="52" t="b">
        <f t="shared" si="768"/>
        <v>0</v>
      </c>
      <c r="AS2179" s="52" t="b">
        <f t="shared" si="768"/>
        <v>0</v>
      </c>
      <c r="AT2179" s="52" t="b">
        <f t="shared" si="768"/>
        <v>0</v>
      </c>
      <c r="AU2179" s="52">
        <f t="shared" ref="AU2179:AU2195" si="773">IF(J2179&lt;&gt;"nein",J2179,AX2179)</f>
        <v>2</v>
      </c>
      <c r="AW2179" s="52" t="b">
        <f t="shared" ref="AW2179:AW2203" si="774">IF(ISERROR(FIND(AW$1,$P2179,1)),FALSE,TRUE)</f>
        <v>0</v>
      </c>
      <c r="AX2179" s="52" t="str">
        <f t="shared" ref="AX2179:AX2195" si="775">IF(I2179="ja","Unternehmen",IF(OR(K2179="ja",L2179="ja",M2179="ja"),"Eigener Tarif",IF(AK2179&lt;&gt;"",AK2179,IF(AO2179="ja","Eigener Tarif",""))))</f>
        <v>Unternehmen</v>
      </c>
      <c r="AY2179" s="52" t="b">
        <f t="shared" ref="AY2179:AY2203" si="776">IF(ISERROR(FIND(AY$1,$P2179,1)),FALSE,TRUE)</f>
        <v>0</v>
      </c>
      <c r="AZ2179" s="52" t="str">
        <f t="shared" ref="AZ2179:AZ2195" si="777">A2179</f>
        <v>11949</v>
      </c>
      <c r="BA2179" s="52" t="str">
        <f>VLOOKUP(A2179,'BAT Grundtabelle'!A:U,21,0)</f>
        <v>ja</v>
      </c>
      <c r="BB2179" s="52" t="str">
        <f t="shared" ref="BB2179:BB2195" si="778">G2179</f>
        <v>nein</v>
      </c>
      <c r="BC2179" s="52" t="str">
        <f t="shared" ref="BC2179:BC2195" si="779">A2179</f>
        <v>11949</v>
      </c>
      <c r="BD2179" s="52" t="str">
        <f t="shared" ref="BD2179:BD2195" si="780">B2179</f>
        <v>Zellstoff-, Zellulosehersteller</v>
      </c>
      <c r="BE2179" s="52" t="str">
        <f t="shared" ref="BE2179:BE2195" si="781">AX2179</f>
        <v>Unternehmen</v>
      </c>
      <c r="BF2179" s="52">
        <f t="shared" ref="BF2179:BF2195" si="782">AU2179</f>
        <v>2</v>
      </c>
    </row>
    <row r="2180" spans="1:58" hidden="1" x14ac:dyDescent="0.35">
      <c r="A2180" s="107" t="s">
        <v>4380</v>
      </c>
      <c r="B2180" s="75" t="s">
        <v>500</v>
      </c>
      <c r="C2180" s="52" t="s">
        <v>3</v>
      </c>
      <c r="D2180" s="52" t="s">
        <v>3</v>
      </c>
      <c r="E2180" s="52" t="s">
        <v>2</v>
      </c>
      <c r="F2180" s="52" t="s">
        <v>2</v>
      </c>
      <c r="G2180" s="52" t="s">
        <v>2</v>
      </c>
      <c r="H2180" s="52" t="s">
        <v>2</v>
      </c>
      <c r="I2180" s="52" t="s">
        <v>3</v>
      </c>
      <c r="J2180" s="52">
        <v>1</v>
      </c>
      <c r="K2180" s="52" t="s">
        <v>2</v>
      </c>
      <c r="L2180" s="52" t="s">
        <v>2</v>
      </c>
      <c r="M2180" s="52" t="s">
        <v>2</v>
      </c>
      <c r="N2180" s="52" t="s">
        <v>3</v>
      </c>
      <c r="P2180" s="52" t="s">
        <v>4</v>
      </c>
      <c r="Q2180" s="52" t="str">
        <f t="shared" si="769"/>
        <v>Nein</v>
      </c>
      <c r="R2180" s="52" t="str">
        <f t="shared" si="769"/>
        <v>Nein</v>
      </c>
      <c r="S2180" s="52" t="str">
        <f t="shared" si="769"/>
        <v>Nein</v>
      </c>
      <c r="T2180" s="52" t="str">
        <f t="shared" si="769"/>
        <v>Nein</v>
      </c>
      <c r="U2180" s="52" t="str">
        <f t="shared" si="769"/>
        <v>Nein</v>
      </c>
      <c r="V2180" s="52" t="str">
        <f t="shared" si="769"/>
        <v>Nein</v>
      </c>
      <c r="W2180" s="52" t="str">
        <f t="shared" si="769"/>
        <v>Nein</v>
      </c>
      <c r="X2180" s="52" t="str">
        <f t="shared" si="769"/>
        <v>Nein</v>
      </c>
      <c r="Y2180" s="52" t="str">
        <f t="shared" si="769"/>
        <v>Nein</v>
      </c>
      <c r="Z2180" s="52" t="str">
        <f t="shared" si="769"/>
        <v>Nein</v>
      </c>
      <c r="AA2180" s="52" t="str">
        <f t="shared" si="769"/>
        <v>Nein</v>
      </c>
      <c r="AB2180" s="52" t="str">
        <f t="shared" si="769"/>
        <v>Nein</v>
      </c>
      <c r="AC2180" s="52" t="str">
        <f t="shared" si="769"/>
        <v>Nein</v>
      </c>
      <c r="AD2180" s="52" t="str">
        <f t="shared" si="769"/>
        <v>Nein</v>
      </c>
      <c r="AE2180" s="52" t="str">
        <f t="shared" si="769"/>
        <v>Nein</v>
      </c>
      <c r="AF2180" s="52" t="str">
        <f t="shared" si="769"/>
        <v>Nein</v>
      </c>
      <c r="AG2180" s="61" t="str">
        <f>IF(Q2180="Ja",VLOOKUP($Q$2,Plausis!A:E,5,0),IF(R2180="Ja",VLOOKUP($R$2,Plausis!A:E,5,0),IF(T2180="Ja",VLOOKUP($T$2,Plausis!A:E,5,0),IF(U2180="Ja",VLOOKUP($U$2,Plausis!A:E,5,0),IF(AA2180="Ja",VLOOKUP($AA$2,Plausis!A:E,5,0),IF(AC2180="Ja",VLOOKUP($AC$2,Plausis!A:E,5,0),IF(AD2180="Ja",VLOOKUP($AD$2,Plausis!A:E,5,0),"")))))))</f>
        <v/>
      </c>
      <c r="AH2180" s="52" t="str">
        <f>IF(Y2180="Ja",VLOOKUP($Y$2,Plausis!A:E,5,0),"")</f>
        <v/>
      </c>
      <c r="AI2180" s="52" t="str">
        <f t="shared" si="770"/>
        <v>Ja</v>
      </c>
      <c r="AJ2180" s="52" t="str">
        <f>IF(S2180="Ja",VLOOKUP($S$2,Plausis!A:E,5,0),IF(V2180="Ja",VLOOKUP($V$2,Plausis!A:E,5,0),IF(X2180="Ja",VLOOKUP($X$2,Plausis!A:E,5,0),"")))</f>
        <v/>
      </c>
      <c r="AL2180" s="52" t="s">
        <v>2</v>
      </c>
      <c r="AM2180" s="114">
        <v>45531</v>
      </c>
      <c r="AN2180" s="52" t="s">
        <v>4467</v>
      </c>
      <c r="AO2180" s="52" t="str">
        <f>VLOOKUP(B2180,'BAT Grundtabelle'!B:T,19,0)</f>
        <v>ja</v>
      </c>
      <c r="AP2180" s="105" t="str">
        <f t="shared" si="771"/>
        <v>11950</v>
      </c>
      <c r="AQ2180" s="52" t="str">
        <f t="shared" si="772"/>
        <v>Zelthersteller</v>
      </c>
      <c r="AR2180" s="52" t="b">
        <f t="shared" si="768"/>
        <v>0</v>
      </c>
      <c r="AS2180" s="52" t="b">
        <f t="shared" si="768"/>
        <v>0</v>
      </c>
      <c r="AT2180" s="52" t="b">
        <f t="shared" si="768"/>
        <v>0</v>
      </c>
      <c r="AU2180" s="52">
        <f t="shared" si="773"/>
        <v>1</v>
      </c>
      <c r="AW2180" s="52" t="b">
        <f t="shared" si="774"/>
        <v>0</v>
      </c>
      <c r="AX2180" s="52" t="str">
        <f t="shared" si="775"/>
        <v>Unternehmen</v>
      </c>
      <c r="AY2180" s="52" t="b">
        <f t="shared" si="776"/>
        <v>0</v>
      </c>
      <c r="AZ2180" s="52" t="str">
        <f t="shared" si="777"/>
        <v>11950</v>
      </c>
      <c r="BA2180" s="52" t="str">
        <f>VLOOKUP(A2180,'BAT Grundtabelle'!A:U,21,0)</f>
        <v>ja</v>
      </c>
      <c r="BB2180" s="52" t="str">
        <f t="shared" si="778"/>
        <v>nein</v>
      </c>
      <c r="BC2180" s="52" t="str">
        <f t="shared" si="779"/>
        <v>11950</v>
      </c>
      <c r="BD2180" s="52" t="str">
        <f t="shared" si="780"/>
        <v>Zelthersteller</v>
      </c>
      <c r="BE2180" s="52" t="str">
        <f t="shared" si="781"/>
        <v>Unternehmen</v>
      </c>
      <c r="BF2180" s="52">
        <f t="shared" si="782"/>
        <v>1</v>
      </c>
    </row>
    <row r="2181" spans="1:58" hidden="1" x14ac:dyDescent="0.35">
      <c r="A2181" s="107" t="s">
        <v>4381</v>
      </c>
      <c r="B2181" s="75" t="s">
        <v>968</v>
      </c>
      <c r="C2181" s="52" t="s">
        <v>3</v>
      </c>
      <c r="D2181" s="52" t="s">
        <v>3</v>
      </c>
      <c r="E2181" s="52" t="s">
        <v>2</v>
      </c>
      <c r="F2181" s="52" t="s">
        <v>2</v>
      </c>
      <c r="G2181" s="52" t="s">
        <v>2</v>
      </c>
      <c r="H2181" s="52" t="s">
        <v>2</v>
      </c>
      <c r="I2181" s="52" t="s">
        <v>3</v>
      </c>
      <c r="J2181" s="52">
        <v>1</v>
      </c>
      <c r="K2181" s="52" t="s">
        <v>2</v>
      </c>
      <c r="L2181" s="52" t="s">
        <v>2</v>
      </c>
      <c r="M2181" s="52" t="s">
        <v>2</v>
      </c>
      <c r="N2181" s="52" t="s">
        <v>3</v>
      </c>
      <c r="P2181" s="52" t="s">
        <v>4</v>
      </c>
      <c r="Q2181" s="52" t="str">
        <f t="shared" si="769"/>
        <v>Nein</v>
      </c>
      <c r="R2181" s="52" t="str">
        <f t="shared" si="769"/>
        <v>Nein</v>
      </c>
      <c r="S2181" s="52" t="str">
        <f t="shared" si="769"/>
        <v>Nein</v>
      </c>
      <c r="T2181" s="52" t="str">
        <f t="shared" si="769"/>
        <v>Nein</v>
      </c>
      <c r="U2181" s="52" t="str">
        <f t="shared" si="769"/>
        <v>Nein</v>
      </c>
      <c r="V2181" s="52" t="str">
        <f t="shared" si="769"/>
        <v>Nein</v>
      </c>
      <c r="W2181" s="52" t="str">
        <f t="shared" si="769"/>
        <v>Nein</v>
      </c>
      <c r="X2181" s="52" t="str">
        <f t="shared" si="769"/>
        <v>Nein</v>
      </c>
      <c r="Y2181" s="52" t="str">
        <f t="shared" si="769"/>
        <v>Nein</v>
      </c>
      <c r="Z2181" s="52" t="str">
        <f t="shared" si="769"/>
        <v>Nein</v>
      </c>
      <c r="AA2181" s="52" t="str">
        <f t="shared" si="769"/>
        <v>Nein</v>
      </c>
      <c r="AB2181" s="52" t="str">
        <f t="shared" si="769"/>
        <v>Nein</v>
      </c>
      <c r="AC2181" s="52" t="str">
        <f t="shared" si="769"/>
        <v>Nein</v>
      </c>
      <c r="AD2181" s="52" t="str">
        <f t="shared" si="769"/>
        <v>Nein</v>
      </c>
      <c r="AE2181" s="52" t="str">
        <f t="shared" si="769"/>
        <v>Nein</v>
      </c>
      <c r="AF2181" s="52" t="str">
        <f t="shared" si="769"/>
        <v>Nein</v>
      </c>
      <c r="AG2181" s="61" t="str">
        <f>IF(Q2181="Ja",VLOOKUP($Q$2,Plausis!A:E,5,0),IF(R2181="Ja",VLOOKUP($R$2,Plausis!A:E,5,0),IF(T2181="Ja",VLOOKUP($T$2,Plausis!A:E,5,0),IF(U2181="Ja",VLOOKUP($U$2,Plausis!A:E,5,0),IF(AA2181="Ja",VLOOKUP($AA$2,Plausis!A:E,5,0),IF(AC2181="Ja",VLOOKUP($AC$2,Plausis!A:E,5,0),IF(AD2181="Ja",VLOOKUP($AD$2,Plausis!A:E,5,0),"")))))))</f>
        <v/>
      </c>
      <c r="AH2181" s="52" t="str">
        <f>IF(Y2181="Ja",VLOOKUP($Y$2,Plausis!A:E,5,0),"")</f>
        <v/>
      </c>
      <c r="AI2181" s="52" t="str">
        <f t="shared" si="770"/>
        <v>Ja</v>
      </c>
      <c r="AJ2181" s="52" t="str">
        <f>IF(S2181="Ja",VLOOKUP($S$2,Plausis!A:E,5,0),IF(V2181="Ja",VLOOKUP($V$2,Plausis!A:E,5,0),IF(X2181="Ja",VLOOKUP($X$2,Plausis!A:E,5,0),"")))</f>
        <v/>
      </c>
      <c r="AL2181" s="52" t="s">
        <v>2</v>
      </c>
      <c r="AM2181" s="114">
        <v>45531</v>
      </c>
      <c r="AN2181" s="52" t="s">
        <v>4467</v>
      </c>
      <c r="AO2181" s="52" t="str">
        <f>VLOOKUP(B2181,'BAT Grundtabelle'!B:T,19,0)</f>
        <v>ja</v>
      </c>
      <c r="AP2181" s="105" t="str">
        <f t="shared" si="771"/>
        <v>11951</v>
      </c>
      <c r="AQ2181" s="52" t="str">
        <f t="shared" si="772"/>
        <v>Zeltvermietungsbetrieb</v>
      </c>
      <c r="AR2181" s="52" t="b">
        <f t="shared" si="768"/>
        <v>0</v>
      </c>
      <c r="AS2181" s="52" t="b">
        <f t="shared" si="768"/>
        <v>0</v>
      </c>
      <c r="AT2181" s="52" t="b">
        <f t="shared" si="768"/>
        <v>0</v>
      </c>
      <c r="AU2181" s="52">
        <f t="shared" si="773"/>
        <v>1</v>
      </c>
      <c r="AW2181" s="52" t="b">
        <f t="shared" si="774"/>
        <v>0</v>
      </c>
      <c r="AX2181" s="52" t="str">
        <f t="shared" si="775"/>
        <v>Unternehmen</v>
      </c>
      <c r="AY2181" s="52" t="b">
        <f t="shared" si="776"/>
        <v>0</v>
      </c>
      <c r="AZ2181" s="52" t="str">
        <f t="shared" si="777"/>
        <v>11951</v>
      </c>
      <c r="BA2181" s="52" t="str">
        <f>VLOOKUP(A2181,'BAT Grundtabelle'!A:U,21,0)</f>
        <v>ja</v>
      </c>
      <c r="BB2181" s="52" t="str">
        <f t="shared" si="778"/>
        <v>nein</v>
      </c>
      <c r="BC2181" s="52" t="str">
        <f t="shared" si="779"/>
        <v>11951</v>
      </c>
      <c r="BD2181" s="52" t="str">
        <f t="shared" si="780"/>
        <v>Zeltvermietungsbetrieb</v>
      </c>
      <c r="BE2181" s="52" t="str">
        <f t="shared" si="781"/>
        <v>Unternehmen</v>
      </c>
      <c r="BF2181" s="52">
        <f t="shared" si="782"/>
        <v>1</v>
      </c>
    </row>
    <row r="2182" spans="1:58" hidden="1" x14ac:dyDescent="0.35">
      <c r="A2182" s="107" t="s">
        <v>4382</v>
      </c>
      <c r="B2182" s="75" t="s">
        <v>368</v>
      </c>
      <c r="C2182" s="52" t="s">
        <v>3</v>
      </c>
      <c r="D2182" s="52" t="s">
        <v>3</v>
      </c>
      <c r="E2182" s="52" t="s">
        <v>2</v>
      </c>
      <c r="F2182" s="52" t="s">
        <v>2</v>
      </c>
      <c r="G2182" s="52" t="s">
        <v>2</v>
      </c>
      <c r="H2182" s="52" t="s">
        <v>2</v>
      </c>
      <c r="I2182" s="52" t="s">
        <v>3</v>
      </c>
      <c r="J2182" s="52">
        <v>2</v>
      </c>
      <c r="K2182" s="52" t="s">
        <v>2</v>
      </c>
      <c r="L2182" s="52" t="s">
        <v>2</v>
      </c>
      <c r="M2182" s="52" t="s">
        <v>2</v>
      </c>
      <c r="N2182" s="52" t="s">
        <v>3</v>
      </c>
      <c r="P2182" s="52" t="s">
        <v>4</v>
      </c>
      <c r="Q2182" s="52" t="str">
        <f t="shared" si="769"/>
        <v>Nein</v>
      </c>
      <c r="R2182" s="52" t="str">
        <f t="shared" si="769"/>
        <v>Nein</v>
      </c>
      <c r="S2182" s="52" t="str">
        <f t="shared" si="769"/>
        <v>Nein</v>
      </c>
      <c r="T2182" s="52" t="str">
        <f t="shared" si="769"/>
        <v>Nein</v>
      </c>
      <c r="U2182" s="52" t="str">
        <f t="shared" si="769"/>
        <v>Nein</v>
      </c>
      <c r="V2182" s="52" t="str">
        <f t="shared" si="769"/>
        <v>Nein</v>
      </c>
      <c r="W2182" s="52" t="str">
        <f t="shared" si="769"/>
        <v>Nein</v>
      </c>
      <c r="X2182" s="52" t="str">
        <f t="shared" si="769"/>
        <v>Nein</v>
      </c>
      <c r="Y2182" s="52" t="str">
        <f t="shared" si="769"/>
        <v>Nein</v>
      </c>
      <c r="Z2182" s="52" t="str">
        <f t="shared" si="769"/>
        <v>Nein</v>
      </c>
      <c r="AA2182" s="52" t="str">
        <f t="shared" si="769"/>
        <v>Nein</v>
      </c>
      <c r="AB2182" s="52" t="str">
        <f t="shared" si="769"/>
        <v>Nein</v>
      </c>
      <c r="AC2182" s="52" t="str">
        <f t="shared" si="769"/>
        <v>Nein</v>
      </c>
      <c r="AD2182" s="52" t="str">
        <f t="shared" si="769"/>
        <v>Nein</v>
      </c>
      <c r="AE2182" s="52" t="str">
        <f t="shared" si="769"/>
        <v>Nein</v>
      </c>
      <c r="AF2182" s="52" t="str">
        <f t="shared" si="769"/>
        <v>Nein</v>
      </c>
      <c r="AG2182" s="61" t="str">
        <f>IF(Q2182="Ja",VLOOKUP($Q$2,Plausis!A:E,5,0),IF(R2182="Ja",VLOOKUP($R$2,Plausis!A:E,5,0),IF(T2182="Ja",VLOOKUP($T$2,Plausis!A:E,5,0),IF(U2182="Ja",VLOOKUP($U$2,Plausis!A:E,5,0),IF(AA2182="Ja",VLOOKUP($AA$2,Plausis!A:E,5,0),IF(AC2182="Ja",VLOOKUP($AC$2,Plausis!A:E,5,0),IF(AD2182="Ja",VLOOKUP($AD$2,Plausis!A:E,5,0),"")))))))</f>
        <v/>
      </c>
      <c r="AH2182" s="52" t="str">
        <f>IF(Y2182="Ja",VLOOKUP($Y$2,Plausis!A:E,5,0),"")</f>
        <v/>
      </c>
      <c r="AI2182" s="52" t="str">
        <f t="shared" si="770"/>
        <v>Ja</v>
      </c>
      <c r="AJ2182" s="52" t="str">
        <f>IF(S2182="Ja",VLOOKUP($S$2,Plausis!A:E,5,0),IF(V2182="Ja",VLOOKUP($V$2,Plausis!A:E,5,0),IF(X2182="Ja",VLOOKUP($X$2,Plausis!A:E,5,0),"")))</f>
        <v/>
      </c>
      <c r="AL2182" s="52" t="s">
        <v>2</v>
      </c>
      <c r="AM2182" s="114">
        <v>45531</v>
      </c>
      <c r="AN2182" s="52" t="s">
        <v>4467</v>
      </c>
      <c r="AO2182" s="52" t="str">
        <f>VLOOKUP(B2182,'BAT Grundtabelle'!B:T,19,0)</f>
        <v>ja</v>
      </c>
      <c r="AP2182" s="105" t="str">
        <f t="shared" si="771"/>
        <v>11952</v>
      </c>
      <c r="AQ2182" s="52" t="str">
        <f t="shared" si="772"/>
        <v>Zementhersteller</v>
      </c>
      <c r="AR2182" s="52" t="b">
        <f t="shared" si="768"/>
        <v>0</v>
      </c>
      <c r="AS2182" s="52" t="b">
        <f t="shared" si="768"/>
        <v>0</v>
      </c>
      <c r="AT2182" s="52" t="b">
        <f t="shared" si="768"/>
        <v>0</v>
      </c>
      <c r="AU2182" s="52">
        <f t="shared" si="773"/>
        <v>2</v>
      </c>
      <c r="AW2182" s="52" t="b">
        <f t="shared" si="774"/>
        <v>0</v>
      </c>
      <c r="AX2182" s="52" t="str">
        <f t="shared" si="775"/>
        <v>Unternehmen</v>
      </c>
      <c r="AY2182" s="52" t="b">
        <f t="shared" si="776"/>
        <v>0</v>
      </c>
      <c r="AZ2182" s="52" t="str">
        <f t="shared" si="777"/>
        <v>11952</v>
      </c>
      <c r="BA2182" s="52" t="str">
        <f>VLOOKUP(A2182,'BAT Grundtabelle'!A:U,21,0)</f>
        <v>ja</v>
      </c>
      <c r="BB2182" s="52" t="str">
        <f t="shared" si="778"/>
        <v>nein</v>
      </c>
      <c r="BC2182" s="52" t="str">
        <f t="shared" si="779"/>
        <v>11952</v>
      </c>
      <c r="BD2182" s="52" t="str">
        <f t="shared" si="780"/>
        <v>Zementhersteller</v>
      </c>
      <c r="BE2182" s="52" t="str">
        <f t="shared" si="781"/>
        <v>Unternehmen</v>
      </c>
      <c r="BF2182" s="52">
        <f t="shared" si="782"/>
        <v>2</v>
      </c>
    </row>
    <row r="2183" spans="1:58" hidden="1" x14ac:dyDescent="0.35">
      <c r="A2183" s="107" t="s">
        <v>4383</v>
      </c>
      <c r="B2183" s="75" t="s">
        <v>1857</v>
      </c>
      <c r="C2183" s="52" t="s">
        <v>3</v>
      </c>
      <c r="D2183" s="52" t="s">
        <v>3</v>
      </c>
      <c r="E2183" s="52" t="s">
        <v>2</v>
      </c>
      <c r="F2183" s="52" t="s">
        <v>2</v>
      </c>
      <c r="G2183" s="52" t="s">
        <v>2</v>
      </c>
      <c r="H2183" s="52" t="s">
        <v>2</v>
      </c>
      <c r="I2183" s="52" t="s">
        <v>3</v>
      </c>
      <c r="J2183" s="52">
        <v>3</v>
      </c>
      <c r="K2183" s="52" t="s">
        <v>2</v>
      </c>
      <c r="L2183" s="52" t="s">
        <v>2</v>
      </c>
      <c r="M2183" s="52" t="s">
        <v>2</v>
      </c>
      <c r="N2183" s="52" t="s">
        <v>3</v>
      </c>
      <c r="P2183" s="52" t="s">
        <v>4</v>
      </c>
      <c r="Q2183" s="52" t="str">
        <f t="shared" ref="Q2183:AF2192" si="783">IF(ISERROR(FIND(Q$2,$P2183,1)),"Nein","Ja")</f>
        <v>Nein</v>
      </c>
      <c r="R2183" s="52" t="str">
        <f t="shared" si="783"/>
        <v>Nein</v>
      </c>
      <c r="S2183" s="52" t="str">
        <f t="shared" si="783"/>
        <v>Nein</v>
      </c>
      <c r="T2183" s="52" t="str">
        <f t="shared" si="783"/>
        <v>Nein</v>
      </c>
      <c r="U2183" s="52" t="str">
        <f t="shared" si="783"/>
        <v>Nein</v>
      </c>
      <c r="V2183" s="52" t="str">
        <f t="shared" si="783"/>
        <v>Nein</v>
      </c>
      <c r="W2183" s="52" t="str">
        <f t="shared" si="783"/>
        <v>Nein</v>
      </c>
      <c r="X2183" s="52" t="str">
        <f t="shared" si="783"/>
        <v>Nein</v>
      </c>
      <c r="Y2183" s="52" t="str">
        <f t="shared" si="783"/>
        <v>Nein</v>
      </c>
      <c r="Z2183" s="52" t="str">
        <f t="shared" si="783"/>
        <v>Nein</v>
      </c>
      <c r="AA2183" s="52" t="str">
        <f t="shared" si="783"/>
        <v>Nein</v>
      </c>
      <c r="AB2183" s="52" t="str">
        <f t="shared" si="783"/>
        <v>Nein</v>
      </c>
      <c r="AC2183" s="52" t="str">
        <f t="shared" si="783"/>
        <v>Nein</v>
      </c>
      <c r="AD2183" s="52" t="str">
        <f t="shared" si="783"/>
        <v>Nein</v>
      </c>
      <c r="AE2183" s="52" t="str">
        <f t="shared" si="783"/>
        <v>Nein</v>
      </c>
      <c r="AF2183" s="52" t="str">
        <f t="shared" si="783"/>
        <v>Nein</v>
      </c>
      <c r="AG2183" s="61" t="str">
        <f>IF(Q2183="Ja",VLOOKUP($Q$2,Plausis!A:E,5,0),IF(R2183="Ja",VLOOKUP($R$2,Plausis!A:E,5,0),IF(T2183="Ja",VLOOKUP($T$2,Plausis!A:E,5,0),IF(U2183="Ja",VLOOKUP($U$2,Plausis!A:E,5,0),IF(AA2183="Ja",VLOOKUP($AA$2,Plausis!A:E,5,0),IF(AC2183="Ja",VLOOKUP($AC$2,Plausis!A:E,5,0),IF(AD2183="Ja",VLOOKUP($AD$2,Plausis!A:E,5,0),"")))))))</f>
        <v/>
      </c>
      <c r="AH2183" s="52" t="str">
        <f>IF(Y2183="Ja",VLOOKUP($Y$2,Plausis!A:E,5,0),"")</f>
        <v/>
      </c>
      <c r="AI2183" s="52" t="str">
        <f t="shared" si="770"/>
        <v>Ja</v>
      </c>
      <c r="AJ2183" s="52" t="str">
        <f>IF(S2183="Ja",VLOOKUP($S$2,Plausis!A:E,5,0),IF(V2183="Ja",VLOOKUP($V$2,Plausis!A:E,5,0),IF(X2183="Ja",VLOOKUP($X$2,Plausis!A:E,5,0),"")))</f>
        <v/>
      </c>
      <c r="AL2183" s="52" t="s">
        <v>2</v>
      </c>
      <c r="AM2183" s="114">
        <v>45531</v>
      </c>
      <c r="AN2183" s="52" t="s">
        <v>4467</v>
      </c>
      <c r="AO2183" s="52" t="str">
        <f>VLOOKUP(B2183,'BAT Grundtabelle'!B:T,19,0)</f>
        <v>ja</v>
      </c>
      <c r="AP2183" s="105" t="str">
        <f t="shared" si="771"/>
        <v>11953</v>
      </c>
      <c r="AQ2183" s="52" t="str">
        <f t="shared" si="772"/>
        <v>Zementwarenhersteller</v>
      </c>
      <c r="AR2183" s="52" t="b">
        <f t="shared" ref="AR2183:AT2198" si="784">IF(ISERROR(FIND(AR$1,$P2183,1)),FALSE,TRUE)</f>
        <v>0</v>
      </c>
      <c r="AS2183" s="52" t="b">
        <f t="shared" si="784"/>
        <v>0</v>
      </c>
      <c r="AT2183" s="52" t="b">
        <f t="shared" si="784"/>
        <v>0</v>
      </c>
      <c r="AU2183" s="52">
        <f t="shared" si="773"/>
        <v>3</v>
      </c>
      <c r="AW2183" s="52" t="b">
        <f t="shared" si="774"/>
        <v>0</v>
      </c>
      <c r="AX2183" s="52" t="str">
        <f t="shared" si="775"/>
        <v>Unternehmen</v>
      </c>
      <c r="AY2183" s="52" t="b">
        <f t="shared" si="776"/>
        <v>0</v>
      </c>
      <c r="AZ2183" s="52" t="str">
        <f t="shared" si="777"/>
        <v>11953</v>
      </c>
      <c r="BA2183" s="52" t="str">
        <f>VLOOKUP(A2183,'BAT Grundtabelle'!A:U,21,0)</f>
        <v>ja</v>
      </c>
      <c r="BB2183" s="52" t="str">
        <f t="shared" si="778"/>
        <v>nein</v>
      </c>
      <c r="BC2183" s="52" t="str">
        <f t="shared" si="779"/>
        <v>11953</v>
      </c>
      <c r="BD2183" s="52" t="str">
        <f t="shared" si="780"/>
        <v>Zementwarenhersteller</v>
      </c>
      <c r="BE2183" s="52" t="str">
        <f t="shared" si="781"/>
        <v>Unternehmen</v>
      </c>
      <c r="BF2183" s="52">
        <f t="shared" si="782"/>
        <v>3</v>
      </c>
    </row>
    <row r="2184" spans="1:58" hidden="1" x14ac:dyDescent="0.35">
      <c r="A2184" s="107" t="s">
        <v>4384</v>
      </c>
      <c r="B2184" s="75" t="s">
        <v>338</v>
      </c>
      <c r="C2184" s="52" t="s">
        <v>3</v>
      </c>
      <c r="D2184" s="52" t="s">
        <v>3</v>
      </c>
      <c r="E2184" s="52" t="s">
        <v>2</v>
      </c>
      <c r="F2184" s="52" t="s">
        <v>2</v>
      </c>
      <c r="G2184" s="52" t="s">
        <v>2</v>
      </c>
      <c r="H2184" s="52" t="s">
        <v>2</v>
      </c>
      <c r="I2184" s="52" t="s">
        <v>3</v>
      </c>
      <c r="J2184" s="52">
        <v>4</v>
      </c>
      <c r="K2184" s="52" t="s">
        <v>2</v>
      </c>
      <c r="L2184" s="52" t="s">
        <v>2</v>
      </c>
      <c r="M2184" s="52" t="s">
        <v>2</v>
      </c>
      <c r="N2184" s="52" t="s">
        <v>3</v>
      </c>
      <c r="O2184" s="52" t="s">
        <v>2412</v>
      </c>
      <c r="P2184" s="52">
        <v>1195</v>
      </c>
      <c r="Q2184" s="52" t="str">
        <f t="shared" si="783"/>
        <v>Nein</v>
      </c>
      <c r="R2184" s="52" t="str">
        <f t="shared" si="783"/>
        <v>Nein</v>
      </c>
      <c r="S2184" s="52" t="str">
        <f t="shared" si="783"/>
        <v>Nein</v>
      </c>
      <c r="T2184" s="52" t="str">
        <f t="shared" si="783"/>
        <v>Nein</v>
      </c>
      <c r="U2184" s="52" t="str">
        <f t="shared" si="783"/>
        <v>Nein</v>
      </c>
      <c r="V2184" s="52" t="str">
        <f t="shared" si="783"/>
        <v>Nein</v>
      </c>
      <c r="W2184" s="52" t="str">
        <f t="shared" si="783"/>
        <v>Nein</v>
      </c>
      <c r="X2184" s="52" t="str">
        <f t="shared" si="783"/>
        <v>Nein</v>
      </c>
      <c r="Y2184" s="52" t="str">
        <f t="shared" si="783"/>
        <v>Nein</v>
      </c>
      <c r="Z2184" s="52" t="str">
        <f t="shared" si="783"/>
        <v>Nein</v>
      </c>
      <c r="AA2184" s="52" t="str">
        <f t="shared" si="783"/>
        <v>Nein</v>
      </c>
      <c r="AB2184" s="52" t="str">
        <f t="shared" si="783"/>
        <v>Ja</v>
      </c>
      <c r="AC2184" s="52" t="str">
        <f t="shared" si="783"/>
        <v>Nein</v>
      </c>
      <c r="AD2184" s="52" t="str">
        <f t="shared" si="783"/>
        <v>Nein</v>
      </c>
      <c r="AE2184" s="52" t="str">
        <f t="shared" si="783"/>
        <v>Nein</v>
      </c>
      <c r="AF2184" s="52" t="str">
        <f t="shared" si="783"/>
        <v>Nein</v>
      </c>
      <c r="AG2184" s="61" t="str">
        <f>IF(Q2184="Ja",VLOOKUP($Q$2,Plausis!A:E,5,0),IF(R2184="Ja",VLOOKUP($R$2,Plausis!A:E,5,0),IF(T2184="Ja",VLOOKUP($T$2,Plausis!A:E,5,0),IF(U2184="Ja",VLOOKUP($U$2,Plausis!A:E,5,0),IF(AA2184="Ja",VLOOKUP($AA$2,Plausis!A:E,5,0),IF(AC2184="Ja",VLOOKUP($AC$2,Plausis!A:E,5,0),IF(AD2184="Ja",VLOOKUP($AD$2,Plausis!A:E,5,0),"")))))))</f>
        <v/>
      </c>
      <c r="AH2184" s="52" t="str">
        <f>IF(Y2184="Ja",VLOOKUP($Y$2,Plausis!A:E,5,0),"")</f>
        <v/>
      </c>
      <c r="AI2184" s="52" t="str">
        <f t="shared" si="770"/>
        <v>Ja</v>
      </c>
      <c r="AJ2184" s="52" t="str">
        <f>IF(S2184="Ja",VLOOKUP($S$2,Plausis!A:E,5,0),IF(V2184="Ja",VLOOKUP($V$2,Plausis!A:E,5,0),IF(X2184="Ja",VLOOKUP($X$2,Plausis!A:E,5,0),"")))</f>
        <v/>
      </c>
      <c r="AL2184" s="52" t="s">
        <v>2</v>
      </c>
      <c r="AM2184" s="114">
        <v>45531</v>
      </c>
      <c r="AN2184" s="52" t="s">
        <v>4467</v>
      </c>
      <c r="AO2184" s="52" t="str">
        <f>VLOOKUP(B2184,'BAT Grundtabelle'!B:T,19,0)</f>
        <v>ja</v>
      </c>
      <c r="AP2184" s="105" t="str">
        <f t="shared" si="771"/>
        <v>11954</v>
      </c>
      <c r="AQ2184" s="52" t="str">
        <f t="shared" si="772"/>
        <v>Zertifizierungsberater</v>
      </c>
      <c r="AR2184" s="52" t="b">
        <f t="shared" si="784"/>
        <v>0</v>
      </c>
      <c r="AS2184" s="52" t="b">
        <f t="shared" si="784"/>
        <v>0</v>
      </c>
      <c r="AT2184" s="52" t="b">
        <f t="shared" si="784"/>
        <v>0</v>
      </c>
      <c r="AU2184" s="52">
        <f t="shared" si="773"/>
        <v>4</v>
      </c>
      <c r="AW2184" s="52" t="b">
        <f t="shared" si="774"/>
        <v>0</v>
      </c>
      <c r="AX2184" s="52" t="str">
        <f t="shared" si="775"/>
        <v>Unternehmen</v>
      </c>
      <c r="AY2184" s="52" t="b">
        <f t="shared" si="776"/>
        <v>0</v>
      </c>
      <c r="AZ2184" s="52" t="str">
        <f t="shared" si="777"/>
        <v>11954</v>
      </c>
      <c r="BA2184" s="52" t="str">
        <f>VLOOKUP(A2184,'BAT Grundtabelle'!A:U,21,0)</f>
        <v>ja</v>
      </c>
      <c r="BB2184" s="52" t="str">
        <f t="shared" si="778"/>
        <v>nein</v>
      </c>
      <c r="BC2184" s="52" t="str">
        <f t="shared" si="779"/>
        <v>11954</v>
      </c>
      <c r="BD2184" s="52" t="str">
        <f t="shared" si="780"/>
        <v>Zertifizierungsberater</v>
      </c>
      <c r="BE2184" s="52" t="str">
        <f t="shared" si="781"/>
        <v>Unternehmen</v>
      </c>
      <c r="BF2184" s="52">
        <f t="shared" si="782"/>
        <v>4</v>
      </c>
    </row>
    <row r="2185" spans="1:58" hidden="1" x14ac:dyDescent="0.35">
      <c r="A2185" s="107" t="s">
        <v>2079</v>
      </c>
      <c r="B2185" s="75" t="s">
        <v>2078</v>
      </c>
      <c r="C2185" s="52" t="s">
        <v>3</v>
      </c>
      <c r="D2185" s="52" t="s">
        <v>3</v>
      </c>
      <c r="E2185" s="52" t="s">
        <v>2</v>
      </c>
      <c r="F2185" s="52" t="s">
        <v>2</v>
      </c>
      <c r="G2185" s="52" t="s">
        <v>2</v>
      </c>
      <c r="H2185" s="52" t="s">
        <v>2</v>
      </c>
      <c r="I2185" s="52" t="s">
        <v>3</v>
      </c>
      <c r="J2185" s="52">
        <v>1</v>
      </c>
      <c r="K2185" s="52" t="s">
        <v>2</v>
      </c>
      <c r="L2185" s="52" t="s">
        <v>2</v>
      </c>
      <c r="M2185" s="52" t="s">
        <v>2</v>
      </c>
      <c r="N2185" s="52" t="s">
        <v>3</v>
      </c>
      <c r="P2185" s="52" t="s">
        <v>4</v>
      </c>
      <c r="Q2185" s="52" t="str">
        <f t="shared" si="783"/>
        <v>Nein</v>
      </c>
      <c r="R2185" s="52" t="str">
        <f t="shared" si="783"/>
        <v>Nein</v>
      </c>
      <c r="S2185" s="52" t="str">
        <f t="shared" si="783"/>
        <v>Nein</v>
      </c>
      <c r="T2185" s="52" t="str">
        <f t="shared" si="783"/>
        <v>Nein</v>
      </c>
      <c r="U2185" s="52" t="str">
        <f t="shared" si="783"/>
        <v>Nein</v>
      </c>
      <c r="V2185" s="52" t="str">
        <f t="shared" si="783"/>
        <v>Nein</v>
      </c>
      <c r="W2185" s="52" t="str">
        <f t="shared" si="783"/>
        <v>Nein</v>
      </c>
      <c r="X2185" s="52" t="str">
        <f t="shared" si="783"/>
        <v>Nein</v>
      </c>
      <c r="Y2185" s="52" t="str">
        <f t="shared" si="783"/>
        <v>Nein</v>
      </c>
      <c r="Z2185" s="52" t="str">
        <f t="shared" si="783"/>
        <v>Nein</v>
      </c>
      <c r="AA2185" s="52" t="str">
        <f t="shared" si="783"/>
        <v>Nein</v>
      </c>
      <c r="AB2185" s="52" t="str">
        <f t="shared" si="783"/>
        <v>Nein</v>
      </c>
      <c r="AC2185" s="52" t="str">
        <f t="shared" si="783"/>
        <v>Nein</v>
      </c>
      <c r="AD2185" s="52" t="str">
        <f t="shared" si="783"/>
        <v>Nein</v>
      </c>
      <c r="AE2185" s="52" t="str">
        <f t="shared" si="783"/>
        <v>Nein</v>
      </c>
      <c r="AF2185" s="52" t="str">
        <f t="shared" si="783"/>
        <v>Nein</v>
      </c>
      <c r="AG2185" s="61" t="str">
        <f>IF(Q2185="Ja",VLOOKUP($Q$2,Plausis!A:E,5,0),IF(R2185="Ja",VLOOKUP($R$2,Plausis!A:E,5,0),IF(T2185="Ja",VLOOKUP($T$2,Plausis!A:E,5,0),IF(U2185="Ja",VLOOKUP($U$2,Plausis!A:E,5,0),IF(AA2185="Ja",VLOOKUP($AA$2,Plausis!A:E,5,0),IF(AC2185="Ja",VLOOKUP($AC$2,Plausis!A:E,5,0),IF(AD2185="Ja",VLOOKUP($AD$2,Plausis!A:E,5,0),"")))))))</f>
        <v/>
      </c>
      <c r="AH2185" s="52" t="str">
        <f>IF(Y2185="Ja",VLOOKUP($Y$2,Plausis!A:E,5,0),"")</f>
        <v/>
      </c>
      <c r="AI2185" s="52" t="str">
        <f t="shared" si="770"/>
        <v>Ja</v>
      </c>
      <c r="AJ2185" s="52" t="str">
        <f>IF(S2185="Ja",VLOOKUP($S$2,Plausis!A:E,5,0),IF(V2185="Ja",VLOOKUP($V$2,Plausis!A:E,5,0),IF(X2185="Ja",VLOOKUP($X$2,Plausis!A:E,5,0),"")))</f>
        <v/>
      </c>
      <c r="AL2185" s="52" t="s">
        <v>2</v>
      </c>
      <c r="AM2185" s="114">
        <v>45531</v>
      </c>
      <c r="AN2185" s="52" t="s">
        <v>4467</v>
      </c>
      <c r="AO2185" s="52" t="str">
        <f>VLOOKUP(B2185,'BAT Grundtabelle'!B:T,19,0)</f>
        <v>ja</v>
      </c>
      <c r="AP2185" s="105" t="str">
        <f t="shared" si="771"/>
        <v>0642</v>
      </c>
      <c r="AQ2185" s="52" t="str">
        <f t="shared" si="772"/>
        <v>Ziegelei</v>
      </c>
      <c r="AR2185" s="52" t="b">
        <f t="shared" si="784"/>
        <v>0</v>
      </c>
      <c r="AS2185" s="52" t="b">
        <f t="shared" si="784"/>
        <v>0</v>
      </c>
      <c r="AT2185" s="52" t="b">
        <f t="shared" si="784"/>
        <v>0</v>
      </c>
      <c r="AU2185" s="52">
        <f t="shared" si="773"/>
        <v>1</v>
      </c>
      <c r="AW2185" s="52" t="b">
        <f t="shared" si="774"/>
        <v>0</v>
      </c>
      <c r="AX2185" s="52" t="str">
        <f t="shared" si="775"/>
        <v>Unternehmen</v>
      </c>
      <c r="AY2185" s="52" t="b">
        <f t="shared" si="776"/>
        <v>0</v>
      </c>
      <c r="AZ2185" s="52" t="str">
        <f t="shared" si="777"/>
        <v>0642</v>
      </c>
      <c r="BA2185" s="52" t="str">
        <f>VLOOKUP(A2185,'BAT Grundtabelle'!A:U,21,0)</f>
        <v>ja</v>
      </c>
      <c r="BB2185" s="52" t="str">
        <f t="shared" si="778"/>
        <v>nein</v>
      </c>
      <c r="BC2185" s="52" t="str">
        <f t="shared" si="779"/>
        <v>0642</v>
      </c>
      <c r="BD2185" s="52" t="str">
        <f t="shared" si="780"/>
        <v>Ziegelei</v>
      </c>
      <c r="BE2185" s="52" t="str">
        <f t="shared" si="781"/>
        <v>Unternehmen</v>
      </c>
      <c r="BF2185" s="52">
        <f t="shared" si="782"/>
        <v>1</v>
      </c>
    </row>
    <row r="2186" spans="1:58" hidden="1" x14ac:dyDescent="0.35">
      <c r="A2186" s="107" t="s">
        <v>4385</v>
      </c>
      <c r="B2186" s="75" t="s">
        <v>572</v>
      </c>
      <c r="C2186" s="52" t="s">
        <v>3</v>
      </c>
      <c r="D2186" s="52" t="s">
        <v>3</v>
      </c>
      <c r="E2186" s="52" t="s">
        <v>2</v>
      </c>
      <c r="F2186" s="52" t="s">
        <v>2</v>
      </c>
      <c r="G2186" s="52" t="s">
        <v>2</v>
      </c>
      <c r="H2186" s="52" t="s">
        <v>2</v>
      </c>
      <c r="I2186" s="52" t="s">
        <v>3</v>
      </c>
      <c r="J2186" s="52">
        <v>3</v>
      </c>
      <c r="K2186" s="52" t="s">
        <v>2</v>
      </c>
      <c r="L2186" s="52" t="s">
        <v>2</v>
      </c>
      <c r="M2186" s="52" t="s">
        <v>2</v>
      </c>
      <c r="N2186" s="52" t="s">
        <v>3</v>
      </c>
      <c r="P2186" s="52" t="s">
        <v>4</v>
      </c>
      <c r="Q2186" s="52" t="str">
        <f t="shared" si="783"/>
        <v>Nein</v>
      </c>
      <c r="R2186" s="52" t="str">
        <f t="shared" si="783"/>
        <v>Nein</v>
      </c>
      <c r="S2186" s="52" t="str">
        <f t="shared" si="783"/>
        <v>Nein</v>
      </c>
      <c r="T2186" s="52" t="str">
        <f t="shared" si="783"/>
        <v>Nein</v>
      </c>
      <c r="U2186" s="52" t="str">
        <f t="shared" si="783"/>
        <v>Nein</v>
      </c>
      <c r="V2186" s="52" t="str">
        <f t="shared" si="783"/>
        <v>Nein</v>
      </c>
      <c r="W2186" s="52" t="str">
        <f t="shared" si="783"/>
        <v>Nein</v>
      </c>
      <c r="X2186" s="52" t="str">
        <f t="shared" si="783"/>
        <v>Nein</v>
      </c>
      <c r="Y2186" s="52" t="str">
        <f t="shared" si="783"/>
        <v>Nein</v>
      </c>
      <c r="Z2186" s="52" t="str">
        <f t="shared" si="783"/>
        <v>Nein</v>
      </c>
      <c r="AA2186" s="52" t="str">
        <f t="shared" si="783"/>
        <v>Nein</v>
      </c>
      <c r="AB2186" s="52" t="str">
        <f t="shared" si="783"/>
        <v>Nein</v>
      </c>
      <c r="AC2186" s="52" t="str">
        <f t="shared" si="783"/>
        <v>Nein</v>
      </c>
      <c r="AD2186" s="52" t="str">
        <f t="shared" si="783"/>
        <v>Nein</v>
      </c>
      <c r="AE2186" s="52" t="str">
        <f t="shared" si="783"/>
        <v>Nein</v>
      </c>
      <c r="AF2186" s="52" t="str">
        <f t="shared" si="783"/>
        <v>Nein</v>
      </c>
      <c r="AG2186" s="61" t="str">
        <f>IF(Q2186="Ja",VLOOKUP($Q$2,Plausis!A:E,5,0),IF(R2186="Ja",VLOOKUP($R$2,Plausis!A:E,5,0),IF(T2186="Ja",VLOOKUP($T$2,Plausis!A:E,5,0),IF(U2186="Ja",VLOOKUP($U$2,Plausis!A:E,5,0),IF(AA2186="Ja",VLOOKUP($AA$2,Plausis!A:E,5,0),IF(AC2186="Ja",VLOOKUP($AC$2,Plausis!A:E,5,0),IF(AD2186="Ja",VLOOKUP($AD$2,Plausis!A:E,5,0),"")))))))</f>
        <v/>
      </c>
      <c r="AH2186" s="52" t="str">
        <f>IF(Y2186="Ja",VLOOKUP($Y$2,Plausis!A:E,5,0),"")</f>
        <v/>
      </c>
      <c r="AI2186" s="52" t="str">
        <f t="shared" si="770"/>
        <v>Ja</v>
      </c>
      <c r="AJ2186" s="52" t="str">
        <f>IF(S2186="Ja",VLOOKUP($S$2,Plausis!A:E,5,0),IF(V2186="Ja",VLOOKUP($V$2,Plausis!A:E,5,0),IF(X2186="Ja",VLOOKUP($X$2,Plausis!A:E,5,0),"")))</f>
        <v/>
      </c>
      <c r="AL2186" s="52" t="s">
        <v>2</v>
      </c>
      <c r="AM2186" s="114">
        <v>45531</v>
      </c>
      <c r="AN2186" s="52" t="s">
        <v>4467</v>
      </c>
      <c r="AO2186" s="52" t="str">
        <f>VLOOKUP(B2186,'BAT Grundtabelle'!B:T,19,0)</f>
        <v>ja</v>
      </c>
      <c r="AP2186" s="105" t="str">
        <f t="shared" si="771"/>
        <v>11955</v>
      </c>
      <c r="AQ2186" s="52" t="str">
        <f t="shared" si="772"/>
        <v>Zigaretten-, Zigarrenhersteller</v>
      </c>
      <c r="AR2186" s="52" t="b">
        <f t="shared" si="784"/>
        <v>0</v>
      </c>
      <c r="AS2186" s="52" t="b">
        <f t="shared" si="784"/>
        <v>0</v>
      </c>
      <c r="AT2186" s="52" t="b">
        <f t="shared" si="784"/>
        <v>0</v>
      </c>
      <c r="AU2186" s="52">
        <f t="shared" si="773"/>
        <v>3</v>
      </c>
      <c r="AW2186" s="52" t="b">
        <f t="shared" si="774"/>
        <v>0</v>
      </c>
      <c r="AX2186" s="52" t="str">
        <f t="shared" si="775"/>
        <v>Unternehmen</v>
      </c>
      <c r="AY2186" s="52" t="b">
        <f t="shared" si="776"/>
        <v>0</v>
      </c>
      <c r="AZ2186" s="52" t="str">
        <f t="shared" si="777"/>
        <v>11955</v>
      </c>
      <c r="BA2186" s="52" t="str">
        <f>VLOOKUP(A2186,'BAT Grundtabelle'!A:U,21,0)</f>
        <v>ja</v>
      </c>
      <c r="BB2186" s="52" t="str">
        <f t="shared" si="778"/>
        <v>nein</v>
      </c>
      <c r="BC2186" s="52" t="str">
        <f t="shared" si="779"/>
        <v>11955</v>
      </c>
      <c r="BD2186" s="52" t="str">
        <f t="shared" si="780"/>
        <v>Zigaretten-, Zigarrenhersteller</v>
      </c>
      <c r="BE2186" s="52" t="str">
        <f t="shared" si="781"/>
        <v>Unternehmen</v>
      </c>
      <c r="BF2186" s="52">
        <f t="shared" si="782"/>
        <v>3</v>
      </c>
    </row>
    <row r="2187" spans="1:58" hidden="1" x14ac:dyDescent="0.35">
      <c r="A2187" s="107" t="s">
        <v>4386</v>
      </c>
      <c r="B2187" s="75" t="s">
        <v>451</v>
      </c>
      <c r="C2187" s="52" t="s">
        <v>3</v>
      </c>
      <c r="D2187" s="52" t="s">
        <v>3</v>
      </c>
      <c r="E2187" s="52" t="s">
        <v>2</v>
      </c>
      <c r="F2187" s="52" t="s">
        <v>2</v>
      </c>
      <c r="G2187" s="52" t="s">
        <v>2</v>
      </c>
      <c r="H2187" s="52" t="s">
        <v>2</v>
      </c>
      <c r="I2187" s="52" t="s">
        <v>3</v>
      </c>
      <c r="J2187" s="52">
        <v>1</v>
      </c>
      <c r="K2187" s="52" t="s">
        <v>2</v>
      </c>
      <c r="L2187" s="52" t="s">
        <v>2</v>
      </c>
      <c r="M2187" s="52" t="s">
        <v>2</v>
      </c>
      <c r="N2187" s="52" t="s">
        <v>3</v>
      </c>
      <c r="P2187" s="52" t="s">
        <v>4</v>
      </c>
      <c r="Q2187" s="52" t="str">
        <f t="shared" si="783"/>
        <v>Nein</v>
      </c>
      <c r="R2187" s="52" t="str">
        <f t="shared" si="783"/>
        <v>Nein</v>
      </c>
      <c r="S2187" s="52" t="str">
        <f t="shared" si="783"/>
        <v>Nein</v>
      </c>
      <c r="T2187" s="52" t="str">
        <f t="shared" si="783"/>
        <v>Nein</v>
      </c>
      <c r="U2187" s="52" t="str">
        <f t="shared" si="783"/>
        <v>Nein</v>
      </c>
      <c r="V2187" s="52" t="str">
        <f t="shared" si="783"/>
        <v>Nein</v>
      </c>
      <c r="W2187" s="52" t="str">
        <f t="shared" si="783"/>
        <v>Nein</v>
      </c>
      <c r="X2187" s="52" t="str">
        <f t="shared" si="783"/>
        <v>Nein</v>
      </c>
      <c r="Y2187" s="52" t="str">
        <f t="shared" si="783"/>
        <v>Nein</v>
      </c>
      <c r="Z2187" s="52" t="str">
        <f t="shared" si="783"/>
        <v>Nein</v>
      </c>
      <c r="AA2187" s="52" t="str">
        <f t="shared" si="783"/>
        <v>Nein</v>
      </c>
      <c r="AB2187" s="52" t="str">
        <f t="shared" si="783"/>
        <v>Nein</v>
      </c>
      <c r="AC2187" s="52" t="str">
        <f t="shared" si="783"/>
        <v>Nein</v>
      </c>
      <c r="AD2187" s="52" t="str">
        <f t="shared" si="783"/>
        <v>Nein</v>
      </c>
      <c r="AE2187" s="52" t="str">
        <f t="shared" si="783"/>
        <v>Nein</v>
      </c>
      <c r="AF2187" s="52" t="str">
        <f t="shared" si="783"/>
        <v>Nein</v>
      </c>
      <c r="AG2187" s="61" t="str">
        <f>IF(Q2187="Ja",VLOOKUP($Q$2,Plausis!A:E,5,0),IF(R2187="Ja",VLOOKUP($R$2,Plausis!A:E,5,0),IF(T2187="Ja",VLOOKUP($T$2,Plausis!A:E,5,0),IF(U2187="Ja",VLOOKUP($U$2,Plausis!A:E,5,0),IF(AA2187="Ja",VLOOKUP($AA$2,Plausis!A:E,5,0),IF(AC2187="Ja",VLOOKUP($AC$2,Plausis!A:E,5,0),IF(AD2187="Ja",VLOOKUP($AD$2,Plausis!A:E,5,0),"")))))))</f>
        <v/>
      </c>
      <c r="AH2187" s="52" t="str">
        <f>IF(Y2187="Ja",VLOOKUP($Y$2,Plausis!A:E,5,0),"")</f>
        <v/>
      </c>
      <c r="AI2187" s="52" t="str">
        <f t="shared" si="770"/>
        <v>Ja</v>
      </c>
      <c r="AJ2187" s="52" t="str">
        <f>IF(S2187="Ja",VLOOKUP($S$2,Plausis!A:E,5,0),IF(V2187="Ja",VLOOKUP($V$2,Plausis!A:E,5,0),IF(X2187="Ja",VLOOKUP($X$2,Plausis!A:E,5,0),"")))</f>
        <v/>
      </c>
      <c r="AL2187" s="52" t="s">
        <v>3</v>
      </c>
      <c r="AM2187" s="114">
        <v>45531</v>
      </c>
      <c r="AN2187" s="52" t="s">
        <v>4467</v>
      </c>
      <c r="AO2187" s="52" t="str">
        <f>VLOOKUP(B2187,'BAT Grundtabelle'!B:T,19,0)</f>
        <v>ja</v>
      </c>
      <c r="AP2187" s="105" t="str">
        <f t="shared" si="771"/>
        <v>11956</v>
      </c>
      <c r="AQ2187" s="52" t="str">
        <f t="shared" si="772"/>
        <v>Zigarettenhandel (kein Kiosk)</v>
      </c>
      <c r="AR2187" s="52" t="b">
        <f t="shared" si="784"/>
        <v>0</v>
      </c>
      <c r="AS2187" s="52" t="b">
        <f t="shared" si="784"/>
        <v>0</v>
      </c>
      <c r="AT2187" s="52" t="b">
        <f t="shared" si="784"/>
        <v>0</v>
      </c>
      <c r="AU2187" s="52">
        <f t="shared" si="773"/>
        <v>1</v>
      </c>
      <c r="AW2187" s="52" t="b">
        <f t="shared" si="774"/>
        <v>0</v>
      </c>
      <c r="AX2187" s="52" t="str">
        <f t="shared" si="775"/>
        <v>Unternehmen</v>
      </c>
      <c r="AY2187" s="52" t="b">
        <f t="shared" si="776"/>
        <v>0</v>
      </c>
      <c r="AZ2187" s="52" t="str">
        <f t="shared" si="777"/>
        <v>11956</v>
      </c>
      <c r="BA2187" s="52" t="str">
        <f>VLOOKUP(A2187,'BAT Grundtabelle'!A:U,21,0)</f>
        <v>ja</v>
      </c>
      <c r="BB2187" s="52" t="str">
        <f t="shared" si="778"/>
        <v>nein</v>
      </c>
      <c r="BC2187" s="52" t="str">
        <f t="shared" si="779"/>
        <v>11956</v>
      </c>
      <c r="BD2187" s="52" t="str">
        <f t="shared" si="780"/>
        <v>Zigarettenhandel (kein Kiosk)</v>
      </c>
      <c r="BE2187" s="52" t="str">
        <f t="shared" si="781"/>
        <v>Unternehmen</v>
      </c>
      <c r="BF2187" s="52">
        <f t="shared" si="782"/>
        <v>1</v>
      </c>
    </row>
    <row r="2188" spans="1:58" hidden="1" x14ac:dyDescent="0.35">
      <c r="A2188" s="107" t="s">
        <v>4387</v>
      </c>
      <c r="B2188" s="75" t="s">
        <v>452</v>
      </c>
      <c r="C2188" s="52" t="s">
        <v>3</v>
      </c>
      <c r="D2188" s="52" t="s">
        <v>3</v>
      </c>
      <c r="E2188" s="52" t="s">
        <v>2</v>
      </c>
      <c r="F2188" s="52" t="s">
        <v>2</v>
      </c>
      <c r="G2188" s="52" t="s">
        <v>2</v>
      </c>
      <c r="H2188" s="52" t="s">
        <v>2</v>
      </c>
      <c r="I2188" s="52" t="s">
        <v>3</v>
      </c>
      <c r="J2188" s="52">
        <v>1</v>
      </c>
      <c r="K2188" s="52" t="s">
        <v>2</v>
      </c>
      <c r="L2188" s="52" t="s">
        <v>2</v>
      </c>
      <c r="M2188" s="52" t="s">
        <v>2</v>
      </c>
      <c r="N2188" s="52" t="s">
        <v>3</v>
      </c>
      <c r="P2188" s="52" t="s">
        <v>4</v>
      </c>
      <c r="Q2188" s="52" t="str">
        <f t="shared" si="783"/>
        <v>Nein</v>
      </c>
      <c r="R2188" s="52" t="str">
        <f t="shared" si="783"/>
        <v>Nein</v>
      </c>
      <c r="S2188" s="52" t="str">
        <f t="shared" si="783"/>
        <v>Nein</v>
      </c>
      <c r="T2188" s="52" t="str">
        <f t="shared" si="783"/>
        <v>Nein</v>
      </c>
      <c r="U2188" s="52" t="str">
        <f t="shared" si="783"/>
        <v>Nein</v>
      </c>
      <c r="V2188" s="52" t="str">
        <f t="shared" si="783"/>
        <v>Nein</v>
      </c>
      <c r="W2188" s="52" t="str">
        <f t="shared" si="783"/>
        <v>Nein</v>
      </c>
      <c r="X2188" s="52" t="str">
        <f t="shared" si="783"/>
        <v>Nein</v>
      </c>
      <c r="Y2188" s="52" t="str">
        <f t="shared" si="783"/>
        <v>Nein</v>
      </c>
      <c r="Z2188" s="52" t="str">
        <f t="shared" si="783"/>
        <v>Nein</v>
      </c>
      <c r="AA2188" s="52" t="str">
        <f t="shared" si="783"/>
        <v>Nein</v>
      </c>
      <c r="AB2188" s="52" t="str">
        <f t="shared" si="783"/>
        <v>Nein</v>
      </c>
      <c r="AC2188" s="52" t="str">
        <f t="shared" si="783"/>
        <v>Nein</v>
      </c>
      <c r="AD2188" s="52" t="str">
        <f t="shared" si="783"/>
        <v>Nein</v>
      </c>
      <c r="AE2188" s="52" t="str">
        <f t="shared" si="783"/>
        <v>Nein</v>
      </c>
      <c r="AF2188" s="52" t="str">
        <f t="shared" si="783"/>
        <v>Nein</v>
      </c>
      <c r="AG2188" s="61" t="str">
        <f>IF(Q2188="Ja",VLOOKUP($Q$2,Plausis!A:E,5,0),IF(R2188="Ja",VLOOKUP($R$2,Plausis!A:E,5,0),IF(T2188="Ja",VLOOKUP($T$2,Plausis!A:E,5,0),IF(U2188="Ja",VLOOKUP($U$2,Plausis!A:E,5,0),IF(AA2188="Ja",VLOOKUP($AA$2,Plausis!A:E,5,0),IF(AC2188="Ja",VLOOKUP($AC$2,Plausis!A:E,5,0),IF(AD2188="Ja",VLOOKUP($AD$2,Plausis!A:E,5,0),"")))))))</f>
        <v/>
      </c>
      <c r="AH2188" s="52" t="str">
        <f>IF(Y2188="Ja",VLOOKUP($Y$2,Plausis!A:E,5,0),"")</f>
        <v/>
      </c>
      <c r="AI2188" s="52" t="str">
        <f t="shared" si="770"/>
        <v>Ja</v>
      </c>
      <c r="AJ2188" s="52" t="str">
        <f>IF(S2188="Ja",VLOOKUP($S$2,Plausis!A:E,5,0),IF(V2188="Ja",VLOOKUP($V$2,Plausis!A:E,5,0),IF(X2188="Ja",VLOOKUP($X$2,Plausis!A:E,5,0),"")))</f>
        <v/>
      </c>
      <c r="AL2188" s="52" t="s">
        <v>3</v>
      </c>
      <c r="AM2188" s="114">
        <v>45531</v>
      </c>
      <c r="AN2188" s="52" t="s">
        <v>4467</v>
      </c>
      <c r="AO2188" s="52" t="str">
        <f>VLOOKUP(B2188,'BAT Grundtabelle'!B:T,19,0)</f>
        <v>ja</v>
      </c>
      <c r="AP2188" s="105" t="str">
        <f t="shared" si="771"/>
        <v>11957</v>
      </c>
      <c r="AQ2188" s="52" t="str">
        <f t="shared" si="772"/>
        <v>Zigarrenhandel (kein Kiosk)</v>
      </c>
      <c r="AR2188" s="52" t="b">
        <f t="shared" si="784"/>
        <v>0</v>
      </c>
      <c r="AS2188" s="52" t="b">
        <f t="shared" si="784"/>
        <v>0</v>
      </c>
      <c r="AT2188" s="52" t="b">
        <f t="shared" si="784"/>
        <v>0</v>
      </c>
      <c r="AU2188" s="52">
        <f t="shared" si="773"/>
        <v>1</v>
      </c>
      <c r="AW2188" s="52" t="b">
        <f t="shared" si="774"/>
        <v>0</v>
      </c>
      <c r="AX2188" s="52" t="str">
        <f t="shared" si="775"/>
        <v>Unternehmen</v>
      </c>
      <c r="AY2188" s="52" t="b">
        <f t="shared" si="776"/>
        <v>0</v>
      </c>
      <c r="AZ2188" s="52" t="str">
        <f t="shared" si="777"/>
        <v>11957</v>
      </c>
      <c r="BA2188" s="52" t="str">
        <f>VLOOKUP(A2188,'BAT Grundtabelle'!A:U,21,0)</f>
        <v>ja</v>
      </c>
      <c r="BB2188" s="52" t="str">
        <f t="shared" si="778"/>
        <v>nein</v>
      </c>
      <c r="BC2188" s="52" t="str">
        <f t="shared" si="779"/>
        <v>11957</v>
      </c>
      <c r="BD2188" s="52" t="str">
        <f t="shared" si="780"/>
        <v>Zigarrenhandel (kein Kiosk)</v>
      </c>
      <c r="BE2188" s="52" t="str">
        <f t="shared" si="781"/>
        <v>Unternehmen</v>
      </c>
      <c r="BF2188" s="52">
        <f t="shared" si="782"/>
        <v>1</v>
      </c>
    </row>
    <row r="2189" spans="1:58" hidden="1" x14ac:dyDescent="0.35">
      <c r="A2189" s="107" t="s">
        <v>4388</v>
      </c>
      <c r="B2189" s="75" t="s">
        <v>635</v>
      </c>
      <c r="C2189" s="52" t="s">
        <v>3</v>
      </c>
      <c r="D2189" s="52" t="s">
        <v>3</v>
      </c>
      <c r="E2189" s="52" t="s">
        <v>2</v>
      </c>
      <c r="F2189" s="52" t="s">
        <v>2</v>
      </c>
      <c r="G2189" s="52" t="s">
        <v>2</v>
      </c>
      <c r="H2189" s="52" t="s">
        <v>2</v>
      </c>
      <c r="I2189" s="52" t="s">
        <v>3</v>
      </c>
      <c r="J2189" s="52">
        <v>1</v>
      </c>
      <c r="K2189" s="52" t="s">
        <v>2</v>
      </c>
      <c r="L2189" s="52" t="s">
        <v>2</v>
      </c>
      <c r="M2189" s="52" t="s">
        <v>2</v>
      </c>
      <c r="N2189" s="52" t="s">
        <v>3</v>
      </c>
      <c r="P2189" s="52" t="s">
        <v>4</v>
      </c>
      <c r="Q2189" s="52" t="str">
        <f t="shared" si="783"/>
        <v>Nein</v>
      </c>
      <c r="R2189" s="52" t="str">
        <f t="shared" si="783"/>
        <v>Nein</v>
      </c>
      <c r="S2189" s="52" t="str">
        <f t="shared" si="783"/>
        <v>Nein</v>
      </c>
      <c r="T2189" s="52" t="str">
        <f t="shared" si="783"/>
        <v>Nein</v>
      </c>
      <c r="U2189" s="52" t="str">
        <f t="shared" si="783"/>
        <v>Nein</v>
      </c>
      <c r="V2189" s="52" t="str">
        <f t="shared" si="783"/>
        <v>Nein</v>
      </c>
      <c r="W2189" s="52" t="str">
        <f t="shared" si="783"/>
        <v>Nein</v>
      </c>
      <c r="X2189" s="52" t="str">
        <f t="shared" si="783"/>
        <v>Nein</v>
      </c>
      <c r="Y2189" s="52" t="str">
        <f t="shared" si="783"/>
        <v>Nein</v>
      </c>
      <c r="Z2189" s="52" t="str">
        <f t="shared" si="783"/>
        <v>Nein</v>
      </c>
      <c r="AA2189" s="52" t="str">
        <f t="shared" si="783"/>
        <v>Nein</v>
      </c>
      <c r="AB2189" s="52" t="str">
        <f t="shared" si="783"/>
        <v>Nein</v>
      </c>
      <c r="AC2189" s="52" t="str">
        <f t="shared" si="783"/>
        <v>Nein</v>
      </c>
      <c r="AD2189" s="52" t="str">
        <f t="shared" si="783"/>
        <v>Nein</v>
      </c>
      <c r="AE2189" s="52" t="str">
        <f t="shared" si="783"/>
        <v>Nein</v>
      </c>
      <c r="AF2189" s="52" t="str">
        <f t="shared" si="783"/>
        <v>Nein</v>
      </c>
      <c r="AG2189" s="61" t="str">
        <f>IF(Q2189="Ja",VLOOKUP($Q$2,Plausis!A:E,5,0),IF(R2189="Ja",VLOOKUP($R$2,Plausis!A:E,5,0),IF(T2189="Ja",VLOOKUP($T$2,Plausis!A:E,5,0),IF(U2189="Ja",VLOOKUP($U$2,Plausis!A:E,5,0),IF(AA2189="Ja",VLOOKUP($AA$2,Plausis!A:E,5,0),IF(AC2189="Ja",VLOOKUP($AC$2,Plausis!A:E,5,0),IF(AD2189="Ja",VLOOKUP($AD$2,Plausis!A:E,5,0),"")))))))</f>
        <v/>
      </c>
      <c r="AH2189" s="52" t="str">
        <f>IF(Y2189="Ja",VLOOKUP($Y$2,Plausis!A:E,5,0),"")</f>
        <v/>
      </c>
      <c r="AI2189" s="52" t="str">
        <f t="shared" si="770"/>
        <v>Ja</v>
      </c>
      <c r="AJ2189" s="52" t="str">
        <f>IF(S2189="Ja",VLOOKUP($S$2,Plausis!A:E,5,0),IF(V2189="Ja",VLOOKUP($V$2,Plausis!A:E,5,0),IF(X2189="Ja",VLOOKUP($X$2,Plausis!A:E,5,0),"")))</f>
        <v/>
      </c>
      <c r="AL2189" s="52" t="s">
        <v>3</v>
      </c>
      <c r="AM2189" s="114">
        <v>45531</v>
      </c>
      <c r="AN2189" s="52" t="s">
        <v>4467</v>
      </c>
      <c r="AO2189" s="52" t="str">
        <f>VLOOKUP(B2189,'BAT Grundtabelle'!B:T,19,0)</f>
        <v>ja</v>
      </c>
      <c r="AP2189" s="105" t="str">
        <f t="shared" si="771"/>
        <v>11958</v>
      </c>
      <c r="AQ2189" s="52" t="str">
        <f t="shared" si="772"/>
        <v>Zimmerei</v>
      </c>
      <c r="AR2189" s="52" t="b">
        <f t="shared" si="784"/>
        <v>0</v>
      </c>
      <c r="AS2189" s="52" t="b">
        <f t="shared" si="784"/>
        <v>0</v>
      </c>
      <c r="AT2189" s="52" t="b">
        <f t="shared" si="784"/>
        <v>0</v>
      </c>
      <c r="AU2189" s="52">
        <f t="shared" si="773"/>
        <v>1</v>
      </c>
      <c r="AW2189" s="52" t="b">
        <f t="shared" si="774"/>
        <v>0</v>
      </c>
      <c r="AX2189" s="52" t="str">
        <f t="shared" si="775"/>
        <v>Unternehmen</v>
      </c>
      <c r="AY2189" s="52" t="b">
        <f t="shared" si="776"/>
        <v>0</v>
      </c>
      <c r="AZ2189" s="52" t="str">
        <f t="shared" si="777"/>
        <v>11958</v>
      </c>
      <c r="BA2189" s="52" t="str">
        <f>VLOOKUP(A2189,'BAT Grundtabelle'!A:U,21,0)</f>
        <v>ja</v>
      </c>
      <c r="BB2189" s="52" t="str">
        <f t="shared" si="778"/>
        <v>nein</v>
      </c>
      <c r="BC2189" s="52" t="str">
        <f t="shared" si="779"/>
        <v>11958</v>
      </c>
      <c r="BD2189" s="52" t="str">
        <f t="shared" si="780"/>
        <v>Zimmerei</v>
      </c>
      <c r="BE2189" s="52" t="str">
        <f t="shared" si="781"/>
        <v>Unternehmen</v>
      </c>
      <c r="BF2189" s="52">
        <f t="shared" si="782"/>
        <v>1</v>
      </c>
    </row>
    <row r="2190" spans="1:58" hidden="1" x14ac:dyDescent="0.35">
      <c r="A2190" s="107" t="s">
        <v>4389</v>
      </c>
      <c r="B2190" s="75" t="s">
        <v>447</v>
      </c>
      <c r="C2190" s="52" t="s">
        <v>3</v>
      </c>
      <c r="D2190" s="52" t="s">
        <v>3</v>
      </c>
      <c r="E2190" s="52" t="s">
        <v>2</v>
      </c>
      <c r="F2190" s="52" t="s">
        <v>2</v>
      </c>
      <c r="G2190" s="52" t="s">
        <v>2</v>
      </c>
      <c r="H2190" s="52" t="s">
        <v>2</v>
      </c>
      <c r="I2190" s="52" t="s">
        <v>3</v>
      </c>
      <c r="J2190" s="52">
        <v>2</v>
      </c>
      <c r="K2190" s="52" t="s">
        <v>2</v>
      </c>
      <c r="L2190" s="52" t="s">
        <v>2</v>
      </c>
      <c r="M2190" s="52" t="s">
        <v>2</v>
      </c>
      <c r="N2190" s="52" t="s">
        <v>3</v>
      </c>
      <c r="P2190" s="52" t="s">
        <v>4</v>
      </c>
      <c r="Q2190" s="52" t="str">
        <f t="shared" si="783"/>
        <v>Nein</v>
      </c>
      <c r="R2190" s="52" t="str">
        <f t="shared" si="783"/>
        <v>Nein</v>
      </c>
      <c r="S2190" s="52" t="str">
        <f t="shared" si="783"/>
        <v>Nein</v>
      </c>
      <c r="T2190" s="52" t="str">
        <f t="shared" si="783"/>
        <v>Nein</v>
      </c>
      <c r="U2190" s="52" t="str">
        <f t="shared" si="783"/>
        <v>Nein</v>
      </c>
      <c r="V2190" s="52" t="str">
        <f t="shared" si="783"/>
        <v>Nein</v>
      </c>
      <c r="W2190" s="52" t="str">
        <f t="shared" si="783"/>
        <v>Nein</v>
      </c>
      <c r="X2190" s="52" t="str">
        <f t="shared" si="783"/>
        <v>Nein</v>
      </c>
      <c r="Y2190" s="52" t="str">
        <f t="shared" si="783"/>
        <v>Nein</v>
      </c>
      <c r="Z2190" s="52" t="str">
        <f t="shared" si="783"/>
        <v>Nein</v>
      </c>
      <c r="AA2190" s="52" t="str">
        <f t="shared" si="783"/>
        <v>Nein</v>
      </c>
      <c r="AB2190" s="52" t="str">
        <f t="shared" si="783"/>
        <v>Nein</v>
      </c>
      <c r="AC2190" s="52" t="str">
        <f t="shared" si="783"/>
        <v>Nein</v>
      </c>
      <c r="AD2190" s="52" t="str">
        <f t="shared" si="783"/>
        <v>Nein</v>
      </c>
      <c r="AE2190" s="52" t="str">
        <f t="shared" si="783"/>
        <v>Nein</v>
      </c>
      <c r="AF2190" s="52" t="str">
        <f t="shared" si="783"/>
        <v>Nein</v>
      </c>
      <c r="AG2190" s="61" t="str">
        <f>IF(Q2190="Ja",VLOOKUP($Q$2,Plausis!A:E,5,0),IF(R2190="Ja",VLOOKUP($R$2,Plausis!A:E,5,0),IF(T2190="Ja",VLOOKUP($T$2,Plausis!A:E,5,0),IF(U2190="Ja",VLOOKUP($U$2,Plausis!A:E,5,0),IF(AA2190="Ja",VLOOKUP($AA$2,Plausis!A:E,5,0),IF(AC2190="Ja",VLOOKUP($AC$2,Plausis!A:E,5,0),IF(AD2190="Ja",VLOOKUP($AD$2,Plausis!A:E,5,0),"")))))))</f>
        <v/>
      </c>
      <c r="AH2190" s="52" t="str">
        <f>IF(Y2190="Ja",VLOOKUP($Y$2,Plausis!A:E,5,0),"")</f>
        <v/>
      </c>
      <c r="AI2190" s="52" t="str">
        <f t="shared" si="770"/>
        <v>Ja</v>
      </c>
      <c r="AJ2190" s="52" t="str">
        <f>IF(S2190="Ja",VLOOKUP($S$2,Plausis!A:E,5,0),IF(V2190="Ja",VLOOKUP($V$2,Plausis!A:E,5,0),IF(X2190="Ja",VLOOKUP($X$2,Plausis!A:E,5,0),"")))</f>
        <v/>
      </c>
      <c r="AL2190" s="52" t="s">
        <v>2</v>
      </c>
      <c r="AM2190" s="114">
        <v>45531</v>
      </c>
      <c r="AN2190" s="52" t="s">
        <v>4467</v>
      </c>
      <c r="AO2190" s="52" t="str">
        <f>VLOOKUP(B2190,'BAT Grundtabelle'!B:T,19,0)</f>
        <v>ja</v>
      </c>
      <c r="AP2190" s="105" t="str">
        <f t="shared" si="771"/>
        <v>11959</v>
      </c>
      <c r="AQ2190" s="52" t="str">
        <f t="shared" si="772"/>
        <v>Zirkus</v>
      </c>
      <c r="AR2190" s="52" t="b">
        <f t="shared" si="784"/>
        <v>0</v>
      </c>
      <c r="AS2190" s="52" t="b">
        <f t="shared" si="784"/>
        <v>0</v>
      </c>
      <c r="AT2190" s="52" t="b">
        <f t="shared" si="784"/>
        <v>0</v>
      </c>
      <c r="AU2190" s="52">
        <f t="shared" si="773"/>
        <v>2</v>
      </c>
      <c r="AW2190" s="52" t="b">
        <f t="shared" si="774"/>
        <v>0</v>
      </c>
      <c r="AX2190" s="52" t="str">
        <f t="shared" si="775"/>
        <v>Unternehmen</v>
      </c>
      <c r="AY2190" s="52" t="b">
        <f t="shared" si="776"/>
        <v>0</v>
      </c>
      <c r="AZ2190" s="52" t="str">
        <f t="shared" si="777"/>
        <v>11959</v>
      </c>
      <c r="BA2190" s="52" t="str">
        <f>VLOOKUP(A2190,'BAT Grundtabelle'!A:U,21,0)</f>
        <v>ja</v>
      </c>
      <c r="BB2190" s="52" t="str">
        <f t="shared" si="778"/>
        <v>nein</v>
      </c>
      <c r="BC2190" s="52" t="str">
        <f t="shared" si="779"/>
        <v>11959</v>
      </c>
      <c r="BD2190" s="52" t="str">
        <f t="shared" si="780"/>
        <v>Zirkus</v>
      </c>
      <c r="BE2190" s="52" t="str">
        <f t="shared" si="781"/>
        <v>Unternehmen</v>
      </c>
      <c r="BF2190" s="52">
        <f t="shared" si="782"/>
        <v>2</v>
      </c>
    </row>
    <row r="2191" spans="1:58" hidden="1" x14ac:dyDescent="0.35">
      <c r="A2191" s="107" t="s">
        <v>4390</v>
      </c>
      <c r="B2191" s="75" t="s">
        <v>1498</v>
      </c>
      <c r="C2191" s="52" t="s">
        <v>3</v>
      </c>
      <c r="D2191" s="52" t="s">
        <v>3</v>
      </c>
      <c r="E2191" s="52" t="s">
        <v>2</v>
      </c>
      <c r="F2191" s="52" t="s">
        <v>2</v>
      </c>
      <c r="G2191" s="52" t="s">
        <v>2</v>
      </c>
      <c r="H2191" s="52" t="s">
        <v>2</v>
      </c>
      <c r="I2191" s="52" t="s">
        <v>3</v>
      </c>
      <c r="J2191" s="52">
        <v>1</v>
      </c>
      <c r="K2191" s="52" t="s">
        <v>2</v>
      </c>
      <c r="L2191" s="52" t="s">
        <v>2</v>
      </c>
      <c r="M2191" s="52" t="s">
        <v>2</v>
      </c>
      <c r="N2191" s="52" t="s">
        <v>3</v>
      </c>
      <c r="P2191" s="52" t="s">
        <v>4</v>
      </c>
      <c r="Q2191" s="52" t="str">
        <f t="shared" si="783"/>
        <v>Nein</v>
      </c>
      <c r="R2191" s="52" t="str">
        <f t="shared" si="783"/>
        <v>Nein</v>
      </c>
      <c r="S2191" s="52" t="str">
        <f t="shared" si="783"/>
        <v>Nein</v>
      </c>
      <c r="T2191" s="52" t="str">
        <f t="shared" si="783"/>
        <v>Nein</v>
      </c>
      <c r="U2191" s="52" t="str">
        <f t="shared" si="783"/>
        <v>Nein</v>
      </c>
      <c r="V2191" s="52" t="str">
        <f t="shared" si="783"/>
        <v>Nein</v>
      </c>
      <c r="W2191" s="52" t="str">
        <f t="shared" si="783"/>
        <v>Nein</v>
      </c>
      <c r="X2191" s="52" t="str">
        <f t="shared" si="783"/>
        <v>Nein</v>
      </c>
      <c r="Y2191" s="52" t="str">
        <f t="shared" si="783"/>
        <v>Nein</v>
      </c>
      <c r="Z2191" s="52" t="str">
        <f t="shared" si="783"/>
        <v>Nein</v>
      </c>
      <c r="AA2191" s="52" t="str">
        <f t="shared" si="783"/>
        <v>Nein</v>
      </c>
      <c r="AB2191" s="52" t="str">
        <f t="shared" si="783"/>
        <v>Nein</v>
      </c>
      <c r="AC2191" s="52" t="str">
        <f t="shared" si="783"/>
        <v>Nein</v>
      </c>
      <c r="AD2191" s="52" t="str">
        <f t="shared" si="783"/>
        <v>Nein</v>
      </c>
      <c r="AE2191" s="52" t="str">
        <f t="shared" si="783"/>
        <v>Nein</v>
      </c>
      <c r="AF2191" s="52" t="str">
        <f t="shared" si="783"/>
        <v>Nein</v>
      </c>
      <c r="AG2191" s="61" t="str">
        <f>IF(Q2191="Ja",VLOOKUP($Q$2,Plausis!A:E,5,0),IF(R2191="Ja",VLOOKUP($R$2,Plausis!A:E,5,0),IF(T2191="Ja",VLOOKUP($T$2,Plausis!A:E,5,0),IF(U2191="Ja",VLOOKUP($U$2,Plausis!A:E,5,0),IF(AA2191="Ja",VLOOKUP($AA$2,Plausis!A:E,5,0),IF(AC2191="Ja",VLOOKUP($AC$2,Plausis!A:E,5,0),IF(AD2191="Ja",VLOOKUP($AD$2,Plausis!A:E,5,0),"")))))))</f>
        <v/>
      </c>
      <c r="AH2191" s="52" t="str">
        <f>IF(Y2191="Ja",VLOOKUP($Y$2,Plausis!A:E,5,0),"")</f>
        <v/>
      </c>
      <c r="AI2191" s="52" t="str">
        <f t="shared" si="770"/>
        <v>Ja</v>
      </c>
      <c r="AJ2191" s="52" t="str">
        <f>IF(S2191="Ja",VLOOKUP($S$2,Plausis!A:E,5,0),IF(V2191="Ja",VLOOKUP($V$2,Plausis!A:E,5,0),IF(X2191="Ja",VLOOKUP($X$2,Plausis!A:E,5,0),"")))</f>
        <v/>
      </c>
      <c r="AL2191" s="52" t="s">
        <v>2</v>
      </c>
      <c r="AM2191" s="114">
        <v>45531</v>
      </c>
      <c r="AN2191" s="52" t="s">
        <v>4467</v>
      </c>
      <c r="AO2191" s="52" t="str">
        <f>VLOOKUP(B2191,'BAT Grundtabelle'!B:T,19,0)</f>
        <v>ja</v>
      </c>
      <c r="AP2191" s="105" t="str">
        <f t="shared" si="771"/>
        <v>11960</v>
      </c>
      <c r="AQ2191" s="52" t="str">
        <f t="shared" si="772"/>
        <v>Zoo</v>
      </c>
      <c r="AR2191" s="52" t="b">
        <f t="shared" si="784"/>
        <v>0</v>
      </c>
      <c r="AS2191" s="52" t="b">
        <f t="shared" si="784"/>
        <v>0</v>
      </c>
      <c r="AT2191" s="52" t="b">
        <f t="shared" si="784"/>
        <v>0</v>
      </c>
      <c r="AU2191" s="52">
        <f t="shared" si="773"/>
        <v>1</v>
      </c>
      <c r="AW2191" s="52" t="b">
        <f t="shared" si="774"/>
        <v>0</v>
      </c>
      <c r="AX2191" s="52" t="str">
        <f t="shared" si="775"/>
        <v>Unternehmen</v>
      </c>
      <c r="AY2191" s="52" t="b">
        <f t="shared" si="776"/>
        <v>0</v>
      </c>
      <c r="AZ2191" s="52" t="str">
        <f t="shared" si="777"/>
        <v>11960</v>
      </c>
      <c r="BA2191" s="52" t="str">
        <f>VLOOKUP(A2191,'BAT Grundtabelle'!A:U,21,0)</f>
        <v>ja</v>
      </c>
      <c r="BB2191" s="52" t="str">
        <f t="shared" si="778"/>
        <v>nein</v>
      </c>
      <c r="BC2191" s="52" t="str">
        <f t="shared" si="779"/>
        <v>11960</v>
      </c>
      <c r="BD2191" s="52" t="str">
        <f t="shared" si="780"/>
        <v>Zoo</v>
      </c>
      <c r="BE2191" s="52" t="str">
        <f t="shared" si="781"/>
        <v>Unternehmen</v>
      </c>
      <c r="BF2191" s="52">
        <f t="shared" si="782"/>
        <v>1</v>
      </c>
    </row>
    <row r="2192" spans="1:58" hidden="1" x14ac:dyDescent="0.35">
      <c r="A2192" s="107" t="s">
        <v>4391</v>
      </c>
      <c r="B2192" s="75" t="s">
        <v>1371</v>
      </c>
      <c r="C2192" s="52" t="s">
        <v>3</v>
      </c>
      <c r="D2192" s="52" t="s">
        <v>3</v>
      </c>
      <c r="E2192" s="52" t="s">
        <v>2</v>
      </c>
      <c r="F2192" s="52" t="s">
        <v>2</v>
      </c>
      <c r="G2192" s="52" t="s">
        <v>2</v>
      </c>
      <c r="H2192" s="52" t="s">
        <v>2</v>
      </c>
      <c r="I2192" s="52" t="s">
        <v>3</v>
      </c>
      <c r="J2192" s="52">
        <v>1</v>
      </c>
      <c r="K2192" s="52" t="s">
        <v>2</v>
      </c>
      <c r="L2192" s="52" t="s">
        <v>2</v>
      </c>
      <c r="M2192" s="52" t="s">
        <v>2</v>
      </c>
      <c r="N2192" s="52" t="s">
        <v>3</v>
      </c>
      <c r="P2192" s="52" t="s">
        <v>4</v>
      </c>
      <c r="Q2192" s="52" t="str">
        <f t="shared" si="783"/>
        <v>Nein</v>
      </c>
      <c r="R2192" s="52" t="str">
        <f t="shared" si="783"/>
        <v>Nein</v>
      </c>
      <c r="S2192" s="52" t="str">
        <f t="shared" si="783"/>
        <v>Nein</v>
      </c>
      <c r="T2192" s="52" t="str">
        <f t="shared" si="783"/>
        <v>Nein</v>
      </c>
      <c r="U2192" s="52" t="str">
        <f t="shared" si="783"/>
        <v>Nein</v>
      </c>
      <c r="V2192" s="52" t="str">
        <f t="shared" si="783"/>
        <v>Nein</v>
      </c>
      <c r="W2192" s="52" t="str">
        <f t="shared" si="783"/>
        <v>Nein</v>
      </c>
      <c r="X2192" s="52" t="str">
        <f t="shared" si="783"/>
        <v>Nein</v>
      </c>
      <c r="Y2192" s="52" t="str">
        <f t="shared" si="783"/>
        <v>Nein</v>
      </c>
      <c r="Z2192" s="52" t="str">
        <f t="shared" si="783"/>
        <v>Nein</v>
      </c>
      <c r="AA2192" s="52" t="str">
        <f t="shared" si="783"/>
        <v>Nein</v>
      </c>
      <c r="AB2192" s="52" t="str">
        <f t="shared" si="783"/>
        <v>Nein</v>
      </c>
      <c r="AC2192" s="52" t="str">
        <f t="shared" si="783"/>
        <v>Nein</v>
      </c>
      <c r="AD2192" s="52" t="str">
        <f t="shared" si="783"/>
        <v>Nein</v>
      </c>
      <c r="AE2192" s="52" t="str">
        <f t="shared" si="783"/>
        <v>Nein</v>
      </c>
      <c r="AF2192" s="52" t="str">
        <f t="shared" si="783"/>
        <v>Nein</v>
      </c>
      <c r="AG2192" s="61" t="str">
        <f>IF(Q2192="Ja",VLOOKUP($Q$2,Plausis!A:E,5,0),IF(R2192="Ja",VLOOKUP($R$2,Plausis!A:E,5,0),IF(T2192="Ja",VLOOKUP($T$2,Plausis!A:E,5,0),IF(U2192="Ja",VLOOKUP($U$2,Plausis!A:E,5,0),IF(AA2192="Ja",VLOOKUP($AA$2,Plausis!A:E,5,0),IF(AC2192="Ja",VLOOKUP($AC$2,Plausis!A:E,5,0),IF(AD2192="Ja",VLOOKUP($AD$2,Plausis!A:E,5,0),"")))))))</f>
        <v/>
      </c>
      <c r="AH2192" s="52" t="str">
        <f>IF(Y2192="Ja",VLOOKUP($Y$2,Plausis!A:E,5,0),"")</f>
        <v/>
      </c>
      <c r="AI2192" s="52" t="str">
        <f t="shared" si="770"/>
        <v>Ja</v>
      </c>
      <c r="AJ2192" s="52" t="str">
        <f>IF(S2192="Ja",VLOOKUP($S$2,Plausis!A:E,5,0),IF(V2192="Ja",VLOOKUP($V$2,Plausis!A:E,5,0),IF(X2192="Ja",VLOOKUP($X$2,Plausis!A:E,5,0),"")))</f>
        <v/>
      </c>
      <c r="AL2192" s="52" t="s">
        <v>2</v>
      </c>
      <c r="AM2192" s="114">
        <v>45531</v>
      </c>
      <c r="AN2192" s="52" t="s">
        <v>4467</v>
      </c>
      <c r="AO2192" s="52" t="str">
        <f>VLOOKUP(B2192,'BAT Grundtabelle'!B:T,19,0)</f>
        <v>ja</v>
      </c>
      <c r="AP2192" s="105" t="str">
        <f t="shared" si="771"/>
        <v>11961</v>
      </c>
      <c r="AQ2192" s="52" t="str">
        <f t="shared" si="772"/>
        <v>Zoologische Handlung</v>
      </c>
      <c r="AR2192" s="52" t="b">
        <f t="shared" si="784"/>
        <v>0</v>
      </c>
      <c r="AS2192" s="52" t="b">
        <f t="shared" si="784"/>
        <v>0</v>
      </c>
      <c r="AT2192" s="52" t="b">
        <f t="shared" si="784"/>
        <v>0</v>
      </c>
      <c r="AU2192" s="52">
        <f t="shared" si="773"/>
        <v>1</v>
      </c>
      <c r="AW2192" s="52" t="b">
        <f t="shared" si="774"/>
        <v>0</v>
      </c>
      <c r="AX2192" s="52" t="str">
        <f t="shared" si="775"/>
        <v>Unternehmen</v>
      </c>
      <c r="AY2192" s="52" t="b">
        <f t="shared" si="776"/>
        <v>0</v>
      </c>
      <c r="AZ2192" s="52" t="str">
        <f t="shared" si="777"/>
        <v>11961</v>
      </c>
      <c r="BA2192" s="52" t="str">
        <f>VLOOKUP(A2192,'BAT Grundtabelle'!A:U,21,0)</f>
        <v>ja</v>
      </c>
      <c r="BB2192" s="52" t="str">
        <f t="shared" si="778"/>
        <v>nein</v>
      </c>
      <c r="BC2192" s="52" t="str">
        <f t="shared" si="779"/>
        <v>11961</v>
      </c>
      <c r="BD2192" s="52" t="str">
        <f t="shared" si="780"/>
        <v>Zoologische Handlung</v>
      </c>
      <c r="BE2192" s="52" t="str">
        <f t="shared" si="781"/>
        <v>Unternehmen</v>
      </c>
      <c r="BF2192" s="52">
        <f t="shared" si="782"/>
        <v>1</v>
      </c>
    </row>
    <row r="2193" spans="1:58" hidden="1" x14ac:dyDescent="0.35">
      <c r="A2193" s="107" t="s">
        <v>4392</v>
      </c>
      <c r="B2193" s="75" t="s">
        <v>583</v>
      </c>
      <c r="C2193" s="52" t="s">
        <v>3</v>
      </c>
      <c r="D2193" s="52" t="s">
        <v>3</v>
      </c>
      <c r="E2193" s="52" t="s">
        <v>2</v>
      </c>
      <c r="F2193" s="52" t="s">
        <v>2</v>
      </c>
      <c r="G2193" s="52" t="s">
        <v>2</v>
      </c>
      <c r="H2193" s="52" t="s">
        <v>2</v>
      </c>
      <c r="I2193" s="52" t="s">
        <v>3</v>
      </c>
      <c r="J2193" s="52">
        <v>1</v>
      </c>
      <c r="K2193" s="52" t="s">
        <v>2</v>
      </c>
      <c r="L2193" s="52" t="s">
        <v>2</v>
      </c>
      <c r="M2193" s="52" t="s">
        <v>2</v>
      </c>
      <c r="N2193" s="52" t="s">
        <v>3</v>
      </c>
      <c r="P2193" s="52" t="s">
        <v>4</v>
      </c>
      <c r="Q2193" s="52" t="str">
        <f t="shared" ref="Q2193:AF2203" si="785">IF(ISERROR(FIND(Q$2,$P2193,1)),"Nein","Ja")</f>
        <v>Nein</v>
      </c>
      <c r="R2193" s="52" t="str">
        <f t="shared" si="785"/>
        <v>Nein</v>
      </c>
      <c r="S2193" s="52" t="str">
        <f t="shared" si="785"/>
        <v>Nein</v>
      </c>
      <c r="T2193" s="52" t="str">
        <f t="shared" si="785"/>
        <v>Nein</v>
      </c>
      <c r="U2193" s="52" t="str">
        <f t="shared" si="785"/>
        <v>Nein</v>
      </c>
      <c r="V2193" s="52" t="str">
        <f t="shared" si="785"/>
        <v>Nein</v>
      </c>
      <c r="W2193" s="52" t="str">
        <f t="shared" si="785"/>
        <v>Nein</v>
      </c>
      <c r="X2193" s="52" t="str">
        <f t="shared" si="785"/>
        <v>Nein</v>
      </c>
      <c r="Y2193" s="52" t="str">
        <f t="shared" si="785"/>
        <v>Nein</v>
      </c>
      <c r="Z2193" s="52" t="str">
        <f t="shared" si="785"/>
        <v>Nein</v>
      </c>
      <c r="AA2193" s="52" t="str">
        <f t="shared" si="785"/>
        <v>Nein</v>
      </c>
      <c r="AB2193" s="52" t="str">
        <f t="shared" si="785"/>
        <v>Nein</v>
      </c>
      <c r="AC2193" s="52" t="str">
        <f t="shared" si="785"/>
        <v>Nein</v>
      </c>
      <c r="AD2193" s="52" t="str">
        <f t="shared" si="785"/>
        <v>Nein</v>
      </c>
      <c r="AE2193" s="52" t="str">
        <f t="shared" si="785"/>
        <v>Nein</v>
      </c>
      <c r="AF2193" s="52" t="str">
        <f t="shared" si="785"/>
        <v>Nein</v>
      </c>
      <c r="AG2193" s="61" t="str">
        <f>IF(Q2193="Ja",VLOOKUP($Q$2,Plausis!A:E,5,0),IF(R2193="Ja",VLOOKUP($R$2,Plausis!A:E,5,0),IF(T2193="Ja",VLOOKUP($T$2,Plausis!A:E,5,0),IF(U2193="Ja",VLOOKUP($U$2,Plausis!A:E,5,0),IF(AA2193="Ja",VLOOKUP($AA$2,Plausis!A:E,5,0),IF(AC2193="Ja",VLOOKUP($AC$2,Plausis!A:E,5,0),IF(AD2193="Ja",VLOOKUP($AD$2,Plausis!A:E,5,0),"")))))))</f>
        <v/>
      </c>
      <c r="AH2193" s="52" t="str">
        <f>IF(Y2193="Ja",VLOOKUP($Y$2,Plausis!A:E,5,0),"")</f>
        <v/>
      </c>
      <c r="AI2193" s="52" t="str">
        <f t="shared" si="770"/>
        <v>Ja</v>
      </c>
      <c r="AJ2193" s="52" t="str">
        <f>IF(S2193="Ja",VLOOKUP($S$2,Plausis!A:E,5,0),IF(V2193="Ja",VLOOKUP($V$2,Plausis!A:E,5,0),IF(X2193="Ja",VLOOKUP($X$2,Plausis!A:E,5,0),"")))</f>
        <v/>
      </c>
      <c r="AL2193" s="52" t="s">
        <v>2</v>
      </c>
      <c r="AM2193" s="114">
        <v>45531</v>
      </c>
      <c r="AN2193" s="52" t="s">
        <v>4467</v>
      </c>
      <c r="AO2193" s="52" t="str">
        <f>VLOOKUP(B2193,'BAT Grundtabelle'!B:T,19,0)</f>
        <v>ja</v>
      </c>
      <c r="AP2193" s="105" t="str">
        <f t="shared" si="771"/>
        <v>11962</v>
      </c>
      <c r="AQ2193" s="52" t="str">
        <f t="shared" si="772"/>
        <v>Zubehörhandel für Bekleidung</v>
      </c>
      <c r="AR2193" s="52" t="b">
        <f t="shared" si="784"/>
        <v>0</v>
      </c>
      <c r="AS2193" s="52" t="b">
        <f t="shared" si="784"/>
        <v>0</v>
      </c>
      <c r="AT2193" s="52" t="b">
        <f t="shared" si="784"/>
        <v>0</v>
      </c>
      <c r="AU2193" s="52">
        <f t="shared" si="773"/>
        <v>1</v>
      </c>
      <c r="AW2193" s="52" t="b">
        <f t="shared" si="774"/>
        <v>0</v>
      </c>
      <c r="AX2193" s="52" t="str">
        <f t="shared" si="775"/>
        <v>Unternehmen</v>
      </c>
      <c r="AY2193" s="52" t="b">
        <f t="shared" si="776"/>
        <v>0</v>
      </c>
      <c r="AZ2193" s="52" t="str">
        <f t="shared" si="777"/>
        <v>11962</v>
      </c>
      <c r="BA2193" s="52" t="str">
        <f>VLOOKUP(A2193,'BAT Grundtabelle'!A:U,21,0)</f>
        <v>ja</v>
      </c>
      <c r="BB2193" s="52" t="str">
        <f t="shared" si="778"/>
        <v>nein</v>
      </c>
      <c r="BC2193" s="52" t="str">
        <f t="shared" si="779"/>
        <v>11962</v>
      </c>
      <c r="BD2193" s="52" t="str">
        <f t="shared" si="780"/>
        <v>Zubehörhandel für Bekleidung</v>
      </c>
      <c r="BE2193" s="52" t="str">
        <f t="shared" si="781"/>
        <v>Unternehmen</v>
      </c>
      <c r="BF2193" s="52">
        <f t="shared" si="782"/>
        <v>1</v>
      </c>
    </row>
    <row r="2194" spans="1:58" hidden="1" x14ac:dyDescent="0.35">
      <c r="A2194" s="107" t="s">
        <v>4393</v>
      </c>
      <c r="B2194" s="75" t="s">
        <v>584</v>
      </c>
      <c r="C2194" s="52" t="s">
        <v>3</v>
      </c>
      <c r="D2194" s="52" t="s">
        <v>3</v>
      </c>
      <c r="E2194" s="52" t="s">
        <v>2</v>
      </c>
      <c r="F2194" s="52" t="s">
        <v>2</v>
      </c>
      <c r="G2194" s="52" t="s">
        <v>2</v>
      </c>
      <c r="H2194" s="52" t="s">
        <v>2</v>
      </c>
      <c r="I2194" s="52" t="s">
        <v>3</v>
      </c>
      <c r="J2194" s="52">
        <v>1</v>
      </c>
      <c r="K2194" s="52" t="s">
        <v>2</v>
      </c>
      <c r="L2194" s="52" t="s">
        <v>2</v>
      </c>
      <c r="M2194" s="52" t="s">
        <v>2</v>
      </c>
      <c r="N2194" s="52" t="s">
        <v>3</v>
      </c>
      <c r="P2194" s="52" t="s">
        <v>4</v>
      </c>
      <c r="Q2194" s="52" t="str">
        <f t="shared" si="785"/>
        <v>Nein</v>
      </c>
      <c r="R2194" s="52" t="str">
        <f t="shared" si="785"/>
        <v>Nein</v>
      </c>
      <c r="S2194" s="52" t="str">
        <f t="shared" si="785"/>
        <v>Nein</v>
      </c>
      <c r="T2194" s="52" t="str">
        <f t="shared" si="785"/>
        <v>Nein</v>
      </c>
      <c r="U2194" s="52" t="str">
        <f t="shared" si="785"/>
        <v>Nein</v>
      </c>
      <c r="V2194" s="52" t="str">
        <f t="shared" si="785"/>
        <v>Nein</v>
      </c>
      <c r="W2194" s="52" t="str">
        <f t="shared" si="785"/>
        <v>Nein</v>
      </c>
      <c r="X2194" s="52" t="str">
        <f t="shared" si="785"/>
        <v>Nein</v>
      </c>
      <c r="Y2194" s="52" t="str">
        <f t="shared" si="785"/>
        <v>Nein</v>
      </c>
      <c r="Z2194" s="52" t="str">
        <f t="shared" si="785"/>
        <v>Nein</v>
      </c>
      <c r="AA2194" s="52" t="str">
        <f t="shared" si="785"/>
        <v>Nein</v>
      </c>
      <c r="AB2194" s="52" t="str">
        <f t="shared" si="785"/>
        <v>Nein</v>
      </c>
      <c r="AC2194" s="52" t="str">
        <f t="shared" si="785"/>
        <v>Nein</v>
      </c>
      <c r="AD2194" s="52" t="str">
        <f t="shared" si="785"/>
        <v>Nein</v>
      </c>
      <c r="AE2194" s="52" t="str">
        <f t="shared" si="785"/>
        <v>Nein</v>
      </c>
      <c r="AF2194" s="52" t="str">
        <f t="shared" si="785"/>
        <v>Nein</v>
      </c>
      <c r="AG2194" s="61" t="str">
        <f>IF(Q2194="Ja",VLOOKUP($Q$2,Plausis!A:E,5,0),IF(R2194="Ja",VLOOKUP($R$2,Plausis!A:E,5,0),IF(T2194="Ja",VLOOKUP($T$2,Plausis!A:E,5,0),IF(U2194="Ja",VLOOKUP($U$2,Plausis!A:E,5,0),IF(AA2194="Ja",VLOOKUP($AA$2,Plausis!A:E,5,0),IF(AC2194="Ja",VLOOKUP($AC$2,Plausis!A:E,5,0),IF(AD2194="Ja",VLOOKUP($AD$2,Plausis!A:E,5,0),"")))))))</f>
        <v/>
      </c>
      <c r="AH2194" s="52" t="str">
        <f>IF(Y2194="Ja",VLOOKUP($Y$2,Plausis!A:E,5,0),"")</f>
        <v/>
      </c>
      <c r="AI2194" s="52" t="str">
        <f t="shared" si="770"/>
        <v>Ja</v>
      </c>
      <c r="AJ2194" s="52" t="str">
        <f>IF(S2194="Ja",VLOOKUP($S$2,Plausis!A:E,5,0),IF(V2194="Ja",VLOOKUP($V$2,Plausis!A:E,5,0),IF(X2194="Ja",VLOOKUP($X$2,Plausis!A:E,5,0),"")))</f>
        <v/>
      </c>
      <c r="AL2194" s="52" t="s">
        <v>2</v>
      </c>
      <c r="AM2194" s="114">
        <v>45531</v>
      </c>
      <c r="AN2194" s="52" t="s">
        <v>4467</v>
      </c>
      <c r="AO2194" s="52" t="str">
        <f>VLOOKUP(B2194,'BAT Grundtabelle'!B:T,19,0)</f>
        <v>ja</v>
      </c>
      <c r="AP2194" s="105" t="str">
        <f t="shared" si="771"/>
        <v>11963</v>
      </c>
      <c r="AQ2194" s="52" t="str">
        <f t="shared" si="772"/>
        <v>Zubehörhandel für Strickwaren</v>
      </c>
      <c r="AR2194" s="52" t="b">
        <f t="shared" si="784"/>
        <v>0</v>
      </c>
      <c r="AS2194" s="52" t="b">
        <f t="shared" si="784"/>
        <v>0</v>
      </c>
      <c r="AT2194" s="52" t="b">
        <f t="shared" si="784"/>
        <v>0</v>
      </c>
      <c r="AU2194" s="52">
        <f t="shared" si="773"/>
        <v>1</v>
      </c>
      <c r="AW2194" s="52" t="b">
        <f t="shared" si="774"/>
        <v>0</v>
      </c>
      <c r="AX2194" s="52" t="str">
        <f t="shared" si="775"/>
        <v>Unternehmen</v>
      </c>
      <c r="AY2194" s="52" t="b">
        <f t="shared" si="776"/>
        <v>0</v>
      </c>
      <c r="AZ2194" s="52" t="str">
        <f t="shared" si="777"/>
        <v>11963</v>
      </c>
      <c r="BA2194" s="52" t="str">
        <f>VLOOKUP(A2194,'BAT Grundtabelle'!A:U,21,0)</f>
        <v>ja</v>
      </c>
      <c r="BB2194" s="52" t="str">
        <f t="shared" si="778"/>
        <v>nein</v>
      </c>
      <c r="BC2194" s="52" t="str">
        <f t="shared" si="779"/>
        <v>11963</v>
      </c>
      <c r="BD2194" s="52" t="str">
        <f t="shared" si="780"/>
        <v>Zubehörhandel für Strickwaren</v>
      </c>
      <c r="BE2194" s="52" t="str">
        <f t="shared" si="781"/>
        <v>Unternehmen</v>
      </c>
      <c r="BF2194" s="52">
        <f t="shared" si="782"/>
        <v>1</v>
      </c>
    </row>
    <row r="2195" spans="1:58" hidden="1" x14ac:dyDescent="0.35">
      <c r="A2195" s="107" t="s">
        <v>4394</v>
      </c>
      <c r="B2195" s="75" t="s">
        <v>585</v>
      </c>
      <c r="C2195" s="52" t="s">
        <v>3</v>
      </c>
      <c r="D2195" s="52" t="s">
        <v>3</v>
      </c>
      <c r="E2195" s="52" t="s">
        <v>2</v>
      </c>
      <c r="F2195" s="52" t="s">
        <v>2</v>
      </c>
      <c r="G2195" s="52" t="s">
        <v>2</v>
      </c>
      <c r="H2195" s="52" t="s">
        <v>2</v>
      </c>
      <c r="I2195" s="52" t="s">
        <v>3</v>
      </c>
      <c r="J2195" s="52">
        <v>1</v>
      </c>
      <c r="K2195" s="52" t="s">
        <v>2</v>
      </c>
      <c r="L2195" s="52" t="s">
        <v>2</v>
      </c>
      <c r="M2195" s="52" t="s">
        <v>2</v>
      </c>
      <c r="N2195" s="52" t="s">
        <v>3</v>
      </c>
      <c r="P2195" s="52" t="s">
        <v>4</v>
      </c>
      <c r="Q2195" s="52" t="str">
        <f t="shared" si="785"/>
        <v>Nein</v>
      </c>
      <c r="R2195" s="52" t="str">
        <f t="shared" si="785"/>
        <v>Nein</v>
      </c>
      <c r="S2195" s="52" t="str">
        <f t="shared" si="785"/>
        <v>Nein</v>
      </c>
      <c r="T2195" s="52" t="str">
        <f t="shared" si="785"/>
        <v>Nein</v>
      </c>
      <c r="U2195" s="52" t="str">
        <f t="shared" si="785"/>
        <v>Nein</v>
      </c>
      <c r="V2195" s="52" t="str">
        <f t="shared" si="785"/>
        <v>Nein</v>
      </c>
      <c r="W2195" s="52" t="str">
        <f t="shared" si="785"/>
        <v>Nein</v>
      </c>
      <c r="X2195" s="52" t="str">
        <f t="shared" si="785"/>
        <v>Nein</v>
      </c>
      <c r="Y2195" s="52" t="str">
        <f t="shared" si="785"/>
        <v>Nein</v>
      </c>
      <c r="Z2195" s="52" t="str">
        <f t="shared" si="785"/>
        <v>Nein</v>
      </c>
      <c r="AA2195" s="52" t="str">
        <f t="shared" si="785"/>
        <v>Nein</v>
      </c>
      <c r="AB2195" s="52" t="str">
        <f t="shared" si="785"/>
        <v>Nein</v>
      </c>
      <c r="AC2195" s="52" t="str">
        <f t="shared" si="785"/>
        <v>Nein</v>
      </c>
      <c r="AD2195" s="52" t="str">
        <f t="shared" si="785"/>
        <v>Nein</v>
      </c>
      <c r="AE2195" s="52" t="str">
        <f t="shared" si="785"/>
        <v>Nein</v>
      </c>
      <c r="AF2195" s="52" t="str">
        <f t="shared" si="785"/>
        <v>Nein</v>
      </c>
      <c r="AG2195" s="61" t="str">
        <f>IF(Q2195="Ja",VLOOKUP($Q$2,Plausis!A:E,5,0),IF(R2195="Ja",VLOOKUP($R$2,Plausis!A:E,5,0),IF(T2195="Ja",VLOOKUP($T$2,Plausis!A:E,5,0),IF(U2195="Ja",VLOOKUP($U$2,Plausis!A:E,5,0),IF(AA2195="Ja",VLOOKUP($AA$2,Plausis!A:E,5,0),IF(AC2195="Ja",VLOOKUP($AC$2,Plausis!A:E,5,0),IF(AD2195="Ja",VLOOKUP($AD$2,Plausis!A:E,5,0),"")))))))</f>
        <v/>
      </c>
      <c r="AH2195" s="52" t="str">
        <f>IF(Y2195="Ja",VLOOKUP($Y$2,Plausis!A:E,5,0),"")</f>
        <v/>
      </c>
      <c r="AI2195" s="52" t="str">
        <f t="shared" si="770"/>
        <v>Ja</v>
      </c>
      <c r="AJ2195" s="52" t="str">
        <f>IF(S2195="Ja",VLOOKUP($S$2,Plausis!A:E,5,0),IF(V2195="Ja",VLOOKUP($V$2,Plausis!A:E,5,0),IF(X2195="Ja",VLOOKUP($X$2,Plausis!A:E,5,0),"")))</f>
        <v/>
      </c>
      <c r="AL2195" s="52" t="s">
        <v>2</v>
      </c>
      <c r="AM2195" s="114">
        <v>45531</v>
      </c>
      <c r="AN2195" s="52" t="s">
        <v>4467</v>
      </c>
      <c r="AO2195" s="52" t="str">
        <f>VLOOKUP(B2195,'BAT Grundtabelle'!B:T,19,0)</f>
        <v>ja</v>
      </c>
      <c r="AP2195" s="105" t="str">
        <f t="shared" si="771"/>
        <v>11964</v>
      </c>
      <c r="AQ2195" s="52" t="str">
        <f t="shared" si="772"/>
        <v>Zubehörhandel für Wäsche</v>
      </c>
      <c r="AR2195" s="52" t="b">
        <f t="shared" si="784"/>
        <v>0</v>
      </c>
      <c r="AS2195" s="52" t="b">
        <f t="shared" si="784"/>
        <v>0</v>
      </c>
      <c r="AT2195" s="52" t="b">
        <f t="shared" si="784"/>
        <v>0</v>
      </c>
      <c r="AU2195" s="52">
        <f t="shared" si="773"/>
        <v>1</v>
      </c>
      <c r="AW2195" s="52" t="b">
        <f t="shared" si="774"/>
        <v>0</v>
      </c>
      <c r="AX2195" s="52" t="str">
        <f t="shared" si="775"/>
        <v>Unternehmen</v>
      </c>
      <c r="AY2195" s="52" t="b">
        <f t="shared" si="776"/>
        <v>0</v>
      </c>
      <c r="AZ2195" s="52" t="str">
        <f t="shared" si="777"/>
        <v>11964</v>
      </c>
      <c r="BA2195" s="52" t="str">
        <f>VLOOKUP(A2195,'BAT Grundtabelle'!A:U,21,0)</f>
        <v>ja</v>
      </c>
      <c r="BB2195" s="52" t="str">
        <f t="shared" si="778"/>
        <v>nein</v>
      </c>
      <c r="BC2195" s="52" t="str">
        <f t="shared" si="779"/>
        <v>11964</v>
      </c>
      <c r="BD2195" s="52" t="str">
        <f t="shared" si="780"/>
        <v>Zubehörhandel für Wäsche</v>
      </c>
      <c r="BE2195" s="52" t="str">
        <f t="shared" si="781"/>
        <v>Unternehmen</v>
      </c>
      <c r="BF2195" s="52">
        <f t="shared" si="782"/>
        <v>1</v>
      </c>
    </row>
    <row r="2196" spans="1:58" hidden="1" x14ac:dyDescent="0.35">
      <c r="A2196" s="107" t="s">
        <v>4395</v>
      </c>
      <c r="B2196" s="75" t="s">
        <v>851</v>
      </c>
      <c r="C2196" s="52" t="s">
        <v>3</v>
      </c>
      <c r="D2196" s="52" t="s">
        <v>3</v>
      </c>
      <c r="E2196" s="52" t="s">
        <v>2</v>
      </c>
      <c r="F2196" s="52" t="s">
        <v>2</v>
      </c>
      <c r="G2196" s="52" t="s">
        <v>2</v>
      </c>
      <c r="H2196" s="52" t="s">
        <v>2</v>
      </c>
      <c r="I2196" s="52" t="s">
        <v>3</v>
      </c>
      <c r="J2196" s="52">
        <v>2</v>
      </c>
      <c r="K2196" s="52" t="s">
        <v>2</v>
      </c>
      <c r="L2196" s="52" t="s">
        <v>2</v>
      </c>
      <c r="M2196" s="52" t="s">
        <v>2</v>
      </c>
      <c r="N2196" s="52" t="s">
        <v>3</v>
      </c>
      <c r="P2196" s="52" t="s">
        <v>4</v>
      </c>
      <c r="Q2196" s="56" t="str">
        <f t="shared" si="785"/>
        <v>Nein</v>
      </c>
      <c r="R2196" s="56" t="str">
        <f t="shared" si="785"/>
        <v>Nein</v>
      </c>
      <c r="S2196" s="52" t="str">
        <f t="shared" si="785"/>
        <v>Nein</v>
      </c>
      <c r="T2196" s="56" t="str">
        <f t="shared" si="785"/>
        <v>Nein</v>
      </c>
      <c r="U2196" s="56" t="str">
        <f t="shared" si="785"/>
        <v>Nein</v>
      </c>
      <c r="V2196" s="52" t="str">
        <f t="shared" si="785"/>
        <v>Nein</v>
      </c>
      <c r="W2196" s="52" t="str">
        <f t="shared" si="785"/>
        <v>Nein</v>
      </c>
      <c r="X2196" s="52" t="str">
        <f t="shared" si="785"/>
        <v>Nein</v>
      </c>
      <c r="Y2196" s="58" t="str">
        <f t="shared" si="785"/>
        <v>Nein</v>
      </c>
      <c r="Z2196" s="52" t="str">
        <f t="shared" si="785"/>
        <v>Nein</v>
      </c>
      <c r="AA2196" s="56" t="str">
        <f t="shared" si="785"/>
        <v>Nein</v>
      </c>
      <c r="AB2196" s="52" t="str">
        <f t="shared" si="785"/>
        <v>Nein</v>
      </c>
      <c r="AC2196" s="56" t="str">
        <f t="shared" si="785"/>
        <v>Nein</v>
      </c>
      <c r="AD2196" s="56" t="str">
        <f t="shared" si="785"/>
        <v>Nein</v>
      </c>
      <c r="AE2196" s="52" t="str">
        <f t="shared" si="785"/>
        <v>Nein</v>
      </c>
      <c r="AF2196" s="52" t="str">
        <f t="shared" si="785"/>
        <v>Nein</v>
      </c>
      <c r="AG2196" s="61" t="str">
        <f>IF(Q2196="Ja",VLOOKUP($Q$2,Plausis!A:E,5,0),IF(R2196="Ja",VLOOKUP($R$2,Plausis!A:E,5,0),IF(T2196="Ja",VLOOKUP($T$2,Plausis!A:E,5,0),IF(U2196="Ja",VLOOKUP($U$2,Plausis!A:E,5,0),IF(AA2196="Ja",VLOOKUP($AA$2,Plausis!A:E,5,0),IF(AC2196="Ja",VLOOKUP($AC$2,Plausis!A:E,5,0),IF(AD2196="Ja",VLOOKUP($AD$2,Plausis!A:E,5,0),"")))))))</f>
        <v/>
      </c>
      <c r="AH2196" s="52" t="str">
        <f>IF(Y2196="Ja",VLOOKUP($Y$2,Plausis!A:E,5,0),"")</f>
        <v/>
      </c>
      <c r="AI2196" s="52" t="str">
        <f t="shared" si="770"/>
        <v>Ja</v>
      </c>
      <c r="AJ2196" s="52" t="str">
        <f>IF(S2196="Ja",VLOOKUP($S$2,Plausis!A:E,5,0),IF(V2196="Ja",VLOOKUP($V$2,Plausis!A:E,5,0),IF(X2196="Ja",VLOOKUP($X$2,Plausis!A:E,5,0),"")))</f>
        <v/>
      </c>
      <c r="AL2196" s="52" t="s">
        <v>3</v>
      </c>
      <c r="AM2196" s="114">
        <v>45531</v>
      </c>
      <c r="AN2196" s="52" t="s">
        <v>4467</v>
      </c>
      <c r="AO2196" s="52" t="str">
        <f>VLOOKUP(B2196,'BAT Grundtabelle'!B:T,19,0)</f>
        <v>ja</v>
      </c>
      <c r="AP2196" s="105" t="str">
        <f t="shared" ref="AP2196:AP2203" si="786">A2196</f>
        <v>11965</v>
      </c>
      <c r="AQ2196" s="52" t="str">
        <f t="shared" ref="AQ2196:AQ2203" si="787">B2196</f>
        <v>Zucker- und Süßwarenhersteller</v>
      </c>
      <c r="AR2196" s="52" t="b">
        <f t="shared" si="784"/>
        <v>0</v>
      </c>
      <c r="AS2196" s="52" t="b">
        <f t="shared" si="784"/>
        <v>0</v>
      </c>
      <c r="AT2196" s="52" t="b">
        <f t="shared" si="784"/>
        <v>0</v>
      </c>
      <c r="AU2196" s="52">
        <f t="shared" ref="AU2196:AU2203" si="788">IF(J2196&lt;&gt;"nein",J2196,AX2196)</f>
        <v>2</v>
      </c>
      <c r="AW2196" s="52" t="b">
        <f t="shared" si="774"/>
        <v>0</v>
      </c>
      <c r="AX2196" s="52" t="str">
        <f t="shared" ref="AX2196:AX2203" si="789">IF(I2196="ja","Unternehmen",IF(OR(K2196="ja",L2196="ja",M2196="ja"),"Eigener Tarif",IF(AK2196&lt;&gt;"",AK2196,IF(AO2196="ja","Eigener Tarif",""))))</f>
        <v>Unternehmen</v>
      </c>
      <c r="AY2196" s="52" t="b">
        <f t="shared" si="776"/>
        <v>0</v>
      </c>
      <c r="AZ2196" s="52" t="str">
        <f t="shared" ref="AZ2196:AZ2203" si="790">A2196</f>
        <v>11965</v>
      </c>
      <c r="BA2196" s="52" t="str">
        <f>VLOOKUP(A2196,'BAT Grundtabelle'!A:U,21,0)</f>
        <v>ja</v>
      </c>
      <c r="BB2196" s="52" t="str">
        <f t="shared" ref="BB2196:BB2203" si="791">G2196</f>
        <v>nein</v>
      </c>
      <c r="BC2196" s="52" t="str">
        <f t="shared" ref="BC2196:BC2203" si="792">A2196</f>
        <v>11965</v>
      </c>
      <c r="BD2196" s="52" t="str">
        <f t="shared" ref="BD2196:BD2203" si="793">B2196</f>
        <v>Zucker- und Süßwarenhersteller</v>
      </c>
      <c r="BE2196" s="52" t="str">
        <f t="shared" ref="BE2196:BE2203" si="794">AX2196</f>
        <v>Unternehmen</v>
      </c>
      <c r="BF2196" s="52">
        <f t="shared" ref="BF2196:BF2203" si="795">AU2196</f>
        <v>2</v>
      </c>
    </row>
    <row r="2197" spans="1:58" hidden="1" x14ac:dyDescent="0.35">
      <c r="A2197" s="107" t="s">
        <v>4396</v>
      </c>
      <c r="B2197" s="75" t="s">
        <v>1312</v>
      </c>
      <c r="C2197" s="52" t="s">
        <v>3</v>
      </c>
      <c r="D2197" s="52" t="s">
        <v>3</v>
      </c>
      <c r="E2197" s="52" t="s">
        <v>2</v>
      </c>
      <c r="F2197" s="52" t="s">
        <v>2</v>
      </c>
      <c r="G2197" s="52" t="s">
        <v>2</v>
      </c>
      <c r="H2197" s="52" t="s">
        <v>2</v>
      </c>
      <c r="I2197" s="52" t="s">
        <v>3</v>
      </c>
      <c r="J2197" s="52">
        <v>2</v>
      </c>
      <c r="K2197" s="52" t="s">
        <v>2</v>
      </c>
      <c r="L2197" s="52" t="s">
        <v>2</v>
      </c>
      <c r="M2197" s="52" t="s">
        <v>2</v>
      </c>
      <c r="N2197" s="52" t="s">
        <v>3</v>
      </c>
      <c r="P2197" s="52" t="s">
        <v>4</v>
      </c>
      <c r="Q2197" s="56" t="str">
        <f t="shared" si="785"/>
        <v>Nein</v>
      </c>
      <c r="R2197" s="56" t="str">
        <f t="shared" si="785"/>
        <v>Nein</v>
      </c>
      <c r="S2197" s="52" t="str">
        <f t="shared" si="785"/>
        <v>Nein</v>
      </c>
      <c r="T2197" s="56" t="str">
        <f t="shared" si="785"/>
        <v>Nein</v>
      </c>
      <c r="U2197" s="56" t="str">
        <f t="shared" si="785"/>
        <v>Nein</v>
      </c>
      <c r="V2197" s="52" t="str">
        <f t="shared" si="785"/>
        <v>Nein</v>
      </c>
      <c r="W2197" s="52" t="str">
        <f t="shared" si="785"/>
        <v>Nein</v>
      </c>
      <c r="X2197" s="52" t="str">
        <f t="shared" si="785"/>
        <v>Nein</v>
      </c>
      <c r="Y2197" s="58" t="str">
        <f t="shared" si="785"/>
        <v>Nein</v>
      </c>
      <c r="Z2197" s="52" t="str">
        <f t="shared" si="785"/>
        <v>Nein</v>
      </c>
      <c r="AA2197" s="56" t="str">
        <f t="shared" si="785"/>
        <v>Nein</v>
      </c>
      <c r="AB2197" s="52" t="str">
        <f t="shared" si="785"/>
        <v>Nein</v>
      </c>
      <c r="AC2197" s="56" t="str">
        <f t="shared" si="785"/>
        <v>Nein</v>
      </c>
      <c r="AD2197" s="56" t="str">
        <f t="shared" si="785"/>
        <v>Nein</v>
      </c>
      <c r="AE2197" s="52" t="str">
        <f t="shared" si="785"/>
        <v>Nein</v>
      </c>
      <c r="AF2197" s="52" t="str">
        <f t="shared" si="785"/>
        <v>Nein</v>
      </c>
      <c r="AG2197" s="61" t="str">
        <f>IF(Q2197="Ja",VLOOKUP($Q$2,Plausis!A:E,5,0),IF(R2197="Ja",VLOOKUP($R$2,Plausis!A:E,5,0),IF(T2197="Ja",VLOOKUP($T$2,Plausis!A:E,5,0),IF(U2197="Ja",VLOOKUP($U$2,Plausis!A:E,5,0),IF(AA2197="Ja",VLOOKUP($AA$2,Plausis!A:E,5,0),IF(AC2197="Ja",VLOOKUP($AC$2,Plausis!A:E,5,0),IF(AD2197="Ja",VLOOKUP($AD$2,Plausis!A:E,5,0),"")))))))</f>
        <v/>
      </c>
      <c r="AH2197" s="52" t="str">
        <f>IF(Y2197="Ja",VLOOKUP($Y$2,Plausis!A:E,5,0),"")</f>
        <v/>
      </c>
      <c r="AI2197" s="52" t="str">
        <f t="shared" si="770"/>
        <v>Ja</v>
      </c>
      <c r="AJ2197" s="52" t="str">
        <f>IF(S2197="Ja",VLOOKUP($S$2,Plausis!A:E,5,0),IF(V2197="Ja",VLOOKUP($V$2,Plausis!A:E,5,0),IF(X2197="Ja",VLOOKUP($X$2,Plausis!A:E,5,0),"")))</f>
        <v/>
      </c>
      <c r="AL2197" s="52" t="s">
        <v>2</v>
      </c>
      <c r="AM2197" s="114">
        <v>45531</v>
      </c>
      <c r="AN2197" s="52" t="s">
        <v>4467</v>
      </c>
      <c r="AO2197" s="52" t="str">
        <f>VLOOKUP(B2197,'BAT Grundtabelle'!B:T,19,0)</f>
        <v>ja</v>
      </c>
      <c r="AP2197" s="105" t="str">
        <f t="shared" si="786"/>
        <v>11966</v>
      </c>
      <c r="AQ2197" s="52" t="str">
        <f t="shared" si="787"/>
        <v>Zuckerfabrik</v>
      </c>
      <c r="AR2197" s="52" t="b">
        <f t="shared" si="784"/>
        <v>0</v>
      </c>
      <c r="AS2197" s="52" t="b">
        <f t="shared" si="784"/>
        <v>0</v>
      </c>
      <c r="AT2197" s="52" t="b">
        <f t="shared" si="784"/>
        <v>0</v>
      </c>
      <c r="AU2197" s="52">
        <f t="shared" si="788"/>
        <v>2</v>
      </c>
      <c r="AW2197" s="52" t="b">
        <f t="shared" si="774"/>
        <v>0</v>
      </c>
      <c r="AX2197" s="52" t="str">
        <f t="shared" si="789"/>
        <v>Unternehmen</v>
      </c>
      <c r="AY2197" s="52" t="b">
        <f t="shared" si="776"/>
        <v>0</v>
      </c>
      <c r="AZ2197" s="52" t="str">
        <f t="shared" si="790"/>
        <v>11966</v>
      </c>
      <c r="BA2197" s="52" t="str">
        <f>VLOOKUP(A2197,'BAT Grundtabelle'!A:U,21,0)</f>
        <v>ja</v>
      </c>
      <c r="BB2197" s="52" t="str">
        <f t="shared" si="791"/>
        <v>nein</v>
      </c>
      <c r="BC2197" s="52" t="str">
        <f t="shared" si="792"/>
        <v>11966</v>
      </c>
      <c r="BD2197" s="52" t="str">
        <f t="shared" si="793"/>
        <v>Zuckerfabrik</v>
      </c>
      <c r="BE2197" s="52" t="str">
        <f t="shared" si="794"/>
        <v>Unternehmen</v>
      </c>
      <c r="BF2197" s="52">
        <f t="shared" si="795"/>
        <v>2</v>
      </c>
    </row>
    <row r="2198" spans="1:58" hidden="1" x14ac:dyDescent="0.35">
      <c r="A2198" s="107" t="s">
        <v>4397</v>
      </c>
      <c r="B2198" s="75" t="s">
        <v>1644</v>
      </c>
      <c r="C2198" s="52" t="s">
        <v>3</v>
      </c>
      <c r="D2198" s="52" t="s">
        <v>3</v>
      </c>
      <c r="E2198" s="52" t="s">
        <v>2</v>
      </c>
      <c r="F2198" s="52" t="s">
        <v>2</v>
      </c>
      <c r="G2198" s="52" t="s">
        <v>2</v>
      </c>
      <c r="H2198" s="52" t="s">
        <v>2</v>
      </c>
      <c r="I2198" s="52" t="s">
        <v>3</v>
      </c>
      <c r="J2198" s="52">
        <v>1</v>
      </c>
      <c r="K2198" s="52" t="s">
        <v>2</v>
      </c>
      <c r="L2198" s="52" t="s">
        <v>2</v>
      </c>
      <c r="M2198" s="52" t="s">
        <v>2</v>
      </c>
      <c r="N2198" s="52" t="s">
        <v>3</v>
      </c>
      <c r="P2198" s="52" t="s">
        <v>4</v>
      </c>
      <c r="Q2198" s="56" t="str">
        <f t="shared" si="785"/>
        <v>Nein</v>
      </c>
      <c r="R2198" s="56" t="str">
        <f t="shared" si="785"/>
        <v>Nein</v>
      </c>
      <c r="S2198" s="52" t="str">
        <f t="shared" si="785"/>
        <v>Nein</v>
      </c>
      <c r="T2198" s="56" t="str">
        <f t="shared" si="785"/>
        <v>Nein</v>
      </c>
      <c r="U2198" s="56" t="str">
        <f t="shared" si="785"/>
        <v>Nein</v>
      </c>
      <c r="V2198" s="52" t="str">
        <f t="shared" si="785"/>
        <v>Nein</v>
      </c>
      <c r="W2198" s="52" t="str">
        <f t="shared" si="785"/>
        <v>Nein</v>
      </c>
      <c r="X2198" s="52" t="str">
        <f t="shared" si="785"/>
        <v>Nein</v>
      </c>
      <c r="Y2198" s="58" t="str">
        <f t="shared" si="785"/>
        <v>Nein</v>
      </c>
      <c r="Z2198" s="52" t="str">
        <f t="shared" si="785"/>
        <v>Nein</v>
      </c>
      <c r="AA2198" s="56" t="str">
        <f t="shared" si="785"/>
        <v>Nein</v>
      </c>
      <c r="AB2198" s="52" t="str">
        <f t="shared" si="785"/>
        <v>Nein</v>
      </c>
      <c r="AC2198" s="56" t="str">
        <f t="shared" si="785"/>
        <v>Nein</v>
      </c>
      <c r="AD2198" s="56" t="str">
        <f t="shared" si="785"/>
        <v>Nein</v>
      </c>
      <c r="AE2198" s="52" t="str">
        <f t="shared" si="785"/>
        <v>Nein</v>
      </c>
      <c r="AF2198" s="52" t="str">
        <f t="shared" si="785"/>
        <v>Nein</v>
      </c>
      <c r="AG2198" s="61" t="str">
        <f>IF(Q2198="Ja",VLOOKUP($Q$2,Plausis!A:E,5,0),IF(R2198="Ja",VLOOKUP($R$2,Plausis!A:E,5,0),IF(T2198="Ja",VLOOKUP($T$2,Plausis!A:E,5,0),IF(U2198="Ja",VLOOKUP($U$2,Plausis!A:E,5,0),IF(AA2198="Ja",VLOOKUP($AA$2,Plausis!A:E,5,0),IF(AC2198="Ja",VLOOKUP($AC$2,Plausis!A:E,5,0),IF(AD2198="Ja",VLOOKUP($AD$2,Plausis!A:E,5,0),"")))))))</f>
        <v/>
      </c>
      <c r="AH2198" s="52" t="str">
        <f>IF(Y2198="Ja",VLOOKUP($Y$2,Plausis!A:E,5,0),"")</f>
        <v/>
      </c>
      <c r="AI2198" s="52" t="str">
        <f t="shared" si="770"/>
        <v>Ja</v>
      </c>
      <c r="AJ2198" s="52" t="str">
        <f>IF(S2198="Ja",VLOOKUP($S$2,Plausis!A:E,5,0),IF(V2198="Ja",VLOOKUP($V$2,Plausis!A:E,5,0),IF(X2198="Ja",VLOOKUP($X$2,Plausis!A:E,5,0),"")))</f>
        <v/>
      </c>
      <c r="AL2198" s="52" t="s">
        <v>3</v>
      </c>
      <c r="AM2198" s="114">
        <v>45531</v>
      </c>
      <c r="AN2198" s="52" t="s">
        <v>4467</v>
      </c>
      <c r="AO2198" s="52" t="str">
        <f>VLOOKUP(B2198,'BAT Grundtabelle'!B:T,19,0)</f>
        <v>ja</v>
      </c>
      <c r="AP2198" s="105" t="str">
        <f t="shared" si="786"/>
        <v>11967</v>
      </c>
      <c r="AQ2198" s="52" t="str">
        <f t="shared" si="787"/>
        <v>Zudecken-, Bettdeckenhersteller</v>
      </c>
      <c r="AR2198" s="52" t="b">
        <f t="shared" si="784"/>
        <v>0</v>
      </c>
      <c r="AS2198" s="52" t="b">
        <f t="shared" si="784"/>
        <v>0</v>
      </c>
      <c r="AT2198" s="52" t="b">
        <f t="shared" si="784"/>
        <v>0</v>
      </c>
      <c r="AU2198" s="52">
        <f t="shared" si="788"/>
        <v>1</v>
      </c>
      <c r="AW2198" s="52" t="b">
        <f t="shared" si="774"/>
        <v>0</v>
      </c>
      <c r="AX2198" s="52" t="str">
        <f t="shared" si="789"/>
        <v>Unternehmen</v>
      </c>
      <c r="AY2198" s="52" t="b">
        <f t="shared" si="776"/>
        <v>0</v>
      </c>
      <c r="AZ2198" s="52" t="str">
        <f t="shared" si="790"/>
        <v>11967</v>
      </c>
      <c r="BA2198" s="52" t="str">
        <f>VLOOKUP(A2198,'BAT Grundtabelle'!A:U,21,0)</f>
        <v>ja</v>
      </c>
      <c r="BB2198" s="52" t="str">
        <f t="shared" si="791"/>
        <v>nein</v>
      </c>
      <c r="BC2198" s="52" t="str">
        <f t="shared" si="792"/>
        <v>11967</v>
      </c>
      <c r="BD2198" s="52" t="str">
        <f t="shared" si="793"/>
        <v>Zudecken-, Bettdeckenhersteller</v>
      </c>
      <c r="BE2198" s="52" t="str">
        <f t="shared" si="794"/>
        <v>Unternehmen</v>
      </c>
      <c r="BF2198" s="52">
        <f t="shared" si="795"/>
        <v>1</v>
      </c>
    </row>
    <row r="2199" spans="1:58" hidden="1" x14ac:dyDescent="0.35">
      <c r="A2199" s="107" t="s">
        <v>4398</v>
      </c>
      <c r="B2199" s="75" t="s">
        <v>822</v>
      </c>
      <c r="C2199" s="52" t="s">
        <v>3</v>
      </c>
      <c r="D2199" s="52" t="s">
        <v>3</v>
      </c>
      <c r="E2199" s="52" t="s">
        <v>2</v>
      </c>
      <c r="F2199" s="52" t="s">
        <v>2</v>
      </c>
      <c r="G2199" s="52" t="s">
        <v>2</v>
      </c>
      <c r="H2199" s="52" t="s">
        <v>2</v>
      </c>
      <c r="I2199" s="52" t="s">
        <v>3</v>
      </c>
      <c r="J2199" s="52">
        <v>4</v>
      </c>
      <c r="K2199" s="52" t="s">
        <v>2</v>
      </c>
      <c r="L2199" s="52" t="s">
        <v>2</v>
      </c>
      <c r="M2199" s="52" t="s">
        <v>2</v>
      </c>
      <c r="N2199" s="52" t="s">
        <v>3</v>
      </c>
      <c r="O2199" s="52" t="s">
        <v>2412</v>
      </c>
      <c r="P2199" s="52">
        <v>1195</v>
      </c>
      <c r="Q2199" s="56" t="str">
        <f t="shared" si="785"/>
        <v>Nein</v>
      </c>
      <c r="R2199" s="56" t="str">
        <f t="shared" si="785"/>
        <v>Nein</v>
      </c>
      <c r="S2199" s="52" t="str">
        <f t="shared" si="785"/>
        <v>Nein</v>
      </c>
      <c r="T2199" s="56" t="str">
        <f t="shared" si="785"/>
        <v>Nein</v>
      </c>
      <c r="U2199" s="56" t="str">
        <f t="shared" si="785"/>
        <v>Nein</v>
      </c>
      <c r="V2199" s="52" t="str">
        <f t="shared" si="785"/>
        <v>Nein</v>
      </c>
      <c r="W2199" s="52" t="str">
        <f t="shared" si="785"/>
        <v>Nein</v>
      </c>
      <c r="X2199" s="52" t="str">
        <f t="shared" si="785"/>
        <v>Nein</v>
      </c>
      <c r="Y2199" s="58" t="str">
        <f t="shared" si="785"/>
        <v>Nein</v>
      </c>
      <c r="Z2199" s="52" t="str">
        <f t="shared" si="785"/>
        <v>Nein</v>
      </c>
      <c r="AA2199" s="56" t="str">
        <f t="shared" si="785"/>
        <v>Nein</v>
      </c>
      <c r="AB2199" s="52" t="str">
        <f t="shared" si="785"/>
        <v>Ja</v>
      </c>
      <c r="AC2199" s="56" t="str">
        <f t="shared" si="785"/>
        <v>Nein</v>
      </c>
      <c r="AD2199" s="56" t="str">
        <f t="shared" si="785"/>
        <v>Nein</v>
      </c>
      <c r="AE2199" s="52" t="str">
        <f t="shared" si="785"/>
        <v>Nein</v>
      </c>
      <c r="AF2199" s="52" t="str">
        <f t="shared" si="785"/>
        <v>Nein</v>
      </c>
      <c r="AG2199" s="61" t="str">
        <f>IF(Q2199="Ja",VLOOKUP($Q$2,Plausis!A:E,5,0),IF(R2199="Ja",VLOOKUP($R$2,Plausis!A:E,5,0),IF(T2199="Ja",VLOOKUP($T$2,Plausis!A:E,5,0),IF(U2199="Ja",VLOOKUP($U$2,Plausis!A:E,5,0),IF(AA2199="Ja",VLOOKUP($AA$2,Plausis!A:E,5,0),IF(AC2199="Ja",VLOOKUP($AC$2,Plausis!A:E,5,0),IF(AD2199="Ja",VLOOKUP($AD$2,Plausis!A:E,5,0),"")))))))</f>
        <v/>
      </c>
      <c r="AH2199" s="52" t="str">
        <f>IF(Y2199="Ja",VLOOKUP($Y$2,Plausis!A:E,5,0),"")</f>
        <v/>
      </c>
      <c r="AI2199" s="52" t="str">
        <f t="shared" si="770"/>
        <v>Ja</v>
      </c>
      <c r="AJ2199" s="52" t="str">
        <f>IF(S2199="Ja",VLOOKUP($S$2,Plausis!A:E,5,0),IF(V2199="Ja",VLOOKUP($V$2,Plausis!A:E,5,0),IF(X2199="Ja",VLOOKUP($X$2,Plausis!A:E,5,0),"")))</f>
        <v/>
      </c>
      <c r="AL2199" s="52" t="s">
        <v>2</v>
      </c>
      <c r="AM2199" s="114">
        <v>45531</v>
      </c>
      <c r="AN2199" s="52" t="s">
        <v>4467</v>
      </c>
      <c r="AO2199" s="52" t="str">
        <f>VLOOKUP(B2199,'BAT Grundtabelle'!B:T,19,0)</f>
        <v>ja</v>
      </c>
      <c r="AP2199" s="105" t="str">
        <f t="shared" si="786"/>
        <v>11968</v>
      </c>
      <c r="AQ2199" s="52" t="str">
        <f t="shared" si="787"/>
        <v>Zwangsverwalter</v>
      </c>
      <c r="AR2199" s="52" t="b">
        <f t="shared" ref="AR2199:AT2203" si="796">IF(ISERROR(FIND(AR$1,$P2199,1)),FALSE,TRUE)</f>
        <v>0</v>
      </c>
      <c r="AS2199" s="52" t="b">
        <f t="shared" si="796"/>
        <v>0</v>
      </c>
      <c r="AT2199" s="52" t="b">
        <f t="shared" si="796"/>
        <v>0</v>
      </c>
      <c r="AU2199" s="52">
        <f t="shared" si="788"/>
        <v>4</v>
      </c>
      <c r="AW2199" s="52" t="b">
        <f t="shared" si="774"/>
        <v>0</v>
      </c>
      <c r="AX2199" s="52" t="str">
        <f t="shared" si="789"/>
        <v>Unternehmen</v>
      </c>
      <c r="AY2199" s="52" t="b">
        <f t="shared" si="776"/>
        <v>0</v>
      </c>
      <c r="AZ2199" s="52" t="str">
        <f t="shared" si="790"/>
        <v>11968</v>
      </c>
      <c r="BA2199" s="52" t="str">
        <f>VLOOKUP(A2199,'BAT Grundtabelle'!A:U,21,0)</f>
        <v>ja</v>
      </c>
      <c r="BB2199" s="52" t="str">
        <f t="shared" si="791"/>
        <v>nein</v>
      </c>
      <c r="BC2199" s="52" t="str">
        <f t="shared" si="792"/>
        <v>11968</v>
      </c>
      <c r="BD2199" s="52" t="str">
        <f t="shared" si="793"/>
        <v>Zwangsverwalter</v>
      </c>
      <c r="BE2199" s="52" t="str">
        <f t="shared" si="794"/>
        <v>Unternehmen</v>
      </c>
      <c r="BF2199" s="52">
        <f t="shared" si="795"/>
        <v>4</v>
      </c>
    </row>
    <row r="2200" spans="1:58" hidden="1" x14ac:dyDescent="0.35">
      <c r="A2200" s="107" t="s">
        <v>4399</v>
      </c>
      <c r="B2200" s="75" t="s">
        <v>339</v>
      </c>
      <c r="C2200" s="52" t="s">
        <v>3</v>
      </c>
      <c r="D2200" s="52" t="s">
        <v>3</v>
      </c>
      <c r="E2200" s="52" t="s">
        <v>2</v>
      </c>
      <c r="F2200" s="52" t="s">
        <v>2</v>
      </c>
      <c r="G2200" s="52" t="s">
        <v>2</v>
      </c>
      <c r="H2200" s="52" t="s">
        <v>2</v>
      </c>
      <c r="I2200" s="52" t="s">
        <v>3</v>
      </c>
      <c r="J2200" s="52">
        <v>4</v>
      </c>
      <c r="K2200" s="52" t="s">
        <v>2</v>
      </c>
      <c r="L2200" s="52" t="s">
        <v>2</v>
      </c>
      <c r="M2200" s="52" t="s">
        <v>2</v>
      </c>
      <c r="N2200" s="52" t="s">
        <v>3</v>
      </c>
      <c r="O2200" s="52" t="s">
        <v>2412</v>
      </c>
      <c r="P2200" s="52" t="s">
        <v>4438</v>
      </c>
      <c r="Q2200" s="56" t="str">
        <f t="shared" si="785"/>
        <v>Nein</v>
      </c>
      <c r="R2200" s="56" t="str">
        <f t="shared" si="785"/>
        <v>Nein</v>
      </c>
      <c r="S2200" s="52" t="str">
        <f t="shared" si="785"/>
        <v>Nein</v>
      </c>
      <c r="T2200" s="56" t="str">
        <f t="shared" si="785"/>
        <v>Ja</v>
      </c>
      <c r="U2200" s="56" t="str">
        <f t="shared" si="785"/>
        <v>Nein</v>
      </c>
      <c r="V2200" s="52" t="str">
        <f t="shared" si="785"/>
        <v>Nein</v>
      </c>
      <c r="W2200" s="52" t="str">
        <f t="shared" si="785"/>
        <v>Nein</v>
      </c>
      <c r="X2200" s="52" t="str">
        <f t="shared" si="785"/>
        <v>Ja</v>
      </c>
      <c r="Y2200" s="58" t="str">
        <f t="shared" si="785"/>
        <v>Nein</v>
      </c>
      <c r="Z2200" s="52" t="str">
        <f t="shared" si="785"/>
        <v>Nein</v>
      </c>
      <c r="AA2200" s="56" t="str">
        <f t="shared" si="785"/>
        <v>Nein</v>
      </c>
      <c r="AB2200" s="52" t="str">
        <f t="shared" si="785"/>
        <v>Ja</v>
      </c>
      <c r="AC2200" s="56" t="str">
        <f t="shared" si="785"/>
        <v>Nein</v>
      </c>
      <c r="AD2200" s="56" t="str">
        <f t="shared" si="785"/>
        <v>Nein</v>
      </c>
      <c r="AE2200" s="52" t="str">
        <f t="shared" si="785"/>
        <v>Nein</v>
      </c>
      <c r="AF2200" s="52" t="str">
        <f t="shared" si="785"/>
        <v>Nein</v>
      </c>
      <c r="AG2200" s="61" t="str">
        <f>IF(Q2200="Ja",VLOOKUP($Q$2,Plausis!A:E,5,0),IF(R2200="Ja",VLOOKUP($R$2,Plausis!A:E,5,0),IF(T2200="Ja",VLOOKUP($T$2,Plausis!A:E,5,0),IF(U2200="Ja",VLOOKUP($U$2,Plausis!A:E,5,0),IF(AA2200="Ja",VLOOKUP($AA$2,Plausis!A:E,5,0),IF(AC2200="Ja",VLOOKUP($AC$2,Plausis!A:E,5,0),IF(AD2200="Ja",VLOOKUP($AD$2,Plausis!A:E,5,0),"")))))))</f>
        <v>Dieser Betrieb ist nur im Komfort-RS ohne ergänzenden Spezial-Straf-RS versicherbar.</v>
      </c>
      <c r="AH2200" s="52" t="str">
        <f>IF(Y2200="Ja",VLOOKUP($Y$2,Plausis!A:E,5,0),"")</f>
        <v/>
      </c>
      <c r="AI2200" s="52" t="str">
        <f t="shared" si="770"/>
        <v>Nein</v>
      </c>
      <c r="AJ2200" s="52" t="str">
        <f>IF(S2200="Ja",VLOOKUP($S$2,Plausis!A:E,5,0),IF(V2200="Ja",VLOOKUP($V$2,Plausis!A:E,5,0),IF(X2200="Ja",VLOOKUP($X$2,Plausis!A:E,5,0),"")))</f>
        <v>Dieser Betrieb kann nur ohne ergänzenden Spezial-Straf-RS versichert werden.</v>
      </c>
      <c r="AL2200" s="52" t="s">
        <v>2</v>
      </c>
      <c r="AM2200" s="114">
        <v>45531</v>
      </c>
      <c r="AN2200" s="52" t="s">
        <v>4467</v>
      </c>
      <c r="AO2200" s="52" t="str">
        <f>VLOOKUP(B2200,'BAT Grundtabelle'!B:T,19,0)</f>
        <v>ja</v>
      </c>
      <c r="AP2200" s="105" t="str">
        <f t="shared" si="786"/>
        <v>11969</v>
      </c>
      <c r="AQ2200" s="52" t="str">
        <f t="shared" si="787"/>
        <v>Zweckverband</v>
      </c>
      <c r="AR2200" s="52" t="b">
        <f t="shared" si="796"/>
        <v>0</v>
      </c>
      <c r="AS2200" s="52" t="b">
        <f t="shared" si="796"/>
        <v>0</v>
      </c>
      <c r="AT2200" s="52" t="b">
        <f t="shared" si="796"/>
        <v>0</v>
      </c>
      <c r="AU2200" s="52">
        <f t="shared" si="788"/>
        <v>4</v>
      </c>
      <c r="AW2200" s="52" t="b">
        <f t="shared" si="774"/>
        <v>0</v>
      </c>
      <c r="AX2200" s="52" t="str">
        <f t="shared" si="789"/>
        <v>Unternehmen</v>
      </c>
      <c r="AY2200" s="52" t="b">
        <f t="shared" si="776"/>
        <v>0</v>
      </c>
      <c r="AZ2200" s="52" t="str">
        <f t="shared" si="790"/>
        <v>11969</v>
      </c>
      <c r="BA2200" s="52" t="str">
        <f>VLOOKUP(A2200,'BAT Grundtabelle'!A:U,21,0)</f>
        <v>ja</v>
      </c>
      <c r="BB2200" s="52" t="str">
        <f t="shared" si="791"/>
        <v>nein</v>
      </c>
      <c r="BC2200" s="52" t="str">
        <f t="shared" si="792"/>
        <v>11969</v>
      </c>
      <c r="BD2200" s="52" t="str">
        <f t="shared" si="793"/>
        <v>Zweckverband</v>
      </c>
      <c r="BE2200" s="52" t="str">
        <f t="shared" si="794"/>
        <v>Unternehmen</v>
      </c>
      <c r="BF2200" s="52">
        <f t="shared" si="795"/>
        <v>4</v>
      </c>
    </row>
    <row r="2201" spans="1:58" hidden="1" x14ac:dyDescent="0.35">
      <c r="A2201" s="107" t="s">
        <v>4400</v>
      </c>
      <c r="B2201" s="75" t="s">
        <v>1058</v>
      </c>
      <c r="C2201" s="52" t="s">
        <v>3</v>
      </c>
      <c r="D2201" s="52" t="s">
        <v>3</v>
      </c>
      <c r="E2201" s="52" t="s">
        <v>2</v>
      </c>
      <c r="F2201" s="52" t="s">
        <v>2</v>
      </c>
      <c r="G2201" s="52" t="s">
        <v>2</v>
      </c>
      <c r="H2201" s="52" t="s">
        <v>2</v>
      </c>
      <c r="I2201" s="52" t="s">
        <v>3</v>
      </c>
      <c r="J2201" s="52">
        <v>1</v>
      </c>
      <c r="K2201" s="52" t="s">
        <v>2</v>
      </c>
      <c r="L2201" s="52" t="s">
        <v>2</v>
      </c>
      <c r="M2201" s="52" t="s">
        <v>2</v>
      </c>
      <c r="N2201" s="52" t="s">
        <v>3</v>
      </c>
      <c r="P2201" s="52" t="s">
        <v>4</v>
      </c>
      <c r="Q2201" s="56" t="str">
        <f t="shared" si="785"/>
        <v>Nein</v>
      </c>
      <c r="R2201" s="56" t="str">
        <f t="shared" si="785"/>
        <v>Nein</v>
      </c>
      <c r="S2201" s="52" t="str">
        <f t="shared" si="785"/>
        <v>Nein</v>
      </c>
      <c r="T2201" s="56" t="str">
        <f t="shared" si="785"/>
        <v>Nein</v>
      </c>
      <c r="U2201" s="56" t="str">
        <f t="shared" si="785"/>
        <v>Nein</v>
      </c>
      <c r="V2201" s="52" t="str">
        <f t="shared" si="785"/>
        <v>Nein</v>
      </c>
      <c r="W2201" s="52" t="str">
        <f t="shared" si="785"/>
        <v>Nein</v>
      </c>
      <c r="X2201" s="52" t="str">
        <f t="shared" si="785"/>
        <v>Nein</v>
      </c>
      <c r="Y2201" s="58" t="str">
        <f t="shared" si="785"/>
        <v>Nein</v>
      </c>
      <c r="Z2201" s="52" t="str">
        <f t="shared" si="785"/>
        <v>Nein</v>
      </c>
      <c r="AA2201" s="56" t="str">
        <f t="shared" si="785"/>
        <v>Nein</v>
      </c>
      <c r="AB2201" s="52" t="str">
        <f t="shared" si="785"/>
        <v>Nein</v>
      </c>
      <c r="AC2201" s="56" t="str">
        <f t="shared" si="785"/>
        <v>Nein</v>
      </c>
      <c r="AD2201" s="56" t="str">
        <f t="shared" si="785"/>
        <v>Nein</v>
      </c>
      <c r="AE2201" s="52" t="str">
        <f t="shared" si="785"/>
        <v>Nein</v>
      </c>
      <c r="AF2201" s="52" t="str">
        <f t="shared" si="785"/>
        <v>Nein</v>
      </c>
      <c r="AG2201" s="61" t="str">
        <f>IF(Q2201="Ja",VLOOKUP($Q$2,Plausis!A:E,5,0),IF(R2201="Ja",VLOOKUP($R$2,Plausis!A:E,5,0),IF(T2201="Ja",VLOOKUP($T$2,Plausis!A:E,5,0),IF(U2201="Ja",VLOOKUP($U$2,Plausis!A:E,5,0),IF(AA2201="Ja",VLOOKUP($AA$2,Plausis!A:E,5,0),IF(AC2201="Ja",VLOOKUP($AC$2,Plausis!A:E,5,0),IF(AD2201="Ja",VLOOKUP($AD$2,Plausis!A:E,5,0),"")))))))</f>
        <v/>
      </c>
      <c r="AH2201" s="52" t="str">
        <f>IF(Y2201="Ja",VLOOKUP($Y$2,Plausis!A:E,5,0),"")</f>
        <v/>
      </c>
      <c r="AI2201" s="52" t="str">
        <f t="shared" si="770"/>
        <v>Ja</v>
      </c>
      <c r="AJ2201" s="52" t="str">
        <f>IF(S2201="Ja",VLOOKUP($S$2,Plausis!A:E,5,0),IF(V2201="Ja",VLOOKUP($V$2,Plausis!A:E,5,0),IF(X2201="Ja",VLOOKUP($X$2,Plausis!A:E,5,0),"")))</f>
        <v/>
      </c>
      <c r="AL2201" s="52" t="s">
        <v>2</v>
      </c>
      <c r="AM2201" s="114">
        <v>45531</v>
      </c>
      <c r="AN2201" s="52" t="s">
        <v>4467</v>
      </c>
      <c r="AO2201" s="52" t="str">
        <f>VLOOKUP(B2201,'BAT Grundtabelle'!B:T,19,0)</f>
        <v>ja</v>
      </c>
      <c r="AP2201" s="105" t="str">
        <f t="shared" si="786"/>
        <v>11970</v>
      </c>
      <c r="AQ2201" s="52" t="str">
        <f t="shared" si="787"/>
        <v>Zweiradhandel (nicht Fahrrad)</v>
      </c>
      <c r="AR2201" s="52" t="b">
        <f t="shared" si="796"/>
        <v>0</v>
      </c>
      <c r="AS2201" s="52" t="b">
        <f t="shared" si="796"/>
        <v>0</v>
      </c>
      <c r="AT2201" s="52" t="b">
        <f t="shared" si="796"/>
        <v>0</v>
      </c>
      <c r="AU2201" s="52">
        <f t="shared" si="788"/>
        <v>1</v>
      </c>
      <c r="AW2201" s="52" t="b">
        <f t="shared" si="774"/>
        <v>0</v>
      </c>
      <c r="AX2201" s="52" t="str">
        <f t="shared" si="789"/>
        <v>Unternehmen</v>
      </c>
      <c r="AY2201" s="52" t="b">
        <f t="shared" si="776"/>
        <v>0</v>
      </c>
      <c r="AZ2201" s="52" t="str">
        <f t="shared" si="790"/>
        <v>11970</v>
      </c>
      <c r="BA2201" s="52" t="str">
        <f>VLOOKUP(A2201,'BAT Grundtabelle'!A:U,21,0)</f>
        <v>ja</v>
      </c>
      <c r="BB2201" s="52" t="str">
        <f t="shared" si="791"/>
        <v>nein</v>
      </c>
      <c r="BC2201" s="52" t="str">
        <f t="shared" si="792"/>
        <v>11970</v>
      </c>
      <c r="BD2201" s="52" t="str">
        <f t="shared" si="793"/>
        <v>Zweiradhandel (nicht Fahrrad)</v>
      </c>
      <c r="BE2201" s="52" t="str">
        <f t="shared" si="794"/>
        <v>Unternehmen</v>
      </c>
      <c r="BF2201" s="52">
        <f t="shared" si="795"/>
        <v>1</v>
      </c>
    </row>
    <row r="2202" spans="1:58" hidden="1" x14ac:dyDescent="0.35">
      <c r="A2202" s="107" t="s">
        <v>4401</v>
      </c>
      <c r="B2202" s="75" t="s">
        <v>1530</v>
      </c>
      <c r="C2202" s="52" t="s">
        <v>3</v>
      </c>
      <c r="D2202" s="52" t="s">
        <v>3</v>
      </c>
      <c r="E2202" s="52" t="s">
        <v>2</v>
      </c>
      <c r="F2202" s="52" t="s">
        <v>2</v>
      </c>
      <c r="G2202" s="52" t="s">
        <v>2</v>
      </c>
      <c r="H2202" s="52" t="s">
        <v>2</v>
      </c>
      <c r="I2202" s="52" t="s">
        <v>3</v>
      </c>
      <c r="J2202" s="52">
        <v>1</v>
      </c>
      <c r="K2202" s="52" t="s">
        <v>2</v>
      </c>
      <c r="L2202" s="52" t="s">
        <v>2</v>
      </c>
      <c r="M2202" s="52" t="s">
        <v>2</v>
      </c>
      <c r="N2202" s="52" t="s">
        <v>3</v>
      </c>
      <c r="P2202" s="52" t="s">
        <v>4</v>
      </c>
      <c r="Q2202" s="56" t="str">
        <f t="shared" si="785"/>
        <v>Nein</v>
      </c>
      <c r="R2202" s="56" t="str">
        <f t="shared" si="785"/>
        <v>Nein</v>
      </c>
      <c r="S2202" s="52" t="str">
        <f t="shared" si="785"/>
        <v>Nein</v>
      </c>
      <c r="T2202" s="56" t="str">
        <f t="shared" si="785"/>
        <v>Nein</v>
      </c>
      <c r="U2202" s="56" t="str">
        <f t="shared" si="785"/>
        <v>Nein</v>
      </c>
      <c r="V2202" s="52" t="str">
        <f t="shared" si="785"/>
        <v>Nein</v>
      </c>
      <c r="W2202" s="52" t="str">
        <f t="shared" si="785"/>
        <v>Nein</v>
      </c>
      <c r="X2202" s="52" t="str">
        <f t="shared" si="785"/>
        <v>Nein</v>
      </c>
      <c r="Y2202" s="58" t="str">
        <f t="shared" si="785"/>
        <v>Nein</v>
      </c>
      <c r="Z2202" s="52" t="str">
        <f t="shared" si="785"/>
        <v>Nein</v>
      </c>
      <c r="AA2202" s="56" t="str">
        <f t="shared" si="785"/>
        <v>Nein</v>
      </c>
      <c r="AB2202" s="52" t="str">
        <f t="shared" si="785"/>
        <v>Nein</v>
      </c>
      <c r="AC2202" s="56" t="str">
        <f t="shared" si="785"/>
        <v>Nein</v>
      </c>
      <c r="AD2202" s="56" t="str">
        <f t="shared" si="785"/>
        <v>Nein</v>
      </c>
      <c r="AE2202" s="52" t="str">
        <f t="shared" si="785"/>
        <v>Nein</v>
      </c>
      <c r="AF2202" s="52" t="str">
        <f t="shared" si="785"/>
        <v>Nein</v>
      </c>
      <c r="AG2202" s="61" t="str">
        <f>IF(Q2202="Ja",VLOOKUP($Q$2,Plausis!A:E,5,0),IF(R2202="Ja",VLOOKUP($R$2,Plausis!A:E,5,0),IF(T2202="Ja",VLOOKUP($T$2,Plausis!A:E,5,0),IF(U2202="Ja",VLOOKUP($U$2,Plausis!A:E,5,0),IF(AA2202="Ja",VLOOKUP($AA$2,Plausis!A:E,5,0),IF(AC2202="Ja",VLOOKUP($AC$2,Plausis!A:E,5,0),IF(AD2202="Ja",VLOOKUP($AD$2,Plausis!A:E,5,0),"")))))))</f>
        <v/>
      </c>
      <c r="AH2202" s="52" t="str">
        <f>IF(Y2202="Ja",VLOOKUP($Y$2,Plausis!A:E,5,0),"")</f>
        <v/>
      </c>
      <c r="AI2202" s="52" t="str">
        <f t="shared" si="770"/>
        <v>Ja</v>
      </c>
      <c r="AJ2202" s="52" t="str">
        <f>IF(S2202="Ja",VLOOKUP($S$2,Plausis!A:E,5,0),IF(V2202="Ja",VLOOKUP($V$2,Plausis!A:E,5,0),IF(X2202="Ja",VLOOKUP($X$2,Plausis!A:E,5,0),"")))</f>
        <v/>
      </c>
      <c r="AL2202" s="52" t="s">
        <v>2</v>
      </c>
      <c r="AM2202" s="114">
        <v>45531</v>
      </c>
      <c r="AN2202" s="52" t="s">
        <v>4467</v>
      </c>
      <c r="AO2202" s="52" t="str">
        <f>VLOOKUP(B2202,'BAT Grundtabelle'!B:T,19,0)</f>
        <v>ja</v>
      </c>
      <c r="AP2202" s="105" t="str">
        <f t="shared" si="786"/>
        <v>11971</v>
      </c>
      <c r="AQ2202" s="52" t="str">
        <f t="shared" si="787"/>
        <v>Zwirnerei</v>
      </c>
      <c r="AR2202" s="52" t="b">
        <f t="shared" si="796"/>
        <v>0</v>
      </c>
      <c r="AS2202" s="52" t="b">
        <f t="shared" si="796"/>
        <v>0</v>
      </c>
      <c r="AT2202" s="52" t="b">
        <f t="shared" si="796"/>
        <v>0</v>
      </c>
      <c r="AU2202" s="52">
        <f t="shared" si="788"/>
        <v>1</v>
      </c>
      <c r="AW2202" s="52" t="b">
        <f t="shared" si="774"/>
        <v>0</v>
      </c>
      <c r="AX2202" s="52" t="str">
        <f t="shared" si="789"/>
        <v>Unternehmen</v>
      </c>
      <c r="AY2202" s="52" t="b">
        <f t="shared" si="776"/>
        <v>0</v>
      </c>
      <c r="AZ2202" s="52" t="str">
        <f t="shared" si="790"/>
        <v>11971</v>
      </c>
      <c r="BA2202" s="52" t="str">
        <f>VLOOKUP(A2202,'BAT Grundtabelle'!A:U,21,0)</f>
        <v>ja</v>
      </c>
      <c r="BB2202" s="52" t="str">
        <f t="shared" si="791"/>
        <v>nein</v>
      </c>
      <c r="BC2202" s="52" t="str">
        <f t="shared" si="792"/>
        <v>11971</v>
      </c>
      <c r="BD2202" s="52" t="str">
        <f t="shared" si="793"/>
        <v>Zwirnerei</v>
      </c>
      <c r="BE2202" s="52" t="str">
        <f t="shared" si="794"/>
        <v>Unternehmen</v>
      </c>
      <c r="BF2202" s="52">
        <f t="shared" si="795"/>
        <v>1</v>
      </c>
    </row>
    <row r="2203" spans="1:58" hidden="1" x14ac:dyDescent="0.35">
      <c r="A2203" s="107" t="s">
        <v>4402</v>
      </c>
      <c r="B2203" s="75" t="s">
        <v>811</v>
      </c>
      <c r="C2203" s="52" t="s">
        <v>3</v>
      </c>
      <c r="D2203" s="52" t="s">
        <v>3</v>
      </c>
      <c r="E2203" s="52" t="s">
        <v>2</v>
      </c>
      <c r="F2203" s="52" t="s">
        <v>2</v>
      </c>
      <c r="G2203" s="52" t="s">
        <v>2</v>
      </c>
      <c r="H2203" s="52" t="s">
        <v>2</v>
      </c>
      <c r="I2203" s="52" t="s">
        <v>3</v>
      </c>
      <c r="J2203" s="52">
        <v>1</v>
      </c>
      <c r="K2203" s="52" t="s">
        <v>2</v>
      </c>
      <c r="L2203" s="52" t="s">
        <v>2</v>
      </c>
      <c r="M2203" s="52" t="s">
        <v>2</v>
      </c>
      <c r="N2203" s="52" t="s">
        <v>3</v>
      </c>
      <c r="P2203" s="52" t="s">
        <v>4</v>
      </c>
      <c r="Q2203" s="56" t="str">
        <f t="shared" si="785"/>
        <v>Nein</v>
      </c>
      <c r="R2203" s="56" t="str">
        <f t="shared" si="785"/>
        <v>Nein</v>
      </c>
      <c r="S2203" s="52" t="str">
        <f t="shared" si="785"/>
        <v>Nein</v>
      </c>
      <c r="T2203" s="56" t="str">
        <f t="shared" si="785"/>
        <v>Nein</v>
      </c>
      <c r="U2203" s="56" t="str">
        <f t="shared" si="785"/>
        <v>Nein</v>
      </c>
      <c r="V2203" s="52" t="str">
        <f t="shared" si="785"/>
        <v>Nein</v>
      </c>
      <c r="W2203" s="52" t="str">
        <f t="shared" si="785"/>
        <v>Nein</v>
      </c>
      <c r="X2203" s="52" t="str">
        <f t="shared" si="785"/>
        <v>Nein</v>
      </c>
      <c r="Y2203" s="58" t="str">
        <f t="shared" si="785"/>
        <v>Nein</v>
      </c>
      <c r="Z2203" s="52" t="str">
        <f t="shared" si="785"/>
        <v>Nein</v>
      </c>
      <c r="AA2203" s="56" t="str">
        <f t="shared" si="785"/>
        <v>Nein</v>
      </c>
      <c r="AB2203" s="52" t="str">
        <f t="shared" si="785"/>
        <v>Nein</v>
      </c>
      <c r="AC2203" s="56" t="str">
        <f t="shared" si="785"/>
        <v>Nein</v>
      </c>
      <c r="AD2203" s="56" t="str">
        <f t="shared" si="785"/>
        <v>Nein</v>
      </c>
      <c r="AE2203" s="52" t="str">
        <f t="shared" si="785"/>
        <v>Nein</v>
      </c>
      <c r="AF2203" s="52" t="str">
        <f t="shared" si="785"/>
        <v>Nein</v>
      </c>
      <c r="AG2203" s="61" t="str">
        <f>IF(Q2203="Ja",VLOOKUP($Q$2,Plausis!A:E,5,0),IF(R2203="Ja",VLOOKUP($R$2,Plausis!A:E,5,0),IF(T2203="Ja",VLOOKUP($T$2,Plausis!A:E,5,0),IF(U2203="Ja",VLOOKUP($U$2,Plausis!A:E,5,0),IF(AA2203="Ja",VLOOKUP($AA$2,Plausis!A:E,5,0),IF(AC2203="Ja",VLOOKUP($AC$2,Plausis!A:E,5,0),IF(AD2203="Ja",VLOOKUP($AD$2,Plausis!A:E,5,0),"")))))))</f>
        <v/>
      </c>
      <c r="AH2203" s="52" t="str">
        <f>IF(Y2203="Ja",VLOOKUP($Y$2,Plausis!A:E,5,0),"")</f>
        <v/>
      </c>
      <c r="AI2203" s="52" t="str">
        <f t="shared" si="770"/>
        <v>Ja</v>
      </c>
      <c r="AJ2203" s="52" t="str">
        <f>IF(S2203="Ja",VLOOKUP($S$2,Plausis!A:E,5,0),IF(V2203="Ja",VLOOKUP($V$2,Plausis!A:E,5,0),IF(X2203="Ja",VLOOKUP($X$2,Plausis!A:E,5,0),"")))</f>
        <v/>
      </c>
      <c r="AL2203" s="52" t="s">
        <v>2</v>
      </c>
      <c r="AM2203" s="114">
        <v>45531</v>
      </c>
      <c r="AN2203" s="52" t="s">
        <v>4467</v>
      </c>
      <c r="AO2203" s="52" t="str">
        <f>VLOOKUP(B2203,'BAT Grundtabelle'!B:T,19,0)</f>
        <v>ja</v>
      </c>
      <c r="AP2203" s="105" t="str">
        <f t="shared" si="786"/>
        <v>11972</v>
      </c>
      <c r="AQ2203" s="52" t="str">
        <f t="shared" si="787"/>
        <v>Zylinderschleiferei</v>
      </c>
      <c r="AR2203" s="52" t="b">
        <f t="shared" si="796"/>
        <v>0</v>
      </c>
      <c r="AS2203" s="52" t="b">
        <f t="shared" si="796"/>
        <v>0</v>
      </c>
      <c r="AT2203" s="52" t="b">
        <f t="shared" si="796"/>
        <v>0</v>
      </c>
      <c r="AU2203" s="52">
        <f t="shared" si="788"/>
        <v>1</v>
      </c>
      <c r="AW2203" s="52" t="b">
        <f t="shared" si="774"/>
        <v>0</v>
      </c>
      <c r="AX2203" s="52" t="str">
        <f t="shared" si="789"/>
        <v>Unternehmen</v>
      </c>
      <c r="AY2203" s="52" t="b">
        <f t="shared" si="776"/>
        <v>0</v>
      </c>
      <c r="AZ2203" s="52" t="str">
        <f t="shared" si="790"/>
        <v>11972</v>
      </c>
      <c r="BA2203" s="52" t="str">
        <f>VLOOKUP(A2203,'BAT Grundtabelle'!A:U,21,0)</f>
        <v>ja</v>
      </c>
      <c r="BB2203" s="52" t="str">
        <f t="shared" si="791"/>
        <v>nein</v>
      </c>
      <c r="BC2203" s="52" t="str">
        <f t="shared" si="792"/>
        <v>11972</v>
      </c>
      <c r="BD2203" s="52" t="str">
        <f t="shared" si="793"/>
        <v>Zylinderschleiferei</v>
      </c>
      <c r="BE2203" s="52" t="str">
        <f t="shared" si="794"/>
        <v>Unternehmen</v>
      </c>
      <c r="BF2203" s="52">
        <f t="shared" si="795"/>
        <v>1</v>
      </c>
    </row>
  </sheetData>
  <sheetProtection algorithmName="SHA-512" hashValue="XnAmjBakUiXobl8lBNBjmQwx6NfFlxV3C+7sfyqNBDfARXOZuXdY/2HTnzcPjoHQ/CFJrH2J9POOIWYM1dFBUw==" saltValue="vmu9DQfwdYlIrvWdrvfgDw==" spinCount="100000" sheet="1" objects="1" scenarios="1"/>
  <autoFilter ref="A2:BF2203" xr:uid="{00000000-0009-0000-0000-000002000000}">
    <filterColumn colId="14">
      <filters>
        <filter val="Tarif Heilberufe / Apotheke"/>
        <filter val="Tarif Heilberufe / Arzt"/>
        <filter val="Tarif Heilberufe / Sonstige"/>
      </filters>
    </filterColumn>
    <sortState xmlns:xlrd2="http://schemas.microsoft.com/office/spreadsheetml/2017/richdata2" ref="A3:BE2195">
      <sortCondition ref="B2:B2195"/>
    </sortState>
  </autoFilter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ks_Grundtabelle" filterMode="1"/>
  <dimension ref="A1:Z2203"/>
  <sheetViews>
    <sheetView zoomScaleNormal="100" workbookViewId="0">
      <pane xSplit="4" ySplit="4" topLeftCell="K34" activePane="bottomRight" state="frozen"/>
      <selection pane="topRight" activeCell="E1" sqref="E1"/>
      <selection pane="bottomLeft" activeCell="A5" sqref="A5"/>
      <selection pane="bottomRight" activeCell="B80" sqref="B80"/>
    </sheetView>
  </sheetViews>
  <sheetFormatPr baseColWidth="10" defaultColWidth="9.1796875" defaultRowHeight="12.5" x14ac:dyDescent="0.35"/>
  <cols>
    <col min="1" max="1" width="9.26953125" style="2" customWidth="1"/>
    <col min="2" max="2" width="83.26953125" style="2" customWidth="1"/>
    <col min="3" max="6" width="9.1796875" style="28" customWidth="1"/>
    <col min="7" max="7" width="11.54296875" style="28" customWidth="1"/>
    <col min="8" max="8" width="9.1796875" style="28" customWidth="1"/>
    <col min="9" max="9" width="11.453125" style="28" customWidth="1"/>
    <col min="10" max="14" width="9.1796875" style="28"/>
    <col min="15" max="15" width="23.54296875" style="2" customWidth="1"/>
    <col min="16" max="16" width="29" style="28" customWidth="1"/>
    <col min="17" max="17" width="28.1796875" style="2" customWidth="1"/>
    <col min="18" max="18" width="14.26953125" style="2" bestFit="1" customWidth="1"/>
    <col min="19" max="19" width="7" style="2" bestFit="1" customWidth="1"/>
    <col min="20" max="21" width="9.1796875" style="2"/>
    <col min="22" max="22" width="19" style="2" bestFit="1" customWidth="1"/>
    <col min="23" max="24" width="9.1796875" style="2"/>
    <col min="25" max="25" width="19.26953125" style="2" bestFit="1" customWidth="1"/>
    <col min="26" max="26" width="10" style="2" bestFit="1" customWidth="1"/>
    <col min="27" max="16384" width="9.1796875" style="2"/>
  </cols>
  <sheetData>
    <row r="1" spans="1:26" ht="24" customHeight="1" x14ac:dyDescent="0.35">
      <c r="A1" s="55">
        <f>COLUMN()</f>
        <v>1</v>
      </c>
      <c r="B1" s="55">
        <f>COLUMN()</f>
        <v>2</v>
      </c>
      <c r="C1" s="55">
        <f>COLUMN()</f>
        <v>3</v>
      </c>
      <c r="D1" s="55">
        <f>COLUMN()</f>
        <v>4</v>
      </c>
      <c r="E1" s="55">
        <f>COLUMN()</f>
        <v>5</v>
      </c>
      <c r="F1" s="55">
        <f>COLUMN()</f>
        <v>6</v>
      </c>
      <c r="G1" s="55">
        <f>COLUMN()</f>
        <v>7</v>
      </c>
      <c r="H1" s="55">
        <f>COLUMN()</f>
        <v>8</v>
      </c>
      <c r="I1" s="55">
        <f>COLUMN()</f>
        <v>9</v>
      </c>
      <c r="J1" s="55">
        <f>COLUMN()</f>
        <v>10</v>
      </c>
      <c r="K1" s="55">
        <f>COLUMN()</f>
        <v>11</v>
      </c>
      <c r="L1" s="55">
        <f>COLUMN()</f>
        <v>12</v>
      </c>
      <c r="M1" s="55">
        <f>COLUMN()</f>
        <v>13</v>
      </c>
      <c r="N1" s="55">
        <f>COLUMN()</f>
        <v>14</v>
      </c>
      <c r="O1" s="55">
        <f>COLUMN()</f>
        <v>15</v>
      </c>
      <c r="P1" s="55">
        <v>16</v>
      </c>
      <c r="Q1" s="55">
        <f>COLUMN()</f>
        <v>17</v>
      </c>
      <c r="R1" s="55">
        <f>COLUMN()</f>
        <v>18</v>
      </c>
      <c r="S1" s="2">
        <v>19</v>
      </c>
      <c r="T1" s="2">
        <v>20</v>
      </c>
    </row>
    <row r="2" spans="1:26" ht="75" x14ac:dyDescent="0.35">
      <c r="A2" s="93" t="s">
        <v>2345</v>
      </c>
      <c r="B2" s="60" t="s">
        <v>2346</v>
      </c>
      <c r="C2" s="94" t="s">
        <v>2347</v>
      </c>
      <c r="D2" s="95" t="s">
        <v>2348</v>
      </c>
      <c r="E2" s="94" t="s">
        <v>2349</v>
      </c>
      <c r="F2" s="94" t="s">
        <v>2408</v>
      </c>
      <c r="G2" s="94" t="s">
        <v>4624</v>
      </c>
      <c r="H2" s="94" t="s">
        <v>2351</v>
      </c>
      <c r="I2" s="94" t="s">
        <v>2352</v>
      </c>
      <c r="J2" s="94" t="s">
        <v>2353</v>
      </c>
      <c r="K2" s="94" t="s">
        <v>2354</v>
      </c>
      <c r="L2" s="94" t="s">
        <v>2355</v>
      </c>
      <c r="M2" s="94" t="s">
        <v>2356</v>
      </c>
      <c r="N2" s="94" t="s">
        <v>2357</v>
      </c>
      <c r="O2" s="96" t="s">
        <v>2358</v>
      </c>
      <c r="P2" s="96" t="s">
        <v>2359</v>
      </c>
      <c r="Q2" s="95" t="s">
        <v>4441</v>
      </c>
      <c r="R2" s="95" t="s">
        <v>4451</v>
      </c>
      <c r="S2" s="97" t="s">
        <v>4517</v>
      </c>
      <c r="T2" s="97" t="s">
        <v>4521</v>
      </c>
      <c r="U2" s="97" t="s">
        <v>4531</v>
      </c>
      <c r="V2" s="97" t="s">
        <v>4550</v>
      </c>
      <c r="W2" s="108" t="s">
        <v>4551</v>
      </c>
      <c r="X2" s="108" t="s">
        <v>4552</v>
      </c>
      <c r="Y2" s="2" t="s">
        <v>2359</v>
      </c>
      <c r="Z2" s="2" t="s">
        <v>4561</v>
      </c>
    </row>
    <row r="3" spans="1:26" s="117" customFormat="1" hidden="1" x14ac:dyDescent="0.35">
      <c r="A3" s="29">
        <v>10000</v>
      </c>
      <c r="B3" s="1" t="s">
        <v>1893</v>
      </c>
      <c r="C3" s="29" t="s">
        <v>3</v>
      </c>
      <c r="D3" s="29" t="s">
        <v>3</v>
      </c>
      <c r="E3" s="29" t="s">
        <v>2</v>
      </c>
      <c r="F3" s="29" t="s">
        <v>2</v>
      </c>
      <c r="G3" s="29" t="s">
        <v>2</v>
      </c>
      <c r="H3" s="29" t="s">
        <v>2</v>
      </c>
      <c r="I3" s="133" t="s">
        <v>3</v>
      </c>
      <c r="J3" s="134">
        <v>4</v>
      </c>
      <c r="K3" s="29" t="s">
        <v>2</v>
      </c>
      <c r="L3" s="29" t="s">
        <v>2</v>
      </c>
      <c r="M3" s="29" t="s">
        <v>2</v>
      </c>
      <c r="N3" s="29" t="s">
        <v>3</v>
      </c>
      <c r="O3" s="1" t="s">
        <v>2412</v>
      </c>
      <c r="P3" s="29">
        <v>1195</v>
      </c>
      <c r="Q3" s="29"/>
      <c r="R3" s="85" t="s">
        <v>2</v>
      </c>
      <c r="S3" s="85" t="s">
        <v>2</v>
      </c>
      <c r="T3" s="117" t="str">
        <f t="shared" ref="T3:T66" si="0">IF(AND(C3="nein",D3="nein",E3="nein",F3="nein",G3="nein",H3="nein",I3="nein",K3="nein",L3="nein",M3="nein",N3="nein"),"nein","ja")</f>
        <v>ja</v>
      </c>
      <c r="U3" s="117" t="str">
        <f t="shared" ref="U3:U66" si="1">IF(OR(C3="ja",D3="ja",G3="ja",A3="8100"),"ja","nein")</f>
        <v>ja</v>
      </c>
      <c r="V3" s="142" t="s">
        <v>4571</v>
      </c>
      <c r="W3" s="118">
        <f>J3</f>
        <v>4</v>
      </c>
      <c r="X3" s="117" t="str">
        <f>IF(J3=W3,"OK","NICHT OK!")</f>
        <v>OK</v>
      </c>
      <c r="Y3" s="117">
        <f>P3</f>
        <v>1195</v>
      </c>
      <c r="Z3" s="117" t="str">
        <f>IF(P3=Y3,"OK","NICHT OK!")</f>
        <v>OK</v>
      </c>
    </row>
    <row r="4" spans="1:26" s="117" customFormat="1" hidden="1" x14ac:dyDescent="0.35">
      <c r="A4" s="29" t="s">
        <v>2415</v>
      </c>
      <c r="B4" s="1" t="s">
        <v>1372</v>
      </c>
      <c r="C4" s="29" t="s">
        <v>3</v>
      </c>
      <c r="D4" s="29" t="s">
        <v>3</v>
      </c>
      <c r="E4" s="29" t="s">
        <v>2</v>
      </c>
      <c r="F4" s="29" t="s">
        <v>2</v>
      </c>
      <c r="G4" s="29" t="s">
        <v>2</v>
      </c>
      <c r="H4" s="29" t="s">
        <v>2</v>
      </c>
      <c r="I4" s="133" t="s">
        <v>3</v>
      </c>
      <c r="J4" s="134">
        <v>3</v>
      </c>
      <c r="K4" s="29" t="s">
        <v>2</v>
      </c>
      <c r="L4" s="29" t="s">
        <v>2</v>
      </c>
      <c r="M4" s="29" t="s">
        <v>2</v>
      </c>
      <c r="N4" s="29" t="s">
        <v>3</v>
      </c>
      <c r="O4" s="1" t="s">
        <v>2412</v>
      </c>
      <c r="P4" s="29" t="s">
        <v>57</v>
      </c>
      <c r="Q4" s="29"/>
      <c r="R4" s="85" t="s">
        <v>2</v>
      </c>
      <c r="S4" s="85" t="s">
        <v>2</v>
      </c>
      <c r="T4" s="117" t="str">
        <f t="shared" si="0"/>
        <v>ja</v>
      </c>
      <c r="U4" s="117" t="str">
        <f t="shared" si="1"/>
        <v>ja</v>
      </c>
      <c r="V4" s="142" t="s">
        <v>4571</v>
      </c>
      <c r="W4" s="118">
        <f t="shared" ref="W4:W67" si="2">J4</f>
        <v>3</v>
      </c>
      <c r="X4" s="117" t="str">
        <f t="shared" ref="X4:X67" si="3">IF(J4=W4,"OK","NICHT OK!")</f>
        <v>OK</v>
      </c>
      <c r="Y4" s="117" t="str">
        <f t="shared" ref="Y4:Y67" si="4">P4</f>
        <v>1193/1207</v>
      </c>
      <c r="Z4" s="117" t="str">
        <f t="shared" ref="Z4:Z67" si="5">IF(P4=Y4,"OK","NICHT OK!")</f>
        <v>OK</v>
      </c>
    </row>
    <row r="5" spans="1:26" s="117" customFormat="1" ht="12.75" hidden="1" customHeight="1" x14ac:dyDescent="0.35">
      <c r="A5" s="29" t="s">
        <v>2416</v>
      </c>
      <c r="B5" s="1" t="s">
        <v>63</v>
      </c>
      <c r="C5" s="29" t="s">
        <v>3</v>
      </c>
      <c r="D5" s="29" t="s">
        <v>3</v>
      </c>
      <c r="E5" s="29" t="s">
        <v>2</v>
      </c>
      <c r="F5" s="29" t="s">
        <v>2</v>
      </c>
      <c r="G5" s="29" t="s">
        <v>2</v>
      </c>
      <c r="H5" s="29" t="s">
        <v>2</v>
      </c>
      <c r="I5" s="133" t="s">
        <v>3</v>
      </c>
      <c r="J5" s="134">
        <v>4</v>
      </c>
      <c r="K5" s="29" t="s">
        <v>2</v>
      </c>
      <c r="L5" s="29" t="s">
        <v>2</v>
      </c>
      <c r="M5" s="29" t="s">
        <v>2</v>
      </c>
      <c r="N5" s="29" t="s">
        <v>3</v>
      </c>
      <c r="O5" s="1" t="s">
        <v>2412</v>
      </c>
      <c r="P5" s="29" t="s">
        <v>4438</v>
      </c>
      <c r="Q5" s="29"/>
      <c r="R5" s="85" t="s">
        <v>2</v>
      </c>
      <c r="S5" s="85" t="s">
        <v>2</v>
      </c>
      <c r="T5" s="117" t="str">
        <f t="shared" si="0"/>
        <v>ja</v>
      </c>
      <c r="U5" s="117" t="str">
        <f t="shared" si="1"/>
        <v>ja</v>
      </c>
      <c r="V5" s="142" t="s">
        <v>4572</v>
      </c>
      <c r="W5" s="118">
        <f t="shared" si="2"/>
        <v>4</v>
      </c>
      <c r="X5" s="117" t="str">
        <f t="shared" si="3"/>
        <v>OK</v>
      </c>
      <c r="Y5" s="117" t="str">
        <f t="shared" si="4"/>
        <v>1193/1207/1195</v>
      </c>
      <c r="Z5" s="117" t="str">
        <f t="shared" si="5"/>
        <v>OK</v>
      </c>
    </row>
    <row r="6" spans="1:26" s="117" customFormat="1" ht="12.75" hidden="1" customHeight="1" x14ac:dyDescent="0.35">
      <c r="A6" s="29" t="s">
        <v>2417</v>
      </c>
      <c r="B6" s="1" t="s">
        <v>64</v>
      </c>
      <c r="C6" s="29" t="s">
        <v>3</v>
      </c>
      <c r="D6" s="29" t="s">
        <v>3</v>
      </c>
      <c r="E6" s="29" t="s">
        <v>2</v>
      </c>
      <c r="F6" s="29" t="s">
        <v>2</v>
      </c>
      <c r="G6" s="29" t="s">
        <v>2</v>
      </c>
      <c r="H6" s="29" t="s">
        <v>2</v>
      </c>
      <c r="I6" s="133" t="s">
        <v>3</v>
      </c>
      <c r="J6" s="134">
        <v>4</v>
      </c>
      <c r="K6" s="29" t="s">
        <v>2</v>
      </c>
      <c r="L6" s="29" t="s">
        <v>2</v>
      </c>
      <c r="M6" s="29" t="s">
        <v>2</v>
      </c>
      <c r="N6" s="29" t="s">
        <v>3</v>
      </c>
      <c r="O6" s="1" t="s">
        <v>2412</v>
      </c>
      <c r="P6" s="29" t="s">
        <v>4438</v>
      </c>
      <c r="Q6" s="29"/>
      <c r="R6" s="85" t="s">
        <v>2</v>
      </c>
      <c r="S6" s="85" t="s">
        <v>2</v>
      </c>
      <c r="T6" s="117" t="str">
        <f t="shared" si="0"/>
        <v>ja</v>
      </c>
      <c r="U6" s="117" t="str">
        <f t="shared" si="1"/>
        <v>ja</v>
      </c>
      <c r="V6" s="142" t="s">
        <v>4572</v>
      </c>
      <c r="W6" s="118">
        <f t="shared" si="2"/>
        <v>4</v>
      </c>
      <c r="X6" s="117" t="str">
        <f t="shared" si="3"/>
        <v>OK</v>
      </c>
      <c r="Y6" s="117" t="str">
        <f t="shared" si="4"/>
        <v>1193/1207/1195</v>
      </c>
      <c r="Z6" s="117" t="str">
        <f t="shared" si="5"/>
        <v>OK</v>
      </c>
    </row>
    <row r="7" spans="1:26" s="117" customFormat="1" ht="12.75" hidden="1" customHeight="1" x14ac:dyDescent="0.35">
      <c r="A7" s="29" t="s">
        <v>2418</v>
      </c>
      <c r="B7" s="1" t="s">
        <v>65</v>
      </c>
      <c r="C7" s="29" t="s">
        <v>3</v>
      </c>
      <c r="D7" s="29" t="s">
        <v>3</v>
      </c>
      <c r="E7" s="29" t="s">
        <v>2</v>
      </c>
      <c r="F7" s="29" t="s">
        <v>2</v>
      </c>
      <c r="G7" s="29" t="s">
        <v>2</v>
      </c>
      <c r="H7" s="29" t="s">
        <v>2</v>
      </c>
      <c r="I7" s="133" t="s">
        <v>3</v>
      </c>
      <c r="J7" s="134">
        <v>4</v>
      </c>
      <c r="K7" s="29" t="s">
        <v>2</v>
      </c>
      <c r="L7" s="29" t="s">
        <v>2</v>
      </c>
      <c r="M7" s="29" t="s">
        <v>2</v>
      </c>
      <c r="N7" s="29" t="s">
        <v>3</v>
      </c>
      <c r="O7" s="1" t="s">
        <v>2412</v>
      </c>
      <c r="P7" s="29" t="s">
        <v>4438</v>
      </c>
      <c r="Q7" s="29"/>
      <c r="R7" s="85" t="s">
        <v>2</v>
      </c>
      <c r="S7" s="85" t="s">
        <v>2</v>
      </c>
      <c r="T7" s="117" t="str">
        <f t="shared" si="0"/>
        <v>ja</v>
      </c>
      <c r="U7" s="117" t="str">
        <f t="shared" si="1"/>
        <v>ja</v>
      </c>
      <c r="V7" s="142" t="s">
        <v>4572</v>
      </c>
      <c r="W7" s="118">
        <f t="shared" si="2"/>
        <v>4</v>
      </c>
      <c r="X7" s="117" t="str">
        <f t="shared" si="3"/>
        <v>OK</v>
      </c>
      <c r="Y7" s="117" t="str">
        <f t="shared" si="4"/>
        <v>1193/1207/1195</v>
      </c>
      <c r="Z7" s="117" t="str">
        <f t="shared" si="5"/>
        <v>OK</v>
      </c>
    </row>
    <row r="8" spans="1:26" s="117" customFormat="1" ht="12.75" hidden="1" customHeight="1" x14ac:dyDescent="0.35">
      <c r="A8" s="29" t="s">
        <v>2419</v>
      </c>
      <c r="B8" s="1" t="s">
        <v>75</v>
      </c>
      <c r="C8" s="29" t="s">
        <v>3</v>
      </c>
      <c r="D8" s="29" t="s">
        <v>3</v>
      </c>
      <c r="E8" s="29" t="s">
        <v>2</v>
      </c>
      <c r="F8" s="29" t="s">
        <v>2</v>
      </c>
      <c r="G8" s="29" t="s">
        <v>2</v>
      </c>
      <c r="H8" s="29" t="s">
        <v>2</v>
      </c>
      <c r="I8" s="29" t="s">
        <v>3</v>
      </c>
      <c r="J8" s="30">
        <v>1</v>
      </c>
      <c r="K8" s="29" t="s">
        <v>2</v>
      </c>
      <c r="L8" s="30" t="s">
        <v>2</v>
      </c>
      <c r="M8" s="29" t="s">
        <v>2</v>
      </c>
      <c r="N8" s="29" t="s">
        <v>3</v>
      </c>
      <c r="O8" s="1"/>
      <c r="P8" s="29" t="s">
        <v>4</v>
      </c>
      <c r="Q8" s="29"/>
      <c r="R8" s="85" t="s">
        <v>2</v>
      </c>
      <c r="S8" s="85" t="s">
        <v>2</v>
      </c>
      <c r="T8" s="117" t="str">
        <f t="shared" si="0"/>
        <v>ja</v>
      </c>
      <c r="U8" s="117" t="str">
        <f t="shared" si="1"/>
        <v>ja</v>
      </c>
      <c r="V8" s="142" t="s">
        <v>4573</v>
      </c>
      <c r="W8" s="118">
        <f t="shared" si="2"/>
        <v>1</v>
      </c>
      <c r="X8" s="117" t="str">
        <f t="shared" si="3"/>
        <v>OK</v>
      </c>
      <c r="Y8" s="117" t="str">
        <f t="shared" si="4"/>
        <v>keine</v>
      </c>
      <c r="Z8" s="117" t="str">
        <f t="shared" si="5"/>
        <v>OK</v>
      </c>
    </row>
    <row r="9" spans="1:26" s="117" customFormat="1" ht="12.75" hidden="1" customHeight="1" x14ac:dyDescent="0.35">
      <c r="A9" s="29" t="s">
        <v>2420</v>
      </c>
      <c r="B9" s="1" t="s">
        <v>66</v>
      </c>
      <c r="C9" s="29" t="s">
        <v>3</v>
      </c>
      <c r="D9" s="29" t="s">
        <v>3</v>
      </c>
      <c r="E9" s="29" t="s">
        <v>2</v>
      </c>
      <c r="F9" s="29" t="s">
        <v>2</v>
      </c>
      <c r="G9" s="29" t="s">
        <v>2</v>
      </c>
      <c r="H9" s="29" t="s">
        <v>2</v>
      </c>
      <c r="I9" s="133" t="s">
        <v>3</v>
      </c>
      <c r="J9" s="134">
        <v>4</v>
      </c>
      <c r="K9" s="29" t="s">
        <v>2</v>
      </c>
      <c r="L9" s="29" t="s">
        <v>2</v>
      </c>
      <c r="M9" s="29" t="s">
        <v>2</v>
      </c>
      <c r="N9" s="29" t="s">
        <v>3</v>
      </c>
      <c r="O9" s="1" t="s">
        <v>2412</v>
      </c>
      <c r="P9" s="29" t="s">
        <v>4438</v>
      </c>
      <c r="Q9" s="29"/>
      <c r="R9" s="85" t="s">
        <v>2</v>
      </c>
      <c r="S9" s="85" t="s">
        <v>2</v>
      </c>
      <c r="T9" s="117" t="str">
        <f t="shared" si="0"/>
        <v>ja</v>
      </c>
      <c r="U9" s="117" t="str">
        <f t="shared" si="1"/>
        <v>ja</v>
      </c>
      <c r="V9" s="142" t="s">
        <v>4572</v>
      </c>
      <c r="W9" s="118">
        <f t="shared" si="2"/>
        <v>4</v>
      </c>
      <c r="X9" s="117" t="str">
        <f t="shared" si="3"/>
        <v>OK</v>
      </c>
      <c r="Y9" s="117" t="str">
        <f t="shared" si="4"/>
        <v>1193/1207/1195</v>
      </c>
      <c r="Z9" s="117" t="str">
        <f t="shared" si="5"/>
        <v>OK</v>
      </c>
    </row>
    <row r="10" spans="1:26" s="117" customFormat="1" ht="12.75" hidden="1" customHeight="1" x14ac:dyDescent="0.35">
      <c r="A10" s="29" t="s">
        <v>2421</v>
      </c>
      <c r="B10" s="1" t="s">
        <v>407</v>
      </c>
      <c r="C10" s="29" t="s">
        <v>3</v>
      </c>
      <c r="D10" s="29" t="s">
        <v>3</v>
      </c>
      <c r="E10" s="29" t="s">
        <v>2</v>
      </c>
      <c r="F10" s="29" t="s">
        <v>2</v>
      </c>
      <c r="G10" s="29" t="s">
        <v>2</v>
      </c>
      <c r="H10" s="29" t="s">
        <v>2</v>
      </c>
      <c r="I10" s="29" t="s">
        <v>3</v>
      </c>
      <c r="J10" s="30">
        <v>3</v>
      </c>
      <c r="K10" s="29" t="s">
        <v>2</v>
      </c>
      <c r="L10" s="29" t="s">
        <v>2</v>
      </c>
      <c r="M10" s="29" t="s">
        <v>2</v>
      </c>
      <c r="N10" s="29" t="s">
        <v>3</v>
      </c>
      <c r="O10" s="1"/>
      <c r="P10" s="29" t="s">
        <v>4</v>
      </c>
      <c r="Q10" s="29"/>
      <c r="R10" s="85" t="s">
        <v>2</v>
      </c>
      <c r="S10" s="85" t="s">
        <v>2</v>
      </c>
      <c r="T10" s="117" t="str">
        <f t="shared" si="0"/>
        <v>ja</v>
      </c>
      <c r="U10" s="117" t="str">
        <f t="shared" si="1"/>
        <v>ja</v>
      </c>
      <c r="V10" s="142" t="s">
        <v>4574</v>
      </c>
      <c r="W10" s="118">
        <f t="shared" si="2"/>
        <v>3</v>
      </c>
      <c r="X10" s="117" t="str">
        <f t="shared" si="3"/>
        <v>OK</v>
      </c>
      <c r="Y10" s="117" t="str">
        <f t="shared" si="4"/>
        <v>keine</v>
      </c>
      <c r="Z10" s="117" t="str">
        <f t="shared" si="5"/>
        <v>OK</v>
      </c>
    </row>
    <row r="11" spans="1:26" s="117" customFormat="1" ht="12.75" hidden="1" customHeight="1" x14ac:dyDescent="0.35">
      <c r="A11" s="29" t="s">
        <v>2422</v>
      </c>
      <c r="B11" s="1" t="s">
        <v>590</v>
      </c>
      <c r="C11" s="29" t="s">
        <v>3</v>
      </c>
      <c r="D11" s="29" t="s">
        <v>3</v>
      </c>
      <c r="E11" s="29" t="s">
        <v>2</v>
      </c>
      <c r="F11" s="29" t="s">
        <v>2</v>
      </c>
      <c r="G11" s="29" t="s">
        <v>2</v>
      </c>
      <c r="H11" s="29" t="s">
        <v>2</v>
      </c>
      <c r="I11" s="29" t="s">
        <v>3</v>
      </c>
      <c r="J11" s="30">
        <v>1</v>
      </c>
      <c r="K11" s="29" t="s">
        <v>2</v>
      </c>
      <c r="L11" s="30" t="s">
        <v>2</v>
      </c>
      <c r="M11" s="29" t="s">
        <v>2</v>
      </c>
      <c r="N11" s="29" t="s">
        <v>3</v>
      </c>
      <c r="O11" s="1"/>
      <c r="P11" s="29" t="s">
        <v>4</v>
      </c>
      <c r="Q11" s="29"/>
      <c r="R11" s="85" t="s">
        <v>2</v>
      </c>
      <c r="S11" s="85" t="s">
        <v>2</v>
      </c>
      <c r="T11" s="117" t="str">
        <f t="shared" si="0"/>
        <v>ja</v>
      </c>
      <c r="U11" s="117" t="str">
        <f t="shared" si="1"/>
        <v>ja</v>
      </c>
      <c r="V11" s="142" t="s">
        <v>4575</v>
      </c>
      <c r="W11" s="118">
        <f t="shared" si="2"/>
        <v>1</v>
      </c>
      <c r="X11" s="117" t="str">
        <f t="shared" si="3"/>
        <v>OK</v>
      </c>
      <c r="Y11" s="117" t="str">
        <f t="shared" si="4"/>
        <v>keine</v>
      </c>
      <c r="Z11" s="117" t="str">
        <f t="shared" si="5"/>
        <v>OK</v>
      </c>
    </row>
    <row r="12" spans="1:26" s="117" customFormat="1" ht="12.75" hidden="1" customHeight="1" x14ac:dyDescent="0.35">
      <c r="A12" s="29" t="s">
        <v>2423</v>
      </c>
      <c r="B12" s="1" t="s">
        <v>122</v>
      </c>
      <c r="C12" s="29" t="s">
        <v>3</v>
      </c>
      <c r="D12" s="29" t="s">
        <v>3</v>
      </c>
      <c r="E12" s="29" t="s">
        <v>2</v>
      </c>
      <c r="F12" s="29" t="s">
        <v>2</v>
      </c>
      <c r="G12" s="29" t="s">
        <v>2</v>
      </c>
      <c r="H12" s="29" t="s">
        <v>2</v>
      </c>
      <c r="I12" s="29" t="s">
        <v>3</v>
      </c>
      <c r="J12" s="30">
        <v>1</v>
      </c>
      <c r="K12" s="29" t="s">
        <v>2</v>
      </c>
      <c r="L12" s="29" t="s">
        <v>2</v>
      </c>
      <c r="M12" s="29" t="s">
        <v>2</v>
      </c>
      <c r="N12" s="29" t="s">
        <v>2</v>
      </c>
      <c r="O12" s="1"/>
      <c r="P12" s="29">
        <v>1197</v>
      </c>
      <c r="Q12" s="29"/>
      <c r="R12" s="85" t="s">
        <v>2</v>
      </c>
      <c r="S12" s="85" t="s">
        <v>2</v>
      </c>
      <c r="T12" s="117" t="str">
        <f t="shared" si="0"/>
        <v>ja</v>
      </c>
      <c r="U12" s="117" t="str">
        <f t="shared" si="1"/>
        <v>ja</v>
      </c>
      <c r="V12" s="142" t="s">
        <v>4576</v>
      </c>
      <c r="W12" s="118">
        <f t="shared" si="2"/>
        <v>1</v>
      </c>
      <c r="X12" s="117" t="str">
        <f t="shared" si="3"/>
        <v>OK</v>
      </c>
      <c r="Y12" s="117">
        <f t="shared" si="4"/>
        <v>1197</v>
      </c>
      <c r="Z12" s="117" t="str">
        <f t="shared" si="5"/>
        <v>OK</v>
      </c>
    </row>
    <row r="13" spans="1:26" s="117" customFormat="1" ht="12.75" hidden="1" customHeight="1" x14ac:dyDescent="0.35">
      <c r="A13" s="29" t="s">
        <v>2424</v>
      </c>
      <c r="B13" s="1" t="s">
        <v>123</v>
      </c>
      <c r="C13" s="29" t="s">
        <v>3</v>
      </c>
      <c r="D13" s="29" t="s">
        <v>3</v>
      </c>
      <c r="E13" s="29" t="s">
        <v>2</v>
      </c>
      <c r="F13" s="29" t="s">
        <v>2</v>
      </c>
      <c r="G13" s="29" t="s">
        <v>2</v>
      </c>
      <c r="H13" s="29" t="s">
        <v>2</v>
      </c>
      <c r="I13" s="29" t="s">
        <v>3</v>
      </c>
      <c r="J13" s="30">
        <v>1</v>
      </c>
      <c r="K13" s="29" t="s">
        <v>2</v>
      </c>
      <c r="L13" s="29" t="s">
        <v>2</v>
      </c>
      <c r="M13" s="29" t="s">
        <v>2</v>
      </c>
      <c r="N13" s="29" t="s">
        <v>3</v>
      </c>
      <c r="O13" s="1"/>
      <c r="P13" s="29" t="s">
        <v>4</v>
      </c>
      <c r="Q13" s="29"/>
      <c r="R13" s="85" t="s">
        <v>3</v>
      </c>
      <c r="S13" s="85" t="s">
        <v>3</v>
      </c>
      <c r="T13" s="117" t="str">
        <f t="shared" si="0"/>
        <v>ja</v>
      </c>
      <c r="U13" s="117" t="str">
        <f t="shared" si="1"/>
        <v>ja</v>
      </c>
      <c r="V13" s="142" t="s">
        <v>4576</v>
      </c>
      <c r="W13" s="118">
        <f t="shared" si="2"/>
        <v>1</v>
      </c>
      <c r="X13" s="117" t="str">
        <f t="shared" si="3"/>
        <v>OK</v>
      </c>
      <c r="Y13" s="117" t="str">
        <f t="shared" si="4"/>
        <v>keine</v>
      </c>
      <c r="Z13" s="117" t="str">
        <f t="shared" si="5"/>
        <v>OK</v>
      </c>
    </row>
    <row r="14" spans="1:26" s="117" customFormat="1" ht="12.75" hidden="1" customHeight="1" x14ac:dyDescent="0.35">
      <c r="A14" s="29" t="s">
        <v>2425</v>
      </c>
      <c r="B14" s="1" t="s">
        <v>1894</v>
      </c>
      <c r="C14" s="29" t="s">
        <v>3</v>
      </c>
      <c r="D14" s="29" t="s">
        <v>3</v>
      </c>
      <c r="E14" s="29" t="s">
        <v>2</v>
      </c>
      <c r="F14" s="29" t="s">
        <v>2</v>
      </c>
      <c r="G14" s="29" t="s">
        <v>2</v>
      </c>
      <c r="H14" s="29" t="s">
        <v>2</v>
      </c>
      <c r="I14" s="29" t="s">
        <v>3</v>
      </c>
      <c r="J14" s="30">
        <v>1</v>
      </c>
      <c r="K14" s="29" t="s">
        <v>2</v>
      </c>
      <c r="L14" s="29" t="s">
        <v>2</v>
      </c>
      <c r="M14" s="29" t="s">
        <v>2</v>
      </c>
      <c r="N14" s="29" t="s">
        <v>3</v>
      </c>
      <c r="O14" s="1"/>
      <c r="P14" s="29" t="s">
        <v>4</v>
      </c>
      <c r="Q14" s="29"/>
      <c r="R14" s="85" t="s">
        <v>2</v>
      </c>
      <c r="S14" s="85" t="s">
        <v>2</v>
      </c>
      <c r="T14" s="117" t="str">
        <f t="shared" si="0"/>
        <v>ja</v>
      </c>
      <c r="U14" s="117" t="str">
        <f t="shared" si="1"/>
        <v>ja</v>
      </c>
      <c r="V14" s="142" t="s">
        <v>4577</v>
      </c>
      <c r="W14" s="118">
        <f t="shared" si="2"/>
        <v>1</v>
      </c>
      <c r="X14" s="117" t="str">
        <f t="shared" si="3"/>
        <v>OK</v>
      </c>
      <c r="Y14" s="117" t="str">
        <f t="shared" si="4"/>
        <v>keine</v>
      </c>
      <c r="Z14" s="117" t="str">
        <f t="shared" si="5"/>
        <v>OK</v>
      </c>
    </row>
    <row r="15" spans="1:26" s="117" customFormat="1" ht="12.75" hidden="1" customHeight="1" x14ac:dyDescent="0.35">
      <c r="A15" s="29" t="s">
        <v>2426</v>
      </c>
      <c r="B15" s="1" t="s">
        <v>1895</v>
      </c>
      <c r="C15" s="29" t="s">
        <v>3</v>
      </c>
      <c r="D15" s="29" t="s">
        <v>3</v>
      </c>
      <c r="E15" s="29" t="s">
        <v>2</v>
      </c>
      <c r="F15" s="29" t="s">
        <v>2</v>
      </c>
      <c r="G15" s="29" t="s">
        <v>2</v>
      </c>
      <c r="H15" s="29" t="s">
        <v>2</v>
      </c>
      <c r="I15" s="29" t="s">
        <v>3</v>
      </c>
      <c r="J15" s="30">
        <v>1</v>
      </c>
      <c r="K15" s="29" t="s">
        <v>2</v>
      </c>
      <c r="L15" s="29" t="s">
        <v>2</v>
      </c>
      <c r="M15" s="29" t="s">
        <v>2</v>
      </c>
      <c r="N15" s="29" t="s">
        <v>3</v>
      </c>
      <c r="O15" s="1"/>
      <c r="P15" s="29" t="s">
        <v>4</v>
      </c>
      <c r="Q15" s="29"/>
      <c r="R15" s="85" t="s">
        <v>2</v>
      </c>
      <c r="S15" s="85" t="s">
        <v>2</v>
      </c>
      <c r="T15" s="117" t="str">
        <f t="shared" si="0"/>
        <v>ja</v>
      </c>
      <c r="U15" s="117" t="str">
        <f t="shared" si="1"/>
        <v>ja</v>
      </c>
      <c r="V15" s="142" t="s">
        <v>4578</v>
      </c>
      <c r="W15" s="118">
        <f t="shared" si="2"/>
        <v>1</v>
      </c>
      <c r="X15" s="117" t="str">
        <f t="shared" si="3"/>
        <v>OK</v>
      </c>
      <c r="Y15" s="117" t="str">
        <f t="shared" si="4"/>
        <v>keine</v>
      </c>
      <c r="Z15" s="117" t="str">
        <f t="shared" si="5"/>
        <v>OK</v>
      </c>
    </row>
    <row r="16" spans="1:26" s="117" customFormat="1" ht="12.75" hidden="1" customHeight="1" x14ac:dyDescent="0.35">
      <c r="A16" s="29" t="s">
        <v>2427</v>
      </c>
      <c r="B16" s="1" t="s">
        <v>977</v>
      </c>
      <c r="C16" s="29" t="s">
        <v>3</v>
      </c>
      <c r="D16" s="29" t="s">
        <v>3</v>
      </c>
      <c r="E16" s="29" t="s">
        <v>2</v>
      </c>
      <c r="F16" s="29" t="s">
        <v>2</v>
      </c>
      <c r="G16" s="29" t="s">
        <v>2</v>
      </c>
      <c r="H16" s="29" t="s">
        <v>2</v>
      </c>
      <c r="I16" s="29" t="s">
        <v>3</v>
      </c>
      <c r="J16" s="30">
        <v>3</v>
      </c>
      <c r="K16" s="29" t="s">
        <v>2</v>
      </c>
      <c r="L16" s="29" t="s">
        <v>2</v>
      </c>
      <c r="M16" s="29" t="s">
        <v>2</v>
      </c>
      <c r="N16" s="29" t="s">
        <v>3</v>
      </c>
      <c r="O16" s="1"/>
      <c r="P16" s="29" t="s">
        <v>4</v>
      </c>
      <c r="Q16" s="29"/>
      <c r="R16" s="85" t="s">
        <v>2</v>
      </c>
      <c r="S16" s="85" t="s">
        <v>2</v>
      </c>
      <c r="T16" s="117" t="str">
        <f t="shared" si="0"/>
        <v>ja</v>
      </c>
      <c r="U16" s="117" t="str">
        <f t="shared" si="1"/>
        <v>ja</v>
      </c>
      <c r="V16" s="142" t="s">
        <v>4577</v>
      </c>
      <c r="W16" s="118">
        <f t="shared" si="2"/>
        <v>3</v>
      </c>
      <c r="X16" s="117" t="str">
        <f t="shared" si="3"/>
        <v>OK</v>
      </c>
      <c r="Y16" s="117" t="str">
        <f t="shared" si="4"/>
        <v>keine</v>
      </c>
      <c r="Z16" s="117" t="str">
        <f t="shared" si="5"/>
        <v>OK</v>
      </c>
    </row>
    <row r="17" spans="1:26" s="117" customFormat="1" ht="12.75" hidden="1" customHeight="1" x14ac:dyDescent="0.35">
      <c r="A17" s="29" t="s">
        <v>2428</v>
      </c>
      <c r="B17" s="1" t="s">
        <v>78</v>
      </c>
      <c r="C17" s="29" t="s">
        <v>3</v>
      </c>
      <c r="D17" s="29" t="s">
        <v>3</v>
      </c>
      <c r="E17" s="29" t="s">
        <v>2</v>
      </c>
      <c r="F17" s="29" t="s">
        <v>2</v>
      </c>
      <c r="G17" s="29" t="s">
        <v>2</v>
      </c>
      <c r="H17" s="29" t="s">
        <v>2</v>
      </c>
      <c r="I17" s="29" t="s">
        <v>3</v>
      </c>
      <c r="J17" s="30">
        <v>1</v>
      </c>
      <c r="K17" s="29" t="s">
        <v>2</v>
      </c>
      <c r="L17" s="29" t="s">
        <v>2</v>
      </c>
      <c r="M17" s="29" t="s">
        <v>2</v>
      </c>
      <c r="N17" s="29" t="s">
        <v>3</v>
      </c>
      <c r="O17" s="1"/>
      <c r="P17" s="29" t="s">
        <v>4</v>
      </c>
      <c r="Q17" s="29"/>
      <c r="R17" s="85" t="s">
        <v>2</v>
      </c>
      <c r="S17" s="85" t="s">
        <v>2</v>
      </c>
      <c r="T17" s="117" t="str">
        <f t="shared" si="0"/>
        <v>ja</v>
      </c>
      <c r="U17" s="117" t="str">
        <f t="shared" si="1"/>
        <v>ja</v>
      </c>
      <c r="V17" s="142" t="s">
        <v>4578</v>
      </c>
      <c r="W17" s="118">
        <f t="shared" si="2"/>
        <v>1</v>
      </c>
      <c r="X17" s="117" t="str">
        <f t="shared" si="3"/>
        <v>OK</v>
      </c>
      <c r="Y17" s="117" t="str">
        <f t="shared" si="4"/>
        <v>keine</v>
      </c>
      <c r="Z17" s="117" t="str">
        <f t="shared" si="5"/>
        <v>OK</v>
      </c>
    </row>
    <row r="18" spans="1:26" s="117" customFormat="1" ht="12.75" hidden="1" customHeight="1" x14ac:dyDescent="0.35">
      <c r="A18" s="29" t="s">
        <v>2429</v>
      </c>
      <c r="B18" s="1" t="s">
        <v>646</v>
      </c>
      <c r="C18" s="29" t="s">
        <v>3</v>
      </c>
      <c r="D18" s="29" t="s">
        <v>3</v>
      </c>
      <c r="E18" s="29" t="s">
        <v>2</v>
      </c>
      <c r="F18" s="29" t="s">
        <v>2</v>
      </c>
      <c r="G18" s="29" t="s">
        <v>2</v>
      </c>
      <c r="H18" s="29" t="s">
        <v>2</v>
      </c>
      <c r="I18" s="29" t="s">
        <v>2</v>
      </c>
      <c r="J18" s="30" t="s">
        <v>2</v>
      </c>
      <c r="K18" s="29" t="s">
        <v>2</v>
      </c>
      <c r="L18" s="29" t="s">
        <v>2</v>
      </c>
      <c r="M18" s="29" t="s">
        <v>2</v>
      </c>
      <c r="N18" s="29" t="s">
        <v>3</v>
      </c>
      <c r="O18" s="1" t="s">
        <v>2409</v>
      </c>
      <c r="P18" s="29" t="s">
        <v>58</v>
      </c>
      <c r="Q18" s="29"/>
      <c r="R18" s="85" t="s">
        <v>2</v>
      </c>
      <c r="S18" s="85" t="s">
        <v>2</v>
      </c>
      <c r="T18" s="117" t="str">
        <f t="shared" si="0"/>
        <v>ja</v>
      </c>
      <c r="U18" s="117" t="str">
        <f t="shared" si="1"/>
        <v>ja</v>
      </c>
      <c r="V18" s="142" t="s">
        <v>4579</v>
      </c>
      <c r="W18" s="118" t="str">
        <f t="shared" si="2"/>
        <v>nein</v>
      </c>
      <c r="X18" s="117" t="str">
        <f t="shared" si="3"/>
        <v>OK</v>
      </c>
      <c r="Y18" s="117" t="str">
        <f t="shared" si="4"/>
        <v>1194/1199</v>
      </c>
      <c r="Z18" s="117" t="str">
        <f t="shared" si="5"/>
        <v>OK</v>
      </c>
    </row>
    <row r="19" spans="1:26" s="117" customFormat="1" ht="12.75" hidden="1" customHeight="1" x14ac:dyDescent="0.35">
      <c r="A19" s="29" t="s">
        <v>2430</v>
      </c>
      <c r="B19" s="1" t="s">
        <v>1091</v>
      </c>
      <c r="C19" s="29" t="s">
        <v>3</v>
      </c>
      <c r="D19" s="29" t="s">
        <v>3</v>
      </c>
      <c r="E19" s="29" t="s">
        <v>2</v>
      </c>
      <c r="F19" s="29" t="s">
        <v>2</v>
      </c>
      <c r="G19" s="29" t="s">
        <v>2</v>
      </c>
      <c r="H19" s="29" t="s">
        <v>2</v>
      </c>
      <c r="I19" s="29" t="s">
        <v>3</v>
      </c>
      <c r="J19" s="30">
        <v>1</v>
      </c>
      <c r="K19" s="29" t="s">
        <v>2</v>
      </c>
      <c r="L19" s="29" t="s">
        <v>2</v>
      </c>
      <c r="M19" s="29" t="s">
        <v>2</v>
      </c>
      <c r="N19" s="29" t="s">
        <v>3</v>
      </c>
      <c r="O19" s="1"/>
      <c r="P19" s="29" t="s">
        <v>4</v>
      </c>
      <c r="Q19" s="29"/>
      <c r="R19" s="85" t="s">
        <v>2</v>
      </c>
      <c r="S19" s="85" t="s">
        <v>2</v>
      </c>
      <c r="T19" s="117" t="str">
        <f t="shared" si="0"/>
        <v>ja</v>
      </c>
      <c r="U19" s="117" t="str">
        <f t="shared" si="1"/>
        <v>ja</v>
      </c>
      <c r="V19" s="142" t="s">
        <v>4578</v>
      </c>
      <c r="W19" s="118">
        <f t="shared" si="2"/>
        <v>1</v>
      </c>
      <c r="X19" s="117" t="str">
        <f t="shared" si="3"/>
        <v>OK</v>
      </c>
      <c r="Y19" s="117" t="str">
        <f t="shared" si="4"/>
        <v>keine</v>
      </c>
      <c r="Z19" s="117" t="str">
        <f t="shared" si="5"/>
        <v>OK</v>
      </c>
    </row>
    <row r="20" spans="1:26" s="117" customFormat="1" ht="12.75" hidden="1" customHeight="1" x14ac:dyDescent="0.35">
      <c r="A20" s="29" t="s">
        <v>2431</v>
      </c>
      <c r="B20" s="1" t="s">
        <v>1172</v>
      </c>
      <c r="C20" s="29" t="s">
        <v>3</v>
      </c>
      <c r="D20" s="29" t="s">
        <v>3</v>
      </c>
      <c r="E20" s="29" t="s">
        <v>2</v>
      </c>
      <c r="F20" s="29" t="s">
        <v>2</v>
      </c>
      <c r="G20" s="29" t="s">
        <v>2</v>
      </c>
      <c r="H20" s="29" t="s">
        <v>2</v>
      </c>
      <c r="I20" s="29" t="s">
        <v>3</v>
      </c>
      <c r="J20" s="30">
        <v>1</v>
      </c>
      <c r="K20" s="29" t="s">
        <v>2</v>
      </c>
      <c r="L20" s="29" t="s">
        <v>2</v>
      </c>
      <c r="M20" s="29" t="s">
        <v>2</v>
      </c>
      <c r="N20" s="29" t="s">
        <v>3</v>
      </c>
      <c r="O20" s="1"/>
      <c r="P20" s="29" t="s">
        <v>4</v>
      </c>
      <c r="Q20" s="29"/>
      <c r="R20" s="85" t="s">
        <v>2</v>
      </c>
      <c r="S20" s="85" t="s">
        <v>2</v>
      </c>
      <c r="T20" s="117" t="str">
        <f t="shared" si="0"/>
        <v>ja</v>
      </c>
      <c r="U20" s="117" t="str">
        <f t="shared" si="1"/>
        <v>ja</v>
      </c>
      <c r="V20" s="142" t="s">
        <v>4577</v>
      </c>
      <c r="W20" s="118">
        <f t="shared" si="2"/>
        <v>1</v>
      </c>
      <c r="X20" s="117" t="str">
        <f t="shared" si="3"/>
        <v>OK</v>
      </c>
      <c r="Y20" s="117" t="str">
        <f t="shared" si="4"/>
        <v>keine</v>
      </c>
      <c r="Z20" s="117" t="str">
        <f t="shared" si="5"/>
        <v>OK</v>
      </c>
    </row>
    <row r="21" spans="1:26" s="117" customFormat="1" ht="12.75" hidden="1" customHeight="1" x14ac:dyDescent="0.35">
      <c r="A21" s="29" t="s">
        <v>2432</v>
      </c>
      <c r="B21" s="1" t="s">
        <v>573</v>
      </c>
      <c r="C21" s="29" t="s">
        <v>3</v>
      </c>
      <c r="D21" s="29" t="s">
        <v>3</v>
      </c>
      <c r="E21" s="29" t="s">
        <v>2</v>
      </c>
      <c r="F21" s="29" t="s">
        <v>2</v>
      </c>
      <c r="G21" s="29" t="s">
        <v>2</v>
      </c>
      <c r="H21" s="29" t="s">
        <v>2</v>
      </c>
      <c r="I21" s="29" t="s">
        <v>3</v>
      </c>
      <c r="J21" s="30">
        <v>1</v>
      </c>
      <c r="K21" s="29" t="s">
        <v>2</v>
      </c>
      <c r="L21" s="29" t="s">
        <v>2</v>
      </c>
      <c r="M21" s="29" t="s">
        <v>2</v>
      </c>
      <c r="N21" s="29" t="s">
        <v>3</v>
      </c>
      <c r="O21" s="1"/>
      <c r="P21" s="29" t="s">
        <v>4</v>
      </c>
      <c r="Q21" s="29"/>
      <c r="R21" s="85" t="s">
        <v>3</v>
      </c>
      <c r="S21" s="85" t="s">
        <v>3</v>
      </c>
      <c r="T21" s="117" t="str">
        <f t="shared" si="0"/>
        <v>ja</v>
      </c>
      <c r="U21" s="117" t="str">
        <f t="shared" si="1"/>
        <v>ja</v>
      </c>
      <c r="V21" s="142" t="s">
        <v>4580</v>
      </c>
      <c r="W21" s="118">
        <f t="shared" si="2"/>
        <v>1</v>
      </c>
      <c r="X21" s="117" t="str">
        <f t="shared" si="3"/>
        <v>OK</v>
      </c>
      <c r="Y21" s="117" t="str">
        <f t="shared" si="4"/>
        <v>keine</v>
      </c>
      <c r="Z21" s="117" t="str">
        <f t="shared" si="5"/>
        <v>OK</v>
      </c>
    </row>
    <row r="22" spans="1:26" s="117" customFormat="1" ht="12.75" hidden="1" customHeight="1" x14ac:dyDescent="0.35">
      <c r="A22" s="29" t="s">
        <v>2433</v>
      </c>
      <c r="B22" s="1" t="s">
        <v>574</v>
      </c>
      <c r="C22" s="29" t="s">
        <v>3</v>
      </c>
      <c r="D22" s="29" t="s">
        <v>3</v>
      </c>
      <c r="E22" s="29" t="s">
        <v>2</v>
      </c>
      <c r="F22" s="29" t="s">
        <v>2</v>
      </c>
      <c r="G22" s="29" t="s">
        <v>2</v>
      </c>
      <c r="H22" s="29" t="s">
        <v>2</v>
      </c>
      <c r="I22" s="29" t="s">
        <v>3</v>
      </c>
      <c r="J22" s="30">
        <v>1</v>
      </c>
      <c r="K22" s="29" t="s">
        <v>2</v>
      </c>
      <c r="L22" s="29" t="s">
        <v>2</v>
      </c>
      <c r="M22" s="29" t="s">
        <v>2</v>
      </c>
      <c r="N22" s="29" t="s">
        <v>3</v>
      </c>
      <c r="O22" s="1"/>
      <c r="P22" s="29" t="s">
        <v>4</v>
      </c>
      <c r="Q22" s="29"/>
      <c r="R22" s="85" t="s">
        <v>3</v>
      </c>
      <c r="S22" s="85" t="s">
        <v>3</v>
      </c>
      <c r="T22" s="117" t="str">
        <f t="shared" si="0"/>
        <v>ja</v>
      </c>
      <c r="U22" s="117" t="str">
        <f t="shared" si="1"/>
        <v>ja</v>
      </c>
      <c r="V22" s="142" t="s">
        <v>4580</v>
      </c>
      <c r="W22" s="118">
        <f t="shared" si="2"/>
        <v>1</v>
      </c>
      <c r="X22" s="117" t="str">
        <f t="shared" si="3"/>
        <v>OK</v>
      </c>
      <c r="Y22" s="117" t="str">
        <f t="shared" si="4"/>
        <v>keine</v>
      </c>
      <c r="Z22" s="117" t="str">
        <f t="shared" si="5"/>
        <v>OK</v>
      </c>
    </row>
    <row r="23" spans="1:26" s="117" customFormat="1" ht="12.75" hidden="1" customHeight="1" x14ac:dyDescent="0.35">
      <c r="A23" s="29" t="s">
        <v>2434</v>
      </c>
      <c r="B23" s="1" t="s">
        <v>883</v>
      </c>
      <c r="C23" s="29" t="s">
        <v>3</v>
      </c>
      <c r="D23" s="29" t="s">
        <v>3</v>
      </c>
      <c r="E23" s="29" t="s">
        <v>2</v>
      </c>
      <c r="F23" s="29" t="s">
        <v>2</v>
      </c>
      <c r="G23" s="29" t="s">
        <v>2</v>
      </c>
      <c r="H23" s="29" t="s">
        <v>2</v>
      </c>
      <c r="I23" s="29" t="s">
        <v>3</v>
      </c>
      <c r="J23" s="30">
        <v>1</v>
      </c>
      <c r="K23" s="29" t="s">
        <v>2</v>
      </c>
      <c r="L23" s="29" t="s">
        <v>2</v>
      </c>
      <c r="M23" s="29" t="s">
        <v>2</v>
      </c>
      <c r="N23" s="29" t="s">
        <v>3</v>
      </c>
      <c r="O23" s="1"/>
      <c r="P23" s="29" t="s">
        <v>4</v>
      </c>
      <c r="Q23" s="29"/>
      <c r="R23" s="85" t="s">
        <v>2</v>
      </c>
      <c r="S23" s="85" t="s">
        <v>2</v>
      </c>
      <c r="T23" s="117" t="str">
        <f t="shared" si="0"/>
        <v>ja</v>
      </c>
      <c r="U23" s="117" t="str">
        <f t="shared" si="1"/>
        <v>ja</v>
      </c>
      <c r="V23" s="142" t="s">
        <v>4577</v>
      </c>
      <c r="W23" s="118">
        <f t="shared" si="2"/>
        <v>1</v>
      </c>
      <c r="X23" s="117" t="str">
        <f t="shared" si="3"/>
        <v>OK</v>
      </c>
      <c r="Y23" s="117" t="str">
        <f t="shared" si="4"/>
        <v>keine</v>
      </c>
      <c r="Z23" s="117" t="str">
        <f t="shared" si="5"/>
        <v>OK</v>
      </c>
    </row>
    <row r="24" spans="1:26" s="117" customFormat="1" ht="12.75" hidden="1" customHeight="1" x14ac:dyDescent="0.35">
      <c r="A24" s="29" t="s">
        <v>2435</v>
      </c>
      <c r="B24" s="1" t="s">
        <v>1595</v>
      </c>
      <c r="C24" s="29" t="s">
        <v>3</v>
      </c>
      <c r="D24" s="29" t="s">
        <v>3</v>
      </c>
      <c r="E24" s="29" t="s">
        <v>2</v>
      </c>
      <c r="F24" s="29" t="s">
        <v>2</v>
      </c>
      <c r="G24" s="29" t="s">
        <v>2</v>
      </c>
      <c r="H24" s="29" t="s">
        <v>2</v>
      </c>
      <c r="I24" s="29" t="s">
        <v>3</v>
      </c>
      <c r="J24" s="30">
        <v>2</v>
      </c>
      <c r="K24" s="29" t="s">
        <v>2</v>
      </c>
      <c r="L24" s="29" t="s">
        <v>2</v>
      </c>
      <c r="M24" s="29" t="s">
        <v>2</v>
      </c>
      <c r="N24" s="29" t="s">
        <v>3</v>
      </c>
      <c r="O24" s="1"/>
      <c r="P24" s="29" t="s">
        <v>4</v>
      </c>
      <c r="Q24" s="29"/>
      <c r="R24" s="85" t="s">
        <v>3</v>
      </c>
      <c r="S24" s="85" t="s">
        <v>3</v>
      </c>
      <c r="T24" s="117" t="str">
        <f t="shared" si="0"/>
        <v>ja</v>
      </c>
      <c r="U24" s="117" t="str">
        <f t="shared" si="1"/>
        <v>ja</v>
      </c>
      <c r="V24" s="142" t="s">
        <v>4581</v>
      </c>
      <c r="W24" s="118">
        <f t="shared" si="2"/>
        <v>2</v>
      </c>
      <c r="X24" s="117" t="str">
        <f t="shared" si="3"/>
        <v>OK</v>
      </c>
      <c r="Y24" s="117" t="str">
        <f t="shared" si="4"/>
        <v>keine</v>
      </c>
      <c r="Z24" s="117" t="str">
        <f t="shared" si="5"/>
        <v>OK</v>
      </c>
    </row>
    <row r="25" spans="1:26" s="117" customFormat="1" ht="12.75" hidden="1" customHeight="1" x14ac:dyDescent="0.35">
      <c r="A25" s="29" t="s">
        <v>2436</v>
      </c>
      <c r="B25" s="1" t="s">
        <v>1896</v>
      </c>
      <c r="C25" s="29" t="s">
        <v>3</v>
      </c>
      <c r="D25" s="29" t="s">
        <v>3</v>
      </c>
      <c r="E25" s="29" t="s">
        <v>2</v>
      </c>
      <c r="F25" s="29" t="s">
        <v>2</v>
      </c>
      <c r="G25" s="29" t="s">
        <v>2</v>
      </c>
      <c r="H25" s="29" t="s">
        <v>2</v>
      </c>
      <c r="I25" s="133" t="s">
        <v>3</v>
      </c>
      <c r="J25" s="134">
        <v>3</v>
      </c>
      <c r="K25" s="29" t="s">
        <v>2</v>
      </c>
      <c r="L25" s="29" t="s">
        <v>2</v>
      </c>
      <c r="M25" s="29" t="s">
        <v>2</v>
      </c>
      <c r="N25" s="29" t="s">
        <v>3</v>
      </c>
      <c r="O25" s="1"/>
      <c r="P25" s="29" t="s">
        <v>4</v>
      </c>
      <c r="Q25" s="29"/>
      <c r="R25" s="85" t="s">
        <v>2</v>
      </c>
      <c r="S25" s="85" t="s">
        <v>2</v>
      </c>
      <c r="T25" s="117" t="str">
        <f t="shared" si="0"/>
        <v>ja</v>
      </c>
      <c r="U25" s="117" t="str">
        <f t="shared" si="1"/>
        <v>ja</v>
      </c>
      <c r="V25" s="142" t="s">
        <v>4582</v>
      </c>
      <c r="W25" s="118">
        <f t="shared" si="2"/>
        <v>3</v>
      </c>
      <c r="X25" s="117" t="str">
        <f t="shared" si="3"/>
        <v>OK</v>
      </c>
      <c r="Y25" s="117" t="str">
        <f t="shared" si="4"/>
        <v>keine</v>
      </c>
      <c r="Z25" s="117" t="str">
        <f t="shared" si="5"/>
        <v>OK</v>
      </c>
    </row>
    <row r="26" spans="1:26" s="117" customFormat="1" ht="12.75" hidden="1" customHeight="1" x14ac:dyDescent="0.35">
      <c r="A26" s="29" t="s">
        <v>2437</v>
      </c>
      <c r="B26" s="1" t="s">
        <v>1415</v>
      </c>
      <c r="C26" s="29" t="s">
        <v>3</v>
      </c>
      <c r="D26" s="29" t="s">
        <v>3</v>
      </c>
      <c r="E26" s="29" t="s">
        <v>2</v>
      </c>
      <c r="F26" s="29" t="s">
        <v>2</v>
      </c>
      <c r="G26" s="29" t="s">
        <v>2</v>
      </c>
      <c r="H26" s="29" t="s">
        <v>2</v>
      </c>
      <c r="I26" s="29" t="s">
        <v>2</v>
      </c>
      <c r="J26" s="30" t="s">
        <v>2</v>
      </c>
      <c r="K26" s="29" t="s">
        <v>2</v>
      </c>
      <c r="L26" s="29" t="s">
        <v>3</v>
      </c>
      <c r="M26" s="29" t="s">
        <v>2</v>
      </c>
      <c r="N26" s="29" t="s">
        <v>3</v>
      </c>
      <c r="O26" s="1" t="s">
        <v>2409</v>
      </c>
      <c r="P26" s="29" t="s">
        <v>58</v>
      </c>
      <c r="Q26" s="29"/>
      <c r="R26" s="85" t="s">
        <v>3</v>
      </c>
      <c r="S26" s="85" t="s">
        <v>3</v>
      </c>
      <c r="T26" s="117" t="str">
        <f t="shared" si="0"/>
        <v>ja</v>
      </c>
      <c r="U26" s="117" t="str">
        <f t="shared" si="1"/>
        <v>ja</v>
      </c>
      <c r="V26" s="142" t="s">
        <v>4579</v>
      </c>
      <c r="W26" s="118" t="str">
        <f t="shared" si="2"/>
        <v>nein</v>
      </c>
      <c r="X26" s="117" t="str">
        <f t="shared" si="3"/>
        <v>OK</v>
      </c>
      <c r="Y26" s="117" t="str">
        <f t="shared" si="4"/>
        <v>1194/1199</v>
      </c>
      <c r="Z26" s="117" t="str">
        <f t="shared" si="5"/>
        <v>OK</v>
      </c>
    </row>
    <row r="27" spans="1:26" s="117" customFormat="1" ht="12.75" hidden="1" customHeight="1" x14ac:dyDescent="0.35">
      <c r="A27" s="29" t="s">
        <v>1417</v>
      </c>
      <c r="B27" s="1" t="s">
        <v>2243</v>
      </c>
      <c r="C27" s="29" t="s">
        <v>3</v>
      </c>
      <c r="D27" s="29" t="s">
        <v>3</v>
      </c>
      <c r="E27" s="29" t="s">
        <v>2</v>
      </c>
      <c r="F27" s="29" t="s">
        <v>2</v>
      </c>
      <c r="G27" s="29" t="s">
        <v>2</v>
      </c>
      <c r="H27" s="29" t="s">
        <v>2</v>
      </c>
      <c r="I27" s="29" t="s">
        <v>2</v>
      </c>
      <c r="J27" s="30" t="s">
        <v>2</v>
      </c>
      <c r="K27" s="29" t="s">
        <v>2</v>
      </c>
      <c r="L27" s="29" t="s">
        <v>3</v>
      </c>
      <c r="M27" s="29" t="s">
        <v>2</v>
      </c>
      <c r="N27" s="29" t="s">
        <v>3</v>
      </c>
      <c r="O27" s="1" t="s">
        <v>2409</v>
      </c>
      <c r="P27" s="29" t="s">
        <v>58</v>
      </c>
      <c r="Q27" s="29"/>
      <c r="R27" s="85" t="s">
        <v>3</v>
      </c>
      <c r="S27" s="85" t="s">
        <v>3</v>
      </c>
      <c r="T27" s="117" t="str">
        <f t="shared" si="0"/>
        <v>ja</v>
      </c>
      <c r="U27" s="117" t="str">
        <f t="shared" si="1"/>
        <v>ja</v>
      </c>
      <c r="V27" s="142" t="s">
        <v>4579</v>
      </c>
      <c r="W27" s="118" t="str">
        <f t="shared" si="2"/>
        <v>nein</v>
      </c>
      <c r="X27" s="117" t="str">
        <f t="shared" si="3"/>
        <v>OK</v>
      </c>
      <c r="Y27" s="117" t="str">
        <f t="shared" si="4"/>
        <v>1194/1199</v>
      </c>
      <c r="Z27" s="117" t="str">
        <f t="shared" si="5"/>
        <v>OK</v>
      </c>
    </row>
    <row r="28" spans="1:26" s="117" customFormat="1" ht="12.75" hidden="1" customHeight="1" x14ac:dyDescent="0.35">
      <c r="A28" s="29" t="s">
        <v>2438</v>
      </c>
      <c r="B28" s="1" t="s">
        <v>1416</v>
      </c>
      <c r="C28" s="29" t="s">
        <v>3</v>
      </c>
      <c r="D28" s="29" t="s">
        <v>3</v>
      </c>
      <c r="E28" s="29" t="s">
        <v>2</v>
      </c>
      <c r="F28" s="29" t="s">
        <v>2</v>
      </c>
      <c r="G28" s="29" t="s">
        <v>2</v>
      </c>
      <c r="H28" s="29" t="s">
        <v>2</v>
      </c>
      <c r="I28" s="29" t="s">
        <v>2</v>
      </c>
      <c r="J28" s="30" t="s">
        <v>2</v>
      </c>
      <c r="K28" s="29" t="s">
        <v>2</v>
      </c>
      <c r="L28" s="29" t="s">
        <v>3</v>
      </c>
      <c r="M28" s="29" t="s">
        <v>2</v>
      </c>
      <c r="N28" s="29" t="s">
        <v>3</v>
      </c>
      <c r="O28" s="1" t="s">
        <v>2409</v>
      </c>
      <c r="P28" s="29" t="s">
        <v>58</v>
      </c>
      <c r="Q28" s="29"/>
      <c r="R28" s="85" t="s">
        <v>3</v>
      </c>
      <c r="S28" s="85" t="s">
        <v>3</v>
      </c>
      <c r="T28" s="117" t="str">
        <f t="shared" si="0"/>
        <v>ja</v>
      </c>
      <c r="U28" s="117" t="str">
        <f t="shared" si="1"/>
        <v>ja</v>
      </c>
      <c r="V28" s="142" t="s">
        <v>4579</v>
      </c>
      <c r="W28" s="118" t="str">
        <f t="shared" si="2"/>
        <v>nein</v>
      </c>
      <c r="X28" s="117" t="str">
        <f t="shared" si="3"/>
        <v>OK</v>
      </c>
      <c r="Y28" s="117" t="str">
        <f t="shared" si="4"/>
        <v>1194/1199</v>
      </c>
      <c r="Z28" s="117" t="str">
        <f t="shared" si="5"/>
        <v>OK</v>
      </c>
    </row>
    <row r="29" spans="1:26" s="117" customFormat="1" ht="12.75" hidden="1" customHeight="1" x14ac:dyDescent="0.35">
      <c r="A29" s="29" t="s">
        <v>2439</v>
      </c>
      <c r="B29" s="1" t="s">
        <v>1678</v>
      </c>
      <c r="C29" s="29" t="s">
        <v>3</v>
      </c>
      <c r="D29" s="29" t="s">
        <v>3</v>
      </c>
      <c r="E29" s="29" t="s">
        <v>2</v>
      </c>
      <c r="F29" s="29" t="s">
        <v>2</v>
      </c>
      <c r="G29" s="29" t="s">
        <v>2</v>
      </c>
      <c r="H29" s="29" t="s">
        <v>2</v>
      </c>
      <c r="I29" s="29" t="s">
        <v>3</v>
      </c>
      <c r="J29" s="30">
        <v>3</v>
      </c>
      <c r="K29" s="29" t="s">
        <v>2</v>
      </c>
      <c r="L29" s="29" t="s">
        <v>2</v>
      </c>
      <c r="M29" s="29" t="s">
        <v>2</v>
      </c>
      <c r="N29" s="29" t="s">
        <v>3</v>
      </c>
      <c r="O29" s="1" t="s">
        <v>2412</v>
      </c>
      <c r="P29" s="29" t="s">
        <v>57</v>
      </c>
      <c r="Q29" s="29"/>
      <c r="R29" s="85" t="s">
        <v>2</v>
      </c>
      <c r="S29" s="85" t="s">
        <v>2</v>
      </c>
      <c r="T29" s="117" t="str">
        <f t="shared" si="0"/>
        <v>ja</v>
      </c>
      <c r="U29" s="117" t="str">
        <f t="shared" si="1"/>
        <v>ja</v>
      </c>
      <c r="V29" s="142" t="s">
        <v>4583</v>
      </c>
      <c r="W29" s="118">
        <f t="shared" si="2"/>
        <v>3</v>
      </c>
      <c r="X29" s="117" t="str">
        <f t="shared" si="3"/>
        <v>OK</v>
      </c>
      <c r="Y29" s="117" t="str">
        <f t="shared" si="4"/>
        <v>1193/1207</v>
      </c>
      <c r="Z29" s="117" t="str">
        <f t="shared" si="5"/>
        <v>OK</v>
      </c>
    </row>
    <row r="30" spans="1:26" s="115" customFormat="1" ht="12.75" hidden="1" customHeight="1" x14ac:dyDescent="0.35">
      <c r="A30" s="29" t="s">
        <v>2440</v>
      </c>
      <c r="B30" s="1" t="s">
        <v>1679</v>
      </c>
      <c r="C30" s="29" t="s">
        <v>3</v>
      </c>
      <c r="D30" s="29" t="s">
        <v>3</v>
      </c>
      <c r="E30" s="29" t="s">
        <v>2</v>
      </c>
      <c r="F30" s="29" t="s">
        <v>2</v>
      </c>
      <c r="G30" s="29" t="s">
        <v>2</v>
      </c>
      <c r="H30" s="29" t="s">
        <v>2</v>
      </c>
      <c r="I30" s="29" t="s">
        <v>3</v>
      </c>
      <c r="J30" s="30">
        <v>4</v>
      </c>
      <c r="K30" s="29" t="s">
        <v>2</v>
      </c>
      <c r="L30" s="29" t="s">
        <v>2</v>
      </c>
      <c r="M30" s="29" t="s">
        <v>2</v>
      </c>
      <c r="N30" s="29" t="s">
        <v>3</v>
      </c>
      <c r="O30" s="1" t="s">
        <v>2412</v>
      </c>
      <c r="P30" s="29" t="s">
        <v>4438</v>
      </c>
      <c r="Q30" s="29"/>
      <c r="R30" s="85" t="s">
        <v>2</v>
      </c>
      <c r="S30" s="85" t="s">
        <v>2</v>
      </c>
      <c r="T30" s="117" t="str">
        <f t="shared" si="0"/>
        <v>ja</v>
      </c>
      <c r="U30" s="117" t="str">
        <f t="shared" si="1"/>
        <v>ja</v>
      </c>
      <c r="V30" s="142" t="s">
        <v>4583</v>
      </c>
      <c r="W30" s="118">
        <f t="shared" si="2"/>
        <v>4</v>
      </c>
      <c r="X30" s="117" t="str">
        <f t="shared" si="3"/>
        <v>OK</v>
      </c>
      <c r="Y30" s="117" t="str">
        <f t="shared" si="4"/>
        <v>1193/1207/1195</v>
      </c>
      <c r="Z30" s="117" t="str">
        <f t="shared" si="5"/>
        <v>OK</v>
      </c>
    </row>
    <row r="31" spans="1:26" s="117" customFormat="1" ht="12.75" hidden="1" customHeight="1" x14ac:dyDescent="0.35">
      <c r="A31" s="29" t="s">
        <v>2441</v>
      </c>
      <c r="B31" s="1" t="s">
        <v>1680</v>
      </c>
      <c r="C31" s="29" t="s">
        <v>3</v>
      </c>
      <c r="D31" s="29" t="s">
        <v>3</v>
      </c>
      <c r="E31" s="29" t="s">
        <v>2</v>
      </c>
      <c r="F31" s="29" t="s">
        <v>2</v>
      </c>
      <c r="G31" s="29" t="s">
        <v>2</v>
      </c>
      <c r="H31" s="29" t="s">
        <v>2</v>
      </c>
      <c r="I31" s="29" t="s">
        <v>3</v>
      </c>
      <c r="J31" s="30">
        <v>4</v>
      </c>
      <c r="K31" s="29" t="s">
        <v>2</v>
      </c>
      <c r="L31" s="29" t="s">
        <v>2</v>
      </c>
      <c r="M31" s="29" t="s">
        <v>2</v>
      </c>
      <c r="N31" s="29" t="s">
        <v>3</v>
      </c>
      <c r="O31" s="1" t="s">
        <v>2412</v>
      </c>
      <c r="P31" s="29" t="s">
        <v>4438</v>
      </c>
      <c r="Q31" s="29"/>
      <c r="R31" s="85" t="s">
        <v>3</v>
      </c>
      <c r="S31" s="85" t="s">
        <v>3</v>
      </c>
      <c r="T31" s="117" t="str">
        <f t="shared" si="0"/>
        <v>ja</v>
      </c>
      <c r="U31" s="117" t="str">
        <f t="shared" si="1"/>
        <v>ja</v>
      </c>
      <c r="V31" s="142" t="s">
        <v>4583</v>
      </c>
      <c r="W31" s="118">
        <f t="shared" si="2"/>
        <v>4</v>
      </c>
      <c r="X31" s="117" t="str">
        <f t="shared" si="3"/>
        <v>OK</v>
      </c>
      <c r="Y31" s="117" t="str">
        <f t="shared" si="4"/>
        <v>1193/1207/1195</v>
      </c>
      <c r="Z31" s="117" t="str">
        <f t="shared" si="5"/>
        <v>OK</v>
      </c>
    </row>
    <row r="32" spans="1:26" s="117" customFormat="1" ht="12.75" hidden="1" customHeight="1" x14ac:dyDescent="0.35">
      <c r="A32" s="29" t="s">
        <v>2442</v>
      </c>
      <c r="B32" s="1" t="s">
        <v>1681</v>
      </c>
      <c r="C32" s="29" t="s">
        <v>3</v>
      </c>
      <c r="D32" s="29" t="s">
        <v>3</v>
      </c>
      <c r="E32" s="29" t="s">
        <v>2</v>
      </c>
      <c r="F32" s="29" t="s">
        <v>2</v>
      </c>
      <c r="G32" s="29" t="s">
        <v>2</v>
      </c>
      <c r="H32" s="29" t="s">
        <v>2</v>
      </c>
      <c r="I32" s="29" t="s">
        <v>3</v>
      </c>
      <c r="J32" s="30">
        <v>1</v>
      </c>
      <c r="K32" s="29" t="s">
        <v>2</v>
      </c>
      <c r="L32" s="29" t="s">
        <v>2</v>
      </c>
      <c r="M32" s="29" t="s">
        <v>2</v>
      </c>
      <c r="N32" s="29" t="s">
        <v>3</v>
      </c>
      <c r="O32" s="1"/>
      <c r="P32" s="29" t="s">
        <v>57</v>
      </c>
      <c r="Q32" s="29"/>
      <c r="R32" s="85" t="s">
        <v>2</v>
      </c>
      <c r="S32" s="85" t="s">
        <v>2</v>
      </c>
      <c r="T32" s="117" t="str">
        <f t="shared" si="0"/>
        <v>ja</v>
      </c>
      <c r="U32" s="117" t="str">
        <f t="shared" si="1"/>
        <v>ja</v>
      </c>
      <c r="V32" s="142" t="s">
        <v>4583</v>
      </c>
      <c r="W32" s="118">
        <f t="shared" si="2"/>
        <v>1</v>
      </c>
      <c r="X32" s="117" t="str">
        <f t="shared" si="3"/>
        <v>OK</v>
      </c>
      <c r="Y32" s="117" t="str">
        <f t="shared" si="4"/>
        <v>1193/1207</v>
      </c>
      <c r="Z32" s="117" t="str">
        <f t="shared" si="5"/>
        <v>OK</v>
      </c>
    </row>
    <row r="33" spans="1:26" s="117" customFormat="1" ht="12.75" hidden="1" customHeight="1" x14ac:dyDescent="0.35">
      <c r="A33" s="29" t="s">
        <v>2443</v>
      </c>
      <c r="B33" s="1" t="s">
        <v>1141</v>
      </c>
      <c r="C33" s="29" t="s">
        <v>3</v>
      </c>
      <c r="D33" s="29" t="s">
        <v>3</v>
      </c>
      <c r="E33" s="29" t="s">
        <v>2</v>
      </c>
      <c r="F33" s="29" t="s">
        <v>2</v>
      </c>
      <c r="G33" s="29" t="s">
        <v>2</v>
      </c>
      <c r="H33" s="29" t="s">
        <v>2</v>
      </c>
      <c r="I33" s="29" t="s">
        <v>3</v>
      </c>
      <c r="J33" s="30">
        <v>4</v>
      </c>
      <c r="K33" s="29" t="s">
        <v>2</v>
      </c>
      <c r="L33" s="29" t="s">
        <v>2</v>
      </c>
      <c r="M33" s="29" t="s">
        <v>2</v>
      </c>
      <c r="N33" s="29" t="s">
        <v>3</v>
      </c>
      <c r="O33" s="1" t="s">
        <v>2412</v>
      </c>
      <c r="P33" s="29" t="s">
        <v>4438</v>
      </c>
      <c r="Q33" s="29"/>
      <c r="R33" s="85" t="s">
        <v>2</v>
      </c>
      <c r="S33" s="85" t="s">
        <v>2</v>
      </c>
      <c r="T33" s="117" t="str">
        <f t="shared" si="0"/>
        <v>ja</v>
      </c>
      <c r="U33" s="117" t="str">
        <f t="shared" si="1"/>
        <v>ja</v>
      </c>
      <c r="V33" s="142" t="s">
        <v>4583</v>
      </c>
      <c r="W33" s="118">
        <f t="shared" si="2"/>
        <v>4</v>
      </c>
      <c r="X33" s="117" t="str">
        <f t="shared" si="3"/>
        <v>OK</v>
      </c>
      <c r="Y33" s="117" t="str">
        <f t="shared" si="4"/>
        <v>1193/1207/1195</v>
      </c>
      <c r="Z33" s="117" t="str">
        <f t="shared" si="5"/>
        <v>OK</v>
      </c>
    </row>
    <row r="34" spans="1:26" s="117" customFormat="1" ht="12.75" customHeight="1" x14ac:dyDescent="0.35">
      <c r="A34" s="29">
        <v>10030</v>
      </c>
      <c r="B34" s="1" t="s">
        <v>1024</v>
      </c>
      <c r="C34" s="29" t="s">
        <v>3</v>
      </c>
      <c r="D34" s="29" t="s">
        <v>3</v>
      </c>
      <c r="E34" s="29" t="s">
        <v>2</v>
      </c>
      <c r="F34" s="29" t="s">
        <v>2</v>
      </c>
      <c r="G34" s="29" t="s">
        <v>3</v>
      </c>
      <c r="H34" s="29" t="s">
        <v>2</v>
      </c>
      <c r="I34" s="29" t="s">
        <v>3</v>
      </c>
      <c r="J34" s="30">
        <v>1</v>
      </c>
      <c r="K34" s="29" t="s">
        <v>2</v>
      </c>
      <c r="L34" s="29" t="s">
        <v>2</v>
      </c>
      <c r="M34" s="29" t="s">
        <v>2</v>
      </c>
      <c r="N34" s="29" t="s">
        <v>3</v>
      </c>
      <c r="O34" s="1" t="s">
        <v>4468</v>
      </c>
      <c r="P34" s="29" t="s">
        <v>4</v>
      </c>
      <c r="Q34" s="29" t="s">
        <v>4442</v>
      </c>
      <c r="R34" s="85" t="s">
        <v>2</v>
      </c>
      <c r="S34" s="85" t="s">
        <v>2</v>
      </c>
      <c r="T34" s="117" t="str">
        <f t="shared" si="0"/>
        <v>ja</v>
      </c>
      <c r="U34" s="117" t="str">
        <f t="shared" si="1"/>
        <v>ja</v>
      </c>
      <c r="V34" s="142" t="s">
        <v>4579</v>
      </c>
      <c r="W34" s="118">
        <f t="shared" si="2"/>
        <v>1</v>
      </c>
      <c r="X34" s="117" t="str">
        <f t="shared" si="3"/>
        <v>OK</v>
      </c>
      <c r="Y34" s="117" t="str">
        <f t="shared" si="4"/>
        <v>keine</v>
      </c>
      <c r="Z34" s="117" t="str">
        <f t="shared" si="5"/>
        <v>OK</v>
      </c>
    </row>
    <row r="35" spans="1:26" s="117" customFormat="1" ht="12.75" hidden="1" customHeight="1" x14ac:dyDescent="0.35">
      <c r="A35" s="29" t="s">
        <v>2444</v>
      </c>
      <c r="B35" s="1" t="s">
        <v>1304</v>
      </c>
      <c r="C35" s="29" t="s">
        <v>3</v>
      </c>
      <c r="D35" s="29" t="s">
        <v>3</v>
      </c>
      <c r="E35" s="29" t="s">
        <v>2</v>
      </c>
      <c r="F35" s="29" t="s">
        <v>2</v>
      </c>
      <c r="G35" s="29" t="s">
        <v>2</v>
      </c>
      <c r="H35" s="29" t="s">
        <v>2</v>
      </c>
      <c r="I35" s="29" t="s">
        <v>2</v>
      </c>
      <c r="J35" s="30" t="s">
        <v>2</v>
      </c>
      <c r="K35" s="29" t="s">
        <v>2</v>
      </c>
      <c r="L35" s="29" t="s">
        <v>2</v>
      </c>
      <c r="M35" s="29" t="s">
        <v>2</v>
      </c>
      <c r="N35" s="29" t="s">
        <v>3</v>
      </c>
      <c r="O35" s="1" t="s">
        <v>2409</v>
      </c>
      <c r="P35" s="29" t="s">
        <v>57</v>
      </c>
      <c r="Q35" s="29"/>
      <c r="R35" s="85" t="s">
        <v>2</v>
      </c>
      <c r="S35" s="85" t="s">
        <v>2</v>
      </c>
      <c r="T35" s="117" t="str">
        <f t="shared" si="0"/>
        <v>ja</v>
      </c>
      <c r="U35" s="117" t="str">
        <f t="shared" si="1"/>
        <v>ja</v>
      </c>
      <c r="V35" s="142" t="s">
        <v>4579</v>
      </c>
      <c r="W35" s="118" t="str">
        <f t="shared" si="2"/>
        <v>nein</v>
      </c>
      <c r="X35" s="117" t="str">
        <f t="shared" si="3"/>
        <v>OK</v>
      </c>
      <c r="Y35" s="117" t="str">
        <f t="shared" si="4"/>
        <v>1193/1207</v>
      </c>
      <c r="Z35" s="117" t="str">
        <f t="shared" si="5"/>
        <v>OK</v>
      </c>
    </row>
    <row r="36" spans="1:26" s="117" customFormat="1" ht="12.75" hidden="1" customHeight="1" x14ac:dyDescent="0.35">
      <c r="A36" s="29" t="s">
        <v>2445</v>
      </c>
      <c r="B36" s="1" t="s">
        <v>383</v>
      </c>
      <c r="C36" s="29" t="s">
        <v>3</v>
      </c>
      <c r="D36" s="29" t="s">
        <v>3</v>
      </c>
      <c r="E36" s="29" t="s">
        <v>2</v>
      </c>
      <c r="F36" s="29" t="s">
        <v>2</v>
      </c>
      <c r="G36" s="29" t="s">
        <v>2</v>
      </c>
      <c r="H36" s="29" t="s">
        <v>2</v>
      </c>
      <c r="I36" s="29" t="s">
        <v>2</v>
      </c>
      <c r="J36" s="30" t="s">
        <v>2</v>
      </c>
      <c r="K36" s="29" t="s">
        <v>2</v>
      </c>
      <c r="L36" s="29" t="s">
        <v>2</v>
      </c>
      <c r="M36" s="29" t="s">
        <v>2</v>
      </c>
      <c r="N36" s="29" t="s">
        <v>3</v>
      </c>
      <c r="O36" s="1" t="s">
        <v>2409</v>
      </c>
      <c r="P36" s="29" t="s">
        <v>57</v>
      </c>
      <c r="Q36" s="29"/>
      <c r="R36" s="85" t="s">
        <v>2</v>
      </c>
      <c r="S36" s="85" t="s">
        <v>2</v>
      </c>
      <c r="T36" s="117" t="str">
        <f t="shared" si="0"/>
        <v>ja</v>
      </c>
      <c r="U36" s="117" t="str">
        <f t="shared" si="1"/>
        <v>ja</v>
      </c>
      <c r="V36" s="142" t="s">
        <v>4579</v>
      </c>
      <c r="W36" s="118" t="str">
        <f t="shared" si="2"/>
        <v>nein</v>
      </c>
      <c r="X36" s="117" t="str">
        <f t="shared" si="3"/>
        <v>OK</v>
      </c>
      <c r="Y36" s="117" t="str">
        <f t="shared" si="4"/>
        <v>1193/1207</v>
      </c>
      <c r="Z36" s="117" t="str">
        <f t="shared" si="5"/>
        <v>OK</v>
      </c>
    </row>
    <row r="37" spans="1:26" s="117" customFormat="1" ht="12.75" customHeight="1" x14ac:dyDescent="0.35">
      <c r="A37" s="29" t="s">
        <v>2446</v>
      </c>
      <c r="B37" s="1" t="s">
        <v>927</v>
      </c>
      <c r="C37" s="29" t="s">
        <v>3</v>
      </c>
      <c r="D37" s="29" t="s">
        <v>3</v>
      </c>
      <c r="E37" s="29" t="s">
        <v>2</v>
      </c>
      <c r="F37" s="29" t="s">
        <v>2</v>
      </c>
      <c r="G37" s="135" t="s">
        <v>2</v>
      </c>
      <c r="H37" s="29" t="s">
        <v>2</v>
      </c>
      <c r="I37" s="29" t="s">
        <v>2</v>
      </c>
      <c r="J37" s="30" t="s">
        <v>2</v>
      </c>
      <c r="K37" s="29" t="s">
        <v>2</v>
      </c>
      <c r="L37" s="29" t="s">
        <v>2</v>
      </c>
      <c r="M37" s="29" t="s">
        <v>2</v>
      </c>
      <c r="N37" s="29" t="s">
        <v>3</v>
      </c>
      <c r="O37" s="1" t="s">
        <v>4469</v>
      </c>
      <c r="P37" s="29" t="s">
        <v>4</v>
      </c>
      <c r="Q37" s="29" t="s">
        <v>4443</v>
      </c>
      <c r="R37" s="85" t="s">
        <v>3</v>
      </c>
      <c r="S37" s="85" t="s">
        <v>3</v>
      </c>
      <c r="T37" s="117" t="str">
        <f t="shared" si="0"/>
        <v>ja</v>
      </c>
      <c r="U37" s="117" t="str">
        <f t="shared" si="1"/>
        <v>ja</v>
      </c>
      <c r="V37" s="142" t="s">
        <v>4579</v>
      </c>
      <c r="W37" s="118" t="str">
        <f t="shared" si="2"/>
        <v>nein</v>
      </c>
      <c r="X37" s="117" t="str">
        <f t="shared" si="3"/>
        <v>OK</v>
      </c>
      <c r="Y37" s="117" t="str">
        <f t="shared" si="4"/>
        <v>keine</v>
      </c>
      <c r="Z37" s="117" t="str">
        <f t="shared" si="5"/>
        <v>OK</v>
      </c>
    </row>
    <row r="38" spans="1:26" s="117" customFormat="1" ht="12.75" hidden="1" customHeight="1" x14ac:dyDescent="0.35">
      <c r="A38" s="29" t="s">
        <v>2447</v>
      </c>
      <c r="B38" s="1" t="s">
        <v>910</v>
      </c>
      <c r="C38" s="29" t="s">
        <v>3</v>
      </c>
      <c r="D38" s="29" t="s">
        <v>3</v>
      </c>
      <c r="E38" s="29" t="s">
        <v>2</v>
      </c>
      <c r="F38" s="29" t="s">
        <v>2</v>
      </c>
      <c r="G38" s="136" t="s">
        <v>2</v>
      </c>
      <c r="H38" s="29" t="s">
        <v>2</v>
      </c>
      <c r="I38" s="29" t="s">
        <v>2</v>
      </c>
      <c r="J38" s="30" t="s">
        <v>2</v>
      </c>
      <c r="K38" s="29" t="s">
        <v>2</v>
      </c>
      <c r="L38" s="29" t="s">
        <v>2</v>
      </c>
      <c r="M38" s="29" t="s">
        <v>2</v>
      </c>
      <c r="N38" s="29" t="s">
        <v>3</v>
      </c>
      <c r="O38" s="1" t="s">
        <v>2412</v>
      </c>
      <c r="P38" s="29"/>
      <c r="Q38" s="29"/>
      <c r="R38" s="85" t="s">
        <v>2</v>
      </c>
      <c r="S38" s="85" t="s">
        <v>2</v>
      </c>
      <c r="T38" s="117" t="str">
        <f t="shared" si="0"/>
        <v>ja</v>
      </c>
      <c r="U38" s="117" t="str">
        <f t="shared" si="1"/>
        <v>ja</v>
      </c>
      <c r="V38" s="142" t="s">
        <v>4584</v>
      </c>
      <c r="W38" s="118" t="str">
        <f t="shared" si="2"/>
        <v>nein</v>
      </c>
      <c r="X38" s="117" t="str">
        <f t="shared" si="3"/>
        <v>OK</v>
      </c>
      <c r="Y38" s="117">
        <f t="shared" si="4"/>
        <v>0</v>
      </c>
      <c r="Z38" s="117" t="str">
        <f t="shared" si="5"/>
        <v>OK</v>
      </c>
    </row>
    <row r="39" spans="1:26" s="117" customFormat="1" ht="12.75" customHeight="1" x14ac:dyDescent="0.35">
      <c r="A39" s="29" t="s">
        <v>2448</v>
      </c>
      <c r="B39" s="1" t="s">
        <v>928</v>
      </c>
      <c r="C39" s="29" t="s">
        <v>3</v>
      </c>
      <c r="D39" s="29" t="s">
        <v>3</v>
      </c>
      <c r="E39" s="29" t="s">
        <v>2</v>
      </c>
      <c r="F39" s="29" t="s">
        <v>2</v>
      </c>
      <c r="G39" s="29" t="s">
        <v>2</v>
      </c>
      <c r="H39" s="29" t="s">
        <v>2</v>
      </c>
      <c r="I39" s="29" t="s">
        <v>2</v>
      </c>
      <c r="J39" s="30" t="s">
        <v>2</v>
      </c>
      <c r="K39" s="29" t="s">
        <v>2</v>
      </c>
      <c r="L39" s="29" t="s">
        <v>2</v>
      </c>
      <c r="M39" s="29" t="s">
        <v>2</v>
      </c>
      <c r="N39" s="29" t="s">
        <v>3</v>
      </c>
      <c r="O39" s="1" t="s">
        <v>4469</v>
      </c>
      <c r="P39" s="29" t="s">
        <v>4</v>
      </c>
      <c r="Q39" s="29" t="s">
        <v>4443</v>
      </c>
      <c r="R39" s="85" t="s">
        <v>3</v>
      </c>
      <c r="S39" s="85" t="s">
        <v>3</v>
      </c>
      <c r="T39" s="117" t="str">
        <f t="shared" si="0"/>
        <v>ja</v>
      </c>
      <c r="U39" s="117" t="str">
        <f t="shared" si="1"/>
        <v>ja</v>
      </c>
      <c r="V39" s="142" t="s">
        <v>4579</v>
      </c>
      <c r="W39" s="118" t="str">
        <f t="shared" si="2"/>
        <v>nein</v>
      </c>
      <c r="X39" s="117" t="str">
        <f t="shared" si="3"/>
        <v>OK</v>
      </c>
      <c r="Y39" s="117" t="str">
        <f t="shared" si="4"/>
        <v>keine</v>
      </c>
      <c r="Z39" s="117" t="str">
        <f t="shared" si="5"/>
        <v>OK</v>
      </c>
    </row>
    <row r="40" spans="1:26" s="117" customFormat="1" ht="12.75" hidden="1" customHeight="1" x14ac:dyDescent="0.35">
      <c r="A40" s="29" t="s">
        <v>2449</v>
      </c>
      <c r="B40" s="1" t="s">
        <v>62</v>
      </c>
      <c r="C40" s="29" t="s">
        <v>3</v>
      </c>
      <c r="D40" s="29" t="s">
        <v>3</v>
      </c>
      <c r="E40" s="29" t="s">
        <v>2</v>
      </c>
      <c r="F40" s="29" t="s">
        <v>2</v>
      </c>
      <c r="G40" s="29" t="s">
        <v>2</v>
      </c>
      <c r="H40" s="29" t="s">
        <v>2</v>
      </c>
      <c r="I40" s="29" t="s">
        <v>3</v>
      </c>
      <c r="J40" s="30">
        <v>1</v>
      </c>
      <c r="K40" s="29" t="s">
        <v>2</v>
      </c>
      <c r="L40" s="29" t="s">
        <v>2</v>
      </c>
      <c r="M40" s="29" t="s">
        <v>2</v>
      </c>
      <c r="N40" s="29" t="s">
        <v>3</v>
      </c>
      <c r="O40" s="1"/>
      <c r="P40" s="29" t="s">
        <v>4</v>
      </c>
      <c r="Q40" s="29"/>
      <c r="R40" s="85" t="s">
        <v>2</v>
      </c>
      <c r="S40" s="85" t="s">
        <v>2</v>
      </c>
      <c r="T40" s="117" t="str">
        <f t="shared" si="0"/>
        <v>ja</v>
      </c>
      <c r="U40" s="117" t="str">
        <f t="shared" si="1"/>
        <v>ja</v>
      </c>
      <c r="V40" s="142" t="s">
        <v>4580</v>
      </c>
      <c r="W40" s="118">
        <f t="shared" si="2"/>
        <v>1</v>
      </c>
      <c r="X40" s="117" t="str">
        <f t="shared" si="3"/>
        <v>OK</v>
      </c>
      <c r="Y40" s="117" t="str">
        <f t="shared" si="4"/>
        <v>keine</v>
      </c>
      <c r="Z40" s="117" t="str">
        <f t="shared" si="5"/>
        <v>OK</v>
      </c>
    </row>
    <row r="41" spans="1:26" s="117" customFormat="1" ht="12.75" hidden="1" customHeight="1" x14ac:dyDescent="0.35">
      <c r="A41" s="29" t="s">
        <v>2450</v>
      </c>
      <c r="B41" s="1" t="s">
        <v>1624</v>
      </c>
      <c r="C41" s="29" t="s">
        <v>3</v>
      </c>
      <c r="D41" s="29" t="s">
        <v>3</v>
      </c>
      <c r="E41" s="29" t="s">
        <v>2</v>
      </c>
      <c r="F41" s="29" t="s">
        <v>2</v>
      </c>
      <c r="G41" s="29" t="s">
        <v>2</v>
      </c>
      <c r="H41" s="29" t="s">
        <v>2</v>
      </c>
      <c r="I41" s="29" t="s">
        <v>3</v>
      </c>
      <c r="J41" s="30">
        <v>1</v>
      </c>
      <c r="K41" s="29" t="s">
        <v>2</v>
      </c>
      <c r="L41" s="29" t="s">
        <v>2</v>
      </c>
      <c r="M41" s="29" t="s">
        <v>2</v>
      </c>
      <c r="N41" s="29" t="s">
        <v>3</v>
      </c>
      <c r="O41" s="1"/>
      <c r="P41" s="29" t="s">
        <v>4</v>
      </c>
      <c r="Q41" s="29"/>
      <c r="R41" s="85" t="s">
        <v>2</v>
      </c>
      <c r="S41" s="85" t="s">
        <v>2</v>
      </c>
      <c r="T41" s="117" t="str">
        <f t="shared" si="0"/>
        <v>ja</v>
      </c>
      <c r="U41" s="117" t="str">
        <f t="shared" si="1"/>
        <v>ja</v>
      </c>
      <c r="V41" s="142" t="s">
        <v>4585</v>
      </c>
      <c r="W41" s="118">
        <f t="shared" si="2"/>
        <v>1</v>
      </c>
      <c r="X41" s="117" t="str">
        <f t="shared" si="3"/>
        <v>OK</v>
      </c>
      <c r="Y41" s="117" t="str">
        <f t="shared" si="4"/>
        <v>keine</v>
      </c>
      <c r="Z41" s="117" t="str">
        <f t="shared" si="5"/>
        <v>OK</v>
      </c>
    </row>
    <row r="42" spans="1:26" s="117" customFormat="1" ht="12.75" hidden="1" customHeight="1" x14ac:dyDescent="0.35">
      <c r="A42" s="29" t="s">
        <v>2451</v>
      </c>
      <c r="B42" s="1" t="s">
        <v>1625</v>
      </c>
      <c r="C42" s="29" t="s">
        <v>3</v>
      </c>
      <c r="D42" s="29" t="s">
        <v>3</v>
      </c>
      <c r="E42" s="29" t="s">
        <v>2</v>
      </c>
      <c r="F42" s="29" t="s">
        <v>2</v>
      </c>
      <c r="G42" s="29" t="s">
        <v>2</v>
      </c>
      <c r="H42" s="29" t="s">
        <v>2</v>
      </c>
      <c r="I42" s="29" t="s">
        <v>3</v>
      </c>
      <c r="J42" s="30">
        <v>1</v>
      </c>
      <c r="K42" s="29" t="s">
        <v>2</v>
      </c>
      <c r="L42" s="29" t="s">
        <v>2</v>
      </c>
      <c r="M42" s="29" t="s">
        <v>2</v>
      </c>
      <c r="N42" s="29" t="s">
        <v>3</v>
      </c>
      <c r="O42" s="1"/>
      <c r="P42" s="29" t="s">
        <v>4</v>
      </c>
      <c r="Q42" s="29"/>
      <c r="R42" s="85" t="s">
        <v>2</v>
      </c>
      <c r="S42" s="85" t="s">
        <v>2</v>
      </c>
      <c r="T42" s="117" t="str">
        <f t="shared" si="0"/>
        <v>ja</v>
      </c>
      <c r="U42" s="117" t="str">
        <f t="shared" si="1"/>
        <v>ja</v>
      </c>
      <c r="V42" s="142" t="s">
        <v>4585</v>
      </c>
      <c r="W42" s="118">
        <f t="shared" si="2"/>
        <v>1</v>
      </c>
      <c r="X42" s="117" t="str">
        <f t="shared" si="3"/>
        <v>OK</v>
      </c>
      <c r="Y42" s="117" t="str">
        <f t="shared" si="4"/>
        <v>keine</v>
      </c>
      <c r="Z42" s="117" t="str">
        <f t="shared" si="5"/>
        <v>OK</v>
      </c>
    </row>
    <row r="43" spans="1:26" s="117" customFormat="1" ht="12.75" hidden="1" customHeight="1" x14ac:dyDescent="0.35">
      <c r="A43" s="29" t="s">
        <v>2452</v>
      </c>
      <c r="B43" s="1" t="s">
        <v>1793</v>
      </c>
      <c r="C43" s="29" t="s">
        <v>2</v>
      </c>
      <c r="D43" s="29" t="s">
        <v>2</v>
      </c>
      <c r="E43" s="29" t="s">
        <v>2</v>
      </c>
      <c r="F43" s="29" t="s">
        <v>2</v>
      </c>
      <c r="G43" s="29" t="s">
        <v>2</v>
      </c>
      <c r="H43" s="29" t="s">
        <v>3</v>
      </c>
      <c r="I43" s="29" t="s">
        <v>2</v>
      </c>
      <c r="J43" s="30" t="s">
        <v>2</v>
      </c>
      <c r="K43" s="29" t="s">
        <v>2</v>
      </c>
      <c r="L43" s="29" t="s">
        <v>2</v>
      </c>
      <c r="M43" s="29" t="s">
        <v>2</v>
      </c>
      <c r="N43" s="29" t="s">
        <v>2</v>
      </c>
      <c r="O43" s="1" t="s">
        <v>2411</v>
      </c>
      <c r="P43" s="29" t="s">
        <v>59</v>
      </c>
      <c r="Q43" s="29"/>
      <c r="R43" s="85" t="s">
        <v>2</v>
      </c>
      <c r="S43" s="85" t="s">
        <v>2</v>
      </c>
      <c r="T43" s="117" t="str">
        <f t="shared" si="0"/>
        <v>ja</v>
      </c>
      <c r="U43" s="117" t="str">
        <f t="shared" si="1"/>
        <v>nein</v>
      </c>
      <c r="V43" s="142" t="s">
        <v>2411</v>
      </c>
      <c r="W43" s="118" t="str">
        <f t="shared" si="2"/>
        <v>nein</v>
      </c>
      <c r="X43" s="117" t="str">
        <f t="shared" si="3"/>
        <v>OK</v>
      </c>
      <c r="Y43" s="117" t="str">
        <f t="shared" si="4"/>
        <v>nicht FK (Vereins-RS)</v>
      </c>
      <c r="Z43" s="117" t="str">
        <f t="shared" si="5"/>
        <v>OK</v>
      </c>
    </row>
    <row r="44" spans="1:26" s="117" customFormat="1" ht="12.75" hidden="1" customHeight="1" x14ac:dyDescent="0.35">
      <c r="A44" s="29" t="s">
        <v>2453</v>
      </c>
      <c r="B44" s="1" t="s">
        <v>141</v>
      </c>
      <c r="C44" s="29" t="s">
        <v>3</v>
      </c>
      <c r="D44" s="29" t="s">
        <v>3</v>
      </c>
      <c r="E44" s="29" t="s">
        <v>2</v>
      </c>
      <c r="F44" s="29" t="s">
        <v>2</v>
      </c>
      <c r="G44" s="29" t="s">
        <v>2</v>
      </c>
      <c r="H44" s="29" t="s">
        <v>2</v>
      </c>
      <c r="I44" s="29" t="s">
        <v>3</v>
      </c>
      <c r="J44" s="30">
        <v>1</v>
      </c>
      <c r="K44" s="29" t="s">
        <v>2</v>
      </c>
      <c r="L44" s="29" t="s">
        <v>2</v>
      </c>
      <c r="M44" s="29" t="s">
        <v>2</v>
      </c>
      <c r="N44" s="29" t="s">
        <v>3</v>
      </c>
      <c r="O44" s="1"/>
      <c r="P44" s="29" t="s">
        <v>4</v>
      </c>
      <c r="Q44" s="29"/>
      <c r="R44" s="85" t="s">
        <v>2</v>
      </c>
      <c r="S44" s="85" t="s">
        <v>2</v>
      </c>
      <c r="T44" s="117" t="str">
        <f t="shared" si="0"/>
        <v>ja</v>
      </c>
      <c r="U44" s="117" t="str">
        <f t="shared" si="1"/>
        <v>ja</v>
      </c>
      <c r="V44" s="142" t="s">
        <v>4580</v>
      </c>
      <c r="W44" s="118">
        <f t="shared" si="2"/>
        <v>1</v>
      </c>
      <c r="X44" s="117" t="str">
        <f t="shared" si="3"/>
        <v>OK</v>
      </c>
      <c r="Y44" s="117" t="str">
        <f t="shared" si="4"/>
        <v>keine</v>
      </c>
      <c r="Z44" s="117" t="str">
        <f t="shared" si="5"/>
        <v>OK</v>
      </c>
    </row>
    <row r="45" spans="1:26" s="117" customFormat="1" ht="12.75" hidden="1" customHeight="1" x14ac:dyDescent="0.35">
      <c r="A45" s="29" t="s">
        <v>2454</v>
      </c>
      <c r="B45" s="1" t="s">
        <v>1162</v>
      </c>
      <c r="C45" s="29" t="s">
        <v>3</v>
      </c>
      <c r="D45" s="29" t="s">
        <v>3</v>
      </c>
      <c r="E45" s="29" t="s">
        <v>2</v>
      </c>
      <c r="F45" s="29" t="s">
        <v>2</v>
      </c>
      <c r="G45" s="29" t="s">
        <v>2</v>
      </c>
      <c r="H45" s="29" t="s">
        <v>2</v>
      </c>
      <c r="I45" s="29" t="s">
        <v>3</v>
      </c>
      <c r="J45" s="30">
        <v>1</v>
      </c>
      <c r="K45" s="29" t="s">
        <v>2</v>
      </c>
      <c r="L45" s="29" t="s">
        <v>2</v>
      </c>
      <c r="M45" s="29" t="s">
        <v>2</v>
      </c>
      <c r="N45" s="29" t="s">
        <v>3</v>
      </c>
      <c r="O45" s="1"/>
      <c r="P45" s="29" t="s">
        <v>4</v>
      </c>
      <c r="Q45" s="29"/>
      <c r="R45" s="85" t="s">
        <v>2</v>
      </c>
      <c r="S45" s="85" t="s">
        <v>2</v>
      </c>
      <c r="T45" s="117" t="str">
        <f t="shared" si="0"/>
        <v>ja</v>
      </c>
      <c r="U45" s="117" t="str">
        <f t="shared" si="1"/>
        <v>ja</v>
      </c>
      <c r="V45" s="142" t="s">
        <v>4577</v>
      </c>
      <c r="W45" s="118">
        <f t="shared" si="2"/>
        <v>1</v>
      </c>
      <c r="X45" s="117" t="str">
        <f t="shared" si="3"/>
        <v>OK</v>
      </c>
      <c r="Y45" s="117" t="str">
        <f t="shared" si="4"/>
        <v>keine</v>
      </c>
      <c r="Z45" s="117" t="str">
        <f t="shared" si="5"/>
        <v>OK</v>
      </c>
    </row>
    <row r="46" spans="1:26" s="117" customFormat="1" ht="12.75" hidden="1" customHeight="1" x14ac:dyDescent="0.35">
      <c r="A46" s="29" t="s">
        <v>2151</v>
      </c>
      <c r="B46" s="1" t="s">
        <v>2150</v>
      </c>
      <c r="C46" s="29" t="s">
        <v>3</v>
      </c>
      <c r="D46" s="29" t="s">
        <v>3</v>
      </c>
      <c r="E46" s="29" t="s">
        <v>2</v>
      </c>
      <c r="F46" s="29" t="s">
        <v>2</v>
      </c>
      <c r="G46" s="29" t="s">
        <v>2</v>
      </c>
      <c r="H46" s="29" t="s">
        <v>2</v>
      </c>
      <c r="I46" s="29" t="s">
        <v>3</v>
      </c>
      <c r="J46" s="30">
        <v>1</v>
      </c>
      <c r="K46" s="29" t="s">
        <v>2</v>
      </c>
      <c r="L46" s="29" t="s">
        <v>2</v>
      </c>
      <c r="M46" s="29" t="s">
        <v>2</v>
      </c>
      <c r="N46" s="29" t="s">
        <v>3</v>
      </c>
      <c r="O46" s="1"/>
      <c r="P46" s="29" t="s">
        <v>4</v>
      </c>
      <c r="Q46" s="29"/>
      <c r="R46" s="85" t="s">
        <v>3</v>
      </c>
      <c r="S46" s="85" t="s">
        <v>3</v>
      </c>
      <c r="T46" s="117" t="str">
        <f t="shared" si="0"/>
        <v>ja</v>
      </c>
      <c r="U46" s="117" t="str">
        <f t="shared" si="1"/>
        <v>ja</v>
      </c>
      <c r="V46" s="142" t="s">
        <v>4580</v>
      </c>
      <c r="W46" s="118">
        <f t="shared" si="2"/>
        <v>1</v>
      </c>
      <c r="X46" s="117" t="str">
        <f t="shared" si="3"/>
        <v>OK</v>
      </c>
      <c r="Y46" s="117" t="str">
        <f t="shared" si="4"/>
        <v>keine</v>
      </c>
      <c r="Z46" s="117" t="str">
        <f t="shared" si="5"/>
        <v>OK</v>
      </c>
    </row>
    <row r="47" spans="1:26" s="117" customFormat="1" ht="12.75" hidden="1" customHeight="1" x14ac:dyDescent="0.35">
      <c r="A47" s="29" t="s">
        <v>2455</v>
      </c>
      <c r="B47" s="1" t="s">
        <v>612</v>
      </c>
      <c r="C47" s="29" t="s">
        <v>3</v>
      </c>
      <c r="D47" s="29" t="s">
        <v>3</v>
      </c>
      <c r="E47" s="29" t="s">
        <v>2</v>
      </c>
      <c r="F47" s="29" t="s">
        <v>2</v>
      </c>
      <c r="G47" s="29" t="s">
        <v>2</v>
      </c>
      <c r="H47" s="29" t="s">
        <v>2</v>
      </c>
      <c r="I47" s="29" t="s">
        <v>3</v>
      </c>
      <c r="J47" s="30">
        <v>1</v>
      </c>
      <c r="K47" s="29" t="s">
        <v>2</v>
      </c>
      <c r="L47" s="29" t="s">
        <v>2</v>
      </c>
      <c r="M47" s="29" t="s">
        <v>2</v>
      </c>
      <c r="N47" s="29" t="s">
        <v>3</v>
      </c>
      <c r="O47" s="1"/>
      <c r="P47" s="29" t="s">
        <v>4</v>
      </c>
      <c r="Q47" s="29"/>
      <c r="R47" s="85" t="s">
        <v>2</v>
      </c>
      <c r="S47" s="85" t="s">
        <v>2</v>
      </c>
      <c r="T47" s="117" t="str">
        <f t="shared" si="0"/>
        <v>ja</v>
      </c>
      <c r="U47" s="117" t="str">
        <f t="shared" si="1"/>
        <v>ja</v>
      </c>
      <c r="V47" s="142" t="s">
        <v>4586</v>
      </c>
      <c r="W47" s="118">
        <f t="shared" si="2"/>
        <v>1</v>
      </c>
      <c r="X47" s="117" t="str">
        <f t="shared" si="3"/>
        <v>OK</v>
      </c>
      <c r="Y47" s="117" t="str">
        <f t="shared" si="4"/>
        <v>keine</v>
      </c>
      <c r="Z47" s="117" t="str">
        <f t="shared" si="5"/>
        <v>OK</v>
      </c>
    </row>
    <row r="48" spans="1:26" s="115" customFormat="1" ht="12.75" hidden="1" customHeight="1" x14ac:dyDescent="0.35">
      <c r="A48" s="29" t="s">
        <v>2456</v>
      </c>
      <c r="B48" s="1" t="s">
        <v>1638</v>
      </c>
      <c r="C48" s="29" t="s">
        <v>3</v>
      </c>
      <c r="D48" s="29" t="s">
        <v>3</v>
      </c>
      <c r="E48" s="29" t="s">
        <v>2</v>
      </c>
      <c r="F48" s="29" t="s">
        <v>2</v>
      </c>
      <c r="G48" s="29" t="s">
        <v>2</v>
      </c>
      <c r="H48" s="29" t="s">
        <v>2</v>
      </c>
      <c r="I48" s="30" t="s">
        <v>3</v>
      </c>
      <c r="J48" s="30">
        <v>4</v>
      </c>
      <c r="K48" s="29" t="s">
        <v>2</v>
      </c>
      <c r="L48" s="29" t="s">
        <v>2</v>
      </c>
      <c r="M48" s="29" t="s">
        <v>2</v>
      </c>
      <c r="N48" s="29" t="s">
        <v>3</v>
      </c>
      <c r="O48" s="1" t="s">
        <v>2412</v>
      </c>
      <c r="P48" s="29" t="s">
        <v>4438</v>
      </c>
      <c r="Q48" s="29"/>
      <c r="R48" s="85" t="s">
        <v>2</v>
      </c>
      <c r="S48" s="85" t="s">
        <v>2</v>
      </c>
      <c r="T48" s="117" t="str">
        <f t="shared" si="0"/>
        <v>ja</v>
      </c>
      <c r="U48" s="117" t="str">
        <f t="shared" si="1"/>
        <v>ja</v>
      </c>
      <c r="V48" s="142" t="s">
        <v>4587</v>
      </c>
      <c r="W48" s="118">
        <f t="shared" si="2"/>
        <v>4</v>
      </c>
      <c r="X48" s="117" t="str">
        <f t="shared" si="3"/>
        <v>OK</v>
      </c>
      <c r="Y48" s="117" t="str">
        <f t="shared" si="4"/>
        <v>1193/1207/1195</v>
      </c>
      <c r="Z48" s="117" t="str">
        <f t="shared" si="5"/>
        <v>OK</v>
      </c>
    </row>
    <row r="49" spans="1:26" s="117" customFormat="1" ht="12.75" hidden="1" customHeight="1" x14ac:dyDescent="0.35">
      <c r="A49" s="29" t="s">
        <v>2457</v>
      </c>
      <c r="B49" s="1" t="s">
        <v>172</v>
      </c>
      <c r="C49" s="29" t="s">
        <v>3</v>
      </c>
      <c r="D49" s="29" t="s">
        <v>3</v>
      </c>
      <c r="E49" s="29" t="s">
        <v>2</v>
      </c>
      <c r="F49" s="29" t="s">
        <v>2</v>
      </c>
      <c r="G49" s="29" t="s">
        <v>2</v>
      </c>
      <c r="H49" s="29" t="s">
        <v>2</v>
      </c>
      <c r="I49" s="29" t="s">
        <v>3</v>
      </c>
      <c r="J49" s="30">
        <v>1</v>
      </c>
      <c r="K49" s="29" t="s">
        <v>2</v>
      </c>
      <c r="L49" s="29" t="s">
        <v>2</v>
      </c>
      <c r="M49" s="29" t="s">
        <v>2</v>
      </c>
      <c r="N49" s="29" t="s">
        <v>3</v>
      </c>
      <c r="O49" s="1"/>
      <c r="P49" s="29" t="s">
        <v>57</v>
      </c>
      <c r="Q49" s="29"/>
      <c r="R49" s="85" t="s">
        <v>3</v>
      </c>
      <c r="S49" s="85" t="s">
        <v>3</v>
      </c>
      <c r="T49" s="117" t="str">
        <f t="shared" si="0"/>
        <v>ja</v>
      </c>
      <c r="U49" s="117" t="str">
        <f t="shared" si="1"/>
        <v>ja</v>
      </c>
      <c r="V49" s="142" t="s">
        <v>4573</v>
      </c>
      <c r="W49" s="118">
        <f t="shared" si="2"/>
        <v>1</v>
      </c>
      <c r="X49" s="117" t="str">
        <f t="shared" si="3"/>
        <v>OK</v>
      </c>
      <c r="Y49" s="117" t="str">
        <f t="shared" si="4"/>
        <v>1193/1207</v>
      </c>
      <c r="Z49" s="117" t="str">
        <f t="shared" si="5"/>
        <v>OK</v>
      </c>
    </row>
    <row r="50" spans="1:26" s="117" customFormat="1" ht="12.75" hidden="1" customHeight="1" x14ac:dyDescent="0.35">
      <c r="A50" s="29" t="s">
        <v>2458</v>
      </c>
      <c r="B50" s="1" t="s">
        <v>1675</v>
      </c>
      <c r="C50" s="29" t="s">
        <v>3</v>
      </c>
      <c r="D50" s="29" t="s">
        <v>3</v>
      </c>
      <c r="E50" s="29" t="s">
        <v>2</v>
      </c>
      <c r="F50" s="29" t="s">
        <v>2</v>
      </c>
      <c r="G50" s="29" t="s">
        <v>2</v>
      </c>
      <c r="H50" s="29" t="s">
        <v>2</v>
      </c>
      <c r="I50" s="29" t="s">
        <v>3</v>
      </c>
      <c r="J50" s="30">
        <v>1</v>
      </c>
      <c r="K50" s="29" t="s">
        <v>2</v>
      </c>
      <c r="L50" s="29" t="s">
        <v>2</v>
      </c>
      <c r="M50" s="29" t="s">
        <v>2</v>
      </c>
      <c r="N50" s="29" t="s">
        <v>3</v>
      </c>
      <c r="O50" s="1"/>
      <c r="P50" s="29" t="s">
        <v>4</v>
      </c>
      <c r="Q50" s="29"/>
      <c r="R50" s="85" t="s">
        <v>3</v>
      </c>
      <c r="S50" s="85" t="s">
        <v>3</v>
      </c>
      <c r="T50" s="117" t="str">
        <f t="shared" si="0"/>
        <v>ja</v>
      </c>
      <c r="U50" s="117" t="str">
        <f t="shared" si="1"/>
        <v>ja</v>
      </c>
      <c r="V50" s="142" t="s">
        <v>4580</v>
      </c>
      <c r="W50" s="118">
        <f t="shared" si="2"/>
        <v>1</v>
      </c>
      <c r="X50" s="117" t="str">
        <f t="shared" si="3"/>
        <v>OK</v>
      </c>
      <c r="Y50" s="117" t="str">
        <f t="shared" si="4"/>
        <v>keine</v>
      </c>
      <c r="Z50" s="117" t="str">
        <f t="shared" si="5"/>
        <v>OK</v>
      </c>
    </row>
    <row r="51" spans="1:26" s="117" customFormat="1" ht="12.75" hidden="1" customHeight="1" x14ac:dyDescent="0.35">
      <c r="A51" s="29" t="s">
        <v>2459</v>
      </c>
      <c r="B51" s="137" t="s">
        <v>79</v>
      </c>
      <c r="C51" s="29" t="s">
        <v>3</v>
      </c>
      <c r="D51" s="29" t="s">
        <v>3</v>
      </c>
      <c r="E51" s="29" t="s">
        <v>2</v>
      </c>
      <c r="F51" s="29" t="s">
        <v>2</v>
      </c>
      <c r="G51" s="29" t="s">
        <v>2</v>
      </c>
      <c r="H51" s="29" t="s">
        <v>2</v>
      </c>
      <c r="I51" s="29" t="s">
        <v>3</v>
      </c>
      <c r="J51" s="30">
        <v>1</v>
      </c>
      <c r="K51" s="29" t="s">
        <v>2</v>
      </c>
      <c r="L51" s="29" t="s">
        <v>2</v>
      </c>
      <c r="M51" s="29" t="s">
        <v>2</v>
      </c>
      <c r="N51" s="29" t="s">
        <v>3</v>
      </c>
      <c r="O51" s="1"/>
      <c r="P51" s="29" t="s">
        <v>4</v>
      </c>
      <c r="Q51" s="29"/>
      <c r="R51" s="85" t="s">
        <v>2</v>
      </c>
      <c r="S51" s="85" t="s">
        <v>2</v>
      </c>
      <c r="T51" s="117" t="str">
        <f t="shared" si="0"/>
        <v>ja</v>
      </c>
      <c r="U51" s="117" t="str">
        <f t="shared" si="1"/>
        <v>ja</v>
      </c>
      <c r="V51" s="142" t="s">
        <v>4582</v>
      </c>
      <c r="W51" s="118">
        <f t="shared" si="2"/>
        <v>1</v>
      </c>
      <c r="X51" s="117" t="str">
        <f t="shared" si="3"/>
        <v>OK</v>
      </c>
      <c r="Y51" s="117" t="str">
        <f t="shared" si="4"/>
        <v>keine</v>
      </c>
      <c r="Z51" s="117" t="str">
        <f t="shared" si="5"/>
        <v>OK</v>
      </c>
    </row>
    <row r="52" spans="1:26" s="117" customFormat="1" ht="12.75" hidden="1" customHeight="1" x14ac:dyDescent="0.35">
      <c r="A52" s="29" t="s">
        <v>2460</v>
      </c>
      <c r="B52" s="1" t="s">
        <v>617</v>
      </c>
      <c r="C52" s="29" t="s">
        <v>3</v>
      </c>
      <c r="D52" s="29" t="s">
        <v>3</v>
      </c>
      <c r="E52" s="29" t="s">
        <v>2</v>
      </c>
      <c r="F52" s="29" t="s">
        <v>2</v>
      </c>
      <c r="G52" s="29" t="s">
        <v>2</v>
      </c>
      <c r="H52" s="29" t="s">
        <v>2</v>
      </c>
      <c r="I52" s="29" t="s">
        <v>3</v>
      </c>
      <c r="J52" s="30">
        <v>1</v>
      </c>
      <c r="K52" s="29" t="s">
        <v>2</v>
      </c>
      <c r="L52" s="29" t="s">
        <v>2</v>
      </c>
      <c r="M52" s="29" t="s">
        <v>2</v>
      </c>
      <c r="N52" s="29" t="s">
        <v>3</v>
      </c>
      <c r="O52" s="1"/>
      <c r="P52" s="29" t="s">
        <v>4</v>
      </c>
      <c r="Q52" s="29"/>
      <c r="R52" s="85" t="s">
        <v>2</v>
      </c>
      <c r="S52" s="85" t="s">
        <v>2</v>
      </c>
      <c r="T52" s="117" t="str">
        <f t="shared" si="0"/>
        <v>ja</v>
      </c>
      <c r="U52" s="117" t="str">
        <f t="shared" si="1"/>
        <v>ja</v>
      </c>
      <c r="V52" s="142" t="s">
        <v>4578</v>
      </c>
      <c r="W52" s="118">
        <f t="shared" si="2"/>
        <v>1</v>
      </c>
      <c r="X52" s="117" t="str">
        <f t="shared" si="3"/>
        <v>OK</v>
      </c>
      <c r="Y52" s="117" t="str">
        <f t="shared" si="4"/>
        <v>keine</v>
      </c>
      <c r="Z52" s="117" t="str">
        <f t="shared" si="5"/>
        <v>OK</v>
      </c>
    </row>
    <row r="53" spans="1:26" s="117" customFormat="1" ht="12.75" hidden="1" customHeight="1" x14ac:dyDescent="0.35">
      <c r="A53" s="29" t="s">
        <v>2461</v>
      </c>
      <c r="B53" s="1" t="s">
        <v>88</v>
      </c>
      <c r="C53" s="29" t="s">
        <v>3</v>
      </c>
      <c r="D53" s="29" t="s">
        <v>3</v>
      </c>
      <c r="E53" s="29" t="s">
        <v>2</v>
      </c>
      <c r="F53" s="29" t="s">
        <v>2</v>
      </c>
      <c r="G53" s="29" t="s">
        <v>2</v>
      </c>
      <c r="H53" s="29" t="s">
        <v>2</v>
      </c>
      <c r="I53" s="29" t="s">
        <v>3</v>
      </c>
      <c r="J53" s="30">
        <v>1</v>
      </c>
      <c r="K53" s="29" t="s">
        <v>2</v>
      </c>
      <c r="L53" s="29" t="s">
        <v>2</v>
      </c>
      <c r="M53" s="29" t="s">
        <v>2</v>
      </c>
      <c r="N53" s="29" t="s">
        <v>3</v>
      </c>
      <c r="O53" s="1"/>
      <c r="P53" s="29" t="s">
        <v>4</v>
      </c>
      <c r="Q53" s="29"/>
      <c r="R53" s="85" t="s">
        <v>2</v>
      </c>
      <c r="S53" s="85" t="s">
        <v>2</v>
      </c>
      <c r="T53" s="117" t="str">
        <f t="shared" si="0"/>
        <v>ja</v>
      </c>
      <c r="U53" s="117" t="str">
        <f t="shared" si="1"/>
        <v>ja</v>
      </c>
      <c r="V53" s="142" t="s">
        <v>4580</v>
      </c>
      <c r="W53" s="118">
        <f t="shared" si="2"/>
        <v>1</v>
      </c>
      <c r="X53" s="117" t="str">
        <f t="shared" si="3"/>
        <v>OK</v>
      </c>
      <c r="Y53" s="117" t="str">
        <f t="shared" si="4"/>
        <v>keine</v>
      </c>
      <c r="Z53" s="117" t="str">
        <f t="shared" si="5"/>
        <v>OK</v>
      </c>
    </row>
    <row r="54" spans="1:26" s="117" customFormat="1" ht="12.75" hidden="1" customHeight="1" x14ac:dyDescent="0.35">
      <c r="A54" s="29" t="s">
        <v>2036</v>
      </c>
      <c r="B54" s="1" t="s">
        <v>2035</v>
      </c>
      <c r="C54" s="29" t="s">
        <v>3</v>
      </c>
      <c r="D54" s="29" t="s">
        <v>3</v>
      </c>
      <c r="E54" s="29" t="s">
        <v>2</v>
      </c>
      <c r="F54" s="29" t="s">
        <v>2</v>
      </c>
      <c r="G54" s="29" t="s">
        <v>2</v>
      </c>
      <c r="H54" s="29" t="s">
        <v>2</v>
      </c>
      <c r="I54" s="29" t="s">
        <v>3</v>
      </c>
      <c r="J54" s="30">
        <v>1</v>
      </c>
      <c r="K54" s="29" t="s">
        <v>2</v>
      </c>
      <c r="L54" s="29" t="s">
        <v>2</v>
      </c>
      <c r="M54" s="29" t="s">
        <v>2</v>
      </c>
      <c r="N54" s="29" t="s">
        <v>3</v>
      </c>
      <c r="O54" s="1"/>
      <c r="P54" s="29" t="s">
        <v>4</v>
      </c>
      <c r="Q54" s="29"/>
      <c r="R54" s="85" t="s">
        <v>3</v>
      </c>
      <c r="S54" s="85" t="s">
        <v>3</v>
      </c>
      <c r="T54" s="117" t="str">
        <f t="shared" si="0"/>
        <v>ja</v>
      </c>
      <c r="U54" s="117" t="str">
        <f t="shared" si="1"/>
        <v>ja</v>
      </c>
      <c r="V54" s="142" t="s">
        <v>4580</v>
      </c>
      <c r="W54" s="118">
        <f t="shared" si="2"/>
        <v>1</v>
      </c>
      <c r="X54" s="117" t="str">
        <f t="shared" si="3"/>
        <v>OK</v>
      </c>
      <c r="Y54" s="117" t="str">
        <f t="shared" si="4"/>
        <v>keine</v>
      </c>
      <c r="Z54" s="117" t="str">
        <f t="shared" si="5"/>
        <v>OK</v>
      </c>
    </row>
    <row r="55" spans="1:26" s="115" customFormat="1" ht="12.75" hidden="1" customHeight="1" x14ac:dyDescent="0.35">
      <c r="A55" s="29" t="s">
        <v>2462</v>
      </c>
      <c r="B55" s="1" t="s">
        <v>912</v>
      </c>
      <c r="C55" s="29" t="s">
        <v>3</v>
      </c>
      <c r="D55" s="29" t="s">
        <v>3</v>
      </c>
      <c r="E55" s="29" t="s">
        <v>2</v>
      </c>
      <c r="F55" s="29" t="s">
        <v>2</v>
      </c>
      <c r="G55" s="29" t="s">
        <v>2</v>
      </c>
      <c r="H55" s="29" t="s">
        <v>2</v>
      </c>
      <c r="I55" s="29" t="s">
        <v>3</v>
      </c>
      <c r="J55" s="138">
        <v>4</v>
      </c>
      <c r="K55" s="29" t="s">
        <v>2</v>
      </c>
      <c r="L55" s="29" t="s">
        <v>2</v>
      </c>
      <c r="M55" s="29" t="s">
        <v>2</v>
      </c>
      <c r="N55" s="29" t="s">
        <v>3</v>
      </c>
      <c r="O55" s="1" t="s">
        <v>2412</v>
      </c>
      <c r="P55" s="139" t="s">
        <v>4568</v>
      </c>
      <c r="Q55" s="29"/>
      <c r="R55" s="85" t="s">
        <v>2</v>
      </c>
      <c r="S55" s="85" t="s">
        <v>2</v>
      </c>
      <c r="T55" s="117" t="str">
        <f t="shared" si="0"/>
        <v>ja</v>
      </c>
      <c r="U55" s="117" t="str">
        <f t="shared" si="1"/>
        <v>ja</v>
      </c>
      <c r="V55" s="142" t="s">
        <v>4584</v>
      </c>
      <c r="W55" s="118">
        <f t="shared" si="2"/>
        <v>4</v>
      </c>
      <c r="X55" s="117" t="str">
        <f t="shared" si="3"/>
        <v>OK</v>
      </c>
      <c r="Y55" s="117" t="str">
        <f t="shared" si="4"/>
        <v>100/1193/1207</v>
      </c>
      <c r="Z55" s="117" t="str">
        <f t="shared" si="5"/>
        <v>OK</v>
      </c>
    </row>
    <row r="56" spans="1:26" s="115" customFormat="1" ht="12.75" hidden="1" customHeight="1" x14ac:dyDescent="0.35">
      <c r="A56" s="29" t="s">
        <v>2463</v>
      </c>
      <c r="B56" s="1" t="s">
        <v>592</v>
      </c>
      <c r="C56" s="29" t="s">
        <v>3</v>
      </c>
      <c r="D56" s="29" t="s">
        <v>3</v>
      </c>
      <c r="E56" s="29" t="s">
        <v>2</v>
      </c>
      <c r="F56" s="29" t="s">
        <v>2</v>
      </c>
      <c r="G56" s="29" t="s">
        <v>2</v>
      </c>
      <c r="H56" s="29" t="s">
        <v>2</v>
      </c>
      <c r="I56" s="29" t="s">
        <v>3</v>
      </c>
      <c r="J56" s="30">
        <v>1</v>
      </c>
      <c r="K56" s="29" t="s">
        <v>2</v>
      </c>
      <c r="L56" s="29" t="s">
        <v>2</v>
      </c>
      <c r="M56" s="29" t="s">
        <v>2</v>
      </c>
      <c r="N56" s="29" t="s">
        <v>3</v>
      </c>
      <c r="O56" s="1"/>
      <c r="P56" s="29" t="s">
        <v>4</v>
      </c>
      <c r="Q56" s="29"/>
      <c r="R56" s="85" t="s">
        <v>2</v>
      </c>
      <c r="S56" s="85" t="s">
        <v>2</v>
      </c>
      <c r="T56" s="117" t="str">
        <f t="shared" si="0"/>
        <v>ja</v>
      </c>
      <c r="U56" s="117" t="str">
        <f t="shared" si="1"/>
        <v>ja</v>
      </c>
      <c r="V56" s="142" t="s">
        <v>4575</v>
      </c>
      <c r="W56" s="118">
        <f t="shared" si="2"/>
        <v>1</v>
      </c>
      <c r="X56" s="117" t="str">
        <f t="shared" si="3"/>
        <v>OK</v>
      </c>
      <c r="Y56" s="117" t="str">
        <f t="shared" si="4"/>
        <v>keine</v>
      </c>
      <c r="Z56" s="117" t="str">
        <f t="shared" si="5"/>
        <v>OK</v>
      </c>
    </row>
    <row r="57" spans="1:26" s="115" customFormat="1" ht="12.75" hidden="1" customHeight="1" x14ac:dyDescent="0.35">
      <c r="A57" s="29" t="s">
        <v>2464</v>
      </c>
      <c r="B57" s="1" t="s">
        <v>593</v>
      </c>
      <c r="C57" s="29" t="s">
        <v>3</v>
      </c>
      <c r="D57" s="29" t="s">
        <v>3</v>
      </c>
      <c r="E57" s="29" t="s">
        <v>2</v>
      </c>
      <c r="F57" s="29" t="s">
        <v>2</v>
      </c>
      <c r="G57" s="29" t="s">
        <v>2</v>
      </c>
      <c r="H57" s="29" t="s">
        <v>2</v>
      </c>
      <c r="I57" s="29" t="s">
        <v>3</v>
      </c>
      <c r="J57" s="30">
        <v>1</v>
      </c>
      <c r="K57" s="29" t="s">
        <v>2</v>
      </c>
      <c r="L57" s="29" t="s">
        <v>2</v>
      </c>
      <c r="M57" s="29" t="s">
        <v>2</v>
      </c>
      <c r="N57" s="29" t="s">
        <v>3</v>
      </c>
      <c r="O57" s="1"/>
      <c r="P57" s="29" t="s">
        <v>4</v>
      </c>
      <c r="Q57" s="29"/>
      <c r="R57" s="85" t="s">
        <v>2</v>
      </c>
      <c r="S57" s="85" t="s">
        <v>2</v>
      </c>
      <c r="T57" s="117" t="str">
        <f t="shared" si="0"/>
        <v>ja</v>
      </c>
      <c r="U57" s="117" t="str">
        <f t="shared" si="1"/>
        <v>ja</v>
      </c>
      <c r="V57" s="142" t="s">
        <v>4575</v>
      </c>
      <c r="W57" s="118">
        <f t="shared" si="2"/>
        <v>1</v>
      </c>
      <c r="X57" s="117" t="str">
        <f t="shared" si="3"/>
        <v>OK</v>
      </c>
      <c r="Y57" s="117" t="str">
        <f t="shared" si="4"/>
        <v>keine</v>
      </c>
      <c r="Z57" s="117" t="str">
        <f t="shared" si="5"/>
        <v>OK</v>
      </c>
    </row>
    <row r="58" spans="1:26" s="115" customFormat="1" ht="12.75" customHeight="1" x14ac:dyDescent="0.35">
      <c r="A58" s="29" t="s">
        <v>2465</v>
      </c>
      <c r="B58" s="1" t="s">
        <v>639</v>
      </c>
      <c r="C58" s="29" t="s">
        <v>3</v>
      </c>
      <c r="D58" s="29" t="s">
        <v>3</v>
      </c>
      <c r="E58" s="29" t="s">
        <v>2</v>
      </c>
      <c r="F58" s="29" t="s">
        <v>2</v>
      </c>
      <c r="G58" s="29" t="s">
        <v>2</v>
      </c>
      <c r="H58" s="29" t="s">
        <v>2</v>
      </c>
      <c r="I58" s="29" t="s">
        <v>2</v>
      </c>
      <c r="J58" s="30" t="s">
        <v>2</v>
      </c>
      <c r="K58" s="29" t="s">
        <v>2</v>
      </c>
      <c r="L58" s="29" t="s">
        <v>2</v>
      </c>
      <c r="M58" s="29" t="s">
        <v>2</v>
      </c>
      <c r="N58" s="29" t="s">
        <v>3</v>
      </c>
      <c r="O58" s="1" t="s">
        <v>4470</v>
      </c>
      <c r="P58" s="29" t="s">
        <v>4</v>
      </c>
      <c r="Q58" s="29" t="s">
        <v>639</v>
      </c>
      <c r="R58" s="85" t="s">
        <v>3</v>
      </c>
      <c r="S58" s="85" t="s">
        <v>3</v>
      </c>
      <c r="T58" s="117" t="str">
        <f t="shared" si="0"/>
        <v>ja</v>
      </c>
      <c r="U58" s="117" t="str">
        <f t="shared" si="1"/>
        <v>ja</v>
      </c>
      <c r="V58" s="142" t="s">
        <v>4579</v>
      </c>
      <c r="W58" s="118" t="str">
        <f t="shared" si="2"/>
        <v>nein</v>
      </c>
      <c r="X58" s="117" t="str">
        <f t="shared" si="3"/>
        <v>OK</v>
      </c>
      <c r="Y58" s="117" t="str">
        <f t="shared" si="4"/>
        <v>keine</v>
      </c>
      <c r="Z58" s="117" t="str">
        <f t="shared" si="5"/>
        <v>OK</v>
      </c>
    </row>
    <row r="59" spans="1:26" s="117" customFormat="1" ht="12.75" hidden="1" customHeight="1" x14ac:dyDescent="0.35">
      <c r="A59" s="29" t="s">
        <v>2466</v>
      </c>
      <c r="B59" s="1" t="s">
        <v>1897</v>
      </c>
      <c r="C59" s="29" t="s">
        <v>3</v>
      </c>
      <c r="D59" s="29" t="s">
        <v>3</v>
      </c>
      <c r="E59" s="29" t="s">
        <v>2</v>
      </c>
      <c r="F59" s="29" t="s">
        <v>2</v>
      </c>
      <c r="G59" s="29" t="s">
        <v>2</v>
      </c>
      <c r="H59" s="29" t="s">
        <v>2</v>
      </c>
      <c r="I59" s="29" t="s">
        <v>3</v>
      </c>
      <c r="J59" s="30">
        <v>1</v>
      </c>
      <c r="K59" s="29" t="s">
        <v>2</v>
      </c>
      <c r="L59" s="29" t="s">
        <v>2</v>
      </c>
      <c r="M59" s="29" t="s">
        <v>2</v>
      </c>
      <c r="N59" s="29" t="s">
        <v>3</v>
      </c>
      <c r="O59" s="1"/>
      <c r="P59" s="29" t="s">
        <v>4</v>
      </c>
      <c r="Q59" s="29"/>
      <c r="R59" s="85" t="s">
        <v>2</v>
      </c>
      <c r="S59" s="85" t="s">
        <v>2</v>
      </c>
      <c r="T59" s="117" t="str">
        <f t="shared" si="0"/>
        <v>ja</v>
      </c>
      <c r="U59" s="117" t="str">
        <f t="shared" si="1"/>
        <v>ja</v>
      </c>
      <c r="V59" s="142" t="s">
        <v>4587</v>
      </c>
      <c r="W59" s="118">
        <f t="shared" si="2"/>
        <v>1</v>
      </c>
      <c r="X59" s="117" t="str">
        <f t="shared" si="3"/>
        <v>OK</v>
      </c>
      <c r="Y59" s="117" t="str">
        <f t="shared" si="4"/>
        <v>keine</v>
      </c>
      <c r="Z59" s="117" t="str">
        <f t="shared" si="5"/>
        <v>OK</v>
      </c>
    </row>
    <row r="60" spans="1:26" s="117" customFormat="1" ht="12.75" hidden="1" customHeight="1" x14ac:dyDescent="0.35">
      <c r="A60" s="29" t="s">
        <v>2467</v>
      </c>
      <c r="B60" s="1" t="s">
        <v>739</v>
      </c>
      <c r="C60" s="29" t="s">
        <v>3</v>
      </c>
      <c r="D60" s="29" t="s">
        <v>3</v>
      </c>
      <c r="E60" s="29" t="s">
        <v>2</v>
      </c>
      <c r="F60" s="29" t="s">
        <v>2</v>
      </c>
      <c r="G60" s="29" t="s">
        <v>2</v>
      </c>
      <c r="H60" s="29" t="s">
        <v>2</v>
      </c>
      <c r="I60" s="29" t="s">
        <v>3</v>
      </c>
      <c r="J60" s="30">
        <v>1</v>
      </c>
      <c r="K60" s="29" t="s">
        <v>2</v>
      </c>
      <c r="L60" s="29" t="s">
        <v>2</v>
      </c>
      <c r="M60" s="29" t="s">
        <v>2</v>
      </c>
      <c r="N60" s="29" t="s">
        <v>3</v>
      </c>
      <c r="O60" s="1"/>
      <c r="P60" s="29">
        <v>1198</v>
      </c>
      <c r="Q60" s="29"/>
      <c r="R60" s="85" t="s">
        <v>3</v>
      </c>
      <c r="S60" s="85" t="s">
        <v>3</v>
      </c>
      <c r="T60" s="117" t="str">
        <f t="shared" si="0"/>
        <v>ja</v>
      </c>
      <c r="U60" s="117" t="str">
        <f t="shared" si="1"/>
        <v>ja</v>
      </c>
      <c r="V60" s="142" t="s">
        <v>4622</v>
      </c>
      <c r="W60" s="118">
        <f t="shared" si="2"/>
        <v>1</v>
      </c>
      <c r="X60" s="117" t="str">
        <f t="shared" si="3"/>
        <v>OK</v>
      </c>
      <c r="Y60" s="117">
        <f t="shared" si="4"/>
        <v>1198</v>
      </c>
      <c r="Z60" s="117" t="str">
        <f t="shared" si="5"/>
        <v>OK</v>
      </c>
    </row>
    <row r="61" spans="1:26" s="117" customFormat="1" ht="12.75" hidden="1" customHeight="1" x14ac:dyDescent="0.35">
      <c r="A61" s="29" t="s">
        <v>2468</v>
      </c>
      <c r="B61" s="1" t="s">
        <v>1709</v>
      </c>
      <c r="C61" s="29" t="s">
        <v>3</v>
      </c>
      <c r="D61" s="29" t="s">
        <v>3</v>
      </c>
      <c r="E61" s="29" t="s">
        <v>2</v>
      </c>
      <c r="F61" s="29" t="s">
        <v>2</v>
      </c>
      <c r="G61" s="29" t="s">
        <v>2</v>
      </c>
      <c r="H61" s="29" t="s">
        <v>2</v>
      </c>
      <c r="I61" s="133" t="s">
        <v>3</v>
      </c>
      <c r="J61" s="134">
        <v>3</v>
      </c>
      <c r="K61" s="29" t="s">
        <v>2</v>
      </c>
      <c r="L61" s="29" t="s">
        <v>2</v>
      </c>
      <c r="M61" s="29" t="s">
        <v>2</v>
      </c>
      <c r="N61" s="29" t="s">
        <v>3</v>
      </c>
      <c r="O61" s="1"/>
      <c r="P61" s="29" t="s">
        <v>4</v>
      </c>
      <c r="Q61" s="29"/>
      <c r="R61" s="85" t="s">
        <v>3</v>
      </c>
      <c r="S61" s="85" t="s">
        <v>3</v>
      </c>
      <c r="T61" s="117" t="str">
        <f t="shared" si="0"/>
        <v>ja</v>
      </c>
      <c r="U61" s="117" t="str">
        <f t="shared" si="1"/>
        <v>ja</v>
      </c>
      <c r="V61" s="142" t="s">
        <v>4588</v>
      </c>
      <c r="W61" s="118">
        <f t="shared" si="2"/>
        <v>3</v>
      </c>
      <c r="X61" s="117" t="str">
        <f t="shared" si="3"/>
        <v>OK</v>
      </c>
      <c r="Y61" s="117" t="str">
        <f t="shared" si="4"/>
        <v>keine</v>
      </c>
      <c r="Z61" s="117" t="str">
        <f t="shared" si="5"/>
        <v>OK</v>
      </c>
    </row>
    <row r="62" spans="1:26" s="117" customFormat="1" ht="12.75" hidden="1" customHeight="1" x14ac:dyDescent="0.35">
      <c r="A62" s="29" t="s">
        <v>2469</v>
      </c>
      <c r="B62" s="1" t="s">
        <v>1490</v>
      </c>
      <c r="C62" s="29" t="s">
        <v>3</v>
      </c>
      <c r="D62" s="29" t="s">
        <v>3</v>
      </c>
      <c r="E62" s="29" t="s">
        <v>2</v>
      </c>
      <c r="F62" s="29" t="s">
        <v>2</v>
      </c>
      <c r="G62" s="29" t="s">
        <v>2</v>
      </c>
      <c r="H62" s="29" t="s">
        <v>2</v>
      </c>
      <c r="I62" s="29" t="s">
        <v>3</v>
      </c>
      <c r="J62" s="30">
        <v>3</v>
      </c>
      <c r="K62" s="29" t="s">
        <v>2</v>
      </c>
      <c r="L62" s="29" t="s">
        <v>2</v>
      </c>
      <c r="M62" s="29" t="s">
        <v>2</v>
      </c>
      <c r="N62" s="29" t="s">
        <v>3</v>
      </c>
      <c r="O62" s="1"/>
      <c r="P62" s="29" t="s">
        <v>4</v>
      </c>
      <c r="Q62" s="29"/>
      <c r="R62" s="85" t="s">
        <v>2</v>
      </c>
      <c r="S62" s="85" t="s">
        <v>2</v>
      </c>
      <c r="T62" s="117" t="str">
        <f t="shared" si="0"/>
        <v>ja</v>
      </c>
      <c r="U62" s="117" t="str">
        <f t="shared" si="1"/>
        <v>ja</v>
      </c>
      <c r="V62" s="142" t="s">
        <v>4589</v>
      </c>
      <c r="W62" s="118">
        <f t="shared" si="2"/>
        <v>3</v>
      </c>
      <c r="X62" s="117" t="str">
        <f t="shared" si="3"/>
        <v>OK</v>
      </c>
      <c r="Y62" s="117" t="str">
        <f t="shared" si="4"/>
        <v>keine</v>
      </c>
      <c r="Z62" s="117" t="str">
        <f t="shared" si="5"/>
        <v>OK</v>
      </c>
    </row>
    <row r="63" spans="1:26" s="117" customFormat="1" ht="12.75" hidden="1" customHeight="1" x14ac:dyDescent="0.35">
      <c r="A63" s="29" t="s">
        <v>2470</v>
      </c>
      <c r="B63" s="1" t="s">
        <v>317</v>
      </c>
      <c r="C63" s="29" t="s">
        <v>2</v>
      </c>
      <c r="D63" s="29" t="s">
        <v>2</v>
      </c>
      <c r="E63" s="29" t="s">
        <v>2</v>
      </c>
      <c r="F63" s="29" t="s">
        <v>2</v>
      </c>
      <c r="G63" s="29" t="s">
        <v>2</v>
      </c>
      <c r="H63" s="29" t="s">
        <v>2</v>
      </c>
      <c r="I63" s="30" t="s">
        <v>2</v>
      </c>
      <c r="J63" s="30" t="s">
        <v>2</v>
      </c>
      <c r="K63" s="29" t="s">
        <v>2</v>
      </c>
      <c r="L63" s="29" t="s">
        <v>2</v>
      </c>
      <c r="M63" s="29" t="s">
        <v>2</v>
      </c>
      <c r="N63" s="29" t="s">
        <v>2</v>
      </c>
      <c r="O63" s="1"/>
      <c r="P63" s="29" t="s">
        <v>4</v>
      </c>
      <c r="Q63" s="29"/>
      <c r="R63" s="85" t="s">
        <v>2</v>
      </c>
      <c r="S63" s="85" t="s">
        <v>2</v>
      </c>
      <c r="T63" s="117" t="str">
        <f t="shared" si="0"/>
        <v>nein</v>
      </c>
      <c r="U63" s="117" t="str">
        <f t="shared" si="1"/>
        <v>nein</v>
      </c>
      <c r="V63" s="142" t="s">
        <v>2411</v>
      </c>
      <c r="W63" s="118" t="str">
        <f t="shared" si="2"/>
        <v>nein</v>
      </c>
      <c r="X63" s="117" t="str">
        <f t="shared" si="3"/>
        <v>OK</v>
      </c>
      <c r="Y63" s="117" t="str">
        <f t="shared" si="4"/>
        <v>keine</v>
      </c>
      <c r="Z63" s="117" t="str">
        <f t="shared" si="5"/>
        <v>OK</v>
      </c>
    </row>
    <row r="64" spans="1:26" s="117" customFormat="1" ht="12.75" hidden="1" customHeight="1" x14ac:dyDescent="0.35">
      <c r="A64" s="29" t="s">
        <v>2471</v>
      </c>
      <c r="B64" s="1" t="s">
        <v>2105</v>
      </c>
      <c r="C64" s="29" t="s">
        <v>3</v>
      </c>
      <c r="D64" s="29" t="s">
        <v>3</v>
      </c>
      <c r="E64" s="29" t="s">
        <v>2</v>
      </c>
      <c r="F64" s="29" t="s">
        <v>2</v>
      </c>
      <c r="G64" s="29" t="s">
        <v>2</v>
      </c>
      <c r="H64" s="29" t="s">
        <v>2</v>
      </c>
      <c r="I64" s="134" t="s">
        <v>3</v>
      </c>
      <c r="J64" s="134">
        <v>2</v>
      </c>
      <c r="K64" s="29" t="s">
        <v>2</v>
      </c>
      <c r="L64" s="29" t="s">
        <v>2</v>
      </c>
      <c r="M64" s="29" t="s">
        <v>2</v>
      </c>
      <c r="N64" s="29" t="s">
        <v>3</v>
      </c>
      <c r="O64" s="1"/>
      <c r="P64" s="29">
        <v>1191</v>
      </c>
      <c r="Q64" s="29"/>
      <c r="R64" s="85" t="s">
        <v>2</v>
      </c>
      <c r="S64" s="85" t="s">
        <v>2</v>
      </c>
      <c r="T64" s="117" t="str">
        <f t="shared" si="0"/>
        <v>ja</v>
      </c>
      <c r="U64" s="117" t="str">
        <f t="shared" si="1"/>
        <v>ja</v>
      </c>
      <c r="V64" s="142" t="s">
        <v>4606</v>
      </c>
      <c r="W64" s="118">
        <f t="shared" si="2"/>
        <v>2</v>
      </c>
      <c r="X64" s="117" t="str">
        <f t="shared" si="3"/>
        <v>OK</v>
      </c>
      <c r="Y64" s="117">
        <f t="shared" si="4"/>
        <v>1191</v>
      </c>
      <c r="Z64" s="117" t="str">
        <f t="shared" si="5"/>
        <v>OK</v>
      </c>
    </row>
    <row r="65" spans="1:26" s="115" customFormat="1" ht="12.75" hidden="1" customHeight="1" x14ac:dyDescent="0.35">
      <c r="A65" s="29" t="s">
        <v>2472</v>
      </c>
      <c r="B65" s="1" t="s">
        <v>263</v>
      </c>
      <c r="C65" s="29" t="s">
        <v>3</v>
      </c>
      <c r="D65" s="29" t="s">
        <v>3</v>
      </c>
      <c r="E65" s="29" t="s">
        <v>2</v>
      </c>
      <c r="F65" s="29" t="s">
        <v>2</v>
      </c>
      <c r="G65" s="29" t="s">
        <v>2</v>
      </c>
      <c r="H65" s="29" t="s">
        <v>2</v>
      </c>
      <c r="I65" s="29" t="s">
        <v>3</v>
      </c>
      <c r="J65" s="30">
        <v>1</v>
      </c>
      <c r="K65" s="29" t="s">
        <v>2</v>
      </c>
      <c r="L65" s="29" t="s">
        <v>2</v>
      </c>
      <c r="M65" s="29" t="s">
        <v>2</v>
      </c>
      <c r="N65" s="29" t="s">
        <v>3</v>
      </c>
      <c r="O65" s="1"/>
      <c r="P65" s="29" t="s">
        <v>4</v>
      </c>
      <c r="Q65" s="29"/>
      <c r="R65" s="85" t="s">
        <v>3</v>
      </c>
      <c r="S65" s="85" t="s">
        <v>3</v>
      </c>
      <c r="T65" s="117" t="str">
        <f t="shared" si="0"/>
        <v>ja</v>
      </c>
      <c r="U65" s="117" t="str">
        <f t="shared" si="1"/>
        <v>ja</v>
      </c>
      <c r="V65" s="142" t="s">
        <v>4580</v>
      </c>
      <c r="W65" s="118">
        <f t="shared" si="2"/>
        <v>1</v>
      </c>
      <c r="X65" s="117" t="str">
        <f t="shared" si="3"/>
        <v>OK</v>
      </c>
      <c r="Y65" s="117" t="str">
        <f t="shared" si="4"/>
        <v>keine</v>
      </c>
      <c r="Z65" s="117" t="str">
        <f t="shared" si="5"/>
        <v>OK</v>
      </c>
    </row>
    <row r="66" spans="1:26" s="117" customFormat="1" ht="12.75" hidden="1" customHeight="1" x14ac:dyDescent="0.35">
      <c r="A66" s="29" t="s">
        <v>2473</v>
      </c>
      <c r="B66" s="1" t="s">
        <v>481</v>
      </c>
      <c r="C66" s="29" t="s">
        <v>3</v>
      </c>
      <c r="D66" s="29" t="s">
        <v>3</v>
      </c>
      <c r="E66" s="29" t="s">
        <v>2</v>
      </c>
      <c r="F66" s="29" t="s">
        <v>2</v>
      </c>
      <c r="G66" s="29" t="s">
        <v>2</v>
      </c>
      <c r="H66" s="29" t="s">
        <v>2</v>
      </c>
      <c r="I66" s="29" t="s">
        <v>3</v>
      </c>
      <c r="J66" s="30">
        <v>1</v>
      </c>
      <c r="K66" s="29" t="s">
        <v>2</v>
      </c>
      <c r="L66" s="29" t="s">
        <v>2</v>
      </c>
      <c r="M66" s="29" t="s">
        <v>2</v>
      </c>
      <c r="N66" s="29" t="s">
        <v>3</v>
      </c>
      <c r="O66" s="1"/>
      <c r="P66" s="29" t="s">
        <v>4</v>
      </c>
      <c r="Q66" s="29"/>
      <c r="R66" s="85" t="s">
        <v>3</v>
      </c>
      <c r="S66" s="85" t="s">
        <v>3</v>
      </c>
      <c r="T66" s="117" t="str">
        <f t="shared" si="0"/>
        <v>ja</v>
      </c>
      <c r="U66" s="117" t="str">
        <f t="shared" si="1"/>
        <v>ja</v>
      </c>
      <c r="V66" s="142" t="s">
        <v>4577</v>
      </c>
      <c r="W66" s="118">
        <f t="shared" si="2"/>
        <v>1</v>
      </c>
      <c r="X66" s="117" t="str">
        <f t="shared" si="3"/>
        <v>OK</v>
      </c>
      <c r="Y66" s="117" t="str">
        <f t="shared" si="4"/>
        <v>keine</v>
      </c>
      <c r="Z66" s="117" t="str">
        <f t="shared" si="5"/>
        <v>OK</v>
      </c>
    </row>
    <row r="67" spans="1:26" s="117" customFormat="1" ht="12.75" hidden="1" customHeight="1" x14ac:dyDescent="0.35">
      <c r="A67" s="29" t="s">
        <v>2474</v>
      </c>
      <c r="B67" s="1" t="s">
        <v>93</v>
      </c>
      <c r="C67" s="29" t="s">
        <v>3</v>
      </c>
      <c r="D67" s="29" t="s">
        <v>3</v>
      </c>
      <c r="E67" s="29" t="s">
        <v>2</v>
      </c>
      <c r="F67" s="29" t="s">
        <v>2</v>
      </c>
      <c r="G67" s="29" t="s">
        <v>2</v>
      </c>
      <c r="H67" s="29" t="s">
        <v>2</v>
      </c>
      <c r="I67" s="133" t="s">
        <v>3</v>
      </c>
      <c r="J67" s="134">
        <v>1</v>
      </c>
      <c r="K67" s="29" t="s">
        <v>2</v>
      </c>
      <c r="L67" s="29" t="s">
        <v>2</v>
      </c>
      <c r="M67" s="29" t="s">
        <v>2</v>
      </c>
      <c r="N67" s="29" t="s">
        <v>3</v>
      </c>
      <c r="O67" s="1"/>
      <c r="P67" s="29" t="s">
        <v>4</v>
      </c>
      <c r="Q67" s="29"/>
      <c r="R67" s="85" t="s">
        <v>2</v>
      </c>
      <c r="S67" s="85" t="s">
        <v>2</v>
      </c>
      <c r="T67" s="117" t="str">
        <f t="shared" ref="T67:T130" si="6">IF(AND(C67="nein",D67="nein",E67="nein",F67="nein",G67="nein",H67="nein",I67="nein",K67="nein",L67="nein",M67="nein",N67="nein"),"nein","ja")</f>
        <v>ja</v>
      </c>
      <c r="U67" s="117" t="str">
        <f t="shared" ref="U67:U130" si="7">IF(OR(C67="ja",D67="ja",G67="ja",A67="8100"),"ja","nein")</f>
        <v>ja</v>
      </c>
      <c r="V67" s="142" t="s">
        <v>4606</v>
      </c>
      <c r="W67" s="118">
        <f t="shared" si="2"/>
        <v>1</v>
      </c>
      <c r="X67" s="117" t="str">
        <f t="shared" si="3"/>
        <v>OK</v>
      </c>
      <c r="Y67" s="117" t="str">
        <f t="shared" si="4"/>
        <v>keine</v>
      </c>
      <c r="Z67" s="117" t="str">
        <f t="shared" si="5"/>
        <v>OK</v>
      </c>
    </row>
    <row r="68" spans="1:26" s="117" customFormat="1" ht="12.75" hidden="1" customHeight="1" x14ac:dyDescent="0.35">
      <c r="A68" s="29" t="s">
        <v>2475</v>
      </c>
      <c r="B68" s="1" t="s">
        <v>94</v>
      </c>
      <c r="C68" s="29" t="s">
        <v>3</v>
      </c>
      <c r="D68" s="29" t="s">
        <v>3</v>
      </c>
      <c r="E68" s="29" t="s">
        <v>2</v>
      </c>
      <c r="F68" s="29" t="s">
        <v>2</v>
      </c>
      <c r="G68" s="29" t="s">
        <v>2</v>
      </c>
      <c r="H68" s="29" t="s">
        <v>2</v>
      </c>
      <c r="I68" s="133" t="s">
        <v>3</v>
      </c>
      <c r="J68" s="134">
        <v>1</v>
      </c>
      <c r="K68" s="29" t="s">
        <v>2</v>
      </c>
      <c r="L68" s="29" t="s">
        <v>2</v>
      </c>
      <c r="M68" s="29" t="s">
        <v>2</v>
      </c>
      <c r="N68" s="29" t="s">
        <v>3</v>
      </c>
      <c r="O68" s="1"/>
      <c r="P68" s="29" t="s">
        <v>4</v>
      </c>
      <c r="Q68" s="29"/>
      <c r="R68" s="85" t="s">
        <v>2</v>
      </c>
      <c r="S68" s="85" t="s">
        <v>2</v>
      </c>
      <c r="T68" s="117" t="str">
        <f t="shared" si="6"/>
        <v>ja</v>
      </c>
      <c r="U68" s="117" t="str">
        <f t="shared" si="7"/>
        <v>ja</v>
      </c>
      <c r="V68" s="142" t="s">
        <v>4606</v>
      </c>
      <c r="W68" s="118">
        <f t="shared" ref="W68:W131" si="8">J68</f>
        <v>1</v>
      </c>
      <c r="X68" s="117" t="str">
        <f t="shared" ref="X68:X131" si="9">IF(J68=W68,"OK","NICHT OK!")</f>
        <v>OK</v>
      </c>
      <c r="Y68" s="117" t="str">
        <f t="shared" ref="Y68:Y131" si="10">P68</f>
        <v>keine</v>
      </c>
      <c r="Z68" s="117" t="str">
        <f t="shared" ref="Z68:Z131" si="11">IF(P68=Y68,"OK","NICHT OK!")</f>
        <v>OK</v>
      </c>
    </row>
    <row r="69" spans="1:26" s="117" customFormat="1" ht="12.75" hidden="1" customHeight="1" x14ac:dyDescent="0.35">
      <c r="A69" s="29" t="s">
        <v>2476</v>
      </c>
      <c r="B69" s="1" t="s">
        <v>479</v>
      </c>
      <c r="C69" s="29" t="s">
        <v>3</v>
      </c>
      <c r="D69" s="29" t="s">
        <v>3</v>
      </c>
      <c r="E69" s="29" t="s">
        <v>2</v>
      </c>
      <c r="F69" s="29" t="s">
        <v>2</v>
      </c>
      <c r="G69" s="29" t="s">
        <v>2</v>
      </c>
      <c r="H69" s="29" t="s">
        <v>2</v>
      </c>
      <c r="I69" s="134" t="s">
        <v>3</v>
      </c>
      <c r="J69" s="134">
        <v>2</v>
      </c>
      <c r="K69" s="29" t="s">
        <v>2</v>
      </c>
      <c r="L69" s="29" t="s">
        <v>2</v>
      </c>
      <c r="M69" s="29" t="s">
        <v>2</v>
      </c>
      <c r="N69" s="29" t="s">
        <v>3</v>
      </c>
      <c r="O69" s="1"/>
      <c r="P69" s="29">
        <v>1191</v>
      </c>
      <c r="Q69" s="29"/>
      <c r="R69" s="85" t="s">
        <v>2</v>
      </c>
      <c r="S69" s="85" t="s">
        <v>2</v>
      </c>
      <c r="T69" s="117" t="str">
        <f t="shared" si="6"/>
        <v>ja</v>
      </c>
      <c r="U69" s="117" t="str">
        <f t="shared" si="7"/>
        <v>ja</v>
      </c>
      <c r="V69" s="142" t="s">
        <v>4606</v>
      </c>
      <c r="W69" s="118">
        <f t="shared" si="8"/>
        <v>2</v>
      </c>
      <c r="X69" s="117" t="str">
        <f t="shared" si="9"/>
        <v>OK</v>
      </c>
      <c r="Y69" s="117">
        <f t="shared" si="10"/>
        <v>1191</v>
      </c>
      <c r="Z69" s="117" t="str">
        <f t="shared" si="11"/>
        <v>OK</v>
      </c>
    </row>
    <row r="70" spans="1:26" s="117" customFormat="1" ht="12.75" hidden="1" customHeight="1" x14ac:dyDescent="0.35">
      <c r="A70" s="29" t="s">
        <v>2477</v>
      </c>
      <c r="B70" s="1" t="s">
        <v>1014</v>
      </c>
      <c r="C70" s="29" t="s">
        <v>3</v>
      </c>
      <c r="D70" s="29" t="s">
        <v>3</v>
      </c>
      <c r="E70" s="29" t="s">
        <v>2</v>
      </c>
      <c r="F70" s="29" t="s">
        <v>2</v>
      </c>
      <c r="G70" s="29" t="s">
        <v>2</v>
      </c>
      <c r="H70" s="29" t="s">
        <v>2</v>
      </c>
      <c r="I70" s="29" t="s">
        <v>3</v>
      </c>
      <c r="J70" s="30">
        <v>1</v>
      </c>
      <c r="K70" s="29" t="s">
        <v>2</v>
      </c>
      <c r="L70" s="29" t="s">
        <v>2</v>
      </c>
      <c r="M70" s="29" t="s">
        <v>2</v>
      </c>
      <c r="N70" s="29" t="s">
        <v>3</v>
      </c>
      <c r="O70" s="1"/>
      <c r="P70" s="29" t="s">
        <v>4</v>
      </c>
      <c r="Q70" s="29"/>
      <c r="R70" s="85" t="s">
        <v>2</v>
      </c>
      <c r="S70" s="85" t="s">
        <v>2</v>
      </c>
      <c r="T70" s="117" t="str">
        <f t="shared" si="6"/>
        <v>ja</v>
      </c>
      <c r="U70" s="117" t="str">
        <f t="shared" si="7"/>
        <v>ja</v>
      </c>
      <c r="V70" s="142" t="s">
        <v>4606</v>
      </c>
      <c r="W70" s="118">
        <f t="shared" si="8"/>
        <v>1</v>
      </c>
      <c r="X70" s="117" t="str">
        <f t="shared" si="9"/>
        <v>OK</v>
      </c>
      <c r="Y70" s="117" t="str">
        <f t="shared" si="10"/>
        <v>keine</v>
      </c>
      <c r="Z70" s="117" t="str">
        <f t="shared" si="11"/>
        <v>OK</v>
      </c>
    </row>
    <row r="71" spans="1:26" s="117" customFormat="1" ht="12.75" hidden="1" customHeight="1" x14ac:dyDescent="0.35">
      <c r="A71" s="29" t="s">
        <v>2478</v>
      </c>
      <c r="B71" s="1" t="s">
        <v>1780</v>
      </c>
      <c r="C71" s="29" t="s">
        <v>3</v>
      </c>
      <c r="D71" s="29" t="s">
        <v>3</v>
      </c>
      <c r="E71" s="29" t="s">
        <v>2</v>
      </c>
      <c r="F71" s="29" t="s">
        <v>2</v>
      </c>
      <c r="G71" s="29" t="s">
        <v>2</v>
      </c>
      <c r="H71" s="29" t="s">
        <v>2</v>
      </c>
      <c r="I71" s="29" t="s">
        <v>3</v>
      </c>
      <c r="J71" s="30">
        <v>1</v>
      </c>
      <c r="K71" s="29" t="s">
        <v>2</v>
      </c>
      <c r="L71" s="29" t="s">
        <v>2</v>
      </c>
      <c r="M71" s="29" t="s">
        <v>2</v>
      </c>
      <c r="N71" s="29" t="s">
        <v>3</v>
      </c>
      <c r="O71" s="1"/>
      <c r="P71" s="29" t="s">
        <v>4</v>
      </c>
      <c r="Q71" s="29"/>
      <c r="R71" s="85" t="s">
        <v>2</v>
      </c>
      <c r="S71" s="85" t="s">
        <v>2</v>
      </c>
      <c r="T71" s="117" t="str">
        <f t="shared" si="6"/>
        <v>ja</v>
      </c>
      <c r="U71" s="117" t="str">
        <f t="shared" si="7"/>
        <v>ja</v>
      </c>
      <c r="V71" s="142" t="s">
        <v>4606</v>
      </c>
      <c r="W71" s="118">
        <f t="shared" si="8"/>
        <v>1</v>
      </c>
      <c r="X71" s="117" t="str">
        <f t="shared" si="9"/>
        <v>OK</v>
      </c>
      <c r="Y71" s="117" t="str">
        <f t="shared" si="10"/>
        <v>keine</v>
      </c>
      <c r="Z71" s="117" t="str">
        <f t="shared" si="11"/>
        <v>OK</v>
      </c>
    </row>
    <row r="72" spans="1:26" s="117" customFormat="1" ht="12.75" hidden="1" customHeight="1" x14ac:dyDescent="0.35">
      <c r="A72" s="29" t="s">
        <v>2479</v>
      </c>
      <c r="B72" s="1" t="s">
        <v>1734</v>
      </c>
      <c r="C72" s="29" t="s">
        <v>3</v>
      </c>
      <c r="D72" s="29" t="s">
        <v>3</v>
      </c>
      <c r="E72" s="29" t="s">
        <v>2</v>
      </c>
      <c r="F72" s="29" t="s">
        <v>2</v>
      </c>
      <c r="G72" s="29" t="s">
        <v>2</v>
      </c>
      <c r="H72" s="29" t="s">
        <v>2</v>
      </c>
      <c r="I72" s="29" t="s">
        <v>3</v>
      </c>
      <c r="J72" s="30">
        <v>2</v>
      </c>
      <c r="K72" s="29" t="s">
        <v>2</v>
      </c>
      <c r="L72" s="29" t="s">
        <v>2</v>
      </c>
      <c r="M72" s="29" t="s">
        <v>2</v>
      </c>
      <c r="N72" s="29" t="s">
        <v>3</v>
      </c>
      <c r="O72" s="1"/>
      <c r="P72" s="29" t="s">
        <v>4</v>
      </c>
      <c r="Q72" s="29"/>
      <c r="R72" s="85" t="s">
        <v>3</v>
      </c>
      <c r="S72" s="85" t="s">
        <v>3</v>
      </c>
      <c r="T72" s="117" t="str">
        <f t="shared" si="6"/>
        <v>ja</v>
      </c>
      <c r="U72" s="117" t="str">
        <f t="shared" si="7"/>
        <v>ja</v>
      </c>
      <c r="V72" s="142" t="s">
        <v>4577</v>
      </c>
      <c r="W72" s="118">
        <f t="shared" si="8"/>
        <v>2</v>
      </c>
      <c r="X72" s="117" t="str">
        <f t="shared" si="9"/>
        <v>OK</v>
      </c>
      <c r="Y72" s="117" t="str">
        <f t="shared" si="10"/>
        <v>keine</v>
      </c>
      <c r="Z72" s="117" t="str">
        <f t="shared" si="11"/>
        <v>OK</v>
      </c>
    </row>
    <row r="73" spans="1:26" s="117" customFormat="1" ht="12.75" hidden="1" customHeight="1" x14ac:dyDescent="0.35">
      <c r="A73" s="29" t="s">
        <v>2480</v>
      </c>
      <c r="B73" s="1" t="s">
        <v>1794</v>
      </c>
      <c r="C73" s="29" t="s">
        <v>2</v>
      </c>
      <c r="D73" s="29" t="s">
        <v>2</v>
      </c>
      <c r="E73" s="29" t="s">
        <v>2</v>
      </c>
      <c r="F73" s="29" t="s">
        <v>2</v>
      </c>
      <c r="G73" s="29" t="s">
        <v>2</v>
      </c>
      <c r="H73" s="29" t="s">
        <v>3</v>
      </c>
      <c r="I73" s="29" t="s">
        <v>2</v>
      </c>
      <c r="J73" s="30" t="s">
        <v>2</v>
      </c>
      <c r="K73" s="29" t="s">
        <v>2</v>
      </c>
      <c r="L73" s="29" t="s">
        <v>2</v>
      </c>
      <c r="M73" s="29" t="s">
        <v>2</v>
      </c>
      <c r="N73" s="29" t="s">
        <v>2</v>
      </c>
      <c r="O73" s="1" t="s">
        <v>2411</v>
      </c>
      <c r="P73" s="29" t="s">
        <v>59</v>
      </c>
      <c r="Q73" s="29"/>
      <c r="R73" s="85" t="s">
        <v>2</v>
      </c>
      <c r="S73" s="85" t="s">
        <v>2</v>
      </c>
      <c r="T73" s="117" t="str">
        <f t="shared" si="6"/>
        <v>ja</v>
      </c>
      <c r="U73" s="117" t="str">
        <f t="shared" si="7"/>
        <v>nein</v>
      </c>
      <c r="V73" s="142" t="s">
        <v>2411</v>
      </c>
      <c r="W73" s="118" t="str">
        <f t="shared" si="8"/>
        <v>nein</v>
      </c>
      <c r="X73" s="117" t="str">
        <f t="shared" si="9"/>
        <v>OK</v>
      </c>
      <c r="Y73" s="117" t="str">
        <f t="shared" si="10"/>
        <v>nicht FK (Vereins-RS)</v>
      </c>
      <c r="Z73" s="117" t="str">
        <f t="shared" si="11"/>
        <v>OK</v>
      </c>
    </row>
    <row r="74" spans="1:26" s="117" customFormat="1" ht="12.75" hidden="1" customHeight="1" x14ac:dyDescent="0.35">
      <c r="A74" s="29" t="s">
        <v>2481</v>
      </c>
      <c r="B74" s="1" t="s">
        <v>1898</v>
      </c>
      <c r="C74" s="29" t="s">
        <v>3</v>
      </c>
      <c r="D74" s="29" t="s">
        <v>3</v>
      </c>
      <c r="E74" s="29" t="s">
        <v>2</v>
      </c>
      <c r="F74" s="29" t="s">
        <v>2</v>
      </c>
      <c r="G74" s="29" t="s">
        <v>2</v>
      </c>
      <c r="H74" s="29" t="s">
        <v>2</v>
      </c>
      <c r="I74" s="29" t="s">
        <v>3</v>
      </c>
      <c r="J74" s="30">
        <v>1</v>
      </c>
      <c r="K74" s="29" t="s">
        <v>2</v>
      </c>
      <c r="L74" s="29" t="s">
        <v>2</v>
      </c>
      <c r="M74" s="29" t="s">
        <v>2</v>
      </c>
      <c r="N74" s="29" t="s">
        <v>3</v>
      </c>
      <c r="O74" s="1"/>
      <c r="P74" s="29" t="s">
        <v>4</v>
      </c>
      <c r="Q74" s="29"/>
      <c r="R74" s="85" t="s">
        <v>2</v>
      </c>
      <c r="S74" s="85" t="s">
        <v>2</v>
      </c>
      <c r="T74" s="117" t="str">
        <f t="shared" si="6"/>
        <v>ja</v>
      </c>
      <c r="U74" s="117" t="str">
        <f t="shared" si="7"/>
        <v>ja</v>
      </c>
      <c r="V74" s="142" t="s">
        <v>4574</v>
      </c>
      <c r="W74" s="118">
        <f t="shared" si="8"/>
        <v>1</v>
      </c>
      <c r="X74" s="117" t="str">
        <f t="shared" si="9"/>
        <v>OK</v>
      </c>
      <c r="Y74" s="117" t="str">
        <f t="shared" si="10"/>
        <v>keine</v>
      </c>
      <c r="Z74" s="117" t="str">
        <f t="shared" si="11"/>
        <v>OK</v>
      </c>
    </row>
    <row r="75" spans="1:26" s="117" customFormat="1" ht="12.75" hidden="1" customHeight="1" x14ac:dyDescent="0.35">
      <c r="A75" s="29" t="s">
        <v>2482</v>
      </c>
      <c r="B75" s="1" t="s">
        <v>1716</v>
      </c>
      <c r="C75" s="29" t="s">
        <v>3</v>
      </c>
      <c r="D75" s="29" t="s">
        <v>3</v>
      </c>
      <c r="E75" s="29" t="s">
        <v>2</v>
      </c>
      <c r="F75" s="29" t="s">
        <v>2</v>
      </c>
      <c r="G75" s="29" t="s">
        <v>2</v>
      </c>
      <c r="H75" s="29" t="s">
        <v>2</v>
      </c>
      <c r="I75" s="29" t="s">
        <v>3</v>
      </c>
      <c r="J75" s="30">
        <v>1</v>
      </c>
      <c r="K75" s="29" t="s">
        <v>2</v>
      </c>
      <c r="L75" s="29" t="s">
        <v>2</v>
      </c>
      <c r="M75" s="29" t="s">
        <v>2</v>
      </c>
      <c r="N75" s="29" t="s">
        <v>3</v>
      </c>
      <c r="O75" s="1"/>
      <c r="P75" s="29" t="s">
        <v>4</v>
      </c>
      <c r="Q75" s="29"/>
      <c r="R75" s="85" t="s">
        <v>2</v>
      </c>
      <c r="S75" s="85" t="s">
        <v>2</v>
      </c>
      <c r="T75" s="117" t="str">
        <f t="shared" si="6"/>
        <v>ja</v>
      </c>
      <c r="U75" s="117" t="str">
        <f t="shared" si="7"/>
        <v>ja</v>
      </c>
      <c r="V75" s="142" t="s">
        <v>4580</v>
      </c>
      <c r="W75" s="118">
        <f t="shared" si="8"/>
        <v>1</v>
      </c>
      <c r="X75" s="117" t="str">
        <f t="shared" si="9"/>
        <v>OK</v>
      </c>
      <c r="Y75" s="117" t="str">
        <f t="shared" si="10"/>
        <v>keine</v>
      </c>
      <c r="Z75" s="117" t="str">
        <f t="shared" si="11"/>
        <v>OK</v>
      </c>
    </row>
    <row r="76" spans="1:26" s="117" customFormat="1" ht="12.75" hidden="1" customHeight="1" x14ac:dyDescent="0.35">
      <c r="A76" s="29" t="s">
        <v>2483</v>
      </c>
      <c r="B76" s="1" t="s">
        <v>1717</v>
      </c>
      <c r="C76" s="29" t="s">
        <v>3</v>
      </c>
      <c r="D76" s="29" t="s">
        <v>3</v>
      </c>
      <c r="E76" s="29" t="s">
        <v>2</v>
      </c>
      <c r="F76" s="29" t="s">
        <v>2</v>
      </c>
      <c r="G76" s="29" t="s">
        <v>2</v>
      </c>
      <c r="H76" s="29" t="s">
        <v>2</v>
      </c>
      <c r="I76" s="29" t="s">
        <v>3</v>
      </c>
      <c r="J76" s="30">
        <v>1</v>
      </c>
      <c r="K76" s="29" t="s">
        <v>2</v>
      </c>
      <c r="L76" s="29" t="s">
        <v>2</v>
      </c>
      <c r="M76" s="29" t="s">
        <v>2</v>
      </c>
      <c r="N76" s="29" t="s">
        <v>3</v>
      </c>
      <c r="O76" s="1"/>
      <c r="P76" s="29" t="s">
        <v>4</v>
      </c>
      <c r="Q76" s="29"/>
      <c r="R76" s="85" t="s">
        <v>2</v>
      </c>
      <c r="S76" s="85" t="s">
        <v>2</v>
      </c>
      <c r="T76" s="117" t="str">
        <f t="shared" si="6"/>
        <v>ja</v>
      </c>
      <c r="U76" s="117" t="str">
        <f t="shared" si="7"/>
        <v>ja</v>
      </c>
      <c r="V76" s="142" t="s">
        <v>4580</v>
      </c>
      <c r="W76" s="118">
        <f t="shared" si="8"/>
        <v>1</v>
      </c>
      <c r="X76" s="117" t="str">
        <f t="shared" si="9"/>
        <v>OK</v>
      </c>
      <c r="Y76" s="117" t="str">
        <f t="shared" si="10"/>
        <v>keine</v>
      </c>
      <c r="Z76" s="117" t="str">
        <f t="shared" si="11"/>
        <v>OK</v>
      </c>
    </row>
    <row r="77" spans="1:26" s="117" customFormat="1" ht="12.75" hidden="1" customHeight="1" x14ac:dyDescent="0.35">
      <c r="A77" s="29" t="s">
        <v>2484</v>
      </c>
      <c r="B77" s="1" t="s">
        <v>178</v>
      </c>
      <c r="C77" s="29" t="s">
        <v>3</v>
      </c>
      <c r="D77" s="29" t="s">
        <v>3</v>
      </c>
      <c r="E77" s="29" t="s">
        <v>2</v>
      </c>
      <c r="F77" s="29" t="s">
        <v>2</v>
      </c>
      <c r="G77" s="29" t="s">
        <v>2</v>
      </c>
      <c r="H77" s="29" t="s">
        <v>2</v>
      </c>
      <c r="I77" s="29" t="s">
        <v>3</v>
      </c>
      <c r="J77" s="30">
        <v>3</v>
      </c>
      <c r="K77" s="29" t="s">
        <v>2</v>
      </c>
      <c r="L77" s="29" t="s">
        <v>2</v>
      </c>
      <c r="M77" s="29" t="s">
        <v>2</v>
      </c>
      <c r="N77" s="29" t="s">
        <v>3</v>
      </c>
      <c r="O77" s="1"/>
      <c r="P77" s="29" t="s">
        <v>57</v>
      </c>
      <c r="Q77" s="29"/>
      <c r="R77" s="85" t="s">
        <v>2</v>
      </c>
      <c r="S77" s="85" t="s">
        <v>2</v>
      </c>
      <c r="T77" s="117" t="str">
        <f t="shared" si="6"/>
        <v>ja</v>
      </c>
      <c r="U77" s="117" t="str">
        <f t="shared" si="7"/>
        <v>ja</v>
      </c>
      <c r="V77" s="142" t="s">
        <v>4577</v>
      </c>
      <c r="W77" s="118">
        <f t="shared" si="8"/>
        <v>3</v>
      </c>
      <c r="X77" s="117" t="str">
        <f t="shared" si="9"/>
        <v>OK</v>
      </c>
      <c r="Y77" s="117" t="str">
        <f t="shared" si="10"/>
        <v>1193/1207</v>
      </c>
      <c r="Z77" s="117" t="str">
        <f t="shared" si="11"/>
        <v>OK</v>
      </c>
    </row>
    <row r="78" spans="1:26" s="117" customFormat="1" ht="12.75" customHeight="1" x14ac:dyDescent="0.35">
      <c r="A78" s="29" t="s">
        <v>2485</v>
      </c>
      <c r="B78" s="1" t="s">
        <v>1899</v>
      </c>
      <c r="C78" s="29" t="s">
        <v>3</v>
      </c>
      <c r="D78" s="29" t="s">
        <v>3</v>
      </c>
      <c r="E78" s="29" t="s">
        <v>2</v>
      </c>
      <c r="F78" s="29" t="s">
        <v>2</v>
      </c>
      <c r="G78" s="29" t="s">
        <v>2</v>
      </c>
      <c r="H78" s="29" t="s">
        <v>2</v>
      </c>
      <c r="I78" s="29" t="s">
        <v>2</v>
      </c>
      <c r="J78" s="30" t="s">
        <v>2</v>
      </c>
      <c r="K78" s="29" t="s">
        <v>2</v>
      </c>
      <c r="L78" s="29" t="s">
        <v>2</v>
      </c>
      <c r="M78" s="29" t="s">
        <v>2</v>
      </c>
      <c r="N78" s="29" t="s">
        <v>3</v>
      </c>
      <c r="O78" s="1" t="s">
        <v>4469</v>
      </c>
      <c r="P78" s="29" t="s">
        <v>4</v>
      </c>
      <c r="Q78" s="29" t="s">
        <v>4443</v>
      </c>
      <c r="R78" s="85" t="s">
        <v>3</v>
      </c>
      <c r="S78" s="85" t="s">
        <v>3</v>
      </c>
      <c r="T78" s="117" t="str">
        <f t="shared" si="6"/>
        <v>ja</v>
      </c>
      <c r="U78" s="117" t="str">
        <f t="shared" si="7"/>
        <v>ja</v>
      </c>
      <c r="V78" s="142" t="s">
        <v>4579</v>
      </c>
      <c r="W78" s="118" t="str">
        <f t="shared" si="8"/>
        <v>nein</v>
      </c>
      <c r="X78" s="117" t="str">
        <f t="shared" si="9"/>
        <v>OK</v>
      </c>
      <c r="Y78" s="117" t="str">
        <f t="shared" si="10"/>
        <v>keine</v>
      </c>
      <c r="Z78" s="117" t="str">
        <f t="shared" si="11"/>
        <v>OK</v>
      </c>
    </row>
    <row r="79" spans="1:26" s="117" customFormat="1" ht="12.75" customHeight="1" x14ac:dyDescent="0.35">
      <c r="A79" s="29" t="s">
        <v>2486</v>
      </c>
      <c r="B79" s="1" t="s">
        <v>929</v>
      </c>
      <c r="C79" s="29" t="s">
        <v>3</v>
      </c>
      <c r="D79" s="29" t="s">
        <v>3</v>
      </c>
      <c r="E79" s="29" t="s">
        <v>2</v>
      </c>
      <c r="F79" s="29" t="s">
        <v>2</v>
      </c>
      <c r="G79" s="29" t="s">
        <v>2</v>
      </c>
      <c r="H79" s="29" t="s">
        <v>2</v>
      </c>
      <c r="I79" s="29" t="s">
        <v>2</v>
      </c>
      <c r="J79" s="30" t="s">
        <v>2</v>
      </c>
      <c r="K79" s="29" t="s">
        <v>2</v>
      </c>
      <c r="L79" s="29" t="s">
        <v>2</v>
      </c>
      <c r="M79" s="29" t="s">
        <v>2</v>
      </c>
      <c r="N79" s="29" t="s">
        <v>3</v>
      </c>
      <c r="O79" s="1" t="s">
        <v>4469</v>
      </c>
      <c r="P79" s="29" t="s">
        <v>4</v>
      </c>
      <c r="Q79" s="29" t="s">
        <v>4443</v>
      </c>
      <c r="R79" s="85" t="s">
        <v>3</v>
      </c>
      <c r="S79" s="85" t="s">
        <v>3</v>
      </c>
      <c r="T79" s="117" t="str">
        <f t="shared" si="6"/>
        <v>ja</v>
      </c>
      <c r="U79" s="117" t="str">
        <f t="shared" si="7"/>
        <v>ja</v>
      </c>
      <c r="V79" s="142" t="s">
        <v>4579</v>
      </c>
      <c r="W79" s="118" t="str">
        <f t="shared" si="8"/>
        <v>nein</v>
      </c>
      <c r="X79" s="117" t="str">
        <f t="shared" si="9"/>
        <v>OK</v>
      </c>
      <c r="Y79" s="117" t="str">
        <f t="shared" si="10"/>
        <v>keine</v>
      </c>
      <c r="Z79" s="117" t="str">
        <f t="shared" si="11"/>
        <v>OK</v>
      </c>
    </row>
    <row r="80" spans="1:26" s="117" customFormat="1" ht="12.75" customHeight="1" x14ac:dyDescent="0.35">
      <c r="A80" s="29" t="s">
        <v>2487</v>
      </c>
      <c r="B80" s="1" t="s">
        <v>1353</v>
      </c>
      <c r="C80" s="29" t="s">
        <v>3</v>
      </c>
      <c r="D80" s="29" t="s">
        <v>3</v>
      </c>
      <c r="E80" s="29" t="s">
        <v>2</v>
      </c>
      <c r="F80" s="29" t="s">
        <v>2</v>
      </c>
      <c r="G80" s="29" t="s">
        <v>2</v>
      </c>
      <c r="H80" s="29" t="s">
        <v>2</v>
      </c>
      <c r="I80" s="29" t="s">
        <v>2</v>
      </c>
      <c r="J80" s="30" t="s">
        <v>2</v>
      </c>
      <c r="K80" s="29" t="s">
        <v>2</v>
      </c>
      <c r="L80" s="29" t="s">
        <v>2</v>
      </c>
      <c r="M80" s="29" t="s">
        <v>2</v>
      </c>
      <c r="N80" s="29" t="s">
        <v>3</v>
      </c>
      <c r="O80" s="1" t="s">
        <v>4469</v>
      </c>
      <c r="P80" s="29" t="s">
        <v>4</v>
      </c>
      <c r="Q80" s="29" t="s">
        <v>4443</v>
      </c>
      <c r="R80" s="85" t="s">
        <v>3</v>
      </c>
      <c r="S80" s="85" t="s">
        <v>3</v>
      </c>
      <c r="T80" s="117" t="str">
        <f t="shared" si="6"/>
        <v>ja</v>
      </c>
      <c r="U80" s="117" t="str">
        <f t="shared" si="7"/>
        <v>ja</v>
      </c>
      <c r="V80" s="142" t="s">
        <v>4579</v>
      </c>
      <c r="W80" s="118" t="str">
        <f t="shared" si="8"/>
        <v>nein</v>
      </c>
      <c r="X80" s="117" t="str">
        <f t="shared" si="9"/>
        <v>OK</v>
      </c>
      <c r="Y80" s="117" t="str">
        <f t="shared" si="10"/>
        <v>keine</v>
      </c>
      <c r="Z80" s="117" t="str">
        <f t="shared" si="11"/>
        <v>OK</v>
      </c>
    </row>
    <row r="81" spans="1:26" s="117" customFormat="1" ht="12.75" customHeight="1" x14ac:dyDescent="0.35">
      <c r="A81" s="29" t="s">
        <v>2488</v>
      </c>
      <c r="B81" s="1" t="s">
        <v>1259</v>
      </c>
      <c r="C81" s="29" t="s">
        <v>3</v>
      </c>
      <c r="D81" s="29" t="s">
        <v>3</v>
      </c>
      <c r="E81" s="29" t="s">
        <v>2</v>
      </c>
      <c r="F81" s="29" t="s">
        <v>2</v>
      </c>
      <c r="G81" s="29" t="s">
        <v>2</v>
      </c>
      <c r="H81" s="29" t="s">
        <v>2</v>
      </c>
      <c r="I81" s="29" t="s">
        <v>2</v>
      </c>
      <c r="J81" s="30" t="s">
        <v>2</v>
      </c>
      <c r="K81" s="29" t="s">
        <v>2</v>
      </c>
      <c r="L81" s="29" t="s">
        <v>2</v>
      </c>
      <c r="M81" s="29" t="s">
        <v>2</v>
      </c>
      <c r="N81" s="29" t="s">
        <v>3</v>
      </c>
      <c r="O81" s="1" t="s">
        <v>4469</v>
      </c>
      <c r="P81" s="29" t="s">
        <v>4</v>
      </c>
      <c r="Q81" s="29" t="s">
        <v>4443</v>
      </c>
      <c r="R81" s="85" t="s">
        <v>3</v>
      </c>
      <c r="S81" s="85" t="s">
        <v>3</v>
      </c>
      <c r="T81" s="117" t="str">
        <f t="shared" si="6"/>
        <v>ja</v>
      </c>
      <c r="U81" s="117" t="str">
        <f t="shared" si="7"/>
        <v>ja</v>
      </c>
      <c r="V81" s="142" t="s">
        <v>4579</v>
      </c>
      <c r="W81" s="118" t="str">
        <f t="shared" si="8"/>
        <v>nein</v>
      </c>
      <c r="X81" s="117" t="str">
        <f t="shared" si="9"/>
        <v>OK</v>
      </c>
      <c r="Y81" s="117" t="str">
        <f t="shared" si="10"/>
        <v>keine</v>
      </c>
      <c r="Z81" s="117" t="str">
        <f t="shared" si="11"/>
        <v>OK</v>
      </c>
    </row>
    <row r="82" spans="1:26" s="117" customFormat="1" ht="12.75" customHeight="1" x14ac:dyDescent="0.35">
      <c r="A82" s="29" t="s">
        <v>2489</v>
      </c>
      <c r="B82" s="1" t="s">
        <v>1313</v>
      </c>
      <c r="C82" s="29" t="s">
        <v>3</v>
      </c>
      <c r="D82" s="29" t="s">
        <v>3</v>
      </c>
      <c r="E82" s="29" t="s">
        <v>2</v>
      </c>
      <c r="F82" s="29" t="s">
        <v>2</v>
      </c>
      <c r="G82" s="29" t="s">
        <v>2</v>
      </c>
      <c r="H82" s="29" t="s">
        <v>2</v>
      </c>
      <c r="I82" s="29" t="s">
        <v>2</v>
      </c>
      <c r="J82" s="30" t="s">
        <v>2</v>
      </c>
      <c r="K82" s="29" t="s">
        <v>2</v>
      </c>
      <c r="L82" s="29" t="s">
        <v>2</v>
      </c>
      <c r="M82" s="29" t="s">
        <v>2</v>
      </c>
      <c r="N82" s="29" t="s">
        <v>3</v>
      </c>
      <c r="O82" s="1" t="s">
        <v>4469</v>
      </c>
      <c r="P82" s="29" t="s">
        <v>4</v>
      </c>
      <c r="Q82" s="29" t="s">
        <v>4443</v>
      </c>
      <c r="R82" s="85" t="s">
        <v>3</v>
      </c>
      <c r="S82" s="85" t="s">
        <v>3</v>
      </c>
      <c r="T82" s="117" t="str">
        <f t="shared" si="6"/>
        <v>ja</v>
      </c>
      <c r="U82" s="117" t="str">
        <f t="shared" si="7"/>
        <v>ja</v>
      </c>
      <c r="V82" s="142" t="s">
        <v>4579</v>
      </c>
      <c r="W82" s="118" t="str">
        <f t="shared" si="8"/>
        <v>nein</v>
      </c>
      <c r="X82" s="117" t="str">
        <f t="shared" si="9"/>
        <v>OK</v>
      </c>
      <c r="Y82" s="117" t="str">
        <f t="shared" si="10"/>
        <v>keine</v>
      </c>
      <c r="Z82" s="117" t="str">
        <f t="shared" si="11"/>
        <v>OK</v>
      </c>
    </row>
    <row r="83" spans="1:26" s="117" customFormat="1" ht="12.75" customHeight="1" x14ac:dyDescent="0.35">
      <c r="A83" s="29" t="s">
        <v>2490</v>
      </c>
      <c r="B83" s="1" t="s">
        <v>1333</v>
      </c>
      <c r="C83" s="29" t="s">
        <v>3</v>
      </c>
      <c r="D83" s="29" t="s">
        <v>3</v>
      </c>
      <c r="E83" s="29" t="s">
        <v>2</v>
      </c>
      <c r="F83" s="29" t="s">
        <v>2</v>
      </c>
      <c r="G83" s="29" t="s">
        <v>2</v>
      </c>
      <c r="H83" s="29" t="s">
        <v>2</v>
      </c>
      <c r="I83" s="29" t="s">
        <v>2</v>
      </c>
      <c r="J83" s="30" t="s">
        <v>2</v>
      </c>
      <c r="K83" s="29" t="s">
        <v>2</v>
      </c>
      <c r="L83" s="29" t="s">
        <v>2</v>
      </c>
      <c r="M83" s="29" t="s">
        <v>2</v>
      </c>
      <c r="N83" s="29" t="s">
        <v>3</v>
      </c>
      <c r="O83" s="1" t="s">
        <v>4469</v>
      </c>
      <c r="P83" s="29" t="s">
        <v>4</v>
      </c>
      <c r="Q83" s="29" t="s">
        <v>4443</v>
      </c>
      <c r="R83" s="85" t="s">
        <v>3</v>
      </c>
      <c r="S83" s="85" t="s">
        <v>3</v>
      </c>
      <c r="T83" s="117" t="str">
        <f t="shared" si="6"/>
        <v>ja</v>
      </c>
      <c r="U83" s="117" t="str">
        <f t="shared" si="7"/>
        <v>ja</v>
      </c>
      <c r="V83" s="142" t="s">
        <v>4579</v>
      </c>
      <c r="W83" s="118" t="str">
        <f t="shared" si="8"/>
        <v>nein</v>
      </c>
      <c r="X83" s="117" t="str">
        <f t="shared" si="9"/>
        <v>OK</v>
      </c>
      <c r="Y83" s="117" t="str">
        <f t="shared" si="10"/>
        <v>keine</v>
      </c>
      <c r="Z83" s="117" t="str">
        <f t="shared" si="11"/>
        <v>OK</v>
      </c>
    </row>
    <row r="84" spans="1:26" s="117" customFormat="1" ht="12.75" customHeight="1" x14ac:dyDescent="0.35">
      <c r="A84" s="29" t="s">
        <v>2491</v>
      </c>
      <c r="B84" s="1" t="s">
        <v>1168</v>
      </c>
      <c r="C84" s="29" t="s">
        <v>3</v>
      </c>
      <c r="D84" s="29" t="s">
        <v>3</v>
      </c>
      <c r="E84" s="29" t="s">
        <v>2</v>
      </c>
      <c r="F84" s="29" t="s">
        <v>2</v>
      </c>
      <c r="G84" s="29" t="s">
        <v>2</v>
      </c>
      <c r="H84" s="29" t="s">
        <v>2</v>
      </c>
      <c r="I84" s="29" t="s">
        <v>2</v>
      </c>
      <c r="J84" s="30" t="s">
        <v>2</v>
      </c>
      <c r="K84" s="29" t="s">
        <v>2</v>
      </c>
      <c r="L84" s="29" t="s">
        <v>2</v>
      </c>
      <c r="M84" s="29" t="s">
        <v>2</v>
      </c>
      <c r="N84" s="29" t="s">
        <v>3</v>
      </c>
      <c r="O84" s="1" t="s">
        <v>4469</v>
      </c>
      <c r="P84" s="29" t="s">
        <v>4</v>
      </c>
      <c r="Q84" s="29" t="s">
        <v>4443</v>
      </c>
      <c r="R84" s="85" t="s">
        <v>3</v>
      </c>
      <c r="S84" s="85" t="s">
        <v>3</v>
      </c>
      <c r="T84" s="117" t="str">
        <f t="shared" si="6"/>
        <v>ja</v>
      </c>
      <c r="U84" s="117" t="str">
        <f t="shared" si="7"/>
        <v>ja</v>
      </c>
      <c r="V84" s="142" t="s">
        <v>4579</v>
      </c>
      <c r="W84" s="118" t="str">
        <f t="shared" si="8"/>
        <v>nein</v>
      </c>
      <c r="X84" s="117" t="str">
        <f t="shared" si="9"/>
        <v>OK</v>
      </c>
      <c r="Y84" s="117" t="str">
        <f t="shared" si="10"/>
        <v>keine</v>
      </c>
      <c r="Z84" s="117" t="str">
        <f t="shared" si="11"/>
        <v>OK</v>
      </c>
    </row>
    <row r="85" spans="1:26" s="117" customFormat="1" ht="12.75" customHeight="1" x14ac:dyDescent="0.35">
      <c r="A85" s="29" t="s">
        <v>2492</v>
      </c>
      <c r="B85" s="1" t="s">
        <v>1179</v>
      </c>
      <c r="C85" s="29" t="s">
        <v>3</v>
      </c>
      <c r="D85" s="29" t="s">
        <v>3</v>
      </c>
      <c r="E85" s="29" t="s">
        <v>2</v>
      </c>
      <c r="F85" s="29" t="s">
        <v>2</v>
      </c>
      <c r="G85" s="29" t="s">
        <v>2</v>
      </c>
      <c r="H85" s="29" t="s">
        <v>2</v>
      </c>
      <c r="I85" s="29" t="s">
        <v>2</v>
      </c>
      <c r="J85" s="30" t="s">
        <v>2</v>
      </c>
      <c r="K85" s="29" t="s">
        <v>2</v>
      </c>
      <c r="L85" s="29" t="s">
        <v>2</v>
      </c>
      <c r="M85" s="29" t="s">
        <v>2</v>
      </c>
      <c r="N85" s="29" t="s">
        <v>3</v>
      </c>
      <c r="O85" s="1" t="s">
        <v>4469</v>
      </c>
      <c r="P85" s="29" t="s">
        <v>4</v>
      </c>
      <c r="Q85" s="29" t="s">
        <v>4443</v>
      </c>
      <c r="R85" s="85" t="s">
        <v>3</v>
      </c>
      <c r="S85" s="85" t="s">
        <v>3</v>
      </c>
      <c r="T85" s="117" t="str">
        <f t="shared" si="6"/>
        <v>ja</v>
      </c>
      <c r="U85" s="117" t="str">
        <f t="shared" si="7"/>
        <v>ja</v>
      </c>
      <c r="V85" s="142" t="s">
        <v>4579</v>
      </c>
      <c r="W85" s="118" t="str">
        <f t="shared" si="8"/>
        <v>nein</v>
      </c>
      <c r="X85" s="117" t="str">
        <f t="shared" si="9"/>
        <v>OK</v>
      </c>
      <c r="Y85" s="117" t="str">
        <f t="shared" si="10"/>
        <v>keine</v>
      </c>
      <c r="Z85" s="117" t="str">
        <f t="shared" si="11"/>
        <v>OK</v>
      </c>
    </row>
    <row r="86" spans="1:26" s="117" customFormat="1" ht="12.75" customHeight="1" x14ac:dyDescent="0.35">
      <c r="A86" s="29" t="s">
        <v>2493</v>
      </c>
      <c r="B86" s="1" t="s">
        <v>1004</v>
      </c>
      <c r="C86" s="29" t="s">
        <v>3</v>
      </c>
      <c r="D86" s="29" t="s">
        <v>3</v>
      </c>
      <c r="E86" s="29" t="s">
        <v>2</v>
      </c>
      <c r="F86" s="29" t="s">
        <v>2</v>
      </c>
      <c r="G86" s="29" t="s">
        <v>2</v>
      </c>
      <c r="H86" s="29" t="s">
        <v>2</v>
      </c>
      <c r="I86" s="29" t="s">
        <v>2</v>
      </c>
      <c r="J86" s="30" t="s">
        <v>2</v>
      </c>
      <c r="K86" s="29" t="s">
        <v>2</v>
      </c>
      <c r="L86" s="29" t="s">
        <v>2</v>
      </c>
      <c r="M86" s="29" t="s">
        <v>2</v>
      </c>
      <c r="N86" s="29" t="s">
        <v>3</v>
      </c>
      <c r="O86" s="1" t="s">
        <v>4469</v>
      </c>
      <c r="P86" s="29" t="s">
        <v>4</v>
      </c>
      <c r="Q86" s="29" t="s">
        <v>4443</v>
      </c>
      <c r="R86" s="85" t="s">
        <v>3</v>
      </c>
      <c r="S86" s="85" t="s">
        <v>3</v>
      </c>
      <c r="T86" s="117" t="str">
        <f t="shared" si="6"/>
        <v>ja</v>
      </c>
      <c r="U86" s="117" t="str">
        <f t="shared" si="7"/>
        <v>ja</v>
      </c>
      <c r="V86" s="142" t="s">
        <v>4579</v>
      </c>
      <c r="W86" s="118" t="str">
        <f t="shared" si="8"/>
        <v>nein</v>
      </c>
      <c r="X86" s="117" t="str">
        <f t="shared" si="9"/>
        <v>OK</v>
      </c>
      <c r="Y86" s="117" t="str">
        <f t="shared" si="10"/>
        <v>keine</v>
      </c>
      <c r="Z86" s="117" t="str">
        <f t="shared" si="11"/>
        <v>OK</v>
      </c>
    </row>
    <row r="87" spans="1:26" s="117" customFormat="1" ht="12.75" customHeight="1" x14ac:dyDescent="0.35">
      <c r="A87" s="29" t="s">
        <v>2494</v>
      </c>
      <c r="B87" s="1" t="s">
        <v>1204</v>
      </c>
      <c r="C87" s="29" t="s">
        <v>3</v>
      </c>
      <c r="D87" s="29" t="s">
        <v>3</v>
      </c>
      <c r="E87" s="29" t="s">
        <v>2</v>
      </c>
      <c r="F87" s="29" t="s">
        <v>2</v>
      </c>
      <c r="G87" s="29" t="s">
        <v>2</v>
      </c>
      <c r="H87" s="29" t="s">
        <v>2</v>
      </c>
      <c r="I87" s="29" t="s">
        <v>2</v>
      </c>
      <c r="J87" s="30" t="s">
        <v>2</v>
      </c>
      <c r="K87" s="29" t="s">
        <v>2</v>
      </c>
      <c r="L87" s="29" t="s">
        <v>2</v>
      </c>
      <c r="M87" s="29" t="s">
        <v>2</v>
      </c>
      <c r="N87" s="29" t="s">
        <v>3</v>
      </c>
      <c r="O87" s="1" t="s">
        <v>4469</v>
      </c>
      <c r="P87" s="29" t="s">
        <v>4</v>
      </c>
      <c r="Q87" s="29" t="s">
        <v>4443</v>
      </c>
      <c r="R87" s="85" t="s">
        <v>3</v>
      </c>
      <c r="S87" s="85" t="s">
        <v>3</v>
      </c>
      <c r="T87" s="117" t="str">
        <f t="shared" si="6"/>
        <v>ja</v>
      </c>
      <c r="U87" s="117" t="str">
        <f t="shared" si="7"/>
        <v>ja</v>
      </c>
      <c r="V87" s="142" t="s">
        <v>4579</v>
      </c>
      <c r="W87" s="118" t="str">
        <f t="shared" si="8"/>
        <v>nein</v>
      </c>
      <c r="X87" s="117" t="str">
        <f t="shared" si="9"/>
        <v>OK</v>
      </c>
      <c r="Y87" s="117" t="str">
        <f t="shared" si="10"/>
        <v>keine</v>
      </c>
      <c r="Z87" s="117" t="str">
        <f t="shared" si="11"/>
        <v>OK</v>
      </c>
    </row>
    <row r="88" spans="1:26" s="117" customFormat="1" ht="12.75" customHeight="1" x14ac:dyDescent="0.35">
      <c r="A88" s="29" t="s">
        <v>2495</v>
      </c>
      <c r="B88" s="1" t="s">
        <v>1335</v>
      </c>
      <c r="C88" s="29" t="s">
        <v>3</v>
      </c>
      <c r="D88" s="29" t="s">
        <v>3</v>
      </c>
      <c r="E88" s="29" t="s">
        <v>2</v>
      </c>
      <c r="F88" s="29" t="s">
        <v>2</v>
      </c>
      <c r="G88" s="29" t="s">
        <v>2</v>
      </c>
      <c r="H88" s="29" t="s">
        <v>2</v>
      </c>
      <c r="I88" s="29" t="s">
        <v>2</v>
      </c>
      <c r="J88" s="30" t="s">
        <v>2</v>
      </c>
      <c r="K88" s="29" t="s">
        <v>2</v>
      </c>
      <c r="L88" s="29" t="s">
        <v>2</v>
      </c>
      <c r="M88" s="29" t="s">
        <v>2</v>
      </c>
      <c r="N88" s="29" t="s">
        <v>3</v>
      </c>
      <c r="O88" s="1" t="s">
        <v>4469</v>
      </c>
      <c r="P88" s="29" t="s">
        <v>4</v>
      </c>
      <c r="Q88" s="29" t="s">
        <v>4443</v>
      </c>
      <c r="R88" s="85" t="s">
        <v>3</v>
      </c>
      <c r="S88" s="85" t="s">
        <v>3</v>
      </c>
      <c r="T88" s="117" t="str">
        <f t="shared" si="6"/>
        <v>ja</v>
      </c>
      <c r="U88" s="117" t="str">
        <f t="shared" si="7"/>
        <v>ja</v>
      </c>
      <c r="V88" s="142" t="s">
        <v>4579</v>
      </c>
      <c r="W88" s="118" t="str">
        <f t="shared" si="8"/>
        <v>nein</v>
      </c>
      <c r="X88" s="117" t="str">
        <f t="shared" si="9"/>
        <v>OK</v>
      </c>
      <c r="Y88" s="117" t="str">
        <f t="shared" si="10"/>
        <v>keine</v>
      </c>
      <c r="Z88" s="117" t="str">
        <f t="shared" si="11"/>
        <v>OK</v>
      </c>
    </row>
    <row r="89" spans="1:26" s="117" customFormat="1" ht="12.75" customHeight="1" x14ac:dyDescent="0.35">
      <c r="A89" s="29" t="s">
        <v>2496</v>
      </c>
      <c r="B89" s="1" t="s">
        <v>1336</v>
      </c>
      <c r="C89" s="29" t="s">
        <v>3</v>
      </c>
      <c r="D89" s="29" t="s">
        <v>3</v>
      </c>
      <c r="E89" s="29" t="s">
        <v>2</v>
      </c>
      <c r="F89" s="29" t="s">
        <v>2</v>
      </c>
      <c r="G89" s="29" t="s">
        <v>2</v>
      </c>
      <c r="H89" s="29" t="s">
        <v>2</v>
      </c>
      <c r="I89" s="29" t="s">
        <v>2</v>
      </c>
      <c r="J89" s="30" t="s">
        <v>2</v>
      </c>
      <c r="K89" s="29" t="s">
        <v>2</v>
      </c>
      <c r="L89" s="29" t="s">
        <v>2</v>
      </c>
      <c r="M89" s="29" t="s">
        <v>2</v>
      </c>
      <c r="N89" s="29" t="s">
        <v>3</v>
      </c>
      <c r="O89" s="1" t="s">
        <v>4469</v>
      </c>
      <c r="P89" s="29" t="s">
        <v>4</v>
      </c>
      <c r="Q89" s="29" t="s">
        <v>4443</v>
      </c>
      <c r="R89" s="85" t="s">
        <v>3</v>
      </c>
      <c r="S89" s="85" t="s">
        <v>3</v>
      </c>
      <c r="T89" s="117" t="str">
        <f t="shared" si="6"/>
        <v>ja</v>
      </c>
      <c r="U89" s="117" t="str">
        <f t="shared" si="7"/>
        <v>ja</v>
      </c>
      <c r="V89" s="142" t="s">
        <v>4579</v>
      </c>
      <c r="W89" s="118" t="str">
        <f t="shared" si="8"/>
        <v>nein</v>
      </c>
      <c r="X89" s="117" t="str">
        <f t="shared" si="9"/>
        <v>OK</v>
      </c>
      <c r="Y89" s="117" t="str">
        <f t="shared" si="10"/>
        <v>keine</v>
      </c>
      <c r="Z89" s="117" t="str">
        <f t="shared" si="11"/>
        <v>OK</v>
      </c>
    </row>
    <row r="90" spans="1:26" s="117" customFormat="1" ht="12.75" customHeight="1" x14ac:dyDescent="0.35">
      <c r="A90" s="29" t="s">
        <v>2497</v>
      </c>
      <c r="B90" s="1" t="s">
        <v>1344</v>
      </c>
      <c r="C90" s="29" t="s">
        <v>3</v>
      </c>
      <c r="D90" s="29" t="s">
        <v>3</v>
      </c>
      <c r="E90" s="29" t="s">
        <v>2</v>
      </c>
      <c r="F90" s="29" t="s">
        <v>2</v>
      </c>
      <c r="G90" s="29" t="s">
        <v>2</v>
      </c>
      <c r="H90" s="29" t="s">
        <v>2</v>
      </c>
      <c r="I90" s="29" t="s">
        <v>2</v>
      </c>
      <c r="J90" s="30" t="s">
        <v>2</v>
      </c>
      <c r="K90" s="29" t="s">
        <v>2</v>
      </c>
      <c r="L90" s="29" t="s">
        <v>2</v>
      </c>
      <c r="M90" s="29" t="s">
        <v>2</v>
      </c>
      <c r="N90" s="29" t="s">
        <v>3</v>
      </c>
      <c r="O90" s="1" t="s">
        <v>4469</v>
      </c>
      <c r="P90" s="29" t="s">
        <v>4</v>
      </c>
      <c r="Q90" s="29" t="s">
        <v>4443</v>
      </c>
      <c r="R90" s="85" t="s">
        <v>3</v>
      </c>
      <c r="S90" s="85" t="s">
        <v>3</v>
      </c>
      <c r="T90" s="117" t="str">
        <f t="shared" si="6"/>
        <v>ja</v>
      </c>
      <c r="U90" s="117" t="str">
        <f t="shared" si="7"/>
        <v>ja</v>
      </c>
      <c r="V90" s="142" t="s">
        <v>4579</v>
      </c>
      <c r="W90" s="118" t="str">
        <f t="shared" si="8"/>
        <v>nein</v>
      </c>
      <c r="X90" s="117" t="str">
        <f t="shared" si="9"/>
        <v>OK</v>
      </c>
      <c r="Y90" s="117" t="str">
        <f t="shared" si="10"/>
        <v>keine</v>
      </c>
      <c r="Z90" s="117" t="str">
        <f t="shared" si="11"/>
        <v>OK</v>
      </c>
    </row>
    <row r="91" spans="1:26" s="117" customFormat="1" ht="12.75" customHeight="1" x14ac:dyDescent="0.35">
      <c r="A91" s="29" t="s">
        <v>2498</v>
      </c>
      <c r="B91" s="1" t="s">
        <v>1337</v>
      </c>
      <c r="C91" s="29" t="s">
        <v>3</v>
      </c>
      <c r="D91" s="29" t="s">
        <v>3</v>
      </c>
      <c r="E91" s="29" t="s">
        <v>2</v>
      </c>
      <c r="F91" s="29" t="s">
        <v>2</v>
      </c>
      <c r="G91" s="29" t="s">
        <v>2</v>
      </c>
      <c r="H91" s="29" t="s">
        <v>2</v>
      </c>
      <c r="I91" s="29" t="s">
        <v>2</v>
      </c>
      <c r="J91" s="30" t="s">
        <v>2</v>
      </c>
      <c r="K91" s="29" t="s">
        <v>2</v>
      </c>
      <c r="L91" s="29" t="s">
        <v>2</v>
      </c>
      <c r="M91" s="29" t="s">
        <v>2</v>
      </c>
      <c r="N91" s="29" t="s">
        <v>3</v>
      </c>
      <c r="O91" s="1" t="s">
        <v>4469</v>
      </c>
      <c r="P91" s="29" t="s">
        <v>4</v>
      </c>
      <c r="Q91" s="29" t="s">
        <v>4443</v>
      </c>
      <c r="R91" s="85" t="s">
        <v>3</v>
      </c>
      <c r="S91" s="85" t="s">
        <v>3</v>
      </c>
      <c r="T91" s="117" t="str">
        <f t="shared" si="6"/>
        <v>ja</v>
      </c>
      <c r="U91" s="117" t="str">
        <f t="shared" si="7"/>
        <v>ja</v>
      </c>
      <c r="V91" s="142" t="s">
        <v>4579</v>
      </c>
      <c r="W91" s="118" t="str">
        <f t="shared" si="8"/>
        <v>nein</v>
      </c>
      <c r="X91" s="117" t="str">
        <f t="shared" si="9"/>
        <v>OK</v>
      </c>
      <c r="Y91" s="117" t="str">
        <f t="shared" si="10"/>
        <v>keine</v>
      </c>
      <c r="Z91" s="117" t="str">
        <f t="shared" si="11"/>
        <v>OK</v>
      </c>
    </row>
    <row r="92" spans="1:26" s="117" customFormat="1" ht="12.75" customHeight="1" x14ac:dyDescent="0.35">
      <c r="A92" s="29" t="s">
        <v>2499</v>
      </c>
      <c r="B92" s="1" t="s">
        <v>1578</v>
      </c>
      <c r="C92" s="29" t="s">
        <v>3</v>
      </c>
      <c r="D92" s="29" t="s">
        <v>3</v>
      </c>
      <c r="E92" s="29" t="s">
        <v>2</v>
      </c>
      <c r="F92" s="29" t="s">
        <v>2</v>
      </c>
      <c r="G92" s="29" t="s">
        <v>2</v>
      </c>
      <c r="H92" s="29" t="s">
        <v>2</v>
      </c>
      <c r="I92" s="30" t="s">
        <v>2</v>
      </c>
      <c r="J92" s="30" t="s">
        <v>2</v>
      </c>
      <c r="K92" s="29" t="s">
        <v>2</v>
      </c>
      <c r="L92" s="29" t="s">
        <v>2</v>
      </c>
      <c r="M92" s="29" t="s">
        <v>2</v>
      </c>
      <c r="N92" s="29" t="s">
        <v>3</v>
      </c>
      <c r="O92" s="1" t="s">
        <v>4469</v>
      </c>
      <c r="P92" s="29" t="s">
        <v>4</v>
      </c>
      <c r="Q92" s="29" t="s">
        <v>4443</v>
      </c>
      <c r="R92" s="85" t="s">
        <v>3</v>
      </c>
      <c r="S92" s="85" t="s">
        <v>3</v>
      </c>
      <c r="T92" s="117" t="str">
        <f t="shared" si="6"/>
        <v>ja</v>
      </c>
      <c r="U92" s="117" t="str">
        <f t="shared" si="7"/>
        <v>ja</v>
      </c>
      <c r="V92" s="142" t="s">
        <v>4579</v>
      </c>
      <c r="W92" s="118" t="str">
        <f t="shared" si="8"/>
        <v>nein</v>
      </c>
      <c r="X92" s="117" t="str">
        <f t="shared" si="9"/>
        <v>OK</v>
      </c>
      <c r="Y92" s="117" t="str">
        <f t="shared" si="10"/>
        <v>keine</v>
      </c>
      <c r="Z92" s="117" t="str">
        <f t="shared" si="11"/>
        <v>OK</v>
      </c>
    </row>
    <row r="93" spans="1:26" s="117" customFormat="1" ht="12.75" customHeight="1" x14ac:dyDescent="0.35">
      <c r="A93" s="29" t="s">
        <v>2214</v>
      </c>
      <c r="B93" s="1" t="s">
        <v>2213</v>
      </c>
      <c r="C93" s="29" t="s">
        <v>3</v>
      </c>
      <c r="D93" s="29" t="s">
        <v>3</v>
      </c>
      <c r="E93" s="29" t="s">
        <v>2</v>
      </c>
      <c r="F93" s="29" t="s">
        <v>2</v>
      </c>
      <c r="G93" s="29" t="s">
        <v>2</v>
      </c>
      <c r="H93" s="29" t="s">
        <v>2</v>
      </c>
      <c r="I93" s="29" t="s">
        <v>2</v>
      </c>
      <c r="J93" s="30" t="s">
        <v>2</v>
      </c>
      <c r="K93" s="29" t="s">
        <v>2</v>
      </c>
      <c r="L93" s="29" t="s">
        <v>2</v>
      </c>
      <c r="M93" s="29" t="s">
        <v>2</v>
      </c>
      <c r="N93" s="29" t="s">
        <v>3</v>
      </c>
      <c r="O93" s="1" t="s">
        <v>4469</v>
      </c>
      <c r="P93" s="29" t="s">
        <v>4</v>
      </c>
      <c r="Q93" s="29" t="s">
        <v>4443</v>
      </c>
      <c r="R93" s="85" t="s">
        <v>3</v>
      </c>
      <c r="S93" s="85" t="s">
        <v>3</v>
      </c>
      <c r="T93" s="117" t="str">
        <f t="shared" si="6"/>
        <v>ja</v>
      </c>
      <c r="U93" s="117" t="str">
        <f t="shared" si="7"/>
        <v>ja</v>
      </c>
      <c r="V93" s="142" t="s">
        <v>4579</v>
      </c>
      <c r="W93" s="118" t="str">
        <f t="shared" si="8"/>
        <v>nein</v>
      </c>
      <c r="X93" s="117" t="str">
        <f t="shared" si="9"/>
        <v>OK</v>
      </c>
      <c r="Y93" s="117" t="str">
        <f t="shared" si="10"/>
        <v>keine</v>
      </c>
      <c r="Z93" s="117" t="str">
        <f t="shared" si="11"/>
        <v>OK</v>
      </c>
    </row>
    <row r="94" spans="1:26" s="115" customFormat="1" ht="12.75" customHeight="1" x14ac:dyDescent="0.35">
      <c r="A94" s="29" t="s">
        <v>2500</v>
      </c>
      <c r="B94" s="1" t="s">
        <v>611</v>
      </c>
      <c r="C94" s="29" t="s">
        <v>3</v>
      </c>
      <c r="D94" s="29" t="s">
        <v>3</v>
      </c>
      <c r="E94" s="29" t="s">
        <v>2</v>
      </c>
      <c r="F94" s="29" t="s">
        <v>2</v>
      </c>
      <c r="G94" s="29" t="s">
        <v>2</v>
      </c>
      <c r="H94" s="29" t="s">
        <v>2</v>
      </c>
      <c r="I94" s="29" t="s">
        <v>2</v>
      </c>
      <c r="J94" s="30" t="s">
        <v>2</v>
      </c>
      <c r="K94" s="29" t="s">
        <v>2</v>
      </c>
      <c r="L94" s="29" t="s">
        <v>2</v>
      </c>
      <c r="M94" s="29" t="s">
        <v>2</v>
      </c>
      <c r="N94" s="29" t="s">
        <v>3</v>
      </c>
      <c r="O94" s="1" t="s">
        <v>4469</v>
      </c>
      <c r="P94" s="29" t="s">
        <v>4</v>
      </c>
      <c r="Q94" s="29" t="s">
        <v>4443</v>
      </c>
      <c r="R94" s="85" t="s">
        <v>3</v>
      </c>
      <c r="S94" s="85" t="s">
        <v>3</v>
      </c>
      <c r="T94" s="117" t="str">
        <f t="shared" si="6"/>
        <v>ja</v>
      </c>
      <c r="U94" s="117" t="str">
        <f t="shared" si="7"/>
        <v>ja</v>
      </c>
      <c r="V94" s="142" t="s">
        <v>4579</v>
      </c>
      <c r="W94" s="118" t="str">
        <f t="shared" si="8"/>
        <v>nein</v>
      </c>
      <c r="X94" s="117" t="str">
        <f t="shared" si="9"/>
        <v>OK</v>
      </c>
      <c r="Y94" s="117" t="str">
        <f t="shared" si="10"/>
        <v>keine</v>
      </c>
      <c r="Z94" s="117" t="str">
        <f t="shared" si="11"/>
        <v>OK</v>
      </c>
    </row>
    <row r="95" spans="1:26" s="117" customFormat="1" ht="12.75" hidden="1" customHeight="1" x14ac:dyDescent="0.35">
      <c r="A95" s="29" t="s">
        <v>2501</v>
      </c>
      <c r="B95" s="1" t="s">
        <v>930</v>
      </c>
      <c r="C95" s="29" t="s">
        <v>2</v>
      </c>
      <c r="D95" s="29" t="s">
        <v>2</v>
      </c>
      <c r="E95" s="29" t="s">
        <v>2</v>
      </c>
      <c r="F95" s="29" t="s">
        <v>2</v>
      </c>
      <c r="G95" s="29" t="s">
        <v>2</v>
      </c>
      <c r="H95" s="29" t="s">
        <v>2</v>
      </c>
      <c r="I95" s="29" t="s">
        <v>2</v>
      </c>
      <c r="J95" s="30" t="s">
        <v>2</v>
      </c>
      <c r="K95" s="29" t="s">
        <v>2</v>
      </c>
      <c r="L95" s="29" t="s">
        <v>2</v>
      </c>
      <c r="M95" s="29" t="s">
        <v>2</v>
      </c>
      <c r="N95" s="29" t="s">
        <v>2</v>
      </c>
      <c r="O95" s="1" t="s">
        <v>2413</v>
      </c>
      <c r="P95" s="29" t="s">
        <v>4</v>
      </c>
      <c r="Q95" s="29"/>
      <c r="R95" s="85" t="s">
        <v>2</v>
      </c>
      <c r="S95" s="85" t="s">
        <v>2</v>
      </c>
      <c r="T95" s="117" t="str">
        <f t="shared" si="6"/>
        <v>nein</v>
      </c>
      <c r="U95" s="117" t="str">
        <f t="shared" si="7"/>
        <v>nein</v>
      </c>
      <c r="V95" s="142" t="s">
        <v>4579</v>
      </c>
      <c r="W95" s="118" t="str">
        <f t="shared" si="8"/>
        <v>nein</v>
      </c>
      <c r="X95" s="117" t="str">
        <f t="shared" si="9"/>
        <v>OK</v>
      </c>
      <c r="Y95" s="117" t="str">
        <f t="shared" si="10"/>
        <v>keine</v>
      </c>
      <c r="Z95" s="117" t="str">
        <f t="shared" si="11"/>
        <v>OK</v>
      </c>
    </row>
    <row r="96" spans="1:26" s="117" customFormat="1" ht="12.75" hidden="1" customHeight="1" x14ac:dyDescent="0.35">
      <c r="A96" s="29" t="s">
        <v>2502</v>
      </c>
      <c r="B96" s="1" t="s">
        <v>1900</v>
      </c>
      <c r="C96" s="29" t="s">
        <v>3</v>
      </c>
      <c r="D96" s="29" t="s">
        <v>3</v>
      </c>
      <c r="E96" s="29" t="s">
        <v>2</v>
      </c>
      <c r="F96" s="29" t="s">
        <v>2</v>
      </c>
      <c r="G96" s="29" t="s">
        <v>2</v>
      </c>
      <c r="H96" s="29" t="s">
        <v>2</v>
      </c>
      <c r="I96" s="29" t="s">
        <v>3</v>
      </c>
      <c r="J96" s="30">
        <v>1</v>
      </c>
      <c r="K96" s="29" t="s">
        <v>2</v>
      </c>
      <c r="L96" s="29" t="s">
        <v>2</v>
      </c>
      <c r="M96" s="29" t="s">
        <v>2</v>
      </c>
      <c r="N96" s="29" t="s">
        <v>3</v>
      </c>
      <c r="O96" s="1"/>
      <c r="P96" s="29" t="s">
        <v>4</v>
      </c>
      <c r="Q96" s="29"/>
      <c r="R96" s="85" t="s">
        <v>2</v>
      </c>
      <c r="S96" s="85" t="s">
        <v>2</v>
      </c>
      <c r="T96" s="117" t="str">
        <f t="shared" si="6"/>
        <v>ja</v>
      </c>
      <c r="U96" s="117" t="str">
        <f t="shared" si="7"/>
        <v>ja</v>
      </c>
      <c r="V96" s="142" t="s">
        <v>4580</v>
      </c>
      <c r="W96" s="118">
        <f t="shared" si="8"/>
        <v>1</v>
      </c>
      <c r="X96" s="117" t="str">
        <f t="shared" si="9"/>
        <v>OK</v>
      </c>
      <c r="Y96" s="117" t="str">
        <f t="shared" si="10"/>
        <v>keine</v>
      </c>
      <c r="Z96" s="117" t="str">
        <f t="shared" si="11"/>
        <v>OK</v>
      </c>
    </row>
    <row r="97" spans="1:26" s="117" customFormat="1" ht="12.75" hidden="1" customHeight="1" x14ac:dyDescent="0.35">
      <c r="A97" s="29" t="s">
        <v>2503</v>
      </c>
      <c r="B97" s="1" t="s">
        <v>1901</v>
      </c>
      <c r="C97" s="29" t="s">
        <v>3</v>
      </c>
      <c r="D97" s="29" t="s">
        <v>3</v>
      </c>
      <c r="E97" s="29" t="s">
        <v>2</v>
      </c>
      <c r="F97" s="29" t="s">
        <v>2</v>
      </c>
      <c r="G97" s="29" t="s">
        <v>2</v>
      </c>
      <c r="H97" s="29" t="s">
        <v>2</v>
      </c>
      <c r="I97" s="29" t="s">
        <v>3</v>
      </c>
      <c r="J97" s="30">
        <v>1</v>
      </c>
      <c r="K97" s="29" t="s">
        <v>2</v>
      </c>
      <c r="L97" s="29" t="s">
        <v>2</v>
      </c>
      <c r="M97" s="29" t="s">
        <v>2</v>
      </c>
      <c r="N97" s="29" t="s">
        <v>3</v>
      </c>
      <c r="O97" s="1"/>
      <c r="P97" s="29" t="s">
        <v>4</v>
      </c>
      <c r="Q97" s="29"/>
      <c r="R97" s="85" t="s">
        <v>2</v>
      </c>
      <c r="S97" s="85" t="s">
        <v>2</v>
      </c>
      <c r="T97" s="117" t="str">
        <f t="shared" si="6"/>
        <v>ja</v>
      </c>
      <c r="U97" s="117" t="str">
        <f t="shared" si="7"/>
        <v>ja</v>
      </c>
      <c r="V97" s="142" t="s">
        <v>4587</v>
      </c>
      <c r="W97" s="118">
        <f t="shared" si="8"/>
        <v>1</v>
      </c>
      <c r="X97" s="117" t="str">
        <f t="shared" si="9"/>
        <v>OK</v>
      </c>
      <c r="Y97" s="117" t="str">
        <f t="shared" si="10"/>
        <v>keine</v>
      </c>
      <c r="Z97" s="117" t="str">
        <f t="shared" si="11"/>
        <v>OK</v>
      </c>
    </row>
    <row r="98" spans="1:26" s="117" customFormat="1" ht="12.75" customHeight="1" x14ac:dyDescent="0.35">
      <c r="A98" s="29" t="s">
        <v>2504</v>
      </c>
      <c r="B98" s="1" t="s">
        <v>1027</v>
      </c>
      <c r="C98" s="29" t="s">
        <v>3</v>
      </c>
      <c r="D98" s="29" t="s">
        <v>3</v>
      </c>
      <c r="E98" s="29" t="s">
        <v>2</v>
      </c>
      <c r="F98" s="29" t="s">
        <v>2</v>
      </c>
      <c r="G98" s="29" t="s">
        <v>2</v>
      </c>
      <c r="H98" s="29" t="s">
        <v>2</v>
      </c>
      <c r="I98" s="29" t="s">
        <v>2</v>
      </c>
      <c r="J98" s="29" t="s">
        <v>2</v>
      </c>
      <c r="K98" s="29" t="s">
        <v>2</v>
      </c>
      <c r="L98" s="29" t="s">
        <v>2</v>
      </c>
      <c r="M98" s="29" t="s">
        <v>2</v>
      </c>
      <c r="N98" s="29" t="s">
        <v>3</v>
      </c>
      <c r="O98" s="1" t="s">
        <v>4469</v>
      </c>
      <c r="P98" s="29" t="s">
        <v>4</v>
      </c>
      <c r="Q98" s="29" t="s">
        <v>4443</v>
      </c>
      <c r="R98" s="85" t="s">
        <v>3</v>
      </c>
      <c r="S98" s="85" t="s">
        <v>3</v>
      </c>
      <c r="T98" s="117" t="str">
        <f t="shared" si="6"/>
        <v>ja</v>
      </c>
      <c r="U98" s="117" t="str">
        <f t="shared" si="7"/>
        <v>ja</v>
      </c>
      <c r="V98" s="142" t="s">
        <v>4579</v>
      </c>
      <c r="W98" s="118" t="str">
        <f t="shared" si="8"/>
        <v>nein</v>
      </c>
      <c r="X98" s="117" t="str">
        <f t="shared" si="9"/>
        <v>OK</v>
      </c>
      <c r="Y98" s="117" t="str">
        <f t="shared" si="10"/>
        <v>keine</v>
      </c>
      <c r="Z98" s="117" t="str">
        <f t="shared" si="11"/>
        <v>OK</v>
      </c>
    </row>
    <row r="99" spans="1:26" s="117" customFormat="1" ht="12.75" hidden="1" customHeight="1" x14ac:dyDescent="0.35">
      <c r="A99" s="29" t="s">
        <v>2505</v>
      </c>
      <c r="B99" s="1" t="s">
        <v>67</v>
      </c>
      <c r="C99" s="29" t="s">
        <v>3</v>
      </c>
      <c r="D99" s="29" t="s">
        <v>3</v>
      </c>
      <c r="E99" s="29" t="s">
        <v>2</v>
      </c>
      <c r="F99" s="29" t="s">
        <v>2</v>
      </c>
      <c r="G99" s="29" t="s">
        <v>2</v>
      </c>
      <c r="H99" s="29" t="s">
        <v>2</v>
      </c>
      <c r="I99" s="133" t="s">
        <v>3</v>
      </c>
      <c r="J99" s="134">
        <v>4</v>
      </c>
      <c r="K99" s="29" t="s">
        <v>2</v>
      </c>
      <c r="L99" s="29" t="s">
        <v>2</v>
      </c>
      <c r="M99" s="29" t="s">
        <v>2</v>
      </c>
      <c r="N99" s="29" t="s">
        <v>3</v>
      </c>
      <c r="O99" s="1" t="s">
        <v>2412</v>
      </c>
      <c r="P99" s="29" t="s">
        <v>4438</v>
      </c>
      <c r="Q99" s="29"/>
      <c r="R99" s="85" t="s">
        <v>2</v>
      </c>
      <c r="S99" s="85" t="s">
        <v>2</v>
      </c>
      <c r="T99" s="117" t="str">
        <f t="shared" si="6"/>
        <v>ja</v>
      </c>
      <c r="U99" s="117" t="str">
        <f t="shared" si="7"/>
        <v>ja</v>
      </c>
      <c r="V99" s="142" t="s">
        <v>4572</v>
      </c>
      <c r="W99" s="118">
        <f t="shared" si="8"/>
        <v>4</v>
      </c>
      <c r="X99" s="117" t="str">
        <f t="shared" si="9"/>
        <v>OK</v>
      </c>
      <c r="Y99" s="117" t="str">
        <f t="shared" si="10"/>
        <v>1193/1207/1195</v>
      </c>
      <c r="Z99" s="117" t="str">
        <f t="shared" si="11"/>
        <v>OK</v>
      </c>
    </row>
    <row r="100" spans="1:26" s="117" customFormat="1" ht="12.75" hidden="1" customHeight="1" x14ac:dyDescent="0.35">
      <c r="A100" s="29" t="s">
        <v>2506</v>
      </c>
      <c r="B100" s="1" t="s">
        <v>1902</v>
      </c>
      <c r="C100" s="29" t="s">
        <v>3</v>
      </c>
      <c r="D100" s="29" t="s">
        <v>3</v>
      </c>
      <c r="E100" s="29" t="s">
        <v>2</v>
      </c>
      <c r="F100" s="29" t="s">
        <v>2</v>
      </c>
      <c r="G100" s="29" t="s">
        <v>2</v>
      </c>
      <c r="H100" s="29" t="s">
        <v>2</v>
      </c>
      <c r="I100" s="29" t="s">
        <v>3</v>
      </c>
      <c r="J100" s="30">
        <v>4</v>
      </c>
      <c r="K100" s="29" t="s">
        <v>2</v>
      </c>
      <c r="L100" s="29" t="s">
        <v>2</v>
      </c>
      <c r="M100" s="29" t="s">
        <v>2</v>
      </c>
      <c r="N100" s="29" t="s">
        <v>3</v>
      </c>
      <c r="O100" s="1" t="s">
        <v>2412</v>
      </c>
      <c r="P100" s="29" t="s">
        <v>4438</v>
      </c>
      <c r="Q100" s="29"/>
      <c r="R100" s="85" t="s">
        <v>2</v>
      </c>
      <c r="S100" s="85" t="s">
        <v>2</v>
      </c>
      <c r="T100" s="117" t="str">
        <f t="shared" si="6"/>
        <v>ja</v>
      </c>
      <c r="U100" s="117" t="str">
        <f t="shared" si="7"/>
        <v>ja</v>
      </c>
      <c r="V100" s="142" t="s">
        <v>4583</v>
      </c>
      <c r="W100" s="118">
        <f t="shared" si="8"/>
        <v>4</v>
      </c>
      <c r="X100" s="117" t="str">
        <f t="shared" si="9"/>
        <v>OK</v>
      </c>
      <c r="Y100" s="117" t="str">
        <f t="shared" si="10"/>
        <v>1193/1207/1195</v>
      </c>
      <c r="Z100" s="117" t="str">
        <f t="shared" si="11"/>
        <v>OK</v>
      </c>
    </row>
    <row r="101" spans="1:26" s="117" customFormat="1" ht="12.75" hidden="1" customHeight="1" x14ac:dyDescent="0.35">
      <c r="A101" s="29" t="s">
        <v>2507</v>
      </c>
      <c r="B101" s="1" t="s">
        <v>99</v>
      </c>
      <c r="C101" s="29" t="s">
        <v>3</v>
      </c>
      <c r="D101" s="29" t="s">
        <v>3</v>
      </c>
      <c r="E101" s="29" t="s">
        <v>2</v>
      </c>
      <c r="F101" s="29" t="s">
        <v>2</v>
      </c>
      <c r="G101" s="29" t="s">
        <v>2</v>
      </c>
      <c r="H101" s="29" t="s">
        <v>2</v>
      </c>
      <c r="I101" s="133" t="s">
        <v>3</v>
      </c>
      <c r="J101" s="134">
        <v>1</v>
      </c>
      <c r="K101" s="29" t="s">
        <v>2</v>
      </c>
      <c r="L101" s="29" t="s">
        <v>2</v>
      </c>
      <c r="M101" s="29" t="s">
        <v>2</v>
      </c>
      <c r="N101" s="29" t="s">
        <v>3</v>
      </c>
      <c r="O101" s="1"/>
      <c r="P101" s="29" t="s">
        <v>4</v>
      </c>
      <c r="Q101" s="29"/>
      <c r="R101" s="85" t="s">
        <v>2</v>
      </c>
      <c r="S101" s="85" t="s">
        <v>2</v>
      </c>
      <c r="T101" s="117" t="str">
        <f t="shared" si="6"/>
        <v>ja</v>
      </c>
      <c r="U101" s="117" t="str">
        <f t="shared" si="7"/>
        <v>ja</v>
      </c>
      <c r="V101" s="142" t="s">
        <v>4582</v>
      </c>
      <c r="W101" s="118">
        <f t="shared" si="8"/>
        <v>1</v>
      </c>
      <c r="X101" s="117" t="str">
        <f t="shared" si="9"/>
        <v>OK</v>
      </c>
      <c r="Y101" s="117" t="str">
        <f t="shared" si="10"/>
        <v>keine</v>
      </c>
      <c r="Z101" s="117" t="str">
        <f t="shared" si="11"/>
        <v>OK</v>
      </c>
    </row>
    <row r="102" spans="1:26" s="117" customFormat="1" ht="12.75" hidden="1" customHeight="1" x14ac:dyDescent="0.35">
      <c r="A102" s="29" t="s">
        <v>2508</v>
      </c>
      <c r="B102" s="1" t="s">
        <v>1903</v>
      </c>
      <c r="C102" s="29" t="s">
        <v>3</v>
      </c>
      <c r="D102" s="29" t="s">
        <v>3</v>
      </c>
      <c r="E102" s="29" t="s">
        <v>2</v>
      </c>
      <c r="F102" s="29" t="s">
        <v>2</v>
      </c>
      <c r="G102" s="29" t="s">
        <v>2</v>
      </c>
      <c r="H102" s="29" t="s">
        <v>2</v>
      </c>
      <c r="I102" s="29" t="s">
        <v>3</v>
      </c>
      <c r="J102" s="30">
        <v>2</v>
      </c>
      <c r="K102" s="29" t="s">
        <v>2</v>
      </c>
      <c r="L102" s="29" t="s">
        <v>2</v>
      </c>
      <c r="M102" s="29" t="s">
        <v>2</v>
      </c>
      <c r="N102" s="29" t="s">
        <v>3</v>
      </c>
      <c r="O102" s="1"/>
      <c r="P102" s="29" t="s">
        <v>4</v>
      </c>
      <c r="Q102" s="29"/>
      <c r="R102" s="85" t="s">
        <v>2</v>
      </c>
      <c r="S102" s="85" t="s">
        <v>2</v>
      </c>
      <c r="T102" s="117" t="str">
        <f t="shared" si="6"/>
        <v>ja</v>
      </c>
      <c r="U102" s="117" t="str">
        <f t="shared" si="7"/>
        <v>ja</v>
      </c>
      <c r="V102" s="142" t="s">
        <v>4577</v>
      </c>
      <c r="W102" s="118">
        <f t="shared" si="8"/>
        <v>2</v>
      </c>
      <c r="X102" s="117" t="str">
        <f t="shared" si="9"/>
        <v>OK</v>
      </c>
      <c r="Y102" s="117" t="str">
        <f t="shared" si="10"/>
        <v>keine</v>
      </c>
      <c r="Z102" s="117" t="str">
        <f t="shared" si="11"/>
        <v>OK</v>
      </c>
    </row>
    <row r="103" spans="1:26" s="117" customFormat="1" ht="12.75" hidden="1" customHeight="1" x14ac:dyDescent="0.35">
      <c r="A103" s="29" t="s">
        <v>2509</v>
      </c>
      <c r="B103" s="1" t="s">
        <v>1904</v>
      </c>
      <c r="C103" s="29" t="s">
        <v>3</v>
      </c>
      <c r="D103" s="29" t="s">
        <v>3</v>
      </c>
      <c r="E103" s="29" t="s">
        <v>2</v>
      </c>
      <c r="F103" s="29" t="s">
        <v>2</v>
      </c>
      <c r="G103" s="29" t="s">
        <v>2</v>
      </c>
      <c r="H103" s="29" t="s">
        <v>2</v>
      </c>
      <c r="I103" s="133" t="s">
        <v>3</v>
      </c>
      <c r="J103" s="134">
        <v>1</v>
      </c>
      <c r="K103" s="29" t="s">
        <v>2</v>
      </c>
      <c r="L103" s="29" t="s">
        <v>2</v>
      </c>
      <c r="M103" s="29" t="s">
        <v>2</v>
      </c>
      <c r="N103" s="29" t="s">
        <v>3</v>
      </c>
      <c r="O103" s="1"/>
      <c r="P103" s="29" t="s">
        <v>4</v>
      </c>
      <c r="Q103" s="29"/>
      <c r="R103" s="85" t="s">
        <v>2</v>
      </c>
      <c r="S103" s="85" t="s">
        <v>2</v>
      </c>
      <c r="T103" s="117" t="str">
        <f t="shared" si="6"/>
        <v>ja</v>
      </c>
      <c r="U103" s="117" t="str">
        <f t="shared" si="7"/>
        <v>ja</v>
      </c>
      <c r="V103" s="142" t="s">
        <v>4582</v>
      </c>
      <c r="W103" s="118">
        <f t="shared" si="8"/>
        <v>1</v>
      </c>
      <c r="X103" s="117" t="str">
        <f t="shared" si="9"/>
        <v>OK</v>
      </c>
      <c r="Y103" s="117" t="str">
        <f t="shared" si="10"/>
        <v>keine</v>
      </c>
      <c r="Z103" s="117" t="str">
        <f t="shared" si="11"/>
        <v>OK</v>
      </c>
    </row>
    <row r="104" spans="1:26" s="117" customFormat="1" ht="12.75" hidden="1" customHeight="1" x14ac:dyDescent="0.35">
      <c r="A104" s="29" t="s">
        <v>2510</v>
      </c>
      <c r="B104" s="1" t="s">
        <v>931</v>
      </c>
      <c r="C104" s="29" t="s">
        <v>2</v>
      </c>
      <c r="D104" s="29" t="s">
        <v>2</v>
      </c>
      <c r="E104" s="29" t="s">
        <v>2</v>
      </c>
      <c r="F104" s="29" t="s">
        <v>2</v>
      </c>
      <c r="G104" s="29" t="s">
        <v>2</v>
      </c>
      <c r="H104" s="29" t="s">
        <v>2</v>
      </c>
      <c r="I104" s="29" t="s">
        <v>2</v>
      </c>
      <c r="J104" s="30" t="s">
        <v>2</v>
      </c>
      <c r="K104" s="29" t="s">
        <v>2</v>
      </c>
      <c r="L104" s="29" t="s">
        <v>2</v>
      </c>
      <c r="M104" s="29" t="s">
        <v>2</v>
      </c>
      <c r="N104" s="29" t="s">
        <v>2</v>
      </c>
      <c r="O104" s="1" t="s">
        <v>2410</v>
      </c>
      <c r="P104" s="29" t="s">
        <v>4</v>
      </c>
      <c r="Q104" s="29"/>
      <c r="R104" s="85" t="s">
        <v>2</v>
      </c>
      <c r="S104" s="85" t="s">
        <v>2</v>
      </c>
      <c r="T104" s="117" t="str">
        <f t="shared" si="6"/>
        <v>nein</v>
      </c>
      <c r="U104" s="117" t="str">
        <f t="shared" si="7"/>
        <v>nein</v>
      </c>
      <c r="V104" s="142" t="s">
        <v>4579</v>
      </c>
      <c r="W104" s="118" t="str">
        <f t="shared" si="8"/>
        <v>nein</v>
      </c>
      <c r="X104" s="117" t="str">
        <f t="shared" si="9"/>
        <v>OK</v>
      </c>
      <c r="Y104" s="117" t="str">
        <f t="shared" si="10"/>
        <v>keine</v>
      </c>
      <c r="Z104" s="117" t="str">
        <f t="shared" si="11"/>
        <v>OK</v>
      </c>
    </row>
    <row r="105" spans="1:26" s="117" customFormat="1" ht="12.75" hidden="1" customHeight="1" x14ac:dyDescent="0.35">
      <c r="A105" s="29" t="s">
        <v>2511</v>
      </c>
      <c r="B105" s="1" t="s">
        <v>932</v>
      </c>
      <c r="C105" s="29" t="s">
        <v>2</v>
      </c>
      <c r="D105" s="29" t="s">
        <v>2</v>
      </c>
      <c r="E105" s="29" t="s">
        <v>2</v>
      </c>
      <c r="F105" s="29" t="s">
        <v>2</v>
      </c>
      <c r="G105" s="29" t="s">
        <v>2</v>
      </c>
      <c r="H105" s="29" t="s">
        <v>2</v>
      </c>
      <c r="I105" s="29" t="s">
        <v>2</v>
      </c>
      <c r="J105" s="30" t="s">
        <v>2</v>
      </c>
      <c r="K105" s="29" t="s">
        <v>2</v>
      </c>
      <c r="L105" s="29" t="s">
        <v>2</v>
      </c>
      <c r="M105" s="29" t="s">
        <v>2</v>
      </c>
      <c r="N105" s="29" t="s">
        <v>2</v>
      </c>
      <c r="O105" s="1" t="s">
        <v>2410</v>
      </c>
      <c r="P105" s="29" t="s">
        <v>4</v>
      </c>
      <c r="Q105" s="29"/>
      <c r="R105" s="85" t="s">
        <v>2</v>
      </c>
      <c r="S105" s="85" t="s">
        <v>2</v>
      </c>
      <c r="T105" s="117" t="str">
        <f t="shared" si="6"/>
        <v>nein</v>
      </c>
      <c r="U105" s="117" t="str">
        <f t="shared" si="7"/>
        <v>nein</v>
      </c>
      <c r="V105" s="142" t="s">
        <v>4579</v>
      </c>
      <c r="W105" s="118" t="str">
        <f t="shared" si="8"/>
        <v>nein</v>
      </c>
      <c r="X105" s="117" t="str">
        <f t="shared" si="9"/>
        <v>OK</v>
      </c>
      <c r="Y105" s="117" t="str">
        <f t="shared" si="10"/>
        <v>keine</v>
      </c>
      <c r="Z105" s="117" t="str">
        <f t="shared" si="11"/>
        <v>OK</v>
      </c>
    </row>
    <row r="106" spans="1:26" s="117" customFormat="1" ht="12.75" hidden="1" customHeight="1" x14ac:dyDescent="0.35">
      <c r="A106" s="29" t="s">
        <v>2512</v>
      </c>
      <c r="B106" s="1" t="s">
        <v>933</v>
      </c>
      <c r="C106" s="29" t="s">
        <v>2</v>
      </c>
      <c r="D106" s="29" t="s">
        <v>2</v>
      </c>
      <c r="E106" s="29" t="s">
        <v>2</v>
      </c>
      <c r="F106" s="29" t="s">
        <v>2</v>
      </c>
      <c r="G106" s="29" t="s">
        <v>2</v>
      </c>
      <c r="H106" s="29" t="s">
        <v>2</v>
      </c>
      <c r="I106" s="29" t="s">
        <v>2</v>
      </c>
      <c r="J106" s="30" t="s">
        <v>2</v>
      </c>
      <c r="K106" s="29" t="s">
        <v>2</v>
      </c>
      <c r="L106" s="29" t="s">
        <v>2</v>
      </c>
      <c r="M106" s="29" t="s">
        <v>2</v>
      </c>
      <c r="N106" s="29" t="s">
        <v>2</v>
      </c>
      <c r="O106" s="1" t="s">
        <v>2410</v>
      </c>
      <c r="P106" s="29" t="s">
        <v>4</v>
      </c>
      <c r="Q106" s="29"/>
      <c r="R106" s="85" t="s">
        <v>2</v>
      </c>
      <c r="S106" s="85" t="s">
        <v>2</v>
      </c>
      <c r="T106" s="117" t="str">
        <f t="shared" si="6"/>
        <v>nein</v>
      </c>
      <c r="U106" s="117" t="str">
        <f t="shared" si="7"/>
        <v>nein</v>
      </c>
      <c r="V106" s="142" t="s">
        <v>4579</v>
      </c>
      <c r="W106" s="118" t="str">
        <f t="shared" si="8"/>
        <v>nein</v>
      </c>
      <c r="X106" s="117" t="str">
        <f t="shared" si="9"/>
        <v>OK</v>
      </c>
      <c r="Y106" s="117" t="str">
        <f t="shared" si="10"/>
        <v>keine</v>
      </c>
      <c r="Z106" s="117" t="str">
        <f t="shared" si="11"/>
        <v>OK</v>
      </c>
    </row>
    <row r="107" spans="1:26" s="117" customFormat="1" ht="12.75" hidden="1" customHeight="1" x14ac:dyDescent="0.35">
      <c r="A107" s="29" t="s">
        <v>2513</v>
      </c>
      <c r="B107" s="1" t="s">
        <v>934</v>
      </c>
      <c r="C107" s="29" t="s">
        <v>2</v>
      </c>
      <c r="D107" s="29" t="s">
        <v>2</v>
      </c>
      <c r="E107" s="29" t="s">
        <v>2</v>
      </c>
      <c r="F107" s="29" t="s">
        <v>2</v>
      </c>
      <c r="G107" s="29" t="s">
        <v>2</v>
      </c>
      <c r="H107" s="29" t="s">
        <v>2</v>
      </c>
      <c r="I107" s="29" t="s">
        <v>2</v>
      </c>
      <c r="J107" s="30" t="s">
        <v>2</v>
      </c>
      <c r="K107" s="29" t="s">
        <v>2</v>
      </c>
      <c r="L107" s="29" t="s">
        <v>2</v>
      </c>
      <c r="M107" s="29" t="s">
        <v>2</v>
      </c>
      <c r="N107" s="29" t="s">
        <v>2</v>
      </c>
      <c r="O107" s="1" t="s">
        <v>2410</v>
      </c>
      <c r="P107" s="29" t="s">
        <v>4</v>
      </c>
      <c r="Q107" s="29"/>
      <c r="R107" s="85" t="s">
        <v>2</v>
      </c>
      <c r="S107" s="85" t="s">
        <v>2</v>
      </c>
      <c r="T107" s="117" t="str">
        <f t="shared" si="6"/>
        <v>nein</v>
      </c>
      <c r="U107" s="117" t="str">
        <f t="shared" si="7"/>
        <v>nein</v>
      </c>
      <c r="V107" s="142" t="s">
        <v>4579</v>
      </c>
      <c r="W107" s="118" t="str">
        <f t="shared" si="8"/>
        <v>nein</v>
      </c>
      <c r="X107" s="117" t="str">
        <f t="shared" si="9"/>
        <v>OK</v>
      </c>
      <c r="Y107" s="117" t="str">
        <f t="shared" si="10"/>
        <v>keine</v>
      </c>
      <c r="Z107" s="117" t="str">
        <f t="shared" si="11"/>
        <v>OK</v>
      </c>
    </row>
    <row r="108" spans="1:26" s="117" customFormat="1" ht="12.75" hidden="1" customHeight="1" x14ac:dyDescent="0.35">
      <c r="A108" s="29" t="s">
        <v>2514</v>
      </c>
      <c r="B108" s="1" t="s">
        <v>935</v>
      </c>
      <c r="C108" s="29" t="s">
        <v>2</v>
      </c>
      <c r="D108" s="29" t="s">
        <v>2</v>
      </c>
      <c r="E108" s="29" t="s">
        <v>2</v>
      </c>
      <c r="F108" s="29" t="s">
        <v>2</v>
      </c>
      <c r="G108" s="29" t="s">
        <v>2</v>
      </c>
      <c r="H108" s="29" t="s">
        <v>2</v>
      </c>
      <c r="I108" s="29" t="s">
        <v>2</v>
      </c>
      <c r="J108" s="30" t="s">
        <v>2</v>
      </c>
      <c r="K108" s="29" t="s">
        <v>2</v>
      </c>
      <c r="L108" s="29" t="s">
        <v>2</v>
      </c>
      <c r="M108" s="29" t="s">
        <v>2</v>
      </c>
      <c r="N108" s="29" t="s">
        <v>2</v>
      </c>
      <c r="O108" s="1" t="s">
        <v>2410</v>
      </c>
      <c r="P108" s="29" t="s">
        <v>4</v>
      </c>
      <c r="Q108" s="29"/>
      <c r="R108" s="85" t="s">
        <v>2</v>
      </c>
      <c r="S108" s="85" t="s">
        <v>2</v>
      </c>
      <c r="T108" s="117" t="str">
        <f t="shared" si="6"/>
        <v>nein</v>
      </c>
      <c r="U108" s="117" t="str">
        <f t="shared" si="7"/>
        <v>nein</v>
      </c>
      <c r="V108" s="142" t="s">
        <v>4579</v>
      </c>
      <c r="W108" s="118" t="str">
        <f t="shared" si="8"/>
        <v>nein</v>
      </c>
      <c r="X108" s="117" t="str">
        <f t="shared" si="9"/>
        <v>OK</v>
      </c>
      <c r="Y108" s="117" t="str">
        <f t="shared" si="10"/>
        <v>keine</v>
      </c>
      <c r="Z108" s="117" t="str">
        <f t="shared" si="11"/>
        <v>OK</v>
      </c>
    </row>
    <row r="109" spans="1:26" s="117" customFormat="1" ht="12.75" hidden="1" customHeight="1" x14ac:dyDescent="0.35">
      <c r="A109" s="29" t="s">
        <v>2515</v>
      </c>
      <c r="B109" s="1" t="s">
        <v>936</v>
      </c>
      <c r="C109" s="29" t="s">
        <v>2</v>
      </c>
      <c r="D109" s="29" t="s">
        <v>2</v>
      </c>
      <c r="E109" s="29" t="s">
        <v>2</v>
      </c>
      <c r="F109" s="29" t="s">
        <v>2</v>
      </c>
      <c r="G109" s="29" t="s">
        <v>2</v>
      </c>
      <c r="H109" s="29" t="s">
        <v>2</v>
      </c>
      <c r="I109" s="29" t="s">
        <v>2</v>
      </c>
      <c r="J109" s="30" t="s">
        <v>2</v>
      </c>
      <c r="K109" s="29" t="s">
        <v>2</v>
      </c>
      <c r="L109" s="29" t="s">
        <v>2</v>
      </c>
      <c r="M109" s="29" t="s">
        <v>2</v>
      </c>
      <c r="N109" s="29" t="s">
        <v>2</v>
      </c>
      <c r="O109" s="1" t="s">
        <v>2410</v>
      </c>
      <c r="P109" s="29" t="s">
        <v>4</v>
      </c>
      <c r="Q109" s="29"/>
      <c r="R109" s="85" t="s">
        <v>2</v>
      </c>
      <c r="S109" s="85" t="s">
        <v>2</v>
      </c>
      <c r="T109" s="117" t="str">
        <f t="shared" si="6"/>
        <v>nein</v>
      </c>
      <c r="U109" s="117" t="str">
        <f t="shared" si="7"/>
        <v>nein</v>
      </c>
      <c r="V109" s="142" t="s">
        <v>4579</v>
      </c>
      <c r="W109" s="118" t="str">
        <f t="shared" si="8"/>
        <v>nein</v>
      </c>
      <c r="X109" s="117" t="str">
        <f t="shared" si="9"/>
        <v>OK</v>
      </c>
      <c r="Y109" s="117" t="str">
        <f t="shared" si="10"/>
        <v>keine</v>
      </c>
      <c r="Z109" s="117" t="str">
        <f t="shared" si="11"/>
        <v>OK</v>
      </c>
    </row>
    <row r="110" spans="1:26" s="117" customFormat="1" ht="12.75" hidden="1" customHeight="1" x14ac:dyDescent="0.35">
      <c r="A110" s="29" t="s">
        <v>2516</v>
      </c>
      <c r="B110" s="1" t="s">
        <v>937</v>
      </c>
      <c r="C110" s="29" t="s">
        <v>2</v>
      </c>
      <c r="D110" s="29" t="s">
        <v>2</v>
      </c>
      <c r="E110" s="29" t="s">
        <v>2</v>
      </c>
      <c r="F110" s="29" t="s">
        <v>2</v>
      </c>
      <c r="G110" s="29" t="s">
        <v>2</v>
      </c>
      <c r="H110" s="29" t="s">
        <v>2</v>
      </c>
      <c r="I110" s="29" t="s">
        <v>2</v>
      </c>
      <c r="J110" s="30" t="s">
        <v>2</v>
      </c>
      <c r="K110" s="29" t="s">
        <v>2</v>
      </c>
      <c r="L110" s="29" t="s">
        <v>2</v>
      </c>
      <c r="M110" s="29" t="s">
        <v>2</v>
      </c>
      <c r="N110" s="29" t="s">
        <v>2</v>
      </c>
      <c r="O110" s="1" t="s">
        <v>2410</v>
      </c>
      <c r="P110" s="29" t="s">
        <v>4</v>
      </c>
      <c r="Q110" s="29"/>
      <c r="R110" s="85" t="s">
        <v>2</v>
      </c>
      <c r="S110" s="85" t="s">
        <v>2</v>
      </c>
      <c r="T110" s="117" t="str">
        <f t="shared" si="6"/>
        <v>nein</v>
      </c>
      <c r="U110" s="117" t="str">
        <f t="shared" si="7"/>
        <v>nein</v>
      </c>
      <c r="V110" s="142" t="s">
        <v>4579</v>
      </c>
      <c r="W110" s="118" t="str">
        <f t="shared" si="8"/>
        <v>nein</v>
      </c>
      <c r="X110" s="117" t="str">
        <f t="shared" si="9"/>
        <v>OK</v>
      </c>
      <c r="Y110" s="117" t="str">
        <f t="shared" si="10"/>
        <v>keine</v>
      </c>
      <c r="Z110" s="117" t="str">
        <f t="shared" si="11"/>
        <v>OK</v>
      </c>
    </row>
    <row r="111" spans="1:26" s="117" customFormat="1" ht="12.75" hidden="1" customHeight="1" x14ac:dyDescent="0.35">
      <c r="A111" s="29" t="s">
        <v>2517</v>
      </c>
      <c r="B111" s="1" t="s">
        <v>938</v>
      </c>
      <c r="C111" s="29" t="s">
        <v>2</v>
      </c>
      <c r="D111" s="29" t="s">
        <v>2</v>
      </c>
      <c r="E111" s="29" t="s">
        <v>2</v>
      </c>
      <c r="F111" s="29" t="s">
        <v>2</v>
      </c>
      <c r="G111" s="29" t="s">
        <v>2</v>
      </c>
      <c r="H111" s="29" t="s">
        <v>2</v>
      </c>
      <c r="I111" s="29" t="s">
        <v>2</v>
      </c>
      <c r="J111" s="30" t="s">
        <v>2</v>
      </c>
      <c r="K111" s="29" t="s">
        <v>2</v>
      </c>
      <c r="L111" s="29" t="s">
        <v>2</v>
      </c>
      <c r="M111" s="29" t="s">
        <v>2</v>
      </c>
      <c r="N111" s="29" t="s">
        <v>2</v>
      </c>
      <c r="O111" s="1" t="s">
        <v>2410</v>
      </c>
      <c r="P111" s="29" t="s">
        <v>4</v>
      </c>
      <c r="Q111" s="29"/>
      <c r="R111" s="85" t="s">
        <v>2</v>
      </c>
      <c r="S111" s="85" t="s">
        <v>2</v>
      </c>
      <c r="T111" s="117" t="str">
        <f t="shared" si="6"/>
        <v>nein</v>
      </c>
      <c r="U111" s="117" t="str">
        <f t="shared" si="7"/>
        <v>nein</v>
      </c>
      <c r="V111" s="142" t="s">
        <v>4579</v>
      </c>
      <c r="W111" s="118" t="str">
        <f t="shared" si="8"/>
        <v>nein</v>
      </c>
      <c r="X111" s="117" t="str">
        <f t="shared" si="9"/>
        <v>OK</v>
      </c>
      <c r="Y111" s="117" t="str">
        <f t="shared" si="10"/>
        <v>keine</v>
      </c>
      <c r="Z111" s="117" t="str">
        <f t="shared" si="11"/>
        <v>OK</v>
      </c>
    </row>
    <row r="112" spans="1:26" s="117" customFormat="1" ht="12.75" hidden="1" customHeight="1" x14ac:dyDescent="0.35">
      <c r="A112" s="29" t="s">
        <v>2518</v>
      </c>
      <c r="B112" s="1" t="s">
        <v>939</v>
      </c>
      <c r="C112" s="29" t="s">
        <v>2</v>
      </c>
      <c r="D112" s="29" t="s">
        <v>2</v>
      </c>
      <c r="E112" s="29" t="s">
        <v>2</v>
      </c>
      <c r="F112" s="29" t="s">
        <v>2</v>
      </c>
      <c r="G112" s="29" t="s">
        <v>2</v>
      </c>
      <c r="H112" s="29" t="s">
        <v>2</v>
      </c>
      <c r="I112" s="29" t="s">
        <v>2</v>
      </c>
      <c r="J112" s="30" t="s">
        <v>2</v>
      </c>
      <c r="K112" s="29" t="s">
        <v>2</v>
      </c>
      <c r="L112" s="29" t="s">
        <v>2</v>
      </c>
      <c r="M112" s="29" t="s">
        <v>2</v>
      </c>
      <c r="N112" s="29" t="s">
        <v>2</v>
      </c>
      <c r="O112" s="1" t="s">
        <v>2410</v>
      </c>
      <c r="P112" s="29" t="s">
        <v>4</v>
      </c>
      <c r="Q112" s="29"/>
      <c r="R112" s="85" t="s">
        <v>2</v>
      </c>
      <c r="S112" s="85" t="s">
        <v>2</v>
      </c>
      <c r="T112" s="117" t="str">
        <f t="shared" si="6"/>
        <v>nein</v>
      </c>
      <c r="U112" s="117" t="str">
        <f t="shared" si="7"/>
        <v>nein</v>
      </c>
      <c r="V112" s="142" t="s">
        <v>4579</v>
      </c>
      <c r="W112" s="118" t="str">
        <f t="shared" si="8"/>
        <v>nein</v>
      </c>
      <c r="X112" s="117" t="str">
        <f t="shared" si="9"/>
        <v>OK</v>
      </c>
      <c r="Y112" s="117" t="str">
        <f t="shared" si="10"/>
        <v>keine</v>
      </c>
      <c r="Z112" s="117" t="str">
        <f t="shared" si="11"/>
        <v>OK</v>
      </c>
    </row>
    <row r="113" spans="1:26" s="117" customFormat="1" ht="12.75" hidden="1" customHeight="1" x14ac:dyDescent="0.35">
      <c r="A113" s="29" t="s">
        <v>2519</v>
      </c>
      <c r="B113" s="1" t="s">
        <v>940</v>
      </c>
      <c r="C113" s="29" t="s">
        <v>2</v>
      </c>
      <c r="D113" s="29" t="s">
        <v>2</v>
      </c>
      <c r="E113" s="29" t="s">
        <v>2</v>
      </c>
      <c r="F113" s="29" t="s">
        <v>2</v>
      </c>
      <c r="G113" s="29" t="s">
        <v>2</v>
      </c>
      <c r="H113" s="29" t="s">
        <v>2</v>
      </c>
      <c r="I113" s="29" t="s">
        <v>2</v>
      </c>
      <c r="J113" s="30" t="s">
        <v>2</v>
      </c>
      <c r="K113" s="29" t="s">
        <v>2</v>
      </c>
      <c r="L113" s="29" t="s">
        <v>2</v>
      </c>
      <c r="M113" s="29" t="s">
        <v>2</v>
      </c>
      <c r="N113" s="29" t="s">
        <v>2</v>
      </c>
      <c r="O113" s="1" t="s">
        <v>2410</v>
      </c>
      <c r="P113" s="29" t="s">
        <v>4</v>
      </c>
      <c r="Q113" s="29"/>
      <c r="R113" s="85" t="s">
        <v>2</v>
      </c>
      <c r="S113" s="85" t="s">
        <v>2</v>
      </c>
      <c r="T113" s="117" t="str">
        <f t="shared" si="6"/>
        <v>nein</v>
      </c>
      <c r="U113" s="117" t="str">
        <f t="shared" si="7"/>
        <v>nein</v>
      </c>
      <c r="V113" s="142" t="s">
        <v>4579</v>
      </c>
      <c r="W113" s="118" t="str">
        <f t="shared" si="8"/>
        <v>nein</v>
      </c>
      <c r="X113" s="117" t="str">
        <f t="shared" si="9"/>
        <v>OK</v>
      </c>
      <c r="Y113" s="117" t="str">
        <f t="shared" si="10"/>
        <v>keine</v>
      </c>
      <c r="Z113" s="117" t="str">
        <f t="shared" si="11"/>
        <v>OK</v>
      </c>
    </row>
    <row r="114" spans="1:26" s="117" customFormat="1" ht="12.75" customHeight="1" x14ac:dyDescent="0.35">
      <c r="A114" s="29" t="s">
        <v>2520</v>
      </c>
      <c r="B114" s="1" t="s">
        <v>1558</v>
      </c>
      <c r="C114" s="29" t="s">
        <v>3</v>
      </c>
      <c r="D114" s="29" t="s">
        <v>3</v>
      </c>
      <c r="E114" s="29" t="s">
        <v>2</v>
      </c>
      <c r="F114" s="29" t="s">
        <v>2</v>
      </c>
      <c r="G114" s="29" t="s">
        <v>3</v>
      </c>
      <c r="H114" s="29" t="s">
        <v>2</v>
      </c>
      <c r="I114" s="30" t="s">
        <v>3</v>
      </c>
      <c r="J114" s="30">
        <v>1</v>
      </c>
      <c r="K114" s="29" t="s">
        <v>2</v>
      </c>
      <c r="L114" s="29" t="s">
        <v>2</v>
      </c>
      <c r="M114" s="29" t="s">
        <v>2</v>
      </c>
      <c r="N114" s="29" t="s">
        <v>3</v>
      </c>
      <c r="O114" s="1" t="s">
        <v>4468</v>
      </c>
      <c r="P114" s="29" t="s">
        <v>4</v>
      </c>
      <c r="Q114" s="29" t="s">
        <v>4442</v>
      </c>
      <c r="R114" s="85" t="s">
        <v>3</v>
      </c>
      <c r="S114" s="85" t="s">
        <v>3</v>
      </c>
      <c r="T114" s="117" t="str">
        <f t="shared" si="6"/>
        <v>ja</v>
      </c>
      <c r="U114" s="117" t="str">
        <f t="shared" si="7"/>
        <v>ja</v>
      </c>
      <c r="V114" s="142" t="s">
        <v>4579</v>
      </c>
      <c r="W114" s="118">
        <f t="shared" si="8"/>
        <v>1</v>
      </c>
      <c r="X114" s="117" t="str">
        <f t="shared" si="9"/>
        <v>OK</v>
      </c>
      <c r="Y114" s="117" t="str">
        <f t="shared" si="10"/>
        <v>keine</v>
      </c>
      <c r="Z114" s="117" t="str">
        <f t="shared" si="11"/>
        <v>OK</v>
      </c>
    </row>
    <row r="115" spans="1:26" s="117" customFormat="1" ht="12.75" hidden="1" customHeight="1" x14ac:dyDescent="0.35">
      <c r="A115" s="29" t="s">
        <v>2521</v>
      </c>
      <c r="B115" s="1" t="s">
        <v>794</v>
      </c>
      <c r="C115" s="29" t="s">
        <v>3</v>
      </c>
      <c r="D115" s="29" t="s">
        <v>3</v>
      </c>
      <c r="E115" s="29" t="s">
        <v>2</v>
      </c>
      <c r="F115" s="29" t="s">
        <v>2</v>
      </c>
      <c r="G115" s="29" t="s">
        <v>2</v>
      </c>
      <c r="H115" s="29" t="s">
        <v>2</v>
      </c>
      <c r="I115" s="29" t="s">
        <v>3</v>
      </c>
      <c r="J115" s="30">
        <v>3</v>
      </c>
      <c r="K115" s="29" t="s">
        <v>2</v>
      </c>
      <c r="L115" s="29" t="s">
        <v>2</v>
      </c>
      <c r="M115" s="29" t="s">
        <v>2</v>
      </c>
      <c r="N115" s="29" t="s">
        <v>3</v>
      </c>
      <c r="O115" s="1"/>
      <c r="P115" s="29" t="s">
        <v>4</v>
      </c>
      <c r="Q115" s="29"/>
      <c r="R115" s="85" t="s">
        <v>2</v>
      </c>
      <c r="S115" s="85" t="s">
        <v>2</v>
      </c>
      <c r="T115" s="117" t="str">
        <f t="shared" si="6"/>
        <v>ja</v>
      </c>
      <c r="U115" s="117" t="str">
        <f t="shared" si="7"/>
        <v>ja</v>
      </c>
      <c r="V115" s="142" t="s">
        <v>4591</v>
      </c>
      <c r="W115" s="118">
        <f t="shared" si="8"/>
        <v>3</v>
      </c>
      <c r="X115" s="117" t="str">
        <f t="shared" si="9"/>
        <v>OK</v>
      </c>
      <c r="Y115" s="117" t="str">
        <f t="shared" si="10"/>
        <v>keine</v>
      </c>
      <c r="Z115" s="117" t="str">
        <f t="shared" si="11"/>
        <v>OK</v>
      </c>
    </row>
    <row r="116" spans="1:26" s="117" customFormat="1" ht="12.75" hidden="1" customHeight="1" x14ac:dyDescent="0.35">
      <c r="A116" s="29" t="s">
        <v>2522</v>
      </c>
      <c r="B116" s="1" t="s">
        <v>1182</v>
      </c>
      <c r="C116" s="29" t="s">
        <v>3</v>
      </c>
      <c r="D116" s="29" t="s">
        <v>3</v>
      </c>
      <c r="E116" s="29" t="s">
        <v>2</v>
      </c>
      <c r="F116" s="29" t="s">
        <v>2</v>
      </c>
      <c r="G116" s="29" t="s">
        <v>2</v>
      </c>
      <c r="H116" s="29" t="s">
        <v>2</v>
      </c>
      <c r="I116" s="29" t="s">
        <v>3</v>
      </c>
      <c r="J116" s="30">
        <v>3</v>
      </c>
      <c r="K116" s="29" t="s">
        <v>2</v>
      </c>
      <c r="L116" s="29" t="s">
        <v>2</v>
      </c>
      <c r="M116" s="29" t="s">
        <v>2</v>
      </c>
      <c r="N116" s="29" t="s">
        <v>3</v>
      </c>
      <c r="O116" s="1"/>
      <c r="P116" s="29" t="s">
        <v>57</v>
      </c>
      <c r="Q116" s="29"/>
      <c r="R116" s="85" t="s">
        <v>2</v>
      </c>
      <c r="S116" s="85" t="s">
        <v>2</v>
      </c>
      <c r="T116" s="117" t="str">
        <f t="shared" si="6"/>
        <v>ja</v>
      </c>
      <c r="U116" s="117" t="str">
        <f t="shared" si="7"/>
        <v>ja</v>
      </c>
      <c r="V116" s="142" t="s">
        <v>4591</v>
      </c>
      <c r="W116" s="118">
        <f t="shared" si="8"/>
        <v>3</v>
      </c>
      <c r="X116" s="117" t="str">
        <f t="shared" si="9"/>
        <v>OK</v>
      </c>
      <c r="Y116" s="117" t="str">
        <f t="shared" si="10"/>
        <v>1193/1207</v>
      </c>
      <c r="Z116" s="117" t="str">
        <f t="shared" si="11"/>
        <v>OK</v>
      </c>
    </row>
    <row r="117" spans="1:26" s="117" customFormat="1" ht="12.75" hidden="1" customHeight="1" x14ac:dyDescent="0.35">
      <c r="A117" s="29" t="s">
        <v>2523</v>
      </c>
      <c r="B117" s="1" t="s">
        <v>60</v>
      </c>
      <c r="C117" s="29" t="s">
        <v>3</v>
      </c>
      <c r="D117" s="29" t="s">
        <v>3</v>
      </c>
      <c r="E117" s="29" t="s">
        <v>2</v>
      </c>
      <c r="F117" s="29" t="s">
        <v>2</v>
      </c>
      <c r="G117" s="29" t="s">
        <v>2</v>
      </c>
      <c r="H117" s="29" t="s">
        <v>2</v>
      </c>
      <c r="I117" s="29" t="s">
        <v>3</v>
      </c>
      <c r="J117" s="30">
        <v>1</v>
      </c>
      <c r="K117" s="29" t="s">
        <v>2</v>
      </c>
      <c r="L117" s="29" t="s">
        <v>2</v>
      </c>
      <c r="M117" s="29" t="s">
        <v>2</v>
      </c>
      <c r="N117" s="29" t="s">
        <v>3</v>
      </c>
      <c r="O117" s="1"/>
      <c r="P117" s="29" t="s">
        <v>4</v>
      </c>
      <c r="Q117" s="29"/>
      <c r="R117" s="85" t="s">
        <v>2</v>
      </c>
      <c r="S117" s="85" t="s">
        <v>2</v>
      </c>
      <c r="T117" s="117" t="str">
        <f t="shared" si="6"/>
        <v>ja</v>
      </c>
      <c r="U117" s="117" t="str">
        <f t="shared" si="7"/>
        <v>ja</v>
      </c>
      <c r="V117" s="142" t="s">
        <v>4577</v>
      </c>
      <c r="W117" s="118">
        <f t="shared" si="8"/>
        <v>1</v>
      </c>
      <c r="X117" s="117" t="str">
        <f t="shared" si="9"/>
        <v>OK</v>
      </c>
      <c r="Y117" s="117" t="str">
        <f t="shared" si="10"/>
        <v>keine</v>
      </c>
      <c r="Z117" s="117" t="str">
        <f t="shared" si="11"/>
        <v>OK</v>
      </c>
    </row>
    <row r="118" spans="1:26" s="117" customFormat="1" ht="12.75" hidden="1" customHeight="1" x14ac:dyDescent="0.35">
      <c r="A118" s="29" t="s">
        <v>2524</v>
      </c>
      <c r="B118" s="1" t="s">
        <v>61</v>
      </c>
      <c r="C118" s="29" t="s">
        <v>3</v>
      </c>
      <c r="D118" s="29" t="s">
        <v>3</v>
      </c>
      <c r="E118" s="29" t="s">
        <v>2</v>
      </c>
      <c r="F118" s="29" t="s">
        <v>2</v>
      </c>
      <c r="G118" s="29" t="s">
        <v>2</v>
      </c>
      <c r="H118" s="29" t="s">
        <v>2</v>
      </c>
      <c r="I118" s="29" t="s">
        <v>3</v>
      </c>
      <c r="J118" s="30">
        <v>1</v>
      </c>
      <c r="K118" s="29" t="s">
        <v>2</v>
      </c>
      <c r="L118" s="29" t="s">
        <v>2</v>
      </c>
      <c r="M118" s="29" t="s">
        <v>2</v>
      </c>
      <c r="N118" s="29" t="s">
        <v>3</v>
      </c>
      <c r="O118" s="1"/>
      <c r="P118" s="29" t="s">
        <v>4</v>
      </c>
      <c r="Q118" s="29"/>
      <c r="R118" s="85" t="s">
        <v>2</v>
      </c>
      <c r="S118" s="85" t="s">
        <v>2</v>
      </c>
      <c r="T118" s="117" t="str">
        <f t="shared" si="6"/>
        <v>ja</v>
      </c>
      <c r="U118" s="117" t="str">
        <f t="shared" si="7"/>
        <v>ja</v>
      </c>
      <c r="V118" s="142" t="s">
        <v>4578</v>
      </c>
      <c r="W118" s="118">
        <f t="shared" si="8"/>
        <v>1</v>
      </c>
      <c r="X118" s="117" t="str">
        <f t="shared" si="9"/>
        <v>OK</v>
      </c>
      <c r="Y118" s="117" t="str">
        <f t="shared" si="10"/>
        <v>keine</v>
      </c>
      <c r="Z118" s="117" t="str">
        <f t="shared" si="11"/>
        <v>OK</v>
      </c>
    </row>
    <row r="119" spans="1:26" s="117" customFormat="1" ht="12.75" hidden="1" customHeight="1" x14ac:dyDescent="0.35">
      <c r="A119" s="29" t="s">
        <v>2525</v>
      </c>
      <c r="B119" s="1" t="s">
        <v>100</v>
      </c>
      <c r="C119" s="29" t="s">
        <v>3</v>
      </c>
      <c r="D119" s="29" t="s">
        <v>3</v>
      </c>
      <c r="E119" s="29" t="s">
        <v>2</v>
      </c>
      <c r="F119" s="29" t="s">
        <v>2</v>
      </c>
      <c r="G119" s="29" t="s">
        <v>2</v>
      </c>
      <c r="H119" s="29" t="s">
        <v>2</v>
      </c>
      <c r="I119" s="29" t="s">
        <v>3</v>
      </c>
      <c r="J119" s="30">
        <v>1</v>
      </c>
      <c r="K119" s="29" t="s">
        <v>2</v>
      </c>
      <c r="L119" s="29" t="s">
        <v>2</v>
      </c>
      <c r="M119" s="29" t="s">
        <v>2</v>
      </c>
      <c r="N119" s="29" t="s">
        <v>3</v>
      </c>
      <c r="O119" s="1"/>
      <c r="P119" s="29" t="s">
        <v>4</v>
      </c>
      <c r="Q119" s="29"/>
      <c r="R119" s="85" t="s">
        <v>3</v>
      </c>
      <c r="S119" s="85" t="s">
        <v>3</v>
      </c>
      <c r="T119" s="117" t="str">
        <f t="shared" si="6"/>
        <v>ja</v>
      </c>
      <c r="U119" s="117" t="str">
        <f t="shared" si="7"/>
        <v>ja</v>
      </c>
      <c r="V119" s="142" t="s">
        <v>4585</v>
      </c>
      <c r="W119" s="118">
        <f t="shared" si="8"/>
        <v>1</v>
      </c>
      <c r="X119" s="117" t="str">
        <f t="shared" si="9"/>
        <v>OK</v>
      </c>
      <c r="Y119" s="117" t="str">
        <f t="shared" si="10"/>
        <v>keine</v>
      </c>
      <c r="Z119" s="117" t="str">
        <f t="shared" si="11"/>
        <v>OK</v>
      </c>
    </row>
    <row r="120" spans="1:26" s="117" customFormat="1" ht="12.75" hidden="1" customHeight="1" x14ac:dyDescent="0.35">
      <c r="A120" s="29" t="s">
        <v>2526</v>
      </c>
      <c r="B120" s="1" t="s">
        <v>104</v>
      </c>
      <c r="C120" s="29" t="s">
        <v>3</v>
      </c>
      <c r="D120" s="29" t="s">
        <v>3</v>
      </c>
      <c r="E120" s="29" t="s">
        <v>2</v>
      </c>
      <c r="F120" s="29" t="s">
        <v>2</v>
      </c>
      <c r="G120" s="29" t="s">
        <v>2</v>
      </c>
      <c r="H120" s="29" t="s">
        <v>2</v>
      </c>
      <c r="I120" s="29" t="s">
        <v>3</v>
      </c>
      <c r="J120" s="30">
        <v>1</v>
      </c>
      <c r="K120" s="29" t="s">
        <v>2</v>
      </c>
      <c r="L120" s="29" t="s">
        <v>2</v>
      </c>
      <c r="M120" s="29" t="s">
        <v>2</v>
      </c>
      <c r="N120" s="29" t="s">
        <v>3</v>
      </c>
      <c r="O120" s="1"/>
      <c r="P120" s="29" t="s">
        <v>4</v>
      </c>
      <c r="Q120" s="29"/>
      <c r="R120" s="85" t="s">
        <v>3</v>
      </c>
      <c r="S120" s="85" t="s">
        <v>3</v>
      </c>
      <c r="T120" s="117" t="str">
        <f t="shared" si="6"/>
        <v>ja</v>
      </c>
      <c r="U120" s="117" t="str">
        <f t="shared" si="7"/>
        <v>ja</v>
      </c>
      <c r="V120" s="142" t="s">
        <v>4585</v>
      </c>
      <c r="W120" s="118">
        <f t="shared" si="8"/>
        <v>1</v>
      </c>
      <c r="X120" s="117" t="str">
        <f t="shared" si="9"/>
        <v>OK</v>
      </c>
      <c r="Y120" s="117" t="str">
        <f t="shared" si="10"/>
        <v>keine</v>
      </c>
      <c r="Z120" s="117" t="str">
        <f t="shared" si="11"/>
        <v>OK</v>
      </c>
    </row>
    <row r="121" spans="1:26" s="117" customFormat="1" ht="12.75" hidden="1" customHeight="1" x14ac:dyDescent="0.35">
      <c r="A121" s="29" t="s">
        <v>2527</v>
      </c>
      <c r="B121" s="1" t="s">
        <v>89</v>
      </c>
      <c r="C121" s="29" t="s">
        <v>3</v>
      </c>
      <c r="D121" s="29" t="s">
        <v>3</v>
      </c>
      <c r="E121" s="29" t="s">
        <v>2</v>
      </c>
      <c r="F121" s="29" t="s">
        <v>2</v>
      </c>
      <c r="G121" s="29" t="s">
        <v>2</v>
      </c>
      <c r="H121" s="29" t="s">
        <v>2</v>
      </c>
      <c r="I121" s="29" t="s">
        <v>3</v>
      </c>
      <c r="J121" s="30">
        <v>1</v>
      </c>
      <c r="K121" s="29" t="s">
        <v>2</v>
      </c>
      <c r="L121" s="29" t="s">
        <v>2</v>
      </c>
      <c r="M121" s="29" t="s">
        <v>2</v>
      </c>
      <c r="N121" s="29" t="s">
        <v>3</v>
      </c>
      <c r="O121" s="1"/>
      <c r="P121" s="29" t="s">
        <v>4</v>
      </c>
      <c r="Q121" s="29"/>
      <c r="R121" s="85" t="s">
        <v>2</v>
      </c>
      <c r="S121" s="85" t="s">
        <v>2</v>
      </c>
      <c r="T121" s="117" t="str">
        <f t="shared" si="6"/>
        <v>ja</v>
      </c>
      <c r="U121" s="117" t="str">
        <f t="shared" si="7"/>
        <v>ja</v>
      </c>
      <c r="V121" s="142" t="s">
        <v>4580</v>
      </c>
      <c r="W121" s="118">
        <f t="shared" si="8"/>
        <v>1</v>
      </c>
      <c r="X121" s="117" t="str">
        <f t="shared" si="9"/>
        <v>OK</v>
      </c>
      <c r="Y121" s="117" t="str">
        <f t="shared" si="10"/>
        <v>keine</v>
      </c>
      <c r="Z121" s="117" t="str">
        <f t="shared" si="11"/>
        <v>OK</v>
      </c>
    </row>
    <row r="122" spans="1:26" s="117" customFormat="1" ht="12.75" hidden="1" customHeight="1" x14ac:dyDescent="0.35">
      <c r="A122" s="29" t="s">
        <v>2528</v>
      </c>
      <c r="B122" s="1" t="s">
        <v>106</v>
      </c>
      <c r="C122" s="29" t="s">
        <v>3</v>
      </c>
      <c r="D122" s="29" t="s">
        <v>3</v>
      </c>
      <c r="E122" s="29" t="s">
        <v>2</v>
      </c>
      <c r="F122" s="29" t="s">
        <v>2</v>
      </c>
      <c r="G122" s="29" t="s">
        <v>2</v>
      </c>
      <c r="H122" s="29" t="s">
        <v>2</v>
      </c>
      <c r="I122" s="133" t="s">
        <v>3</v>
      </c>
      <c r="J122" s="134">
        <v>1</v>
      </c>
      <c r="K122" s="29" t="s">
        <v>2</v>
      </c>
      <c r="L122" s="29" t="s">
        <v>2</v>
      </c>
      <c r="M122" s="29" t="s">
        <v>2</v>
      </c>
      <c r="N122" s="29" t="s">
        <v>3</v>
      </c>
      <c r="O122" s="1"/>
      <c r="P122" s="29" t="s">
        <v>4</v>
      </c>
      <c r="Q122" s="29"/>
      <c r="R122" s="85" t="s">
        <v>2</v>
      </c>
      <c r="S122" s="85" t="s">
        <v>2</v>
      </c>
      <c r="T122" s="117" t="str">
        <f t="shared" si="6"/>
        <v>ja</v>
      </c>
      <c r="U122" s="117" t="str">
        <f t="shared" si="7"/>
        <v>ja</v>
      </c>
      <c r="V122" s="142" t="s">
        <v>4606</v>
      </c>
      <c r="W122" s="118">
        <f t="shared" si="8"/>
        <v>1</v>
      </c>
      <c r="X122" s="117" t="str">
        <f t="shared" si="9"/>
        <v>OK</v>
      </c>
      <c r="Y122" s="117" t="str">
        <f t="shared" si="10"/>
        <v>keine</v>
      </c>
      <c r="Z122" s="117" t="str">
        <f t="shared" si="11"/>
        <v>OK</v>
      </c>
    </row>
    <row r="123" spans="1:26" s="117" customFormat="1" ht="12.75" hidden="1" customHeight="1" x14ac:dyDescent="0.35">
      <c r="A123" s="29" t="s">
        <v>2529</v>
      </c>
      <c r="B123" s="1" t="s">
        <v>1550</v>
      </c>
      <c r="C123" s="29" t="s">
        <v>3</v>
      </c>
      <c r="D123" s="29" t="s">
        <v>3</v>
      </c>
      <c r="E123" s="29" t="s">
        <v>2</v>
      </c>
      <c r="F123" s="29" t="s">
        <v>2</v>
      </c>
      <c r="G123" s="29" t="s">
        <v>2</v>
      </c>
      <c r="H123" s="29" t="s">
        <v>2</v>
      </c>
      <c r="I123" s="29" t="s">
        <v>3</v>
      </c>
      <c r="J123" s="30">
        <v>1</v>
      </c>
      <c r="K123" s="29" t="s">
        <v>2</v>
      </c>
      <c r="L123" s="29" t="s">
        <v>2</v>
      </c>
      <c r="M123" s="29" t="s">
        <v>2</v>
      </c>
      <c r="N123" s="29" t="s">
        <v>3</v>
      </c>
      <c r="O123" s="1"/>
      <c r="P123" s="29" t="s">
        <v>4</v>
      </c>
      <c r="Q123" s="29"/>
      <c r="R123" s="85" t="s">
        <v>3</v>
      </c>
      <c r="S123" s="85" t="s">
        <v>3</v>
      </c>
      <c r="T123" s="117" t="str">
        <f t="shared" si="6"/>
        <v>ja</v>
      </c>
      <c r="U123" s="117" t="str">
        <f t="shared" si="7"/>
        <v>ja</v>
      </c>
      <c r="V123" s="142" t="s">
        <v>4580</v>
      </c>
      <c r="W123" s="118">
        <f t="shared" si="8"/>
        <v>1</v>
      </c>
      <c r="X123" s="117" t="str">
        <f t="shared" si="9"/>
        <v>OK</v>
      </c>
      <c r="Y123" s="117" t="str">
        <f t="shared" si="10"/>
        <v>keine</v>
      </c>
      <c r="Z123" s="117" t="str">
        <f t="shared" si="11"/>
        <v>OK</v>
      </c>
    </row>
    <row r="124" spans="1:26" s="117" customFormat="1" ht="12.75" hidden="1" customHeight="1" x14ac:dyDescent="0.35">
      <c r="A124" s="29" t="s">
        <v>2530</v>
      </c>
      <c r="B124" s="1" t="s">
        <v>1551</v>
      </c>
      <c r="C124" s="29" t="s">
        <v>3</v>
      </c>
      <c r="D124" s="29" t="s">
        <v>3</v>
      </c>
      <c r="E124" s="29" t="s">
        <v>2</v>
      </c>
      <c r="F124" s="29" t="s">
        <v>2</v>
      </c>
      <c r="G124" s="29" t="s">
        <v>2</v>
      </c>
      <c r="H124" s="29" t="s">
        <v>2</v>
      </c>
      <c r="I124" s="29" t="s">
        <v>3</v>
      </c>
      <c r="J124" s="30">
        <v>1</v>
      </c>
      <c r="K124" s="29" t="s">
        <v>2</v>
      </c>
      <c r="L124" s="29" t="s">
        <v>2</v>
      </c>
      <c r="M124" s="29" t="s">
        <v>2</v>
      </c>
      <c r="N124" s="29" t="s">
        <v>3</v>
      </c>
      <c r="O124" s="1"/>
      <c r="P124" s="29" t="s">
        <v>4</v>
      </c>
      <c r="Q124" s="29"/>
      <c r="R124" s="85" t="s">
        <v>2</v>
      </c>
      <c r="S124" s="85" t="s">
        <v>2</v>
      </c>
      <c r="T124" s="117" t="str">
        <f t="shared" si="6"/>
        <v>ja</v>
      </c>
      <c r="U124" s="117" t="str">
        <f t="shared" si="7"/>
        <v>ja</v>
      </c>
      <c r="V124" s="142" t="s">
        <v>4580</v>
      </c>
      <c r="W124" s="118">
        <f t="shared" si="8"/>
        <v>1</v>
      </c>
      <c r="X124" s="117" t="str">
        <f t="shared" si="9"/>
        <v>OK</v>
      </c>
      <c r="Y124" s="117" t="str">
        <f t="shared" si="10"/>
        <v>keine</v>
      </c>
      <c r="Z124" s="117" t="str">
        <f t="shared" si="11"/>
        <v>OK</v>
      </c>
    </row>
    <row r="125" spans="1:26" s="117" customFormat="1" ht="12" hidden="1" customHeight="1" x14ac:dyDescent="0.35">
      <c r="A125" s="29" t="s">
        <v>2531</v>
      </c>
      <c r="B125" s="1" t="s">
        <v>1710</v>
      </c>
      <c r="C125" s="29" t="s">
        <v>3</v>
      </c>
      <c r="D125" s="29" t="s">
        <v>3</v>
      </c>
      <c r="E125" s="29" t="s">
        <v>2</v>
      </c>
      <c r="F125" s="29" t="s">
        <v>2</v>
      </c>
      <c r="G125" s="29" t="s">
        <v>2</v>
      </c>
      <c r="H125" s="29" t="s">
        <v>2</v>
      </c>
      <c r="I125" s="29" t="s">
        <v>3</v>
      </c>
      <c r="J125" s="30">
        <v>3</v>
      </c>
      <c r="K125" s="29" t="s">
        <v>2</v>
      </c>
      <c r="L125" s="29" t="s">
        <v>2</v>
      </c>
      <c r="M125" s="29" t="s">
        <v>2</v>
      </c>
      <c r="N125" s="29" t="s">
        <v>3</v>
      </c>
      <c r="O125" s="1"/>
      <c r="P125" s="29" t="s">
        <v>4</v>
      </c>
      <c r="Q125" s="29"/>
      <c r="R125" s="85" t="s">
        <v>3</v>
      </c>
      <c r="S125" s="85" t="s">
        <v>3</v>
      </c>
      <c r="T125" s="117" t="str">
        <f t="shared" si="6"/>
        <v>ja</v>
      </c>
      <c r="U125" s="117" t="str">
        <f t="shared" si="7"/>
        <v>ja</v>
      </c>
      <c r="V125" s="142" t="s">
        <v>4577</v>
      </c>
      <c r="W125" s="118">
        <f t="shared" si="8"/>
        <v>3</v>
      </c>
      <c r="X125" s="117" t="str">
        <f t="shared" si="9"/>
        <v>OK</v>
      </c>
      <c r="Y125" s="117" t="str">
        <f t="shared" si="10"/>
        <v>keine</v>
      </c>
      <c r="Z125" s="117" t="str">
        <f t="shared" si="11"/>
        <v>OK</v>
      </c>
    </row>
    <row r="126" spans="1:26" s="117" customFormat="1" ht="12.75" hidden="1" customHeight="1" x14ac:dyDescent="0.35">
      <c r="A126" s="29" t="s">
        <v>2532</v>
      </c>
      <c r="B126" s="1" t="s">
        <v>1880</v>
      </c>
      <c r="C126" s="29" t="s">
        <v>3</v>
      </c>
      <c r="D126" s="29" t="s">
        <v>3</v>
      </c>
      <c r="E126" s="29" t="s">
        <v>2</v>
      </c>
      <c r="F126" s="29" t="s">
        <v>2</v>
      </c>
      <c r="G126" s="29" t="s">
        <v>2</v>
      </c>
      <c r="H126" s="29" t="s">
        <v>2</v>
      </c>
      <c r="I126" s="30" t="s">
        <v>3</v>
      </c>
      <c r="J126" s="30">
        <v>4</v>
      </c>
      <c r="K126" s="29" t="s">
        <v>2</v>
      </c>
      <c r="L126" s="29" t="s">
        <v>2</v>
      </c>
      <c r="M126" s="29" t="s">
        <v>2</v>
      </c>
      <c r="N126" s="29" t="s">
        <v>3</v>
      </c>
      <c r="O126" s="1" t="s">
        <v>2412</v>
      </c>
      <c r="P126" s="29">
        <v>1195</v>
      </c>
      <c r="Q126" s="29"/>
      <c r="R126" s="85" t="s">
        <v>2</v>
      </c>
      <c r="S126" s="85" t="s">
        <v>2</v>
      </c>
      <c r="T126" s="117" t="str">
        <f t="shared" si="6"/>
        <v>ja</v>
      </c>
      <c r="U126" s="117" t="str">
        <f t="shared" si="7"/>
        <v>ja</v>
      </c>
      <c r="V126" s="142" t="s">
        <v>4592</v>
      </c>
      <c r="W126" s="118">
        <f t="shared" si="8"/>
        <v>4</v>
      </c>
      <c r="X126" s="117" t="str">
        <f t="shared" si="9"/>
        <v>OK</v>
      </c>
      <c r="Y126" s="117">
        <f t="shared" si="10"/>
        <v>1195</v>
      </c>
      <c r="Z126" s="117" t="str">
        <f t="shared" si="11"/>
        <v>OK</v>
      </c>
    </row>
    <row r="127" spans="1:26" s="117" customFormat="1" ht="12.75" hidden="1" customHeight="1" x14ac:dyDescent="0.35">
      <c r="A127" s="29" t="s">
        <v>2533</v>
      </c>
      <c r="B127" s="1" t="s">
        <v>1718</v>
      </c>
      <c r="C127" s="29" t="s">
        <v>3</v>
      </c>
      <c r="D127" s="29" t="s">
        <v>3</v>
      </c>
      <c r="E127" s="29" t="s">
        <v>2</v>
      </c>
      <c r="F127" s="29" t="s">
        <v>2</v>
      </c>
      <c r="G127" s="29" t="s">
        <v>2</v>
      </c>
      <c r="H127" s="29" t="s">
        <v>2</v>
      </c>
      <c r="I127" s="133" t="s">
        <v>3</v>
      </c>
      <c r="J127" s="134">
        <v>1</v>
      </c>
      <c r="K127" s="29" t="s">
        <v>2</v>
      </c>
      <c r="L127" s="29" t="s">
        <v>2</v>
      </c>
      <c r="M127" s="29" t="s">
        <v>2</v>
      </c>
      <c r="N127" s="29" t="s">
        <v>3</v>
      </c>
      <c r="O127" s="1"/>
      <c r="P127" s="29" t="s">
        <v>4</v>
      </c>
      <c r="Q127" s="29"/>
      <c r="R127" s="85" t="s">
        <v>2</v>
      </c>
      <c r="S127" s="85" t="s">
        <v>2</v>
      </c>
      <c r="T127" s="117" t="str">
        <f t="shared" si="6"/>
        <v>ja</v>
      </c>
      <c r="U127" s="117" t="str">
        <f t="shared" si="7"/>
        <v>ja</v>
      </c>
      <c r="V127" s="142" t="s">
        <v>4593</v>
      </c>
      <c r="W127" s="118">
        <f t="shared" si="8"/>
        <v>1</v>
      </c>
      <c r="X127" s="117" t="str">
        <f t="shared" si="9"/>
        <v>OK</v>
      </c>
      <c r="Y127" s="117" t="str">
        <f t="shared" si="10"/>
        <v>keine</v>
      </c>
      <c r="Z127" s="117" t="str">
        <f t="shared" si="11"/>
        <v>OK</v>
      </c>
    </row>
    <row r="128" spans="1:26" s="117" customFormat="1" ht="12.75" hidden="1" customHeight="1" x14ac:dyDescent="0.35">
      <c r="A128" s="29" t="s">
        <v>2534</v>
      </c>
      <c r="B128" s="1" t="s">
        <v>637</v>
      </c>
      <c r="C128" s="29" t="s">
        <v>3</v>
      </c>
      <c r="D128" s="29" t="s">
        <v>3</v>
      </c>
      <c r="E128" s="29" t="s">
        <v>2</v>
      </c>
      <c r="F128" s="29" t="s">
        <v>2</v>
      </c>
      <c r="G128" s="29" t="s">
        <v>2</v>
      </c>
      <c r="H128" s="29" t="s">
        <v>2</v>
      </c>
      <c r="I128" s="29" t="s">
        <v>3</v>
      </c>
      <c r="J128" s="30">
        <v>1</v>
      </c>
      <c r="K128" s="29" t="s">
        <v>2</v>
      </c>
      <c r="L128" s="29" t="s">
        <v>2</v>
      </c>
      <c r="M128" s="29" t="s">
        <v>2</v>
      </c>
      <c r="N128" s="29" t="s">
        <v>3</v>
      </c>
      <c r="O128" s="1"/>
      <c r="P128" s="29" t="s">
        <v>4</v>
      </c>
      <c r="Q128" s="29"/>
      <c r="R128" s="85" t="s">
        <v>2</v>
      </c>
      <c r="S128" s="85" t="s">
        <v>2</v>
      </c>
      <c r="T128" s="117" t="str">
        <f t="shared" si="6"/>
        <v>ja</v>
      </c>
      <c r="U128" s="117" t="str">
        <f t="shared" si="7"/>
        <v>ja</v>
      </c>
      <c r="V128" s="142" t="s">
        <v>4577</v>
      </c>
      <c r="W128" s="118">
        <f t="shared" si="8"/>
        <v>1</v>
      </c>
      <c r="X128" s="117" t="str">
        <f t="shared" si="9"/>
        <v>OK</v>
      </c>
      <c r="Y128" s="117" t="str">
        <f t="shared" si="10"/>
        <v>keine</v>
      </c>
      <c r="Z128" s="117" t="str">
        <f t="shared" si="11"/>
        <v>OK</v>
      </c>
    </row>
    <row r="129" spans="1:26" s="117" customFormat="1" ht="12.75" hidden="1" customHeight="1" x14ac:dyDescent="0.35">
      <c r="A129" s="29" t="s">
        <v>2535</v>
      </c>
      <c r="B129" s="1" t="s">
        <v>1301</v>
      </c>
      <c r="C129" s="29" t="s">
        <v>3</v>
      </c>
      <c r="D129" s="29" t="s">
        <v>3</v>
      </c>
      <c r="E129" s="29" t="s">
        <v>2</v>
      </c>
      <c r="F129" s="29" t="s">
        <v>2</v>
      </c>
      <c r="G129" s="29" t="s">
        <v>2</v>
      </c>
      <c r="H129" s="29" t="s">
        <v>2</v>
      </c>
      <c r="I129" s="29" t="s">
        <v>3</v>
      </c>
      <c r="J129" s="30">
        <v>1</v>
      </c>
      <c r="K129" s="29" t="s">
        <v>2</v>
      </c>
      <c r="L129" s="29" t="s">
        <v>2</v>
      </c>
      <c r="M129" s="29" t="s">
        <v>2</v>
      </c>
      <c r="N129" s="29" t="s">
        <v>3</v>
      </c>
      <c r="O129" s="1"/>
      <c r="P129" s="29">
        <v>1198</v>
      </c>
      <c r="Q129" s="29"/>
      <c r="R129" s="85" t="s">
        <v>3</v>
      </c>
      <c r="S129" s="85" t="s">
        <v>3</v>
      </c>
      <c r="T129" s="117" t="str">
        <f t="shared" si="6"/>
        <v>ja</v>
      </c>
      <c r="U129" s="117" t="str">
        <f t="shared" si="7"/>
        <v>ja</v>
      </c>
      <c r="V129" s="142" t="s">
        <v>4622</v>
      </c>
      <c r="W129" s="118">
        <f t="shared" si="8"/>
        <v>1</v>
      </c>
      <c r="X129" s="117" t="str">
        <f t="shared" si="9"/>
        <v>OK</v>
      </c>
      <c r="Y129" s="117">
        <f t="shared" si="10"/>
        <v>1198</v>
      </c>
      <c r="Z129" s="117" t="str">
        <f t="shared" si="11"/>
        <v>OK</v>
      </c>
    </row>
    <row r="130" spans="1:26" s="117" customFormat="1" ht="12.75" hidden="1" customHeight="1" x14ac:dyDescent="0.35">
      <c r="A130" s="29" t="s">
        <v>2536</v>
      </c>
      <c r="B130" s="1" t="s">
        <v>780</v>
      </c>
      <c r="C130" s="29" t="s">
        <v>3</v>
      </c>
      <c r="D130" s="29" t="s">
        <v>3</v>
      </c>
      <c r="E130" s="29" t="s">
        <v>3</v>
      </c>
      <c r="F130" s="29" t="s">
        <v>2</v>
      </c>
      <c r="G130" s="29" t="s">
        <v>2</v>
      </c>
      <c r="H130" s="29" t="s">
        <v>2</v>
      </c>
      <c r="I130" s="29" t="s">
        <v>3</v>
      </c>
      <c r="J130" s="30">
        <v>1</v>
      </c>
      <c r="K130" s="29" t="s">
        <v>2</v>
      </c>
      <c r="L130" s="29" t="s">
        <v>2</v>
      </c>
      <c r="M130" s="29" t="s">
        <v>2</v>
      </c>
      <c r="N130" s="29" t="s">
        <v>3</v>
      </c>
      <c r="O130" s="1"/>
      <c r="P130" s="29" t="s">
        <v>4</v>
      </c>
      <c r="Q130" s="29"/>
      <c r="R130" s="85" t="s">
        <v>2</v>
      </c>
      <c r="S130" s="85" t="s">
        <v>2</v>
      </c>
      <c r="T130" s="117" t="str">
        <f t="shared" si="6"/>
        <v>ja</v>
      </c>
      <c r="U130" s="117" t="str">
        <f t="shared" si="7"/>
        <v>ja</v>
      </c>
      <c r="V130" s="142" t="s">
        <v>4580</v>
      </c>
      <c r="W130" s="118">
        <f t="shared" si="8"/>
        <v>1</v>
      </c>
      <c r="X130" s="117" t="str">
        <f t="shared" si="9"/>
        <v>OK</v>
      </c>
      <c r="Y130" s="117" t="str">
        <f t="shared" si="10"/>
        <v>keine</v>
      </c>
      <c r="Z130" s="117" t="str">
        <f t="shared" si="11"/>
        <v>OK</v>
      </c>
    </row>
    <row r="131" spans="1:26" s="117" customFormat="1" ht="12.75" hidden="1" customHeight="1" x14ac:dyDescent="0.35">
      <c r="A131" s="29" t="s">
        <v>2537</v>
      </c>
      <c r="B131" s="1" t="s">
        <v>369</v>
      </c>
      <c r="C131" s="29" t="s">
        <v>3</v>
      </c>
      <c r="D131" s="29" t="s">
        <v>3</v>
      </c>
      <c r="E131" s="29" t="s">
        <v>2</v>
      </c>
      <c r="F131" s="29" t="s">
        <v>2</v>
      </c>
      <c r="G131" s="29" t="s">
        <v>2</v>
      </c>
      <c r="H131" s="29" t="s">
        <v>2</v>
      </c>
      <c r="I131" s="29" t="s">
        <v>3</v>
      </c>
      <c r="J131" s="30">
        <v>1</v>
      </c>
      <c r="K131" s="29" t="s">
        <v>2</v>
      </c>
      <c r="L131" s="29" t="s">
        <v>2</v>
      </c>
      <c r="M131" s="29" t="s">
        <v>2</v>
      </c>
      <c r="N131" s="29" t="s">
        <v>3</v>
      </c>
      <c r="O131" s="1"/>
      <c r="P131" s="29" t="s">
        <v>4</v>
      </c>
      <c r="Q131" s="29"/>
      <c r="R131" s="85" t="s">
        <v>2</v>
      </c>
      <c r="S131" s="85" t="s">
        <v>2</v>
      </c>
      <c r="T131" s="117" t="str">
        <f t="shared" ref="T131:T194" si="12">IF(AND(C131="nein",D131="nein",E131="nein",F131="nein",G131="nein",H131="nein",I131="nein",K131="nein",L131="nein",M131="nein",N131="nein"),"nein","ja")</f>
        <v>ja</v>
      </c>
      <c r="U131" s="117" t="str">
        <f t="shared" ref="U131:U194" si="13">IF(OR(C131="ja",D131="ja",G131="ja",A131="8100"),"ja","nein")</f>
        <v>ja</v>
      </c>
      <c r="V131" s="142" t="s">
        <v>4594</v>
      </c>
      <c r="W131" s="118">
        <f t="shared" si="8"/>
        <v>1</v>
      </c>
      <c r="X131" s="117" t="str">
        <f t="shared" si="9"/>
        <v>OK</v>
      </c>
      <c r="Y131" s="117" t="str">
        <f t="shared" si="10"/>
        <v>keine</v>
      </c>
      <c r="Z131" s="117" t="str">
        <f t="shared" si="11"/>
        <v>OK</v>
      </c>
    </row>
    <row r="132" spans="1:26" s="117" customFormat="1" ht="12.75" hidden="1" customHeight="1" x14ac:dyDescent="0.35">
      <c r="A132" s="29" t="s">
        <v>2538</v>
      </c>
      <c r="B132" s="1" t="s">
        <v>1029</v>
      </c>
      <c r="C132" s="29" t="s">
        <v>3</v>
      </c>
      <c r="D132" s="29" t="s">
        <v>3</v>
      </c>
      <c r="E132" s="29" t="s">
        <v>2</v>
      </c>
      <c r="F132" s="29" t="s">
        <v>2</v>
      </c>
      <c r="G132" s="29" t="s">
        <v>2</v>
      </c>
      <c r="H132" s="29" t="s">
        <v>2</v>
      </c>
      <c r="I132" s="29" t="s">
        <v>3</v>
      </c>
      <c r="J132" s="30">
        <v>1</v>
      </c>
      <c r="K132" s="29" t="s">
        <v>2</v>
      </c>
      <c r="L132" s="29" t="s">
        <v>2</v>
      </c>
      <c r="M132" s="29" t="s">
        <v>2</v>
      </c>
      <c r="N132" s="29" t="s">
        <v>3</v>
      </c>
      <c r="O132" s="1"/>
      <c r="P132" s="29" t="s">
        <v>4</v>
      </c>
      <c r="Q132" s="29"/>
      <c r="R132" s="85" t="s">
        <v>2</v>
      </c>
      <c r="S132" s="85" t="s">
        <v>2</v>
      </c>
      <c r="T132" s="117" t="str">
        <f t="shared" si="12"/>
        <v>ja</v>
      </c>
      <c r="U132" s="117" t="str">
        <f t="shared" si="13"/>
        <v>ja</v>
      </c>
      <c r="V132" s="142" t="s">
        <v>4578</v>
      </c>
      <c r="W132" s="118">
        <f t="shared" ref="W132:W195" si="14">J132</f>
        <v>1</v>
      </c>
      <c r="X132" s="117" t="str">
        <f t="shared" ref="X132:X195" si="15">IF(J132=W132,"OK","NICHT OK!")</f>
        <v>OK</v>
      </c>
      <c r="Y132" s="117" t="str">
        <f t="shared" ref="Y132:Y195" si="16">P132</f>
        <v>keine</v>
      </c>
      <c r="Z132" s="117" t="str">
        <f t="shared" ref="Z132:Z195" si="17">IF(P132=Y132,"OK","NICHT OK!")</f>
        <v>OK</v>
      </c>
    </row>
    <row r="133" spans="1:26" s="117" customFormat="1" ht="12.75" hidden="1" customHeight="1" x14ac:dyDescent="0.35">
      <c r="A133" s="29" t="s">
        <v>2539</v>
      </c>
      <c r="B133" s="1" t="s">
        <v>1030</v>
      </c>
      <c r="C133" s="29" t="s">
        <v>3</v>
      </c>
      <c r="D133" s="29" t="s">
        <v>3</v>
      </c>
      <c r="E133" s="29" t="s">
        <v>2</v>
      </c>
      <c r="F133" s="29" t="s">
        <v>2</v>
      </c>
      <c r="G133" s="29" t="s">
        <v>2</v>
      </c>
      <c r="H133" s="29" t="s">
        <v>2</v>
      </c>
      <c r="I133" s="29" t="s">
        <v>3</v>
      </c>
      <c r="J133" s="30">
        <v>1</v>
      </c>
      <c r="K133" s="29" t="s">
        <v>2</v>
      </c>
      <c r="L133" s="29" t="s">
        <v>2</v>
      </c>
      <c r="M133" s="29" t="s">
        <v>2</v>
      </c>
      <c r="N133" s="29" t="s">
        <v>3</v>
      </c>
      <c r="O133" s="1"/>
      <c r="P133" s="29" t="s">
        <v>4</v>
      </c>
      <c r="Q133" s="29"/>
      <c r="R133" s="85" t="s">
        <v>2</v>
      </c>
      <c r="S133" s="85" t="s">
        <v>2</v>
      </c>
      <c r="T133" s="117" t="str">
        <f t="shared" si="12"/>
        <v>ja</v>
      </c>
      <c r="U133" s="117" t="str">
        <f t="shared" si="13"/>
        <v>ja</v>
      </c>
      <c r="V133" s="142" t="s">
        <v>4580</v>
      </c>
      <c r="W133" s="118">
        <f t="shared" si="14"/>
        <v>1</v>
      </c>
      <c r="X133" s="117" t="str">
        <f t="shared" si="15"/>
        <v>OK</v>
      </c>
      <c r="Y133" s="117" t="str">
        <f t="shared" si="16"/>
        <v>keine</v>
      </c>
      <c r="Z133" s="117" t="str">
        <f t="shared" si="17"/>
        <v>OK</v>
      </c>
    </row>
    <row r="134" spans="1:26" s="117" customFormat="1" ht="12.75" hidden="1" customHeight="1" x14ac:dyDescent="0.35">
      <c r="A134" s="29" t="s">
        <v>2540</v>
      </c>
      <c r="B134" s="1" t="s">
        <v>1031</v>
      </c>
      <c r="C134" s="29" t="s">
        <v>3</v>
      </c>
      <c r="D134" s="29" t="s">
        <v>3</v>
      </c>
      <c r="E134" s="29" t="s">
        <v>2</v>
      </c>
      <c r="F134" s="29" t="s">
        <v>2</v>
      </c>
      <c r="G134" s="29" t="s">
        <v>2</v>
      </c>
      <c r="H134" s="29" t="s">
        <v>2</v>
      </c>
      <c r="I134" s="29" t="s">
        <v>3</v>
      </c>
      <c r="J134" s="30">
        <v>2</v>
      </c>
      <c r="K134" s="29" t="s">
        <v>2</v>
      </c>
      <c r="L134" s="29" t="s">
        <v>2</v>
      </c>
      <c r="M134" s="29" t="s">
        <v>2</v>
      </c>
      <c r="N134" s="29" t="s">
        <v>3</v>
      </c>
      <c r="O134" s="1"/>
      <c r="P134" s="29" t="s">
        <v>4</v>
      </c>
      <c r="Q134" s="29"/>
      <c r="R134" s="85" t="s">
        <v>2</v>
      </c>
      <c r="S134" s="85" t="s">
        <v>2</v>
      </c>
      <c r="T134" s="117" t="str">
        <f t="shared" si="12"/>
        <v>ja</v>
      </c>
      <c r="U134" s="117" t="str">
        <f t="shared" si="13"/>
        <v>ja</v>
      </c>
      <c r="V134" s="142" t="s">
        <v>4577</v>
      </c>
      <c r="W134" s="118">
        <f t="shared" si="14"/>
        <v>2</v>
      </c>
      <c r="X134" s="117" t="str">
        <f t="shared" si="15"/>
        <v>OK</v>
      </c>
      <c r="Y134" s="117" t="str">
        <f t="shared" si="16"/>
        <v>keine</v>
      </c>
      <c r="Z134" s="117" t="str">
        <f t="shared" si="17"/>
        <v>OK</v>
      </c>
    </row>
    <row r="135" spans="1:26" s="117" customFormat="1" ht="12.75" hidden="1" customHeight="1" x14ac:dyDescent="0.35">
      <c r="A135" s="29" t="s">
        <v>2541</v>
      </c>
      <c r="B135" s="1" t="s">
        <v>552</v>
      </c>
      <c r="C135" s="29" t="s">
        <v>3</v>
      </c>
      <c r="D135" s="29" t="s">
        <v>3</v>
      </c>
      <c r="E135" s="29" t="s">
        <v>2</v>
      </c>
      <c r="F135" s="29" t="s">
        <v>2</v>
      </c>
      <c r="G135" s="29" t="s">
        <v>2</v>
      </c>
      <c r="H135" s="29" t="s">
        <v>2</v>
      </c>
      <c r="I135" s="29" t="s">
        <v>3</v>
      </c>
      <c r="J135" s="30">
        <v>4</v>
      </c>
      <c r="K135" s="29" t="s">
        <v>2</v>
      </c>
      <c r="L135" s="29" t="s">
        <v>2</v>
      </c>
      <c r="M135" s="29" t="s">
        <v>2</v>
      </c>
      <c r="N135" s="29" t="s">
        <v>2</v>
      </c>
      <c r="O135" s="1" t="s">
        <v>2412</v>
      </c>
      <c r="P135" s="29" t="s">
        <v>4407</v>
      </c>
      <c r="Q135" s="29"/>
      <c r="R135" s="85" t="s">
        <v>2</v>
      </c>
      <c r="S135" s="85" t="s">
        <v>2</v>
      </c>
      <c r="T135" s="117" t="str">
        <f t="shared" si="12"/>
        <v>ja</v>
      </c>
      <c r="U135" s="117" t="str">
        <f t="shared" si="13"/>
        <v>ja</v>
      </c>
      <c r="V135" s="142" t="s">
        <v>4595</v>
      </c>
      <c r="W135" s="118">
        <f t="shared" si="14"/>
        <v>4</v>
      </c>
      <c r="X135" s="117" t="str">
        <f t="shared" si="15"/>
        <v>OK</v>
      </c>
      <c r="Y135" s="117" t="str">
        <f t="shared" si="16"/>
        <v>1195/1196</v>
      </c>
      <c r="Z135" s="117" t="str">
        <f t="shared" si="17"/>
        <v>OK</v>
      </c>
    </row>
    <row r="136" spans="1:26" s="117" customFormat="1" ht="12.75" hidden="1" customHeight="1" x14ac:dyDescent="0.35">
      <c r="A136" s="29" t="s">
        <v>12</v>
      </c>
      <c r="B136" s="1" t="s">
        <v>11</v>
      </c>
      <c r="C136" s="29" t="s">
        <v>3</v>
      </c>
      <c r="D136" s="29" t="s">
        <v>3</v>
      </c>
      <c r="E136" s="29" t="s">
        <v>2</v>
      </c>
      <c r="F136" s="29" t="s">
        <v>2</v>
      </c>
      <c r="G136" s="29" t="s">
        <v>2</v>
      </c>
      <c r="H136" s="29" t="s">
        <v>2</v>
      </c>
      <c r="I136" s="29" t="s">
        <v>3</v>
      </c>
      <c r="J136" s="30">
        <v>1</v>
      </c>
      <c r="K136" s="29" t="s">
        <v>2</v>
      </c>
      <c r="L136" s="29" t="s">
        <v>2</v>
      </c>
      <c r="M136" s="29" t="s">
        <v>2</v>
      </c>
      <c r="N136" s="29" t="s">
        <v>3</v>
      </c>
      <c r="O136" s="1"/>
      <c r="P136" s="29" t="s">
        <v>4</v>
      </c>
      <c r="Q136" s="29"/>
      <c r="R136" s="85" t="s">
        <v>2</v>
      </c>
      <c r="S136" s="85" t="s">
        <v>2</v>
      </c>
      <c r="T136" s="117" t="str">
        <f t="shared" si="12"/>
        <v>ja</v>
      </c>
      <c r="U136" s="117" t="str">
        <f t="shared" si="13"/>
        <v>ja</v>
      </c>
      <c r="V136" s="142" t="s">
        <v>4573</v>
      </c>
      <c r="W136" s="118">
        <f t="shared" si="14"/>
        <v>1</v>
      </c>
      <c r="X136" s="117" t="str">
        <f t="shared" si="15"/>
        <v>OK</v>
      </c>
      <c r="Y136" s="117" t="str">
        <f t="shared" si="16"/>
        <v>keine</v>
      </c>
      <c r="Z136" s="117" t="str">
        <f t="shared" si="17"/>
        <v>OK</v>
      </c>
    </row>
    <row r="137" spans="1:26" s="117" customFormat="1" ht="12.75" hidden="1" customHeight="1" x14ac:dyDescent="0.35">
      <c r="A137" s="29" t="s">
        <v>2542</v>
      </c>
      <c r="B137" s="1" t="s">
        <v>985</v>
      </c>
      <c r="C137" s="29" t="s">
        <v>3</v>
      </c>
      <c r="D137" s="29" t="s">
        <v>3</v>
      </c>
      <c r="E137" s="29" t="s">
        <v>3</v>
      </c>
      <c r="F137" s="29" t="s">
        <v>2</v>
      </c>
      <c r="G137" s="29" t="s">
        <v>2</v>
      </c>
      <c r="H137" s="29" t="s">
        <v>2</v>
      </c>
      <c r="I137" s="29" t="s">
        <v>3</v>
      </c>
      <c r="J137" s="30">
        <v>1</v>
      </c>
      <c r="K137" s="29" t="s">
        <v>2</v>
      </c>
      <c r="L137" s="29" t="s">
        <v>2</v>
      </c>
      <c r="M137" s="29" t="s">
        <v>2</v>
      </c>
      <c r="N137" s="29" t="s">
        <v>3</v>
      </c>
      <c r="O137" s="1"/>
      <c r="P137" s="29" t="s">
        <v>4</v>
      </c>
      <c r="Q137" s="29"/>
      <c r="R137" s="85" t="s">
        <v>3</v>
      </c>
      <c r="S137" s="85" t="s">
        <v>3</v>
      </c>
      <c r="T137" s="117" t="str">
        <f t="shared" si="12"/>
        <v>ja</v>
      </c>
      <c r="U137" s="117" t="str">
        <f t="shared" si="13"/>
        <v>ja</v>
      </c>
      <c r="V137" s="142" t="s">
        <v>4623</v>
      </c>
      <c r="W137" s="118">
        <f t="shared" si="14"/>
        <v>1</v>
      </c>
      <c r="X137" s="117" t="str">
        <f t="shared" si="15"/>
        <v>OK</v>
      </c>
      <c r="Y137" s="117" t="str">
        <f t="shared" si="16"/>
        <v>keine</v>
      </c>
      <c r="Z137" s="117" t="str">
        <f t="shared" si="17"/>
        <v>OK</v>
      </c>
    </row>
    <row r="138" spans="1:26" s="117" customFormat="1" ht="12.75" hidden="1" customHeight="1" x14ac:dyDescent="0.35">
      <c r="A138" s="29" t="s">
        <v>2543</v>
      </c>
      <c r="B138" s="1" t="s">
        <v>1719</v>
      </c>
      <c r="C138" s="29" t="s">
        <v>3</v>
      </c>
      <c r="D138" s="29" t="s">
        <v>3</v>
      </c>
      <c r="E138" s="29" t="s">
        <v>2</v>
      </c>
      <c r="F138" s="29" t="s">
        <v>2</v>
      </c>
      <c r="G138" s="29" t="s">
        <v>2</v>
      </c>
      <c r="H138" s="29" t="s">
        <v>2</v>
      </c>
      <c r="I138" s="29" t="s">
        <v>3</v>
      </c>
      <c r="J138" s="30">
        <v>1</v>
      </c>
      <c r="K138" s="29" t="s">
        <v>2</v>
      </c>
      <c r="L138" s="29" t="s">
        <v>2</v>
      </c>
      <c r="M138" s="29" t="s">
        <v>2</v>
      </c>
      <c r="N138" s="29" t="s">
        <v>3</v>
      </c>
      <c r="O138" s="1"/>
      <c r="P138" s="29" t="s">
        <v>4</v>
      </c>
      <c r="Q138" s="29"/>
      <c r="R138" s="85" t="s">
        <v>2</v>
      </c>
      <c r="S138" s="85" t="s">
        <v>2</v>
      </c>
      <c r="T138" s="117" t="str">
        <f t="shared" si="12"/>
        <v>ja</v>
      </c>
      <c r="U138" s="117" t="str">
        <f t="shared" si="13"/>
        <v>ja</v>
      </c>
      <c r="V138" s="142" t="s">
        <v>4594</v>
      </c>
      <c r="W138" s="118">
        <f t="shared" si="14"/>
        <v>1</v>
      </c>
      <c r="X138" s="117" t="str">
        <f t="shared" si="15"/>
        <v>OK</v>
      </c>
      <c r="Y138" s="117" t="str">
        <f t="shared" si="16"/>
        <v>keine</v>
      </c>
      <c r="Z138" s="117" t="str">
        <f t="shared" si="17"/>
        <v>OK</v>
      </c>
    </row>
    <row r="139" spans="1:26" s="117" customFormat="1" ht="12.75" hidden="1" customHeight="1" x14ac:dyDescent="0.35">
      <c r="A139" s="29" t="s">
        <v>2544</v>
      </c>
      <c r="B139" s="1" t="s">
        <v>1907</v>
      </c>
      <c r="C139" s="29" t="s">
        <v>3</v>
      </c>
      <c r="D139" s="29" t="s">
        <v>3</v>
      </c>
      <c r="E139" s="29" t="s">
        <v>2</v>
      </c>
      <c r="F139" s="29" t="s">
        <v>2</v>
      </c>
      <c r="G139" s="29" t="s">
        <v>2</v>
      </c>
      <c r="H139" s="29" t="s">
        <v>2</v>
      </c>
      <c r="I139" s="29" t="s">
        <v>3</v>
      </c>
      <c r="J139" s="30">
        <v>1</v>
      </c>
      <c r="K139" s="29" t="s">
        <v>2</v>
      </c>
      <c r="L139" s="29" t="s">
        <v>2</v>
      </c>
      <c r="M139" s="29" t="s">
        <v>2</v>
      </c>
      <c r="N139" s="29" t="s">
        <v>3</v>
      </c>
      <c r="O139" s="1"/>
      <c r="P139" s="29" t="s">
        <v>4</v>
      </c>
      <c r="Q139" s="29"/>
      <c r="R139" s="85" t="s">
        <v>2</v>
      </c>
      <c r="S139" s="85" t="s">
        <v>2</v>
      </c>
      <c r="T139" s="117" t="str">
        <f t="shared" si="12"/>
        <v>ja</v>
      </c>
      <c r="U139" s="117" t="str">
        <f t="shared" si="13"/>
        <v>ja</v>
      </c>
      <c r="V139" s="142" t="s">
        <v>4575</v>
      </c>
      <c r="W139" s="118">
        <f t="shared" si="14"/>
        <v>1</v>
      </c>
      <c r="X139" s="117" t="str">
        <f t="shared" si="15"/>
        <v>OK</v>
      </c>
      <c r="Y139" s="117" t="str">
        <f t="shared" si="16"/>
        <v>keine</v>
      </c>
      <c r="Z139" s="117" t="str">
        <f t="shared" si="17"/>
        <v>OK</v>
      </c>
    </row>
    <row r="140" spans="1:26" s="117" customFormat="1" ht="12.75" hidden="1" customHeight="1" x14ac:dyDescent="0.35">
      <c r="A140" s="29" t="s">
        <v>2545</v>
      </c>
      <c r="B140" s="1" t="s">
        <v>1908</v>
      </c>
      <c r="C140" s="29" t="s">
        <v>3</v>
      </c>
      <c r="D140" s="29" t="s">
        <v>3</v>
      </c>
      <c r="E140" s="29" t="s">
        <v>2</v>
      </c>
      <c r="F140" s="29" t="s">
        <v>2</v>
      </c>
      <c r="G140" s="29" t="s">
        <v>2</v>
      </c>
      <c r="H140" s="29" t="s">
        <v>2</v>
      </c>
      <c r="I140" s="29" t="s">
        <v>3</v>
      </c>
      <c r="J140" s="30">
        <v>1</v>
      </c>
      <c r="K140" s="29" t="s">
        <v>2</v>
      </c>
      <c r="L140" s="29" t="s">
        <v>2</v>
      </c>
      <c r="M140" s="29" t="s">
        <v>2</v>
      </c>
      <c r="N140" s="29" t="s">
        <v>3</v>
      </c>
      <c r="O140" s="1"/>
      <c r="P140" s="29" t="s">
        <v>4</v>
      </c>
      <c r="Q140" s="29"/>
      <c r="R140" s="85" t="s">
        <v>2</v>
      </c>
      <c r="S140" s="85" t="s">
        <v>2</v>
      </c>
      <c r="T140" s="117" t="str">
        <f t="shared" si="12"/>
        <v>ja</v>
      </c>
      <c r="U140" s="117" t="str">
        <f t="shared" si="13"/>
        <v>ja</v>
      </c>
      <c r="V140" s="142" t="s">
        <v>4575</v>
      </c>
      <c r="W140" s="118">
        <f t="shared" si="14"/>
        <v>1</v>
      </c>
      <c r="X140" s="117" t="str">
        <f t="shared" si="15"/>
        <v>OK</v>
      </c>
      <c r="Y140" s="117" t="str">
        <f t="shared" si="16"/>
        <v>keine</v>
      </c>
      <c r="Z140" s="117" t="str">
        <f t="shared" si="17"/>
        <v>OK</v>
      </c>
    </row>
    <row r="141" spans="1:26" s="117" customFormat="1" ht="12.75" hidden="1" customHeight="1" x14ac:dyDescent="0.35">
      <c r="A141" s="29" t="s">
        <v>2546</v>
      </c>
      <c r="B141" s="1" t="s">
        <v>408</v>
      </c>
      <c r="C141" s="29" t="s">
        <v>3</v>
      </c>
      <c r="D141" s="29" t="s">
        <v>3</v>
      </c>
      <c r="E141" s="29" t="s">
        <v>2</v>
      </c>
      <c r="F141" s="29" t="s">
        <v>2</v>
      </c>
      <c r="G141" s="29" t="s">
        <v>2</v>
      </c>
      <c r="H141" s="29" t="s">
        <v>2</v>
      </c>
      <c r="I141" s="29" t="s">
        <v>3</v>
      </c>
      <c r="J141" s="30">
        <v>1</v>
      </c>
      <c r="K141" s="29" t="s">
        <v>2</v>
      </c>
      <c r="L141" s="29" t="s">
        <v>2</v>
      </c>
      <c r="M141" s="29" t="s">
        <v>2</v>
      </c>
      <c r="N141" s="29" t="s">
        <v>3</v>
      </c>
      <c r="O141" s="1"/>
      <c r="P141" s="29" t="s">
        <v>4</v>
      </c>
      <c r="Q141" s="29"/>
      <c r="R141" s="85" t="s">
        <v>2</v>
      </c>
      <c r="S141" s="85" t="s">
        <v>2</v>
      </c>
      <c r="T141" s="117" t="str">
        <f t="shared" si="12"/>
        <v>ja</v>
      </c>
      <c r="U141" s="117" t="str">
        <f t="shared" si="13"/>
        <v>ja</v>
      </c>
      <c r="V141" s="142" t="s">
        <v>4574</v>
      </c>
      <c r="W141" s="118">
        <f t="shared" si="14"/>
        <v>1</v>
      </c>
      <c r="X141" s="117" t="str">
        <f t="shared" si="15"/>
        <v>OK</v>
      </c>
      <c r="Y141" s="117" t="str">
        <f t="shared" si="16"/>
        <v>keine</v>
      </c>
      <c r="Z141" s="117" t="str">
        <f t="shared" si="17"/>
        <v>OK</v>
      </c>
    </row>
    <row r="142" spans="1:26" s="117" customFormat="1" ht="12.75" hidden="1" customHeight="1" x14ac:dyDescent="0.35">
      <c r="A142" s="29" t="s">
        <v>2547</v>
      </c>
      <c r="B142" s="1" t="s">
        <v>114</v>
      </c>
      <c r="C142" s="29" t="s">
        <v>3</v>
      </c>
      <c r="D142" s="29" t="s">
        <v>3</v>
      </c>
      <c r="E142" s="29" t="s">
        <v>2</v>
      </c>
      <c r="F142" s="29" t="s">
        <v>2</v>
      </c>
      <c r="G142" s="29" t="s">
        <v>2</v>
      </c>
      <c r="H142" s="29" t="s">
        <v>2</v>
      </c>
      <c r="I142" s="29" t="s">
        <v>3</v>
      </c>
      <c r="J142" s="30">
        <v>1</v>
      </c>
      <c r="K142" s="29" t="s">
        <v>2</v>
      </c>
      <c r="L142" s="29" t="s">
        <v>2</v>
      </c>
      <c r="M142" s="29" t="s">
        <v>2</v>
      </c>
      <c r="N142" s="29" t="s">
        <v>3</v>
      </c>
      <c r="O142" s="1"/>
      <c r="P142" s="29" t="s">
        <v>4</v>
      </c>
      <c r="Q142" s="29"/>
      <c r="R142" s="85" t="s">
        <v>3</v>
      </c>
      <c r="S142" s="85" t="s">
        <v>3</v>
      </c>
      <c r="T142" s="117" t="str">
        <f t="shared" si="12"/>
        <v>ja</v>
      </c>
      <c r="U142" s="117" t="str">
        <f t="shared" si="13"/>
        <v>ja</v>
      </c>
      <c r="V142" s="142" t="s">
        <v>4580</v>
      </c>
      <c r="W142" s="118">
        <f t="shared" si="14"/>
        <v>1</v>
      </c>
      <c r="X142" s="117" t="str">
        <f t="shared" si="15"/>
        <v>OK</v>
      </c>
      <c r="Y142" s="117" t="str">
        <f t="shared" si="16"/>
        <v>keine</v>
      </c>
      <c r="Z142" s="117" t="str">
        <f t="shared" si="17"/>
        <v>OK</v>
      </c>
    </row>
    <row r="143" spans="1:26" s="117" customFormat="1" ht="12.75" hidden="1" customHeight="1" x14ac:dyDescent="0.35">
      <c r="A143" s="29" t="s">
        <v>2548</v>
      </c>
      <c r="B143" s="1" t="s">
        <v>115</v>
      </c>
      <c r="C143" s="29" t="s">
        <v>3</v>
      </c>
      <c r="D143" s="29" t="s">
        <v>3</v>
      </c>
      <c r="E143" s="29" t="s">
        <v>2</v>
      </c>
      <c r="F143" s="29" t="s">
        <v>2</v>
      </c>
      <c r="G143" s="29" t="s">
        <v>2</v>
      </c>
      <c r="H143" s="29" t="s">
        <v>2</v>
      </c>
      <c r="I143" s="29" t="s">
        <v>3</v>
      </c>
      <c r="J143" s="30">
        <v>1</v>
      </c>
      <c r="K143" s="29" t="s">
        <v>2</v>
      </c>
      <c r="L143" s="29" t="s">
        <v>2</v>
      </c>
      <c r="M143" s="29" t="s">
        <v>2</v>
      </c>
      <c r="N143" s="29" t="s">
        <v>3</v>
      </c>
      <c r="O143" s="1"/>
      <c r="P143" s="29" t="s">
        <v>4</v>
      </c>
      <c r="Q143" s="29"/>
      <c r="R143" s="85" t="s">
        <v>3</v>
      </c>
      <c r="S143" s="85" t="s">
        <v>3</v>
      </c>
      <c r="T143" s="117" t="str">
        <f t="shared" si="12"/>
        <v>ja</v>
      </c>
      <c r="U143" s="117" t="str">
        <f t="shared" si="13"/>
        <v>ja</v>
      </c>
      <c r="V143" s="142" t="s">
        <v>4580</v>
      </c>
      <c r="W143" s="118">
        <f t="shared" si="14"/>
        <v>1</v>
      </c>
      <c r="X143" s="117" t="str">
        <f t="shared" si="15"/>
        <v>OK</v>
      </c>
      <c r="Y143" s="117" t="str">
        <f t="shared" si="16"/>
        <v>keine</v>
      </c>
      <c r="Z143" s="117" t="str">
        <f t="shared" si="17"/>
        <v>OK</v>
      </c>
    </row>
    <row r="144" spans="1:26" s="117" customFormat="1" ht="12.75" hidden="1" customHeight="1" x14ac:dyDescent="0.35">
      <c r="A144" s="29" t="s">
        <v>2549</v>
      </c>
      <c r="B144" s="1" t="s">
        <v>373</v>
      </c>
      <c r="C144" s="29" t="s">
        <v>3</v>
      </c>
      <c r="D144" s="29" t="s">
        <v>3</v>
      </c>
      <c r="E144" s="29" t="s">
        <v>2</v>
      </c>
      <c r="F144" s="29" t="s">
        <v>2</v>
      </c>
      <c r="G144" s="29" t="s">
        <v>2</v>
      </c>
      <c r="H144" s="29" t="s">
        <v>2</v>
      </c>
      <c r="I144" s="29" t="s">
        <v>3</v>
      </c>
      <c r="J144" s="30">
        <v>2</v>
      </c>
      <c r="K144" s="29" t="s">
        <v>2</v>
      </c>
      <c r="L144" s="29" t="s">
        <v>2</v>
      </c>
      <c r="M144" s="29" t="s">
        <v>2</v>
      </c>
      <c r="N144" s="29" t="s">
        <v>3</v>
      </c>
      <c r="O144" s="1"/>
      <c r="P144" s="29" t="s">
        <v>4</v>
      </c>
      <c r="Q144" s="29"/>
      <c r="R144" s="85" t="s">
        <v>3</v>
      </c>
      <c r="S144" s="85" t="s">
        <v>3</v>
      </c>
      <c r="T144" s="117" t="str">
        <f t="shared" si="12"/>
        <v>ja</v>
      </c>
      <c r="U144" s="117" t="str">
        <f t="shared" si="13"/>
        <v>ja</v>
      </c>
      <c r="V144" s="142" t="s">
        <v>4581</v>
      </c>
      <c r="W144" s="118">
        <f t="shared" si="14"/>
        <v>2</v>
      </c>
      <c r="X144" s="117" t="str">
        <f t="shared" si="15"/>
        <v>OK</v>
      </c>
      <c r="Y144" s="117" t="str">
        <f t="shared" si="16"/>
        <v>keine</v>
      </c>
      <c r="Z144" s="117" t="str">
        <f t="shared" si="17"/>
        <v>OK</v>
      </c>
    </row>
    <row r="145" spans="1:26" s="117" customFormat="1" ht="12.75" hidden="1" customHeight="1" x14ac:dyDescent="0.35">
      <c r="A145" s="29">
        <v>11974</v>
      </c>
      <c r="B145" s="86" t="s">
        <v>4411</v>
      </c>
      <c r="C145" s="29" t="s">
        <v>3</v>
      </c>
      <c r="D145" s="29" t="s">
        <v>3</v>
      </c>
      <c r="E145" s="29" t="s">
        <v>2</v>
      </c>
      <c r="F145" s="29" t="s">
        <v>2</v>
      </c>
      <c r="G145" s="29" t="s">
        <v>2</v>
      </c>
      <c r="H145" s="29" t="s">
        <v>2</v>
      </c>
      <c r="I145" s="29" t="s">
        <v>3</v>
      </c>
      <c r="J145" s="30">
        <v>1</v>
      </c>
      <c r="K145" s="29" t="s">
        <v>2</v>
      </c>
      <c r="L145" s="29" t="s">
        <v>2</v>
      </c>
      <c r="M145" s="29" t="s">
        <v>2</v>
      </c>
      <c r="N145" s="29" t="s">
        <v>3</v>
      </c>
      <c r="O145" s="1"/>
      <c r="P145" s="29" t="s">
        <v>4</v>
      </c>
      <c r="Q145" s="29"/>
      <c r="R145" s="85" t="s">
        <v>3</v>
      </c>
      <c r="S145" s="85" t="s">
        <v>3</v>
      </c>
      <c r="T145" s="117" t="str">
        <f t="shared" si="12"/>
        <v>ja</v>
      </c>
      <c r="U145" s="117" t="str">
        <f t="shared" si="13"/>
        <v>ja</v>
      </c>
      <c r="V145" s="142" t="s">
        <v>4596</v>
      </c>
      <c r="W145" s="118">
        <f t="shared" si="14"/>
        <v>1</v>
      </c>
      <c r="X145" s="117" t="str">
        <f t="shared" si="15"/>
        <v>OK</v>
      </c>
      <c r="Y145" s="117" t="str">
        <f t="shared" si="16"/>
        <v>keine</v>
      </c>
      <c r="Z145" s="117" t="str">
        <f t="shared" si="17"/>
        <v>OK</v>
      </c>
    </row>
    <row r="146" spans="1:26" s="117" customFormat="1" ht="12.75" hidden="1" customHeight="1" x14ac:dyDescent="0.35">
      <c r="A146" s="29">
        <v>11975</v>
      </c>
      <c r="B146" s="86" t="s">
        <v>4412</v>
      </c>
      <c r="C146" s="29" t="s">
        <v>3</v>
      </c>
      <c r="D146" s="29" t="s">
        <v>3</v>
      </c>
      <c r="E146" s="29" t="s">
        <v>2</v>
      </c>
      <c r="F146" s="29" t="s">
        <v>2</v>
      </c>
      <c r="G146" s="29" t="s">
        <v>2</v>
      </c>
      <c r="H146" s="29" t="s">
        <v>2</v>
      </c>
      <c r="I146" s="29" t="s">
        <v>3</v>
      </c>
      <c r="J146" s="30">
        <v>1</v>
      </c>
      <c r="K146" s="29" t="s">
        <v>2</v>
      </c>
      <c r="L146" s="29" t="s">
        <v>2</v>
      </c>
      <c r="M146" s="29" t="s">
        <v>2</v>
      </c>
      <c r="N146" s="29" t="s">
        <v>3</v>
      </c>
      <c r="O146" s="1"/>
      <c r="P146" s="29" t="s">
        <v>4</v>
      </c>
      <c r="Q146" s="29"/>
      <c r="R146" s="85" t="s">
        <v>3</v>
      </c>
      <c r="S146" s="85" t="s">
        <v>3</v>
      </c>
      <c r="T146" s="117" t="str">
        <f t="shared" si="12"/>
        <v>ja</v>
      </c>
      <c r="U146" s="117" t="str">
        <f t="shared" si="13"/>
        <v>ja</v>
      </c>
      <c r="V146" s="142" t="s">
        <v>4596</v>
      </c>
      <c r="W146" s="118">
        <f t="shared" si="14"/>
        <v>1</v>
      </c>
      <c r="X146" s="117" t="str">
        <f t="shared" si="15"/>
        <v>OK</v>
      </c>
      <c r="Y146" s="117" t="str">
        <f t="shared" si="16"/>
        <v>keine</v>
      </c>
      <c r="Z146" s="117" t="str">
        <f t="shared" si="17"/>
        <v>OK</v>
      </c>
    </row>
    <row r="147" spans="1:26" s="117" customFormat="1" ht="12.75" hidden="1" customHeight="1" x14ac:dyDescent="0.35">
      <c r="A147" s="29">
        <v>11976</v>
      </c>
      <c r="B147" s="86" t="s">
        <v>4413</v>
      </c>
      <c r="C147" s="29" t="s">
        <v>3</v>
      </c>
      <c r="D147" s="29" t="s">
        <v>3</v>
      </c>
      <c r="E147" s="29" t="s">
        <v>2</v>
      </c>
      <c r="F147" s="29" t="s">
        <v>2</v>
      </c>
      <c r="G147" s="29" t="s">
        <v>2</v>
      </c>
      <c r="H147" s="29" t="s">
        <v>2</v>
      </c>
      <c r="I147" s="29" t="s">
        <v>3</v>
      </c>
      <c r="J147" s="30">
        <v>1</v>
      </c>
      <c r="K147" s="29" t="s">
        <v>2</v>
      </c>
      <c r="L147" s="29" t="s">
        <v>2</v>
      </c>
      <c r="M147" s="29" t="s">
        <v>2</v>
      </c>
      <c r="N147" s="29" t="s">
        <v>3</v>
      </c>
      <c r="O147" s="1"/>
      <c r="P147" s="29">
        <v>1198</v>
      </c>
      <c r="Q147" s="29"/>
      <c r="R147" s="85" t="s">
        <v>3</v>
      </c>
      <c r="S147" s="85" t="s">
        <v>3</v>
      </c>
      <c r="T147" s="117" t="str">
        <f t="shared" si="12"/>
        <v>ja</v>
      </c>
      <c r="U147" s="117" t="str">
        <f t="shared" si="13"/>
        <v>ja</v>
      </c>
      <c r="V147" s="142" t="s">
        <v>4596</v>
      </c>
      <c r="W147" s="118">
        <f t="shared" si="14"/>
        <v>1</v>
      </c>
      <c r="X147" s="117" t="str">
        <f t="shared" si="15"/>
        <v>OK</v>
      </c>
      <c r="Y147" s="117">
        <f t="shared" si="16"/>
        <v>1198</v>
      </c>
      <c r="Z147" s="117" t="str">
        <f t="shared" si="17"/>
        <v>OK</v>
      </c>
    </row>
    <row r="148" spans="1:26" s="117" customFormat="1" ht="12.75" hidden="1" customHeight="1" x14ac:dyDescent="0.35">
      <c r="A148" s="29" t="s">
        <v>4471</v>
      </c>
      <c r="B148" s="1" t="s">
        <v>4472</v>
      </c>
      <c r="C148" s="29" t="s">
        <v>2</v>
      </c>
      <c r="D148" s="29" t="s">
        <v>2</v>
      </c>
      <c r="E148" s="29" t="s">
        <v>2</v>
      </c>
      <c r="F148" s="29" t="s">
        <v>2</v>
      </c>
      <c r="G148" s="29" t="s">
        <v>2</v>
      </c>
      <c r="H148" s="29" t="s">
        <v>2</v>
      </c>
      <c r="I148" s="29" t="s">
        <v>2</v>
      </c>
      <c r="J148" s="30" t="s">
        <v>2</v>
      </c>
      <c r="K148" s="29" t="s">
        <v>2</v>
      </c>
      <c r="L148" s="29" t="s">
        <v>2</v>
      </c>
      <c r="M148" s="29" t="s">
        <v>2</v>
      </c>
      <c r="N148" s="29" t="s">
        <v>2</v>
      </c>
      <c r="O148" s="1" t="s">
        <v>4473</v>
      </c>
      <c r="P148" s="29">
        <v>1198</v>
      </c>
      <c r="Q148" s="29"/>
      <c r="R148" s="85" t="s">
        <v>3</v>
      </c>
      <c r="S148" s="85" t="s">
        <v>3</v>
      </c>
      <c r="T148" s="117" t="str">
        <f t="shared" si="12"/>
        <v>nein</v>
      </c>
      <c r="U148" s="117" t="str">
        <f t="shared" si="13"/>
        <v>nein</v>
      </c>
      <c r="V148" s="142" t="s">
        <v>4596</v>
      </c>
      <c r="W148" s="118" t="str">
        <f t="shared" si="14"/>
        <v>nein</v>
      </c>
      <c r="X148" s="117" t="str">
        <f t="shared" si="15"/>
        <v>OK</v>
      </c>
      <c r="Y148" s="117">
        <f t="shared" si="16"/>
        <v>1198</v>
      </c>
      <c r="Z148" s="117" t="str">
        <f t="shared" si="17"/>
        <v>OK</v>
      </c>
    </row>
    <row r="149" spans="1:26" s="117" customFormat="1" ht="12.75" hidden="1" customHeight="1" x14ac:dyDescent="0.35">
      <c r="A149" s="29" t="s">
        <v>2550</v>
      </c>
      <c r="B149" s="1" t="s">
        <v>1126</v>
      </c>
      <c r="C149" s="29" t="s">
        <v>3</v>
      </c>
      <c r="D149" s="29" t="s">
        <v>3</v>
      </c>
      <c r="E149" s="29" t="s">
        <v>2</v>
      </c>
      <c r="F149" s="29" t="s">
        <v>2</v>
      </c>
      <c r="G149" s="29" t="s">
        <v>2</v>
      </c>
      <c r="H149" s="29" t="s">
        <v>2</v>
      </c>
      <c r="I149" s="29" t="s">
        <v>3</v>
      </c>
      <c r="J149" s="30">
        <v>1</v>
      </c>
      <c r="K149" s="29" t="s">
        <v>2</v>
      </c>
      <c r="L149" s="29" t="s">
        <v>2</v>
      </c>
      <c r="M149" s="29" t="s">
        <v>2</v>
      </c>
      <c r="N149" s="29" t="s">
        <v>3</v>
      </c>
      <c r="O149" s="1"/>
      <c r="P149" s="29" t="s">
        <v>4</v>
      </c>
      <c r="Q149" s="29"/>
      <c r="R149" s="85" t="s">
        <v>2</v>
      </c>
      <c r="S149" s="85" t="s">
        <v>2</v>
      </c>
      <c r="T149" s="117" t="str">
        <f t="shared" si="12"/>
        <v>ja</v>
      </c>
      <c r="U149" s="117" t="str">
        <f t="shared" si="13"/>
        <v>ja</v>
      </c>
      <c r="V149" s="142" t="s">
        <v>4580</v>
      </c>
      <c r="W149" s="118">
        <f t="shared" si="14"/>
        <v>1</v>
      </c>
      <c r="X149" s="117" t="str">
        <f t="shared" si="15"/>
        <v>OK</v>
      </c>
      <c r="Y149" s="117" t="str">
        <f t="shared" si="16"/>
        <v>keine</v>
      </c>
      <c r="Z149" s="117" t="str">
        <f t="shared" si="17"/>
        <v>OK</v>
      </c>
    </row>
    <row r="150" spans="1:26" s="115" customFormat="1" ht="12.75" hidden="1" customHeight="1" x14ac:dyDescent="0.35">
      <c r="A150" s="29" t="s">
        <v>2551</v>
      </c>
      <c r="B150" s="1" t="s">
        <v>256</v>
      </c>
      <c r="C150" s="29" t="s">
        <v>3</v>
      </c>
      <c r="D150" s="29" t="s">
        <v>3</v>
      </c>
      <c r="E150" s="29" t="s">
        <v>2</v>
      </c>
      <c r="F150" s="29" t="s">
        <v>2</v>
      </c>
      <c r="G150" s="29" t="s">
        <v>2</v>
      </c>
      <c r="H150" s="29" t="s">
        <v>2</v>
      </c>
      <c r="I150" s="29" t="s">
        <v>3</v>
      </c>
      <c r="J150" s="30">
        <v>1</v>
      </c>
      <c r="K150" s="29" t="s">
        <v>2</v>
      </c>
      <c r="L150" s="29" t="s">
        <v>2</v>
      </c>
      <c r="M150" s="29" t="s">
        <v>2</v>
      </c>
      <c r="N150" s="29" t="s">
        <v>3</v>
      </c>
      <c r="O150" s="1"/>
      <c r="P150" s="29" t="s">
        <v>4</v>
      </c>
      <c r="Q150" s="29"/>
      <c r="R150" s="85" t="s">
        <v>2</v>
      </c>
      <c r="S150" s="85" t="s">
        <v>2</v>
      </c>
      <c r="T150" s="117" t="str">
        <f t="shared" si="12"/>
        <v>ja</v>
      </c>
      <c r="U150" s="117" t="str">
        <f t="shared" si="13"/>
        <v>ja</v>
      </c>
      <c r="V150" s="142" t="s">
        <v>4577</v>
      </c>
      <c r="W150" s="118">
        <f t="shared" si="14"/>
        <v>1</v>
      </c>
      <c r="X150" s="117" t="str">
        <f t="shared" si="15"/>
        <v>OK</v>
      </c>
      <c r="Y150" s="117" t="str">
        <f t="shared" si="16"/>
        <v>keine</v>
      </c>
      <c r="Z150" s="117" t="str">
        <f t="shared" si="17"/>
        <v>OK</v>
      </c>
    </row>
    <row r="151" spans="1:26" s="117" customFormat="1" ht="12.75" hidden="1" customHeight="1" x14ac:dyDescent="0.35">
      <c r="A151" s="29" t="s">
        <v>2552</v>
      </c>
      <c r="B151" s="1" t="s">
        <v>783</v>
      </c>
      <c r="C151" s="29" t="s">
        <v>3</v>
      </c>
      <c r="D151" s="29" t="s">
        <v>3</v>
      </c>
      <c r="E151" s="29" t="s">
        <v>2</v>
      </c>
      <c r="F151" s="29" t="s">
        <v>2</v>
      </c>
      <c r="G151" s="29" t="s">
        <v>2</v>
      </c>
      <c r="H151" s="29" t="s">
        <v>2</v>
      </c>
      <c r="I151" s="29" t="s">
        <v>3</v>
      </c>
      <c r="J151" s="30">
        <v>1</v>
      </c>
      <c r="K151" s="29" t="s">
        <v>2</v>
      </c>
      <c r="L151" s="29" t="s">
        <v>2</v>
      </c>
      <c r="M151" s="29" t="s">
        <v>2</v>
      </c>
      <c r="N151" s="29" t="s">
        <v>3</v>
      </c>
      <c r="O151" s="1"/>
      <c r="P151" s="29" t="s">
        <v>4</v>
      </c>
      <c r="Q151" s="29"/>
      <c r="R151" s="85" t="s">
        <v>3</v>
      </c>
      <c r="S151" s="85" t="s">
        <v>3</v>
      </c>
      <c r="T151" s="117" t="str">
        <f t="shared" si="12"/>
        <v>ja</v>
      </c>
      <c r="U151" s="117" t="str">
        <f t="shared" si="13"/>
        <v>ja</v>
      </c>
      <c r="V151" s="142" t="s">
        <v>4597</v>
      </c>
      <c r="W151" s="118">
        <f t="shared" si="14"/>
        <v>1</v>
      </c>
      <c r="X151" s="117" t="str">
        <f t="shared" si="15"/>
        <v>OK</v>
      </c>
      <c r="Y151" s="117" t="str">
        <f t="shared" si="16"/>
        <v>keine</v>
      </c>
      <c r="Z151" s="117" t="str">
        <f t="shared" si="17"/>
        <v>OK</v>
      </c>
    </row>
    <row r="152" spans="1:26" s="117" customFormat="1" ht="12.75" hidden="1" customHeight="1" x14ac:dyDescent="0.35">
      <c r="A152" s="29">
        <v>11981</v>
      </c>
      <c r="B152" s="86" t="s">
        <v>4418</v>
      </c>
      <c r="C152" s="29" t="s">
        <v>3</v>
      </c>
      <c r="D152" s="29" t="s">
        <v>3</v>
      </c>
      <c r="E152" s="29" t="s">
        <v>2</v>
      </c>
      <c r="F152" s="29" t="s">
        <v>2</v>
      </c>
      <c r="G152" s="29" t="s">
        <v>2</v>
      </c>
      <c r="H152" s="29" t="s">
        <v>2</v>
      </c>
      <c r="I152" s="29" t="s">
        <v>3</v>
      </c>
      <c r="J152" s="30">
        <v>1</v>
      </c>
      <c r="K152" s="29" t="s">
        <v>2</v>
      </c>
      <c r="L152" s="29" t="s">
        <v>2</v>
      </c>
      <c r="M152" s="29" t="s">
        <v>2</v>
      </c>
      <c r="N152" s="29" t="s">
        <v>3</v>
      </c>
      <c r="O152" s="1"/>
      <c r="P152" s="29" t="s">
        <v>4</v>
      </c>
      <c r="Q152" s="29"/>
      <c r="R152" s="85" t="s">
        <v>3</v>
      </c>
      <c r="S152" s="85" t="s">
        <v>3</v>
      </c>
      <c r="T152" s="117" t="str">
        <f t="shared" si="12"/>
        <v>ja</v>
      </c>
      <c r="U152" s="117" t="str">
        <f t="shared" si="13"/>
        <v>ja</v>
      </c>
      <c r="V152" s="142" t="s">
        <v>4597</v>
      </c>
      <c r="W152" s="118">
        <f t="shared" si="14"/>
        <v>1</v>
      </c>
      <c r="X152" s="117" t="str">
        <f t="shared" si="15"/>
        <v>OK</v>
      </c>
      <c r="Y152" s="117" t="str">
        <f t="shared" si="16"/>
        <v>keine</v>
      </c>
      <c r="Z152" s="117" t="str">
        <f t="shared" si="17"/>
        <v>OK</v>
      </c>
    </row>
    <row r="153" spans="1:26" s="117" customFormat="1" ht="12.75" hidden="1" customHeight="1" x14ac:dyDescent="0.35">
      <c r="A153" s="29">
        <v>11980</v>
      </c>
      <c r="B153" s="86" t="s">
        <v>4417</v>
      </c>
      <c r="C153" s="29" t="s">
        <v>3</v>
      </c>
      <c r="D153" s="29" t="s">
        <v>3</v>
      </c>
      <c r="E153" s="29" t="s">
        <v>2</v>
      </c>
      <c r="F153" s="29" t="s">
        <v>2</v>
      </c>
      <c r="G153" s="29" t="s">
        <v>2</v>
      </c>
      <c r="H153" s="29" t="s">
        <v>2</v>
      </c>
      <c r="I153" s="29" t="s">
        <v>3</v>
      </c>
      <c r="J153" s="30">
        <v>1</v>
      </c>
      <c r="K153" s="29" t="s">
        <v>2</v>
      </c>
      <c r="L153" s="29" t="s">
        <v>2</v>
      </c>
      <c r="M153" s="29" t="s">
        <v>2</v>
      </c>
      <c r="N153" s="29" t="s">
        <v>3</v>
      </c>
      <c r="O153" s="1"/>
      <c r="P153" s="29" t="s">
        <v>4</v>
      </c>
      <c r="Q153" s="29"/>
      <c r="R153" s="85" t="s">
        <v>3</v>
      </c>
      <c r="S153" s="85" t="s">
        <v>3</v>
      </c>
      <c r="T153" s="117" t="str">
        <f t="shared" si="12"/>
        <v>ja</v>
      </c>
      <c r="U153" s="117" t="str">
        <f t="shared" si="13"/>
        <v>ja</v>
      </c>
      <c r="V153" s="142" t="s">
        <v>4597</v>
      </c>
      <c r="W153" s="118">
        <f t="shared" si="14"/>
        <v>1</v>
      </c>
      <c r="X153" s="117" t="str">
        <f t="shared" si="15"/>
        <v>OK</v>
      </c>
      <c r="Y153" s="117" t="str">
        <f t="shared" si="16"/>
        <v>keine</v>
      </c>
      <c r="Z153" s="117" t="str">
        <f t="shared" si="17"/>
        <v>OK</v>
      </c>
    </row>
    <row r="154" spans="1:26" s="117" customFormat="1" ht="12.75" hidden="1" customHeight="1" x14ac:dyDescent="0.35">
      <c r="A154" s="29" t="s">
        <v>4474</v>
      </c>
      <c r="B154" s="1" t="s">
        <v>4475</v>
      </c>
      <c r="C154" s="29" t="s">
        <v>2</v>
      </c>
      <c r="D154" s="29" t="s">
        <v>2</v>
      </c>
      <c r="E154" s="29" t="s">
        <v>2</v>
      </c>
      <c r="F154" s="29" t="s">
        <v>2</v>
      </c>
      <c r="G154" s="29" t="s">
        <v>2</v>
      </c>
      <c r="H154" s="29" t="s">
        <v>2</v>
      </c>
      <c r="I154" s="29" t="s">
        <v>2</v>
      </c>
      <c r="J154" s="30" t="s">
        <v>2</v>
      </c>
      <c r="K154" s="29" t="s">
        <v>2</v>
      </c>
      <c r="L154" s="29" t="s">
        <v>2</v>
      </c>
      <c r="M154" s="29" t="s">
        <v>2</v>
      </c>
      <c r="N154" s="29" t="s">
        <v>2</v>
      </c>
      <c r="O154" s="1" t="s">
        <v>4473</v>
      </c>
      <c r="P154" s="29" t="s">
        <v>4</v>
      </c>
      <c r="Q154" s="29"/>
      <c r="R154" s="85" t="s">
        <v>3</v>
      </c>
      <c r="S154" s="85" t="s">
        <v>3</v>
      </c>
      <c r="T154" s="117" t="str">
        <f t="shared" si="12"/>
        <v>nein</v>
      </c>
      <c r="U154" s="117" t="str">
        <f t="shared" si="13"/>
        <v>nein</v>
      </c>
      <c r="V154" s="142" t="s">
        <v>4597</v>
      </c>
      <c r="W154" s="118" t="str">
        <f t="shared" si="14"/>
        <v>nein</v>
      </c>
      <c r="X154" s="117" t="str">
        <f t="shared" si="15"/>
        <v>OK</v>
      </c>
      <c r="Y154" s="117" t="str">
        <f t="shared" si="16"/>
        <v>keine</v>
      </c>
      <c r="Z154" s="117" t="str">
        <f t="shared" si="17"/>
        <v>OK</v>
      </c>
    </row>
    <row r="155" spans="1:26" s="117" customFormat="1" ht="12.75" hidden="1" customHeight="1" x14ac:dyDescent="0.35">
      <c r="A155" s="29" t="s">
        <v>2553</v>
      </c>
      <c r="B155" s="1" t="s">
        <v>784</v>
      </c>
      <c r="C155" s="29" t="s">
        <v>3</v>
      </c>
      <c r="D155" s="29" t="s">
        <v>3</v>
      </c>
      <c r="E155" s="29" t="s">
        <v>2</v>
      </c>
      <c r="F155" s="29" t="s">
        <v>2</v>
      </c>
      <c r="G155" s="29" t="s">
        <v>2</v>
      </c>
      <c r="H155" s="29" t="s">
        <v>2</v>
      </c>
      <c r="I155" s="29" t="s">
        <v>3</v>
      </c>
      <c r="J155" s="30">
        <v>2</v>
      </c>
      <c r="K155" s="29" t="s">
        <v>2</v>
      </c>
      <c r="L155" s="29" t="s">
        <v>2</v>
      </c>
      <c r="M155" s="29" t="s">
        <v>2</v>
      </c>
      <c r="N155" s="29" t="s">
        <v>3</v>
      </c>
      <c r="O155" s="1"/>
      <c r="P155" s="29" t="s">
        <v>4</v>
      </c>
      <c r="Q155" s="29"/>
      <c r="R155" s="85" t="s">
        <v>3</v>
      </c>
      <c r="S155" s="85" t="s">
        <v>3</v>
      </c>
      <c r="T155" s="117" t="str">
        <f t="shared" si="12"/>
        <v>ja</v>
      </c>
      <c r="U155" s="117" t="str">
        <f t="shared" si="13"/>
        <v>ja</v>
      </c>
      <c r="V155" s="142" t="s">
        <v>4581</v>
      </c>
      <c r="W155" s="118">
        <f t="shared" si="14"/>
        <v>2</v>
      </c>
      <c r="X155" s="117" t="str">
        <f t="shared" si="15"/>
        <v>OK</v>
      </c>
      <c r="Y155" s="117" t="str">
        <f t="shared" si="16"/>
        <v>keine</v>
      </c>
      <c r="Z155" s="117" t="str">
        <f t="shared" si="17"/>
        <v>OK</v>
      </c>
    </row>
    <row r="156" spans="1:26" s="117" customFormat="1" ht="12.75" hidden="1" customHeight="1" x14ac:dyDescent="0.35">
      <c r="A156" s="29" t="s">
        <v>2554</v>
      </c>
      <c r="B156" s="1" t="s">
        <v>1645</v>
      </c>
      <c r="C156" s="29" t="s">
        <v>3</v>
      </c>
      <c r="D156" s="29" t="s">
        <v>3</v>
      </c>
      <c r="E156" s="29" t="s">
        <v>2</v>
      </c>
      <c r="F156" s="29" t="s">
        <v>2</v>
      </c>
      <c r="G156" s="29" t="s">
        <v>2</v>
      </c>
      <c r="H156" s="29" t="s">
        <v>2</v>
      </c>
      <c r="I156" s="29" t="s">
        <v>3</v>
      </c>
      <c r="J156" s="30">
        <v>1</v>
      </c>
      <c r="K156" s="29" t="s">
        <v>2</v>
      </c>
      <c r="L156" s="29" t="s">
        <v>2</v>
      </c>
      <c r="M156" s="29" t="s">
        <v>2</v>
      </c>
      <c r="N156" s="29" t="s">
        <v>3</v>
      </c>
      <c r="O156" s="1"/>
      <c r="P156" s="29" t="s">
        <v>4</v>
      </c>
      <c r="Q156" s="29"/>
      <c r="R156" s="85" t="s">
        <v>2</v>
      </c>
      <c r="S156" s="85" t="s">
        <v>2</v>
      </c>
      <c r="T156" s="117" t="str">
        <f t="shared" si="12"/>
        <v>ja</v>
      </c>
      <c r="U156" s="117" t="str">
        <f t="shared" si="13"/>
        <v>ja</v>
      </c>
      <c r="V156" s="142" t="s">
        <v>4594</v>
      </c>
      <c r="W156" s="118">
        <f t="shared" si="14"/>
        <v>1</v>
      </c>
      <c r="X156" s="117" t="str">
        <f t="shared" si="15"/>
        <v>OK</v>
      </c>
      <c r="Y156" s="117" t="str">
        <f t="shared" si="16"/>
        <v>keine</v>
      </c>
      <c r="Z156" s="117" t="str">
        <f t="shared" si="17"/>
        <v>OK</v>
      </c>
    </row>
    <row r="157" spans="1:26" s="117" customFormat="1" ht="12.75" hidden="1" customHeight="1" x14ac:dyDescent="0.35">
      <c r="A157" s="29" t="s">
        <v>2295</v>
      </c>
      <c r="B157" s="1" t="s">
        <v>4476</v>
      </c>
      <c r="C157" s="29" t="s">
        <v>3</v>
      </c>
      <c r="D157" s="29" t="s">
        <v>3</v>
      </c>
      <c r="E157" s="29" t="s">
        <v>2</v>
      </c>
      <c r="F157" s="29" t="s">
        <v>2</v>
      </c>
      <c r="G157" s="29" t="s">
        <v>2</v>
      </c>
      <c r="H157" s="29" t="s">
        <v>2</v>
      </c>
      <c r="I157" s="30" t="s">
        <v>3</v>
      </c>
      <c r="J157" s="30">
        <v>1</v>
      </c>
      <c r="K157" s="29" t="s">
        <v>2</v>
      </c>
      <c r="L157" s="29" t="s">
        <v>2</v>
      </c>
      <c r="M157" s="29" t="s">
        <v>2</v>
      </c>
      <c r="N157" s="29" t="s">
        <v>3</v>
      </c>
      <c r="O157" s="1"/>
      <c r="P157" s="29" t="s">
        <v>4</v>
      </c>
      <c r="Q157" s="29"/>
      <c r="R157" s="85" t="s">
        <v>2</v>
      </c>
      <c r="S157" s="85" t="s">
        <v>2</v>
      </c>
      <c r="T157" s="117" t="str">
        <f t="shared" si="12"/>
        <v>ja</v>
      </c>
      <c r="U157" s="117" t="str">
        <f t="shared" si="13"/>
        <v>ja</v>
      </c>
      <c r="V157" s="142" t="s">
        <v>4594</v>
      </c>
      <c r="W157" s="118">
        <f t="shared" si="14"/>
        <v>1</v>
      </c>
      <c r="X157" s="117" t="str">
        <f t="shared" si="15"/>
        <v>OK</v>
      </c>
      <c r="Y157" s="117" t="str">
        <f t="shared" si="16"/>
        <v>keine</v>
      </c>
      <c r="Z157" s="117" t="str">
        <f t="shared" si="17"/>
        <v>OK</v>
      </c>
    </row>
    <row r="158" spans="1:26" s="117" customFormat="1" ht="12.75" hidden="1" customHeight="1" x14ac:dyDescent="0.35">
      <c r="A158" s="29" t="s">
        <v>2555</v>
      </c>
      <c r="B158" s="1" t="s">
        <v>1632</v>
      </c>
      <c r="C158" s="29" t="s">
        <v>3</v>
      </c>
      <c r="D158" s="29" t="s">
        <v>3</v>
      </c>
      <c r="E158" s="29" t="s">
        <v>2</v>
      </c>
      <c r="F158" s="29" t="s">
        <v>2</v>
      </c>
      <c r="G158" s="29" t="s">
        <v>2</v>
      </c>
      <c r="H158" s="29" t="s">
        <v>2</v>
      </c>
      <c r="I158" s="29" t="s">
        <v>3</v>
      </c>
      <c r="J158" s="30">
        <v>1</v>
      </c>
      <c r="K158" s="29" t="s">
        <v>2</v>
      </c>
      <c r="L158" s="29" t="s">
        <v>2</v>
      </c>
      <c r="M158" s="29" t="s">
        <v>2</v>
      </c>
      <c r="N158" s="29" t="s">
        <v>3</v>
      </c>
      <c r="O158" s="1"/>
      <c r="P158" s="29" t="s">
        <v>4</v>
      </c>
      <c r="Q158" s="29"/>
      <c r="R158" s="85" t="s">
        <v>3</v>
      </c>
      <c r="S158" s="85" t="s">
        <v>3</v>
      </c>
      <c r="T158" s="117" t="str">
        <f t="shared" si="12"/>
        <v>ja</v>
      </c>
      <c r="U158" s="117" t="str">
        <f t="shared" si="13"/>
        <v>ja</v>
      </c>
      <c r="V158" s="142" t="s">
        <v>4580</v>
      </c>
      <c r="W158" s="118">
        <f t="shared" si="14"/>
        <v>1</v>
      </c>
      <c r="X158" s="117" t="str">
        <f t="shared" si="15"/>
        <v>OK</v>
      </c>
      <c r="Y158" s="117" t="str">
        <f t="shared" si="16"/>
        <v>keine</v>
      </c>
      <c r="Z158" s="117" t="str">
        <f t="shared" si="17"/>
        <v>OK</v>
      </c>
    </row>
    <row r="159" spans="1:26" s="117" customFormat="1" ht="12.75" hidden="1" customHeight="1" x14ac:dyDescent="0.35">
      <c r="A159" s="29" t="s">
        <v>2556</v>
      </c>
      <c r="B159" s="1" t="s">
        <v>117</v>
      </c>
      <c r="C159" s="29" t="s">
        <v>3</v>
      </c>
      <c r="D159" s="29" t="s">
        <v>3</v>
      </c>
      <c r="E159" s="29" t="s">
        <v>2</v>
      </c>
      <c r="F159" s="29" t="s">
        <v>2</v>
      </c>
      <c r="G159" s="29" t="s">
        <v>2</v>
      </c>
      <c r="H159" s="29" t="s">
        <v>2</v>
      </c>
      <c r="I159" s="29" t="s">
        <v>3</v>
      </c>
      <c r="J159" s="30">
        <v>1</v>
      </c>
      <c r="K159" s="29" t="s">
        <v>2</v>
      </c>
      <c r="L159" s="29" t="s">
        <v>2</v>
      </c>
      <c r="M159" s="29" t="s">
        <v>2</v>
      </c>
      <c r="N159" s="29" t="s">
        <v>3</v>
      </c>
      <c r="O159" s="1"/>
      <c r="P159" s="29" t="s">
        <v>4</v>
      </c>
      <c r="Q159" s="29"/>
      <c r="R159" s="85" t="s">
        <v>2</v>
      </c>
      <c r="S159" s="85" t="s">
        <v>2</v>
      </c>
      <c r="T159" s="117" t="str">
        <f t="shared" si="12"/>
        <v>ja</v>
      </c>
      <c r="U159" s="117" t="str">
        <f t="shared" si="13"/>
        <v>ja</v>
      </c>
      <c r="V159" s="142" t="s">
        <v>4576</v>
      </c>
      <c r="W159" s="118">
        <f t="shared" si="14"/>
        <v>1</v>
      </c>
      <c r="X159" s="117" t="str">
        <f t="shared" si="15"/>
        <v>OK</v>
      </c>
      <c r="Y159" s="117" t="str">
        <f t="shared" si="16"/>
        <v>keine</v>
      </c>
      <c r="Z159" s="117" t="str">
        <f t="shared" si="17"/>
        <v>OK</v>
      </c>
    </row>
    <row r="160" spans="1:26" s="117" customFormat="1" ht="12.75" hidden="1" customHeight="1" x14ac:dyDescent="0.35">
      <c r="A160" s="29" t="s">
        <v>2557</v>
      </c>
      <c r="B160" s="1" t="s">
        <v>1909</v>
      </c>
      <c r="C160" s="29" t="s">
        <v>3</v>
      </c>
      <c r="D160" s="29" t="s">
        <v>3</v>
      </c>
      <c r="E160" s="29" t="s">
        <v>2</v>
      </c>
      <c r="F160" s="29" t="s">
        <v>2</v>
      </c>
      <c r="G160" s="29" t="s">
        <v>2</v>
      </c>
      <c r="H160" s="29" t="s">
        <v>2</v>
      </c>
      <c r="I160" s="133" t="s">
        <v>3</v>
      </c>
      <c r="J160" s="134">
        <v>1</v>
      </c>
      <c r="K160" s="29" t="s">
        <v>2</v>
      </c>
      <c r="L160" s="29" t="s">
        <v>2</v>
      </c>
      <c r="M160" s="29" t="s">
        <v>2</v>
      </c>
      <c r="N160" s="29" t="s">
        <v>3</v>
      </c>
      <c r="O160" s="1"/>
      <c r="P160" s="29" t="s">
        <v>4</v>
      </c>
      <c r="Q160" s="29"/>
      <c r="R160" s="85" t="s">
        <v>2</v>
      </c>
      <c r="S160" s="85" t="s">
        <v>2</v>
      </c>
      <c r="T160" s="117" t="str">
        <f t="shared" si="12"/>
        <v>ja</v>
      </c>
      <c r="U160" s="117" t="str">
        <f t="shared" si="13"/>
        <v>ja</v>
      </c>
      <c r="V160" s="142" t="s">
        <v>4582</v>
      </c>
      <c r="W160" s="118">
        <f t="shared" si="14"/>
        <v>1</v>
      </c>
      <c r="X160" s="117" t="str">
        <f t="shared" si="15"/>
        <v>OK</v>
      </c>
      <c r="Y160" s="117" t="str">
        <f t="shared" si="16"/>
        <v>keine</v>
      </c>
      <c r="Z160" s="117" t="str">
        <f t="shared" si="17"/>
        <v>OK</v>
      </c>
    </row>
    <row r="161" spans="1:26" s="117" customFormat="1" ht="12.75" hidden="1" customHeight="1" x14ac:dyDescent="0.35">
      <c r="A161" s="29" t="s">
        <v>2558</v>
      </c>
      <c r="B161" s="1" t="s">
        <v>769</v>
      </c>
      <c r="C161" s="29" t="s">
        <v>3</v>
      </c>
      <c r="D161" s="29" t="s">
        <v>3</v>
      </c>
      <c r="E161" s="29" t="s">
        <v>2</v>
      </c>
      <c r="F161" s="29" t="s">
        <v>2</v>
      </c>
      <c r="G161" s="29" t="s">
        <v>2</v>
      </c>
      <c r="H161" s="29" t="s">
        <v>2</v>
      </c>
      <c r="I161" s="29" t="s">
        <v>3</v>
      </c>
      <c r="J161" s="30">
        <v>1</v>
      </c>
      <c r="K161" s="29" t="s">
        <v>2</v>
      </c>
      <c r="L161" s="29" t="s">
        <v>2</v>
      </c>
      <c r="M161" s="29" t="s">
        <v>2</v>
      </c>
      <c r="N161" s="29" t="s">
        <v>3</v>
      </c>
      <c r="O161" s="1"/>
      <c r="P161" s="29" t="s">
        <v>4</v>
      </c>
      <c r="Q161" s="29"/>
      <c r="R161" s="85" t="s">
        <v>3</v>
      </c>
      <c r="S161" s="85" t="s">
        <v>3</v>
      </c>
      <c r="T161" s="117" t="str">
        <f t="shared" si="12"/>
        <v>ja</v>
      </c>
      <c r="U161" s="117" t="str">
        <f t="shared" si="13"/>
        <v>ja</v>
      </c>
      <c r="V161" s="142" t="s">
        <v>4597</v>
      </c>
      <c r="W161" s="118">
        <f t="shared" si="14"/>
        <v>1</v>
      </c>
      <c r="X161" s="117" t="str">
        <f t="shared" si="15"/>
        <v>OK</v>
      </c>
      <c r="Y161" s="117" t="str">
        <f t="shared" si="16"/>
        <v>keine</v>
      </c>
      <c r="Z161" s="117" t="str">
        <f t="shared" si="17"/>
        <v>OK</v>
      </c>
    </row>
    <row r="162" spans="1:26" s="117" customFormat="1" ht="12.75" hidden="1" customHeight="1" x14ac:dyDescent="0.35">
      <c r="A162" s="29" t="s">
        <v>2559</v>
      </c>
      <c r="B162" s="1" t="s">
        <v>1118</v>
      </c>
      <c r="C162" s="29" t="s">
        <v>3</v>
      </c>
      <c r="D162" s="29" t="s">
        <v>3</v>
      </c>
      <c r="E162" s="29" t="s">
        <v>2</v>
      </c>
      <c r="F162" s="29" t="s">
        <v>2</v>
      </c>
      <c r="G162" s="29" t="s">
        <v>2</v>
      </c>
      <c r="H162" s="29" t="s">
        <v>2</v>
      </c>
      <c r="I162" s="29" t="s">
        <v>3</v>
      </c>
      <c r="J162" s="30">
        <v>3</v>
      </c>
      <c r="K162" s="29" t="s">
        <v>2</v>
      </c>
      <c r="L162" s="29" t="s">
        <v>2</v>
      </c>
      <c r="M162" s="29" t="s">
        <v>2</v>
      </c>
      <c r="N162" s="29" t="s">
        <v>3</v>
      </c>
      <c r="O162" s="1"/>
      <c r="P162" s="29" t="s">
        <v>4</v>
      </c>
      <c r="Q162" s="29"/>
      <c r="R162" s="85" t="s">
        <v>2</v>
      </c>
      <c r="S162" s="85" t="s">
        <v>2</v>
      </c>
      <c r="T162" s="117" t="str">
        <f t="shared" si="12"/>
        <v>ja</v>
      </c>
      <c r="U162" s="117" t="str">
        <f t="shared" si="13"/>
        <v>ja</v>
      </c>
      <c r="V162" s="142" t="s">
        <v>4598</v>
      </c>
      <c r="W162" s="118">
        <f t="shared" si="14"/>
        <v>3</v>
      </c>
      <c r="X162" s="117" t="str">
        <f t="shared" si="15"/>
        <v>OK</v>
      </c>
      <c r="Y162" s="117" t="str">
        <f t="shared" si="16"/>
        <v>keine</v>
      </c>
      <c r="Z162" s="117" t="str">
        <f t="shared" si="17"/>
        <v>OK</v>
      </c>
    </row>
    <row r="163" spans="1:26" s="117" customFormat="1" ht="12.75" hidden="1" customHeight="1" x14ac:dyDescent="0.35">
      <c r="A163" s="29" t="s">
        <v>2560</v>
      </c>
      <c r="B163" s="1" t="s">
        <v>124</v>
      </c>
      <c r="C163" s="29" t="s">
        <v>3</v>
      </c>
      <c r="D163" s="29" t="s">
        <v>3</v>
      </c>
      <c r="E163" s="29" t="s">
        <v>2</v>
      </c>
      <c r="F163" s="29" t="s">
        <v>2</v>
      </c>
      <c r="G163" s="29" t="s">
        <v>2</v>
      </c>
      <c r="H163" s="29" t="s">
        <v>2</v>
      </c>
      <c r="I163" s="29" t="s">
        <v>3</v>
      </c>
      <c r="J163" s="30">
        <v>1</v>
      </c>
      <c r="K163" s="29" t="s">
        <v>2</v>
      </c>
      <c r="L163" s="29" t="s">
        <v>2</v>
      </c>
      <c r="M163" s="29" t="s">
        <v>2</v>
      </c>
      <c r="N163" s="29" t="s">
        <v>3</v>
      </c>
      <c r="O163" s="1"/>
      <c r="P163" s="29" t="s">
        <v>4</v>
      </c>
      <c r="Q163" s="29"/>
      <c r="R163" s="85" t="s">
        <v>3</v>
      </c>
      <c r="S163" s="85" t="s">
        <v>3</v>
      </c>
      <c r="T163" s="117" t="str">
        <f t="shared" si="12"/>
        <v>ja</v>
      </c>
      <c r="U163" s="117" t="str">
        <f t="shared" si="13"/>
        <v>ja</v>
      </c>
      <c r="V163" s="142" t="s">
        <v>4576</v>
      </c>
      <c r="W163" s="118">
        <f t="shared" si="14"/>
        <v>1</v>
      </c>
      <c r="X163" s="117" t="str">
        <f t="shared" si="15"/>
        <v>OK</v>
      </c>
      <c r="Y163" s="117" t="str">
        <f t="shared" si="16"/>
        <v>keine</v>
      </c>
      <c r="Z163" s="117" t="str">
        <f t="shared" si="17"/>
        <v>OK</v>
      </c>
    </row>
    <row r="164" spans="1:26" s="117" customFormat="1" ht="12.75" hidden="1" customHeight="1" x14ac:dyDescent="0.35">
      <c r="A164" s="29" t="s">
        <v>2561</v>
      </c>
      <c r="B164" s="1" t="s">
        <v>125</v>
      </c>
      <c r="C164" s="29" t="s">
        <v>3</v>
      </c>
      <c r="D164" s="29" t="s">
        <v>3</v>
      </c>
      <c r="E164" s="29" t="s">
        <v>2</v>
      </c>
      <c r="F164" s="29" t="s">
        <v>2</v>
      </c>
      <c r="G164" s="29" t="s">
        <v>2</v>
      </c>
      <c r="H164" s="29" t="s">
        <v>2</v>
      </c>
      <c r="I164" s="29" t="s">
        <v>3</v>
      </c>
      <c r="J164" s="30">
        <v>1</v>
      </c>
      <c r="K164" s="29" t="s">
        <v>2</v>
      </c>
      <c r="L164" s="29" t="s">
        <v>2</v>
      </c>
      <c r="M164" s="29" t="s">
        <v>2</v>
      </c>
      <c r="N164" s="29" t="s">
        <v>3</v>
      </c>
      <c r="O164" s="1"/>
      <c r="P164" s="29" t="s">
        <v>4</v>
      </c>
      <c r="Q164" s="29"/>
      <c r="R164" s="85" t="s">
        <v>3</v>
      </c>
      <c r="S164" s="85" t="s">
        <v>3</v>
      </c>
      <c r="T164" s="117" t="str">
        <f t="shared" si="12"/>
        <v>ja</v>
      </c>
      <c r="U164" s="117" t="str">
        <f t="shared" si="13"/>
        <v>ja</v>
      </c>
      <c r="V164" s="142" t="s">
        <v>4576</v>
      </c>
      <c r="W164" s="118">
        <f t="shared" si="14"/>
        <v>1</v>
      </c>
      <c r="X164" s="117" t="str">
        <f t="shared" si="15"/>
        <v>OK</v>
      </c>
      <c r="Y164" s="117" t="str">
        <f t="shared" si="16"/>
        <v>keine</v>
      </c>
      <c r="Z164" s="117" t="str">
        <f t="shared" si="17"/>
        <v>OK</v>
      </c>
    </row>
    <row r="165" spans="1:26" s="117" customFormat="1" ht="12.75" customHeight="1" x14ac:dyDescent="0.35">
      <c r="A165" s="29" t="s">
        <v>1</v>
      </c>
      <c r="B165" s="1" t="s">
        <v>0</v>
      </c>
      <c r="C165" s="29" t="s">
        <v>3</v>
      </c>
      <c r="D165" s="29" t="s">
        <v>3</v>
      </c>
      <c r="E165" s="29" t="s">
        <v>2</v>
      </c>
      <c r="F165" s="29" t="s">
        <v>2</v>
      </c>
      <c r="G165" s="29" t="s">
        <v>3</v>
      </c>
      <c r="H165" s="29" t="s">
        <v>2</v>
      </c>
      <c r="I165" s="30" t="s">
        <v>3</v>
      </c>
      <c r="J165" s="30">
        <v>1</v>
      </c>
      <c r="K165" s="29" t="s">
        <v>2</v>
      </c>
      <c r="L165" s="29" t="s">
        <v>2</v>
      </c>
      <c r="M165" s="29" t="s">
        <v>2</v>
      </c>
      <c r="N165" s="29" t="s">
        <v>3</v>
      </c>
      <c r="O165" s="1" t="s">
        <v>4468</v>
      </c>
      <c r="P165" s="29" t="s">
        <v>4</v>
      </c>
      <c r="Q165" s="29" t="s">
        <v>4442</v>
      </c>
      <c r="R165" s="85" t="s">
        <v>2</v>
      </c>
      <c r="S165" s="85" t="s">
        <v>2</v>
      </c>
      <c r="T165" s="117" t="str">
        <f t="shared" si="12"/>
        <v>ja</v>
      </c>
      <c r="U165" s="117" t="str">
        <f t="shared" si="13"/>
        <v>ja</v>
      </c>
      <c r="V165" s="142" t="s">
        <v>4579</v>
      </c>
      <c r="W165" s="118">
        <f t="shared" si="14"/>
        <v>1</v>
      </c>
      <c r="X165" s="117" t="str">
        <f t="shared" si="15"/>
        <v>OK</v>
      </c>
      <c r="Y165" s="117" t="str">
        <f t="shared" si="16"/>
        <v>keine</v>
      </c>
      <c r="Z165" s="117" t="str">
        <f t="shared" si="17"/>
        <v>OK</v>
      </c>
    </row>
    <row r="166" spans="1:26" s="117" customFormat="1" ht="12.75" hidden="1" customHeight="1" x14ac:dyDescent="0.35">
      <c r="A166" s="29" t="s">
        <v>2562</v>
      </c>
      <c r="B166" s="1" t="s">
        <v>1667</v>
      </c>
      <c r="C166" s="29" t="s">
        <v>3</v>
      </c>
      <c r="D166" s="29" t="s">
        <v>3</v>
      </c>
      <c r="E166" s="29" t="s">
        <v>2</v>
      </c>
      <c r="F166" s="29" t="s">
        <v>2</v>
      </c>
      <c r="G166" s="29" t="s">
        <v>2</v>
      </c>
      <c r="H166" s="29" t="s">
        <v>2</v>
      </c>
      <c r="I166" s="29" t="s">
        <v>3</v>
      </c>
      <c r="J166" s="30">
        <v>4</v>
      </c>
      <c r="K166" s="29" t="s">
        <v>2</v>
      </c>
      <c r="L166" s="29" t="s">
        <v>2</v>
      </c>
      <c r="M166" s="29" t="s">
        <v>2</v>
      </c>
      <c r="N166" s="29" t="s">
        <v>3</v>
      </c>
      <c r="O166" s="1" t="s">
        <v>2412</v>
      </c>
      <c r="P166" s="29" t="s">
        <v>4438</v>
      </c>
      <c r="Q166" s="29"/>
      <c r="R166" s="85" t="s">
        <v>2</v>
      </c>
      <c r="S166" s="85" t="s">
        <v>2</v>
      </c>
      <c r="T166" s="117" t="str">
        <f t="shared" si="12"/>
        <v>ja</v>
      </c>
      <c r="U166" s="117" t="str">
        <f t="shared" si="13"/>
        <v>ja</v>
      </c>
      <c r="V166" s="142" t="s">
        <v>4587</v>
      </c>
      <c r="W166" s="118">
        <f t="shared" si="14"/>
        <v>4</v>
      </c>
      <c r="X166" s="117" t="str">
        <f t="shared" si="15"/>
        <v>OK</v>
      </c>
      <c r="Y166" s="117" t="str">
        <f t="shared" si="16"/>
        <v>1193/1207/1195</v>
      </c>
      <c r="Z166" s="117" t="str">
        <f t="shared" si="17"/>
        <v>OK</v>
      </c>
    </row>
    <row r="167" spans="1:26" s="117" customFormat="1" ht="12.75" hidden="1" customHeight="1" x14ac:dyDescent="0.35">
      <c r="A167" s="29" t="s">
        <v>2563</v>
      </c>
      <c r="B167" s="1" t="s">
        <v>1668</v>
      </c>
      <c r="C167" s="29" t="s">
        <v>3</v>
      </c>
      <c r="D167" s="29" t="s">
        <v>3</v>
      </c>
      <c r="E167" s="29" t="s">
        <v>2</v>
      </c>
      <c r="F167" s="29" t="s">
        <v>2</v>
      </c>
      <c r="G167" s="29" t="s">
        <v>2</v>
      </c>
      <c r="H167" s="29" t="s">
        <v>2</v>
      </c>
      <c r="I167" s="30" t="s">
        <v>3</v>
      </c>
      <c r="J167" s="30">
        <v>4</v>
      </c>
      <c r="K167" s="29" t="s">
        <v>2</v>
      </c>
      <c r="L167" s="29" t="s">
        <v>2</v>
      </c>
      <c r="M167" s="29" t="s">
        <v>2</v>
      </c>
      <c r="N167" s="29" t="s">
        <v>3</v>
      </c>
      <c r="O167" s="1" t="s">
        <v>2412</v>
      </c>
      <c r="P167" s="29">
        <v>1195</v>
      </c>
      <c r="Q167" s="29"/>
      <c r="R167" s="85" t="s">
        <v>2</v>
      </c>
      <c r="S167" s="85" t="s">
        <v>2</v>
      </c>
      <c r="T167" s="117" t="str">
        <f t="shared" si="12"/>
        <v>ja</v>
      </c>
      <c r="U167" s="117" t="str">
        <f t="shared" si="13"/>
        <v>ja</v>
      </c>
      <c r="V167" s="142" t="s">
        <v>4587</v>
      </c>
      <c r="W167" s="118">
        <f t="shared" si="14"/>
        <v>4</v>
      </c>
      <c r="X167" s="117" t="str">
        <f t="shared" si="15"/>
        <v>OK</v>
      </c>
      <c r="Y167" s="117">
        <f t="shared" si="16"/>
        <v>1195</v>
      </c>
      <c r="Z167" s="117" t="str">
        <f t="shared" si="17"/>
        <v>OK</v>
      </c>
    </row>
    <row r="168" spans="1:26" s="117" customFormat="1" ht="12.75" hidden="1" customHeight="1" x14ac:dyDescent="0.35">
      <c r="A168" s="29" t="s">
        <v>2564</v>
      </c>
      <c r="B168" s="1" t="s">
        <v>748</v>
      </c>
      <c r="C168" s="29" t="s">
        <v>3</v>
      </c>
      <c r="D168" s="29" t="s">
        <v>3</v>
      </c>
      <c r="E168" s="29" t="s">
        <v>2</v>
      </c>
      <c r="F168" s="29" t="s">
        <v>2</v>
      </c>
      <c r="G168" s="29" t="s">
        <v>2</v>
      </c>
      <c r="H168" s="29" t="s">
        <v>2</v>
      </c>
      <c r="I168" s="29" t="s">
        <v>3</v>
      </c>
      <c r="J168" s="30">
        <v>4</v>
      </c>
      <c r="K168" s="29" t="s">
        <v>2</v>
      </c>
      <c r="L168" s="29" t="s">
        <v>2</v>
      </c>
      <c r="M168" s="29" t="s">
        <v>2</v>
      </c>
      <c r="N168" s="29" t="s">
        <v>3</v>
      </c>
      <c r="O168" s="1" t="s">
        <v>2412</v>
      </c>
      <c r="P168" s="29">
        <v>1195</v>
      </c>
      <c r="Q168" s="29"/>
      <c r="R168" s="85" t="s">
        <v>3</v>
      </c>
      <c r="S168" s="85" t="s">
        <v>3</v>
      </c>
      <c r="T168" s="117" t="str">
        <f t="shared" si="12"/>
        <v>ja</v>
      </c>
      <c r="U168" s="117" t="str">
        <f t="shared" si="13"/>
        <v>ja</v>
      </c>
      <c r="V168" s="142" t="s">
        <v>4622</v>
      </c>
      <c r="W168" s="118">
        <f t="shared" si="14"/>
        <v>4</v>
      </c>
      <c r="X168" s="117" t="str">
        <f t="shared" si="15"/>
        <v>OK</v>
      </c>
      <c r="Y168" s="117">
        <f t="shared" si="16"/>
        <v>1195</v>
      </c>
      <c r="Z168" s="117" t="str">
        <f t="shared" si="17"/>
        <v>OK</v>
      </c>
    </row>
    <row r="169" spans="1:26" s="117" customFormat="1" ht="12.75" hidden="1" customHeight="1" x14ac:dyDescent="0.35">
      <c r="A169" s="29" t="s">
        <v>2565</v>
      </c>
      <c r="B169" s="1" t="s">
        <v>1795</v>
      </c>
      <c r="C169" s="29" t="s">
        <v>2</v>
      </c>
      <c r="D169" s="29" t="s">
        <v>2</v>
      </c>
      <c r="E169" s="29" t="s">
        <v>2</v>
      </c>
      <c r="F169" s="29" t="s">
        <v>2</v>
      </c>
      <c r="G169" s="29" t="s">
        <v>2</v>
      </c>
      <c r="H169" s="29" t="s">
        <v>3</v>
      </c>
      <c r="I169" s="29" t="s">
        <v>2</v>
      </c>
      <c r="J169" s="30" t="s">
        <v>2</v>
      </c>
      <c r="K169" s="29" t="s">
        <v>2</v>
      </c>
      <c r="L169" s="29" t="s">
        <v>2</v>
      </c>
      <c r="M169" s="29" t="s">
        <v>2</v>
      </c>
      <c r="N169" s="29" t="s">
        <v>2</v>
      </c>
      <c r="O169" s="1" t="s">
        <v>2411</v>
      </c>
      <c r="P169" s="29" t="s">
        <v>59</v>
      </c>
      <c r="Q169" s="29"/>
      <c r="R169" s="85" t="s">
        <v>2</v>
      </c>
      <c r="S169" s="85" t="s">
        <v>2</v>
      </c>
      <c r="T169" s="117" t="str">
        <f t="shared" si="12"/>
        <v>ja</v>
      </c>
      <c r="U169" s="117" t="str">
        <f t="shared" si="13"/>
        <v>nein</v>
      </c>
      <c r="V169" s="142" t="s">
        <v>2411</v>
      </c>
      <c r="W169" s="118" t="str">
        <f t="shared" si="14"/>
        <v>nein</v>
      </c>
      <c r="X169" s="117" t="str">
        <f t="shared" si="15"/>
        <v>OK</v>
      </c>
      <c r="Y169" s="117" t="str">
        <f t="shared" si="16"/>
        <v>nicht FK (Vereins-RS)</v>
      </c>
      <c r="Z169" s="117" t="str">
        <f t="shared" si="17"/>
        <v>OK</v>
      </c>
    </row>
    <row r="170" spans="1:26" s="117" customFormat="1" ht="12.75" hidden="1" customHeight="1" x14ac:dyDescent="0.35">
      <c r="A170" s="29" t="s">
        <v>2566</v>
      </c>
      <c r="B170" s="1" t="s">
        <v>156</v>
      </c>
      <c r="C170" s="29" t="s">
        <v>3</v>
      </c>
      <c r="D170" s="29" t="s">
        <v>3</v>
      </c>
      <c r="E170" s="29" t="s">
        <v>2</v>
      </c>
      <c r="F170" s="29" t="s">
        <v>2</v>
      </c>
      <c r="G170" s="29" t="s">
        <v>2</v>
      </c>
      <c r="H170" s="29" t="s">
        <v>2</v>
      </c>
      <c r="I170" s="29" t="s">
        <v>3</v>
      </c>
      <c r="J170" s="30">
        <v>1</v>
      </c>
      <c r="K170" s="29" t="s">
        <v>2</v>
      </c>
      <c r="L170" s="29" t="s">
        <v>2</v>
      </c>
      <c r="M170" s="29" t="s">
        <v>2</v>
      </c>
      <c r="N170" s="29" t="s">
        <v>3</v>
      </c>
      <c r="O170" s="1"/>
      <c r="P170" s="29" t="s">
        <v>4</v>
      </c>
      <c r="Q170" s="29"/>
      <c r="R170" s="85" t="s">
        <v>3</v>
      </c>
      <c r="S170" s="85" t="s">
        <v>3</v>
      </c>
      <c r="T170" s="117" t="str">
        <f t="shared" si="12"/>
        <v>ja</v>
      </c>
      <c r="U170" s="117" t="str">
        <f t="shared" si="13"/>
        <v>ja</v>
      </c>
      <c r="V170" s="142" t="s">
        <v>4580</v>
      </c>
      <c r="W170" s="118">
        <f t="shared" si="14"/>
        <v>1</v>
      </c>
      <c r="X170" s="117" t="str">
        <f t="shared" si="15"/>
        <v>OK</v>
      </c>
      <c r="Y170" s="117" t="str">
        <f t="shared" si="16"/>
        <v>keine</v>
      </c>
      <c r="Z170" s="117" t="str">
        <f t="shared" si="17"/>
        <v>OK</v>
      </c>
    </row>
    <row r="171" spans="1:26" s="117" customFormat="1" ht="12.75" hidden="1" customHeight="1" x14ac:dyDescent="0.35">
      <c r="A171" s="29" t="s">
        <v>2567</v>
      </c>
      <c r="B171" s="1" t="s">
        <v>1032</v>
      </c>
      <c r="C171" s="29" t="s">
        <v>3</v>
      </c>
      <c r="D171" s="29" t="s">
        <v>3</v>
      </c>
      <c r="E171" s="29" t="s">
        <v>2</v>
      </c>
      <c r="F171" s="29" t="s">
        <v>2</v>
      </c>
      <c r="G171" s="29" t="s">
        <v>2</v>
      </c>
      <c r="H171" s="29" t="s">
        <v>2</v>
      </c>
      <c r="I171" s="29" t="s">
        <v>3</v>
      </c>
      <c r="J171" s="30">
        <v>1</v>
      </c>
      <c r="K171" s="29" t="s">
        <v>2</v>
      </c>
      <c r="L171" s="29" t="s">
        <v>2</v>
      </c>
      <c r="M171" s="29" t="s">
        <v>2</v>
      </c>
      <c r="N171" s="29" t="s">
        <v>3</v>
      </c>
      <c r="O171" s="1"/>
      <c r="P171" s="29" t="s">
        <v>4</v>
      </c>
      <c r="Q171" s="29"/>
      <c r="R171" s="85" t="s">
        <v>3</v>
      </c>
      <c r="S171" s="85" t="s">
        <v>3</v>
      </c>
      <c r="T171" s="117" t="str">
        <f t="shared" si="12"/>
        <v>ja</v>
      </c>
      <c r="U171" s="117" t="str">
        <f t="shared" si="13"/>
        <v>ja</v>
      </c>
      <c r="V171" s="142" t="s">
        <v>4580</v>
      </c>
      <c r="W171" s="118">
        <f t="shared" si="14"/>
        <v>1</v>
      </c>
      <c r="X171" s="117" t="str">
        <f t="shared" si="15"/>
        <v>OK</v>
      </c>
      <c r="Y171" s="117" t="str">
        <f t="shared" si="16"/>
        <v>keine</v>
      </c>
      <c r="Z171" s="117" t="str">
        <f t="shared" si="17"/>
        <v>OK</v>
      </c>
    </row>
    <row r="172" spans="1:26" s="117" customFormat="1" ht="12.75" hidden="1" customHeight="1" x14ac:dyDescent="0.35">
      <c r="A172" s="29" t="s">
        <v>2568</v>
      </c>
      <c r="B172" s="1" t="s">
        <v>1287</v>
      </c>
      <c r="C172" s="29" t="s">
        <v>3</v>
      </c>
      <c r="D172" s="29" t="s">
        <v>3</v>
      </c>
      <c r="E172" s="29" t="s">
        <v>2</v>
      </c>
      <c r="F172" s="29" t="s">
        <v>2</v>
      </c>
      <c r="G172" s="29" t="s">
        <v>2</v>
      </c>
      <c r="H172" s="29" t="s">
        <v>2</v>
      </c>
      <c r="I172" s="29" t="s">
        <v>3</v>
      </c>
      <c r="J172" s="30">
        <v>2</v>
      </c>
      <c r="K172" s="29" t="s">
        <v>2</v>
      </c>
      <c r="L172" s="29" t="s">
        <v>2</v>
      </c>
      <c r="M172" s="29" t="s">
        <v>2</v>
      </c>
      <c r="N172" s="29" t="s">
        <v>3</v>
      </c>
      <c r="O172" s="1"/>
      <c r="P172" s="29" t="s">
        <v>4</v>
      </c>
      <c r="Q172" s="29"/>
      <c r="R172" s="85" t="s">
        <v>2</v>
      </c>
      <c r="S172" s="85" t="s">
        <v>2</v>
      </c>
      <c r="T172" s="117" t="str">
        <f t="shared" si="12"/>
        <v>ja</v>
      </c>
      <c r="U172" s="117" t="str">
        <f t="shared" si="13"/>
        <v>ja</v>
      </c>
      <c r="V172" s="142" t="s">
        <v>4577</v>
      </c>
      <c r="W172" s="118">
        <f t="shared" si="14"/>
        <v>2</v>
      </c>
      <c r="X172" s="117" t="str">
        <f t="shared" si="15"/>
        <v>OK</v>
      </c>
      <c r="Y172" s="117" t="str">
        <f t="shared" si="16"/>
        <v>keine</v>
      </c>
      <c r="Z172" s="117" t="str">
        <f t="shared" si="17"/>
        <v>OK</v>
      </c>
    </row>
    <row r="173" spans="1:26" s="117" customFormat="1" ht="12.75" hidden="1" customHeight="1" x14ac:dyDescent="0.35">
      <c r="A173" s="29" t="s">
        <v>2569</v>
      </c>
      <c r="B173" s="1" t="s">
        <v>1431</v>
      </c>
      <c r="C173" s="29" t="s">
        <v>3</v>
      </c>
      <c r="D173" s="29" t="s">
        <v>3</v>
      </c>
      <c r="E173" s="29" t="s">
        <v>2</v>
      </c>
      <c r="F173" s="29" t="s">
        <v>2</v>
      </c>
      <c r="G173" s="29" t="s">
        <v>2</v>
      </c>
      <c r="H173" s="29" t="s">
        <v>2</v>
      </c>
      <c r="I173" s="133" t="s">
        <v>3</v>
      </c>
      <c r="J173" s="134">
        <v>1</v>
      </c>
      <c r="K173" s="29" t="s">
        <v>2</v>
      </c>
      <c r="L173" s="29" t="s">
        <v>2</v>
      </c>
      <c r="M173" s="29" t="s">
        <v>2</v>
      </c>
      <c r="N173" s="29" t="s">
        <v>3</v>
      </c>
      <c r="O173" s="1"/>
      <c r="P173" s="29" t="s">
        <v>4</v>
      </c>
      <c r="Q173" s="29"/>
      <c r="R173" s="85" t="s">
        <v>2</v>
      </c>
      <c r="S173" s="85" t="s">
        <v>2</v>
      </c>
      <c r="T173" s="117" t="str">
        <f t="shared" si="12"/>
        <v>ja</v>
      </c>
      <c r="U173" s="117" t="str">
        <f t="shared" si="13"/>
        <v>ja</v>
      </c>
      <c r="V173" s="142" t="s">
        <v>4582</v>
      </c>
      <c r="W173" s="118">
        <f t="shared" si="14"/>
        <v>1</v>
      </c>
      <c r="X173" s="117" t="str">
        <f t="shared" si="15"/>
        <v>OK</v>
      </c>
      <c r="Y173" s="117" t="str">
        <f t="shared" si="16"/>
        <v>keine</v>
      </c>
      <c r="Z173" s="117" t="str">
        <f t="shared" si="17"/>
        <v>OK</v>
      </c>
    </row>
    <row r="174" spans="1:26" s="117" customFormat="1" ht="12.75" hidden="1" customHeight="1" x14ac:dyDescent="0.35">
      <c r="A174" s="29" t="s">
        <v>2570</v>
      </c>
      <c r="B174" s="1" t="s">
        <v>1432</v>
      </c>
      <c r="C174" s="29" t="s">
        <v>3</v>
      </c>
      <c r="D174" s="29" t="s">
        <v>3</v>
      </c>
      <c r="E174" s="29" t="s">
        <v>2</v>
      </c>
      <c r="F174" s="29" t="s">
        <v>2</v>
      </c>
      <c r="G174" s="29" t="s">
        <v>2</v>
      </c>
      <c r="H174" s="29" t="s">
        <v>2</v>
      </c>
      <c r="I174" s="133" t="s">
        <v>3</v>
      </c>
      <c r="J174" s="134">
        <v>1</v>
      </c>
      <c r="K174" s="29" t="s">
        <v>2</v>
      </c>
      <c r="L174" s="29" t="s">
        <v>2</v>
      </c>
      <c r="M174" s="29" t="s">
        <v>2</v>
      </c>
      <c r="N174" s="29" t="s">
        <v>2</v>
      </c>
      <c r="O174" s="1"/>
      <c r="P174" s="29">
        <v>1197</v>
      </c>
      <c r="Q174" s="29"/>
      <c r="R174" s="85" t="s">
        <v>2</v>
      </c>
      <c r="S174" s="85" t="s">
        <v>2</v>
      </c>
      <c r="T174" s="117" t="str">
        <f t="shared" si="12"/>
        <v>ja</v>
      </c>
      <c r="U174" s="117" t="str">
        <f t="shared" si="13"/>
        <v>ja</v>
      </c>
      <c r="V174" s="142" t="s">
        <v>4582</v>
      </c>
      <c r="W174" s="118">
        <f t="shared" si="14"/>
        <v>1</v>
      </c>
      <c r="X174" s="117" t="str">
        <f t="shared" si="15"/>
        <v>OK</v>
      </c>
      <c r="Y174" s="117">
        <f t="shared" si="16"/>
        <v>1197</v>
      </c>
      <c r="Z174" s="117" t="str">
        <f t="shared" si="17"/>
        <v>OK</v>
      </c>
    </row>
    <row r="175" spans="1:26" s="117" customFormat="1" ht="12.75" hidden="1" customHeight="1" x14ac:dyDescent="0.35">
      <c r="A175" s="29" t="s">
        <v>2571</v>
      </c>
      <c r="B175" s="1" t="s">
        <v>1905</v>
      </c>
      <c r="C175" s="29" t="s">
        <v>3</v>
      </c>
      <c r="D175" s="29" t="s">
        <v>3</v>
      </c>
      <c r="E175" s="29" t="s">
        <v>3</v>
      </c>
      <c r="F175" s="29" t="s">
        <v>2</v>
      </c>
      <c r="G175" s="29" t="s">
        <v>2</v>
      </c>
      <c r="H175" s="29" t="s">
        <v>2</v>
      </c>
      <c r="I175" s="29" t="s">
        <v>3</v>
      </c>
      <c r="J175" s="30">
        <v>2</v>
      </c>
      <c r="K175" s="29" t="s">
        <v>2</v>
      </c>
      <c r="L175" s="29" t="s">
        <v>2</v>
      </c>
      <c r="M175" s="29" t="s">
        <v>2</v>
      </c>
      <c r="N175" s="29" t="s">
        <v>3</v>
      </c>
      <c r="O175" s="1"/>
      <c r="P175" s="29" t="s">
        <v>4</v>
      </c>
      <c r="Q175" s="29"/>
      <c r="R175" s="85" t="s">
        <v>2</v>
      </c>
      <c r="S175" s="85" t="s">
        <v>2</v>
      </c>
      <c r="T175" s="117" t="str">
        <f t="shared" si="12"/>
        <v>ja</v>
      </c>
      <c r="U175" s="117" t="str">
        <f t="shared" si="13"/>
        <v>ja</v>
      </c>
      <c r="V175" s="142" t="s">
        <v>4577</v>
      </c>
      <c r="W175" s="118">
        <f t="shared" si="14"/>
        <v>2</v>
      </c>
      <c r="X175" s="117" t="str">
        <f t="shared" si="15"/>
        <v>OK</v>
      </c>
      <c r="Y175" s="117" t="str">
        <f t="shared" si="16"/>
        <v>keine</v>
      </c>
      <c r="Z175" s="117" t="str">
        <f t="shared" si="17"/>
        <v>OK</v>
      </c>
    </row>
    <row r="176" spans="1:26" s="117" customFormat="1" ht="12.75" hidden="1" customHeight="1" x14ac:dyDescent="0.35">
      <c r="A176" s="29" t="s">
        <v>2572</v>
      </c>
      <c r="B176" s="1" t="s">
        <v>1910</v>
      </c>
      <c r="C176" s="29" t="s">
        <v>3</v>
      </c>
      <c r="D176" s="29" t="s">
        <v>3</v>
      </c>
      <c r="E176" s="29" t="s">
        <v>2</v>
      </c>
      <c r="F176" s="29" t="s">
        <v>2</v>
      </c>
      <c r="G176" s="29" t="s">
        <v>2</v>
      </c>
      <c r="H176" s="29" t="s">
        <v>2</v>
      </c>
      <c r="I176" s="29" t="s">
        <v>3</v>
      </c>
      <c r="J176" s="30">
        <v>2</v>
      </c>
      <c r="K176" s="29" t="s">
        <v>2</v>
      </c>
      <c r="L176" s="29" t="s">
        <v>2</v>
      </c>
      <c r="M176" s="29" t="s">
        <v>2</v>
      </c>
      <c r="N176" s="29" t="s">
        <v>3</v>
      </c>
      <c r="O176" s="1"/>
      <c r="P176" s="29" t="s">
        <v>4</v>
      </c>
      <c r="Q176" s="29"/>
      <c r="R176" s="85" t="s">
        <v>2</v>
      </c>
      <c r="S176" s="85" t="s">
        <v>2</v>
      </c>
      <c r="T176" s="117" t="str">
        <f t="shared" si="12"/>
        <v>ja</v>
      </c>
      <c r="U176" s="117" t="str">
        <f t="shared" si="13"/>
        <v>ja</v>
      </c>
      <c r="V176" s="142" t="s">
        <v>4606</v>
      </c>
      <c r="W176" s="118">
        <f t="shared" si="14"/>
        <v>2</v>
      </c>
      <c r="X176" s="117" t="str">
        <f t="shared" si="15"/>
        <v>OK</v>
      </c>
      <c r="Y176" s="117" t="str">
        <f t="shared" si="16"/>
        <v>keine</v>
      </c>
      <c r="Z176" s="117" t="str">
        <f t="shared" si="17"/>
        <v>OK</v>
      </c>
    </row>
    <row r="177" spans="1:26" s="117" customFormat="1" ht="12.75" hidden="1" customHeight="1" x14ac:dyDescent="0.35">
      <c r="A177" s="29" t="s">
        <v>2573</v>
      </c>
      <c r="B177" s="1" t="s">
        <v>142</v>
      </c>
      <c r="C177" s="29" t="s">
        <v>3</v>
      </c>
      <c r="D177" s="29" t="s">
        <v>3</v>
      </c>
      <c r="E177" s="29" t="s">
        <v>2</v>
      </c>
      <c r="F177" s="29" t="s">
        <v>3</v>
      </c>
      <c r="G177" s="29" t="s">
        <v>2</v>
      </c>
      <c r="H177" s="29" t="s">
        <v>2</v>
      </c>
      <c r="I177" s="29" t="s">
        <v>3</v>
      </c>
      <c r="J177" s="30">
        <v>1</v>
      </c>
      <c r="K177" s="29" t="s">
        <v>2</v>
      </c>
      <c r="L177" s="29" t="s">
        <v>2</v>
      </c>
      <c r="M177" s="29" t="s">
        <v>2</v>
      </c>
      <c r="N177" s="29" t="s">
        <v>3</v>
      </c>
      <c r="O177" s="1"/>
      <c r="P177" s="29" t="s">
        <v>4</v>
      </c>
      <c r="Q177" s="29"/>
      <c r="R177" s="85" t="s">
        <v>2</v>
      </c>
      <c r="S177" s="85" t="s">
        <v>2</v>
      </c>
      <c r="T177" s="117" t="str">
        <f t="shared" si="12"/>
        <v>ja</v>
      </c>
      <c r="U177" s="117" t="str">
        <f t="shared" si="13"/>
        <v>ja</v>
      </c>
      <c r="V177" s="142" t="s">
        <v>4599</v>
      </c>
      <c r="W177" s="118">
        <f t="shared" si="14"/>
        <v>1</v>
      </c>
      <c r="X177" s="117" t="str">
        <f t="shared" si="15"/>
        <v>OK</v>
      </c>
      <c r="Y177" s="117" t="str">
        <f t="shared" si="16"/>
        <v>keine</v>
      </c>
      <c r="Z177" s="117" t="str">
        <f t="shared" si="17"/>
        <v>OK</v>
      </c>
    </row>
    <row r="178" spans="1:26" s="117" customFormat="1" ht="12.75" hidden="1" customHeight="1" x14ac:dyDescent="0.35">
      <c r="A178" s="29" t="s">
        <v>2574</v>
      </c>
      <c r="B178" s="1" t="s">
        <v>318</v>
      </c>
      <c r="C178" s="29" t="s">
        <v>3</v>
      </c>
      <c r="D178" s="29" t="s">
        <v>3</v>
      </c>
      <c r="E178" s="29" t="s">
        <v>2</v>
      </c>
      <c r="F178" s="29" t="s">
        <v>2</v>
      </c>
      <c r="G178" s="29" t="s">
        <v>2</v>
      </c>
      <c r="H178" s="29" t="s">
        <v>2</v>
      </c>
      <c r="I178" s="29" t="s">
        <v>2</v>
      </c>
      <c r="J178" s="30" t="s">
        <v>2</v>
      </c>
      <c r="K178" s="29" t="s">
        <v>2</v>
      </c>
      <c r="L178" s="29" t="s">
        <v>2</v>
      </c>
      <c r="M178" s="29" t="s">
        <v>2</v>
      </c>
      <c r="N178" s="29" t="s">
        <v>3</v>
      </c>
      <c r="O178" s="1" t="s">
        <v>2412</v>
      </c>
      <c r="P178" s="29"/>
      <c r="Q178" s="29"/>
      <c r="R178" s="85" t="s">
        <v>2</v>
      </c>
      <c r="S178" s="85" t="s">
        <v>2</v>
      </c>
      <c r="T178" s="117" t="str">
        <f t="shared" si="12"/>
        <v>ja</v>
      </c>
      <c r="U178" s="117" t="str">
        <f t="shared" si="13"/>
        <v>ja</v>
      </c>
      <c r="V178" s="142" t="s">
        <v>2411</v>
      </c>
      <c r="W178" s="118" t="str">
        <f t="shared" si="14"/>
        <v>nein</v>
      </c>
      <c r="X178" s="117" t="str">
        <f t="shared" si="15"/>
        <v>OK</v>
      </c>
      <c r="Y178" s="117">
        <f t="shared" si="16"/>
        <v>0</v>
      </c>
      <c r="Z178" s="117" t="str">
        <f t="shared" si="17"/>
        <v>OK</v>
      </c>
    </row>
    <row r="179" spans="1:26" s="117" customFormat="1" ht="12.75" hidden="1" customHeight="1" x14ac:dyDescent="0.35">
      <c r="A179" s="29" t="s">
        <v>2575</v>
      </c>
      <c r="B179" s="1" t="s">
        <v>659</v>
      </c>
      <c r="C179" s="29" t="s">
        <v>3</v>
      </c>
      <c r="D179" s="29" t="s">
        <v>3</v>
      </c>
      <c r="E179" s="29" t="s">
        <v>2</v>
      </c>
      <c r="F179" s="29" t="s">
        <v>2</v>
      </c>
      <c r="G179" s="29" t="s">
        <v>2</v>
      </c>
      <c r="H179" s="29" t="s">
        <v>2</v>
      </c>
      <c r="I179" s="29" t="s">
        <v>3</v>
      </c>
      <c r="J179" s="30">
        <v>1</v>
      </c>
      <c r="K179" s="29" t="s">
        <v>2</v>
      </c>
      <c r="L179" s="29" t="s">
        <v>2</v>
      </c>
      <c r="M179" s="29" t="s">
        <v>2</v>
      </c>
      <c r="N179" s="29" t="s">
        <v>3</v>
      </c>
      <c r="O179" s="1"/>
      <c r="P179" s="29" t="s">
        <v>4</v>
      </c>
      <c r="Q179" s="29"/>
      <c r="R179" s="85" t="s">
        <v>2</v>
      </c>
      <c r="S179" s="85" t="s">
        <v>2</v>
      </c>
      <c r="T179" s="117" t="str">
        <f t="shared" si="12"/>
        <v>ja</v>
      </c>
      <c r="U179" s="117" t="str">
        <f t="shared" si="13"/>
        <v>ja</v>
      </c>
      <c r="V179" s="142" t="s">
        <v>4586</v>
      </c>
      <c r="W179" s="118">
        <f t="shared" si="14"/>
        <v>1</v>
      </c>
      <c r="X179" s="117" t="str">
        <f t="shared" si="15"/>
        <v>OK</v>
      </c>
      <c r="Y179" s="117" t="str">
        <f t="shared" si="16"/>
        <v>keine</v>
      </c>
      <c r="Z179" s="117" t="str">
        <f t="shared" si="17"/>
        <v>OK</v>
      </c>
    </row>
    <row r="180" spans="1:26" s="117" customFormat="1" ht="12.75" hidden="1" customHeight="1" x14ac:dyDescent="0.35">
      <c r="A180" s="29" t="s">
        <v>2576</v>
      </c>
      <c r="B180" s="1" t="s">
        <v>1005</v>
      </c>
      <c r="C180" s="29" t="s">
        <v>3</v>
      </c>
      <c r="D180" s="29" t="s">
        <v>3</v>
      </c>
      <c r="E180" s="29" t="s">
        <v>2</v>
      </c>
      <c r="F180" s="29" t="s">
        <v>2</v>
      </c>
      <c r="G180" s="29" t="s">
        <v>2</v>
      </c>
      <c r="H180" s="29" t="s">
        <v>2</v>
      </c>
      <c r="I180" s="133" t="s">
        <v>3</v>
      </c>
      <c r="J180" s="134">
        <v>1</v>
      </c>
      <c r="K180" s="29" t="s">
        <v>2</v>
      </c>
      <c r="L180" s="29" t="s">
        <v>2</v>
      </c>
      <c r="M180" s="29" t="s">
        <v>2</v>
      </c>
      <c r="N180" s="29" t="s">
        <v>3</v>
      </c>
      <c r="O180" s="1"/>
      <c r="P180" s="29" t="s">
        <v>4</v>
      </c>
      <c r="Q180" s="29"/>
      <c r="R180" s="85" t="s">
        <v>3</v>
      </c>
      <c r="S180" s="85" t="s">
        <v>3</v>
      </c>
      <c r="T180" s="117" t="str">
        <f t="shared" si="12"/>
        <v>ja</v>
      </c>
      <c r="U180" s="117" t="str">
        <f t="shared" si="13"/>
        <v>ja</v>
      </c>
      <c r="V180" s="142" t="s">
        <v>4582</v>
      </c>
      <c r="W180" s="118">
        <f t="shared" si="14"/>
        <v>1</v>
      </c>
      <c r="X180" s="117" t="str">
        <f t="shared" si="15"/>
        <v>OK</v>
      </c>
      <c r="Y180" s="117" t="str">
        <f t="shared" si="16"/>
        <v>keine</v>
      </c>
      <c r="Z180" s="117" t="str">
        <f t="shared" si="17"/>
        <v>OK</v>
      </c>
    </row>
    <row r="181" spans="1:26" s="117" customFormat="1" ht="12.75" hidden="1" customHeight="1" x14ac:dyDescent="0.35">
      <c r="A181" s="29" t="s">
        <v>2577</v>
      </c>
      <c r="B181" s="1" t="s">
        <v>1433</v>
      </c>
      <c r="C181" s="29" t="s">
        <v>3</v>
      </c>
      <c r="D181" s="29" t="s">
        <v>3</v>
      </c>
      <c r="E181" s="29" t="s">
        <v>2</v>
      </c>
      <c r="F181" s="29" t="s">
        <v>2</v>
      </c>
      <c r="G181" s="29" t="s">
        <v>2</v>
      </c>
      <c r="H181" s="29" t="s">
        <v>2</v>
      </c>
      <c r="I181" s="133" t="s">
        <v>3</v>
      </c>
      <c r="J181" s="134">
        <v>1</v>
      </c>
      <c r="K181" s="29" t="s">
        <v>2</v>
      </c>
      <c r="L181" s="29" t="s">
        <v>2</v>
      </c>
      <c r="M181" s="29" t="s">
        <v>2</v>
      </c>
      <c r="N181" s="29" t="s">
        <v>3</v>
      </c>
      <c r="O181" s="1"/>
      <c r="P181" s="29" t="s">
        <v>4</v>
      </c>
      <c r="Q181" s="29"/>
      <c r="R181" s="85" t="s">
        <v>3</v>
      </c>
      <c r="S181" s="85" t="s">
        <v>3</v>
      </c>
      <c r="T181" s="117" t="str">
        <f t="shared" si="12"/>
        <v>ja</v>
      </c>
      <c r="U181" s="117" t="str">
        <f t="shared" si="13"/>
        <v>ja</v>
      </c>
      <c r="V181" s="142" t="s">
        <v>4582</v>
      </c>
      <c r="W181" s="118">
        <f t="shared" si="14"/>
        <v>1</v>
      </c>
      <c r="X181" s="117" t="str">
        <f t="shared" si="15"/>
        <v>OK</v>
      </c>
      <c r="Y181" s="117" t="str">
        <f t="shared" si="16"/>
        <v>keine</v>
      </c>
      <c r="Z181" s="117" t="str">
        <f t="shared" si="17"/>
        <v>OK</v>
      </c>
    </row>
    <row r="182" spans="1:26" s="117" customFormat="1" ht="12.75" hidden="1" customHeight="1" x14ac:dyDescent="0.35">
      <c r="A182" s="29" t="s">
        <v>39</v>
      </c>
      <c r="B182" s="1" t="s">
        <v>38</v>
      </c>
      <c r="C182" s="29" t="s">
        <v>3</v>
      </c>
      <c r="D182" s="29" t="s">
        <v>3</v>
      </c>
      <c r="E182" s="29" t="s">
        <v>2</v>
      </c>
      <c r="F182" s="29" t="s">
        <v>2</v>
      </c>
      <c r="G182" s="29" t="s">
        <v>2</v>
      </c>
      <c r="H182" s="29" t="s">
        <v>2</v>
      </c>
      <c r="I182" s="133" t="s">
        <v>3</v>
      </c>
      <c r="J182" s="134">
        <v>1</v>
      </c>
      <c r="K182" s="29" t="s">
        <v>2</v>
      </c>
      <c r="L182" s="29" t="s">
        <v>2</v>
      </c>
      <c r="M182" s="29" t="s">
        <v>2</v>
      </c>
      <c r="N182" s="29" t="s">
        <v>2</v>
      </c>
      <c r="O182" s="1"/>
      <c r="P182" s="29">
        <v>1197</v>
      </c>
      <c r="Q182" s="29"/>
      <c r="R182" s="85" t="s">
        <v>2</v>
      </c>
      <c r="S182" s="85" t="s">
        <v>2</v>
      </c>
      <c r="T182" s="117" t="str">
        <f t="shared" si="12"/>
        <v>ja</v>
      </c>
      <c r="U182" s="117" t="str">
        <f t="shared" si="13"/>
        <v>ja</v>
      </c>
      <c r="V182" s="142" t="s">
        <v>4582</v>
      </c>
      <c r="W182" s="118">
        <f t="shared" si="14"/>
        <v>1</v>
      </c>
      <c r="X182" s="117" t="str">
        <f t="shared" si="15"/>
        <v>OK</v>
      </c>
      <c r="Y182" s="117">
        <f t="shared" si="16"/>
        <v>1197</v>
      </c>
      <c r="Z182" s="117" t="str">
        <f t="shared" si="17"/>
        <v>OK</v>
      </c>
    </row>
    <row r="183" spans="1:26" s="117" customFormat="1" ht="12.75" hidden="1" customHeight="1" x14ac:dyDescent="0.35">
      <c r="A183" s="29" t="s">
        <v>2578</v>
      </c>
      <c r="B183" s="1" t="s">
        <v>1434</v>
      </c>
      <c r="C183" s="29" t="s">
        <v>3</v>
      </c>
      <c r="D183" s="29" t="s">
        <v>3</v>
      </c>
      <c r="E183" s="29" t="s">
        <v>2</v>
      </c>
      <c r="F183" s="29" t="s">
        <v>2</v>
      </c>
      <c r="G183" s="29" t="s">
        <v>2</v>
      </c>
      <c r="H183" s="29" t="s">
        <v>2</v>
      </c>
      <c r="I183" s="133" t="s">
        <v>3</v>
      </c>
      <c r="J183" s="134">
        <v>1</v>
      </c>
      <c r="K183" s="29" t="s">
        <v>2</v>
      </c>
      <c r="L183" s="29" t="s">
        <v>2</v>
      </c>
      <c r="M183" s="29" t="s">
        <v>2</v>
      </c>
      <c r="N183" s="29" t="s">
        <v>3</v>
      </c>
      <c r="O183" s="1"/>
      <c r="P183" s="29" t="s">
        <v>4</v>
      </c>
      <c r="Q183" s="29"/>
      <c r="R183" s="85" t="s">
        <v>2</v>
      </c>
      <c r="S183" s="85" t="s">
        <v>2</v>
      </c>
      <c r="T183" s="117" t="str">
        <f t="shared" si="12"/>
        <v>ja</v>
      </c>
      <c r="U183" s="117" t="str">
        <f t="shared" si="13"/>
        <v>ja</v>
      </c>
      <c r="V183" s="142" t="s">
        <v>4582</v>
      </c>
      <c r="W183" s="118">
        <f t="shared" si="14"/>
        <v>1</v>
      </c>
      <c r="X183" s="117" t="str">
        <f t="shared" si="15"/>
        <v>OK</v>
      </c>
      <c r="Y183" s="117" t="str">
        <f t="shared" si="16"/>
        <v>keine</v>
      </c>
      <c r="Z183" s="117" t="str">
        <f t="shared" si="17"/>
        <v>OK</v>
      </c>
    </row>
    <row r="184" spans="1:26" s="117" customFormat="1" ht="12.75" hidden="1" customHeight="1" x14ac:dyDescent="0.35">
      <c r="A184" s="29" t="s">
        <v>2579</v>
      </c>
      <c r="B184" s="1" t="s">
        <v>1015</v>
      </c>
      <c r="C184" s="29" t="s">
        <v>3</v>
      </c>
      <c r="D184" s="29" t="s">
        <v>3</v>
      </c>
      <c r="E184" s="29" t="s">
        <v>2</v>
      </c>
      <c r="F184" s="29" t="s">
        <v>2</v>
      </c>
      <c r="G184" s="29" t="s">
        <v>2</v>
      </c>
      <c r="H184" s="29" t="s">
        <v>2</v>
      </c>
      <c r="I184" s="133" t="s">
        <v>3</v>
      </c>
      <c r="J184" s="134">
        <v>1</v>
      </c>
      <c r="K184" s="29" t="s">
        <v>2</v>
      </c>
      <c r="L184" s="29" t="s">
        <v>2</v>
      </c>
      <c r="M184" s="29" t="s">
        <v>2</v>
      </c>
      <c r="N184" s="29" t="s">
        <v>3</v>
      </c>
      <c r="O184" s="1"/>
      <c r="P184" s="29" t="s">
        <v>4</v>
      </c>
      <c r="Q184" s="29"/>
      <c r="R184" s="85" t="s">
        <v>2</v>
      </c>
      <c r="S184" s="85" t="s">
        <v>2</v>
      </c>
      <c r="T184" s="117" t="str">
        <f t="shared" si="12"/>
        <v>ja</v>
      </c>
      <c r="U184" s="117" t="str">
        <f t="shared" si="13"/>
        <v>ja</v>
      </c>
      <c r="V184" s="142" t="s">
        <v>4582</v>
      </c>
      <c r="W184" s="118">
        <f t="shared" si="14"/>
        <v>1</v>
      </c>
      <c r="X184" s="117" t="str">
        <f t="shared" si="15"/>
        <v>OK</v>
      </c>
      <c r="Y184" s="117" t="str">
        <f t="shared" si="16"/>
        <v>keine</v>
      </c>
      <c r="Z184" s="117" t="str">
        <f t="shared" si="17"/>
        <v>OK</v>
      </c>
    </row>
    <row r="185" spans="1:26" s="117" customFormat="1" ht="12.75" hidden="1" customHeight="1" x14ac:dyDescent="0.35">
      <c r="A185" s="29" t="s">
        <v>2580</v>
      </c>
      <c r="B185" s="1" t="s">
        <v>1911</v>
      </c>
      <c r="C185" s="29" t="s">
        <v>3</v>
      </c>
      <c r="D185" s="29" t="s">
        <v>3</v>
      </c>
      <c r="E185" s="29" t="s">
        <v>2</v>
      </c>
      <c r="F185" s="29" t="s">
        <v>2</v>
      </c>
      <c r="G185" s="29" t="s">
        <v>2</v>
      </c>
      <c r="H185" s="29" t="s">
        <v>2</v>
      </c>
      <c r="I185" s="133" t="s">
        <v>3</v>
      </c>
      <c r="J185" s="134">
        <v>1</v>
      </c>
      <c r="K185" s="29" t="s">
        <v>2</v>
      </c>
      <c r="L185" s="29" t="s">
        <v>2</v>
      </c>
      <c r="M185" s="29" t="s">
        <v>2</v>
      </c>
      <c r="N185" s="29" t="s">
        <v>3</v>
      </c>
      <c r="O185" s="1"/>
      <c r="P185" s="29" t="s">
        <v>4</v>
      </c>
      <c r="Q185" s="29"/>
      <c r="R185" s="85" t="s">
        <v>3</v>
      </c>
      <c r="S185" s="85" t="s">
        <v>3</v>
      </c>
      <c r="T185" s="117" t="str">
        <f t="shared" si="12"/>
        <v>ja</v>
      </c>
      <c r="U185" s="117" t="str">
        <f t="shared" si="13"/>
        <v>ja</v>
      </c>
      <c r="V185" s="142" t="s">
        <v>4582</v>
      </c>
      <c r="W185" s="118">
        <f t="shared" si="14"/>
        <v>1</v>
      </c>
      <c r="X185" s="117" t="str">
        <f t="shared" si="15"/>
        <v>OK</v>
      </c>
      <c r="Y185" s="117" t="str">
        <f t="shared" si="16"/>
        <v>keine</v>
      </c>
      <c r="Z185" s="117" t="str">
        <f t="shared" si="17"/>
        <v>OK</v>
      </c>
    </row>
    <row r="186" spans="1:26" s="117" customFormat="1" ht="12.75" hidden="1" customHeight="1" x14ac:dyDescent="0.35">
      <c r="A186" s="29" t="s">
        <v>2581</v>
      </c>
      <c r="B186" s="1" t="s">
        <v>660</v>
      </c>
      <c r="C186" s="29" t="s">
        <v>3</v>
      </c>
      <c r="D186" s="29" t="s">
        <v>3</v>
      </c>
      <c r="E186" s="29" t="s">
        <v>2</v>
      </c>
      <c r="F186" s="29" t="s">
        <v>2</v>
      </c>
      <c r="G186" s="29" t="s">
        <v>2</v>
      </c>
      <c r="H186" s="29" t="s">
        <v>2</v>
      </c>
      <c r="I186" s="29" t="s">
        <v>3</v>
      </c>
      <c r="J186" s="30">
        <v>1</v>
      </c>
      <c r="K186" s="29" t="s">
        <v>2</v>
      </c>
      <c r="L186" s="29" t="s">
        <v>2</v>
      </c>
      <c r="M186" s="29" t="s">
        <v>2</v>
      </c>
      <c r="N186" s="29" t="s">
        <v>3</v>
      </c>
      <c r="O186" s="1"/>
      <c r="P186" s="29" t="s">
        <v>4</v>
      </c>
      <c r="Q186" s="29"/>
      <c r="R186" s="85" t="s">
        <v>2</v>
      </c>
      <c r="S186" s="85" t="s">
        <v>2</v>
      </c>
      <c r="T186" s="117" t="str">
        <f t="shared" si="12"/>
        <v>ja</v>
      </c>
      <c r="U186" s="117" t="str">
        <f t="shared" si="13"/>
        <v>ja</v>
      </c>
      <c r="V186" s="142" t="s">
        <v>4586</v>
      </c>
      <c r="W186" s="118">
        <f t="shared" si="14"/>
        <v>1</v>
      </c>
      <c r="X186" s="117" t="str">
        <f t="shared" si="15"/>
        <v>OK</v>
      </c>
      <c r="Y186" s="117" t="str">
        <f t="shared" si="16"/>
        <v>keine</v>
      </c>
      <c r="Z186" s="117" t="str">
        <f t="shared" si="17"/>
        <v>OK</v>
      </c>
    </row>
    <row r="187" spans="1:26" s="117" customFormat="1" ht="12.75" hidden="1" customHeight="1" x14ac:dyDescent="0.35">
      <c r="A187" s="29" t="s">
        <v>2582</v>
      </c>
      <c r="B187" s="1" t="s">
        <v>1163</v>
      </c>
      <c r="C187" s="29" t="s">
        <v>3</v>
      </c>
      <c r="D187" s="29" t="s">
        <v>3</v>
      </c>
      <c r="E187" s="29" t="s">
        <v>2</v>
      </c>
      <c r="F187" s="29" t="s">
        <v>2</v>
      </c>
      <c r="G187" s="29" t="s">
        <v>2</v>
      </c>
      <c r="H187" s="29" t="s">
        <v>2</v>
      </c>
      <c r="I187" s="29" t="s">
        <v>3</v>
      </c>
      <c r="J187" s="30">
        <v>2</v>
      </c>
      <c r="K187" s="29" t="s">
        <v>2</v>
      </c>
      <c r="L187" s="29" t="s">
        <v>2</v>
      </c>
      <c r="M187" s="29" t="s">
        <v>2</v>
      </c>
      <c r="N187" s="29" t="s">
        <v>3</v>
      </c>
      <c r="O187" s="1"/>
      <c r="P187" s="29" t="s">
        <v>4</v>
      </c>
      <c r="Q187" s="29"/>
      <c r="R187" s="85" t="s">
        <v>2</v>
      </c>
      <c r="S187" s="85" t="s">
        <v>2</v>
      </c>
      <c r="T187" s="117" t="str">
        <f t="shared" si="12"/>
        <v>ja</v>
      </c>
      <c r="U187" s="117" t="str">
        <f t="shared" si="13"/>
        <v>ja</v>
      </c>
      <c r="V187" s="142" t="s">
        <v>4577</v>
      </c>
      <c r="W187" s="118">
        <f t="shared" si="14"/>
        <v>2</v>
      </c>
      <c r="X187" s="117" t="str">
        <f t="shared" si="15"/>
        <v>OK</v>
      </c>
      <c r="Y187" s="117" t="str">
        <f t="shared" si="16"/>
        <v>keine</v>
      </c>
      <c r="Z187" s="117" t="str">
        <f t="shared" si="17"/>
        <v>OK</v>
      </c>
    </row>
    <row r="188" spans="1:26" s="117" customFormat="1" ht="12.75" hidden="1" customHeight="1" x14ac:dyDescent="0.35">
      <c r="A188" s="29" t="s">
        <v>2583</v>
      </c>
      <c r="B188" s="1" t="s">
        <v>661</v>
      </c>
      <c r="C188" s="29" t="s">
        <v>3</v>
      </c>
      <c r="D188" s="29" t="s">
        <v>3</v>
      </c>
      <c r="E188" s="29" t="s">
        <v>2</v>
      </c>
      <c r="F188" s="29" t="s">
        <v>2</v>
      </c>
      <c r="G188" s="29" t="s">
        <v>2</v>
      </c>
      <c r="H188" s="29" t="s">
        <v>2</v>
      </c>
      <c r="I188" s="29" t="s">
        <v>3</v>
      </c>
      <c r="J188" s="30">
        <v>1</v>
      </c>
      <c r="K188" s="29" t="s">
        <v>2</v>
      </c>
      <c r="L188" s="29" t="s">
        <v>2</v>
      </c>
      <c r="M188" s="29" t="s">
        <v>2</v>
      </c>
      <c r="N188" s="29" t="s">
        <v>3</v>
      </c>
      <c r="O188" s="1"/>
      <c r="P188" s="29" t="s">
        <v>4</v>
      </c>
      <c r="Q188" s="29"/>
      <c r="R188" s="85" t="s">
        <v>2</v>
      </c>
      <c r="S188" s="85" t="s">
        <v>2</v>
      </c>
      <c r="T188" s="117" t="str">
        <f t="shared" si="12"/>
        <v>ja</v>
      </c>
      <c r="U188" s="117" t="str">
        <f t="shared" si="13"/>
        <v>ja</v>
      </c>
      <c r="V188" s="142" t="s">
        <v>4586</v>
      </c>
      <c r="W188" s="118">
        <f t="shared" si="14"/>
        <v>1</v>
      </c>
      <c r="X188" s="117" t="str">
        <f t="shared" si="15"/>
        <v>OK</v>
      </c>
      <c r="Y188" s="117" t="str">
        <f t="shared" si="16"/>
        <v>keine</v>
      </c>
      <c r="Z188" s="117" t="str">
        <f t="shared" si="17"/>
        <v>OK</v>
      </c>
    </row>
    <row r="189" spans="1:26" s="117" customFormat="1" ht="12.75" hidden="1" customHeight="1" x14ac:dyDescent="0.35">
      <c r="A189" s="29" t="s">
        <v>2584</v>
      </c>
      <c r="B189" s="1" t="s">
        <v>157</v>
      </c>
      <c r="C189" s="29" t="s">
        <v>3</v>
      </c>
      <c r="D189" s="29" t="s">
        <v>3</v>
      </c>
      <c r="E189" s="29" t="s">
        <v>2</v>
      </c>
      <c r="F189" s="29" t="s">
        <v>2</v>
      </c>
      <c r="G189" s="29" t="s">
        <v>2</v>
      </c>
      <c r="H189" s="29" t="s">
        <v>2</v>
      </c>
      <c r="I189" s="133" t="s">
        <v>3</v>
      </c>
      <c r="J189" s="134">
        <v>1</v>
      </c>
      <c r="K189" s="29" t="s">
        <v>2</v>
      </c>
      <c r="L189" s="29" t="s">
        <v>2</v>
      </c>
      <c r="M189" s="29" t="s">
        <v>2</v>
      </c>
      <c r="N189" s="29" t="s">
        <v>3</v>
      </c>
      <c r="O189" s="1"/>
      <c r="P189" s="29" t="s">
        <v>4</v>
      </c>
      <c r="Q189" s="29"/>
      <c r="R189" s="85" t="s">
        <v>2</v>
      </c>
      <c r="S189" s="85" t="s">
        <v>2</v>
      </c>
      <c r="T189" s="117" t="str">
        <f t="shared" si="12"/>
        <v>ja</v>
      </c>
      <c r="U189" s="117" t="str">
        <f t="shared" si="13"/>
        <v>ja</v>
      </c>
      <c r="V189" s="142" t="s">
        <v>4606</v>
      </c>
      <c r="W189" s="118">
        <f t="shared" si="14"/>
        <v>1</v>
      </c>
      <c r="X189" s="117" t="str">
        <f t="shared" si="15"/>
        <v>OK</v>
      </c>
      <c r="Y189" s="117" t="str">
        <f t="shared" si="16"/>
        <v>keine</v>
      </c>
      <c r="Z189" s="117" t="str">
        <f t="shared" si="17"/>
        <v>OK</v>
      </c>
    </row>
    <row r="190" spans="1:26" s="117" customFormat="1" ht="12.75" hidden="1" customHeight="1" x14ac:dyDescent="0.35">
      <c r="A190" s="29" t="s">
        <v>2585</v>
      </c>
      <c r="B190" s="1" t="s">
        <v>621</v>
      </c>
      <c r="C190" s="29" t="s">
        <v>3</v>
      </c>
      <c r="D190" s="29" t="s">
        <v>3</v>
      </c>
      <c r="E190" s="29" t="s">
        <v>2</v>
      </c>
      <c r="F190" s="29" t="s">
        <v>2</v>
      </c>
      <c r="G190" s="29" t="s">
        <v>2</v>
      </c>
      <c r="H190" s="29" t="s">
        <v>2</v>
      </c>
      <c r="I190" s="29" t="s">
        <v>3</v>
      </c>
      <c r="J190" s="30">
        <v>1</v>
      </c>
      <c r="K190" s="29" t="s">
        <v>2</v>
      </c>
      <c r="L190" s="29" t="s">
        <v>2</v>
      </c>
      <c r="M190" s="29" t="s">
        <v>2</v>
      </c>
      <c r="N190" s="29" t="s">
        <v>3</v>
      </c>
      <c r="O190" s="1"/>
      <c r="P190" s="29" t="s">
        <v>4</v>
      </c>
      <c r="Q190" s="29"/>
      <c r="R190" s="85" t="s">
        <v>3</v>
      </c>
      <c r="S190" s="85" t="s">
        <v>3</v>
      </c>
      <c r="T190" s="117" t="str">
        <f t="shared" si="12"/>
        <v>ja</v>
      </c>
      <c r="U190" s="117" t="str">
        <f t="shared" si="13"/>
        <v>ja</v>
      </c>
      <c r="V190" s="142" t="s">
        <v>4580</v>
      </c>
      <c r="W190" s="118">
        <f t="shared" si="14"/>
        <v>1</v>
      </c>
      <c r="X190" s="117" t="str">
        <f t="shared" si="15"/>
        <v>OK</v>
      </c>
      <c r="Y190" s="117" t="str">
        <f t="shared" si="16"/>
        <v>keine</v>
      </c>
      <c r="Z190" s="117" t="str">
        <f t="shared" si="17"/>
        <v>OK</v>
      </c>
    </row>
    <row r="191" spans="1:26" s="117" customFormat="1" ht="12.75" hidden="1" customHeight="1" x14ac:dyDescent="0.35">
      <c r="A191" s="29" t="s">
        <v>2586</v>
      </c>
      <c r="B191" s="1" t="s">
        <v>347</v>
      </c>
      <c r="C191" s="29" t="s">
        <v>3</v>
      </c>
      <c r="D191" s="29" t="s">
        <v>3</v>
      </c>
      <c r="E191" s="29" t="s">
        <v>2</v>
      </c>
      <c r="F191" s="29" t="s">
        <v>2</v>
      </c>
      <c r="G191" s="29" t="s">
        <v>2</v>
      </c>
      <c r="H191" s="29" t="s">
        <v>2</v>
      </c>
      <c r="I191" s="29" t="s">
        <v>3</v>
      </c>
      <c r="J191" s="30">
        <v>1</v>
      </c>
      <c r="K191" s="29" t="s">
        <v>2</v>
      </c>
      <c r="L191" s="29" t="s">
        <v>2</v>
      </c>
      <c r="M191" s="29" t="s">
        <v>2</v>
      </c>
      <c r="N191" s="29" t="s">
        <v>3</v>
      </c>
      <c r="O191" s="1"/>
      <c r="P191" s="29" t="s">
        <v>4</v>
      </c>
      <c r="Q191" s="29"/>
      <c r="R191" s="85" t="s">
        <v>2</v>
      </c>
      <c r="S191" s="85" t="s">
        <v>2</v>
      </c>
      <c r="T191" s="117" t="str">
        <f t="shared" si="12"/>
        <v>ja</v>
      </c>
      <c r="U191" s="117" t="str">
        <f t="shared" si="13"/>
        <v>ja</v>
      </c>
      <c r="V191" s="142" t="s">
        <v>4599</v>
      </c>
      <c r="W191" s="118">
        <f t="shared" si="14"/>
        <v>1</v>
      </c>
      <c r="X191" s="117" t="str">
        <f t="shared" si="15"/>
        <v>OK</v>
      </c>
      <c r="Y191" s="117" t="str">
        <f t="shared" si="16"/>
        <v>keine</v>
      </c>
      <c r="Z191" s="117" t="str">
        <f t="shared" si="17"/>
        <v>OK</v>
      </c>
    </row>
    <row r="192" spans="1:26" s="117" customFormat="1" ht="12.75" hidden="1" customHeight="1" x14ac:dyDescent="0.35">
      <c r="A192" s="29" t="s">
        <v>2587</v>
      </c>
      <c r="B192" s="1" t="s">
        <v>1748</v>
      </c>
      <c r="C192" s="29" t="s">
        <v>3</v>
      </c>
      <c r="D192" s="29" t="s">
        <v>3</v>
      </c>
      <c r="E192" s="29" t="s">
        <v>2</v>
      </c>
      <c r="F192" s="29" t="s">
        <v>2</v>
      </c>
      <c r="G192" s="29" t="s">
        <v>2</v>
      </c>
      <c r="H192" s="29" t="s">
        <v>2</v>
      </c>
      <c r="I192" s="29" t="s">
        <v>3</v>
      </c>
      <c r="J192" s="30">
        <v>1</v>
      </c>
      <c r="K192" s="29" t="s">
        <v>2</v>
      </c>
      <c r="L192" s="29" t="s">
        <v>2</v>
      </c>
      <c r="M192" s="29" t="s">
        <v>2</v>
      </c>
      <c r="N192" s="29" t="s">
        <v>3</v>
      </c>
      <c r="O192" s="1"/>
      <c r="P192" s="29" t="s">
        <v>4</v>
      </c>
      <c r="Q192" s="29"/>
      <c r="R192" s="85" t="s">
        <v>2</v>
      </c>
      <c r="S192" s="85" t="s">
        <v>2</v>
      </c>
      <c r="T192" s="117" t="str">
        <f t="shared" si="12"/>
        <v>ja</v>
      </c>
      <c r="U192" s="117" t="str">
        <f t="shared" si="13"/>
        <v>ja</v>
      </c>
      <c r="V192" s="142" t="s">
        <v>4599</v>
      </c>
      <c r="W192" s="118">
        <f t="shared" si="14"/>
        <v>1</v>
      </c>
      <c r="X192" s="117" t="str">
        <f t="shared" si="15"/>
        <v>OK</v>
      </c>
      <c r="Y192" s="117" t="str">
        <f t="shared" si="16"/>
        <v>keine</v>
      </c>
      <c r="Z192" s="117" t="str">
        <f t="shared" si="17"/>
        <v>OK</v>
      </c>
    </row>
    <row r="193" spans="1:26" s="117" customFormat="1" ht="12.75" hidden="1" customHeight="1" x14ac:dyDescent="0.35">
      <c r="A193" s="29" t="s">
        <v>1750</v>
      </c>
      <c r="B193" s="1" t="s">
        <v>1749</v>
      </c>
      <c r="C193" s="29" t="s">
        <v>3</v>
      </c>
      <c r="D193" s="29" t="s">
        <v>3</v>
      </c>
      <c r="E193" s="29" t="s">
        <v>2</v>
      </c>
      <c r="F193" s="29" t="s">
        <v>2</v>
      </c>
      <c r="G193" s="29" t="s">
        <v>2</v>
      </c>
      <c r="H193" s="29" t="s">
        <v>2</v>
      </c>
      <c r="I193" s="29" t="s">
        <v>3</v>
      </c>
      <c r="J193" s="30">
        <v>1</v>
      </c>
      <c r="K193" s="29" t="s">
        <v>2</v>
      </c>
      <c r="L193" s="29" t="s">
        <v>2</v>
      </c>
      <c r="M193" s="29" t="s">
        <v>2</v>
      </c>
      <c r="N193" s="29" t="s">
        <v>3</v>
      </c>
      <c r="O193" s="1"/>
      <c r="P193" s="29" t="s">
        <v>4</v>
      </c>
      <c r="Q193" s="29"/>
      <c r="R193" s="85" t="s">
        <v>3</v>
      </c>
      <c r="S193" s="85" t="s">
        <v>3</v>
      </c>
      <c r="T193" s="117" t="str">
        <f t="shared" si="12"/>
        <v>ja</v>
      </c>
      <c r="U193" s="117" t="str">
        <f t="shared" si="13"/>
        <v>ja</v>
      </c>
      <c r="V193" s="142" t="s">
        <v>4599</v>
      </c>
      <c r="W193" s="118">
        <f t="shared" si="14"/>
        <v>1</v>
      </c>
      <c r="X193" s="117" t="str">
        <f t="shared" si="15"/>
        <v>OK</v>
      </c>
      <c r="Y193" s="117" t="str">
        <f t="shared" si="16"/>
        <v>keine</v>
      </c>
      <c r="Z193" s="117" t="str">
        <f t="shared" si="17"/>
        <v>OK</v>
      </c>
    </row>
    <row r="194" spans="1:26" s="117" customFormat="1" ht="12.75" hidden="1" customHeight="1" x14ac:dyDescent="0.35">
      <c r="A194" s="29" t="s">
        <v>41</v>
      </c>
      <c r="B194" s="1" t="s">
        <v>40</v>
      </c>
      <c r="C194" s="29" t="s">
        <v>3</v>
      </c>
      <c r="D194" s="29" t="s">
        <v>3</v>
      </c>
      <c r="E194" s="29" t="s">
        <v>2</v>
      </c>
      <c r="F194" s="29" t="s">
        <v>2</v>
      </c>
      <c r="G194" s="29" t="s">
        <v>2</v>
      </c>
      <c r="H194" s="29" t="s">
        <v>2</v>
      </c>
      <c r="I194" s="133" t="s">
        <v>3</v>
      </c>
      <c r="J194" s="134">
        <v>1</v>
      </c>
      <c r="K194" s="29" t="s">
        <v>2</v>
      </c>
      <c r="L194" s="29" t="s">
        <v>2</v>
      </c>
      <c r="M194" s="29" t="s">
        <v>2</v>
      </c>
      <c r="N194" s="29" t="s">
        <v>3</v>
      </c>
      <c r="O194" s="1"/>
      <c r="P194" s="29" t="s">
        <v>4</v>
      </c>
      <c r="Q194" s="29"/>
      <c r="R194" s="85" t="s">
        <v>3</v>
      </c>
      <c r="S194" s="85" t="s">
        <v>3</v>
      </c>
      <c r="T194" s="117" t="str">
        <f t="shared" si="12"/>
        <v>ja</v>
      </c>
      <c r="U194" s="117" t="str">
        <f t="shared" si="13"/>
        <v>ja</v>
      </c>
      <c r="V194" s="142" t="s">
        <v>4582</v>
      </c>
      <c r="W194" s="118">
        <f t="shared" si="14"/>
        <v>1</v>
      </c>
      <c r="X194" s="117" t="str">
        <f t="shared" si="15"/>
        <v>OK</v>
      </c>
      <c r="Y194" s="117" t="str">
        <f t="shared" si="16"/>
        <v>keine</v>
      </c>
      <c r="Z194" s="117" t="str">
        <f t="shared" si="17"/>
        <v>OK</v>
      </c>
    </row>
    <row r="195" spans="1:26" s="117" customFormat="1" ht="12.75" hidden="1" customHeight="1" x14ac:dyDescent="0.35">
      <c r="A195" s="29" t="s">
        <v>2588</v>
      </c>
      <c r="B195" s="1" t="s">
        <v>857</v>
      </c>
      <c r="C195" s="29" t="s">
        <v>3</v>
      </c>
      <c r="D195" s="29" t="s">
        <v>3</v>
      </c>
      <c r="E195" s="29" t="s">
        <v>2</v>
      </c>
      <c r="F195" s="29" t="s">
        <v>2</v>
      </c>
      <c r="G195" s="29" t="s">
        <v>2</v>
      </c>
      <c r="H195" s="29" t="s">
        <v>2</v>
      </c>
      <c r="I195" s="133" t="s">
        <v>3</v>
      </c>
      <c r="J195" s="134">
        <v>1</v>
      </c>
      <c r="K195" s="29" t="s">
        <v>2</v>
      </c>
      <c r="L195" s="29" t="s">
        <v>2</v>
      </c>
      <c r="M195" s="29" t="s">
        <v>2</v>
      </c>
      <c r="N195" s="29" t="s">
        <v>3</v>
      </c>
      <c r="O195" s="1"/>
      <c r="P195" s="29" t="s">
        <v>4</v>
      </c>
      <c r="Q195" s="29"/>
      <c r="R195" s="85" t="s">
        <v>3</v>
      </c>
      <c r="S195" s="85" t="s">
        <v>3</v>
      </c>
      <c r="T195" s="117" t="str">
        <f t="shared" ref="T195:T258" si="18">IF(AND(C195="nein",D195="nein",E195="nein",F195="nein",G195="nein",H195="nein",I195="nein",K195="nein",L195="nein",M195="nein",N195="nein"),"nein","ja")</f>
        <v>ja</v>
      </c>
      <c r="U195" s="117" t="str">
        <f t="shared" ref="U195:U258" si="19">IF(OR(C195="ja",D195="ja",G195="ja",A195="8100"),"ja","nein")</f>
        <v>ja</v>
      </c>
      <c r="V195" s="142" t="s">
        <v>4582</v>
      </c>
      <c r="W195" s="118">
        <f t="shared" si="14"/>
        <v>1</v>
      </c>
      <c r="X195" s="117" t="str">
        <f t="shared" si="15"/>
        <v>OK</v>
      </c>
      <c r="Y195" s="117" t="str">
        <f t="shared" si="16"/>
        <v>keine</v>
      </c>
      <c r="Z195" s="117" t="str">
        <f t="shared" si="17"/>
        <v>OK</v>
      </c>
    </row>
    <row r="196" spans="1:26" s="117" customFormat="1" ht="12.75" hidden="1" customHeight="1" x14ac:dyDescent="0.35">
      <c r="A196" s="29" t="s">
        <v>2589</v>
      </c>
      <c r="B196" s="1" t="s">
        <v>631</v>
      </c>
      <c r="C196" s="29" t="s">
        <v>3</v>
      </c>
      <c r="D196" s="29" t="s">
        <v>3</v>
      </c>
      <c r="E196" s="29" t="s">
        <v>2</v>
      </c>
      <c r="F196" s="29" t="s">
        <v>2</v>
      </c>
      <c r="G196" s="29" t="s">
        <v>2</v>
      </c>
      <c r="H196" s="29" t="s">
        <v>2</v>
      </c>
      <c r="I196" s="133" t="s">
        <v>3</v>
      </c>
      <c r="J196" s="134">
        <v>1</v>
      </c>
      <c r="K196" s="29" t="s">
        <v>2</v>
      </c>
      <c r="L196" s="29" t="s">
        <v>2</v>
      </c>
      <c r="M196" s="29" t="s">
        <v>2</v>
      </c>
      <c r="N196" s="29" t="s">
        <v>3</v>
      </c>
      <c r="O196" s="1"/>
      <c r="P196" s="29" t="s">
        <v>4</v>
      </c>
      <c r="Q196" s="29"/>
      <c r="R196" s="85" t="s">
        <v>3</v>
      </c>
      <c r="S196" s="85" t="s">
        <v>3</v>
      </c>
      <c r="T196" s="117" t="str">
        <f t="shared" si="18"/>
        <v>ja</v>
      </c>
      <c r="U196" s="117" t="str">
        <f t="shared" si="19"/>
        <v>ja</v>
      </c>
      <c r="V196" s="142" t="s">
        <v>4582</v>
      </c>
      <c r="W196" s="118">
        <f t="shared" ref="W196:W259" si="20">J196</f>
        <v>1</v>
      </c>
      <c r="X196" s="117" t="str">
        <f t="shared" ref="X196:X259" si="21">IF(J196=W196,"OK","NICHT OK!")</f>
        <v>OK</v>
      </c>
      <c r="Y196" s="117" t="str">
        <f t="shared" ref="Y196:Y259" si="22">P196</f>
        <v>keine</v>
      </c>
      <c r="Z196" s="117" t="str">
        <f t="shared" ref="Z196:Z259" si="23">IF(P196=Y196,"OK","NICHT OK!")</f>
        <v>OK</v>
      </c>
    </row>
    <row r="197" spans="1:26" s="117" customFormat="1" ht="12.75" hidden="1" customHeight="1" x14ac:dyDescent="0.35">
      <c r="A197" s="29" t="s">
        <v>2590</v>
      </c>
      <c r="B197" s="1" t="s">
        <v>1682</v>
      </c>
      <c r="C197" s="29" t="s">
        <v>3</v>
      </c>
      <c r="D197" s="29" t="s">
        <v>3</v>
      </c>
      <c r="E197" s="29" t="s">
        <v>2</v>
      </c>
      <c r="F197" s="29" t="s">
        <v>2</v>
      </c>
      <c r="G197" s="29" t="s">
        <v>2</v>
      </c>
      <c r="H197" s="29" t="s">
        <v>2</v>
      </c>
      <c r="I197" s="29" t="s">
        <v>3</v>
      </c>
      <c r="J197" s="30">
        <v>4</v>
      </c>
      <c r="K197" s="29" t="s">
        <v>2</v>
      </c>
      <c r="L197" s="29" t="s">
        <v>2</v>
      </c>
      <c r="M197" s="29" t="s">
        <v>2</v>
      </c>
      <c r="N197" s="29" t="s">
        <v>3</v>
      </c>
      <c r="O197" s="1" t="s">
        <v>2412</v>
      </c>
      <c r="P197" s="29" t="s">
        <v>4438</v>
      </c>
      <c r="Q197" s="29"/>
      <c r="R197" s="85" t="s">
        <v>2</v>
      </c>
      <c r="S197" s="85" t="s">
        <v>2</v>
      </c>
      <c r="T197" s="117" t="str">
        <f t="shared" si="18"/>
        <v>ja</v>
      </c>
      <c r="U197" s="117" t="str">
        <f t="shared" si="19"/>
        <v>ja</v>
      </c>
      <c r="V197" s="142" t="s">
        <v>4583</v>
      </c>
      <c r="W197" s="118">
        <f t="shared" si="20"/>
        <v>4</v>
      </c>
      <c r="X197" s="117" t="str">
        <f t="shared" si="21"/>
        <v>OK</v>
      </c>
      <c r="Y197" s="117" t="str">
        <f t="shared" si="22"/>
        <v>1193/1207/1195</v>
      </c>
      <c r="Z197" s="117" t="str">
        <f t="shared" si="23"/>
        <v>OK</v>
      </c>
    </row>
    <row r="198" spans="1:26" s="117" customFormat="1" ht="12.75" hidden="1" customHeight="1" x14ac:dyDescent="0.35">
      <c r="A198" s="29" t="s">
        <v>2591</v>
      </c>
      <c r="B198" s="1" t="s">
        <v>1669</v>
      </c>
      <c r="C198" s="29" t="s">
        <v>3</v>
      </c>
      <c r="D198" s="29" t="s">
        <v>3</v>
      </c>
      <c r="E198" s="29" t="s">
        <v>2</v>
      </c>
      <c r="F198" s="29" t="s">
        <v>2</v>
      </c>
      <c r="G198" s="29" t="s">
        <v>2</v>
      </c>
      <c r="H198" s="29" t="s">
        <v>2</v>
      </c>
      <c r="I198" s="30" t="s">
        <v>3</v>
      </c>
      <c r="J198" s="30">
        <v>4</v>
      </c>
      <c r="K198" s="29" t="s">
        <v>2</v>
      </c>
      <c r="L198" s="29" t="s">
        <v>2</v>
      </c>
      <c r="M198" s="29" t="s">
        <v>2</v>
      </c>
      <c r="N198" s="29" t="s">
        <v>3</v>
      </c>
      <c r="O198" s="1" t="s">
        <v>2412</v>
      </c>
      <c r="P198" s="29">
        <v>1195</v>
      </c>
      <c r="Q198" s="29"/>
      <c r="R198" s="85" t="s">
        <v>2</v>
      </c>
      <c r="S198" s="85" t="s">
        <v>2</v>
      </c>
      <c r="T198" s="117" t="str">
        <f t="shared" si="18"/>
        <v>ja</v>
      </c>
      <c r="U198" s="117" t="str">
        <f t="shared" si="19"/>
        <v>ja</v>
      </c>
      <c r="V198" s="142" t="s">
        <v>4587</v>
      </c>
      <c r="W198" s="118">
        <f t="shared" si="20"/>
        <v>4</v>
      </c>
      <c r="X198" s="117" t="str">
        <f t="shared" si="21"/>
        <v>OK</v>
      </c>
      <c r="Y198" s="117">
        <f t="shared" si="22"/>
        <v>1195</v>
      </c>
      <c r="Z198" s="117" t="str">
        <f t="shared" si="23"/>
        <v>OK</v>
      </c>
    </row>
    <row r="199" spans="1:26" s="117" customFormat="1" ht="12.75" hidden="1" customHeight="1" x14ac:dyDescent="0.35">
      <c r="A199" s="29" t="s">
        <v>2592</v>
      </c>
      <c r="B199" s="1" t="s">
        <v>1850</v>
      </c>
      <c r="C199" s="29" t="s">
        <v>3</v>
      </c>
      <c r="D199" s="29" t="s">
        <v>3</v>
      </c>
      <c r="E199" s="29" t="s">
        <v>2</v>
      </c>
      <c r="F199" s="29" t="s">
        <v>2</v>
      </c>
      <c r="G199" s="29" t="s">
        <v>2</v>
      </c>
      <c r="H199" s="29" t="s">
        <v>2</v>
      </c>
      <c r="I199" s="29" t="s">
        <v>3</v>
      </c>
      <c r="J199" s="30">
        <v>2</v>
      </c>
      <c r="K199" s="29" t="s">
        <v>2</v>
      </c>
      <c r="L199" s="29" t="s">
        <v>2</v>
      </c>
      <c r="M199" s="29" t="s">
        <v>2</v>
      </c>
      <c r="N199" s="29" t="s">
        <v>3</v>
      </c>
      <c r="O199" s="1"/>
      <c r="P199" s="29" t="s">
        <v>57</v>
      </c>
      <c r="Q199" s="29"/>
      <c r="R199" s="85" t="s">
        <v>2</v>
      </c>
      <c r="S199" s="85" t="s">
        <v>2</v>
      </c>
      <c r="T199" s="117" t="str">
        <f t="shared" si="18"/>
        <v>ja</v>
      </c>
      <c r="U199" s="117" t="str">
        <f t="shared" si="19"/>
        <v>ja</v>
      </c>
      <c r="V199" s="142" t="s">
        <v>4577</v>
      </c>
      <c r="W199" s="118">
        <f t="shared" si="20"/>
        <v>2</v>
      </c>
      <c r="X199" s="117" t="str">
        <f t="shared" si="21"/>
        <v>OK</v>
      </c>
      <c r="Y199" s="117" t="str">
        <f t="shared" si="22"/>
        <v>1193/1207</v>
      </c>
      <c r="Z199" s="117" t="str">
        <f t="shared" si="23"/>
        <v>OK</v>
      </c>
    </row>
    <row r="200" spans="1:26" s="117" customFormat="1" ht="12.75" hidden="1" customHeight="1" x14ac:dyDescent="0.35">
      <c r="A200" s="29" t="s">
        <v>2593</v>
      </c>
      <c r="B200" s="1" t="s">
        <v>632</v>
      </c>
      <c r="C200" s="29" t="s">
        <v>3</v>
      </c>
      <c r="D200" s="29" t="s">
        <v>3</v>
      </c>
      <c r="E200" s="29" t="s">
        <v>2</v>
      </c>
      <c r="F200" s="29" t="s">
        <v>2</v>
      </c>
      <c r="G200" s="29" t="s">
        <v>2</v>
      </c>
      <c r="H200" s="29" t="s">
        <v>2</v>
      </c>
      <c r="I200" s="133" t="s">
        <v>3</v>
      </c>
      <c r="J200" s="134">
        <v>1</v>
      </c>
      <c r="K200" s="29" t="s">
        <v>2</v>
      </c>
      <c r="L200" s="29" t="s">
        <v>2</v>
      </c>
      <c r="M200" s="29" t="s">
        <v>2</v>
      </c>
      <c r="N200" s="29" t="s">
        <v>3</v>
      </c>
      <c r="O200" s="1"/>
      <c r="P200" s="29" t="s">
        <v>4</v>
      </c>
      <c r="Q200" s="29"/>
      <c r="R200" s="85" t="s">
        <v>3</v>
      </c>
      <c r="S200" s="85" t="s">
        <v>3</v>
      </c>
      <c r="T200" s="117" t="str">
        <f t="shared" si="18"/>
        <v>ja</v>
      </c>
      <c r="U200" s="117" t="str">
        <f t="shared" si="19"/>
        <v>ja</v>
      </c>
      <c r="V200" s="142" t="s">
        <v>4582</v>
      </c>
      <c r="W200" s="118">
        <f t="shared" si="20"/>
        <v>1</v>
      </c>
      <c r="X200" s="117" t="str">
        <f t="shared" si="21"/>
        <v>OK</v>
      </c>
      <c r="Y200" s="117" t="str">
        <f t="shared" si="22"/>
        <v>keine</v>
      </c>
      <c r="Z200" s="117" t="str">
        <f t="shared" si="23"/>
        <v>OK</v>
      </c>
    </row>
    <row r="201" spans="1:26" s="117" customFormat="1" ht="12.75" hidden="1" customHeight="1" x14ac:dyDescent="0.35">
      <c r="A201" s="29" t="s">
        <v>2594</v>
      </c>
      <c r="B201" s="1" t="s">
        <v>158</v>
      </c>
      <c r="C201" s="29" t="s">
        <v>3</v>
      </c>
      <c r="D201" s="29" t="s">
        <v>3</v>
      </c>
      <c r="E201" s="29" t="s">
        <v>2</v>
      </c>
      <c r="F201" s="29" t="s">
        <v>2</v>
      </c>
      <c r="G201" s="29" t="s">
        <v>2</v>
      </c>
      <c r="H201" s="29" t="s">
        <v>2</v>
      </c>
      <c r="I201" s="133" t="s">
        <v>3</v>
      </c>
      <c r="J201" s="134">
        <v>3</v>
      </c>
      <c r="K201" s="29" t="s">
        <v>2</v>
      </c>
      <c r="L201" s="29" t="s">
        <v>2</v>
      </c>
      <c r="M201" s="29" t="s">
        <v>2</v>
      </c>
      <c r="N201" s="29" t="s">
        <v>2</v>
      </c>
      <c r="O201" s="1"/>
      <c r="P201" s="29">
        <v>1197</v>
      </c>
      <c r="Q201" s="29"/>
      <c r="R201" s="85" t="s">
        <v>2</v>
      </c>
      <c r="S201" s="85" t="s">
        <v>2</v>
      </c>
      <c r="T201" s="117" t="str">
        <f t="shared" si="18"/>
        <v>ja</v>
      </c>
      <c r="U201" s="117" t="str">
        <f t="shared" si="19"/>
        <v>ja</v>
      </c>
      <c r="V201" s="142" t="s">
        <v>4582</v>
      </c>
      <c r="W201" s="118">
        <f t="shared" si="20"/>
        <v>3</v>
      </c>
      <c r="X201" s="117" t="str">
        <f t="shared" si="21"/>
        <v>OK</v>
      </c>
      <c r="Y201" s="117">
        <f t="shared" si="22"/>
        <v>1197</v>
      </c>
      <c r="Z201" s="117" t="str">
        <f t="shared" si="23"/>
        <v>OK</v>
      </c>
    </row>
    <row r="202" spans="1:26" s="117" customFormat="1" ht="12.75" hidden="1" customHeight="1" x14ac:dyDescent="0.35">
      <c r="A202" s="29" t="s">
        <v>2595</v>
      </c>
      <c r="B202" s="1" t="s">
        <v>1912</v>
      </c>
      <c r="C202" s="29" t="s">
        <v>3</v>
      </c>
      <c r="D202" s="29" t="s">
        <v>3</v>
      </c>
      <c r="E202" s="29" t="s">
        <v>2</v>
      </c>
      <c r="F202" s="29" t="s">
        <v>2</v>
      </c>
      <c r="G202" s="29" t="s">
        <v>2</v>
      </c>
      <c r="H202" s="29" t="s">
        <v>2</v>
      </c>
      <c r="I202" s="133" t="s">
        <v>3</v>
      </c>
      <c r="J202" s="134">
        <v>1</v>
      </c>
      <c r="K202" s="29" t="s">
        <v>2</v>
      </c>
      <c r="L202" s="29" t="s">
        <v>2</v>
      </c>
      <c r="M202" s="29" t="s">
        <v>2</v>
      </c>
      <c r="N202" s="29" t="s">
        <v>3</v>
      </c>
      <c r="O202" s="1"/>
      <c r="P202" s="29" t="s">
        <v>4</v>
      </c>
      <c r="Q202" s="29"/>
      <c r="R202" s="85" t="s">
        <v>3</v>
      </c>
      <c r="S202" s="85" t="s">
        <v>3</v>
      </c>
      <c r="T202" s="117" t="str">
        <f t="shared" si="18"/>
        <v>ja</v>
      </c>
      <c r="U202" s="117" t="str">
        <f t="shared" si="19"/>
        <v>ja</v>
      </c>
      <c r="V202" s="142" t="s">
        <v>4582</v>
      </c>
      <c r="W202" s="118">
        <f t="shared" si="20"/>
        <v>1</v>
      </c>
      <c r="X202" s="117" t="str">
        <f t="shared" si="21"/>
        <v>OK</v>
      </c>
      <c r="Y202" s="117" t="str">
        <f t="shared" si="22"/>
        <v>keine</v>
      </c>
      <c r="Z202" s="117" t="str">
        <f t="shared" si="23"/>
        <v>OK</v>
      </c>
    </row>
    <row r="203" spans="1:26" s="117" customFormat="1" ht="12.75" hidden="1" customHeight="1" x14ac:dyDescent="0.35">
      <c r="A203" s="29" t="s">
        <v>2596</v>
      </c>
      <c r="B203" s="1" t="s">
        <v>1435</v>
      </c>
      <c r="C203" s="29" t="s">
        <v>3</v>
      </c>
      <c r="D203" s="29" t="s">
        <v>3</v>
      </c>
      <c r="E203" s="29" t="s">
        <v>2</v>
      </c>
      <c r="F203" s="29" t="s">
        <v>2</v>
      </c>
      <c r="G203" s="29" t="s">
        <v>2</v>
      </c>
      <c r="H203" s="29" t="s">
        <v>2</v>
      </c>
      <c r="I203" s="133" t="s">
        <v>3</v>
      </c>
      <c r="J203" s="134">
        <v>1</v>
      </c>
      <c r="K203" s="29" t="s">
        <v>2</v>
      </c>
      <c r="L203" s="29" t="s">
        <v>2</v>
      </c>
      <c r="M203" s="29" t="s">
        <v>2</v>
      </c>
      <c r="N203" s="29" t="s">
        <v>3</v>
      </c>
      <c r="O203" s="1"/>
      <c r="P203" s="29" t="s">
        <v>4</v>
      </c>
      <c r="Q203" s="29"/>
      <c r="R203" s="85" t="s">
        <v>2</v>
      </c>
      <c r="S203" s="85" t="s">
        <v>2</v>
      </c>
      <c r="T203" s="117" t="str">
        <f t="shared" si="18"/>
        <v>ja</v>
      </c>
      <c r="U203" s="117" t="str">
        <f t="shared" si="19"/>
        <v>ja</v>
      </c>
      <c r="V203" s="142" t="s">
        <v>4582</v>
      </c>
      <c r="W203" s="118">
        <f t="shared" si="20"/>
        <v>1</v>
      </c>
      <c r="X203" s="117" t="str">
        <f t="shared" si="21"/>
        <v>OK</v>
      </c>
      <c r="Y203" s="117" t="str">
        <f t="shared" si="22"/>
        <v>keine</v>
      </c>
      <c r="Z203" s="117" t="str">
        <f t="shared" si="23"/>
        <v>OK</v>
      </c>
    </row>
    <row r="204" spans="1:26" s="117" customFormat="1" ht="12.75" hidden="1" customHeight="1" x14ac:dyDescent="0.35">
      <c r="A204" s="29" t="s">
        <v>2597</v>
      </c>
      <c r="B204" s="1" t="s">
        <v>1183</v>
      </c>
      <c r="C204" s="29" t="s">
        <v>3</v>
      </c>
      <c r="D204" s="29" t="s">
        <v>3</v>
      </c>
      <c r="E204" s="29" t="s">
        <v>2</v>
      </c>
      <c r="F204" s="29" t="s">
        <v>2</v>
      </c>
      <c r="G204" s="29" t="s">
        <v>2</v>
      </c>
      <c r="H204" s="29" t="s">
        <v>2</v>
      </c>
      <c r="I204" s="29" t="s">
        <v>3</v>
      </c>
      <c r="J204" s="30">
        <v>2</v>
      </c>
      <c r="K204" s="29" t="s">
        <v>2</v>
      </c>
      <c r="L204" s="29" t="s">
        <v>2</v>
      </c>
      <c r="M204" s="29" t="s">
        <v>2</v>
      </c>
      <c r="N204" s="29" t="s">
        <v>3</v>
      </c>
      <c r="O204" s="1"/>
      <c r="P204" s="29" t="s">
        <v>4</v>
      </c>
      <c r="Q204" s="29"/>
      <c r="R204" s="85" t="s">
        <v>2</v>
      </c>
      <c r="S204" s="85" t="s">
        <v>2</v>
      </c>
      <c r="T204" s="117" t="str">
        <f t="shared" si="18"/>
        <v>ja</v>
      </c>
      <c r="U204" s="117" t="str">
        <f t="shared" si="19"/>
        <v>ja</v>
      </c>
      <c r="V204" s="142" t="s">
        <v>4591</v>
      </c>
      <c r="W204" s="118">
        <f t="shared" si="20"/>
        <v>2</v>
      </c>
      <c r="X204" s="117" t="str">
        <f t="shared" si="21"/>
        <v>OK</v>
      </c>
      <c r="Y204" s="117" t="str">
        <f t="shared" si="22"/>
        <v>keine</v>
      </c>
      <c r="Z204" s="117" t="str">
        <f t="shared" si="23"/>
        <v>OK</v>
      </c>
    </row>
    <row r="205" spans="1:26" s="117" customFormat="1" ht="12.75" hidden="1" customHeight="1" x14ac:dyDescent="0.35">
      <c r="A205" s="29" t="s">
        <v>2598</v>
      </c>
      <c r="B205" s="1" t="s">
        <v>633</v>
      </c>
      <c r="C205" s="29" t="s">
        <v>3</v>
      </c>
      <c r="D205" s="29" t="s">
        <v>3</v>
      </c>
      <c r="E205" s="29" t="s">
        <v>2</v>
      </c>
      <c r="F205" s="29" t="s">
        <v>2</v>
      </c>
      <c r="G205" s="29" t="s">
        <v>2</v>
      </c>
      <c r="H205" s="29" t="s">
        <v>2</v>
      </c>
      <c r="I205" s="133" t="s">
        <v>3</v>
      </c>
      <c r="J205" s="134">
        <v>1</v>
      </c>
      <c r="K205" s="29" t="s">
        <v>2</v>
      </c>
      <c r="L205" s="29" t="s">
        <v>2</v>
      </c>
      <c r="M205" s="29" t="s">
        <v>2</v>
      </c>
      <c r="N205" s="29" t="s">
        <v>3</v>
      </c>
      <c r="O205" s="1"/>
      <c r="P205" s="29" t="s">
        <v>4</v>
      </c>
      <c r="Q205" s="29"/>
      <c r="R205" s="85" t="s">
        <v>3</v>
      </c>
      <c r="S205" s="85" t="s">
        <v>3</v>
      </c>
      <c r="T205" s="117" t="str">
        <f t="shared" si="18"/>
        <v>ja</v>
      </c>
      <c r="U205" s="117" t="str">
        <f t="shared" si="19"/>
        <v>ja</v>
      </c>
      <c r="V205" s="142" t="s">
        <v>4582</v>
      </c>
      <c r="W205" s="118">
        <f t="shared" si="20"/>
        <v>1</v>
      </c>
      <c r="X205" s="117" t="str">
        <f t="shared" si="21"/>
        <v>OK</v>
      </c>
      <c r="Y205" s="117" t="str">
        <f t="shared" si="22"/>
        <v>keine</v>
      </c>
      <c r="Z205" s="117" t="str">
        <f t="shared" si="23"/>
        <v>OK</v>
      </c>
    </row>
    <row r="206" spans="1:26" s="117" customFormat="1" ht="12.75" hidden="1" customHeight="1" x14ac:dyDescent="0.35">
      <c r="A206" s="29" t="s">
        <v>2599</v>
      </c>
      <c r="B206" s="1" t="s">
        <v>1665</v>
      </c>
      <c r="C206" s="29" t="s">
        <v>3</v>
      </c>
      <c r="D206" s="29" t="s">
        <v>3</v>
      </c>
      <c r="E206" s="29" t="s">
        <v>2</v>
      </c>
      <c r="F206" s="29" t="s">
        <v>2</v>
      </c>
      <c r="G206" s="29" t="s">
        <v>2</v>
      </c>
      <c r="H206" s="29" t="s">
        <v>2</v>
      </c>
      <c r="I206" s="29" t="s">
        <v>3</v>
      </c>
      <c r="J206" s="30">
        <v>2</v>
      </c>
      <c r="K206" s="29" t="s">
        <v>2</v>
      </c>
      <c r="L206" s="29" t="s">
        <v>2</v>
      </c>
      <c r="M206" s="29" t="s">
        <v>2</v>
      </c>
      <c r="N206" s="29" t="s">
        <v>3</v>
      </c>
      <c r="O206" s="1"/>
      <c r="P206" s="29" t="s">
        <v>57</v>
      </c>
      <c r="Q206" s="29"/>
      <c r="R206" s="85" t="s">
        <v>2</v>
      </c>
      <c r="S206" s="85" t="s">
        <v>2</v>
      </c>
      <c r="T206" s="117" t="str">
        <f t="shared" si="18"/>
        <v>ja</v>
      </c>
      <c r="U206" s="117" t="str">
        <f t="shared" si="19"/>
        <v>ja</v>
      </c>
      <c r="V206" s="142" t="s">
        <v>4577</v>
      </c>
      <c r="W206" s="118">
        <f t="shared" si="20"/>
        <v>2</v>
      </c>
      <c r="X206" s="117" t="str">
        <f t="shared" si="21"/>
        <v>OK</v>
      </c>
      <c r="Y206" s="117" t="str">
        <f t="shared" si="22"/>
        <v>1193/1207</v>
      </c>
      <c r="Z206" s="117" t="str">
        <f t="shared" si="23"/>
        <v>OK</v>
      </c>
    </row>
    <row r="207" spans="1:26" s="117" customFormat="1" ht="12.75" hidden="1" customHeight="1" x14ac:dyDescent="0.35">
      <c r="A207" s="29" t="s">
        <v>2600</v>
      </c>
      <c r="B207" s="1" t="s">
        <v>1913</v>
      </c>
      <c r="C207" s="29" t="s">
        <v>3</v>
      </c>
      <c r="D207" s="29" t="s">
        <v>3</v>
      </c>
      <c r="E207" s="29" t="s">
        <v>2</v>
      </c>
      <c r="F207" s="29" t="s">
        <v>2</v>
      </c>
      <c r="G207" s="29" t="s">
        <v>2</v>
      </c>
      <c r="H207" s="29" t="s">
        <v>2</v>
      </c>
      <c r="I207" s="29" t="s">
        <v>3</v>
      </c>
      <c r="J207" s="30">
        <v>3</v>
      </c>
      <c r="K207" s="29" t="s">
        <v>2</v>
      </c>
      <c r="L207" s="29" t="s">
        <v>2</v>
      </c>
      <c r="M207" s="29" t="s">
        <v>2</v>
      </c>
      <c r="N207" s="29" t="s">
        <v>3</v>
      </c>
      <c r="O207" s="1"/>
      <c r="P207" s="29" t="s">
        <v>4</v>
      </c>
      <c r="Q207" s="29"/>
      <c r="R207" s="85" t="s">
        <v>2</v>
      </c>
      <c r="S207" s="85" t="s">
        <v>2</v>
      </c>
      <c r="T207" s="117" t="str">
        <f t="shared" si="18"/>
        <v>ja</v>
      </c>
      <c r="U207" s="117" t="str">
        <f t="shared" si="19"/>
        <v>ja</v>
      </c>
      <c r="V207" s="142" t="s">
        <v>4577</v>
      </c>
      <c r="W207" s="118">
        <f t="shared" si="20"/>
        <v>3</v>
      </c>
      <c r="X207" s="117" t="str">
        <f t="shared" si="21"/>
        <v>OK</v>
      </c>
      <c r="Y207" s="117" t="str">
        <f t="shared" si="22"/>
        <v>keine</v>
      </c>
      <c r="Z207" s="117" t="str">
        <f t="shared" si="23"/>
        <v>OK</v>
      </c>
    </row>
    <row r="208" spans="1:26" s="117" customFormat="1" ht="12.75" hidden="1" customHeight="1" x14ac:dyDescent="0.35">
      <c r="A208" s="29" t="s">
        <v>2601</v>
      </c>
      <c r="B208" s="1" t="s">
        <v>1662</v>
      </c>
      <c r="C208" s="29" t="s">
        <v>3</v>
      </c>
      <c r="D208" s="29" t="s">
        <v>3</v>
      </c>
      <c r="E208" s="29" t="s">
        <v>2</v>
      </c>
      <c r="F208" s="29" t="s">
        <v>2</v>
      </c>
      <c r="G208" s="29" t="s">
        <v>2</v>
      </c>
      <c r="H208" s="29" t="s">
        <v>2</v>
      </c>
      <c r="I208" s="29" t="s">
        <v>3</v>
      </c>
      <c r="J208" s="30">
        <v>2</v>
      </c>
      <c r="K208" s="29" t="s">
        <v>2</v>
      </c>
      <c r="L208" s="29" t="s">
        <v>2</v>
      </c>
      <c r="M208" s="29" t="s">
        <v>2</v>
      </c>
      <c r="N208" s="29" t="s">
        <v>3</v>
      </c>
      <c r="O208" s="1"/>
      <c r="P208" s="29" t="s">
        <v>57</v>
      </c>
      <c r="Q208" s="29"/>
      <c r="R208" s="85" t="s">
        <v>2</v>
      </c>
      <c r="S208" s="85" t="s">
        <v>2</v>
      </c>
      <c r="T208" s="117" t="str">
        <f t="shared" si="18"/>
        <v>ja</v>
      </c>
      <c r="U208" s="117" t="str">
        <f t="shared" si="19"/>
        <v>ja</v>
      </c>
      <c r="V208" s="142" t="s">
        <v>4577</v>
      </c>
      <c r="W208" s="118">
        <f t="shared" si="20"/>
        <v>2</v>
      </c>
      <c r="X208" s="117" t="str">
        <f t="shared" si="21"/>
        <v>OK</v>
      </c>
      <c r="Y208" s="117" t="str">
        <f t="shared" si="22"/>
        <v>1193/1207</v>
      </c>
      <c r="Z208" s="117" t="str">
        <f t="shared" si="23"/>
        <v>OK</v>
      </c>
    </row>
    <row r="209" spans="1:26" s="117" customFormat="1" ht="12.75" hidden="1" customHeight="1" x14ac:dyDescent="0.35">
      <c r="A209" s="29" t="s">
        <v>2602</v>
      </c>
      <c r="B209" s="1" t="s">
        <v>1663</v>
      </c>
      <c r="C209" s="29" t="s">
        <v>3</v>
      </c>
      <c r="D209" s="29" t="s">
        <v>3</v>
      </c>
      <c r="E209" s="29" t="s">
        <v>2</v>
      </c>
      <c r="F209" s="29" t="s">
        <v>2</v>
      </c>
      <c r="G209" s="29" t="s">
        <v>2</v>
      </c>
      <c r="H209" s="29" t="s">
        <v>2</v>
      </c>
      <c r="I209" s="29" t="s">
        <v>3</v>
      </c>
      <c r="J209" s="30">
        <v>2</v>
      </c>
      <c r="K209" s="29" t="s">
        <v>2</v>
      </c>
      <c r="L209" s="29" t="s">
        <v>2</v>
      </c>
      <c r="M209" s="29" t="s">
        <v>2</v>
      </c>
      <c r="N209" s="29" t="s">
        <v>3</v>
      </c>
      <c r="O209" s="1"/>
      <c r="P209" s="29" t="s">
        <v>57</v>
      </c>
      <c r="Q209" s="29"/>
      <c r="R209" s="85" t="s">
        <v>2</v>
      </c>
      <c r="S209" s="85" t="s">
        <v>2</v>
      </c>
      <c r="T209" s="117" t="str">
        <f t="shared" si="18"/>
        <v>ja</v>
      </c>
      <c r="U209" s="117" t="str">
        <f t="shared" si="19"/>
        <v>ja</v>
      </c>
      <c r="V209" s="142" t="s">
        <v>4577</v>
      </c>
      <c r="W209" s="118">
        <f t="shared" si="20"/>
        <v>2</v>
      </c>
      <c r="X209" s="117" t="str">
        <f t="shared" si="21"/>
        <v>OK</v>
      </c>
      <c r="Y209" s="117" t="str">
        <f t="shared" si="22"/>
        <v>1193/1207</v>
      </c>
      <c r="Z209" s="117" t="str">
        <f t="shared" si="23"/>
        <v>OK</v>
      </c>
    </row>
    <row r="210" spans="1:26" s="117" customFormat="1" ht="12.75" hidden="1" customHeight="1" x14ac:dyDescent="0.35">
      <c r="A210" s="29" t="s">
        <v>2603</v>
      </c>
      <c r="B210" s="1" t="s">
        <v>1666</v>
      </c>
      <c r="C210" s="29" t="s">
        <v>3</v>
      </c>
      <c r="D210" s="29" t="s">
        <v>3</v>
      </c>
      <c r="E210" s="29" t="s">
        <v>2</v>
      </c>
      <c r="F210" s="29" t="s">
        <v>2</v>
      </c>
      <c r="G210" s="29" t="s">
        <v>2</v>
      </c>
      <c r="H210" s="29" t="s">
        <v>2</v>
      </c>
      <c r="I210" s="29" t="s">
        <v>3</v>
      </c>
      <c r="J210" s="30">
        <v>2</v>
      </c>
      <c r="K210" s="29" t="s">
        <v>2</v>
      </c>
      <c r="L210" s="29" t="s">
        <v>2</v>
      </c>
      <c r="M210" s="29" t="s">
        <v>2</v>
      </c>
      <c r="N210" s="29" t="s">
        <v>3</v>
      </c>
      <c r="O210" s="1"/>
      <c r="P210" s="29" t="s">
        <v>57</v>
      </c>
      <c r="Q210" s="29"/>
      <c r="R210" s="85" t="s">
        <v>2</v>
      </c>
      <c r="S210" s="85" t="s">
        <v>2</v>
      </c>
      <c r="T210" s="117" t="str">
        <f t="shared" si="18"/>
        <v>ja</v>
      </c>
      <c r="U210" s="117" t="str">
        <f t="shared" si="19"/>
        <v>ja</v>
      </c>
      <c r="V210" s="142" t="s">
        <v>4577</v>
      </c>
      <c r="W210" s="118">
        <f t="shared" si="20"/>
        <v>2</v>
      </c>
      <c r="X210" s="117" t="str">
        <f t="shared" si="21"/>
        <v>OK</v>
      </c>
      <c r="Y210" s="117" t="str">
        <f t="shared" si="22"/>
        <v>1193/1207</v>
      </c>
      <c r="Z210" s="117" t="str">
        <f t="shared" si="23"/>
        <v>OK</v>
      </c>
    </row>
    <row r="211" spans="1:26" s="117" customFormat="1" ht="12.75" hidden="1" customHeight="1" x14ac:dyDescent="0.35">
      <c r="A211" s="29" t="s">
        <v>2604</v>
      </c>
      <c r="B211" s="1" t="s">
        <v>1914</v>
      </c>
      <c r="C211" s="29" t="s">
        <v>3</v>
      </c>
      <c r="D211" s="29" t="s">
        <v>3</v>
      </c>
      <c r="E211" s="29" t="s">
        <v>2</v>
      </c>
      <c r="F211" s="29" t="s">
        <v>2</v>
      </c>
      <c r="G211" s="29" t="s">
        <v>2</v>
      </c>
      <c r="H211" s="29" t="s">
        <v>2</v>
      </c>
      <c r="I211" s="29" t="s">
        <v>3</v>
      </c>
      <c r="J211" s="30">
        <v>2</v>
      </c>
      <c r="K211" s="29" t="s">
        <v>2</v>
      </c>
      <c r="L211" s="29" t="s">
        <v>2</v>
      </c>
      <c r="M211" s="29" t="s">
        <v>2</v>
      </c>
      <c r="N211" s="29" t="s">
        <v>3</v>
      </c>
      <c r="O211" s="1"/>
      <c r="P211" s="29" t="s">
        <v>4</v>
      </c>
      <c r="Q211" s="29"/>
      <c r="R211" s="85" t="s">
        <v>2</v>
      </c>
      <c r="S211" s="85" t="s">
        <v>2</v>
      </c>
      <c r="T211" s="117" t="str">
        <f t="shared" si="18"/>
        <v>ja</v>
      </c>
      <c r="U211" s="117" t="str">
        <f t="shared" si="19"/>
        <v>ja</v>
      </c>
      <c r="V211" s="142" t="s">
        <v>4577</v>
      </c>
      <c r="W211" s="118">
        <f t="shared" si="20"/>
        <v>2</v>
      </c>
      <c r="X211" s="117" t="str">
        <f t="shared" si="21"/>
        <v>OK</v>
      </c>
      <c r="Y211" s="117" t="str">
        <f t="shared" si="22"/>
        <v>keine</v>
      </c>
      <c r="Z211" s="117" t="str">
        <f t="shared" si="23"/>
        <v>OK</v>
      </c>
    </row>
    <row r="212" spans="1:26" s="117" customFormat="1" ht="12.75" hidden="1" customHeight="1" x14ac:dyDescent="0.35">
      <c r="A212" s="29" t="s">
        <v>2605</v>
      </c>
      <c r="B212" s="1" t="s">
        <v>1129</v>
      </c>
      <c r="C212" s="29" t="s">
        <v>3</v>
      </c>
      <c r="D212" s="29" t="s">
        <v>3</v>
      </c>
      <c r="E212" s="29" t="s">
        <v>2</v>
      </c>
      <c r="F212" s="29" t="s">
        <v>2</v>
      </c>
      <c r="G212" s="29" t="s">
        <v>2</v>
      </c>
      <c r="H212" s="29" t="s">
        <v>2</v>
      </c>
      <c r="I212" s="29" t="s">
        <v>3</v>
      </c>
      <c r="J212" s="30">
        <v>1</v>
      </c>
      <c r="K212" s="29" t="s">
        <v>2</v>
      </c>
      <c r="L212" s="29" t="s">
        <v>2</v>
      </c>
      <c r="M212" s="29" t="s">
        <v>2</v>
      </c>
      <c r="N212" s="29" t="s">
        <v>3</v>
      </c>
      <c r="O212" s="1"/>
      <c r="P212" s="29" t="s">
        <v>4</v>
      </c>
      <c r="Q212" s="29"/>
      <c r="R212" s="85" t="s">
        <v>2</v>
      </c>
      <c r="S212" s="85" t="s">
        <v>2</v>
      </c>
      <c r="T212" s="117" t="str">
        <f t="shared" si="18"/>
        <v>ja</v>
      </c>
      <c r="U212" s="117" t="str">
        <f t="shared" si="19"/>
        <v>ja</v>
      </c>
      <c r="V212" s="142" t="s">
        <v>4580</v>
      </c>
      <c r="W212" s="118">
        <f t="shared" si="20"/>
        <v>1</v>
      </c>
      <c r="X212" s="117" t="str">
        <f t="shared" si="21"/>
        <v>OK</v>
      </c>
      <c r="Y212" s="117" t="str">
        <f t="shared" si="22"/>
        <v>keine</v>
      </c>
      <c r="Z212" s="117" t="str">
        <f t="shared" si="23"/>
        <v>OK</v>
      </c>
    </row>
    <row r="213" spans="1:26" s="117" customFormat="1" ht="12.75" hidden="1" customHeight="1" x14ac:dyDescent="0.35">
      <c r="A213" s="29" t="s">
        <v>2606</v>
      </c>
      <c r="B213" s="1" t="s">
        <v>1132</v>
      </c>
      <c r="C213" s="29" t="s">
        <v>3</v>
      </c>
      <c r="D213" s="29" t="s">
        <v>3</v>
      </c>
      <c r="E213" s="29" t="s">
        <v>2</v>
      </c>
      <c r="F213" s="29" t="s">
        <v>2</v>
      </c>
      <c r="G213" s="29" t="s">
        <v>2</v>
      </c>
      <c r="H213" s="29" t="s">
        <v>2</v>
      </c>
      <c r="I213" s="29" t="s">
        <v>3</v>
      </c>
      <c r="J213" s="30">
        <v>1</v>
      </c>
      <c r="K213" s="29" t="s">
        <v>2</v>
      </c>
      <c r="L213" s="29" t="s">
        <v>2</v>
      </c>
      <c r="M213" s="29" t="s">
        <v>2</v>
      </c>
      <c r="N213" s="29" t="s">
        <v>3</v>
      </c>
      <c r="O213" s="1"/>
      <c r="P213" s="29" t="s">
        <v>4</v>
      </c>
      <c r="Q213" s="29"/>
      <c r="R213" s="85" t="s">
        <v>2</v>
      </c>
      <c r="S213" s="85" t="s">
        <v>2</v>
      </c>
      <c r="T213" s="117" t="str">
        <f t="shared" si="18"/>
        <v>ja</v>
      </c>
      <c r="U213" s="117" t="str">
        <f t="shared" si="19"/>
        <v>ja</v>
      </c>
      <c r="V213" s="142" t="s">
        <v>4580</v>
      </c>
      <c r="W213" s="118">
        <f t="shared" si="20"/>
        <v>1</v>
      </c>
      <c r="X213" s="117" t="str">
        <f t="shared" si="21"/>
        <v>OK</v>
      </c>
      <c r="Y213" s="117" t="str">
        <f t="shared" si="22"/>
        <v>keine</v>
      </c>
      <c r="Z213" s="117" t="str">
        <f t="shared" si="23"/>
        <v>OK</v>
      </c>
    </row>
    <row r="214" spans="1:26" s="117" customFormat="1" ht="12.75" hidden="1" customHeight="1" x14ac:dyDescent="0.35">
      <c r="A214" s="29" t="s">
        <v>2360</v>
      </c>
      <c r="B214" s="1" t="s">
        <v>27</v>
      </c>
      <c r="C214" s="29" t="s">
        <v>3</v>
      </c>
      <c r="D214" s="29" t="s">
        <v>3</v>
      </c>
      <c r="E214" s="29" t="s">
        <v>2</v>
      </c>
      <c r="F214" s="29" t="s">
        <v>2</v>
      </c>
      <c r="G214" s="29" t="s">
        <v>2</v>
      </c>
      <c r="H214" s="29" t="s">
        <v>2</v>
      </c>
      <c r="I214" s="29" t="s">
        <v>3</v>
      </c>
      <c r="J214" s="30">
        <v>1</v>
      </c>
      <c r="K214" s="29" t="s">
        <v>2</v>
      </c>
      <c r="L214" s="29" t="s">
        <v>2</v>
      </c>
      <c r="M214" s="29" t="s">
        <v>2</v>
      </c>
      <c r="N214" s="29" t="s">
        <v>3</v>
      </c>
      <c r="O214" s="1"/>
      <c r="P214" s="29">
        <v>1198</v>
      </c>
      <c r="Q214" s="29"/>
      <c r="R214" s="85" t="s">
        <v>3</v>
      </c>
      <c r="S214" s="85" t="s">
        <v>3</v>
      </c>
      <c r="T214" s="117" t="str">
        <f t="shared" si="18"/>
        <v>ja</v>
      </c>
      <c r="U214" s="117" t="str">
        <f t="shared" si="19"/>
        <v>ja</v>
      </c>
      <c r="V214" s="142" t="s">
        <v>4622</v>
      </c>
      <c r="W214" s="118">
        <f t="shared" si="20"/>
        <v>1</v>
      </c>
      <c r="X214" s="117" t="str">
        <f t="shared" si="21"/>
        <v>OK</v>
      </c>
      <c r="Y214" s="117">
        <f t="shared" si="22"/>
        <v>1198</v>
      </c>
      <c r="Z214" s="117" t="str">
        <f t="shared" si="23"/>
        <v>OK</v>
      </c>
    </row>
    <row r="215" spans="1:26" s="115" customFormat="1" ht="12.75" hidden="1" customHeight="1" x14ac:dyDescent="0.35">
      <c r="A215" s="29" t="s">
        <v>2607</v>
      </c>
      <c r="B215" s="1" t="s">
        <v>1915</v>
      </c>
      <c r="C215" s="29" t="s">
        <v>3</v>
      </c>
      <c r="D215" s="29" t="s">
        <v>3</v>
      </c>
      <c r="E215" s="29" t="s">
        <v>2</v>
      </c>
      <c r="F215" s="29" t="s">
        <v>2</v>
      </c>
      <c r="G215" s="29" t="s">
        <v>2</v>
      </c>
      <c r="H215" s="29" t="s">
        <v>2</v>
      </c>
      <c r="I215" s="29" t="s">
        <v>2</v>
      </c>
      <c r="J215" s="30" t="s">
        <v>2</v>
      </c>
      <c r="K215" s="29" t="s">
        <v>2</v>
      </c>
      <c r="L215" s="29" t="s">
        <v>3</v>
      </c>
      <c r="M215" s="29" t="s">
        <v>2</v>
      </c>
      <c r="N215" s="29" t="s">
        <v>3</v>
      </c>
      <c r="O215" s="1" t="s">
        <v>2409</v>
      </c>
      <c r="P215" s="29" t="s">
        <v>58</v>
      </c>
      <c r="Q215" s="29"/>
      <c r="R215" s="85" t="s">
        <v>2</v>
      </c>
      <c r="S215" s="85" t="s">
        <v>2</v>
      </c>
      <c r="T215" s="117" t="str">
        <f t="shared" si="18"/>
        <v>ja</v>
      </c>
      <c r="U215" s="117" t="str">
        <f t="shared" si="19"/>
        <v>ja</v>
      </c>
      <c r="V215" s="142" t="s">
        <v>4579</v>
      </c>
      <c r="W215" s="118" t="str">
        <f t="shared" si="20"/>
        <v>nein</v>
      </c>
      <c r="X215" s="117" t="str">
        <f t="shared" si="21"/>
        <v>OK</v>
      </c>
      <c r="Y215" s="117" t="str">
        <f t="shared" si="22"/>
        <v>1194/1199</v>
      </c>
      <c r="Z215" s="117" t="str">
        <f t="shared" si="23"/>
        <v>OK</v>
      </c>
    </row>
    <row r="216" spans="1:26" s="117" customFormat="1" ht="12.75" hidden="1" customHeight="1" x14ac:dyDescent="0.35">
      <c r="A216" s="29" t="s">
        <v>2608</v>
      </c>
      <c r="B216" s="1" t="s">
        <v>1418</v>
      </c>
      <c r="C216" s="29" t="s">
        <v>3</v>
      </c>
      <c r="D216" s="29" t="s">
        <v>3</v>
      </c>
      <c r="E216" s="29" t="s">
        <v>2</v>
      </c>
      <c r="F216" s="29" t="s">
        <v>2</v>
      </c>
      <c r="G216" s="29" t="s">
        <v>2</v>
      </c>
      <c r="H216" s="29" t="s">
        <v>2</v>
      </c>
      <c r="I216" s="29" t="s">
        <v>2</v>
      </c>
      <c r="J216" s="30" t="s">
        <v>2</v>
      </c>
      <c r="K216" s="29" t="s">
        <v>2</v>
      </c>
      <c r="L216" s="29" t="s">
        <v>3</v>
      </c>
      <c r="M216" s="29" t="s">
        <v>2</v>
      </c>
      <c r="N216" s="29" t="s">
        <v>3</v>
      </c>
      <c r="O216" s="1" t="s">
        <v>2409</v>
      </c>
      <c r="P216" s="29" t="s">
        <v>58</v>
      </c>
      <c r="Q216" s="29"/>
      <c r="R216" s="85" t="s">
        <v>2</v>
      </c>
      <c r="S216" s="85" t="s">
        <v>2</v>
      </c>
      <c r="T216" s="117" t="str">
        <f t="shared" si="18"/>
        <v>ja</v>
      </c>
      <c r="U216" s="117" t="str">
        <f t="shared" si="19"/>
        <v>ja</v>
      </c>
      <c r="V216" s="142" t="s">
        <v>4579</v>
      </c>
      <c r="W216" s="118" t="str">
        <f t="shared" si="20"/>
        <v>nein</v>
      </c>
      <c r="X216" s="117" t="str">
        <f t="shared" si="21"/>
        <v>OK</v>
      </c>
      <c r="Y216" s="117" t="str">
        <f t="shared" si="22"/>
        <v>1194/1199</v>
      </c>
      <c r="Z216" s="117" t="str">
        <f t="shared" si="23"/>
        <v>OK</v>
      </c>
    </row>
    <row r="217" spans="1:26" s="117" customFormat="1" ht="12.75" hidden="1" customHeight="1" x14ac:dyDescent="0.35">
      <c r="A217" s="29" t="s">
        <v>2609</v>
      </c>
      <c r="B217" s="1" t="s">
        <v>1871</v>
      </c>
      <c r="C217" s="29" t="s">
        <v>3</v>
      </c>
      <c r="D217" s="29" t="s">
        <v>3</v>
      </c>
      <c r="E217" s="29" t="s">
        <v>2</v>
      </c>
      <c r="F217" s="29" t="s">
        <v>2</v>
      </c>
      <c r="G217" s="29" t="s">
        <v>2</v>
      </c>
      <c r="H217" s="29" t="s">
        <v>2</v>
      </c>
      <c r="I217" s="29" t="s">
        <v>3</v>
      </c>
      <c r="J217" s="30">
        <v>1</v>
      </c>
      <c r="K217" s="29" t="s">
        <v>2</v>
      </c>
      <c r="L217" s="29" t="s">
        <v>2</v>
      </c>
      <c r="M217" s="29" t="s">
        <v>2</v>
      </c>
      <c r="N217" s="29" t="s">
        <v>3</v>
      </c>
      <c r="O217" s="1"/>
      <c r="P217" s="29">
        <v>300</v>
      </c>
      <c r="Q217" s="29"/>
      <c r="R217" s="85" t="s">
        <v>3</v>
      </c>
      <c r="S217" s="85" t="s">
        <v>3</v>
      </c>
      <c r="T217" s="117" t="str">
        <f t="shared" si="18"/>
        <v>ja</v>
      </c>
      <c r="U217" s="117" t="str">
        <f t="shared" si="19"/>
        <v>ja</v>
      </c>
      <c r="V217" s="142" t="s">
        <v>4598</v>
      </c>
      <c r="W217" s="118">
        <f t="shared" si="20"/>
        <v>1</v>
      </c>
      <c r="X217" s="117" t="str">
        <f t="shared" si="21"/>
        <v>OK</v>
      </c>
      <c r="Y217" s="117">
        <f t="shared" si="22"/>
        <v>300</v>
      </c>
      <c r="Z217" s="117" t="str">
        <f t="shared" si="23"/>
        <v>OK</v>
      </c>
    </row>
    <row r="218" spans="1:26" s="117" customFormat="1" ht="12.75" hidden="1" customHeight="1" x14ac:dyDescent="0.35">
      <c r="A218" s="29" t="s">
        <v>2610</v>
      </c>
      <c r="B218" s="1" t="s">
        <v>1916</v>
      </c>
      <c r="C218" s="29" t="s">
        <v>3</v>
      </c>
      <c r="D218" s="29" t="s">
        <v>3</v>
      </c>
      <c r="E218" s="29" t="s">
        <v>2</v>
      </c>
      <c r="F218" s="29" t="s">
        <v>2</v>
      </c>
      <c r="G218" s="29" t="s">
        <v>2</v>
      </c>
      <c r="H218" s="29" t="s">
        <v>2</v>
      </c>
      <c r="I218" s="29" t="s">
        <v>3</v>
      </c>
      <c r="J218" s="30">
        <v>1</v>
      </c>
      <c r="K218" s="29" t="s">
        <v>2</v>
      </c>
      <c r="L218" s="29" t="s">
        <v>2</v>
      </c>
      <c r="M218" s="29" t="s">
        <v>2</v>
      </c>
      <c r="N218" s="29" t="s">
        <v>3</v>
      </c>
      <c r="O218" s="1"/>
      <c r="P218" s="29" t="s">
        <v>4</v>
      </c>
      <c r="Q218" s="29"/>
      <c r="R218" s="85" t="s">
        <v>2</v>
      </c>
      <c r="S218" s="85" t="s">
        <v>2</v>
      </c>
      <c r="T218" s="117" t="str">
        <f t="shared" si="18"/>
        <v>ja</v>
      </c>
      <c r="U218" s="117" t="str">
        <f t="shared" si="19"/>
        <v>ja</v>
      </c>
      <c r="V218" s="142" t="s">
        <v>4579</v>
      </c>
      <c r="W218" s="118">
        <f t="shared" si="20"/>
        <v>1</v>
      </c>
      <c r="X218" s="117" t="str">
        <f t="shared" si="21"/>
        <v>OK</v>
      </c>
      <c r="Y218" s="117" t="str">
        <f t="shared" si="22"/>
        <v>keine</v>
      </c>
      <c r="Z218" s="117" t="str">
        <f t="shared" si="23"/>
        <v>OK</v>
      </c>
    </row>
    <row r="219" spans="1:26" s="117" customFormat="1" ht="12.75" hidden="1" customHeight="1" x14ac:dyDescent="0.35">
      <c r="A219" s="29" t="s">
        <v>2611</v>
      </c>
      <c r="B219" s="1" t="s">
        <v>1419</v>
      </c>
      <c r="C219" s="29" t="s">
        <v>3</v>
      </c>
      <c r="D219" s="29" t="s">
        <v>3</v>
      </c>
      <c r="E219" s="29" t="s">
        <v>2</v>
      </c>
      <c r="F219" s="29" t="s">
        <v>2</v>
      </c>
      <c r="G219" s="29" t="s">
        <v>2</v>
      </c>
      <c r="H219" s="29" t="s">
        <v>2</v>
      </c>
      <c r="I219" s="29" t="s">
        <v>2</v>
      </c>
      <c r="J219" s="30" t="s">
        <v>2</v>
      </c>
      <c r="K219" s="29" t="s">
        <v>2</v>
      </c>
      <c r="L219" s="29" t="s">
        <v>3</v>
      </c>
      <c r="M219" s="29" t="s">
        <v>2</v>
      </c>
      <c r="N219" s="29" t="s">
        <v>3</v>
      </c>
      <c r="O219" s="1" t="s">
        <v>2409</v>
      </c>
      <c r="P219" s="29" t="s">
        <v>58</v>
      </c>
      <c r="Q219" s="29"/>
      <c r="R219" s="85" t="s">
        <v>2</v>
      </c>
      <c r="S219" s="85" t="s">
        <v>2</v>
      </c>
      <c r="T219" s="117" t="str">
        <f t="shared" si="18"/>
        <v>ja</v>
      </c>
      <c r="U219" s="117" t="str">
        <f t="shared" si="19"/>
        <v>ja</v>
      </c>
      <c r="V219" s="142" t="s">
        <v>4579</v>
      </c>
      <c r="W219" s="118" t="str">
        <f t="shared" si="20"/>
        <v>nein</v>
      </c>
      <c r="X219" s="117" t="str">
        <f t="shared" si="21"/>
        <v>OK</v>
      </c>
      <c r="Y219" s="117" t="str">
        <f t="shared" si="22"/>
        <v>1194/1199</v>
      </c>
      <c r="Z219" s="117" t="str">
        <f t="shared" si="23"/>
        <v>OK</v>
      </c>
    </row>
    <row r="220" spans="1:26" s="117" customFormat="1" ht="12.75" hidden="1" customHeight="1" x14ac:dyDescent="0.35">
      <c r="A220" s="29" t="s">
        <v>10</v>
      </c>
      <c r="B220" s="1" t="s">
        <v>9</v>
      </c>
      <c r="C220" s="29" t="s">
        <v>3</v>
      </c>
      <c r="D220" s="29" t="s">
        <v>3</v>
      </c>
      <c r="E220" s="29" t="s">
        <v>2</v>
      </c>
      <c r="F220" s="29" t="s">
        <v>2</v>
      </c>
      <c r="G220" s="29" t="s">
        <v>2</v>
      </c>
      <c r="H220" s="29" t="s">
        <v>2</v>
      </c>
      <c r="I220" s="133" t="s">
        <v>3</v>
      </c>
      <c r="J220" s="134">
        <v>1</v>
      </c>
      <c r="K220" s="29" t="s">
        <v>2</v>
      </c>
      <c r="L220" s="29" t="s">
        <v>2</v>
      </c>
      <c r="M220" s="29" t="s">
        <v>2</v>
      </c>
      <c r="N220" s="29" t="s">
        <v>3</v>
      </c>
      <c r="O220" s="1"/>
      <c r="P220" s="29" t="s">
        <v>4</v>
      </c>
      <c r="Q220" s="29"/>
      <c r="R220" s="85" t="s">
        <v>2</v>
      </c>
      <c r="S220" s="85" t="s">
        <v>2</v>
      </c>
      <c r="T220" s="117" t="str">
        <f t="shared" si="18"/>
        <v>ja</v>
      </c>
      <c r="U220" s="117" t="str">
        <f t="shared" si="19"/>
        <v>ja</v>
      </c>
      <c r="V220" s="142" t="s">
        <v>4606</v>
      </c>
      <c r="W220" s="118">
        <f t="shared" si="20"/>
        <v>1</v>
      </c>
      <c r="X220" s="117" t="str">
        <f t="shared" si="21"/>
        <v>OK</v>
      </c>
      <c r="Y220" s="117" t="str">
        <f t="shared" si="22"/>
        <v>keine</v>
      </c>
      <c r="Z220" s="117" t="str">
        <f t="shared" si="23"/>
        <v>OK</v>
      </c>
    </row>
    <row r="221" spans="1:26" s="117" customFormat="1" ht="12.75" hidden="1" customHeight="1" x14ac:dyDescent="0.35">
      <c r="A221" s="29" t="s">
        <v>2612</v>
      </c>
      <c r="B221" s="1" t="s">
        <v>575</v>
      </c>
      <c r="C221" s="29" t="s">
        <v>3</v>
      </c>
      <c r="D221" s="29" t="s">
        <v>3</v>
      </c>
      <c r="E221" s="29" t="s">
        <v>2</v>
      </c>
      <c r="F221" s="29" t="s">
        <v>2</v>
      </c>
      <c r="G221" s="29" t="s">
        <v>2</v>
      </c>
      <c r="H221" s="29" t="s">
        <v>2</v>
      </c>
      <c r="I221" s="29" t="s">
        <v>3</v>
      </c>
      <c r="J221" s="30">
        <v>1</v>
      </c>
      <c r="K221" s="29" t="s">
        <v>2</v>
      </c>
      <c r="L221" s="29" t="s">
        <v>2</v>
      </c>
      <c r="M221" s="29" t="s">
        <v>2</v>
      </c>
      <c r="N221" s="29" t="s">
        <v>3</v>
      </c>
      <c r="O221" s="1"/>
      <c r="P221" s="29" t="s">
        <v>4</v>
      </c>
      <c r="Q221" s="29"/>
      <c r="R221" s="85" t="s">
        <v>3</v>
      </c>
      <c r="S221" s="85" t="s">
        <v>3</v>
      </c>
      <c r="T221" s="117" t="str">
        <f t="shared" si="18"/>
        <v>ja</v>
      </c>
      <c r="U221" s="117" t="str">
        <f t="shared" si="19"/>
        <v>ja</v>
      </c>
      <c r="V221" s="142" t="s">
        <v>4580</v>
      </c>
      <c r="W221" s="118">
        <f t="shared" si="20"/>
        <v>1</v>
      </c>
      <c r="X221" s="117" t="str">
        <f t="shared" si="21"/>
        <v>OK</v>
      </c>
      <c r="Y221" s="117" t="str">
        <f t="shared" si="22"/>
        <v>keine</v>
      </c>
      <c r="Z221" s="117" t="str">
        <f t="shared" si="23"/>
        <v>OK</v>
      </c>
    </row>
    <row r="222" spans="1:26" s="117" customFormat="1" ht="12.75" hidden="1" customHeight="1" x14ac:dyDescent="0.35">
      <c r="A222" s="29" t="s">
        <v>2613</v>
      </c>
      <c r="B222" s="1" t="s">
        <v>1588</v>
      </c>
      <c r="C222" s="29" t="s">
        <v>3</v>
      </c>
      <c r="D222" s="29" t="s">
        <v>3</v>
      </c>
      <c r="E222" s="29" t="s">
        <v>2</v>
      </c>
      <c r="F222" s="29" t="s">
        <v>2</v>
      </c>
      <c r="G222" s="29" t="s">
        <v>2</v>
      </c>
      <c r="H222" s="29" t="s">
        <v>2</v>
      </c>
      <c r="I222" s="29" t="s">
        <v>3</v>
      </c>
      <c r="J222" s="30">
        <v>1</v>
      </c>
      <c r="K222" s="29" t="s">
        <v>2</v>
      </c>
      <c r="L222" s="29" t="s">
        <v>2</v>
      </c>
      <c r="M222" s="29" t="s">
        <v>2</v>
      </c>
      <c r="N222" s="29" t="s">
        <v>3</v>
      </c>
      <c r="O222" s="1"/>
      <c r="P222" s="29" t="s">
        <v>4</v>
      </c>
      <c r="Q222" s="29"/>
      <c r="R222" s="85" t="s">
        <v>2</v>
      </c>
      <c r="S222" s="85" t="s">
        <v>2</v>
      </c>
      <c r="T222" s="117" t="str">
        <f t="shared" si="18"/>
        <v>ja</v>
      </c>
      <c r="U222" s="117" t="str">
        <f t="shared" si="19"/>
        <v>ja</v>
      </c>
      <c r="V222" s="142" t="s">
        <v>4580</v>
      </c>
      <c r="W222" s="118">
        <f t="shared" si="20"/>
        <v>1</v>
      </c>
      <c r="X222" s="117" t="str">
        <f t="shared" si="21"/>
        <v>OK</v>
      </c>
      <c r="Y222" s="117" t="str">
        <f t="shared" si="22"/>
        <v>keine</v>
      </c>
      <c r="Z222" s="117" t="str">
        <f t="shared" si="23"/>
        <v>OK</v>
      </c>
    </row>
    <row r="223" spans="1:26" s="117" customFormat="1" ht="12.75" hidden="1" customHeight="1" x14ac:dyDescent="0.35">
      <c r="A223" s="29" t="s">
        <v>535</v>
      </c>
      <c r="B223" s="1" t="s">
        <v>2122</v>
      </c>
      <c r="C223" s="29" t="s">
        <v>3</v>
      </c>
      <c r="D223" s="29" t="s">
        <v>3</v>
      </c>
      <c r="E223" s="29" t="s">
        <v>2</v>
      </c>
      <c r="F223" s="29" t="s">
        <v>2</v>
      </c>
      <c r="G223" s="29" t="s">
        <v>2</v>
      </c>
      <c r="H223" s="29" t="s">
        <v>2</v>
      </c>
      <c r="I223" s="29" t="s">
        <v>3</v>
      </c>
      <c r="J223" s="30">
        <v>1</v>
      </c>
      <c r="K223" s="29" t="s">
        <v>2</v>
      </c>
      <c r="L223" s="29" t="s">
        <v>2</v>
      </c>
      <c r="M223" s="29" t="s">
        <v>2</v>
      </c>
      <c r="N223" s="29" t="s">
        <v>3</v>
      </c>
      <c r="O223" s="1"/>
      <c r="P223" s="29" t="s">
        <v>4</v>
      </c>
      <c r="Q223" s="29"/>
      <c r="R223" s="85" t="s">
        <v>3</v>
      </c>
      <c r="S223" s="85" t="s">
        <v>3</v>
      </c>
      <c r="T223" s="117" t="str">
        <f t="shared" si="18"/>
        <v>ja</v>
      </c>
      <c r="U223" s="117" t="str">
        <f t="shared" si="19"/>
        <v>ja</v>
      </c>
      <c r="V223" s="142" t="s">
        <v>4580</v>
      </c>
      <c r="W223" s="118">
        <f t="shared" si="20"/>
        <v>1</v>
      </c>
      <c r="X223" s="117" t="str">
        <f t="shared" si="21"/>
        <v>OK</v>
      </c>
      <c r="Y223" s="117" t="str">
        <f t="shared" si="22"/>
        <v>keine</v>
      </c>
      <c r="Z223" s="117" t="str">
        <f t="shared" si="23"/>
        <v>OK</v>
      </c>
    </row>
    <row r="224" spans="1:26" s="117" customFormat="1" ht="12.75" hidden="1" customHeight="1" x14ac:dyDescent="0.35">
      <c r="A224" s="29" t="s">
        <v>2614</v>
      </c>
      <c r="B224" s="1" t="s">
        <v>482</v>
      </c>
      <c r="C224" s="29" t="s">
        <v>3</v>
      </c>
      <c r="D224" s="29" t="s">
        <v>3</v>
      </c>
      <c r="E224" s="29" t="s">
        <v>2</v>
      </c>
      <c r="F224" s="29" t="s">
        <v>2</v>
      </c>
      <c r="G224" s="29" t="s">
        <v>2</v>
      </c>
      <c r="H224" s="29" t="s">
        <v>2</v>
      </c>
      <c r="I224" s="29" t="s">
        <v>3</v>
      </c>
      <c r="J224" s="30">
        <v>1</v>
      </c>
      <c r="K224" s="29" t="s">
        <v>2</v>
      </c>
      <c r="L224" s="29" t="s">
        <v>2</v>
      </c>
      <c r="M224" s="29" t="s">
        <v>2</v>
      </c>
      <c r="N224" s="29" t="s">
        <v>3</v>
      </c>
      <c r="O224" s="1"/>
      <c r="P224" s="29" t="s">
        <v>4</v>
      </c>
      <c r="Q224" s="29"/>
      <c r="R224" s="85" t="s">
        <v>3</v>
      </c>
      <c r="S224" s="85" t="s">
        <v>3</v>
      </c>
      <c r="T224" s="117" t="str">
        <f t="shared" si="18"/>
        <v>ja</v>
      </c>
      <c r="U224" s="117" t="str">
        <f t="shared" si="19"/>
        <v>ja</v>
      </c>
      <c r="V224" s="142" t="s">
        <v>4585</v>
      </c>
      <c r="W224" s="118">
        <f t="shared" si="20"/>
        <v>1</v>
      </c>
      <c r="X224" s="117" t="str">
        <f t="shared" si="21"/>
        <v>OK</v>
      </c>
      <c r="Y224" s="117" t="str">
        <f t="shared" si="22"/>
        <v>keine</v>
      </c>
      <c r="Z224" s="117" t="str">
        <f t="shared" si="23"/>
        <v>OK</v>
      </c>
    </row>
    <row r="225" spans="1:26" s="117" customFormat="1" ht="12.75" hidden="1" customHeight="1" x14ac:dyDescent="0.35">
      <c r="A225" s="29" t="s">
        <v>2615</v>
      </c>
      <c r="B225" s="1" t="s">
        <v>483</v>
      </c>
      <c r="C225" s="29" t="s">
        <v>3</v>
      </c>
      <c r="D225" s="29" t="s">
        <v>3</v>
      </c>
      <c r="E225" s="29" t="s">
        <v>2</v>
      </c>
      <c r="F225" s="29" t="s">
        <v>2</v>
      </c>
      <c r="G225" s="29" t="s">
        <v>2</v>
      </c>
      <c r="H225" s="29" t="s">
        <v>2</v>
      </c>
      <c r="I225" s="29" t="s">
        <v>3</v>
      </c>
      <c r="J225" s="30">
        <v>1</v>
      </c>
      <c r="K225" s="29" t="s">
        <v>2</v>
      </c>
      <c r="L225" s="29" t="s">
        <v>2</v>
      </c>
      <c r="M225" s="29" t="s">
        <v>2</v>
      </c>
      <c r="N225" s="29" t="s">
        <v>3</v>
      </c>
      <c r="O225" s="1"/>
      <c r="P225" s="29" t="s">
        <v>4</v>
      </c>
      <c r="Q225" s="29"/>
      <c r="R225" s="85" t="s">
        <v>3</v>
      </c>
      <c r="S225" s="85" t="s">
        <v>3</v>
      </c>
      <c r="T225" s="117" t="str">
        <f t="shared" si="18"/>
        <v>ja</v>
      </c>
      <c r="U225" s="117" t="str">
        <f t="shared" si="19"/>
        <v>ja</v>
      </c>
      <c r="V225" s="142" t="s">
        <v>4577</v>
      </c>
      <c r="W225" s="118">
        <f t="shared" si="20"/>
        <v>1</v>
      </c>
      <c r="X225" s="117" t="str">
        <f t="shared" si="21"/>
        <v>OK</v>
      </c>
      <c r="Y225" s="117" t="str">
        <f t="shared" si="22"/>
        <v>keine</v>
      </c>
      <c r="Z225" s="117" t="str">
        <f t="shared" si="23"/>
        <v>OK</v>
      </c>
    </row>
    <row r="226" spans="1:26" s="117" customFormat="1" ht="12.75" hidden="1" customHeight="1" x14ac:dyDescent="0.35">
      <c r="A226" s="29" t="s">
        <v>2616</v>
      </c>
      <c r="B226" s="1" t="s">
        <v>501</v>
      </c>
      <c r="C226" s="29" t="s">
        <v>3</v>
      </c>
      <c r="D226" s="29" t="s">
        <v>3</v>
      </c>
      <c r="E226" s="29" t="s">
        <v>2</v>
      </c>
      <c r="F226" s="29" t="s">
        <v>2</v>
      </c>
      <c r="G226" s="29" t="s">
        <v>2</v>
      </c>
      <c r="H226" s="29" t="s">
        <v>2</v>
      </c>
      <c r="I226" s="29" t="s">
        <v>3</v>
      </c>
      <c r="J226" s="30">
        <v>1</v>
      </c>
      <c r="K226" s="29" t="s">
        <v>2</v>
      </c>
      <c r="L226" s="29" t="s">
        <v>2</v>
      </c>
      <c r="M226" s="29" t="s">
        <v>2</v>
      </c>
      <c r="N226" s="29" t="s">
        <v>3</v>
      </c>
      <c r="O226" s="1"/>
      <c r="P226" s="29" t="s">
        <v>4</v>
      </c>
      <c r="Q226" s="29"/>
      <c r="R226" s="85" t="s">
        <v>3</v>
      </c>
      <c r="S226" s="85" t="s">
        <v>3</v>
      </c>
      <c r="T226" s="117" t="str">
        <f t="shared" si="18"/>
        <v>ja</v>
      </c>
      <c r="U226" s="117" t="str">
        <f t="shared" si="19"/>
        <v>ja</v>
      </c>
      <c r="V226" s="142" t="s">
        <v>4580</v>
      </c>
      <c r="W226" s="118">
        <f t="shared" si="20"/>
        <v>1</v>
      </c>
      <c r="X226" s="117" t="str">
        <f t="shared" si="21"/>
        <v>OK</v>
      </c>
      <c r="Y226" s="117" t="str">
        <f t="shared" si="22"/>
        <v>keine</v>
      </c>
      <c r="Z226" s="117" t="str">
        <f t="shared" si="23"/>
        <v>OK</v>
      </c>
    </row>
    <row r="227" spans="1:26" s="117" customFormat="1" ht="12.75" hidden="1" customHeight="1" x14ac:dyDescent="0.35">
      <c r="A227" s="29" t="s">
        <v>2617</v>
      </c>
      <c r="B227" s="1" t="s">
        <v>159</v>
      </c>
      <c r="C227" s="29" t="s">
        <v>3</v>
      </c>
      <c r="D227" s="29" t="s">
        <v>3</v>
      </c>
      <c r="E227" s="29" t="s">
        <v>2</v>
      </c>
      <c r="F227" s="29" t="s">
        <v>2</v>
      </c>
      <c r="G227" s="29" t="s">
        <v>2</v>
      </c>
      <c r="H227" s="29" t="s">
        <v>2</v>
      </c>
      <c r="I227" s="29" t="s">
        <v>3</v>
      </c>
      <c r="J227" s="30">
        <v>2</v>
      </c>
      <c r="K227" s="29" t="s">
        <v>2</v>
      </c>
      <c r="L227" s="29" t="s">
        <v>2</v>
      </c>
      <c r="M227" s="29" t="s">
        <v>2</v>
      </c>
      <c r="N227" s="29" t="s">
        <v>3</v>
      </c>
      <c r="O227" s="1"/>
      <c r="P227" s="29" t="s">
        <v>4</v>
      </c>
      <c r="Q227" s="29"/>
      <c r="R227" s="85" t="s">
        <v>2</v>
      </c>
      <c r="S227" s="85" t="s">
        <v>2</v>
      </c>
      <c r="T227" s="117" t="str">
        <f t="shared" si="18"/>
        <v>ja</v>
      </c>
      <c r="U227" s="117" t="str">
        <f t="shared" si="19"/>
        <v>ja</v>
      </c>
      <c r="V227" s="142" t="s">
        <v>4577</v>
      </c>
      <c r="W227" s="118">
        <f t="shared" si="20"/>
        <v>2</v>
      </c>
      <c r="X227" s="117" t="str">
        <f t="shared" si="21"/>
        <v>OK</v>
      </c>
      <c r="Y227" s="117" t="str">
        <f t="shared" si="22"/>
        <v>keine</v>
      </c>
      <c r="Z227" s="117" t="str">
        <f t="shared" si="23"/>
        <v>OK</v>
      </c>
    </row>
    <row r="228" spans="1:26" s="117" customFormat="1" ht="12.75" hidden="1" customHeight="1" x14ac:dyDescent="0.35">
      <c r="A228" s="29" t="s">
        <v>2618</v>
      </c>
      <c r="B228" s="1" t="s">
        <v>319</v>
      </c>
      <c r="C228" s="29" t="s">
        <v>3</v>
      </c>
      <c r="D228" s="29" t="s">
        <v>3</v>
      </c>
      <c r="E228" s="29" t="s">
        <v>2</v>
      </c>
      <c r="F228" s="29" t="s">
        <v>2</v>
      </c>
      <c r="G228" s="29" t="s">
        <v>2</v>
      </c>
      <c r="H228" s="29" t="s">
        <v>2</v>
      </c>
      <c r="I228" s="134" t="s">
        <v>3</v>
      </c>
      <c r="J228" s="134">
        <v>4</v>
      </c>
      <c r="K228" s="29" t="s">
        <v>2</v>
      </c>
      <c r="L228" s="29" t="s">
        <v>2</v>
      </c>
      <c r="M228" s="29" t="s">
        <v>2</v>
      </c>
      <c r="N228" s="29" t="s">
        <v>3</v>
      </c>
      <c r="O228" s="1" t="s">
        <v>2412</v>
      </c>
      <c r="P228" s="29">
        <v>1195</v>
      </c>
      <c r="Q228" s="29"/>
      <c r="R228" s="85" t="s">
        <v>2</v>
      </c>
      <c r="S228" s="85" t="s">
        <v>2</v>
      </c>
      <c r="T228" s="117" t="str">
        <f t="shared" si="18"/>
        <v>ja</v>
      </c>
      <c r="U228" s="117" t="str">
        <f t="shared" si="19"/>
        <v>ja</v>
      </c>
      <c r="V228" s="142" t="s">
        <v>4606</v>
      </c>
      <c r="W228" s="118">
        <f t="shared" si="20"/>
        <v>4</v>
      </c>
      <c r="X228" s="117" t="str">
        <f t="shared" si="21"/>
        <v>OK</v>
      </c>
      <c r="Y228" s="117">
        <f t="shared" si="22"/>
        <v>1195</v>
      </c>
      <c r="Z228" s="117" t="str">
        <f t="shared" si="23"/>
        <v>OK</v>
      </c>
    </row>
    <row r="229" spans="1:26" s="117" customFormat="1" ht="12.75" hidden="1" customHeight="1" x14ac:dyDescent="0.35">
      <c r="A229" s="29" t="s">
        <v>2619</v>
      </c>
      <c r="B229" s="1" t="s">
        <v>563</v>
      </c>
      <c r="C229" s="29" t="s">
        <v>3</v>
      </c>
      <c r="D229" s="29" t="s">
        <v>3</v>
      </c>
      <c r="E229" s="29" t="s">
        <v>2</v>
      </c>
      <c r="F229" s="29" t="s">
        <v>2</v>
      </c>
      <c r="G229" s="29" t="s">
        <v>2</v>
      </c>
      <c r="H229" s="29" t="s">
        <v>2</v>
      </c>
      <c r="I229" s="133" t="s">
        <v>3</v>
      </c>
      <c r="J229" s="134">
        <v>4</v>
      </c>
      <c r="K229" s="29" t="s">
        <v>2</v>
      </c>
      <c r="L229" s="29" t="s">
        <v>2</v>
      </c>
      <c r="M229" s="29" t="s">
        <v>2</v>
      </c>
      <c r="N229" s="29" t="s">
        <v>3</v>
      </c>
      <c r="O229" s="1" t="s">
        <v>2412</v>
      </c>
      <c r="P229" s="29" t="s">
        <v>4438</v>
      </c>
      <c r="Q229" s="29"/>
      <c r="R229" s="85" t="s">
        <v>2</v>
      </c>
      <c r="S229" s="85" t="s">
        <v>2</v>
      </c>
      <c r="T229" s="117" t="str">
        <f t="shared" si="18"/>
        <v>ja</v>
      </c>
      <c r="U229" s="117" t="str">
        <f t="shared" si="19"/>
        <v>ja</v>
      </c>
      <c r="V229" s="142" t="s">
        <v>4600</v>
      </c>
      <c r="W229" s="118">
        <f t="shared" si="20"/>
        <v>4</v>
      </c>
      <c r="X229" s="117" t="str">
        <f t="shared" si="21"/>
        <v>OK</v>
      </c>
      <c r="Y229" s="117" t="str">
        <f t="shared" si="22"/>
        <v>1193/1207/1195</v>
      </c>
      <c r="Z229" s="117" t="str">
        <f t="shared" si="23"/>
        <v>OK</v>
      </c>
    </row>
    <row r="230" spans="1:26" s="115" customFormat="1" ht="12.75" hidden="1" customHeight="1" x14ac:dyDescent="0.35">
      <c r="A230" s="29" t="s">
        <v>2620</v>
      </c>
      <c r="B230" s="1" t="s">
        <v>1327</v>
      </c>
      <c r="C230" s="29" t="s">
        <v>3</v>
      </c>
      <c r="D230" s="29" t="s">
        <v>3</v>
      </c>
      <c r="E230" s="29" t="s">
        <v>2</v>
      </c>
      <c r="F230" s="29" t="s">
        <v>2</v>
      </c>
      <c r="G230" s="29" t="s">
        <v>2</v>
      </c>
      <c r="H230" s="29" t="s">
        <v>2</v>
      </c>
      <c r="I230" s="29" t="s">
        <v>3</v>
      </c>
      <c r="J230" s="30">
        <v>1</v>
      </c>
      <c r="K230" s="29" t="s">
        <v>2</v>
      </c>
      <c r="L230" s="29" t="s">
        <v>2</v>
      </c>
      <c r="M230" s="29" t="s">
        <v>2</v>
      </c>
      <c r="N230" s="29" t="s">
        <v>3</v>
      </c>
      <c r="O230" s="1"/>
      <c r="P230" s="29" t="s">
        <v>4</v>
      </c>
      <c r="Q230" s="29"/>
      <c r="R230" s="85" t="s">
        <v>2</v>
      </c>
      <c r="S230" s="85" t="s">
        <v>2</v>
      </c>
      <c r="T230" s="117" t="str">
        <f t="shared" si="18"/>
        <v>ja</v>
      </c>
      <c r="U230" s="117" t="str">
        <f t="shared" si="19"/>
        <v>ja</v>
      </c>
      <c r="V230" s="142" t="s">
        <v>4576</v>
      </c>
      <c r="W230" s="118">
        <f t="shared" si="20"/>
        <v>1</v>
      </c>
      <c r="X230" s="117" t="str">
        <f t="shared" si="21"/>
        <v>OK</v>
      </c>
      <c r="Y230" s="117" t="str">
        <f t="shared" si="22"/>
        <v>keine</v>
      </c>
      <c r="Z230" s="117" t="str">
        <f t="shared" si="23"/>
        <v>OK</v>
      </c>
    </row>
    <row r="231" spans="1:26" s="117" customFormat="1" ht="12.75" hidden="1" customHeight="1" x14ac:dyDescent="0.35">
      <c r="A231" s="29" t="s">
        <v>2621</v>
      </c>
      <c r="B231" s="1" t="s">
        <v>264</v>
      </c>
      <c r="C231" s="29" t="s">
        <v>3</v>
      </c>
      <c r="D231" s="29" t="s">
        <v>3</v>
      </c>
      <c r="E231" s="29" t="s">
        <v>2</v>
      </c>
      <c r="F231" s="29" t="s">
        <v>2</v>
      </c>
      <c r="G231" s="29" t="s">
        <v>2</v>
      </c>
      <c r="H231" s="29" t="s">
        <v>2</v>
      </c>
      <c r="I231" s="29" t="s">
        <v>3</v>
      </c>
      <c r="J231" s="30">
        <v>1</v>
      </c>
      <c r="K231" s="29" t="s">
        <v>2</v>
      </c>
      <c r="L231" s="29" t="s">
        <v>2</v>
      </c>
      <c r="M231" s="29" t="s">
        <v>2</v>
      </c>
      <c r="N231" s="29" t="s">
        <v>3</v>
      </c>
      <c r="O231" s="1"/>
      <c r="P231" s="29" t="s">
        <v>4</v>
      </c>
      <c r="Q231" s="29"/>
      <c r="R231" s="85" t="s">
        <v>3</v>
      </c>
      <c r="S231" s="85" t="s">
        <v>3</v>
      </c>
      <c r="T231" s="117" t="str">
        <f t="shared" si="18"/>
        <v>ja</v>
      </c>
      <c r="U231" s="117" t="str">
        <f t="shared" si="19"/>
        <v>ja</v>
      </c>
      <c r="V231" s="142" t="s">
        <v>4580</v>
      </c>
      <c r="W231" s="118">
        <f t="shared" si="20"/>
        <v>1</v>
      </c>
      <c r="X231" s="117" t="str">
        <f t="shared" si="21"/>
        <v>OK</v>
      </c>
      <c r="Y231" s="117" t="str">
        <f t="shared" si="22"/>
        <v>keine</v>
      </c>
      <c r="Z231" s="117" t="str">
        <f t="shared" si="23"/>
        <v>OK</v>
      </c>
    </row>
    <row r="232" spans="1:26" s="117" customFormat="1" ht="12.75" hidden="1" customHeight="1" x14ac:dyDescent="0.35">
      <c r="A232" s="29" t="s">
        <v>2622</v>
      </c>
      <c r="B232" s="1" t="s">
        <v>484</v>
      </c>
      <c r="C232" s="29" t="s">
        <v>3</v>
      </c>
      <c r="D232" s="29" t="s">
        <v>3</v>
      </c>
      <c r="E232" s="29" t="s">
        <v>2</v>
      </c>
      <c r="F232" s="29" t="s">
        <v>2</v>
      </c>
      <c r="G232" s="29" t="s">
        <v>2</v>
      </c>
      <c r="H232" s="29" t="s">
        <v>2</v>
      </c>
      <c r="I232" s="29" t="s">
        <v>3</v>
      </c>
      <c r="J232" s="30">
        <v>1</v>
      </c>
      <c r="K232" s="29" t="s">
        <v>2</v>
      </c>
      <c r="L232" s="29" t="s">
        <v>2</v>
      </c>
      <c r="M232" s="29" t="s">
        <v>2</v>
      </c>
      <c r="N232" s="29" t="s">
        <v>3</v>
      </c>
      <c r="O232" s="1"/>
      <c r="P232" s="29" t="s">
        <v>4</v>
      </c>
      <c r="Q232" s="29"/>
      <c r="R232" s="85" t="s">
        <v>3</v>
      </c>
      <c r="S232" s="85" t="s">
        <v>3</v>
      </c>
      <c r="T232" s="117" t="str">
        <f t="shared" si="18"/>
        <v>ja</v>
      </c>
      <c r="U232" s="117" t="str">
        <f t="shared" si="19"/>
        <v>ja</v>
      </c>
      <c r="V232" s="142" t="s">
        <v>4577</v>
      </c>
      <c r="W232" s="118">
        <f t="shared" si="20"/>
        <v>1</v>
      </c>
      <c r="X232" s="117" t="str">
        <f t="shared" si="21"/>
        <v>OK</v>
      </c>
      <c r="Y232" s="117" t="str">
        <f t="shared" si="22"/>
        <v>keine</v>
      </c>
      <c r="Z232" s="117" t="str">
        <f t="shared" si="23"/>
        <v>OK</v>
      </c>
    </row>
    <row r="233" spans="1:26" s="117" customFormat="1" ht="12.75" hidden="1" customHeight="1" x14ac:dyDescent="0.35">
      <c r="A233" s="29" t="s">
        <v>2623</v>
      </c>
      <c r="B233" s="1" t="s">
        <v>1917</v>
      </c>
      <c r="C233" s="29" t="s">
        <v>3</v>
      </c>
      <c r="D233" s="29" t="s">
        <v>3</v>
      </c>
      <c r="E233" s="29" t="s">
        <v>2</v>
      </c>
      <c r="F233" s="29" t="s">
        <v>2</v>
      </c>
      <c r="G233" s="29" t="s">
        <v>2</v>
      </c>
      <c r="H233" s="29" t="s">
        <v>2</v>
      </c>
      <c r="I233" s="29" t="s">
        <v>3</v>
      </c>
      <c r="J233" s="30">
        <v>1</v>
      </c>
      <c r="K233" s="29" t="s">
        <v>2</v>
      </c>
      <c r="L233" s="29" t="s">
        <v>2</v>
      </c>
      <c r="M233" s="29" t="s">
        <v>2</v>
      </c>
      <c r="N233" s="29" t="s">
        <v>3</v>
      </c>
      <c r="O233" s="1"/>
      <c r="P233" s="29" t="s">
        <v>4</v>
      </c>
      <c r="Q233" s="29"/>
      <c r="R233" s="85" t="s">
        <v>2</v>
      </c>
      <c r="S233" s="85" t="s">
        <v>2</v>
      </c>
      <c r="T233" s="117" t="str">
        <f t="shared" si="18"/>
        <v>ja</v>
      </c>
      <c r="U233" s="117" t="str">
        <f t="shared" si="19"/>
        <v>ja</v>
      </c>
      <c r="V233" s="142" t="s">
        <v>4575</v>
      </c>
      <c r="W233" s="118">
        <f t="shared" si="20"/>
        <v>1</v>
      </c>
      <c r="X233" s="117" t="str">
        <f t="shared" si="21"/>
        <v>OK</v>
      </c>
      <c r="Y233" s="117" t="str">
        <f t="shared" si="22"/>
        <v>keine</v>
      </c>
      <c r="Z233" s="117" t="str">
        <f t="shared" si="23"/>
        <v>OK</v>
      </c>
    </row>
    <row r="234" spans="1:26" s="117" customFormat="1" ht="12.75" hidden="1" customHeight="1" x14ac:dyDescent="0.35">
      <c r="A234" s="29" t="s">
        <v>2624</v>
      </c>
      <c r="B234" s="1" t="s">
        <v>1093</v>
      </c>
      <c r="C234" s="29" t="s">
        <v>3</v>
      </c>
      <c r="D234" s="29" t="s">
        <v>3</v>
      </c>
      <c r="E234" s="29" t="s">
        <v>2</v>
      </c>
      <c r="F234" s="29" t="s">
        <v>2</v>
      </c>
      <c r="G234" s="29" t="s">
        <v>2</v>
      </c>
      <c r="H234" s="29" t="s">
        <v>2</v>
      </c>
      <c r="I234" s="133" t="s">
        <v>3</v>
      </c>
      <c r="J234" s="134">
        <v>1</v>
      </c>
      <c r="K234" s="29" t="s">
        <v>2</v>
      </c>
      <c r="L234" s="29" t="s">
        <v>2</v>
      </c>
      <c r="M234" s="29" t="s">
        <v>2</v>
      </c>
      <c r="N234" s="29" t="s">
        <v>3</v>
      </c>
      <c r="O234" s="1"/>
      <c r="P234" s="29" t="s">
        <v>4</v>
      </c>
      <c r="Q234" s="29"/>
      <c r="R234" s="85" t="s">
        <v>2</v>
      </c>
      <c r="S234" s="85" t="s">
        <v>2</v>
      </c>
      <c r="T234" s="117" t="str">
        <f t="shared" si="18"/>
        <v>ja</v>
      </c>
      <c r="U234" s="117" t="str">
        <f t="shared" si="19"/>
        <v>ja</v>
      </c>
      <c r="V234" s="142" t="s">
        <v>4601</v>
      </c>
      <c r="W234" s="118">
        <f t="shared" si="20"/>
        <v>1</v>
      </c>
      <c r="X234" s="117" t="str">
        <f t="shared" si="21"/>
        <v>OK</v>
      </c>
      <c r="Y234" s="117" t="str">
        <f t="shared" si="22"/>
        <v>keine</v>
      </c>
      <c r="Z234" s="117" t="str">
        <f t="shared" si="23"/>
        <v>OK</v>
      </c>
    </row>
    <row r="235" spans="1:26" s="117" customFormat="1" ht="12.75" hidden="1" customHeight="1" x14ac:dyDescent="0.35">
      <c r="A235" s="29" t="s">
        <v>2625</v>
      </c>
      <c r="B235" s="1" t="s">
        <v>1610</v>
      </c>
      <c r="C235" s="29" t="s">
        <v>3</v>
      </c>
      <c r="D235" s="29" t="s">
        <v>3</v>
      </c>
      <c r="E235" s="29" t="s">
        <v>2</v>
      </c>
      <c r="F235" s="29" t="s">
        <v>2</v>
      </c>
      <c r="G235" s="29" t="s">
        <v>2</v>
      </c>
      <c r="H235" s="29" t="s">
        <v>2</v>
      </c>
      <c r="I235" s="29" t="s">
        <v>3</v>
      </c>
      <c r="J235" s="30">
        <v>1</v>
      </c>
      <c r="K235" s="29" t="s">
        <v>2</v>
      </c>
      <c r="L235" s="29" t="s">
        <v>2</v>
      </c>
      <c r="M235" s="29" t="s">
        <v>2</v>
      </c>
      <c r="N235" s="29" t="s">
        <v>3</v>
      </c>
      <c r="O235" s="1"/>
      <c r="P235" s="29" t="s">
        <v>4</v>
      </c>
      <c r="Q235" s="29"/>
      <c r="R235" s="85" t="s">
        <v>2</v>
      </c>
      <c r="S235" s="85" t="s">
        <v>2</v>
      </c>
      <c r="T235" s="117" t="str">
        <f t="shared" si="18"/>
        <v>ja</v>
      </c>
      <c r="U235" s="117" t="str">
        <f t="shared" si="19"/>
        <v>ja</v>
      </c>
      <c r="V235" s="142" t="s">
        <v>4599</v>
      </c>
      <c r="W235" s="118">
        <f t="shared" si="20"/>
        <v>1</v>
      </c>
      <c r="X235" s="117" t="str">
        <f t="shared" si="21"/>
        <v>OK</v>
      </c>
      <c r="Y235" s="117" t="str">
        <f t="shared" si="22"/>
        <v>keine</v>
      </c>
      <c r="Z235" s="117" t="str">
        <f t="shared" si="23"/>
        <v>OK</v>
      </c>
    </row>
    <row r="236" spans="1:26" s="117" customFormat="1" ht="12.75" hidden="1" customHeight="1" x14ac:dyDescent="0.35">
      <c r="A236" s="29" t="s">
        <v>2626</v>
      </c>
      <c r="B236" s="1" t="s">
        <v>1611</v>
      </c>
      <c r="C236" s="29" t="s">
        <v>3</v>
      </c>
      <c r="D236" s="29" t="s">
        <v>3</v>
      </c>
      <c r="E236" s="29" t="s">
        <v>2</v>
      </c>
      <c r="F236" s="29" t="s">
        <v>2</v>
      </c>
      <c r="G236" s="29" t="s">
        <v>2</v>
      </c>
      <c r="H236" s="29" t="s">
        <v>2</v>
      </c>
      <c r="I236" s="29" t="s">
        <v>3</v>
      </c>
      <c r="J236" s="30">
        <v>1</v>
      </c>
      <c r="K236" s="29" t="s">
        <v>2</v>
      </c>
      <c r="L236" s="29" t="s">
        <v>2</v>
      </c>
      <c r="M236" s="29" t="s">
        <v>2</v>
      </c>
      <c r="N236" s="29" t="s">
        <v>3</v>
      </c>
      <c r="O236" s="1"/>
      <c r="P236" s="29" t="s">
        <v>4</v>
      </c>
      <c r="Q236" s="29"/>
      <c r="R236" s="85" t="s">
        <v>2</v>
      </c>
      <c r="S236" s="85" t="s">
        <v>2</v>
      </c>
      <c r="T236" s="117" t="str">
        <f t="shared" si="18"/>
        <v>ja</v>
      </c>
      <c r="U236" s="117" t="str">
        <f t="shared" si="19"/>
        <v>ja</v>
      </c>
      <c r="V236" s="142" t="s">
        <v>4599</v>
      </c>
      <c r="W236" s="118">
        <f t="shared" si="20"/>
        <v>1</v>
      </c>
      <c r="X236" s="117" t="str">
        <f t="shared" si="21"/>
        <v>OK</v>
      </c>
      <c r="Y236" s="117" t="str">
        <f t="shared" si="22"/>
        <v>keine</v>
      </c>
      <c r="Z236" s="117" t="str">
        <f t="shared" si="23"/>
        <v>OK</v>
      </c>
    </row>
    <row r="237" spans="1:26" s="117" customFormat="1" ht="12.75" hidden="1" customHeight="1" x14ac:dyDescent="0.35">
      <c r="A237" s="29" t="s">
        <v>2627</v>
      </c>
      <c r="B237" s="1" t="s">
        <v>1918</v>
      </c>
      <c r="C237" s="29" t="s">
        <v>3</v>
      </c>
      <c r="D237" s="29" t="s">
        <v>3</v>
      </c>
      <c r="E237" s="29" t="s">
        <v>2</v>
      </c>
      <c r="F237" s="29" t="s">
        <v>2</v>
      </c>
      <c r="G237" s="29" t="s">
        <v>2</v>
      </c>
      <c r="H237" s="29" t="s">
        <v>2</v>
      </c>
      <c r="I237" s="29" t="s">
        <v>3</v>
      </c>
      <c r="J237" s="30">
        <v>1</v>
      </c>
      <c r="K237" s="29" t="s">
        <v>2</v>
      </c>
      <c r="L237" s="29" t="s">
        <v>2</v>
      </c>
      <c r="M237" s="29" t="s">
        <v>2</v>
      </c>
      <c r="N237" s="29" t="s">
        <v>3</v>
      </c>
      <c r="O237" s="1"/>
      <c r="P237" s="29" t="s">
        <v>4</v>
      </c>
      <c r="Q237" s="29"/>
      <c r="R237" s="85" t="s">
        <v>2</v>
      </c>
      <c r="S237" s="85" t="s">
        <v>2</v>
      </c>
      <c r="T237" s="117" t="str">
        <f t="shared" si="18"/>
        <v>ja</v>
      </c>
      <c r="U237" s="117" t="str">
        <f t="shared" si="19"/>
        <v>ja</v>
      </c>
      <c r="V237" s="142" t="s">
        <v>4599</v>
      </c>
      <c r="W237" s="118">
        <f t="shared" si="20"/>
        <v>1</v>
      </c>
      <c r="X237" s="117" t="str">
        <f t="shared" si="21"/>
        <v>OK</v>
      </c>
      <c r="Y237" s="117" t="str">
        <f t="shared" si="22"/>
        <v>keine</v>
      </c>
      <c r="Z237" s="117" t="str">
        <f t="shared" si="23"/>
        <v>OK</v>
      </c>
    </row>
    <row r="238" spans="1:26" s="115" customFormat="1" ht="12.75" hidden="1" customHeight="1" x14ac:dyDescent="0.35">
      <c r="A238" s="29" t="s">
        <v>2044</v>
      </c>
      <c r="B238" s="1" t="s">
        <v>2043</v>
      </c>
      <c r="C238" s="29" t="s">
        <v>3</v>
      </c>
      <c r="D238" s="29" t="s">
        <v>3</v>
      </c>
      <c r="E238" s="29" t="s">
        <v>2</v>
      </c>
      <c r="F238" s="29" t="s">
        <v>2</v>
      </c>
      <c r="G238" s="29" t="s">
        <v>2</v>
      </c>
      <c r="H238" s="29" t="s">
        <v>2</v>
      </c>
      <c r="I238" s="29" t="s">
        <v>3</v>
      </c>
      <c r="J238" s="30">
        <v>1</v>
      </c>
      <c r="K238" s="29" t="s">
        <v>2</v>
      </c>
      <c r="L238" s="29" t="s">
        <v>2</v>
      </c>
      <c r="M238" s="29" t="s">
        <v>2</v>
      </c>
      <c r="N238" s="29" t="s">
        <v>3</v>
      </c>
      <c r="O238" s="1"/>
      <c r="P238" s="29" t="s">
        <v>4</v>
      </c>
      <c r="Q238" s="29"/>
      <c r="R238" s="85" t="s">
        <v>2</v>
      </c>
      <c r="S238" s="85" t="s">
        <v>2</v>
      </c>
      <c r="T238" s="117" t="str">
        <f t="shared" si="18"/>
        <v>ja</v>
      </c>
      <c r="U238" s="117" t="str">
        <f t="shared" si="19"/>
        <v>ja</v>
      </c>
      <c r="V238" s="142" t="s">
        <v>4577</v>
      </c>
      <c r="W238" s="118">
        <f t="shared" si="20"/>
        <v>1</v>
      </c>
      <c r="X238" s="117" t="str">
        <f t="shared" si="21"/>
        <v>OK</v>
      </c>
      <c r="Y238" s="117" t="str">
        <f t="shared" si="22"/>
        <v>keine</v>
      </c>
      <c r="Z238" s="117" t="str">
        <f t="shared" si="23"/>
        <v>OK</v>
      </c>
    </row>
    <row r="239" spans="1:26" s="117" customFormat="1" ht="12.75" hidden="1" customHeight="1" x14ac:dyDescent="0.35">
      <c r="A239" s="29" t="s">
        <v>2628</v>
      </c>
      <c r="B239" s="1" t="s">
        <v>1345</v>
      </c>
      <c r="C239" s="29" t="s">
        <v>3</v>
      </c>
      <c r="D239" s="29" t="s">
        <v>3</v>
      </c>
      <c r="E239" s="29" t="s">
        <v>2</v>
      </c>
      <c r="F239" s="29" t="s">
        <v>2</v>
      </c>
      <c r="G239" s="29" t="s">
        <v>2</v>
      </c>
      <c r="H239" s="29" t="s">
        <v>2</v>
      </c>
      <c r="I239" s="29" t="s">
        <v>3</v>
      </c>
      <c r="J239" s="30">
        <v>1</v>
      </c>
      <c r="K239" s="29" t="s">
        <v>2</v>
      </c>
      <c r="L239" s="29" t="s">
        <v>2</v>
      </c>
      <c r="M239" s="29" t="s">
        <v>2</v>
      </c>
      <c r="N239" s="29" t="s">
        <v>3</v>
      </c>
      <c r="O239" s="1"/>
      <c r="P239" s="29">
        <v>1198</v>
      </c>
      <c r="Q239" s="29"/>
      <c r="R239" s="85" t="s">
        <v>3</v>
      </c>
      <c r="S239" s="85" t="s">
        <v>3</v>
      </c>
      <c r="T239" s="117" t="str">
        <f t="shared" si="18"/>
        <v>ja</v>
      </c>
      <c r="U239" s="117" t="str">
        <f t="shared" si="19"/>
        <v>ja</v>
      </c>
      <c r="V239" s="142" t="s">
        <v>4622</v>
      </c>
      <c r="W239" s="118">
        <f t="shared" si="20"/>
        <v>1</v>
      </c>
      <c r="X239" s="117" t="str">
        <f t="shared" si="21"/>
        <v>OK</v>
      </c>
      <c r="Y239" s="117">
        <f t="shared" si="22"/>
        <v>1198</v>
      </c>
      <c r="Z239" s="117" t="str">
        <f t="shared" si="23"/>
        <v>OK</v>
      </c>
    </row>
    <row r="240" spans="1:26" s="117" customFormat="1" ht="12.75" hidden="1" customHeight="1" x14ac:dyDescent="0.35">
      <c r="A240" s="29" t="s">
        <v>2629</v>
      </c>
      <c r="B240" s="1" t="s">
        <v>1919</v>
      </c>
      <c r="C240" s="29" t="s">
        <v>3</v>
      </c>
      <c r="D240" s="29" t="s">
        <v>3</v>
      </c>
      <c r="E240" s="29" t="s">
        <v>2</v>
      </c>
      <c r="F240" s="29" t="s">
        <v>2</v>
      </c>
      <c r="G240" s="29" t="s">
        <v>2</v>
      </c>
      <c r="H240" s="29" t="s">
        <v>2</v>
      </c>
      <c r="I240" s="29" t="s">
        <v>3</v>
      </c>
      <c r="J240" s="30">
        <v>1</v>
      </c>
      <c r="K240" s="29" t="s">
        <v>2</v>
      </c>
      <c r="L240" s="29" t="s">
        <v>2</v>
      </c>
      <c r="M240" s="29" t="s">
        <v>2</v>
      </c>
      <c r="N240" s="29" t="s">
        <v>3</v>
      </c>
      <c r="O240" s="1"/>
      <c r="P240" s="29" t="s">
        <v>4</v>
      </c>
      <c r="Q240" s="29"/>
      <c r="R240" s="85" t="s">
        <v>2</v>
      </c>
      <c r="S240" s="85" t="s">
        <v>2</v>
      </c>
      <c r="T240" s="117" t="str">
        <f t="shared" si="18"/>
        <v>ja</v>
      </c>
      <c r="U240" s="117" t="str">
        <f t="shared" si="19"/>
        <v>ja</v>
      </c>
      <c r="V240" s="142" t="s">
        <v>4580</v>
      </c>
      <c r="W240" s="118">
        <f t="shared" si="20"/>
        <v>1</v>
      </c>
      <c r="X240" s="117" t="str">
        <f t="shared" si="21"/>
        <v>OK</v>
      </c>
      <c r="Y240" s="117" t="str">
        <f t="shared" si="22"/>
        <v>keine</v>
      </c>
      <c r="Z240" s="117" t="str">
        <f t="shared" si="23"/>
        <v>OK</v>
      </c>
    </row>
    <row r="241" spans="1:26" s="117" customFormat="1" ht="12.75" hidden="1" customHeight="1" x14ac:dyDescent="0.35">
      <c r="A241" s="29" t="s">
        <v>2630</v>
      </c>
      <c r="B241" s="1" t="s">
        <v>391</v>
      </c>
      <c r="C241" s="29" t="s">
        <v>3</v>
      </c>
      <c r="D241" s="29" t="s">
        <v>3</v>
      </c>
      <c r="E241" s="29" t="s">
        <v>2</v>
      </c>
      <c r="F241" s="29" t="s">
        <v>2</v>
      </c>
      <c r="G241" s="29" t="s">
        <v>2</v>
      </c>
      <c r="H241" s="29" t="s">
        <v>2</v>
      </c>
      <c r="I241" s="133" t="s">
        <v>3</v>
      </c>
      <c r="J241" s="134">
        <v>1</v>
      </c>
      <c r="K241" s="29" t="s">
        <v>2</v>
      </c>
      <c r="L241" s="29" t="s">
        <v>2</v>
      </c>
      <c r="M241" s="29" t="s">
        <v>2</v>
      </c>
      <c r="N241" s="29" t="s">
        <v>3</v>
      </c>
      <c r="O241" s="1"/>
      <c r="P241" s="29" t="s">
        <v>4</v>
      </c>
      <c r="Q241" s="29"/>
      <c r="R241" s="85" t="s">
        <v>3</v>
      </c>
      <c r="S241" s="85" t="s">
        <v>3</v>
      </c>
      <c r="T241" s="117" t="str">
        <f t="shared" si="18"/>
        <v>ja</v>
      </c>
      <c r="U241" s="117" t="str">
        <f t="shared" si="19"/>
        <v>ja</v>
      </c>
      <c r="V241" s="142" t="s">
        <v>4606</v>
      </c>
      <c r="W241" s="118">
        <f t="shared" si="20"/>
        <v>1</v>
      </c>
      <c r="X241" s="117" t="str">
        <f t="shared" si="21"/>
        <v>OK</v>
      </c>
      <c r="Y241" s="117" t="str">
        <f t="shared" si="22"/>
        <v>keine</v>
      </c>
      <c r="Z241" s="117" t="str">
        <f t="shared" si="23"/>
        <v>OK</v>
      </c>
    </row>
    <row r="242" spans="1:26" s="117" customFormat="1" ht="12.75" customHeight="1" x14ac:dyDescent="0.35">
      <c r="A242" s="29" t="s">
        <v>2631</v>
      </c>
      <c r="B242" s="1" t="s">
        <v>1579</v>
      </c>
      <c r="C242" s="29" t="s">
        <v>3</v>
      </c>
      <c r="D242" s="29" t="s">
        <v>3</v>
      </c>
      <c r="E242" s="29" t="s">
        <v>2</v>
      </c>
      <c r="F242" s="29" t="s">
        <v>2</v>
      </c>
      <c r="G242" s="29" t="s">
        <v>2</v>
      </c>
      <c r="H242" s="29" t="s">
        <v>2</v>
      </c>
      <c r="I242" s="30" t="s">
        <v>3</v>
      </c>
      <c r="J242" s="30">
        <v>4</v>
      </c>
      <c r="K242" s="29" t="s">
        <v>2</v>
      </c>
      <c r="L242" s="29" t="s">
        <v>2</v>
      </c>
      <c r="M242" s="29" t="s">
        <v>2</v>
      </c>
      <c r="N242" s="29" t="s">
        <v>3</v>
      </c>
      <c r="O242" s="1" t="s">
        <v>4468</v>
      </c>
      <c r="P242" s="29">
        <v>1195</v>
      </c>
      <c r="Q242" s="29" t="s">
        <v>4442</v>
      </c>
      <c r="R242" s="85" t="s">
        <v>3</v>
      </c>
      <c r="S242" s="85" t="s">
        <v>3</v>
      </c>
      <c r="T242" s="117" t="str">
        <f t="shared" si="18"/>
        <v>ja</v>
      </c>
      <c r="U242" s="117" t="str">
        <f t="shared" si="19"/>
        <v>ja</v>
      </c>
      <c r="V242" s="142" t="s">
        <v>4592</v>
      </c>
      <c r="W242" s="118">
        <f t="shared" si="20"/>
        <v>4</v>
      </c>
      <c r="X242" s="117" t="str">
        <f t="shared" si="21"/>
        <v>OK</v>
      </c>
      <c r="Y242" s="117">
        <f t="shared" si="22"/>
        <v>1195</v>
      </c>
      <c r="Z242" s="117" t="str">
        <f t="shared" si="23"/>
        <v>OK</v>
      </c>
    </row>
    <row r="243" spans="1:26" s="117" customFormat="1" ht="12.75" hidden="1" customHeight="1" x14ac:dyDescent="0.35">
      <c r="A243" s="29" t="s">
        <v>2632</v>
      </c>
      <c r="B243" s="1" t="s">
        <v>1851</v>
      </c>
      <c r="C243" s="29" t="s">
        <v>3</v>
      </c>
      <c r="D243" s="29" t="s">
        <v>3</v>
      </c>
      <c r="E243" s="29" t="s">
        <v>2</v>
      </c>
      <c r="F243" s="29" t="s">
        <v>2</v>
      </c>
      <c r="G243" s="29" t="s">
        <v>2</v>
      </c>
      <c r="H243" s="29" t="s">
        <v>2</v>
      </c>
      <c r="I243" s="133" t="s">
        <v>3</v>
      </c>
      <c r="J243" s="134">
        <v>1</v>
      </c>
      <c r="K243" s="29" t="s">
        <v>2</v>
      </c>
      <c r="L243" s="29" t="s">
        <v>2</v>
      </c>
      <c r="M243" s="29" t="s">
        <v>2</v>
      </c>
      <c r="N243" s="29" t="s">
        <v>3</v>
      </c>
      <c r="O243" s="1"/>
      <c r="P243" s="29" t="s">
        <v>4</v>
      </c>
      <c r="Q243" s="29"/>
      <c r="R243" s="85" t="s">
        <v>2</v>
      </c>
      <c r="S243" s="85" t="s">
        <v>2</v>
      </c>
      <c r="T243" s="117" t="str">
        <f t="shared" si="18"/>
        <v>ja</v>
      </c>
      <c r="U243" s="117" t="str">
        <f t="shared" si="19"/>
        <v>ja</v>
      </c>
      <c r="V243" s="142" t="s">
        <v>4582</v>
      </c>
      <c r="W243" s="118">
        <f t="shared" si="20"/>
        <v>1</v>
      </c>
      <c r="X243" s="117" t="str">
        <f t="shared" si="21"/>
        <v>OK</v>
      </c>
      <c r="Y243" s="117" t="str">
        <f t="shared" si="22"/>
        <v>keine</v>
      </c>
      <c r="Z243" s="117" t="str">
        <f t="shared" si="23"/>
        <v>OK</v>
      </c>
    </row>
    <row r="244" spans="1:26" s="117" customFormat="1" ht="12.75" hidden="1" customHeight="1" x14ac:dyDescent="0.35">
      <c r="A244" s="29" t="s">
        <v>2633</v>
      </c>
      <c r="B244" s="1" t="s">
        <v>1852</v>
      </c>
      <c r="C244" s="29" t="s">
        <v>3</v>
      </c>
      <c r="D244" s="29" t="s">
        <v>3</v>
      </c>
      <c r="E244" s="29" t="s">
        <v>2</v>
      </c>
      <c r="F244" s="29" t="s">
        <v>2</v>
      </c>
      <c r="G244" s="29" t="s">
        <v>2</v>
      </c>
      <c r="H244" s="29" t="s">
        <v>2</v>
      </c>
      <c r="I244" s="133" t="s">
        <v>3</v>
      </c>
      <c r="J244" s="134">
        <v>1</v>
      </c>
      <c r="K244" s="29" t="s">
        <v>2</v>
      </c>
      <c r="L244" s="29" t="s">
        <v>2</v>
      </c>
      <c r="M244" s="29" t="s">
        <v>2</v>
      </c>
      <c r="N244" s="29" t="s">
        <v>3</v>
      </c>
      <c r="O244" s="1"/>
      <c r="P244" s="29" t="s">
        <v>4</v>
      </c>
      <c r="Q244" s="29"/>
      <c r="R244" s="85" t="s">
        <v>2</v>
      </c>
      <c r="S244" s="85" t="s">
        <v>2</v>
      </c>
      <c r="T244" s="117" t="str">
        <f t="shared" si="18"/>
        <v>ja</v>
      </c>
      <c r="U244" s="117" t="str">
        <f t="shared" si="19"/>
        <v>ja</v>
      </c>
      <c r="V244" s="142" t="s">
        <v>4582</v>
      </c>
      <c r="W244" s="118">
        <f t="shared" si="20"/>
        <v>1</v>
      </c>
      <c r="X244" s="117" t="str">
        <f t="shared" si="21"/>
        <v>OK</v>
      </c>
      <c r="Y244" s="117" t="str">
        <f t="shared" si="22"/>
        <v>keine</v>
      </c>
      <c r="Z244" s="117" t="str">
        <f t="shared" si="23"/>
        <v>OK</v>
      </c>
    </row>
    <row r="245" spans="1:26" s="117" customFormat="1" ht="12.75" hidden="1" customHeight="1" x14ac:dyDescent="0.35">
      <c r="A245" s="29" t="s">
        <v>2634</v>
      </c>
      <c r="B245" s="1" t="s">
        <v>1853</v>
      </c>
      <c r="C245" s="29" t="s">
        <v>3</v>
      </c>
      <c r="D245" s="29" t="s">
        <v>3</v>
      </c>
      <c r="E245" s="29" t="s">
        <v>2</v>
      </c>
      <c r="F245" s="29" t="s">
        <v>2</v>
      </c>
      <c r="G245" s="29" t="s">
        <v>2</v>
      </c>
      <c r="H245" s="29" t="s">
        <v>2</v>
      </c>
      <c r="I245" s="29" t="s">
        <v>3</v>
      </c>
      <c r="J245" s="30">
        <v>2</v>
      </c>
      <c r="K245" s="29" t="s">
        <v>2</v>
      </c>
      <c r="L245" s="29" t="s">
        <v>2</v>
      </c>
      <c r="M245" s="29" t="s">
        <v>2</v>
      </c>
      <c r="N245" s="29" t="s">
        <v>3</v>
      </c>
      <c r="O245" s="1"/>
      <c r="P245" s="29" t="s">
        <v>4</v>
      </c>
      <c r="Q245" s="29"/>
      <c r="R245" s="85" t="s">
        <v>2</v>
      </c>
      <c r="S245" s="85" t="s">
        <v>2</v>
      </c>
      <c r="T245" s="117" t="str">
        <f t="shared" si="18"/>
        <v>ja</v>
      </c>
      <c r="U245" s="117" t="str">
        <f t="shared" si="19"/>
        <v>ja</v>
      </c>
      <c r="V245" s="142" t="s">
        <v>4577</v>
      </c>
      <c r="W245" s="118">
        <f t="shared" si="20"/>
        <v>2</v>
      </c>
      <c r="X245" s="117" t="str">
        <f t="shared" si="21"/>
        <v>OK</v>
      </c>
      <c r="Y245" s="117" t="str">
        <f t="shared" si="22"/>
        <v>keine</v>
      </c>
      <c r="Z245" s="117" t="str">
        <f t="shared" si="23"/>
        <v>OK</v>
      </c>
    </row>
    <row r="246" spans="1:26" s="117" customFormat="1" ht="12.75" hidden="1" customHeight="1" x14ac:dyDescent="0.35">
      <c r="A246" s="29" t="s">
        <v>2340</v>
      </c>
      <c r="B246" s="1" t="s">
        <v>2339</v>
      </c>
      <c r="C246" s="29" t="s">
        <v>3</v>
      </c>
      <c r="D246" s="29" t="s">
        <v>3</v>
      </c>
      <c r="E246" s="29" t="s">
        <v>2</v>
      </c>
      <c r="F246" s="29" t="s">
        <v>2</v>
      </c>
      <c r="G246" s="29" t="s">
        <v>2</v>
      </c>
      <c r="H246" s="29" t="s">
        <v>2</v>
      </c>
      <c r="I246" s="133" t="s">
        <v>3</v>
      </c>
      <c r="J246" s="134">
        <v>2</v>
      </c>
      <c r="K246" s="29" t="s">
        <v>2</v>
      </c>
      <c r="L246" s="29" t="s">
        <v>2</v>
      </c>
      <c r="M246" s="29" t="s">
        <v>2</v>
      </c>
      <c r="N246" s="29" t="s">
        <v>3</v>
      </c>
      <c r="O246" s="1"/>
      <c r="P246" s="29" t="s">
        <v>4</v>
      </c>
      <c r="Q246" s="29"/>
      <c r="R246" s="85" t="s">
        <v>2</v>
      </c>
      <c r="S246" s="85" t="s">
        <v>2</v>
      </c>
      <c r="T246" s="117" t="str">
        <f t="shared" si="18"/>
        <v>ja</v>
      </c>
      <c r="U246" s="117" t="str">
        <f t="shared" si="19"/>
        <v>ja</v>
      </c>
      <c r="V246" s="142" t="s">
        <v>4582</v>
      </c>
      <c r="W246" s="118">
        <f t="shared" si="20"/>
        <v>2</v>
      </c>
      <c r="X246" s="117" t="str">
        <f t="shared" si="21"/>
        <v>OK</v>
      </c>
      <c r="Y246" s="117" t="str">
        <f t="shared" si="22"/>
        <v>keine</v>
      </c>
      <c r="Z246" s="117" t="str">
        <f t="shared" si="23"/>
        <v>OK</v>
      </c>
    </row>
    <row r="247" spans="1:26" s="117" customFormat="1" ht="12.75" hidden="1" customHeight="1" x14ac:dyDescent="0.35">
      <c r="A247" s="29" t="s">
        <v>2635</v>
      </c>
      <c r="B247" s="1" t="s">
        <v>913</v>
      </c>
      <c r="C247" s="29" t="s">
        <v>3</v>
      </c>
      <c r="D247" s="29" t="s">
        <v>3</v>
      </c>
      <c r="E247" s="29" t="s">
        <v>2</v>
      </c>
      <c r="F247" s="29" t="s">
        <v>2</v>
      </c>
      <c r="G247" s="29" t="s">
        <v>2</v>
      </c>
      <c r="H247" s="29" t="s">
        <v>2</v>
      </c>
      <c r="I247" s="30" t="s">
        <v>3</v>
      </c>
      <c r="J247" s="30">
        <v>3</v>
      </c>
      <c r="K247" s="29" t="s">
        <v>2</v>
      </c>
      <c r="L247" s="29" t="s">
        <v>2</v>
      </c>
      <c r="M247" s="29" t="s">
        <v>2</v>
      </c>
      <c r="N247" s="29" t="s">
        <v>3</v>
      </c>
      <c r="O247" s="1" t="s">
        <v>2412</v>
      </c>
      <c r="P247" s="29"/>
      <c r="Q247" s="29"/>
      <c r="R247" s="85" t="s">
        <v>2</v>
      </c>
      <c r="S247" s="85" t="s">
        <v>2</v>
      </c>
      <c r="T247" s="117" t="str">
        <f t="shared" si="18"/>
        <v>ja</v>
      </c>
      <c r="U247" s="117" t="str">
        <f t="shared" si="19"/>
        <v>ja</v>
      </c>
      <c r="V247" s="142" t="s">
        <v>4584</v>
      </c>
      <c r="W247" s="118">
        <f t="shared" si="20"/>
        <v>3</v>
      </c>
      <c r="X247" s="117" t="str">
        <f t="shared" si="21"/>
        <v>OK</v>
      </c>
      <c r="Y247" s="117">
        <f t="shared" si="22"/>
        <v>0</v>
      </c>
      <c r="Z247" s="117" t="str">
        <f t="shared" si="23"/>
        <v>OK</v>
      </c>
    </row>
    <row r="248" spans="1:26" s="117" customFormat="1" ht="12.75" hidden="1" customHeight="1" x14ac:dyDescent="0.35">
      <c r="A248" s="29" t="s">
        <v>2636</v>
      </c>
      <c r="B248" s="1" t="s">
        <v>914</v>
      </c>
      <c r="C248" s="29" t="s">
        <v>3</v>
      </c>
      <c r="D248" s="29" t="s">
        <v>3</v>
      </c>
      <c r="E248" s="29" t="s">
        <v>2</v>
      </c>
      <c r="F248" s="29" t="s">
        <v>2</v>
      </c>
      <c r="G248" s="29" t="s">
        <v>2</v>
      </c>
      <c r="H248" s="29" t="s">
        <v>2</v>
      </c>
      <c r="I248" s="30" t="s">
        <v>3</v>
      </c>
      <c r="J248" s="30">
        <v>3</v>
      </c>
      <c r="K248" s="29" t="s">
        <v>2</v>
      </c>
      <c r="L248" s="29" t="s">
        <v>2</v>
      </c>
      <c r="M248" s="29" t="s">
        <v>2</v>
      </c>
      <c r="N248" s="29" t="s">
        <v>3</v>
      </c>
      <c r="O248" s="1" t="s">
        <v>2412</v>
      </c>
      <c r="P248" s="29"/>
      <c r="Q248" s="29"/>
      <c r="R248" s="85" t="s">
        <v>2</v>
      </c>
      <c r="S248" s="85" t="s">
        <v>2</v>
      </c>
      <c r="T248" s="117" t="str">
        <f t="shared" si="18"/>
        <v>ja</v>
      </c>
      <c r="U248" s="117" t="str">
        <f t="shared" si="19"/>
        <v>ja</v>
      </c>
      <c r="V248" s="142" t="s">
        <v>4584</v>
      </c>
      <c r="W248" s="118">
        <f t="shared" si="20"/>
        <v>3</v>
      </c>
      <c r="X248" s="117" t="str">
        <f t="shared" si="21"/>
        <v>OK</v>
      </c>
      <c r="Y248" s="117">
        <f t="shared" si="22"/>
        <v>0</v>
      </c>
      <c r="Z248" s="117" t="str">
        <f t="shared" si="23"/>
        <v>OK</v>
      </c>
    </row>
    <row r="249" spans="1:26" s="117" customFormat="1" ht="12.75" hidden="1" customHeight="1" x14ac:dyDescent="0.35">
      <c r="A249" s="29" t="s">
        <v>2637</v>
      </c>
      <c r="B249" s="1" t="s">
        <v>911</v>
      </c>
      <c r="C249" s="29" t="s">
        <v>3</v>
      </c>
      <c r="D249" s="29" t="s">
        <v>3</v>
      </c>
      <c r="E249" s="29" t="s">
        <v>2</v>
      </c>
      <c r="F249" s="29" t="s">
        <v>2</v>
      </c>
      <c r="G249" s="29" t="s">
        <v>2</v>
      </c>
      <c r="H249" s="29" t="s">
        <v>2</v>
      </c>
      <c r="I249" s="29" t="s">
        <v>3</v>
      </c>
      <c r="J249" s="30">
        <v>3</v>
      </c>
      <c r="K249" s="29" t="s">
        <v>2</v>
      </c>
      <c r="L249" s="29" t="s">
        <v>2</v>
      </c>
      <c r="M249" s="29" t="s">
        <v>2</v>
      </c>
      <c r="N249" s="29" t="s">
        <v>3</v>
      </c>
      <c r="O249" s="1" t="s">
        <v>2412</v>
      </c>
      <c r="P249" s="29"/>
      <c r="Q249" s="29"/>
      <c r="R249" s="85" t="s">
        <v>2</v>
      </c>
      <c r="S249" s="85" t="s">
        <v>2</v>
      </c>
      <c r="T249" s="117" t="str">
        <f t="shared" si="18"/>
        <v>ja</v>
      </c>
      <c r="U249" s="117" t="str">
        <f t="shared" si="19"/>
        <v>ja</v>
      </c>
      <c r="V249" s="142" t="s">
        <v>4584</v>
      </c>
      <c r="W249" s="118">
        <f t="shared" si="20"/>
        <v>3</v>
      </c>
      <c r="X249" s="117" t="str">
        <f t="shared" si="21"/>
        <v>OK</v>
      </c>
      <c r="Y249" s="117">
        <f t="shared" si="22"/>
        <v>0</v>
      </c>
      <c r="Z249" s="117" t="str">
        <f t="shared" si="23"/>
        <v>OK</v>
      </c>
    </row>
    <row r="250" spans="1:26" s="117" customFormat="1" ht="12.75" hidden="1" customHeight="1" x14ac:dyDescent="0.35">
      <c r="A250" s="29" t="s">
        <v>2638</v>
      </c>
      <c r="B250" s="1" t="s">
        <v>926</v>
      </c>
      <c r="C250" s="29" t="s">
        <v>2</v>
      </c>
      <c r="D250" s="29" t="s">
        <v>2</v>
      </c>
      <c r="E250" s="29" t="s">
        <v>2</v>
      </c>
      <c r="F250" s="29" t="s">
        <v>2</v>
      </c>
      <c r="G250" s="29" t="s">
        <v>2</v>
      </c>
      <c r="H250" s="29" t="s">
        <v>2</v>
      </c>
      <c r="I250" s="29" t="s">
        <v>2</v>
      </c>
      <c r="J250" s="30" t="s">
        <v>2</v>
      </c>
      <c r="K250" s="29" t="s">
        <v>2</v>
      </c>
      <c r="L250" s="29" t="s">
        <v>2</v>
      </c>
      <c r="M250" s="29" t="s">
        <v>2</v>
      </c>
      <c r="N250" s="29" t="s">
        <v>2</v>
      </c>
      <c r="O250" s="1" t="s">
        <v>2411</v>
      </c>
      <c r="P250" s="29" t="s">
        <v>59</v>
      </c>
      <c r="Q250" s="29"/>
      <c r="R250" s="85" t="s">
        <v>2</v>
      </c>
      <c r="S250" s="85" t="s">
        <v>2</v>
      </c>
      <c r="T250" s="117" t="str">
        <f t="shared" si="18"/>
        <v>nein</v>
      </c>
      <c r="U250" s="117" t="str">
        <f t="shared" si="19"/>
        <v>nein</v>
      </c>
      <c r="V250" s="142" t="s">
        <v>2411</v>
      </c>
      <c r="W250" s="118" t="str">
        <f t="shared" si="20"/>
        <v>nein</v>
      </c>
      <c r="X250" s="117" t="str">
        <f t="shared" si="21"/>
        <v>OK</v>
      </c>
      <c r="Y250" s="117" t="str">
        <f t="shared" si="22"/>
        <v>nicht FK (Vereins-RS)</v>
      </c>
      <c r="Z250" s="117" t="str">
        <f t="shared" si="23"/>
        <v>OK</v>
      </c>
    </row>
    <row r="251" spans="1:26" s="117" customFormat="1" ht="12.75" hidden="1" customHeight="1" x14ac:dyDescent="0.35">
      <c r="A251" s="29" t="s">
        <v>2639</v>
      </c>
      <c r="B251" s="1" t="s">
        <v>1420</v>
      </c>
      <c r="C251" s="29" t="s">
        <v>3</v>
      </c>
      <c r="D251" s="29" t="s">
        <v>3</v>
      </c>
      <c r="E251" s="29" t="s">
        <v>2</v>
      </c>
      <c r="F251" s="29" t="s">
        <v>2</v>
      </c>
      <c r="G251" s="29" t="s">
        <v>2</v>
      </c>
      <c r="H251" s="29" t="s">
        <v>2</v>
      </c>
      <c r="I251" s="29" t="s">
        <v>3</v>
      </c>
      <c r="J251" s="30">
        <v>2</v>
      </c>
      <c r="K251" s="29" t="s">
        <v>2</v>
      </c>
      <c r="L251" s="29" t="s">
        <v>2</v>
      </c>
      <c r="M251" s="29" t="s">
        <v>2</v>
      </c>
      <c r="N251" s="29" t="s">
        <v>3</v>
      </c>
      <c r="O251" s="1"/>
      <c r="P251" s="29" t="s">
        <v>4</v>
      </c>
      <c r="Q251" s="29"/>
      <c r="R251" s="85" t="s">
        <v>2</v>
      </c>
      <c r="S251" s="85" t="s">
        <v>2</v>
      </c>
      <c r="T251" s="117" t="str">
        <f t="shared" si="18"/>
        <v>ja</v>
      </c>
      <c r="U251" s="117" t="str">
        <f t="shared" si="19"/>
        <v>ja</v>
      </c>
      <c r="V251" s="142" t="s">
        <v>4579</v>
      </c>
      <c r="W251" s="118">
        <f t="shared" si="20"/>
        <v>2</v>
      </c>
      <c r="X251" s="117" t="str">
        <f t="shared" si="21"/>
        <v>OK</v>
      </c>
      <c r="Y251" s="117" t="str">
        <f t="shared" si="22"/>
        <v>keine</v>
      </c>
      <c r="Z251" s="117" t="str">
        <f t="shared" si="23"/>
        <v>OK</v>
      </c>
    </row>
    <row r="252" spans="1:26" s="117" customFormat="1" ht="12.75" hidden="1" customHeight="1" x14ac:dyDescent="0.35">
      <c r="A252" s="29" t="s">
        <v>2640</v>
      </c>
      <c r="B252" s="1" t="s">
        <v>68</v>
      </c>
      <c r="C252" s="29" t="s">
        <v>3</v>
      </c>
      <c r="D252" s="29" t="s">
        <v>3</v>
      </c>
      <c r="E252" s="29" t="s">
        <v>2</v>
      </c>
      <c r="F252" s="29" t="s">
        <v>2</v>
      </c>
      <c r="G252" s="29" t="s">
        <v>2</v>
      </c>
      <c r="H252" s="29" t="s">
        <v>2</v>
      </c>
      <c r="I252" s="133" t="s">
        <v>3</v>
      </c>
      <c r="J252" s="134">
        <v>4</v>
      </c>
      <c r="K252" s="29" t="s">
        <v>2</v>
      </c>
      <c r="L252" s="29" t="s">
        <v>2</v>
      </c>
      <c r="M252" s="29" t="s">
        <v>2</v>
      </c>
      <c r="N252" s="29" t="s">
        <v>3</v>
      </c>
      <c r="O252" s="1" t="s">
        <v>2412</v>
      </c>
      <c r="P252" s="29" t="s">
        <v>4438</v>
      </c>
      <c r="Q252" s="29"/>
      <c r="R252" s="85" t="s">
        <v>2</v>
      </c>
      <c r="S252" s="85" t="s">
        <v>2</v>
      </c>
      <c r="T252" s="117" t="str">
        <f t="shared" si="18"/>
        <v>ja</v>
      </c>
      <c r="U252" s="117" t="str">
        <f t="shared" si="19"/>
        <v>ja</v>
      </c>
      <c r="V252" s="142" t="s">
        <v>4572</v>
      </c>
      <c r="W252" s="118">
        <f t="shared" si="20"/>
        <v>4</v>
      </c>
      <c r="X252" s="117" t="str">
        <f t="shared" si="21"/>
        <v>OK</v>
      </c>
      <c r="Y252" s="117" t="str">
        <f t="shared" si="22"/>
        <v>1193/1207/1195</v>
      </c>
      <c r="Z252" s="117" t="str">
        <f t="shared" si="23"/>
        <v>OK</v>
      </c>
    </row>
    <row r="253" spans="1:26" s="117" customFormat="1" ht="12.75" hidden="1" customHeight="1" x14ac:dyDescent="0.35">
      <c r="A253" s="29" t="s">
        <v>2641</v>
      </c>
      <c r="B253" s="1" t="s">
        <v>1164</v>
      </c>
      <c r="C253" s="29" t="s">
        <v>3</v>
      </c>
      <c r="D253" s="29" t="s">
        <v>3</v>
      </c>
      <c r="E253" s="29" t="s">
        <v>3</v>
      </c>
      <c r="F253" s="29" t="s">
        <v>2</v>
      </c>
      <c r="G253" s="29" t="s">
        <v>2</v>
      </c>
      <c r="H253" s="29" t="s">
        <v>2</v>
      </c>
      <c r="I253" s="29" t="s">
        <v>3</v>
      </c>
      <c r="J253" s="30">
        <v>2</v>
      </c>
      <c r="K253" s="29" t="s">
        <v>2</v>
      </c>
      <c r="L253" s="29" t="s">
        <v>2</v>
      </c>
      <c r="M253" s="29" t="s">
        <v>2</v>
      </c>
      <c r="N253" s="29" t="s">
        <v>3</v>
      </c>
      <c r="O253" s="1"/>
      <c r="P253" s="29" t="s">
        <v>4</v>
      </c>
      <c r="Q253" s="29"/>
      <c r="R253" s="85" t="s">
        <v>2</v>
      </c>
      <c r="S253" s="85" t="s">
        <v>2</v>
      </c>
      <c r="T253" s="117" t="str">
        <f t="shared" si="18"/>
        <v>ja</v>
      </c>
      <c r="U253" s="117" t="str">
        <f t="shared" si="19"/>
        <v>ja</v>
      </c>
      <c r="V253" s="142" t="s">
        <v>4577</v>
      </c>
      <c r="W253" s="118">
        <f t="shared" si="20"/>
        <v>2</v>
      </c>
      <c r="X253" s="117" t="str">
        <f t="shared" si="21"/>
        <v>OK</v>
      </c>
      <c r="Y253" s="117" t="str">
        <f t="shared" si="22"/>
        <v>keine</v>
      </c>
      <c r="Z253" s="117" t="str">
        <f t="shared" si="23"/>
        <v>OK</v>
      </c>
    </row>
    <row r="254" spans="1:26" s="117" customFormat="1" ht="12.75" hidden="1" customHeight="1" x14ac:dyDescent="0.35">
      <c r="A254" s="29" t="s">
        <v>2642</v>
      </c>
      <c r="B254" s="1" t="s">
        <v>564</v>
      </c>
      <c r="C254" s="29" t="s">
        <v>3</v>
      </c>
      <c r="D254" s="29" t="s">
        <v>3</v>
      </c>
      <c r="E254" s="29" t="s">
        <v>2</v>
      </c>
      <c r="F254" s="29" t="s">
        <v>2</v>
      </c>
      <c r="G254" s="29" t="s">
        <v>2</v>
      </c>
      <c r="H254" s="29" t="s">
        <v>2</v>
      </c>
      <c r="I254" s="133" t="s">
        <v>3</v>
      </c>
      <c r="J254" s="134">
        <v>4</v>
      </c>
      <c r="K254" s="29" t="s">
        <v>2</v>
      </c>
      <c r="L254" s="29" t="s">
        <v>2</v>
      </c>
      <c r="M254" s="29" t="s">
        <v>2</v>
      </c>
      <c r="N254" s="29" t="s">
        <v>3</v>
      </c>
      <c r="O254" s="1" t="s">
        <v>2412</v>
      </c>
      <c r="P254" s="29" t="s">
        <v>4438</v>
      </c>
      <c r="Q254" s="29"/>
      <c r="R254" s="85" t="s">
        <v>2</v>
      </c>
      <c r="S254" s="85" t="s">
        <v>2</v>
      </c>
      <c r="T254" s="117" t="str">
        <f t="shared" si="18"/>
        <v>ja</v>
      </c>
      <c r="U254" s="117" t="str">
        <f t="shared" si="19"/>
        <v>ja</v>
      </c>
      <c r="V254" s="142" t="s">
        <v>4600</v>
      </c>
      <c r="W254" s="118">
        <f t="shared" si="20"/>
        <v>4</v>
      </c>
      <c r="X254" s="117" t="str">
        <f t="shared" si="21"/>
        <v>OK</v>
      </c>
      <c r="Y254" s="117" t="str">
        <f t="shared" si="22"/>
        <v>1193/1207/1195</v>
      </c>
      <c r="Z254" s="117" t="str">
        <f t="shared" si="23"/>
        <v>OK</v>
      </c>
    </row>
    <row r="255" spans="1:26" s="117" customFormat="1" ht="12.75" hidden="1" customHeight="1" x14ac:dyDescent="0.35">
      <c r="A255" s="29" t="s">
        <v>2643</v>
      </c>
      <c r="B255" s="1" t="s">
        <v>1689</v>
      </c>
      <c r="C255" s="29" t="s">
        <v>3</v>
      </c>
      <c r="D255" s="29" t="s">
        <v>3</v>
      </c>
      <c r="E255" s="29" t="s">
        <v>2</v>
      </c>
      <c r="F255" s="29" t="s">
        <v>2</v>
      </c>
      <c r="G255" s="29" t="s">
        <v>2</v>
      </c>
      <c r="H255" s="29" t="s">
        <v>2</v>
      </c>
      <c r="I255" s="133" t="s">
        <v>3</v>
      </c>
      <c r="J255" s="134">
        <v>3</v>
      </c>
      <c r="K255" s="29" t="s">
        <v>2</v>
      </c>
      <c r="L255" s="29" t="s">
        <v>2</v>
      </c>
      <c r="M255" s="29" t="s">
        <v>2</v>
      </c>
      <c r="N255" s="29" t="s">
        <v>3</v>
      </c>
      <c r="O255" s="1"/>
      <c r="P255" s="29" t="s">
        <v>57</v>
      </c>
      <c r="Q255" s="29"/>
      <c r="R255" s="85" t="s">
        <v>2</v>
      </c>
      <c r="S255" s="85" t="s">
        <v>2</v>
      </c>
      <c r="T255" s="117" t="str">
        <f t="shared" si="18"/>
        <v>ja</v>
      </c>
      <c r="U255" s="117" t="str">
        <f t="shared" si="19"/>
        <v>ja</v>
      </c>
      <c r="V255" s="142" t="s">
        <v>4588</v>
      </c>
      <c r="W255" s="118">
        <f t="shared" si="20"/>
        <v>3</v>
      </c>
      <c r="X255" s="117" t="str">
        <f t="shared" si="21"/>
        <v>OK</v>
      </c>
      <c r="Y255" s="117" t="str">
        <f t="shared" si="22"/>
        <v>1193/1207</v>
      </c>
      <c r="Z255" s="117" t="str">
        <f t="shared" si="23"/>
        <v>OK</v>
      </c>
    </row>
    <row r="256" spans="1:26" s="117" customFormat="1" ht="12.75" hidden="1" customHeight="1" x14ac:dyDescent="0.35">
      <c r="A256" s="29" t="s">
        <v>2644</v>
      </c>
      <c r="B256" s="1" t="s">
        <v>1219</v>
      </c>
      <c r="C256" s="29" t="s">
        <v>3</v>
      </c>
      <c r="D256" s="29" t="s">
        <v>3</v>
      </c>
      <c r="E256" s="29" t="s">
        <v>2</v>
      </c>
      <c r="F256" s="29" t="s">
        <v>2</v>
      </c>
      <c r="G256" s="29" t="s">
        <v>2</v>
      </c>
      <c r="H256" s="29" t="s">
        <v>2</v>
      </c>
      <c r="I256" s="29" t="s">
        <v>3</v>
      </c>
      <c r="J256" s="30">
        <v>1</v>
      </c>
      <c r="K256" s="29" t="s">
        <v>2</v>
      </c>
      <c r="L256" s="29" t="s">
        <v>2</v>
      </c>
      <c r="M256" s="29" t="s">
        <v>2</v>
      </c>
      <c r="N256" s="29" t="s">
        <v>3</v>
      </c>
      <c r="O256" s="1"/>
      <c r="P256" s="29" t="s">
        <v>4</v>
      </c>
      <c r="Q256" s="29"/>
      <c r="R256" s="85" t="s">
        <v>2</v>
      </c>
      <c r="S256" s="85" t="s">
        <v>2</v>
      </c>
      <c r="T256" s="117" t="str">
        <f t="shared" si="18"/>
        <v>ja</v>
      </c>
      <c r="U256" s="117" t="str">
        <f t="shared" si="19"/>
        <v>ja</v>
      </c>
      <c r="V256" s="142" t="s">
        <v>4577</v>
      </c>
      <c r="W256" s="118">
        <f t="shared" si="20"/>
        <v>1</v>
      </c>
      <c r="X256" s="117" t="str">
        <f t="shared" si="21"/>
        <v>OK</v>
      </c>
      <c r="Y256" s="117" t="str">
        <f t="shared" si="22"/>
        <v>keine</v>
      </c>
      <c r="Z256" s="117" t="str">
        <f t="shared" si="23"/>
        <v>OK</v>
      </c>
    </row>
    <row r="257" spans="1:26" s="117" customFormat="1" ht="12.75" hidden="1" customHeight="1" x14ac:dyDescent="0.35">
      <c r="A257" s="29" t="s">
        <v>2645</v>
      </c>
      <c r="B257" s="1" t="s">
        <v>667</v>
      </c>
      <c r="C257" s="29" t="s">
        <v>3</v>
      </c>
      <c r="D257" s="29" t="s">
        <v>3</v>
      </c>
      <c r="E257" s="29" t="s">
        <v>2</v>
      </c>
      <c r="F257" s="29" t="s">
        <v>2</v>
      </c>
      <c r="G257" s="29" t="s">
        <v>2</v>
      </c>
      <c r="H257" s="29" t="s">
        <v>2</v>
      </c>
      <c r="I257" s="133" t="s">
        <v>3</v>
      </c>
      <c r="J257" s="134">
        <v>4</v>
      </c>
      <c r="K257" s="29" t="s">
        <v>2</v>
      </c>
      <c r="L257" s="29" t="s">
        <v>2</v>
      </c>
      <c r="M257" s="29" t="s">
        <v>2</v>
      </c>
      <c r="N257" s="29" t="s">
        <v>3</v>
      </c>
      <c r="O257" s="1" t="s">
        <v>2412</v>
      </c>
      <c r="P257" s="29" t="s">
        <v>4438</v>
      </c>
      <c r="Q257" s="29"/>
      <c r="R257" s="85" t="s">
        <v>2</v>
      </c>
      <c r="S257" s="85" t="s">
        <v>2</v>
      </c>
      <c r="T257" s="117" t="str">
        <f t="shared" si="18"/>
        <v>ja</v>
      </c>
      <c r="U257" s="117" t="str">
        <f t="shared" si="19"/>
        <v>ja</v>
      </c>
      <c r="V257" s="142" t="s">
        <v>4602</v>
      </c>
      <c r="W257" s="118">
        <f t="shared" si="20"/>
        <v>4</v>
      </c>
      <c r="X257" s="117" t="str">
        <f t="shared" si="21"/>
        <v>OK</v>
      </c>
      <c r="Y257" s="117" t="str">
        <f t="shared" si="22"/>
        <v>1193/1207/1195</v>
      </c>
      <c r="Z257" s="117" t="str">
        <f t="shared" si="23"/>
        <v>OK</v>
      </c>
    </row>
    <row r="258" spans="1:26" s="117" customFormat="1" ht="12.75" hidden="1" customHeight="1" x14ac:dyDescent="0.35">
      <c r="A258" s="29" t="s">
        <v>2646</v>
      </c>
      <c r="B258" s="1" t="s">
        <v>796</v>
      </c>
      <c r="C258" s="29" t="s">
        <v>3</v>
      </c>
      <c r="D258" s="29" t="s">
        <v>3</v>
      </c>
      <c r="E258" s="29" t="s">
        <v>2</v>
      </c>
      <c r="F258" s="29" t="s">
        <v>2</v>
      </c>
      <c r="G258" s="29" t="s">
        <v>2</v>
      </c>
      <c r="H258" s="29" t="s">
        <v>2</v>
      </c>
      <c r="I258" s="29" t="s">
        <v>3</v>
      </c>
      <c r="J258" s="30">
        <v>1</v>
      </c>
      <c r="K258" s="29" t="s">
        <v>2</v>
      </c>
      <c r="L258" s="29" t="s">
        <v>2</v>
      </c>
      <c r="M258" s="29" t="s">
        <v>2</v>
      </c>
      <c r="N258" s="29" t="s">
        <v>3</v>
      </c>
      <c r="O258" s="1"/>
      <c r="P258" s="29" t="s">
        <v>4</v>
      </c>
      <c r="Q258" s="29"/>
      <c r="R258" s="85" t="s">
        <v>3</v>
      </c>
      <c r="S258" s="85" t="s">
        <v>3</v>
      </c>
      <c r="T258" s="117" t="str">
        <f t="shared" si="18"/>
        <v>ja</v>
      </c>
      <c r="U258" s="117" t="str">
        <f t="shared" si="19"/>
        <v>ja</v>
      </c>
      <c r="V258" s="142" t="s">
        <v>4577</v>
      </c>
      <c r="W258" s="118">
        <f t="shared" si="20"/>
        <v>1</v>
      </c>
      <c r="X258" s="117" t="str">
        <f t="shared" si="21"/>
        <v>OK</v>
      </c>
      <c r="Y258" s="117" t="str">
        <f t="shared" si="22"/>
        <v>keine</v>
      </c>
      <c r="Z258" s="117" t="str">
        <f t="shared" si="23"/>
        <v>OK</v>
      </c>
    </row>
    <row r="259" spans="1:26" s="117" customFormat="1" ht="12.75" hidden="1" customHeight="1" x14ac:dyDescent="0.35">
      <c r="A259" s="29" t="s">
        <v>2647</v>
      </c>
      <c r="B259" s="1" t="s">
        <v>1654</v>
      </c>
      <c r="C259" s="29" t="s">
        <v>3</v>
      </c>
      <c r="D259" s="29" t="s">
        <v>3</v>
      </c>
      <c r="E259" s="29" t="s">
        <v>2</v>
      </c>
      <c r="F259" s="29" t="s">
        <v>2</v>
      </c>
      <c r="G259" s="29" t="s">
        <v>2</v>
      </c>
      <c r="H259" s="29" t="s">
        <v>2</v>
      </c>
      <c r="I259" s="29" t="s">
        <v>3</v>
      </c>
      <c r="J259" s="30">
        <v>2</v>
      </c>
      <c r="K259" s="29" t="s">
        <v>2</v>
      </c>
      <c r="L259" s="29" t="s">
        <v>2</v>
      </c>
      <c r="M259" s="29" t="s">
        <v>2</v>
      </c>
      <c r="N259" s="29" t="s">
        <v>3</v>
      </c>
      <c r="O259" s="1"/>
      <c r="P259" s="29" t="s">
        <v>57</v>
      </c>
      <c r="Q259" s="29"/>
      <c r="R259" s="85" t="s">
        <v>2</v>
      </c>
      <c r="S259" s="85" t="s">
        <v>2</v>
      </c>
      <c r="T259" s="117" t="str">
        <f t="shared" ref="T259:T322" si="24">IF(AND(C259="nein",D259="nein",E259="nein",F259="nein",G259="nein",H259="nein",I259="nein",K259="nein",L259="nein",M259="nein",N259="nein"),"nein","ja")</f>
        <v>ja</v>
      </c>
      <c r="U259" s="117" t="str">
        <f t="shared" ref="U259:U322" si="25">IF(OR(C259="ja",D259="ja",G259="ja",A259="8100"),"ja","nein")</f>
        <v>ja</v>
      </c>
      <c r="V259" s="142" t="s">
        <v>4577</v>
      </c>
      <c r="W259" s="118">
        <f t="shared" si="20"/>
        <v>2</v>
      </c>
      <c r="X259" s="117" t="str">
        <f t="shared" si="21"/>
        <v>OK</v>
      </c>
      <c r="Y259" s="117" t="str">
        <f t="shared" si="22"/>
        <v>1193/1207</v>
      </c>
      <c r="Z259" s="117" t="str">
        <f t="shared" si="23"/>
        <v>OK</v>
      </c>
    </row>
    <row r="260" spans="1:26" s="117" customFormat="1" ht="12.75" hidden="1" customHeight="1" x14ac:dyDescent="0.35">
      <c r="A260" s="29" t="s">
        <v>2648</v>
      </c>
      <c r="B260" s="1" t="s">
        <v>1283</v>
      </c>
      <c r="C260" s="29" t="s">
        <v>3</v>
      </c>
      <c r="D260" s="29" t="s">
        <v>3</v>
      </c>
      <c r="E260" s="29" t="s">
        <v>2</v>
      </c>
      <c r="F260" s="29" t="s">
        <v>2</v>
      </c>
      <c r="G260" s="29" t="s">
        <v>2</v>
      </c>
      <c r="H260" s="29" t="s">
        <v>2</v>
      </c>
      <c r="I260" s="29" t="s">
        <v>3</v>
      </c>
      <c r="J260" s="30">
        <v>2</v>
      </c>
      <c r="K260" s="29" t="s">
        <v>2</v>
      </c>
      <c r="L260" s="29" t="s">
        <v>2</v>
      </c>
      <c r="M260" s="29" t="s">
        <v>2</v>
      </c>
      <c r="N260" s="29" t="s">
        <v>3</v>
      </c>
      <c r="O260" s="1"/>
      <c r="P260" s="29" t="s">
        <v>4</v>
      </c>
      <c r="Q260" s="29"/>
      <c r="R260" s="85" t="s">
        <v>2</v>
      </c>
      <c r="S260" s="85" t="s">
        <v>2</v>
      </c>
      <c r="T260" s="117" t="str">
        <f t="shared" si="24"/>
        <v>ja</v>
      </c>
      <c r="U260" s="117" t="str">
        <f t="shared" si="25"/>
        <v>ja</v>
      </c>
      <c r="V260" s="142" t="s">
        <v>4598</v>
      </c>
      <c r="W260" s="118">
        <f t="shared" ref="W260:W323" si="26">J260</f>
        <v>2</v>
      </c>
      <c r="X260" s="117" t="str">
        <f t="shared" ref="X260:X323" si="27">IF(J260=W260,"OK","NICHT OK!")</f>
        <v>OK</v>
      </c>
      <c r="Y260" s="117" t="str">
        <f t="shared" ref="Y260:Y323" si="28">P260</f>
        <v>keine</v>
      </c>
      <c r="Z260" s="117" t="str">
        <f t="shared" ref="Z260:Z323" si="29">IF(P260=Y260,"OK","NICHT OK!")</f>
        <v>OK</v>
      </c>
    </row>
    <row r="261" spans="1:26" s="117" customFormat="1" ht="12.75" hidden="1" customHeight="1" x14ac:dyDescent="0.35">
      <c r="A261" s="29" t="s">
        <v>2649</v>
      </c>
      <c r="B261" s="1" t="s">
        <v>1920</v>
      </c>
      <c r="C261" s="29" t="s">
        <v>3</v>
      </c>
      <c r="D261" s="29" t="s">
        <v>3</v>
      </c>
      <c r="E261" s="29" t="s">
        <v>2</v>
      </c>
      <c r="F261" s="29" t="s">
        <v>2</v>
      </c>
      <c r="G261" s="29" t="s">
        <v>2</v>
      </c>
      <c r="H261" s="29" t="s">
        <v>2</v>
      </c>
      <c r="I261" s="133" t="s">
        <v>3</v>
      </c>
      <c r="J261" s="134">
        <v>3</v>
      </c>
      <c r="K261" s="29" t="s">
        <v>2</v>
      </c>
      <c r="L261" s="29" t="s">
        <v>2</v>
      </c>
      <c r="M261" s="29" t="s">
        <v>2</v>
      </c>
      <c r="N261" s="29" t="s">
        <v>3</v>
      </c>
      <c r="O261" s="1"/>
      <c r="P261" s="29" t="s">
        <v>4</v>
      </c>
      <c r="Q261" s="29"/>
      <c r="R261" s="85" t="s">
        <v>2</v>
      </c>
      <c r="S261" s="85" t="s">
        <v>2</v>
      </c>
      <c r="T261" s="117" t="str">
        <f t="shared" si="24"/>
        <v>ja</v>
      </c>
      <c r="U261" s="117" t="str">
        <f t="shared" si="25"/>
        <v>ja</v>
      </c>
      <c r="V261" s="142" t="s">
        <v>4588</v>
      </c>
      <c r="W261" s="118">
        <f t="shared" si="26"/>
        <v>3</v>
      </c>
      <c r="X261" s="117" t="str">
        <f t="shared" si="27"/>
        <v>OK</v>
      </c>
      <c r="Y261" s="117" t="str">
        <f t="shared" si="28"/>
        <v>keine</v>
      </c>
      <c r="Z261" s="117" t="str">
        <f t="shared" si="29"/>
        <v>OK</v>
      </c>
    </row>
    <row r="262" spans="1:26" s="117" customFormat="1" ht="12.75" hidden="1" customHeight="1" x14ac:dyDescent="0.35">
      <c r="A262" s="29" t="s">
        <v>2650</v>
      </c>
      <c r="B262" s="1" t="s">
        <v>1016</v>
      </c>
      <c r="C262" s="29" t="s">
        <v>3</v>
      </c>
      <c r="D262" s="29" t="s">
        <v>3</v>
      </c>
      <c r="E262" s="29" t="s">
        <v>2</v>
      </c>
      <c r="F262" s="29" t="s">
        <v>2</v>
      </c>
      <c r="G262" s="29" t="s">
        <v>2</v>
      </c>
      <c r="H262" s="29" t="s">
        <v>2</v>
      </c>
      <c r="I262" s="29" t="s">
        <v>3</v>
      </c>
      <c r="J262" s="30">
        <v>2</v>
      </c>
      <c r="K262" s="29" t="s">
        <v>2</v>
      </c>
      <c r="L262" s="29" t="s">
        <v>2</v>
      </c>
      <c r="M262" s="29" t="s">
        <v>2</v>
      </c>
      <c r="N262" s="29" t="s">
        <v>3</v>
      </c>
      <c r="O262" s="1"/>
      <c r="P262" s="29" t="s">
        <v>57</v>
      </c>
      <c r="Q262" s="29"/>
      <c r="R262" s="85" t="s">
        <v>2</v>
      </c>
      <c r="S262" s="85" t="s">
        <v>2</v>
      </c>
      <c r="T262" s="117" t="str">
        <f t="shared" si="24"/>
        <v>ja</v>
      </c>
      <c r="U262" s="117" t="str">
        <f t="shared" si="25"/>
        <v>ja</v>
      </c>
      <c r="V262" s="142" t="s">
        <v>4577</v>
      </c>
      <c r="W262" s="118">
        <f t="shared" si="26"/>
        <v>2</v>
      </c>
      <c r="X262" s="117" t="str">
        <f t="shared" si="27"/>
        <v>OK</v>
      </c>
      <c r="Y262" s="117" t="str">
        <f t="shared" si="28"/>
        <v>1193/1207</v>
      </c>
      <c r="Z262" s="117" t="str">
        <f t="shared" si="29"/>
        <v>OK</v>
      </c>
    </row>
    <row r="263" spans="1:26" s="117" customFormat="1" ht="12.75" hidden="1" customHeight="1" x14ac:dyDescent="0.35">
      <c r="A263" s="29" t="s">
        <v>2651</v>
      </c>
      <c r="B263" s="1" t="s">
        <v>1284</v>
      </c>
      <c r="C263" s="29" t="s">
        <v>3</v>
      </c>
      <c r="D263" s="29" t="s">
        <v>3</v>
      </c>
      <c r="E263" s="29" t="s">
        <v>2</v>
      </c>
      <c r="F263" s="29" t="s">
        <v>2</v>
      </c>
      <c r="G263" s="29" t="s">
        <v>2</v>
      </c>
      <c r="H263" s="29" t="s">
        <v>2</v>
      </c>
      <c r="I263" s="29" t="s">
        <v>3</v>
      </c>
      <c r="J263" s="30">
        <v>2</v>
      </c>
      <c r="K263" s="29" t="s">
        <v>2</v>
      </c>
      <c r="L263" s="29" t="s">
        <v>2</v>
      </c>
      <c r="M263" s="29" t="s">
        <v>2</v>
      </c>
      <c r="N263" s="29" t="s">
        <v>3</v>
      </c>
      <c r="O263" s="1"/>
      <c r="P263" s="29" t="s">
        <v>4</v>
      </c>
      <c r="Q263" s="29"/>
      <c r="R263" s="85" t="s">
        <v>2</v>
      </c>
      <c r="S263" s="85" t="s">
        <v>2</v>
      </c>
      <c r="T263" s="117" t="str">
        <f t="shared" si="24"/>
        <v>ja</v>
      </c>
      <c r="U263" s="117" t="str">
        <f t="shared" si="25"/>
        <v>ja</v>
      </c>
      <c r="V263" s="142" t="s">
        <v>4598</v>
      </c>
      <c r="W263" s="118">
        <f t="shared" si="26"/>
        <v>2</v>
      </c>
      <c r="X263" s="117" t="str">
        <f t="shared" si="27"/>
        <v>OK</v>
      </c>
      <c r="Y263" s="117" t="str">
        <f t="shared" si="28"/>
        <v>keine</v>
      </c>
      <c r="Z263" s="117" t="str">
        <f t="shared" si="29"/>
        <v>OK</v>
      </c>
    </row>
    <row r="264" spans="1:26" s="117" customFormat="1" ht="12.75" hidden="1" customHeight="1" x14ac:dyDescent="0.35">
      <c r="A264" s="29" t="s">
        <v>2652</v>
      </c>
      <c r="B264" s="1" t="s">
        <v>490</v>
      </c>
      <c r="C264" s="29" t="s">
        <v>3</v>
      </c>
      <c r="D264" s="29" t="s">
        <v>3</v>
      </c>
      <c r="E264" s="29" t="s">
        <v>2</v>
      </c>
      <c r="F264" s="29" t="s">
        <v>2</v>
      </c>
      <c r="G264" s="29" t="s">
        <v>2</v>
      </c>
      <c r="H264" s="29" t="s">
        <v>2</v>
      </c>
      <c r="I264" s="29" t="s">
        <v>3</v>
      </c>
      <c r="J264" s="30">
        <v>1</v>
      </c>
      <c r="K264" s="29" t="s">
        <v>2</v>
      </c>
      <c r="L264" s="29" t="s">
        <v>2</v>
      </c>
      <c r="M264" s="29" t="s">
        <v>2</v>
      </c>
      <c r="N264" s="29" t="s">
        <v>3</v>
      </c>
      <c r="O264" s="1"/>
      <c r="P264" s="29" t="s">
        <v>4</v>
      </c>
      <c r="Q264" s="29"/>
      <c r="R264" s="85" t="s">
        <v>3</v>
      </c>
      <c r="S264" s="85" t="s">
        <v>3</v>
      </c>
      <c r="T264" s="117" t="str">
        <f t="shared" si="24"/>
        <v>ja</v>
      </c>
      <c r="U264" s="117" t="str">
        <f t="shared" si="25"/>
        <v>ja</v>
      </c>
      <c r="V264" s="142" t="s">
        <v>4577</v>
      </c>
      <c r="W264" s="118">
        <f t="shared" si="26"/>
        <v>1</v>
      </c>
      <c r="X264" s="117" t="str">
        <f t="shared" si="27"/>
        <v>OK</v>
      </c>
      <c r="Y264" s="117" t="str">
        <f t="shared" si="28"/>
        <v>keine</v>
      </c>
      <c r="Z264" s="117" t="str">
        <f t="shared" si="29"/>
        <v>OK</v>
      </c>
    </row>
    <row r="265" spans="1:26" s="117" customFormat="1" ht="12.75" hidden="1" customHeight="1" x14ac:dyDescent="0.35">
      <c r="A265" s="29" t="s">
        <v>2653</v>
      </c>
      <c r="B265" s="1" t="s">
        <v>1715</v>
      </c>
      <c r="C265" s="29" t="s">
        <v>3</v>
      </c>
      <c r="D265" s="29" t="s">
        <v>3</v>
      </c>
      <c r="E265" s="29" t="s">
        <v>2</v>
      </c>
      <c r="F265" s="29" t="s">
        <v>2</v>
      </c>
      <c r="G265" s="29" t="s">
        <v>2</v>
      </c>
      <c r="H265" s="29" t="s">
        <v>2</v>
      </c>
      <c r="I265" s="29" t="s">
        <v>3</v>
      </c>
      <c r="J265" s="30">
        <v>3</v>
      </c>
      <c r="K265" s="29" t="s">
        <v>2</v>
      </c>
      <c r="L265" s="29" t="s">
        <v>2</v>
      </c>
      <c r="M265" s="29" t="s">
        <v>2</v>
      </c>
      <c r="N265" s="29" t="s">
        <v>3</v>
      </c>
      <c r="O265" s="1"/>
      <c r="P265" s="29" t="s">
        <v>4</v>
      </c>
      <c r="Q265" s="29"/>
      <c r="R265" s="85" t="s">
        <v>2</v>
      </c>
      <c r="S265" s="85" t="s">
        <v>2</v>
      </c>
      <c r="T265" s="117" t="str">
        <f t="shared" si="24"/>
        <v>ja</v>
      </c>
      <c r="U265" s="117" t="str">
        <f t="shared" si="25"/>
        <v>ja</v>
      </c>
      <c r="V265" s="142" t="s">
        <v>4577</v>
      </c>
      <c r="W265" s="118">
        <f t="shared" si="26"/>
        <v>3</v>
      </c>
      <c r="X265" s="117" t="str">
        <f t="shared" si="27"/>
        <v>OK</v>
      </c>
      <c r="Y265" s="117" t="str">
        <f t="shared" si="28"/>
        <v>keine</v>
      </c>
      <c r="Z265" s="117" t="str">
        <f t="shared" si="29"/>
        <v>OK</v>
      </c>
    </row>
    <row r="266" spans="1:26" s="117" customFormat="1" ht="12.75" hidden="1" customHeight="1" x14ac:dyDescent="0.35">
      <c r="A266" s="29" t="s">
        <v>2654</v>
      </c>
      <c r="B266" s="1" t="s">
        <v>492</v>
      </c>
      <c r="C266" s="29" t="s">
        <v>3</v>
      </c>
      <c r="D266" s="29" t="s">
        <v>3</v>
      </c>
      <c r="E266" s="29" t="s">
        <v>2</v>
      </c>
      <c r="F266" s="29" t="s">
        <v>2</v>
      </c>
      <c r="G266" s="29" t="s">
        <v>2</v>
      </c>
      <c r="H266" s="29" t="s">
        <v>2</v>
      </c>
      <c r="I266" s="29" t="s">
        <v>3</v>
      </c>
      <c r="J266" s="30">
        <v>1</v>
      </c>
      <c r="K266" s="29" t="s">
        <v>2</v>
      </c>
      <c r="L266" s="29" t="s">
        <v>2</v>
      </c>
      <c r="M266" s="29" t="s">
        <v>2</v>
      </c>
      <c r="N266" s="29" t="s">
        <v>3</v>
      </c>
      <c r="O266" s="1"/>
      <c r="P266" s="29" t="s">
        <v>4</v>
      </c>
      <c r="Q266" s="29"/>
      <c r="R266" s="85" t="s">
        <v>3</v>
      </c>
      <c r="S266" s="85" t="s">
        <v>3</v>
      </c>
      <c r="T266" s="117" t="str">
        <f t="shared" si="24"/>
        <v>ja</v>
      </c>
      <c r="U266" s="117" t="str">
        <f t="shared" si="25"/>
        <v>ja</v>
      </c>
      <c r="V266" s="142" t="s">
        <v>4577</v>
      </c>
      <c r="W266" s="118">
        <f t="shared" si="26"/>
        <v>1</v>
      </c>
      <c r="X266" s="117" t="str">
        <f t="shared" si="27"/>
        <v>OK</v>
      </c>
      <c r="Y266" s="117" t="str">
        <f t="shared" si="28"/>
        <v>keine</v>
      </c>
      <c r="Z266" s="117" t="str">
        <f t="shared" si="29"/>
        <v>OK</v>
      </c>
    </row>
    <row r="267" spans="1:26" s="117" customFormat="1" ht="12.75" hidden="1" customHeight="1" x14ac:dyDescent="0.35">
      <c r="A267" s="29" t="s">
        <v>2655</v>
      </c>
      <c r="B267" s="1" t="s">
        <v>749</v>
      </c>
      <c r="C267" s="29" t="s">
        <v>3</v>
      </c>
      <c r="D267" s="29" t="s">
        <v>3</v>
      </c>
      <c r="E267" s="29" t="s">
        <v>2</v>
      </c>
      <c r="F267" s="29" t="s">
        <v>2</v>
      </c>
      <c r="G267" s="29" t="s">
        <v>2</v>
      </c>
      <c r="H267" s="29" t="s">
        <v>2</v>
      </c>
      <c r="I267" s="29" t="s">
        <v>3</v>
      </c>
      <c r="J267" s="30">
        <v>1</v>
      </c>
      <c r="K267" s="29" t="s">
        <v>2</v>
      </c>
      <c r="L267" s="29" t="s">
        <v>2</v>
      </c>
      <c r="M267" s="29" t="s">
        <v>2</v>
      </c>
      <c r="N267" s="29" t="s">
        <v>3</v>
      </c>
      <c r="O267" s="1"/>
      <c r="P267" s="29">
        <v>1198</v>
      </c>
      <c r="Q267" s="29"/>
      <c r="R267" s="85" t="s">
        <v>3</v>
      </c>
      <c r="S267" s="85" t="s">
        <v>3</v>
      </c>
      <c r="T267" s="117" t="str">
        <f t="shared" si="24"/>
        <v>ja</v>
      </c>
      <c r="U267" s="117" t="str">
        <f t="shared" si="25"/>
        <v>ja</v>
      </c>
      <c r="V267" s="142" t="s">
        <v>4622</v>
      </c>
      <c r="W267" s="118">
        <f t="shared" si="26"/>
        <v>1</v>
      </c>
      <c r="X267" s="117" t="str">
        <f t="shared" si="27"/>
        <v>OK</v>
      </c>
      <c r="Y267" s="117">
        <f t="shared" si="28"/>
        <v>1198</v>
      </c>
      <c r="Z267" s="117" t="str">
        <f t="shared" si="29"/>
        <v>OK</v>
      </c>
    </row>
    <row r="268" spans="1:26" s="117" customFormat="1" ht="12.75" hidden="1" customHeight="1" x14ac:dyDescent="0.35">
      <c r="A268" s="29" t="s">
        <v>2656</v>
      </c>
      <c r="B268" s="1" t="s">
        <v>1690</v>
      </c>
      <c r="C268" s="29" t="s">
        <v>3</v>
      </c>
      <c r="D268" s="29" t="s">
        <v>3</v>
      </c>
      <c r="E268" s="29" t="s">
        <v>2</v>
      </c>
      <c r="F268" s="29" t="s">
        <v>2</v>
      </c>
      <c r="G268" s="29" t="s">
        <v>2</v>
      </c>
      <c r="H268" s="29" t="s">
        <v>2</v>
      </c>
      <c r="I268" s="29" t="s">
        <v>3</v>
      </c>
      <c r="J268" s="30">
        <v>3</v>
      </c>
      <c r="K268" s="29" t="s">
        <v>2</v>
      </c>
      <c r="L268" s="29" t="s">
        <v>2</v>
      </c>
      <c r="M268" s="29" t="s">
        <v>2</v>
      </c>
      <c r="N268" s="29" t="s">
        <v>3</v>
      </c>
      <c r="O268" s="1"/>
      <c r="P268" s="29" t="s">
        <v>4</v>
      </c>
      <c r="Q268" s="29"/>
      <c r="R268" s="85" t="s">
        <v>2</v>
      </c>
      <c r="S268" s="85" t="s">
        <v>2</v>
      </c>
      <c r="T268" s="117" t="str">
        <f t="shared" si="24"/>
        <v>ja</v>
      </c>
      <c r="U268" s="117" t="str">
        <f t="shared" si="25"/>
        <v>ja</v>
      </c>
      <c r="V268" s="142" t="s">
        <v>4596</v>
      </c>
      <c r="W268" s="118">
        <f t="shared" si="26"/>
        <v>3</v>
      </c>
      <c r="X268" s="117" t="str">
        <f t="shared" si="27"/>
        <v>OK</v>
      </c>
      <c r="Y268" s="117" t="str">
        <f t="shared" si="28"/>
        <v>keine</v>
      </c>
      <c r="Z268" s="117" t="str">
        <f t="shared" si="29"/>
        <v>OK</v>
      </c>
    </row>
    <row r="269" spans="1:26" s="117" customFormat="1" ht="12.75" hidden="1" customHeight="1" x14ac:dyDescent="0.35">
      <c r="A269" s="29" t="s">
        <v>2657</v>
      </c>
      <c r="B269" s="1" t="s">
        <v>1735</v>
      </c>
      <c r="C269" s="29" t="s">
        <v>3</v>
      </c>
      <c r="D269" s="29" t="s">
        <v>3</v>
      </c>
      <c r="E269" s="29" t="s">
        <v>2</v>
      </c>
      <c r="F269" s="29" t="s">
        <v>2</v>
      </c>
      <c r="G269" s="29" t="s">
        <v>2</v>
      </c>
      <c r="H269" s="29" t="s">
        <v>2</v>
      </c>
      <c r="I269" s="133" t="s">
        <v>3</v>
      </c>
      <c r="J269" s="134">
        <v>3</v>
      </c>
      <c r="K269" s="29" t="s">
        <v>2</v>
      </c>
      <c r="L269" s="29" t="s">
        <v>2</v>
      </c>
      <c r="M269" s="29" t="s">
        <v>2</v>
      </c>
      <c r="N269" s="29" t="s">
        <v>3</v>
      </c>
      <c r="O269" s="1"/>
      <c r="P269" s="29" t="s">
        <v>4</v>
      </c>
      <c r="Q269" s="29"/>
      <c r="R269" s="85" t="s">
        <v>2</v>
      </c>
      <c r="S269" s="85" t="s">
        <v>2</v>
      </c>
      <c r="T269" s="117" t="str">
        <f t="shared" si="24"/>
        <v>ja</v>
      </c>
      <c r="U269" s="117" t="str">
        <f t="shared" si="25"/>
        <v>ja</v>
      </c>
      <c r="V269" s="142" t="s">
        <v>4591</v>
      </c>
      <c r="W269" s="118">
        <f t="shared" si="26"/>
        <v>3</v>
      </c>
      <c r="X269" s="117" t="str">
        <f t="shared" si="27"/>
        <v>OK</v>
      </c>
      <c r="Y269" s="117" t="str">
        <f t="shared" si="28"/>
        <v>keine</v>
      </c>
      <c r="Z269" s="117" t="str">
        <f t="shared" si="29"/>
        <v>OK</v>
      </c>
    </row>
    <row r="270" spans="1:26" s="117" customFormat="1" ht="12.75" hidden="1" customHeight="1" x14ac:dyDescent="0.35">
      <c r="A270" s="29" t="s">
        <v>2658</v>
      </c>
      <c r="B270" s="1" t="s">
        <v>1736</v>
      </c>
      <c r="C270" s="29" t="s">
        <v>3</v>
      </c>
      <c r="D270" s="29" t="s">
        <v>3</v>
      </c>
      <c r="E270" s="29" t="s">
        <v>2</v>
      </c>
      <c r="F270" s="29" t="s">
        <v>2</v>
      </c>
      <c r="G270" s="29" t="s">
        <v>2</v>
      </c>
      <c r="H270" s="29" t="s">
        <v>2</v>
      </c>
      <c r="I270" s="29" t="s">
        <v>3</v>
      </c>
      <c r="J270" s="30">
        <v>3</v>
      </c>
      <c r="K270" s="29" t="s">
        <v>2</v>
      </c>
      <c r="L270" s="29" t="s">
        <v>2</v>
      </c>
      <c r="M270" s="29" t="s">
        <v>2</v>
      </c>
      <c r="N270" s="29" t="s">
        <v>3</v>
      </c>
      <c r="O270" s="1"/>
      <c r="P270" s="29" t="s">
        <v>4</v>
      </c>
      <c r="Q270" s="29"/>
      <c r="R270" s="85" t="s">
        <v>2</v>
      </c>
      <c r="S270" s="85" t="s">
        <v>2</v>
      </c>
      <c r="T270" s="117" t="str">
        <f t="shared" si="24"/>
        <v>ja</v>
      </c>
      <c r="U270" s="117" t="str">
        <f t="shared" si="25"/>
        <v>ja</v>
      </c>
      <c r="V270" s="142" t="s">
        <v>4591</v>
      </c>
      <c r="W270" s="118">
        <f t="shared" si="26"/>
        <v>3</v>
      </c>
      <c r="X270" s="117" t="str">
        <f t="shared" si="27"/>
        <v>OK</v>
      </c>
      <c r="Y270" s="117" t="str">
        <f t="shared" si="28"/>
        <v>keine</v>
      </c>
      <c r="Z270" s="117" t="str">
        <f t="shared" si="29"/>
        <v>OK</v>
      </c>
    </row>
    <row r="271" spans="1:26" s="117" customFormat="1" ht="12.75" hidden="1" customHeight="1" x14ac:dyDescent="0.35">
      <c r="A271" s="29" t="s">
        <v>2659</v>
      </c>
      <c r="B271" s="1" t="s">
        <v>1737</v>
      </c>
      <c r="C271" s="29" t="s">
        <v>3</v>
      </c>
      <c r="D271" s="29" t="s">
        <v>3</v>
      </c>
      <c r="E271" s="29" t="s">
        <v>2</v>
      </c>
      <c r="F271" s="29" t="s">
        <v>2</v>
      </c>
      <c r="G271" s="29" t="s">
        <v>2</v>
      </c>
      <c r="H271" s="29" t="s">
        <v>2</v>
      </c>
      <c r="I271" s="29" t="s">
        <v>3</v>
      </c>
      <c r="J271" s="30">
        <v>3</v>
      </c>
      <c r="K271" s="29" t="s">
        <v>2</v>
      </c>
      <c r="L271" s="29" t="s">
        <v>2</v>
      </c>
      <c r="M271" s="29" t="s">
        <v>2</v>
      </c>
      <c r="N271" s="29" t="s">
        <v>3</v>
      </c>
      <c r="O271" s="1"/>
      <c r="P271" s="29" t="s">
        <v>57</v>
      </c>
      <c r="Q271" s="29"/>
      <c r="R271" s="85" t="s">
        <v>2</v>
      </c>
      <c r="S271" s="85" t="s">
        <v>2</v>
      </c>
      <c r="T271" s="117" t="str">
        <f t="shared" si="24"/>
        <v>ja</v>
      </c>
      <c r="U271" s="117" t="str">
        <f t="shared" si="25"/>
        <v>ja</v>
      </c>
      <c r="V271" s="142" t="s">
        <v>4591</v>
      </c>
      <c r="W271" s="118">
        <f t="shared" si="26"/>
        <v>3</v>
      </c>
      <c r="X271" s="117" t="str">
        <f t="shared" si="27"/>
        <v>OK</v>
      </c>
      <c r="Y271" s="117" t="str">
        <f t="shared" si="28"/>
        <v>1193/1207</v>
      </c>
      <c r="Z271" s="117" t="str">
        <f t="shared" si="29"/>
        <v>OK</v>
      </c>
    </row>
    <row r="272" spans="1:26" s="117" customFormat="1" ht="12.75" hidden="1" customHeight="1" x14ac:dyDescent="0.35">
      <c r="A272" s="29" t="s">
        <v>2660</v>
      </c>
      <c r="B272" s="1" t="s">
        <v>1184</v>
      </c>
      <c r="C272" s="29" t="s">
        <v>3</v>
      </c>
      <c r="D272" s="29" t="s">
        <v>3</v>
      </c>
      <c r="E272" s="29" t="s">
        <v>2</v>
      </c>
      <c r="F272" s="29" t="s">
        <v>2</v>
      </c>
      <c r="G272" s="29" t="s">
        <v>2</v>
      </c>
      <c r="H272" s="29" t="s">
        <v>2</v>
      </c>
      <c r="I272" s="29" t="s">
        <v>3</v>
      </c>
      <c r="J272" s="30">
        <v>2</v>
      </c>
      <c r="K272" s="29" t="s">
        <v>2</v>
      </c>
      <c r="L272" s="29" t="s">
        <v>2</v>
      </c>
      <c r="M272" s="29" t="s">
        <v>2</v>
      </c>
      <c r="N272" s="29" t="s">
        <v>3</v>
      </c>
      <c r="O272" s="1"/>
      <c r="P272" s="29" t="s">
        <v>4</v>
      </c>
      <c r="Q272" s="29"/>
      <c r="R272" s="85" t="s">
        <v>2</v>
      </c>
      <c r="S272" s="85" t="s">
        <v>2</v>
      </c>
      <c r="T272" s="117" t="str">
        <f t="shared" si="24"/>
        <v>ja</v>
      </c>
      <c r="U272" s="117" t="str">
        <f t="shared" si="25"/>
        <v>ja</v>
      </c>
      <c r="V272" s="142" t="s">
        <v>4591</v>
      </c>
      <c r="W272" s="118">
        <f t="shared" si="26"/>
        <v>2</v>
      </c>
      <c r="X272" s="117" t="str">
        <f t="shared" si="27"/>
        <v>OK</v>
      </c>
      <c r="Y272" s="117" t="str">
        <f t="shared" si="28"/>
        <v>keine</v>
      </c>
      <c r="Z272" s="117" t="str">
        <f t="shared" si="29"/>
        <v>OK</v>
      </c>
    </row>
    <row r="273" spans="1:26" s="117" customFormat="1" ht="12.75" customHeight="1" x14ac:dyDescent="0.35">
      <c r="A273" s="29" t="s">
        <v>2661</v>
      </c>
      <c r="B273" s="1" t="s">
        <v>941</v>
      </c>
      <c r="C273" s="29" t="s">
        <v>3</v>
      </c>
      <c r="D273" s="29" t="s">
        <v>3</v>
      </c>
      <c r="E273" s="29" t="s">
        <v>2</v>
      </c>
      <c r="F273" s="29" t="s">
        <v>2</v>
      </c>
      <c r="G273" s="29" t="s">
        <v>2</v>
      </c>
      <c r="H273" s="29" t="s">
        <v>2</v>
      </c>
      <c r="I273" s="29" t="s">
        <v>2</v>
      </c>
      <c r="J273" s="30" t="s">
        <v>2</v>
      </c>
      <c r="K273" s="29" t="s">
        <v>2</v>
      </c>
      <c r="L273" s="29" t="s">
        <v>2</v>
      </c>
      <c r="M273" s="29" t="s">
        <v>2</v>
      </c>
      <c r="N273" s="29" t="s">
        <v>3</v>
      </c>
      <c r="O273" s="1" t="s">
        <v>4469</v>
      </c>
      <c r="P273" s="29" t="s">
        <v>4</v>
      </c>
      <c r="Q273" s="29" t="s">
        <v>4443</v>
      </c>
      <c r="R273" s="85" t="s">
        <v>3</v>
      </c>
      <c r="S273" s="85" t="s">
        <v>3</v>
      </c>
      <c r="T273" s="117" t="str">
        <f t="shared" si="24"/>
        <v>ja</v>
      </c>
      <c r="U273" s="117" t="str">
        <f t="shared" si="25"/>
        <v>ja</v>
      </c>
      <c r="V273" s="142" t="s">
        <v>4579</v>
      </c>
      <c r="W273" s="118" t="str">
        <f t="shared" si="26"/>
        <v>nein</v>
      </c>
      <c r="X273" s="117" t="str">
        <f t="shared" si="27"/>
        <v>OK</v>
      </c>
      <c r="Y273" s="117" t="str">
        <f t="shared" si="28"/>
        <v>keine</v>
      </c>
      <c r="Z273" s="117" t="str">
        <f t="shared" si="29"/>
        <v>OK</v>
      </c>
    </row>
    <row r="274" spans="1:26" s="117" customFormat="1" ht="12.75" hidden="1" customHeight="1" x14ac:dyDescent="0.35">
      <c r="A274" s="29" t="s">
        <v>2662</v>
      </c>
      <c r="B274" s="1" t="s">
        <v>886</v>
      </c>
      <c r="C274" s="29" t="s">
        <v>3</v>
      </c>
      <c r="D274" s="29" t="s">
        <v>3</v>
      </c>
      <c r="E274" s="29" t="s">
        <v>2</v>
      </c>
      <c r="F274" s="29" t="s">
        <v>2</v>
      </c>
      <c r="G274" s="29" t="s">
        <v>2</v>
      </c>
      <c r="H274" s="29" t="s">
        <v>2</v>
      </c>
      <c r="I274" s="29" t="s">
        <v>3</v>
      </c>
      <c r="J274" s="30">
        <v>1</v>
      </c>
      <c r="K274" s="29" t="s">
        <v>2</v>
      </c>
      <c r="L274" s="29" t="s">
        <v>2</v>
      </c>
      <c r="M274" s="29" t="s">
        <v>2</v>
      </c>
      <c r="N274" s="29" t="s">
        <v>3</v>
      </c>
      <c r="O274" s="1"/>
      <c r="P274" s="29" t="s">
        <v>4</v>
      </c>
      <c r="Q274" s="29"/>
      <c r="R274" s="85" t="s">
        <v>3</v>
      </c>
      <c r="S274" s="85" t="s">
        <v>3</v>
      </c>
      <c r="T274" s="117" t="str">
        <f t="shared" si="24"/>
        <v>ja</v>
      </c>
      <c r="U274" s="117" t="str">
        <f t="shared" si="25"/>
        <v>ja</v>
      </c>
      <c r="V274" s="142" t="s">
        <v>4580</v>
      </c>
      <c r="W274" s="118">
        <f t="shared" si="26"/>
        <v>1</v>
      </c>
      <c r="X274" s="117" t="str">
        <f t="shared" si="27"/>
        <v>OK</v>
      </c>
      <c r="Y274" s="117" t="str">
        <f t="shared" si="28"/>
        <v>keine</v>
      </c>
      <c r="Z274" s="117" t="str">
        <f t="shared" si="29"/>
        <v>OK</v>
      </c>
    </row>
    <row r="275" spans="1:26" s="117" customFormat="1" ht="12.75" hidden="1" customHeight="1" x14ac:dyDescent="0.35">
      <c r="A275" s="29" t="s">
        <v>2663</v>
      </c>
      <c r="B275" s="1" t="s">
        <v>887</v>
      </c>
      <c r="C275" s="29" t="s">
        <v>3</v>
      </c>
      <c r="D275" s="29" t="s">
        <v>3</v>
      </c>
      <c r="E275" s="29" t="s">
        <v>2</v>
      </c>
      <c r="F275" s="29" t="s">
        <v>2</v>
      </c>
      <c r="G275" s="29" t="s">
        <v>2</v>
      </c>
      <c r="H275" s="29" t="s">
        <v>2</v>
      </c>
      <c r="I275" s="29" t="s">
        <v>3</v>
      </c>
      <c r="J275" s="30">
        <v>1</v>
      </c>
      <c r="K275" s="29" t="s">
        <v>2</v>
      </c>
      <c r="L275" s="29" t="s">
        <v>2</v>
      </c>
      <c r="M275" s="29" t="s">
        <v>2</v>
      </c>
      <c r="N275" s="29" t="s">
        <v>3</v>
      </c>
      <c r="O275" s="1"/>
      <c r="P275" s="29" t="s">
        <v>4</v>
      </c>
      <c r="Q275" s="29"/>
      <c r="R275" s="85" t="s">
        <v>3</v>
      </c>
      <c r="S275" s="85" t="s">
        <v>3</v>
      </c>
      <c r="T275" s="117" t="str">
        <f t="shared" si="24"/>
        <v>ja</v>
      </c>
      <c r="U275" s="117" t="str">
        <f t="shared" si="25"/>
        <v>ja</v>
      </c>
      <c r="V275" s="142" t="s">
        <v>4580</v>
      </c>
      <c r="W275" s="118">
        <f t="shared" si="26"/>
        <v>1</v>
      </c>
      <c r="X275" s="117" t="str">
        <f t="shared" si="27"/>
        <v>OK</v>
      </c>
      <c r="Y275" s="117" t="str">
        <f t="shared" si="28"/>
        <v>keine</v>
      </c>
      <c r="Z275" s="117" t="str">
        <f t="shared" si="29"/>
        <v>OK</v>
      </c>
    </row>
    <row r="276" spans="1:26" s="117" customFormat="1" ht="12.75" hidden="1" customHeight="1" x14ac:dyDescent="0.35">
      <c r="A276" s="29" t="s">
        <v>2664</v>
      </c>
      <c r="B276" s="1" t="s">
        <v>888</v>
      </c>
      <c r="C276" s="29" t="s">
        <v>3</v>
      </c>
      <c r="D276" s="29" t="s">
        <v>3</v>
      </c>
      <c r="E276" s="29" t="s">
        <v>2</v>
      </c>
      <c r="F276" s="29" t="s">
        <v>2</v>
      </c>
      <c r="G276" s="29" t="s">
        <v>2</v>
      </c>
      <c r="H276" s="29" t="s">
        <v>2</v>
      </c>
      <c r="I276" s="29" t="s">
        <v>3</v>
      </c>
      <c r="J276" s="30">
        <v>1</v>
      </c>
      <c r="K276" s="29" t="s">
        <v>2</v>
      </c>
      <c r="L276" s="29" t="s">
        <v>2</v>
      </c>
      <c r="M276" s="29" t="s">
        <v>2</v>
      </c>
      <c r="N276" s="29" t="s">
        <v>3</v>
      </c>
      <c r="O276" s="1"/>
      <c r="P276" s="29" t="s">
        <v>4</v>
      </c>
      <c r="Q276" s="29"/>
      <c r="R276" s="85" t="s">
        <v>3</v>
      </c>
      <c r="S276" s="85" t="s">
        <v>3</v>
      </c>
      <c r="T276" s="117" t="str">
        <f t="shared" si="24"/>
        <v>ja</v>
      </c>
      <c r="U276" s="117" t="str">
        <f t="shared" si="25"/>
        <v>ja</v>
      </c>
      <c r="V276" s="142" t="s">
        <v>4580</v>
      </c>
      <c r="W276" s="118">
        <f t="shared" si="26"/>
        <v>1</v>
      </c>
      <c r="X276" s="117" t="str">
        <f t="shared" si="27"/>
        <v>OK</v>
      </c>
      <c r="Y276" s="117" t="str">
        <f t="shared" si="28"/>
        <v>keine</v>
      </c>
      <c r="Z276" s="117" t="str">
        <f t="shared" si="29"/>
        <v>OK</v>
      </c>
    </row>
    <row r="277" spans="1:26" s="117" customFormat="1" ht="12.75" hidden="1" customHeight="1" x14ac:dyDescent="0.35">
      <c r="A277" s="29" t="s">
        <v>14</v>
      </c>
      <c r="B277" s="1" t="s">
        <v>13</v>
      </c>
      <c r="C277" s="29" t="s">
        <v>3</v>
      </c>
      <c r="D277" s="29" t="s">
        <v>3</v>
      </c>
      <c r="E277" s="29" t="s">
        <v>2</v>
      </c>
      <c r="F277" s="29" t="s">
        <v>2</v>
      </c>
      <c r="G277" s="29" t="s">
        <v>2</v>
      </c>
      <c r="H277" s="29" t="s">
        <v>2</v>
      </c>
      <c r="I277" s="29" t="s">
        <v>3</v>
      </c>
      <c r="J277" s="30">
        <v>1</v>
      </c>
      <c r="K277" s="29" t="s">
        <v>2</v>
      </c>
      <c r="L277" s="29" t="s">
        <v>2</v>
      </c>
      <c r="M277" s="29" t="s">
        <v>2</v>
      </c>
      <c r="N277" s="29" t="s">
        <v>3</v>
      </c>
      <c r="O277" s="1"/>
      <c r="P277" s="29" t="s">
        <v>4</v>
      </c>
      <c r="Q277" s="29"/>
      <c r="R277" s="85" t="s">
        <v>2</v>
      </c>
      <c r="S277" s="85" t="s">
        <v>2</v>
      </c>
      <c r="T277" s="117" t="str">
        <f t="shared" si="24"/>
        <v>ja</v>
      </c>
      <c r="U277" s="117" t="str">
        <f t="shared" si="25"/>
        <v>ja</v>
      </c>
      <c r="V277" s="142" t="s">
        <v>4573</v>
      </c>
      <c r="W277" s="118">
        <f t="shared" si="26"/>
        <v>1</v>
      </c>
      <c r="X277" s="117" t="str">
        <f t="shared" si="27"/>
        <v>OK</v>
      </c>
      <c r="Y277" s="117" t="str">
        <f t="shared" si="28"/>
        <v>keine</v>
      </c>
      <c r="Z277" s="117" t="str">
        <f t="shared" si="29"/>
        <v>OK</v>
      </c>
    </row>
    <row r="278" spans="1:26" s="117" customFormat="1" ht="12.75" hidden="1" customHeight="1" x14ac:dyDescent="0.35">
      <c r="A278" s="29" t="s">
        <v>2665</v>
      </c>
      <c r="B278" s="1" t="s">
        <v>1458</v>
      </c>
      <c r="C278" s="29" t="s">
        <v>3</v>
      </c>
      <c r="D278" s="29" t="s">
        <v>3</v>
      </c>
      <c r="E278" s="29" t="s">
        <v>2</v>
      </c>
      <c r="F278" s="29" t="s">
        <v>2</v>
      </c>
      <c r="G278" s="29" t="s">
        <v>2</v>
      </c>
      <c r="H278" s="29" t="s">
        <v>2</v>
      </c>
      <c r="I278" s="29" t="s">
        <v>3</v>
      </c>
      <c r="J278" s="30">
        <v>1</v>
      </c>
      <c r="K278" s="29" t="s">
        <v>2</v>
      </c>
      <c r="L278" s="29" t="s">
        <v>2</v>
      </c>
      <c r="M278" s="29" t="s">
        <v>2</v>
      </c>
      <c r="N278" s="29" t="s">
        <v>3</v>
      </c>
      <c r="O278" s="1"/>
      <c r="P278" s="29" t="s">
        <v>57</v>
      </c>
      <c r="Q278" s="29"/>
      <c r="R278" s="85" t="s">
        <v>2</v>
      </c>
      <c r="S278" s="85" t="s">
        <v>2</v>
      </c>
      <c r="T278" s="117" t="str">
        <f t="shared" si="24"/>
        <v>ja</v>
      </c>
      <c r="U278" s="117" t="str">
        <f t="shared" si="25"/>
        <v>ja</v>
      </c>
      <c r="V278" s="142" t="s">
        <v>4577</v>
      </c>
      <c r="W278" s="118">
        <f t="shared" si="26"/>
        <v>1</v>
      </c>
      <c r="X278" s="117" t="str">
        <f t="shared" si="27"/>
        <v>OK</v>
      </c>
      <c r="Y278" s="117" t="str">
        <f t="shared" si="28"/>
        <v>1193/1207</v>
      </c>
      <c r="Z278" s="117" t="str">
        <f t="shared" si="29"/>
        <v>OK</v>
      </c>
    </row>
    <row r="279" spans="1:26" s="117" customFormat="1" ht="12.75" hidden="1" customHeight="1" x14ac:dyDescent="0.35">
      <c r="A279" s="29" t="s">
        <v>2666</v>
      </c>
      <c r="B279" s="1" t="s">
        <v>291</v>
      </c>
      <c r="C279" s="29" t="s">
        <v>3</v>
      </c>
      <c r="D279" s="29" t="s">
        <v>3</v>
      </c>
      <c r="E279" s="29" t="s">
        <v>2</v>
      </c>
      <c r="F279" s="29" t="s">
        <v>2</v>
      </c>
      <c r="G279" s="29" t="s">
        <v>2</v>
      </c>
      <c r="H279" s="29" t="s">
        <v>2</v>
      </c>
      <c r="I279" s="29" t="s">
        <v>3</v>
      </c>
      <c r="J279" s="30">
        <v>2</v>
      </c>
      <c r="K279" s="29" t="s">
        <v>2</v>
      </c>
      <c r="L279" s="29" t="s">
        <v>2</v>
      </c>
      <c r="M279" s="29" t="s">
        <v>2</v>
      </c>
      <c r="N279" s="29" t="s">
        <v>3</v>
      </c>
      <c r="O279" s="1"/>
      <c r="P279" s="29" t="s">
        <v>57</v>
      </c>
      <c r="Q279" s="29"/>
      <c r="R279" s="85" t="s">
        <v>2</v>
      </c>
      <c r="S279" s="85" t="s">
        <v>2</v>
      </c>
      <c r="T279" s="117" t="str">
        <f t="shared" si="24"/>
        <v>ja</v>
      </c>
      <c r="U279" s="117" t="str">
        <f t="shared" si="25"/>
        <v>ja</v>
      </c>
      <c r="V279" s="142" t="s">
        <v>4603</v>
      </c>
      <c r="W279" s="118">
        <f t="shared" si="26"/>
        <v>2</v>
      </c>
      <c r="X279" s="117" t="str">
        <f t="shared" si="27"/>
        <v>OK</v>
      </c>
      <c r="Y279" s="117" t="str">
        <f t="shared" si="28"/>
        <v>1193/1207</v>
      </c>
      <c r="Z279" s="117" t="str">
        <f t="shared" si="29"/>
        <v>OK</v>
      </c>
    </row>
    <row r="280" spans="1:26" s="117" customFormat="1" ht="12.75" hidden="1" customHeight="1" x14ac:dyDescent="0.35">
      <c r="A280" s="29" t="s">
        <v>2667</v>
      </c>
      <c r="B280" s="1" t="s">
        <v>292</v>
      </c>
      <c r="C280" s="29" t="s">
        <v>3</v>
      </c>
      <c r="D280" s="29" t="s">
        <v>3</v>
      </c>
      <c r="E280" s="29" t="s">
        <v>2</v>
      </c>
      <c r="F280" s="29" t="s">
        <v>2</v>
      </c>
      <c r="G280" s="29" t="s">
        <v>2</v>
      </c>
      <c r="H280" s="29" t="s">
        <v>2</v>
      </c>
      <c r="I280" s="29" t="s">
        <v>3</v>
      </c>
      <c r="J280" s="30">
        <v>2</v>
      </c>
      <c r="K280" s="29" t="s">
        <v>2</v>
      </c>
      <c r="L280" s="29" t="s">
        <v>2</v>
      </c>
      <c r="M280" s="29" t="s">
        <v>2</v>
      </c>
      <c r="N280" s="29" t="s">
        <v>3</v>
      </c>
      <c r="O280" s="1"/>
      <c r="P280" s="29" t="s">
        <v>57</v>
      </c>
      <c r="Q280" s="29"/>
      <c r="R280" s="85" t="s">
        <v>2</v>
      </c>
      <c r="S280" s="85" t="s">
        <v>2</v>
      </c>
      <c r="T280" s="117" t="str">
        <f t="shared" si="24"/>
        <v>ja</v>
      </c>
      <c r="U280" s="117" t="str">
        <f t="shared" si="25"/>
        <v>ja</v>
      </c>
      <c r="V280" s="142" t="s">
        <v>4603</v>
      </c>
      <c r="W280" s="118">
        <f t="shared" si="26"/>
        <v>2</v>
      </c>
      <c r="X280" s="117" t="str">
        <f t="shared" si="27"/>
        <v>OK</v>
      </c>
      <c r="Y280" s="117" t="str">
        <f t="shared" si="28"/>
        <v>1193/1207</v>
      </c>
      <c r="Z280" s="117" t="str">
        <f t="shared" si="29"/>
        <v>OK</v>
      </c>
    </row>
    <row r="281" spans="1:26" s="117" customFormat="1" ht="12.75" hidden="1" customHeight="1" x14ac:dyDescent="0.35">
      <c r="A281" s="29" t="s">
        <v>2668</v>
      </c>
      <c r="B281" s="1" t="s">
        <v>1210</v>
      </c>
      <c r="C281" s="29" t="s">
        <v>3</v>
      </c>
      <c r="D281" s="29" t="s">
        <v>3</v>
      </c>
      <c r="E281" s="29" t="s">
        <v>2</v>
      </c>
      <c r="F281" s="29" t="s">
        <v>2</v>
      </c>
      <c r="G281" s="29" t="s">
        <v>2</v>
      </c>
      <c r="H281" s="29" t="s">
        <v>2</v>
      </c>
      <c r="I281" s="29" t="s">
        <v>3</v>
      </c>
      <c r="J281" s="30">
        <v>3</v>
      </c>
      <c r="K281" s="29" t="s">
        <v>2</v>
      </c>
      <c r="L281" s="29" t="s">
        <v>2</v>
      </c>
      <c r="M281" s="29" t="s">
        <v>2</v>
      </c>
      <c r="N281" s="29" t="s">
        <v>3</v>
      </c>
      <c r="O281" s="1"/>
      <c r="P281" s="29" t="s">
        <v>4</v>
      </c>
      <c r="Q281" s="29"/>
      <c r="R281" s="85" t="s">
        <v>2</v>
      </c>
      <c r="S281" s="85" t="s">
        <v>2</v>
      </c>
      <c r="T281" s="117" t="str">
        <f t="shared" si="24"/>
        <v>ja</v>
      </c>
      <c r="U281" s="117" t="str">
        <f t="shared" si="25"/>
        <v>ja</v>
      </c>
      <c r="V281" s="142" t="s">
        <v>4587</v>
      </c>
      <c r="W281" s="118">
        <f t="shared" si="26"/>
        <v>3</v>
      </c>
      <c r="X281" s="117" t="str">
        <f t="shared" si="27"/>
        <v>OK</v>
      </c>
      <c r="Y281" s="117" t="str">
        <f t="shared" si="28"/>
        <v>keine</v>
      </c>
      <c r="Z281" s="117" t="str">
        <f t="shared" si="29"/>
        <v>OK</v>
      </c>
    </row>
    <row r="282" spans="1:26" s="117" customFormat="1" ht="12.75" hidden="1" customHeight="1" x14ac:dyDescent="0.35">
      <c r="A282" s="29" t="s">
        <v>2669</v>
      </c>
      <c r="B282" s="1" t="s">
        <v>973</v>
      </c>
      <c r="C282" s="29" t="s">
        <v>3</v>
      </c>
      <c r="D282" s="29" t="s">
        <v>3</v>
      </c>
      <c r="E282" s="29" t="s">
        <v>2</v>
      </c>
      <c r="F282" s="29" t="s">
        <v>2</v>
      </c>
      <c r="G282" s="29" t="s">
        <v>2</v>
      </c>
      <c r="H282" s="29" t="s">
        <v>2</v>
      </c>
      <c r="I282" s="29" t="s">
        <v>3</v>
      </c>
      <c r="J282" s="30">
        <v>1</v>
      </c>
      <c r="K282" s="29" t="s">
        <v>2</v>
      </c>
      <c r="L282" s="29" t="s">
        <v>2</v>
      </c>
      <c r="M282" s="29" t="s">
        <v>2</v>
      </c>
      <c r="N282" s="29" t="s">
        <v>3</v>
      </c>
      <c r="O282" s="1"/>
      <c r="P282" s="29" t="s">
        <v>4</v>
      </c>
      <c r="Q282" s="29"/>
      <c r="R282" s="85" t="s">
        <v>2</v>
      </c>
      <c r="S282" s="85" t="s">
        <v>2</v>
      </c>
      <c r="T282" s="117" t="str">
        <f t="shared" si="24"/>
        <v>ja</v>
      </c>
      <c r="U282" s="117" t="str">
        <f t="shared" si="25"/>
        <v>ja</v>
      </c>
      <c r="V282" s="142" t="s">
        <v>4604</v>
      </c>
      <c r="W282" s="118">
        <f t="shared" si="26"/>
        <v>1</v>
      </c>
      <c r="X282" s="117" t="str">
        <f t="shared" si="27"/>
        <v>OK</v>
      </c>
      <c r="Y282" s="117" t="str">
        <f t="shared" si="28"/>
        <v>keine</v>
      </c>
      <c r="Z282" s="117" t="str">
        <f t="shared" si="29"/>
        <v>OK</v>
      </c>
    </row>
    <row r="283" spans="1:26" s="117" customFormat="1" ht="12.75" hidden="1" customHeight="1" x14ac:dyDescent="0.35">
      <c r="A283" s="29" t="s">
        <v>2670</v>
      </c>
      <c r="B283" s="1" t="s">
        <v>392</v>
      </c>
      <c r="C283" s="29" t="s">
        <v>3</v>
      </c>
      <c r="D283" s="29" t="s">
        <v>3</v>
      </c>
      <c r="E283" s="29" t="s">
        <v>2</v>
      </c>
      <c r="F283" s="29" t="s">
        <v>2</v>
      </c>
      <c r="G283" s="29" t="s">
        <v>2</v>
      </c>
      <c r="H283" s="29" t="s">
        <v>2</v>
      </c>
      <c r="I283" s="29" t="s">
        <v>3</v>
      </c>
      <c r="J283" s="30">
        <v>1</v>
      </c>
      <c r="K283" s="29" t="s">
        <v>2</v>
      </c>
      <c r="L283" s="29" t="s">
        <v>2</v>
      </c>
      <c r="M283" s="29" t="s">
        <v>2</v>
      </c>
      <c r="N283" s="29" t="s">
        <v>3</v>
      </c>
      <c r="O283" s="1"/>
      <c r="P283" s="29" t="s">
        <v>4</v>
      </c>
      <c r="Q283" s="29"/>
      <c r="R283" s="85" t="s">
        <v>2</v>
      </c>
      <c r="S283" s="85" t="s">
        <v>2</v>
      </c>
      <c r="T283" s="117" t="str">
        <f t="shared" si="24"/>
        <v>ja</v>
      </c>
      <c r="U283" s="117" t="str">
        <f t="shared" si="25"/>
        <v>ja</v>
      </c>
      <c r="V283" s="142" t="s">
        <v>4589</v>
      </c>
      <c r="W283" s="118">
        <f t="shared" si="26"/>
        <v>1</v>
      </c>
      <c r="X283" s="117" t="str">
        <f t="shared" si="27"/>
        <v>OK</v>
      </c>
      <c r="Y283" s="117" t="str">
        <f t="shared" si="28"/>
        <v>keine</v>
      </c>
      <c r="Z283" s="117" t="str">
        <f t="shared" si="29"/>
        <v>OK</v>
      </c>
    </row>
    <row r="284" spans="1:26" s="117" customFormat="1" ht="12.75" hidden="1" customHeight="1" x14ac:dyDescent="0.35">
      <c r="A284" s="29" t="s">
        <v>2671</v>
      </c>
      <c r="B284" s="1" t="s">
        <v>751</v>
      </c>
      <c r="C284" s="29" t="s">
        <v>3</v>
      </c>
      <c r="D284" s="29" t="s">
        <v>3</v>
      </c>
      <c r="E284" s="29" t="s">
        <v>2</v>
      </c>
      <c r="F284" s="29" t="s">
        <v>2</v>
      </c>
      <c r="G284" s="29" t="s">
        <v>2</v>
      </c>
      <c r="H284" s="29" t="s">
        <v>2</v>
      </c>
      <c r="I284" s="29" t="s">
        <v>3</v>
      </c>
      <c r="J284" s="30">
        <v>1</v>
      </c>
      <c r="K284" s="29" t="s">
        <v>2</v>
      </c>
      <c r="L284" s="29" t="s">
        <v>2</v>
      </c>
      <c r="M284" s="29" t="s">
        <v>2</v>
      </c>
      <c r="N284" s="29" t="s">
        <v>3</v>
      </c>
      <c r="O284" s="1"/>
      <c r="P284" s="29">
        <v>1198</v>
      </c>
      <c r="Q284" s="29"/>
      <c r="R284" s="85" t="s">
        <v>3</v>
      </c>
      <c r="S284" s="85" t="s">
        <v>3</v>
      </c>
      <c r="T284" s="117" t="str">
        <f t="shared" si="24"/>
        <v>ja</v>
      </c>
      <c r="U284" s="117" t="str">
        <f t="shared" si="25"/>
        <v>ja</v>
      </c>
      <c r="V284" s="142" t="s">
        <v>4622</v>
      </c>
      <c r="W284" s="118">
        <f t="shared" si="26"/>
        <v>1</v>
      </c>
      <c r="X284" s="117" t="str">
        <f t="shared" si="27"/>
        <v>OK</v>
      </c>
      <c r="Y284" s="117">
        <f t="shared" si="28"/>
        <v>1198</v>
      </c>
      <c r="Z284" s="117" t="str">
        <f t="shared" si="29"/>
        <v>OK</v>
      </c>
    </row>
    <row r="285" spans="1:26" s="117" customFormat="1" ht="12.75" hidden="1" customHeight="1" x14ac:dyDescent="0.35">
      <c r="A285" s="29" t="s">
        <v>2672</v>
      </c>
      <c r="B285" s="1" t="s">
        <v>1921</v>
      </c>
      <c r="C285" s="29" t="s">
        <v>3</v>
      </c>
      <c r="D285" s="29" t="s">
        <v>3</v>
      </c>
      <c r="E285" s="29" t="s">
        <v>2</v>
      </c>
      <c r="F285" s="29" t="s">
        <v>2</v>
      </c>
      <c r="G285" s="29" t="s">
        <v>2</v>
      </c>
      <c r="H285" s="29" t="s">
        <v>2</v>
      </c>
      <c r="I285" s="29" t="s">
        <v>3</v>
      </c>
      <c r="J285" s="30">
        <v>3</v>
      </c>
      <c r="K285" s="29" t="s">
        <v>2</v>
      </c>
      <c r="L285" s="29" t="s">
        <v>2</v>
      </c>
      <c r="M285" s="29" t="s">
        <v>2</v>
      </c>
      <c r="N285" s="29" t="s">
        <v>3</v>
      </c>
      <c r="O285" s="1"/>
      <c r="P285" s="29" t="s">
        <v>4</v>
      </c>
      <c r="Q285" s="29"/>
      <c r="R285" s="85" t="s">
        <v>2</v>
      </c>
      <c r="S285" s="85" t="s">
        <v>2</v>
      </c>
      <c r="T285" s="117" t="str">
        <f t="shared" si="24"/>
        <v>ja</v>
      </c>
      <c r="U285" s="117" t="str">
        <f t="shared" si="25"/>
        <v>ja</v>
      </c>
      <c r="V285" s="142" t="s">
        <v>4573</v>
      </c>
      <c r="W285" s="118">
        <f t="shared" si="26"/>
        <v>3</v>
      </c>
      <c r="X285" s="117" t="str">
        <f t="shared" si="27"/>
        <v>OK</v>
      </c>
      <c r="Y285" s="117" t="str">
        <f t="shared" si="28"/>
        <v>keine</v>
      </c>
      <c r="Z285" s="117" t="str">
        <f t="shared" si="29"/>
        <v>OK</v>
      </c>
    </row>
    <row r="286" spans="1:26" s="117" customFormat="1" ht="12.75" hidden="1" customHeight="1" x14ac:dyDescent="0.35">
      <c r="A286" s="29" t="s">
        <v>2673</v>
      </c>
      <c r="B286" s="1" t="s">
        <v>160</v>
      </c>
      <c r="C286" s="29" t="s">
        <v>3</v>
      </c>
      <c r="D286" s="29" t="s">
        <v>3</v>
      </c>
      <c r="E286" s="29" t="s">
        <v>2</v>
      </c>
      <c r="F286" s="29" t="s">
        <v>2</v>
      </c>
      <c r="G286" s="29" t="s">
        <v>2</v>
      </c>
      <c r="H286" s="29" t="s">
        <v>2</v>
      </c>
      <c r="I286" s="29" t="s">
        <v>3</v>
      </c>
      <c r="J286" s="30">
        <v>4</v>
      </c>
      <c r="K286" s="29" t="s">
        <v>2</v>
      </c>
      <c r="L286" s="29" t="s">
        <v>2</v>
      </c>
      <c r="M286" s="29" t="s">
        <v>2</v>
      </c>
      <c r="N286" s="29" t="s">
        <v>3</v>
      </c>
      <c r="O286" s="1" t="s">
        <v>2412</v>
      </c>
      <c r="P286" s="29">
        <v>1195</v>
      </c>
      <c r="Q286" s="29"/>
      <c r="R286" s="85" t="s">
        <v>2</v>
      </c>
      <c r="S286" s="85" t="s">
        <v>2</v>
      </c>
      <c r="T286" s="117" t="str">
        <f t="shared" si="24"/>
        <v>ja</v>
      </c>
      <c r="U286" s="117" t="str">
        <f t="shared" si="25"/>
        <v>ja</v>
      </c>
      <c r="V286" s="142" t="s">
        <v>4575</v>
      </c>
      <c r="W286" s="118">
        <f t="shared" si="26"/>
        <v>4</v>
      </c>
      <c r="X286" s="117" t="str">
        <f t="shared" si="27"/>
        <v>OK</v>
      </c>
      <c r="Y286" s="117">
        <f t="shared" si="28"/>
        <v>1195</v>
      </c>
      <c r="Z286" s="117" t="str">
        <f t="shared" si="29"/>
        <v>OK</v>
      </c>
    </row>
    <row r="287" spans="1:26" s="117" customFormat="1" ht="12.75" hidden="1" customHeight="1" x14ac:dyDescent="0.35">
      <c r="A287" s="29" t="s">
        <v>2674</v>
      </c>
      <c r="B287" s="1" t="s">
        <v>1276</v>
      </c>
      <c r="C287" s="29" t="s">
        <v>3</v>
      </c>
      <c r="D287" s="29" t="s">
        <v>3</v>
      </c>
      <c r="E287" s="29" t="s">
        <v>2</v>
      </c>
      <c r="F287" s="29" t="s">
        <v>2</v>
      </c>
      <c r="G287" s="29" t="s">
        <v>2</v>
      </c>
      <c r="H287" s="29" t="s">
        <v>2</v>
      </c>
      <c r="I287" s="29" t="s">
        <v>3</v>
      </c>
      <c r="J287" s="30">
        <v>4</v>
      </c>
      <c r="K287" s="29" t="s">
        <v>2</v>
      </c>
      <c r="L287" s="29" t="s">
        <v>2</v>
      </c>
      <c r="M287" s="29" t="s">
        <v>2</v>
      </c>
      <c r="N287" s="29" t="s">
        <v>3</v>
      </c>
      <c r="O287" s="1" t="s">
        <v>2412</v>
      </c>
      <c r="P287" s="29">
        <v>1195</v>
      </c>
      <c r="Q287" s="29"/>
      <c r="R287" s="85" t="s">
        <v>2</v>
      </c>
      <c r="S287" s="85" t="s">
        <v>2</v>
      </c>
      <c r="T287" s="117" t="str">
        <f t="shared" si="24"/>
        <v>ja</v>
      </c>
      <c r="U287" s="117" t="str">
        <f t="shared" si="25"/>
        <v>ja</v>
      </c>
      <c r="V287" s="142" t="s">
        <v>4575</v>
      </c>
      <c r="W287" s="118">
        <f t="shared" si="26"/>
        <v>4</v>
      </c>
      <c r="X287" s="117" t="str">
        <f t="shared" si="27"/>
        <v>OK</v>
      </c>
      <c r="Y287" s="117">
        <f t="shared" si="28"/>
        <v>1195</v>
      </c>
      <c r="Z287" s="117" t="str">
        <f t="shared" si="29"/>
        <v>OK</v>
      </c>
    </row>
    <row r="288" spans="1:26" s="117" customFormat="1" ht="12.75" hidden="1" customHeight="1" x14ac:dyDescent="0.35">
      <c r="A288" s="29" t="s">
        <v>2675</v>
      </c>
      <c r="B288" s="1" t="s">
        <v>975</v>
      </c>
      <c r="C288" s="29" t="s">
        <v>3</v>
      </c>
      <c r="D288" s="29" t="s">
        <v>3</v>
      </c>
      <c r="E288" s="29" t="s">
        <v>2</v>
      </c>
      <c r="F288" s="29" t="s">
        <v>2</v>
      </c>
      <c r="G288" s="29" t="s">
        <v>2</v>
      </c>
      <c r="H288" s="29" t="s">
        <v>2</v>
      </c>
      <c r="I288" s="29" t="s">
        <v>3</v>
      </c>
      <c r="J288" s="30">
        <v>1</v>
      </c>
      <c r="K288" s="29" t="s">
        <v>2</v>
      </c>
      <c r="L288" s="29" t="s">
        <v>2</v>
      </c>
      <c r="M288" s="29" t="s">
        <v>2</v>
      </c>
      <c r="N288" s="29" t="s">
        <v>3</v>
      </c>
      <c r="O288" s="1"/>
      <c r="P288" s="29" t="s">
        <v>4</v>
      </c>
      <c r="Q288" s="29"/>
      <c r="R288" s="85" t="s">
        <v>2</v>
      </c>
      <c r="S288" s="85" t="s">
        <v>2</v>
      </c>
      <c r="T288" s="117" t="str">
        <f t="shared" si="24"/>
        <v>ja</v>
      </c>
      <c r="U288" s="117" t="str">
        <f t="shared" si="25"/>
        <v>ja</v>
      </c>
      <c r="V288" s="142" t="s">
        <v>4580</v>
      </c>
      <c r="W288" s="118">
        <f t="shared" si="26"/>
        <v>1</v>
      </c>
      <c r="X288" s="117" t="str">
        <f t="shared" si="27"/>
        <v>OK</v>
      </c>
      <c r="Y288" s="117" t="str">
        <f t="shared" si="28"/>
        <v>keine</v>
      </c>
      <c r="Z288" s="117" t="str">
        <f t="shared" si="29"/>
        <v>OK</v>
      </c>
    </row>
    <row r="289" spans="1:26" s="117" customFormat="1" ht="12.75" hidden="1" customHeight="1" x14ac:dyDescent="0.35">
      <c r="A289" s="29" t="s">
        <v>2676</v>
      </c>
      <c r="B289" s="1" t="s">
        <v>1499</v>
      </c>
      <c r="C289" s="29" t="s">
        <v>3</v>
      </c>
      <c r="D289" s="29" t="s">
        <v>3</v>
      </c>
      <c r="E289" s="29" t="s">
        <v>2</v>
      </c>
      <c r="F289" s="29" t="s">
        <v>2</v>
      </c>
      <c r="G289" s="29" t="s">
        <v>2</v>
      </c>
      <c r="H289" s="29" t="s">
        <v>2</v>
      </c>
      <c r="I289" s="29" t="s">
        <v>3</v>
      </c>
      <c r="J289" s="30">
        <v>4</v>
      </c>
      <c r="K289" s="29" t="s">
        <v>2</v>
      </c>
      <c r="L289" s="29" t="s">
        <v>2</v>
      </c>
      <c r="M289" s="29" t="s">
        <v>2</v>
      </c>
      <c r="N289" s="29" t="s">
        <v>3</v>
      </c>
      <c r="O289" s="1" t="s">
        <v>2412</v>
      </c>
      <c r="P289" s="29">
        <v>1195</v>
      </c>
      <c r="Q289" s="29"/>
      <c r="R289" s="85" t="s">
        <v>2</v>
      </c>
      <c r="S289" s="85" t="s">
        <v>2</v>
      </c>
      <c r="T289" s="117" t="str">
        <f t="shared" si="24"/>
        <v>ja</v>
      </c>
      <c r="U289" s="117" t="str">
        <f t="shared" si="25"/>
        <v>ja</v>
      </c>
      <c r="V289" s="142" t="s">
        <v>4575</v>
      </c>
      <c r="W289" s="118">
        <f t="shared" si="26"/>
        <v>4</v>
      </c>
      <c r="X289" s="117" t="str">
        <f t="shared" si="27"/>
        <v>OK</v>
      </c>
      <c r="Y289" s="117">
        <f t="shared" si="28"/>
        <v>1195</v>
      </c>
      <c r="Z289" s="117" t="str">
        <f t="shared" si="29"/>
        <v>OK</v>
      </c>
    </row>
    <row r="290" spans="1:26" s="117" customFormat="1" ht="12.75" hidden="1" customHeight="1" x14ac:dyDescent="0.35">
      <c r="A290" s="29" t="s">
        <v>2677</v>
      </c>
      <c r="B290" s="1" t="s">
        <v>161</v>
      </c>
      <c r="C290" s="29" t="s">
        <v>3</v>
      </c>
      <c r="D290" s="29" t="s">
        <v>3</v>
      </c>
      <c r="E290" s="29" t="s">
        <v>2</v>
      </c>
      <c r="F290" s="29" t="s">
        <v>2</v>
      </c>
      <c r="G290" s="29" t="s">
        <v>2</v>
      </c>
      <c r="H290" s="29" t="s">
        <v>2</v>
      </c>
      <c r="I290" s="29" t="s">
        <v>3</v>
      </c>
      <c r="J290" s="30">
        <v>1</v>
      </c>
      <c r="K290" s="29" t="s">
        <v>2</v>
      </c>
      <c r="L290" s="29" t="s">
        <v>2</v>
      </c>
      <c r="M290" s="29" t="s">
        <v>2</v>
      </c>
      <c r="N290" s="29" t="s">
        <v>3</v>
      </c>
      <c r="O290" s="1"/>
      <c r="P290" s="29">
        <v>1198</v>
      </c>
      <c r="Q290" s="29"/>
      <c r="R290" s="85" t="s">
        <v>2</v>
      </c>
      <c r="S290" s="85" t="s">
        <v>2</v>
      </c>
      <c r="T290" s="117" t="str">
        <f t="shared" si="24"/>
        <v>ja</v>
      </c>
      <c r="U290" s="117" t="str">
        <f t="shared" si="25"/>
        <v>ja</v>
      </c>
      <c r="V290" s="142" t="s">
        <v>4576</v>
      </c>
      <c r="W290" s="118">
        <f t="shared" si="26"/>
        <v>1</v>
      </c>
      <c r="X290" s="117" t="str">
        <f t="shared" si="27"/>
        <v>OK</v>
      </c>
      <c r="Y290" s="117">
        <f t="shared" si="28"/>
        <v>1198</v>
      </c>
      <c r="Z290" s="117" t="str">
        <f t="shared" si="29"/>
        <v>OK</v>
      </c>
    </row>
    <row r="291" spans="1:26" s="117" customFormat="1" ht="12.75" hidden="1" customHeight="1" x14ac:dyDescent="0.35">
      <c r="A291" s="29" t="s">
        <v>2678</v>
      </c>
      <c r="B291" s="1" t="s">
        <v>1796</v>
      </c>
      <c r="C291" s="29" t="s">
        <v>2</v>
      </c>
      <c r="D291" s="29" t="s">
        <v>2</v>
      </c>
      <c r="E291" s="29" t="s">
        <v>2</v>
      </c>
      <c r="F291" s="29" t="s">
        <v>2</v>
      </c>
      <c r="G291" s="29" t="s">
        <v>2</v>
      </c>
      <c r="H291" s="29" t="s">
        <v>3</v>
      </c>
      <c r="I291" s="29" t="s">
        <v>2</v>
      </c>
      <c r="J291" s="30" t="s">
        <v>2</v>
      </c>
      <c r="K291" s="29" t="s">
        <v>2</v>
      </c>
      <c r="L291" s="29" t="s">
        <v>2</v>
      </c>
      <c r="M291" s="29" t="s">
        <v>2</v>
      </c>
      <c r="N291" s="29" t="s">
        <v>2</v>
      </c>
      <c r="O291" s="1" t="s">
        <v>2411</v>
      </c>
      <c r="P291" s="29" t="s">
        <v>59</v>
      </c>
      <c r="Q291" s="29"/>
      <c r="R291" s="85" t="s">
        <v>2</v>
      </c>
      <c r="S291" s="85" t="s">
        <v>2</v>
      </c>
      <c r="T291" s="117" t="str">
        <f t="shared" si="24"/>
        <v>ja</v>
      </c>
      <c r="U291" s="117" t="str">
        <f t="shared" si="25"/>
        <v>nein</v>
      </c>
      <c r="V291" s="142" t="s">
        <v>2411</v>
      </c>
      <c r="W291" s="118" t="str">
        <f t="shared" si="26"/>
        <v>nein</v>
      </c>
      <c r="X291" s="117" t="str">
        <f t="shared" si="27"/>
        <v>OK</v>
      </c>
      <c r="Y291" s="117" t="str">
        <f t="shared" si="28"/>
        <v>nicht FK (Vereins-RS)</v>
      </c>
      <c r="Z291" s="117" t="str">
        <f t="shared" si="29"/>
        <v>OK</v>
      </c>
    </row>
    <row r="292" spans="1:26" s="117" customFormat="1" ht="12.75" hidden="1" customHeight="1" x14ac:dyDescent="0.35">
      <c r="A292" s="29" t="s">
        <v>26</v>
      </c>
      <c r="B292" s="1" t="s">
        <v>25</v>
      </c>
      <c r="C292" s="29" t="s">
        <v>3</v>
      </c>
      <c r="D292" s="29" t="s">
        <v>3</v>
      </c>
      <c r="E292" s="29" t="s">
        <v>2</v>
      </c>
      <c r="F292" s="29" t="s">
        <v>2</v>
      </c>
      <c r="G292" s="29" t="s">
        <v>2</v>
      </c>
      <c r="H292" s="29" t="s">
        <v>2</v>
      </c>
      <c r="I292" s="29" t="s">
        <v>3</v>
      </c>
      <c r="J292" s="30">
        <v>1</v>
      </c>
      <c r="K292" s="29" t="s">
        <v>2</v>
      </c>
      <c r="L292" s="29" t="s">
        <v>2</v>
      </c>
      <c r="M292" s="29" t="s">
        <v>2</v>
      </c>
      <c r="N292" s="29" t="s">
        <v>3</v>
      </c>
      <c r="O292" s="1"/>
      <c r="P292" s="29" t="s">
        <v>4</v>
      </c>
      <c r="Q292" s="29"/>
      <c r="R292" s="85" t="s">
        <v>2</v>
      </c>
      <c r="S292" s="85" t="s">
        <v>2</v>
      </c>
      <c r="T292" s="117" t="str">
        <f t="shared" si="24"/>
        <v>ja</v>
      </c>
      <c r="U292" s="117" t="str">
        <f t="shared" si="25"/>
        <v>ja</v>
      </c>
      <c r="V292" s="142" t="s">
        <v>4598</v>
      </c>
      <c r="W292" s="118">
        <f t="shared" si="26"/>
        <v>1</v>
      </c>
      <c r="X292" s="117" t="str">
        <f t="shared" si="27"/>
        <v>OK</v>
      </c>
      <c r="Y292" s="117" t="str">
        <f t="shared" si="28"/>
        <v>keine</v>
      </c>
      <c r="Z292" s="117" t="str">
        <f t="shared" si="29"/>
        <v>OK</v>
      </c>
    </row>
    <row r="293" spans="1:26" s="117" customFormat="1" ht="12.75" hidden="1" customHeight="1" x14ac:dyDescent="0.35">
      <c r="A293" s="29" t="s">
        <v>2679</v>
      </c>
      <c r="B293" s="1" t="s">
        <v>668</v>
      </c>
      <c r="C293" s="29" t="s">
        <v>3</v>
      </c>
      <c r="D293" s="29" t="s">
        <v>3</v>
      </c>
      <c r="E293" s="29" t="s">
        <v>2</v>
      </c>
      <c r="F293" s="29" t="s">
        <v>2</v>
      </c>
      <c r="G293" s="29" t="s">
        <v>2</v>
      </c>
      <c r="H293" s="29" t="s">
        <v>2</v>
      </c>
      <c r="I293" s="133" t="s">
        <v>3</v>
      </c>
      <c r="J293" s="134">
        <v>4</v>
      </c>
      <c r="K293" s="29" t="s">
        <v>2</v>
      </c>
      <c r="L293" s="29" t="s">
        <v>2</v>
      </c>
      <c r="M293" s="29" t="s">
        <v>2</v>
      </c>
      <c r="N293" s="29" t="s">
        <v>3</v>
      </c>
      <c r="O293" s="1" t="s">
        <v>2412</v>
      </c>
      <c r="P293" s="29" t="s">
        <v>4438</v>
      </c>
      <c r="Q293" s="29"/>
      <c r="R293" s="85" t="s">
        <v>2</v>
      </c>
      <c r="S293" s="85" t="s">
        <v>2</v>
      </c>
      <c r="T293" s="117" t="str">
        <f t="shared" si="24"/>
        <v>ja</v>
      </c>
      <c r="U293" s="117" t="str">
        <f t="shared" si="25"/>
        <v>ja</v>
      </c>
      <c r="V293" s="142" t="s">
        <v>4602</v>
      </c>
      <c r="W293" s="118">
        <f t="shared" si="26"/>
        <v>4</v>
      </c>
      <c r="X293" s="117" t="str">
        <f t="shared" si="27"/>
        <v>OK</v>
      </c>
      <c r="Y293" s="117" t="str">
        <f t="shared" si="28"/>
        <v>1193/1207/1195</v>
      </c>
      <c r="Z293" s="117" t="str">
        <f t="shared" si="29"/>
        <v>OK</v>
      </c>
    </row>
    <row r="294" spans="1:26" s="117" customFormat="1" ht="12.75" hidden="1" customHeight="1" x14ac:dyDescent="0.35">
      <c r="A294" s="29" t="s">
        <v>2680</v>
      </c>
      <c r="B294" s="1" t="s">
        <v>669</v>
      </c>
      <c r="C294" s="29" t="s">
        <v>3</v>
      </c>
      <c r="D294" s="29" t="s">
        <v>3</v>
      </c>
      <c r="E294" s="29" t="s">
        <v>2</v>
      </c>
      <c r="F294" s="29" t="s">
        <v>2</v>
      </c>
      <c r="G294" s="29" t="s">
        <v>2</v>
      </c>
      <c r="H294" s="29" t="s">
        <v>2</v>
      </c>
      <c r="I294" s="133" t="s">
        <v>3</v>
      </c>
      <c r="J294" s="134">
        <v>3</v>
      </c>
      <c r="K294" s="29" t="s">
        <v>2</v>
      </c>
      <c r="L294" s="29" t="s">
        <v>2</v>
      </c>
      <c r="M294" s="29" t="s">
        <v>2</v>
      </c>
      <c r="N294" s="29" t="s">
        <v>3</v>
      </c>
      <c r="O294" s="1"/>
      <c r="P294" s="29" t="s">
        <v>4</v>
      </c>
      <c r="Q294" s="29"/>
      <c r="R294" s="85" t="s">
        <v>2</v>
      </c>
      <c r="S294" s="85" t="s">
        <v>2</v>
      </c>
      <c r="T294" s="117" t="str">
        <f t="shared" si="24"/>
        <v>ja</v>
      </c>
      <c r="U294" s="117" t="str">
        <f t="shared" si="25"/>
        <v>ja</v>
      </c>
      <c r="V294" s="142" t="s">
        <v>4602</v>
      </c>
      <c r="W294" s="118">
        <f t="shared" si="26"/>
        <v>3</v>
      </c>
      <c r="X294" s="117" t="str">
        <f t="shared" si="27"/>
        <v>OK</v>
      </c>
      <c r="Y294" s="117" t="str">
        <f t="shared" si="28"/>
        <v>keine</v>
      </c>
      <c r="Z294" s="117" t="str">
        <f t="shared" si="29"/>
        <v>OK</v>
      </c>
    </row>
    <row r="295" spans="1:26" s="117" customFormat="1" ht="12.75" hidden="1" customHeight="1" x14ac:dyDescent="0.35">
      <c r="A295" s="29" t="s">
        <v>2681</v>
      </c>
      <c r="B295" s="1" t="s">
        <v>162</v>
      </c>
      <c r="C295" s="29" t="s">
        <v>3</v>
      </c>
      <c r="D295" s="29" t="s">
        <v>3</v>
      </c>
      <c r="E295" s="29" t="s">
        <v>2</v>
      </c>
      <c r="F295" s="29" t="s">
        <v>2</v>
      </c>
      <c r="G295" s="29" t="s">
        <v>2</v>
      </c>
      <c r="H295" s="29" t="s">
        <v>2</v>
      </c>
      <c r="I295" s="29" t="s">
        <v>3</v>
      </c>
      <c r="J295" s="30">
        <v>1</v>
      </c>
      <c r="K295" s="29" t="s">
        <v>2</v>
      </c>
      <c r="L295" s="29" t="s">
        <v>2</v>
      </c>
      <c r="M295" s="29" t="s">
        <v>2</v>
      </c>
      <c r="N295" s="29" t="s">
        <v>3</v>
      </c>
      <c r="O295" s="1"/>
      <c r="P295" s="29" t="s">
        <v>4</v>
      </c>
      <c r="Q295" s="29"/>
      <c r="R295" s="85" t="s">
        <v>3</v>
      </c>
      <c r="S295" s="85" t="s">
        <v>3</v>
      </c>
      <c r="T295" s="117" t="str">
        <f t="shared" si="24"/>
        <v>ja</v>
      </c>
      <c r="U295" s="117" t="str">
        <f t="shared" si="25"/>
        <v>ja</v>
      </c>
      <c r="V295" s="142" t="s">
        <v>4597</v>
      </c>
      <c r="W295" s="118">
        <f t="shared" si="26"/>
        <v>1</v>
      </c>
      <c r="X295" s="117" t="str">
        <f t="shared" si="27"/>
        <v>OK</v>
      </c>
      <c r="Y295" s="117" t="str">
        <f t="shared" si="28"/>
        <v>keine</v>
      </c>
      <c r="Z295" s="117" t="str">
        <f t="shared" si="29"/>
        <v>OK</v>
      </c>
    </row>
    <row r="296" spans="1:26" s="117" customFormat="1" ht="12.75" hidden="1" customHeight="1" x14ac:dyDescent="0.35">
      <c r="A296" s="29" t="s">
        <v>2682</v>
      </c>
      <c r="B296" s="1" t="s">
        <v>211</v>
      </c>
      <c r="C296" s="29" t="s">
        <v>3</v>
      </c>
      <c r="D296" s="29" t="s">
        <v>3</v>
      </c>
      <c r="E296" s="29" t="s">
        <v>2</v>
      </c>
      <c r="F296" s="29" t="s">
        <v>2</v>
      </c>
      <c r="G296" s="29" t="s">
        <v>2</v>
      </c>
      <c r="H296" s="29" t="s">
        <v>2</v>
      </c>
      <c r="I296" s="29" t="s">
        <v>3</v>
      </c>
      <c r="J296" s="30">
        <v>2</v>
      </c>
      <c r="K296" s="29" t="s">
        <v>2</v>
      </c>
      <c r="L296" s="29" t="s">
        <v>2</v>
      </c>
      <c r="M296" s="29" t="s">
        <v>2</v>
      </c>
      <c r="N296" s="29" t="s">
        <v>3</v>
      </c>
      <c r="O296" s="1"/>
      <c r="P296" s="29" t="s">
        <v>4</v>
      </c>
      <c r="Q296" s="29"/>
      <c r="R296" s="85" t="s">
        <v>2</v>
      </c>
      <c r="S296" s="85" t="s">
        <v>2</v>
      </c>
      <c r="T296" s="117" t="str">
        <f t="shared" si="24"/>
        <v>ja</v>
      </c>
      <c r="U296" s="117" t="str">
        <f t="shared" si="25"/>
        <v>ja</v>
      </c>
      <c r="V296" s="142" t="s">
        <v>4605</v>
      </c>
      <c r="W296" s="118">
        <f t="shared" si="26"/>
        <v>2</v>
      </c>
      <c r="X296" s="117" t="str">
        <f t="shared" si="27"/>
        <v>OK</v>
      </c>
      <c r="Y296" s="117" t="str">
        <f t="shared" si="28"/>
        <v>keine</v>
      </c>
      <c r="Z296" s="117" t="str">
        <f t="shared" si="29"/>
        <v>OK</v>
      </c>
    </row>
    <row r="297" spans="1:26" s="117" customFormat="1" ht="12.75" hidden="1" customHeight="1" x14ac:dyDescent="0.35">
      <c r="A297" s="29" t="s">
        <v>2683</v>
      </c>
      <c r="B297" s="1" t="s">
        <v>179</v>
      </c>
      <c r="C297" s="29" t="s">
        <v>3</v>
      </c>
      <c r="D297" s="29" t="s">
        <v>3</v>
      </c>
      <c r="E297" s="29" t="s">
        <v>2</v>
      </c>
      <c r="F297" s="29" t="s">
        <v>2</v>
      </c>
      <c r="G297" s="29" t="s">
        <v>2</v>
      </c>
      <c r="H297" s="29" t="s">
        <v>2</v>
      </c>
      <c r="I297" s="29" t="s">
        <v>3</v>
      </c>
      <c r="J297" s="30">
        <v>2</v>
      </c>
      <c r="K297" s="29" t="s">
        <v>2</v>
      </c>
      <c r="L297" s="29" t="s">
        <v>2</v>
      </c>
      <c r="M297" s="29" t="s">
        <v>2</v>
      </c>
      <c r="N297" s="29" t="s">
        <v>3</v>
      </c>
      <c r="O297" s="1"/>
      <c r="P297" s="29" t="s">
        <v>57</v>
      </c>
      <c r="Q297" s="29"/>
      <c r="R297" s="85" t="s">
        <v>2</v>
      </c>
      <c r="S297" s="85" t="s">
        <v>2</v>
      </c>
      <c r="T297" s="117" t="str">
        <f t="shared" si="24"/>
        <v>ja</v>
      </c>
      <c r="U297" s="117" t="str">
        <f t="shared" si="25"/>
        <v>ja</v>
      </c>
      <c r="V297" s="142" t="s">
        <v>4606</v>
      </c>
      <c r="W297" s="118">
        <f t="shared" si="26"/>
        <v>2</v>
      </c>
      <c r="X297" s="117" t="str">
        <f t="shared" si="27"/>
        <v>OK</v>
      </c>
      <c r="Y297" s="117" t="str">
        <f t="shared" si="28"/>
        <v>1193/1207</v>
      </c>
      <c r="Z297" s="117" t="str">
        <f t="shared" si="29"/>
        <v>OK</v>
      </c>
    </row>
    <row r="298" spans="1:26" s="117" customFormat="1" ht="12.75" hidden="1" customHeight="1" x14ac:dyDescent="0.35">
      <c r="A298" s="29" t="s">
        <v>2684</v>
      </c>
      <c r="B298" s="1" t="s">
        <v>770</v>
      </c>
      <c r="C298" s="29" t="s">
        <v>3</v>
      </c>
      <c r="D298" s="29" t="s">
        <v>3</v>
      </c>
      <c r="E298" s="29" t="s">
        <v>2</v>
      </c>
      <c r="F298" s="29" t="s">
        <v>2</v>
      </c>
      <c r="G298" s="29" t="s">
        <v>2</v>
      </c>
      <c r="H298" s="29" t="s">
        <v>2</v>
      </c>
      <c r="I298" s="29" t="s">
        <v>3</v>
      </c>
      <c r="J298" s="30">
        <v>1</v>
      </c>
      <c r="K298" s="29" t="s">
        <v>2</v>
      </c>
      <c r="L298" s="29" t="s">
        <v>2</v>
      </c>
      <c r="M298" s="29" t="s">
        <v>2</v>
      </c>
      <c r="N298" s="29" t="s">
        <v>3</v>
      </c>
      <c r="O298" s="1"/>
      <c r="P298" s="29" t="s">
        <v>4</v>
      </c>
      <c r="Q298" s="29"/>
      <c r="R298" s="85" t="s">
        <v>3</v>
      </c>
      <c r="S298" s="85" t="s">
        <v>3</v>
      </c>
      <c r="T298" s="117" t="str">
        <f t="shared" si="24"/>
        <v>ja</v>
      </c>
      <c r="U298" s="117" t="str">
        <f t="shared" si="25"/>
        <v>ja</v>
      </c>
      <c r="V298" s="142" t="s">
        <v>4622</v>
      </c>
      <c r="W298" s="118">
        <f t="shared" si="26"/>
        <v>1</v>
      </c>
      <c r="X298" s="117" t="str">
        <f t="shared" si="27"/>
        <v>OK</v>
      </c>
      <c r="Y298" s="117" t="str">
        <f t="shared" si="28"/>
        <v>keine</v>
      </c>
      <c r="Z298" s="117" t="str">
        <f t="shared" si="29"/>
        <v>OK</v>
      </c>
    </row>
    <row r="299" spans="1:26" s="115" customFormat="1" ht="12.75" hidden="1" customHeight="1" x14ac:dyDescent="0.35">
      <c r="A299" s="29" t="s">
        <v>2685</v>
      </c>
      <c r="B299" s="1" t="s">
        <v>384</v>
      </c>
      <c r="C299" s="29" t="s">
        <v>3</v>
      </c>
      <c r="D299" s="29" t="s">
        <v>3</v>
      </c>
      <c r="E299" s="29" t="s">
        <v>2</v>
      </c>
      <c r="F299" s="29" t="s">
        <v>2</v>
      </c>
      <c r="G299" s="29" t="s">
        <v>2</v>
      </c>
      <c r="H299" s="29" t="s">
        <v>2</v>
      </c>
      <c r="I299" s="133" t="s">
        <v>3</v>
      </c>
      <c r="J299" s="134">
        <v>2</v>
      </c>
      <c r="K299" s="29" t="s">
        <v>2</v>
      </c>
      <c r="L299" s="29" t="s">
        <v>2</v>
      </c>
      <c r="M299" s="29" t="s">
        <v>2</v>
      </c>
      <c r="N299" s="29" t="s">
        <v>3</v>
      </c>
      <c r="O299" s="1"/>
      <c r="P299" s="29" t="s">
        <v>4</v>
      </c>
      <c r="Q299" s="29"/>
      <c r="R299" s="85" t="s">
        <v>2</v>
      </c>
      <c r="S299" s="85" t="s">
        <v>2</v>
      </c>
      <c r="T299" s="117" t="str">
        <f t="shared" si="24"/>
        <v>ja</v>
      </c>
      <c r="U299" s="117" t="str">
        <f t="shared" si="25"/>
        <v>ja</v>
      </c>
      <c r="V299" s="142" t="s">
        <v>4582</v>
      </c>
      <c r="W299" s="118">
        <f t="shared" si="26"/>
        <v>2</v>
      </c>
      <c r="X299" s="117" t="str">
        <f t="shared" si="27"/>
        <v>OK</v>
      </c>
      <c r="Y299" s="117" t="str">
        <f t="shared" si="28"/>
        <v>keine</v>
      </c>
      <c r="Z299" s="117" t="str">
        <f t="shared" si="29"/>
        <v>OK</v>
      </c>
    </row>
    <row r="300" spans="1:26" s="117" customFormat="1" ht="12.75" hidden="1" customHeight="1" x14ac:dyDescent="0.35">
      <c r="A300" s="29" t="s">
        <v>2686</v>
      </c>
      <c r="B300" s="1" t="s">
        <v>455</v>
      </c>
      <c r="C300" s="29" t="s">
        <v>3</v>
      </c>
      <c r="D300" s="29" t="s">
        <v>3</v>
      </c>
      <c r="E300" s="29" t="s">
        <v>2</v>
      </c>
      <c r="F300" s="29" t="s">
        <v>2</v>
      </c>
      <c r="G300" s="29" t="s">
        <v>2</v>
      </c>
      <c r="H300" s="29" t="s">
        <v>2</v>
      </c>
      <c r="I300" s="133" t="s">
        <v>3</v>
      </c>
      <c r="J300" s="134">
        <v>1</v>
      </c>
      <c r="K300" s="29" t="s">
        <v>2</v>
      </c>
      <c r="L300" s="29" t="s">
        <v>2</v>
      </c>
      <c r="M300" s="29" t="s">
        <v>2</v>
      </c>
      <c r="N300" s="29" t="s">
        <v>3</v>
      </c>
      <c r="O300" s="1"/>
      <c r="P300" s="29" t="s">
        <v>4</v>
      </c>
      <c r="Q300" s="29"/>
      <c r="R300" s="85" t="s">
        <v>3</v>
      </c>
      <c r="S300" s="85" t="s">
        <v>3</v>
      </c>
      <c r="T300" s="117" t="str">
        <f t="shared" si="24"/>
        <v>ja</v>
      </c>
      <c r="U300" s="117" t="str">
        <f t="shared" si="25"/>
        <v>ja</v>
      </c>
      <c r="V300" s="142" t="s">
        <v>4582</v>
      </c>
      <c r="W300" s="118">
        <f t="shared" si="26"/>
        <v>1</v>
      </c>
      <c r="X300" s="117" t="str">
        <f t="shared" si="27"/>
        <v>OK</v>
      </c>
      <c r="Y300" s="117" t="str">
        <f t="shared" si="28"/>
        <v>keine</v>
      </c>
      <c r="Z300" s="117" t="str">
        <f t="shared" si="29"/>
        <v>OK</v>
      </c>
    </row>
    <row r="301" spans="1:26" s="117" customFormat="1" ht="12.75" hidden="1" customHeight="1" x14ac:dyDescent="0.35">
      <c r="A301" s="29" t="s">
        <v>2687</v>
      </c>
      <c r="B301" s="1" t="s">
        <v>1409</v>
      </c>
      <c r="C301" s="29" t="s">
        <v>3</v>
      </c>
      <c r="D301" s="29" t="s">
        <v>3</v>
      </c>
      <c r="E301" s="29" t="s">
        <v>2</v>
      </c>
      <c r="F301" s="29" t="s">
        <v>2</v>
      </c>
      <c r="G301" s="29" t="s">
        <v>2</v>
      </c>
      <c r="H301" s="29" t="s">
        <v>2</v>
      </c>
      <c r="I301" s="133" t="s">
        <v>3</v>
      </c>
      <c r="J301" s="134">
        <v>1</v>
      </c>
      <c r="K301" s="29" t="s">
        <v>2</v>
      </c>
      <c r="L301" s="29" t="s">
        <v>2</v>
      </c>
      <c r="M301" s="29" t="s">
        <v>2</v>
      </c>
      <c r="N301" s="29" t="s">
        <v>3</v>
      </c>
      <c r="O301" s="1"/>
      <c r="P301" s="29" t="s">
        <v>4</v>
      </c>
      <c r="Q301" s="29"/>
      <c r="R301" s="85" t="s">
        <v>3</v>
      </c>
      <c r="S301" s="85" t="s">
        <v>3</v>
      </c>
      <c r="T301" s="117" t="str">
        <f t="shared" si="24"/>
        <v>ja</v>
      </c>
      <c r="U301" s="117" t="str">
        <f t="shared" si="25"/>
        <v>ja</v>
      </c>
      <c r="V301" s="142" t="s">
        <v>4582</v>
      </c>
      <c r="W301" s="118">
        <f t="shared" si="26"/>
        <v>1</v>
      </c>
      <c r="X301" s="117" t="str">
        <f t="shared" si="27"/>
        <v>OK</v>
      </c>
      <c r="Y301" s="117" t="str">
        <f t="shared" si="28"/>
        <v>keine</v>
      </c>
      <c r="Z301" s="117" t="str">
        <f t="shared" si="29"/>
        <v>OK</v>
      </c>
    </row>
    <row r="302" spans="1:26" s="117" customFormat="1" ht="12.75" hidden="1" customHeight="1" x14ac:dyDescent="0.35">
      <c r="A302" s="29" t="s">
        <v>2688</v>
      </c>
      <c r="B302" s="1" t="s">
        <v>1711</v>
      </c>
      <c r="C302" s="29" t="s">
        <v>3</v>
      </c>
      <c r="D302" s="29" t="s">
        <v>3</v>
      </c>
      <c r="E302" s="29" t="s">
        <v>2</v>
      </c>
      <c r="F302" s="29" t="s">
        <v>2</v>
      </c>
      <c r="G302" s="29" t="s">
        <v>2</v>
      </c>
      <c r="H302" s="29" t="s">
        <v>2</v>
      </c>
      <c r="I302" s="133" t="s">
        <v>3</v>
      </c>
      <c r="J302" s="134">
        <v>3</v>
      </c>
      <c r="K302" s="29" t="s">
        <v>2</v>
      </c>
      <c r="L302" s="29" t="s">
        <v>2</v>
      </c>
      <c r="M302" s="29" t="s">
        <v>2</v>
      </c>
      <c r="N302" s="29" t="s">
        <v>3</v>
      </c>
      <c r="O302" s="1"/>
      <c r="P302" s="29" t="s">
        <v>4</v>
      </c>
      <c r="Q302" s="29"/>
      <c r="R302" s="85" t="s">
        <v>3</v>
      </c>
      <c r="S302" s="85" t="s">
        <v>3</v>
      </c>
      <c r="T302" s="117" t="str">
        <f t="shared" si="24"/>
        <v>ja</v>
      </c>
      <c r="U302" s="117" t="str">
        <f t="shared" si="25"/>
        <v>ja</v>
      </c>
      <c r="V302" s="142" t="s">
        <v>4588</v>
      </c>
      <c r="W302" s="118">
        <f t="shared" si="26"/>
        <v>3</v>
      </c>
      <c r="X302" s="117" t="str">
        <f t="shared" si="27"/>
        <v>OK</v>
      </c>
      <c r="Y302" s="117" t="str">
        <f t="shared" si="28"/>
        <v>keine</v>
      </c>
      <c r="Z302" s="117" t="str">
        <f t="shared" si="29"/>
        <v>OK</v>
      </c>
    </row>
    <row r="303" spans="1:26" s="117" customFormat="1" ht="12.75" hidden="1" customHeight="1" x14ac:dyDescent="0.35">
      <c r="A303" s="29" t="s">
        <v>2689</v>
      </c>
      <c r="B303" s="1" t="s">
        <v>618</v>
      </c>
      <c r="C303" s="29" t="s">
        <v>3</v>
      </c>
      <c r="D303" s="29" t="s">
        <v>3</v>
      </c>
      <c r="E303" s="29" t="s">
        <v>2</v>
      </c>
      <c r="F303" s="29" t="s">
        <v>2</v>
      </c>
      <c r="G303" s="29" t="s">
        <v>2</v>
      </c>
      <c r="H303" s="29" t="s">
        <v>2</v>
      </c>
      <c r="I303" s="29" t="s">
        <v>3</v>
      </c>
      <c r="J303" s="30">
        <v>1</v>
      </c>
      <c r="K303" s="29" t="s">
        <v>2</v>
      </c>
      <c r="L303" s="29" t="s">
        <v>2</v>
      </c>
      <c r="M303" s="29" t="s">
        <v>2</v>
      </c>
      <c r="N303" s="29" t="s">
        <v>3</v>
      </c>
      <c r="O303" s="1"/>
      <c r="P303" s="29" t="s">
        <v>4</v>
      </c>
      <c r="Q303" s="29"/>
      <c r="R303" s="85" t="s">
        <v>2</v>
      </c>
      <c r="S303" s="85" t="s">
        <v>2</v>
      </c>
      <c r="T303" s="117" t="str">
        <f t="shared" si="24"/>
        <v>ja</v>
      </c>
      <c r="U303" s="117" t="str">
        <f t="shared" si="25"/>
        <v>ja</v>
      </c>
      <c r="V303" s="142" t="s">
        <v>4578</v>
      </c>
      <c r="W303" s="118">
        <f t="shared" si="26"/>
        <v>1</v>
      </c>
      <c r="X303" s="117" t="str">
        <f t="shared" si="27"/>
        <v>OK</v>
      </c>
      <c r="Y303" s="117" t="str">
        <f t="shared" si="28"/>
        <v>keine</v>
      </c>
      <c r="Z303" s="117" t="str">
        <f t="shared" si="29"/>
        <v>OK</v>
      </c>
    </row>
    <row r="304" spans="1:26" s="117" customFormat="1" ht="12.75" hidden="1" customHeight="1" x14ac:dyDescent="0.35">
      <c r="A304" s="29" t="s">
        <v>2690</v>
      </c>
      <c r="B304" s="1" t="s">
        <v>1436</v>
      </c>
      <c r="C304" s="29" t="s">
        <v>3</v>
      </c>
      <c r="D304" s="29" t="s">
        <v>3</v>
      </c>
      <c r="E304" s="29" t="s">
        <v>2</v>
      </c>
      <c r="F304" s="29" t="s">
        <v>2</v>
      </c>
      <c r="G304" s="29" t="s">
        <v>2</v>
      </c>
      <c r="H304" s="29" t="s">
        <v>2</v>
      </c>
      <c r="I304" s="133" t="s">
        <v>3</v>
      </c>
      <c r="J304" s="134">
        <v>1</v>
      </c>
      <c r="K304" s="29" t="s">
        <v>2</v>
      </c>
      <c r="L304" s="29" t="s">
        <v>2</v>
      </c>
      <c r="M304" s="29" t="s">
        <v>2</v>
      </c>
      <c r="N304" s="29" t="s">
        <v>3</v>
      </c>
      <c r="O304" s="1"/>
      <c r="P304" s="29" t="s">
        <v>4</v>
      </c>
      <c r="Q304" s="29"/>
      <c r="R304" s="85" t="s">
        <v>2</v>
      </c>
      <c r="S304" s="85" t="s">
        <v>2</v>
      </c>
      <c r="T304" s="117" t="str">
        <f t="shared" si="24"/>
        <v>ja</v>
      </c>
      <c r="U304" s="117" t="str">
        <f t="shared" si="25"/>
        <v>ja</v>
      </c>
      <c r="V304" s="142" t="s">
        <v>4582</v>
      </c>
      <c r="W304" s="118">
        <f t="shared" si="26"/>
        <v>1</v>
      </c>
      <c r="X304" s="117" t="str">
        <f t="shared" si="27"/>
        <v>OK</v>
      </c>
      <c r="Y304" s="117" t="str">
        <f t="shared" si="28"/>
        <v>keine</v>
      </c>
      <c r="Z304" s="117" t="str">
        <f t="shared" si="29"/>
        <v>OK</v>
      </c>
    </row>
    <row r="305" spans="1:26" s="117" customFormat="1" ht="12.75" hidden="1" customHeight="1" x14ac:dyDescent="0.35">
      <c r="A305" s="29" t="s">
        <v>2691</v>
      </c>
      <c r="B305" s="1" t="s">
        <v>670</v>
      </c>
      <c r="C305" s="29" t="s">
        <v>3</v>
      </c>
      <c r="D305" s="29" t="s">
        <v>3</v>
      </c>
      <c r="E305" s="29" t="s">
        <v>2</v>
      </c>
      <c r="F305" s="29" t="s">
        <v>2</v>
      </c>
      <c r="G305" s="29" t="s">
        <v>2</v>
      </c>
      <c r="H305" s="29" t="s">
        <v>2</v>
      </c>
      <c r="I305" s="133" t="s">
        <v>3</v>
      </c>
      <c r="J305" s="134">
        <v>3</v>
      </c>
      <c r="K305" s="29" t="s">
        <v>2</v>
      </c>
      <c r="L305" s="29" t="s">
        <v>2</v>
      </c>
      <c r="M305" s="29" t="s">
        <v>2</v>
      </c>
      <c r="N305" s="29" t="s">
        <v>3</v>
      </c>
      <c r="O305" s="1"/>
      <c r="P305" s="29" t="s">
        <v>57</v>
      </c>
      <c r="Q305" s="29"/>
      <c r="R305" s="85" t="s">
        <v>2</v>
      </c>
      <c r="S305" s="85" t="s">
        <v>2</v>
      </c>
      <c r="T305" s="117" t="str">
        <f t="shared" si="24"/>
        <v>ja</v>
      </c>
      <c r="U305" s="117" t="str">
        <f t="shared" si="25"/>
        <v>ja</v>
      </c>
      <c r="V305" s="142" t="s">
        <v>4602</v>
      </c>
      <c r="W305" s="118">
        <f t="shared" si="26"/>
        <v>3</v>
      </c>
      <c r="X305" s="117" t="str">
        <f t="shared" si="27"/>
        <v>OK</v>
      </c>
      <c r="Y305" s="117" t="str">
        <f t="shared" si="28"/>
        <v>1193/1207</v>
      </c>
      <c r="Z305" s="117" t="str">
        <f t="shared" si="29"/>
        <v>OK</v>
      </c>
    </row>
    <row r="306" spans="1:26" s="117" customFormat="1" ht="12.75" hidden="1" customHeight="1" x14ac:dyDescent="0.35">
      <c r="A306" s="29" t="s">
        <v>2692</v>
      </c>
      <c r="B306" s="1" t="s">
        <v>1655</v>
      </c>
      <c r="C306" s="29" t="s">
        <v>3</v>
      </c>
      <c r="D306" s="29" t="s">
        <v>3</v>
      </c>
      <c r="E306" s="29" t="s">
        <v>2</v>
      </c>
      <c r="F306" s="29" t="s">
        <v>2</v>
      </c>
      <c r="G306" s="29" t="s">
        <v>2</v>
      </c>
      <c r="H306" s="29" t="s">
        <v>2</v>
      </c>
      <c r="I306" s="133" t="s">
        <v>3</v>
      </c>
      <c r="J306" s="134">
        <v>3</v>
      </c>
      <c r="K306" s="29" t="s">
        <v>2</v>
      </c>
      <c r="L306" s="29" t="s">
        <v>2</v>
      </c>
      <c r="M306" s="29" t="s">
        <v>2</v>
      </c>
      <c r="N306" s="29" t="s">
        <v>3</v>
      </c>
      <c r="O306" s="1"/>
      <c r="P306" s="29" t="s">
        <v>4</v>
      </c>
      <c r="Q306" s="29"/>
      <c r="R306" s="85" t="s">
        <v>2</v>
      </c>
      <c r="S306" s="85" t="s">
        <v>2</v>
      </c>
      <c r="T306" s="117" t="str">
        <f t="shared" si="24"/>
        <v>ja</v>
      </c>
      <c r="U306" s="117" t="str">
        <f t="shared" si="25"/>
        <v>ja</v>
      </c>
      <c r="V306" s="142" t="s">
        <v>4588</v>
      </c>
      <c r="W306" s="118">
        <f t="shared" si="26"/>
        <v>3</v>
      </c>
      <c r="X306" s="117" t="str">
        <f t="shared" si="27"/>
        <v>OK</v>
      </c>
      <c r="Y306" s="117" t="str">
        <f t="shared" si="28"/>
        <v>keine</v>
      </c>
      <c r="Z306" s="117" t="str">
        <f t="shared" si="29"/>
        <v>OK</v>
      </c>
    </row>
    <row r="307" spans="1:26" s="117" customFormat="1" ht="12.75" hidden="1" customHeight="1" x14ac:dyDescent="0.35">
      <c r="A307" s="29">
        <v>11991</v>
      </c>
      <c r="B307" s="1" t="s">
        <v>4612</v>
      </c>
      <c r="C307" s="29" t="s">
        <v>3</v>
      </c>
      <c r="D307" s="29" t="s">
        <v>3</v>
      </c>
      <c r="E307" s="29" t="s">
        <v>2</v>
      </c>
      <c r="F307" s="29" t="s">
        <v>2</v>
      </c>
      <c r="G307" s="29" t="s">
        <v>2</v>
      </c>
      <c r="H307" s="29" t="s">
        <v>2</v>
      </c>
      <c r="I307" s="29" t="s">
        <v>3</v>
      </c>
      <c r="J307" s="29">
        <v>4</v>
      </c>
      <c r="K307" s="29" t="s">
        <v>2</v>
      </c>
      <c r="L307" s="29" t="s">
        <v>2</v>
      </c>
      <c r="M307" s="29" t="s">
        <v>2</v>
      </c>
      <c r="N307" s="29" t="s">
        <v>3</v>
      </c>
      <c r="O307" s="1" t="s">
        <v>2412</v>
      </c>
      <c r="P307" s="29" t="s">
        <v>4438</v>
      </c>
      <c r="Q307" s="29"/>
      <c r="R307" s="85" t="s">
        <v>2</v>
      </c>
      <c r="S307" s="85" t="s">
        <v>2</v>
      </c>
      <c r="T307" s="117" t="str">
        <f t="shared" si="24"/>
        <v>ja</v>
      </c>
      <c r="U307" s="117" t="str">
        <f t="shared" si="25"/>
        <v>ja</v>
      </c>
      <c r="V307" s="142" t="s">
        <v>4608</v>
      </c>
      <c r="W307" s="118">
        <f t="shared" si="26"/>
        <v>4</v>
      </c>
      <c r="X307" s="117" t="str">
        <f t="shared" si="27"/>
        <v>OK</v>
      </c>
      <c r="Y307" s="117" t="str">
        <f t="shared" si="28"/>
        <v>1193/1207/1195</v>
      </c>
      <c r="Z307" s="117" t="str">
        <f t="shared" si="29"/>
        <v>OK</v>
      </c>
    </row>
    <row r="308" spans="1:26" s="117" customFormat="1" ht="12.75" hidden="1" customHeight="1" x14ac:dyDescent="0.35">
      <c r="A308" s="29" t="s">
        <v>2189</v>
      </c>
      <c r="B308" s="1" t="s">
        <v>2188</v>
      </c>
      <c r="C308" s="29" t="s">
        <v>3</v>
      </c>
      <c r="D308" s="29" t="s">
        <v>3</v>
      </c>
      <c r="E308" s="29" t="s">
        <v>2</v>
      </c>
      <c r="F308" s="29" t="s">
        <v>2</v>
      </c>
      <c r="G308" s="29" t="s">
        <v>2</v>
      </c>
      <c r="H308" s="29" t="s">
        <v>2</v>
      </c>
      <c r="I308" s="29" t="s">
        <v>3</v>
      </c>
      <c r="J308" s="30">
        <v>1</v>
      </c>
      <c r="K308" s="29" t="s">
        <v>2</v>
      </c>
      <c r="L308" s="29" t="s">
        <v>2</v>
      </c>
      <c r="M308" s="29" t="s">
        <v>2</v>
      </c>
      <c r="N308" s="29" t="s">
        <v>3</v>
      </c>
      <c r="O308" s="1"/>
      <c r="P308" s="29" t="s">
        <v>4</v>
      </c>
      <c r="Q308" s="29"/>
      <c r="R308" s="85" t="s">
        <v>3</v>
      </c>
      <c r="S308" s="85" t="s">
        <v>3</v>
      </c>
      <c r="T308" s="117" t="str">
        <f t="shared" si="24"/>
        <v>ja</v>
      </c>
      <c r="U308" s="117" t="str">
        <f t="shared" si="25"/>
        <v>ja</v>
      </c>
      <c r="V308" s="142" t="s">
        <v>4580</v>
      </c>
      <c r="W308" s="118">
        <f t="shared" si="26"/>
        <v>1</v>
      </c>
      <c r="X308" s="117" t="str">
        <f t="shared" si="27"/>
        <v>OK</v>
      </c>
      <c r="Y308" s="117" t="str">
        <f t="shared" si="28"/>
        <v>keine</v>
      </c>
      <c r="Z308" s="117" t="str">
        <f t="shared" si="29"/>
        <v>OK</v>
      </c>
    </row>
    <row r="309" spans="1:26" s="117" customFormat="1" ht="12.75" hidden="1" customHeight="1" x14ac:dyDescent="0.35">
      <c r="A309" s="29" t="s">
        <v>2693</v>
      </c>
      <c r="B309" s="1" t="s">
        <v>1033</v>
      </c>
      <c r="C309" s="29" t="s">
        <v>3</v>
      </c>
      <c r="D309" s="29" t="s">
        <v>3</v>
      </c>
      <c r="E309" s="29" t="s">
        <v>2</v>
      </c>
      <c r="F309" s="29" t="s">
        <v>2</v>
      </c>
      <c r="G309" s="29" t="s">
        <v>2</v>
      </c>
      <c r="H309" s="29" t="s">
        <v>2</v>
      </c>
      <c r="I309" s="29" t="s">
        <v>3</v>
      </c>
      <c r="J309" s="30">
        <v>1</v>
      </c>
      <c r="K309" s="29" t="s">
        <v>2</v>
      </c>
      <c r="L309" s="29" t="s">
        <v>2</v>
      </c>
      <c r="M309" s="29" t="s">
        <v>2</v>
      </c>
      <c r="N309" s="29" t="s">
        <v>3</v>
      </c>
      <c r="O309" s="1"/>
      <c r="P309" s="29" t="s">
        <v>4</v>
      </c>
      <c r="Q309" s="29"/>
      <c r="R309" s="85" t="s">
        <v>2</v>
      </c>
      <c r="S309" s="85" t="s">
        <v>2</v>
      </c>
      <c r="T309" s="117" t="str">
        <f t="shared" si="24"/>
        <v>ja</v>
      </c>
      <c r="U309" s="117" t="str">
        <f t="shared" si="25"/>
        <v>ja</v>
      </c>
      <c r="V309" s="142" t="s">
        <v>4580</v>
      </c>
      <c r="W309" s="118">
        <f t="shared" si="26"/>
        <v>1</v>
      </c>
      <c r="X309" s="117" t="str">
        <f t="shared" si="27"/>
        <v>OK</v>
      </c>
      <c r="Y309" s="117" t="str">
        <f t="shared" si="28"/>
        <v>keine</v>
      </c>
      <c r="Z309" s="117" t="str">
        <f t="shared" si="29"/>
        <v>OK</v>
      </c>
    </row>
    <row r="310" spans="1:26" s="117" customFormat="1" ht="12.75" hidden="1" customHeight="1" x14ac:dyDescent="0.35">
      <c r="A310" s="29" t="s">
        <v>2694</v>
      </c>
      <c r="B310" s="1" t="s">
        <v>898</v>
      </c>
      <c r="C310" s="29" t="s">
        <v>3</v>
      </c>
      <c r="D310" s="29" t="s">
        <v>3</v>
      </c>
      <c r="E310" s="29" t="s">
        <v>2</v>
      </c>
      <c r="F310" s="29" t="s">
        <v>2</v>
      </c>
      <c r="G310" s="29" t="s">
        <v>2</v>
      </c>
      <c r="H310" s="29" t="s">
        <v>2</v>
      </c>
      <c r="I310" s="29" t="s">
        <v>2</v>
      </c>
      <c r="J310" s="30" t="s">
        <v>2</v>
      </c>
      <c r="K310" s="29" t="s">
        <v>2</v>
      </c>
      <c r="L310" s="29" t="s">
        <v>2</v>
      </c>
      <c r="M310" s="29" t="s">
        <v>2</v>
      </c>
      <c r="N310" s="29" t="s">
        <v>3</v>
      </c>
      <c r="O310" s="1"/>
      <c r="P310" s="29" t="s">
        <v>4</v>
      </c>
      <c r="Q310" s="29"/>
      <c r="R310" s="85" t="s">
        <v>2</v>
      </c>
      <c r="S310" s="85" t="s">
        <v>2</v>
      </c>
      <c r="T310" s="117" t="str">
        <f t="shared" si="24"/>
        <v>ja</v>
      </c>
      <c r="U310" s="117" t="str">
        <f t="shared" si="25"/>
        <v>ja</v>
      </c>
      <c r="V310" s="142" t="s">
        <v>4592</v>
      </c>
      <c r="W310" s="118" t="str">
        <f t="shared" si="26"/>
        <v>nein</v>
      </c>
      <c r="X310" s="117" t="str">
        <f t="shared" si="27"/>
        <v>OK</v>
      </c>
      <c r="Y310" s="117" t="str">
        <f t="shared" si="28"/>
        <v>keine</v>
      </c>
      <c r="Z310" s="117" t="str">
        <f t="shared" si="29"/>
        <v>OK</v>
      </c>
    </row>
    <row r="311" spans="1:26" s="117" customFormat="1" ht="12.75" hidden="1" customHeight="1" x14ac:dyDescent="0.35">
      <c r="A311" s="29" t="s">
        <v>2695</v>
      </c>
      <c r="B311" s="1" t="s">
        <v>832</v>
      </c>
      <c r="C311" s="29" t="s">
        <v>3</v>
      </c>
      <c r="D311" s="29" t="s">
        <v>3</v>
      </c>
      <c r="E311" s="29" t="s">
        <v>2</v>
      </c>
      <c r="F311" s="29" t="s">
        <v>2</v>
      </c>
      <c r="G311" s="29" t="s">
        <v>2</v>
      </c>
      <c r="H311" s="29" t="s">
        <v>2</v>
      </c>
      <c r="I311" s="29" t="s">
        <v>3</v>
      </c>
      <c r="J311" s="30">
        <v>4</v>
      </c>
      <c r="K311" s="29" t="s">
        <v>2</v>
      </c>
      <c r="L311" s="29" t="s">
        <v>2</v>
      </c>
      <c r="M311" s="29" t="s">
        <v>2</v>
      </c>
      <c r="N311" s="29" t="s">
        <v>3</v>
      </c>
      <c r="O311" s="1" t="s">
        <v>2412</v>
      </c>
      <c r="P311" s="29">
        <v>1195</v>
      </c>
      <c r="Q311" s="29"/>
      <c r="R311" s="85" t="s">
        <v>2</v>
      </c>
      <c r="S311" s="85" t="s">
        <v>2</v>
      </c>
      <c r="T311" s="117" t="str">
        <f t="shared" si="24"/>
        <v>ja</v>
      </c>
      <c r="U311" s="117" t="str">
        <f t="shared" si="25"/>
        <v>ja</v>
      </c>
      <c r="V311" s="142" t="s">
        <v>4579</v>
      </c>
      <c r="W311" s="118">
        <f t="shared" si="26"/>
        <v>4</v>
      </c>
      <c r="X311" s="117" t="str">
        <f t="shared" si="27"/>
        <v>OK</v>
      </c>
      <c r="Y311" s="117">
        <f t="shared" si="28"/>
        <v>1195</v>
      </c>
      <c r="Z311" s="117" t="str">
        <f t="shared" si="29"/>
        <v>OK</v>
      </c>
    </row>
    <row r="312" spans="1:26" s="117" customFormat="1" ht="12.75" hidden="1" customHeight="1" x14ac:dyDescent="0.35">
      <c r="A312" s="29" t="s">
        <v>2696</v>
      </c>
      <c r="B312" s="1" t="s">
        <v>833</v>
      </c>
      <c r="C312" s="29" t="s">
        <v>3</v>
      </c>
      <c r="D312" s="29" t="s">
        <v>3</v>
      </c>
      <c r="E312" s="29" t="s">
        <v>2</v>
      </c>
      <c r="F312" s="29" t="s">
        <v>2</v>
      </c>
      <c r="G312" s="29" t="s">
        <v>2</v>
      </c>
      <c r="H312" s="29" t="s">
        <v>2</v>
      </c>
      <c r="I312" s="29" t="s">
        <v>3</v>
      </c>
      <c r="J312" s="30">
        <v>4</v>
      </c>
      <c r="K312" s="29" t="s">
        <v>2</v>
      </c>
      <c r="L312" s="29" t="s">
        <v>2</v>
      </c>
      <c r="M312" s="29" t="s">
        <v>2</v>
      </c>
      <c r="N312" s="29" t="s">
        <v>3</v>
      </c>
      <c r="O312" s="1" t="s">
        <v>2412</v>
      </c>
      <c r="P312" s="29">
        <v>1195</v>
      </c>
      <c r="Q312" s="29"/>
      <c r="R312" s="85" t="s">
        <v>2</v>
      </c>
      <c r="S312" s="85" t="s">
        <v>2</v>
      </c>
      <c r="T312" s="117" t="str">
        <f t="shared" si="24"/>
        <v>ja</v>
      </c>
      <c r="U312" s="117" t="str">
        <f t="shared" si="25"/>
        <v>ja</v>
      </c>
      <c r="V312" s="142" t="s">
        <v>4579</v>
      </c>
      <c r="W312" s="118">
        <f t="shared" si="26"/>
        <v>4</v>
      </c>
      <c r="X312" s="117" t="str">
        <f t="shared" si="27"/>
        <v>OK</v>
      </c>
      <c r="Y312" s="117">
        <f t="shared" si="28"/>
        <v>1195</v>
      </c>
      <c r="Z312" s="117" t="str">
        <f t="shared" si="29"/>
        <v>OK</v>
      </c>
    </row>
    <row r="313" spans="1:26" s="117" customFormat="1" ht="12.75" hidden="1" customHeight="1" x14ac:dyDescent="0.35">
      <c r="A313" s="29" t="s">
        <v>2697</v>
      </c>
      <c r="B313" s="1" t="s">
        <v>91</v>
      </c>
      <c r="C313" s="29" t="s">
        <v>3</v>
      </c>
      <c r="D313" s="29" t="s">
        <v>3</v>
      </c>
      <c r="E313" s="29" t="s">
        <v>2</v>
      </c>
      <c r="F313" s="29" t="s">
        <v>2</v>
      </c>
      <c r="G313" s="29" t="s">
        <v>2</v>
      </c>
      <c r="H313" s="29" t="s">
        <v>2</v>
      </c>
      <c r="I313" s="29" t="s">
        <v>3</v>
      </c>
      <c r="J313" s="30">
        <v>1</v>
      </c>
      <c r="K313" s="29" t="s">
        <v>2</v>
      </c>
      <c r="L313" s="29" t="s">
        <v>2</v>
      </c>
      <c r="M313" s="29" t="s">
        <v>2</v>
      </c>
      <c r="N313" s="29" t="s">
        <v>3</v>
      </c>
      <c r="O313" s="1"/>
      <c r="P313" s="29" t="s">
        <v>4</v>
      </c>
      <c r="Q313" s="29"/>
      <c r="R313" s="85" t="s">
        <v>2</v>
      </c>
      <c r="S313" s="85" t="s">
        <v>2</v>
      </c>
      <c r="T313" s="117" t="str">
        <f t="shared" si="24"/>
        <v>ja</v>
      </c>
      <c r="U313" s="117" t="str">
        <f t="shared" si="25"/>
        <v>ja</v>
      </c>
      <c r="V313" s="142" t="s">
        <v>4576</v>
      </c>
      <c r="W313" s="118">
        <f t="shared" si="26"/>
        <v>1</v>
      </c>
      <c r="X313" s="117" t="str">
        <f t="shared" si="27"/>
        <v>OK</v>
      </c>
      <c r="Y313" s="117" t="str">
        <f t="shared" si="28"/>
        <v>keine</v>
      </c>
      <c r="Z313" s="117" t="str">
        <f t="shared" si="29"/>
        <v>OK</v>
      </c>
    </row>
    <row r="314" spans="1:26" s="117" customFormat="1" ht="12.75" hidden="1" customHeight="1" x14ac:dyDescent="0.35">
      <c r="A314" s="29" t="s">
        <v>2698</v>
      </c>
      <c r="B314" s="1" t="s">
        <v>752</v>
      </c>
      <c r="C314" s="29" t="s">
        <v>3</v>
      </c>
      <c r="D314" s="29" t="s">
        <v>3</v>
      </c>
      <c r="E314" s="29" t="s">
        <v>2</v>
      </c>
      <c r="F314" s="29" t="s">
        <v>2</v>
      </c>
      <c r="G314" s="29" t="s">
        <v>2</v>
      </c>
      <c r="H314" s="29" t="s">
        <v>2</v>
      </c>
      <c r="I314" s="30" t="s">
        <v>3</v>
      </c>
      <c r="J314" s="30">
        <v>1</v>
      </c>
      <c r="K314" s="29" t="s">
        <v>2</v>
      </c>
      <c r="L314" s="29" t="s">
        <v>2</v>
      </c>
      <c r="M314" s="29" t="s">
        <v>2</v>
      </c>
      <c r="N314" s="29" t="s">
        <v>3</v>
      </c>
      <c r="O314" s="1"/>
      <c r="P314" s="29">
        <v>1198</v>
      </c>
      <c r="Q314" s="29"/>
      <c r="R314" s="85" t="s">
        <v>3</v>
      </c>
      <c r="S314" s="85" t="s">
        <v>3</v>
      </c>
      <c r="T314" s="117" t="str">
        <f t="shared" si="24"/>
        <v>ja</v>
      </c>
      <c r="U314" s="117" t="str">
        <f t="shared" si="25"/>
        <v>ja</v>
      </c>
      <c r="V314" s="142" t="s">
        <v>4622</v>
      </c>
      <c r="W314" s="118">
        <f t="shared" si="26"/>
        <v>1</v>
      </c>
      <c r="X314" s="117" t="str">
        <f t="shared" si="27"/>
        <v>OK</v>
      </c>
      <c r="Y314" s="117">
        <f t="shared" si="28"/>
        <v>1198</v>
      </c>
      <c r="Z314" s="117" t="str">
        <f t="shared" si="29"/>
        <v>OK</v>
      </c>
    </row>
    <row r="315" spans="1:26" s="117" customFormat="1" ht="12.75" hidden="1" customHeight="1" x14ac:dyDescent="0.35">
      <c r="A315" s="29" t="s">
        <v>2699</v>
      </c>
      <c r="B315" s="1" t="s">
        <v>1552</v>
      </c>
      <c r="C315" s="29" t="s">
        <v>3</v>
      </c>
      <c r="D315" s="29" t="s">
        <v>3</v>
      </c>
      <c r="E315" s="29" t="s">
        <v>2</v>
      </c>
      <c r="F315" s="29" t="s">
        <v>2</v>
      </c>
      <c r="G315" s="29" t="s">
        <v>2</v>
      </c>
      <c r="H315" s="29" t="s">
        <v>2</v>
      </c>
      <c r="I315" s="29" t="s">
        <v>3</v>
      </c>
      <c r="J315" s="30">
        <v>1</v>
      </c>
      <c r="K315" s="29" t="s">
        <v>2</v>
      </c>
      <c r="L315" s="29" t="s">
        <v>2</v>
      </c>
      <c r="M315" s="29" t="s">
        <v>2</v>
      </c>
      <c r="N315" s="29" t="s">
        <v>3</v>
      </c>
      <c r="O315" s="1"/>
      <c r="P315" s="29" t="s">
        <v>4</v>
      </c>
      <c r="Q315" s="29"/>
      <c r="R315" s="85" t="s">
        <v>3</v>
      </c>
      <c r="S315" s="85" t="s">
        <v>3</v>
      </c>
      <c r="T315" s="117" t="str">
        <f t="shared" si="24"/>
        <v>ja</v>
      </c>
      <c r="U315" s="117" t="str">
        <f t="shared" si="25"/>
        <v>ja</v>
      </c>
      <c r="V315" s="142" t="s">
        <v>4580</v>
      </c>
      <c r="W315" s="118">
        <f t="shared" si="26"/>
        <v>1</v>
      </c>
      <c r="X315" s="117" t="str">
        <f t="shared" si="27"/>
        <v>OK</v>
      </c>
      <c r="Y315" s="117" t="str">
        <f t="shared" si="28"/>
        <v>keine</v>
      </c>
      <c r="Z315" s="117" t="str">
        <f t="shared" si="29"/>
        <v>OK</v>
      </c>
    </row>
    <row r="316" spans="1:26" s="117" customFormat="1" ht="12.75" hidden="1" customHeight="1" x14ac:dyDescent="0.35">
      <c r="A316" s="29" t="s">
        <v>2700</v>
      </c>
      <c r="B316" s="1" t="s">
        <v>208</v>
      </c>
      <c r="C316" s="29" t="s">
        <v>3</v>
      </c>
      <c r="D316" s="29" t="s">
        <v>3</v>
      </c>
      <c r="E316" s="29" t="s">
        <v>2</v>
      </c>
      <c r="F316" s="29" t="s">
        <v>2</v>
      </c>
      <c r="G316" s="29" t="s">
        <v>2</v>
      </c>
      <c r="H316" s="29" t="s">
        <v>2</v>
      </c>
      <c r="I316" s="133" t="s">
        <v>3</v>
      </c>
      <c r="J316" s="134">
        <v>1</v>
      </c>
      <c r="K316" s="29" t="s">
        <v>2</v>
      </c>
      <c r="L316" s="29" t="s">
        <v>2</v>
      </c>
      <c r="M316" s="29" t="s">
        <v>2</v>
      </c>
      <c r="N316" s="29" t="s">
        <v>3</v>
      </c>
      <c r="O316" s="1"/>
      <c r="P316" s="29" t="s">
        <v>4</v>
      </c>
      <c r="Q316" s="29"/>
      <c r="R316" s="85" t="s">
        <v>3</v>
      </c>
      <c r="S316" s="85" t="s">
        <v>3</v>
      </c>
      <c r="T316" s="117" t="str">
        <f t="shared" si="24"/>
        <v>ja</v>
      </c>
      <c r="U316" s="117" t="str">
        <f t="shared" si="25"/>
        <v>ja</v>
      </c>
      <c r="V316" s="142" t="s">
        <v>4582</v>
      </c>
      <c r="W316" s="118">
        <f t="shared" si="26"/>
        <v>1</v>
      </c>
      <c r="X316" s="117" t="str">
        <f t="shared" si="27"/>
        <v>OK</v>
      </c>
      <c r="Y316" s="117" t="str">
        <f t="shared" si="28"/>
        <v>keine</v>
      </c>
      <c r="Z316" s="117" t="str">
        <f t="shared" si="29"/>
        <v>OK</v>
      </c>
    </row>
    <row r="317" spans="1:26" s="115" customFormat="1" ht="12.75" hidden="1" customHeight="1" x14ac:dyDescent="0.35">
      <c r="A317" s="29" t="s">
        <v>2701</v>
      </c>
      <c r="B317" s="1" t="s">
        <v>1922</v>
      </c>
      <c r="C317" s="29" t="s">
        <v>3</v>
      </c>
      <c r="D317" s="29" t="s">
        <v>3</v>
      </c>
      <c r="E317" s="29" t="s">
        <v>2</v>
      </c>
      <c r="F317" s="29" t="s">
        <v>2</v>
      </c>
      <c r="G317" s="29" t="s">
        <v>2</v>
      </c>
      <c r="H317" s="29" t="s">
        <v>2</v>
      </c>
      <c r="I317" s="133" t="s">
        <v>3</v>
      </c>
      <c r="J317" s="134">
        <v>3</v>
      </c>
      <c r="K317" s="29" t="s">
        <v>2</v>
      </c>
      <c r="L317" s="29" t="s">
        <v>2</v>
      </c>
      <c r="M317" s="29" t="s">
        <v>2</v>
      </c>
      <c r="N317" s="29" t="s">
        <v>3</v>
      </c>
      <c r="O317" s="1" t="s">
        <v>2412</v>
      </c>
      <c r="P317" s="29"/>
      <c r="Q317" s="29"/>
      <c r="R317" s="85" t="s">
        <v>2</v>
      </c>
      <c r="S317" s="85" t="s">
        <v>2</v>
      </c>
      <c r="T317" s="117" t="str">
        <f t="shared" si="24"/>
        <v>ja</v>
      </c>
      <c r="U317" s="117" t="str">
        <f t="shared" si="25"/>
        <v>ja</v>
      </c>
      <c r="V317" s="142" t="s">
        <v>4582</v>
      </c>
      <c r="W317" s="118">
        <f t="shared" si="26"/>
        <v>3</v>
      </c>
      <c r="X317" s="117" t="str">
        <f t="shared" si="27"/>
        <v>OK</v>
      </c>
      <c r="Y317" s="117">
        <f t="shared" si="28"/>
        <v>0</v>
      </c>
      <c r="Z317" s="117" t="str">
        <f t="shared" si="29"/>
        <v>OK</v>
      </c>
    </row>
    <row r="318" spans="1:26" s="115" customFormat="1" ht="12.75" hidden="1" customHeight="1" x14ac:dyDescent="0.35">
      <c r="A318" s="29" t="s">
        <v>2702</v>
      </c>
      <c r="B318" s="1" t="s">
        <v>126</v>
      </c>
      <c r="C318" s="29" t="s">
        <v>3</v>
      </c>
      <c r="D318" s="29" t="s">
        <v>3</v>
      </c>
      <c r="E318" s="29" t="s">
        <v>2</v>
      </c>
      <c r="F318" s="29" t="s">
        <v>2</v>
      </c>
      <c r="G318" s="29" t="s">
        <v>2</v>
      </c>
      <c r="H318" s="29" t="s">
        <v>2</v>
      </c>
      <c r="I318" s="29" t="s">
        <v>3</v>
      </c>
      <c r="J318" s="30">
        <v>1</v>
      </c>
      <c r="K318" s="29" t="s">
        <v>2</v>
      </c>
      <c r="L318" s="29" t="s">
        <v>2</v>
      </c>
      <c r="M318" s="29" t="s">
        <v>2</v>
      </c>
      <c r="N318" s="29" t="s">
        <v>2</v>
      </c>
      <c r="O318" s="1"/>
      <c r="P318" s="29">
        <v>1197</v>
      </c>
      <c r="Q318" s="29"/>
      <c r="R318" s="85" t="s">
        <v>2</v>
      </c>
      <c r="S318" s="85" t="s">
        <v>2</v>
      </c>
      <c r="T318" s="117" t="str">
        <f t="shared" si="24"/>
        <v>ja</v>
      </c>
      <c r="U318" s="117" t="str">
        <f t="shared" si="25"/>
        <v>ja</v>
      </c>
      <c r="V318" s="142" t="s">
        <v>4576</v>
      </c>
      <c r="W318" s="118">
        <f t="shared" si="26"/>
        <v>1</v>
      </c>
      <c r="X318" s="117" t="str">
        <f t="shared" si="27"/>
        <v>OK</v>
      </c>
      <c r="Y318" s="117">
        <f t="shared" si="28"/>
        <v>1197</v>
      </c>
      <c r="Z318" s="117" t="str">
        <f t="shared" si="29"/>
        <v>OK</v>
      </c>
    </row>
    <row r="319" spans="1:26" s="115" customFormat="1" ht="12.75" hidden="1" customHeight="1" x14ac:dyDescent="0.35">
      <c r="A319" s="29" t="s">
        <v>2703</v>
      </c>
      <c r="B319" s="1" t="s">
        <v>1923</v>
      </c>
      <c r="C319" s="29" t="s">
        <v>3</v>
      </c>
      <c r="D319" s="29" t="s">
        <v>3</v>
      </c>
      <c r="E319" s="29" t="s">
        <v>2</v>
      </c>
      <c r="F319" s="29" t="s">
        <v>2</v>
      </c>
      <c r="G319" s="29" t="s">
        <v>2</v>
      </c>
      <c r="H319" s="29" t="s">
        <v>2</v>
      </c>
      <c r="I319" s="29" t="s">
        <v>3</v>
      </c>
      <c r="J319" s="30">
        <v>2</v>
      </c>
      <c r="K319" s="29" t="s">
        <v>2</v>
      </c>
      <c r="L319" s="29" t="s">
        <v>2</v>
      </c>
      <c r="M319" s="29" t="s">
        <v>2</v>
      </c>
      <c r="N319" s="29" t="s">
        <v>3</v>
      </c>
      <c r="O319" s="1"/>
      <c r="P319" s="29" t="s">
        <v>57</v>
      </c>
      <c r="Q319" s="29"/>
      <c r="R319" s="85" t="s">
        <v>2</v>
      </c>
      <c r="S319" s="85" t="s">
        <v>2</v>
      </c>
      <c r="T319" s="117" t="str">
        <f t="shared" si="24"/>
        <v>ja</v>
      </c>
      <c r="U319" s="117" t="str">
        <f t="shared" si="25"/>
        <v>ja</v>
      </c>
      <c r="V319" s="142" t="s">
        <v>4603</v>
      </c>
      <c r="W319" s="118">
        <f t="shared" si="26"/>
        <v>2</v>
      </c>
      <c r="X319" s="117" t="str">
        <f t="shared" si="27"/>
        <v>OK</v>
      </c>
      <c r="Y319" s="117" t="str">
        <f t="shared" si="28"/>
        <v>1193/1207</v>
      </c>
      <c r="Z319" s="117" t="str">
        <f t="shared" si="29"/>
        <v>OK</v>
      </c>
    </row>
    <row r="320" spans="1:26" s="115" customFormat="1" ht="12.75" hidden="1" customHeight="1" x14ac:dyDescent="0.35">
      <c r="A320" s="29" t="s">
        <v>2704</v>
      </c>
      <c r="B320" s="1" t="s">
        <v>1797</v>
      </c>
      <c r="C320" s="29" t="s">
        <v>2</v>
      </c>
      <c r="D320" s="29" t="s">
        <v>2</v>
      </c>
      <c r="E320" s="29" t="s">
        <v>2</v>
      </c>
      <c r="F320" s="29" t="s">
        <v>2</v>
      </c>
      <c r="G320" s="29" t="s">
        <v>2</v>
      </c>
      <c r="H320" s="29" t="s">
        <v>3</v>
      </c>
      <c r="I320" s="29" t="s">
        <v>2</v>
      </c>
      <c r="J320" s="30" t="s">
        <v>2</v>
      </c>
      <c r="K320" s="29" t="s">
        <v>2</v>
      </c>
      <c r="L320" s="29" t="s">
        <v>2</v>
      </c>
      <c r="M320" s="29" t="s">
        <v>2</v>
      </c>
      <c r="N320" s="29" t="s">
        <v>2</v>
      </c>
      <c r="O320" s="1" t="s">
        <v>2411</v>
      </c>
      <c r="P320" s="29" t="s">
        <v>59</v>
      </c>
      <c r="Q320" s="29"/>
      <c r="R320" s="85" t="s">
        <v>2</v>
      </c>
      <c r="S320" s="85" t="s">
        <v>2</v>
      </c>
      <c r="T320" s="117" t="str">
        <f t="shared" si="24"/>
        <v>ja</v>
      </c>
      <c r="U320" s="117" t="str">
        <f t="shared" si="25"/>
        <v>nein</v>
      </c>
      <c r="V320" s="142" t="s">
        <v>2411</v>
      </c>
      <c r="W320" s="118" t="str">
        <f t="shared" si="26"/>
        <v>nein</v>
      </c>
      <c r="X320" s="117" t="str">
        <f t="shared" si="27"/>
        <v>OK</v>
      </c>
      <c r="Y320" s="117" t="str">
        <f t="shared" si="28"/>
        <v>nicht FK (Vereins-RS)</v>
      </c>
      <c r="Z320" s="117" t="str">
        <f t="shared" si="29"/>
        <v>OK</v>
      </c>
    </row>
    <row r="321" spans="1:26" s="115" customFormat="1" ht="12.75" hidden="1" customHeight="1" x14ac:dyDescent="0.35">
      <c r="A321" s="29" t="s">
        <v>2705</v>
      </c>
      <c r="B321" s="1" t="s">
        <v>1437</v>
      </c>
      <c r="C321" s="29" t="s">
        <v>3</v>
      </c>
      <c r="D321" s="29" t="s">
        <v>3</v>
      </c>
      <c r="E321" s="29" t="s">
        <v>2</v>
      </c>
      <c r="F321" s="29" t="s">
        <v>2</v>
      </c>
      <c r="G321" s="29" t="s">
        <v>2</v>
      </c>
      <c r="H321" s="29" t="s">
        <v>2</v>
      </c>
      <c r="I321" s="133" t="s">
        <v>3</v>
      </c>
      <c r="J321" s="134">
        <v>1</v>
      </c>
      <c r="K321" s="29" t="s">
        <v>2</v>
      </c>
      <c r="L321" s="29" t="s">
        <v>2</v>
      </c>
      <c r="M321" s="29" t="s">
        <v>2</v>
      </c>
      <c r="N321" s="29" t="s">
        <v>3</v>
      </c>
      <c r="O321" s="1"/>
      <c r="P321" s="29" t="s">
        <v>4</v>
      </c>
      <c r="Q321" s="29"/>
      <c r="R321" s="85" t="s">
        <v>2</v>
      </c>
      <c r="S321" s="85" t="s">
        <v>2</v>
      </c>
      <c r="T321" s="117" t="str">
        <f t="shared" si="24"/>
        <v>ja</v>
      </c>
      <c r="U321" s="117" t="str">
        <f t="shared" si="25"/>
        <v>ja</v>
      </c>
      <c r="V321" s="142" t="s">
        <v>4582</v>
      </c>
      <c r="W321" s="118">
        <f t="shared" si="26"/>
        <v>1</v>
      </c>
      <c r="X321" s="117" t="str">
        <f t="shared" si="27"/>
        <v>OK</v>
      </c>
      <c r="Y321" s="117" t="str">
        <f t="shared" si="28"/>
        <v>keine</v>
      </c>
      <c r="Z321" s="117" t="str">
        <f t="shared" si="29"/>
        <v>OK</v>
      </c>
    </row>
    <row r="322" spans="1:26" s="115" customFormat="1" ht="12.75" hidden="1" customHeight="1" x14ac:dyDescent="0.35">
      <c r="A322" s="29" t="s">
        <v>2706</v>
      </c>
      <c r="B322" s="1" t="s">
        <v>1285</v>
      </c>
      <c r="C322" s="29" t="s">
        <v>3</v>
      </c>
      <c r="D322" s="29" t="s">
        <v>3</v>
      </c>
      <c r="E322" s="29" t="s">
        <v>2</v>
      </c>
      <c r="F322" s="29" t="s">
        <v>2</v>
      </c>
      <c r="G322" s="29" t="s">
        <v>2</v>
      </c>
      <c r="H322" s="29" t="s">
        <v>2</v>
      </c>
      <c r="I322" s="29" t="s">
        <v>3</v>
      </c>
      <c r="J322" s="30">
        <v>2</v>
      </c>
      <c r="K322" s="29" t="s">
        <v>2</v>
      </c>
      <c r="L322" s="29" t="s">
        <v>2</v>
      </c>
      <c r="M322" s="29" t="s">
        <v>2</v>
      </c>
      <c r="N322" s="29" t="s">
        <v>3</v>
      </c>
      <c r="O322" s="1"/>
      <c r="P322" s="29" t="s">
        <v>4</v>
      </c>
      <c r="Q322" s="29"/>
      <c r="R322" s="85" t="s">
        <v>2</v>
      </c>
      <c r="S322" s="85" t="s">
        <v>2</v>
      </c>
      <c r="T322" s="117" t="str">
        <f t="shared" si="24"/>
        <v>ja</v>
      </c>
      <c r="U322" s="117" t="str">
        <f t="shared" si="25"/>
        <v>ja</v>
      </c>
      <c r="V322" s="142" t="s">
        <v>4577</v>
      </c>
      <c r="W322" s="118">
        <f t="shared" si="26"/>
        <v>2</v>
      </c>
      <c r="X322" s="117" t="str">
        <f t="shared" si="27"/>
        <v>OK</v>
      </c>
      <c r="Y322" s="117" t="str">
        <f t="shared" si="28"/>
        <v>keine</v>
      </c>
      <c r="Z322" s="117" t="str">
        <f t="shared" si="29"/>
        <v>OK</v>
      </c>
    </row>
    <row r="323" spans="1:26" s="117" customFormat="1" ht="12.75" hidden="1" customHeight="1" x14ac:dyDescent="0.35">
      <c r="A323" s="29" t="s">
        <v>2707</v>
      </c>
      <c r="B323" s="1" t="s">
        <v>1286</v>
      </c>
      <c r="C323" s="29" t="s">
        <v>3</v>
      </c>
      <c r="D323" s="29" t="s">
        <v>3</v>
      </c>
      <c r="E323" s="29" t="s">
        <v>2</v>
      </c>
      <c r="F323" s="29" t="s">
        <v>2</v>
      </c>
      <c r="G323" s="29" t="s">
        <v>2</v>
      </c>
      <c r="H323" s="29" t="s">
        <v>2</v>
      </c>
      <c r="I323" s="29" t="s">
        <v>3</v>
      </c>
      <c r="J323" s="30">
        <v>2</v>
      </c>
      <c r="K323" s="29" t="s">
        <v>2</v>
      </c>
      <c r="L323" s="29" t="s">
        <v>2</v>
      </c>
      <c r="M323" s="29" t="s">
        <v>2</v>
      </c>
      <c r="N323" s="29" t="s">
        <v>3</v>
      </c>
      <c r="O323" s="1"/>
      <c r="P323" s="29" t="s">
        <v>4</v>
      </c>
      <c r="Q323" s="29"/>
      <c r="R323" s="85" t="s">
        <v>2</v>
      </c>
      <c r="S323" s="85" t="s">
        <v>2</v>
      </c>
      <c r="T323" s="117" t="str">
        <f t="shared" ref="T323:T386" si="30">IF(AND(C323="nein",D323="nein",E323="nein",F323="nein",G323="nein",H323="nein",I323="nein",K323="nein",L323="nein",M323="nein",N323="nein"),"nein","ja")</f>
        <v>ja</v>
      </c>
      <c r="U323" s="117" t="str">
        <f t="shared" ref="U323:U386" si="31">IF(OR(C323="ja",D323="ja",G323="ja",A323="8100"),"ja","nein")</f>
        <v>ja</v>
      </c>
      <c r="V323" s="142" t="s">
        <v>4577</v>
      </c>
      <c r="W323" s="118">
        <f t="shared" si="26"/>
        <v>2</v>
      </c>
      <c r="X323" s="117" t="str">
        <f t="shared" si="27"/>
        <v>OK</v>
      </c>
      <c r="Y323" s="117" t="str">
        <f t="shared" si="28"/>
        <v>keine</v>
      </c>
      <c r="Z323" s="117" t="str">
        <f t="shared" si="29"/>
        <v>OK</v>
      </c>
    </row>
    <row r="324" spans="1:26" s="117" customFormat="1" ht="12.75" hidden="1" customHeight="1" x14ac:dyDescent="0.35">
      <c r="A324" s="29" t="s">
        <v>2708</v>
      </c>
      <c r="B324" s="1" t="s">
        <v>1114</v>
      </c>
      <c r="C324" s="29" t="s">
        <v>3</v>
      </c>
      <c r="D324" s="29" t="s">
        <v>3</v>
      </c>
      <c r="E324" s="29" t="s">
        <v>2</v>
      </c>
      <c r="F324" s="29" t="s">
        <v>2</v>
      </c>
      <c r="G324" s="29" t="s">
        <v>2</v>
      </c>
      <c r="H324" s="29" t="s">
        <v>2</v>
      </c>
      <c r="I324" s="29" t="s">
        <v>3</v>
      </c>
      <c r="J324" s="30">
        <v>1</v>
      </c>
      <c r="K324" s="29" t="s">
        <v>2</v>
      </c>
      <c r="L324" s="29" t="s">
        <v>2</v>
      </c>
      <c r="M324" s="29" t="s">
        <v>2</v>
      </c>
      <c r="N324" s="29" t="s">
        <v>3</v>
      </c>
      <c r="O324" s="1"/>
      <c r="P324" s="29" t="s">
        <v>4</v>
      </c>
      <c r="Q324" s="29"/>
      <c r="R324" s="85" t="s">
        <v>2</v>
      </c>
      <c r="S324" s="85" t="s">
        <v>2</v>
      </c>
      <c r="T324" s="117" t="str">
        <f t="shared" si="30"/>
        <v>ja</v>
      </c>
      <c r="U324" s="117" t="str">
        <f t="shared" si="31"/>
        <v>ja</v>
      </c>
      <c r="V324" s="142" t="s">
        <v>4580</v>
      </c>
      <c r="W324" s="118">
        <f t="shared" ref="W324:W387" si="32">J324</f>
        <v>1</v>
      </c>
      <c r="X324" s="117" t="str">
        <f t="shared" ref="X324:X387" si="33">IF(J324=W324,"OK","NICHT OK!")</f>
        <v>OK</v>
      </c>
      <c r="Y324" s="117" t="str">
        <f t="shared" ref="Y324:Y387" si="34">P324</f>
        <v>keine</v>
      </c>
      <c r="Z324" s="117" t="str">
        <f t="shared" ref="Z324:Z387" si="35">IF(P324=Y324,"OK","NICHT OK!")</f>
        <v>OK</v>
      </c>
    </row>
    <row r="325" spans="1:26" s="117" customFormat="1" ht="12.75" hidden="1" customHeight="1" x14ac:dyDescent="0.35">
      <c r="A325" s="29" t="s">
        <v>2709</v>
      </c>
      <c r="B325" s="1" t="s">
        <v>1924</v>
      </c>
      <c r="C325" s="29" t="s">
        <v>3</v>
      </c>
      <c r="D325" s="29" t="s">
        <v>3</v>
      </c>
      <c r="E325" s="29" t="s">
        <v>2</v>
      </c>
      <c r="F325" s="29" t="s">
        <v>2</v>
      </c>
      <c r="G325" s="29" t="s">
        <v>2</v>
      </c>
      <c r="H325" s="29" t="s">
        <v>2</v>
      </c>
      <c r="I325" s="133" t="s">
        <v>3</v>
      </c>
      <c r="J325" s="134">
        <v>1</v>
      </c>
      <c r="K325" s="29" t="s">
        <v>2</v>
      </c>
      <c r="L325" s="29" t="s">
        <v>2</v>
      </c>
      <c r="M325" s="29" t="s">
        <v>2</v>
      </c>
      <c r="N325" s="29" t="s">
        <v>3</v>
      </c>
      <c r="O325" s="1"/>
      <c r="P325" s="29" t="s">
        <v>4</v>
      </c>
      <c r="Q325" s="29"/>
      <c r="R325" s="85" t="s">
        <v>2</v>
      </c>
      <c r="S325" s="85" t="s">
        <v>2</v>
      </c>
      <c r="T325" s="117" t="str">
        <f t="shared" si="30"/>
        <v>ja</v>
      </c>
      <c r="U325" s="117" t="str">
        <f t="shared" si="31"/>
        <v>ja</v>
      </c>
      <c r="V325" s="142" t="s">
        <v>4606</v>
      </c>
      <c r="W325" s="118">
        <f t="shared" si="32"/>
        <v>1</v>
      </c>
      <c r="X325" s="117" t="str">
        <f t="shared" si="33"/>
        <v>OK</v>
      </c>
      <c r="Y325" s="117" t="str">
        <f t="shared" si="34"/>
        <v>keine</v>
      </c>
      <c r="Z325" s="117" t="str">
        <f t="shared" si="35"/>
        <v>OK</v>
      </c>
    </row>
    <row r="326" spans="1:26" s="117" customFormat="1" ht="12.75" hidden="1" customHeight="1" x14ac:dyDescent="0.35">
      <c r="A326" s="29" t="s">
        <v>2247</v>
      </c>
      <c r="B326" s="1" t="s">
        <v>2246</v>
      </c>
      <c r="C326" s="29" t="s">
        <v>3</v>
      </c>
      <c r="D326" s="29" t="s">
        <v>3</v>
      </c>
      <c r="E326" s="29" t="s">
        <v>2</v>
      </c>
      <c r="F326" s="29" t="s">
        <v>2</v>
      </c>
      <c r="G326" s="29" t="s">
        <v>2</v>
      </c>
      <c r="H326" s="29" t="s">
        <v>2</v>
      </c>
      <c r="I326" s="133" t="s">
        <v>3</v>
      </c>
      <c r="J326" s="134">
        <v>1</v>
      </c>
      <c r="K326" s="29" t="s">
        <v>2</v>
      </c>
      <c r="L326" s="29" t="s">
        <v>2</v>
      </c>
      <c r="M326" s="29" t="s">
        <v>2</v>
      </c>
      <c r="N326" s="29" t="s">
        <v>3</v>
      </c>
      <c r="O326" s="1"/>
      <c r="P326" s="29" t="s">
        <v>4</v>
      </c>
      <c r="Q326" s="29"/>
      <c r="R326" s="85" t="s">
        <v>2</v>
      </c>
      <c r="S326" s="85" t="s">
        <v>2</v>
      </c>
      <c r="T326" s="117" t="str">
        <f t="shared" si="30"/>
        <v>ja</v>
      </c>
      <c r="U326" s="117" t="str">
        <f t="shared" si="31"/>
        <v>ja</v>
      </c>
      <c r="V326" s="142" t="s">
        <v>4606</v>
      </c>
      <c r="W326" s="118">
        <f t="shared" si="32"/>
        <v>1</v>
      </c>
      <c r="X326" s="117" t="str">
        <f t="shared" si="33"/>
        <v>OK</v>
      </c>
      <c r="Y326" s="117" t="str">
        <f t="shared" si="34"/>
        <v>keine</v>
      </c>
      <c r="Z326" s="117" t="str">
        <f t="shared" si="35"/>
        <v>OK</v>
      </c>
    </row>
    <row r="327" spans="1:26" s="117" customFormat="1" ht="12.75" hidden="1" customHeight="1" x14ac:dyDescent="0.35">
      <c r="A327" s="29" t="s">
        <v>2710</v>
      </c>
      <c r="B327" s="1" t="s">
        <v>1115</v>
      </c>
      <c r="C327" s="29" t="s">
        <v>3</v>
      </c>
      <c r="D327" s="29" t="s">
        <v>3</v>
      </c>
      <c r="E327" s="29" t="s">
        <v>2</v>
      </c>
      <c r="F327" s="29" t="s">
        <v>2</v>
      </c>
      <c r="G327" s="29" t="s">
        <v>2</v>
      </c>
      <c r="H327" s="29" t="s">
        <v>2</v>
      </c>
      <c r="I327" s="29" t="s">
        <v>3</v>
      </c>
      <c r="J327" s="30">
        <v>1</v>
      </c>
      <c r="K327" s="29" t="s">
        <v>2</v>
      </c>
      <c r="L327" s="29" t="s">
        <v>2</v>
      </c>
      <c r="M327" s="29" t="s">
        <v>2</v>
      </c>
      <c r="N327" s="29" t="s">
        <v>3</v>
      </c>
      <c r="O327" s="1"/>
      <c r="P327" s="29" t="s">
        <v>4</v>
      </c>
      <c r="Q327" s="29"/>
      <c r="R327" s="85" t="s">
        <v>2</v>
      </c>
      <c r="S327" s="85" t="s">
        <v>2</v>
      </c>
      <c r="T327" s="117" t="str">
        <f t="shared" si="30"/>
        <v>ja</v>
      </c>
      <c r="U327" s="117" t="str">
        <f t="shared" si="31"/>
        <v>ja</v>
      </c>
      <c r="V327" s="142" t="s">
        <v>4580</v>
      </c>
      <c r="W327" s="118">
        <f t="shared" si="32"/>
        <v>1</v>
      </c>
      <c r="X327" s="117" t="str">
        <f t="shared" si="33"/>
        <v>OK</v>
      </c>
      <c r="Y327" s="117" t="str">
        <f t="shared" si="34"/>
        <v>keine</v>
      </c>
      <c r="Z327" s="117" t="str">
        <f t="shared" si="35"/>
        <v>OK</v>
      </c>
    </row>
    <row r="328" spans="1:26" s="117" customFormat="1" ht="12.75" hidden="1" customHeight="1" x14ac:dyDescent="0.35">
      <c r="A328" s="29" t="s">
        <v>2711</v>
      </c>
      <c r="B328" s="1" t="s">
        <v>1059</v>
      </c>
      <c r="C328" s="29" t="s">
        <v>3</v>
      </c>
      <c r="D328" s="29" t="s">
        <v>3</v>
      </c>
      <c r="E328" s="29" t="s">
        <v>2</v>
      </c>
      <c r="F328" s="29" t="s">
        <v>2</v>
      </c>
      <c r="G328" s="29" t="s">
        <v>2</v>
      </c>
      <c r="H328" s="29" t="s">
        <v>2</v>
      </c>
      <c r="I328" s="30" t="s">
        <v>3</v>
      </c>
      <c r="J328" s="30">
        <v>4</v>
      </c>
      <c r="K328" s="29" t="s">
        <v>2</v>
      </c>
      <c r="L328" s="29" t="s">
        <v>2</v>
      </c>
      <c r="M328" s="29" t="s">
        <v>2</v>
      </c>
      <c r="N328" s="29" t="s">
        <v>3</v>
      </c>
      <c r="O328" s="1" t="s">
        <v>2412</v>
      </c>
      <c r="P328" s="29">
        <v>1195</v>
      </c>
      <c r="Q328" s="29"/>
      <c r="R328" s="85" t="s">
        <v>2</v>
      </c>
      <c r="S328" s="85" t="s">
        <v>2</v>
      </c>
      <c r="T328" s="117" t="str">
        <f t="shared" si="30"/>
        <v>ja</v>
      </c>
      <c r="U328" s="117" t="str">
        <f t="shared" si="31"/>
        <v>ja</v>
      </c>
      <c r="V328" s="142" t="s">
        <v>4587</v>
      </c>
      <c r="W328" s="118">
        <f t="shared" si="32"/>
        <v>4</v>
      </c>
      <c r="X328" s="117" t="str">
        <f t="shared" si="33"/>
        <v>OK</v>
      </c>
      <c r="Y328" s="117">
        <f t="shared" si="34"/>
        <v>1195</v>
      </c>
      <c r="Z328" s="117" t="str">
        <f t="shared" si="35"/>
        <v>OK</v>
      </c>
    </row>
    <row r="329" spans="1:26" s="117" customFormat="1" ht="12.75" hidden="1" customHeight="1" x14ac:dyDescent="0.35">
      <c r="A329" s="29" t="s">
        <v>2712</v>
      </c>
      <c r="B329" s="1" t="s">
        <v>1491</v>
      </c>
      <c r="C329" s="29" t="s">
        <v>3</v>
      </c>
      <c r="D329" s="29" t="s">
        <v>3</v>
      </c>
      <c r="E329" s="29" t="s">
        <v>2</v>
      </c>
      <c r="F329" s="29" t="s">
        <v>2</v>
      </c>
      <c r="G329" s="29" t="s">
        <v>2</v>
      </c>
      <c r="H329" s="29" t="s">
        <v>2</v>
      </c>
      <c r="I329" s="29" t="s">
        <v>3</v>
      </c>
      <c r="J329" s="30">
        <v>1</v>
      </c>
      <c r="K329" s="29" t="s">
        <v>2</v>
      </c>
      <c r="L329" s="29" t="s">
        <v>2</v>
      </c>
      <c r="M329" s="29" t="s">
        <v>2</v>
      </c>
      <c r="N329" s="29" t="s">
        <v>3</v>
      </c>
      <c r="O329" s="1"/>
      <c r="P329" s="29" t="s">
        <v>4</v>
      </c>
      <c r="Q329" s="29"/>
      <c r="R329" s="85" t="s">
        <v>2</v>
      </c>
      <c r="S329" s="85" t="s">
        <v>2</v>
      </c>
      <c r="T329" s="117" t="str">
        <f t="shared" si="30"/>
        <v>ja</v>
      </c>
      <c r="U329" s="117" t="str">
        <f t="shared" si="31"/>
        <v>ja</v>
      </c>
      <c r="V329" s="142" t="s">
        <v>4594</v>
      </c>
      <c r="W329" s="118">
        <f t="shared" si="32"/>
        <v>1</v>
      </c>
      <c r="X329" s="117" t="str">
        <f t="shared" si="33"/>
        <v>OK</v>
      </c>
      <c r="Y329" s="117" t="str">
        <f t="shared" si="34"/>
        <v>keine</v>
      </c>
      <c r="Z329" s="117" t="str">
        <f t="shared" si="35"/>
        <v>OK</v>
      </c>
    </row>
    <row r="330" spans="1:26" s="117" customFormat="1" ht="12.75" hidden="1" customHeight="1" x14ac:dyDescent="0.35">
      <c r="A330" s="29" t="s">
        <v>2713</v>
      </c>
      <c r="B330" s="1" t="s">
        <v>1864</v>
      </c>
      <c r="C330" s="29" t="s">
        <v>3</v>
      </c>
      <c r="D330" s="29" t="s">
        <v>3</v>
      </c>
      <c r="E330" s="29" t="s">
        <v>2</v>
      </c>
      <c r="F330" s="29" t="s">
        <v>2</v>
      </c>
      <c r="G330" s="29" t="s">
        <v>2</v>
      </c>
      <c r="H330" s="29" t="s">
        <v>2</v>
      </c>
      <c r="I330" s="29" t="s">
        <v>2</v>
      </c>
      <c r="J330" s="30" t="s">
        <v>2</v>
      </c>
      <c r="K330" s="29" t="s">
        <v>2</v>
      </c>
      <c r="L330" s="29" t="s">
        <v>2</v>
      </c>
      <c r="M330" s="29" t="s">
        <v>3</v>
      </c>
      <c r="N330" s="29" t="s">
        <v>3</v>
      </c>
      <c r="O330" s="1" t="s">
        <v>2409</v>
      </c>
      <c r="P330" s="29" t="s">
        <v>4</v>
      </c>
      <c r="Q330" s="29"/>
      <c r="R330" s="85" t="s">
        <v>2</v>
      </c>
      <c r="S330" s="85" t="s">
        <v>2</v>
      </c>
      <c r="T330" s="117" t="str">
        <f t="shared" si="30"/>
        <v>ja</v>
      </c>
      <c r="U330" s="117" t="str">
        <f t="shared" si="31"/>
        <v>ja</v>
      </c>
      <c r="V330" s="142" t="s">
        <v>4604</v>
      </c>
      <c r="W330" s="118" t="str">
        <f t="shared" si="32"/>
        <v>nein</v>
      </c>
      <c r="X330" s="117" t="str">
        <f t="shared" si="33"/>
        <v>OK</v>
      </c>
      <c r="Y330" s="117" t="str">
        <f t="shared" si="34"/>
        <v>keine</v>
      </c>
      <c r="Z330" s="117" t="str">
        <f t="shared" si="35"/>
        <v>OK</v>
      </c>
    </row>
    <row r="331" spans="1:26" s="117" customFormat="1" ht="12.75" hidden="1" customHeight="1" x14ac:dyDescent="0.35">
      <c r="A331" s="29" t="s">
        <v>2156</v>
      </c>
      <c r="B331" s="1" t="s">
        <v>2155</v>
      </c>
      <c r="C331" s="29" t="s">
        <v>3</v>
      </c>
      <c r="D331" s="29" t="s">
        <v>3</v>
      </c>
      <c r="E331" s="29" t="s">
        <v>2</v>
      </c>
      <c r="F331" s="29" t="s">
        <v>2</v>
      </c>
      <c r="G331" s="29" t="s">
        <v>2</v>
      </c>
      <c r="H331" s="29" t="s">
        <v>2</v>
      </c>
      <c r="I331" s="29" t="s">
        <v>3</v>
      </c>
      <c r="J331" s="30">
        <v>1</v>
      </c>
      <c r="K331" s="29" t="s">
        <v>2</v>
      </c>
      <c r="L331" s="29" t="s">
        <v>2</v>
      </c>
      <c r="M331" s="29" t="s">
        <v>2</v>
      </c>
      <c r="N331" s="29" t="s">
        <v>3</v>
      </c>
      <c r="O331" s="1"/>
      <c r="P331" s="29" t="s">
        <v>4</v>
      </c>
      <c r="Q331" s="29"/>
      <c r="R331" s="85" t="s">
        <v>2</v>
      </c>
      <c r="S331" s="85" t="s">
        <v>2</v>
      </c>
      <c r="T331" s="117" t="str">
        <f t="shared" si="30"/>
        <v>ja</v>
      </c>
      <c r="U331" s="117" t="str">
        <f t="shared" si="31"/>
        <v>ja</v>
      </c>
      <c r="V331" s="142" t="s">
        <v>4585</v>
      </c>
      <c r="W331" s="118">
        <f t="shared" si="32"/>
        <v>1</v>
      </c>
      <c r="X331" s="117" t="str">
        <f t="shared" si="33"/>
        <v>OK</v>
      </c>
      <c r="Y331" s="117" t="str">
        <f t="shared" si="34"/>
        <v>keine</v>
      </c>
      <c r="Z331" s="117" t="str">
        <f t="shared" si="35"/>
        <v>OK</v>
      </c>
    </row>
    <row r="332" spans="1:26" s="117" customFormat="1" ht="12.75" hidden="1" customHeight="1" x14ac:dyDescent="0.35">
      <c r="A332" s="29" t="s">
        <v>2714</v>
      </c>
      <c r="B332" s="1" t="s">
        <v>576</v>
      </c>
      <c r="C332" s="29" t="s">
        <v>3</v>
      </c>
      <c r="D332" s="29" t="s">
        <v>3</v>
      </c>
      <c r="E332" s="29" t="s">
        <v>2</v>
      </c>
      <c r="F332" s="29" t="s">
        <v>2</v>
      </c>
      <c r="G332" s="29" t="s">
        <v>2</v>
      </c>
      <c r="H332" s="29" t="s">
        <v>2</v>
      </c>
      <c r="I332" s="29" t="s">
        <v>3</v>
      </c>
      <c r="J332" s="30">
        <v>1</v>
      </c>
      <c r="K332" s="29" t="s">
        <v>2</v>
      </c>
      <c r="L332" s="29" t="s">
        <v>2</v>
      </c>
      <c r="M332" s="29" t="s">
        <v>2</v>
      </c>
      <c r="N332" s="29" t="s">
        <v>3</v>
      </c>
      <c r="O332" s="1"/>
      <c r="P332" s="29" t="s">
        <v>4</v>
      </c>
      <c r="Q332" s="29"/>
      <c r="R332" s="85" t="s">
        <v>3</v>
      </c>
      <c r="S332" s="85" t="s">
        <v>3</v>
      </c>
      <c r="T332" s="117" t="str">
        <f t="shared" si="30"/>
        <v>ja</v>
      </c>
      <c r="U332" s="117" t="str">
        <f t="shared" si="31"/>
        <v>ja</v>
      </c>
      <c r="V332" s="142" t="s">
        <v>4580</v>
      </c>
      <c r="W332" s="118">
        <f t="shared" si="32"/>
        <v>1</v>
      </c>
      <c r="X332" s="117" t="str">
        <f t="shared" si="33"/>
        <v>OK</v>
      </c>
      <c r="Y332" s="117" t="str">
        <f t="shared" si="34"/>
        <v>keine</v>
      </c>
      <c r="Z332" s="117" t="str">
        <f t="shared" si="35"/>
        <v>OK</v>
      </c>
    </row>
    <row r="333" spans="1:26" s="117" customFormat="1" ht="12.75" hidden="1" customHeight="1" x14ac:dyDescent="0.35">
      <c r="A333" s="29" t="s">
        <v>2715</v>
      </c>
      <c r="B333" s="1" t="s">
        <v>1035</v>
      </c>
      <c r="C333" s="29" t="s">
        <v>3</v>
      </c>
      <c r="D333" s="29" t="s">
        <v>3</v>
      </c>
      <c r="E333" s="29" t="s">
        <v>2</v>
      </c>
      <c r="F333" s="29" t="s">
        <v>2</v>
      </c>
      <c r="G333" s="29" t="s">
        <v>2</v>
      </c>
      <c r="H333" s="29" t="s">
        <v>2</v>
      </c>
      <c r="I333" s="29" t="s">
        <v>3</v>
      </c>
      <c r="J333" s="30">
        <v>1</v>
      </c>
      <c r="K333" s="29" t="s">
        <v>2</v>
      </c>
      <c r="L333" s="29" t="s">
        <v>2</v>
      </c>
      <c r="M333" s="29" t="s">
        <v>2</v>
      </c>
      <c r="N333" s="29" t="s">
        <v>3</v>
      </c>
      <c r="O333" s="1"/>
      <c r="P333" s="29">
        <v>1198</v>
      </c>
      <c r="Q333" s="29"/>
      <c r="R333" s="85" t="s">
        <v>2</v>
      </c>
      <c r="S333" s="85" t="s">
        <v>2</v>
      </c>
      <c r="T333" s="117" t="str">
        <f t="shared" si="30"/>
        <v>ja</v>
      </c>
      <c r="U333" s="117" t="str">
        <f t="shared" si="31"/>
        <v>ja</v>
      </c>
      <c r="V333" s="142" t="s">
        <v>4576</v>
      </c>
      <c r="W333" s="118">
        <f t="shared" si="32"/>
        <v>1</v>
      </c>
      <c r="X333" s="117" t="str">
        <f t="shared" si="33"/>
        <v>OK</v>
      </c>
      <c r="Y333" s="117">
        <f t="shared" si="34"/>
        <v>1198</v>
      </c>
      <c r="Z333" s="117" t="str">
        <f t="shared" si="35"/>
        <v>OK</v>
      </c>
    </row>
    <row r="334" spans="1:26" s="117" customFormat="1" ht="12.75" hidden="1" customHeight="1" x14ac:dyDescent="0.35">
      <c r="A334" s="29" t="s">
        <v>2716</v>
      </c>
      <c r="B334" s="1" t="s">
        <v>1798</v>
      </c>
      <c r="C334" s="29" t="s">
        <v>2</v>
      </c>
      <c r="D334" s="29" t="s">
        <v>2</v>
      </c>
      <c r="E334" s="29" t="s">
        <v>2</v>
      </c>
      <c r="F334" s="29" t="s">
        <v>2</v>
      </c>
      <c r="G334" s="29" t="s">
        <v>2</v>
      </c>
      <c r="H334" s="29" t="s">
        <v>3</v>
      </c>
      <c r="I334" s="29" t="s">
        <v>2</v>
      </c>
      <c r="J334" s="30" t="s">
        <v>2</v>
      </c>
      <c r="K334" s="29" t="s">
        <v>2</v>
      </c>
      <c r="L334" s="29" t="s">
        <v>2</v>
      </c>
      <c r="M334" s="29" t="s">
        <v>2</v>
      </c>
      <c r="N334" s="29" t="s">
        <v>2</v>
      </c>
      <c r="O334" s="1" t="s">
        <v>2411</v>
      </c>
      <c r="P334" s="29" t="s">
        <v>59</v>
      </c>
      <c r="Q334" s="29"/>
      <c r="R334" s="85" t="s">
        <v>2</v>
      </c>
      <c r="S334" s="85" t="s">
        <v>2</v>
      </c>
      <c r="T334" s="117" t="str">
        <f t="shared" si="30"/>
        <v>ja</v>
      </c>
      <c r="U334" s="117" t="str">
        <f t="shared" si="31"/>
        <v>nein</v>
      </c>
      <c r="V334" s="142" t="s">
        <v>2411</v>
      </c>
      <c r="W334" s="118" t="str">
        <f t="shared" si="32"/>
        <v>nein</v>
      </c>
      <c r="X334" s="117" t="str">
        <f t="shared" si="33"/>
        <v>OK</v>
      </c>
      <c r="Y334" s="117" t="str">
        <f t="shared" si="34"/>
        <v>nicht FK (Vereins-RS)</v>
      </c>
      <c r="Z334" s="117" t="str">
        <f t="shared" si="35"/>
        <v>OK</v>
      </c>
    </row>
    <row r="335" spans="1:26" s="117" customFormat="1" ht="12.75" hidden="1" customHeight="1" x14ac:dyDescent="0.35">
      <c r="A335" s="29" t="s">
        <v>2717</v>
      </c>
      <c r="B335" s="1" t="s">
        <v>1173</v>
      </c>
      <c r="C335" s="29" t="s">
        <v>3</v>
      </c>
      <c r="D335" s="29" t="s">
        <v>3</v>
      </c>
      <c r="E335" s="29" t="s">
        <v>2</v>
      </c>
      <c r="F335" s="29" t="s">
        <v>2</v>
      </c>
      <c r="G335" s="29" t="s">
        <v>2</v>
      </c>
      <c r="H335" s="29" t="s">
        <v>2</v>
      </c>
      <c r="I335" s="29" t="s">
        <v>3</v>
      </c>
      <c r="J335" s="30">
        <v>1</v>
      </c>
      <c r="K335" s="29" t="s">
        <v>2</v>
      </c>
      <c r="L335" s="29" t="s">
        <v>2</v>
      </c>
      <c r="M335" s="29" t="s">
        <v>2</v>
      </c>
      <c r="N335" s="29" t="s">
        <v>3</v>
      </c>
      <c r="O335" s="1"/>
      <c r="P335" s="29" t="s">
        <v>4</v>
      </c>
      <c r="Q335" s="29"/>
      <c r="R335" s="85" t="s">
        <v>2</v>
      </c>
      <c r="S335" s="85" t="s">
        <v>2</v>
      </c>
      <c r="T335" s="117" t="str">
        <f t="shared" si="30"/>
        <v>ja</v>
      </c>
      <c r="U335" s="117" t="str">
        <f t="shared" si="31"/>
        <v>ja</v>
      </c>
      <c r="V335" s="142" t="s">
        <v>4577</v>
      </c>
      <c r="W335" s="118">
        <f t="shared" si="32"/>
        <v>1</v>
      </c>
      <c r="X335" s="117" t="str">
        <f t="shared" si="33"/>
        <v>OK</v>
      </c>
      <c r="Y335" s="117" t="str">
        <f t="shared" si="34"/>
        <v>keine</v>
      </c>
      <c r="Z335" s="117" t="str">
        <f t="shared" si="35"/>
        <v>OK</v>
      </c>
    </row>
    <row r="336" spans="1:26" s="117" customFormat="1" ht="12.75" hidden="1" customHeight="1" x14ac:dyDescent="0.35">
      <c r="A336" s="29" t="s">
        <v>2718</v>
      </c>
      <c r="B336" s="1" t="s">
        <v>1596</v>
      </c>
      <c r="C336" s="29" t="s">
        <v>3</v>
      </c>
      <c r="D336" s="29" t="s">
        <v>3</v>
      </c>
      <c r="E336" s="29" t="s">
        <v>2</v>
      </c>
      <c r="F336" s="29" t="s">
        <v>2</v>
      </c>
      <c r="G336" s="29" t="s">
        <v>2</v>
      </c>
      <c r="H336" s="29" t="s">
        <v>2</v>
      </c>
      <c r="I336" s="29" t="s">
        <v>3</v>
      </c>
      <c r="J336" s="30">
        <v>2</v>
      </c>
      <c r="K336" s="29" t="s">
        <v>2</v>
      </c>
      <c r="L336" s="29" t="s">
        <v>2</v>
      </c>
      <c r="M336" s="29" t="s">
        <v>2</v>
      </c>
      <c r="N336" s="29" t="s">
        <v>3</v>
      </c>
      <c r="O336" s="1"/>
      <c r="P336" s="29" t="s">
        <v>4</v>
      </c>
      <c r="Q336" s="29"/>
      <c r="R336" s="85" t="s">
        <v>3</v>
      </c>
      <c r="S336" s="85" t="s">
        <v>3</v>
      </c>
      <c r="T336" s="117" t="str">
        <f t="shared" si="30"/>
        <v>ja</v>
      </c>
      <c r="U336" s="117" t="str">
        <f t="shared" si="31"/>
        <v>ja</v>
      </c>
      <c r="V336" s="142" t="s">
        <v>4596</v>
      </c>
      <c r="W336" s="118">
        <f t="shared" si="32"/>
        <v>2</v>
      </c>
      <c r="X336" s="117" t="str">
        <f t="shared" si="33"/>
        <v>OK</v>
      </c>
      <c r="Y336" s="117" t="str">
        <f t="shared" si="34"/>
        <v>keine</v>
      </c>
      <c r="Z336" s="117" t="str">
        <f t="shared" si="35"/>
        <v>OK</v>
      </c>
    </row>
    <row r="337" spans="1:26" s="117" customFormat="1" ht="12.75" hidden="1" customHeight="1" x14ac:dyDescent="0.35">
      <c r="A337" s="29" t="s">
        <v>2719</v>
      </c>
      <c r="B337" s="1" t="s">
        <v>1597</v>
      </c>
      <c r="C337" s="29" t="s">
        <v>3</v>
      </c>
      <c r="D337" s="29" t="s">
        <v>3</v>
      </c>
      <c r="E337" s="29" t="s">
        <v>2</v>
      </c>
      <c r="F337" s="29" t="s">
        <v>2</v>
      </c>
      <c r="G337" s="29" t="s">
        <v>2</v>
      </c>
      <c r="H337" s="29" t="s">
        <v>2</v>
      </c>
      <c r="I337" s="29" t="s">
        <v>3</v>
      </c>
      <c r="J337" s="30">
        <v>2</v>
      </c>
      <c r="K337" s="29" t="s">
        <v>2</v>
      </c>
      <c r="L337" s="29" t="s">
        <v>2</v>
      </c>
      <c r="M337" s="29" t="s">
        <v>2</v>
      </c>
      <c r="N337" s="29" t="s">
        <v>3</v>
      </c>
      <c r="O337" s="1"/>
      <c r="P337" s="29">
        <v>1198</v>
      </c>
      <c r="Q337" s="29"/>
      <c r="R337" s="85" t="s">
        <v>2</v>
      </c>
      <c r="S337" s="85" t="s">
        <v>2</v>
      </c>
      <c r="T337" s="117" t="str">
        <f t="shared" si="30"/>
        <v>ja</v>
      </c>
      <c r="U337" s="117" t="str">
        <f t="shared" si="31"/>
        <v>ja</v>
      </c>
      <c r="V337" s="142" t="s">
        <v>4596</v>
      </c>
      <c r="W337" s="118">
        <f t="shared" si="32"/>
        <v>2</v>
      </c>
      <c r="X337" s="117" t="str">
        <f t="shared" si="33"/>
        <v>OK</v>
      </c>
      <c r="Y337" s="117">
        <f t="shared" si="34"/>
        <v>1198</v>
      </c>
      <c r="Z337" s="117" t="str">
        <f t="shared" si="35"/>
        <v>OK</v>
      </c>
    </row>
    <row r="338" spans="1:26" s="117" customFormat="1" ht="12.75" hidden="1" customHeight="1" x14ac:dyDescent="0.35">
      <c r="A338" s="29" t="s">
        <v>2720</v>
      </c>
      <c r="B338" s="1" t="s">
        <v>166</v>
      </c>
      <c r="C338" s="29" t="s">
        <v>3</v>
      </c>
      <c r="D338" s="29" t="s">
        <v>3</v>
      </c>
      <c r="E338" s="29" t="s">
        <v>2</v>
      </c>
      <c r="F338" s="29" t="s">
        <v>2</v>
      </c>
      <c r="G338" s="29" t="s">
        <v>2</v>
      </c>
      <c r="H338" s="29" t="s">
        <v>2</v>
      </c>
      <c r="I338" s="29" t="s">
        <v>3</v>
      </c>
      <c r="J338" s="30">
        <v>1</v>
      </c>
      <c r="K338" s="29" t="s">
        <v>2</v>
      </c>
      <c r="L338" s="29" t="s">
        <v>2</v>
      </c>
      <c r="M338" s="29" t="s">
        <v>2</v>
      </c>
      <c r="N338" s="29" t="s">
        <v>3</v>
      </c>
      <c r="O338" s="1"/>
      <c r="P338" s="29" t="s">
        <v>4</v>
      </c>
      <c r="Q338" s="29"/>
      <c r="R338" s="85" t="s">
        <v>3</v>
      </c>
      <c r="S338" s="85" t="s">
        <v>3</v>
      </c>
      <c r="T338" s="117" t="str">
        <f t="shared" si="30"/>
        <v>ja</v>
      </c>
      <c r="U338" s="117" t="str">
        <f t="shared" si="31"/>
        <v>ja</v>
      </c>
      <c r="V338" s="142" t="s">
        <v>4580</v>
      </c>
      <c r="W338" s="118">
        <f t="shared" si="32"/>
        <v>1</v>
      </c>
      <c r="X338" s="117" t="str">
        <f t="shared" si="33"/>
        <v>OK</v>
      </c>
      <c r="Y338" s="117" t="str">
        <f t="shared" si="34"/>
        <v>keine</v>
      </c>
      <c r="Z338" s="117" t="str">
        <f t="shared" si="35"/>
        <v>OK</v>
      </c>
    </row>
    <row r="339" spans="1:26" s="117" customFormat="1" ht="12.75" hidden="1" customHeight="1" x14ac:dyDescent="0.35">
      <c r="A339" s="29" t="s">
        <v>2721</v>
      </c>
      <c r="B339" s="1" t="s">
        <v>165</v>
      </c>
      <c r="C339" s="29" t="s">
        <v>3</v>
      </c>
      <c r="D339" s="29" t="s">
        <v>3</v>
      </c>
      <c r="E339" s="29" t="s">
        <v>2</v>
      </c>
      <c r="F339" s="29" t="s">
        <v>2</v>
      </c>
      <c r="G339" s="29" t="s">
        <v>2</v>
      </c>
      <c r="H339" s="29" t="s">
        <v>2</v>
      </c>
      <c r="I339" s="133" t="s">
        <v>3</v>
      </c>
      <c r="J339" s="134">
        <v>1</v>
      </c>
      <c r="K339" s="29" t="s">
        <v>2</v>
      </c>
      <c r="L339" s="29" t="s">
        <v>2</v>
      </c>
      <c r="M339" s="29" t="s">
        <v>2</v>
      </c>
      <c r="N339" s="29" t="s">
        <v>3</v>
      </c>
      <c r="O339" s="1"/>
      <c r="P339" s="29" t="s">
        <v>4</v>
      </c>
      <c r="Q339" s="29"/>
      <c r="R339" s="85" t="s">
        <v>2</v>
      </c>
      <c r="S339" s="85" t="s">
        <v>2</v>
      </c>
      <c r="T339" s="117" t="str">
        <f t="shared" si="30"/>
        <v>ja</v>
      </c>
      <c r="U339" s="117" t="str">
        <f t="shared" si="31"/>
        <v>ja</v>
      </c>
      <c r="V339" s="142" t="s">
        <v>4606</v>
      </c>
      <c r="W339" s="118">
        <f t="shared" si="32"/>
        <v>1</v>
      </c>
      <c r="X339" s="117" t="str">
        <f t="shared" si="33"/>
        <v>OK</v>
      </c>
      <c r="Y339" s="117" t="str">
        <f t="shared" si="34"/>
        <v>keine</v>
      </c>
      <c r="Z339" s="117" t="str">
        <f t="shared" si="35"/>
        <v>OK</v>
      </c>
    </row>
    <row r="340" spans="1:26" s="117" customFormat="1" ht="12.75" hidden="1" customHeight="1" x14ac:dyDescent="0.35">
      <c r="A340" s="29" t="s">
        <v>2722</v>
      </c>
      <c r="B340" s="1" t="s">
        <v>1265</v>
      </c>
      <c r="C340" s="29" t="s">
        <v>3</v>
      </c>
      <c r="D340" s="29" t="s">
        <v>3</v>
      </c>
      <c r="E340" s="29" t="s">
        <v>2</v>
      </c>
      <c r="F340" s="29" t="s">
        <v>2</v>
      </c>
      <c r="G340" s="29" t="s">
        <v>2</v>
      </c>
      <c r="H340" s="29" t="s">
        <v>2</v>
      </c>
      <c r="I340" s="133" t="s">
        <v>3</v>
      </c>
      <c r="J340" s="134">
        <v>3</v>
      </c>
      <c r="K340" s="29" t="s">
        <v>2</v>
      </c>
      <c r="L340" s="29" t="s">
        <v>2</v>
      </c>
      <c r="M340" s="29" t="s">
        <v>2</v>
      </c>
      <c r="N340" s="29" t="s">
        <v>3</v>
      </c>
      <c r="O340" s="1"/>
      <c r="P340" s="29" t="s">
        <v>4</v>
      </c>
      <c r="Q340" s="29"/>
      <c r="R340" s="85" t="s">
        <v>3</v>
      </c>
      <c r="S340" s="85" t="s">
        <v>3</v>
      </c>
      <c r="T340" s="117" t="str">
        <f t="shared" si="30"/>
        <v>ja</v>
      </c>
      <c r="U340" s="117" t="str">
        <f t="shared" si="31"/>
        <v>ja</v>
      </c>
      <c r="V340" s="142" t="s">
        <v>4602</v>
      </c>
      <c r="W340" s="118">
        <f t="shared" si="32"/>
        <v>3</v>
      </c>
      <c r="X340" s="117" t="str">
        <f t="shared" si="33"/>
        <v>OK</v>
      </c>
      <c r="Y340" s="117" t="str">
        <f t="shared" si="34"/>
        <v>keine</v>
      </c>
      <c r="Z340" s="117" t="str">
        <f t="shared" si="35"/>
        <v>OK</v>
      </c>
    </row>
    <row r="341" spans="1:26" s="117" customFormat="1" ht="12.75" hidden="1" customHeight="1" x14ac:dyDescent="0.35">
      <c r="A341" s="29" t="s">
        <v>2723</v>
      </c>
      <c r="B341" s="1" t="s">
        <v>978</v>
      </c>
      <c r="C341" s="29" t="s">
        <v>3</v>
      </c>
      <c r="D341" s="29" t="s">
        <v>3</v>
      </c>
      <c r="E341" s="29" t="s">
        <v>2</v>
      </c>
      <c r="F341" s="29" t="s">
        <v>2</v>
      </c>
      <c r="G341" s="29" t="s">
        <v>2</v>
      </c>
      <c r="H341" s="29" t="s">
        <v>2</v>
      </c>
      <c r="I341" s="133" t="s">
        <v>3</v>
      </c>
      <c r="J341" s="134">
        <v>3</v>
      </c>
      <c r="K341" s="29" t="s">
        <v>2</v>
      </c>
      <c r="L341" s="29" t="s">
        <v>2</v>
      </c>
      <c r="M341" s="29" t="s">
        <v>2</v>
      </c>
      <c r="N341" s="29" t="s">
        <v>3</v>
      </c>
      <c r="O341" s="1"/>
      <c r="P341" s="29" t="s">
        <v>4</v>
      </c>
      <c r="Q341" s="29"/>
      <c r="R341" s="85" t="s">
        <v>2</v>
      </c>
      <c r="S341" s="85" t="s">
        <v>2</v>
      </c>
      <c r="T341" s="117" t="str">
        <f t="shared" si="30"/>
        <v>ja</v>
      </c>
      <c r="U341" s="117" t="str">
        <f t="shared" si="31"/>
        <v>ja</v>
      </c>
      <c r="V341" s="142" t="s">
        <v>4602</v>
      </c>
      <c r="W341" s="118">
        <f t="shared" si="32"/>
        <v>3</v>
      </c>
      <c r="X341" s="117" t="str">
        <f t="shared" si="33"/>
        <v>OK</v>
      </c>
      <c r="Y341" s="117" t="str">
        <f t="shared" si="34"/>
        <v>keine</v>
      </c>
      <c r="Z341" s="117" t="str">
        <f t="shared" si="35"/>
        <v>OK</v>
      </c>
    </row>
    <row r="342" spans="1:26" s="117" customFormat="1" ht="12.75" hidden="1" customHeight="1" x14ac:dyDescent="0.35">
      <c r="A342" s="29" t="s">
        <v>2724</v>
      </c>
      <c r="B342" s="1" t="s">
        <v>1925</v>
      </c>
      <c r="C342" s="29" t="s">
        <v>3</v>
      </c>
      <c r="D342" s="29" t="s">
        <v>3</v>
      </c>
      <c r="E342" s="29" t="s">
        <v>2</v>
      </c>
      <c r="F342" s="29" t="s">
        <v>2</v>
      </c>
      <c r="G342" s="29" t="s">
        <v>2</v>
      </c>
      <c r="H342" s="29" t="s">
        <v>2</v>
      </c>
      <c r="I342" s="29" t="s">
        <v>3</v>
      </c>
      <c r="J342" s="30">
        <v>1</v>
      </c>
      <c r="K342" s="29" t="s">
        <v>2</v>
      </c>
      <c r="L342" s="29" t="s">
        <v>2</v>
      </c>
      <c r="M342" s="29" t="s">
        <v>2</v>
      </c>
      <c r="N342" s="29" t="s">
        <v>3</v>
      </c>
      <c r="O342" s="1"/>
      <c r="P342" s="29" t="s">
        <v>4</v>
      </c>
      <c r="Q342" s="29"/>
      <c r="R342" s="85" t="s">
        <v>2</v>
      </c>
      <c r="S342" s="85" t="s">
        <v>2</v>
      </c>
      <c r="T342" s="117" t="str">
        <f t="shared" si="30"/>
        <v>ja</v>
      </c>
      <c r="U342" s="117" t="str">
        <f t="shared" si="31"/>
        <v>ja</v>
      </c>
      <c r="V342" s="142" t="s">
        <v>4580</v>
      </c>
      <c r="W342" s="118">
        <f t="shared" si="32"/>
        <v>1</v>
      </c>
      <c r="X342" s="117" t="str">
        <f t="shared" si="33"/>
        <v>OK</v>
      </c>
      <c r="Y342" s="117" t="str">
        <f t="shared" si="34"/>
        <v>keine</v>
      </c>
      <c r="Z342" s="117" t="str">
        <f t="shared" si="35"/>
        <v>OK</v>
      </c>
    </row>
    <row r="343" spans="1:26" s="117" customFormat="1" ht="12.75" hidden="1" customHeight="1" x14ac:dyDescent="0.35">
      <c r="A343" s="29" t="s">
        <v>2725</v>
      </c>
      <c r="B343" s="1" t="s">
        <v>1799</v>
      </c>
      <c r="C343" s="29" t="s">
        <v>2</v>
      </c>
      <c r="D343" s="29" t="s">
        <v>2</v>
      </c>
      <c r="E343" s="29" t="s">
        <v>2</v>
      </c>
      <c r="F343" s="29" t="s">
        <v>2</v>
      </c>
      <c r="G343" s="29" t="s">
        <v>2</v>
      </c>
      <c r="H343" s="29" t="s">
        <v>3</v>
      </c>
      <c r="I343" s="29" t="s">
        <v>2</v>
      </c>
      <c r="J343" s="30" t="s">
        <v>2</v>
      </c>
      <c r="K343" s="29" t="s">
        <v>2</v>
      </c>
      <c r="L343" s="29" t="s">
        <v>2</v>
      </c>
      <c r="M343" s="29" t="s">
        <v>2</v>
      </c>
      <c r="N343" s="29" t="s">
        <v>2</v>
      </c>
      <c r="O343" s="1" t="s">
        <v>2411</v>
      </c>
      <c r="P343" s="29" t="s">
        <v>59</v>
      </c>
      <c r="Q343" s="29"/>
      <c r="R343" s="85" t="s">
        <v>2</v>
      </c>
      <c r="S343" s="85" t="s">
        <v>2</v>
      </c>
      <c r="T343" s="117" t="str">
        <f t="shared" si="30"/>
        <v>ja</v>
      </c>
      <c r="U343" s="117" t="str">
        <f t="shared" si="31"/>
        <v>nein</v>
      </c>
      <c r="V343" s="142" t="s">
        <v>2411</v>
      </c>
      <c r="W343" s="118" t="str">
        <f t="shared" si="32"/>
        <v>nein</v>
      </c>
      <c r="X343" s="117" t="str">
        <f t="shared" si="33"/>
        <v>OK</v>
      </c>
      <c r="Y343" s="117" t="str">
        <f t="shared" si="34"/>
        <v>nicht FK (Vereins-RS)</v>
      </c>
      <c r="Z343" s="117" t="str">
        <f t="shared" si="35"/>
        <v>OK</v>
      </c>
    </row>
    <row r="344" spans="1:26" s="117" customFormat="1" ht="12.75" hidden="1" customHeight="1" x14ac:dyDescent="0.35">
      <c r="A344" s="29" t="s">
        <v>2726</v>
      </c>
      <c r="B344" s="1" t="s">
        <v>1800</v>
      </c>
      <c r="C344" s="29" t="s">
        <v>2</v>
      </c>
      <c r="D344" s="29" t="s">
        <v>2</v>
      </c>
      <c r="E344" s="29" t="s">
        <v>2</v>
      </c>
      <c r="F344" s="29" t="s">
        <v>2</v>
      </c>
      <c r="G344" s="29" t="s">
        <v>2</v>
      </c>
      <c r="H344" s="29" t="s">
        <v>3</v>
      </c>
      <c r="I344" s="29" t="s">
        <v>2</v>
      </c>
      <c r="J344" s="30" t="s">
        <v>2</v>
      </c>
      <c r="K344" s="29" t="s">
        <v>2</v>
      </c>
      <c r="L344" s="29" t="s">
        <v>2</v>
      </c>
      <c r="M344" s="29" t="s">
        <v>2</v>
      </c>
      <c r="N344" s="29" t="s">
        <v>2</v>
      </c>
      <c r="O344" s="1" t="s">
        <v>2411</v>
      </c>
      <c r="P344" s="29" t="s">
        <v>59</v>
      </c>
      <c r="Q344" s="29"/>
      <c r="R344" s="85" t="s">
        <v>2</v>
      </c>
      <c r="S344" s="85" t="s">
        <v>2</v>
      </c>
      <c r="T344" s="117" t="str">
        <f t="shared" si="30"/>
        <v>ja</v>
      </c>
      <c r="U344" s="117" t="str">
        <f t="shared" si="31"/>
        <v>nein</v>
      </c>
      <c r="V344" s="142" t="s">
        <v>2411</v>
      </c>
      <c r="W344" s="118" t="str">
        <f t="shared" si="32"/>
        <v>nein</v>
      </c>
      <c r="X344" s="117" t="str">
        <f t="shared" si="33"/>
        <v>OK</v>
      </c>
      <c r="Y344" s="117" t="str">
        <f t="shared" si="34"/>
        <v>nicht FK (Vereins-RS)</v>
      </c>
      <c r="Z344" s="117" t="str">
        <f t="shared" si="35"/>
        <v>OK</v>
      </c>
    </row>
    <row r="345" spans="1:26" s="117" customFormat="1" ht="12.75" hidden="1" customHeight="1" x14ac:dyDescent="0.35">
      <c r="A345" s="29" t="s">
        <v>2727</v>
      </c>
      <c r="B345" s="1" t="s">
        <v>565</v>
      </c>
      <c r="C345" s="29" t="s">
        <v>3</v>
      </c>
      <c r="D345" s="29" t="s">
        <v>3</v>
      </c>
      <c r="E345" s="29" t="s">
        <v>2</v>
      </c>
      <c r="F345" s="29" t="s">
        <v>2</v>
      </c>
      <c r="G345" s="29" t="s">
        <v>2</v>
      </c>
      <c r="H345" s="29" t="s">
        <v>2</v>
      </c>
      <c r="I345" s="133" t="s">
        <v>3</v>
      </c>
      <c r="J345" s="134">
        <v>2</v>
      </c>
      <c r="K345" s="29" t="s">
        <v>2</v>
      </c>
      <c r="L345" s="29" t="s">
        <v>2</v>
      </c>
      <c r="M345" s="29" t="s">
        <v>2</v>
      </c>
      <c r="N345" s="29" t="s">
        <v>3</v>
      </c>
      <c r="O345" s="1"/>
      <c r="P345" s="29" t="s">
        <v>4</v>
      </c>
      <c r="Q345" s="29"/>
      <c r="R345" s="85" t="s">
        <v>2</v>
      </c>
      <c r="S345" s="85" t="s">
        <v>2</v>
      </c>
      <c r="T345" s="117" t="str">
        <f t="shared" si="30"/>
        <v>ja</v>
      </c>
      <c r="U345" s="117" t="str">
        <f t="shared" si="31"/>
        <v>ja</v>
      </c>
      <c r="V345" s="142" t="s">
        <v>4602</v>
      </c>
      <c r="W345" s="118">
        <f t="shared" si="32"/>
        <v>2</v>
      </c>
      <c r="X345" s="117" t="str">
        <f t="shared" si="33"/>
        <v>OK</v>
      </c>
      <c r="Y345" s="117" t="str">
        <f t="shared" si="34"/>
        <v>keine</v>
      </c>
      <c r="Z345" s="117" t="str">
        <f t="shared" si="35"/>
        <v>OK</v>
      </c>
    </row>
    <row r="346" spans="1:26" s="117" customFormat="1" ht="12.75" hidden="1" customHeight="1" x14ac:dyDescent="0.35">
      <c r="A346" s="29" t="s">
        <v>2728</v>
      </c>
      <c r="B346" s="1" t="s">
        <v>566</v>
      </c>
      <c r="C346" s="29" t="s">
        <v>3</v>
      </c>
      <c r="D346" s="29" t="s">
        <v>3</v>
      </c>
      <c r="E346" s="29" t="s">
        <v>2</v>
      </c>
      <c r="F346" s="29" t="s">
        <v>2</v>
      </c>
      <c r="G346" s="29" t="s">
        <v>2</v>
      </c>
      <c r="H346" s="29" t="s">
        <v>2</v>
      </c>
      <c r="I346" s="133" t="s">
        <v>3</v>
      </c>
      <c r="J346" s="134">
        <v>3</v>
      </c>
      <c r="K346" s="29" t="s">
        <v>2</v>
      </c>
      <c r="L346" s="29" t="s">
        <v>2</v>
      </c>
      <c r="M346" s="29" t="s">
        <v>2</v>
      </c>
      <c r="N346" s="29" t="s">
        <v>3</v>
      </c>
      <c r="O346" s="1"/>
      <c r="P346" s="29" t="s">
        <v>4</v>
      </c>
      <c r="Q346" s="29"/>
      <c r="R346" s="85" t="s">
        <v>2</v>
      </c>
      <c r="S346" s="85" t="s">
        <v>2</v>
      </c>
      <c r="T346" s="117" t="str">
        <f t="shared" si="30"/>
        <v>ja</v>
      </c>
      <c r="U346" s="117" t="str">
        <f t="shared" si="31"/>
        <v>ja</v>
      </c>
      <c r="V346" s="142" t="s">
        <v>4602</v>
      </c>
      <c r="W346" s="118">
        <f t="shared" si="32"/>
        <v>3</v>
      </c>
      <c r="X346" s="117" t="str">
        <f t="shared" si="33"/>
        <v>OK</v>
      </c>
      <c r="Y346" s="117" t="str">
        <f t="shared" si="34"/>
        <v>keine</v>
      </c>
      <c r="Z346" s="117" t="str">
        <f t="shared" si="35"/>
        <v>OK</v>
      </c>
    </row>
    <row r="347" spans="1:26" s="117" customFormat="1" ht="12.75" hidden="1" customHeight="1" x14ac:dyDescent="0.35">
      <c r="A347" s="29" t="s">
        <v>2729</v>
      </c>
      <c r="B347" s="1" t="s">
        <v>855</v>
      </c>
      <c r="C347" s="29" t="s">
        <v>3</v>
      </c>
      <c r="D347" s="29" t="s">
        <v>3</v>
      </c>
      <c r="E347" s="29" t="s">
        <v>2</v>
      </c>
      <c r="F347" s="29" t="s">
        <v>2</v>
      </c>
      <c r="G347" s="29" t="s">
        <v>2</v>
      </c>
      <c r="H347" s="29" t="s">
        <v>2</v>
      </c>
      <c r="I347" s="29" t="s">
        <v>3</v>
      </c>
      <c r="J347" s="30">
        <v>1</v>
      </c>
      <c r="K347" s="29" t="s">
        <v>2</v>
      </c>
      <c r="L347" s="29" t="s">
        <v>2</v>
      </c>
      <c r="M347" s="29" t="s">
        <v>2</v>
      </c>
      <c r="N347" s="29" t="s">
        <v>3</v>
      </c>
      <c r="O347" s="1"/>
      <c r="P347" s="29" t="s">
        <v>4</v>
      </c>
      <c r="Q347" s="29"/>
      <c r="R347" s="85" t="s">
        <v>2</v>
      </c>
      <c r="S347" s="85" t="s">
        <v>2</v>
      </c>
      <c r="T347" s="117" t="str">
        <f t="shared" si="30"/>
        <v>ja</v>
      </c>
      <c r="U347" s="117" t="str">
        <f t="shared" si="31"/>
        <v>ja</v>
      </c>
      <c r="V347" s="142" t="s">
        <v>4577</v>
      </c>
      <c r="W347" s="118">
        <f t="shared" si="32"/>
        <v>1</v>
      </c>
      <c r="X347" s="117" t="str">
        <f t="shared" si="33"/>
        <v>OK</v>
      </c>
      <c r="Y347" s="117" t="str">
        <f t="shared" si="34"/>
        <v>keine</v>
      </c>
      <c r="Z347" s="117" t="str">
        <f t="shared" si="35"/>
        <v>OK</v>
      </c>
    </row>
    <row r="348" spans="1:26" s="117" customFormat="1" ht="12.75" hidden="1" customHeight="1" x14ac:dyDescent="0.35">
      <c r="A348" s="29" t="s">
        <v>2730</v>
      </c>
      <c r="B348" s="1" t="s">
        <v>785</v>
      </c>
      <c r="C348" s="29" t="s">
        <v>3</v>
      </c>
      <c r="D348" s="29" t="s">
        <v>3</v>
      </c>
      <c r="E348" s="29" t="s">
        <v>2</v>
      </c>
      <c r="F348" s="29" t="s">
        <v>2</v>
      </c>
      <c r="G348" s="29" t="s">
        <v>2</v>
      </c>
      <c r="H348" s="29" t="s">
        <v>2</v>
      </c>
      <c r="I348" s="29" t="s">
        <v>3</v>
      </c>
      <c r="J348" s="30">
        <v>2</v>
      </c>
      <c r="K348" s="29" t="s">
        <v>2</v>
      </c>
      <c r="L348" s="29" t="s">
        <v>2</v>
      </c>
      <c r="M348" s="29" t="s">
        <v>2</v>
      </c>
      <c r="N348" s="29" t="s">
        <v>3</v>
      </c>
      <c r="O348" s="1"/>
      <c r="P348" s="29" t="s">
        <v>4</v>
      </c>
      <c r="Q348" s="29"/>
      <c r="R348" s="85" t="s">
        <v>3</v>
      </c>
      <c r="S348" s="85" t="s">
        <v>3</v>
      </c>
      <c r="T348" s="117" t="str">
        <f t="shared" si="30"/>
        <v>ja</v>
      </c>
      <c r="U348" s="117" t="str">
        <f t="shared" si="31"/>
        <v>ja</v>
      </c>
      <c r="V348" s="142" t="s">
        <v>4581</v>
      </c>
      <c r="W348" s="118">
        <f t="shared" si="32"/>
        <v>2</v>
      </c>
      <c r="X348" s="117" t="str">
        <f t="shared" si="33"/>
        <v>OK</v>
      </c>
      <c r="Y348" s="117" t="str">
        <f t="shared" si="34"/>
        <v>keine</v>
      </c>
      <c r="Z348" s="117" t="str">
        <f t="shared" si="35"/>
        <v>OK</v>
      </c>
    </row>
    <row r="349" spans="1:26" s="117" customFormat="1" ht="12.75" hidden="1" customHeight="1" x14ac:dyDescent="0.35">
      <c r="A349" s="29" t="s">
        <v>2731</v>
      </c>
      <c r="B349" s="1" t="s">
        <v>1438</v>
      </c>
      <c r="C349" s="29" t="s">
        <v>3</v>
      </c>
      <c r="D349" s="29" t="s">
        <v>3</v>
      </c>
      <c r="E349" s="29" t="s">
        <v>2</v>
      </c>
      <c r="F349" s="29" t="s">
        <v>2</v>
      </c>
      <c r="G349" s="29" t="s">
        <v>2</v>
      </c>
      <c r="H349" s="29" t="s">
        <v>2</v>
      </c>
      <c r="I349" s="133" t="s">
        <v>3</v>
      </c>
      <c r="J349" s="134">
        <v>2</v>
      </c>
      <c r="K349" s="29" t="s">
        <v>2</v>
      </c>
      <c r="L349" s="29" t="s">
        <v>2</v>
      </c>
      <c r="M349" s="29" t="s">
        <v>2</v>
      </c>
      <c r="N349" s="29" t="s">
        <v>3</v>
      </c>
      <c r="O349" s="1"/>
      <c r="P349" s="29" t="s">
        <v>4</v>
      </c>
      <c r="Q349" s="29"/>
      <c r="R349" s="85" t="s">
        <v>2</v>
      </c>
      <c r="S349" s="85" t="s">
        <v>2</v>
      </c>
      <c r="T349" s="117" t="str">
        <f t="shared" si="30"/>
        <v>ja</v>
      </c>
      <c r="U349" s="117" t="str">
        <f t="shared" si="31"/>
        <v>ja</v>
      </c>
      <c r="V349" s="142" t="s">
        <v>4582</v>
      </c>
      <c r="W349" s="118">
        <f t="shared" si="32"/>
        <v>2</v>
      </c>
      <c r="X349" s="117" t="str">
        <f t="shared" si="33"/>
        <v>OK</v>
      </c>
      <c r="Y349" s="117" t="str">
        <f t="shared" si="34"/>
        <v>keine</v>
      </c>
      <c r="Z349" s="117" t="str">
        <f t="shared" si="35"/>
        <v>OK</v>
      </c>
    </row>
    <row r="350" spans="1:26" s="117" customFormat="1" ht="12.75" hidden="1" customHeight="1" x14ac:dyDescent="0.35">
      <c r="A350" s="29" t="s">
        <v>2732</v>
      </c>
      <c r="B350" s="1" t="s">
        <v>1439</v>
      </c>
      <c r="C350" s="29" t="s">
        <v>3</v>
      </c>
      <c r="D350" s="29" t="s">
        <v>3</v>
      </c>
      <c r="E350" s="29" t="s">
        <v>2</v>
      </c>
      <c r="F350" s="29" t="s">
        <v>2</v>
      </c>
      <c r="G350" s="29" t="s">
        <v>2</v>
      </c>
      <c r="H350" s="29" t="s">
        <v>2</v>
      </c>
      <c r="I350" s="133" t="s">
        <v>3</v>
      </c>
      <c r="J350" s="134">
        <v>1</v>
      </c>
      <c r="K350" s="29" t="s">
        <v>2</v>
      </c>
      <c r="L350" s="29" t="s">
        <v>2</v>
      </c>
      <c r="M350" s="29" t="s">
        <v>2</v>
      </c>
      <c r="N350" s="29" t="s">
        <v>3</v>
      </c>
      <c r="O350" s="1"/>
      <c r="P350" s="29" t="s">
        <v>4</v>
      </c>
      <c r="Q350" s="29"/>
      <c r="R350" s="85" t="s">
        <v>2</v>
      </c>
      <c r="S350" s="85" t="s">
        <v>2</v>
      </c>
      <c r="T350" s="117" t="str">
        <f t="shared" si="30"/>
        <v>ja</v>
      </c>
      <c r="U350" s="117" t="str">
        <f t="shared" si="31"/>
        <v>ja</v>
      </c>
      <c r="V350" s="142" t="s">
        <v>4582</v>
      </c>
      <c r="W350" s="118">
        <f t="shared" si="32"/>
        <v>1</v>
      </c>
      <c r="X350" s="117" t="str">
        <f t="shared" si="33"/>
        <v>OK</v>
      </c>
      <c r="Y350" s="117" t="str">
        <f t="shared" si="34"/>
        <v>keine</v>
      </c>
      <c r="Z350" s="117" t="str">
        <f t="shared" si="35"/>
        <v>OK</v>
      </c>
    </row>
    <row r="351" spans="1:26" s="117" customFormat="1" ht="12.75" hidden="1" customHeight="1" x14ac:dyDescent="0.35">
      <c r="A351" s="29" t="s">
        <v>2733</v>
      </c>
      <c r="B351" s="1" t="s">
        <v>143</v>
      </c>
      <c r="C351" s="29" t="s">
        <v>3</v>
      </c>
      <c r="D351" s="29" t="s">
        <v>3</v>
      </c>
      <c r="E351" s="29" t="s">
        <v>2</v>
      </c>
      <c r="F351" s="29" t="s">
        <v>2</v>
      </c>
      <c r="G351" s="29" t="s">
        <v>2</v>
      </c>
      <c r="H351" s="29" t="s">
        <v>2</v>
      </c>
      <c r="I351" s="29" t="s">
        <v>3</v>
      </c>
      <c r="J351" s="30">
        <v>3</v>
      </c>
      <c r="K351" s="29" t="s">
        <v>2</v>
      </c>
      <c r="L351" s="29" t="s">
        <v>2</v>
      </c>
      <c r="M351" s="29" t="s">
        <v>2</v>
      </c>
      <c r="N351" s="29" t="s">
        <v>3</v>
      </c>
      <c r="O351" s="1"/>
      <c r="P351" s="29" t="s">
        <v>4</v>
      </c>
      <c r="Q351" s="29"/>
      <c r="R351" s="85" t="s">
        <v>2</v>
      </c>
      <c r="S351" s="85" t="s">
        <v>2</v>
      </c>
      <c r="T351" s="117" t="str">
        <f t="shared" si="30"/>
        <v>ja</v>
      </c>
      <c r="U351" s="117" t="str">
        <f t="shared" si="31"/>
        <v>ja</v>
      </c>
      <c r="V351" s="142" t="s">
        <v>4589</v>
      </c>
      <c r="W351" s="118">
        <f t="shared" si="32"/>
        <v>3</v>
      </c>
      <c r="X351" s="117" t="str">
        <f t="shared" si="33"/>
        <v>OK</v>
      </c>
      <c r="Y351" s="117" t="str">
        <f t="shared" si="34"/>
        <v>keine</v>
      </c>
      <c r="Z351" s="117" t="str">
        <f t="shared" si="35"/>
        <v>OK</v>
      </c>
    </row>
    <row r="352" spans="1:26" s="117" customFormat="1" ht="12.75" hidden="1" customHeight="1" x14ac:dyDescent="0.35">
      <c r="A352" s="29" t="s">
        <v>2734</v>
      </c>
      <c r="B352" s="1" t="s">
        <v>594</v>
      </c>
      <c r="C352" s="29" t="s">
        <v>3</v>
      </c>
      <c r="D352" s="29" t="s">
        <v>3</v>
      </c>
      <c r="E352" s="29" t="s">
        <v>2</v>
      </c>
      <c r="F352" s="29" t="s">
        <v>2</v>
      </c>
      <c r="G352" s="29" t="s">
        <v>2</v>
      </c>
      <c r="H352" s="29" t="s">
        <v>2</v>
      </c>
      <c r="I352" s="29" t="s">
        <v>3</v>
      </c>
      <c r="J352" s="30">
        <v>1</v>
      </c>
      <c r="K352" s="29" t="s">
        <v>2</v>
      </c>
      <c r="L352" s="29" t="s">
        <v>2</v>
      </c>
      <c r="M352" s="29" t="s">
        <v>2</v>
      </c>
      <c r="N352" s="29" t="s">
        <v>3</v>
      </c>
      <c r="O352" s="1"/>
      <c r="P352" s="29" t="s">
        <v>4</v>
      </c>
      <c r="Q352" s="29"/>
      <c r="R352" s="85" t="s">
        <v>2</v>
      </c>
      <c r="S352" s="85" t="s">
        <v>2</v>
      </c>
      <c r="T352" s="117" t="str">
        <f t="shared" si="30"/>
        <v>ja</v>
      </c>
      <c r="U352" s="117" t="str">
        <f t="shared" si="31"/>
        <v>ja</v>
      </c>
      <c r="V352" s="142" t="s">
        <v>4585</v>
      </c>
      <c r="W352" s="118">
        <f t="shared" si="32"/>
        <v>1</v>
      </c>
      <c r="X352" s="117" t="str">
        <f t="shared" si="33"/>
        <v>OK</v>
      </c>
      <c r="Y352" s="117" t="str">
        <f t="shared" si="34"/>
        <v>keine</v>
      </c>
      <c r="Z352" s="117" t="str">
        <f t="shared" si="35"/>
        <v>OK</v>
      </c>
    </row>
    <row r="353" spans="1:26" s="117" customFormat="1" ht="12.75" hidden="1" customHeight="1" x14ac:dyDescent="0.35">
      <c r="A353" s="29" t="s">
        <v>2735</v>
      </c>
      <c r="B353" s="1" t="s">
        <v>595</v>
      </c>
      <c r="C353" s="29" t="s">
        <v>3</v>
      </c>
      <c r="D353" s="29" t="s">
        <v>3</v>
      </c>
      <c r="E353" s="29" t="s">
        <v>2</v>
      </c>
      <c r="F353" s="29" t="s">
        <v>2</v>
      </c>
      <c r="G353" s="29" t="s">
        <v>2</v>
      </c>
      <c r="H353" s="29" t="s">
        <v>2</v>
      </c>
      <c r="I353" s="29" t="s">
        <v>3</v>
      </c>
      <c r="J353" s="30">
        <v>1</v>
      </c>
      <c r="K353" s="29" t="s">
        <v>2</v>
      </c>
      <c r="L353" s="29" t="s">
        <v>2</v>
      </c>
      <c r="M353" s="29" t="s">
        <v>2</v>
      </c>
      <c r="N353" s="29" t="s">
        <v>3</v>
      </c>
      <c r="O353" s="1"/>
      <c r="P353" s="29" t="s">
        <v>4</v>
      </c>
      <c r="Q353" s="29"/>
      <c r="R353" s="85" t="s">
        <v>3</v>
      </c>
      <c r="S353" s="85" t="s">
        <v>3</v>
      </c>
      <c r="T353" s="117" t="str">
        <f t="shared" si="30"/>
        <v>ja</v>
      </c>
      <c r="U353" s="117" t="str">
        <f t="shared" si="31"/>
        <v>ja</v>
      </c>
      <c r="V353" s="142" t="s">
        <v>4585</v>
      </c>
      <c r="W353" s="118">
        <f t="shared" si="32"/>
        <v>1</v>
      </c>
      <c r="X353" s="117" t="str">
        <f t="shared" si="33"/>
        <v>OK</v>
      </c>
      <c r="Y353" s="117" t="str">
        <f t="shared" si="34"/>
        <v>keine</v>
      </c>
      <c r="Z353" s="117" t="str">
        <f t="shared" si="35"/>
        <v>OK</v>
      </c>
    </row>
    <row r="354" spans="1:26" s="117" customFormat="1" ht="12.75" hidden="1" customHeight="1" x14ac:dyDescent="0.35">
      <c r="A354" s="29" t="s">
        <v>2736</v>
      </c>
      <c r="B354" s="1" t="s">
        <v>974</v>
      </c>
      <c r="C354" s="29" t="s">
        <v>3</v>
      </c>
      <c r="D354" s="29" t="s">
        <v>3</v>
      </c>
      <c r="E354" s="29" t="s">
        <v>2</v>
      </c>
      <c r="F354" s="29" t="s">
        <v>2</v>
      </c>
      <c r="G354" s="29" t="s">
        <v>2</v>
      </c>
      <c r="H354" s="29" t="s">
        <v>2</v>
      </c>
      <c r="I354" s="29" t="s">
        <v>3</v>
      </c>
      <c r="J354" s="30">
        <v>1</v>
      </c>
      <c r="K354" s="29" t="s">
        <v>2</v>
      </c>
      <c r="L354" s="29" t="s">
        <v>2</v>
      </c>
      <c r="M354" s="29" t="s">
        <v>2</v>
      </c>
      <c r="N354" s="29" t="s">
        <v>3</v>
      </c>
      <c r="O354" s="1"/>
      <c r="P354" s="29" t="s">
        <v>4</v>
      </c>
      <c r="Q354" s="29"/>
      <c r="R354" s="85" t="s">
        <v>2</v>
      </c>
      <c r="S354" s="85" t="s">
        <v>2</v>
      </c>
      <c r="T354" s="117" t="str">
        <f t="shared" si="30"/>
        <v>ja</v>
      </c>
      <c r="U354" s="117" t="str">
        <f t="shared" si="31"/>
        <v>ja</v>
      </c>
      <c r="V354" s="142" t="s">
        <v>4604</v>
      </c>
      <c r="W354" s="118">
        <f t="shared" si="32"/>
        <v>1</v>
      </c>
      <c r="X354" s="117" t="str">
        <f t="shared" si="33"/>
        <v>OK</v>
      </c>
      <c r="Y354" s="117" t="str">
        <f t="shared" si="34"/>
        <v>keine</v>
      </c>
      <c r="Z354" s="117" t="str">
        <f t="shared" si="35"/>
        <v>OK</v>
      </c>
    </row>
    <row r="355" spans="1:26" s="117" customFormat="1" ht="12.75" hidden="1" customHeight="1" x14ac:dyDescent="0.35">
      <c r="A355" s="29" t="s">
        <v>2737</v>
      </c>
      <c r="B355" s="1" t="s">
        <v>1037</v>
      </c>
      <c r="C355" s="29" t="s">
        <v>3</v>
      </c>
      <c r="D355" s="29" t="s">
        <v>3</v>
      </c>
      <c r="E355" s="29" t="s">
        <v>2</v>
      </c>
      <c r="F355" s="29" t="s">
        <v>2</v>
      </c>
      <c r="G355" s="29" t="s">
        <v>2</v>
      </c>
      <c r="H355" s="29" t="s">
        <v>2</v>
      </c>
      <c r="I355" s="29" t="s">
        <v>3</v>
      </c>
      <c r="J355" s="30">
        <v>1</v>
      </c>
      <c r="K355" s="29" t="s">
        <v>2</v>
      </c>
      <c r="L355" s="29" t="s">
        <v>2</v>
      </c>
      <c r="M355" s="29" t="s">
        <v>2</v>
      </c>
      <c r="N355" s="29" t="s">
        <v>3</v>
      </c>
      <c r="O355" s="1"/>
      <c r="P355" s="29" t="s">
        <v>4</v>
      </c>
      <c r="Q355" s="29"/>
      <c r="R355" s="85" t="s">
        <v>2</v>
      </c>
      <c r="S355" s="85" t="s">
        <v>2</v>
      </c>
      <c r="T355" s="117" t="str">
        <f t="shared" si="30"/>
        <v>ja</v>
      </c>
      <c r="U355" s="117" t="str">
        <f t="shared" si="31"/>
        <v>ja</v>
      </c>
      <c r="V355" s="142" t="s">
        <v>4587</v>
      </c>
      <c r="W355" s="118">
        <f t="shared" si="32"/>
        <v>1</v>
      </c>
      <c r="X355" s="117" t="str">
        <f t="shared" si="33"/>
        <v>OK</v>
      </c>
      <c r="Y355" s="117" t="str">
        <f t="shared" si="34"/>
        <v>keine</v>
      </c>
      <c r="Z355" s="117" t="str">
        <f t="shared" si="35"/>
        <v>OK</v>
      </c>
    </row>
    <row r="356" spans="1:26" s="117" customFormat="1" ht="12.75" hidden="1" customHeight="1" x14ac:dyDescent="0.35">
      <c r="A356" s="29" t="s">
        <v>2738</v>
      </c>
      <c r="B356" s="1" t="s">
        <v>1038</v>
      </c>
      <c r="C356" s="29" t="s">
        <v>3</v>
      </c>
      <c r="D356" s="29" t="s">
        <v>3</v>
      </c>
      <c r="E356" s="29" t="s">
        <v>2</v>
      </c>
      <c r="F356" s="29" t="s">
        <v>2</v>
      </c>
      <c r="G356" s="29" t="s">
        <v>2</v>
      </c>
      <c r="H356" s="29" t="s">
        <v>2</v>
      </c>
      <c r="I356" s="29" t="s">
        <v>3</v>
      </c>
      <c r="J356" s="30">
        <v>1</v>
      </c>
      <c r="K356" s="29" t="s">
        <v>2</v>
      </c>
      <c r="L356" s="29" t="s">
        <v>2</v>
      </c>
      <c r="M356" s="29" t="s">
        <v>2</v>
      </c>
      <c r="N356" s="29" t="s">
        <v>3</v>
      </c>
      <c r="O356" s="1"/>
      <c r="P356" s="29" t="s">
        <v>4</v>
      </c>
      <c r="Q356" s="29"/>
      <c r="R356" s="85" t="s">
        <v>2</v>
      </c>
      <c r="S356" s="85" t="s">
        <v>2</v>
      </c>
      <c r="T356" s="117" t="str">
        <f t="shared" si="30"/>
        <v>ja</v>
      </c>
      <c r="U356" s="117" t="str">
        <f t="shared" si="31"/>
        <v>ja</v>
      </c>
      <c r="V356" s="142" t="s">
        <v>4587</v>
      </c>
      <c r="W356" s="118">
        <f t="shared" si="32"/>
        <v>1</v>
      </c>
      <c r="X356" s="117" t="str">
        <f t="shared" si="33"/>
        <v>OK</v>
      </c>
      <c r="Y356" s="117" t="str">
        <f t="shared" si="34"/>
        <v>keine</v>
      </c>
      <c r="Z356" s="117" t="str">
        <f t="shared" si="35"/>
        <v>OK</v>
      </c>
    </row>
    <row r="357" spans="1:26" s="115" customFormat="1" ht="12.75" hidden="1" customHeight="1" x14ac:dyDescent="0.35">
      <c r="A357" s="29" t="s">
        <v>2739</v>
      </c>
      <c r="B357" s="1" t="s">
        <v>1039</v>
      </c>
      <c r="C357" s="29" t="s">
        <v>3</v>
      </c>
      <c r="D357" s="29" t="s">
        <v>3</v>
      </c>
      <c r="E357" s="29" t="s">
        <v>2</v>
      </c>
      <c r="F357" s="29" t="s">
        <v>2</v>
      </c>
      <c r="G357" s="29" t="s">
        <v>2</v>
      </c>
      <c r="H357" s="29" t="s">
        <v>2</v>
      </c>
      <c r="I357" s="29" t="s">
        <v>3</v>
      </c>
      <c r="J357" s="30">
        <v>1</v>
      </c>
      <c r="K357" s="29" t="s">
        <v>2</v>
      </c>
      <c r="L357" s="29" t="s">
        <v>2</v>
      </c>
      <c r="M357" s="29" t="s">
        <v>2</v>
      </c>
      <c r="N357" s="29" t="s">
        <v>3</v>
      </c>
      <c r="O357" s="1"/>
      <c r="P357" s="29" t="s">
        <v>4</v>
      </c>
      <c r="Q357" s="29"/>
      <c r="R357" s="85" t="s">
        <v>2</v>
      </c>
      <c r="S357" s="85" t="s">
        <v>2</v>
      </c>
      <c r="T357" s="117" t="str">
        <f t="shared" si="30"/>
        <v>ja</v>
      </c>
      <c r="U357" s="117" t="str">
        <f t="shared" si="31"/>
        <v>ja</v>
      </c>
      <c r="V357" s="142" t="s">
        <v>4587</v>
      </c>
      <c r="W357" s="118">
        <f t="shared" si="32"/>
        <v>1</v>
      </c>
      <c r="X357" s="117" t="str">
        <f t="shared" si="33"/>
        <v>OK</v>
      </c>
      <c r="Y357" s="117" t="str">
        <f t="shared" si="34"/>
        <v>keine</v>
      </c>
      <c r="Z357" s="117" t="str">
        <f t="shared" si="35"/>
        <v>OK</v>
      </c>
    </row>
    <row r="358" spans="1:26" s="117" customFormat="1" ht="12.75" hidden="1" customHeight="1" x14ac:dyDescent="0.35">
      <c r="A358" s="29" t="s">
        <v>2740</v>
      </c>
      <c r="B358" s="1" t="s">
        <v>1926</v>
      </c>
      <c r="C358" s="29" t="s">
        <v>3</v>
      </c>
      <c r="D358" s="29" t="s">
        <v>3</v>
      </c>
      <c r="E358" s="29" t="s">
        <v>2</v>
      </c>
      <c r="F358" s="29" t="s">
        <v>2</v>
      </c>
      <c r="G358" s="29" t="s">
        <v>2</v>
      </c>
      <c r="H358" s="29" t="s">
        <v>2</v>
      </c>
      <c r="I358" s="29" t="s">
        <v>3</v>
      </c>
      <c r="J358" s="30">
        <v>1</v>
      </c>
      <c r="K358" s="29" t="s">
        <v>2</v>
      </c>
      <c r="L358" s="29" t="s">
        <v>2</v>
      </c>
      <c r="M358" s="29" t="s">
        <v>2</v>
      </c>
      <c r="N358" s="29" t="s">
        <v>3</v>
      </c>
      <c r="O358" s="1"/>
      <c r="P358" s="29" t="s">
        <v>4</v>
      </c>
      <c r="Q358" s="29"/>
      <c r="R358" s="85" t="s">
        <v>3</v>
      </c>
      <c r="S358" s="85" t="s">
        <v>3</v>
      </c>
      <c r="T358" s="117" t="str">
        <f t="shared" si="30"/>
        <v>ja</v>
      </c>
      <c r="U358" s="117" t="str">
        <f t="shared" si="31"/>
        <v>ja</v>
      </c>
      <c r="V358" s="142" t="s">
        <v>4580</v>
      </c>
      <c r="W358" s="118">
        <f t="shared" si="32"/>
        <v>1</v>
      </c>
      <c r="X358" s="117" t="str">
        <f t="shared" si="33"/>
        <v>OK</v>
      </c>
      <c r="Y358" s="117" t="str">
        <f t="shared" si="34"/>
        <v>keine</v>
      </c>
      <c r="Z358" s="117" t="str">
        <f t="shared" si="35"/>
        <v>OK</v>
      </c>
    </row>
    <row r="359" spans="1:26" s="117" customFormat="1" ht="12.75" hidden="1" customHeight="1" x14ac:dyDescent="0.35">
      <c r="A359" s="29" t="s">
        <v>2741</v>
      </c>
      <c r="B359" s="1" t="s">
        <v>1040</v>
      </c>
      <c r="C359" s="29" t="s">
        <v>3</v>
      </c>
      <c r="D359" s="29" t="s">
        <v>3</v>
      </c>
      <c r="E359" s="29" t="s">
        <v>2</v>
      </c>
      <c r="F359" s="29" t="s">
        <v>2</v>
      </c>
      <c r="G359" s="29" t="s">
        <v>2</v>
      </c>
      <c r="H359" s="29" t="s">
        <v>2</v>
      </c>
      <c r="I359" s="29" t="s">
        <v>2</v>
      </c>
      <c r="J359" s="30" t="s">
        <v>2</v>
      </c>
      <c r="K359" s="29" t="s">
        <v>2</v>
      </c>
      <c r="L359" s="29" t="s">
        <v>2</v>
      </c>
      <c r="M359" s="29" t="s">
        <v>2</v>
      </c>
      <c r="N359" s="29" t="s">
        <v>3</v>
      </c>
      <c r="O359" s="1" t="s">
        <v>2414</v>
      </c>
      <c r="P359" s="29" t="s">
        <v>58</v>
      </c>
      <c r="Q359" s="29"/>
      <c r="R359" s="85" t="s">
        <v>2</v>
      </c>
      <c r="S359" s="85" t="s">
        <v>2</v>
      </c>
      <c r="T359" s="117" t="str">
        <f t="shared" si="30"/>
        <v>ja</v>
      </c>
      <c r="U359" s="117" t="str">
        <f t="shared" si="31"/>
        <v>ja</v>
      </c>
      <c r="V359" s="142" t="s">
        <v>4587</v>
      </c>
      <c r="W359" s="118" t="str">
        <f t="shared" si="32"/>
        <v>nein</v>
      </c>
      <c r="X359" s="117" t="str">
        <f t="shared" si="33"/>
        <v>OK</v>
      </c>
      <c r="Y359" s="117" t="str">
        <f t="shared" si="34"/>
        <v>1194/1199</v>
      </c>
      <c r="Z359" s="117" t="str">
        <f t="shared" si="35"/>
        <v>OK</v>
      </c>
    </row>
    <row r="360" spans="1:26" s="117" customFormat="1" ht="12.75" hidden="1" customHeight="1" x14ac:dyDescent="0.35">
      <c r="A360" s="29" t="s">
        <v>2742</v>
      </c>
      <c r="B360" s="1" t="s">
        <v>597</v>
      </c>
      <c r="C360" s="29" t="s">
        <v>3</v>
      </c>
      <c r="D360" s="29" t="s">
        <v>3</v>
      </c>
      <c r="E360" s="29" t="s">
        <v>2</v>
      </c>
      <c r="F360" s="29" t="s">
        <v>2</v>
      </c>
      <c r="G360" s="29" t="s">
        <v>2</v>
      </c>
      <c r="H360" s="29" t="s">
        <v>2</v>
      </c>
      <c r="I360" s="29" t="s">
        <v>3</v>
      </c>
      <c r="J360" s="30">
        <v>3</v>
      </c>
      <c r="K360" s="29" t="s">
        <v>2</v>
      </c>
      <c r="L360" s="29" t="s">
        <v>2</v>
      </c>
      <c r="M360" s="29" t="s">
        <v>2</v>
      </c>
      <c r="N360" s="29" t="s">
        <v>3</v>
      </c>
      <c r="O360" s="1"/>
      <c r="P360" s="29" t="s">
        <v>4</v>
      </c>
      <c r="Q360" s="29"/>
      <c r="R360" s="85" t="s">
        <v>2</v>
      </c>
      <c r="S360" s="85" t="s">
        <v>2</v>
      </c>
      <c r="T360" s="117" t="str">
        <f t="shared" si="30"/>
        <v>ja</v>
      </c>
      <c r="U360" s="117" t="str">
        <f t="shared" si="31"/>
        <v>ja</v>
      </c>
      <c r="V360" s="142" t="s">
        <v>4575</v>
      </c>
      <c r="W360" s="118">
        <f t="shared" si="32"/>
        <v>3</v>
      </c>
      <c r="X360" s="117" t="str">
        <f t="shared" si="33"/>
        <v>OK</v>
      </c>
      <c r="Y360" s="117" t="str">
        <f t="shared" si="34"/>
        <v>keine</v>
      </c>
      <c r="Z360" s="117" t="str">
        <f t="shared" si="35"/>
        <v>OK</v>
      </c>
    </row>
    <row r="361" spans="1:26" s="117" customFormat="1" ht="12.75" hidden="1" customHeight="1" x14ac:dyDescent="0.35">
      <c r="A361" s="29" t="s">
        <v>2743</v>
      </c>
      <c r="B361" s="1" t="s">
        <v>269</v>
      </c>
      <c r="C361" s="29" t="s">
        <v>3</v>
      </c>
      <c r="D361" s="29" t="s">
        <v>3</v>
      </c>
      <c r="E361" s="29" t="s">
        <v>2</v>
      </c>
      <c r="F361" s="29" t="s">
        <v>2</v>
      </c>
      <c r="G361" s="29" t="s">
        <v>2</v>
      </c>
      <c r="H361" s="29" t="s">
        <v>2</v>
      </c>
      <c r="I361" s="133" t="s">
        <v>3</v>
      </c>
      <c r="J361" s="134">
        <v>1</v>
      </c>
      <c r="K361" s="29" t="s">
        <v>2</v>
      </c>
      <c r="L361" s="29" t="s">
        <v>2</v>
      </c>
      <c r="M361" s="29" t="s">
        <v>2</v>
      </c>
      <c r="N361" s="29" t="s">
        <v>3</v>
      </c>
      <c r="O361" s="1"/>
      <c r="P361" s="29" t="s">
        <v>4</v>
      </c>
      <c r="Q361" s="29"/>
      <c r="R361" s="85" t="s">
        <v>3</v>
      </c>
      <c r="S361" s="85" t="s">
        <v>3</v>
      </c>
      <c r="T361" s="117" t="str">
        <f t="shared" si="30"/>
        <v>ja</v>
      </c>
      <c r="U361" s="117" t="str">
        <f t="shared" si="31"/>
        <v>ja</v>
      </c>
      <c r="V361" s="142" t="s">
        <v>4606</v>
      </c>
      <c r="W361" s="118">
        <f t="shared" si="32"/>
        <v>1</v>
      </c>
      <c r="X361" s="117" t="str">
        <f t="shared" si="33"/>
        <v>OK</v>
      </c>
      <c r="Y361" s="117" t="str">
        <f t="shared" si="34"/>
        <v>keine</v>
      </c>
      <c r="Z361" s="117" t="str">
        <f t="shared" si="35"/>
        <v>OK</v>
      </c>
    </row>
    <row r="362" spans="1:26" s="117" customFormat="1" ht="12.75" hidden="1" customHeight="1" x14ac:dyDescent="0.35">
      <c r="A362" s="29" t="s">
        <v>2744</v>
      </c>
      <c r="B362" s="1" t="s">
        <v>270</v>
      </c>
      <c r="C362" s="29" t="s">
        <v>3</v>
      </c>
      <c r="D362" s="29" t="s">
        <v>3</v>
      </c>
      <c r="E362" s="29" t="s">
        <v>2</v>
      </c>
      <c r="F362" s="29" t="s">
        <v>2</v>
      </c>
      <c r="G362" s="29" t="s">
        <v>2</v>
      </c>
      <c r="H362" s="29" t="s">
        <v>2</v>
      </c>
      <c r="I362" s="133" t="s">
        <v>3</v>
      </c>
      <c r="J362" s="134">
        <v>1</v>
      </c>
      <c r="K362" s="29" t="s">
        <v>2</v>
      </c>
      <c r="L362" s="29" t="s">
        <v>2</v>
      </c>
      <c r="M362" s="29" t="s">
        <v>2</v>
      </c>
      <c r="N362" s="29" t="s">
        <v>3</v>
      </c>
      <c r="O362" s="1"/>
      <c r="P362" s="29" t="s">
        <v>4</v>
      </c>
      <c r="Q362" s="29"/>
      <c r="R362" s="85" t="s">
        <v>3</v>
      </c>
      <c r="S362" s="85" t="s">
        <v>3</v>
      </c>
      <c r="T362" s="117" t="str">
        <f t="shared" si="30"/>
        <v>ja</v>
      </c>
      <c r="U362" s="117" t="str">
        <f t="shared" si="31"/>
        <v>ja</v>
      </c>
      <c r="V362" s="142" t="s">
        <v>4606</v>
      </c>
      <c r="W362" s="118">
        <f t="shared" si="32"/>
        <v>1</v>
      </c>
      <c r="X362" s="117" t="str">
        <f t="shared" si="33"/>
        <v>OK</v>
      </c>
      <c r="Y362" s="117" t="str">
        <f t="shared" si="34"/>
        <v>keine</v>
      </c>
      <c r="Z362" s="117" t="str">
        <f t="shared" si="35"/>
        <v>OK</v>
      </c>
    </row>
    <row r="363" spans="1:26" s="117" customFormat="1" ht="12.75" hidden="1" customHeight="1" x14ac:dyDescent="0.35">
      <c r="A363" s="29" t="s">
        <v>2745</v>
      </c>
      <c r="B363" s="1" t="s">
        <v>95</v>
      </c>
      <c r="C363" s="29" t="s">
        <v>3</v>
      </c>
      <c r="D363" s="29" t="s">
        <v>3</v>
      </c>
      <c r="E363" s="29" t="s">
        <v>2</v>
      </c>
      <c r="F363" s="29" t="s">
        <v>2</v>
      </c>
      <c r="G363" s="29" t="s">
        <v>2</v>
      </c>
      <c r="H363" s="29" t="s">
        <v>2</v>
      </c>
      <c r="I363" s="29" t="s">
        <v>3</v>
      </c>
      <c r="J363" s="30">
        <v>1</v>
      </c>
      <c r="K363" s="29" t="s">
        <v>2</v>
      </c>
      <c r="L363" s="29" t="s">
        <v>2</v>
      </c>
      <c r="M363" s="29" t="s">
        <v>2</v>
      </c>
      <c r="N363" s="29" t="s">
        <v>3</v>
      </c>
      <c r="O363" s="1"/>
      <c r="P363" s="29" t="s">
        <v>4</v>
      </c>
      <c r="Q363" s="29"/>
      <c r="R363" s="85" t="s">
        <v>2</v>
      </c>
      <c r="S363" s="85" t="s">
        <v>2</v>
      </c>
      <c r="T363" s="117" t="str">
        <f t="shared" si="30"/>
        <v>ja</v>
      </c>
      <c r="U363" s="117" t="str">
        <f t="shared" si="31"/>
        <v>ja</v>
      </c>
      <c r="V363" s="142" t="s">
        <v>4578</v>
      </c>
      <c r="W363" s="118">
        <f t="shared" si="32"/>
        <v>1</v>
      </c>
      <c r="X363" s="117" t="str">
        <f t="shared" si="33"/>
        <v>OK</v>
      </c>
      <c r="Y363" s="117" t="str">
        <f t="shared" si="34"/>
        <v>keine</v>
      </c>
      <c r="Z363" s="117" t="str">
        <f t="shared" si="35"/>
        <v>OK</v>
      </c>
    </row>
    <row r="364" spans="1:26" s="117" customFormat="1" ht="12.75" hidden="1" customHeight="1" x14ac:dyDescent="0.35">
      <c r="A364" s="29" t="s">
        <v>2746</v>
      </c>
      <c r="B364" s="1" t="s">
        <v>1397</v>
      </c>
      <c r="C364" s="29" t="s">
        <v>3</v>
      </c>
      <c r="D364" s="29" t="s">
        <v>3</v>
      </c>
      <c r="E364" s="29" t="s">
        <v>2</v>
      </c>
      <c r="F364" s="29" t="s">
        <v>2</v>
      </c>
      <c r="G364" s="29" t="s">
        <v>2</v>
      </c>
      <c r="H364" s="29" t="s">
        <v>2</v>
      </c>
      <c r="I364" s="29" t="s">
        <v>3</v>
      </c>
      <c r="J364" s="30">
        <v>1</v>
      </c>
      <c r="K364" s="29" t="s">
        <v>2</v>
      </c>
      <c r="L364" s="29" t="s">
        <v>2</v>
      </c>
      <c r="M364" s="29" t="s">
        <v>2</v>
      </c>
      <c r="N364" s="29" t="s">
        <v>3</v>
      </c>
      <c r="O364" s="1"/>
      <c r="P364" s="29" t="s">
        <v>4</v>
      </c>
      <c r="Q364" s="29"/>
      <c r="R364" s="85" t="s">
        <v>2</v>
      </c>
      <c r="S364" s="85" t="s">
        <v>2</v>
      </c>
      <c r="T364" s="117" t="str">
        <f t="shared" si="30"/>
        <v>ja</v>
      </c>
      <c r="U364" s="117" t="str">
        <f t="shared" si="31"/>
        <v>ja</v>
      </c>
      <c r="V364" s="142" t="s">
        <v>4578</v>
      </c>
      <c r="W364" s="118">
        <f t="shared" si="32"/>
        <v>1</v>
      </c>
      <c r="X364" s="117" t="str">
        <f t="shared" si="33"/>
        <v>OK</v>
      </c>
      <c r="Y364" s="117" t="str">
        <f t="shared" si="34"/>
        <v>keine</v>
      </c>
      <c r="Z364" s="117" t="str">
        <f t="shared" si="35"/>
        <v>OK</v>
      </c>
    </row>
    <row r="365" spans="1:26" s="117" customFormat="1" ht="12.75" hidden="1" customHeight="1" x14ac:dyDescent="0.35">
      <c r="A365" s="29" t="s">
        <v>2747</v>
      </c>
      <c r="B365" s="1" t="s">
        <v>96</v>
      </c>
      <c r="C365" s="29" t="s">
        <v>3</v>
      </c>
      <c r="D365" s="29" t="s">
        <v>3</v>
      </c>
      <c r="E365" s="29" t="s">
        <v>2</v>
      </c>
      <c r="F365" s="29" t="s">
        <v>2</v>
      </c>
      <c r="G365" s="29" t="s">
        <v>2</v>
      </c>
      <c r="H365" s="29" t="s">
        <v>2</v>
      </c>
      <c r="I365" s="133" t="s">
        <v>3</v>
      </c>
      <c r="J365" s="134">
        <v>1</v>
      </c>
      <c r="K365" s="29" t="s">
        <v>2</v>
      </c>
      <c r="L365" s="29" t="s">
        <v>2</v>
      </c>
      <c r="M365" s="29" t="s">
        <v>2</v>
      </c>
      <c r="N365" s="29" t="s">
        <v>3</v>
      </c>
      <c r="O365" s="1"/>
      <c r="P365" s="29" t="s">
        <v>4</v>
      </c>
      <c r="Q365" s="29"/>
      <c r="R365" s="85" t="s">
        <v>2</v>
      </c>
      <c r="S365" s="85" t="s">
        <v>2</v>
      </c>
      <c r="T365" s="117" t="str">
        <f t="shared" si="30"/>
        <v>ja</v>
      </c>
      <c r="U365" s="117" t="str">
        <f t="shared" si="31"/>
        <v>ja</v>
      </c>
      <c r="V365" s="142" t="s">
        <v>4606</v>
      </c>
      <c r="W365" s="118">
        <f t="shared" si="32"/>
        <v>1</v>
      </c>
      <c r="X365" s="117" t="str">
        <f t="shared" si="33"/>
        <v>OK</v>
      </c>
      <c r="Y365" s="117" t="str">
        <f t="shared" si="34"/>
        <v>keine</v>
      </c>
      <c r="Z365" s="117" t="str">
        <f t="shared" si="35"/>
        <v>OK</v>
      </c>
    </row>
    <row r="366" spans="1:26" s="117" customFormat="1" ht="12.75" hidden="1" customHeight="1" x14ac:dyDescent="0.35">
      <c r="A366" s="29" t="s">
        <v>2129</v>
      </c>
      <c r="B366" s="1" t="s">
        <v>2128</v>
      </c>
      <c r="C366" s="29" t="s">
        <v>3</v>
      </c>
      <c r="D366" s="29" t="s">
        <v>3</v>
      </c>
      <c r="E366" s="29" t="s">
        <v>2</v>
      </c>
      <c r="F366" s="29" t="s">
        <v>2</v>
      </c>
      <c r="G366" s="29" t="s">
        <v>2</v>
      </c>
      <c r="H366" s="29" t="s">
        <v>2</v>
      </c>
      <c r="I366" s="29" t="s">
        <v>3</v>
      </c>
      <c r="J366" s="30">
        <v>1</v>
      </c>
      <c r="K366" s="29" t="s">
        <v>2</v>
      </c>
      <c r="L366" s="29" t="s">
        <v>2</v>
      </c>
      <c r="M366" s="29" t="s">
        <v>2</v>
      </c>
      <c r="N366" s="29" t="s">
        <v>3</v>
      </c>
      <c r="O366" s="1"/>
      <c r="P366" s="29" t="s">
        <v>4</v>
      </c>
      <c r="Q366" s="29"/>
      <c r="R366" s="85" t="s">
        <v>2</v>
      </c>
      <c r="S366" s="85" t="s">
        <v>2</v>
      </c>
      <c r="T366" s="117" t="str">
        <f t="shared" si="30"/>
        <v>ja</v>
      </c>
      <c r="U366" s="117" t="str">
        <f t="shared" si="31"/>
        <v>ja</v>
      </c>
      <c r="V366" s="142" t="s">
        <v>4573</v>
      </c>
      <c r="W366" s="118">
        <f t="shared" si="32"/>
        <v>1</v>
      </c>
      <c r="X366" s="117" t="str">
        <f t="shared" si="33"/>
        <v>OK</v>
      </c>
      <c r="Y366" s="117" t="str">
        <f t="shared" si="34"/>
        <v>keine</v>
      </c>
      <c r="Z366" s="117" t="str">
        <f t="shared" si="35"/>
        <v>OK</v>
      </c>
    </row>
    <row r="367" spans="1:26" s="117" customFormat="1" ht="12.75" hidden="1" customHeight="1" x14ac:dyDescent="0.35">
      <c r="A367" s="29" t="s">
        <v>2748</v>
      </c>
      <c r="B367" s="1" t="s">
        <v>1440</v>
      </c>
      <c r="C367" s="29" t="s">
        <v>3</v>
      </c>
      <c r="D367" s="29" t="s">
        <v>3</v>
      </c>
      <c r="E367" s="29" t="s">
        <v>2</v>
      </c>
      <c r="F367" s="29" t="s">
        <v>2</v>
      </c>
      <c r="G367" s="29" t="s">
        <v>2</v>
      </c>
      <c r="H367" s="29" t="s">
        <v>2</v>
      </c>
      <c r="I367" s="134" t="s">
        <v>3</v>
      </c>
      <c r="J367" s="134">
        <v>1</v>
      </c>
      <c r="K367" s="29" t="s">
        <v>2</v>
      </c>
      <c r="L367" s="29" t="s">
        <v>2</v>
      </c>
      <c r="M367" s="29" t="s">
        <v>2</v>
      </c>
      <c r="N367" s="29" t="s">
        <v>3</v>
      </c>
      <c r="O367" s="1"/>
      <c r="P367" s="29" t="s">
        <v>4</v>
      </c>
      <c r="Q367" s="29"/>
      <c r="R367" s="85" t="s">
        <v>2</v>
      </c>
      <c r="S367" s="85" t="s">
        <v>2</v>
      </c>
      <c r="T367" s="117" t="str">
        <f t="shared" si="30"/>
        <v>ja</v>
      </c>
      <c r="U367" s="117" t="str">
        <f t="shared" si="31"/>
        <v>ja</v>
      </c>
      <c r="V367" s="142" t="s">
        <v>4582</v>
      </c>
      <c r="W367" s="118">
        <f t="shared" si="32"/>
        <v>1</v>
      </c>
      <c r="X367" s="117" t="str">
        <f t="shared" si="33"/>
        <v>OK</v>
      </c>
      <c r="Y367" s="117" t="str">
        <f t="shared" si="34"/>
        <v>keine</v>
      </c>
      <c r="Z367" s="117" t="str">
        <f t="shared" si="35"/>
        <v>OK</v>
      </c>
    </row>
    <row r="368" spans="1:26" s="117" customFormat="1" ht="12.75" hidden="1" customHeight="1" x14ac:dyDescent="0.35">
      <c r="A368" s="29" t="s">
        <v>2749</v>
      </c>
      <c r="B368" s="1" t="s">
        <v>969</v>
      </c>
      <c r="C368" s="29" t="s">
        <v>3</v>
      </c>
      <c r="D368" s="29" t="s">
        <v>3</v>
      </c>
      <c r="E368" s="29" t="s">
        <v>2</v>
      </c>
      <c r="F368" s="29" t="s">
        <v>2</v>
      </c>
      <c r="G368" s="29" t="s">
        <v>2</v>
      </c>
      <c r="H368" s="29" t="s">
        <v>2</v>
      </c>
      <c r="I368" s="30" t="s">
        <v>3</v>
      </c>
      <c r="J368" s="30">
        <v>1</v>
      </c>
      <c r="K368" s="29" t="s">
        <v>2</v>
      </c>
      <c r="L368" s="29" t="s">
        <v>2</v>
      </c>
      <c r="M368" s="29" t="s">
        <v>2</v>
      </c>
      <c r="N368" s="29" t="s">
        <v>3</v>
      </c>
      <c r="O368" s="1"/>
      <c r="P368" s="29" t="s">
        <v>4</v>
      </c>
      <c r="Q368" s="29"/>
      <c r="R368" s="85" t="s">
        <v>2</v>
      </c>
      <c r="S368" s="85" t="s">
        <v>2</v>
      </c>
      <c r="T368" s="117" t="str">
        <f t="shared" si="30"/>
        <v>ja</v>
      </c>
      <c r="U368" s="117" t="str">
        <f t="shared" si="31"/>
        <v>ja</v>
      </c>
      <c r="V368" s="142" t="s">
        <v>4598</v>
      </c>
      <c r="W368" s="118">
        <f t="shared" si="32"/>
        <v>1</v>
      </c>
      <c r="X368" s="117" t="str">
        <f t="shared" si="33"/>
        <v>OK</v>
      </c>
      <c r="Y368" s="117" t="str">
        <f t="shared" si="34"/>
        <v>keine</v>
      </c>
      <c r="Z368" s="117" t="str">
        <f t="shared" si="35"/>
        <v>OK</v>
      </c>
    </row>
    <row r="369" spans="1:26" s="117" customFormat="1" ht="12.75" hidden="1" customHeight="1" x14ac:dyDescent="0.35">
      <c r="A369" s="29" t="s">
        <v>2750</v>
      </c>
      <c r="B369" s="1" t="s">
        <v>523</v>
      </c>
      <c r="C369" s="29" t="s">
        <v>3</v>
      </c>
      <c r="D369" s="29" t="s">
        <v>3</v>
      </c>
      <c r="E369" s="29" t="s">
        <v>2</v>
      </c>
      <c r="F369" s="29" t="s">
        <v>2</v>
      </c>
      <c r="G369" s="29" t="s">
        <v>2</v>
      </c>
      <c r="H369" s="29" t="s">
        <v>2</v>
      </c>
      <c r="I369" s="30" t="s">
        <v>3</v>
      </c>
      <c r="J369" s="30">
        <v>1</v>
      </c>
      <c r="K369" s="29" t="s">
        <v>2</v>
      </c>
      <c r="L369" s="29" t="s">
        <v>2</v>
      </c>
      <c r="M369" s="29" t="s">
        <v>2</v>
      </c>
      <c r="N369" s="29" t="s">
        <v>3</v>
      </c>
      <c r="O369" s="1"/>
      <c r="P369" s="29" t="s">
        <v>4</v>
      </c>
      <c r="Q369" s="29"/>
      <c r="R369" s="85" t="s">
        <v>2</v>
      </c>
      <c r="S369" s="85" t="s">
        <v>2</v>
      </c>
      <c r="T369" s="117" t="str">
        <f t="shared" si="30"/>
        <v>ja</v>
      </c>
      <c r="U369" s="117" t="str">
        <f t="shared" si="31"/>
        <v>ja</v>
      </c>
      <c r="V369" s="142" t="s">
        <v>4594</v>
      </c>
      <c r="W369" s="118">
        <f t="shared" si="32"/>
        <v>1</v>
      </c>
      <c r="X369" s="117" t="str">
        <f t="shared" si="33"/>
        <v>OK</v>
      </c>
      <c r="Y369" s="117" t="str">
        <f t="shared" si="34"/>
        <v>keine</v>
      </c>
      <c r="Z369" s="117" t="str">
        <f t="shared" si="35"/>
        <v>OK</v>
      </c>
    </row>
    <row r="370" spans="1:26" s="117" customFormat="1" ht="12.75" hidden="1" customHeight="1" x14ac:dyDescent="0.35">
      <c r="A370" s="29" t="s">
        <v>2751</v>
      </c>
      <c r="B370" s="1" t="s">
        <v>320</v>
      </c>
      <c r="C370" s="29" t="s">
        <v>2</v>
      </c>
      <c r="D370" s="29" t="s">
        <v>2</v>
      </c>
      <c r="E370" s="29" t="s">
        <v>2</v>
      </c>
      <c r="F370" s="29" t="s">
        <v>2</v>
      </c>
      <c r="G370" s="29" t="s">
        <v>2</v>
      </c>
      <c r="H370" s="29" t="s">
        <v>2</v>
      </c>
      <c r="I370" s="134" t="s">
        <v>2</v>
      </c>
      <c r="J370" s="134" t="s">
        <v>2</v>
      </c>
      <c r="K370" s="29" t="s">
        <v>2</v>
      </c>
      <c r="L370" s="29" t="s">
        <v>2</v>
      </c>
      <c r="M370" s="29" t="s">
        <v>2</v>
      </c>
      <c r="N370" s="29" t="s">
        <v>2</v>
      </c>
      <c r="O370" s="1"/>
      <c r="P370" s="29" t="s">
        <v>4</v>
      </c>
      <c r="Q370" s="29"/>
      <c r="R370" s="85" t="s">
        <v>2</v>
      </c>
      <c r="S370" s="85" t="s">
        <v>2</v>
      </c>
      <c r="T370" s="117" t="str">
        <f t="shared" si="30"/>
        <v>nein</v>
      </c>
      <c r="U370" s="117" t="str">
        <f t="shared" si="31"/>
        <v>nein</v>
      </c>
      <c r="V370" s="142" t="s">
        <v>4606</v>
      </c>
      <c r="W370" s="118" t="str">
        <f t="shared" si="32"/>
        <v>nein</v>
      </c>
      <c r="X370" s="117" t="str">
        <f t="shared" si="33"/>
        <v>OK</v>
      </c>
      <c r="Y370" s="117" t="str">
        <f t="shared" si="34"/>
        <v>keine</v>
      </c>
      <c r="Z370" s="117" t="str">
        <f t="shared" si="35"/>
        <v>OK</v>
      </c>
    </row>
    <row r="371" spans="1:26" s="117" customFormat="1" ht="12.75" hidden="1" customHeight="1" x14ac:dyDescent="0.35">
      <c r="A371" s="29" t="s">
        <v>2752</v>
      </c>
      <c r="B371" s="1" t="s">
        <v>321</v>
      </c>
      <c r="C371" s="29" t="s">
        <v>2</v>
      </c>
      <c r="D371" s="29" t="s">
        <v>2</v>
      </c>
      <c r="E371" s="29" t="s">
        <v>2</v>
      </c>
      <c r="F371" s="29" t="s">
        <v>2</v>
      </c>
      <c r="G371" s="29" t="s">
        <v>2</v>
      </c>
      <c r="H371" s="29" t="s">
        <v>2</v>
      </c>
      <c r="I371" s="134" t="s">
        <v>2</v>
      </c>
      <c r="J371" s="134" t="s">
        <v>2</v>
      </c>
      <c r="K371" s="29" t="s">
        <v>2</v>
      </c>
      <c r="L371" s="29" t="s">
        <v>2</v>
      </c>
      <c r="M371" s="29" t="s">
        <v>2</v>
      </c>
      <c r="N371" s="29" t="s">
        <v>2</v>
      </c>
      <c r="O371" s="1"/>
      <c r="P371" s="29" t="s">
        <v>4</v>
      </c>
      <c r="Q371" s="29"/>
      <c r="R371" s="85" t="s">
        <v>2</v>
      </c>
      <c r="S371" s="85" t="s">
        <v>2</v>
      </c>
      <c r="T371" s="117" t="str">
        <f t="shared" si="30"/>
        <v>nein</v>
      </c>
      <c r="U371" s="117" t="str">
        <f t="shared" si="31"/>
        <v>nein</v>
      </c>
      <c r="V371" s="142" t="s">
        <v>4606</v>
      </c>
      <c r="W371" s="118" t="str">
        <f t="shared" si="32"/>
        <v>nein</v>
      </c>
      <c r="X371" s="117" t="str">
        <f t="shared" si="33"/>
        <v>OK</v>
      </c>
      <c r="Y371" s="117" t="str">
        <f t="shared" si="34"/>
        <v>keine</v>
      </c>
      <c r="Z371" s="117" t="str">
        <f t="shared" si="35"/>
        <v>OK</v>
      </c>
    </row>
    <row r="372" spans="1:26" s="115" customFormat="1" ht="12.75" hidden="1" customHeight="1" x14ac:dyDescent="0.35">
      <c r="A372" s="29" t="s">
        <v>2753</v>
      </c>
      <c r="B372" s="1" t="s">
        <v>1153</v>
      </c>
      <c r="C372" s="29" t="s">
        <v>3</v>
      </c>
      <c r="D372" s="29" t="s">
        <v>3</v>
      </c>
      <c r="E372" s="29" t="s">
        <v>2</v>
      </c>
      <c r="F372" s="29" t="s">
        <v>2</v>
      </c>
      <c r="G372" s="29" t="s">
        <v>2</v>
      </c>
      <c r="H372" s="29" t="s">
        <v>2</v>
      </c>
      <c r="I372" s="134" t="s">
        <v>3</v>
      </c>
      <c r="J372" s="134">
        <v>1</v>
      </c>
      <c r="K372" s="29" t="s">
        <v>2</v>
      </c>
      <c r="L372" s="29" t="s">
        <v>2</v>
      </c>
      <c r="M372" s="29" t="s">
        <v>2</v>
      </c>
      <c r="N372" s="29" t="s">
        <v>3</v>
      </c>
      <c r="O372" s="1"/>
      <c r="P372" s="29" t="s">
        <v>4</v>
      </c>
      <c r="Q372" s="29"/>
      <c r="R372" s="85" t="s">
        <v>2</v>
      </c>
      <c r="S372" s="85" t="s">
        <v>2</v>
      </c>
      <c r="T372" s="117" t="str">
        <f t="shared" si="30"/>
        <v>ja</v>
      </c>
      <c r="U372" s="117" t="str">
        <f t="shared" si="31"/>
        <v>ja</v>
      </c>
      <c r="V372" s="142" t="s">
        <v>4606</v>
      </c>
      <c r="W372" s="118">
        <f t="shared" si="32"/>
        <v>1</v>
      </c>
      <c r="X372" s="117" t="str">
        <f t="shared" si="33"/>
        <v>OK</v>
      </c>
      <c r="Y372" s="117" t="str">
        <f t="shared" si="34"/>
        <v>keine</v>
      </c>
      <c r="Z372" s="117" t="str">
        <f t="shared" si="35"/>
        <v>OK</v>
      </c>
    </row>
    <row r="373" spans="1:26" s="117" customFormat="1" ht="12.75" hidden="1" customHeight="1" x14ac:dyDescent="0.35">
      <c r="A373" s="29" t="s">
        <v>2754</v>
      </c>
      <c r="B373" s="1" t="s">
        <v>1154</v>
      </c>
      <c r="C373" s="29" t="s">
        <v>3</v>
      </c>
      <c r="D373" s="29" t="s">
        <v>3</v>
      </c>
      <c r="E373" s="29" t="s">
        <v>2</v>
      </c>
      <c r="F373" s="29" t="s">
        <v>2</v>
      </c>
      <c r="G373" s="29" t="s">
        <v>2</v>
      </c>
      <c r="H373" s="29" t="s">
        <v>2</v>
      </c>
      <c r="I373" s="134" t="s">
        <v>3</v>
      </c>
      <c r="J373" s="134">
        <v>1</v>
      </c>
      <c r="K373" s="29" t="s">
        <v>2</v>
      </c>
      <c r="L373" s="29" t="s">
        <v>2</v>
      </c>
      <c r="M373" s="29" t="s">
        <v>2</v>
      </c>
      <c r="N373" s="29" t="s">
        <v>3</v>
      </c>
      <c r="O373" s="1"/>
      <c r="P373" s="29" t="s">
        <v>4</v>
      </c>
      <c r="Q373" s="29"/>
      <c r="R373" s="85" t="s">
        <v>2</v>
      </c>
      <c r="S373" s="85" t="s">
        <v>2</v>
      </c>
      <c r="T373" s="117" t="str">
        <f t="shared" si="30"/>
        <v>ja</v>
      </c>
      <c r="U373" s="117" t="str">
        <f t="shared" si="31"/>
        <v>ja</v>
      </c>
      <c r="V373" s="142" t="s">
        <v>4606</v>
      </c>
      <c r="W373" s="118">
        <f t="shared" si="32"/>
        <v>1</v>
      </c>
      <c r="X373" s="117" t="str">
        <f t="shared" si="33"/>
        <v>OK</v>
      </c>
      <c r="Y373" s="117" t="str">
        <f t="shared" si="34"/>
        <v>keine</v>
      </c>
      <c r="Z373" s="117" t="str">
        <f t="shared" si="35"/>
        <v>OK</v>
      </c>
    </row>
    <row r="374" spans="1:26" s="117" customFormat="1" ht="12.75" hidden="1" customHeight="1" x14ac:dyDescent="0.35">
      <c r="A374" s="29" t="s">
        <v>2755</v>
      </c>
      <c r="B374" s="1" t="s">
        <v>1441</v>
      </c>
      <c r="C374" s="29" t="s">
        <v>3</v>
      </c>
      <c r="D374" s="29" t="s">
        <v>3</v>
      </c>
      <c r="E374" s="29" t="s">
        <v>2</v>
      </c>
      <c r="F374" s="29" t="s">
        <v>2</v>
      </c>
      <c r="G374" s="29" t="s">
        <v>2</v>
      </c>
      <c r="H374" s="29" t="s">
        <v>2</v>
      </c>
      <c r="I374" s="134" t="s">
        <v>3</v>
      </c>
      <c r="J374" s="134">
        <v>1</v>
      </c>
      <c r="K374" s="29" t="s">
        <v>2</v>
      </c>
      <c r="L374" s="29" t="s">
        <v>2</v>
      </c>
      <c r="M374" s="29" t="s">
        <v>2</v>
      </c>
      <c r="N374" s="29" t="s">
        <v>3</v>
      </c>
      <c r="O374" s="1"/>
      <c r="P374" s="29" t="s">
        <v>4</v>
      </c>
      <c r="Q374" s="29"/>
      <c r="R374" s="85" t="s">
        <v>2</v>
      </c>
      <c r="S374" s="85" t="s">
        <v>2</v>
      </c>
      <c r="T374" s="117" t="str">
        <f t="shared" si="30"/>
        <v>ja</v>
      </c>
      <c r="U374" s="117" t="str">
        <f t="shared" si="31"/>
        <v>ja</v>
      </c>
      <c r="V374" s="142" t="s">
        <v>4582</v>
      </c>
      <c r="W374" s="118">
        <f t="shared" si="32"/>
        <v>1</v>
      </c>
      <c r="X374" s="117" t="str">
        <f t="shared" si="33"/>
        <v>OK</v>
      </c>
      <c r="Y374" s="117" t="str">
        <f t="shared" si="34"/>
        <v>keine</v>
      </c>
      <c r="Z374" s="117" t="str">
        <f t="shared" si="35"/>
        <v>OK</v>
      </c>
    </row>
    <row r="375" spans="1:26" s="117" customFormat="1" ht="12.75" hidden="1" customHeight="1" x14ac:dyDescent="0.35">
      <c r="A375" s="29" t="s">
        <v>2756</v>
      </c>
      <c r="B375" s="1" t="s">
        <v>1566</v>
      </c>
      <c r="C375" s="29" t="s">
        <v>3</v>
      </c>
      <c r="D375" s="29" t="s">
        <v>3</v>
      </c>
      <c r="E375" s="29" t="s">
        <v>2</v>
      </c>
      <c r="F375" s="29" t="s">
        <v>2</v>
      </c>
      <c r="G375" s="29" t="s">
        <v>2</v>
      </c>
      <c r="H375" s="29" t="s">
        <v>2</v>
      </c>
      <c r="I375" s="30" t="s">
        <v>3</v>
      </c>
      <c r="J375" s="30">
        <v>1</v>
      </c>
      <c r="K375" s="29" t="s">
        <v>2</v>
      </c>
      <c r="L375" s="29" t="s">
        <v>2</v>
      </c>
      <c r="M375" s="29" t="s">
        <v>2</v>
      </c>
      <c r="N375" s="29" t="s">
        <v>3</v>
      </c>
      <c r="O375" s="1"/>
      <c r="P375" s="29" t="s">
        <v>4</v>
      </c>
      <c r="Q375" s="29"/>
      <c r="R375" s="85" t="s">
        <v>2</v>
      </c>
      <c r="S375" s="85" t="s">
        <v>2</v>
      </c>
      <c r="T375" s="117" t="str">
        <f t="shared" si="30"/>
        <v>ja</v>
      </c>
      <c r="U375" s="117" t="str">
        <f t="shared" si="31"/>
        <v>ja</v>
      </c>
      <c r="V375" s="142" t="s">
        <v>4573</v>
      </c>
      <c r="W375" s="118">
        <f t="shared" si="32"/>
        <v>1</v>
      </c>
      <c r="X375" s="117" t="str">
        <f t="shared" si="33"/>
        <v>OK</v>
      </c>
      <c r="Y375" s="117" t="str">
        <f t="shared" si="34"/>
        <v>keine</v>
      </c>
      <c r="Z375" s="117" t="str">
        <f t="shared" si="35"/>
        <v>OK</v>
      </c>
    </row>
    <row r="376" spans="1:26" s="115" customFormat="1" ht="12.75" hidden="1" customHeight="1" x14ac:dyDescent="0.35">
      <c r="A376" s="29" t="s">
        <v>2757</v>
      </c>
      <c r="B376" s="1" t="s">
        <v>1041</v>
      </c>
      <c r="C376" s="29" t="s">
        <v>3</v>
      </c>
      <c r="D376" s="29" t="s">
        <v>3</v>
      </c>
      <c r="E376" s="29" t="s">
        <v>2</v>
      </c>
      <c r="F376" s="29" t="s">
        <v>2</v>
      </c>
      <c r="G376" s="29" t="s">
        <v>2</v>
      </c>
      <c r="H376" s="29" t="s">
        <v>2</v>
      </c>
      <c r="I376" s="134" t="s">
        <v>3</v>
      </c>
      <c r="J376" s="134">
        <v>1</v>
      </c>
      <c r="K376" s="29" t="s">
        <v>2</v>
      </c>
      <c r="L376" s="29" t="s">
        <v>2</v>
      </c>
      <c r="M376" s="29" t="s">
        <v>2</v>
      </c>
      <c r="N376" s="29" t="s">
        <v>3</v>
      </c>
      <c r="O376" s="1"/>
      <c r="P376" s="29" t="s">
        <v>4</v>
      </c>
      <c r="Q376" s="29"/>
      <c r="R376" s="85" t="s">
        <v>2</v>
      </c>
      <c r="S376" s="85" t="s">
        <v>2</v>
      </c>
      <c r="T376" s="117" t="str">
        <f t="shared" si="30"/>
        <v>ja</v>
      </c>
      <c r="U376" s="117" t="str">
        <f t="shared" si="31"/>
        <v>ja</v>
      </c>
      <c r="V376" s="142" t="s">
        <v>4606</v>
      </c>
      <c r="W376" s="118">
        <f t="shared" si="32"/>
        <v>1</v>
      </c>
      <c r="X376" s="117" t="str">
        <f t="shared" si="33"/>
        <v>OK</v>
      </c>
      <c r="Y376" s="117" t="str">
        <f t="shared" si="34"/>
        <v>keine</v>
      </c>
      <c r="Z376" s="117" t="str">
        <f t="shared" si="35"/>
        <v>OK</v>
      </c>
    </row>
    <row r="377" spans="1:26" s="117" customFormat="1" ht="12.75" hidden="1" customHeight="1" x14ac:dyDescent="0.35">
      <c r="A377" s="29" t="s">
        <v>2758</v>
      </c>
      <c r="B377" s="1" t="s">
        <v>1042</v>
      </c>
      <c r="C377" s="29" t="s">
        <v>3</v>
      </c>
      <c r="D377" s="29" t="s">
        <v>3</v>
      </c>
      <c r="E377" s="29" t="s">
        <v>2</v>
      </c>
      <c r="F377" s="29" t="s">
        <v>2</v>
      </c>
      <c r="G377" s="29" t="s">
        <v>2</v>
      </c>
      <c r="H377" s="29" t="s">
        <v>2</v>
      </c>
      <c r="I377" s="134" t="s">
        <v>3</v>
      </c>
      <c r="J377" s="134">
        <v>1</v>
      </c>
      <c r="K377" s="29" t="s">
        <v>2</v>
      </c>
      <c r="L377" s="29" t="s">
        <v>2</v>
      </c>
      <c r="M377" s="29" t="s">
        <v>2</v>
      </c>
      <c r="N377" s="29" t="s">
        <v>3</v>
      </c>
      <c r="O377" s="1"/>
      <c r="P377" s="29" t="s">
        <v>4</v>
      </c>
      <c r="Q377" s="29"/>
      <c r="R377" s="85" t="s">
        <v>2</v>
      </c>
      <c r="S377" s="85" t="s">
        <v>2</v>
      </c>
      <c r="T377" s="117" t="str">
        <f t="shared" si="30"/>
        <v>ja</v>
      </c>
      <c r="U377" s="117" t="str">
        <f t="shared" si="31"/>
        <v>ja</v>
      </c>
      <c r="V377" s="142" t="s">
        <v>4606</v>
      </c>
      <c r="W377" s="118">
        <f t="shared" si="32"/>
        <v>1</v>
      </c>
      <c r="X377" s="117" t="str">
        <f t="shared" si="33"/>
        <v>OK</v>
      </c>
      <c r="Y377" s="117" t="str">
        <f t="shared" si="34"/>
        <v>keine</v>
      </c>
      <c r="Z377" s="117" t="str">
        <f t="shared" si="35"/>
        <v>OK</v>
      </c>
    </row>
    <row r="378" spans="1:26" s="117" customFormat="1" ht="12.75" hidden="1" customHeight="1" x14ac:dyDescent="0.35">
      <c r="A378" s="29" t="s">
        <v>2759</v>
      </c>
      <c r="B378" s="1" t="s">
        <v>1012</v>
      </c>
      <c r="C378" s="29" t="s">
        <v>3</v>
      </c>
      <c r="D378" s="29" t="s">
        <v>3</v>
      </c>
      <c r="E378" s="29" t="s">
        <v>2</v>
      </c>
      <c r="F378" s="29" t="s">
        <v>2</v>
      </c>
      <c r="G378" s="29" t="s">
        <v>2</v>
      </c>
      <c r="H378" s="29" t="s">
        <v>2</v>
      </c>
      <c r="I378" s="29" t="s">
        <v>3</v>
      </c>
      <c r="J378" s="30">
        <v>1</v>
      </c>
      <c r="K378" s="29" t="s">
        <v>2</v>
      </c>
      <c r="L378" s="29" t="s">
        <v>2</v>
      </c>
      <c r="M378" s="29" t="s">
        <v>2</v>
      </c>
      <c r="N378" s="29" t="s">
        <v>3</v>
      </c>
      <c r="O378" s="1"/>
      <c r="P378" s="29" t="s">
        <v>4</v>
      </c>
      <c r="Q378" s="29"/>
      <c r="R378" s="85" t="s">
        <v>3</v>
      </c>
      <c r="S378" s="85" t="s">
        <v>3</v>
      </c>
      <c r="T378" s="117" t="str">
        <f t="shared" si="30"/>
        <v>ja</v>
      </c>
      <c r="U378" s="117" t="str">
        <f t="shared" si="31"/>
        <v>ja</v>
      </c>
      <c r="V378" s="142" t="s">
        <v>4580</v>
      </c>
      <c r="W378" s="118">
        <f t="shared" si="32"/>
        <v>1</v>
      </c>
      <c r="X378" s="117" t="str">
        <f t="shared" si="33"/>
        <v>OK</v>
      </c>
      <c r="Y378" s="117" t="str">
        <f t="shared" si="34"/>
        <v>keine</v>
      </c>
      <c r="Z378" s="117" t="str">
        <f t="shared" si="35"/>
        <v>OK</v>
      </c>
    </row>
    <row r="379" spans="1:26" s="117" customFormat="1" ht="12.75" hidden="1" customHeight="1" x14ac:dyDescent="0.35">
      <c r="A379" s="29" t="s">
        <v>2760</v>
      </c>
      <c r="B379" s="1" t="s">
        <v>1043</v>
      </c>
      <c r="C379" s="29" t="s">
        <v>3</v>
      </c>
      <c r="D379" s="29" t="s">
        <v>3</v>
      </c>
      <c r="E379" s="29" t="s">
        <v>2</v>
      </c>
      <c r="F379" s="29" t="s">
        <v>2</v>
      </c>
      <c r="G379" s="29" t="s">
        <v>2</v>
      </c>
      <c r="H379" s="29" t="s">
        <v>2</v>
      </c>
      <c r="I379" s="134" t="s">
        <v>3</v>
      </c>
      <c r="J379" s="134">
        <v>1</v>
      </c>
      <c r="K379" s="29" t="s">
        <v>2</v>
      </c>
      <c r="L379" s="29" t="s">
        <v>2</v>
      </c>
      <c r="M379" s="29" t="s">
        <v>2</v>
      </c>
      <c r="N379" s="29" t="s">
        <v>3</v>
      </c>
      <c r="O379" s="1"/>
      <c r="P379" s="29" t="s">
        <v>4</v>
      </c>
      <c r="Q379" s="29"/>
      <c r="R379" s="85" t="s">
        <v>2</v>
      </c>
      <c r="S379" s="85" t="s">
        <v>2</v>
      </c>
      <c r="T379" s="117" t="str">
        <f t="shared" si="30"/>
        <v>ja</v>
      </c>
      <c r="U379" s="117" t="str">
        <f t="shared" si="31"/>
        <v>ja</v>
      </c>
      <c r="V379" s="142" t="s">
        <v>4606</v>
      </c>
      <c r="W379" s="118">
        <f t="shared" si="32"/>
        <v>1</v>
      </c>
      <c r="X379" s="117" t="str">
        <f t="shared" si="33"/>
        <v>OK</v>
      </c>
      <c r="Y379" s="117" t="str">
        <f t="shared" si="34"/>
        <v>keine</v>
      </c>
      <c r="Z379" s="117" t="str">
        <f t="shared" si="35"/>
        <v>OK</v>
      </c>
    </row>
    <row r="380" spans="1:26" s="117" customFormat="1" ht="12.75" hidden="1" customHeight="1" x14ac:dyDescent="0.35">
      <c r="A380" s="29" t="s">
        <v>2761</v>
      </c>
      <c r="B380" s="1" t="s">
        <v>1514</v>
      </c>
      <c r="C380" s="29" t="s">
        <v>3</v>
      </c>
      <c r="D380" s="29" t="s">
        <v>3</v>
      </c>
      <c r="E380" s="29" t="s">
        <v>2</v>
      </c>
      <c r="F380" s="29" t="s">
        <v>2</v>
      </c>
      <c r="G380" s="29" t="s">
        <v>2</v>
      </c>
      <c r="H380" s="29" t="s">
        <v>2</v>
      </c>
      <c r="I380" s="29" t="s">
        <v>3</v>
      </c>
      <c r="J380" s="30">
        <v>1</v>
      </c>
      <c r="K380" s="29" t="s">
        <v>2</v>
      </c>
      <c r="L380" s="29" t="s">
        <v>2</v>
      </c>
      <c r="M380" s="29" t="s">
        <v>2</v>
      </c>
      <c r="N380" s="29" t="s">
        <v>3</v>
      </c>
      <c r="O380" s="1"/>
      <c r="P380" s="29" t="s">
        <v>4</v>
      </c>
      <c r="Q380" s="29"/>
      <c r="R380" s="85" t="s">
        <v>3</v>
      </c>
      <c r="S380" s="85" t="s">
        <v>3</v>
      </c>
      <c r="T380" s="117" t="str">
        <f t="shared" si="30"/>
        <v>ja</v>
      </c>
      <c r="U380" s="117" t="str">
        <f t="shared" si="31"/>
        <v>ja</v>
      </c>
      <c r="V380" s="142" t="s">
        <v>4580</v>
      </c>
      <c r="W380" s="118">
        <f t="shared" si="32"/>
        <v>1</v>
      </c>
      <c r="X380" s="117" t="str">
        <f t="shared" si="33"/>
        <v>OK</v>
      </c>
      <c r="Y380" s="117" t="str">
        <f t="shared" si="34"/>
        <v>keine</v>
      </c>
      <c r="Z380" s="117" t="str">
        <f t="shared" si="35"/>
        <v>OK</v>
      </c>
    </row>
    <row r="381" spans="1:26" s="117" customFormat="1" ht="12.75" hidden="1" customHeight="1" x14ac:dyDescent="0.35">
      <c r="A381" s="29" t="s">
        <v>2276</v>
      </c>
      <c r="B381" s="1" t="s">
        <v>2275</v>
      </c>
      <c r="C381" s="29" t="s">
        <v>3</v>
      </c>
      <c r="D381" s="29" t="s">
        <v>3</v>
      </c>
      <c r="E381" s="29" t="s">
        <v>2</v>
      </c>
      <c r="F381" s="29" t="s">
        <v>2</v>
      </c>
      <c r="G381" s="29" t="s">
        <v>2</v>
      </c>
      <c r="H381" s="29" t="s">
        <v>2</v>
      </c>
      <c r="I381" s="29" t="s">
        <v>3</v>
      </c>
      <c r="J381" s="30">
        <v>1</v>
      </c>
      <c r="K381" s="29" t="s">
        <v>2</v>
      </c>
      <c r="L381" s="29" t="s">
        <v>2</v>
      </c>
      <c r="M381" s="29" t="s">
        <v>2</v>
      </c>
      <c r="N381" s="29" t="s">
        <v>3</v>
      </c>
      <c r="O381" s="1"/>
      <c r="P381" s="29" t="s">
        <v>4</v>
      </c>
      <c r="Q381" s="29"/>
      <c r="R381" s="85" t="s">
        <v>3</v>
      </c>
      <c r="S381" s="85" t="s">
        <v>3</v>
      </c>
      <c r="T381" s="117" t="str">
        <f t="shared" si="30"/>
        <v>ja</v>
      </c>
      <c r="U381" s="117" t="str">
        <f t="shared" si="31"/>
        <v>ja</v>
      </c>
      <c r="V381" s="142" t="s">
        <v>4580</v>
      </c>
      <c r="W381" s="118">
        <f t="shared" si="32"/>
        <v>1</v>
      </c>
      <c r="X381" s="117" t="str">
        <f t="shared" si="33"/>
        <v>OK</v>
      </c>
      <c r="Y381" s="117" t="str">
        <f t="shared" si="34"/>
        <v>keine</v>
      </c>
      <c r="Z381" s="117" t="str">
        <f t="shared" si="35"/>
        <v>OK</v>
      </c>
    </row>
    <row r="382" spans="1:26" s="117" customFormat="1" ht="12.75" hidden="1" customHeight="1" x14ac:dyDescent="0.35">
      <c r="A382" s="29" t="s">
        <v>2762</v>
      </c>
      <c r="B382" s="1" t="s">
        <v>198</v>
      </c>
      <c r="C382" s="29" t="s">
        <v>3</v>
      </c>
      <c r="D382" s="29" t="s">
        <v>3</v>
      </c>
      <c r="E382" s="29" t="s">
        <v>2</v>
      </c>
      <c r="F382" s="29" t="s">
        <v>2</v>
      </c>
      <c r="G382" s="29" t="s">
        <v>2</v>
      </c>
      <c r="H382" s="29" t="s">
        <v>2</v>
      </c>
      <c r="I382" s="29" t="s">
        <v>3</v>
      </c>
      <c r="J382" s="30">
        <v>1</v>
      </c>
      <c r="K382" s="29" t="s">
        <v>2</v>
      </c>
      <c r="L382" s="29" t="s">
        <v>2</v>
      </c>
      <c r="M382" s="29" t="s">
        <v>2</v>
      </c>
      <c r="N382" s="29" t="s">
        <v>3</v>
      </c>
      <c r="O382" s="1"/>
      <c r="P382" s="29" t="s">
        <v>4</v>
      </c>
      <c r="Q382" s="29"/>
      <c r="R382" s="85" t="s">
        <v>2</v>
      </c>
      <c r="S382" s="85" t="s">
        <v>2</v>
      </c>
      <c r="T382" s="117" t="str">
        <f t="shared" si="30"/>
        <v>ja</v>
      </c>
      <c r="U382" s="117" t="str">
        <f t="shared" si="31"/>
        <v>ja</v>
      </c>
      <c r="V382" s="142" t="s">
        <v>4586</v>
      </c>
      <c r="W382" s="118">
        <f t="shared" si="32"/>
        <v>1</v>
      </c>
      <c r="X382" s="117" t="str">
        <f t="shared" si="33"/>
        <v>OK</v>
      </c>
      <c r="Y382" s="117" t="str">
        <f t="shared" si="34"/>
        <v>keine</v>
      </c>
      <c r="Z382" s="117" t="str">
        <f t="shared" si="35"/>
        <v>OK</v>
      </c>
    </row>
    <row r="383" spans="1:26" s="117" customFormat="1" ht="12.75" hidden="1" customHeight="1" x14ac:dyDescent="0.35">
      <c r="A383" s="29" t="s">
        <v>2763</v>
      </c>
      <c r="B383" s="1" t="s">
        <v>1515</v>
      </c>
      <c r="C383" s="29" t="s">
        <v>3</v>
      </c>
      <c r="D383" s="29" t="s">
        <v>3</v>
      </c>
      <c r="E383" s="29" t="s">
        <v>2</v>
      </c>
      <c r="F383" s="29" t="s">
        <v>2</v>
      </c>
      <c r="G383" s="29" t="s">
        <v>2</v>
      </c>
      <c r="H383" s="29" t="s">
        <v>2</v>
      </c>
      <c r="I383" s="29" t="s">
        <v>3</v>
      </c>
      <c r="J383" s="30">
        <v>1</v>
      </c>
      <c r="K383" s="29" t="s">
        <v>2</v>
      </c>
      <c r="L383" s="29" t="s">
        <v>2</v>
      </c>
      <c r="M383" s="29" t="s">
        <v>2</v>
      </c>
      <c r="N383" s="29" t="s">
        <v>3</v>
      </c>
      <c r="O383" s="1"/>
      <c r="P383" s="29" t="s">
        <v>4</v>
      </c>
      <c r="Q383" s="29"/>
      <c r="R383" s="85" t="s">
        <v>3</v>
      </c>
      <c r="S383" s="85" t="s">
        <v>3</v>
      </c>
      <c r="T383" s="117" t="str">
        <f t="shared" si="30"/>
        <v>ja</v>
      </c>
      <c r="U383" s="117" t="str">
        <f t="shared" si="31"/>
        <v>ja</v>
      </c>
      <c r="V383" s="142" t="s">
        <v>4580</v>
      </c>
      <c r="W383" s="118">
        <f t="shared" si="32"/>
        <v>1</v>
      </c>
      <c r="X383" s="117" t="str">
        <f t="shared" si="33"/>
        <v>OK</v>
      </c>
      <c r="Y383" s="117" t="str">
        <f t="shared" si="34"/>
        <v>keine</v>
      </c>
      <c r="Z383" s="117" t="str">
        <f t="shared" si="35"/>
        <v>OK</v>
      </c>
    </row>
    <row r="384" spans="1:26" s="115" customFormat="1" ht="12.75" hidden="1" customHeight="1" x14ac:dyDescent="0.35">
      <c r="A384" s="29" t="s">
        <v>2764</v>
      </c>
      <c r="B384" s="1" t="s">
        <v>1567</v>
      </c>
      <c r="C384" s="29" t="s">
        <v>3</v>
      </c>
      <c r="D384" s="29" t="s">
        <v>3</v>
      </c>
      <c r="E384" s="29" t="s">
        <v>2</v>
      </c>
      <c r="F384" s="29" t="s">
        <v>2</v>
      </c>
      <c r="G384" s="29" t="s">
        <v>2</v>
      </c>
      <c r="H384" s="29" t="s">
        <v>2</v>
      </c>
      <c r="I384" s="29" t="s">
        <v>3</v>
      </c>
      <c r="J384" s="30">
        <v>1</v>
      </c>
      <c r="K384" s="29" t="s">
        <v>2</v>
      </c>
      <c r="L384" s="29" t="s">
        <v>2</v>
      </c>
      <c r="M384" s="29" t="s">
        <v>2</v>
      </c>
      <c r="N384" s="29" t="s">
        <v>3</v>
      </c>
      <c r="O384" s="1"/>
      <c r="P384" s="29" t="s">
        <v>4</v>
      </c>
      <c r="Q384" s="29"/>
      <c r="R384" s="85" t="s">
        <v>2</v>
      </c>
      <c r="S384" s="85" t="s">
        <v>2</v>
      </c>
      <c r="T384" s="117" t="str">
        <f t="shared" si="30"/>
        <v>ja</v>
      </c>
      <c r="U384" s="117" t="str">
        <f t="shared" si="31"/>
        <v>ja</v>
      </c>
      <c r="V384" s="142" t="s">
        <v>4573</v>
      </c>
      <c r="W384" s="118">
        <f t="shared" si="32"/>
        <v>1</v>
      </c>
      <c r="X384" s="117" t="str">
        <f t="shared" si="33"/>
        <v>OK</v>
      </c>
      <c r="Y384" s="117" t="str">
        <f t="shared" si="34"/>
        <v>keine</v>
      </c>
      <c r="Z384" s="117" t="str">
        <f t="shared" si="35"/>
        <v>OK</v>
      </c>
    </row>
    <row r="385" spans="1:26" s="117" customFormat="1" ht="12.75" hidden="1" customHeight="1" x14ac:dyDescent="0.35">
      <c r="A385" s="29" t="s">
        <v>2218</v>
      </c>
      <c r="B385" s="1" t="s">
        <v>2217</v>
      </c>
      <c r="C385" s="29" t="s">
        <v>3</v>
      </c>
      <c r="D385" s="29" t="s">
        <v>3</v>
      </c>
      <c r="E385" s="29" t="s">
        <v>2</v>
      </c>
      <c r="F385" s="29" t="s">
        <v>2</v>
      </c>
      <c r="G385" s="29" t="s">
        <v>2</v>
      </c>
      <c r="H385" s="29" t="s">
        <v>2</v>
      </c>
      <c r="I385" s="29" t="s">
        <v>3</v>
      </c>
      <c r="J385" s="30">
        <v>2</v>
      </c>
      <c r="K385" s="29" t="s">
        <v>2</v>
      </c>
      <c r="L385" s="29" t="s">
        <v>2</v>
      </c>
      <c r="M385" s="29" t="s">
        <v>2</v>
      </c>
      <c r="N385" s="29" t="s">
        <v>3</v>
      </c>
      <c r="O385" s="1"/>
      <c r="P385" s="29" t="s">
        <v>4</v>
      </c>
      <c r="Q385" s="29"/>
      <c r="R385" s="85" t="s">
        <v>2</v>
      </c>
      <c r="S385" s="85" t="s">
        <v>2</v>
      </c>
      <c r="T385" s="117" t="str">
        <f t="shared" si="30"/>
        <v>ja</v>
      </c>
      <c r="U385" s="117" t="str">
        <f t="shared" si="31"/>
        <v>ja</v>
      </c>
      <c r="V385" s="142" t="s">
        <v>4577</v>
      </c>
      <c r="W385" s="118">
        <f t="shared" si="32"/>
        <v>2</v>
      </c>
      <c r="X385" s="117" t="str">
        <f t="shared" si="33"/>
        <v>OK</v>
      </c>
      <c r="Y385" s="117" t="str">
        <f t="shared" si="34"/>
        <v>keine</v>
      </c>
      <c r="Z385" s="117" t="str">
        <f t="shared" si="35"/>
        <v>OK</v>
      </c>
    </row>
    <row r="386" spans="1:26" s="117" customFormat="1" ht="12.75" hidden="1" customHeight="1" x14ac:dyDescent="0.35">
      <c r="A386" s="29" t="s">
        <v>2765</v>
      </c>
      <c r="B386" s="1" t="s">
        <v>1485</v>
      </c>
      <c r="C386" s="29" t="s">
        <v>3</v>
      </c>
      <c r="D386" s="29" t="s">
        <v>3</v>
      </c>
      <c r="E386" s="29" t="s">
        <v>2</v>
      </c>
      <c r="F386" s="29" t="s">
        <v>2</v>
      </c>
      <c r="G386" s="29" t="s">
        <v>2</v>
      </c>
      <c r="H386" s="29" t="s">
        <v>2</v>
      </c>
      <c r="I386" s="29" t="s">
        <v>3</v>
      </c>
      <c r="J386" s="30">
        <v>2</v>
      </c>
      <c r="K386" s="29" t="s">
        <v>2</v>
      </c>
      <c r="L386" s="29" t="s">
        <v>2</v>
      </c>
      <c r="M386" s="29" t="s">
        <v>2</v>
      </c>
      <c r="N386" s="29" t="s">
        <v>3</v>
      </c>
      <c r="O386" s="1"/>
      <c r="P386" s="29">
        <v>300</v>
      </c>
      <c r="Q386" s="29"/>
      <c r="R386" s="85" t="s">
        <v>3</v>
      </c>
      <c r="S386" s="85" t="s">
        <v>3</v>
      </c>
      <c r="T386" s="117" t="str">
        <f t="shared" si="30"/>
        <v>ja</v>
      </c>
      <c r="U386" s="117" t="str">
        <f t="shared" si="31"/>
        <v>ja</v>
      </c>
      <c r="V386" s="142" t="s">
        <v>4598</v>
      </c>
      <c r="W386" s="118">
        <f t="shared" si="32"/>
        <v>2</v>
      </c>
      <c r="X386" s="117" t="str">
        <f t="shared" si="33"/>
        <v>OK</v>
      </c>
      <c r="Y386" s="117">
        <f t="shared" si="34"/>
        <v>300</v>
      </c>
      <c r="Z386" s="117" t="str">
        <f t="shared" si="35"/>
        <v>OK</v>
      </c>
    </row>
    <row r="387" spans="1:26" s="117" customFormat="1" ht="12.75" hidden="1" customHeight="1" x14ac:dyDescent="0.35">
      <c r="A387" s="29" t="s">
        <v>2766</v>
      </c>
      <c r="B387" s="1" t="s">
        <v>405</v>
      </c>
      <c r="C387" s="29" t="s">
        <v>3</v>
      </c>
      <c r="D387" s="29" t="s">
        <v>3</v>
      </c>
      <c r="E387" s="29" t="s">
        <v>2</v>
      </c>
      <c r="F387" s="29" t="s">
        <v>2</v>
      </c>
      <c r="G387" s="29" t="s">
        <v>2</v>
      </c>
      <c r="H387" s="29" t="s">
        <v>2</v>
      </c>
      <c r="I387" s="29" t="s">
        <v>3</v>
      </c>
      <c r="J387" s="30">
        <v>1</v>
      </c>
      <c r="K387" s="29" t="s">
        <v>2</v>
      </c>
      <c r="L387" s="29" t="s">
        <v>2</v>
      </c>
      <c r="M387" s="29" t="s">
        <v>2</v>
      </c>
      <c r="N387" s="29" t="s">
        <v>3</v>
      </c>
      <c r="O387" s="1"/>
      <c r="P387" s="29">
        <v>1198</v>
      </c>
      <c r="Q387" s="29"/>
      <c r="R387" s="85" t="s">
        <v>3</v>
      </c>
      <c r="S387" s="85" t="s">
        <v>3</v>
      </c>
      <c r="T387" s="117" t="str">
        <f t="shared" ref="T387:T450" si="36">IF(AND(C387="nein",D387="nein",E387="nein",F387="nein",G387="nein",H387="nein",I387="nein",K387="nein",L387="nein",M387="nein",N387="nein"),"nein","ja")</f>
        <v>ja</v>
      </c>
      <c r="U387" s="117" t="str">
        <f t="shared" ref="U387:U450" si="37">IF(OR(C387="ja",D387="ja",G387="ja",A387="8100"),"ja","nein")</f>
        <v>ja</v>
      </c>
      <c r="V387" s="142" t="s">
        <v>4622</v>
      </c>
      <c r="W387" s="118">
        <f t="shared" si="32"/>
        <v>1</v>
      </c>
      <c r="X387" s="117" t="str">
        <f t="shared" si="33"/>
        <v>OK</v>
      </c>
      <c r="Y387" s="117">
        <f t="shared" si="34"/>
        <v>1198</v>
      </c>
      <c r="Z387" s="117" t="str">
        <f t="shared" si="35"/>
        <v>OK</v>
      </c>
    </row>
    <row r="388" spans="1:26" s="117" customFormat="1" ht="12.75" hidden="1" customHeight="1" x14ac:dyDescent="0.35">
      <c r="A388" s="29" t="s">
        <v>2767</v>
      </c>
      <c r="B388" s="1" t="s">
        <v>409</v>
      </c>
      <c r="C388" s="29" t="s">
        <v>3</v>
      </c>
      <c r="D388" s="29" t="s">
        <v>3</v>
      </c>
      <c r="E388" s="29" t="s">
        <v>2</v>
      </c>
      <c r="F388" s="29" t="s">
        <v>2</v>
      </c>
      <c r="G388" s="29" t="s">
        <v>2</v>
      </c>
      <c r="H388" s="29" t="s">
        <v>2</v>
      </c>
      <c r="I388" s="29" t="s">
        <v>3</v>
      </c>
      <c r="J388" s="30">
        <v>1</v>
      </c>
      <c r="K388" s="29" t="s">
        <v>2</v>
      </c>
      <c r="L388" s="29" t="s">
        <v>2</v>
      </c>
      <c r="M388" s="29" t="s">
        <v>2</v>
      </c>
      <c r="N388" s="29" t="s">
        <v>3</v>
      </c>
      <c r="O388" s="1"/>
      <c r="P388" s="29" t="s">
        <v>4</v>
      </c>
      <c r="Q388" s="29"/>
      <c r="R388" s="85" t="s">
        <v>3</v>
      </c>
      <c r="S388" s="85" t="s">
        <v>3</v>
      </c>
      <c r="T388" s="117" t="str">
        <f t="shared" si="36"/>
        <v>ja</v>
      </c>
      <c r="U388" s="117" t="str">
        <f t="shared" si="37"/>
        <v>ja</v>
      </c>
      <c r="V388" s="142" t="s">
        <v>4622</v>
      </c>
      <c r="W388" s="118">
        <f t="shared" ref="W388:W451" si="38">J388</f>
        <v>1</v>
      </c>
      <c r="X388" s="117" t="str">
        <f t="shared" ref="X388:X451" si="39">IF(J388=W388,"OK","NICHT OK!")</f>
        <v>OK</v>
      </c>
      <c r="Y388" s="117" t="str">
        <f t="shared" ref="Y388:Y451" si="40">P388</f>
        <v>keine</v>
      </c>
      <c r="Z388" s="117" t="str">
        <f t="shared" ref="Z388:Z451" si="41">IF(P388=Y388,"OK","NICHT OK!")</f>
        <v>OK</v>
      </c>
    </row>
    <row r="389" spans="1:26" s="117" customFormat="1" ht="12.75" hidden="1" customHeight="1" x14ac:dyDescent="0.35">
      <c r="A389" s="29" t="s">
        <v>2768</v>
      </c>
      <c r="B389" s="1" t="s">
        <v>1180</v>
      </c>
      <c r="C389" s="29" t="s">
        <v>3</v>
      </c>
      <c r="D389" s="29" t="s">
        <v>3</v>
      </c>
      <c r="E389" s="29" t="s">
        <v>2</v>
      </c>
      <c r="F389" s="29" t="s">
        <v>2</v>
      </c>
      <c r="G389" s="29" t="s">
        <v>2</v>
      </c>
      <c r="H389" s="29" t="s">
        <v>2</v>
      </c>
      <c r="I389" s="133" t="s">
        <v>3</v>
      </c>
      <c r="J389" s="134">
        <v>1</v>
      </c>
      <c r="K389" s="29" t="s">
        <v>2</v>
      </c>
      <c r="L389" s="29" t="s">
        <v>2</v>
      </c>
      <c r="M389" s="29" t="s">
        <v>2</v>
      </c>
      <c r="N389" s="29" t="s">
        <v>3</v>
      </c>
      <c r="O389" s="1"/>
      <c r="P389" s="29" t="s">
        <v>4</v>
      </c>
      <c r="Q389" s="29"/>
      <c r="R389" s="85" t="s">
        <v>2</v>
      </c>
      <c r="S389" s="85" t="s">
        <v>2</v>
      </c>
      <c r="T389" s="117" t="str">
        <f t="shared" si="36"/>
        <v>ja</v>
      </c>
      <c r="U389" s="117" t="str">
        <f t="shared" si="37"/>
        <v>ja</v>
      </c>
      <c r="V389" s="142" t="s">
        <v>4606</v>
      </c>
      <c r="W389" s="118">
        <f t="shared" si="38"/>
        <v>1</v>
      </c>
      <c r="X389" s="117" t="str">
        <f t="shared" si="39"/>
        <v>OK</v>
      </c>
      <c r="Y389" s="117" t="str">
        <f t="shared" si="40"/>
        <v>keine</v>
      </c>
      <c r="Z389" s="117" t="str">
        <f t="shared" si="41"/>
        <v>OK</v>
      </c>
    </row>
    <row r="390" spans="1:26" s="117" customFormat="1" ht="12.75" hidden="1" customHeight="1" x14ac:dyDescent="0.35">
      <c r="A390" s="29" t="s">
        <v>2769</v>
      </c>
      <c r="B390" s="1" t="s">
        <v>1927</v>
      </c>
      <c r="C390" s="29" t="s">
        <v>3</v>
      </c>
      <c r="D390" s="29" t="s">
        <v>3</v>
      </c>
      <c r="E390" s="29" t="s">
        <v>2</v>
      </c>
      <c r="F390" s="29" t="s">
        <v>2</v>
      </c>
      <c r="G390" s="29" t="s">
        <v>2</v>
      </c>
      <c r="H390" s="29" t="s">
        <v>2</v>
      </c>
      <c r="I390" s="133" t="s">
        <v>3</v>
      </c>
      <c r="J390" s="134">
        <v>1</v>
      </c>
      <c r="K390" s="29" t="s">
        <v>2</v>
      </c>
      <c r="L390" s="29" t="s">
        <v>2</v>
      </c>
      <c r="M390" s="29" t="s">
        <v>2</v>
      </c>
      <c r="N390" s="29" t="s">
        <v>3</v>
      </c>
      <c r="O390" s="1"/>
      <c r="P390" s="29" t="s">
        <v>4</v>
      </c>
      <c r="Q390" s="29"/>
      <c r="R390" s="85" t="s">
        <v>2</v>
      </c>
      <c r="S390" s="85" t="s">
        <v>2</v>
      </c>
      <c r="T390" s="117" t="str">
        <f t="shared" si="36"/>
        <v>ja</v>
      </c>
      <c r="U390" s="117" t="str">
        <f t="shared" si="37"/>
        <v>ja</v>
      </c>
      <c r="V390" s="142" t="s">
        <v>4606</v>
      </c>
      <c r="W390" s="118">
        <f t="shared" si="38"/>
        <v>1</v>
      </c>
      <c r="X390" s="117" t="str">
        <f t="shared" si="39"/>
        <v>OK</v>
      </c>
      <c r="Y390" s="117" t="str">
        <f t="shared" si="40"/>
        <v>keine</v>
      </c>
      <c r="Z390" s="117" t="str">
        <f t="shared" si="41"/>
        <v>OK</v>
      </c>
    </row>
    <row r="391" spans="1:26" s="117" customFormat="1" ht="12.75" hidden="1" customHeight="1" x14ac:dyDescent="0.35">
      <c r="A391" s="29" t="s">
        <v>2770</v>
      </c>
      <c r="B391" s="1" t="s">
        <v>1341</v>
      </c>
      <c r="C391" s="29" t="s">
        <v>3</v>
      </c>
      <c r="D391" s="29" t="s">
        <v>3</v>
      </c>
      <c r="E391" s="29" t="s">
        <v>2</v>
      </c>
      <c r="F391" s="29" t="s">
        <v>2</v>
      </c>
      <c r="G391" s="29" t="s">
        <v>2</v>
      </c>
      <c r="H391" s="29" t="s">
        <v>2</v>
      </c>
      <c r="I391" s="29" t="s">
        <v>3</v>
      </c>
      <c r="J391" s="30">
        <v>1</v>
      </c>
      <c r="K391" s="29" t="s">
        <v>2</v>
      </c>
      <c r="L391" s="29" t="s">
        <v>2</v>
      </c>
      <c r="M391" s="29" t="s">
        <v>2</v>
      </c>
      <c r="N391" s="29" t="s">
        <v>3</v>
      </c>
      <c r="O391" s="1"/>
      <c r="P391" s="29" t="s">
        <v>4</v>
      </c>
      <c r="Q391" s="29"/>
      <c r="R391" s="85" t="s">
        <v>2</v>
      </c>
      <c r="S391" s="85" t="s">
        <v>2</v>
      </c>
      <c r="T391" s="117" t="str">
        <f t="shared" si="36"/>
        <v>ja</v>
      </c>
      <c r="U391" s="117" t="str">
        <f t="shared" si="37"/>
        <v>ja</v>
      </c>
      <c r="V391" s="142" t="s">
        <v>4580</v>
      </c>
      <c r="W391" s="118">
        <f t="shared" si="38"/>
        <v>1</v>
      </c>
      <c r="X391" s="117" t="str">
        <f t="shared" si="39"/>
        <v>OK</v>
      </c>
      <c r="Y391" s="117" t="str">
        <f t="shared" si="40"/>
        <v>keine</v>
      </c>
      <c r="Z391" s="117" t="str">
        <f t="shared" si="41"/>
        <v>OK</v>
      </c>
    </row>
    <row r="392" spans="1:26" s="117" customFormat="1" ht="12.75" hidden="1" customHeight="1" x14ac:dyDescent="0.35">
      <c r="A392" s="29" t="s">
        <v>2771</v>
      </c>
      <c r="B392" s="1" t="s">
        <v>243</v>
      </c>
      <c r="C392" s="29" t="s">
        <v>3</v>
      </c>
      <c r="D392" s="29" t="s">
        <v>3</v>
      </c>
      <c r="E392" s="29" t="s">
        <v>2</v>
      </c>
      <c r="F392" s="29" t="s">
        <v>2</v>
      </c>
      <c r="G392" s="29" t="s">
        <v>2</v>
      </c>
      <c r="H392" s="29" t="s">
        <v>2</v>
      </c>
      <c r="I392" s="29" t="s">
        <v>3</v>
      </c>
      <c r="J392" s="30">
        <v>1</v>
      </c>
      <c r="K392" s="29" t="s">
        <v>2</v>
      </c>
      <c r="L392" s="29" t="s">
        <v>2</v>
      </c>
      <c r="M392" s="29" t="s">
        <v>2</v>
      </c>
      <c r="N392" s="29" t="s">
        <v>3</v>
      </c>
      <c r="O392" s="1"/>
      <c r="P392" s="29" t="s">
        <v>4</v>
      </c>
      <c r="Q392" s="29"/>
      <c r="R392" s="85" t="s">
        <v>2</v>
      </c>
      <c r="S392" s="85" t="s">
        <v>2</v>
      </c>
      <c r="T392" s="117" t="str">
        <f t="shared" si="36"/>
        <v>ja</v>
      </c>
      <c r="U392" s="117" t="str">
        <f t="shared" si="37"/>
        <v>ja</v>
      </c>
      <c r="V392" s="142" t="s">
        <v>4594</v>
      </c>
      <c r="W392" s="118">
        <f t="shared" si="38"/>
        <v>1</v>
      </c>
      <c r="X392" s="117" t="str">
        <f t="shared" si="39"/>
        <v>OK</v>
      </c>
      <c r="Y392" s="117" t="str">
        <f t="shared" si="40"/>
        <v>keine</v>
      </c>
      <c r="Z392" s="117" t="str">
        <f t="shared" si="41"/>
        <v>OK</v>
      </c>
    </row>
    <row r="393" spans="1:26" s="117" customFormat="1" ht="12.75" hidden="1" customHeight="1" x14ac:dyDescent="0.35">
      <c r="A393" s="29" t="s">
        <v>2772</v>
      </c>
      <c r="B393" s="1" t="s">
        <v>525</v>
      </c>
      <c r="C393" s="29" t="s">
        <v>3</v>
      </c>
      <c r="D393" s="29" t="s">
        <v>3</v>
      </c>
      <c r="E393" s="29" t="s">
        <v>2</v>
      </c>
      <c r="F393" s="29" t="s">
        <v>2</v>
      </c>
      <c r="G393" s="29" t="s">
        <v>2</v>
      </c>
      <c r="H393" s="29" t="s">
        <v>2</v>
      </c>
      <c r="I393" s="29" t="s">
        <v>3</v>
      </c>
      <c r="J393" s="30">
        <v>1</v>
      </c>
      <c r="K393" s="29" t="s">
        <v>2</v>
      </c>
      <c r="L393" s="29" t="s">
        <v>2</v>
      </c>
      <c r="M393" s="29" t="s">
        <v>2</v>
      </c>
      <c r="N393" s="29" t="s">
        <v>3</v>
      </c>
      <c r="O393" s="1"/>
      <c r="P393" s="29" t="s">
        <v>4</v>
      </c>
      <c r="Q393" s="29"/>
      <c r="R393" s="85" t="s">
        <v>3</v>
      </c>
      <c r="S393" s="85" t="s">
        <v>3</v>
      </c>
      <c r="T393" s="117" t="str">
        <f t="shared" si="36"/>
        <v>ja</v>
      </c>
      <c r="U393" s="117" t="str">
        <f t="shared" si="37"/>
        <v>ja</v>
      </c>
      <c r="V393" s="142" t="s">
        <v>4622</v>
      </c>
      <c r="W393" s="118">
        <f t="shared" si="38"/>
        <v>1</v>
      </c>
      <c r="X393" s="117" t="str">
        <f t="shared" si="39"/>
        <v>OK</v>
      </c>
      <c r="Y393" s="117" t="str">
        <f t="shared" si="40"/>
        <v>keine</v>
      </c>
      <c r="Z393" s="117" t="str">
        <f t="shared" si="41"/>
        <v>OK</v>
      </c>
    </row>
    <row r="394" spans="1:26" s="117" customFormat="1" ht="12.75" hidden="1" customHeight="1" x14ac:dyDescent="0.35">
      <c r="A394" s="29" t="s">
        <v>2773</v>
      </c>
      <c r="B394" s="1" t="s">
        <v>524</v>
      </c>
      <c r="C394" s="29" t="s">
        <v>3</v>
      </c>
      <c r="D394" s="29" t="s">
        <v>3</v>
      </c>
      <c r="E394" s="29" t="s">
        <v>2</v>
      </c>
      <c r="F394" s="29" t="s">
        <v>2</v>
      </c>
      <c r="G394" s="29" t="s">
        <v>2</v>
      </c>
      <c r="H394" s="29" t="s">
        <v>2</v>
      </c>
      <c r="I394" s="29" t="s">
        <v>3</v>
      </c>
      <c r="J394" s="30">
        <v>1</v>
      </c>
      <c r="K394" s="29" t="s">
        <v>2</v>
      </c>
      <c r="L394" s="29" t="s">
        <v>2</v>
      </c>
      <c r="M394" s="29" t="s">
        <v>2</v>
      </c>
      <c r="N394" s="29" t="s">
        <v>3</v>
      </c>
      <c r="O394" s="1"/>
      <c r="P394" s="29" t="s">
        <v>4</v>
      </c>
      <c r="Q394" s="29"/>
      <c r="R394" s="85" t="s">
        <v>3</v>
      </c>
      <c r="S394" s="85" t="s">
        <v>3</v>
      </c>
      <c r="T394" s="117" t="str">
        <f t="shared" si="36"/>
        <v>ja</v>
      </c>
      <c r="U394" s="117" t="str">
        <f t="shared" si="37"/>
        <v>ja</v>
      </c>
      <c r="V394" s="142" t="s">
        <v>4622</v>
      </c>
      <c r="W394" s="118">
        <f t="shared" si="38"/>
        <v>1</v>
      </c>
      <c r="X394" s="117" t="str">
        <f t="shared" si="39"/>
        <v>OK</v>
      </c>
      <c r="Y394" s="117" t="str">
        <f t="shared" si="40"/>
        <v>keine</v>
      </c>
      <c r="Z394" s="117" t="str">
        <f t="shared" si="41"/>
        <v>OK</v>
      </c>
    </row>
    <row r="395" spans="1:26" s="117" customFormat="1" ht="12.75" hidden="1" customHeight="1" x14ac:dyDescent="0.35">
      <c r="A395" s="29" t="s">
        <v>2774</v>
      </c>
      <c r="B395" s="1" t="s">
        <v>406</v>
      </c>
      <c r="C395" s="29" t="s">
        <v>3</v>
      </c>
      <c r="D395" s="29" t="s">
        <v>3</v>
      </c>
      <c r="E395" s="29" t="s">
        <v>2</v>
      </c>
      <c r="F395" s="29" t="s">
        <v>2</v>
      </c>
      <c r="G395" s="29" t="s">
        <v>2</v>
      </c>
      <c r="H395" s="29" t="s">
        <v>2</v>
      </c>
      <c r="I395" s="29" t="s">
        <v>3</v>
      </c>
      <c r="J395" s="30">
        <v>2</v>
      </c>
      <c r="K395" s="29" t="s">
        <v>2</v>
      </c>
      <c r="L395" s="29" t="s">
        <v>2</v>
      </c>
      <c r="M395" s="29" t="s">
        <v>2</v>
      </c>
      <c r="N395" s="29" t="s">
        <v>3</v>
      </c>
      <c r="O395" s="1"/>
      <c r="P395" s="29" t="s">
        <v>4</v>
      </c>
      <c r="Q395" s="29"/>
      <c r="R395" s="85" t="s">
        <v>2</v>
      </c>
      <c r="S395" s="85" t="s">
        <v>2</v>
      </c>
      <c r="T395" s="117" t="str">
        <f t="shared" si="36"/>
        <v>ja</v>
      </c>
      <c r="U395" s="117" t="str">
        <f t="shared" si="37"/>
        <v>ja</v>
      </c>
      <c r="V395" s="142" t="s">
        <v>4577</v>
      </c>
      <c r="W395" s="118">
        <f t="shared" si="38"/>
        <v>2</v>
      </c>
      <c r="X395" s="117" t="str">
        <f t="shared" si="39"/>
        <v>OK</v>
      </c>
      <c r="Y395" s="117" t="str">
        <f t="shared" si="40"/>
        <v>keine</v>
      </c>
      <c r="Z395" s="117" t="str">
        <f t="shared" si="41"/>
        <v>OK</v>
      </c>
    </row>
    <row r="396" spans="1:26" s="117" customFormat="1" ht="12.75" hidden="1" customHeight="1" x14ac:dyDescent="0.35">
      <c r="A396" s="29" t="s">
        <v>2775</v>
      </c>
      <c r="B396" s="1" t="s">
        <v>1305</v>
      </c>
      <c r="C396" s="29" t="s">
        <v>3</v>
      </c>
      <c r="D396" s="29" t="s">
        <v>3</v>
      </c>
      <c r="E396" s="29" t="s">
        <v>2</v>
      </c>
      <c r="F396" s="29" t="s">
        <v>2</v>
      </c>
      <c r="G396" s="29" t="s">
        <v>2</v>
      </c>
      <c r="H396" s="29" t="s">
        <v>2</v>
      </c>
      <c r="I396" s="29" t="s">
        <v>3</v>
      </c>
      <c r="J396" s="30">
        <v>1</v>
      </c>
      <c r="K396" s="29" t="s">
        <v>2</v>
      </c>
      <c r="L396" s="29" t="s">
        <v>2</v>
      </c>
      <c r="M396" s="29" t="s">
        <v>2</v>
      </c>
      <c r="N396" s="29" t="s">
        <v>3</v>
      </c>
      <c r="O396" s="1"/>
      <c r="P396" s="29" t="s">
        <v>4</v>
      </c>
      <c r="Q396" s="29"/>
      <c r="R396" s="85" t="s">
        <v>3</v>
      </c>
      <c r="S396" s="85" t="s">
        <v>3</v>
      </c>
      <c r="T396" s="117" t="str">
        <f t="shared" si="36"/>
        <v>ja</v>
      </c>
      <c r="U396" s="117" t="str">
        <f t="shared" si="37"/>
        <v>ja</v>
      </c>
      <c r="V396" s="142" t="s">
        <v>4580</v>
      </c>
      <c r="W396" s="118">
        <f t="shared" si="38"/>
        <v>1</v>
      </c>
      <c r="X396" s="117" t="str">
        <f t="shared" si="39"/>
        <v>OK</v>
      </c>
      <c r="Y396" s="117" t="str">
        <f t="shared" si="40"/>
        <v>keine</v>
      </c>
      <c r="Z396" s="117" t="str">
        <f t="shared" si="41"/>
        <v>OK</v>
      </c>
    </row>
    <row r="397" spans="1:26" s="117" customFormat="1" ht="12.75" hidden="1" customHeight="1" x14ac:dyDescent="0.35">
      <c r="A397" s="29" t="s">
        <v>2776</v>
      </c>
      <c r="B397" s="1" t="s">
        <v>948</v>
      </c>
      <c r="C397" s="29" t="s">
        <v>2</v>
      </c>
      <c r="D397" s="29" t="s">
        <v>2</v>
      </c>
      <c r="E397" s="29" t="s">
        <v>2</v>
      </c>
      <c r="F397" s="29" t="s">
        <v>2</v>
      </c>
      <c r="G397" s="29" t="s">
        <v>2</v>
      </c>
      <c r="H397" s="29" t="s">
        <v>2</v>
      </c>
      <c r="I397" s="29" t="s">
        <v>2</v>
      </c>
      <c r="J397" s="30" t="s">
        <v>2</v>
      </c>
      <c r="K397" s="29" t="s">
        <v>2</v>
      </c>
      <c r="L397" s="29" t="s">
        <v>2</v>
      </c>
      <c r="M397" s="29" t="s">
        <v>2</v>
      </c>
      <c r="N397" s="29" t="s">
        <v>2</v>
      </c>
      <c r="O397" s="1" t="s">
        <v>2410</v>
      </c>
      <c r="P397" s="29" t="s">
        <v>4</v>
      </c>
      <c r="Q397" s="29"/>
      <c r="R397" s="85" t="s">
        <v>2</v>
      </c>
      <c r="S397" s="85" t="s">
        <v>2</v>
      </c>
      <c r="T397" s="117" t="str">
        <f t="shared" si="36"/>
        <v>nein</v>
      </c>
      <c r="U397" s="117" t="str">
        <f t="shared" si="37"/>
        <v>nein</v>
      </c>
      <c r="V397" s="142" t="s">
        <v>4579</v>
      </c>
      <c r="W397" s="118" t="str">
        <f t="shared" si="38"/>
        <v>nein</v>
      </c>
      <c r="X397" s="117" t="str">
        <f t="shared" si="39"/>
        <v>OK</v>
      </c>
      <c r="Y397" s="117" t="str">
        <f t="shared" si="40"/>
        <v>keine</v>
      </c>
      <c r="Z397" s="117" t="str">
        <f t="shared" si="41"/>
        <v>OK</v>
      </c>
    </row>
    <row r="398" spans="1:26" s="117" customFormat="1" ht="12.75" hidden="1" customHeight="1" x14ac:dyDescent="0.35">
      <c r="A398" s="29" t="s">
        <v>2777</v>
      </c>
      <c r="B398" s="1" t="s">
        <v>942</v>
      </c>
      <c r="C398" s="29" t="s">
        <v>2</v>
      </c>
      <c r="D398" s="29" t="s">
        <v>2</v>
      </c>
      <c r="E398" s="29" t="s">
        <v>2</v>
      </c>
      <c r="F398" s="29" t="s">
        <v>2</v>
      </c>
      <c r="G398" s="29" t="s">
        <v>2</v>
      </c>
      <c r="H398" s="29" t="s">
        <v>2</v>
      </c>
      <c r="I398" s="29" t="s">
        <v>2</v>
      </c>
      <c r="J398" s="30" t="s">
        <v>2</v>
      </c>
      <c r="K398" s="29" t="s">
        <v>2</v>
      </c>
      <c r="L398" s="29" t="s">
        <v>2</v>
      </c>
      <c r="M398" s="29" t="s">
        <v>2</v>
      </c>
      <c r="N398" s="29" t="s">
        <v>2</v>
      </c>
      <c r="O398" s="1" t="s">
        <v>2410</v>
      </c>
      <c r="P398" s="29" t="s">
        <v>4</v>
      </c>
      <c r="Q398" s="29"/>
      <c r="R398" s="85" t="s">
        <v>2</v>
      </c>
      <c r="S398" s="85" t="s">
        <v>2</v>
      </c>
      <c r="T398" s="117" t="str">
        <f t="shared" si="36"/>
        <v>nein</v>
      </c>
      <c r="U398" s="117" t="str">
        <f t="shared" si="37"/>
        <v>nein</v>
      </c>
      <c r="V398" s="142" t="s">
        <v>4579</v>
      </c>
      <c r="W398" s="118" t="str">
        <f t="shared" si="38"/>
        <v>nein</v>
      </c>
      <c r="X398" s="117" t="str">
        <f t="shared" si="39"/>
        <v>OK</v>
      </c>
      <c r="Y398" s="117" t="str">
        <f t="shared" si="40"/>
        <v>keine</v>
      </c>
      <c r="Z398" s="117" t="str">
        <f t="shared" si="41"/>
        <v>OK</v>
      </c>
    </row>
    <row r="399" spans="1:26" s="117" customFormat="1" ht="12.75" hidden="1" customHeight="1" x14ac:dyDescent="0.35">
      <c r="A399" s="29" t="s">
        <v>2778</v>
      </c>
      <c r="B399" s="1" t="s">
        <v>943</v>
      </c>
      <c r="C399" s="29" t="s">
        <v>2</v>
      </c>
      <c r="D399" s="29" t="s">
        <v>2</v>
      </c>
      <c r="E399" s="29" t="s">
        <v>2</v>
      </c>
      <c r="F399" s="29" t="s">
        <v>2</v>
      </c>
      <c r="G399" s="29" t="s">
        <v>2</v>
      </c>
      <c r="H399" s="29" t="s">
        <v>2</v>
      </c>
      <c r="I399" s="29" t="s">
        <v>2</v>
      </c>
      <c r="J399" s="30" t="s">
        <v>2</v>
      </c>
      <c r="K399" s="29" t="s">
        <v>2</v>
      </c>
      <c r="L399" s="29" t="s">
        <v>2</v>
      </c>
      <c r="M399" s="29" t="s">
        <v>2</v>
      </c>
      <c r="N399" s="29" t="s">
        <v>2</v>
      </c>
      <c r="O399" s="1" t="s">
        <v>2410</v>
      </c>
      <c r="P399" s="29" t="s">
        <v>4</v>
      </c>
      <c r="Q399" s="29"/>
      <c r="R399" s="85" t="s">
        <v>2</v>
      </c>
      <c r="S399" s="85" t="s">
        <v>2</v>
      </c>
      <c r="T399" s="117" t="str">
        <f t="shared" si="36"/>
        <v>nein</v>
      </c>
      <c r="U399" s="117" t="str">
        <f t="shared" si="37"/>
        <v>nein</v>
      </c>
      <c r="V399" s="142" t="s">
        <v>4579</v>
      </c>
      <c r="W399" s="118" t="str">
        <f t="shared" si="38"/>
        <v>nein</v>
      </c>
      <c r="X399" s="117" t="str">
        <f t="shared" si="39"/>
        <v>OK</v>
      </c>
      <c r="Y399" s="117" t="str">
        <f t="shared" si="40"/>
        <v>keine</v>
      </c>
      <c r="Z399" s="117" t="str">
        <f t="shared" si="41"/>
        <v>OK</v>
      </c>
    </row>
    <row r="400" spans="1:26" s="117" customFormat="1" ht="12.75" hidden="1" customHeight="1" x14ac:dyDescent="0.35">
      <c r="A400" s="29" t="s">
        <v>2779</v>
      </c>
      <c r="B400" s="1" t="s">
        <v>944</v>
      </c>
      <c r="C400" s="29" t="s">
        <v>2</v>
      </c>
      <c r="D400" s="29" t="s">
        <v>2</v>
      </c>
      <c r="E400" s="29" t="s">
        <v>2</v>
      </c>
      <c r="F400" s="29" t="s">
        <v>2</v>
      </c>
      <c r="G400" s="29" t="s">
        <v>2</v>
      </c>
      <c r="H400" s="29" t="s">
        <v>2</v>
      </c>
      <c r="I400" s="29" t="s">
        <v>2</v>
      </c>
      <c r="J400" s="30" t="s">
        <v>2</v>
      </c>
      <c r="K400" s="29" t="s">
        <v>2</v>
      </c>
      <c r="L400" s="29" t="s">
        <v>2</v>
      </c>
      <c r="M400" s="29" t="s">
        <v>2</v>
      </c>
      <c r="N400" s="29" t="s">
        <v>2</v>
      </c>
      <c r="O400" s="1" t="s">
        <v>2410</v>
      </c>
      <c r="P400" s="29" t="s">
        <v>4</v>
      </c>
      <c r="Q400" s="29"/>
      <c r="R400" s="85" t="s">
        <v>2</v>
      </c>
      <c r="S400" s="85" t="s">
        <v>2</v>
      </c>
      <c r="T400" s="117" t="str">
        <f t="shared" si="36"/>
        <v>nein</v>
      </c>
      <c r="U400" s="117" t="str">
        <f t="shared" si="37"/>
        <v>nein</v>
      </c>
      <c r="V400" s="142" t="s">
        <v>4579</v>
      </c>
      <c r="W400" s="118" t="str">
        <f t="shared" si="38"/>
        <v>nein</v>
      </c>
      <c r="X400" s="117" t="str">
        <f t="shared" si="39"/>
        <v>OK</v>
      </c>
      <c r="Y400" s="117" t="str">
        <f t="shared" si="40"/>
        <v>keine</v>
      </c>
      <c r="Z400" s="117" t="str">
        <f t="shared" si="41"/>
        <v>OK</v>
      </c>
    </row>
    <row r="401" spans="1:26" s="115" customFormat="1" ht="12.75" hidden="1" customHeight="1" x14ac:dyDescent="0.35">
      <c r="A401" s="29" t="s">
        <v>2780</v>
      </c>
      <c r="B401" s="1" t="s">
        <v>947</v>
      </c>
      <c r="C401" s="29" t="s">
        <v>2</v>
      </c>
      <c r="D401" s="29" t="s">
        <v>2</v>
      </c>
      <c r="E401" s="29" t="s">
        <v>2</v>
      </c>
      <c r="F401" s="29" t="s">
        <v>2</v>
      </c>
      <c r="G401" s="29" t="s">
        <v>2</v>
      </c>
      <c r="H401" s="29" t="s">
        <v>2</v>
      </c>
      <c r="I401" s="29" t="s">
        <v>2</v>
      </c>
      <c r="J401" s="30" t="s">
        <v>2</v>
      </c>
      <c r="K401" s="29" t="s">
        <v>2</v>
      </c>
      <c r="L401" s="29" t="s">
        <v>2</v>
      </c>
      <c r="M401" s="29" t="s">
        <v>2</v>
      </c>
      <c r="N401" s="29" t="s">
        <v>2</v>
      </c>
      <c r="O401" s="1" t="s">
        <v>2410</v>
      </c>
      <c r="P401" s="29" t="s">
        <v>4</v>
      </c>
      <c r="Q401" s="29"/>
      <c r="R401" s="85" t="s">
        <v>2</v>
      </c>
      <c r="S401" s="85" t="s">
        <v>2</v>
      </c>
      <c r="T401" s="117" t="str">
        <f t="shared" si="36"/>
        <v>nein</v>
      </c>
      <c r="U401" s="117" t="str">
        <f t="shared" si="37"/>
        <v>nein</v>
      </c>
      <c r="V401" s="142" t="s">
        <v>4579</v>
      </c>
      <c r="W401" s="118" t="str">
        <f t="shared" si="38"/>
        <v>nein</v>
      </c>
      <c r="X401" s="117" t="str">
        <f t="shared" si="39"/>
        <v>OK</v>
      </c>
      <c r="Y401" s="117" t="str">
        <f t="shared" si="40"/>
        <v>keine</v>
      </c>
      <c r="Z401" s="117" t="str">
        <f t="shared" si="41"/>
        <v>OK</v>
      </c>
    </row>
    <row r="402" spans="1:26" s="115" customFormat="1" ht="12.75" hidden="1" customHeight="1" x14ac:dyDescent="0.35">
      <c r="A402" s="29" t="s">
        <v>2781</v>
      </c>
      <c r="B402" s="1" t="s">
        <v>945</v>
      </c>
      <c r="C402" s="29" t="s">
        <v>2</v>
      </c>
      <c r="D402" s="29" t="s">
        <v>2</v>
      </c>
      <c r="E402" s="29" t="s">
        <v>2</v>
      </c>
      <c r="F402" s="29" t="s">
        <v>2</v>
      </c>
      <c r="G402" s="29" t="s">
        <v>2</v>
      </c>
      <c r="H402" s="29" t="s">
        <v>2</v>
      </c>
      <c r="I402" s="29" t="s">
        <v>2</v>
      </c>
      <c r="J402" s="30" t="s">
        <v>2</v>
      </c>
      <c r="K402" s="29" t="s">
        <v>2</v>
      </c>
      <c r="L402" s="29" t="s">
        <v>2</v>
      </c>
      <c r="M402" s="29" t="s">
        <v>2</v>
      </c>
      <c r="N402" s="29" t="s">
        <v>2</v>
      </c>
      <c r="O402" s="1" t="s">
        <v>2410</v>
      </c>
      <c r="P402" s="29" t="s">
        <v>4</v>
      </c>
      <c r="Q402" s="29"/>
      <c r="R402" s="85" t="s">
        <v>2</v>
      </c>
      <c r="S402" s="85" t="s">
        <v>2</v>
      </c>
      <c r="T402" s="117" t="str">
        <f t="shared" si="36"/>
        <v>nein</v>
      </c>
      <c r="U402" s="117" t="str">
        <f t="shared" si="37"/>
        <v>nein</v>
      </c>
      <c r="V402" s="142" t="s">
        <v>4579</v>
      </c>
      <c r="W402" s="118" t="str">
        <f t="shared" si="38"/>
        <v>nein</v>
      </c>
      <c r="X402" s="117" t="str">
        <f t="shared" si="39"/>
        <v>OK</v>
      </c>
      <c r="Y402" s="117" t="str">
        <f t="shared" si="40"/>
        <v>keine</v>
      </c>
      <c r="Z402" s="117" t="str">
        <f t="shared" si="41"/>
        <v>OK</v>
      </c>
    </row>
    <row r="403" spans="1:26" s="115" customFormat="1" ht="12.75" hidden="1" customHeight="1" x14ac:dyDescent="0.35">
      <c r="A403" s="29" t="s">
        <v>2782</v>
      </c>
      <c r="B403" s="1" t="s">
        <v>1580</v>
      </c>
      <c r="C403" s="29" t="s">
        <v>2</v>
      </c>
      <c r="D403" s="29" t="s">
        <v>2</v>
      </c>
      <c r="E403" s="29" t="s">
        <v>2</v>
      </c>
      <c r="F403" s="29" t="s">
        <v>2</v>
      </c>
      <c r="G403" s="29" t="s">
        <v>2</v>
      </c>
      <c r="H403" s="29" t="s">
        <v>2</v>
      </c>
      <c r="I403" s="29" t="s">
        <v>2</v>
      </c>
      <c r="J403" s="30" t="s">
        <v>2</v>
      </c>
      <c r="K403" s="29" t="s">
        <v>2</v>
      </c>
      <c r="L403" s="29" t="s">
        <v>2</v>
      </c>
      <c r="M403" s="29" t="s">
        <v>2</v>
      </c>
      <c r="N403" s="29" t="s">
        <v>2</v>
      </c>
      <c r="O403" s="1" t="s">
        <v>2410</v>
      </c>
      <c r="P403" s="29" t="s">
        <v>4</v>
      </c>
      <c r="Q403" s="29"/>
      <c r="R403" s="85" t="s">
        <v>2</v>
      </c>
      <c r="S403" s="85" t="s">
        <v>2</v>
      </c>
      <c r="T403" s="117" t="str">
        <f t="shared" si="36"/>
        <v>nein</v>
      </c>
      <c r="U403" s="117" t="str">
        <f t="shared" si="37"/>
        <v>nein</v>
      </c>
      <c r="V403" s="142" t="s">
        <v>4579</v>
      </c>
      <c r="W403" s="118" t="str">
        <f t="shared" si="38"/>
        <v>nein</v>
      </c>
      <c r="X403" s="117" t="str">
        <f t="shared" si="39"/>
        <v>OK</v>
      </c>
      <c r="Y403" s="117" t="str">
        <f t="shared" si="40"/>
        <v>keine</v>
      </c>
      <c r="Z403" s="117" t="str">
        <f t="shared" si="41"/>
        <v>OK</v>
      </c>
    </row>
    <row r="404" spans="1:26" s="115" customFormat="1" ht="12.75" hidden="1" customHeight="1" x14ac:dyDescent="0.35">
      <c r="A404" s="29" t="s">
        <v>2783</v>
      </c>
      <c r="B404" s="1" t="s">
        <v>946</v>
      </c>
      <c r="C404" s="29" t="s">
        <v>2</v>
      </c>
      <c r="D404" s="29" t="s">
        <v>2</v>
      </c>
      <c r="E404" s="29" t="s">
        <v>2</v>
      </c>
      <c r="F404" s="29" t="s">
        <v>2</v>
      </c>
      <c r="G404" s="29" t="s">
        <v>2</v>
      </c>
      <c r="H404" s="29" t="s">
        <v>2</v>
      </c>
      <c r="I404" s="29" t="s">
        <v>2</v>
      </c>
      <c r="J404" s="30" t="s">
        <v>2</v>
      </c>
      <c r="K404" s="29" t="s">
        <v>2</v>
      </c>
      <c r="L404" s="29" t="s">
        <v>2</v>
      </c>
      <c r="M404" s="29" t="s">
        <v>2</v>
      </c>
      <c r="N404" s="29" t="s">
        <v>2</v>
      </c>
      <c r="O404" s="1" t="s">
        <v>2410</v>
      </c>
      <c r="P404" s="29" t="s">
        <v>4</v>
      </c>
      <c r="Q404" s="29"/>
      <c r="R404" s="85" t="s">
        <v>2</v>
      </c>
      <c r="S404" s="85" t="s">
        <v>2</v>
      </c>
      <c r="T404" s="117" t="str">
        <f t="shared" si="36"/>
        <v>nein</v>
      </c>
      <c r="U404" s="117" t="str">
        <f t="shared" si="37"/>
        <v>nein</v>
      </c>
      <c r="V404" s="142" t="s">
        <v>4579</v>
      </c>
      <c r="W404" s="118" t="str">
        <f t="shared" si="38"/>
        <v>nein</v>
      </c>
      <c r="X404" s="117" t="str">
        <f t="shared" si="39"/>
        <v>OK</v>
      </c>
      <c r="Y404" s="117" t="str">
        <f t="shared" si="40"/>
        <v>keine</v>
      </c>
      <c r="Z404" s="117" t="str">
        <f t="shared" si="41"/>
        <v>OK</v>
      </c>
    </row>
    <row r="405" spans="1:26" s="117" customFormat="1" ht="12.75" hidden="1" customHeight="1" x14ac:dyDescent="0.35">
      <c r="A405" s="29" t="s">
        <v>2784</v>
      </c>
      <c r="B405" s="1" t="s">
        <v>1593</v>
      </c>
      <c r="C405" s="29" t="s">
        <v>3</v>
      </c>
      <c r="D405" s="29" t="s">
        <v>3</v>
      </c>
      <c r="E405" s="29" t="s">
        <v>2</v>
      </c>
      <c r="F405" s="29" t="s">
        <v>2</v>
      </c>
      <c r="G405" s="29" t="s">
        <v>2</v>
      </c>
      <c r="H405" s="29" t="s">
        <v>2</v>
      </c>
      <c r="I405" s="133" t="s">
        <v>3</v>
      </c>
      <c r="J405" s="134">
        <v>3</v>
      </c>
      <c r="K405" s="29" t="s">
        <v>2</v>
      </c>
      <c r="L405" s="29" t="s">
        <v>2</v>
      </c>
      <c r="M405" s="29" t="s">
        <v>2</v>
      </c>
      <c r="N405" s="29" t="s">
        <v>3</v>
      </c>
      <c r="O405" s="1"/>
      <c r="P405" s="29" t="s">
        <v>4</v>
      </c>
      <c r="Q405" s="29"/>
      <c r="R405" s="85" t="s">
        <v>2</v>
      </c>
      <c r="S405" s="85" t="s">
        <v>2</v>
      </c>
      <c r="T405" s="117" t="str">
        <f t="shared" si="36"/>
        <v>ja</v>
      </c>
      <c r="U405" s="117" t="str">
        <f t="shared" si="37"/>
        <v>ja</v>
      </c>
      <c r="V405" s="142" t="s">
        <v>4588</v>
      </c>
      <c r="W405" s="118">
        <f t="shared" si="38"/>
        <v>3</v>
      </c>
      <c r="X405" s="117" t="str">
        <f t="shared" si="39"/>
        <v>OK</v>
      </c>
      <c r="Y405" s="117" t="str">
        <f t="shared" si="40"/>
        <v>keine</v>
      </c>
      <c r="Z405" s="117" t="str">
        <f t="shared" si="41"/>
        <v>OK</v>
      </c>
    </row>
    <row r="406" spans="1:26" s="117" customFormat="1" ht="12.75" hidden="1" customHeight="1" x14ac:dyDescent="0.35">
      <c r="A406" s="29" t="s">
        <v>2785</v>
      </c>
      <c r="B406" s="1" t="s">
        <v>1594</v>
      </c>
      <c r="C406" s="29" t="s">
        <v>3</v>
      </c>
      <c r="D406" s="29" t="s">
        <v>3</v>
      </c>
      <c r="E406" s="29" t="s">
        <v>2</v>
      </c>
      <c r="F406" s="29" t="s">
        <v>2</v>
      </c>
      <c r="G406" s="29" t="s">
        <v>2</v>
      </c>
      <c r="H406" s="29" t="s">
        <v>2</v>
      </c>
      <c r="I406" s="133" t="s">
        <v>3</v>
      </c>
      <c r="J406" s="134">
        <v>3</v>
      </c>
      <c r="K406" s="29" t="s">
        <v>2</v>
      </c>
      <c r="L406" s="29" t="s">
        <v>2</v>
      </c>
      <c r="M406" s="29" t="s">
        <v>2</v>
      </c>
      <c r="N406" s="29" t="s">
        <v>3</v>
      </c>
      <c r="O406" s="1"/>
      <c r="P406" s="29" t="s">
        <v>4</v>
      </c>
      <c r="Q406" s="29"/>
      <c r="R406" s="85" t="s">
        <v>2</v>
      </c>
      <c r="S406" s="85" t="s">
        <v>2</v>
      </c>
      <c r="T406" s="117" t="str">
        <f t="shared" si="36"/>
        <v>ja</v>
      </c>
      <c r="U406" s="117" t="str">
        <f t="shared" si="37"/>
        <v>ja</v>
      </c>
      <c r="V406" s="142" t="s">
        <v>4588</v>
      </c>
      <c r="W406" s="118">
        <f t="shared" si="38"/>
        <v>3</v>
      </c>
      <c r="X406" s="117" t="str">
        <f t="shared" si="39"/>
        <v>OK</v>
      </c>
      <c r="Y406" s="117" t="str">
        <f t="shared" si="40"/>
        <v>keine</v>
      </c>
      <c r="Z406" s="117" t="str">
        <f t="shared" si="41"/>
        <v>OK</v>
      </c>
    </row>
    <row r="407" spans="1:26" s="117" customFormat="1" ht="12.75" hidden="1" customHeight="1" x14ac:dyDescent="0.35">
      <c r="A407" s="29" t="s">
        <v>2786</v>
      </c>
      <c r="B407" s="1" t="s">
        <v>173</v>
      </c>
      <c r="C407" s="29" t="s">
        <v>3</v>
      </c>
      <c r="D407" s="29" t="s">
        <v>3</v>
      </c>
      <c r="E407" s="29" t="s">
        <v>2</v>
      </c>
      <c r="F407" s="29" t="s">
        <v>2</v>
      </c>
      <c r="G407" s="29" t="s">
        <v>2</v>
      </c>
      <c r="H407" s="29" t="s">
        <v>2</v>
      </c>
      <c r="I407" s="133" t="s">
        <v>3</v>
      </c>
      <c r="J407" s="134">
        <v>3</v>
      </c>
      <c r="K407" s="29" t="s">
        <v>2</v>
      </c>
      <c r="L407" s="29" t="s">
        <v>2</v>
      </c>
      <c r="M407" s="29" t="s">
        <v>2</v>
      </c>
      <c r="N407" s="29" t="s">
        <v>3</v>
      </c>
      <c r="O407" s="1"/>
      <c r="P407" s="29" t="s">
        <v>57</v>
      </c>
      <c r="Q407" s="29"/>
      <c r="R407" s="85" t="s">
        <v>2</v>
      </c>
      <c r="S407" s="85" t="s">
        <v>2</v>
      </c>
      <c r="T407" s="117" t="str">
        <f t="shared" si="36"/>
        <v>ja</v>
      </c>
      <c r="U407" s="117" t="str">
        <f t="shared" si="37"/>
        <v>ja</v>
      </c>
      <c r="V407" s="142" t="s">
        <v>4573</v>
      </c>
      <c r="W407" s="118">
        <f t="shared" si="38"/>
        <v>3</v>
      </c>
      <c r="X407" s="117" t="str">
        <f t="shared" si="39"/>
        <v>OK</v>
      </c>
      <c r="Y407" s="117" t="str">
        <f t="shared" si="40"/>
        <v>1193/1207</v>
      </c>
      <c r="Z407" s="117" t="str">
        <f t="shared" si="41"/>
        <v>OK</v>
      </c>
    </row>
    <row r="408" spans="1:26" s="117" customFormat="1" ht="12.75" hidden="1" customHeight="1" x14ac:dyDescent="0.35">
      <c r="A408" s="29" t="s">
        <v>2787</v>
      </c>
      <c r="B408" s="1" t="s">
        <v>180</v>
      </c>
      <c r="C408" s="29" t="s">
        <v>3</v>
      </c>
      <c r="D408" s="29" t="s">
        <v>3</v>
      </c>
      <c r="E408" s="29" t="s">
        <v>2</v>
      </c>
      <c r="F408" s="29" t="s">
        <v>2</v>
      </c>
      <c r="G408" s="29" t="s">
        <v>2</v>
      </c>
      <c r="H408" s="29" t="s">
        <v>2</v>
      </c>
      <c r="I408" s="133" t="s">
        <v>3</v>
      </c>
      <c r="J408" s="134">
        <v>3</v>
      </c>
      <c r="K408" s="29" t="s">
        <v>2</v>
      </c>
      <c r="L408" s="29" t="s">
        <v>2</v>
      </c>
      <c r="M408" s="29" t="s">
        <v>2</v>
      </c>
      <c r="N408" s="29" t="s">
        <v>3</v>
      </c>
      <c r="O408" s="1"/>
      <c r="P408" s="29" t="s">
        <v>57</v>
      </c>
      <c r="Q408" s="29"/>
      <c r="R408" s="85" t="s">
        <v>3</v>
      </c>
      <c r="S408" s="85" t="s">
        <v>3</v>
      </c>
      <c r="T408" s="117" t="str">
        <f t="shared" si="36"/>
        <v>ja</v>
      </c>
      <c r="U408" s="117" t="str">
        <f t="shared" si="37"/>
        <v>ja</v>
      </c>
      <c r="V408" s="142" t="s">
        <v>4588</v>
      </c>
      <c r="W408" s="118">
        <f t="shared" si="38"/>
        <v>3</v>
      </c>
      <c r="X408" s="117" t="str">
        <f t="shared" si="39"/>
        <v>OK</v>
      </c>
      <c r="Y408" s="117" t="str">
        <f t="shared" si="40"/>
        <v>1193/1207</v>
      </c>
      <c r="Z408" s="117" t="str">
        <f t="shared" si="41"/>
        <v>OK</v>
      </c>
    </row>
    <row r="409" spans="1:26" s="117" customFormat="1" ht="12.75" hidden="1" customHeight="1" x14ac:dyDescent="0.35">
      <c r="A409" s="29" t="s">
        <v>2788</v>
      </c>
      <c r="B409" s="1" t="s">
        <v>181</v>
      </c>
      <c r="C409" s="29" t="s">
        <v>3</v>
      </c>
      <c r="D409" s="29" t="s">
        <v>3</v>
      </c>
      <c r="E409" s="29" t="s">
        <v>2</v>
      </c>
      <c r="F409" s="29" t="s">
        <v>2</v>
      </c>
      <c r="G409" s="29" t="s">
        <v>2</v>
      </c>
      <c r="H409" s="29" t="s">
        <v>2</v>
      </c>
      <c r="I409" s="133" t="s">
        <v>3</v>
      </c>
      <c r="J409" s="134">
        <v>3</v>
      </c>
      <c r="K409" s="29" t="s">
        <v>2</v>
      </c>
      <c r="L409" s="29" t="s">
        <v>2</v>
      </c>
      <c r="M409" s="29" t="s">
        <v>2</v>
      </c>
      <c r="N409" s="29" t="s">
        <v>3</v>
      </c>
      <c r="O409" s="1"/>
      <c r="P409" s="29" t="s">
        <v>57</v>
      </c>
      <c r="Q409" s="29"/>
      <c r="R409" s="85" t="s">
        <v>3</v>
      </c>
      <c r="S409" s="85" t="s">
        <v>3</v>
      </c>
      <c r="T409" s="117" t="str">
        <f t="shared" si="36"/>
        <v>ja</v>
      </c>
      <c r="U409" s="117" t="str">
        <f t="shared" si="37"/>
        <v>ja</v>
      </c>
      <c r="V409" s="142" t="s">
        <v>4588</v>
      </c>
      <c r="W409" s="118">
        <f t="shared" si="38"/>
        <v>3</v>
      </c>
      <c r="X409" s="117" t="str">
        <f t="shared" si="39"/>
        <v>OK</v>
      </c>
      <c r="Y409" s="117" t="str">
        <f t="shared" si="40"/>
        <v>1193/1207</v>
      </c>
      <c r="Z409" s="117" t="str">
        <f t="shared" si="41"/>
        <v>OK</v>
      </c>
    </row>
    <row r="410" spans="1:26" s="117" customFormat="1" ht="12.75" hidden="1" customHeight="1" x14ac:dyDescent="0.35">
      <c r="A410" s="29" t="s">
        <v>2048</v>
      </c>
      <c r="B410" s="1" t="s">
        <v>2047</v>
      </c>
      <c r="C410" s="29" t="s">
        <v>3</v>
      </c>
      <c r="D410" s="29" t="s">
        <v>3</v>
      </c>
      <c r="E410" s="29" t="s">
        <v>2</v>
      </c>
      <c r="F410" s="29" t="s">
        <v>2</v>
      </c>
      <c r="G410" s="29" t="s">
        <v>2</v>
      </c>
      <c r="H410" s="29" t="s">
        <v>2</v>
      </c>
      <c r="I410" s="133" t="s">
        <v>3</v>
      </c>
      <c r="J410" s="134">
        <v>3</v>
      </c>
      <c r="K410" s="29" t="s">
        <v>2</v>
      </c>
      <c r="L410" s="29" t="s">
        <v>2</v>
      </c>
      <c r="M410" s="29" t="s">
        <v>2</v>
      </c>
      <c r="N410" s="29" t="s">
        <v>3</v>
      </c>
      <c r="O410" s="1"/>
      <c r="P410" s="29" t="s">
        <v>57</v>
      </c>
      <c r="Q410" s="29"/>
      <c r="R410" s="85" t="s">
        <v>3</v>
      </c>
      <c r="S410" s="85" t="s">
        <v>3</v>
      </c>
      <c r="T410" s="117" t="str">
        <f t="shared" si="36"/>
        <v>ja</v>
      </c>
      <c r="U410" s="117" t="str">
        <f t="shared" si="37"/>
        <v>ja</v>
      </c>
      <c r="V410" s="142" t="s">
        <v>4588</v>
      </c>
      <c r="W410" s="118">
        <f t="shared" si="38"/>
        <v>3</v>
      </c>
      <c r="X410" s="117" t="str">
        <f t="shared" si="39"/>
        <v>OK</v>
      </c>
      <c r="Y410" s="117" t="str">
        <f t="shared" si="40"/>
        <v>1193/1207</v>
      </c>
      <c r="Z410" s="117" t="str">
        <f t="shared" si="41"/>
        <v>OK</v>
      </c>
    </row>
    <row r="411" spans="1:26" s="117" customFormat="1" ht="12.75" customHeight="1" x14ac:dyDescent="0.35">
      <c r="A411" s="29" t="s">
        <v>35</v>
      </c>
      <c r="B411" s="1" t="s">
        <v>34</v>
      </c>
      <c r="C411" s="29" t="s">
        <v>3</v>
      </c>
      <c r="D411" s="29" t="s">
        <v>3</v>
      </c>
      <c r="E411" s="29" t="s">
        <v>2</v>
      </c>
      <c r="F411" s="29" t="s">
        <v>2</v>
      </c>
      <c r="G411" s="29" t="s">
        <v>3</v>
      </c>
      <c r="H411" s="29" t="s">
        <v>2</v>
      </c>
      <c r="I411" s="30" t="s">
        <v>3</v>
      </c>
      <c r="J411" s="30">
        <v>1</v>
      </c>
      <c r="K411" s="29" t="s">
        <v>2</v>
      </c>
      <c r="L411" s="29" t="s">
        <v>2</v>
      </c>
      <c r="M411" s="29" t="s">
        <v>2</v>
      </c>
      <c r="N411" s="29" t="s">
        <v>3</v>
      </c>
      <c r="O411" s="1" t="s">
        <v>4468</v>
      </c>
      <c r="P411" s="85" t="s">
        <v>2</v>
      </c>
      <c r="Q411" s="29" t="s">
        <v>4442</v>
      </c>
      <c r="R411" s="85" t="s">
        <v>3</v>
      </c>
      <c r="S411" s="85" t="s">
        <v>3</v>
      </c>
      <c r="T411" s="117" t="str">
        <f t="shared" si="36"/>
        <v>ja</v>
      </c>
      <c r="U411" s="117" t="str">
        <f t="shared" si="37"/>
        <v>ja</v>
      </c>
      <c r="V411" s="142" t="s">
        <v>4579</v>
      </c>
      <c r="W411" s="118">
        <f t="shared" si="38"/>
        <v>1</v>
      </c>
      <c r="X411" s="117" t="str">
        <f t="shared" si="39"/>
        <v>OK</v>
      </c>
      <c r="Y411" s="117" t="str">
        <f t="shared" si="40"/>
        <v>nein</v>
      </c>
      <c r="Z411" s="117" t="str">
        <f t="shared" si="41"/>
        <v>OK</v>
      </c>
    </row>
    <row r="412" spans="1:26" s="117" customFormat="1" ht="12.75" hidden="1" customHeight="1" x14ac:dyDescent="0.35">
      <c r="A412" s="29">
        <v>11987</v>
      </c>
      <c r="B412" s="1" t="s">
        <v>4477</v>
      </c>
      <c r="C412" s="29" t="s">
        <v>3</v>
      </c>
      <c r="D412" s="29" t="s">
        <v>3</v>
      </c>
      <c r="E412" s="29" t="s">
        <v>2</v>
      </c>
      <c r="F412" s="29" t="s">
        <v>2</v>
      </c>
      <c r="G412" s="29" t="s">
        <v>2</v>
      </c>
      <c r="H412" s="29" t="s">
        <v>2</v>
      </c>
      <c r="I412" s="29" t="s">
        <v>3</v>
      </c>
      <c r="J412" s="30">
        <v>4</v>
      </c>
      <c r="K412" s="29" t="s">
        <v>2</v>
      </c>
      <c r="L412" s="29" t="s">
        <v>2</v>
      </c>
      <c r="M412" s="29" t="s">
        <v>2</v>
      </c>
      <c r="N412" s="29" t="s">
        <v>3</v>
      </c>
      <c r="O412" s="1" t="s">
        <v>2412</v>
      </c>
      <c r="P412" s="29">
        <v>1195</v>
      </c>
      <c r="Q412" s="29"/>
      <c r="R412" s="85" t="s">
        <v>3</v>
      </c>
      <c r="S412" s="85" t="s">
        <v>3</v>
      </c>
      <c r="T412" s="117" t="str">
        <f t="shared" si="36"/>
        <v>ja</v>
      </c>
      <c r="U412" s="117" t="str">
        <f t="shared" si="37"/>
        <v>ja</v>
      </c>
      <c r="V412" s="142" t="s">
        <v>4622</v>
      </c>
      <c r="W412" s="118">
        <f t="shared" si="38"/>
        <v>4</v>
      </c>
      <c r="X412" s="117" t="str">
        <f t="shared" si="39"/>
        <v>OK</v>
      </c>
      <c r="Y412" s="117">
        <f t="shared" si="40"/>
        <v>1195</v>
      </c>
      <c r="Z412" s="117" t="str">
        <f t="shared" si="41"/>
        <v>OK</v>
      </c>
    </row>
    <row r="413" spans="1:26" s="117" customFormat="1" ht="12.75" hidden="1" customHeight="1" x14ac:dyDescent="0.35">
      <c r="A413" s="29" t="s">
        <v>2789</v>
      </c>
      <c r="B413" s="1" t="s">
        <v>1801</v>
      </c>
      <c r="C413" s="29" t="s">
        <v>3</v>
      </c>
      <c r="D413" s="29" t="s">
        <v>3</v>
      </c>
      <c r="E413" s="29" t="s">
        <v>2</v>
      </c>
      <c r="F413" s="29" t="s">
        <v>2</v>
      </c>
      <c r="G413" s="29" t="s">
        <v>2</v>
      </c>
      <c r="H413" s="29" t="s">
        <v>2</v>
      </c>
      <c r="I413" s="30" t="s">
        <v>3</v>
      </c>
      <c r="J413" s="30">
        <v>4</v>
      </c>
      <c r="K413" s="29" t="s">
        <v>2</v>
      </c>
      <c r="L413" s="29" t="s">
        <v>2</v>
      </c>
      <c r="M413" s="29" t="s">
        <v>2</v>
      </c>
      <c r="N413" s="29" t="s">
        <v>3</v>
      </c>
      <c r="O413" s="1" t="s">
        <v>2412</v>
      </c>
      <c r="P413" s="29" t="s">
        <v>4439</v>
      </c>
      <c r="Q413" s="29"/>
      <c r="R413" s="85" t="s">
        <v>2</v>
      </c>
      <c r="S413" s="85" t="s">
        <v>2</v>
      </c>
      <c r="T413" s="117" t="str">
        <f t="shared" si="36"/>
        <v>ja</v>
      </c>
      <c r="U413" s="117" t="str">
        <f t="shared" si="37"/>
        <v>ja</v>
      </c>
      <c r="V413" s="142" t="s">
        <v>4594</v>
      </c>
      <c r="W413" s="118">
        <f t="shared" si="38"/>
        <v>4</v>
      </c>
      <c r="X413" s="117" t="str">
        <f t="shared" si="39"/>
        <v>OK</v>
      </c>
      <c r="Y413" s="117" t="str">
        <f t="shared" si="40"/>
        <v>1192/1195</v>
      </c>
      <c r="Z413" s="117" t="str">
        <f t="shared" si="41"/>
        <v>OK</v>
      </c>
    </row>
    <row r="414" spans="1:26" s="117" customFormat="1" ht="12.75" hidden="1" customHeight="1" x14ac:dyDescent="0.35">
      <c r="A414" s="29">
        <v>11982</v>
      </c>
      <c r="B414" s="1" t="s">
        <v>4478</v>
      </c>
      <c r="C414" s="29" t="s">
        <v>3</v>
      </c>
      <c r="D414" s="29" t="s">
        <v>3</v>
      </c>
      <c r="E414" s="29" t="s">
        <v>2</v>
      </c>
      <c r="F414" s="29" t="s">
        <v>2</v>
      </c>
      <c r="G414" s="29" t="s">
        <v>2</v>
      </c>
      <c r="H414" s="29" t="s">
        <v>2</v>
      </c>
      <c r="I414" s="29" t="s">
        <v>3</v>
      </c>
      <c r="J414" s="30">
        <v>1</v>
      </c>
      <c r="K414" s="29" t="s">
        <v>2</v>
      </c>
      <c r="L414" s="29" t="s">
        <v>2</v>
      </c>
      <c r="M414" s="29" t="s">
        <v>2</v>
      </c>
      <c r="N414" s="29" t="s">
        <v>3</v>
      </c>
      <c r="O414" s="1"/>
      <c r="P414" s="29" t="s">
        <v>4</v>
      </c>
      <c r="Q414" s="29"/>
      <c r="R414" s="85" t="s">
        <v>3</v>
      </c>
      <c r="S414" s="85" t="s">
        <v>3</v>
      </c>
      <c r="T414" s="117" t="str">
        <f t="shared" si="36"/>
        <v>ja</v>
      </c>
      <c r="U414" s="117" t="str">
        <f t="shared" si="37"/>
        <v>ja</v>
      </c>
      <c r="V414" s="142" t="s">
        <v>4622</v>
      </c>
      <c r="W414" s="118">
        <f t="shared" si="38"/>
        <v>1</v>
      </c>
      <c r="X414" s="117" t="str">
        <f t="shared" si="39"/>
        <v>OK</v>
      </c>
      <c r="Y414" s="117" t="str">
        <f t="shared" si="40"/>
        <v>keine</v>
      </c>
      <c r="Z414" s="117" t="str">
        <f t="shared" si="41"/>
        <v>OK</v>
      </c>
    </row>
    <row r="415" spans="1:26" s="117" customFormat="1" ht="12.75" hidden="1" customHeight="1" x14ac:dyDescent="0.35">
      <c r="A415" s="29" t="s">
        <v>2790</v>
      </c>
      <c r="B415" s="1" t="s">
        <v>2170</v>
      </c>
      <c r="C415" s="29" t="s">
        <v>3</v>
      </c>
      <c r="D415" s="29" t="s">
        <v>3</v>
      </c>
      <c r="E415" s="29" t="s">
        <v>2</v>
      </c>
      <c r="F415" s="29" t="s">
        <v>2</v>
      </c>
      <c r="G415" s="29" t="s">
        <v>2</v>
      </c>
      <c r="H415" s="29" t="s">
        <v>2</v>
      </c>
      <c r="I415" s="29" t="s">
        <v>3</v>
      </c>
      <c r="J415" s="30">
        <v>1</v>
      </c>
      <c r="K415" s="29" t="s">
        <v>2</v>
      </c>
      <c r="L415" s="29" t="s">
        <v>2</v>
      </c>
      <c r="M415" s="29" t="s">
        <v>2</v>
      </c>
      <c r="N415" s="29" t="s">
        <v>3</v>
      </c>
      <c r="O415" s="1"/>
      <c r="P415" s="29" t="s">
        <v>4</v>
      </c>
      <c r="Q415" s="29"/>
      <c r="R415" s="85" t="s">
        <v>3</v>
      </c>
      <c r="S415" s="85" t="s">
        <v>3</v>
      </c>
      <c r="T415" s="117" t="str">
        <f t="shared" si="36"/>
        <v>ja</v>
      </c>
      <c r="U415" s="117" t="str">
        <f t="shared" si="37"/>
        <v>ja</v>
      </c>
      <c r="V415" s="142" t="s">
        <v>4580</v>
      </c>
      <c r="W415" s="118">
        <f t="shared" si="38"/>
        <v>1</v>
      </c>
      <c r="X415" s="117" t="str">
        <f t="shared" si="39"/>
        <v>OK</v>
      </c>
      <c r="Y415" s="117" t="str">
        <f t="shared" si="40"/>
        <v>keine</v>
      </c>
      <c r="Z415" s="117" t="str">
        <f t="shared" si="41"/>
        <v>OK</v>
      </c>
    </row>
    <row r="416" spans="1:26" s="117" customFormat="1" ht="12.75" hidden="1" customHeight="1" x14ac:dyDescent="0.35">
      <c r="A416" s="29" t="s">
        <v>2791</v>
      </c>
      <c r="B416" s="1" t="s">
        <v>527</v>
      </c>
      <c r="C416" s="29" t="s">
        <v>3</v>
      </c>
      <c r="D416" s="29" t="s">
        <v>3</v>
      </c>
      <c r="E416" s="29" t="s">
        <v>2</v>
      </c>
      <c r="F416" s="29" t="s">
        <v>2</v>
      </c>
      <c r="G416" s="29" t="s">
        <v>2</v>
      </c>
      <c r="H416" s="29" t="s">
        <v>2</v>
      </c>
      <c r="I416" s="29" t="s">
        <v>3</v>
      </c>
      <c r="J416" s="30">
        <v>2</v>
      </c>
      <c r="K416" s="29" t="s">
        <v>2</v>
      </c>
      <c r="L416" s="29" t="s">
        <v>2</v>
      </c>
      <c r="M416" s="29" t="s">
        <v>2</v>
      </c>
      <c r="N416" s="29" t="s">
        <v>3</v>
      </c>
      <c r="O416" s="1"/>
      <c r="P416" s="29" t="s">
        <v>4</v>
      </c>
      <c r="Q416" s="29"/>
      <c r="R416" s="85" t="s">
        <v>2</v>
      </c>
      <c r="S416" s="85" t="s">
        <v>2</v>
      </c>
      <c r="T416" s="117" t="str">
        <f t="shared" si="36"/>
        <v>ja</v>
      </c>
      <c r="U416" s="117" t="str">
        <f t="shared" si="37"/>
        <v>ja</v>
      </c>
      <c r="V416" s="142" t="s">
        <v>4577</v>
      </c>
      <c r="W416" s="118">
        <f t="shared" si="38"/>
        <v>2</v>
      </c>
      <c r="X416" s="117" t="str">
        <f t="shared" si="39"/>
        <v>OK</v>
      </c>
      <c r="Y416" s="117" t="str">
        <f t="shared" si="40"/>
        <v>keine</v>
      </c>
      <c r="Z416" s="117" t="str">
        <f t="shared" si="41"/>
        <v>OK</v>
      </c>
    </row>
    <row r="417" spans="1:26" s="117" customFormat="1" ht="12.75" hidden="1" customHeight="1" x14ac:dyDescent="0.35">
      <c r="A417" s="29" t="s">
        <v>2792</v>
      </c>
      <c r="B417" s="1" t="s">
        <v>1094</v>
      </c>
      <c r="C417" s="29" t="s">
        <v>3</v>
      </c>
      <c r="D417" s="29" t="s">
        <v>3</v>
      </c>
      <c r="E417" s="29" t="s">
        <v>2</v>
      </c>
      <c r="F417" s="29" t="s">
        <v>2</v>
      </c>
      <c r="G417" s="29" t="s">
        <v>2</v>
      </c>
      <c r="H417" s="29" t="s">
        <v>2</v>
      </c>
      <c r="I417" s="133" t="s">
        <v>3</v>
      </c>
      <c r="J417" s="134">
        <v>1</v>
      </c>
      <c r="K417" s="29" t="s">
        <v>2</v>
      </c>
      <c r="L417" s="29" t="s">
        <v>2</v>
      </c>
      <c r="M417" s="29" t="s">
        <v>2</v>
      </c>
      <c r="N417" s="29" t="s">
        <v>3</v>
      </c>
      <c r="O417" s="1"/>
      <c r="P417" s="29" t="s">
        <v>4</v>
      </c>
      <c r="Q417" s="29"/>
      <c r="R417" s="85" t="s">
        <v>2</v>
      </c>
      <c r="S417" s="85" t="s">
        <v>2</v>
      </c>
      <c r="T417" s="117" t="str">
        <f t="shared" si="36"/>
        <v>ja</v>
      </c>
      <c r="U417" s="117" t="str">
        <f t="shared" si="37"/>
        <v>ja</v>
      </c>
      <c r="V417" s="142" t="s">
        <v>4601</v>
      </c>
      <c r="W417" s="118">
        <f t="shared" si="38"/>
        <v>1</v>
      </c>
      <c r="X417" s="117" t="str">
        <f t="shared" si="39"/>
        <v>OK</v>
      </c>
      <c r="Y417" s="117" t="str">
        <f t="shared" si="40"/>
        <v>keine</v>
      </c>
      <c r="Z417" s="117" t="str">
        <f t="shared" si="41"/>
        <v>OK</v>
      </c>
    </row>
    <row r="418" spans="1:26" s="117" customFormat="1" ht="12.75" hidden="1" customHeight="1" x14ac:dyDescent="0.35">
      <c r="A418" s="29" t="s">
        <v>2793</v>
      </c>
      <c r="B418" s="1" t="s">
        <v>870</v>
      </c>
      <c r="C418" s="29" t="s">
        <v>3</v>
      </c>
      <c r="D418" s="29" t="s">
        <v>3</v>
      </c>
      <c r="E418" s="29" t="s">
        <v>2</v>
      </c>
      <c r="F418" s="29" t="s">
        <v>2</v>
      </c>
      <c r="G418" s="29" t="s">
        <v>2</v>
      </c>
      <c r="H418" s="29" t="s">
        <v>2</v>
      </c>
      <c r="I418" s="29" t="s">
        <v>3</v>
      </c>
      <c r="J418" s="30">
        <v>1</v>
      </c>
      <c r="K418" s="29" t="s">
        <v>2</v>
      </c>
      <c r="L418" s="29" t="s">
        <v>2</v>
      </c>
      <c r="M418" s="29" t="s">
        <v>2</v>
      </c>
      <c r="N418" s="29" t="s">
        <v>3</v>
      </c>
      <c r="O418" s="1"/>
      <c r="P418" s="29" t="s">
        <v>4</v>
      </c>
      <c r="Q418" s="29"/>
      <c r="R418" s="85" t="s">
        <v>3</v>
      </c>
      <c r="S418" s="85" t="s">
        <v>3</v>
      </c>
      <c r="T418" s="117" t="str">
        <f t="shared" si="36"/>
        <v>ja</v>
      </c>
      <c r="U418" s="117" t="str">
        <f t="shared" si="37"/>
        <v>ja</v>
      </c>
      <c r="V418" s="142" t="s">
        <v>4580</v>
      </c>
      <c r="W418" s="118">
        <f t="shared" si="38"/>
        <v>1</v>
      </c>
      <c r="X418" s="117" t="str">
        <f t="shared" si="39"/>
        <v>OK</v>
      </c>
      <c r="Y418" s="117" t="str">
        <f t="shared" si="40"/>
        <v>keine</v>
      </c>
      <c r="Z418" s="117" t="str">
        <f t="shared" si="41"/>
        <v>OK</v>
      </c>
    </row>
    <row r="419" spans="1:26" s="117" customFormat="1" ht="12.75" hidden="1" customHeight="1" x14ac:dyDescent="0.35">
      <c r="A419" s="29" t="s">
        <v>2794</v>
      </c>
      <c r="B419" s="1" t="s">
        <v>871</v>
      </c>
      <c r="C419" s="29" t="s">
        <v>3</v>
      </c>
      <c r="D419" s="29" t="s">
        <v>3</v>
      </c>
      <c r="E419" s="29" t="s">
        <v>2</v>
      </c>
      <c r="F419" s="29" t="s">
        <v>2</v>
      </c>
      <c r="G419" s="29" t="s">
        <v>2</v>
      </c>
      <c r="H419" s="29" t="s">
        <v>2</v>
      </c>
      <c r="I419" s="29" t="s">
        <v>3</v>
      </c>
      <c r="J419" s="30">
        <v>1</v>
      </c>
      <c r="K419" s="29" t="s">
        <v>2</v>
      </c>
      <c r="L419" s="29" t="s">
        <v>2</v>
      </c>
      <c r="M419" s="29" t="s">
        <v>2</v>
      </c>
      <c r="N419" s="29" t="s">
        <v>3</v>
      </c>
      <c r="O419" s="1"/>
      <c r="P419" s="29" t="s">
        <v>4</v>
      </c>
      <c r="Q419" s="29"/>
      <c r="R419" s="85" t="s">
        <v>2</v>
      </c>
      <c r="S419" s="85" t="s">
        <v>2</v>
      </c>
      <c r="T419" s="117" t="str">
        <f t="shared" si="36"/>
        <v>ja</v>
      </c>
      <c r="U419" s="117" t="str">
        <f t="shared" si="37"/>
        <v>ja</v>
      </c>
      <c r="V419" s="142" t="s">
        <v>4586</v>
      </c>
      <c r="W419" s="118">
        <f t="shared" si="38"/>
        <v>1</v>
      </c>
      <c r="X419" s="117" t="str">
        <f t="shared" si="39"/>
        <v>OK</v>
      </c>
      <c r="Y419" s="117" t="str">
        <f t="shared" si="40"/>
        <v>keine</v>
      </c>
      <c r="Z419" s="117" t="str">
        <f t="shared" si="41"/>
        <v>OK</v>
      </c>
    </row>
    <row r="420" spans="1:26" s="117" customFormat="1" ht="12.75" hidden="1" customHeight="1" x14ac:dyDescent="0.35">
      <c r="A420" s="29" t="s">
        <v>2795</v>
      </c>
      <c r="B420" s="1" t="s">
        <v>872</v>
      </c>
      <c r="C420" s="29" t="s">
        <v>3</v>
      </c>
      <c r="D420" s="29" t="s">
        <v>3</v>
      </c>
      <c r="E420" s="29" t="s">
        <v>2</v>
      </c>
      <c r="F420" s="29" t="s">
        <v>2</v>
      </c>
      <c r="G420" s="29" t="s">
        <v>2</v>
      </c>
      <c r="H420" s="29" t="s">
        <v>2</v>
      </c>
      <c r="I420" s="29" t="s">
        <v>3</v>
      </c>
      <c r="J420" s="30">
        <v>1</v>
      </c>
      <c r="K420" s="29" t="s">
        <v>2</v>
      </c>
      <c r="L420" s="29" t="s">
        <v>2</v>
      </c>
      <c r="M420" s="29" t="s">
        <v>2</v>
      </c>
      <c r="N420" s="29" t="s">
        <v>3</v>
      </c>
      <c r="O420" s="1"/>
      <c r="P420" s="29" t="s">
        <v>4</v>
      </c>
      <c r="Q420" s="29"/>
      <c r="R420" s="85" t="s">
        <v>3</v>
      </c>
      <c r="S420" s="85" t="s">
        <v>3</v>
      </c>
      <c r="T420" s="117" t="str">
        <f t="shared" si="36"/>
        <v>ja</v>
      </c>
      <c r="U420" s="117" t="str">
        <f t="shared" si="37"/>
        <v>ja</v>
      </c>
      <c r="V420" s="142" t="s">
        <v>4580</v>
      </c>
      <c r="W420" s="118">
        <f t="shared" si="38"/>
        <v>1</v>
      </c>
      <c r="X420" s="117" t="str">
        <f t="shared" si="39"/>
        <v>OK</v>
      </c>
      <c r="Y420" s="117" t="str">
        <f t="shared" si="40"/>
        <v>keine</v>
      </c>
      <c r="Z420" s="117" t="str">
        <f t="shared" si="41"/>
        <v>OK</v>
      </c>
    </row>
    <row r="421" spans="1:26" s="117" customFormat="1" ht="12.75" hidden="1" customHeight="1" x14ac:dyDescent="0.35">
      <c r="A421" s="29" t="s">
        <v>2796</v>
      </c>
      <c r="B421" s="1" t="s">
        <v>1052</v>
      </c>
      <c r="C421" s="29" t="s">
        <v>3</v>
      </c>
      <c r="D421" s="29" t="s">
        <v>3</v>
      </c>
      <c r="E421" s="29" t="s">
        <v>2</v>
      </c>
      <c r="F421" s="29" t="s">
        <v>2</v>
      </c>
      <c r="G421" s="29" t="s">
        <v>2</v>
      </c>
      <c r="H421" s="29" t="s">
        <v>2</v>
      </c>
      <c r="I421" s="29" t="s">
        <v>3</v>
      </c>
      <c r="J421" s="30">
        <v>2</v>
      </c>
      <c r="K421" s="29" t="s">
        <v>2</v>
      </c>
      <c r="L421" s="29" t="s">
        <v>2</v>
      </c>
      <c r="M421" s="29" t="s">
        <v>2</v>
      </c>
      <c r="N421" s="29" t="s">
        <v>3</v>
      </c>
      <c r="O421" s="1"/>
      <c r="P421" s="29" t="s">
        <v>4</v>
      </c>
      <c r="Q421" s="29"/>
      <c r="R421" s="85" t="s">
        <v>2</v>
      </c>
      <c r="S421" s="85" t="s">
        <v>2</v>
      </c>
      <c r="T421" s="117" t="str">
        <f t="shared" si="36"/>
        <v>ja</v>
      </c>
      <c r="U421" s="117" t="str">
        <f t="shared" si="37"/>
        <v>ja</v>
      </c>
      <c r="V421" s="142" t="s">
        <v>4596</v>
      </c>
      <c r="W421" s="118">
        <f t="shared" si="38"/>
        <v>2</v>
      </c>
      <c r="X421" s="117" t="str">
        <f t="shared" si="39"/>
        <v>OK</v>
      </c>
      <c r="Y421" s="117" t="str">
        <f t="shared" si="40"/>
        <v>keine</v>
      </c>
      <c r="Z421" s="117" t="str">
        <f t="shared" si="41"/>
        <v>OK</v>
      </c>
    </row>
    <row r="422" spans="1:26" s="117" customFormat="1" ht="12.75" hidden="1" customHeight="1" x14ac:dyDescent="0.35">
      <c r="A422" s="29" t="s">
        <v>2797</v>
      </c>
      <c r="B422" s="1" t="s">
        <v>322</v>
      </c>
      <c r="C422" s="29" t="s">
        <v>3</v>
      </c>
      <c r="D422" s="29" t="s">
        <v>3</v>
      </c>
      <c r="E422" s="29" t="s">
        <v>2</v>
      </c>
      <c r="F422" s="29" t="s">
        <v>2</v>
      </c>
      <c r="G422" s="29" t="s">
        <v>2</v>
      </c>
      <c r="H422" s="29" t="s">
        <v>2</v>
      </c>
      <c r="I422" s="30" t="s">
        <v>3</v>
      </c>
      <c r="J422" s="30">
        <v>4</v>
      </c>
      <c r="K422" s="29" t="s">
        <v>2</v>
      </c>
      <c r="L422" s="29" t="s">
        <v>2</v>
      </c>
      <c r="M422" s="29" t="s">
        <v>2</v>
      </c>
      <c r="N422" s="29" t="s">
        <v>3</v>
      </c>
      <c r="O422" s="1" t="s">
        <v>2412</v>
      </c>
      <c r="P422" s="29">
        <v>1195</v>
      </c>
      <c r="Q422" s="29"/>
      <c r="R422" s="85" t="s">
        <v>2</v>
      </c>
      <c r="S422" s="85" t="s">
        <v>2</v>
      </c>
      <c r="T422" s="117" t="str">
        <f t="shared" si="36"/>
        <v>ja</v>
      </c>
      <c r="U422" s="117" t="str">
        <f t="shared" si="37"/>
        <v>ja</v>
      </c>
      <c r="V422" s="142" t="s">
        <v>4587</v>
      </c>
      <c r="W422" s="118">
        <f t="shared" si="38"/>
        <v>4</v>
      </c>
      <c r="X422" s="117" t="str">
        <f t="shared" si="39"/>
        <v>OK</v>
      </c>
      <c r="Y422" s="117">
        <f t="shared" si="40"/>
        <v>1195</v>
      </c>
      <c r="Z422" s="117" t="str">
        <f t="shared" si="41"/>
        <v>OK</v>
      </c>
    </row>
    <row r="423" spans="1:26" s="117" customFormat="1" ht="12.75" hidden="1" customHeight="1" x14ac:dyDescent="0.35">
      <c r="A423" s="29" t="s">
        <v>2798</v>
      </c>
      <c r="B423" s="1" t="s">
        <v>1776</v>
      </c>
      <c r="C423" s="29" t="s">
        <v>3</v>
      </c>
      <c r="D423" s="29" t="s">
        <v>3</v>
      </c>
      <c r="E423" s="29" t="s">
        <v>2</v>
      </c>
      <c r="F423" s="29" t="s">
        <v>2</v>
      </c>
      <c r="G423" s="29" t="s">
        <v>2</v>
      </c>
      <c r="H423" s="29" t="s">
        <v>2</v>
      </c>
      <c r="I423" s="29" t="s">
        <v>3</v>
      </c>
      <c r="J423" s="30">
        <v>3</v>
      </c>
      <c r="K423" s="29" t="s">
        <v>2</v>
      </c>
      <c r="L423" s="29" t="s">
        <v>2</v>
      </c>
      <c r="M423" s="29" t="s">
        <v>2</v>
      </c>
      <c r="N423" s="29" t="s">
        <v>3</v>
      </c>
      <c r="O423" s="1"/>
      <c r="P423" s="29" t="s">
        <v>4</v>
      </c>
      <c r="Q423" s="29"/>
      <c r="R423" s="85" t="s">
        <v>3</v>
      </c>
      <c r="S423" s="85" t="s">
        <v>3</v>
      </c>
      <c r="T423" s="117" t="str">
        <f t="shared" si="36"/>
        <v>ja</v>
      </c>
      <c r="U423" s="117" t="str">
        <f t="shared" si="37"/>
        <v>ja</v>
      </c>
      <c r="V423" s="142" t="s">
        <v>4598</v>
      </c>
      <c r="W423" s="118">
        <f t="shared" si="38"/>
        <v>3</v>
      </c>
      <c r="X423" s="117" t="str">
        <f t="shared" si="39"/>
        <v>OK</v>
      </c>
      <c r="Y423" s="117" t="str">
        <f t="shared" si="40"/>
        <v>keine</v>
      </c>
      <c r="Z423" s="117" t="str">
        <f t="shared" si="41"/>
        <v>OK</v>
      </c>
    </row>
    <row r="424" spans="1:26" s="117" customFormat="1" ht="12.75" hidden="1" customHeight="1" x14ac:dyDescent="0.35">
      <c r="A424" s="29" t="s">
        <v>2799</v>
      </c>
      <c r="B424" s="1" t="s">
        <v>394</v>
      </c>
      <c r="C424" s="29" t="s">
        <v>3</v>
      </c>
      <c r="D424" s="29" t="s">
        <v>3</v>
      </c>
      <c r="E424" s="29" t="s">
        <v>2</v>
      </c>
      <c r="F424" s="29" t="s">
        <v>2</v>
      </c>
      <c r="G424" s="29" t="s">
        <v>2</v>
      </c>
      <c r="H424" s="29" t="s">
        <v>2</v>
      </c>
      <c r="I424" s="133" t="s">
        <v>3</v>
      </c>
      <c r="J424" s="134">
        <v>1</v>
      </c>
      <c r="K424" s="29" t="s">
        <v>2</v>
      </c>
      <c r="L424" s="29" t="s">
        <v>2</v>
      </c>
      <c r="M424" s="29" t="s">
        <v>2</v>
      </c>
      <c r="N424" s="29" t="s">
        <v>3</v>
      </c>
      <c r="O424" s="1"/>
      <c r="P424" s="29" t="s">
        <v>4</v>
      </c>
      <c r="Q424" s="29"/>
      <c r="R424" s="85" t="s">
        <v>3</v>
      </c>
      <c r="S424" s="85" t="s">
        <v>3</v>
      </c>
      <c r="T424" s="117" t="str">
        <f t="shared" si="36"/>
        <v>ja</v>
      </c>
      <c r="U424" s="117" t="str">
        <f t="shared" si="37"/>
        <v>ja</v>
      </c>
      <c r="V424" s="142" t="s">
        <v>4606</v>
      </c>
      <c r="W424" s="118">
        <f t="shared" si="38"/>
        <v>1</v>
      </c>
      <c r="X424" s="117" t="str">
        <f t="shared" si="39"/>
        <v>OK</v>
      </c>
      <c r="Y424" s="117" t="str">
        <f t="shared" si="40"/>
        <v>keine</v>
      </c>
      <c r="Z424" s="117" t="str">
        <f t="shared" si="41"/>
        <v>OK</v>
      </c>
    </row>
    <row r="425" spans="1:26" s="115" customFormat="1" ht="12.75" hidden="1" customHeight="1" x14ac:dyDescent="0.35">
      <c r="A425" s="29" t="s">
        <v>2800</v>
      </c>
      <c r="B425" s="1" t="s">
        <v>771</v>
      </c>
      <c r="C425" s="29" t="s">
        <v>3</v>
      </c>
      <c r="D425" s="29" t="s">
        <v>3</v>
      </c>
      <c r="E425" s="29" t="s">
        <v>2</v>
      </c>
      <c r="F425" s="29" t="s">
        <v>2</v>
      </c>
      <c r="G425" s="29" t="s">
        <v>2</v>
      </c>
      <c r="H425" s="29" t="s">
        <v>2</v>
      </c>
      <c r="I425" s="29" t="s">
        <v>3</v>
      </c>
      <c r="J425" s="30">
        <v>1</v>
      </c>
      <c r="K425" s="29" t="s">
        <v>2</v>
      </c>
      <c r="L425" s="29" t="s">
        <v>2</v>
      </c>
      <c r="M425" s="29" t="s">
        <v>2</v>
      </c>
      <c r="N425" s="29" t="s">
        <v>3</v>
      </c>
      <c r="O425" s="1"/>
      <c r="P425" s="29" t="s">
        <v>4</v>
      </c>
      <c r="Q425" s="29"/>
      <c r="R425" s="85" t="s">
        <v>3</v>
      </c>
      <c r="S425" s="85" t="s">
        <v>3</v>
      </c>
      <c r="T425" s="117" t="str">
        <f t="shared" si="36"/>
        <v>ja</v>
      </c>
      <c r="U425" s="117" t="str">
        <f t="shared" si="37"/>
        <v>ja</v>
      </c>
      <c r="V425" s="142" t="s">
        <v>4596</v>
      </c>
      <c r="W425" s="118">
        <f t="shared" si="38"/>
        <v>1</v>
      </c>
      <c r="X425" s="117" t="str">
        <f t="shared" si="39"/>
        <v>OK</v>
      </c>
      <c r="Y425" s="117" t="str">
        <f t="shared" si="40"/>
        <v>keine</v>
      </c>
      <c r="Z425" s="117" t="str">
        <f t="shared" si="41"/>
        <v>OK</v>
      </c>
    </row>
    <row r="426" spans="1:26" s="115" customFormat="1" ht="12.75" hidden="1" customHeight="1" x14ac:dyDescent="0.35">
      <c r="A426" s="29" t="s">
        <v>2801</v>
      </c>
      <c r="B426" s="1" t="s">
        <v>772</v>
      </c>
      <c r="C426" s="29" t="s">
        <v>3</v>
      </c>
      <c r="D426" s="29" t="s">
        <v>3</v>
      </c>
      <c r="E426" s="29" t="s">
        <v>2</v>
      </c>
      <c r="F426" s="29" t="s">
        <v>2</v>
      </c>
      <c r="G426" s="29" t="s">
        <v>2</v>
      </c>
      <c r="H426" s="29" t="s">
        <v>2</v>
      </c>
      <c r="I426" s="29" t="s">
        <v>3</v>
      </c>
      <c r="J426" s="30">
        <v>1</v>
      </c>
      <c r="K426" s="29" t="s">
        <v>2</v>
      </c>
      <c r="L426" s="29" t="s">
        <v>2</v>
      </c>
      <c r="M426" s="29" t="s">
        <v>2</v>
      </c>
      <c r="N426" s="29" t="s">
        <v>3</v>
      </c>
      <c r="O426" s="1"/>
      <c r="P426" s="29" t="s">
        <v>4</v>
      </c>
      <c r="Q426" s="29"/>
      <c r="R426" s="85" t="s">
        <v>3</v>
      </c>
      <c r="S426" s="85" t="s">
        <v>3</v>
      </c>
      <c r="T426" s="117" t="str">
        <f t="shared" si="36"/>
        <v>ja</v>
      </c>
      <c r="U426" s="117" t="str">
        <f t="shared" si="37"/>
        <v>ja</v>
      </c>
      <c r="V426" s="142" t="s">
        <v>4622</v>
      </c>
      <c r="W426" s="118">
        <f t="shared" si="38"/>
        <v>1</v>
      </c>
      <c r="X426" s="117" t="str">
        <f t="shared" si="39"/>
        <v>OK</v>
      </c>
      <c r="Y426" s="117" t="str">
        <f t="shared" si="40"/>
        <v>keine</v>
      </c>
      <c r="Z426" s="117" t="str">
        <f t="shared" si="41"/>
        <v>OK</v>
      </c>
    </row>
    <row r="427" spans="1:26" s="115" customFormat="1" ht="12.75" hidden="1" customHeight="1" x14ac:dyDescent="0.35">
      <c r="A427" s="29" t="s">
        <v>2802</v>
      </c>
      <c r="B427" s="1" t="s">
        <v>1928</v>
      </c>
      <c r="C427" s="29" t="s">
        <v>3</v>
      </c>
      <c r="D427" s="29" t="s">
        <v>3</v>
      </c>
      <c r="E427" s="29" t="s">
        <v>2</v>
      </c>
      <c r="F427" s="29" t="s">
        <v>2</v>
      </c>
      <c r="G427" s="29" t="s">
        <v>2</v>
      </c>
      <c r="H427" s="29" t="s">
        <v>2</v>
      </c>
      <c r="I427" s="30" t="s">
        <v>3</v>
      </c>
      <c r="J427" s="30">
        <v>4</v>
      </c>
      <c r="K427" s="29" t="s">
        <v>2</v>
      </c>
      <c r="L427" s="29" t="s">
        <v>2</v>
      </c>
      <c r="M427" s="29" t="s">
        <v>2</v>
      </c>
      <c r="N427" s="29" t="s">
        <v>3</v>
      </c>
      <c r="O427" s="1" t="s">
        <v>2412</v>
      </c>
      <c r="P427" s="29">
        <v>1195</v>
      </c>
      <c r="Q427" s="29"/>
      <c r="R427" s="85" t="s">
        <v>2</v>
      </c>
      <c r="S427" s="85" t="s">
        <v>2</v>
      </c>
      <c r="T427" s="117" t="str">
        <f t="shared" si="36"/>
        <v>ja</v>
      </c>
      <c r="U427" s="117" t="str">
        <f t="shared" si="37"/>
        <v>ja</v>
      </c>
      <c r="V427" s="142" t="s">
        <v>4587</v>
      </c>
      <c r="W427" s="118">
        <f t="shared" si="38"/>
        <v>4</v>
      </c>
      <c r="X427" s="117" t="str">
        <f t="shared" si="39"/>
        <v>OK</v>
      </c>
      <c r="Y427" s="117">
        <f t="shared" si="40"/>
        <v>1195</v>
      </c>
      <c r="Z427" s="117" t="str">
        <f t="shared" si="41"/>
        <v>OK</v>
      </c>
    </row>
    <row r="428" spans="1:26" s="115" customFormat="1" ht="12.75" hidden="1" customHeight="1" x14ac:dyDescent="0.35">
      <c r="A428" s="29" t="s">
        <v>2803</v>
      </c>
      <c r="B428" s="1" t="s">
        <v>187</v>
      </c>
      <c r="C428" s="29" t="s">
        <v>3</v>
      </c>
      <c r="D428" s="29" t="s">
        <v>3</v>
      </c>
      <c r="E428" s="29" t="s">
        <v>2</v>
      </c>
      <c r="F428" s="29" t="s">
        <v>2</v>
      </c>
      <c r="G428" s="29" t="s">
        <v>2</v>
      </c>
      <c r="H428" s="29" t="s">
        <v>2</v>
      </c>
      <c r="I428" s="134" t="s">
        <v>3</v>
      </c>
      <c r="J428" s="134">
        <v>1</v>
      </c>
      <c r="K428" s="29" t="s">
        <v>2</v>
      </c>
      <c r="L428" s="29" t="s">
        <v>2</v>
      </c>
      <c r="M428" s="29" t="s">
        <v>2</v>
      </c>
      <c r="N428" s="29" t="s">
        <v>3</v>
      </c>
      <c r="O428" s="1"/>
      <c r="P428" s="29" t="s">
        <v>4</v>
      </c>
      <c r="Q428" s="29"/>
      <c r="R428" s="85" t="s">
        <v>3</v>
      </c>
      <c r="S428" s="85" t="s">
        <v>3</v>
      </c>
      <c r="T428" s="117" t="str">
        <f t="shared" si="36"/>
        <v>ja</v>
      </c>
      <c r="U428" s="117" t="str">
        <f t="shared" si="37"/>
        <v>ja</v>
      </c>
      <c r="V428" s="142" t="s">
        <v>4582</v>
      </c>
      <c r="W428" s="118">
        <f t="shared" si="38"/>
        <v>1</v>
      </c>
      <c r="X428" s="117" t="str">
        <f t="shared" si="39"/>
        <v>OK</v>
      </c>
      <c r="Y428" s="117" t="str">
        <f t="shared" si="40"/>
        <v>keine</v>
      </c>
      <c r="Z428" s="117" t="str">
        <f t="shared" si="41"/>
        <v>OK</v>
      </c>
    </row>
    <row r="429" spans="1:26" s="115" customFormat="1" ht="12.75" hidden="1" customHeight="1" x14ac:dyDescent="0.35">
      <c r="A429" s="29" t="s">
        <v>2804</v>
      </c>
      <c r="B429" s="1" t="s">
        <v>1568</v>
      </c>
      <c r="C429" s="29" t="s">
        <v>3</v>
      </c>
      <c r="D429" s="29" t="s">
        <v>3</v>
      </c>
      <c r="E429" s="29" t="s">
        <v>2</v>
      </c>
      <c r="F429" s="29" t="s">
        <v>2</v>
      </c>
      <c r="G429" s="29" t="s">
        <v>2</v>
      </c>
      <c r="H429" s="29" t="s">
        <v>2</v>
      </c>
      <c r="I429" s="29" t="s">
        <v>3</v>
      </c>
      <c r="J429" s="30">
        <v>1</v>
      </c>
      <c r="K429" s="29" t="s">
        <v>2</v>
      </c>
      <c r="L429" s="29" t="s">
        <v>2</v>
      </c>
      <c r="M429" s="29" t="s">
        <v>2</v>
      </c>
      <c r="N429" s="29" t="s">
        <v>3</v>
      </c>
      <c r="O429" s="1"/>
      <c r="P429" s="29" t="s">
        <v>4</v>
      </c>
      <c r="Q429" s="29"/>
      <c r="R429" s="85" t="s">
        <v>2</v>
      </c>
      <c r="S429" s="85" t="s">
        <v>2</v>
      </c>
      <c r="T429" s="117" t="str">
        <f t="shared" si="36"/>
        <v>ja</v>
      </c>
      <c r="U429" s="117" t="str">
        <f t="shared" si="37"/>
        <v>ja</v>
      </c>
      <c r="V429" s="142" t="s">
        <v>4573</v>
      </c>
      <c r="W429" s="118">
        <f t="shared" si="38"/>
        <v>1</v>
      </c>
      <c r="X429" s="117" t="str">
        <f t="shared" si="39"/>
        <v>OK</v>
      </c>
      <c r="Y429" s="117" t="str">
        <f t="shared" si="40"/>
        <v>keine</v>
      </c>
      <c r="Z429" s="117" t="str">
        <f t="shared" si="41"/>
        <v>OK</v>
      </c>
    </row>
    <row r="430" spans="1:26" s="117" customFormat="1" ht="12.75" hidden="1" customHeight="1" x14ac:dyDescent="0.35">
      <c r="A430" s="29" t="s">
        <v>2806</v>
      </c>
      <c r="B430" s="1" t="s">
        <v>4479</v>
      </c>
      <c r="C430" s="29" t="s">
        <v>3</v>
      </c>
      <c r="D430" s="29" t="s">
        <v>3</v>
      </c>
      <c r="E430" s="29" t="s">
        <v>2</v>
      </c>
      <c r="F430" s="29" t="s">
        <v>2</v>
      </c>
      <c r="G430" s="29" t="s">
        <v>2</v>
      </c>
      <c r="H430" s="29" t="s">
        <v>2</v>
      </c>
      <c r="I430" s="134" t="s">
        <v>3</v>
      </c>
      <c r="J430" s="134">
        <v>4</v>
      </c>
      <c r="K430" s="29" t="s">
        <v>2</v>
      </c>
      <c r="L430" s="29" t="s">
        <v>2</v>
      </c>
      <c r="M430" s="29" t="s">
        <v>2</v>
      </c>
      <c r="N430" s="29" t="s">
        <v>3</v>
      </c>
      <c r="O430" s="1" t="s">
        <v>2412</v>
      </c>
      <c r="P430" s="29">
        <v>1195</v>
      </c>
      <c r="Q430" s="29"/>
      <c r="R430" s="85" t="s">
        <v>2</v>
      </c>
      <c r="S430" s="85" t="s">
        <v>2</v>
      </c>
      <c r="T430" s="117" t="str">
        <f t="shared" si="36"/>
        <v>ja</v>
      </c>
      <c r="U430" s="117" t="str">
        <f t="shared" si="37"/>
        <v>ja</v>
      </c>
      <c r="V430" s="142" t="s">
        <v>4607</v>
      </c>
      <c r="W430" s="118">
        <f t="shared" si="38"/>
        <v>4</v>
      </c>
      <c r="X430" s="117" t="str">
        <f t="shared" si="39"/>
        <v>OK</v>
      </c>
      <c r="Y430" s="117">
        <f t="shared" si="40"/>
        <v>1195</v>
      </c>
      <c r="Z430" s="117" t="str">
        <f t="shared" si="41"/>
        <v>OK</v>
      </c>
    </row>
    <row r="431" spans="1:26" s="117" customFormat="1" ht="12.75" hidden="1" customHeight="1" x14ac:dyDescent="0.35">
      <c r="A431" s="29" t="s">
        <v>2805</v>
      </c>
      <c r="B431" s="1" t="s">
        <v>4480</v>
      </c>
      <c r="C431" s="29" t="s">
        <v>3</v>
      </c>
      <c r="D431" s="29" t="s">
        <v>3</v>
      </c>
      <c r="E431" s="29" t="s">
        <v>2</v>
      </c>
      <c r="F431" s="29" t="s">
        <v>2</v>
      </c>
      <c r="G431" s="29" t="s">
        <v>2</v>
      </c>
      <c r="H431" s="29" t="s">
        <v>2</v>
      </c>
      <c r="I431" s="29" t="s">
        <v>3</v>
      </c>
      <c r="J431" s="30">
        <v>1</v>
      </c>
      <c r="K431" s="29" t="s">
        <v>2</v>
      </c>
      <c r="L431" s="29" t="s">
        <v>2</v>
      </c>
      <c r="M431" s="29" t="s">
        <v>2</v>
      </c>
      <c r="N431" s="29" t="s">
        <v>3</v>
      </c>
      <c r="O431" s="1"/>
      <c r="P431" s="29" t="s">
        <v>4</v>
      </c>
      <c r="Q431" s="29"/>
      <c r="R431" s="85" t="s">
        <v>2</v>
      </c>
      <c r="S431" s="85" t="s">
        <v>2</v>
      </c>
      <c r="T431" s="117" t="str">
        <f t="shared" si="36"/>
        <v>ja</v>
      </c>
      <c r="U431" s="117" t="str">
        <f t="shared" si="37"/>
        <v>ja</v>
      </c>
      <c r="V431" s="142" t="s">
        <v>4594</v>
      </c>
      <c r="W431" s="118">
        <f t="shared" si="38"/>
        <v>1</v>
      </c>
      <c r="X431" s="117" t="str">
        <f t="shared" si="39"/>
        <v>OK</v>
      </c>
      <c r="Y431" s="117" t="str">
        <f t="shared" si="40"/>
        <v>keine</v>
      </c>
      <c r="Z431" s="117" t="str">
        <f t="shared" si="41"/>
        <v>OK</v>
      </c>
    </row>
    <row r="432" spans="1:26" s="117" customFormat="1" ht="12.75" hidden="1" customHeight="1" x14ac:dyDescent="0.35">
      <c r="A432" s="29" t="s">
        <v>2807</v>
      </c>
      <c r="B432" s="1" t="s">
        <v>1849</v>
      </c>
      <c r="C432" s="29" t="s">
        <v>3</v>
      </c>
      <c r="D432" s="29" t="s">
        <v>3</v>
      </c>
      <c r="E432" s="29" t="s">
        <v>2</v>
      </c>
      <c r="F432" s="29" t="s">
        <v>2</v>
      </c>
      <c r="G432" s="29" t="s">
        <v>2</v>
      </c>
      <c r="H432" s="29" t="s">
        <v>2</v>
      </c>
      <c r="I432" s="29" t="s">
        <v>3</v>
      </c>
      <c r="J432" s="30">
        <v>1</v>
      </c>
      <c r="K432" s="29" t="s">
        <v>2</v>
      </c>
      <c r="L432" s="29" t="s">
        <v>2</v>
      </c>
      <c r="M432" s="29" t="s">
        <v>2</v>
      </c>
      <c r="N432" s="29" t="s">
        <v>3</v>
      </c>
      <c r="O432" s="1"/>
      <c r="P432" s="29" t="s">
        <v>4</v>
      </c>
      <c r="Q432" s="29"/>
      <c r="R432" s="85" t="s">
        <v>2</v>
      </c>
      <c r="S432" s="85" t="s">
        <v>2</v>
      </c>
      <c r="T432" s="117" t="str">
        <f t="shared" si="36"/>
        <v>ja</v>
      </c>
      <c r="U432" s="117" t="str">
        <f t="shared" si="37"/>
        <v>ja</v>
      </c>
      <c r="V432" s="142" t="s">
        <v>4599</v>
      </c>
      <c r="W432" s="118">
        <f t="shared" si="38"/>
        <v>1</v>
      </c>
      <c r="X432" s="117" t="str">
        <f t="shared" si="39"/>
        <v>OK</v>
      </c>
      <c r="Y432" s="117" t="str">
        <f t="shared" si="40"/>
        <v>keine</v>
      </c>
      <c r="Z432" s="117" t="str">
        <f t="shared" si="41"/>
        <v>OK</v>
      </c>
    </row>
    <row r="433" spans="1:26" s="117" customFormat="1" ht="12.75" hidden="1" customHeight="1" x14ac:dyDescent="0.35">
      <c r="A433" s="29" t="s">
        <v>2808</v>
      </c>
      <c r="B433" s="1" t="s">
        <v>271</v>
      </c>
      <c r="C433" s="29" t="s">
        <v>3</v>
      </c>
      <c r="D433" s="29" t="s">
        <v>3</v>
      </c>
      <c r="E433" s="29" t="s">
        <v>2</v>
      </c>
      <c r="F433" s="29" t="s">
        <v>2</v>
      </c>
      <c r="G433" s="29" t="s">
        <v>2</v>
      </c>
      <c r="H433" s="29" t="s">
        <v>2</v>
      </c>
      <c r="I433" s="29" t="s">
        <v>3</v>
      </c>
      <c r="J433" s="30">
        <v>3</v>
      </c>
      <c r="K433" s="29" t="s">
        <v>2</v>
      </c>
      <c r="L433" s="29" t="s">
        <v>2</v>
      </c>
      <c r="M433" s="29" t="s">
        <v>2</v>
      </c>
      <c r="N433" s="29" t="s">
        <v>3</v>
      </c>
      <c r="O433" s="1"/>
      <c r="P433" s="29" t="s">
        <v>4</v>
      </c>
      <c r="Q433" s="29"/>
      <c r="R433" s="85" t="s">
        <v>2</v>
      </c>
      <c r="S433" s="85" t="s">
        <v>2</v>
      </c>
      <c r="T433" s="117" t="str">
        <f t="shared" si="36"/>
        <v>ja</v>
      </c>
      <c r="U433" s="117" t="str">
        <f t="shared" si="37"/>
        <v>ja</v>
      </c>
      <c r="V433" s="142" t="s">
        <v>4608</v>
      </c>
      <c r="W433" s="118">
        <f t="shared" si="38"/>
        <v>3</v>
      </c>
      <c r="X433" s="117" t="str">
        <f t="shared" si="39"/>
        <v>OK</v>
      </c>
      <c r="Y433" s="117" t="str">
        <f t="shared" si="40"/>
        <v>keine</v>
      </c>
      <c r="Z433" s="117" t="str">
        <f t="shared" si="41"/>
        <v>OK</v>
      </c>
    </row>
    <row r="434" spans="1:26" s="117" customFormat="1" ht="12.75" hidden="1" customHeight="1" x14ac:dyDescent="0.35">
      <c r="A434" s="29" t="s">
        <v>2809</v>
      </c>
      <c r="B434" s="1" t="s">
        <v>272</v>
      </c>
      <c r="C434" s="29" t="s">
        <v>3</v>
      </c>
      <c r="D434" s="29" t="s">
        <v>3</v>
      </c>
      <c r="E434" s="29" t="s">
        <v>2</v>
      </c>
      <c r="F434" s="29" t="s">
        <v>2</v>
      </c>
      <c r="G434" s="29" t="s">
        <v>2</v>
      </c>
      <c r="H434" s="29" t="s">
        <v>2</v>
      </c>
      <c r="I434" s="29" t="s">
        <v>3</v>
      </c>
      <c r="J434" s="30">
        <v>1</v>
      </c>
      <c r="K434" s="29" t="s">
        <v>2</v>
      </c>
      <c r="L434" s="29" t="s">
        <v>2</v>
      </c>
      <c r="M434" s="29" t="s">
        <v>2</v>
      </c>
      <c r="N434" s="29" t="s">
        <v>3</v>
      </c>
      <c r="O434" s="1"/>
      <c r="P434" s="29" t="s">
        <v>4</v>
      </c>
      <c r="Q434" s="29"/>
      <c r="R434" s="85" t="s">
        <v>2</v>
      </c>
      <c r="S434" s="85" t="s">
        <v>2</v>
      </c>
      <c r="T434" s="117" t="str">
        <f t="shared" si="36"/>
        <v>ja</v>
      </c>
      <c r="U434" s="117" t="str">
        <f t="shared" si="37"/>
        <v>ja</v>
      </c>
      <c r="V434" s="142" t="s">
        <v>4608</v>
      </c>
      <c r="W434" s="118">
        <f t="shared" si="38"/>
        <v>1</v>
      </c>
      <c r="X434" s="117" t="str">
        <f t="shared" si="39"/>
        <v>OK</v>
      </c>
      <c r="Y434" s="117" t="str">
        <f t="shared" si="40"/>
        <v>keine</v>
      </c>
      <c r="Z434" s="117" t="str">
        <f t="shared" si="41"/>
        <v>OK</v>
      </c>
    </row>
    <row r="435" spans="1:26" s="117" customFormat="1" ht="12.75" hidden="1" customHeight="1" x14ac:dyDescent="0.35">
      <c r="A435" s="29" t="s">
        <v>2810</v>
      </c>
      <c r="B435" s="1" t="s">
        <v>1516</v>
      </c>
      <c r="C435" s="29" t="s">
        <v>3</v>
      </c>
      <c r="D435" s="29" t="s">
        <v>3</v>
      </c>
      <c r="E435" s="29" t="s">
        <v>2</v>
      </c>
      <c r="F435" s="29" t="s">
        <v>2</v>
      </c>
      <c r="G435" s="29" t="s">
        <v>2</v>
      </c>
      <c r="H435" s="29" t="s">
        <v>2</v>
      </c>
      <c r="I435" s="29" t="s">
        <v>3</v>
      </c>
      <c r="J435" s="30">
        <v>1</v>
      </c>
      <c r="K435" s="29" t="s">
        <v>2</v>
      </c>
      <c r="L435" s="29" t="s">
        <v>2</v>
      </c>
      <c r="M435" s="29" t="s">
        <v>2</v>
      </c>
      <c r="N435" s="29" t="s">
        <v>3</v>
      </c>
      <c r="O435" s="1"/>
      <c r="P435" s="29" t="s">
        <v>4</v>
      </c>
      <c r="Q435" s="29"/>
      <c r="R435" s="85" t="s">
        <v>3</v>
      </c>
      <c r="S435" s="85" t="s">
        <v>3</v>
      </c>
      <c r="T435" s="117" t="str">
        <f t="shared" si="36"/>
        <v>ja</v>
      </c>
      <c r="U435" s="117" t="str">
        <f t="shared" si="37"/>
        <v>ja</v>
      </c>
      <c r="V435" s="142" t="s">
        <v>4580</v>
      </c>
      <c r="W435" s="118">
        <f t="shared" si="38"/>
        <v>1</v>
      </c>
      <c r="X435" s="117" t="str">
        <f t="shared" si="39"/>
        <v>OK</v>
      </c>
      <c r="Y435" s="117" t="str">
        <f t="shared" si="40"/>
        <v>keine</v>
      </c>
      <c r="Z435" s="117" t="str">
        <f t="shared" si="41"/>
        <v>OK</v>
      </c>
    </row>
    <row r="436" spans="1:26" s="117" customFormat="1" ht="12.75" hidden="1" customHeight="1" x14ac:dyDescent="0.35">
      <c r="A436" s="29" t="s">
        <v>2255</v>
      </c>
      <c r="B436" s="1" t="s">
        <v>2254</v>
      </c>
      <c r="C436" s="29" t="s">
        <v>3</v>
      </c>
      <c r="D436" s="29" t="s">
        <v>3</v>
      </c>
      <c r="E436" s="29" t="s">
        <v>2</v>
      </c>
      <c r="F436" s="29" t="s">
        <v>2</v>
      </c>
      <c r="G436" s="29" t="s">
        <v>2</v>
      </c>
      <c r="H436" s="29" t="s">
        <v>2</v>
      </c>
      <c r="I436" s="133" t="s">
        <v>3</v>
      </c>
      <c r="J436" s="134">
        <v>1</v>
      </c>
      <c r="K436" s="29" t="s">
        <v>2</v>
      </c>
      <c r="L436" s="29" t="s">
        <v>2</v>
      </c>
      <c r="M436" s="29" t="s">
        <v>2</v>
      </c>
      <c r="N436" s="29" t="s">
        <v>3</v>
      </c>
      <c r="O436" s="1"/>
      <c r="P436" s="29" t="s">
        <v>4</v>
      </c>
      <c r="Q436" s="29"/>
      <c r="R436" s="85" t="s">
        <v>3</v>
      </c>
      <c r="S436" s="85" t="s">
        <v>3</v>
      </c>
      <c r="T436" s="117" t="str">
        <f t="shared" si="36"/>
        <v>ja</v>
      </c>
      <c r="U436" s="117" t="str">
        <f t="shared" si="37"/>
        <v>ja</v>
      </c>
      <c r="V436" s="142" t="s">
        <v>4606</v>
      </c>
      <c r="W436" s="118">
        <f t="shared" si="38"/>
        <v>1</v>
      </c>
      <c r="X436" s="117" t="str">
        <f t="shared" si="39"/>
        <v>OK</v>
      </c>
      <c r="Y436" s="117" t="str">
        <f t="shared" si="40"/>
        <v>keine</v>
      </c>
      <c r="Z436" s="117" t="str">
        <f t="shared" si="41"/>
        <v>OK</v>
      </c>
    </row>
    <row r="437" spans="1:26" s="117" customFormat="1" ht="12.75" hidden="1" customHeight="1" x14ac:dyDescent="0.35">
      <c r="A437" s="29" t="s">
        <v>2811</v>
      </c>
      <c r="B437" s="1" t="s">
        <v>478</v>
      </c>
      <c r="C437" s="29" t="s">
        <v>3</v>
      </c>
      <c r="D437" s="29" t="s">
        <v>3</v>
      </c>
      <c r="E437" s="29" t="s">
        <v>2</v>
      </c>
      <c r="F437" s="29" t="s">
        <v>2</v>
      </c>
      <c r="G437" s="29" t="s">
        <v>2</v>
      </c>
      <c r="H437" s="29" t="s">
        <v>2</v>
      </c>
      <c r="I437" s="29" t="s">
        <v>3</v>
      </c>
      <c r="J437" s="30">
        <v>1</v>
      </c>
      <c r="K437" s="29" t="s">
        <v>2</v>
      </c>
      <c r="L437" s="29" t="s">
        <v>2</v>
      </c>
      <c r="M437" s="29" t="s">
        <v>2</v>
      </c>
      <c r="N437" s="29" t="s">
        <v>3</v>
      </c>
      <c r="O437" s="1"/>
      <c r="P437" s="29" t="s">
        <v>4</v>
      </c>
      <c r="Q437" s="29"/>
      <c r="R437" s="85" t="s">
        <v>2</v>
      </c>
      <c r="S437" s="85" t="s">
        <v>2</v>
      </c>
      <c r="T437" s="117" t="str">
        <f t="shared" si="36"/>
        <v>ja</v>
      </c>
      <c r="U437" s="117" t="str">
        <f t="shared" si="37"/>
        <v>ja</v>
      </c>
      <c r="V437" s="142" t="s">
        <v>4579</v>
      </c>
      <c r="W437" s="118">
        <f t="shared" si="38"/>
        <v>1</v>
      </c>
      <c r="X437" s="117" t="str">
        <f t="shared" si="39"/>
        <v>OK</v>
      </c>
      <c r="Y437" s="117" t="str">
        <f t="shared" si="40"/>
        <v>keine</v>
      </c>
      <c r="Z437" s="117" t="str">
        <f t="shared" si="41"/>
        <v>OK</v>
      </c>
    </row>
    <row r="438" spans="1:26" s="117" customFormat="1" ht="12.75" hidden="1" customHeight="1" x14ac:dyDescent="0.35">
      <c r="A438" s="29" t="s">
        <v>2812</v>
      </c>
      <c r="B438" s="1" t="s">
        <v>69</v>
      </c>
      <c r="C438" s="29" t="s">
        <v>3</v>
      </c>
      <c r="D438" s="29" t="s">
        <v>3</v>
      </c>
      <c r="E438" s="29" t="s">
        <v>2</v>
      </c>
      <c r="F438" s="29" t="s">
        <v>2</v>
      </c>
      <c r="G438" s="29" t="s">
        <v>2</v>
      </c>
      <c r="H438" s="29" t="s">
        <v>2</v>
      </c>
      <c r="I438" s="134" t="s">
        <v>3</v>
      </c>
      <c r="J438" s="134">
        <v>4</v>
      </c>
      <c r="K438" s="29" t="s">
        <v>2</v>
      </c>
      <c r="L438" s="29" t="s">
        <v>2</v>
      </c>
      <c r="M438" s="29" t="s">
        <v>2</v>
      </c>
      <c r="N438" s="29" t="s">
        <v>3</v>
      </c>
      <c r="O438" s="1" t="s">
        <v>2412</v>
      </c>
      <c r="P438" s="29" t="s">
        <v>4438</v>
      </c>
      <c r="Q438" s="29"/>
      <c r="R438" s="85" t="s">
        <v>2</v>
      </c>
      <c r="S438" s="85" t="s">
        <v>2</v>
      </c>
      <c r="T438" s="117" t="str">
        <f t="shared" si="36"/>
        <v>ja</v>
      </c>
      <c r="U438" s="117" t="str">
        <f t="shared" si="37"/>
        <v>ja</v>
      </c>
      <c r="V438" s="142" t="s">
        <v>4572</v>
      </c>
      <c r="W438" s="118">
        <f t="shared" si="38"/>
        <v>4</v>
      </c>
      <c r="X438" s="117" t="str">
        <f t="shared" si="39"/>
        <v>OK</v>
      </c>
      <c r="Y438" s="117" t="str">
        <f t="shared" si="40"/>
        <v>1193/1207/1195</v>
      </c>
      <c r="Z438" s="117" t="str">
        <f t="shared" si="41"/>
        <v>OK</v>
      </c>
    </row>
    <row r="439" spans="1:26" s="117" customFormat="1" ht="12.75" hidden="1" customHeight="1" x14ac:dyDescent="0.35">
      <c r="A439" s="29" t="s">
        <v>2299</v>
      </c>
      <c r="B439" s="1" t="s">
        <v>2298</v>
      </c>
      <c r="C439" s="29" t="s">
        <v>3</v>
      </c>
      <c r="D439" s="29" t="s">
        <v>3</v>
      </c>
      <c r="E439" s="29" t="s">
        <v>2</v>
      </c>
      <c r="F439" s="29" t="s">
        <v>2</v>
      </c>
      <c r="G439" s="29" t="s">
        <v>2</v>
      </c>
      <c r="H439" s="29" t="s">
        <v>2</v>
      </c>
      <c r="I439" s="29" t="s">
        <v>3</v>
      </c>
      <c r="J439" s="30">
        <v>1</v>
      </c>
      <c r="K439" s="29" t="s">
        <v>2</v>
      </c>
      <c r="L439" s="29" t="s">
        <v>2</v>
      </c>
      <c r="M439" s="29" t="s">
        <v>2</v>
      </c>
      <c r="N439" s="29" t="s">
        <v>3</v>
      </c>
      <c r="O439" s="1"/>
      <c r="P439" s="29" t="s">
        <v>4</v>
      </c>
      <c r="Q439" s="29"/>
      <c r="R439" s="85" t="s">
        <v>2</v>
      </c>
      <c r="S439" s="85" t="s">
        <v>2</v>
      </c>
      <c r="T439" s="117" t="str">
        <f t="shared" si="36"/>
        <v>ja</v>
      </c>
      <c r="U439" s="117" t="str">
        <f t="shared" si="37"/>
        <v>ja</v>
      </c>
      <c r="V439" s="142" t="s">
        <v>4577</v>
      </c>
      <c r="W439" s="118">
        <f t="shared" si="38"/>
        <v>1</v>
      </c>
      <c r="X439" s="117" t="str">
        <f t="shared" si="39"/>
        <v>OK</v>
      </c>
      <c r="Y439" s="117" t="str">
        <f t="shared" si="40"/>
        <v>keine</v>
      </c>
      <c r="Z439" s="117" t="str">
        <f t="shared" si="41"/>
        <v>OK</v>
      </c>
    </row>
    <row r="440" spans="1:26" s="117" customFormat="1" ht="12.75" hidden="1" customHeight="1" x14ac:dyDescent="0.35">
      <c r="A440" s="29" t="s">
        <v>2158</v>
      </c>
      <c r="B440" s="1" t="s">
        <v>2157</v>
      </c>
      <c r="C440" s="29" t="s">
        <v>3</v>
      </c>
      <c r="D440" s="29" t="s">
        <v>3</v>
      </c>
      <c r="E440" s="29" t="s">
        <v>2</v>
      </c>
      <c r="F440" s="29" t="s">
        <v>2</v>
      </c>
      <c r="G440" s="29" t="s">
        <v>2</v>
      </c>
      <c r="H440" s="29" t="s">
        <v>2</v>
      </c>
      <c r="I440" s="29" t="s">
        <v>3</v>
      </c>
      <c r="J440" s="30">
        <v>2</v>
      </c>
      <c r="K440" s="29" t="s">
        <v>2</v>
      </c>
      <c r="L440" s="29" t="s">
        <v>2</v>
      </c>
      <c r="M440" s="29" t="s">
        <v>2</v>
      </c>
      <c r="N440" s="29" t="s">
        <v>3</v>
      </c>
      <c r="O440" s="1"/>
      <c r="P440" s="29" t="s">
        <v>4</v>
      </c>
      <c r="Q440" s="29"/>
      <c r="R440" s="85" t="s">
        <v>2</v>
      </c>
      <c r="S440" s="85" t="s">
        <v>2</v>
      </c>
      <c r="T440" s="117" t="str">
        <f t="shared" si="36"/>
        <v>ja</v>
      </c>
      <c r="U440" s="117" t="str">
        <f t="shared" si="37"/>
        <v>ja</v>
      </c>
      <c r="V440" s="142" t="s">
        <v>4573</v>
      </c>
      <c r="W440" s="118">
        <f t="shared" si="38"/>
        <v>2</v>
      </c>
      <c r="X440" s="117" t="str">
        <f t="shared" si="39"/>
        <v>OK</v>
      </c>
      <c r="Y440" s="117" t="str">
        <f t="shared" si="40"/>
        <v>keine</v>
      </c>
      <c r="Z440" s="117" t="str">
        <f t="shared" si="41"/>
        <v>OK</v>
      </c>
    </row>
    <row r="441" spans="1:26" s="117" customFormat="1" ht="12.75" hidden="1" customHeight="1" x14ac:dyDescent="0.35">
      <c r="A441" s="29" t="s">
        <v>2813</v>
      </c>
      <c r="B441" s="1" t="s">
        <v>892</v>
      </c>
      <c r="C441" s="29" t="s">
        <v>3</v>
      </c>
      <c r="D441" s="29" t="s">
        <v>3</v>
      </c>
      <c r="E441" s="29" t="s">
        <v>2</v>
      </c>
      <c r="F441" s="29" t="s">
        <v>2</v>
      </c>
      <c r="G441" s="29" t="s">
        <v>2</v>
      </c>
      <c r="H441" s="29" t="s">
        <v>2</v>
      </c>
      <c r="I441" s="29" t="s">
        <v>3</v>
      </c>
      <c r="J441" s="30">
        <v>1</v>
      </c>
      <c r="K441" s="29" t="s">
        <v>2</v>
      </c>
      <c r="L441" s="29" t="s">
        <v>2</v>
      </c>
      <c r="M441" s="29" t="s">
        <v>2</v>
      </c>
      <c r="N441" s="29" t="s">
        <v>3</v>
      </c>
      <c r="O441" s="1"/>
      <c r="P441" s="29" t="s">
        <v>4</v>
      </c>
      <c r="Q441" s="29"/>
      <c r="R441" s="85" t="s">
        <v>3</v>
      </c>
      <c r="S441" s="85" t="s">
        <v>3</v>
      </c>
      <c r="T441" s="117" t="str">
        <f t="shared" si="36"/>
        <v>ja</v>
      </c>
      <c r="U441" s="117" t="str">
        <f t="shared" si="37"/>
        <v>ja</v>
      </c>
      <c r="V441" s="142" t="s">
        <v>4580</v>
      </c>
      <c r="W441" s="118">
        <f t="shared" si="38"/>
        <v>1</v>
      </c>
      <c r="X441" s="117" t="str">
        <f t="shared" si="39"/>
        <v>OK</v>
      </c>
      <c r="Y441" s="117" t="str">
        <f t="shared" si="40"/>
        <v>keine</v>
      </c>
      <c r="Z441" s="117" t="str">
        <f t="shared" si="41"/>
        <v>OK</v>
      </c>
    </row>
    <row r="442" spans="1:26" s="117" customFormat="1" ht="12.75" hidden="1" customHeight="1" x14ac:dyDescent="0.35">
      <c r="A442" s="29" t="s">
        <v>2814</v>
      </c>
      <c r="B442" s="1" t="s">
        <v>1630</v>
      </c>
      <c r="C442" s="29" t="s">
        <v>3</v>
      </c>
      <c r="D442" s="29" t="s">
        <v>3</v>
      </c>
      <c r="E442" s="29" t="s">
        <v>2</v>
      </c>
      <c r="F442" s="29" t="s">
        <v>2</v>
      </c>
      <c r="G442" s="29" t="s">
        <v>2</v>
      </c>
      <c r="H442" s="29" t="s">
        <v>2</v>
      </c>
      <c r="I442" s="29" t="s">
        <v>3</v>
      </c>
      <c r="J442" s="30">
        <v>2</v>
      </c>
      <c r="K442" s="29" t="s">
        <v>2</v>
      </c>
      <c r="L442" s="29" t="s">
        <v>2</v>
      </c>
      <c r="M442" s="29" t="s">
        <v>2</v>
      </c>
      <c r="N442" s="29" t="s">
        <v>3</v>
      </c>
      <c r="O442" s="1"/>
      <c r="P442" s="29" t="s">
        <v>4</v>
      </c>
      <c r="Q442" s="29"/>
      <c r="R442" s="85" t="s">
        <v>2</v>
      </c>
      <c r="S442" s="85" t="s">
        <v>2</v>
      </c>
      <c r="T442" s="117" t="str">
        <f t="shared" si="36"/>
        <v>ja</v>
      </c>
      <c r="U442" s="117" t="str">
        <f t="shared" si="37"/>
        <v>ja</v>
      </c>
      <c r="V442" s="142" t="s">
        <v>4603</v>
      </c>
      <c r="W442" s="118">
        <f t="shared" si="38"/>
        <v>2</v>
      </c>
      <c r="X442" s="117" t="str">
        <f t="shared" si="39"/>
        <v>OK</v>
      </c>
      <c r="Y442" s="117" t="str">
        <f t="shared" si="40"/>
        <v>keine</v>
      </c>
      <c r="Z442" s="117" t="str">
        <f t="shared" si="41"/>
        <v>OK</v>
      </c>
    </row>
    <row r="443" spans="1:26" s="117" customFormat="1" ht="12.75" hidden="1" customHeight="1" x14ac:dyDescent="0.35">
      <c r="A443" s="29" t="s">
        <v>2815</v>
      </c>
      <c r="B443" s="1" t="s">
        <v>1929</v>
      </c>
      <c r="C443" s="29" t="s">
        <v>3</v>
      </c>
      <c r="D443" s="29" t="s">
        <v>3</v>
      </c>
      <c r="E443" s="29" t="s">
        <v>2</v>
      </c>
      <c r="F443" s="29" t="s">
        <v>2</v>
      </c>
      <c r="G443" s="29" t="s">
        <v>2</v>
      </c>
      <c r="H443" s="29" t="s">
        <v>2</v>
      </c>
      <c r="I443" s="29" t="s">
        <v>3</v>
      </c>
      <c r="J443" s="30">
        <v>1</v>
      </c>
      <c r="K443" s="29" t="s">
        <v>2</v>
      </c>
      <c r="L443" s="29" t="s">
        <v>2</v>
      </c>
      <c r="M443" s="29" t="s">
        <v>2</v>
      </c>
      <c r="N443" s="29" t="s">
        <v>3</v>
      </c>
      <c r="O443" s="1"/>
      <c r="P443" s="29" t="s">
        <v>4</v>
      </c>
      <c r="Q443" s="29"/>
      <c r="R443" s="85" t="s">
        <v>2</v>
      </c>
      <c r="S443" s="85" t="s">
        <v>2</v>
      </c>
      <c r="T443" s="117" t="str">
        <f t="shared" si="36"/>
        <v>ja</v>
      </c>
      <c r="U443" s="117" t="str">
        <f t="shared" si="37"/>
        <v>ja</v>
      </c>
      <c r="V443" s="142" t="s">
        <v>4580</v>
      </c>
      <c r="W443" s="118">
        <f t="shared" si="38"/>
        <v>1</v>
      </c>
      <c r="X443" s="117" t="str">
        <f t="shared" si="39"/>
        <v>OK</v>
      </c>
      <c r="Y443" s="117" t="str">
        <f t="shared" si="40"/>
        <v>keine</v>
      </c>
      <c r="Z443" s="117" t="str">
        <f t="shared" si="41"/>
        <v>OK</v>
      </c>
    </row>
    <row r="444" spans="1:26" s="117" customFormat="1" ht="12.75" hidden="1" customHeight="1" x14ac:dyDescent="0.35">
      <c r="A444" s="29" t="s">
        <v>2816</v>
      </c>
      <c r="B444" s="1" t="s">
        <v>1421</v>
      </c>
      <c r="C444" s="29" t="s">
        <v>3</v>
      </c>
      <c r="D444" s="29" t="s">
        <v>3</v>
      </c>
      <c r="E444" s="29" t="s">
        <v>2</v>
      </c>
      <c r="F444" s="29" t="s">
        <v>2</v>
      </c>
      <c r="G444" s="29" t="s">
        <v>2</v>
      </c>
      <c r="H444" s="29" t="s">
        <v>2</v>
      </c>
      <c r="I444" s="29" t="s">
        <v>2</v>
      </c>
      <c r="J444" s="30" t="s">
        <v>2</v>
      </c>
      <c r="K444" s="29" t="s">
        <v>2</v>
      </c>
      <c r="L444" s="29" t="s">
        <v>3</v>
      </c>
      <c r="M444" s="29" t="s">
        <v>2</v>
      </c>
      <c r="N444" s="29" t="s">
        <v>3</v>
      </c>
      <c r="O444" s="1" t="s">
        <v>2409</v>
      </c>
      <c r="P444" s="29" t="s">
        <v>58</v>
      </c>
      <c r="Q444" s="29"/>
      <c r="R444" s="85" t="s">
        <v>3</v>
      </c>
      <c r="S444" s="85" t="s">
        <v>3</v>
      </c>
      <c r="T444" s="117" t="str">
        <f t="shared" si="36"/>
        <v>ja</v>
      </c>
      <c r="U444" s="117" t="str">
        <f t="shared" si="37"/>
        <v>ja</v>
      </c>
      <c r="V444" s="142" t="s">
        <v>4579</v>
      </c>
      <c r="W444" s="118" t="str">
        <f t="shared" si="38"/>
        <v>nein</v>
      </c>
      <c r="X444" s="117" t="str">
        <f t="shared" si="39"/>
        <v>OK</v>
      </c>
      <c r="Y444" s="117" t="str">
        <f t="shared" si="40"/>
        <v>1194/1199</v>
      </c>
      <c r="Z444" s="117" t="str">
        <f t="shared" si="41"/>
        <v>OK</v>
      </c>
    </row>
    <row r="445" spans="1:26" s="117" customFormat="1" ht="12.75" customHeight="1" x14ac:dyDescent="0.35">
      <c r="A445" s="29" t="s">
        <v>2817</v>
      </c>
      <c r="B445" s="1" t="s">
        <v>1028</v>
      </c>
      <c r="C445" s="29" t="s">
        <v>3</v>
      </c>
      <c r="D445" s="29" t="s">
        <v>3</v>
      </c>
      <c r="E445" s="29" t="s">
        <v>2</v>
      </c>
      <c r="F445" s="29" t="s">
        <v>2</v>
      </c>
      <c r="G445" s="29" t="s">
        <v>3</v>
      </c>
      <c r="H445" s="29" t="s">
        <v>2</v>
      </c>
      <c r="I445" s="30" t="s">
        <v>3</v>
      </c>
      <c r="J445" s="30">
        <v>1</v>
      </c>
      <c r="K445" s="29" t="s">
        <v>2</v>
      </c>
      <c r="L445" s="29" t="s">
        <v>2</v>
      </c>
      <c r="M445" s="29" t="s">
        <v>2</v>
      </c>
      <c r="N445" s="29" t="s">
        <v>3</v>
      </c>
      <c r="O445" s="1" t="s">
        <v>4468</v>
      </c>
      <c r="P445" s="29" t="s">
        <v>4</v>
      </c>
      <c r="Q445" s="29" t="s">
        <v>4442</v>
      </c>
      <c r="R445" s="85" t="s">
        <v>2</v>
      </c>
      <c r="S445" s="85" t="s">
        <v>2</v>
      </c>
      <c r="T445" s="117" t="str">
        <f t="shared" si="36"/>
        <v>ja</v>
      </c>
      <c r="U445" s="117" t="str">
        <f t="shared" si="37"/>
        <v>ja</v>
      </c>
      <c r="V445" s="142" t="s">
        <v>4579</v>
      </c>
      <c r="W445" s="118">
        <f t="shared" si="38"/>
        <v>1</v>
      </c>
      <c r="X445" s="117" t="str">
        <f t="shared" si="39"/>
        <v>OK</v>
      </c>
      <c r="Y445" s="117" t="str">
        <f t="shared" si="40"/>
        <v>keine</v>
      </c>
      <c r="Z445" s="117" t="str">
        <f t="shared" si="41"/>
        <v>OK</v>
      </c>
    </row>
    <row r="446" spans="1:26" s="117" customFormat="1" ht="12.75" hidden="1" customHeight="1" x14ac:dyDescent="0.35">
      <c r="A446" s="29" t="s">
        <v>2818</v>
      </c>
      <c r="B446" s="1" t="s">
        <v>1025</v>
      </c>
      <c r="C446" s="29" t="s">
        <v>3</v>
      </c>
      <c r="D446" s="29" t="s">
        <v>3</v>
      </c>
      <c r="E446" s="29" t="s">
        <v>2</v>
      </c>
      <c r="F446" s="29" t="s">
        <v>2</v>
      </c>
      <c r="G446" s="29" t="s">
        <v>2</v>
      </c>
      <c r="H446" s="29" t="s">
        <v>2</v>
      </c>
      <c r="I446" s="30" t="s">
        <v>3</v>
      </c>
      <c r="J446" s="30">
        <v>3</v>
      </c>
      <c r="K446" s="29" t="s">
        <v>2</v>
      </c>
      <c r="L446" s="29" t="s">
        <v>2</v>
      </c>
      <c r="M446" s="29" t="s">
        <v>2</v>
      </c>
      <c r="N446" s="29" t="s">
        <v>3</v>
      </c>
      <c r="O446" s="1"/>
      <c r="P446" s="29" t="s">
        <v>4</v>
      </c>
      <c r="Q446" s="29"/>
      <c r="R446" s="85" t="s">
        <v>2</v>
      </c>
      <c r="S446" s="85" t="s">
        <v>2</v>
      </c>
      <c r="T446" s="117" t="str">
        <f t="shared" si="36"/>
        <v>ja</v>
      </c>
      <c r="U446" s="117" t="str">
        <f t="shared" si="37"/>
        <v>ja</v>
      </c>
      <c r="V446" s="142" t="s">
        <v>4579</v>
      </c>
      <c r="W446" s="118">
        <f t="shared" si="38"/>
        <v>3</v>
      </c>
      <c r="X446" s="117" t="str">
        <f t="shared" si="39"/>
        <v>OK</v>
      </c>
      <c r="Y446" s="117" t="str">
        <f t="shared" si="40"/>
        <v>keine</v>
      </c>
      <c r="Z446" s="117" t="str">
        <f t="shared" si="41"/>
        <v>OK</v>
      </c>
    </row>
    <row r="447" spans="1:26" s="117" customFormat="1" ht="12.75" hidden="1" customHeight="1" x14ac:dyDescent="0.35">
      <c r="A447" s="29" t="s">
        <v>2819</v>
      </c>
      <c r="B447" s="1" t="s">
        <v>203</v>
      </c>
      <c r="C447" s="29" t="s">
        <v>3</v>
      </c>
      <c r="D447" s="29" t="s">
        <v>3</v>
      </c>
      <c r="E447" s="29" t="s">
        <v>2</v>
      </c>
      <c r="F447" s="29" t="s">
        <v>2</v>
      </c>
      <c r="G447" s="29" t="s">
        <v>2</v>
      </c>
      <c r="H447" s="29" t="s">
        <v>2</v>
      </c>
      <c r="I447" s="29" t="s">
        <v>3</v>
      </c>
      <c r="J447" s="30">
        <v>1</v>
      </c>
      <c r="K447" s="29" t="s">
        <v>2</v>
      </c>
      <c r="L447" s="29" t="s">
        <v>2</v>
      </c>
      <c r="M447" s="29" t="s">
        <v>2</v>
      </c>
      <c r="N447" s="29" t="s">
        <v>3</v>
      </c>
      <c r="O447" s="1"/>
      <c r="P447" s="29" t="s">
        <v>4</v>
      </c>
      <c r="Q447" s="29"/>
      <c r="R447" s="85" t="s">
        <v>3</v>
      </c>
      <c r="S447" s="85" t="s">
        <v>3</v>
      </c>
      <c r="T447" s="117" t="str">
        <f t="shared" si="36"/>
        <v>ja</v>
      </c>
      <c r="U447" s="117" t="str">
        <f t="shared" si="37"/>
        <v>ja</v>
      </c>
      <c r="V447" s="142" t="s">
        <v>4580</v>
      </c>
      <c r="W447" s="118">
        <f t="shared" si="38"/>
        <v>1</v>
      </c>
      <c r="X447" s="117" t="str">
        <f t="shared" si="39"/>
        <v>OK</v>
      </c>
      <c r="Y447" s="117" t="str">
        <f t="shared" si="40"/>
        <v>keine</v>
      </c>
      <c r="Z447" s="117" t="str">
        <f t="shared" si="41"/>
        <v>OK</v>
      </c>
    </row>
    <row r="448" spans="1:26" s="115" customFormat="1" ht="12.75" hidden="1" customHeight="1" x14ac:dyDescent="0.35">
      <c r="A448" s="29" t="s">
        <v>2820</v>
      </c>
      <c r="B448" s="1" t="s">
        <v>1884</v>
      </c>
      <c r="C448" s="29" t="s">
        <v>3</v>
      </c>
      <c r="D448" s="29" t="s">
        <v>3</v>
      </c>
      <c r="E448" s="29" t="s">
        <v>2</v>
      </c>
      <c r="F448" s="29" t="s">
        <v>2</v>
      </c>
      <c r="G448" s="29" t="s">
        <v>2</v>
      </c>
      <c r="H448" s="29" t="s">
        <v>2</v>
      </c>
      <c r="I448" s="29" t="s">
        <v>3</v>
      </c>
      <c r="J448" s="30">
        <v>3</v>
      </c>
      <c r="K448" s="29" t="s">
        <v>2</v>
      </c>
      <c r="L448" s="29" t="s">
        <v>2</v>
      </c>
      <c r="M448" s="29" t="s">
        <v>2</v>
      </c>
      <c r="N448" s="29" t="s">
        <v>3</v>
      </c>
      <c r="O448" s="1"/>
      <c r="P448" s="29" t="s">
        <v>4</v>
      </c>
      <c r="Q448" s="29"/>
      <c r="R448" s="85" t="s">
        <v>3</v>
      </c>
      <c r="S448" s="85" t="s">
        <v>3</v>
      </c>
      <c r="T448" s="117" t="str">
        <f t="shared" si="36"/>
        <v>ja</v>
      </c>
      <c r="U448" s="117" t="str">
        <f t="shared" si="37"/>
        <v>ja</v>
      </c>
      <c r="V448" s="142" t="s">
        <v>4594</v>
      </c>
      <c r="W448" s="118">
        <f t="shared" si="38"/>
        <v>3</v>
      </c>
      <c r="X448" s="117" t="str">
        <f t="shared" si="39"/>
        <v>OK</v>
      </c>
      <c r="Y448" s="117" t="str">
        <f t="shared" si="40"/>
        <v>keine</v>
      </c>
      <c r="Z448" s="117" t="str">
        <f t="shared" si="41"/>
        <v>OK</v>
      </c>
    </row>
    <row r="449" spans="1:26" s="117" customFormat="1" ht="12.75" hidden="1" customHeight="1" x14ac:dyDescent="0.35">
      <c r="A449" s="29" t="s">
        <v>2821</v>
      </c>
      <c r="B449" s="1" t="s">
        <v>1885</v>
      </c>
      <c r="C449" s="29" t="s">
        <v>3</v>
      </c>
      <c r="D449" s="29" t="s">
        <v>3</v>
      </c>
      <c r="E449" s="29" t="s">
        <v>2</v>
      </c>
      <c r="F449" s="29" t="s">
        <v>2</v>
      </c>
      <c r="G449" s="29" t="s">
        <v>2</v>
      </c>
      <c r="H449" s="29" t="s">
        <v>2</v>
      </c>
      <c r="I449" s="29" t="s">
        <v>3</v>
      </c>
      <c r="J449" s="30">
        <v>1</v>
      </c>
      <c r="K449" s="29" t="s">
        <v>2</v>
      </c>
      <c r="L449" s="29" t="s">
        <v>2</v>
      </c>
      <c r="M449" s="29" t="s">
        <v>2</v>
      </c>
      <c r="N449" s="29" t="s">
        <v>3</v>
      </c>
      <c r="O449" s="1"/>
      <c r="P449" s="29" t="s">
        <v>4</v>
      </c>
      <c r="Q449" s="29"/>
      <c r="R449" s="85" t="s">
        <v>3</v>
      </c>
      <c r="S449" s="85" t="s">
        <v>3</v>
      </c>
      <c r="T449" s="117" t="str">
        <f t="shared" si="36"/>
        <v>ja</v>
      </c>
      <c r="U449" s="117" t="str">
        <f t="shared" si="37"/>
        <v>ja</v>
      </c>
      <c r="V449" s="142" t="s">
        <v>4594</v>
      </c>
      <c r="W449" s="118">
        <f t="shared" si="38"/>
        <v>1</v>
      </c>
      <c r="X449" s="117" t="str">
        <f t="shared" si="39"/>
        <v>OK</v>
      </c>
      <c r="Y449" s="117" t="str">
        <f t="shared" si="40"/>
        <v>keine</v>
      </c>
      <c r="Z449" s="117" t="str">
        <f t="shared" si="41"/>
        <v>OK</v>
      </c>
    </row>
    <row r="450" spans="1:26" s="117" customFormat="1" ht="12.75" hidden="1" customHeight="1" x14ac:dyDescent="0.35">
      <c r="A450" s="29" t="s">
        <v>2822</v>
      </c>
      <c r="B450" s="1" t="s">
        <v>1886</v>
      </c>
      <c r="C450" s="29" t="s">
        <v>3</v>
      </c>
      <c r="D450" s="29" t="s">
        <v>3</v>
      </c>
      <c r="E450" s="29" t="s">
        <v>2</v>
      </c>
      <c r="F450" s="29" t="s">
        <v>2</v>
      </c>
      <c r="G450" s="29" t="s">
        <v>2</v>
      </c>
      <c r="H450" s="29" t="s">
        <v>2</v>
      </c>
      <c r="I450" s="29" t="s">
        <v>3</v>
      </c>
      <c r="J450" s="30">
        <v>3</v>
      </c>
      <c r="K450" s="29" t="s">
        <v>2</v>
      </c>
      <c r="L450" s="29" t="s">
        <v>2</v>
      </c>
      <c r="M450" s="29" t="s">
        <v>2</v>
      </c>
      <c r="N450" s="29" t="s">
        <v>3</v>
      </c>
      <c r="O450" s="1"/>
      <c r="P450" s="29" t="s">
        <v>4</v>
      </c>
      <c r="Q450" s="29"/>
      <c r="R450" s="85" t="s">
        <v>3</v>
      </c>
      <c r="S450" s="85" t="s">
        <v>3</v>
      </c>
      <c r="T450" s="117" t="str">
        <f t="shared" si="36"/>
        <v>ja</v>
      </c>
      <c r="U450" s="117" t="str">
        <f t="shared" si="37"/>
        <v>ja</v>
      </c>
      <c r="V450" s="142" t="s">
        <v>4594</v>
      </c>
      <c r="W450" s="118">
        <f t="shared" si="38"/>
        <v>3</v>
      </c>
      <c r="X450" s="117" t="str">
        <f t="shared" si="39"/>
        <v>OK</v>
      </c>
      <c r="Y450" s="117" t="str">
        <f t="shared" si="40"/>
        <v>keine</v>
      </c>
      <c r="Z450" s="117" t="str">
        <f t="shared" si="41"/>
        <v>OK</v>
      </c>
    </row>
    <row r="451" spans="1:26" s="117" customFormat="1" ht="12.75" hidden="1" customHeight="1" x14ac:dyDescent="0.35">
      <c r="A451" s="29" t="s">
        <v>2823</v>
      </c>
      <c r="B451" s="1" t="s">
        <v>1930</v>
      </c>
      <c r="C451" s="29" t="s">
        <v>3</v>
      </c>
      <c r="D451" s="29" t="s">
        <v>3</v>
      </c>
      <c r="E451" s="29" t="s">
        <v>2</v>
      </c>
      <c r="F451" s="29" t="s">
        <v>2</v>
      </c>
      <c r="G451" s="29" t="s">
        <v>2</v>
      </c>
      <c r="H451" s="29" t="s">
        <v>2</v>
      </c>
      <c r="I451" s="29" t="s">
        <v>3</v>
      </c>
      <c r="J451" s="30">
        <v>1</v>
      </c>
      <c r="K451" s="29" t="s">
        <v>2</v>
      </c>
      <c r="L451" s="29" t="s">
        <v>2</v>
      </c>
      <c r="M451" s="29" t="s">
        <v>2</v>
      </c>
      <c r="N451" s="29" t="s">
        <v>3</v>
      </c>
      <c r="O451" s="1"/>
      <c r="P451" s="29" t="s">
        <v>4</v>
      </c>
      <c r="Q451" s="29"/>
      <c r="R451" s="85" t="s">
        <v>2</v>
      </c>
      <c r="S451" s="85" t="s">
        <v>2</v>
      </c>
      <c r="T451" s="117" t="str">
        <f t="shared" ref="T451:T514" si="42">IF(AND(C451="nein",D451="nein",E451="nein",F451="nein",G451="nein",H451="nein",I451="nein",K451="nein",L451="nein",M451="nein",N451="nein"),"nein","ja")</f>
        <v>ja</v>
      </c>
      <c r="U451" s="117" t="str">
        <f t="shared" ref="U451:U514" si="43">IF(OR(C451="ja",D451="ja",G451="ja",A451="8100"),"ja","nein")</f>
        <v>ja</v>
      </c>
      <c r="V451" s="142" t="s">
        <v>4589</v>
      </c>
      <c r="W451" s="118">
        <f t="shared" si="38"/>
        <v>1</v>
      </c>
      <c r="X451" s="117" t="str">
        <f t="shared" si="39"/>
        <v>OK</v>
      </c>
      <c r="Y451" s="117" t="str">
        <f t="shared" si="40"/>
        <v>keine</v>
      </c>
      <c r="Z451" s="117" t="str">
        <f t="shared" si="41"/>
        <v>OK</v>
      </c>
    </row>
    <row r="452" spans="1:26" s="117" customFormat="1" ht="12.75" hidden="1" customHeight="1" x14ac:dyDescent="0.35">
      <c r="A452" s="29" t="s">
        <v>2824</v>
      </c>
      <c r="B452" s="1" t="s">
        <v>989</v>
      </c>
      <c r="C452" s="29" t="s">
        <v>3</v>
      </c>
      <c r="D452" s="29" t="s">
        <v>3</v>
      </c>
      <c r="E452" s="29" t="s">
        <v>2</v>
      </c>
      <c r="F452" s="29" t="s">
        <v>2</v>
      </c>
      <c r="G452" s="29" t="s">
        <v>2</v>
      </c>
      <c r="H452" s="29" t="s">
        <v>2</v>
      </c>
      <c r="I452" s="133" t="s">
        <v>3</v>
      </c>
      <c r="J452" s="134">
        <v>1</v>
      </c>
      <c r="K452" s="29" t="s">
        <v>2</v>
      </c>
      <c r="L452" s="29" t="s">
        <v>2</v>
      </c>
      <c r="M452" s="29" t="s">
        <v>2</v>
      </c>
      <c r="N452" s="29" t="s">
        <v>3</v>
      </c>
      <c r="O452" s="1"/>
      <c r="P452" s="29" t="s">
        <v>4</v>
      </c>
      <c r="Q452" s="29"/>
      <c r="R452" s="85" t="s">
        <v>3</v>
      </c>
      <c r="S452" s="85" t="s">
        <v>3</v>
      </c>
      <c r="T452" s="117" t="str">
        <f t="shared" si="42"/>
        <v>ja</v>
      </c>
      <c r="U452" s="117" t="str">
        <f t="shared" si="43"/>
        <v>ja</v>
      </c>
      <c r="V452" s="142" t="s">
        <v>4606</v>
      </c>
      <c r="W452" s="118">
        <f t="shared" ref="W452:W515" si="44">J452</f>
        <v>1</v>
      </c>
      <c r="X452" s="117" t="str">
        <f t="shared" ref="X452:X515" si="45">IF(J452=W452,"OK","NICHT OK!")</f>
        <v>OK</v>
      </c>
      <c r="Y452" s="117" t="str">
        <f t="shared" ref="Y452:Y515" si="46">P452</f>
        <v>keine</v>
      </c>
      <c r="Z452" s="117" t="str">
        <f t="shared" ref="Z452:Z515" si="47">IF(P452=Y452,"OK","NICHT OK!")</f>
        <v>OK</v>
      </c>
    </row>
    <row r="453" spans="1:26" s="117" customFormat="1" ht="12.75" hidden="1" customHeight="1" x14ac:dyDescent="0.35">
      <c r="A453" s="29" t="s">
        <v>2825</v>
      </c>
      <c r="B453" s="1" t="s">
        <v>1095</v>
      </c>
      <c r="C453" s="29" t="s">
        <v>3</v>
      </c>
      <c r="D453" s="29" t="s">
        <v>3</v>
      </c>
      <c r="E453" s="29" t="s">
        <v>2</v>
      </c>
      <c r="F453" s="29" t="s">
        <v>2</v>
      </c>
      <c r="G453" s="29" t="s">
        <v>2</v>
      </c>
      <c r="H453" s="29" t="s">
        <v>2</v>
      </c>
      <c r="I453" s="133" t="s">
        <v>3</v>
      </c>
      <c r="J453" s="134">
        <v>1</v>
      </c>
      <c r="K453" s="29" t="s">
        <v>2</v>
      </c>
      <c r="L453" s="29" t="s">
        <v>2</v>
      </c>
      <c r="M453" s="29" t="s">
        <v>2</v>
      </c>
      <c r="N453" s="29" t="s">
        <v>3</v>
      </c>
      <c r="O453" s="1"/>
      <c r="P453" s="29" t="s">
        <v>4</v>
      </c>
      <c r="Q453" s="29"/>
      <c r="R453" s="85" t="s">
        <v>2</v>
      </c>
      <c r="S453" s="85" t="s">
        <v>2</v>
      </c>
      <c r="T453" s="117" t="str">
        <f t="shared" si="42"/>
        <v>ja</v>
      </c>
      <c r="U453" s="117" t="str">
        <f t="shared" si="43"/>
        <v>ja</v>
      </c>
      <c r="V453" s="142" t="s">
        <v>4601</v>
      </c>
      <c r="W453" s="118">
        <f t="shared" si="44"/>
        <v>1</v>
      </c>
      <c r="X453" s="117" t="str">
        <f t="shared" si="45"/>
        <v>OK</v>
      </c>
      <c r="Y453" s="117" t="str">
        <f t="shared" si="46"/>
        <v>keine</v>
      </c>
      <c r="Z453" s="117" t="str">
        <f t="shared" si="47"/>
        <v>OK</v>
      </c>
    </row>
    <row r="454" spans="1:26" s="117" customFormat="1" ht="12.75" hidden="1" customHeight="1" x14ac:dyDescent="0.35">
      <c r="A454" s="29" t="s">
        <v>2826</v>
      </c>
      <c r="B454" s="1" t="s">
        <v>1243</v>
      </c>
      <c r="C454" s="29" t="s">
        <v>3</v>
      </c>
      <c r="D454" s="29" t="s">
        <v>3</v>
      </c>
      <c r="E454" s="29" t="s">
        <v>2</v>
      </c>
      <c r="F454" s="29" t="s">
        <v>2</v>
      </c>
      <c r="G454" s="29" t="s">
        <v>2</v>
      </c>
      <c r="H454" s="29" t="s">
        <v>2</v>
      </c>
      <c r="I454" s="29" t="s">
        <v>3</v>
      </c>
      <c r="J454" s="30">
        <v>1</v>
      </c>
      <c r="K454" s="29" t="s">
        <v>2</v>
      </c>
      <c r="L454" s="29" t="s">
        <v>2</v>
      </c>
      <c r="M454" s="29" t="s">
        <v>2</v>
      </c>
      <c r="N454" s="29" t="s">
        <v>3</v>
      </c>
      <c r="O454" s="1"/>
      <c r="P454" s="29" t="s">
        <v>4</v>
      </c>
      <c r="Q454" s="29"/>
      <c r="R454" s="85" t="s">
        <v>3</v>
      </c>
      <c r="S454" s="85" t="s">
        <v>3</v>
      </c>
      <c r="T454" s="117" t="str">
        <f t="shared" si="42"/>
        <v>ja</v>
      </c>
      <c r="U454" s="117" t="str">
        <f t="shared" si="43"/>
        <v>ja</v>
      </c>
      <c r="V454" s="142" t="s">
        <v>4622</v>
      </c>
      <c r="W454" s="118">
        <f t="shared" si="44"/>
        <v>1</v>
      </c>
      <c r="X454" s="117" t="str">
        <f t="shared" si="45"/>
        <v>OK</v>
      </c>
      <c r="Y454" s="117" t="str">
        <f t="shared" si="46"/>
        <v>keine</v>
      </c>
      <c r="Z454" s="117" t="str">
        <f t="shared" si="47"/>
        <v>OK</v>
      </c>
    </row>
    <row r="455" spans="1:26" s="117" customFormat="1" ht="12.75" hidden="1" customHeight="1" x14ac:dyDescent="0.35">
      <c r="A455" s="29" t="s">
        <v>2827</v>
      </c>
      <c r="B455" s="1" t="s">
        <v>1931</v>
      </c>
      <c r="C455" s="29" t="s">
        <v>3</v>
      </c>
      <c r="D455" s="29" t="s">
        <v>3</v>
      </c>
      <c r="E455" s="29" t="s">
        <v>2</v>
      </c>
      <c r="F455" s="29" t="s">
        <v>2</v>
      </c>
      <c r="G455" s="29" t="s">
        <v>2</v>
      </c>
      <c r="H455" s="29" t="s">
        <v>2</v>
      </c>
      <c r="I455" s="29" t="s">
        <v>3</v>
      </c>
      <c r="J455" s="30">
        <v>1</v>
      </c>
      <c r="K455" s="29" t="s">
        <v>2</v>
      </c>
      <c r="L455" s="29" t="s">
        <v>2</v>
      </c>
      <c r="M455" s="29" t="s">
        <v>2</v>
      </c>
      <c r="N455" s="29" t="s">
        <v>3</v>
      </c>
      <c r="O455" s="1"/>
      <c r="P455" s="29" t="s">
        <v>4</v>
      </c>
      <c r="Q455" s="29"/>
      <c r="R455" s="85" t="s">
        <v>2</v>
      </c>
      <c r="S455" s="85" t="s">
        <v>2</v>
      </c>
      <c r="T455" s="117" t="str">
        <f t="shared" si="42"/>
        <v>ja</v>
      </c>
      <c r="U455" s="117" t="str">
        <f t="shared" si="43"/>
        <v>ja</v>
      </c>
      <c r="V455" s="142" t="s">
        <v>4577</v>
      </c>
      <c r="W455" s="118">
        <f t="shared" si="44"/>
        <v>1</v>
      </c>
      <c r="X455" s="117" t="str">
        <f t="shared" si="45"/>
        <v>OK</v>
      </c>
      <c r="Y455" s="117" t="str">
        <f t="shared" si="46"/>
        <v>keine</v>
      </c>
      <c r="Z455" s="117" t="str">
        <f t="shared" si="47"/>
        <v>OK</v>
      </c>
    </row>
    <row r="456" spans="1:26" s="117" customFormat="1" ht="12.75" hidden="1" customHeight="1" x14ac:dyDescent="0.35">
      <c r="A456" s="29" t="s">
        <v>2828</v>
      </c>
      <c r="B456" s="1" t="s">
        <v>1932</v>
      </c>
      <c r="C456" s="29" t="s">
        <v>3</v>
      </c>
      <c r="D456" s="29" t="s">
        <v>3</v>
      </c>
      <c r="E456" s="29" t="s">
        <v>2</v>
      </c>
      <c r="F456" s="29" t="s">
        <v>2</v>
      </c>
      <c r="G456" s="29" t="s">
        <v>2</v>
      </c>
      <c r="H456" s="29" t="s">
        <v>2</v>
      </c>
      <c r="I456" s="29" t="s">
        <v>3</v>
      </c>
      <c r="J456" s="30">
        <v>1</v>
      </c>
      <c r="K456" s="29" t="s">
        <v>2</v>
      </c>
      <c r="L456" s="29" t="s">
        <v>2</v>
      </c>
      <c r="M456" s="29" t="s">
        <v>2</v>
      </c>
      <c r="N456" s="29" t="s">
        <v>3</v>
      </c>
      <c r="O456" s="1"/>
      <c r="P456" s="29" t="s">
        <v>4</v>
      </c>
      <c r="Q456" s="29"/>
      <c r="R456" s="85" t="s">
        <v>3</v>
      </c>
      <c r="S456" s="85" t="s">
        <v>3</v>
      </c>
      <c r="T456" s="117" t="str">
        <f t="shared" si="42"/>
        <v>ja</v>
      </c>
      <c r="U456" s="117" t="str">
        <f t="shared" si="43"/>
        <v>ja</v>
      </c>
      <c r="V456" s="142" t="s">
        <v>4585</v>
      </c>
      <c r="W456" s="118">
        <f t="shared" si="44"/>
        <v>1</v>
      </c>
      <c r="X456" s="117" t="str">
        <f t="shared" si="45"/>
        <v>OK</v>
      </c>
      <c r="Y456" s="117" t="str">
        <f t="shared" si="46"/>
        <v>keine</v>
      </c>
      <c r="Z456" s="117" t="str">
        <f t="shared" si="47"/>
        <v>OK</v>
      </c>
    </row>
    <row r="457" spans="1:26" s="117" customFormat="1" ht="12.75" hidden="1" customHeight="1" x14ac:dyDescent="0.35">
      <c r="A457" s="29" t="s">
        <v>2829</v>
      </c>
      <c r="B457" s="1" t="s">
        <v>1933</v>
      </c>
      <c r="C457" s="29" t="s">
        <v>3</v>
      </c>
      <c r="D457" s="29" t="s">
        <v>3</v>
      </c>
      <c r="E457" s="29" t="s">
        <v>2</v>
      </c>
      <c r="F457" s="29" t="s">
        <v>2</v>
      </c>
      <c r="G457" s="29" t="s">
        <v>2</v>
      </c>
      <c r="H457" s="29" t="s">
        <v>2</v>
      </c>
      <c r="I457" s="29" t="s">
        <v>3</v>
      </c>
      <c r="J457" s="30">
        <v>1</v>
      </c>
      <c r="K457" s="29" t="s">
        <v>2</v>
      </c>
      <c r="L457" s="29" t="s">
        <v>2</v>
      </c>
      <c r="M457" s="29" t="s">
        <v>2</v>
      </c>
      <c r="N457" s="29" t="s">
        <v>3</v>
      </c>
      <c r="O457" s="1"/>
      <c r="P457" s="29" t="s">
        <v>4</v>
      </c>
      <c r="Q457" s="29"/>
      <c r="R457" s="85" t="s">
        <v>3</v>
      </c>
      <c r="S457" s="85" t="s">
        <v>3</v>
      </c>
      <c r="T457" s="117" t="str">
        <f t="shared" si="42"/>
        <v>ja</v>
      </c>
      <c r="U457" s="117" t="str">
        <f t="shared" si="43"/>
        <v>ja</v>
      </c>
      <c r="V457" s="142" t="s">
        <v>4585</v>
      </c>
      <c r="W457" s="118">
        <f t="shared" si="44"/>
        <v>1</v>
      </c>
      <c r="X457" s="117" t="str">
        <f t="shared" si="45"/>
        <v>OK</v>
      </c>
      <c r="Y457" s="117" t="str">
        <f t="shared" si="46"/>
        <v>keine</v>
      </c>
      <c r="Z457" s="117" t="str">
        <f t="shared" si="47"/>
        <v>OK</v>
      </c>
    </row>
    <row r="458" spans="1:26" s="117" customFormat="1" ht="12.75" hidden="1" customHeight="1" x14ac:dyDescent="0.35">
      <c r="A458" s="29" t="s">
        <v>2830</v>
      </c>
      <c r="B458" s="1" t="s">
        <v>266</v>
      </c>
      <c r="C458" s="29" t="s">
        <v>3</v>
      </c>
      <c r="D458" s="29" t="s">
        <v>3</v>
      </c>
      <c r="E458" s="29" t="s">
        <v>2</v>
      </c>
      <c r="F458" s="29" t="s">
        <v>2</v>
      </c>
      <c r="G458" s="29" t="s">
        <v>2</v>
      </c>
      <c r="H458" s="29" t="s">
        <v>2</v>
      </c>
      <c r="I458" s="29" t="s">
        <v>3</v>
      </c>
      <c r="J458" s="30">
        <v>1</v>
      </c>
      <c r="K458" s="29" t="s">
        <v>2</v>
      </c>
      <c r="L458" s="29" t="s">
        <v>2</v>
      </c>
      <c r="M458" s="29" t="s">
        <v>2</v>
      </c>
      <c r="N458" s="29" t="s">
        <v>3</v>
      </c>
      <c r="O458" s="1"/>
      <c r="P458" s="29" t="s">
        <v>4</v>
      </c>
      <c r="Q458" s="29"/>
      <c r="R458" s="85" t="s">
        <v>2</v>
      </c>
      <c r="S458" s="85" t="s">
        <v>2</v>
      </c>
      <c r="T458" s="117" t="str">
        <f t="shared" si="42"/>
        <v>ja</v>
      </c>
      <c r="U458" s="117" t="str">
        <f t="shared" si="43"/>
        <v>ja</v>
      </c>
      <c r="V458" s="142" t="s">
        <v>4594</v>
      </c>
      <c r="W458" s="118">
        <f t="shared" si="44"/>
        <v>1</v>
      </c>
      <c r="X458" s="117" t="str">
        <f t="shared" si="45"/>
        <v>OK</v>
      </c>
      <c r="Y458" s="117" t="str">
        <f t="shared" si="46"/>
        <v>keine</v>
      </c>
      <c r="Z458" s="117" t="str">
        <f t="shared" si="47"/>
        <v>OK</v>
      </c>
    </row>
    <row r="459" spans="1:26" s="117" customFormat="1" ht="12.75" hidden="1" customHeight="1" x14ac:dyDescent="0.35">
      <c r="A459" s="29" t="s">
        <v>2169</v>
      </c>
      <c r="B459" s="1" t="s">
        <v>2168</v>
      </c>
      <c r="C459" s="29" t="s">
        <v>3</v>
      </c>
      <c r="D459" s="29" t="s">
        <v>3</v>
      </c>
      <c r="E459" s="29" t="s">
        <v>2</v>
      </c>
      <c r="F459" s="29" t="s">
        <v>2</v>
      </c>
      <c r="G459" s="29" t="s">
        <v>2</v>
      </c>
      <c r="H459" s="29" t="s">
        <v>2</v>
      </c>
      <c r="I459" s="29" t="s">
        <v>3</v>
      </c>
      <c r="J459" s="30">
        <v>1</v>
      </c>
      <c r="K459" s="29" t="s">
        <v>2</v>
      </c>
      <c r="L459" s="29" t="s">
        <v>2</v>
      </c>
      <c r="M459" s="29" t="s">
        <v>2</v>
      </c>
      <c r="N459" s="29" t="s">
        <v>3</v>
      </c>
      <c r="O459" s="1"/>
      <c r="P459" s="29" t="s">
        <v>4</v>
      </c>
      <c r="Q459" s="29"/>
      <c r="R459" s="85" t="s">
        <v>3</v>
      </c>
      <c r="S459" s="85" t="s">
        <v>3</v>
      </c>
      <c r="T459" s="117" t="str">
        <f t="shared" si="42"/>
        <v>ja</v>
      </c>
      <c r="U459" s="117" t="str">
        <f t="shared" si="43"/>
        <v>ja</v>
      </c>
      <c r="V459" s="142" t="s">
        <v>4580</v>
      </c>
      <c r="W459" s="118">
        <f t="shared" si="44"/>
        <v>1</v>
      </c>
      <c r="X459" s="117" t="str">
        <f t="shared" si="45"/>
        <v>OK</v>
      </c>
      <c r="Y459" s="117" t="str">
        <f t="shared" si="46"/>
        <v>keine</v>
      </c>
      <c r="Z459" s="117" t="str">
        <f t="shared" si="47"/>
        <v>OK</v>
      </c>
    </row>
    <row r="460" spans="1:26" s="117" customFormat="1" ht="12.75" hidden="1" customHeight="1" x14ac:dyDescent="0.35">
      <c r="A460" s="29" t="s">
        <v>2831</v>
      </c>
      <c r="B460" s="1" t="s">
        <v>598</v>
      </c>
      <c r="C460" s="29" t="s">
        <v>3</v>
      </c>
      <c r="D460" s="29" t="s">
        <v>3</v>
      </c>
      <c r="E460" s="29" t="s">
        <v>2</v>
      </c>
      <c r="F460" s="29" t="s">
        <v>2</v>
      </c>
      <c r="G460" s="29" t="s">
        <v>2</v>
      </c>
      <c r="H460" s="29" t="s">
        <v>2</v>
      </c>
      <c r="I460" s="29" t="s">
        <v>3</v>
      </c>
      <c r="J460" s="30">
        <v>2</v>
      </c>
      <c r="K460" s="29" t="s">
        <v>2</v>
      </c>
      <c r="L460" s="29" t="s">
        <v>2</v>
      </c>
      <c r="M460" s="29" t="s">
        <v>2</v>
      </c>
      <c r="N460" s="29" t="s">
        <v>3</v>
      </c>
      <c r="O460" s="1"/>
      <c r="P460" s="29" t="s">
        <v>4</v>
      </c>
      <c r="Q460" s="29"/>
      <c r="R460" s="85" t="s">
        <v>3</v>
      </c>
      <c r="S460" s="85" t="s">
        <v>3</v>
      </c>
      <c r="T460" s="117" t="str">
        <f t="shared" si="42"/>
        <v>ja</v>
      </c>
      <c r="U460" s="117" t="str">
        <f t="shared" si="43"/>
        <v>ja</v>
      </c>
      <c r="V460" s="142" t="s">
        <v>4577</v>
      </c>
      <c r="W460" s="118">
        <f t="shared" si="44"/>
        <v>2</v>
      </c>
      <c r="X460" s="117" t="str">
        <f t="shared" si="45"/>
        <v>OK</v>
      </c>
      <c r="Y460" s="117" t="str">
        <f t="shared" si="46"/>
        <v>keine</v>
      </c>
      <c r="Z460" s="117" t="str">
        <f t="shared" si="47"/>
        <v>OK</v>
      </c>
    </row>
    <row r="461" spans="1:26" s="117" customFormat="1" ht="12.75" hidden="1" customHeight="1" x14ac:dyDescent="0.35">
      <c r="A461" s="29" t="s">
        <v>2832</v>
      </c>
      <c r="B461" s="1" t="s">
        <v>596</v>
      </c>
      <c r="C461" s="29" t="s">
        <v>3</v>
      </c>
      <c r="D461" s="29" t="s">
        <v>3</v>
      </c>
      <c r="E461" s="29" t="s">
        <v>2</v>
      </c>
      <c r="F461" s="29" t="s">
        <v>2</v>
      </c>
      <c r="G461" s="29" t="s">
        <v>2</v>
      </c>
      <c r="H461" s="29" t="s">
        <v>2</v>
      </c>
      <c r="I461" s="29" t="s">
        <v>3</v>
      </c>
      <c r="J461" s="30">
        <v>2</v>
      </c>
      <c r="K461" s="29" t="s">
        <v>2</v>
      </c>
      <c r="L461" s="29" t="s">
        <v>2</v>
      </c>
      <c r="M461" s="29" t="s">
        <v>2</v>
      </c>
      <c r="N461" s="29" t="s">
        <v>3</v>
      </c>
      <c r="O461" s="1"/>
      <c r="P461" s="29" t="s">
        <v>4</v>
      </c>
      <c r="Q461" s="29"/>
      <c r="R461" s="85" t="s">
        <v>3</v>
      </c>
      <c r="S461" s="85" t="s">
        <v>3</v>
      </c>
      <c r="T461" s="117" t="str">
        <f t="shared" si="42"/>
        <v>ja</v>
      </c>
      <c r="U461" s="117" t="str">
        <f t="shared" si="43"/>
        <v>ja</v>
      </c>
      <c r="V461" s="142" t="s">
        <v>4577</v>
      </c>
      <c r="W461" s="118">
        <f t="shared" si="44"/>
        <v>2</v>
      </c>
      <c r="X461" s="117" t="str">
        <f t="shared" si="45"/>
        <v>OK</v>
      </c>
      <c r="Y461" s="117" t="str">
        <f t="shared" si="46"/>
        <v>keine</v>
      </c>
      <c r="Z461" s="117" t="str">
        <f t="shared" si="47"/>
        <v>OK</v>
      </c>
    </row>
    <row r="462" spans="1:26" s="117" customFormat="1" ht="12.75" hidden="1" customHeight="1" x14ac:dyDescent="0.35">
      <c r="A462" s="29" t="s">
        <v>2833</v>
      </c>
      <c r="B462" s="1" t="s">
        <v>599</v>
      </c>
      <c r="C462" s="29" t="s">
        <v>3</v>
      </c>
      <c r="D462" s="29" t="s">
        <v>3</v>
      </c>
      <c r="E462" s="29" t="s">
        <v>2</v>
      </c>
      <c r="F462" s="29" t="s">
        <v>2</v>
      </c>
      <c r="G462" s="29" t="s">
        <v>2</v>
      </c>
      <c r="H462" s="29" t="s">
        <v>2</v>
      </c>
      <c r="I462" s="29" t="s">
        <v>3</v>
      </c>
      <c r="J462" s="30">
        <v>2</v>
      </c>
      <c r="K462" s="29" t="s">
        <v>2</v>
      </c>
      <c r="L462" s="29" t="s">
        <v>2</v>
      </c>
      <c r="M462" s="29" t="s">
        <v>2</v>
      </c>
      <c r="N462" s="29" t="s">
        <v>3</v>
      </c>
      <c r="O462" s="1"/>
      <c r="P462" s="29" t="s">
        <v>4</v>
      </c>
      <c r="Q462" s="29"/>
      <c r="R462" s="85" t="s">
        <v>3</v>
      </c>
      <c r="S462" s="85" t="s">
        <v>3</v>
      </c>
      <c r="T462" s="117" t="str">
        <f t="shared" si="42"/>
        <v>ja</v>
      </c>
      <c r="U462" s="117" t="str">
        <f t="shared" si="43"/>
        <v>ja</v>
      </c>
      <c r="V462" s="142" t="s">
        <v>4575</v>
      </c>
      <c r="W462" s="118">
        <f t="shared" si="44"/>
        <v>2</v>
      </c>
      <c r="X462" s="117" t="str">
        <f t="shared" si="45"/>
        <v>OK</v>
      </c>
      <c r="Y462" s="117" t="str">
        <f t="shared" si="46"/>
        <v>keine</v>
      </c>
      <c r="Z462" s="117" t="str">
        <f t="shared" si="47"/>
        <v>OK</v>
      </c>
    </row>
    <row r="463" spans="1:26" s="117" customFormat="1" ht="12.75" hidden="1" customHeight="1" x14ac:dyDescent="0.35">
      <c r="A463" s="29" t="s">
        <v>2834</v>
      </c>
      <c r="B463" s="1" t="s">
        <v>395</v>
      </c>
      <c r="C463" s="29" t="s">
        <v>3</v>
      </c>
      <c r="D463" s="29" t="s">
        <v>3</v>
      </c>
      <c r="E463" s="29" t="s">
        <v>2</v>
      </c>
      <c r="F463" s="29" t="s">
        <v>2</v>
      </c>
      <c r="G463" s="29" t="s">
        <v>2</v>
      </c>
      <c r="H463" s="29" t="s">
        <v>2</v>
      </c>
      <c r="I463" s="133" t="s">
        <v>3</v>
      </c>
      <c r="J463" s="134">
        <v>1</v>
      </c>
      <c r="K463" s="29" t="s">
        <v>2</v>
      </c>
      <c r="L463" s="29" t="s">
        <v>2</v>
      </c>
      <c r="M463" s="29" t="s">
        <v>2</v>
      </c>
      <c r="N463" s="29" t="s">
        <v>3</v>
      </c>
      <c r="O463" s="1"/>
      <c r="P463" s="29" t="s">
        <v>4</v>
      </c>
      <c r="Q463" s="29"/>
      <c r="R463" s="85" t="s">
        <v>2</v>
      </c>
      <c r="S463" s="85" t="s">
        <v>2</v>
      </c>
      <c r="T463" s="117" t="str">
        <f t="shared" si="42"/>
        <v>ja</v>
      </c>
      <c r="U463" s="117" t="str">
        <f t="shared" si="43"/>
        <v>ja</v>
      </c>
      <c r="V463" s="142" t="s">
        <v>4580</v>
      </c>
      <c r="W463" s="118">
        <f t="shared" si="44"/>
        <v>1</v>
      </c>
      <c r="X463" s="117" t="str">
        <f t="shared" si="45"/>
        <v>OK</v>
      </c>
      <c r="Y463" s="117" t="str">
        <f t="shared" si="46"/>
        <v>keine</v>
      </c>
      <c r="Z463" s="117" t="str">
        <f t="shared" si="47"/>
        <v>OK</v>
      </c>
    </row>
    <row r="464" spans="1:26" s="117" customFormat="1" ht="12.75" hidden="1" customHeight="1" x14ac:dyDescent="0.35">
      <c r="A464" s="29" t="s">
        <v>2835</v>
      </c>
      <c r="B464" s="1" t="s">
        <v>1738</v>
      </c>
      <c r="C464" s="29" t="s">
        <v>3</v>
      </c>
      <c r="D464" s="29" t="s">
        <v>3</v>
      </c>
      <c r="E464" s="29" t="s">
        <v>2</v>
      </c>
      <c r="F464" s="29" t="s">
        <v>2</v>
      </c>
      <c r="G464" s="29" t="s">
        <v>2</v>
      </c>
      <c r="H464" s="29" t="s">
        <v>2</v>
      </c>
      <c r="I464" s="29" t="s">
        <v>3</v>
      </c>
      <c r="J464" s="30">
        <v>2</v>
      </c>
      <c r="K464" s="29" t="s">
        <v>2</v>
      </c>
      <c r="L464" s="29" t="s">
        <v>2</v>
      </c>
      <c r="M464" s="29" t="s">
        <v>2</v>
      </c>
      <c r="N464" s="29" t="s">
        <v>3</v>
      </c>
      <c r="O464" s="1"/>
      <c r="P464" s="29" t="s">
        <v>4</v>
      </c>
      <c r="Q464" s="29"/>
      <c r="R464" s="85" t="s">
        <v>3</v>
      </c>
      <c r="S464" s="85" t="s">
        <v>3</v>
      </c>
      <c r="T464" s="117" t="str">
        <f t="shared" si="42"/>
        <v>ja</v>
      </c>
      <c r="U464" s="117" t="str">
        <f t="shared" si="43"/>
        <v>ja</v>
      </c>
      <c r="V464" s="142" t="s">
        <v>4577</v>
      </c>
      <c r="W464" s="118">
        <f t="shared" si="44"/>
        <v>2</v>
      </c>
      <c r="X464" s="117" t="str">
        <f t="shared" si="45"/>
        <v>OK</v>
      </c>
      <c r="Y464" s="117" t="str">
        <f t="shared" si="46"/>
        <v>keine</v>
      </c>
      <c r="Z464" s="117" t="str">
        <f t="shared" si="47"/>
        <v>OK</v>
      </c>
    </row>
    <row r="465" spans="1:26" s="117" customFormat="1" ht="12.75" hidden="1" customHeight="1" x14ac:dyDescent="0.35">
      <c r="A465" s="29" t="s">
        <v>2836</v>
      </c>
      <c r="B465" s="1" t="s">
        <v>647</v>
      </c>
      <c r="C465" s="29" t="s">
        <v>3</v>
      </c>
      <c r="D465" s="29" t="s">
        <v>3</v>
      </c>
      <c r="E465" s="29" t="s">
        <v>2</v>
      </c>
      <c r="F465" s="29" t="s">
        <v>2</v>
      </c>
      <c r="G465" s="29" t="s">
        <v>2</v>
      </c>
      <c r="H465" s="29" t="s">
        <v>2</v>
      </c>
      <c r="I465" s="29" t="s">
        <v>3</v>
      </c>
      <c r="J465" s="30">
        <v>1</v>
      </c>
      <c r="K465" s="29" t="s">
        <v>2</v>
      </c>
      <c r="L465" s="29" t="s">
        <v>2</v>
      </c>
      <c r="M465" s="29" t="s">
        <v>2</v>
      </c>
      <c r="N465" s="29" t="s">
        <v>3</v>
      </c>
      <c r="O465" s="1"/>
      <c r="P465" s="29" t="s">
        <v>4</v>
      </c>
      <c r="Q465" s="29"/>
      <c r="R465" s="85" t="s">
        <v>2</v>
      </c>
      <c r="S465" s="85" t="s">
        <v>2</v>
      </c>
      <c r="T465" s="117" t="str">
        <f t="shared" si="42"/>
        <v>ja</v>
      </c>
      <c r="U465" s="117" t="str">
        <f t="shared" si="43"/>
        <v>ja</v>
      </c>
      <c r="V465" s="142" t="s">
        <v>4579</v>
      </c>
      <c r="W465" s="118">
        <f t="shared" si="44"/>
        <v>1</v>
      </c>
      <c r="X465" s="117" t="str">
        <f t="shared" si="45"/>
        <v>OK</v>
      </c>
      <c r="Y465" s="117" t="str">
        <f t="shared" si="46"/>
        <v>keine</v>
      </c>
      <c r="Z465" s="117" t="str">
        <f t="shared" si="47"/>
        <v>OK</v>
      </c>
    </row>
    <row r="466" spans="1:26" s="117" customFormat="1" ht="12.75" hidden="1" customHeight="1" x14ac:dyDescent="0.35">
      <c r="A466" s="29" t="s">
        <v>2837</v>
      </c>
      <c r="B466" s="1" t="s">
        <v>1751</v>
      </c>
      <c r="C466" s="29" t="s">
        <v>3</v>
      </c>
      <c r="D466" s="29" t="s">
        <v>3</v>
      </c>
      <c r="E466" s="29" t="s">
        <v>2</v>
      </c>
      <c r="F466" s="29" t="s">
        <v>2</v>
      </c>
      <c r="G466" s="29" t="s">
        <v>2</v>
      </c>
      <c r="H466" s="29" t="s">
        <v>2</v>
      </c>
      <c r="I466" s="133" t="s">
        <v>3</v>
      </c>
      <c r="J466" s="134">
        <v>3</v>
      </c>
      <c r="K466" s="29" t="s">
        <v>2</v>
      </c>
      <c r="L466" s="29" t="s">
        <v>2</v>
      </c>
      <c r="M466" s="29" t="s">
        <v>2</v>
      </c>
      <c r="N466" s="29" t="s">
        <v>3</v>
      </c>
      <c r="O466" s="1"/>
      <c r="P466" s="29" t="s">
        <v>4</v>
      </c>
      <c r="Q466" s="29"/>
      <c r="R466" s="85" t="s">
        <v>2</v>
      </c>
      <c r="S466" s="85" t="s">
        <v>2</v>
      </c>
      <c r="T466" s="117" t="str">
        <f t="shared" si="42"/>
        <v>ja</v>
      </c>
      <c r="U466" s="117" t="str">
        <f t="shared" si="43"/>
        <v>ja</v>
      </c>
      <c r="V466" s="142" t="s">
        <v>4588</v>
      </c>
      <c r="W466" s="118">
        <f t="shared" si="44"/>
        <v>3</v>
      </c>
      <c r="X466" s="117" t="str">
        <f t="shared" si="45"/>
        <v>OK</v>
      </c>
      <c r="Y466" s="117" t="str">
        <f t="shared" si="46"/>
        <v>keine</v>
      </c>
      <c r="Z466" s="117" t="str">
        <f t="shared" si="47"/>
        <v>OK</v>
      </c>
    </row>
    <row r="467" spans="1:26" s="117" customFormat="1" ht="12.75" hidden="1" customHeight="1" x14ac:dyDescent="0.35">
      <c r="A467" s="29" t="s">
        <v>2838</v>
      </c>
      <c r="B467" s="1" t="s">
        <v>1752</v>
      </c>
      <c r="C467" s="29" t="s">
        <v>3</v>
      </c>
      <c r="D467" s="29" t="s">
        <v>3</v>
      </c>
      <c r="E467" s="29" t="s">
        <v>2</v>
      </c>
      <c r="F467" s="29" t="s">
        <v>2</v>
      </c>
      <c r="G467" s="29" t="s">
        <v>2</v>
      </c>
      <c r="H467" s="29" t="s">
        <v>2</v>
      </c>
      <c r="I467" s="133" t="s">
        <v>3</v>
      </c>
      <c r="J467" s="134">
        <v>3</v>
      </c>
      <c r="K467" s="29" t="s">
        <v>2</v>
      </c>
      <c r="L467" s="29" t="s">
        <v>2</v>
      </c>
      <c r="M467" s="29" t="s">
        <v>2</v>
      </c>
      <c r="N467" s="29" t="s">
        <v>3</v>
      </c>
      <c r="O467" s="1"/>
      <c r="P467" s="29" t="s">
        <v>4</v>
      </c>
      <c r="Q467" s="29"/>
      <c r="R467" s="85" t="s">
        <v>2</v>
      </c>
      <c r="S467" s="85" t="s">
        <v>2</v>
      </c>
      <c r="T467" s="117" t="str">
        <f t="shared" si="42"/>
        <v>ja</v>
      </c>
      <c r="U467" s="117" t="str">
        <f t="shared" si="43"/>
        <v>ja</v>
      </c>
      <c r="V467" s="142" t="s">
        <v>4588</v>
      </c>
      <c r="W467" s="118">
        <f t="shared" si="44"/>
        <v>3</v>
      </c>
      <c r="X467" s="117" t="str">
        <f t="shared" si="45"/>
        <v>OK</v>
      </c>
      <c r="Y467" s="117" t="str">
        <f t="shared" si="46"/>
        <v>keine</v>
      </c>
      <c r="Z467" s="117" t="str">
        <f t="shared" si="47"/>
        <v>OK</v>
      </c>
    </row>
    <row r="468" spans="1:26" s="117" customFormat="1" ht="12.75" hidden="1" customHeight="1" x14ac:dyDescent="0.35">
      <c r="A468" s="29" t="s">
        <v>2839</v>
      </c>
      <c r="B468" s="1" t="s">
        <v>221</v>
      </c>
      <c r="C468" s="29" t="s">
        <v>3</v>
      </c>
      <c r="D468" s="29" t="s">
        <v>3</v>
      </c>
      <c r="E468" s="29" t="s">
        <v>2</v>
      </c>
      <c r="F468" s="29" t="s">
        <v>2</v>
      </c>
      <c r="G468" s="29" t="s">
        <v>2</v>
      </c>
      <c r="H468" s="29" t="s">
        <v>2</v>
      </c>
      <c r="I468" s="133" t="s">
        <v>3</v>
      </c>
      <c r="J468" s="134">
        <v>3</v>
      </c>
      <c r="K468" s="29" t="s">
        <v>2</v>
      </c>
      <c r="L468" s="29" t="s">
        <v>2</v>
      </c>
      <c r="M468" s="29" t="s">
        <v>2</v>
      </c>
      <c r="N468" s="29" t="s">
        <v>3</v>
      </c>
      <c r="O468" s="1"/>
      <c r="P468" s="29" t="s">
        <v>4</v>
      </c>
      <c r="Q468" s="29"/>
      <c r="R468" s="85" t="s">
        <v>2</v>
      </c>
      <c r="S468" s="85" t="s">
        <v>2</v>
      </c>
      <c r="T468" s="117" t="str">
        <f t="shared" si="42"/>
        <v>ja</v>
      </c>
      <c r="U468" s="117" t="str">
        <f t="shared" si="43"/>
        <v>ja</v>
      </c>
      <c r="V468" s="142" t="s">
        <v>4588</v>
      </c>
      <c r="W468" s="118">
        <f t="shared" si="44"/>
        <v>3</v>
      </c>
      <c r="X468" s="117" t="str">
        <f t="shared" si="45"/>
        <v>OK</v>
      </c>
      <c r="Y468" s="117" t="str">
        <f t="shared" si="46"/>
        <v>keine</v>
      </c>
      <c r="Z468" s="117" t="str">
        <f t="shared" si="47"/>
        <v>OK</v>
      </c>
    </row>
    <row r="469" spans="1:26" s="117" customFormat="1" ht="12.75" hidden="1" customHeight="1" x14ac:dyDescent="0.35">
      <c r="A469" s="29" t="s">
        <v>2840</v>
      </c>
      <c r="B469" s="1" t="s">
        <v>248</v>
      </c>
      <c r="C469" s="29" t="s">
        <v>3</v>
      </c>
      <c r="D469" s="29" t="s">
        <v>3</v>
      </c>
      <c r="E469" s="29" t="s">
        <v>2</v>
      </c>
      <c r="F469" s="29" t="s">
        <v>2</v>
      </c>
      <c r="G469" s="29" t="s">
        <v>2</v>
      </c>
      <c r="H469" s="29" t="s">
        <v>2</v>
      </c>
      <c r="I469" s="29" t="s">
        <v>3</v>
      </c>
      <c r="J469" s="30">
        <v>1</v>
      </c>
      <c r="K469" s="29" t="s">
        <v>2</v>
      </c>
      <c r="L469" s="29" t="s">
        <v>2</v>
      </c>
      <c r="M469" s="29" t="s">
        <v>2</v>
      </c>
      <c r="N469" s="29" t="s">
        <v>3</v>
      </c>
      <c r="O469" s="1"/>
      <c r="P469" s="29" t="s">
        <v>4</v>
      </c>
      <c r="Q469" s="29"/>
      <c r="R469" s="85" t="s">
        <v>3</v>
      </c>
      <c r="S469" s="85" t="s">
        <v>3</v>
      </c>
      <c r="T469" s="117" t="str">
        <f t="shared" si="42"/>
        <v>ja</v>
      </c>
      <c r="U469" s="117" t="str">
        <f t="shared" si="43"/>
        <v>ja</v>
      </c>
      <c r="V469" s="142" t="s">
        <v>4580</v>
      </c>
      <c r="W469" s="118">
        <f t="shared" si="44"/>
        <v>1</v>
      </c>
      <c r="X469" s="117" t="str">
        <f t="shared" si="45"/>
        <v>OK</v>
      </c>
      <c r="Y469" s="117" t="str">
        <f t="shared" si="46"/>
        <v>keine</v>
      </c>
      <c r="Z469" s="117" t="str">
        <f t="shared" si="47"/>
        <v>OK</v>
      </c>
    </row>
    <row r="470" spans="1:26" s="117" customFormat="1" ht="12.75" hidden="1" customHeight="1" x14ac:dyDescent="0.35">
      <c r="A470" s="29" t="s">
        <v>2841</v>
      </c>
      <c r="B470" s="1" t="s">
        <v>1109</v>
      </c>
      <c r="C470" s="29" t="s">
        <v>3</v>
      </c>
      <c r="D470" s="29" t="s">
        <v>3</v>
      </c>
      <c r="E470" s="29" t="s">
        <v>2</v>
      </c>
      <c r="F470" s="29" t="s">
        <v>2</v>
      </c>
      <c r="G470" s="29" t="s">
        <v>2</v>
      </c>
      <c r="H470" s="29" t="s">
        <v>2</v>
      </c>
      <c r="I470" s="29" t="s">
        <v>3</v>
      </c>
      <c r="J470" s="30">
        <v>1</v>
      </c>
      <c r="K470" s="29" t="s">
        <v>2</v>
      </c>
      <c r="L470" s="29" t="s">
        <v>2</v>
      </c>
      <c r="M470" s="29" t="s">
        <v>2</v>
      </c>
      <c r="N470" s="29" t="s">
        <v>3</v>
      </c>
      <c r="O470" s="1"/>
      <c r="P470" s="29" t="s">
        <v>4</v>
      </c>
      <c r="Q470" s="29"/>
      <c r="R470" s="85" t="s">
        <v>3</v>
      </c>
      <c r="S470" s="85" t="s">
        <v>3</v>
      </c>
      <c r="T470" s="117" t="str">
        <f t="shared" si="42"/>
        <v>ja</v>
      </c>
      <c r="U470" s="117" t="str">
        <f t="shared" si="43"/>
        <v>ja</v>
      </c>
      <c r="V470" s="142" t="s">
        <v>4580</v>
      </c>
      <c r="W470" s="118">
        <f t="shared" si="44"/>
        <v>1</v>
      </c>
      <c r="X470" s="117" t="str">
        <f t="shared" si="45"/>
        <v>OK</v>
      </c>
      <c r="Y470" s="117" t="str">
        <f t="shared" si="46"/>
        <v>keine</v>
      </c>
      <c r="Z470" s="117" t="str">
        <f t="shared" si="47"/>
        <v>OK</v>
      </c>
    </row>
    <row r="471" spans="1:26" s="117" customFormat="1" ht="12.75" hidden="1" customHeight="1" x14ac:dyDescent="0.35">
      <c r="A471" s="29" t="s">
        <v>2842</v>
      </c>
      <c r="B471" s="1" t="s">
        <v>249</v>
      </c>
      <c r="C471" s="29" t="s">
        <v>3</v>
      </c>
      <c r="D471" s="29" t="s">
        <v>3</v>
      </c>
      <c r="E471" s="29" t="s">
        <v>2</v>
      </c>
      <c r="F471" s="29" t="s">
        <v>2</v>
      </c>
      <c r="G471" s="29" t="s">
        <v>2</v>
      </c>
      <c r="H471" s="29" t="s">
        <v>2</v>
      </c>
      <c r="I471" s="29" t="s">
        <v>3</v>
      </c>
      <c r="J471" s="30">
        <v>1</v>
      </c>
      <c r="K471" s="29" t="s">
        <v>2</v>
      </c>
      <c r="L471" s="29" t="s">
        <v>2</v>
      </c>
      <c r="M471" s="29" t="s">
        <v>2</v>
      </c>
      <c r="N471" s="29" t="s">
        <v>3</v>
      </c>
      <c r="O471" s="1"/>
      <c r="P471" s="29" t="s">
        <v>4</v>
      </c>
      <c r="Q471" s="29"/>
      <c r="R471" s="85" t="s">
        <v>3</v>
      </c>
      <c r="S471" s="85" t="s">
        <v>3</v>
      </c>
      <c r="T471" s="117" t="str">
        <f t="shared" si="42"/>
        <v>ja</v>
      </c>
      <c r="U471" s="117" t="str">
        <f t="shared" si="43"/>
        <v>ja</v>
      </c>
      <c r="V471" s="142" t="s">
        <v>4580</v>
      </c>
      <c r="W471" s="118">
        <f t="shared" si="44"/>
        <v>1</v>
      </c>
      <c r="X471" s="117" t="str">
        <f t="shared" si="45"/>
        <v>OK</v>
      </c>
      <c r="Y471" s="117" t="str">
        <f t="shared" si="46"/>
        <v>keine</v>
      </c>
      <c r="Z471" s="117" t="str">
        <f t="shared" si="47"/>
        <v>OK</v>
      </c>
    </row>
    <row r="472" spans="1:26" s="117" customFormat="1" ht="12.75" hidden="1" customHeight="1" x14ac:dyDescent="0.35">
      <c r="A472" s="29" t="s">
        <v>2288</v>
      </c>
      <c r="B472" s="1" t="s">
        <v>2287</v>
      </c>
      <c r="C472" s="29" t="s">
        <v>3</v>
      </c>
      <c r="D472" s="29" t="s">
        <v>3</v>
      </c>
      <c r="E472" s="29" t="s">
        <v>2</v>
      </c>
      <c r="F472" s="29" t="s">
        <v>2</v>
      </c>
      <c r="G472" s="29" t="s">
        <v>2</v>
      </c>
      <c r="H472" s="29" t="s">
        <v>2</v>
      </c>
      <c r="I472" s="29" t="s">
        <v>3</v>
      </c>
      <c r="J472" s="30">
        <v>1</v>
      </c>
      <c r="K472" s="29" t="s">
        <v>2</v>
      </c>
      <c r="L472" s="29" t="s">
        <v>2</v>
      </c>
      <c r="M472" s="29" t="s">
        <v>2</v>
      </c>
      <c r="N472" s="29" t="s">
        <v>3</v>
      </c>
      <c r="O472" s="1"/>
      <c r="P472" s="29" t="s">
        <v>4</v>
      </c>
      <c r="Q472" s="29"/>
      <c r="R472" s="85" t="s">
        <v>2</v>
      </c>
      <c r="S472" s="85" t="s">
        <v>2</v>
      </c>
      <c r="T472" s="117" t="str">
        <f t="shared" si="42"/>
        <v>ja</v>
      </c>
      <c r="U472" s="117" t="str">
        <f t="shared" si="43"/>
        <v>ja</v>
      </c>
      <c r="V472" s="142" t="s">
        <v>4585</v>
      </c>
      <c r="W472" s="118">
        <f t="shared" si="44"/>
        <v>1</v>
      </c>
      <c r="X472" s="117" t="str">
        <f t="shared" si="45"/>
        <v>OK</v>
      </c>
      <c r="Y472" s="117" t="str">
        <f t="shared" si="46"/>
        <v>keine</v>
      </c>
      <c r="Z472" s="117" t="str">
        <f t="shared" si="47"/>
        <v>OK</v>
      </c>
    </row>
    <row r="473" spans="1:26" s="117" customFormat="1" ht="12.75" hidden="1" customHeight="1" x14ac:dyDescent="0.35">
      <c r="A473" s="29" t="s">
        <v>2843</v>
      </c>
      <c r="B473" s="1" t="s">
        <v>528</v>
      </c>
      <c r="C473" s="29" t="s">
        <v>3</v>
      </c>
      <c r="D473" s="29" t="s">
        <v>3</v>
      </c>
      <c r="E473" s="29" t="s">
        <v>2</v>
      </c>
      <c r="F473" s="29" t="s">
        <v>2</v>
      </c>
      <c r="G473" s="29" t="s">
        <v>2</v>
      </c>
      <c r="H473" s="29" t="s">
        <v>2</v>
      </c>
      <c r="I473" s="29" t="s">
        <v>3</v>
      </c>
      <c r="J473" s="30">
        <v>1</v>
      </c>
      <c r="K473" s="29" t="s">
        <v>2</v>
      </c>
      <c r="L473" s="29" t="s">
        <v>2</v>
      </c>
      <c r="M473" s="29" t="s">
        <v>2</v>
      </c>
      <c r="N473" s="29" t="s">
        <v>3</v>
      </c>
      <c r="O473" s="1"/>
      <c r="P473" s="29" t="s">
        <v>4</v>
      </c>
      <c r="Q473" s="29"/>
      <c r="R473" s="85" t="s">
        <v>2</v>
      </c>
      <c r="S473" s="85" t="s">
        <v>2</v>
      </c>
      <c r="T473" s="117" t="str">
        <f t="shared" si="42"/>
        <v>ja</v>
      </c>
      <c r="U473" s="117" t="str">
        <f t="shared" si="43"/>
        <v>ja</v>
      </c>
      <c r="V473" s="142" t="s">
        <v>4608</v>
      </c>
      <c r="W473" s="118">
        <f t="shared" si="44"/>
        <v>1</v>
      </c>
      <c r="X473" s="117" t="str">
        <f t="shared" si="45"/>
        <v>OK</v>
      </c>
      <c r="Y473" s="117" t="str">
        <f t="shared" si="46"/>
        <v>keine</v>
      </c>
      <c r="Z473" s="117" t="str">
        <f t="shared" si="47"/>
        <v>OK</v>
      </c>
    </row>
    <row r="474" spans="1:26" s="117" customFormat="1" ht="12.75" hidden="1" customHeight="1" x14ac:dyDescent="0.35">
      <c r="A474" s="29" t="s">
        <v>2844</v>
      </c>
      <c r="B474" s="1" t="s">
        <v>273</v>
      </c>
      <c r="C474" s="29" t="s">
        <v>3</v>
      </c>
      <c r="D474" s="29" t="s">
        <v>3</v>
      </c>
      <c r="E474" s="29" t="s">
        <v>2</v>
      </c>
      <c r="F474" s="29" t="s">
        <v>2</v>
      </c>
      <c r="G474" s="29" t="s">
        <v>2</v>
      </c>
      <c r="H474" s="29" t="s">
        <v>2</v>
      </c>
      <c r="I474" s="29" t="s">
        <v>3</v>
      </c>
      <c r="J474" s="30">
        <v>1</v>
      </c>
      <c r="K474" s="29" t="s">
        <v>2</v>
      </c>
      <c r="L474" s="29" t="s">
        <v>2</v>
      </c>
      <c r="M474" s="29" t="s">
        <v>2</v>
      </c>
      <c r="N474" s="29" t="s">
        <v>3</v>
      </c>
      <c r="O474" s="1"/>
      <c r="P474" s="29" t="s">
        <v>4</v>
      </c>
      <c r="Q474" s="29"/>
      <c r="R474" s="85" t="s">
        <v>2</v>
      </c>
      <c r="S474" s="85" t="s">
        <v>2</v>
      </c>
      <c r="T474" s="117" t="str">
        <f t="shared" si="42"/>
        <v>ja</v>
      </c>
      <c r="U474" s="117" t="str">
        <f t="shared" si="43"/>
        <v>ja</v>
      </c>
      <c r="V474" s="142" t="s">
        <v>4608</v>
      </c>
      <c r="W474" s="118">
        <f t="shared" si="44"/>
        <v>1</v>
      </c>
      <c r="X474" s="117" t="str">
        <f t="shared" si="45"/>
        <v>OK</v>
      </c>
      <c r="Y474" s="117" t="str">
        <f t="shared" si="46"/>
        <v>keine</v>
      </c>
      <c r="Z474" s="117" t="str">
        <f t="shared" si="47"/>
        <v>OK</v>
      </c>
    </row>
    <row r="475" spans="1:26" s="117" customFormat="1" ht="12.75" hidden="1" customHeight="1" x14ac:dyDescent="0.35">
      <c r="A475" s="29" t="s">
        <v>2845</v>
      </c>
      <c r="B475" s="1" t="s">
        <v>274</v>
      </c>
      <c r="C475" s="29" t="s">
        <v>3</v>
      </c>
      <c r="D475" s="29" t="s">
        <v>3</v>
      </c>
      <c r="E475" s="29" t="s">
        <v>2</v>
      </c>
      <c r="F475" s="29" t="s">
        <v>2</v>
      </c>
      <c r="G475" s="29" t="s">
        <v>2</v>
      </c>
      <c r="H475" s="29" t="s">
        <v>2</v>
      </c>
      <c r="I475" s="29" t="s">
        <v>3</v>
      </c>
      <c r="J475" s="30">
        <v>1</v>
      </c>
      <c r="K475" s="29" t="s">
        <v>2</v>
      </c>
      <c r="L475" s="29" t="s">
        <v>2</v>
      </c>
      <c r="M475" s="29" t="s">
        <v>2</v>
      </c>
      <c r="N475" s="29" t="s">
        <v>3</v>
      </c>
      <c r="O475" s="1"/>
      <c r="P475" s="29" t="s">
        <v>4</v>
      </c>
      <c r="Q475" s="29"/>
      <c r="R475" s="85" t="s">
        <v>2</v>
      </c>
      <c r="S475" s="85" t="s">
        <v>2</v>
      </c>
      <c r="T475" s="117" t="str">
        <f t="shared" si="42"/>
        <v>ja</v>
      </c>
      <c r="U475" s="117" t="str">
        <f t="shared" si="43"/>
        <v>ja</v>
      </c>
      <c r="V475" s="142" t="s">
        <v>4608</v>
      </c>
      <c r="W475" s="118">
        <f t="shared" si="44"/>
        <v>1</v>
      </c>
      <c r="X475" s="117" t="str">
        <f t="shared" si="45"/>
        <v>OK</v>
      </c>
      <c r="Y475" s="117" t="str">
        <f t="shared" si="46"/>
        <v>keine</v>
      </c>
      <c r="Z475" s="117" t="str">
        <f t="shared" si="47"/>
        <v>OK</v>
      </c>
    </row>
    <row r="476" spans="1:26" s="117" customFormat="1" ht="12.75" hidden="1" customHeight="1" x14ac:dyDescent="0.35">
      <c r="A476" s="29" t="s">
        <v>2846</v>
      </c>
      <c r="B476" s="1" t="s">
        <v>1211</v>
      </c>
      <c r="C476" s="29" t="s">
        <v>3</v>
      </c>
      <c r="D476" s="29" t="s">
        <v>3</v>
      </c>
      <c r="E476" s="29" t="s">
        <v>2</v>
      </c>
      <c r="F476" s="29" t="s">
        <v>2</v>
      </c>
      <c r="G476" s="29" t="s">
        <v>2</v>
      </c>
      <c r="H476" s="29" t="s">
        <v>2</v>
      </c>
      <c r="I476" s="29" t="s">
        <v>3</v>
      </c>
      <c r="J476" s="30">
        <v>1</v>
      </c>
      <c r="K476" s="29" t="s">
        <v>2</v>
      </c>
      <c r="L476" s="29" t="s">
        <v>2</v>
      </c>
      <c r="M476" s="29" t="s">
        <v>2</v>
      </c>
      <c r="N476" s="29" t="s">
        <v>3</v>
      </c>
      <c r="O476" s="1"/>
      <c r="P476" s="29" t="s">
        <v>4</v>
      </c>
      <c r="Q476" s="29"/>
      <c r="R476" s="85" t="s">
        <v>2</v>
      </c>
      <c r="S476" s="85" t="s">
        <v>2</v>
      </c>
      <c r="T476" s="117" t="str">
        <f t="shared" si="42"/>
        <v>ja</v>
      </c>
      <c r="U476" s="117" t="str">
        <f t="shared" si="43"/>
        <v>ja</v>
      </c>
      <c r="V476" s="142" t="s">
        <v>4606</v>
      </c>
      <c r="W476" s="118">
        <f t="shared" si="44"/>
        <v>1</v>
      </c>
      <c r="X476" s="117" t="str">
        <f t="shared" si="45"/>
        <v>OK</v>
      </c>
      <c r="Y476" s="117" t="str">
        <f t="shared" si="46"/>
        <v>keine</v>
      </c>
      <c r="Z476" s="117" t="str">
        <f t="shared" si="47"/>
        <v>OK</v>
      </c>
    </row>
    <row r="477" spans="1:26" s="117" customFormat="1" ht="12.75" hidden="1" customHeight="1" x14ac:dyDescent="0.35">
      <c r="A477" s="29" t="s">
        <v>2847</v>
      </c>
      <c r="B477" s="1" t="s">
        <v>873</v>
      </c>
      <c r="C477" s="29" t="s">
        <v>3</v>
      </c>
      <c r="D477" s="29" t="s">
        <v>3</v>
      </c>
      <c r="E477" s="29" t="s">
        <v>2</v>
      </c>
      <c r="F477" s="29" t="s">
        <v>2</v>
      </c>
      <c r="G477" s="29" t="s">
        <v>2</v>
      </c>
      <c r="H477" s="29" t="s">
        <v>2</v>
      </c>
      <c r="I477" s="29" t="s">
        <v>3</v>
      </c>
      <c r="J477" s="30">
        <v>1</v>
      </c>
      <c r="K477" s="29" t="s">
        <v>2</v>
      </c>
      <c r="L477" s="29" t="s">
        <v>2</v>
      </c>
      <c r="M477" s="29" t="s">
        <v>2</v>
      </c>
      <c r="N477" s="29" t="s">
        <v>3</v>
      </c>
      <c r="O477" s="1"/>
      <c r="P477" s="29" t="s">
        <v>4</v>
      </c>
      <c r="Q477" s="29"/>
      <c r="R477" s="85" t="s">
        <v>2</v>
      </c>
      <c r="S477" s="85" t="s">
        <v>2</v>
      </c>
      <c r="T477" s="117" t="str">
        <f t="shared" si="42"/>
        <v>ja</v>
      </c>
      <c r="U477" s="117" t="str">
        <f t="shared" si="43"/>
        <v>ja</v>
      </c>
      <c r="V477" s="142" t="s">
        <v>4608</v>
      </c>
      <c r="W477" s="118">
        <f t="shared" si="44"/>
        <v>1</v>
      </c>
      <c r="X477" s="117" t="str">
        <f t="shared" si="45"/>
        <v>OK</v>
      </c>
      <c r="Y477" s="117" t="str">
        <f t="shared" si="46"/>
        <v>keine</v>
      </c>
      <c r="Z477" s="117" t="str">
        <f t="shared" si="47"/>
        <v>OK</v>
      </c>
    </row>
    <row r="478" spans="1:26" s="117" customFormat="1" ht="12.75" hidden="1" customHeight="1" x14ac:dyDescent="0.35">
      <c r="A478" s="29" t="s">
        <v>2848</v>
      </c>
      <c r="B478" s="1" t="s">
        <v>323</v>
      </c>
      <c r="C478" s="29" t="s">
        <v>3</v>
      </c>
      <c r="D478" s="29" t="s">
        <v>3</v>
      </c>
      <c r="E478" s="29" t="s">
        <v>2</v>
      </c>
      <c r="F478" s="29" t="s">
        <v>2</v>
      </c>
      <c r="G478" s="29" t="s">
        <v>2</v>
      </c>
      <c r="H478" s="29" t="s">
        <v>2</v>
      </c>
      <c r="I478" s="133" t="s">
        <v>3</v>
      </c>
      <c r="J478" s="134">
        <v>1</v>
      </c>
      <c r="K478" s="29" t="s">
        <v>2</v>
      </c>
      <c r="L478" s="29" t="s">
        <v>2</v>
      </c>
      <c r="M478" s="29" t="s">
        <v>2</v>
      </c>
      <c r="N478" s="29" t="s">
        <v>3</v>
      </c>
      <c r="O478" s="1"/>
      <c r="P478" s="29" t="s">
        <v>4</v>
      </c>
      <c r="Q478" s="29"/>
      <c r="R478" s="85" t="s">
        <v>2</v>
      </c>
      <c r="S478" s="85" t="s">
        <v>2</v>
      </c>
      <c r="T478" s="117" t="str">
        <f t="shared" si="42"/>
        <v>ja</v>
      </c>
      <c r="U478" s="117" t="str">
        <f t="shared" si="43"/>
        <v>ja</v>
      </c>
      <c r="V478" s="142" t="s">
        <v>4606</v>
      </c>
      <c r="W478" s="118">
        <f t="shared" si="44"/>
        <v>1</v>
      </c>
      <c r="X478" s="117" t="str">
        <f t="shared" si="45"/>
        <v>OK</v>
      </c>
      <c r="Y478" s="117" t="str">
        <f t="shared" si="46"/>
        <v>keine</v>
      </c>
      <c r="Z478" s="117" t="str">
        <f t="shared" si="47"/>
        <v>OK</v>
      </c>
    </row>
    <row r="479" spans="1:26" s="117" customFormat="1" ht="12.75" hidden="1" customHeight="1" x14ac:dyDescent="0.35">
      <c r="A479" s="29" t="s">
        <v>2849</v>
      </c>
      <c r="B479" s="1" t="s">
        <v>1355</v>
      </c>
      <c r="C479" s="29" t="s">
        <v>3</v>
      </c>
      <c r="D479" s="29" t="s">
        <v>3</v>
      </c>
      <c r="E479" s="29" t="s">
        <v>2</v>
      </c>
      <c r="F479" s="29" t="s">
        <v>2</v>
      </c>
      <c r="G479" s="29" t="s">
        <v>2</v>
      </c>
      <c r="H479" s="29" t="s">
        <v>2</v>
      </c>
      <c r="I479" s="29" t="s">
        <v>3</v>
      </c>
      <c r="J479" s="30">
        <v>1</v>
      </c>
      <c r="K479" s="29" t="s">
        <v>2</v>
      </c>
      <c r="L479" s="29" t="s">
        <v>2</v>
      </c>
      <c r="M479" s="29" t="s">
        <v>2</v>
      </c>
      <c r="N479" s="29" t="s">
        <v>3</v>
      </c>
      <c r="O479" s="1"/>
      <c r="P479" s="29" t="s">
        <v>4</v>
      </c>
      <c r="Q479" s="29"/>
      <c r="R479" s="85" t="s">
        <v>2</v>
      </c>
      <c r="S479" s="85" t="s">
        <v>2</v>
      </c>
      <c r="T479" s="117" t="str">
        <f t="shared" si="42"/>
        <v>ja</v>
      </c>
      <c r="U479" s="117" t="str">
        <f t="shared" si="43"/>
        <v>ja</v>
      </c>
      <c r="V479" s="142" t="s">
        <v>4580</v>
      </c>
      <c r="W479" s="118">
        <f t="shared" si="44"/>
        <v>1</v>
      </c>
      <c r="X479" s="117" t="str">
        <f t="shared" si="45"/>
        <v>OK</v>
      </c>
      <c r="Y479" s="117" t="str">
        <f t="shared" si="46"/>
        <v>keine</v>
      </c>
      <c r="Z479" s="117" t="str">
        <f t="shared" si="47"/>
        <v>OK</v>
      </c>
    </row>
    <row r="480" spans="1:26" s="117" customFormat="1" ht="12.75" hidden="1" customHeight="1" x14ac:dyDescent="0.35">
      <c r="A480" s="29" t="s">
        <v>2850</v>
      </c>
      <c r="B480" s="1" t="s">
        <v>1729</v>
      </c>
      <c r="C480" s="29" t="s">
        <v>3</v>
      </c>
      <c r="D480" s="29" t="s">
        <v>3</v>
      </c>
      <c r="E480" s="29" t="s">
        <v>2</v>
      </c>
      <c r="F480" s="29" t="s">
        <v>2</v>
      </c>
      <c r="G480" s="29" t="s">
        <v>2</v>
      </c>
      <c r="H480" s="29" t="s">
        <v>2</v>
      </c>
      <c r="I480" s="29" t="s">
        <v>3</v>
      </c>
      <c r="J480" s="30">
        <v>1</v>
      </c>
      <c r="K480" s="29" t="s">
        <v>2</v>
      </c>
      <c r="L480" s="29" t="s">
        <v>2</v>
      </c>
      <c r="M480" s="29" t="s">
        <v>2</v>
      </c>
      <c r="N480" s="29" t="s">
        <v>3</v>
      </c>
      <c r="O480" s="1"/>
      <c r="P480" s="29" t="s">
        <v>4</v>
      </c>
      <c r="Q480" s="29"/>
      <c r="R480" s="85" t="s">
        <v>2</v>
      </c>
      <c r="S480" s="85" t="s">
        <v>2</v>
      </c>
      <c r="T480" s="117" t="str">
        <f t="shared" si="42"/>
        <v>ja</v>
      </c>
      <c r="U480" s="117" t="str">
        <f t="shared" si="43"/>
        <v>ja</v>
      </c>
      <c r="V480" s="142" t="s">
        <v>4580</v>
      </c>
      <c r="W480" s="118">
        <f t="shared" si="44"/>
        <v>1</v>
      </c>
      <c r="X480" s="117" t="str">
        <f t="shared" si="45"/>
        <v>OK</v>
      </c>
      <c r="Y480" s="117" t="str">
        <f t="shared" si="46"/>
        <v>keine</v>
      </c>
      <c r="Z480" s="117" t="str">
        <f t="shared" si="47"/>
        <v>OK</v>
      </c>
    </row>
    <row r="481" spans="1:26" s="117" customFormat="1" ht="12.75" hidden="1" customHeight="1" x14ac:dyDescent="0.35">
      <c r="A481" s="29" t="s">
        <v>2851</v>
      </c>
      <c r="B481" s="1" t="s">
        <v>1934</v>
      </c>
      <c r="C481" s="29" t="s">
        <v>3</v>
      </c>
      <c r="D481" s="29" t="s">
        <v>3</v>
      </c>
      <c r="E481" s="29" t="s">
        <v>2</v>
      </c>
      <c r="F481" s="29" t="s">
        <v>2</v>
      </c>
      <c r="G481" s="29" t="s">
        <v>2</v>
      </c>
      <c r="H481" s="29" t="s">
        <v>2</v>
      </c>
      <c r="I481" s="133" t="s">
        <v>3</v>
      </c>
      <c r="J481" s="134">
        <v>1</v>
      </c>
      <c r="K481" s="29" t="s">
        <v>2</v>
      </c>
      <c r="L481" s="29" t="s">
        <v>2</v>
      </c>
      <c r="M481" s="29" t="s">
        <v>2</v>
      </c>
      <c r="N481" s="29" t="s">
        <v>3</v>
      </c>
      <c r="O481" s="1"/>
      <c r="P481" s="29" t="s">
        <v>4</v>
      </c>
      <c r="Q481" s="29"/>
      <c r="R481" s="85" t="s">
        <v>2</v>
      </c>
      <c r="S481" s="85" t="s">
        <v>2</v>
      </c>
      <c r="T481" s="117" t="str">
        <f t="shared" si="42"/>
        <v>ja</v>
      </c>
      <c r="U481" s="117" t="str">
        <f t="shared" si="43"/>
        <v>ja</v>
      </c>
      <c r="V481" s="142" t="s">
        <v>4606</v>
      </c>
      <c r="W481" s="118">
        <f t="shared" si="44"/>
        <v>1</v>
      </c>
      <c r="X481" s="117" t="str">
        <f t="shared" si="45"/>
        <v>OK</v>
      </c>
      <c r="Y481" s="117" t="str">
        <f t="shared" si="46"/>
        <v>keine</v>
      </c>
      <c r="Z481" s="117" t="str">
        <f t="shared" si="47"/>
        <v>OK</v>
      </c>
    </row>
    <row r="482" spans="1:26" s="117" customFormat="1" ht="12.75" hidden="1" customHeight="1" x14ac:dyDescent="0.35">
      <c r="A482" s="29" t="s">
        <v>2852</v>
      </c>
      <c r="B482" s="1" t="s">
        <v>1730</v>
      </c>
      <c r="C482" s="29" t="s">
        <v>3</v>
      </c>
      <c r="D482" s="29" t="s">
        <v>3</v>
      </c>
      <c r="E482" s="29" t="s">
        <v>2</v>
      </c>
      <c r="F482" s="29" t="s">
        <v>2</v>
      </c>
      <c r="G482" s="29" t="s">
        <v>2</v>
      </c>
      <c r="H482" s="29" t="s">
        <v>2</v>
      </c>
      <c r="I482" s="29" t="s">
        <v>3</v>
      </c>
      <c r="J482" s="30">
        <v>1</v>
      </c>
      <c r="K482" s="29" t="s">
        <v>2</v>
      </c>
      <c r="L482" s="29" t="s">
        <v>2</v>
      </c>
      <c r="M482" s="29" t="s">
        <v>2</v>
      </c>
      <c r="N482" s="29" t="s">
        <v>3</v>
      </c>
      <c r="O482" s="1"/>
      <c r="P482" s="29" t="s">
        <v>4</v>
      </c>
      <c r="Q482" s="29"/>
      <c r="R482" s="85" t="s">
        <v>2</v>
      </c>
      <c r="S482" s="85" t="s">
        <v>2</v>
      </c>
      <c r="T482" s="117" t="str">
        <f t="shared" si="42"/>
        <v>ja</v>
      </c>
      <c r="U482" s="117" t="str">
        <f t="shared" si="43"/>
        <v>ja</v>
      </c>
      <c r="V482" s="142" t="s">
        <v>4580</v>
      </c>
      <c r="W482" s="118">
        <f t="shared" si="44"/>
        <v>1</v>
      </c>
      <c r="X482" s="117" t="str">
        <f t="shared" si="45"/>
        <v>OK</v>
      </c>
      <c r="Y482" s="117" t="str">
        <f t="shared" si="46"/>
        <v>keine</v>
      </c>
      <c r="Z482" s="117" t="str">
        <f t="shared" si="47"/>
        <v>OK</v>
      </c>
    </row>
    <row r="483" spans="1:26" s="117" customFormat="1" ht="12.75" hidden="1" customHeight="1" x14ac:dyDescent="0.35">
      <c r="A483" s="29" t="s">
        <v>2853</v>
      </c>
      <c r="B483" s="1" t="s">
        <v>1935</v>
      </c>
      <c r="C483" s="29" t="s">
        <v>3</v>
      </c>
      <c r="D483" s="29" t="s">
        <v>3</v>
      </c>
      <c r="E483" s="29" t="s">
        <v>2</v>
      </c>
      <c r="F483" s="29" t="s">
        <v>2</v>
      </c>
      <c r="G483" s="29" t="s">
        <v>2</v>
      </c>
      <c r="H483" s="29" t="s">
        <v>2</v>
      </c>
      <c r="I483" s="30" t="s">
        <v>3</v>
      </c>
      <c r="J483" s="30">
        <v>4</v>
      </c>
      <c r="K483" s="29" t="s">
        <v>2</v>
      </c>
      <c r="L483" s="29" t="s">
        <v>2</v>
      </c>
      <c r="M483" s="29" t="s">
        <v>2</v>
      </c>
      <c r="N483" s="29" t="s">
        <v>3</v>
      </c>
      <c r="O483" s="1" t="s">
        <v>2412</v>
      </c>
      <c r="P483" s="29">
        <v>1195</v>
      </c>
      <c r="Q483" s="29"/>
      <c r="R483" s="85" t="s">
        <v>2</v>
      </c>
      <c r="S483" s="85" t="s">
        <v>2</v>
      </c>
      <c r="T483" s="117" t="str">
        <f t="shared" si="42"/>
        <v>ja</v>
      </c>
      <c r="U483" s="117" t="str">
        <f t="shared" si="43"/>
        <v>ja</v>
      </c>
      <c r="V483" s="142" t="s">
        <v>2411</v>
      </c>
      <c r="W483" s="118">
        <f t="shared" si="44"/>
        <v>4</v>
      </c>
      <c r="X483" s="117" t="str">
        <f t="shared" si="45"/>
        <v>OK</v>
      </c>
      <c r="Y483" s="117">
        <f t="shared" si="46"/>
        <v>1195</v>
      </c>
      <c r="Z483" s="117" t="str">
        <f t="shared" si="47"/>
        <v>OK</v>
      </c>
    </row>
    <row r="484" spans="1:26" s="117" customFormat="1" ht="12.75" hidden="1" customHeight="1" x14ac:dyDescent="0.35">
      <c r="A484" s="29" t="s">
        <v>2854</v>
      </c>
      <c r="B484" s="1" t="s">
        <v>1517</v>
      </c>
      <c r="C484" s="29" t="s">
        <v>3</v>
      </c>
      <c r="D484" s="29" t="s">
        <v>3</v>
      </c>
      <c r="E484" s="29" t="s">
        <v>2</v>
      </c>
      <c r="F484" s="29" t="s">
        <v>2</v>
      </c>
      <c r="G484" s="29" t="s">
        <v>2</v>
      </c>
      <c r="H484" s="29" t="s">
        <v>2</v>
      </c>
      <c r="I484" s="29" t="s">
        <v>3</v>
      </c>
      <c r="J484" s="30">
        <v>1</v>
      </c>
      <c r="K484" s="29" t="s">
        <v>2</v>
      </c>
      <c r="L484" s="29" t="s">
        <v>2</v>
      </c>
      <c r="M484" s="29" t="s">
        <v>2</v>
      </c>
      <c r="N484" s="29" t="s">
        <v>3</v>
      </c>
      <c r="O484" s="1"/>
      <c r="P484" s="29" t="s">
        <v>4</v>
      </c>
      <c r="Q484" s="29"/>
      <c r="R484" s="85" t="s">
        <v>3</v>
      </c>
      <c r="S484" s="85" t="s">
        <v>3</v>
      </c>
      <c r="T484" s="117" t="str">
        <f t="shared" si="42"/>
        <v>ja</v>
      </c>
      <c r="U484" s="117" t="str">
        <f t="shared" si="43"/>
        <v>ja</v>
      </c>
      <c r="V484" s="142" t="s">
        <v>4580</v>
      </c>
      <c r="W484" s="118">
        <f t="shared" si="44"/>
        <v>1</v>
      </c>
      <c r="X484" s="117" t="str">
        <f t="shared" si="45"/>
        <v>OK</v>
      </c>
      <c r="Y484" s="117" t="str">
        <f t="shared" si="46"/>
        <v>keine</v>
      </c>
      <c r="Z484" s="117" t="str">
        <f t="shared" si="47"/>
        <v>OK</v>
      </c>
    </row>
    <row r="485" spans="1:26" s="117" customFormat="1" ht="12.75" hidden="1" customHeight="1" x14ac:dyDescent="0.35">
      <c r="A485" s="29" t="s">
        <v>2855</v>
      </c>
      <c r="B485" s="1" t="s">
        <v>1936</v>
      </c>
      <c r="C485" s="29" t="s">
        <v>3</v>
      </c>
      <c r="D485" s="29" t="s">
        <v>3</v>
      </c>
      <c r="E485" s="29" t="s">
        <v>2</v>
      </c>
      <c r="F485" s="29" t="s">
        <v>2</v>
      </c>
      <c r="G485" s="29" t="s">
        <v>2</v>
      </c>
      <c r="H485" s="29" t="s">
        <v>2</v>
      </c>
      <c r="I485" s="29" t="s">
        <v>3</v>
      </c>
      <c r="J485" s="30">
        <v>1</v>
      </c>
      <c r="K485" s="29" t="s">
        <v>2</v>
      </c>
      <c r="L485" s="29" t="s">
        <v>2</v>
      </c>
      <c r="M485" s="29" t="s">
        <v>2</v>
      </c>
      <c r="N485" s="29" t="s">
        <v>3</v>
      </c>
      <c r="O485" s="1"/>
      <c r="P485" s="29" t="s">
        <v>4</v>
      </c>
      <c r="Q485" s="29"/>
      <c r="R485" s="85" t="s">
        <v>2</v>
      </c>
      <c r="S485" s="85" t="s">
        <v>2</v>
      </c>
      <c r="T485" s="117" t="str">
        <f t="shared" si="42"/>
        <v>ja</v>
      </c>
      <c r="U485" s="117" t="str">
        <f t="shared" si="43"/>
        <v>ja</v>
      </c>
      <c r="V485" s="142" t="s">
        <v>4598</v>
      </c>
      <c r="W485" s="118">
        <f t="shared" si="44"/>
        <v>1</v>
      </c>
      <c r="X485" s="117" t="str">
        <f t="shared" si="45"/>
        <v>OK</v>
      </c>
      <c r="Y485" s="117" t="str">
        <f t="shared" si="46"/>
        <v>keine</v>
      </c>
      <c r="Z485" s="117" t="str">
        <f t="shared" si="47"/>
        <v>OK</v>
      </c>
    </row>
    <row r="486" spans="1:26" s="117" customFormat="1" ht="12.75" hidden="1" customHeight="1" x14ac:dyDescent="0.35">
      <c r="A486" s="29" t="s">
        <v>2856</v>
      </c>
      <c r="B486" s="1" t="s">
        <v>1937</v>
      </c>
      <c r="C486" s="29" t="s">
        <v>3</v>
      </c>
      <c r="D486" s="29" t="s">
        <v>3</v>
      </c>
      <c r="E486" s="29" t="s">
        <v>2</v>
      </c>
      <c r="F486" s="29" t="s">
        <v>2</v>
      </c>
      <c r="G486" s="29" t="s">
        <v>2</v>
      </c>
      <c r="H486" s="29" t="s">
        <v>2</v>
      </c>
      <c r="I486" s="29" t="s">
        <v>3</v>
      </c>
      <c r="J486" s="30">
        <v>1</v>
      </c>
      <c r="K486" s="29" t="s">
        <v>2</v>
      </c>
      <c r="L486" s="29" t="s">
        <v>2</v>
      </c>
      <c r="M486" s="29" t="s">
        <v>2</v>
      </c>
      <c r="N486" s="29" t="s">
        <v>3</v>
      </c>
      <c r="O486" s="1"/>
      <c r="P486" s="29" t="s">
        <v>4</v>
      </c>
      <c r="Q486" s="29"/>
      <c r="R486" s="85" t="s">
        <v>2</v>
      </c>
      <c r="S486" s="85" t="s">
        <v>2</v>
      </c>
      <c r="T486" s="117" t="str">
        <f t="shared" si="42"/>
        <v>ja</v>
      </c>
      <c r="U486" s="117" t="str">
        <f t="shared" si="43"/>
        <v>ja</v>
      </c>
      <c r="V486" s="142" t="s">
        <v>4580</v>
      </c>
      <c r="W486" s="118">
        <f t="shared" si="44"/>
        <v>1</v>
      </c>
      <c r="X486" s="117" t="str">
        <f t="shared" si="45"/>
        <v>OK</v>
      </c>
      <c r="Y486" s="117" t="str">
        <f t="shared" si="46"/>
        <v>keine</v>
      </c>
      <c r="Z486" s="117" t="str">
        <f t="shared" si="47"/>
        <v>OK</v>
      </c>
    </row>
    <row r="487" spans="1:26" s="117" customFormat="1" ht="12.75" hidden="1" customHeight="1" x14ac:dyDescent="0.35">
      <c r="A487" s="29" t="s">
        <v>2857</v>
      </c>
      <c r="B487" s="1" t="s">
        <v>404</v>
      </c>
      <c r="C487" s="29" t="s">
        <v>3</v>
      </c>
      <c r="D487" s="29" t="s">
        <v>3</v>
      </c>
      <c r="E487" s="29" t="s">
        <v>2</v>
      </c>
      <c r="F487" s="29" t="s">
        <v>2</v>
      </c>
      <c r="G487" s="29" t="s">
        <v>2</v>
      </c>
      <c r="H487" s="29" t="s">
        <v>2</v>
      </c>
      <c r="I487" s="29" t="s">
        <v>3</v>
      </c>
      <c r="J487" s="30">
        <v>1</v>
      </c>
      <c r="K487" s="29" t="s">
        <v>2</v>
      </c>
      <c r="L487" s="29" t="s">
        <v>2</v>
      </c>
      <c r="M487" s="29" t="s">
        <v>2</v>
      </c>
      <c r="N487" s="29" t="s">
        <v>3</v>
      </c>
      <c r="O487" s="1"/>
      <c r="P487" s="29" t="s">
        <v>4</v>
      </c>
      <c r="Q487" s="29"/>
      <c r="R487" s="85" t="s">
        <v>3</v>
      </c>
      <c r="S487" s="85" t="s">
        <v>3</v>
      </c>
      <c r="T487" s="117" t="str">
        <f t="shared" si="42"/>
        <v>ja</v>
      </c>
      <c r="U487" s="117" t="str">
        <f t="shared" si="43"/>
        <v>ja</v>
      </c>
      <c r="V487" s="142" t="s">
        <v>4622</v>
      </c>
      <c r="W487" s="118">
        <f t="shared" si="44"/>
        <v>1</v>
      </c>
      <c r="X487" s="117" t="str">
        <f t="shared" si="45"/>
        <v>OK</v>
      </c>
      <c r="Y487" s="117" t="str">
        <f t="shared" si="46"/>
        <v>keine</v>
      </c>
      <c r="Z487" s="117" t="str">
        <f t="shared" si="47"/>
        <v>OK</v>
      </c>
    </row>
    <row r="488" spans="1:26" s="117" customFormat="1" ht="12.75" hidden="1" customHeight="1" x14ac:dyDescent="0.35">
      <c r="A488" s="29" t="s">
        <v>2858</v>
      </c>
      <c r="B488" s="1" t="s">
        <v>1119</v>
      </c>
      <c r="C488" s="29" t="s">
        <v>3</v>
      </c>
      <c r="D488" s="29" t="s">
        <v>3</v>
      </c>
      <c r="E488" s="29" t="s">
        <v>2</v>
      </c>
      <c r="F488" s="29" t="s">
        <v>2</v>
      </c>
      <c r="G488" s="29" t="s">
        <v>2</v>
      </c>
      <c r="H488" s="29" t="s">
        <v>2</v>
      </c>
      <c r="I488" s="29" t="s">
        <v>3</v>
      </c>
      <c r="J488" s="30">
        <v>3</v>
      </c>
      <c r="K488" s="29" t="s">
        <v>2</v>
      </c>
      <c r="L488" s="29" t="s">
        <v>2</v>
      </c>
      <c r="M488" s="29" t="s">
        <v>2</v>
      </c>
      <c r="N488" s="29" t="s">
        <v>3</v>
      </c>
      <c r="O488" s="1"/>
      <c r="P488" s="29">
        <v>300</v>
      </c>
      <c r="Q488" s="29"/>
      <c r="R488" s="85" t="s">
        <v>2</v>
      </c>
      <c r="S488" s="85" t="s">
        <v>2</v>
      </c>
      <c r="T488" s="117" t="str">
        <f t="shared" si="42"/>
        <v>ja</v>
      </c>
      <c r="U488" s="117" t="str">
        <f t="shared" si="43"/>
        <v>ja</v>
      </c>
      <c r="V488" s="142" t="s">
        <v>4598</v>
      </c>
      <c r="W488" s="118">
        <f t="shared" si="44"/>
        <v>3</v>
      </c>
      <c r="X488" s="117" t="str">
        <f t="shared" si="45"/>
        <v>OK</v>
      </c>
      <c r="Y488" s="117">
        <f t="shared" si="46"/>
        <v>300</v>
      </c>
      <c r="Z488" s="117" t="str">
        <f t="shared" si="47"/>
        <v>OK</v>
      </c>
    </row>
    <row r="489" spans="1:26" s="117" customFormat="1" ht="12.75" hidden="1" customHeight="1" x14ac:dyDescent="0.35">
      <c r="A489" s="29" t="s">
        <v>2859</v>
      </c>
      <c r="B489" s="1" t="s">
        <v>1120</v>
      </c>
      <c r="C489" s="29" t="s">
        <v>3</v>
      </c>
      <c r="D489" s="29" t="s">
        <v>3</v>
      </c>
      <c r="E489" s="29" t="s">
        <v>2</v>
      </c>
      <c r="F489" s="29" t="s">
        <v>2</v>
      </c>
      <c r="G489" s="29" t="s">
        <v>2</v>
      </c>
      <c r="H489" s="29" t="s">
        <v>2</v>
      </c>
      <c r="I489" s="29" t="s">
        <v>3</v>
      </c>
      <c r="J489" s="30">
        <v>3</v>
      </c>
      <c r="K489" s="29" t="s">
        <v>2</v>
      </c>
      <c r="L489" s="29" t="s">
        <v>2</v>
      </c>
      <c r="M489" s="29" t="s">
        <v>2</v>
      </c>
      <c r="N489" s="29" t="s">
        <v>3</v>
      </c>
      <c r="O489" s="1"/>
      <c r="P489" s="29" t="s">
        <v>4</v>
      </c>
      <c r="Q489" s="29"/>
      <c r="R489" s="85" t="s">
        <v>2</v>
      </c>
      <c r="S489" s="85" t="s">
        <v>2</v>
      </c>
      <c r="T489" s="117" t="str">
        <f t="shared" si="42"/>
        <v>ja</v>
      </c>
      <c r="U489" s="117" t="str">
        <f t="shared" si="43"/>
        <v>ja</v>
      </c>
      <c r="V489" s="142" t="s">
        <v>4598</v>
      </c>
      <c r="W489" s="118">
        <f t="shared" si="44"/>
        <v>3</v>
      </c>
      <c r="X489" s="117" t="str">
        <f t="shared" si="45"/>
        <v>OK</v>
      </c>
      <c r="Y489" s="117" t="str">
        <f t="shared" si="46"/>
        <v>keine</v>
      </c>
      <c r="Z489" s="117" t="str">
        <f t="shared" si="47"/>
        <v>OK</v>
      </c>
    </row>
    <row r="490" spans="1:26" s="117" customFormat="1" ht="12.75" hidden="1" customHeight="1" x14ac:dyDescent="0.35">
      <c r="A490" s="29" t="s">
        <v>2860</v>
      </c>
      <c r="B490" s="1" t="s">
        <v>1121</v>
      </c>
      <c r="C490" s="29" t="s">
        <v>3</v>
      </c>
      <c r="D490" s="29" t="s">
        <v>3</v>
      </c>
      <c r="E490" s="29" t="s">
        <v>2</v>
      </c>
      <c r="F490" s="29" t="s">
        <v>2</v>
      </c>
      <c r="G490" s="29" t="s">
        <v>2</v>
      </c>
      <c r="H490" s="29" t="s">
        <v>2</v>
      </c>
      <c r="I490" s="29" t="s">
        <v>3</v>
      </c>
      <c r="J490" s="30">
        <v>3</v>
      </c>
      <c r="K490" s="29" t="s">
        <v>2</v>
      </c>
      <c r="L490" s="29" t="s">
        <v>2</v>
      </c>
      <c r="M490" s="29" t="s">
        <v>2</v>
      </c>
      <c r="N490" s="29" t="s">
        <v>3</v>
      </c>
      <c r="O490" s="1"/>
      <c r="P490" s="29">
        <v>300</v>
      </c>
      <c r="Q490" s="29"/>
      <c r="R490" s="85" t="s">
        <v>2</v>
      </c>
      <c r="S490" s="85" t="s">
        <v>2</v>
      </c>
      <c r="T490" s="117" t="str">
        <f t="shared" si="42"/>
        <v>ja</v>
      </c>
      <c r="U490" s="117" t="str">
        <f t="shared" si="43"/>
        <v>ja</v>
      </c>
      <c r="V490" s="142" t="s">
        <v>4598</v>
      </c>
      <c r="W490" s="118">
        <f t="shared" si="44"/>
        <v>3</v>
      </c>
      <c r="X490" s="117" t="str">
        <f t="shared" si="45"/>
        <v>OK</v>
      </c>
      <c r="Y490" s="117">
        <f t="shared" si="46"/>
        <v>300</v>
      </c>
      <c r="Z490" s="117" t="str">
        <f t="shared" si="47"/>
        <v>OK</v>
      </c>
    </row>
    <row r="491" spans="1:26" s="117" customFormat="1" ht="12.75" hidden="1" customHeight="1" x14ac:dyDescent="0.35">
      <c r="A491" s="29" t="s">
        <v>2861</v>
      </c>
      <c r="B491" s="1" t="s">
        <v>737</v>
      </c>
      <c r="C491" s="29" t="s">
        <v>3</v>
      </c>
      <c r="D491" s="29" t="s">
        <v>3</v>
      </c>
      <c r="E491" s="29" t="s">
        <v>2</v>
      </c>
      <c r="F491" s="29" t="s">
        <v>2</v>
      </c>
      <c r="G491" s="29" t="s">
        <v>2</v>
      </c>
      <c r="H491" s="29" t="s">
        <v>2</v>
      </c>
      <c r="I491" s="29" t="s">
        <v>3</v>
      </c>
      <c r="J491" s="30">
        <v>2</v>
      </c>
      <c r="K491" s="29" t="s">
        <v>2</v>
      </c>
      <c r="L491" s="29" t="s">
        <v>2</v>
      </c>
      <c r="M491" s="29" t="s">
        <v>2</v>
      </c>
      <c r="N491" s="29" t="s">
        <v>3</v>
      </c>
      <c r="O491" s="1"/>
      <c r="P491" s="29" t="s">
        <v>4</v>
      </c>
      <c r="Q491" s="29"/>
      <c r="R491" s="85" t="s">
        <v>2</v>
      </c>
      <c r="S491" s="85" t="s">
        <v>2</v>
      </c>
      <c r="T491" s="117" t="str">
        <f t="shared" si="42"/>
        <v>ja</v>
      </c>
      <c r="U491" s="117" t="str">
        <f t="shared" si="43"/>
        <v>ja</v>
      </c>
      <c r="V491" s="142" t="s">
        <v>4591</v>
      </c>
      <c r="W491" s="118">
        <f t="shared" si="44"/>
        <v>2</v>
      </c>
      <c r="X491" s="117" t="str">
        <f t="shared" si="45"/>
        <v>OK</v>
      </c>
      <c r="Y491" s="117" t="str">
        <f t="shared" si="46"/>
        <v>keine</v>
      </c>
      <c r="Z491" s="117" t="str">
        <f t="shared" si="47"/>
        <v>OK</v>
      </c>
    </row>
    <row r="492" spans="1:26" s="117" customFormat="1" ht="12.75" hidden="1" customHeight="1" x14ac:dyDescent="0.35">
      <c r="A492" s="29" t="s">
        <v>2862</v>
      </c>
      <c r="B492" s="1" t="s">
        <v>1938</v>
      </c>
      <c r="C492" s="29" t="s">
        <v>3</v>
      </c>
      <c r="D492" s="29" t="s">
        <v>3</v>
      </c>
      <c r="E492" s="29" t="s">
        <v>2</v>
      </c>
      <c r="F492" s="29" t="s">
        <v>2</v>
      </c>
      <c r="G492" s="29" t="s">
        <v>2</v>
      </c>
      <c r="H492" s="29" t="s">
        <v>2</v>
      </c>
      <c r="I492" s="29" t="s">
        <v>3</v>
      </c>
      <c r="J492" s="30">
        <v>1</v>
      </c>
      <c r="K492" s="29" t="s">
        <v>2</v>
      </c>
      <c r="L492" s="29" t="s">
        <v>2</v>
      </c>
      <c r="M492" s="29" t="s">
        <v>2</v>
      </c>
      <c r="N492" s="29" t="s">
        <v>3</v>
      </c>
      <c r="O492" s="1"/>
      <c r="P492" s="29" t="s">
        <v>4</v>
      </c>
      <c r="Q492" s="29"/>
      <c r="R492" s="85" t="s">
        <v>2</v>
      </c>
      <c r="S492" s="85" t="s">
        <v>2</v>
      </c>
      <c r="T492" s="117" t="str">
        <f t="shared" si="42"/>
        <v>ja</v>
      </c>
      <c r="U492" s="117" t="str">
        <f t="shared" si="43"/>
        <v>ja</v>
      </c>
      <c r="V492" s="142" t="s">
        <v>4591</v>
      </c>
      <c r="W492" s="118">
        <f t="shared" si="44"/>
        <v>1</v>
      </c>
      <c r="X492" s="117" t="str">
        <f t="shared" si="45"/>
        <v>OK</v>
      </c>
      <c r="Y492" s="117" t="str">
        <f t="shared" si="46"/>
        <v>keine</v>
      </c>
      <c r="Z492" s="117" t="str">
        <f t="shared" si="47"/>
        <v>OK</v>
      </c>
    </row>
    <row r="493" spans="1:26" s="117" customFormat="1" ht="12.75" hidden="1" customHeight="1" x14ac:dyDescent="0.35">
      <c r="A493" s="29" t="s">
        <v>2863</v>
      </c>
      <c r="B493" s="1" t="s">
        <v>1108</v>
      </c>
      <c r="C493" s="29" t="s">
        <v>3</v>
      </c>
      <c r="D493" s="29" t="s">
        <v>3</v>
      </c>
      <c r="E493" s="29" t="s">
        <v>2</v>
      </c>
      <c r="F493" s="29" t="s">
        <v>2</v>
      </c>
      <c r="G493" s="29" t="s">
        <v>2</v>
      </c>
      <c r="H493" s="29" t="s">
        <v>2</v>
      </c>
      <c r="I493" s="29" t="s">
        <v>3</v>
      </c>
      <c r="J493" s="30">
        <v>1</v>
      </c>
      <c r="K493" s="29" t="s">
        <v>2</v>
      </c>
      <c r="L493" s="29" t="s">
        <v>2</v>
      </c>
      <c r="M493" s="29" t="s">
        <v>2</v>
      </c>
      <c r="N493" s="29" t="s">
        <v>3</v>
      </c>
      <c r="O493" s="1"/>
      <c r="P493" s="29" t="s">
        <v>4</v>
      </c>
      <c r="Q493" s="29"/>
      <c r="R493" s="85" t="s">
        <v>2</v>
      </c>
      <c r="S493" s="85" t="s">
        <v>2</v>
      </c>
      <c r="T493" s="117" t="str">
        <f t="shared" si="42"/>
        <v>ja</v>
      </c>
      <c r="U493" s="117" t="str">
        <f t="shared" si="43"/>
        <v>ja</v>
      </c>
      <c r="V493" s="142" t="s">
        <v>4591</v>
      </c>
      <c r="W493" s="118">
        <f t="shared" si="44"/>
        <v>1</v>
      </c>
      <c r="X493" s="117" t="str">
        <f t="shared" si="45"/>
        <v>OK</v>
      </c>
      <c r="Y493" s="117" t="str">
        <f t="shared" si="46"/>
        <v>keine</v>
      </c>
      <c r="Z493" s="117" t="str">
        <f t="shared" si="47"/>
        <v>OK</v>
      </c>
    </row>
    <row r="494" spans="1:26" s="117" customFormat="1" ht="12.75" hidden="1" customHeight="1" x14ac:dyDescent="0.35">
      <c r="A494" s="29" t="s">
        <v>2864</v>
      </c>
      <c r="B494" s="1" t="s">
        <v>1110</v>
      </c>
      <c r="C494" s="29" t="s">
        <v>3</v>
      </c>
      <c r="D494" s="29" t="s">
        <v>3</v>
      </c>
      <c r="E494" s="29" t="s">
        <v>2</v>
      </c>
      <c r="F494" s="29" t="s">
        <v>2</v>
      </c>
      <c r="G494" s="29" t="s">
        <v>2</v>
      </c>
      <c r="H494" s="29" t="s">
        <v>2</v>
      </c>
      <c r="I494" s="29" t="s">
        <v>3</v>
      </c>
      <c r="J494" s="30">
        <v>1</v>
      </c>
      <c r="K494" s="29" t="s">
        <v>2</v>
      </c>
      <c r="L494" s="29" t="s">
        <v>2</v>
      </c>
      <c r="M494" s="29" t="s">
        <v>2</v>
      </c>
      <c r="N494" s="29" t="s">
        <v>3</v>
      </c>
      <c r="O494" s="1"/>
      <c r="P494" s="29" t="s">
        <v>4</v>
      </c>
      <c r="Q494" s="29"/>
      <c r="R494" s="85" t="s">
        <v>2</v>
      </c>
      <c r="S494" s="85" t="s">
        <v>2</v>
      </c>
      <c r="T494" s="117" t="str">
        <f t="shared" si="42"/>
        <v>ja</v>
      </c>
      <c r="U494" s="117" t="str">
        <f t="shared" si="43"/>
        <v>ja</v>
      </c>
      <c r="V494" s="142" t="s">
        <v>4580</v>
      </c>
      <c r="W494" s="118">
        <f t="shared" si="44"/>
        <v>1</v>
      </c>
      <c r="X494" s="117" t="str">
        <f t="shared" si="45"/>
        <v>OK</v>
      </c>
      <c r="Y494" s="117" t="str">
        <f t="shared" si="46"/>
        <v>keine</v>
      </c>
      <c r="Z494" s="117" t="str">
        <f t="shared" si="47"/>
        <v>OK</v>
      </c>
    </row>
    <row r="495" spans="1:26" s="117" customFormat="1" ht="12.75" hidden="1" customHeight="1" x14ac:dyDescent="0.35">
      <c r="A495" s="29" t="s">
        <v>2865</v>
      </c>
      <c r="B495" s="1" t="s">
        <v>1116</v>
      </c>
      <c r="C495" s="29" t="s">
        <v>3</v>
      </c>
      <c r="D495" s="29" t="s">
        <v>3</v>
      </c>
      <c r="E495" s="29" t="s">
        <v>2</v>
      </c>
      <c r="F495" s="29" t="s">
        <v>2</v>
      </c>
      <c r="G495" s="29" t="s">
        <v>2</v>
      </c>
      <c r="H495" s="29" t="s">
        <v>2</v>
      </c>
      <c r="I495" s="30" t="s">
        <v>3</v>
      </c>
      <c r="J495" s="30">
        <v>1</v>
      </c>
      <c r="K495" s="29" t="s">
        <v>2</v>
      </c>
      <c r="L495" s="29" t="s">
        <v>2</v>
      </c>
      <c r="M495" s="29" t="s">
        <v>2</v>
      </c>
      <c r="N495" s="29" t="s">
        <v>3</v>
      </c>
      <c r="O495" s="1"/>
      <c r="P495" s="29" t="s">
        <v>4</v>
      </c>
      <c r="Q495" s="29"/>
      <c r="R495" s="85" t="s">
        <v>2</v>
      </c>
      <c r="S495" s="85" t="s">
        <v>2</v>
      </c>
      <c r="T495" s="117" t="str">
        <f t="shared" si="42"/>
        <v>ja</v>
      </c>
      <c r="U495" s="117" t="str">
        <f t="shared" si="43"/>
        <v>ja</v>
      </c>
      <c r="V495" s="142" t="s">
        <v>4576</v>
      </c>
      <c r="W495" s="118">
        <f t="shared" si="44"/>
        <v>1</v>
      </c>
      <c r="X495" s="117" t="str">
        <f t="shared" si="45"/>
        <v>OK</v>
      </c>
      <c r="Y495" s="117" t="str">
        <f t="shared" si="46"/>
        <v>keine</v>
      </c>
      <c r="Z495" s="117" t="str">
        <f t="shared" si="47"/>
        <v>OK</v>
      </c>
    </row>
    <row r="496" spans="1:26" s="117" customFormat="1" ht="12.75" hidden="1" customHeight="1" x14ac:dyDescent="0.35">
      <c r="A496" s="29" t="s">
        <v>2866</v>
      </c>
      <c r="B496" s="1" t="s">
        <v>1117</v>
      </c>
      <c r="C496" s="29" t="s">
        <v>3</v>
      </c>
      <c r="D496" s="29" t="s">
        <v>3</v>
      </c>
      <c r="E496" s="29" t="s">
        <v>2</v>
      </c>
      <c r="F496" s="29" t="s">
        <v>2</v>
      </c>
      <c r="G496" s="29" t="s">
        <v>2</v>
      </c>
      <c r="H496" s="29" t="s">
        <v>2</v>
      </c>
      <c r="I496" s="29" t="s">
        <v>3</v>
      </c>
      <c r="J496" s="30">
        <v>1</v>
      </c>
      <c r="K496" s="29" t="s">
        <v>2</v>
      </c>
      <c r="L496" s="29" t="s">
        <v>2</v>
      </c>
      <c r="M496" s="29" t="s">
        <v>2</v>
      </c>
      <c r="N496" s="29" t="s">
        <v>3</v>
      </c>
      <c r="O496" s="1"/>
      <c r="P496" s="29" t="s">
        <v>4</v>
      </c>
      <c r="Q496" s="29"/>
      <c r="R496" s="85" t="s">
        <v>2</v>
      </c>
      <c r="S496" s="85" t="s">
        <v>2</v>
      </c>
      <c r="T496" s="117" t="str">
        <f t="shared" si="42"/>
        <v>ja</v>
      </c>
      <c r="U496" s="117" t="str">
        <f t="shared" si="43"/>
        <v>ja</v>
      </c>
      <c r="V496" s="142" t="s">
        <v>4576</v>
      </c>
      <c r="W496" s="118">
        <f t="shared" si="44"/>
        <v>1</v>
      </c>
      <c r="X496" s="117" t="str">
        <f t="shared" si="45"/>
        <v>OK</v>
      </c>
      <c r="Y496" s="117" t="str">
        <f t="shared" si="46"/>
        <v>keine</v>
      </c>
      <c r="Z496" s="117" t="str">
        <f t="shared" si="47"/>
        <v>OK</v>
      </c>
    </row>
    <row r="497" spans="1:26" s="115" customFormat="1" ht="12.75" hidden="1" customHeight="1" x14ac:dyDescent="0.35">
      <c r="A497" s="29" t="s">
        <v>2867</v>
      </c>
      <c r="B497" s="1" t="s">
        <v>1802</v>
      </c>
      <c r="C497" s="29" t="s">
        <v>2</v>
      </c>
      <c r="D497" s="29" t="s">
        <v>2</v>
      </c>
      <c r="E497" s="29" t="s">
        <v>2</v>
      </c>
      <c r="F497" s="29" t="s">
        <v>2</v>
      </c>
      <c r="G497" s="29" t="s">
        <v>2</v>
      </c>
      <c r="H497" s="29" t="s">
        <v>3</v>
      </c>
      <c r="I497" s="29" t="s">
        <v>2</v>
      </c>
      <c r="J497" s="30" t="s">
        <v>2</v>
      </c>
      <c r="K497" s="29" t="s">
        <v>2</v>
      </c>
      <c r="L497" s="29" t="s">
        <v>2</v>
      </c>
      <c r="M497" s="29" t="s">
        <v>2</v>
      </c>
      <c r="N497" s="29" t="s">
        <v>2</v>
      </c>
      <c r="O497" s="1" t="s">
        <v>2411</v>
      </c>
      <c r="P497" s="29" t="s">
        <v>59</v>
      </c>
      <c r="Q497" s="29"/>
      <c r="R497" s="85" t="s">
        <v>2</v>
      </c>
      <c r="S497" s="85" t="s">
        <v>2</v>
      </c>
      <c r="T497" s="117" t="str">
        <f t="shared" si="42"/>
        <v>ja</v>
      </c>
      <c r="U497" s="117" t="str">
        <f t="shared" si="43"/>
        <v>nein</v>
      </c>
      <c r="V497" s="142" t="s">
        <v>2411</v>
      </c>
      <c r="W497" s="118" t="str">
        <f t="shared" si="44"/>
        <v>nein</v>
      </c>
      <c r="X497" s="117" t="str">
        <f t="shared" si="45"/>
        <v>OK</v>
      </c>
      <c r="Y497" s="117" t="str">
        <f t="shared" si="46"/>
        <v>nicht FK (Vereins-RS)</v>
      </c>
      <c r="Z497" s="117" t="str">
        <f t="shared" si="47"/>
        <v>OK</v>
      </c>
    </row>
    <row r="498" spans="1:26" s="117" customFormat="1" ht="12.75" hidden="1" customHeight="1" x14ac:dyDescent="0.35">
      <c r="A498" s="29" t="s">
        <v>2868</v>
      </c>
      <c r="B498" s="1" t="s">
        <v>671</v>
      </c>
      <c r="C498" s="29" t="s">
        <v>3</v>
      </c>
      <c r="D498" s="29" t="s">
        <v>3</v>
      </c>
      <c r="E498" s="29" t="s">
        <v>2</v>
      </c>
      <c r="F498" s="29" t="s">
        <v>2</v>
      </c>
      <c r="G498" s="29" t="s">
        <v>2</v>
      </c>
      <c r="H498" s="29" t="s">
        <v>2</v>
      </c>
      <c r="I498" s="133" t="s">
        <v>3</v>
      </c>
      <c r="J498" s="134">
        <v>3</v>
      </c>
      <c r="K498" s="29" t="s">
        <v>2</v>
      </c>
      <c r="L498" s="29" t="s">
        <v>2</v>
      </c>
      <c r="M498" s="29" t="s">
        <v>2</v>
      </c>
      <c r="N498" s="29" t="s">
        <v>3</v>
      </c>
      <c r="O498" s="1"/>
      <c r="P498" s="29" t="s">
        <v>4</v>
      </c>
      <c r="Q498" s="29"/>
      <c r="R498" s="85" t="s">
        <v>2</v>
      </c>
      <c r="S498" s="85" t="s">
        <v>2</v>
      </c>
      <c r="T498" s="117" t="str">
        <f t="shared" si="42"/>
        <v>ja</v>
      </c>
      <c r="U498" s="117" t="str">
        <f t="shared" si="43"/>
        <v>ja</v>
      </c>
      <c r="V498" s="142" t="s">
        <v>4602</v>
      </c>
      <c r="W498" s="118">
        <f t="shared" si="44"/>
        <v>3</v>
      </c>
      <c r="X498" s="117" t="str">
        <f t="shared" si="45"/>
        <v>OK</v>
      </c>
      <c r="Y498" s="117" t="str">
        <f t="shared" si="46"/>
        <v>keine</v>
      </c>
      <c r="Z498" s="117" t="str">
        <f t="shared" si="47"/>
        <v>OK</v>
      </c>
    </row>
    <row r="499" spans="1:26" s="117" customFormat="1" ht="12.75" hidden="1" customHeight="1" x14ac:dyDescent="0.35">
      <c r="A499" s="29" t="s">
        <v>2869</v>
      </c>
      <c r="B499" s="1" t="s">
        <v>672</v>
      </c>
      <c r="C499" s="29" t="s">
        <v>3</v>
      </c>
      <c r="D499" s="29" t="s">
        <v>3</v>
      </c>
      <c r="E499" s="29" t="s">
        <v>2</v>
      </c>
      <c r="F499" s="29" t="s">
        <v>2</v>
      </c>
      <c r="G499" s="29" t="s">
        <v>2</v>
      </c>
      <c r="H499" s="29" t="s">
        <v>2</v>
      </c>
      <c r="I499" s="133" t="s">
        <v>3</v>
      </c>
      <c r="J499" s="134">
        <v>3</v>
      </c>
      <c r="K499" s="29" t="s">
        <v>2</v>
      </c>
      <c r="L499" s="29" t="s">
        <v>2</v>
      </c>
      <c r="M499" s="29" t="s">
        <v>2</v>
      </c>
      <c r="N499" s="29" t="s">
        <v>3</v>
      </c>
      <c r="O499" s="1"/>
      <c r="P499" s="29" t="s">
        <v>4</v>
      </c>
      <c r="Q499" s="29"/>
      <c r="R499" s="85" t="s">
        <v>2</v>
      </c>
      <c r="S499" s="85" t="s">
        <v>2</v>
      </c>
      <c r="T499" s="117" t="str">
        <f t="shared" si="42"/>
        <v>ja</v>
      </c>
      <c r="U499" s="117" t="str">
        <f t="shared" si="43"/>
        <v>ja</v>
      </c>
      <c r="V499" s="142" t="s">
        <v>4602</v>
      </c>
      <c r="W499" s="118">
        <f t="shared" si="44"/>
        <v>3</v>
      </c>
      <c r="X499" s="117" t="str">
        <f t="shared" si="45"/>
        <v>OK</v>
      </c>
      <c r="Y499" s="117" t="str">
        <f t="shared" si="46"/>
        <v>keine</v>
      </c>
      <c r="Z499" s="117" t="str">
        <f t="shared" si="47"/>
        <v>OK</v>
      </c>
    </row>
    <row r="500" spans="1:26" s="115" customFormat="1" ht="12.75" hidden="1" customHeight="1" x14ac:dyDescent="0.35">
      <c r="A500" s="29" t="s">
        <v>2870</v>
      </c>
      <c r="B500" s="1" t="s">
        <v>673</v>
      </c>
      <c r="C500" s="29" t="s">
        <v>3</v>
      </c>
      <c r="D500" s="29" t="s">
        <v>3</v>
      </c>
      <c r="E500" s="29" t="s">
        <v>2</v>
      </c>
      <c r="F500" s="29" t="s">
        <v>2</v>
      </c>
      <c r="G500" s="29" t="s">
        <v>2</v>
      </c>
      <c r="H500" s="29" t="s">
        <v>2</v>
      </c>
      <c r="I500" s="133" t="s">
        <v>3</v>
      </c>
      <c r="J500" s="134">
        <v>3</v>
      </c>
      <c r="K500" s="29" t="s">
        <v>2</v>
      </c>
      <c r="L500" s="29" t="s">
        <v>2</v>
      </c>
      <c r="M500" s="29" t="s">
        <v>2</v>
      </c>
      <c r="N500" s="29" t="s">
        <v>3</v>
      </c>
      <c r="O500" s="1"/>
      <c r="P500" s="29" t="s">
        <v>4</v>
      </c>
      <c r="Q500" s="29"/>
      <c r="R500" s="85" t="s">
        <v>2</v>
      </c>
      <c r="S500" s="85" t="s">
        <v>2</v>
      </c>
      <c r="T500" s="117" t="str">
        <f t="shared" si="42"/>
        <v>ja</v>
      </c>
      <c r="U500" s="117" t="str">
        <f t="shared" si="43"/>
        <v>ja</v>
      </c>
      <c r="V500" s="142" t="s">
        <v>4602</v>
      </c>
      <c r="W500" s="118">
        <f t="shared" si="44"/>
        <v>3</v>
      </c>
      <c r="X500" s="117" t="str">
        <f t="shared" si="45"/>
        <v>OK</v>
      </c>
      <c r="Y500" s="117" t="str">
        <f t="shared" si="46"/>
        <v>keine</v>
      </c>
      <c r="Z500" s="117" t="str">
        <f t="shared" si="47"/>
        <v>OK</v>
      </c>
    </row>
    <row r="501" spans="1:26" s="117" customFormat="1" ht="12.75" hidden="1" customHeight="1" x14ac:dyDescent="0.35">
      <c r="A501" s="29" t="s">
        <v>2871</v>
      </c>
      <c r="B501" s="1" t="s">
        <v>1220</v>
      </c>
      <c r="C501" s="29" t="s">
        <v>3</v>
      </c>
      <c r="D501" s="29" t="s">
        <v>3</v>
      </c>
      <c r="E501" s="29" t="s">
        <v>2</v>
      </c>
      <c r="F501" s="29" t="s">
        <v>2</v>
      </c>
      <c r="G501" s="29" t="s">
        <v>2</v>
      </c>
      <c r="H501" s="29" t="s">
        <v>2</v>
      </c>
      <c r="I501" s="29" t="s">
        <v>3</v>
      </c>
      <c r="J501" s="30">
        <v>2</v>
      </c>
      <c r="K501" s="29" t="s">
        <v>2</v>
      </c>
      <c r="L501" s="29" t="s">
        <v>2</v>
      </c>
      <c r="M501" s="29" t="s">
        <v>2</v>
      </c>
      <c r="N501" s="29" t="s">
        <v>3</v>
      </c>
      <c r="O501" s="1"/>
      <c r="P501" s="29" t="s">
        <v>4</v>
      </c>
      <c r="Q501" s="29"/>
      <c r="R501" s="85" t="s">
        <v>2</v>
      </c>
      <c r="S501" s="85" t="s">
        <v>2</v>
      </c>
      <c r="T501" s="117" t="str">
        <f t="shared" si="42"/>
        <v>ja</v>
      </c>
      <c r="U501" s="117" t="str">
        <f t="shared" si="43"/>
        <v>ja</v>
      </c>
      <c r="V501" s="142" t="s">
        <v>4577</v>
      </c>
      <c r="W501" s="118">
        <f t="shared" si="44"/>
        <v>2</v>
      </c>
      <c r="X501" s="117" t="str">
        <f t="shared" si="45"/>
        <v>OK</v>
      </c>
      <c r="Y501" s="117" t="str">
        <f t="shared" si="46"/>
        <v>keine</v>
      </c>
      <c r="Z501" s="117" t="str">
        <f t="shared" si="47"/>
        <v>OK</v>
      </c>
    </row>
    <row r="502" spans="1:26" s="117" customFormat="1" ht="12.75" hidden="1" customHeight="1" x14ac:dyDescent="0.35">
      <c r="A502" s="29" t="s">
        <v>2872</v>
      </c>
      <c r="B502" s="1" t="s">
        <v>1309</v>
      </c>
      <c r="C502" s="29" t="s">
        <v>3</v>
      </c>
      <c r="D502" s="29" t="s">
        <v>3</v>
      </c>
      <c r="E502" s="29" t="s">
        <v>2</v>
      </c>
      <c r="F502" s="29" t="s">
        <v>2</v>
      </c>
      <c r="G502" s="29" t="s">
        <v>2</v>
      </c>
      <c r="H502" s="29" t="s">
        <v>2</v>
      </c>
      <c r="I502" s="29" t="s">
        <v>3</v>
      </c>
      <c r="J502" s="30">
        <v>1</v>
      </c>
      <c r="K502" s="29" t="s">
        <v>2</v>
      </c>
      <c r="L502" s="29" t="s">
        <v>2</v>
      </c>
      <c r="M502" s="29" t="s">
        <v>2</v>
      </c>
      <c r="N502" s="29" t="s">
        <v>3</v>
      </c>
      <c r="O502" s="1"/>
      <c r="P502" s="29" t="s">
        <v>4</v>
      </c>
      <c r="Q502" s="29"/>
      <c r="R502" s="85" t="s">
        <v>2</v>
      </c>
      <c r="S502" s="85" t="s">
        <v>2</v>
      </c>
      <c r="T502" s="117" t="str">
        <f t="shared" si="42"/>
        <v>ja</v>
      </c>
      <c r="U502" s="117" t="str">
        <f t="shared" si="43"/>
        <v>ja</v>
      </c>
      <c r="V502" s="142" t="s">
        <v>4585</v>
      </c>
      <c r="W502" s="118">
        <f t="shared" si="44"/>
        <v>1</v>
      </c>
      <c r="X502" s="117" t="str">
        <f t="shared" si="45"/>
        <v>OK</v>
      </c>
      <c r="Y502" s="117" t="str">
        <f t="shared" si="46"/>
        <v>keine</v>
      </c>
      <c r="Z502" s="117" t="str">
        <f t="shared" si="47"/>
        <v>OK</v>
      </c>
    </row>
    <row r="503" spans="1:26" s="117" customFormat="1" ht="12.75" hidden="1" customHeight="1" x14ac:dyDescent="0.35">
      <c r="A503" s="29" t="s">
        <v>2223</v>
      </c>
      <c r="B503" s="1" t="s">
        <v>2222</v>
      </c>
      <c r="C503" s="29" t="s">
        <v>3</v>
      </c>
      <c r="D503" s="29" t="s">
        <v>3</v>
      </c>
      <c r="E503" s="29" t="s">
        <v>2</v>
      </c>
      <c r="F503" s="29" t="s">
        <v>2</v>
      </c>
      <c r="G503" s="29" t="s">
        <v>2</v>
      </c>
      <c r="H503" s="29" t="s">
        <v>2</v>
      </c>
      <c r="I503" s="29" t="s">
        <v>3</v>
      </c>
      <c r="J503" s="30">
        <v>1</v>
      </c>
      <c r="K503" s="29" t="s">
        <v>2</v>
      </c>
      <c r="L503" s="29" t="s">
        <v>2</v>
      </c>
      <c r="M503" s="29" t="s">
        <v>2</v>
      </c>
      <c r="N503" s="29" t="s">
        <v>3</v>
      </c>
      <c r="O503" s="1"/>
      <c r="P503" s="29" t="s">
        <v>4</v>
      </c>
      <c r="Q503" s="29"/>
      <c r="R503" s="85" t="s">
        <v>2</v>
      </c>
      <c r="S503" s="85" t="s">
        <v>2</v>
      </c>
      <c r="T503" s="117" t="str">
        <f t="shared" si="42"/>
        <v>ja</v>
      </c>
      <c r="U503" s="117" t="str">
        <f t="shared" si="43"/>
        <v>ja</v>
      </c>
      <c r="V503" s="142" t="s">
        <v>4578</v>
      </c>
      <c r="W503" s="118">
        <f t="shared" si="44"/>
        <v>1</v>
      </c>
      <c r="X503" s="117" t="str">
        <f t="shared" si="45"/>
        <v>OK</v>
      </c>
      <c r="Y503" s="117" t="str">
        <f t="shared" si="46"/>
        <v>keine</v>
      </c>
      <c r="Z503" s="117" t="str">
        <f t="shared" si="47"/>
        <v>OK</v>
      </c>
    </row>
    <row r="504" spans="1:26" s="117" customFormat="1" ht="12.75" hidden="1" customHeight="1" x14ac:dyDescent="0.35">
      <c r="A504" s="29" t="s">
        <v>2873</v>
      </c>
      <c r="B504" s="1" t="s">
        <v>1222</v>
      </c>
      <c r="C504" s="29" t="s">
        <v>3</v>
      </c>
      <c r="D504" s="29" t="s">
        <v>3</v>
      </c>
      <c r="E504" s="29" t="s">
        <v>2</v>
      </c>
      <c r="F504" s="29" t="s">
        <v>2</v>
      </c>
      <c r="G504" s="29" t="s">
        <v>2</v>
      </c>
      <c r="H504" s="29" t="s">
        <v>2</v>
      </c>
      <c r="I504" s="29" t="s">
        <v>3</v>
      </c>
      <c r="J504" s="30">
        <v>2</v>
      </c>
      <c r="K504" s="29" t="s">
        <v>2</v>
      </c>
      <c r="L504" s="29" t="s">
        <v>2</v>
      </c>
      <c r="M504" s="29" t="s">
        <v>2</v>
      </c>
      <c r="N504" s="29" t="s">
        <v>3</v>
      </c>
      <c r="O504" s="1"/>
      <c r="P504" s="29" t="s">
        <v>4</v>
      </c>
      <c r="Q504" s="29"/>
      <c r="R504" s="85" t="s">
        <v>2</v>
      </c>
      <c r="S504" s="85" t="s">
        <v>2</v>
      </c>
      <c r="T504" s="117" t="str">
        <f t="shared" si="42"/>
        <v>ja</v>
      </c>
      <c r="U504" s="117" t="str">
        <f t="shared" si="43"/>
        <v>ja</v>
      </c>
      <c r="V504" s="142" t="s">
        <v>4577</v>
      </c>
      <c r="W504" s="118">
        <f t="shared" si="44"/>
        <v>2</v>
      </c>
      <c r="X504" s="117" t="str">
        <f t="shared" si="45"/>
        <v>OK</v>
      </c>
      <c r="Y504" s="117" t="str">
        <f t="shared" si="46"/>
        <v>keine</v>
      </c>
      <c r="Z504" s="117" t="str">
        <f t="shared" si="47"/>
        <v>OK</v>
      </c>
    </row>
    <row r="505" spans="1:26" s="117" customFormat="1" ht="12.75" hidden="1" customHeight="1" x14ac:dyDescent="0.35">
      <c r="A505" s="29" t="s">
        <v>2874</v>
      </c>
      <c r="B505" s="1" t="s">
        <v>662</v>
      </c>
      <c r="C505" s="29" t="s">
        <v>3</v>
      </c>
      <c r="D505" s="29" t="s">
        <v>3</v>
      </c>
      <c r="E505" s="29" t="s">
        <v>2</v>
      </c>
      <c r="F505" s="29" t="s">
        <v>2</v>
      </c>
      <c r="G505" s="29" t="s">
        <v>2</v>
      </c>
      <c r="H505" s="29" t="s">
        <v>2</v>
      </c>
      <c r="I505" s="29" t="s">
        <v>3</v>
      </c>
      <c r="J505" s="30">
        <v>1</v>
      </c>
      <c r="K505" s="29" t="s">
        <v>2</v>
      </c>
      <c r="L505" s="29" t="s">
        <v>2</v>
      </c>
      <c r="M505" s="29" t="s">
        <v>2</v>
      </c>
      <c r="N505" s="29" t="s">
        <v>3</v>
      </c>
      <c r="O505" s="1"/>
      <c r="P505" s="29" t="s">
        <v>4</v>
      </c>
      <c r="Q505" s="29"/>
      <c r="R505" s="85" t="s">
        <v>3</v>
      </c>
      <c r="S505" s="85" t="s">
        <v>3</v>
      </c>
      <c r="T505" s="117" t="str">
        <f t="shared" si="42"/>
        <v>ja</v>
      </c>
      <c r="U505" s="117" t="str">
        <f t="shared" si="43"/>
        <v>ja</v>
      </c>
      <c r="V505" s="142" t="s">
        <v>4580</v>
      </c>
      <c r="W505" s="118">
        <f t="shared" si="44"/>
        <v>1</v>
      </c>
      <c r="X505" s="117" t="str">
        <f t="shared" si="45"/>
        <v>OK</v>
      </c>
      <c r="Y505" s="117" t="str">
        <f t="shared" si="46"/>
        <v>keine</v>
      </c>
      <c r="Z505" s="117" t="str">
        <f t="shared" si="47"/>
        <v>OK</v>
      </c>
    </row>
    <row r="506" spans="1:26" s="117" customFormat="1" ht="12.75" hidden="1" customHeight="1" x14ac:dyDescent="0.35">
      <c r="A506" s="29" t="s">
        <v>2875</v>
      </c>
      <c r="B506" s="1" t="s">
        <v>663</v>
      </c>
      <c r="C506" s="29" t="s">
        <v>3</v>
      </c>
      <c r="D506" s="29" t="s">
        <v>3</v>
      </c>
      <c r="E506" s="29" t="s">
        <v>2</v>
      </c>
      <c r="F506" s="29" t="s">
        <v>2</v>
      </c>
      <c r="G506" s="29" t="s">
        <v>2</v>
      </c>
      <c r="H506" s="29" t="s">
        <v>2</v>
      </c>
      <c r="I506" s="29" t="s">
        <v>3</v>
      </c>
      <c r="J506" s="30">
        <v>1</v>
      </c>
      <c r="K506" s="29" t="s">
        <v>2</v>
      </c>
      <c r="L506" s="29" t="s">
        <v>2</v>
      </c>
      <c r="M506" s="29" t="s">
        <v>2</v>
      </c>
      <c r="N506" s="29" t="s">
        <v>3</v>
      </c>
      <c r="O506" s="1"/>
      <c r="P506" s="29" t="s">
        <v>4</v>
      </c>
      <c r="Q506" s="29"/>
      <c r="R506" s="85" t="s">
        <v>3</v>
      </c>
      <c r="S506" s="85" t="s">
        <v>3</v>
      </c>
      <c r="T506" s="117" t="str">
        <f t="shared" si="42"/>
        <v>ja</v>
      </c>
      <c r="U506" s="117" t="str">
        <f t="shared" si="43"/>
        <v>ja</v>
      </c>
      <c r="V506" s="142" t="s">
        <v>4580</v>
      </c>
      <c r="W506" s="118">
        <f t="shared" si="44"/>
        <v>1</v>
      </c>
      <c r="X506" s="117" t="str">
        <f t="shared" si="45"/>
        <v>OK</v>
      </c>
      <c r="Y506" s="117" t="str">
        <f t="shared" si="46"/>
        <v>keine</v>
      </c>
      <c r="Z506" s="117" t="str">
        <f t="shared" si="47"/>
        <v>OK</v>
      </c>
    </row>
    <row r="507" spans="1:26" s="117" customFormat="1" ht="12.75" hidden="1" customHeight="1" x14ac:dyDescent="0.35">
      <c r="A507" s="29" t="s">
        <v>2876</v>
      </c>
      <c r="B507" s="1" t="s">
        <v>1939</v>
      </c>
      <c r="C507" s="29" t="s">
        <v>3</v>
      </c>
      <c r="D507" s="29" t="s">
        <v>3</v>
      </c>
      <c r="E507" s="29" t="s">
        <v>2</v>
      </c>
      <c r="F507" s="29" t="s">
        <v>2</v>
      </c>
      <c r="G507" s="29" t="s">
        <v>2</v>
      </c>
      <c r="H507" s="29" t="s">
        <v>2</v>
      </c>
      <c r="I507" s="29" t="s">
        <v>3</v>
      </c>
      <c r="J507" s="30">
        <v>1</v>
      </c>
      <c r="K507" s="29" t="s">
        <v>2</v>
      </c>
      <c r="L507" s="29" t="s">
        <v>2</v>
      </c>
      <c r="M507" s="29" t="s">
        <v>2</v>
      </c>
      <c r="N507" s="29" t="s">
        <v>3</v>
      </c>
      <c r="O507" s="1"/>
      <c r="P507" s="29" t="s">
        <v>4</v>
      </c>
      <c r="Q507" s="29"/>
      <c r="R507" s="85" t="s">
        <v>3</v>
      </c>
      <c r="S507" s="85" t="s">
        <v>3</v>
      </c>
      <c r="T507" s="117" t="str">
        <f t="shared" si="42"/>
        <v>ja</v>
      </c>
      <c r="U507" s="117" t="str">
        <f t="shared" si="43"/>
        <v>ja</v>
      </c>
      <c r="V507" s="142" t="s">
        <v>4580</v>
      </c>
      <c r="W507" s="118">
        <f t="shared" si="44"/>
        <v>1</v>
      </c>
      <c r="X507" s="117" t="str">
        <f t="shared" si="45"/>
        <v>OK</v>
      </c>
      <c r="Y507" s="117" t="str">
        <f t="shared" si="46"/>
        <v>keine</v>
      </c>
      <c r="Z507" s="117" t="str">
        <f t="shared" si="47"/>
        <v>OK</v>
      </c>
    </row>
    <row r="508" spans="1:26" s="117" customFormat="1" ht="12.75" hidden="1" customHeight="1" x14ac:dyDescent="0.35">
      <c r="A508" s="29" t="s">
        <v>2877</v>
      </c>
      <c r="B508" s="1" t="s">
        <v>2224</v>
      </c>
      <c r="C508" s="29" t="s">
        <v>3</v>
      </c>
      <c r="D508" s="29" t="s">
        <v>3</v>
      </c>
      <c r="E508" s="29" t="s">
        <v>2</v>
      </c>
      <c r="F508" s="29" t="s">
        <v>2</v>
      </c>
      <c r="G508" s="29" t="s">
        <v>2</v>
      </c>
      <c r="H508" s="29" t="s">
        <v>2</v>
      </c>
      <c r="I508" s="29" t="s">
        <v>3</v>
      </c>
      <c r="J508" s="30">
        <v>1</v>
      </c>
      <c r="K508" s="29" t="s">
        <v>2</v>
      </c>
      <c r="L508" s="29" t="s">
        <v>2</v>
      </c>
      <c r="M508" s="29" t="s">
        <v>2</v>
      </c>
      <c r="N508" s="29" t="s">
        <v>3</v>
      </c>
      <c r="O508" s="1"/>
      <c r="P508" s="29" t="s">
        <v>4</v>
      </c>
      <c r="Q508" s="29"/>
      <c r="R508" s="85" t="s">
        <v>2</v>
      </c>
      <c r="S508" s="85" t="s">
        <v>2</v>
      </c>
      <c r="T508" s="117" t="str">
        <f t="shared" si="42"/>
        <v>ja</v>
      </c>
      <c r="U508" s="117" t="str">
        <f t="shared" si="43"/>
        <v>ja</v>
      </c>
      <c r="V508" s="142" t="s">
        <v>4577</v>
      </c>
      <c r="W508" s="118">
        <f t="shared" si="44"/>
        <v>1</v>
      </c>
      <c r="X508" s="117" t="str">
        <f t="shared" si="45"/>
        <v>OK</v>
      </c>
      <c r="Y508" s="117" t="str">
        <f t="shared" si="46"/>
        <v>keine</v>
      </c>
      <c r="Z508" s="117" t="str">
        <f t="shared" si="47"/>
        <v>OK</v>
      </c>
    </row>
    <row r="509" spans="1:26" s="117" customFormat="1" ht="12.75" hidden="1" customHeight="1" x14ac:dyDescent="0.35">
      <c r="A509" s="29" t="s">
        <v>2878</v>
      </c>
      <c r="B509" s="1" t="s">
        <v>1389</v>
      </c>
      <c r="C509" s="29" t="s">
        <v>3</v>
      </c>
      <c r="D509" s="29" t="s">
        <v>3</v>
      </c>
      <c r="E509" s="29" t="s">
        <v>2</v>
      </c>
      <c r="F509" s="29" t="s">
        <v>2</v>
      </c>
      <c r="G509" s="29" t="s">
        <v>2</v>
      </c>
      <c r="H509" s="29" t="s">
        <v>2</v>
      </c>
      <c r="I509" s="29" t="s">
        <v>3</v>
      </c>
      <c r="J509" s="30">
        <v>1</v>
      </c>
      <c r="K509" s="29" t="s">
        <v>2</v>
      </c>
      <c r="L509" s="29" t="s">
        <v>2</v>
      </c>
      <c r="M509" s="29" t="s">
        <v>2</v>
      </c>
      <c r="N509" s="29" t="s">
        <v>3</v>
      </c>
      <c r="O509" s="1"/>
      <c r="P509" s="29" t="s">
        <v>4</v>
      </c>
      <c r="Q509" s="29"/>
      <c r="R509" s="85" t="s">
        <v>3</v>
      </c>
      <c r="S509" s="85" t="s">
        <v>3</v>
      </c>
      <c r="T509" s="117" t="str">
        <f t="shared" si="42"/>
        <v>ja</v>
      </c>
      <c r="U509" s="117" t="str">
        <f t="shared" si="43"/>
        <v>ja</v>
      </c>
      <c r="V509" s="142" t="s">
        <v>4580</v>
      </c>
      <c r="W509" s="118">
        <f t="shared" si="44"/>
        <v>1</v>
      </c>
      <c r="X509" s="117" t="str">
        <f t="shared" si="45"/>
        <v>OK</v>
      </c>
      <c r="Y509" s="117" t="str">
        <f t="shared" si="46"/>
        <v>keine</v>
      </c>
      <c r="Z509" s="117" t="str">
        <f t="shared" si="47"/>
        <v>OK</v>
      </c>
    </row>
    <row r="510" spans="1:26" s="117" customFormat="1" ht="12.75" hidden="1" customHeight="1" x14ac:dyDescent="0.35">
      <c r="A510" s="29" t="s">
        <v>2879</v>
      </c>
      <c r="B510" s="1" t="s">
        <v>1739</v>
      </c>
      <c r="C510" s="29" t="s">
        <v>3</v>
      </c>
      <c r="D510" s="29" t="s">
        <v>3</v>
      </c>
      <c r="E510" s="29" t="s">
        <v>2</v>
      </c>
      <c r="F510" s="29" t="s">
        <v>2</v>
      </c>
      <c r="G510" s="29" t="s">
        <v>2</v>
      </c>
      <c r="H510" s="29" t="s">
        <v>2</v>
      </c>
      <c r="I510" s="29" t="s">
        <v>3</v>
      </c>
      <c r="J510" s="30">
        <v>3</v>
      </c>
      <c r="K510" s="29" t="s">
        <v>2</v>
      </c>
      <c r="L510" s="29" t="s">
        <v>2</v>
      </c>
      <c r="M510" s="29" t="s">
        <v>2</v>
      </c>
      <c r="N510" s="29" t="s">
        <v>3</v>
      </c>
      <c r="O510" s="1"/>
      <c r="P510" s="29" t="s">
        <v>4</v>
      </c>
      <c r="Q510" s="29"/>
      <c r="R510" s="85" t="s">
        <v>2</v>
      </c>
      <c r="S510" s="85" t="s">
        <v>2</v>
      </c>
      <c r="T510" s="117" t="str">
        <f t="shared" si="42"/>
        <v>ja</v>
      </c>
      <c r="U510" s="117" t="str">
        <f t="shared" si="43"/>
        <v>ja</v>
      </c>
      <c r="V510" s="142" t="s">
        <v>4591</v>
      </c>
      <c r="W510" s="118">
        <f t="shared" si="44"/>
        <v>3</v>
      </c>
      <c r="X510" s="117" t="str">
        <f t="shared" si="45"/>
        <v>OK</v>
      </c>
      <c r="Y510" s="117" t="str">
        <f t="shared" si="46"/>
        <v>keine</v>
      </c>
      <c r="Z510" s="117" t="str">
        <f t="shared" si="47"/>
        <v>OK</v>
      </c>
    </row>
    <row r="511" spans="1:26" s="117" customFormat="1" ht="12.75" hidden="1" customHeight="1" x14ac:dyDescent="0.35">
      <c r="A511" s="29" t="s">
        <v>2307</v>
      </c>
      <c r="B511" s="1" t="s">
        <v>2306</v>
      </c>
      <c r="C511" s="29" t="s">
        <v>3</v>
      </c>
      <c r="D511" s="29" t="s">
        <v>3</v>
      </c>
      <c r="E511" s="29" t="s">
        <v>2</v>
      </c>
      <c r="F511" s="29" t="s">
        <v>2</v>
      </c>
      <c r="G511" s="29" t="s">
        <v>2</v>
      </c>
      <c r="H511" s="29" t="s">
        <v>2</v>
      </c>
      <c r="I511" s="29" t="s">
        <v>3</v>
      </c>
      <c r="J511" s="30">
        <v>2</v>
      </c>
      <c r="K511" s="29" t="s">
        <v>2</v>
      </c>
      <c r="L511" s="29" t="s">
        <v>2</v>
      </c>
      <c r="M511" s="29" t="s">
        <v>2</v>
      </c>
      <c r="N511" s="29" t="s">
        <v>3</v>
      </c>
      <c r="O511" s="1"/>
      <c r="P511" s="29" t="s">
        <v>4</v>
      </c>
      <c r="Q511" s="29"/>
      <c r="R511" s="85" t="s">
        <v>2</v>
      </c>
      <c r="S511" s="85" t="s">
        <v>2</v>
      </c>
      <c r="T511" s="117" t="str">
        <f t="shared" si="42"/>
        <v>ja</v>
      </c>
      <c r="U511" s="117" t="str">
        <f t="shared" si="43"/>
        <v>ja</v>
      </c>
      <c r="V511" s="142" t="s">
        <v>4591</v>
      </c>
      <c r="W511" s="118">
        <f t="shared" si="44"/>
        <v>2</v>
      </c>
      <c r="X511" s="117" t="str">
        <f t="shared" si="45"/>
        <v>OK</v>
      </c>
      <c r="Y511" s="117" t="str">
        <f t="shared" si="46"/>
        <v>keine</v>
      </c>
      <c r="Z511" s="117" t="str">
        <f t="shared" si="47"/>
        <v>OK</v>
      </c>
    </row>
    <row r="512" spans="1:26" s="117" customFormat="1" ht="12.75" hidden="1" customHeight="1" x14ac:dyDescent="0.35">
      <c r="A512" s="29" t="s">
        <v>2880</v>
      </c>
      <c r="B512" s="1" t="s">
        <v>1512</v>
      </c>
      <c r="C512" s="29" t="s">
        <v>3</v>
      </c>
      <c r="D512" s="29" t="s">
        <v>3</v>
      </c>
      <c r="E512" s="29" t="s">
        <v>2</v>
      </c>
      <c r="F512" s="29" t="s">
        <v>2</v>
      </c>
      <c r="G512" s="29" t="s">
        <v>2</v>
      </c>
      <c r="H512" s="29" t="s">
        <v>2</v>
      </c>
      <c r="I512" s="133" t="s">
        <v>3</v>
      </c>
      <c r="J512" s="134">
        <v>1</v>
      </c>
      <c r="K512" s="29" t="s">
        <v>2</v>
      </c>
      <c r="L512" s="29" t="s">
        <v>2</v>
      </c>
      <c r="M512" s="29" t="s">
        <v>2</v>
      </c>
      <c r="N512" s="29" t="s">
        <v>3</v>
      </c>
      <c r="O512" s="1"/>
      <c r="P512" s="29" t="s">
        <v>4</v>
      </c>
      <c r="Q512" s="29"/>
      <c r="R512" s="85" t="s">
        <v>2</v>
      </c>
      <c r="S512" s="85" t="s">
        <v>2</v>
      </c>
      <c r="T512" s="117" t="str">
        <f t="shared" si="42"/>
        <v>ja</v>
      </c>
      <c r="U512" s="117" t="str">
        <f t="shared" si="43"/>
        <v>ja</v>
      </c>
      <c r="V512" s="142" t="s">
        <v>4606</v>
      </c>
      <c r="W512" s="118">
        <f t="shared" si="44"/>
        <v>1</v>
      </c>
      <c r="X512" s="117" t="str">
        <f t="shared" si="45"/>
        <v>OK</v>
      </c>
      <c r="Y512" s="117" t="str">
        <f t="shared" si="46"/>
        <v>keine</v>
      </c>
      <c r="Z512" s="117" t="str">
        <f t="shared" si="47"/>
        <v>OK</v>
      </c>
    </row>
    <row r="513" spans="1:26" s="117" customFormat="1" ht="12.75" hidden="1" customHeight="1" x14ac:dyDescent="0.35">
      <c r="A513" s="29" t="s">
        <v>2881</v>
      </c>
      <c r="B513" s="1" t="s">
        <v>1266</v>
      </c>
      <c r="C513" s="29" t="s">
        <v>3</v>
      </c>
      <c r="D513" s="29" t="s">
        <v>3</v>
      </c>
      <c r="E513" s="29" t="s">
        <v>2</v>
      </c>
      <c r="F513" s="29" t="s">
        <v>2</v>
      </c>
      <c r="G513" s="29" t="s">
        <v>2</v>
      </c>
      <c r="H513" s="29" t="s">
        <v>2</v>
      </c>
      <c r="I513" s="133" t="s">
        <v>3</v>
      </c>
      <c r="J513" s="134">
        <v>3</v>
      </c>
      <c r="K513" s="29" t="s">
        <v>2</v>
      </c>
      <c r="L513" s="29" t="s">
        <v>2</v>
      </c>
      <c r="M513" s="29" t="s">
        <v>2</v>
      </c>
      <c r="N513" s="29" t="s">
        <v>3</v>
      </c>
      <c r="O513" s="1"/>
      <c r="P513" s="29" t="s">
        <v>4</v>
      </c>
      <c r="Q513" s="29"/>
      <c r="R513" s="85" t="s">
        <v>2</v>
      </c>
      <c r="S513" s="85" t="s">
        <v>2</v>
      </c>
      <c r="T513" s="117" t="str">
        <f t="shared" si="42"/>
        <v>ja</v>
      </c>
      <c r="U513" s="117" t="str">
        <f t="shared" si="43"/>
        <v>ja</v>
      </c>
      <c r="V513" s="142" t="s">
        <v>4602</v>
      </c>
      <c r="W513" s="118">
        <f t="shared" si="44"/>
        <v>3</v>
      </c>
      <c r="X513" s="117" t="str">
        <f t="shared" si="45"/>
        <v>OK</v>
      </c>
      <c r="Y513" s="117" t="str">
        <f t="shared" si="46"/>
        <v>keine</v>
      </c>
      <c r="Z513" s="117" t="str">
        <f t="shared" si="47"/>
        <v>OK</v>
      </c>
    </row>
    <row r="514" spans="1:26" s="117" customFormat="1" ht="12.75" hidden="1" customHeight="1" x14ac:dyDescent="0.35">
      <c r="A514" s="29" t="s">
        <v>2882</v>
      </c>
      <c r="B514" s="1" t="s">
        <v>986</v>
      </c>
      <c r="C514" s="29" t="s">
        <v>3</v>
      </c>
      <c r="D514" s="29" t="s">
        <v>3</v>
      </c>
      <c r="E514" s="29" t="s">
        <v>2</v>
      </c>
      <c r="F514" s="29" t="s">
        <v>2</v>
      </c>
      <c r="G514" s="29" t="s">
        <v>2</v>
      </c>
      <c r="H514" s="29" t="s">
        <v>2</v>
      </c>
      <c r="I514" s="29" t="s">
        <v>3</v>
      </c>
      <c r="J514" s="30">
        <v>2</v>
      </c>
      <c r="K514" s="29" t="s">
        <v>2</v>
      </c>
      <c r="L514" s="29" t="s">
        <v>2</v>
      </c>
      <c r="M514" s="29" t="s">
        <v>2</v>
      </c>
      <c r="N514" s="29" t="s">
        <v>3</v>
      </c>
      <c r="O514" s="1"/>
      <c r="P514" s="29" t="s">
        <v>4</v>
      </c>
      <c r="Q514" s="29"/>
      <c r="R514" s="85" t="s">
        <v>2</v>
      </c>
      <c r="S514" s="85" t="s">
        <v>2</v>
      </c>
      <c r="T514" s="117" t="str">
        <f t="shared" si="42"/>
        <v>ja</v>
      </c>
      <c r="U514" s="117" t="str">
        <f t="shared" si="43"/>
        <v>ja</v>
      </c>
      <c r="V514" s="142" t="s">
        <v>4591</v>
      </c>
      <c r="W514" s="118">
        <f t="shared" si="44"/>
        <v>2</v>
      </c>
      <c r="X514" s="117" t="str">
        <f t="shared" si="45"/>
        <v>OK</v>
      </c>
      <c r="Y514" s="117" t="str">
        <f t="shared" si="46"/>
        <v>keine</v>
      </c>
      <c r="Z514" s="117" t="str">
        <f t="shared" si="47"/>
        <v>OK</v>
      </c>
    </row>
    <row r="515" spans="1:26" s="117" customFormat="1" ht="12.75" hidden="1" customHeight="1" x14ac:dyDescent="0.35">
      <c r="A515" s="29" t="s">
        <v>2883</v>
      </c>
      <c r="B515" s="1" t="s">
        <v>674</v>
      </c>
      <c r="C515" s="29" t="s">
        <v>3</v>
      </c>
      <c r="D515" s="29" t="s">
        <v>3</v>
      </c>
      <c r="E515" s="29" t="s">
        <v>2</v>
      </c>
      <c r="F515" s="29" t="s">
        <v>2</v>
      </c>
      <c r="G515" s="29" t="s">
        <v>2</v>
      </c>
      <c r="H515" s="29" t="s">
        <v>2</v>
      </c>
      <c r="I515" s="133" t="s">
        <v>3</v>
      </c>
      <c r="J515" s="134">
        <v>1</v>
      </c>
      <c r="K515" s="29" t="s">
        <v>2</v>
      </c>
      <c r="L515" s="29" t="s">
        <v>2</v>
      </c>
      <c r="M515" s="29" t="s">
        <v>2</v>
      </c>
      <c r="N515" s="29" t="s">
        <v>3</v>
      </c>
      <c r="O515" s="1"/>
      <c r="P515" s="29" t="s">
        <v>4</v>
      </c>
      <c r="Q515" s="29"/>
      <c r="R515" s="85" t="s">
        <v>2</v>
      </c>
      <c r="S515" s="85" t="s">
        <v>2</v>
      </c>
      <c r="T515" s="117" t="str">
        <f t="shared" ref="T515:T578" si="48">IF(AND(C515="nein",D515="nein",E515="nein",F515="nein",G515="nein",H515="nein",I515="nein",K515="nein",L515="nein",M515="nein",N515="nein"),"nein","ja")</f>
        <v>ja</v>
      </c>
      <c r="U515" s="117" t="str">
        <f t="shared" ref="U515:U578" si="49">IF(OR(C515="ja",D515="ja",G515="ja",A515="8100"),"ja","nein")</f>
        <v>ja</v>
      </c>
      <c r="V515" s="142" t="s">
        <v>4600</v>
      </c>
      <c r="W515" s="118">
        <f t="shared" si="44"/>
        <v>1</v>
      </c>
      <c r="X515" s="117" t="str">
        <f t="shared" si="45"/>
        <v>OK</v>
      </c>
      <c r="Y515" s="117" t="str">
        <f t="shared" si="46"/>
        <v>keine</v>
      </c>
      <c r="Z515" s="117" t="str">
        <f t="shared" si="47"/>
        <v>OK</v>
      </c>
    </row>
    <row r="516" spans="1:26" s="117" customFormat="1" ht="12.75" hidden="1" customHeight="1" x14ac:dyDescent="0.35">
      <c r="A516" s="29" t="s">
        <v>2884</v>
      </c>
      <c r="B516" s="1" t="s">
        <v>70</v>
      </c>
      <c r="C516" s="29" t="s">
        <v>3</v>
      </c>
      <c r="D516" s="29" t="s">
        <v>3</v>
      </c>
      <c r="E516" s="29" t="s">
        <v>2</v>
      </c>
      <c r="F516" s="29" t="s">
        <v>2</v>
      </c>
      <c r="G516" s="29" t="s">
        <v>2</v>
      </c>
      <c r="H516" s="29" t="s">
        <v>2</v>
      </c>
      <c r="I516" s="133" t="s">
        <v>3</v>
      </c>
      <c r="J516" s="134">
        <v>4</v>
      </c>
      <c r="K516" s="29" t="s">
        <v>2</v>
      </c>
      <c r="L516" s="29" t="s">
        <v>2</v>
      </c>
      <c r="M516" s="29" t="s">
        <v>2</v>
      </c>
      <c r="N516" s="29" t="s">
        <v>3</v>
      </c>
      <c r="O516" s="1" t="s">
        <v>2412</v>
      </c>
      <c r="P516" s="29" t="s">
        <v>4438</v>
      </c>
      <c r="Q516" s="29"/>
      <c r="R516" s="85" t="s">
        <v>2</v>
      </c>
      <c r="S516" s="85" t="s">
        <v>2</v>
      </c>
      <c r="T516" s="117" t="str">
        <f t="shared" si="48"/>
        <v>ja</v>
      </c>
      <c r="U516" s="117" t="str">
        <f t="shared" si="49"/>
        <v>ja</v>
      </c>
      <c r="V516" s="142" t="s">
        <v>4572</v>
      </c>
      <c r="W516" s="118">
        <f t="shared" ref="W516:W579" si="50">J516</f>
        <v>4</v>
      </c>
      <c r="X516" s="117" t="str">
        <f t="shared" ref="X516:X579" si="51">IF(J516=W516,"OK","NICHT OK!")</f>
        <v>OK</v>
      </c>
      <c r="Y516" s="117" t="str">
        <f t="shared" ref="Y516:Y579" si="52">P516</f>
        <v>1193/1207/1195</v>
      </c>
      <c r="Z516" s="117" t="str">
        <f t="shared" ref="Z516:Z579" si="53">IF(P516=Y516,"OK","NICHT OK!")</f>
        <v>OK</v>
      </c>
    </row>
    <row r="517" spans="1:26" s="117" customFormat="1" ht="12.75" hidden="1" customHeight="1" x14ac:dyDescent="0.35">
      <c r="A517" s="29" t="s">
        <v>2885</v>
      </c>
      <c r="B517" s="1" t="s">
        <v>275</v>
      </c>
      <c r="C517" s="29" t="s">
        <v>3</v>
      </c>
      <c r="D517" s="29" t="s">
        <v>3</v>
      </c>
      <c r="E517" s="29" t="s">
        <v>2</v>
      </c>
      <c r="F517" s="29" t="s">
        <v>2</v>
      </c>
      <c r="G517" s="29" t="s">
        <v>2</v>
      </c>
      <c r="H517" s="29" t="s">
        <v>2</v>
      </c>
      <c r="I517" s="29" t="s">
        <v>3</v>
      </c>
      <c r="J517" s="30">
        <v>1</v>
      </c>
      <c r="K517" s="29" t="s">
        <v>2</v>
      </c>
      <c r="L517" s="29" t="s">
        <v>2</v>
      </c>
      <c r="M517" s="29" t="s">
        <v>2</v>
      </c>
      <c r="N517" s="29" t="s">
        <v>3</v>
      </c>
      <c r="O517" s="1"/>
      <c r="P517" s="29" t="s">
        <v>4</v>
      </c>
      <c r="Q517" s="29"/>
      <c r="R517" s="85" t="s">
        <v>2</v>
      </c>
      <c r="S517" s="85" t="s">
        <v>2</v>
      </c>
      <c r="T517" s="117" t="str">
        <f t="shared" si="48"/>
        <v>ja</v>
      </c>
      <c r="U517" s="117" t="str">
        <f t="shared" si="49"/>
        <v>ja</v>
      </c>
      <c r="V517" s="142" t="s">
        <v>4608</v>
      </c>
      <c r="W517" s="118">
        <f t="shared" si="50"/>
        <v>1</v>
      </c>
      <c r="X517" s="117" t="str">
        <f t="shared" si="51"/>
        <v>OK</v>
      </c>
      <c r="Y517" s="117" t="str">
        <f t="shared" si="52"/>
        <v>keine</v>
      </c>
      <c r="Z517" s="117" t="str">
        <f t="shared" si="53"/>
        <v>OK</v>
      </c>
    </row>
    <row r="518" spans="1:26" s="117" customFormat="1" ht="12.75" hidden="1" customHeight="1" x14ac:dyDescent="0.35">
      <c r="A518" s="29" t="s">
        <v>2886</v>
      </c>
      <c r="B518" s="1" t="s">
        <v>276</v>
      </c>
      <c r="C518" s="29" t="s">
        <v>3</v>
      </c>
      <c r="D518" s="29" t="s">
        <v>3</v>
      </c>
      <c r="E518" s="29" t="s">
        <v>2</v>
      </c>
      <c r="F518" s="29" t="s">
        <v>2</v>
      </c>
      <c r="G518" s="29" t="s">
        <v>2</v>
      </c>
      <c r="H518" s="29" t="s">
        <v>2</v>
      </c>
      <c r="I518" s="29" t="s">
        <v>3</v>
      </c>
      <c r="J518" s="30">
        <v>1</v>
      </c>
      <c r="K518" s="29" t="s">
        <v>2</v>
      </c>
      <c r="L518" s="29" t="s">
        <v>2</v>
      </c>
      <c r="M518" s="29" t="s">
        <v>2</v>
      </c>
      <c r="N518" s="29" t="s">
        <v>3</v>
      </c>
      <c r="O518" s="1"/>
      <c r="P518" s="29" t="s">
        <v>4</v>
      </c>
      <c r="Q518" s="29"/>
      <c r="R518" s="85" t="s">
        <v>2</v>
      </c>
      <c r="S518" s="85" t="s">
        <v>2</v>
      </c>
      <c r="T518" s="117" t="str">
        <f t="shared" si="48"/>
        <v>ja</v>
      </c>
      <c r="U518" s="117" t="str">
        <f t="shared" si="49"/>
        <v>ja</v>
      </c>
      <c r="V518" s="142" t="s">
        <v>4608</v>
      </c>
      <c r="W518" s="118">
        <f t="shared" si="50"/>
        <v>1</v>
      </c>
      <c r="X518" s="117" t="str">
        <f t="shared" si="51"/>
        <v>OK</v>
      </c>
      <c r="Y518" s="117" t="str">
        <f t="shared" si="52"/>
        <v>keine</v>
      </c>
      <c r="Z518" s="117" t="str">
        <f t="shared" si="53"/>
        <v>OK</v>
      </c>
    </row>
    <row r="519" spans="1:26" s="117" customFormat="1" ht="12.75" hidden="1" customHeight="1" x14ac:dyDescent="0.35">
      <c r="A519" s="29" t="s">
        <v>2887</v>
      </c>
      <c r="B519" s="1" t="s">
        <v>915</v>
      </c>
      <c r="C519" s="29" t="s">
        <v>3</v>
      </c>
      <c r="D519" s="29" t="s">
        <v>3</v>
      </c>
      <c r="E519" s="29" t="s">
        <v>2</v>
      </c>
      <c r="F519" s="29" t="s">
        <v>2</v>
      </c>
      <c r="G519" s="29" t="s">
        <v>2</v>
      </c>
      <c r="H519" s="29" t="s">
        <v>2</v>
      </c>
      <c r="I519" s="134" t="s">
        <v>3</v>
      </c>
      <c r="J519" s="134">
        <v>1</v>
      </c>
      <c r="K519" s="29" t="s">
        <v>2</v>
      </c>
      <c r="L519" s="29" t="s">
        <v>2</v>
      </c>
      <c r="M519" s="29" t="s">
        <v>2</v>
      </c>
      <c r="N519" s="29" t="s">
        <v>3</v>
      </c>
      <c r="O519" s="1"/>
      <c r="P519" s="29" t="s">
        <v>4</v>
      </c>
      <c r="Q519" s="29"/>
      <c r="R519" s="85" t="s">
        <v>2</v>
      </c>
      <c r="S519" s="85" t="s">
        <v>2</v>
      </c>
      <c r="T519" s="117" t="str">
        <f t="shared" si="48"/>
        <v>ja</v>
      </c>
      <c r="U519" s="117" t="str">
        <f t="shared" si="49"/>
        <v>ja</v>
      </c>
      <c r="V519" s="142" t="s">
        <v>4606</v>
      </c>
      <c r="W519" s="118">
        <f t="shared" si="50"/>
        <v>1</v>
      </c>
      <c r="X519" s="117" t="str">
        <f t="shared" si="51"/>
        <v>OK</v>
      </c>
      <c r="Y519" s="117" t="str">
        <f t="shared" si="52"/>
        <v>keine</v>
      </c>
      <c r="Z519" s="117" t="str">
        <f t="shared" si="53"/>
        <v>OK</v>
      </c>
    </row>
    <row r="520" spans="1:26" s="117" customFormat="1" ht="12.75" hidden="1" customHeight="1" x14ac:dyDescent="0.35">
      <c r="A520" s="29" t="s">
        <v>2888</v>
      </c>
      <c r="B520" s="1" t="s">
        <v>361</v>
      </c>
      <c r="C520" s="29" t="s">
        <v>3</v>
      </c>
      <c r="D520" s="29" t="s">
        <v>3</v>
      </c>
      <c r="E520" s="29" t="s">
        <v>2</v>
      </c>
      <c r="F520" s="29" t="s">
        <v>2</v>
      </c>
      <c r="G520" s="29" t="s">
        <v>2</v>
      </c>
      <c r="H520" s="29" t="s">
        <v>2</v>
      </c>
      <c r="I520" s="29" t="s">
        <v>3</v>
      </c>
      <c r="J520" s="30">
        <v>3</v>
      </c>
      <c r="K520" s="29" t="s">
        <v>2</v>
      </c>
      <c r="L520" s="29" t="s">
        <v>2</v>
      </c>
      <c r="M520" s="29" t="s">
        <v>2</v>
      </c>
      <c r="N520" s="29" t="s">
        <v>3</v>
      </c>
      <c r="O520" s="1"/>
      <c r="P520" s="29" t="s">
        <v>4</v>
      </c>
      <c r="Q520" s="29"/>
      <c r="R520" s="85" t="s">
        <v>3</v>
      </c>
      <c r="S520" s="85" t="s">
        <v>3</v>
      </c>
      <c r="T520" s="117" t="str">
        <f t="shared" si="48"/>
        <v>ja</v>
      </c>
      <c r="U520" s="117" t="str">
        <f t="shared" si="49"/>
        <v>ja</v>
      </c>
      <c r="V520" s="142" t="s">
        <v>4600</v>
      </c>
      <c r="W520" s="118">
        <f t="shared" si="50"/>
        <v>3</v>
      </c>
      <c r="X520" s="117" t="str">
        <f t="shared" si="51"/>
        <v>OK</v>
      </c>
      <c r="Y520" s="117" t="str">
        <f t="shared" si="52"/>
        <v>keine</v>
      </c>
      <c r="Z520" s="117" t="str">
        <f t="shared" si="53"/>
        <v>OK</v>
      </c>
    </row>
    <row r="521" spans="1:26" s="117" customFormat="1" ht="12.75" hidden="1" customHeight="1" x14ac:dyDescent="0.35">
      <c r="A521" s="29" t="s">
        <v>2889</v>
      </c>
      <c r="B521" s="1" t="s">
        <v>1123</v>
      </c>
      <c r="C521" s="29" t="s">
        <v>3</v>
      </c>
      <c r="D521" s="29" t="s">
        <v>3</v>
      </c>
      <c r="E521" s="29" t="s">
        <v>2</v>
      </c>
      <c r="F521" s="29" t="s">
        <v>2</v>
      </c>
      <c r="G521" s="29" t="s">
        <v>2</v>
      </c>
      <c r="H521" s="29" t="s">
        <v>2</v>
      </c>
      <c r="I521" s="133" t="s">
        <v>3</v>
      </c>
      <c r="J521" s="134">
        <v>3</v>
      </c>
      <c r="K521" s="29" t="s">
        <v>2</v>
      </c>
      <c r="L521" s="29" t="s">
        <v>2</v>
      </c>
      <c r="M521" s="29" t="s">
        <v>2</v>
      </c>
      <c r="N521" s="29" t="s">
        <v>3</v>
      </c>
      <c r="O521" s="1"/>
      <c r="P521" s="29" t="s">
        <v>4</v>
      </c>
      <c r="Q521" s="29"/>
      <c r="R521" s="85" t="s">
        <v>2</v>
      </c>
      <c r="S521" s="85" t="s">
        <v>2</v>
      </c>
      <c r="T521" s="117" t="str">
        <f t="shared" si="48"/>
        <v>ja</v>
      </c>
      <c r="U521" s="117" t="str">
        <f t="shared" si="49"/>
        <v>ja</v>
      </c>
      <c r="V521" s="142" t="s">
        <v>4602</v>
      </c>
      <c r="W521" s="118">
        <f t="shared" si="50"/>
        <v>3</v>
      </c>
      <c r="X521" s="117" t="str">
        <f t="shared" si="51"/>
        <v>OK</v>
      </c>
      <c r="Y521" s="117" t="str">
        <f t="shared" si="52"/>
        <v>keine</v>
      </c>
      <c r="Z521" s="117" t="str">
        <f t="shared" si="53"/>
        <v>OK</v>
      </c>
    </row>
    <row r="522" spans="1:26" s="117" customFormat="1" ht="12.75" hidden="1" customHeight="1" x14ac:dyDescent="0.35">
      <c r="A522" s="29" t="s">
        <v>2890</v>
      </c>
      <c r="B522" s="1" t="s">
        <v>1124</v>
      </c>
      <c r="C522" s="29" t="s">
        <v>3</v>
      </c>
      <c r="D522" s="29" t="s">
        <v>3</v>
      </c>
      <c r="E522" s="29" t="s">
        <v>2</v>
      </c>
      <c r="F522" s="29" t="s">
        <v>2</v>
      </c>
      <c r="G522" s="29" t="s">
        <v>2</v>
      </c>
      <c r="H522" s="29" t="s">
        <v>2</v>
      </c>
      <c r="I522" s="133" t="s">
        <v>3</v>
      </c>
      <c r="J522" s="134">
        <v>3</v>
      </c>
      <c r="K522" s="29" t="s">
        <v>2</v>
      </c>
      <c r="L522" s="29" t="s">
        <v>2</v>
      </c>
      <c r="M522" s="29" t="s">
        <v>2</v>
      </c>
      <c r="N522" s="29" t="s">
        <v>3</v>
      </c>
      <c r="O522" s="1"/>
      <c r="P522" s="29" t="s">
        <v>4</v>
      </c>
      <c r="Q522" s="29"/>
      <c r="R522" s="85" t="s">
        <v>2</v>
      </c>
      <c r="S522" s="85" t="s">
        <v>2</v>
      </c>
      <c r="T522" s="117" t="str">
        <f t="shared" si="48"/>
        <v>ja</v>
      </c>
      <c r="U522" s="117" t="str">
        <f t="shared" si="49"/>
        <v>ja</v>
      </c>
      <c r="V522" s="142" t="s">
        <v>4602</v>
      </c>
      <c r="W522" s="118">
        <f t="shared" si="50"/>
        <v>3</v>
      </c>
      <c r="X522" s="117" t="str">
        <f t="shared" si="51"/>
        <v>OK</v>
      </c>
      <c r="Y522" s="117" t="str">
        <f t="shared" si="52"/>
        <v>keine</v>
      </c>
      <c r="Z522" s="117" t="str">
        <f t="shared" si="53"/>
        <v>OK</v>
      </c>
    </row>
    <row r="523" spans="1:26" s="117" customFormat="1" ht="12.75" customHeight="1" x14ac:dyDescent="0.35">
      <c r="A523" s="29" t="s">
        <v>2891</v>
      </c>
      <c r="B523" s="1" t="s">
        <v>1559</v>
      </c>
      <c r="C523" s="29" t="s">
        <v>3</v>
      </c>
      <c r="D523" s="29" t="s">
        <v>3</v>
      </c>
      <c r="E523" s="29" t="s">
        <v>2</v>
      </c>
      <c r="F523" s="29" t="s">
        <v>2</v>
      </c>
      <c r="G523" s="29" t="s">
        <v>3</v>
      </c>
      <c r="H523" s="29" t="s">
        <v>2</v>
      </c>
      <c r="I523" s="29" t="s">
        <v>3</v>
      </c>
      <c r="J523" s="30">
        <v>1</v>
      </c>
      <c r="K523" s="29" t="s">
        <v>2</v>
      </c>
      <c r="L523" s="29" t="s">
        <v>2</v>
      </c>
      <c r="M523" s="29" t="s">
        <v>2</v>
      </c>
      <c r="N523" s="29" t="s">
        <v>3</v>
      </c>
      <c r="O523" s="1" t="s">
        <v>4468</v>
      </c>
      <c r="P523" s="29" t="s">
        <v>4</v>
      </c>
      <c r="Q523" s="29" t="s">
        <v>4442</v>
      </c>
      <c r="R523" s="85" t="s">
        <v>3</v>
      </c>
      <c r="S523" s="85" t="s">
        <v>3</v>
      </c>
      <c r="T523" s="117" t="str">
        <f t="shared" si="48"/>
        <v>ja</v>
      </c>
      <c r="U523" s="117" t="str">
        <f t="shared" si="49"/>
        <v>ja</v>
      </c>
      <c r="V523" s="142" t="s">
        <v>4579</v>
      </c>
      <c r="W523" s="118">
        <f t="shared" si="50"/>
        <v>1</v>
      </c>
      <c r="X523" s="117" t="str">
        <f t="shared" si="51"/>
        <v>OK</v>
      </c>
      <c r="Y523" s="117" t="str">
        <f t="shared" si="52"/>
        <v>keine</v>
      </c>
      <c r="Z523" s="117" t="str">
        <f t="shared" si="53"/>
        <v>OK</v>
      </c>
    </row>
    <row r="524" spans="1:26" s="117" customFormat="1" ht="12.75" hidden="1" customHeight="1" x14ac:dyDescent="0.35">
      <c r="A524" s="29" t="s">
        <v>2892</v>
      </c>
      <c r="B524" s="1" t="s">
        <v>623</v>
      </c>
      <c r="C524" s="29" t="s">
        <v>3</v>
      </c>
      <c r="D524" s="29" t="s">
        <v>3</v>
      </c>
      <c r="E524" s="29" t="s">
        <v>2</v>
      </c>
      <c r="F524" s="29" t="s">
        <v>2</v>
      </c>
      <c r="G524" s="29" t="s">
        <v>2</v>
      </c>
      <c r="H524" s="29" t="s">
        <v>2</v>
      </c>
      <c r="I524" s="29" t="s">
        <v>2</v>
      </c>
      <c r="J524" s="30" t="s">
        <v>2</v>
      </c>
      <c r="K524" s="29" t="s">
        <v>2</v>
      </c>
      <c r="L524" s="29" t="s">
        <v>3</v>
      </c>
      <c r="M524" s="29" t="s">
        <v>2</v>
      </c>
      <c r="N524" s="29" t="s">
        <v>3</v>
      </c>
      <c r="O524" s="1" t="s">
        <v>2409</v>
      </c>
      <c r="P524" s="29" t="s">
        <v>58</v>
      </c>
      <c r="Q524" s="29"/>
      <c r="R524" s="85" t="s">
        <v>2</v>
      </c>
      <c r="S524" s="85" t="s">
        <v>2</v>
      </c>
      <c r="T524" s="117" t="str">
        <f t="shared" si="48"/>
        <v>ja</v>
      </c>
      <c r="U524" s="117" t="str">
        <f t="shared" si="49"/>
        <v>ja</v>
      </c>
      <c r="V524" s="142" t="s">
        <v>4594</v>
      </c>
      <c r="W524" s="118" t="str">
        <f t="shared" si="50"/>
        <v>nein</v>
      </c>
      <c r="X524" s="117" t="str">
        <f t="shared" si="51"/>
        <v>OK</v>
      </c>
      <c r="Y524" s="117" t="str">
        <f t="shared" si="52"/>
        <v>1194/1199</v>
      </c>
      <c r="Z524" s="117" t="str">
        <f t="shared" si="53"/>
        <v>OK</v>
      </c>
    </row>
    <row r="525" spans="1:26" s="117" customFormat="1" ht="12.75" hidden="1" customHeight="1" x14ac:dyDescent="0.35">
      <c r="A525" s="29" t="s">
        <v>2893</v>
      </c>
      <c r="B525" s="1" t="s">
        <v>1646</v>
      </c>
      <c r="C525" s="29" t="s">
        <v>3</v>
      </c>
      <c r="D525" s="29" t="s">
        <v>3</v>
      </c>
      <c r="E525" s="29" t="s">
        <v>2</v>
      </c>
      <c r="F525" s="29" t="s">
        <v>2</v>
      </c>
      <c r="G525" s="29" t="s">
        <v>2</v>
      </c>
      <c r="H525" s="29" t="s">
        <v>2</v>
      </c>
      <c r="I525" s="29" t="s">
        <v>3</v>
      </c>
      <c r="J525" s="30">
        <v>1</v>
      </c>
      <c r="K525" s="29" t="s">
        <v>2</v>
      </c>
      <c r="L525" s="29" t="s">
        <v>2</v>
      </c>
      <c r="M525" s="29" t="s">
        <v>2</v>
      </c>
      <c r="N525" s="29" t="s">
        <v>3</v>
      </c>
      <c r="O525" s="1"/>
      <c r="P525" s="29" t="s">
        <v>4</v>
      </c>
      <c r="Q525" s="29"/>
      <c r="R525" s="85" t="s">
        <v>2</v>
      </c>
      <c r="S525" s="85" t="s">
        <v>2</v>
      </c>
      <c r="T525" s="117" t="str">
        <f t="shared" si="48"/>
        <v>ja</v>
      </c>
      <c r="U525" s="117" t="str">
        <f t="shared" si="49"/>
        <v>ja</v>
      </c>
      <c r="V525" s="142" t="s">
        <v>4594</v>
      </c>
      <c r="W525" s="118">
        <f t="shared" si="50"/>
        <v>1</v>
      </c>
      <c r="X525" s="117" t="str">
        <f t="shared" si="51"/>
        <v>OK</v>
      </c>
      <c r="Y525" s="117" t="str">
        <f t="shared" si="52"/>
        <v>keine</v>
      </c>
      <c r="Z525" s="117" t="str">
        <f t="shared" si="53"/>
        <v>OK</v>
      </c>
    </row>
    <row r="526" spans="1:26" s="117" customFormat="1" ht="12.75" hidden="1" customHeight="1" x14ac:dyDescent="0.35">
      <c r="A526" s="29" t="s">
        <v>2894</v>
      </c>
      <c r="B526" s="1" t="s">
        <v>1125</v>
      </c>
      <c r="C526" s="29" t="s">
        <v>3</v>
      </c>
      <c r="D526" s="29" t="s">
        <v>3</v>
      </c>
      <c r="E526" s="29" t="s">
        <v>2</v>
      </c>
      <c r="F526" s="29" t="s">
        <v>2</v>
      </c>
      <c r="G526" s="29" t="s">
        <v>2</v>
      </c>
      <c r="H526" s="29" t="s">
        <v>2</v>
      </c>
      <c r="I526" s="133" t="s">
        <v>3</v>
      </c>
      <c r="J526" s="134">
        <v>1</v>
      </c>
      <c r="K526" s="29" t="s">
        <v>2</v>
      </c>
      <c r="L526" s="29" t="s">
        <v>2</v>
      </c>
      <c r="M526" s="29" t="s">
        <v>2</v>
      </c>
      <c r="N526" s="29" t="s">
        <v>3</v>
      </c>
      <c r="O526" s="1"/>
      <c r="P526" s="29" t="s">
        <v>4</v>
      </c>
      <c r="Q526" s="29"/>
      <c r="R526" s="85" t="s">
        <v>2</v>
      </c>
      <c r="S526" s="85" t="s">
        <v>2</v>
      </c>
      <c r="T526" s="117" t="str">
        <f t="shared" si="48"/>
        <v>ja</v>
      </c>
      <c r="U526" s="117" t="str">
        <f t="shared" si="49"/>
        <v>ja</v>
      </c>
      <c r="V526" s="142" t="s">
        <v>4606</v>
      </c>
      <c r="W526" s="118">
        <f t="shared" si="50"/>
        <v>1</v>
      </c>
      <c r="X526" s="117" t="str">
        <f t="shared" si="51"/>
        <v>OK</v>
      </c>
      <c r="Y526" s="117" t="str">
        <f t="shared" si="52"/>
        <v>keine</v>
      </c>
      <c r="Z526" s="117" t="str">
        <f t="shared" si="53"/>
        <v>OK</v>
      </c>
    </row>
    <row r="527" spans="1:26" s="117" customFormat="1" ht="12.75" hidden="1" customHeight="1" x14ac:dyDescent="0.35">
      <c r="A527" s="29" t="s">
        <v>2895</v>
      </c>
      <c r="B527" s="1" t="s">
        <v>1356</v>
      </c>
      <c r="C527" s="29" t="s">
        <v>3</v>
      </c>
      <c r="D527" s="29" t="s">
        <v>3</v>
      </c>
      <c r="E527" s="29" t="s">
        <v>2</v>
      </c>
      <c r="F527" s="29" t="s">
        <v>2</v>
      </c>
      <c r="G527" s="29" t="s">
        <v>2</v>
      </c>
      <c r="H527" s="29" t="s">
        <v>2</v>
      </c>
      <c r="I527" s="133" t="s">
        <v>3</v>
      </c>
      <c r="J527" s="134">
        <v>4</v>
      </c>
      <c r="K527" s="29" t="s">
        <v>2</v>
      </c>
      <c r="L527" s="29" t="s">
        <v>2</v>
      </c>
      <c r="M527" s="29" t="s">
        <v>2</v>
      </c>
      <c r="N527" s="29" t="s">
        <v>3</v>
      </c>
      <c r="O527" s="1" t="s">
        <v>2412</v>
      </c>
      <c r="P527" s="29">
        <v>1192</v>
      </c>
      <c r="Q527" s="29"/>
      <c r="R527" s="85" t="s">
        <v>2</v>
      </c>
      <c r="S527" s="85" t="s">
        <v>2</v>
      </c>
      <c r="T527" s="117" t="str">
        <f t="shared" si="48"/>
        <v>ja</v>
      </c>
      <c r="U527" s="117" t="str">
        <f t="shared" si="49"/>
        <v>ja</v>
      </c>
      <c r="V527" s="142" t="s">
        <v>4607</v>
      </c>
      <c r="W527" s="118">
        <f t="shared" si="50"/>
        <v>4</v>
      </c>
      <c r="X527" s="117" t="str">
        <f t="shared" si="51"/>
        <v>OK</v>
      </c>
      <c r="Y527" s="117">
        <f t="shared" si="52"/>
        <v>1192</v>
      </c>
      <c r="Z527" s="117" t="str">
        <f t="shared" si="53"/>
        <v>OK</v>
      </c>
    </row>
    <row r="528" spans="1:26" s="117" customFormat="1" ht="12.75" hidden="1" customHeight="1" x14ac:dyDescent="0.35">
      <c r="A528" s="29" t="s">
        <v>4289</v>
      </c>
      <c r="B528" s="1" t="s">
        <v>4481</v>
      </c>
      <c r="C528" s="29" t="s">
        <v>3</v>
      </c>
      <c r="D528" s="29" t="s">
        <v>3</v>
      </c>
      <c r="E528" s="29" t="s">
        <v>2</v>
      </c>
      <c r="F528" s="29" t="s">
        <v>2</v>
      </c>
      <c r="G528" s="29" t="s">
        <v>2</v>
      </c>
      <c r="H528" s="29" t="s">
        <v>2</v>
      </c>
      <c r="I528" s="133" t="s">
        <v>3</v>
      </c>
      <c r="J528" s="134">
        <v>4</v>
      </c>
      <c r="K528" s="29" t="s">
        <v>2</v>
      </c>
      <c r="L528" s="29" t="s">
        <v>2</v>
      </c>
      <c r="M528" s="29" t="s">
        <v>2</v>
      </c>
      <c r="N528" s="29" t="s">
        <v>3</v>
      </c>
      <c r="O528" s="1" t="s">
        <v>2412</v>
      </c>
      <c r="P528" s="29">
        <v>1195</v>
      </c>
      <c r="Q528" s="29"/>
      <c r="R528" s="85" t="s">
        <v>2</v>
      </c>
      <c r="S528" s="85" t="s">
        <v>2</v>
      </c>
      <c r="T528" s="117" t="str">
        <f t="shared" si="48"/>
        <v>ja</v>
      </c>
      <c r="U528" s="117" t="str">
        <f t="shared" si="49"/>
        <v>ja</v>
      </c>
      <c r="V528" s="142" t="s">
        <v>4607</v>
      </c>
      <c r="W528" s="118">
        <f t="shared" si="50"/>
        <v>4</v>
      </c>
      <c r="X528" s="117" t="str">
        <f t="shared" si="51"/>
        <v>OK</v>
      </c>
      <c r="Y528" s="117">
        <f t="shared" si="52"/>
        <v>1195</v>
      </c>
      <c r="Z528" s="117" t="str">
        <f t="shared" si="53"/>
        <v>OK</v>
      </c>
    </row>
    <row r="529" spans="1:26" s="117" customFormat="1" ht="12.75" hidden="1" customHeight="1" x14ac:dyDescent="0.35">
      <c r="A529" s="29" t="s">
        <v>2896</v>
      </c>
      <c r="B529" s="1" t="s">
        <v>1092</v>
      </c>
      <c r="C529" s="29" t="s">
        <v>3</v>
      </c>
      <c r="D529" s="29" t="s">
        <v>3</v>
      </c>
      <c r="E529" s="29" t="s">
        <v>2</v>
      </c>
      <c r="F529" s="29" t="s">
        <v>2</v>
      </c>
      <c r="G529" s="29" t="s">
        <v>2</v>
      </c>
      <c r="H529" s="29" t="s">
        <v>2</v>
      </c>
      <c r="I529" s="29" t="s">
        <v>3</v>
      </c>
      <c r="J529" s="30">
        <v>1</v>
      </c>
      <c r="K529" s="29" t="s">
        <v>2</v>
      </c>
      <c r="L529" s="29" t="s">
        <v>2</v>
      </c>
      <c r="M529" s="29" t="s">
        <v>2</v>
      </c>
      <c r="N529" s="29" t="s">
        <v>3</v>
      </c>
      <c r="O529" s="1"/>
      <c r="P529" s="29" t="s">
        <v>4</v>
      </c>
      <c r="Q529" s="29"/>
      <c r="R529" s="85" t="s">
        <v>2</v>
      </c>
      <c r="S529" s="85" t="s">
        <v>2</v>
      </c>
      <c r="T529" s="117" t="str">
        <f t="shared" si="48"/>
        <v>ja</v>
      </c>
      <c r="U529" s="117" t="str">
        <f t="shared" si="49"/>
        <v>ja</v>
      </c>
      <c r="V529" s="142" t="s">
        <v>4578</v>
      </c>
      <c r="W529" s="118">
        <f t="shared" si="50"/>
        <v>1</v>
      </c>
      <c r="X529" s="117" t="str">
        <f t="shared" si="51"/>
        <v>OK</v>
      </c>
      <c r="Y529" s="117" t="str">
        <f t="shared" si="52"/>
        <v>keine</v>
      </c>
      <c r="Z529" s="117" t="str">
        <f t="shared" si="53"/>
        <v>OK</v>
      </c>
    </row>
    <row r="530" spans="1:26" s="117" customFormat="1" ht="12.75" hidden="1" customHeight="1" x14ac:dyDescent="0.35">
      <c r="A530" s="29" t="s">
        <v>2897</v>
      </c>
      <c r="B530" s="1" t="s">
        <v>1158</v>
      </c>
      <c r="C530" s="29" t="s">
        <v>3</v>
      </c>
      <c r="D530" s="29" t="s">
        <v>3</v>
      </c>
      <c r="E530" s="29" t="s">
        <v>2</v>
      </c>
      <c r="F530" s="29" t="s">
        <v>2</v>
      </c>
      <c r="G530" s="29" t="s">
        <v>2</v>
      </c>
      <c r="H530" s="29" t="s">
        <v>2</v>
      </c>
      <c r="I530" s="29" t="s">
        <v>3</v>
      </c>
      <c r="J530" s="30">
        <v>2</v>
      </c>
      <c r="K530" s="29" t="s">
        <v>2</v>
      </c>
      <c r="L530" s="29" t="s">
        <v>2</v>
      </c>
      <c r="M530" s="29" t="s">
        <v>2</v>
      </c>
      <c r="N530" s="29" t="s">
        <v>3</v>
      </c>
      <c r="O530" s="1"/>
      <c r="P530" s="29" t="s">
        <v>4</v>
      </c>
      <c r="Q530" s="29"/>
      <c r="R530" s="85" t="s">
        <v>2</v>
      </c>
      <c r="S530" s="85" t="s">
        <v>2</v>
      </c>
      <c r="T530" s="117" t="str">
        <f t="shared" si="48"/>
        <v>ja</v>
      </c>
      <c r="U530" s="117" t="str">
        <f t="shared" si="49"/>
        <v>ja</v>
      </c>
      <c r="V530" s="142" t="s">
        <v>4581</v>
      </c>
      <c r="W530" s="118">
        <f t="shared" si="50"/>
        <v>2</v>
      </c>
      <c r="X530" s="117" t="str">
        <f t="shared" si="51"/>
        <v>OK</v>
      </c>
      <c r="Y530" s="117" t="str">
        <f t="shared" si="52"/>
        <v>keine</v>
      </c>
      <c r="Z530" s="117" t="str">
        <f t="shared" si="53"/>
        <v>OK</v>
      </c>
    </row>
    <row r="531" spans="1:26" s="117" customFormat="1" ht="12.75" hidden="1" customHeight="1" x14ac:dyDescent="0.35">
      <c r="A531" s="29" t="s">
        <v>2898</v>
      </c>
      <c r="B531" s="1" t="s">
        <v>1185</v>
      </c>
      <c r="C531" s="29" t="s">
        <v>3</v>
      </c>
      <c r="D531" s="29" t="s">
        <v>3</v>
      </c>
      <c r="E531" s="29" t="s">
        <v>2</v>
      </c>
      <c r="F531" s="29" t="s">
        <v>2</v>
      </c>
      <c r="G531" s="29" t="s">
        <v>2</v>
      </c>
      <c r="H531" s="29" t="s">
        <v>2</v>
      </c>
      <c r="I531" s="29" t="s">
        <v>3</v>
      </c>
      <c r="J531" s="30">
        <v>3</v>
      </c>
      <c r="K531" s="29" t="s">
        <v>2</v>
      </c>
      <c r="L531" s="29" t="s">
        <v>2</v>
      </c>
      <c r="M531" s="29" t="s">
        <v>2</v>
      </c>
      <c r="N531" s="29" t="s">
        <v>3</v>
      </c>
      <c r="O531" s="1"/>
      <c r="P531" s="29" t="s">
        <v>4</v>
      </c>
      <c r="Q531" s="29"/>
      <c r="R531" s="85" t="s">
        <v>2</v>
      </c>
      <c r="S531" s="85" t="s">
        <v>2</v>
      </c>
      <c r="T531" s="117" t="str">
        <f t="shared" si="48"/>
        <v>ja</v>
      </c>
      <c r="U531" s="117" t="str">
        <f t="shared" si="49"/>
        <v>ja</v>
      </c>
      <c r="V531" s="142" t="s">
        <v>4591</v>
      </c>
      <c r="W531" s="118">
        <f t="shared" si="50"/>
        <v>3</v>
      </c>
      <c r="X531" s="117" t="str">
        <f t="shared" si="51"/>
        <v>OK</v>
      </c>
      <c r="Y531" s="117" t="str">
        <f t="shared" si="52"/>
        <v>keine</v>
      </c>
      <c r="Z531" s="117" t="str">
        <f t="shared" si="53"/>
        <v>OK</v>
      </c>
    </row>
    <row r="532" spans="1:26" s="117" customFormat="1" ht="12.75" hidden="1" customHeight="1" x14ac:dyDescent="0.35">
      <c r="A532" s="29" t="s">
        <v>2899</v>
      </c>
      <c r="B532" s="1" t="s">
        <v>1186</v>
      </c>
      <c r="C532" s="29" t="s">
        <v>3</v>
      </c>
      <c r="D532" s="29" t="s">
        <v>3</v>
      </c>
      <c r="E532" s="29" t="s">
        <v>2</v>
      </c>
      <c r="F532" s="29" t="s">
        <v>2</v>
      </c>
      <c r="G532" s="29" t="s">
        <v>2</v>
      </c>
      <c r="H532" s="29" t="s">
        <v>2</v>
      </c>
      <c r="I532" s="133" t="s">
        <v>3</v>
      </c>
      <c r="J532" s="134">
        <v>4</v>
      </c>
      <c r="K532" s="29" t="s">
        <v>2</v>
      </c>
      <c r="L532" s="29" t="s">
        <v>2</v>
      </c>
      <c r="M532" s="29" t="s">
        <v>2</v>
      </c>
      <c r="N532" s="29" t="s">
        <v>3</v>
      </c>
      <c r="O532" s="1" t="s">
        <v>2412</v>
      </c>
      <c r="P532" s="29" t="s">
        <v>4438</v>
      </c>
      <c r="Q532" s="29"/>
      <c r="R532" s="85" t="s">
        <v>2</v>
      </c>
      <c r="S532" s="85" t="s">
        <v>2</v>
      </c>
      <c r="T532" s="117" t="str">
        <f t="shared" si="48"/>
        <v>ja</v>
      </c>
      <c r="U532" s="117" t="str">
        <f t="shared" si="49"/>
        <v>ja</v>
      </c>
      <c r="V532" s="142" t="s">
        <v>4600</v>
      </c>
      <c r="W532" s="118">
        <f t="shared" si="50"/>
        <v>4</v>
      </c>
      <c r="X532" s="117" t="str">
        <f t="shared" si="51"/>
        <v>OK</v>
      </c>
      <c r="Y532" s="117" t="str">
        <f t="shared" si="52"/>
        <v>1193/1207/1195</v>
      </c>
      <c r="Z532" s="117" t="str">
        <f t="shared" si="53"/>
        <v>OK</v>
      </c>
    </row>
    <row r="533" spans="1:26" s="117" customFormat="1" ht="12.75" hidden="1" customHeight="1" x14ac:dyDescent="0.35">
      <c r="A533" s="29" t="s">
        <v>2900</v>
      </c>
      <c r="B533" s="1" t="s">
        <v>1187</v>
      </c>
      <c r="C533" s="29" t="s">
        <v>3</v>
      </c>
      <c r="D533" s="29" t="s">
        <v>3</v>
      </c>
      <c r="E533" s="29" t="s">
        <v>2</v>
      </c>
      <c r="F533" s="29" t="s">
        <v>2</v>
      </c>
      <c r="G533" s="29" t="s">
        <v>2</v>
      </c>
      <c r="H533" s="29" t="s">
        <v>2</v>
      </c>
      <c r="I533" s="29" t="s">
        <v>3</v>
      </c>
      <c r="J533" s="30">
        <v>3</v>
      </c>
      <c r="K533" s="29" t="s">
        <v>2</v>
      </c>
      <c r="L533" s="29" t="s">
        <v>2</v>
      </c>
      <c r="M533" s="29" t="s">
        <v>2</v>
      </c>
      <c r="N533" s="29" t="s">
        <v>3</v>
      </c>
      <c r="O533" s="1"/>
      <c r="P533" s="29" t="s">
        <v>4</v>
      </c>
      <c r="Q533" s="29"/>
      <c r="R533" s="85" t="s">
        <v>2</v>
      </c>
      <c r="S533" s="85" t="s">
        <v>2</v>
      </c>
      <c r="T533" s="117" t="str">
        <f t="shared" si="48"/>
        <v>ja</v>
      </c>
      <c r="U533" s="117" t="str">
        <f t="shared" si="49"/>
        <v>ja</v>
      </c>
      <c r="V533" s="142" t="s">
        <v>4591</v>
      </c>
      <c r="W533" s="118">
        <f t="shared" si="50"/>
        <v>3</v>
      </c>
      <c r="X533" s="117" t="str">
        <f t="shared" si="51"/>
        <v>OK</v>
      </c>
      <c r="Y533" s="117" t="str">
        <f t="shared" si="52"/>
        <v>keine</v>
      </c>
      <c r="Z533" s="117" t="str">
        <f t="shared" si="53"/>
        <v>OK</v>
      </c>
    </row>
    <row r="534" spans="1:26" s="117" customFormat="1" ht="12.75" hidden="1" customHeight="1" x14ac:dyDescent="0.35">
      <c r="A534" s="29" t="s">
        <v>2901</v>
      </c>
      <c r="B534" s="1" t="s">
        <v>1940</v>
      </c>
      <c r="C534" s="29" t="s">
        <v>3</v>
      </c>
      <c r="D534" s="29" t="s">
        <v>3</v>
      </c>
      <c r="E534" s="29" t="s">
        <v>2</v>
      </c>
      <c r="F534" s="29" t="s">
        <v>2</v>
      </c>
      <c r="G534" s="29" t="s">
        <v>2</v>
      </c>
      <c r="H534" s="29" t="s">
        <v>2</v>
      </c>
      <c r="I534" s="29" t="s">
        <v>3</v>
      </c>
      <c r="J534" s="30">
        <v>2</v>
      </c>
      <c r="K534" s="29" t="s">
        <v>2</v>
      </c>
      <c r="L534" s="29" t="s">
        <v>2</v>
      </c>
      <c r="M534" s="29" t="s">
        <v>2</v>
      </c>
      <c r="N534" s="29" t="s">
        <v>3</v>
      </c>
      <c r="O534" s="1"/>
      <c r="P534" s="29" t="s">
        <v>4</v>
      </c>
      <c r="Q534" s="29"/>
      <c r="R534" s="85" t="s">
        <v>2</v>
      </c>
      <c r="S534" s="85" t="s">
        <v>2</v>
      </c>
      <c r="T534" s="117" t="str">
        <f t="shared" si="48"/>
        <v>ja</v>
      </c>
      <c r="U534" s="117" t="str">
        <f t="shared" si="49"/>
        <v>ja</v>
      </c>
      <c r="V534" s="142" t="s">
        <v>4581</v>
      </c>
      <c r="W534" s="118">
        <f t="shared" si="50"/>
        <v>2</v>
      </c>
      <c r="X534" s="117" t="str">
        <f t="shared" si="51"/>
        <v>OK</v>
      </c>
      <c r="Y534" s="117" t="str">
        <f t="shared" si="52"/>
        <v>keine</v>
      </c>
      <c r="Z534" s="117" t="str">
        <f t="shared" si="53"/>
        <v>OK</v>
      </c>
    </row>
    <row r="535" spans="1:26" s="117" customFormat="1" ht="12.75" hidden="1" customHeight="1" x14ac:dyDescent="0.35">
      <c r="A535" s="29" t="s">
        <v>2902</v>
      </c>
      <c r="B535" s="1" t="s">
        <v>1941</v>
      </c>
      <c r="C535" s="29" t="s">
        <v>3</v>
      </c>
      <c r="D535" s="29" t="s">
        <v>3</v>
      </c>
      <c r="E535" s="29" t="s">
        <v>2</v>
      </c>
      <c r="F535" s="29" t="s">
        <v>2</v>
      </c>
      <c r="G535" s="29" t="s">
        <v>2</v>
      </c>
      <c r="H535" s="29" t="s">
        <v>2</v>
      </c>
      <c r="I535" s="133" t="s">
        <v>3</v>
      </c>
      <c r="J535" s="134">
        <v>1</v>
      </c>
      <c r="K535" s="29" t="s">
        <v>2</v>
      </c>
      <c r="L535" s="29" t="s">
        <v>2</v>
      </c>
      <c r="M535" s="29" t="s">
        <v>2</v>
      </c>
      <c r="N535" s="29" t="s">
        <v>3</v>
      </c>
      <c r="O535" s="1"/>
      <c r="P535" s="29" t="s">
        <v>4</v>
      </c>
      <c r="Q535" s="29"/>
      <c r="R535" s="85" t="s">
        <v>3</v>
      </c>
      <c r="S535" s="85" t="s">
        <v>3</v>
      </c>
      <c r="T535" s="117" t="str">
        <f t="shared" si="48"/>
        <v>ja</v>
      </c>
      <c r="U535" s="117" t="str">
        <f t="shared" si="49"/>
        <v>ja</v>
      </c>
      <c r="V535" s="142" t="s">
        <v>4582</v>
      </c>
      <c r="W535" s="118">
        <f t="shared" si="50"/>
        <v>1</v>
      </c>
      <c r="X535" s="117" t="str">
        <f t="shared" si="51"/>
        <v>OK</v>
      </c>
      <c r="Y535" s="117" t="str">
        <f t="shared" si="52"/>
        <v>keine</v>
      </c>
      <c r="Z535" s="117" t="str">
        <f t="shared" si="53"/>
        <v>OK</v>
      </c>
    </row>
    <row r="536" spans="1:26" s="117" customFormat="1" ht="12.75" hidden="1" customHeight="1" x14ac:dyDescent="0.35">
      <c r="A536" s="29" t="s">
        <v>2903</v>
      </c>
      <c r="B536" s="1" t="s">
        <v>526</v>
      </c>
      <c r="C536" s="29" t="s">
        <v>3</v>
      </c>
      <c r="D536" s="29" t="s">
        <v>3</v>
      </c>
      <c r="E536" s="29" t="s">
        <v>2</v>
      </c>
      <c r="F536" s="29" t="s">
        <v>2</v>
      </c>
      <c r="G536" s="29" t="s">
        <v>2</v>
      </c>
      <c r="H536" s="29" t="s">
        <v>2</v>
      </c>
      <c r="I536" s="133" t="s">
        <v>3</v>
      </c>
      <c r="J536" s="134">
        <v>1</v>
      </c>
      <c r="K536" s="29" t="s">
        <v>2</v>
      </c>
      <c r="L536" s="29" t="s">
        <v>2</v>
      </c>
      <c r="M536" s="29" t="s">
        <v>2</v>
      </c>
      <c r="N536" s="29" t="s">
        <v>3</v>
      </c>
      <c r="O536" s="1"/>
      <c r="P536" s="29" t="s">
        <v>4</v>
      </c>
      <c r="Q536" s="29"/>
      <c r="R536" s="85" t="s">
        <v>2</v>
      </c>
      <c r="S536" s="85" t="s">
        <v>2</v>
      </c>
      <c r="T536" s="117" t="str">
        <f t="shared" si="48"/>
        <v>ja</v>
      </c>
      <c r="U536" s="117" t="str">
        <f t="shared" si="49"/>
        <v>ja</v>
      </c>
      <c r="V536" s="142" t="s">
        <v>4606</v>
      </c>
      <c r="W536" s="118">
        <f t="shared" si="50"/>
        <v>1</v>
      </c>
      <c r="X536" s="117" t="str">
        <f t="shared" si="51"/>
        <v>OK</v>
      </c>
      <c r="Y536" s="117" t="str">
        <f t="shared" si="52"/>
        <v>keine</v>
      </c>
      <c r="Z536" s="117" t="str">
        <f t="shared" si="53"/>
        <v>OK</v>
      </c>
    </row>
    <row r="537" spans="1:26" s="117" customFormat="1" ht="12.75" hidden="1" customHeight="1" x14ac:dyDescent="0.35">
      <c r="A537" s="29" t="s">
        <v>2904</v>
      </c>
      <c r="B537" s="1" t="s">
        <v>174</v>
      </c>
      <c r="C537" s="29" t="s">
        <v>3</v>
      </c>
      <c r="D537" s="29" t="s">
        <v>3</v>
      </c>
      <c r="E537" s="29" t="s">
        <v>2</v>
      </c>
      <c r="F537" s="29" t="s">
        <v>2</v>
      </c>
      <c r="G537" s="29" t="s">
        <v>2</v>
      </c>
      <c r="H537" s="29" t="s">
        <v>2</v>
      </c>
      <c r="I537" s="29" t="s">
        <v>3</v>
      </c>
      <c r="J537" s="30">
        <v>2</v>
      </c>
      <c r="K537" s="29" t="s">
        <v>2</v>
      </c>
      <c r="L537" s="29" t="s">
        <v>2</v>
      </c>
      <c r="M537" s="29" t="s">
        <v>2</v>
      </c>
      <c r="N537" s="29" t="s">
        <v>3</v>
      </c>
      <c r="O537" s="1"/>
      <c r="P537" s="29" t="s">
        <v>57</v>
      </c>
      <c r="Q537" s="29"/>
      <c r="R537" s="85" t="s">
        <v>2</v>
      </c>
      <c r="S537" s="85" t="s">
        <v>2</v>
      </c>
      <c r="T537" s="117" t="str">
        <f t="shared" si="48"/>
        <v>ja</v>
      </c>
      <c r="U537" s="117" t="str">
        <f t="shared" si="49"/>
        <v>ja</v>
      </c>
      <c r="V537" s="142" t="s">
        <v>4573</v>
      </c>
      <c r="W537" s="118">
        <f t="shared" si="50"/>
        <v>2</v>
      </c>
      <c r="X537" s="117" t="str">
        <f t="shared" si="51"/>
        <v>OK</v>
      </c>
      <c r="Y537" s="117" t="str">
        <f t="shared" si="52"/>
        <v>1193/1207</v>
      </c>
      <c r="Z537" s="117" t="str">
        <f t="shared" si="53"/>
        <v>OK</v>
      </c>
    </row>
    <row r="538" spans="1:26" s="117" customFormat="1" ht="12.75" hidden="1" customHeight="1" x14ac:dyDescent="0.35">
      <c r="A538" s="29" t="s">
        <v>2905</v>
      </c>
      <c r="B538" s="1" t="s">
        <v>1520</v>
      </c>
      <c r="C538" s="29" t="s">
        <v>3</v>
      </c>
      <c r="D538" s="29" t="s">
        <v>3</v>
      </c>
      <c r="E538" s="29" t="s">
        <v>2</v>
      </c>
      <c r="F538" s="29" t="s">
        <v>2</v>
      </c>
      <c r="G538" s="29" t="s">
        <v>2</v>
      </c>
      <c r="H538" s="29" t="s">
        <v>2</v>
      </c>
      <c r="I538" s="29" t="s">
        <v>3</v>
      </c>
      <c r="J538" s="30">
        <v>2</v>
      </c>
      <c r="K538" s="29" t="s">
        <v>2</v>
      </c>
      <c r="L538" s="29" t="s">
        <v>2</v>
      </c>
      <c r="M538" s="29" t="s">
        <v>2</v>
      </c>
      <c r="N538" s="29" t="s">
        <v>3</v>
      </c>
      <c r="O538" s="1"/>
      <c r="P538" s="29" t="s">
        <v>4</v>
      </c>
      <c r="Q538" s="29"/>
      <c r="R538" s="85" t="s">
        <v>2</v>
      </c>
      <c r="S538" s="85" t="s">
        <v>2</v>
      </c>
      <c r="T538" s="117" t="str">
        <f t="shared" si="48"/>
        <v>ja</v>
      </c>
      <c r="U538" s="117" t="str">
        <f t="shared" si="49"/>
        <v>ja</v>
      </c>
      <c r="V538" s="142" t="s">
        <v>4591</v>
      </c>
      <c r="W538" s="118">
        <f t="shared" si="50"/>
        <v>2</v>
      </c>
      <c r="X538" s="117" t="str">
        <f t="shared" si="51"/>
        <v>OK</v>
      </c>
      <c r="Y538" s="117" t="str">
        <f t="shared" si="52"/>
        <v>keine</v>
      </c>
      <c r="Z538" s="117" t="str">
        <f t="shared" si="53"/>
        <v>OK</v>
      </c>
    </row>
    <row r="539" spans="1:26" s="117" customFormat="1" ht="12.75" hidden="1" customHeight="1" x14ac:dyDescent="0.35">
      <c r="A539" s="29" t="s">
        <v>2906</v>
      </c>
      <c r="B539" s="1" t="s">
        <v>798</v>
      </c>
      <c r="C539" s="29" t="s">
        <v>3</v>
      </c>
      <c r="D539" s="29" t="s">
        <v>3</v>
      </c>
      <c r="E539" s="29" t="s">
        <v>2</v>
      </c>
      <c r="F539" s="29" t="s">
        <v>2</v>
      </c>
      <c r="G539" s="29" t="s">
        <v>2</v>
      </c>
      <c r="H539" s="29" t="s">
        <v>2</v>
      </c>
      <c r="I539" s="29" t="s">
        <v>3</v>
      </c>
      <c r="J539" s="30">
        <v>2</v>
      </c>
      <c r="K539" s="29" t="s">
        <v>2</v>
      </c>
      <c r="L539" s="29" t="s">
        <v>2</v>
      </c>
      <c r="M539" s="29" t="s">
        <v>2</v>
      </c>
      <c r="N539" s="29" t="s">
        <v>3</v>
      </c>
      <c r="O539" s="1"/>
      <c r="P539" s="29" t="s">
        <v>4</v>
      </c>
      <c r="Q539" s="29"/>
      <c r="R539" s="85" t="s">
        <v>2</v>
      </c>
      <c r="S539" s="85" t="s">
        <v>2</v>
      </c>
      <c r="T539" s="117" t="str">
        <f t="shared" si="48"/>
        <v>ja</v>
      </c>
      <c r="U539" s="117" t="str">
        <f t="shared" si="49"/>
        <v>ja</v>
      </c>
      <c r="V539" s="142" t="s">
        <v>4577</v>
      </c>
      <c r="W539" s="118">
        <f t="shared" si="50"/>
        <v>2</v>
      </c>
      <c r="X539" s="117" t="str">
        <f t="shared" si="51"/>
        <v>OK</v>
      </c>
      <c r="Y539" s="117" t="str">
        <f t="shared" si="52"/>
        <v>keine</v>
      </c>
      <c r="Z539" s="117" t="str">
        <f t="shared" si="53"/>
        <v>OK</v>
      </c>
    </row>
    <row r="540" spans="1:26" s="117" customFormat="1" ht="12.75" hidden="1" customHeight="1" x14ac:dyDescent="0.35">
      <c r="A540" s="29" t="s">
        <v>2907</v>
      </c>
      <c r="B540" s="1" t="s">
        <v>797</v>
      </c>
      <c r="C540" s="29" t="s">
        <v>3</v>
      </c>
      <c r="D540" s="29" t="s">
        <v>3</v>
      </c>
      <c r="E540" s="29" t="s">
        <v>2</v>
      </c>
      <c r="F540" s="29" t="s">
        <v>2</v>
      </c>
      <c r="G540" s="29" t="s">
        <v>2</v>
      </c>
      <c r="H540" s="29" t="s">
        <v>2</v>
      </c>
      <c r="I540" s="29" t="s">
        <v>3</v>
      </c>
      <c r="J540" s="30">
        <v>1</v>
      </c>
      <c r="K540" s="29" t="s">
        <v>2</v>
      </c>
      <c r="L540" s="29" t="s">
        <v>2</v>
      </c>
      <c r="M540" s="29" t="s">
        <v>2</v>
      </c>
      <c r="N540" s="29" t="s">
        <v>3</v>
      </c>
      <c r="O540" s="1"/>
      <c r="P540" s="29" t="s">
        <v>4</v>
      </c>
      <c r="Q540" s="29"/>
      <c r="R540" s="85" t="s">
        <v>3</v>
      </c>
      <c r="S540" s="85" t="s">
        <v>3</v>
      </c>
      <c r="T540" s="117" t="str">
        <f t="shared" si="48"/>
        <v>ja</v>
      </c>
      <c r="U540" s="117" t="str">
        <f t="shared" si="49"/>
        <v>ja</v>
      </c>
      <c r="V540" s="142" t="s">
        <v>4577</v>
      </c>
      <c r="W540" s="118">
        <f t="shared" si="50"/>
        <v>1</v>
      </c>
      <c r="X540" s="117" t="str">
        <f t="shared" si="51"/>
        <v>OK</v>
      </c>
      <c r="Y540" s="117" t="str">
        <f t="shared" si="52"/>
        <v>keine</v>
      </c>
      <c r="Z540" s="117" t="str">
        <f t="shared" si="53"/>
        <v>OK</v>
      </c>
    </row>
    <row r="541" spans="1:26" s="117" customFormat="1" ht="12.75" hidden="1" customHeight="1" x14ac:dyDescent="0.35">
      <c r="A541" s="29" t="s">
        <v>2908</v>
      </c>
      <c r="B541" s="1" t="s">
        <v>493</v>
      </c>
      <c r="C541" s="29" t="s">
        <v>3</v>
      </c>
      <c r="D541" s="29" t="s">
        <v>3</v>
      </c>
      <c r="E541" s="29" t="s">
        <v>2</v>
      </c>
      <c r="F541" s="29" t="s">
        <v>2</v>
      </c>
      <c r="G541" s="29" t="s">
        <v>2</v>
      </c>
      <c r="H541" s="29" t="s">
        <v>2</v>
      </c>
      <c r="I541" s="29" t="s">
        <v>3</v>
      </c>
      <c r="J541" s="30">
        <v>1</v>
      </c>
      <c r="K541" s="29" t="s">
        <v>2</v>
      </c>
      <c r="L541" s="29" t="s">
        <v>2</v>
      </c>
      <c r="M541" s="29" t="s">
        <v>2</v>
      </c>
      <c r="N541" s="29" t="s">
        <v>3</v>
      </c>
      <c r="O541" s="1"/>
      <c r="P541" s="29" t="s">
        <v>4</v>
      </c>
      <c r="Q541" s="29"/>
      <c r="R541" s="85" t="s">
        <v>3</v>
      </c>
      <c r="S541" s="85" t="s">
        <v>3</v>
      </c>
      <c r="T541" s="117" t="str">
        <f t="shared" si="48"/>
        <v>ja</v>
      </c>
      <c r="U541" s="117" t="str">
        <f t="shared" si="49"/>
        <v>ja</v>
      </c>
      <c r="V541" s="142" t="s">
        <v>4577</v>
      </c>
      <c r="W541" s="118">
        <f t="shared" si="50"/>
        <v>1</v>
      </c>
      <c r="X541" s="117" t="str">
        <f t="shared" si="51"/>
        <v>OK</v>
      </c>
      <c r="Y541" s="117" t="str">
        <f t="shared" si="52"/>
        <v>keine</v>
      </c>
      <c r="Z541" s="117" t="str">
        <f t="shared" si="53"/>
        <v>OK</v>
      </c>
    </row>
    <row r="542" spans="1:26" s="117" customFormat="1" ht="12.75" hidden="1" customHeight="1" x14ac:dyDescent="0.35">
      <c r="A542" s="29" t="s">
        <v>2909</v>
      </c>
      <c r="B542" s="1" t="s">
        <v>305</v>
      </c>
      <c r="C542" s="29" t="s">
        <v>3</v>
      </c>
      <c r="D542" s="29" t="s">
        <v>3</v>
      </c>
      <c r="E542" s="29" t="s">
        <v>2</v>
      </c>
      <c r="F542" s="29" t="s">
        <v>2</v>
      </c>
      <c r="G542" s="29" t="s">
        <v>2</v>
      </c>
      <c r="H542" s="29" t="s">
        <v>2</v>
      </c>
      <c r="I542" s="29" t="s">
        <v>3</v>
      </c>
      <c r="J542" s="30">
        <v>2</v>
      </c>
      <c r="K542" s="29" t="s">
        <v>2</v>
      </c>
      <c r="L542" s="29" t="s">
        <v>2</v>
      </c>
      <c r="M542" s="29" t="s">
        <v>2</v>
      </c>
      <c r="N542" s="29" t="s">
        <v>3</v>
      </c>
      <c r="O542" s="1"/>
      <c r="P542" s="29" t="s">
        <v>4</v>
      </c>
      <c r="Q542" s="29"/>
      <c r="R542" s="85" t="s">
        <v>3</v>
      </c>
      <c r="S542" s="85" t="s">
        <v>3</v>
      </c>
      <c r="T542" s="117" t="str">
        <f t="shared" si="48"/>
        <v>ja</v>
      </c>
      <c r="U542" s="117" t="str">
        <f t="shared" si="49"/>
        <v>ja</v>
      </c>
      <c r="V542" s="142" t="s">
        <v>4577</v>
      </c>
      <c r="W542" s="118">
        <f t="shared" si="50"/>
        <v>2</v>
      </c>
      <c r="X542" s="117" t="str">
        <f t="shared" si="51"/>
        <v>OK</v>
      </c>
      <c r="Y542" s="117" t="str">
        <f t="shared" si="52"/>
        <v>keine</v>
      </c>
      <c r="Z542" s="117" t="str">
        <f t="shared" si="53"/>
        <v>OK</v>
      </c>
    </row>
    <row r="543" spans="1:26" s="115" customFormat="1" ht="12.75" hidden="1" customHeight="1" x14ac:dyDescent="0.35">
      <c r="A543" s="29" t="s">
        <v>2910</v>
      </c>
      <c r="B543" s="1" t="s">
        <v>1521</v>
      </c>
      <c r="C543" s="29" t="s">
        <v>3</v>
      </c>
      <c r="D543" s="29" t="s">
        <v>3</v>
      </c>
      <c r="E543" s="29" t="s">
        <v>2</v>
      </c>
      <c r="F543" s="29" t="s">
        <v>2</v>
      </c>
      <c r="G543" s="29" t="s">
        <v>2</v>
      </c>
      <c r="H543" s="29" t="s">
        <v>2</v>
      </c>
      <c r="I543" s="29" t="s">
        <v>3</v>
      </c>
      <c r="J543" s="30">
        <v>2</v>
      </c>
      <c r="K543" s="29" t="s">
        <v>2</v>
      </c>
      <c r="L543" s="29" t="s">
        <v>2</v>
      </c>
      <c r="M543" s="29" t="s">
        <v>2</v>
      </c>
      <c r="N543" s="29" t="s">
        <v>3</v>
      </c>
      <c r="O543" s="1"/>
      <c r="P543" s="29" t="s">
        <v>4</v>
      </c>
      <c r="Q543" s="29"/>
      <c r="R543" s="85" t="s">
        <v>3</v>
      </c>
      <c r="S543" s="85" t="s">
        <v>3</v>
      </c>
      <c r="T543" s="117" t="str">
        <f t="shared" si="48"/>
        <v>ja</v>
      </c>
      <c r="U543" s="117" t="str">
        <f t="shared" si="49"/>
        <v>ja</v>
      </c>
      <c r="V543" s="142" t="s">
        <v>4577</v>
      </c>
      <c r="W543" s="118">
        <f t="shared" si="50"/>
        <v>2</v>
      </c>
      <c r="X543" s="117" t="str">
        <f t="shared" si="51"/>
        <v>OK</v>
      </c>
      <c r="Y543" s="117" t="str">
        <f t="shared" si="52"/>
        <v>keine</v>
      </c>
      <c r="Z543" s="117" t="str">
        <f t="shared" si="53"/>
        <v>OK</v>
      </c>
    </row>
    <row r="544" spans="1:26" s="117" customFormat="1" ht="12.75" hidden="1" customHeight="1" x14ac:dyDescent="0.35">
      <c r="A544" s="29" t="s">
        <v>2911</v>
      </c>
      <c r="B544" s="1" t="s">
        <v>846</v>
      </c>
      <c r="C544" s="29" t="s">
        <v>3</v>
      </c>
      <c r="D544" s="29" t="s">
        <v>3</v>
      </c>
      <c r="E544" s="29" t="s">
        <v>2</v>
      </c>
      <c r="F544" s="29" t="s">
        <v>2</v>
      </c>
      <c r="G544" s="29" t="s">
        <v>2</v>
      </c>
      <c r="H544" s="29" t="s">
        <v>2</v>
      </c>
      <c r="I544" s="29" t="s">
        <v>3</v>
      </c>
      <c r="J544" s="30">
        <v>2</v>
      </c>
      <c r="K544" s="29" t="s">
        <v>2</v>
      </c>
      <c r="L544" s="29" t="s">
        <v>2</v>
      </c>
      <c r="M544" s="29" t="s">
        <v>2</v>
      </c>
      <c r="N544" s="29" t="s">
        <v>3</v>
      </c>
      <c r="O544" s="1"/>
      <c r="P544" s="29" t="s">
        <v>4</v>
      </c>
      <c r="Q544" s="29"/>
      <c r="R544" s="85" t="s">
        <v>2</v>
      </c>
      <c r="S544" s="85" t="s">
        <v>2</v>
      </c>
      <c r="T544" s="117" t="str">
        <f t="shared" si="48"/>
        <v>ja</v>
      </c>
      <c r="U544" s="117" t="str">
        <f t="shared" si="49"/>
        <v>ja</v>
      </c>
      <c r="V544" s="142" t="s">
        <v>4581</v>
      </c>
      <c r="W544" s="118">
        <f t="shared" si="50"/>
        <v>2</v>
      </c>
      <c r="X544" s="117" t="str">
        <f t="shared" si="51"/>
        <v>OK</v>
      </c>
      <c r="Y544" s="117" t="str">
        <f t="shared" si="52"/>
        <v>keine</v>
      </c>
      <c r="Z544" s="117" t="str">
        <f t="shared" si="53"/>
        <v>OK</v>
      </c>
    </row>
    <row r="545" spans="1:26" s="117" customFormat="1" ht="12.75" hidden="1" customHeight="1" x14ac:dyDescent="0.35">
      <c r="A545" s="29" t="s">
        <v>2912</v>
      </c>
      <c r="B545" s="1" t="s">
        <v>1942</v>
      </c>
      <c r="C545" s="29" t="s">
        <v>2</v>
      </c>
      <c r="D545" s="29" t="s">
        <v>2</v>
      </c>
      <c r="E545" s="29" t="s">
        <v>2</v>
      </c>
      <c r="F545" s="29" t="s">
        <v>2</v>
      </c>
      <c r="G545" s="29" t="s">
        <v>2</v>
      </c>
      <c r="H545" s="29" t="s">
        <v>2</v>
      </c>
      <c r="I545" s="30" t="s">
        <v>2</v>
      </c>
      <c r="J545" s="30" t="s">
        <v>2</v>
      </c>
      <c r="K545" s="29" t="s">
        <v>2</v>
      </c>
      <c r="L545" s="29" t="s">
        <v>2</v>
      </c>
      <c r="M545" s="29" t="s">
        <v>2</v>
      </c>
      <c r="N545" s="29" t="s">
        <v>2</v>
      </c>
      <c r="O545" s="1" t="s">
        <v>2412</v>
      </c>
      <c r="P545" s="29"/>
      <c r="Q545" s="29"/>
      <c r="R545" s="85" t="s">
        <v>2</v>
      </c>
      <c r="S545" s="85" t="s">
        <v>2</v>
      </c>
      <c r="T545" s="117" t="str">
        <f t="shared" si="48"/>
        <v>nein</v>
      </c>
      <c r="U545" s="117" t="str">
        <f t="shared" si="49"/>
        <v>nein</v>
      </c>
      <c r="V545" s="142" t="s">
        <v>4577</v>
      </c>
      <c r="W545" s="118" t="str">
        <f t="shared" si="50"/>
        <v>nein</v>
      </c>
      <c r="X545" s="117" t="str">
        <f t="shared" si="51"/>
        <v>OK</v>
      </c>
      <c r="Y545" s="117">
        <f t="shared" si="52"/>
        <v>0</v>
      </c>
      <c r="Z545" s="117" t="str">
        <f t="shared" si="53"/>
        <v>OK</v>
      </c>
    </row>
    <row r="546" spans="1:26" s="117" customFormat="1" ht="12.75" hidden="1" customHeight="1" x14ac:dyDescent="0.35">
      <c r="A546" s="29" t="s">
        <v>2913</v>
      </c>
      <c r="B546" s="1" t="s">
        <v>1096</v>
      </c>
      <c r="C546" s="29" t="s">
        <v>3</v>
      </c>
      <c r="D546" s="29" t="s">
        <v>3</v>
      </c>
      <c r="E546" s="29" t="s">
        <v>2</v>
      </c>
      <c r="F546" s="29" t="s">
        <v>2</v>
      </c>
      <c r="G546" s="29" t="s">
        <v>2</v>
      </c>
      <c r="H546" s="29" t="s">
        <v>2</v>
      </c>
      <c r="I546" s="133" t="s">
        <v>3</v>
      </c>
      <c r="J546" s="134">
        <v>1</v>
      </c>
      <c r="K546" s="29" t="s">
        <v>2</v>
      </c>
      <c r="L546" s="29" t="s">
        <v>2</v>
      </c>
      <c r="M546" s="29" t="s">
        <v>2</v>
      </c>
      <c r="N546" s="29" t="s">
        <v>3</v>
      </c>
      <c r="O546" s="1"/>
      <c r="P546" s="29" t="s">
        <v>4</v>
      </c>
      <c r="Q546" s="29"/>
      <c r="R546" s="85" t="s">
        <v>2</v>
      </c>
      <c r="S546" s="85" t="s">
        <v>2</v>
      </c>
      <c r="T546" s="117" t="str">
        <f t="shared" si="48"/>
        <v>ja</v>
      </c>
      <c r="U546" s="117" t="str">
        <f t="shared" si="49"/>
        <v>ja</v>
      </c>
      <c r="V546" s="142" t="s">
        <v>4601</v>
      </c>
      <c r="W546" s="118">
        <f t="shared" si="50"/>
        <v>1</v>
      </c>
      <c r="X546" s="117" t="str">
        <f t="shared" si="51"/>
        <v>OK</v>
      </c>
      <c r="Y546" s="117" t="str">
        <f t="shared" si="52"/>
        <v>keine</v>
      </c>
      <c r="Z546" s="117" t="str">
        <f t="shared" si="53"/>
        <v>OK</v>
      </c>
    </row>
    <row r="547" spans="1:26" s="117" customFormat="1" ht="12.75" hidden="1" customHeight="1" x14ac:dyDescent="0.35">
      <c r="A547" s="29" t="s">
        <v>2914</v>
      </c>
      <c r="B547" s="1" t="s">
        <v>503</v>
      </c>
      <c r="C547" s="29" t="s">
        <v>3</v>
      </c>
      <c r="D547" s="29" t="s">
        <v>3</v>
      </c>
      <c r="E547" s="29" t="s">
        <v>2</v>
      </c>
      <c r="F547" s="29" t="s">
        <v>2</v>
      </c>
      <c r="G547" s="29" t="s">
        <v>2</v>
      </c>
      <c r="H547" s="29" t="s">
        <v>2</v>
      </c>
      <c r="I547" s="133" t="s">
        <v>3</v>
      </c>
      <c r="J547" s="134">
        <v>1</v>
      </c>
      <c r="K547" s="29" t="s">
        <v>2</v>
      </c>
      <c r="L547" s="29" t="s">
        <v>2</v>
      </c>
      <c r="M547" s="29" t="s">
        <v>2</v>
      </c>
      <c r="N547" s="29" t="s">
        <v>3</v>
      </c>
      <c r="O547" s="1"/>
      <c r="P547" s="29" t="s">
        <v>4</v>
      </c>
      <c r="Q547" s="29"/>
      <c r="R547" s="85" t="s">
        <v>2</v>
      </c>
      <c r="S547" s="85" t="s">
        <v>2</v>
      </c>
      <c r="T547" s="117" t="str">
        <f t="shared" si="48"/>
        <v>ja</v>
      </c>
      <c r="U547" s="117" t="str">
        <f t="shared" si="49"/>
        <v>ja</v>
      </c>
      <c r="V547" s="142" t="s">
        <v>4606</v>
      </c>
      <c r="W547" s="118">
        <f t="shared" si="50"/>
        <v>1</v>
      </c>
      <c r="X547" s="117" t="str">
        <f t="shared" si="51"/>
        <v>OK</v>
      </c>
      <c r="Y547" s="117" t="str">
        <f t="shared" si="52"/>
        <v>keine</v>
      </c>
      <c r="Z547" s="117" t="str">
        <f t="shared" si="53"/>
        <v>OK</v>
      </c>
    </row>
    <row r="548" spans="1:26" s="117" customFormat="1" ht="12.75" hidden="1" customHeight="1" x14ac:dyDescent="0.35">
      <c r="A548" s="29" t="s">
        <v>2915</v>
      </c>
      <c r="B548" s="1" t="s">
        <v>648</v>
      </c>
      <c r="C548" s="29" t="s">
        <v>3</v>
      </c>
      <c r="D548" s="29" t="s">
        <v>3</v>
      </c>
      <c r="E548" s="29" t="s">
        <v>2</v>
      </c>
      <c r="F548" s="29" t="s">
        <v>2</v>
      </c>
      <c r="G548" s="29" t="s">
        <v>2</v>
      </c>
      <c r="H548" s="29" t="s">
        <v>2</v>
      </c>
      <c r="I548" s="29" t="s">
        <v>2</v>
      </c>
      <c r="J548" s="30" t="s">
        <v>2</v>
      </c>
      <c r="K548" s="29" t="s">
        <v>2</v>
      </c>
      <c r="L548" s="29" t="s">
        <v>2</v>
      </c>
      <c r="M548" s="29" t="s">
        <v>2</v>
      </c>
      <c r="N548" s="29" t="s">
        <v>3</v>
      </c>
      <c r="O548" s="1" t="s">
        <v>2409</v>
      </c>
      <c r="P548" s="29" t="s">
        <v>58</v>
      </c>
      <c r="Q548" s="29"/>
      <c r="R548" s="85" t="s">
        <v>2</v>
      </c>
      <c r="S548" s="85" t="s">
        <v>2</v>
      </c>
      <c r="T548" s="117" t="str">
        <f t="shared" si="48"/>
        <v>ja</v>
      </c>
      <c r="U548" s="117" t="str">
        <f t="shared" si="49"/>
        <v>ja</v>
      </c>
      <c r="V548" s="142" t="s">
        <v>4579</v>
      </c>
      <c r="W548" s="118" t="str">
        <f t="shared" si="50"/>
        <v>nein</v>
      </c>
      <c r="X548" s="117" t="str">
        <f t="shared" si="51"/>
        <v>OK</v>
      </c>
      <c r="Y548" s="117" t="str">
        <f t="shared" si="52"/>
        <v>1194/1199</v>
      </c>
      <c r="Z548" s="117" t="str">
        <f t="shared" si="53"/>
        <v>OK</v>
      </c>
    </row>
    <row r="549" spans="1:26" s="117" customFormat="1" ht="12.75" hidden="1" customHeight="1" x14ac:dyDescent="0.35">
      <c r="A549" s="29" t="s">
        <v>2916</v>
      </c>
      <c r="B549" s="1" t="s">
        <v>324</v>
      </c>
      <c r="C549" s="29" t="s">
        <v>3</v>
      </c>
      <c r="D549" s="29" t="s">
        <v>3</v>
      </c>
      <c r="E549" s="29" t="s">
        <v>2</v>
      </c>
      <c r="F549" s="29" t="s">
        <v>2</v>
      </c>
      <c r="G549" s="29" t="s">
        <v>2</v>
      </c>
      <c r="H549" s="29" t="s">
        <v>2</v>
      </c>
      <c r="I549" s="30" t="s">
        <v>3</v>
      </c>
      <c r="J549" s="30">
        <v>4</v>
      </c>
      <c r="K549" s="29" t="s">
        <v>2</v>
      </c>
      <c r="L549" s="29" t="s">
        <v>2</v>
      </c>
      <c r="M549" s="29" t="s">
        <v>2</v>
      </c>
      <c r="N549" s="29" t="s">
        <v>3</v>
      </c>
      <c r="O549" s="1" t="s">
        <v>2412</v>
      </c>
      <c r="P549" s="29">
        <v>1195</v>
      </c>
      <c r="Q549" s="29"/>
      <c r="R549" s="85" t="s">
        <v>2</v>
      </c>
      <c r="S549" s="85" t="s">
        <v>2</v>
      </c>
      <c r="T549" s="117" t="str">
        <f t="shared" si="48"/>
        <v>ja</v>
      </c>
      <c r="U549" s="117" t="str">
        <f t="shared" si="49"/>
        <v>ja</v>
      </c>
      <c r="V549" s="142" t="s">
        <v>2411</v>
      </c>
      <c r="W549" s="118">
        <f t="shared" si="50"/>
        <v>4</v>
      </c>
      <c r="X549" s="117" t="str">
        <f t="shared" si="51"/>
        <v>OK</v>
      </c>
      <c r="Y549" s="117">
        <f t="shared" si="52"/>
        <v>1195</v>
      </c>
      <c r="Z549" s="117" t="str">
        <f t="shared" si="53"/>
        <v>OK</v>
      </c>
    </row>
    <row r="550" spans="1:26" s="117" customFormat="1" ht="12.75" hidden="1" customHeight="1" x14ac:dyDescent="0.35">
      <c r="A550" s="29" t="s">
        <v>2917</v>
      </c>
      <c r="B550" s="1" t="s">
        <v>1070</v>
      </c>
      <c r="C550" s="29" t="s">
        <v>3</v>
      </c>
      <c r="D550" s="29" t="s">
        <v>3</v>
      </c>
      <c r="E550" s="29" t="s">
        <v>2</v>
      </c>
      <c r="F550" s="29" t="s">
        <v>2</v>
      </c>
      <c r="G550" s="29" t="s">
        <v>2</v>
      </c>
      <c r="H550" s="29" t="s">
        <v>2</v>
      </c>
      <c r="I550" s="133" t="s">
        <v>3</v>
      </c>
      <c r="J550" s="134">
        <v>1</v>
      </c>
      <c r="K550" s="29" t="s">
        <v>2</v>
      </c>
      <c r="L550" s="29" t="s">
        <v>2</v>
      </c>
      <c r="M550" s="29" t="s">
        <v>2</v>
      </c>
      <c r="N550" s="29" t="s">
        <v>3</v>
      </c>
      <c r="O550" s="1"/>
      <c r="P550" s="29" t="s">
        <v>4</v>
      </c>
      <c r="Q550" s="29"/>
      <c r="R550" s="85" t="s">
        <v>2</v>
      </c>
      <c r="S550" s="85" t="s">
        <v>2</v>
      </c>
      <c r="T550" s="117" t="str">
        <f t="shared" si="48"/>
        <v>ja</v>
      </c>
      <c r="U550" s="117" t="str">
        <f t="shared" si="49"/>
        <v>ja</v>
      </c>
      <c r="V550" s="142" t="s">
        <v>4606</v>
      </c>
      <c r="W550" s="118">
        <f t="shared" si="50"/>
        <v>1</v>
      </c>
      <c r="X550" s="117" t="str">
        <f t="shared" si="51"/>
        <v>OK</v>
      </c>
      <c r="Y550" s="117" t="str">
        <f t="shared" si="52"/>
        <v>keine</v>
      </c>
      <c r="Z550" s="117" t="str">
        <f t="shared" si="53"/>
        <v>OK</v>
      </c>
    </row>
    <row r="551" spans="1:26" s="117" customFormat="1" ht="12.75" hidden="1" customHeight="1" x14ac:dyDescent="0.35">
      <c r="A551" s="29" t="s">
        <v>2918</v>
      </c>
      <c r="B551" s="1" t="s">
        <v>696</v>
      </c>
      <c r="C551" s="29" t="s">
        <v>3</v>
      </c>
      <c r="D551" s="29" t="s">
        <v>3</v>
      </c>
      <c r="E551" s="29" t="s">
        <v>2</v>
      </c>
      <c r="F551" s="29" t="s">
        <v>2</v>
      </c>
      <c r="G551" s="29" t="s">
        <v>2</v>
      </c>
      <c r="H551" s="29" t="s">
        <v>2</v>
      </c>
      <c r="I551" s="29" t="s">
        <v>3</v>
      </c>
      <c r="J551" s="30">
        <v>2</v>
      </c>
      <c r="K551" s="29" t="s">
        <v>2</v>
      </c>
      <c r="L551" s="29" t="s">
        <v>2</v>
      </c>
      <c r="M551" s="29" t="s">
        <v>2</v>
      </c>
      <c r="N551" s="29" t="s">
        <v>3</v>
      </c>
      <c r="O551" s="1"/>
      <c r="P551" s="29" t="s">
        <v>4</v>
      </c>
      <c r="Q551" s="29"/>
      <c r="R551" s="85" t="s">
        <v>2</v>
      </c>
      <c r="S551" s="85" t="s">
        <v>2</v>
      </c>
      <c r="T551" s="117" t="str">
        <f t="shared" si="48"/>
        <v>ja</v>
      </c>
      <c r="U551" s="117" t="str">
        <f t="shared" si="49"/>
        <v>ja</v>
      </c>
      <c r="V551" s="142" t="s">
        <v>4598</v>
      </c>
      <c r="W551" s="118">
        <f t="shared" si="50"/>
        <v>2</v>
      </c>
      <c r="X551" s="117" t="str">
        <f t="shared" si="51"/>
        <v>OK</v>
      </c>
      <c r="Y551" s="117" t="str">
        <f t="shared" si="52"/>
        <v>keine</v>
      </c>
      <c r="Z551" s="117" t="str">
        <f t="shared" si="53"/>
        <v>OK</v>
      </c>
    </row>
    <row r="552" spans="1:26" s="117" customFormat="1" ht="12.75" hidden="1" customHeight="1" x14ac:dyDescent="0.35">
      <c r="A552" s="29" t="s">
        <v>2919</v>
      </c>
      <c r="B552" s="1" t="s">
        <v>697</v>
      </c>
      <c r="C552" s="29" t="s">
        <v>3</v>
      </c>
      <c r="D552" s="29" t="s">
        <v>3</v>
      </c>
      <c r="E552" s="29" t="s">
        <v>2</v>
      </c>
      <c r="F552" s="29" t="s">
        <v>2</v>
      </c>
      <c r="G552" s="29" t="s">
        <v>2</v>
      </c>
      <c r="H552" s="29" t="s">
        <v>2</v>
      </c>
      <c r="I552" s="29" t="s">
        <v>3</v>
      </c>
      <c r="J552" s="30">
        <v>2</v>
      </c>
      <c r="K552" s="29" t="s">
        <v>2</v>
      </c>
      <c r="L552" s="29" t="s">
        <v>2</v>
      </c>
      <c r="M552" s="29" t="s">
        <v>2</v>
      </c>
      <c r="N552" s="29" t="s">
        <v>3</v>
      </c>
      <c r="O552" s="1"/>
      <c r="P552" s="29" t="s">
        <v>4</v>
      </c>
      <c r="Q552" s="29"/>
      <c r="R552" s="85" t="s">
        <v>2</v>
      </c>
      <c r="S552" s="85" t="s">
        <v>2</v>
      </c>
      <c r="T552" s="117" t="str">
        <f t="shared" si="48"/>
        <v>ja</v>
      </c>
      <c r="U552" s="117" t="str">
        <f t="shared" si="49"/>
        <v>ja</v>
      </c>
      <c r="V552" s="142" t="s">
        <v>4598</v>
      </c>
      <c r="W552" s="118">
        <f t="shared" si="50"/>
        <v>2</v>
      </c>
      <c r="X552" s="117" t="str">
        <f t="shared" si="51"/>
        <v>OK</v>
      </c>
      <c r="Y552" s="117" t="str">
        <f t="shared" si="52"/>
        <v>keine</v>
      </c>
      <c r="Z552" s="117" t="str">
        <f t="shared" si="53"/>
        <v>OK</v>
      </c>
    </row>
    <row r="553" spans="1:26" s="117" customFormat="1" ht="12.75" hidden="1" customHeight="1" x14ac:dyDescent="0.35">
      <c r="A553" s="29" t="s">
        <v>2920</v>
      </c>
      <c r="B553" s="1" t="s">
        <v>410</v>
      </c>
      <c r="C553" s="29" t="s">
        <v>3</v>
      </c>
      <c r="D553" s="29" t="s">
        <v>3</v>
      </c>
      <c r="E553" s="29" t="s">
        <v>2</v>
      </c>
      <c r="F553" s="29" t="s">
        <v>2</v>
      </c>
      <c r="G553" s="29" t="s">
        <v>2</v>
      </c>
      <c r="H553" s="29" t="s">
        <v>2</v>
      </c>
      <c r="I553" s="29" t="s">
        <v>3</v>
      </c>
      <c r="J553" s="30">
        <v>1</v>
      </c>
      <c r="K553" s="29" t="s">
        <v>2</v>
      </c>
      <c r="L553" s="29" t="s">
        <v>2</v>
      </c>
      <c r="M553" s="29" t="s">
        <v>2</v>
      </c>
      <c r="N553" s="29" t="s">
        <v>3</v>
      </c>
      <c r="O553" s="1"/>
      <c r="P553" s="29" t="s">
        <v>4</v>
      </c>
      <c r="Q553" s="29"/>
      <c r="R553" s="85" t="s">
        <v>2</v>
      </c>
      <c r="S553" s="85" t="s">
        <v>2</v>
      </c>
      <c r="T553" s="117" t="str">
        <f t="shared" si="48"/>
        <v>ja</v>
      </c>
      <c r="U553" s="117" t="str">
        <f t="shared" si="49"/>
        <v>ja</v>
      </c>
      <c r="V553" s="142" t="s">
        <v>4574</v>
      </c>
      <c r="W553" s="118">
        <f t="shared" si="50"/>
        <v>1</v>
      </c>
      <c r="X553" s="117" t="str">
        <f t="shared" si="51"/>
        <v>OK</v>
      </c>
      <c r="Y553" s="117" t="str">
        <f t="shared" si="52"/>
        <v>keine</v>
      </c>
      <c r="Z553" s="117" t="str">
        <f t="shared" si="53"/>
        <v>OK</v>
      </c>
    </row>
    <row r="554" spans="1:26" s="115" customFormat="1" ht="12.75" hidden="1" customHeight="1" x14ac:dyDescent="0.35">
      <c r="A554" s="29" t="s">
        <v>2921</v>
      </c>
      <c r="B554" s="1" t="s">
        <v>1943</v>
      </c>
      <c r="C554" s="29" t="s">
        <v>3</v>
      </c>
      <c r="D554" s="29" t="s">
        <v>3</v>
      </c>
      <c r="E554" s="29" t="s">
        <v>2</v>
      </c>
      <c r="F554" s="29" t="s">
        <v>2</v>
      </c>
      <c r="G554" s="29" t="s">
        <v>2</v>
      </c>
      <c r="H554" s="29" t="s">
        <v>2</v>
      </c>
      <c r="I554" s="133" t="s">
        <v>3</v>
      </c>
      <c r="J554" s="134">
        <v>1</v>
      </c>
      <c r="K554" s="29" t="s">
        <v>2</v>
      </c>
      <c r="L554" s="29" t="s">
        <v>2</v>
      </c>
      <c r="M554" s="29" t="s">
        <v>2</v>
      </c>
      <c r="N554" s="29" t="s">
        <v>3</v>
      </c>
      <c r="O554" s="1"/>
      <c r="P554" s="29" t="s">
        <v>4</v>
      </c>
      <c r="Q554" s="29"/>
      <c r="R554" s="85" t="s">
        <v>3</v>
      </c>
      <c r="S554" s="85" t="s">
        <v>3</v>
      </c>
      <c r="T554" s="117" t="str">
        <f t="shared" si="48"/>
        <v>ja</v>
      </c>
      <c r="U554" s="117" t="str">
        <f t="shared" si="49"/>
        <v>ja</v>
      </c>
      <c r="V554" s="142" t="s">
        <v>4601</v>
      </c>
      <c r="W554" s="118">
        <f t="shared" si="50"/>
        <v>1</v>
      </c>
      <c r="X554" s="117" t="str">
        <f t="shared" si="51"/>
        <v>OK</v>
      </c>
      <c r="Y554" s="117" t="str">
        <f t="shared" si="52"/>
        <v>keine</v>
      </c>
      <c r="Z554" s="117" t="str">
        <f t="shared" si="53"/>
        <v>OK</v>
      </c>
    </row>
    <row r="555" spans="1:26" s="115" customFormat="1" ht="12.75" hidden="1" customHeight="1" x14ac:dyDescent="0.35">
      <c r="A555" s="29" t="s">
        <v>189</v>
      </c>
      <c r="B555" s="1" t="s">
        <v>2049</v>
      </c>
      <c r="C555" s="29" t="s">
        <v>3</v>
      </c>
      <c r="D555" s="29" t="s">
        <v>3</v>
      </c>
      <c r="E555" s="29" t="s">
        <v>2</v>
      </c>
      <c r="F555" s="29" t="s">
        <v>2</v>
      </c>
      <c r="G555" s="29" t="s">
        <v>2</v>
      </c>
      <c r="H555" s="29" t="s">
        <v>2</v>
      </c>
      <c r="I555" s="29" t="s">
        <v>3</v>
      </c>
      <c r="J555" s="30">
        <v>1</v>
      </c>
      <c r="K555" s="29" t="s">
        <v>2</v>
      </c>
      <c r="L555" s="29" t="s">
        <v>2</v>
      </c>
      <c r="M555" s="29" t="s">
        <v>2</v>
      </c>
      <c r="N555" s="29" t="s">
        <v>3</v>
      </c>
      <c r="O555" s="1"/>
      <c r="P555" s="29" t="s">
        <v>4</v>
      </c>
      <c r="Q555" s="29"/>
      <c r="R555" s="85" t="s">
        <v>3</v>
      </c>
      <c r="S555" s="85" t="s">
        <v>3</v>
      </c>
      <c r="T555" s="117" t="str">
        <f t="shared" si="48"/>
        <v>ja</v>
      </c>
      <c r="U555" s="117" t="str">
        <f t="shared" si="49"/>
        <v>ja</v>
      </c>
      <c r="V555" s="142" t="s">
        <v>4586</v>
      </c>
      <c r="W555" s="118">
        <f t="shared" si="50"/>
        <v>1</v>
      </c>
      <c r="X555" s="117" t="str">
        <f t="shared" si="51"/>
        <v>OK</v>
      </c>
      <c r="Y555" s="117" t="str">
        <f t="shared" si="52"/>
        <v>keine</v>
      </c>
      <c r="Z555" s="117" t="str">
        <f t="shared" si="53"/>
        <v>OK</v>
      </c>
    </row>
    <row r="556" spans="1:26" s="117" customFormat="1" ht="12.75" hidden="1" customHeight="1" x14ac:dyDescent="0.35">
      <c r="A556" s="29" t="s">
        <v>2922</v>
      </c>
      <c r="B556" s="1" t="s">
        <v>795</v>
      </c>
      <c r="C556" s="29" t="s">
        <v>3</v>
      </c>
      <c r="D556" s="29" t="s">
        <v>3</v>
      </c>
      <c r="E556" s="29" t="s">
        <v>2</v>
      </c>
      <c r="F556" s="29" t="s">
        <v>2</v>
      </c>
      <c r="G556" s="29" t="s">
        <v>2</v>
      </c>
      <c r="H556" s="29" t="s">
        <v>2</v>
      </c>
      <c r="I556" s="29" t="s">
        <v>3</v>
      </c>
      <c r="J556" s="30">
        <v>1</v>
      </c>
      <c r="K556" s="29" t="s">
        <v>2</v>
      </c>
      <c r="L556" s="29" t="s">
        <v>2</v>
      </c>
      <c r="M556" s="29" t="s">
        <v>2</v>
      </c>
      <c r="N556" s="29" t="s">
        <v>3</v>
      </c>
      <c r="O556" s="1"/>
      <c r="P556" s="29" t="s">
        <v>4</v>
      </c>
      <c r="Q556" s="29"/>
      <c r="R556" s="85" t="s">
        <v>2</v>
      </c>
      <c r="S556" s="85" t="s">
        <v>2</v>
      </c>
      <c r="T556" s="117" t="str">
        <f t="shared" si="48"/>
        <v>ja</v>
      </c>
      <c r="U556" s="117" t="str">
        <f t="shared" si="49"/>
        <v>ja</v>
      </c>
      <c r="V556" s="142" t="s">
        <v>4577</v>
      </c>
      <c r="W556" s="118">
        <f t="shared" si="50"/>
        <v>1</v>
      </c>
      <c r="X556" s="117" t="str">
        <f t="shared" si="51"/>
        <v>OK</v>
      </c>
      <c r="Y556" s="117" t="str">
        <f t="shared" si="52"/>
        <v>keine</v>
      </c>
      <c r="Z556" s="117" t="str">
        <f t="shared" si="53"/>
        <v>OK</v>
      </c>
    </row>
    <row r="557" spans="1:26" s="117" customFormat="1" ht="12.75" hidden="1" customHeight="1" x14ac:dyDescent="0.35">
      <c r="A557" s="29" t="s">
        <v>2923</v>
      </c>
      <c r="B557" s="1" t="s">
        <v>188</v>
      </c>
      <c r="C557" s="29" t="s">
        <v>3</v>
      </c>
      <c r="D557" s="29" t="s">
        <v>3</v>
      </c>
      <c r="E557" s="29" t="s">
        <v>2</v>
      </c>
      <c r="F557" s="29" t="s">
        <v>2</v>
      </c>
      <c r="G557" s="29" t="s">
        <v>2</v>
      </c>
      <c r="H557" s="29" t="s">
        <v>2</v>
      </c>
      <c r="I557" s="29" t="s">
        <v>3</v>
      </c>
      <c r="J557" s="30">
        <v>1</v>
      </c>
      <c r="K557" s="29" t="s">
        <v>2</v>
      </c>
      <c r="L557" s="29" t="s">
        <v>2</v>
      </c>
      <c r="M557" s="29" t="s">
        <v>2</v>
      </c>
      <c r="N557" s="29" t="s">
        <v>3</v>
      </c>
      <c r="O557" s="1"/>
      <c r="P557" s="29" t="s">
        <v>4</v>
      </c>
      <c r="Q557" s="29"/>
      <c r="R557" s="85" t="s">
        <v>3</v>
      </c>
      <c r="S557" s="85" t="s">
        <v>3</v>
      </c>
      <c r="T557" s="117" t="str">
        <f t="shared" si="48"/>
        <v>ja</v>
      </c>
      <c r="U557" s="117" t="str">
        <f t="shared" si="49"/>
        <v>ja</v>
      </c>
      <c r="V557" s="142" t="s">
        <v>4586</v>
      </c>
      <c r="W557" s="118">
        <f t="shared" si="50"/>
        <v>1</v>
      </c>
      <c r="X557" s="117" t="str">
        <f t="shared" si="51"/>
        <v>OK</v>
      </c>
      <c r="Y557" s="117" t="str">
        <f t="shared" si="52"/>
        <v>keine</v>
      </c>
      <c r="Z557" s="117" t="str">
        <f t="shared" si="53"/>
        <v>OK</v>
      </c>
    </row>
    <row r="558" spans="1:26" s="117" customFormat="1" ht="12.75" hidden="1" customHeight="1" x14ac:dyDescent="0.35">
      <c r="A558" s="29" t="s">
        <v>2924</v>
      </c>
      <c r="B558" s="1" t="s">
        <v>1487</v>
      </c>
      <c r="C558" s="29" t="s">
        <v>3</v>
      </c>
      <c r="D558" s="29" t="s">
        <v>3</v>
      </c>
      <c r="E558" s="29" t="s">
        <v>2</v>
      </c>
      <c r="F558" s="29" t="s">
        <v>2</v>
      </c>
      <c r="G558" s="29" t="s">
        <v>2</v>
      </c>
      <c r="H558" s="29" t="s">
        <v>2</v>
      </c>
      <c r="I558" s="29" t="s">
        <v>3</v>
      </c>
      <c r="J558" s="30">
        <v>1</v>
      </c>
      <c r="K558" s="29" t="s">
        <v>2</v>
      </c>
      <c r="L558" s="29" t="s">
        <v>2</v>
      </c>
      <c r="M558" s="29" t="s">
        <v>2</v>
      </c>
      <c r="N558" s="29" t="s">
        <v>3</v>
      </c>
      <c r="O558" s="1"/>
      <c r="P558" s="29" t="s">
        <v>4</v>
      </c>
      <c r="Q558" s="29"/>
      <c r="R558" s="85" t="s">
        <v>2</v>
      </c>
      <c r="S558" s="85" t="s">
        <v>2</v>
      </c>
      <c r="T558" s="117" t="str">
        <f t="shared" si="48"/>
        <v>ja</v>
      </c>
      <c r="U558" s="117" t="str">
        <f t="shared" si="49"/>
        <v>ja</v>
      </c>
      <c r="V558" s="142" t="s">
        <v>4598</v>
      </c>
      <c r="W558" s="118">
        <f t="shared" si="50"/>
        <v>1</v>
      </c>
      <c r="X558" s="117" t="str">
        <f t="shared" si="51"/>
        <v>OK</v>
      </c>
      <c r="Y558" s="117" t="str">
        <f t="shared" si="52"/>
        <v>keine</v>
      </c>
      <c r="Z558" s="117" t="str">
        <f t="shared" si="53"/>
        <v>OK</v>
      </c>
    </row>
    <row r="559" spans="1:26" s="115" customFormat="1" ht="12.75" hidden="1" customHeight="1" x14ac:dyDescent="0.35">
      <c r="A559" s="29" t="s">
        <v>2925</v>
      </c>
      <c r="B559" s="1" t="s">
        <v>1472</v>
      </c>
      <c r="C559" s="29" t="s">
        <v>3</v>
      </c>
      <c r="D559" s="29" t="s">
        <v>3</v>
      </c>
      <c r="E559" s="29" t="s">
        <v>2</v>
      </c>
      <c r="F559" s="29" t="s">
        <v>2</v>
      </c>
      <c r="G559" s="29" t="s">
        <v>2</v>
      </c>
      <c r="H559" s="29" t="s">
        <v>2</v>
      </c>
      <c r="I559" s="133" t="s">
        <v>3</v>
      </c>
      <c r="J559" s="134">
        <v>1</v>
      </c>
      <c r="K559" s="29" t="s">
        <v>2</v>
      </c>
      <c r="L559" s="29" t="s">
        <v>2</v>
      </c>
      <c r="M559" s="29" t="s">
        <v>2</v>
      </c>
      <c r="N559" s="29" t="s">
        <v>3</v>
      </c>
      <c r="O559" s="1"/>
      <c r="P559" s="29" t="s">
        <v>4</v>
      </c>
      <c r="Q559" s="29"/>
      <c r="R559" s="85" t="s">
        <v>2</v>
      </c>
      <c r="S559" s="85" t="s">
        <v>2</v>
      </c>
      <c r="T559" s="117" t="str">
        <f t="shared" si="48"/>
        <v>ja</v>
      </c>
      <c r="U559" s="117" t="str">
        <f t="shared" si="49"/>
        <v>ja</v>
      </c>
      <c r="V559" s="142" t="s">
        <v>4606</v>
      </c>
      <c r="W559" s="118">
        <f t="shared" si="50"/>
        <v>1</v>
      </c>
      <c r="X559" s="117" t="str">
        <f t="shared" si="51"/>
        <v>OK</v>
      </c>
      <c r="Y559" s="117" t="str">
        <f t="shared" si="52"/>
        <v>keine</v>
      </c>
      <c r="Z559" s="117" t="str">
        <f t="shared" si="53"/>
        <v>OK</v>
      </c>
    </row>
    <row r="560" spans="1:26" s="117" customFormat="1" ht="12.75" hidden="1" customHeight="1" x14ac:dyDescent="0.35">
      <c r="A560" s="29" t="s">
        <v>2926</v>
      </c>
      <c r="B560" s="1" t="s">
        <v>1944</v>
      </c>
      <c r="C560" s="29" t="s">
        <v>3</v>
      </c>
      <c r="D560" s="29" t="s">
        <v>3</v>
      </c>
      <c r="E560" s="29" t="s">
        <v>2</v>
      </c>
      <c r="F560" s="29" t="s">
        <v>2</v>
      </c>
      <c r="G560" s="29" t="s">
        <v>2</v>
      </c>
      <c r="H560" s="29" t="s">
        <v>2</v>
      </c>
      <c r="I560" s="133" t="s">
        <v>3</v>
      </c>
      <c r="J560" s="134">
        <v>1</v>
      </c>
      <c r="K560" s="29" t="s">
        <v>2</v>
      </c>
      <c r="L560" s="29" t="s">
        <v>2</v>
      </c>
      <c r="M560" s="29" t="s">
        <v>2</v>
      </c>
      <c r="N560" s="29" t="s">
        <v>3</v>
      </c>
      <c r="O560" s="1"/>
      <c r="P560" s="29" t="s">
        <v>4</v>
      </c>
      <c r="Q560" s="29"/>
      <c r="R560" s="85" t="s">
        <v>3</v>
      </c>
      <c r="S560" s="85" t="s">
        <v>3</v>
      </c>
      <c r="T560" s="117" t="str">
        <f t="shared" si="48"/>
        <v>ja</v>
      </c>
      <c r="U560" s="117" t="str">
        <f t="shared" si="49"/>
        <v>ja</v>
      </c>
      <c r="V560" s="142" t="s">
        <v>4601</v>
      </c>
      <c r="W560" s="118">
        <f t="shared" si="50"/>
        <v>1</v>
      </c>
      <c r="X560" s="117" t="str">
        <f t="shared" si="51"/>
        <v>OK</v>
      </c>
      <c r="Y560" s="117" t="str">
        <f t="shared" si="52"/>
        <v>keine</v>
      </c>
      <c r="Z560" s="117" t="str">
        <f t="shared" si="53"/>
        <v>OK</v>
      </c>
    </row>
    <row r="561" spans="1:26" s="117" customFormat="1" ht="12.75" hidden="1" customHeight="1" x14ac:dyDescent="0.35">
      <c r="A561" s="29" t="s">
        <v>2927</v>
      </c>
      <c r="B561" s="1" t="s">
        <v>1945</v>
      </c>
      <c r="C561" s="29" t="s">
        <v>3</v>
      </c>
      <c r="D561" s="29" t="s">
        <v>3</v>
      </c>
      <c r="E561" s="29" t="s">
        <v>2</v>
      </c>
      <c r="F561" s="29" t="s">
        <v>2</v>
      </c>
      <c r="G561" s="29" t="s">
        <v>2</v>
      </c>
      <c r="H561" s="29" t="s">
        <v>2</v>
      </c>
      <c r="I561" s="29" t="s">
        <v>3</v>
      </c>
      <c r="J561" s="30">
        <v>3</v>
      </c>
      <c r="K561" s="29" t="s">
        <v>2</v>
      </c>
      <c r="L561" s="29" t="s">
        <v>2</v>
      </c>
      <c r="M561" s="29" t="s">
        <v>2</v>
      </c>
      <c r="N561" s="29" t="s">
        <v>3</v>
      </c>
      <c r="O561" s="1"/>
      <c r="P561" s="29" t="s">
        <v>4</v>
      </c>
      <c r="Q561" s="29"/>
      <c r="R561" s="85" t="s">
        <v>2</v>
      </c>
      <c r="S561" s="85" t="s">
        <v>2</v>
      </c>
      <c r="T561" s="117" t="str">
        <f t="shared" si="48"/>
        <v>ja</v>
      </c>
      <c r="U561" s="117" t="str">
        <f t="shared" si="49"/>
        <v>ja</v>
      </c>
      <c r="V561" s="142" t="s">
        <v>4577</v>
      </c>
      <c r="W561" s="118">
        <f t="shared" si="50"/>
        <v>3</v>
      </c>
      <c r="X561" s="117" t="str">
        <f t="shared" si="51"/>
        <v>OK</v>
      </c>
      <c r="Y561" s="117" t="str">
        <f t="shared" si="52"/>
        <v>keine</v>
      </c>
      <c r="Z561" s="117" t="str">
        <f t="shared" si="53"/>
        <v>OK</v>
      </c>
    </row>
    <row r="562" spans="1:26" s="117" customFormat="1" ht="12.75" hidden="1" customHeight="1" x14ac:dyDescent="0.35">
      <c r="A562" s="29" t="s">
        <v>2928</v>
      </c>
      <c r="B562" s="1" t="s">
        <v>1946</v>
      </c>
      <c r="C562" s="29" t="s">
        <v>3</v>
      </c>
      <c r="D562" s="29" t="s">
        <v>3</v>
      </c>
      <c r="E562" s="29" t="s">
        <v>2</v>
      </c>
      <c r="F562" s="29" t="s">
        <v>2</v>
      </c>
      <c r="G562" s="29" t="s">
        <v>2</v>
      </c>
      <c r="H562" s="29" t="s">
        <v>2</v>
      </c>
      <c r="I562" s="133" t="s">
        <v>3</v>
      </c>
      <c r="J562" s="134">
        <v>1</v>
      </c>
      <c r="K562" s="29" t="s">
        <v>2</v>
      </c>
      <c r="L562" s="29" t="s">
        <v>2</v>
      </c>
      <c r="M562" s="29" t="s">
        <v>2</v>
      </c>
      <c r="N562" s="29" t="s">
        <v>3</v>
      </c>
      <c r="O562" s="1"/>
      <c r="P562" s="29" t="s">
        <v>4</v>
      </c>
      <c r="Q562" s="29"/>
      <c r="R562" s="85" t="s">
        <v>2</v>
      </c>
      <c r="S562" s="85" t="s">
        <v>2</v>
      </c>
      <c r="T562" s="117" t="str">
        <f t="shared" si="48"/>
        <v>ja</v>
      </c>
      <c r="U562" s="117" t="str">
        <f t="shared" si="49"/>
        <v>ja</v>
      </c>
      <c r="V562" s="142" t="s">
        <v>4606</v>
      </c>
      <c r="W562" s="118">
        <f t="shared" si="50"/>
        <v>1</v>
      </c>
      <c r="X562" s="117" t="str">
        <f t="shared" si="51"/>
        <v>OK</v>
      </c>
      <c r="Y562" s="117" t="str">
        <f t="shared" si="52"/>
        <v>keine</v>
      </c>
      <c r="Z562" s="117" t="str">
        <f t="shared" si="53"/>
        <v>OK</v>
      </c>
    </row>
    <row r="563" spans="1:26" s="117" customFormat="1" ht="12.75" hidden="1" customHeight="1" x14ac:dyDescent="0.35">
      <c r="A563" s="29" t="s">
        <v>2929</v>
      </c>
      <c r="B563" s="1" t="s">
        <v>1947</v>
      </c>
      <c r="C563" s="29" t="s">
        <v>3</v>
      </c>
      <c r="D563" s="29" t="s">
        <v>3</v>
      </c>
      <c r="E563" s="29" t="s">
        <v>2</v>
      </c>
      <c r="F563" s="29" t="s">
        <v>2</v>
      </c>
      <c r="G563" s="29" t="s">
        <v>2</v>
      </c>
      <c r="H563" s="29" t="s">
        <v>2</v>
      </c>
      <c r="I563" s="29" t="s">
        <v>3</v>
      </c>
      <c r="J563" s="30">
        <v>1</v>
      </c>
      <c r="K563" s="29" t="s">
        <v>2</v>
      </c>
      <c r="L563" s="29" t="s">
        <v>2</v>
      </c>
      <c r="M563" s="29" t="s">
        <v>2</v>
      </c>
      <c r="N563" s="29" t="s">
        <v>3</v>
      </c>
      <c r="O563" s="1"/>
      <c r="P563" s="29" t="s">
        <v>4</v>
      </c>
      <c r="Q563" s="29"/>
      <c r="R563" s="85" t="s">
        <v>2</v>
      </c>
      <c r="S563" s="85" t="s">
        <v>2</v>
      </c>
      <c r="T563" s="117" t="str">
        <f t="shared" si="48"/>
        <v>ja</v>
      </c>
      <c r="U563" s="117" t="str">
        <f t="shared" si="49"/>
        <v>ja</v>
      </c>
      <c r="V563" s="142" t="s">
        <v>4580</v>
      </c>
      <c r="W563" s="118">
        <f t="shared" si="50"/>
        <v>1</v>
      </c>
      <c r="X563" s="117" t="str">
        <f t="shared" si="51"/>
        <v>OK</v>
      </c>
      <c r="Y563" s="117" t="str">
        <f t="shared" si="52"/>
        <v>keine</v>
      </c>
      <c r="Z563" s="117" t="str">
        <f t="shared" si="53"/>
        <v>OK</v>
      </c>
    </row>
    <row r="564" spans="1:26" s="117" customFormat="1" ht="12.75" hidden="1" customHeight="1" x14ac:dyDescent="0.35">
      <c r="A564" s="29" t="s">
        <v>2930</v>
      </c>
      <c r="B564" s="1" t="s">
        <v>212</v>
      </c>
      <c r="C564" s="29" t="s">
        <v>3</v>
      </c>
      <c r="D564" s="29" t="s">
        <v>3</v>
      </c>
      <c r="E564" s="29" t="s">
        <v>2</v>
      </c>
      <c r="F564" s="29" t="s">
        <v>2</v>
      </c>
      <c r="G564" s="29" t="s">
        <v>2</v>
      </c>
      <c r="H564" s="29" t="s">
        <v>2</v>
      </c>
      <c r="I564" s="133" t="s">
        <v>3</v>
      </c>
      <c r="J564" s="134">
        <v>1</v>
      </c>
      <c r="K564" s="29" t="s">
        <v>2</v>
      </c>
      <c r="L564" s="29" t="s">
        <v>2</v>
      </c>
      <c r="M564" s="29" t="s">
        <v>2</v>
      </c>
      <c r="N564" s="29" t="s">
        <v>3</v>
      </c>
      <c r="O564" s="1"/>
      <c r="P564" s="29" t="s">
        <v>4</v>
      </c>
      <c r="Q564" s="29"/>
      <c r="R564" s="85" t="s">
        <v>2</v>
      </c>
      <c r="S564" s="85" t="s">
        <v>2</v>
      </c>
      <c r="T564" s="117" t="str">
        <f t="shared" si="48"/>
        <v>ja</v>
      </c>
      <c r="U564" s="117" t="str">
        <f t="shared" si="49"/>
        <v>ja</v>
      </c>
      <c r="V564" s="142" t="s">
        <v>4606</v>
      </c>
      <c r="W564" s="118">
        <f t="shared" si="50"/>
        <v>1</v>
      </c>
      <c r="X564" s="117" t="str">
        <f t="shared" si="51"/>
        <v>OK</v>
      </c>
      <c r="Y564" s="117" t="str">
        <f t="shared" si="52"/>
        <v>keine</v>
      </c>
      <c r="Z564" s="117" t="str">
        <f t="shared" si="53"/>
        <v>OK</v>
      </c>
    </row>
    <row r="565" spans="1:26" s="117" customFormat="1" ht="12.75" hidden="1" customHeight="1" x14ac:dyDescent="0.35">
      <c r="A565" s="29" t="s">
        <v>2931</v>
      </c>
      <c r="B565" s="1" t="s">
        <v>1230</v>
      </c>
      <c r="C565" s="29" t="s">
        <v>3</v>
      </c>
      <c r="D565" s="29" t="s">
        <v>3</v>
      </c>
      <c r="E565" s="29" t="s">
        <v>2</v>
      </c>
      <c r="F565" s="29" t="s">
        <v>2</v>
      </c>
      <c r="G565" s="29" t="s">
        <v>2</v>
      </c>
      <c r="H565" s="29" t="s">
        <v>2</v>
      </c>
      <c r="I565" s="29" t="s">
        <v>3</v>
      </c>
      <c r="J565" s="30">
        <v>1</v>
      </c>
      <c r="K565" s="29" t="s">
        <v>2</v>
      </c>
      <c r="L565" s="29" t="s">
        <v>2</v>
      </c>
      <c r="M565" s="29" t="s">
        <v>2</v>
      </c>
      <c r="N565" s="29" t="s">
        <v>3</v>
      </c>
      <c r="O565" s="1"/>
      <c r="P565" s="29" t="s">
        <v>4</v>
      </c>
      <c r="Q565" s="29"/>
      <c r="R565" s="85" t="s">
        <v>3</v>
      </c>
      <c r="S565" s="85" t="s">
        <v>3</v>
      </c>
      <c r="T565" s="117" t="str">
        <f t="shared" si="48"/>
        <v>ja</v>
      </c>
      <c r="U565" s="117" t="str">
        <f t="shared" si="49"/>
        <v>ja</v>
      </c>
      <c r="V565" s="142" t="s">
        <v>4580</v>
      </c>
      <c r="W565" s="118">
        <f t="shared" si="50"/>
        <v>1</v>
      </c>
      <c r="X565" s="117" t="str">
        <f t="shared" si="51"/>
        <v>OK</v>
      </c>
      <c r="Y565" s="117" t="str">
        <f t="shared" si="52"/>
        <v>keine</v>
      </c>
      <c r="Z565" s="117" t="str">
        <f t="shared" si="53"/>
        <v>OK</v>
      </c>
    </row>
    <row r="566" spans="1:26" s="117" customFormat="1" ht="12.75" hidden="1" customHeight="1" x14ac:dyDescent="0.35">
      <c r="A566" s="29" t="s">
        <v>2050</v>
      </c>
      <c r="B566" s="1" t="s">
        <v>191</v>
      </c>
      <c r="C566" s="29" t="s">
        <v>3</v>
      </c>
      <c r="D566" s="29" t="s">
        <v>3</v>
      </c>
      <c r="E566" s="29" t="s">
        <v>2</v>
      </c>
      <c r="F566" s="29" t="s">
        <v>2</v>
      </c>
      <c r="G566" s="29" t="s">
        <v>2</v>
      </c>
      <c r="H566" s="29" t="s">
        <v>2</v>
      </c>
      <c r="I566" s="133" t="s">
        <v>3</v>
      </c>
      <c r="J566" s="134">
        <v>2</v>
      </c>
      <c r="K566" s="29" t="s">
        <v>2</v>
      </c>
      <c r="L566" s="29" t="s">
        <v>2</v>
      </c>
      <c r="M566" s="29" t="s">
        <v>2</v>
      </c>
      <c r="N566" s="29" t="s">
        <v>3</v>
      </c>
      <c r="O566" s="1"/>
      <c r="P566" s="29" t="s">
        <v>57</v>
      </c>
      <c r="Q566" s="29"/>
      <c r="R566" s="85" t="s">
        <v>2</v>
      </c>
      <c r="S566" s="85" t="s">
        <v>2</v>
      </c>
      <c r="T566" s="117" t="str">
        <f t="shared" si="48"/>
        <v>ja</v>
      </c>
      <c r="U566" s="117" t="str">
        <f t="shared" si="49"/>
        <v>ja</v>
      </c>
      <c r="V566" s="142" t="s">
        <v>4588</v>
      </c>
      <c r="W566" s="118">
        <f t="shared" si="50"/>
        <v>2</v>
      </c>
      <c r="X566" s="117" t="str">
        <f t="shared" si="51"/>
        <v>OK</v>
      </c>
      <c r="Y566" s="117" t="str">
        <f t="shared" si="52"/>
        <v>1193/1207</v>
      </c>
      <c r="Z566" s="117" t="str">
        <f t="shared" si="53"/>
        <v>OK</v>
      </c>
    </row>
    <row r="567" spans="1:26" s="117" customFormat="1" ht="12.75" hidden="1" customHeight="1" x14ac:dyDescent="0.35">
      <c r="A567" s="29" t="s">
        <v>2305</v>
      </c>
      <c r="B567" s="1" t="s">
        <v>2304</v>
      </c>
      <c r="C567" s="29" t="s">
        <v>3</v>
      </c>
      <c r="D567" s="29" t="s">
        <v>3</v>
      </c>
      <c r="E567" s="29" t="s">
        <v>2</v>
      </c>
      <c r="F567" s="29" t="s">
        <v>2</v>
      </c>
      <c r="G567" s="29" t="s">
        <v>2</v>
      </c>
      <c r="H567" s="29" t="s">
        <v>2</v>
      </c>
      <c r="I567" s="133" t="s">
        <v>3</v>
      </c>
      <c r="J567" s="134">
        <v>3</v>
      </c>
      <c r="K567" s="29" t="s">
        <v>2</v>
      </c>
      <c r="L567" s="29" t="s">
        <v>2</v>
      </c>
      <c r="M567" s="29" t="s">
        <v>2</v>
      </c>
      <c r="N567" s="29" t="s">
        <v>3</v>
      </c>
      <c r="O567" s="1"/>
      <c r="P567" s="29" t="s">
        <v>57</v>
      </c>
      <c r="Q567" s="29"/>
      <c r="R567" s="85" t="s">
        <v>3</v>
      </c>
      <c r="S567" s="85" t="s">
        <v>3</v>
      </c>
      <c r="T567" s="117" t="str">
        <f t="shared" si="48"/>
        <v>ja</v>
      </c>
      <c r="U567" s="117" t="str">
        <f t="shared" si="49"/>
        <v>ja</v>
      </c>
      <c r="V567" s="142" t="s">
        <v>4588</v>
      </c>
      <c r="W567" s="118">
        <f t="shared" si="50"/>
        <v>3</v>
      </c>
      <c r="X567" s="117" t="str">
        <f t="shared" si="51"/>
        <v>OK</v>
      </c>
      <c r="Y567" s="117" t="str">
        <f t="shared" si="52"/>
        <v>1193/1207</v>
      </c>
      <c r="Z567" s="117" t="str">
        <f t="shared" si="53"/>
        <v>OK</v>
      </c>
    </row>
    <row r="568" spans="1:26" s="117" customFormat="1" ht="12.75" hidden="1" customHeight="1" x14ac:dyDescent="0.35">
      <c r="A568" s="29" t="s">
        <v>2932</v>
      </c>
      <c r="B568" s="1" t="s">
        <v>491</v>
      </c>
      <c r="C568" s="29" t="s">
        <v>3</v>
      </c>
      <c r="D568" s="29" t="s">
        <v>3</v>
      </c>
      <c r="E568" s="29" t="s">
        <v>2</v>
      </c>
      <c r="F568" s="29" t="s">
        <v>2</v>
      </c>
      <c r="G568" s="29" t="s">
        <v>2</v>
      </c>
      <c r="H568" s="29" t="s">
        <v>2</v>
      </c>
      <c r="I568" s="133" t="s">
        <v>3</v>
      </c>
      <c r="J568" s="134">
        <v>3</v>
      </c>
      <c r="K568" s="29" t="s">
        <v>2</v>
      </c>
      <c r="L568" s="29" t="s">
        <v>2</v>
      </c>
      <c r="M568" s="29" t="s">
        <v>2</v>
      </c>
      <c r="N568" s="29" t="s">
        <v>3</v>
      </c>
      <c r="O568" s="1"/>
      <c r="P568" s="29" t="s">
        <v>57</v>
      </c>
      <c r="Q568" s="29"/>
      <c r="R568" s="85" t="s">
        <v>3</v>
      </c>
      <c r="S568" s="85" t="s">
        <v>3</v>
      </c>
      <c r="T568" s="117" t="str">
        <f t="shared" si="48"/>
        <v>ja</v>
      </c>
      <c r="U568" s="117" t="str">
        <f t="shared" si="49"/>
        <v>ja</v>
      </c>
      <c r="V568" s="142" t="s">
        <v>4588</v>
      </c>
      <c r="W568" s="118">
        <f t="shared" si="50"/>
        <v>3</v>
      </c>
      <c r="X568" s="117" t="str">
        <f t="shared" si="51"/>
        <v>OK</v>
      </c>
      <c r="Y568" s="117" t="str">
        <f t="shared" si="52"/>
        <v>1193/1207</v>
      </c>
      <c r="Z568" s="117" t="str">
        <f t="shared" si="53"/>
        <v>OK</v>
      </c>
    </row>
    <row r="569" spans="1:26" s="117" customFormat="1" ht="12.75" hidden="1" customHeight="1" x14ac:dyDescent="0.35">
      <c r="A569" s="29" t="s">
        <v>2933</v>
      </c>
      <c r="B569" s="1" t="s">
        <v>1803</v>
      </c>
      <c r="C569" s="29" t="s">
        <v>2</v>
      </c>
      <c r="D569" s="29" t="s">
        <v>2</v>
      </c>
      <c r="E569" s="29" t="s">
        <v>2</v>
      </c>
      <c r="F569" s="29" t="s">
        <v>2</v>
      </c>
      <c r="G569" s="29" t="s">
        <v>2</v>
      </c>
      <c r="H569" s="29" t="s">
        <v>3</v>
      </c>
      <c r="I569" s="29" t="s">
        <v>2</v>
      </c>
      <c r="J569" s="30" t="s">
        <v>2</v>
      </c>
      <c r="K569" s="29" t="s">
        <v>2</v>
      </c>
      <c r="L569" s="29" t="s">
        <v>2</v>
      </c>
      <c r="M569" s="29" t="s">
        <v>2</v>
      </c>
      <c r="N569" s="29" t="s">
        <v>2</v>
      </c>
      <c r="O569" s="1" t="s">
        <v>2411</v>
      </c>
      <c r="P569" s="29" t="s">
        <v>59</v>
      </c>
      <c r="Q569" s="29"/>
      <c r="R569" s="85" t="s">
        <v>2</v>
      </c>
      <c r="S569" s="85" t="s">
        <v>2</v>
      </c>
      <c r="T569" s="117" t="str">
        <f t="shared" si="48"/>
        <v>ja</v>
      </c>
      <c r="U569" s="117" t="str">
        <f t="shared" si="49"/>
        <v>nein</v>
      </c>
      <c r="V569" s="142" t="s">
        <v>2411</v>
      </c>
      <c r="W569" s="118" t="str">
        <f t="shared" si="50"/>
        <v>nein</v>
      </c>
      <c r="X569" s="117" t="str">
        <f t="shared" si="51"/>
        <v>OK</v>
      </c>
      <c r="Y569" s="117" t="str">
        <f t="shared" si="52"/>
        <v>nicht FK (Vereins-RS)</v>
      </c>
      <c r="Z569" s="117" t="str">
        <f t="shared" si="53"/>
        <v>OK</v>
      </c>
    </row>
    <row r="570" spans="1:26" s="117" customFormat="1" ht="12.75" hidden="1" customHeight="1" x14ac:dyDescent="0.35">
      <c r="A570" s="29" t="s">
        <v>2934</v>
      </c>
      <c r="B570" s="1" t="s">
        <v>838</v>
      </c>
      <c r="C570" s="29" t="s">
        <v>3</v>
      </c>
      <c r="D570" s="29" t="s">
        <v>3</v>
      </c>
      <c r="E570" s="29" t="s">
        <v>2</v>
      </c>
      <c r="F570" s="29" t="s">
        <v>2</v>
      </c>
      <c r="G570" s="29" t="s">
        <v>2</v>
      </c>
      <c r="H570" s="29" t="s">
        <v>2</v>
      </c>
      <c r="I570" s="133" t="s">
        <v>3</v>
      </c>
      <c r="J570" s="134">
        <v>1</v>
      </c>
      <c r="K570" s="29" t="s">
        <v>2</v>
      </c>
      <c r="L570" s="29" t="s">
        <v>2</v>
      </c>
      <c r="M570" s="29" t="s">
        <v>2</v>
      </c>
      <c r="N570" s="29" t="s">
        <v>3</v>
      </c>
      <c r="O570" s="1"/>
      <c r="P570" s="29" t="s">
        <v>4</v>
      </c>
      <c r="Q570" s="29"/>
      <c r="R570" s="85" t="s">
        <v>3</v>
      </c>
      <c r="S570" s="85" t="s">
        <v>3</v>
      </c>
      <c r="T570" s="117" t="str">
        <f t="shared" si="48"/>
        <v>ja</v>
      </c>
      <c r="U570" s="117" t="str">
        <f t="shared" si="49"/>
        <v>ja</v>
      </c>
      <c r="V570" s="142" t="s">
        <v>4582</v>
      </c>
      <c r="W570" s="118">
        <f t="shared" si="50"/>
        <v>1</v>
      </c>
      <c r="X570" s="117" t="str">
        <f t="shared" si="51"/>
        <v>OK</v>
      </c>
      <c r="Y570" s="117" t="str">
        <f t="shared" si="52"/>
        <v>keine</v>
      </c>
      <c r="Z570" s="117" t="str">
        <f t="shared" si="53"/>
        <v>OK</v>
      </c>
    </row>
    <row r="571" spans="1:26" s="115" customFormat="1" ht="12.75" hidden="1" customHeight="1" x14ac:dyDescent="0.35">
      <c r="A571" s="29" t="s">
        <v>2266</v>
      </c>
      <c r="B571" s="1" t="s">
        <v>2265</v>
      </c>
      <c r="C571" s="29" t="s">
        <v>3</v>
      </c>
      <c r="D571" s="29" t="s">
        <v>3</v>
      </c>
      <c r="E571" s="29" t="s">
        <v>2</v>
      </c>
      <c r="F571" s="29" t="s">
        <v>2</v>
      </c>
      <c r="G571" s="29" t="s">
        <v>2</v>
      </c>
      <c r="H571" s="29" t="s">
        <v>2</v>
      </c>
      <c r="I571" s="29" t="s">
        <v>3</v>
      </c>
      <c r="J571" s="30">
        <v>2</v>
      </c>
      <c r="K571" s="29" t="s">
        <v>2</v>
      </c>
      <c r="L571" s="29" t="s">
        <v>2</v>
      </c>
      <c r="M571" s="29" t="s">
        <v>2</v>
      </c>
      <c r="N571" s="29" t="s">
        <v>3</v>
      </c>
      <c r="O571" s="1"/>
      <c r="P571" s="29" t="s">
        <v>4</v>
      </c>
      <c r="Q571" s="29"/>
      <c r="R571" s="85" t="s">
        <v>2</v>
      </c>
      <c r="S571" s="85" t="s">
        <v>2</v>
      </c>
      <c r="T571" s="117" t="str">
        <f t="shared" si="48"/>
        <v>ja</v>
      </c>
      <c r="U571" s="117" t="str">
        <f t="shared" si="49"/>
        <v>ja</v>
      </c>
      <c r="V571" s="142" t="s">
        <v>4573</v>
      </c>
      <c r="W571" s="118">
        <f t="shared" si="50"/>
        <v>2</v>
      </c>
      <c r="X571" s="117" t="str">
        <f t="shared" si="51"/>
        <v>OK</v>
      </c>
      <c r="Y571" s="117" t="str">
        <f t="shared" si="52"/>
        <v>keine</v>
      </c>
      <c r="Z571" s="117" t="str">
        <f t="shared" si="53"/>
        <v>OK</v>
      </c>
    </row>
    <row r="572" spans="1:26" s="117" customFormat="1" ht="12.75" hidden="1" customHeight="1" x14ac:dyDescent="0.35">
      <c r="A572" s="29" t="s">
        <v>2935</v>
      </c>
      <c r="B572" s="1" t="s">
        <v>1804</v>
      </c>
      <c r="C572" s="29" t="s">
        <v>2</v>
      </c>
      <c r="D572" s="29" t="s">
        <v>2</v>
      </c>
      <c r="E572" s="29" t="s">
        <v>2</v>
      </c>
      <c r="F572" s="29" t="s">
        <v>2</v>
      </c>
      <c r="G572" s="29" t="s">
        <v>2</v>
      </c>
      <c r="H572" s="29" t="s">
        <v>3</v>
      </c>
      <c r="I572" s="29" t="s">
        <v>2</v>
      </c>
      <c r="J572" s="30" t="s">
        <v>2</v>
      </c>
      <c r="K572" s="29" t="s">
        <v>2</v>
      </c>
      <c r="L572" s="29" t="s">
        <v>2</v>
      </c>
      <c r="M572" s="29" t="s">
        <v>2</v>
      </c>
      <c r="N572" s="29" t="s">
        <v>2</v>
      </c>
      <c r="O572" s="1" t="s">
        <v>2411</v>
      </c>
      <c r="P572" s="29" t="s">
        <v>59</v>
      </c>
      <c r="Q572" s="29"/>
      <c r="R572" s="85" t="s">
        <v>2</v>
      </c>
      <c r="S572" s="85" t="s">
        <v>2</v>
      </c>
      <c r="T572" s="117" t="str">
        <f t="shared" si="48"/>
        <v>ja</v>
      </c>
      <c r="U572" s="117" t="str">
        <f t="shared" si="49"/>
        <v>nein</v>
      </c>
      <c r="V572" s="142" t="s">
        <v>2411</v>
      </c>
      <c r="W572" s="118" t="str">
        <f t="shared" si="50"/>
        <v>nein</v>
      </c>
      <c r="X572" s="117" t="str">
        <f t="shared" si="51"/>
        <v>OK</v>
      </c>
      <c r="Y572" s="117" t="str">
        <f t="shared" si="52"/>
        <v>nicht FK (Vereins-RS)</v>
      </c>
      <c r="Z572" s="117" t="str">
        <f t="shared" si="53"/>
        <v>OK</v>
      </c>
    </row>
    <row r="573" spans="1:26" s="117" customFormat="1" ht="12.75" hidden="1" customHeight="1" x14ac:dyDescent="0.35">
      <c r="A573" s="29" t="s">
        <v>2936</v>
      </c>
      <c r="B573" s="1" t="s">
        <v>958</v>
      </c>
      <c r="C573" s="29" t="s">
        <v>3</v>
      </c>
      <c r="D573" s="29" t="s">
        <v>3</v>
      </c>
      <c r="E573" s="29" t="s">
        <v>2</v>
      </c>
      <c r="F573" s="29" t="s">
        <v>2</v>
      </c>
      <c r="G573" s="29" t="s">
        <v>2</v>
      </c>
      <c r="H573" s="29" t="s">
        <v>2</v>
      </c>
      <c r="I573" s="29" t="s">
        <v>3</v>
      </c>
      <c r="J573" s="30">
        <v>1</v>
      </c>
      <c r="K573" s="29" t="s">
        <v>2</v>
      </c>
      <c r="L573" s="29" t="s">
        <v>2</v>
      </c>
      <c r="M573" s="29" t="s">
        <v>2</v>
      </c>
      <c r="N573" s="29" t="s">
        <v>3</v>
      </c>
      <c r="O573" s="1"/>
      <c r="P573" s="29" t="s">
        <v>4</v>
      </c>
      <c r="Q573" s="29"/>
      <c r="R573" s="85" t="s">
        <v>3</v>
      </c>
      <c r="S573" s="85" t="s">
        <v>3</v>
      </c>
      <c r="T573" s="117" t="str">
        <f t="shared" si="48"/>
        <v>ja</v>
      </c>
      <c r="U573" s="117" t="str">
        <f t="shared" si="49"/>
        <v>ja</v>
      </c>
      <c r="V573" s="142" t="s">
        <v>4597</v>
      </c>
      <c r="W573" s="118">
        <f t="shared" si="50"/>
        <v>1</v>
      </c>
      <c r="X573" s="117" t="str">
        <f t="shared" si="51"/>
        <v>OK</v>
      </c>
      <c r="Y573" s="117" t="str">
        <f t="shared" si="52"/>
        <v>keine</v>
      </c>
      <c r="Z573" s="117" t="str">
        <f t="shared" si="53"/>
        <v>OK</v>
      </c>
    </row>
    <row r="574" spans="1:26" s="117" customFormat="1" ht="12.75" hidden="1" customHeight="1" x14ac:dyDescent="0.35">
      <c r="A574" s="29" t="s">
        <v>2937</v>
      </c>
      <c r="B574" s="1" t="s">
        <v>1691</v>
      </c>
      <c r="C574" s="29" t="s">
        <v>3</v>
      </c>
      <c r="D574" s="29" t="s">
        <v>3</v>
      </c>
      <c r="E574" s="29" t="s">
        <v>2</v>
      </c>
      <c r="F574" s="29" t="s">
        <v>2</v>
      </c>
      <c r="G574" s="29" t="s">
        <v>2</v>
      </c>
      <c r="H574" s="29" t="s">
        <v>2</v>
      </c>
      <c r="I574" s="29" t="s">
        <v>3</v>
      </c>
      <c r="J574" s="30">
        <v>2</v>
      </c>
      <c r="K574" s="29" t="s">
        <v>2</v>
      </c>
      <c r="L574" s="29" t="s">
        <v>2</v>
      </c>
      <c r="M574" s="29" t="s">
        <v>2</v>
      </c>
      <c r="N574" s="29" t="s">
        <v>3</v>
      </c>
      <c r="O574" s="1"/>
      <c r="P574" s="29" t="s">
        <v>4</v>
      </c>
      <c r="Q574" s="29"/>
      <c r="R574" s="85" t="s">
        <v>3</v>
      </c>
      <c r="S574" s="85" t="s">
        <v>3</v>
      </c>
      <c r="T574" s="117" t="str">
        <f t="shared" si="48"/>
        <v>ja</v>
      </c>
      <c r="U574" s="117" t="str">
        <f t="shared" si="49"/>
        <v>ja</v>
      </c>
      <c r="V574" s="142" t="s">
        <v>4581</v>
      </c>
      <c r="W574" s="118">
        <f t="shared" si="50"/>
        <v>2</v>
      </c>
      <c r="X574" s="117" t="str">
        <f t="shared" si="51"/>
        <v>OK</v>
      </c>
      <c r="Y574" s="117" t="str">
        <f t="shared" si="52"/>
        <v>keine</v>
      </c>
      <c r="Z574" s="117" t="str">
        <f t="shared" si="53"/>
        <v>OK</v>
      </c>
    </row>
    <row r="575" spans="1:26" s="117" customFormat="1" ht="12.75" hidden="1" customHeight="1" x14ac:dyDescent="0.35">
      <c r="A575" s="29" t="s">
        <v>2938</v>
      </c>
      <c r="B575" s="1" t="s">
        <v>1692</v>
      </c>
      <c r="C575" s="29" t="s">
        <v>3</v>
      </c>
      <c r="D575" s="29" t="s">
        <v>3</v>
      </c>
      <c r="E575" s="29" t="s">
        <v>2</v>
      </c>
      <c r="F575" s="29" t="s">
        <v>2</v>
      </c>
      <c r="G575" s="29" t="s">
        <v>2</v>
      </c>
      <c r="H575" s="29" t="s">
        <v>2</v>
      </c>
      <c r="I575" s="29" t="s">
        <v>3</v>
      </c>
      <c r="J575" s="30">
        <v>2</v>
      </c>
      <c r="K575" s="29" t="s">
        <v>2</v>
      </c>
      <c r="L575" s="29" t="s">
        <v>2</v>
      </c>
      <c r="M575" s="29" t="s">
        <v>2</v>
      </c>
      <c r="N575" s="29" t="s">
        <v>3</v>
      </c>
      <c r="O575" s="1"/>
      <c r="P575" s="29" t="s">
        <v>4</v>
      </c>
      <c r="Q575" s="29"/>
      <c r="R575" s="85" t="s">
        <v>3</v>
      </c>
      <c r="S575" s="85" t="s">
        <v>3</v>
      </c>
      <c r="T575" s="117" t="str">
        <f t="shared" si="48"/>
        <v>ja</v>
      </c>
      <c r="U575" s="117" t="str">
        <f t="shared" si="49"/>
        <v>ja</v>
      </c>
      <c r="V575" s="142" t="s">
        <v>4581</v>
      </c>
      <c r="W575" s="118">
        <f t="shared" si="50"/>
        <v>2</v>
      </c>
      <c r="X575" s="117" t="str">
        <f t="shared" si="51"/>
        <v>OK</v>
      </c>
      <c r="Y575" s="117" t="str">
        <f t="shared" si="52"/>
        <v>keine</v>
      </c>
      <c r="Z575" s="117" t="str">
        <f t="shared" si="53"/>
        <v>OK</v>
      </c>
    </row>
    <row r="576" spans="1:26" s="117" customFormat="1" ht="12.75" hidden="1" customHeight="1" x14ac:dyDescent="0.35">
      <c r="A576" s="29" t="s">
        <v>2939</v>
      </c>
      <c r="B576" s="1" t="s">
        <v>799</v>
      </c>
      <c r="C576" s="29" t="s">
        <v>3</v>
      </c>
      <c r="D576" s="29" t="s">
        <v>3</v>
      </c>
      <c r="E576" s="29" t="s">
        <v>2</v>
      </c>
      <c r="F576" s="29" t="s">
        <v>2</v>
      </c>
      <c r="G576" s="29" t="s">
        <v>2</v>
      </c>
      <c r="H576" s="29" t="s">
        <v>2</v>
      </c>
      <c r="I576" s="29" t="s">
        <v>3</v>
      </c>
      <c r="J576" s="30">
        <v>1</v>
      </c>
      <c r="K576" s="29" t="s">
        <v>2</v>
      </c>
      <c r="L576" s="29" t="s">
        <v>2</v>
      </c>
      <c r="M576" s="29" t="s">
        <v>2</v>
      </c>
      <c r="N576" s="29" t="s">
        <v>3</v>
      </c>
      <c r="O576" s="1"/>
      <c r="P576" s="29" t="s">
        <v>4</v>
      </c>
      <c r="Q576" s="29"/>
      <c r="R576" s="85" t="s">
        <v>3</v>
      </c>
      <c r="S576" s="85" t="s">
        <v>3</v>
      </c>
      <c r="T576" s="117" t="str">
        <f t="shared" si="48"/>
        <v>ja</v>
      </c>
      <c r="U576" s="117" t="str">
        <f t="shared" si="49"/>
        <v>ja</v>
      </c>
      <c r="V576" s="142" t="s">
        <v>4577</v>
      </c>
      <c r="W576" s="118">
        <f t="shared" si="50"/>
        <v>1</v>
      </c>
      <c r="X576" s="117" t="str">
        <f t="shared" si="51"/>
        <v>OK</v>
      </c>
      <c r="Y576" s="117" t="str">
        <f t="shared" si="52"/>
        <v>keine</v>
      </c>
      <c r="Z576" s="117" t="str">
        <f t="shared" si="53"/>
        <v>OK</v>
      </c>
    </row>
    <row r="577" spans="1:26" s="117" customFormat="1" ht="12.75" hidden="1" customHeight="1" x14ac:dyDescent="0.35">
      <c r="A577" s="29" t="s">
        <v>2940</v>
      </c>
      <c r="B577" s="1" t="s">
        <v>101</v>
      </c>
      <c r="C577" s="29" t="s">
        <v>3</v>
      </c>
      <c r="D577" s="29" t="s">
        <v>3</v>
      </c>
      <c r="E577" s="29" t="s">
        <v>2</v>
      </c>
      <c r="F577" s="29" t="s">
        <v>2</v>
      </c>
      <c r="G577" s="29" t="s">
        <v>2</v>
      </c>
      <c r="H577" s="29" t="s">
        <v>2</v>
      </c>
      <c r="I577" s="29" t="s">
        <v>3</v>
      </c>
      <c r="J577" s="30">
        <v>1</v>
      </c>
      <c r="K577" s="29" t="s">
        <v>2</v>
      </c>
      <c r="L577" s="29" t="s">
        <v>2</v>
      </c>
      <c r="M577" s="29" t="s">
        <v>2</v>
      </c>
      <c r="N577" s="29" t="s">
        <v>3</v>
      </c>
      <c r="O577" s="1"/>
      <c r="P577" s="29" t="s">
        <v>4</v>
      </c>
      <c r="Q577" s="29"/>
      <c r="R577" s="85" t="s">
        <v>3</v>
      </c>
      <c r="S577" s="85" t="s">
        <v>3</v>
      </c>
      <c r="T577" s="117" t="str">
        <f t="shared" si="48"/>
        <v>ja</v>
      </c>
      <c r="U577" s="117" t="str">
        <f t="shared" si="49"/>
        <v>ja</v>
      </c>
      <c r="V577" s="142" t="s">
        <v>4585</v>
      </c>
      <c r="W577" s="118">
        <f t="shared" si="50"/>
        <v>1</v>
      </c>
      <c r="X577" s="117" t="str">
        <f t="shared" si="51"/>
        <v>OK</v>
      </c>
      <c r="Y577" s="117" t="str">
        <f t="shared" si="52"/>
        <v>keine</v>
      </c>
      <c r="Z577" s="117" t="str">
        <f t="shared" si="53"/>
        <v>OK</v>
      </c>
    </row>
    <row r="578" spans="1:26" s="117" customFormat="1" ht="12.75" hidden="1" customHeight="1" x14ac:dyDescent="0.35">
      <c r="A578" s="29" t="s">
        <v>2941</v>
      </c>
      <c r="B578" s="1" t="s">
        <v>800</v>
      </c>
      <c r="C578" s="29" t="s">
        <v>3</v>
      </c>
      <c r="D578" s="29" t="s">
        <v>3</v>
      </c>
      <c r="E578" s="29" t="s">
        <v>2</v>
      </c>
      <c r="F578" s="29" t="s">
        <v>2</v>
      </c>
      <c r="G578" s="29" t="s">
        <v>2</v>
      </c>
      <c r="H578" s="29" t="s">
        <v>2</v>
      </c>
      <c r="I578" s="29" t="s">
        <v>3</v>
      </c>
      <c r="J578" s="30">
        <v>1</v>
      </c>
      <c r="K578" s="29" t="s">
        <v>2</v>
      </c>
      <c r="L578" s="29" t="s">
        <v>2</v>
      </c>
      <c r="M578" s="29" t="s">
        <v>2</v>
      </c>
      <c r="N578" s="29" t="s">
        <v>3</v>
      </c>
      <c r="O578" s="1"/>
      <c r="P578" s="29" t="s">
        <v>4</v>
      </c>
      <c r="Q578" s="29"/>
      <c r="R578" s="85" t="s">
        <v>2</v>
      </c>
      <c r="S578" s="85" t="s">
        <v>2</v>
      </c>
      <c r="T578" s="117" t="str">
        <f t="shared" si="48"/>
        <v>ja</v>
      </c>
      <c r="U578" s="117" t="str">
        <f t="shared" si="49"/>
        <v>ja</v>
      </c>
      <c r="V578" s="142" t="s">
        <v>4585</v>
      </c>
      <c r="W578" s="118">
        <f t="shared" si="50"/>
        <v>1</v>
      </c>
      <c r="X578" s="117" t="str">
        <f t="shared" si="51"/>
        <v>OK</v>
      </c>
      <c r="Y578" s="117" t="str">
        <f t="shared" si="52"/>
        <v>keine</v>
      </c>
      <c r="Z578" s="117" t="str">
        <f t="shared" si="53"/>
        <v>OK</v>
      </c>
    </row>
    <row r="579" spans="1:26" s="117" customFormat="1" ht="12.75" hidden="1" customHeight="1" x14ac:dyDescent="0.35">
      <c r="A579" s="29" t="s">
        <v>2942</v>
      </c>
      <c r="B579" s="1" t="s">
        <v>1948</v>
      </c>
      <c r="C579" s="29" t="s">
        <v>3</v>
      </c>
      <c r="D579" s="29" t="s">
        <v>3</v>
      </c>
      <c r="E579" s="29" t="s">
        <v>2</v>
      </c>
      <c r="F579" s="29" t="s">
        <v>2</v>
      </c>
      <c r="G579" s="29" t="s">
        <v>2</v>
      </c>
      <c r="H579" s="29" t="s">
        <v>2</v>
      </c>
      <c r="I579" s="30" t="s">
        <v>3</v>
      </c>
      <c r="J579" s="30">
        <v>1</v>
      </c>
      <c r="K579" s="29" t="s">
        <v>2</v>
      </c>
      <c r="L579" s="29" t="s">
        <v>2</v>
      </c>
      <c r="M579" s="29" t="s">
        <v>2</v>
      </c>
      <c r="N579" s="29" t="s">
        <v>3</v>
      </c>
      <c r="O579" s="1" t="s">
        <v>2412</v>
      </c>
      <c r="P579" s="29"/>
      <c r="Q579" s="29"/>
      <c r="R579" s="85" t="s">
        <v>2</v>
      </c>
      <c r="S579" s="85" t="s">
        <v>2</v>
      </c>
      <c r="T579" s="117" t="str">
        <f t="shared" ref="T579:T642" si="54">IF(AND(C579="nein",D579="nein",E579="nein",F579="nein",G579="nein",H579="nein",I579="nein",K579="nein",L579="nein",M579="nein",N579="nein"),"nein","ja")</f>
        <v>ja</v>
      </c>
      <c r="U579" s="117" t="str">
        <f t="shared" ref="U579:U642" si="55">IF(OR(C579="ja",D579="ja",G579="ja",A579="8100"),"ja","nein")</f>
        <v>ja</v>
      </c>
      <c r="V579" s="142" t="s">
        <v>4599</v>
      </c>
      <c r="W579" s="118">
        <f t="shared" si="50"/>
        <v>1</v>
      </c>
      <c r="X579" s="117" t="str">
        <f t="shared" si="51"/>
        <v>OK</v>
      </c>
      <c r="Y579" s="117">
        <f t="shared" si="52"/>
        <v>0</v>
      </c>
      <c r="Z579" s="117" t="str">
        <f t="shared" si="53"/>
        <v>OK</v>
      </c>
    </row>
    <row r="580" spans="1:26" s="117" customFormat="1" ht="12.75" hidden="1" customHeight="1" x14ac:dyDescent="0.35">
      <c r="A580" s="29" t="s">
        <v>2943</v>
      </c>
      <c r="B580" s="1" t="s">
        <v>532</v>
      </c>
      <c r="C580" s="29" t="s">
        <v>3</v>
      </c>
      <c r="D580" s="29" t="s">
        <v>3</v>
      </c>
      <c r="E580" s="29" t="s">
        <v>2</v>
      </c>
      <c r="F580" s="29" t="s">
        <v>2</v>
      </c>
      <c r="G580" s="29" t="s">
        <v>2</v>
      </c>
      <c r="H580" s="29" t="s">
        <v>2</v>
      </c>
      <c r="I580" s="29" t="s">
        <v>3</v>
      </c>
      <c r="J580" s="30">
        <v>1</v>
      </c>
      <c r="K580" s="29" t="s">
        <v>2</v>
      </c>
      <c r="L580" s="29" t="s">
        <v>2</v>
      </c>
      <c r="M580" s="29" t="s">
        <v>2</v>
      </c>
      <c r="N580" s="29" t="s">
        <v>3</v>
      </c>
      <c r="O580" s="1"/>
      <c r="P580" s="29" t="s">
        <v>4</v>
      </c>
      <c r="Q580" s="29"/>
      <c r="R580" s="85" t="s">
        <v>2</v>
      </c>
      <c r="S580" s="85" t="s">
        <v>2</v>
      </c>
      <c r="T580" s="117" t="str">
        <f t="shared" si="54"/>
        <v>ja</v>
      </c>
      <c r="U580" s="117" t="str">
        <f t="shared" si="55"/>
        <v>ja</v>
      </c>
      <c r="V580" s="142" t="s">
        <v>4580</v>
      </c>
      <c r="W580" s="118">
        <f t="shared" ref="W580:W643" si="56">J580</f>
        <v>1</v>
      </c>
      <c r="X580" s="117" t="str">
        <f t="shared" ref="X580:X643" si="57">IF(J580=W580,"OK","NICHT OK!")</f>
        <v>OK</v>
      </c>
      <c r="Y580" s="117" t="str">
        <f t="shared" ref="Y580:Y643" si="58">P580</f>
        <v>keine</v>
      </c>
      <c r="Z580" s="117" t="str">
        <f t="shared" ref="Z580:Z643" si="59">IF(P580=Y580,"OK","NICHT OK!")</f>
        <v>OK</v>
      </c>
    </row>
    <row r="581" spans="1:26" s="117" customFormat="1" ht="12.75" hidden="1" customHeight="1" x14ac:dyDescent="0.35">
      <c r="A581" s="29" t="s">
        <v>2944</v>
      </c>
      <c r="B581" s="1" t="s">
        <v>792</v>
      </c>
      <c r="C581" s="29" t="s">
        <v>3</v>
      </c>
      <c r="D581" s="29" t="s">
        <v>3</v>
      </c>
      <c r="E581" s="29" t="s">
        <v>2</v>
      </c>
      <c r="F581" s="29" t="s">
        <v>2</v>
      </c>
      <c r="G581" s="29" t="s">
        <v>2</v>
      </c>
      <c r="H581" s="29" t="s">
        <v>2</v>
      </c>
      <c r="I581" s="29" t="s">
        <v>3</v>
      </c>
      <c r="J581" s="30">
        <v>1</v>
      </c>
      <c r="K581" s="29" t="s">
        <v>2</v>
      </c>
      <c r="L581" s="29" t="s">
        <v>2</v>
      </c>
      <c r="M581" s="29" t="s">
        <v>2</v>
      </c>
      <c r="N581" s="29" t="s">
        <v>3</v>
      </c>
      <c r="O581" s="1"/>
      <c r="P581" s="29" t="s">
        <v>4</v>
      </c>
      <c r="Q581" s="29"/>
      <c r="R581" s="85" t="s">
        <v>3</v>
      </c>
      <c r="S581" s="85" t="s">
        <v>3</v>
      </c>
      <c r="T581" s="117" t="str">
        <f t="shared" si="54"/>
        <v>ja</v>
      </c>
      <c r="U581" s="117" t="str">
        <f t="shared" si="55"/>
        <v>ja</v>
      </c>
      <c r="V581" s="142" t="s">
        <v>4582</v>
      </c>
      <c r="W581" s="118">
        <f t="shared" si="56"/>
        <v>1</v>
      </c>
      <c r="X581" s="117" t="str">
        <f t="shared" si="57"/>
        <v>OK</v>
      </c>
      <c r="Y581" s="117" t="str">
        <f t="shared" si="58"/>
        <v>keine</v>
      </c>
      <c r="Z581" s="117" t="str">
        <f t="shared" si="59"/>
        <v>OK</v>
      </c>
    </row>
    <row r="582" spans="1:26" s="117" customFormat="1" ht="12.75" hidden="1" customHeight="1" x14ac:dyDescent="0.35">
      <c r="A582" s="29" t="s">
        <v>2945</v>
      </c>
      <c r="B582" s="1" t="s">
        <v>791</v>
      </c>
      <c r="C582" s="29" t="s">
        <v>3</v>
      </c>
      <c r="D582" s="29" t="s">
        <v>3</v>
      </c>
      <c r="E582" s="29" t="s">
        <v>2</v>
      </c>
      <c r="F582" s="29" t="s">
        <v>2</v>
      </c>
      <c r="G582" s="29" t="s">
        <v>2</v>
      </c>
      <c r="H582" s="29" t="s">
        <v>2</v>
      </c>
      <c r="I582" s="133" t="s">
        <v>3</v>
      </c>
      <c r="J582" s="134">
        <v>1</v>
      </c>
      <c r="K582" s="29" t="s">
        <v>2</v>
      </c>
      <c r="L582" s="29" t="s">
        <v>2</v>
      </c>
      <c r="M582" s="29" t="s">
        <v>2</v>
      </c>
      <c r="N582" s="29" t="s">
        <v>3</v>
      </c>
      <c r="O582" s="1"/>
      <c r="P582" s="29" t="s">
        <v>4</v>
      </c>
      <c r="Q582" s="29"/>
      <c r="R582" s="85" t="s">
        <v>3</v>
      </c>
      <c r="S582" s="85" t="s">
        <v>3</v>
      </c>
      <c r="T582" s="117" t="str">
        <f t="shared" si="54"/>
        <v>ja</v>
      </c>
      <c r="U582" s="117" t="str">
        <f t="shared" si="55"/>
        <v>ja</v>
      </c>
      <c r="V582" s="142" t="s">
        <v>4582</v>
      </c>
      <c r="W582" s="118">
        <f t="shared" si="56"/>
        <v>1</v>
      </c>
      <c r="X582" s="117" t="str">
        <f t="shared" si="57"/>
        <v>OK</v>
      </c>
      <c r="Y582" s="117" t="str">
        <f t="shared" si="58"/>
        <v>keine</v>
      </c>
      <c r="Z582" s="117" t="str">
        <f t="shared" si="59"/>
        <v>OK</v>
      </c>
    </row>
    <row r="583" spans="1:26" s="117" customFormat="1" ht="12.75" hidden="1" customHeight="1" x14ac:dyDescent="0.35">
      <c r="A583" s="29" t="s">
        <v>2268</v>
      </c>
      <c r="B583" s="1" t="s">
        <v>2267</v>
      </c>
      <c r="C583" s="29" t="s">
        <v>3</v>
      </c>
      <c r="D583" s="29" t="s">
        <v>3</v>
      </c>
      <c r="E583" s="29" t="s">
        <v>2</v>
      </c>
      <c r="F583" s="29" t="s">
        <v>2</v>
      </c>
      <c r="G583" s="29" t="s">
        <v>2</v>
      </c>
      <c r="H583" s="29" t="s">
        <v>2</v>
      </c>
      <c r="I583" s="29" t="s">
        <v>3</v>
      </c>
      <c r="J583" s="30">
        <v>1</v>
      </c>
      <c r="K583" s="29" t="s">
        <v>2</v>
      </c>
      <c r="L583" s="29" t="s">
        <v>2</v>
      </c>
      <c r="M583" s="29" t="s">
        <v>2</v>
      </c>
      <c r="N583" s="29" t="s">
        <v>3</v>
      </c>
      <c r="O583" s="1"/>
      <c r="P583" s="29" t="s">
        <v>4</v>
      </c>
      <c r="Q583" s="29"/>
      <c r="R583" s="85" t="s">
        <v>2</v>
      </c>
      <c r="S583" s="85" t="s">
        <v>2</v>
      </c>
      <c r="T583" s="117" t="str">
        <f t="shared" si="54"/>
        <v>ja</v>
      </c>
      <c r="U583" s="117" t="str">
        <f t="shared" si="55"/>
        <v>ja</v>
      </c>
      <c r="V583" s="142" t="s">
        <v>4573</v>
      </c>
      <c r="W583" s="118">
        <f t="shared" si="56"/>
        <v>1</v>
      </c>
      <c r="X583" s="117" t="str">
        <f t="shared" si="57"/>
        <v>OK</v>
      </c>
      <c r="Y583" s="117" t="str">
        <f t="shared" si="58"/>
        <v>keine</v>
      </c>
      <c r="Z583" s="117" t="str">
        <f t="shared" si="59"/>
        <v>OK</v>
      </c>
    </row>
    <row r="584" spans="1:26" s="117" customFormat="1" ht="12.75" hidden="1" customHeight="1" x14ac:dyDescent="0.35">
      <c r="A584" s="29" t="s">
        <v>2946</v>
      </c>
      <c r="B584" s="1" t="s">
        <v>675</v>
      </c>
      <c r="C584" s="29" t="s">
        <v>3</v>
      </c>
      <c r="D584" s="29" t="s">
        <v>3</v>
      </c>
      <c r="E584" s="29" t="s">
        <v>2</v>
      </c>
      <c r="F584" s="29" t="s">
        <v>2</v>
      </c>
      <c r="G584" s="29" t="s">
        <v>2</v>
      </c>
      <c r="H584" s="29" t="s">
        <v>2</v>
      </c>
      <c r="I584" s="133" t="s">
        <v>3</v>
      </c>
      <c r="J584" s="134">
        <v>4</v>
      </c>
      <c r="K584" s="29" t="s">
        <v>2</v>
      </c>
      <c r="L584" s="29" t="s">
        <v>2</v>
      </c>
      <c r="M584" s="29" t="s">
        <v>2</v>
      </c>
      <c r="N584" s="29" t="s">
        <v>3</v>
      </c>
      <c r="O584" s="1" t="s">
        <v>2412</v>
      </c>
      <c r="P584" s="29" t="s">
        <v>4438</v>
      </c>
      <c r="Q584" s="29"/>
      <c r="R584" s="85" t="s">
        <v>2</v>
      </c>
      <c r="S584" s="85" t="s">
        <v>2</v>
      </c>
      <c r="T584" s="117" t="str">
        <f t="shared" si="54"/>
        <v>ja</v>
      </c>
      <c r="U584" s="117" t="str">
        <f t="shared" si="55"/>
        <v>ja</v>
      </c>
      <c r="V584" s="142" t="s">
        <v>4602</v>
      </c>
      <c r="W584" s="118">
        <f t="shared" si="56"/>
        <v>4</v>
      </c>
      <c r="X584" s="117" t="str">
        <f t="shared" si="57"/>
        <v>OK</v>
      </c>
      <c r="Y584" s="117" t="str">
        <f t="shared" si="58"/>
        <v>1193/1207/1195</v>
      </c>
      <c r="Z584" s="117" t="str">
        <f t="shared" si="59"/>
        <v>OK</v>
      </c>
    </row>
    <row r="585" spans="1:26" s="117" customFormat="1" ht="12.75" hidden="1" customHeight="1" x14ac:dyDescent="0.35">
      <c r="A585" s="29" t="s">
        <v>2947</v>
      </c>
      <c r="B585" s="1" t="s">
        <v>1513</v>
      </c>
      <c r="C585" s="29" t="s">
        <v>3</v>
      </c>
      <c r="D585" s="29" t="s">
        <v>3</v>
      </c>
      <c r="E585" s="29" t="s">
        <v>2</v>
      </c>
      <c r="F585" s="29" t="s">
        <v>2</v>
      </c>
      <c r="G585" s="29" t="s">
        <v>2</v>
      </c>
      <c r="H585" s="29" t="s">
        <v>2</v>
      </c>
      <c r="I585" s="29" t="s">
        <v>3</v>
      </c>
      <c r="J585" s="30">
        <v>2</v>
      </c>
      <c r="K585" s="29" t="s">
        <v>2</v>
      </c>
      <c r="L585" s="29" t="s">
        <v>2</v>
      </c>
      <c r="M585" s="29" t="s">
        <v>2</v>
      </c>
      <c r="N585" s="29" t="s">
        <v>3</v>
      </c>
      <c r="O585" s="1"/>
      <c r="P585" s="29" t="s">
        <v>4</v>
      </c>
      <c r="Q585" s="29"/>
      <c r="R585" s="85" t="s">
        <v>2</v>
      </c>
      <c r="S585" s="85" t="s">
        <v>2</v>
      </c>
      <c r="T585" s="117" t="str">
        <f t="shared" si="54"/>
        <v>ja</v>
      </c>
      <c r="U585" s="117" t="str">
        <f t="shared" si="55"/>
        <v>ja</v>
      </c>
      <c r="V585" s="142" t="s">
        <v>4577</v>
      </c>
      <c r="W585" s="118">
        <f t="shared" si="56"/>
        <v>2</v>
      </c>
      <c r="X585" s="117" t="str">
        <f t="shared" si="57"/>
        <v>OK</v>
      </c>
      <c r="Y585" s="117" t="str">
        <f t="shared" si="58"/>
        <v>keine</v>
      </c>
      <c r="Z585" s="117" t="str">
        <f t="shared" si="59"/>
        <v>OK</v>
      </c>
    </row>
    <row r="586" spans="1:26" s="115" customFormat="1" ht="12.75" hidden="1" customHeight="1" x14ac:dyDescent="0.35">
      <c r="A586" s="29" t="s">
        <v>2948</v>
      </c>
      <c r="B586" s="1" t="s">
        <v>199</v>
      </c>
      <c r="C586" s="29" t="s">
        <v>3</v>
      </c>
      <c r="D586" s="29" t="s">
        <v>3</v>
      </c>
      <c r="E586" s="29" t="s">
        <v>2</v>
      </c>
      <c r="F586" s="29" t="s">
        <v>2</v>
      </c>
      <c r="G586" s="29" t="s">
        <v>2</v>
      </c>
      <c r="H586" s="29" t="s">
        <v>2</v>
      </c>
      <c r="I586" s="29" t="s">
        <v>3</v>
      </c>
      <c r="J586" s="30">
        <v>1</v>
      </c>
      <c r="K586" s="29" t="s">
        <v>2</v>
      </c>
      <c r="L586" s="29" t="s">
        <v>2</v>
      </c>
      <c r="M586" s="29" t="s">
        <v>2</v>
      </c>
      <c r="N586" s="29" t="s">
        <v>3</v>
      </c>
      <c r="O586" s="1"/>
      <c r="P586" s="29" t="s">
        <v>4</v>
      </c>
      <c r="Q586" s="29"/>
      <c r="R586" s="85" t="s">
        <v>3</v>
      </c>
      <c r="S586" s="85" t="s">
        <v>3</v>
      </c>
      <c r="T586" s="117" t="str">
        <f t="shared" si="54"/>
        <v>ja</v>
      </c>
      <c r="U586" s="117" t="str">
        <f t="shared" si="55"/>
        <v>ja</v>
      </c>
      <c r="V586" s="142" t="s">
        <v>4586</v>
      </c>
      <c r="W586" s="118">
        <f t="shared" si="56"/>
        <v>1</v>
      </c>
      <c r="X586" s="117" t="str">
        <f t="shared" si="57"/>
        <v>OK</v>
      </c>
      <c r="Y586" s="117" t="str">
        <f t="shared" si="58"/>
        <v>keine</v>
      </c>
      <c r="Z586" s="117" t="str">
        <f t="shared" si="59"/>
        <v>OK</v>
      </c>
    </row>
    <row r="587" spans="1:26" s="117" customFormat="1" ht="12.75" hidden="1" customHeight="1" x14ac:dyDescent="0.35">
      <c r="A587" s="29" t="s">
        <v>2949</v>
      </c>
      <c r="B587" s="1" t="s">
        <v>1500</v>
      </c>
      <c r="C587" s="29" t="s">
        <v>3</v>
      </c>
      <c r="D587" s="29" t="s">
        <v>3</v>
      </c>
      <c r="E587" s="29" t="s">
        <v>2</v>
      </c>
      <c r="F587" s="29" t="s">
        <v>2</v>
      </c>
      <c r="G587" s="29" t="s">
        <v>2</v>
      </c>
      <c r="H587" s="29" t="s">
        <v>2</v>
      </c>
      <c r="I587" s="30" t="s">
        <v>3</v>
      </c>
      <c r="J587" s="30">
        <v>4</v>
      </c>
      <c r="K587" s="29" t="s">
        <v>2</v>
      </c>
      <c r="L587" s="29" t="s">
        <v>2</v>
      </c>
      <c r="M587" s="29" t="s">
        <v>2</v>
      </c>
      <c r="N587" s="29" t="s">
        <v>3</v>
      </c>
      <c r="O587" s="1" t="s">
        <v>2412</v>
      </c>
      <c r="P587" s="29">
        <v>1195</v>
      </c>
      <c r="Q587" s="29"/>
      <c r="R587" s="85" t="s">
        <v>2</v>
      </c>
      <c r="S587" s="85" t="s">
        <v>2</v>
      </c>
      <c r="T587" s="117" t="str">
        <f t="shared" si="54"/>
        <v>ja</v>
      </c>
      <c r="U587" s="117" t="str">
        <f t="shared" si="55"/>
        <v>ja</v>
      </c>
      <c r="V587" s="142" t="s">
        <v>4575</v>
      </c>
      <c r="W587" s="118">
        <f t="shared" si="56"/>
        <v>4</v>
      </c>
      <c r="X587" s="117" t="str">
        <f t="shared" si="57"/>
        <v>OK</v>
      </c>
      <c r="Y587" s="117">
        <f t="shared" si="58"/>
        <v>1195</v>
      </c>
      <c r="Z587" s="117" t="str">
        <f t="shared" si="59"/>
        <v>OK</v>
      </c>
    </row>
    <row r="588" spans="1:26" s="117" customFormat="1" ht="12.75" hidden="1" customHeight="1" x14ac:dyDescent="0.35">
      <c r="A588" s="29" t="s">
        <v>2950</v>
      </c>
      <c r="B588" s="1" t="s">
        <v>1501</v>
      </c>
      <c r="C588" s="29" t="s">
        <v>3</v>
      </c>
      <c r="D588" s="29" t="s">
        <v>3</v>
      </c>
      <c r="E588" s="29" t="s">
        <v>2</v>
      </c>
      <c r="F588" s="29" t="s">
        <v>2</v>
      </c>
      <c r="G588" s="29" t="s">
        <v>2</v>
      </c>
      <c r="H588" s="29" t="s">
        <v>2</v>
      </c>
      <c r="I588" s="30" t="s">
        <v>3</v>
      </c>
      <c r="J588" s="30">
        <v>4</v>
      </c>
      <c r="K588" s="29" t="s">
        <v>2</v>
      </c>
      <c r="L588" s="29" t="s">
        <v>2</v>
      </c>
      <c r="M588" s="29" t="s">
        <v>2</v>
      </c>
      <c r="N588" s="29" t="s">
        <v>3</v>
      </c>
      <c r="O588" s="1" t="s">
        <v>2412</v>
      </c>
      <c r="P588" s="29">
        <v>1195</v>
      </c>
      <c r="Q588" s="29"/>
      <c r="R588" s="85" t="s">
        <v>2</v>
      </c>
      <c r="S588" s="85" t="s">
        <v>2</v>
      </c>
      <c r="T588" s="117" t="str">
        <f t="shared" si="54"/>
        <v>ja</v>
      </c>
      <c r="U588" s="117" t="str">
        <f t="shared" si="55"/>
        <v>ja</v>
      </c>
      <c r="V588" s="142" t="s">
        <v>4575</v>
      </c>
      <c r="W588" s="118">
        <f t="shared" si="56"/>
        <v>4</v>
      </c>
      <c r="X588" s="117" t="str">
        <f t="shared" si="57"/>
        <v>OK</v>
      </c>
      <c r="Y588" s="117">
        <f t="shared" si="58"/>
        <v>1195</v>
      </c>
      <c r="Z588" s="117" t="str">
        <f t="shared" si="59"/>
        <v>OK</v>
      </c>
    </row>
    <row r="589" spans="1:26" s="117" customFormat="1" ht="12.75" hidden="1" customHeight="1" x14ac:dyDescent="0.35">
      <c r="A589" s="29" t="s">
        <v>2951</v>
      </c>
      <c r="B589" s="1" t="s">
        <v>1189</v>
      </c>
      <c r="C589" s="29" t="s">
        <v>3</v>
      </c>
      <c r="D589" s="29" t="s">
        <v>3</v>
      </c>
      <c r="E589" s="29" t="s">
        <v>2</v>
      </c>
      <c r="F589" s="29" t="s">
        <v>2</v>
      </c>
      <c r="G589" s="29" t="s">
        <v>2</v>
      </c>
      <c r="H589" s="29" t="s">
        <v>2</v>
      </c>
      <c r="I589" s="29" t="s">
        <v>3</v>
      </c>
      <c r="J589" s="30">
        <v>2</v>
      </c>
      <c r="K589" s="29" t="s">
        <v>2</v>
      </c>
      <c r="L589" s="29" t="s">
        <v>2</v>
      </c>
      <c r="M589" s="29" t="s">
        <v>2</v>
      </c>
      <c r="N589" s="29" t="s">
        <v>3</v>
      </c>
      <c r="O589" s="1"/>
      <c r="P589" s="29" t="s">
        <v>4</v>
      </c>
      <c r="Q589" s="29"/>
      <c r="R589" s="85" t="s">
        <v>2</v>
      </c>
      <c r="S589" s="85" t="s">
        <v>2</v>
      </c>
      <c r="T589" s="117" t="str">
        <f t="shared" si="54"/>
        <v>ja</v>
      </c>
      <c r="U589" s="117" t="str">
        <f t="shared" si="55"/>
        <v>ja</v>
      </c>
      <c r="V589" s="142" t="s">
        <v>4591</v>
      </c>
      <c r="W589" s="118">
        <f t="shared" si="56"/>
        <v>2</v>
      </c>
      <c r="X589" s="117" t="str">
        <f t="shared" si="57"/>
        <v>OK</v>
      </c>
      <c r="Y589" s="117" t="str">
        <f t="shared" si="58"/>
        <v>keine</v>
      </c>
      <c r="Z589" s="117" t="str">
        <f t="shared" si="59"/>
        <v>OK</v>
      </c>
    </row>
    <row r="590" spans="1:26" s="115" customFormat="1" ht="12.75" hidden="1" customHeight="1" x14ac:dyDescent="0.35">
      <c r="A590" s="29" t="s">
        <v>2952</v>
      </c>
      <c r="B590" s="1" t="s">
        <v>411</v>
      </c>
      <c r="C590" s="29" t="s">
        <v>3</v>
      </c>
      <c r="D590" s="29" t="s">
        <v>3</v>
      </c>
      <c r="E590" s="29" t="s">
        <v>2</v>
      </c>
      <c r="F590" s="29" t="s">
        <v>2</v>
      </c>
      <c r="G590" s="29" t="s">
        <v>2</v>
      </c>
      <c r="H590" s="29" t="s">
        <v>2</v>
      </c>
      <c r="I590" s="30" t="s">
        <v>3</v>
      </c>
      <c r="J590" s="30">
        <v>1</v>
      </c>
      <c r="K590" s="29" t="s">
        <v>2</v>
      </c>
      <c r="L590" s="29" t="s">
        <v>2</v>
      </c>
      <c r="M590" s="29" t="s">
        <v>2</v>
      </c>
      <c r="N590" s="29" t="s">
        <v>3</v>
      </c>
      <c r="O590" s="1"/>
      <c r="P590" s="29" t="s">
        <v>4</v>
      </c>
      <c r="Q590" s="29"/>
      <c r="R590" s="85" t="s">
        <v>2</v>
      </c>
      <c r="S590" s="85" t="s">
        <v>2</v>
      </c>
      <c r="T590" s="117" t="str">
        <f t="shared" si="54"/>
        <v>ja</v>
      </c>
      <c r="U590" s="117" t="str">
        <f t="shared" si="55"/>
        <v>ja</v>
      </c>
      <c r="V590" s="142" t="s">
        <v>4622</v>
      </c>
      <c r="W590" s="118">
        <f t="shared" si="56"/>
        <v>1</v>
      </c>
      <c r="X590" s="117" t="str">
        <f t="shared" si="57"/>
        <v>OK</v>
      </c>
      <c r="Y590" s="117" t="str">
        <f t="shared" si="58"/>
        <v>keine</v>
      </c>
      <c r="Z590" s="117" t="str">
        <f t="shared" si="59"/>
        <v>OK</v>
      </c>
    </row>
    <row r="591" spans="1:26" s="117" customFormat="1" ht="12.75" hidden="1" customHeight="1" x14ac:dyDescent="0.35">
      <c r="A591" s="29" t="s">
        <v>2953</v>
      </c>
      <c r="B591" s="1" t="s">
        <v>839</v>
      </c>
      <c r="C591" s="29" t="s">
        <v>3</v>
      </c>
      <c r="D591" s="29" t="s">
        <v>3</v>
      </c>
      <c r="E591" s="29" t="s">
        <v>2</v>
      </c>
      <c r="F591" s="29" t="s">
        <v>2</v>
      </c>
      <c r="G591" s="29" t="s">
        <v>2</v>
      </c>
      <c r="H591" s="29" t="s">
        <v>2</v>
      </c>
      <c r="I591" s="133" t="s">
        <v>3</v>
      </c>
      <c r="J591" s="134">
        <v>1</v>
      </c>
      <c r="K591" s="29" t="s">
        <v>2</v>
      </c>
      <c r="L591" s="29" t="s">
        <v>2</v>
      </c>
      <c r="M591" s="29" t="s">
        <v>2</v>
      </c>
      <c r="N591" s="29" t="s">
        <v>3</v>
      </c>
      <c r="O591" s="1"/>
      <c r="P591" s="29" t="s">
        <v>4</v>
      </c>
      <c r="Q591" s="29"/>
      <c r="R591" s="85" t="s">
        <v>3</v>
      </c>
      <c r="S591" s="85" t="s">
        <v>3</v>
      </c>
      <c r="T591" s="117" t="str">
        <f t="shared" si="54"/>
        <v>ja</v>
      </c>
      <c r="U591" s="117" t="str">
        <f t="shared" si="55"/>
        <v>ja</v>
      </c>
      <c r="V591" s="142" t="s">
        <v>4582</v>
      </c>
      <c r="W591" s="118">
        <f t="shared" si="56"/>
        <v>1</v>
      </c>
      <c r="X591" s="117" t="str">
        <f t="shared" si="57"/>
        <v>OK</v>
      </c>
      <c r="Y591" s="117" t="str">
        <f t="shared" si="58"/>
        <v>keine</v>
      </c>
      <c r="Z591" s="117" t="str">
        <f t="shared" si="59"/>
        <v>OK</v>
      </c>
    </row>
    <row r="592" spans="1:26" s="117" customFormat="1" ht="12.75" hidden="1" customHeight="1" x14ac:dyDescent="0.35">
      <c r="A592" s="29" t="s">
        <v>2954</v>
      </c>
      <c r="B592" s="1" t="s">
        <v>1949</v>
      </c>
      <c r="C592" s="29" t="s">
        <v>3</v>
      </c>
      <c r="D592" s="29" t="s">
        <v>3</v>
      </c>
      <c r="E592" s="29" t="s">
        <v>2</v>
      </c>
      <c r="F592" s="29" t="s">
        <v>2</v>
      </c>
      <c r="G592" s="29" t="s">
        <v>2</v>
      </c>
      <c r="H592" s="29" t="s">
        <v>2</v>
      </c>
      <c r="I592" s="133" t="s">
        <v>3</v>
      </c>
      <c r="J592" s="134">
        <v>1</v>
      </c>
      <c r="K592" s="29" t="s">
        <v>2</v>
      </c>
      <c r="L592" s="29" t="s">
        <v>2</v>
      </c>
      <c r="M592" s="29" t="s">
        <v>2</v>
      </c>
      <c r="N592" s="29" t="s">
        <v>3</v>
      </c>
      <c r="O592" s="1"/>
      <c r="P592" s="29" t="s">
        <v>4</v>
      </c>
      <c r="Q592" s="29"/>
      <c r="R592" s="85" t="s">
        <v>2</v>
      </c>
      <c r="S592" s="85" t="s">
        <v>2</v>
      </c>
      <c r="T592" s="117" t="str">
        <f t="shared" si="54"/>
        <v>ja</v>
      </c>
      <c r="U592" s="117" t="str">
        <f t="shared" si="55"/>
        <v>ja</v>
      </c>
      <c r="V592" s="142" t="s">
        <v>4606</v>
      </c>
      <c r="W592" s="118">
        <f t="shared" si="56"/>
        <v>1</v>
      </c>
      <c r="X592" s="117" t="str">
        <f t="shared" si="57"/>
        <v>OK</v>
      </c>
      <c r="Y592" s="117" t="str">
        <f t="shared" si="58"/>
        <v>keine</v>
      </c>
      <c r="Z592" s="117" t="str">
        <f t="shared" si="59"/>
        <v>OK</v>
      </c>
    </row>
    <row r="593" spans="1:26" s="117" customFormat="1" ht="12.75" hidden="1" customHeight="1" x14ac:dyDescent="0.35">
      <c r="A593" s="29" t="s">
        <v>2955</v>
      </c>
      <c r="B593" s="1" t="s">
        <v>262</v>
      </c>
      <c r="C593" s="29" t="s">
        <v>3</v>
      </c>
      <c r="D593" s="29" t="s">
        <v>3</v>
      </c>
      <c r="E593" s="29" t="s">
        <v>2</v>
      </c>
      <c r="F593" s="29" t="s">
        <v>2</v>
      </c>
      <c r="G593" s="29" t="s">
        <v>2</v>
      </c>
      <c r="H593" s="29" t="s">
        <v>2</v>
      </c>
      <c r="I593" s="133" t="s">
        <v>3</v>
      </c>
      <c r="J593" s="134">
        <v>2</v>
      </c>
      <c r="K593" s="29" t="s">
        <v>2</v>
      </c>
      <c r="L593" s="29" t="s">
        <v>2</v>
      </c>
      <c r="M593" s="29" t="s">
        <v>2</v>
      </c>
      <c r="N593" s="29" t="s">
        <v>3</v>
      </c>
      <c r="O593" s="1"/>
      <c r="P593" s="29" t="s">
        <v>4</v>
      </c>
      <c r="Q593" s="29"/>
      <c r="R593" s="85" t="s">
        <v>3</v>
      </c>
      <c r="S593" s="85" t="s">
        <v>3</v>
      </c>
      <c r="T593" s="117" t="str">
        <f t="shared" si="54"/>
        <v>ja</v>
      </c>
      <c r="U593" s="117" t="str">
        <f t="shared" si="55"/>
        <v>ja</v>
      </c>
      <c r="V593" s="142" t="s">
        <v>4582</v>
      </c>
      <c r="W593" s="118">
        <f t="shared" si="56"/>
        <v>2</v>
      </c>
      <c r="X593" s="117" t="str">
        <f t="shared" si="57"/>
        <v>OK</v>
      </c>
      <c r="Y593" s="117" t="str">
        <f t="shared" si="58"/>
        <v>keine</v>
      </c>
      <c r="Z593" s="117" t="str">
        <f t="shared" si="59"/>
        <v>OK</v>
      </c>
    </row>
    <row r="594" spans="1:26" s="117" customFormat="1" ht="12.75" hidden="1" customHeight="1" x14ac:dyDescent="0.35">
      <c r="A594" s="29" t="s">
        <v>2956</v>
      </c>
      <c r="B594" s="1" t="s">
        <v>1637</v>
      </c>
      <c r="C594" s="29" t="s">
        <v>3</v>
      </c>
      <c r="D594" s="29" t="s">
        <v>3</v>
      </c>
      <c r="E594" s="29" t="s">
        <v>2</v>
      </c>
      <c r="F594" s="29" t="s">
        <v>2</v>
      </c>
      <c r="G594" s="29" t="s">
        <v>2</v>
      </c>
      <c r="H594" s="29" t="s">
        <v>2</v>
      </c>
      <c r="I594" s="29" t="s">
        <v>3</v>
      </c>
      <c r="J594" s="30">
        <v>1</v>
      </c>
      <c r="K594" s="29" t="s">
        <v>2</v>
      </c>
      <c r="L594" s="29" t="s">
        <v>2</v>
      </c>
      <c r="M594" s="29" t="s">
        <v>2</v>
      </c>
      <c r="N594" s="29" t="s">
        <v>3</v>
      </c>
      <c r="O594" s="1"/>
      <c r="P594" s="29" t="s">
        <v>4</v>
      </c>
      <c r="Q594" s="29"/>
      <c r="R594" s="85" t="s">
        <v>2</v>
      </c>
      <c r="S594" s="85" t="s">
        <v>2</v>
      </c>
      <c r="T594" s="117" t="str">
        <f t="shared" si="54"/>
        <v>ja</v>
      </c>
      <c r="U594" s="117" t="str">
        <f t="shared" si="55"/>
        <v>ja</v>
      </c>
      <c r="V594" s="142" t="s">
        <v>4604</v>
      </c>
      <c r="W594" s="118">
        <f t="shared" si="56"/>
        <v>1</v>
      </c>
      <c r="X594" s="117" t="str">
        <f t="shared" si="57"/>
        <v>OK</v>
      </c>
      <c r="Y594" s="117" t="str">
        <f t="shared" si="58"/>
        <v>keine</v>
      </c>
      <c r="Z594" s="117" t="str">
        <f t="shared" si="59"/>
        <v>OK</v>
      </c>
    </row>
    <row r="595" spans="1:26" s="117" customFormat="1" ht="12.75" hidden="1" customHeight="1" x14ac:dyDescent="0.35">
      <c r="A595" s="29" t="s">
        <v>2957</v>
      </c>
      <c r="B595" s="1" t="s">
        <v>453</v>
      </c>
      <c r="C595" s="29" t="s">
        <v>3</v>
      </c>
      <c r="D595" s="29" t="s">
        <v>3</v>
      </c>
      <c r="E595" s="29" t="s">
        <v>2</v>
      </c>
      <c r="F595" s="29" t="s">
        <v>2</v>
      </c>
      <c r="G595" s="29" t="s">
        <v>2</v>
      </c>
      <c r="H595" s="29" t="s">
        <v>2</v>
      </c>
      <c r="I595" s="134" t="s">
        <v>3</v>
      </c>
      <c r="J595" s="134">
        <v>4</v>
      </c>
      <c r="K595" s="29" t="s">
        <v>2</v>
      </c>
      <c r="L595" s="29" t="s">
        <v>2</v>
      </c>
      <c r="M595" s="29" t="s">
        <v>2</v>
      </c>
      <c r="N595" s="29" t="s">
        <v>3</v>
      </c>
      <c r="O595" s="1" t="s">
        <v>2412</v>
      </c>
      <c r="P595" s="29" t="s">
        <v>4438</v>
      </c>
      <c r="Q595" s="29"/>
      <c r="R595" s="85" t="s">
        <v>2</v>
      </c>
      <c r="S595" s="85" t="s">
        <v>2</v>
      </c>
      <c r="T595" s="117" t="str">
        <f t="shared" si="54"/>
        <v>ja</v>
      </c>
      <c r="U595" s="117" t="str">
        <f t="shared" si="55"/>
        <v>ja</v>
      </c>
      <c r="V595" s="142" t="s">
        <v>4588</v>
      </c>
      <c r="W595" s="118">
        <f t="shared" si="56"/>
        <v>4</v>
      </c>
      <c r="X595" s="117" t="str">
        <f t="shared" si="57"/>
        <v>OK</v>
      </c>
      <c r="Y595" s="117" t="str">
        <f t="shared" si="58"/>
        <v>1193/1207/1195</v>
      </c>
      <c r="Z595" s="117" t="str">
        <f t="shared" si="59"/>
        <v>OK</v>
      </c>
    </row>
    <row r="596" spans="1:26" s="117" customFormat="1" ht="12.75" hidden="1" customHeight="1" x14ac:dyDescent="0.35">
      <c r="A596" s="29" t="s">
        <v>2958</v>
      </c>
      <c r="B596" s="1" t="s">
        <v>1950</v>
      </c>
      <c r="C596" s="29" t="s">
        <v>3</v>
      </c>
      <c r="D596" s="29" t="s">
        <v>3</v>
      </c>
      <c r="E596" s="29" t="s">
        <v>2</v>
      </c>
      <c r="F596" s="29" t="s">
        <v>2</v>
      </c>
      <c r="G596" s="29" t="s">
        <v>2</v>
      </c>
      <c r="H596" s="29" t="s">
        <v>2</v>
      </c>
      <c r="I596" s="29" t="s">
        <v>3</v>
      </c>
      <c r="J596" s="30">
        <v>2</v>
      </c>
      <c r="K596" s="29" t="s">
        <v>2</v>
      </c>
      <c r="L596" s="29" t="s">
        <v>2</v>
      </c>
      <c r="M596" s="29" t="s">
        <v>2</v>
      </c>
      <c r="N596" s="29" t="s">
        <v>3</v>
      </c>
      <c r="O596" s="1"/>
      <c r="P596" s="29" t="s">
        <v>4</v>
      </c>
      <c r="Q596" s="29"/>
      <c r="R596" s="85" t="s">
        <v>2</v>
      </c>
      <c r="S596" s="85" t="s">
        <v>2</v>
      </c>
      <c r="T596" s="117" t="str">
        <f t="shared" si="54"/>
        <v>ja</v>
      </c>
      <c r="U596" s="117" t="str">
        <f t="shared" si="55"/>
        <v>ja</v>
      </c>
      <c r="V596" s="142" t="s">
        <v>4580</v>
      </c>
      <c r="W596" s="118">
        <f t="shared" si="56"/>
        <v>2</v>
      </c>
      <c r="X596" s="117" t="str">
        <f t="shared" si="57"/>
        <v>OK</v>
      </c>
      <c r="Y596" s="117" t="str">
        <f t="shared" si="58"/>
        <v>keine</v>
      </c>
      <c r="Z596" s="117" t="str">
        <f t="shared" si="59"/>
        <v>OK</v>
      </c>
    </row>
    <row r="597" spans="1:26" s="117" customFormat="1" ht="12.75" hidden="1" customHeight="1" x14ac:dyDescent="0.35">
      <c r="A597" s="29" t="s">
        <v>2959</v>
      </c>
      <c r="B597" s="1" t="s">
        <v>1502</v>
      </c>
      <c r="C597" s="29" t="s">
        <v>3</v>
      </c>
      <c r="D597" s="29" t="s">
        <v>3</v>
      </c>
      <c r="E597" s="29" t="s">
        <v>2</v>
      </c>
      <c r="F597" s="29" t="s">
        <v>2</v>
      </c>
      <c r="G597" s="29" t="s">
        <v>2</v>
      </c>
      <c r="H597" s="29" t="s">
        <v>2</v>
      </c>
      <c r="I597" s="29" t="s">
        <v>3</v>
      </c>
      <c r="J597" s="30">
        <v>3</v>
      </c>
      <c r="K597" s="29" t="s">
        <v>2</v>
      </c>
      <c r="L597" s="29" t="s">
        <v>2</v>
      </c>
      <c r="M597" s="29" t="s">
        <v>2</v>
      </c>
      <c r="N597" s="29" t="s">
        <v>3</v>
      </c>
      <c r="O597" s="1"/>
      <c r="P597" s="29" t="s">
        <v>4</v>
      </c>
      <c r="Q597" s="29"/>
      <c r="R597" s="85" t="s">
        <v>2</v>
      </c>
      <c r="S597" s="85" t="s">
        <v>2</v>
      </c>
      <c r="T597" s="117" t="str">
        <f t="shared" si="54"/>
        <v>ja</v>
      </c>
      <c r="U597" s="117" t="str">
        <f t="shared" si="55"/>
        <v>ja</v>
      </c>
      <c r="V597" s="142" t="s">
        <v>4575</v>
      </c>
      <c r="W597" s="118">
        <f t="shared" si="56"/>
        <v>3</v>
      </c>
      <c r="X597" s="117" t="str">
        <f t="shared" si="57"/>
        <v>OK</v>
      </c>
      <c r="Y597" s="117" t="str">
        <f t="shared" si="58"/>
        <v>keine</v>
      </c>
      <c r="Z597" s="117" t="str">
        <f t="shared" si="59"/>
        <v>OK</v>
      </c>
    </row>
    <row r="598" spans="1:26" s="117" customFormat="1" ht="12.75" hidden="1" customHeight="1" x14ac:dyDescent="0.35">
      <c r="A598" s="29" t="s">
        <v>2249</v>
      </c>
      <c r="B598" s="1" t="s">
        <v>2248</v>
      </c>
      <c r="C598" s="29" t="s">
        <v>3</v>
      </c>
      <c r="D598" s="29" t="s">
        <v>3</v>
      </c>
      <c r="E598" s="29" t="s">
        <v>2</v>
      </c>
      <c r="F598" s="29" t="s">
        <v>2</v>
      </c>
      <c r="G598" s="29" t="s">
        <v>2</v>
      </c>
      <c r="H598" s="29" t="s">
        <v>2</v>
      </c>
      <c r="I598" s="29" t="s">
        <v>3</v>
      </c>
      <c r="J598" s="30">
        <v>3</v>
      </c>
      <c r="K598" s="29" t="s">
        <v>2</v>
      </c>
      <c r="L598" s="29" t="s">
        <v>2</v>
      </c>
      <c r="M598" s="29" t="s">
        <v>2</v>
      </c>
      <c r="N598" s="29" t="s">
        <v>3</v>
      </c>
      <c r="O598" s="1"/>
      <c r="P598" s="29" t="s">
        <v>4</v>
      </c>
      <c r="Q598" s="29"/>
      <c r="R598" s="85" t="s">
        <v>2</v>
      </c>
      <c r="S598" s="85" t="s">
        <v>2</v>
      </c>
      <c r="T598" s="117" t="str">
        <f t="shared" si="54"/>
        <v>ja</v>
      </c>
      <c r="U598" s="117" t="str">
        <f t="shared" si="55"/>
        <v>ja</v>
      </c>
      <c r="V598" s="142" t="s">
        <v>4575</v>
      </c>
      <c r="W598" s="118">
        <f t="shared" si="56"/>
        <v>3</v>
      </c>
      <c r="X598" s="117" t="str">
        <f t="shared" si="57"/>
        <v>OK</v>
      </c>
      <c r="Y598" s="117" t="str">
        <f t="shared" si="58"/>
        <v>keine</v>
      </c>
      <c r="Z598" s="117" t="str">
        <f t="shared" si="59"/>
        <v>OK</v>
      </c>
    </row>
    <row r="599" spans="1:26" s="117" customFormat="1" ht="12.75" hidden="1" customHeight="1" x14ac:dyDescent="0.35">
      <c r="A599" s="29" t="s">
        <v>2960</v>
      </c>
      <c r="B599" s="1" t="s">
        <v>1503</v>
      </c>
      <c r="C599" s="29" t="s">
        <v>3</v>
      </c>
      <c r="D599" s="29" t="s">
        <v>3</v>
      </c>
      <c r="E599" s="29" t="s">
        <v>2</v>
      </c>
      <c r="F599" s="29" t="s">
        <v>2</v>
      </c>
      <c r="G599" s="29" t="s">
        <v>2</v>
      </c>
      <c r="H599" s="29" t="s">
        <v>2</v>
      </c>
      <c r="I599" s="29" t="s">
        <v>3</v>
      </c>
      <c r="J599" s="30">
        <v>3</v>
      </c>
      <c r="K599" s="29" t="s">
        <v>2</v>
      </c>
      <c r="L599" s="29" t="s">
        <v>2</v>
      </c>
      <c r="M599" s="29" t="s">
        <v>2</v>
      </c>
      <c r="N599" s="29" t="s">
        <v>3</v>
      </c>
      <c r="O599" s="1"/>
      <c r="P599" s="29" t="s">
        <v>4</v>
      </c>
      <c r="Q599" s="29"/>
      <c r="R599" s="85" t="s">
        <v>2</v>
      </c>
      <c r="S599" s="85" t="s">
        <v>2</v>
      </c>
      <c r="T599" s="117" t="str">
        <f t="shared" si="54"/>
        <v>ja</v>
      </c>
      <c r="U599" s="117" t="str">
        <f t="shared" si="55"/>
        <v>ja</v>
      </c>
      <c r="V599" s="142" t="s">
        <v>4575</v>
      </c>
      <c r="W599" s="118">
        <f t="shared" si="56"/>
        <v>3</v>
      </c>
      <c r="X599" s="117" t="str">
        <f t="shared" si="57"/>
        <v>OK</v>
      </c>
      <c r="Y599" s="117" t="str">
        <f t="shared" si="58"/>
        <v>keine</v>
      </c>
      <c r="Z599" s="117" t="str">
        <f t="shared" si="59"/>
        <v>OK</v>
      </c>
    </row>
    <row r="600" spans="1:26" s="115" customFormat="1" ht="12.75" hidden="1" customHeight="1" x14ac:dyDescent="0.35">
      <c r="A600" s="29" t="s">
        <v>2961</v>
      </c>
      <c r="B600" s="1" t="s">
        <v>382</v>
      </c>
      <c r="C600" s="29" t="s">
        <v>3</v>
      </c>
      <c r="D600" s="29" t="s">
        <v>3</v>
      </c>
      <c r="E600" s="29" t="s">
        <v>2</v>
      </c>
      <c r="F600" s="29" t="s">
        <v>2</v>
      </c>
      <c r="G600" s="29" t="s">
        <v>2</v>
      </c>
      <c r="H600" s="29" t="s">
        <v>2</v>
      </c>
      <c r="I600" s="29" t="s">
        <v>3</v>
      </c>
      <c r="J600" s="30">
        <v>1</v>
      </c>
      <c r="K600" s="29" t="s">
        <v>2</v>
      </c>
      <c r="L600" s="29" t="s">
        <v>2</v>
      </c>
      <c r="M600" s="29" t="s">
        <v>2</v>
      </c>
      <c r="N600" s="29" t="s">
        <v>3</v>
      </c>
      <c r="O600" s="1"/>
      <c r="P600" s="29" t="s">
        <v>4</v>
      </c>
      <c r="Q600" s="29"/>
      <c r="R600" s="85" t="s">
        <v>2</v>
      </c>
      <c r="S600" s="85" t="s">
        <v>2</v>
      </c>
      <c r="T600" s="117" t="str">
        <f t="shared" si="54"/>
        <v>ja</v>
      </c>
      <c r="U600" s="117" t="str">
        <f t="shared" si="55"/>
        <v>ja</v>
      </c>
      <c r="V600" s="142" t="s">
        <v>4580</v>
      </c>
      <c r="W600" s="118">
        <f t="shared" si="56"/>
        <v>1</v>
      </c>
      <c r="X600" s="117" t="str">
        <f t="shared" si="57"/>
        <v>OK</v>
      </c>
      <c r="Y600" s="117" t="str">
        <f t="shared" si="58"/>
        <v>keine</v>
      </c>
      <c r="Z600" s="117" t="str">
        <f t="shared" si="59"/>
        <v>OK</v>
      </c>
    </row>
    <row r="601" spans="1:26" s="117" customFormat="1" ht="12.75" hidden="1" customHeight="1" x14ac:dyDescent="0.35">
      <c r="A601" s="29" t="s">
        <v>2286</v>
      </c>
      <c r="B601" s="1" t="s">
        <v>2285</v>
      </c>
      <c r="C601" s="29" t="s">
        <v>3</v>
      </c>
      <c r="D601" s="29" t="s">
        <v>3</v>
      </c>
      <c r="E601" s="29" t="s">
        <v>2</v>
      </c>
      <c r="F601" s="29" t="s">
        <v>2</v>
      </c>
      <c r="G601" s="29" t="s">
        <v>2</v>
      </c>
      <c r="H601" s="29" t="s">
        <v>2</v>
      </c>
      <c r="I601" s="29" t="s">
        <v>3</v>
      </c>
      <c r="J601" s="30">
        <v>1</v>
      </c>
      <c r="K601" s="29" t="s">
        <v>2</v>
      </c>
      <c r="L601" s="29" t="s">
        <v>2</v>
      </c>
      <c r="M601" s="29" t="s">
        <v>2</v>
      </c>
      <c r="N601" s="29" t="s">
        <v>3</v>
      </c>
      <c r="O601" s="1"/>
      <c r="P601" s="29" t="s">
        <v>4</v>
      </c>
      <c r="Q601" s="29"/>
      <c r="R601" s="85" t="s">
        <v>2</v>
      </c>
      <c r="S601" s="85" t="s">
        <v>2</v>
      </c>
      <c r="T601" s="117" t="str">
        <f t="shared" si="54"/>
        <v>ja</v>
      </c>
      <c r="U601" s="117" t="str">
        <f t="shared" si="55"/>
        <v>ja</v>
      </c>
      <c r="V601" s="142" t="s">
        <v>4577</v>
      </c>
      <c r="W601" s="118">
        <f t="shared" si="56"/>
        <v>1</v>
      </c>
      <c r="X601" s="117" t="str">
        <f t="shared" si="57"/>
        <v>OK</v>
      </c>
      <c r="Y601" s="117" t="str">
        <f t="shared" si="58"/>
        <v>keine</v>
      </c>
      <c r="Z601" s="117" t="str">
        <f t="shared" si="59"/>
        <v>OK</v>
      </c>
    </row>
    <row r="602" spans="1:26" s="117" customFormat="1" ht="12.75" hidden="1" customHeight="1" x14ac:dyDescent="0.35">
      <c r="A602" s="29" t="s">
        <v>2292</v>
      </c>
      <c r="B602" s="1" t="s">
        <v>2291</v>
      </c>
      <c r="C602" s="29" t="s">
        <v>3</v>
      </c>
      <c r="D602" s="29" t="s">
        <v>3</v>
      </c>
      <c r="E602" s="29" t="s">
        <v>2</v>
      </c>
      <c r="F602" s="29" t="s">
        <v>2</v>
      </c>
      <c r="G602" s="29" t="s">
        <v>2</v>
      </c>
      <c r="H602" s="29" t="s">
        <v>2</v>
      </c>
      <c r="I602" s="30" t="s">
        <v>3</v>
      </c>
      <c r="J602" s="30">
        <v>4</v>
      </c>
      <c r="K602" s="29" t="s">
        <v>2</v>
      </c>
      <c r="L602" s="29" t="s">
        <v>2</v>
      </c>
      <c r="M602" s="29" t="s">
        <v>2</v>
      </c>
      <c r="N602" s="29" t="s">
        <v>3</v>
      </c>
      <c r="O602" s="1" t="s">
        <v>2412</v>
      </c>
      <c r="P602" s="29" t="s">
        <v>4438</v>
      </c>
      <c r="Q602" s="29"/>
      <c r="R602" s="85" t="s">
        <v>2</v>
      </c>
      <c r="S602" s="85" t="s">
        <v>2</v>
      </c>
      <c r="T602" s="117" t="str">
        <f t="shared" si="54"/>
        <v>ja</v>
      </c>
      <c r="U602" s="117" t="str">
        <f t="shared" si="55"/>
        <v>ja</v>
      </c>
      <c r="V602" s="142" t="s">
        <v>4587</v>
      </c>
      <c r="W602" s="118">
        <f t="shared" si="56"/>
        <v>4</v>
      </c>
      <c r="X602" s="117" t="str">
        <f t="shared" si="57"/>
        <v>OK</v>
      </c>
      <c r="Y602" s="117" t="str">
        <f t="shared" si="58"/>
        <v>1193/1207/1195</v>
      </c>
      <c r="Z602" s="117" t="str">
        <f t="shared" si="59"/>
        <v>OK</v>
      </c>
    </row>
    <row r="603" spans="1:26" s="117" customFormat="1" ht="12.75" hidden="1" customHeight="1" x14ac:dyDescent="0.35">
      <c r="A603" s="29" t="s">
        <v>2962</v>
      </c>
      <c r="B603" s="1" t="s">
        <v>213</v>
      </c>
      <c r="C603" s="29" t="s">
        <v>3</v>
      </c>
      <c r="D603" s="29" t="s">
        <v>3</v>
      </c>
      <c r="E603" s="29" t="s">
        <v>2</v>
      </c>
      <c r="F603" s="29" t="s">
        <v>2</v>
      </c>
      <c r="G603" s="29" t="s">
        <v>2</v>
      </c>
      <c r="H603" s="29" t="s">
        <v>2</v>
      </c>
      <c r="I603" s="29" t="s">
        <v>3</v>
      </c>
      <c r="J603" s="30">
        <v>1</v>
      </c>
      <c r="K603" s="29" t="s">
        <v>2</v>
      </c>
      <c r="L603" s="29" t="s">
        <v>2</v>
      </c>
      <c r="M603" s="29" t="s">
        <v>2</v>
      </c>
      <c r="N603" s="29" t="s">
        <v>3</v>
      </c>
      <c r="O603" s="1"/>
      <c r="P603" s="29" t="s">
        <v>4</v>
      </c>
      <c r="Q603" s="29"/>
      <c r="R603" s="85" t="s">
        <v>3</v>
      </c>
      <c r="S603" s="85" t="s">
        <v>3</v>
      </c>
      <c r="T603" s="117" t="str">
        <f t="shared" si="54"/>
        <v>ja</v>
      </c>
      <c r="U603" s="117" t="str">
        <f t="shared" si="55"/>
        <v>ja</v>
      </c>
      <c r="V603" s="142" t="s">
        <v>4605</v>
      </c>
      <c r="W603" s="118">
        <f t="shared" si="56"/>
        <v>1</v>
      </c>
      <c r="X603" s="117" t="str">
        <f t="shared" si="57"/>
        <v>OK</v>
      </c>
      <c r="Y603" s="117" t="str">
        <f t="shared" si="58"/>
        <v>keine</v>
      </c>
      <c r="Z603" s="117" t="str">
        <f t="shared" si="59"/>
        <v>OK</v>
      </c>
    </row>
    <row r="604" spans="1:26" s="117" customFormat="1" ht="12.75" hidden="1" customHeight="1" x14ac:dyDescent="0.35">
      <c r="A604" s="29" t="s">
        <v>2963</v>
      </c>
      <c r="B604" s="1" t="s">
        <v>342</v>
      </c>
      <c r="C604" s="29" t="s">
        <v>3</v>
      </c>
      <c r="D604" s="29" t="s">
        <v>3</v>
      </c>
      <c r="E604" s="29" t="s">
        <v>2</v>
      </c>
      <c r="F604" s="29" t="s">
        <v>2</v>
      </c>
      <c r="G604" s="29" t="s">
        <v>2</v>
      </c>
      <c r="H604" s="29" t="s">
        <v>2</v>
      </c>
      <c r="I604" s="29" t="s">
        <v>3</v>
      </c>
      <c r="J604" s="30">
        <v>2</v>
      </c>
      <c r="K604" s="29" t="s">
        <v>2</v>
      </c>
      <c r="L604" s="29" t="s">
        <v>2</v>
      </c>
      <c r="M604" s="29" t="s">
        <v>2</v>
      </c>
      <c r="N604" s="29" t="s">
        <v>3</v>
      </c>
      <c r="O604" s="1"/>
      <c r="P604" s="29" t="s">
        <v>4</v>
      </c>
      <c r="Q604" s="29"/>
      <c r="R604" s="85" t="s">
        <v>2</v>
      </c>
      <c r="S604" s="85" t="s">
        <v>2</v>
      </c>
      <c r="T604" s="117" t="str">
        <f t="shared" si="54"/>
        <v>ja</v>
      </c>
      <c r="U604" s="117" t="str">
        <f t="shared" si="55"/>
        <v>ja</v>
      </c>
      <c r="V604" s="142" t="s">
        <v>4577</v>
      </c>
      <c r="W604" s="118">
        <f t="shared" si="56"/>
        <v>2</v>
      </c>
      <c r="X604" s="117" t="str">
        <f t="shared" si="57"/>
        <v>OK</v>
      </c>
      <c r="Y604" s="117" t="str">
        <f t="shared" si="58"/>
        <v>keine</v>
      </c>
      <c r="Z604" s="117" t="str">
        <f t="shared" si="59"/>
        <v>OK</v>
      </c>
    </row>
    <row r="605" spans="1:26" s="117" customFormat="1" ht="12.75" hidden="1" customHeight="1" x14ac:dyDescent="0.35">
      <c r="A605" s="29" t="s">
        <v>2964</v>
      </c>
      <c r="B605" s="1" t="s">
        <v>1244</v>
      </c>
      <c r="C605" s="29" t="s">
        <v>3</v>
      </c>
      <c r="D605" s="29" t="s">
        <v>3</v>
      </c>
      <c r="E605" s="29" t="s">
        <v>2</v>
      </c>
      <c r="F605" s="29" t="s">
        <v>2</v>
      </c>
      <c r="G605" s="29" t="s">
        <v>2</v>
      </c>
      <c r="H605" s="29" t="s">
        <v>2</v>
      </c>
      <c r="I605" s="29" t="s">
        <v>3</v>
      </c>
      <c r="J605" s="30">
        <v>1</v>
      </c>
      <c r="K605" s="29" t="s">
        <v>2</v>
      </c>
      <c r="L605" s="29" t="s">
        <v>2</v>
      </c>
      <c r="M605" s="29" t="s">
        <v>2</v>
      </c>
      <c r="N605" s="29" t="s">
        <v>3</v>
      </c>
      <c r="O605" s="1"/>
      <c r="P605" s="29" t="s">
        <v>4</v>
      </c>
      <c r="Q605" s="29"/>
      <c r="R605" s="85" t="s">
        <v>3</v>
      </c>
      <c r="S605" s="85" t="s">
        <v>3</v>
      </c>
      <c r="T605" s="117" t="str">
        <f t="shared" si="54"/>
        <v>ja</v>
      </c>
      <c r="U605" s="117" t="str">
        <f t="shared" si="55"/>
        <v>ja</v>
      </c>
      <c r="V605" s="142" t="s">
        <v>4622</v>
      </c>
      <c r="W605" s="118">
        <f t="shared" si="56"/>
        <v>1</v>
      </c>
      <c r="X605" s="117" t="str">
        <f t="shared" si="57"/>
        <v>OK</v>
      </c>
      <c r="Y605" s="117" t="str">
        <f t="shared" si="58"/>
        <v>keine</v>
      </c>
      <c r="Z605" s="117" t="str">
        <f t="shared" si="59"/>
        <v>OK</v>
      </c>
    </row>
    <row r="606" spans="1:26" s="117" customFormat="1" ht="12.75" hidden="1" customHeight="1" x14ac:dyDescent="0.35">
      <c r="A606" s="29" t="s">
        <v>53</v>
      </c>
      <c r="B606" s="1" t="s">
        <v>52</v>
      </c>
      <c r="C606" s="29" t="s">
        <v>3</v>
      </c>
      <c r="D606" s="29" t="s">
        <v>3</v>
      </c>
      <c r="E606" s="29" t="s">
        <v>2</v>
      </c>
      <c r="F606" s="29" t="s">
        <v>2</v>
      </c>
      <c r="G606" s="29" t="s">
        <v>2</v>
      </c>
      <c r="H606" s="29" t="s">
        <v>2</v>
      </c>
      <c r="I606" s="29" t="s">
        <v>3</v>
      </c>
      <c r="J606" s="30">
        <v>1</v>
      </c>
      <c r="K606" s="29" t="s">
        <v>2</v>
      </c>
      <c r="L606" s="29" t="s">
        <v>2</v>
      </c>
      <c r="M606" s="29" t="s">
        <v>2</v>
      </c>
      <c r="N606" s="29" t="s">
        <v>3</v>
      </c>
      <c r="O606" s="1"/>
      <c r="P606" s="29" t="s">
        <v>54</v>
      </c>
      <c r="Q606" s="29"/>
      <c r="R606" s="85" t="s">
        <v>2</v>
      </c>
      <c r="S606" s="85" t="s">
        <v>2</v>
      </c>
      <c r="T606" s="117" t="str">
        <f t="shared" si="54"/>
        <v>ja</v>
      </c>
      <c r="U606" s="117" t="str">
        <f t="shared" si="55"/>
        <v>ja</v>
      </c>
      <c r="V606" s="142" t="s">
        <v>4599</v>
      </c>
      <c r="W606" s="118">
        <f t="shared" si="56"/>
        <v>1</v>
      </c>
      <c r="X606" s="117" t="str">
        <f t="shared" si="57"/>
        <v>OK</v>
      </c>
      <c r="Y606" s="117" t="str">
        <f t="shared" si="58"/>
        <v>1192/1192a</v>
      </c>
      <c r="Z606" s="117" t="str">
        <f t="shared" si="59"/>
        <v>OK</v>
      </c>
    </row>
    <row r="607" spans="1:26" s="117" customFormat="1" ht="12.75" hidden="1" customHeight="1" x14ac:dyDescent="0.35">
      <c r="A607" s="29" t="s">
        <v>2965</v>
      </c>
      <c r="B607" s="1" t="s">
        <v>194</v>
      </c>
      <c r="C607" s="29" t="s">
        <v>3</v>
      </c>
      <c r="D607" s="29" t="s">
        <v>3</v>
      </c>
      <c r="E607" s="29" t="s">
        <v>2</v>
      </c>
      <c r="F607" s="29" t="s">
        <v>2</v>
      </c>
      <c r="G607" s="29" t="s">
        <v>2</v>
      </c>
      <c r="H607" s="29" t="s">
        <v>2</v>
      </c>
      <c r="I607" s="29" t="s">
        <v>3</v>
      </c>
      <c r="J607" s="30">
        <v>1</v>
      </c>
      <c r="K607" s="29" t="s">
        <v>2</v>
      </c>
      <c r="L607" s="29" t="s">
        <v>2</v>
      </c>
      <c r="M607" s="29" t="s">
        <v>2</v>
      </c>
      <c r="N607" s="29" t="s">
        <v>3</v>
      </c>
      <c r="O607" s="1"/>
      <c r="P607" s="29" t="s">
        <v>4</v>
      </c>
      <c r="Q607" s="29"/>
      <c r="R607" s="85" t="s">
        <v>2</v>
      </c>
      <c r="S607" s="85" t="s">
        <v>2</v>
      </c>
      <c r="T607" s="117" t="str">
        <f t="shared" si="54"/>
        <v>ja</v>
      </c>
      <c r="U607" s="117" t="str">
        <f t="shared" si="55"/>
        <v>ja</v>
      </c>
      <c r="V607" s="142" t="s">
        <v>4580</v>
      </c>
      <c r="W607" s="118">
        <f t="shared" si="56"/>
        <v>1</v>
      </c>
      <c r="X607" s="117" t="str">
        <f t="shared" si="57"/>
        <v>OK</v>
      </c>
      <c r="Y607" s="117" t="str">
        <f t="shared" si="58"/>
        <v>keine</v>
      </c>
      <c r="Z607" s="117" t="str">
        <f t="shared" si="59"/>
        <v>OK</v>
      </c>
    </row>
    <row r="608" spans="1:26" s="117" customFormat="1" ht="12.75" hidden="1" customHeight="1" x14ac:dyDescent="0.35">
      <c r="A608" s="29" t="s">
        <v>2966</v>
      </c>
      <c r="B608" s="1" t="s">
        <v>698</v>
      </c>
      <c r="C608" s="29" t="s">
        <v>3</v>
      </c>
      <c r="D608" s="29" t="s">
        <v>3</v>
      </c>
      <c r="E608" s="29" t="s">
        <v>2</v>
      </c>
      <c r="F608" s="29" t="s">
        <v>2</v>
      </c>
      <c r="G608" s="29" t="s">
        <v>2</v>
      </c>
      <c r="H608" s="29" t="s">
        <v>2</v>
      </c>
      <c r="I608" s="29" t="s">
        <v>3</v>
      </c>
      <c r="J608" s="30">
        <v>1</v>
      </c>
      <c r="K608" s="29" t="s">
        <v>2</v>
      </c>
      <c r="L608" s="29" t="s">
        <v>2</v>
      </c>
      <c r="M608" s="29" t="s">
        <v>2</v>
      </c>
      <c r="N608" s="29" t="s">
        <v>3</v>
      </c>
      <c r="O608" s="1"/>
      <c r="P608" s="29" t="s">
        <v>4</v>
      </c>
      <c r="Q608" s="29"/>
      <c r="R608" s="85" t="s">
        <v>2</v>
      </c>
      <c r="S608" s="85" t="s">
        <v>2</v>
      </c>
      <c r="T608" s="117" t="str">
        <f t="shared" si="54"/>
        <v>ja</v>
      </c>
      <c r="U608" s="117" t="str">
        <f t="shared" si="55"/>
        <v>ja</v>
      </c>
      <c r="V608" s="142" t="s">
        <v>4598</v>
      </c>
      <c r="W608" s="118">
        <f t="shared" si="56"/>
        <v>1</v>
      </c>
      <c r="X608" s="117" t="str">
        <f t="shared" si="57"/>
        <v>OK</v>
      </c>
      <c r="Y608" s="117" t="str">
        <f t="shared" si="58"/>
        <v>keine</v>
      </c>
      <c r="Z608" s="117" t="str">
        <f t="shared" si="59"/>
        <v>OK</v>
      </c>
    </row>
    <row r="609" spans="1:26" s="115" customFormat="1" ht="12.75" hidden="1" customHeight="1" x14ac:dyDescent="0.35">
      <c r="A609" s="29" t="s">
        <v>2967</v>
      </c>
      <c r="B609" s="1" t="s">
        <v>1640</v>
      </c>
      <c r="C609" s="29" t="s">
        <v>3</v>
      </c>
      <c r="D609" s="29" t="s">
        <v>3</v>
      </c>
      <c r="E609" s="29" t="s">
        <v>2</v>
      </c>
      <c r="F609" s="29" t="s">
        <v>2</v>
      </c>
      <c r="G609" s="29" t="s">
        <v>2</v>
      </c>
      <c r="H609" s="29" t="s">
        <v>2</v>
      </c>
      <c r="I609" s="29" t="s">
        <v>3</v>
      </c>
      <c r="J609" s="30">
        <v>1</v>
      </c>
      <c r="K609" s="29" t="s">
        <v>2</v>
      </c>
      <c r="L609" s="29" t="s">
        <v>2</v>
      </c>
      <c r="M609" s="29" t="s">
        <v>2</v>
      </c>
      <c r="N609" s="29" t="s">
        <v>3</v>
      </c>
      <c r="O609" s="1"/>
      <c r="P609" s="29" t="s">
        <v>4</v>
      </c>
      <c r="Q609" s="29"/>
      <c r="R609" s="85" t="s">
        <v>3</v>
      </c>
      <c r="S609" s="85" t="s">
        <v>3</v>
      </c>
      <c r="T609" s="117" t="str">
        <f t="shared" si="54"/>
        <v>ja</v>
      </c>
      <c r="U609" s="117" t="str">
        <f t="shared" si="55"/>
        <v>ja</v>
      </c>
      <c r="V609" s="142" t="s">
        <v>4597</v>
      </c>
      <c r="W609" s="118">
        <f t="shared" si="56"/>
        <v>1</v>
      </c>
      <c r="X609" s="117" t="str">
        <f t="shared" si="57"/>
        <v>OK</v>
      </c>
      <c r="Y609" s="117" t="str">
        <f t="shared" si="58"/>
        <v>keine</v>
      </c>
      <c r="Z609" s="117" t="str">
        <f t="shared" si="59"/>
        <v>OK</v>
      </c>
    </row>
    <row r="610" spans="1:26" s="117" customFormat="1" ht="12.75" hidden="1" customHeight="1" x14ac:dyDescent="0.35">
      <c r="A610" s="29" t="s">
        <v>2968</v>
      </c>
      <c r="B610" s="1" t="s">
        <v>1641</v>
      </c>
      <c r="C610" s="29" t="s">
        <v>3</v>
      </c>
      <c r="D610" s="29" t="s">
        <v>3</v>
      </c>
      <c r="E610" s="29" t="s">
        <v>2</v>
      </c>
      <c r="F610" s="29" t="s">
        <v>2</v>
      </c>
      <c r="G610" s="29" t="s">
        <v>2</v>
      </c>
      <c r="H610" s="29" t="s">
        <v>2</v>
      </c>
      <c r="I610" s="29" t="s">
        <v>3</v>
      </c>
      <c r="J610" s="30">
        <v>1</v>
      </c>
      <c r="K610" s="29" t="s">
        <v>2</v>
      </c>
      <c r="L610" s="29" t="s">
        <v>2</v>
      </c>
      <c r="M610" s="29" t="s">
        <v>2</v>
      </c>
      <c r="N610" s="29" t="s">
        <v>3</v>
      </c>
      <c r="O610" s="1"/>
      <c r="P610" s="29" t="s">
        <v>4</v>
      </c>
      <c r="Q610" s="29"/>
      <c r="R610" s="85" t="s">
        <v>3</v>
      </c>
      <c r="S610" s="85" t="s">
        <v>3</v>
      </c>
      <c r="T610" s="117" t="str">
        <f t="shared" si="54"/>
        <v>ja</v>
      </c>
      <c r="U610" s="117" t="str">
        <f t="shared" si="55"/>
        <v>ja</v>
      </c>
      <c r="V610" s="142" t="s">
        <v>4622</v>
      </c>
      <c r="W610" s="118">
        <f t="shared" si="56"/>
        <v>1</v>
      </c>
      <c r="X610" s="117" t="str">
        <f t="shared" si="57"/>
        <v>OK</v>
      </c>
      <c r="Y610" s="117" t="str">
        <f t="shared" si="58"/>
        <v>keine</v>
      </c>
      <c r="Z610" s="117" t="str">
        <f t="shared" si="59"/>
        <v>OK</v>
      </c>
    </row>
    <row r="611" spans="1:26" s="117" customFormat="1" ht="12.75" hidden="1" customHeight="1" x14ac:dyDescent="0.35">
      <c r="A611" s="29" t="s">
        <v>2969</v>
      </c>
      <c r="B611" s="1" t="s">
        <v>1642</v>
      </c>
      <c r="C611" s="29" t="s">
        <v>3</v>
      </c>
      <c r="D611" s="29" t="s">
        <v>3</v>
      </c>
      <c r="E611" s="29" t="s">
        <v>2</v>
      </c>
      <c r="F611" s="29" t="s">
        <v>2</v>
      </c>
      <c r="G611" s="29" t="s">
        <v>2</v>
      </c>
      <c r="H611" s="29" t="s">
        <v>2</v>
      </c>
      <c r="I611" s="29" t="s">
        <v>3</v>
      </c>
      <c r="J611" s="30">
        <v>2</v>
      </c>
      <c r="K611" s="29" t="s">
        <v>2</v>
      </c>
      <c r="L611" s="29" t="s">
        <v>2</v>
      </c>
      <c r="M611" s="29" t="s">
        <v>2</v>
      </c>
      <c r="N611" s="29" t="s">
        <v>3</v>
      </c>
      <c r="O611" s="1"/>
      <c r="P611" s="29" t="s">
        <v>4</v>
      </c>
      <c r="Q611" s="29"/>
      <c r="R611" s="85" t="s">
        <v>2</v>
      </c>
      <c r="S611" s="85" t="s">
        <v>2</v>
      </c>
      <c r="T611" s="117" t="str">
        <f t="shared" si="54"/>
        <v>ja</v>
      </c>
      <c r="U611" s="117" t="str">
        <f t="shared" si="55"/>
        <v>ja</v>
      </c>
      <c r="V611" s="142" t="s">
        <v>4581</v>
      </c>
      <c r="W611" s="118">
        <f t="shared" si="56"/>
        <v>2</v>
      </c>
      <c r="X611" s="117" t="str">
        <f t="shared" si="57"/>
        <v>OK</v>
      </c>
      <c r="Y611" s="117" t="str">
        <f t="shared" si="58"/>
        <v>keine</v>
      </c>
      <c r="Z611" s="117" t="str">
        <f t="shared" si="59"/>
        <v>OK</v>
      </c>
    </row>
    <row r="612" spans="1:26" s="117" customFormat="1" ht="12.75" hidden="1" customHeight="1" x14ac:dyDescent="0.35">
      <c r="A612" s="29" t="s">
        <v>2294</v>
      </c>
      <c r="B612" s="1" t="s">
        <v>2293</v>
      </c>
      <c r="C612" s="29" t="s">
        <v>3</v>
      </c>
      <c r="D612" s="29" t="s">
        <v>3</v>
      </c>
      <c r="E612" s="29" t="s">
        <v>2</v>
      </c>
      <c r="F612" s="29" t="s">
        <v>2</v>
      </c>
      <c r="G612" s="29" t="s">
        <v>2</v>
      </c>
      <c r="H612" s="29" t="s">
        <v>2</v>
      </c>
      <c r="I612" s="29" t="s">
        <v>3</v>
      </c>
      <c r="J612" s="30">
        <v>1</v>
      </c>
      <c r="K612" s="29" t="s">
        <v>2</v>
      </c>
      <c r="L612" s="29" t="s">
        <v>2</v>
      </c>
      <c r="M612" s="29" t="s">
        <v>2</v>
      </c>
      <c r="N612" s="29" t="s">
        <v>3</v>
      </c>
      <c r="O612" s="1"/>
      <c r="P612" s="29" t="s">
        <v>54</v>
      </c>
      <c r="Q612" s="29"/>
      <c r="R612" s="85" t="s">
        <v>2</v>
      </c>
      <c r="S612" s="85" t="s">
        <v>2</v>
      </c>
      <c r="T612" s="117" t="str">
        <f t="shared" si="54"/>
        <v>ja</v>
      </c>
      <c r="U612" s="117" t="str">
        <f t="shared" si="55"/>
        <v>ja</v>
      </c>
      <c r="V612" s="142" t="s">
        <v>4589</v>
      </c>
      <c r="W612" s="118">
        <f t="shared" si="56"/>
        <v>1</v>
      </c>
      <c r="X612" s="117" t="str">
        <f t="shared" si="57"/>
        <v>OK</v>
      </c>
      <c r="Y612" s="117" t="str">
        <f t="shared" si="58"/>
        <v>1192/1192a</v>
      </c>
      <c r="Z612" s="117" t="str">
        <f t="shared" si="59"/>
        <v>OK</v>
      </c>
    </row>
    <row r="613" spans="1:26" s="117" customFormat="1" ht="12.75" hidden="1" customHeight="1" x14ac:dyDescent="0.35">
      <c r="A613" s="29" t="s">
        <v>2970</v>
      </c>
      <c r="B613" s="1" t="s">
        <v>127</v>
      </c>
      <c r="C613" s="29" t="s">
        <v>3</v>
      </c>
      <c r="D613" s="29" t="s">
        <v>3</v>
      </c>
      <c r="E613" s="29" t="s">
        <v>2</v>
      </c>
      <c r="F613" s="29" t="s">
        <v>2</v>
      </c>
      <c r="G613" s="29" t="s">
        <v>2</v>
      </c>
      <c r="H613" s="29" t="s">
        <v>2</v>
      </c>
      <c r="I613" s="29" t="s">
        <v>3</v>
      </c>
      <c r="J613" s="30">
        <v>1</v>
      </c>
      <c r="K613" s="29" t="s">
        <v>2</v>
      </c>
      <c r="L613" s="29" t="s">
        <v>2</v>
      </c>
      <c r="M613" s="29" t="s">
        <v>2</v>
      </c>
      <c r="N613" s="29" t="s">
        <v>2</v>
      </c>
      <c r="O613" s="1"/>
      <c r="P613" s="29">
        <v>1197</v>
      </c>
      <c r="Q613" s="29"/>
      <c r="R613" s="85" t="s">
        <v>2</v>
      </c>
      <c r="S613" s="85" t="s">
        <v>2</v>
      </c>
      <c r="T613" s="117" t="str">
        <f t="shared" si="54"/>
        <v>ja</v>
      </c>
      <c r="U613" s="117" t="str">
        <f t="shared" si="55"/>
        <v>ja</v>
      </c>
      <c r="V613" s="142" t="s">
        <v>4576</v>
      </c>
      <c r="W613" s="118">
        <f t="shared" si="56"/>
        <v>1</v>
      </c>
      <c r="X613" s="117" t="str">
        <f t="shared" si="57"/>
        <v>OK</v>
      </c>
      <c r="Y613" s="117">
        <f t="shared" si="58"/>
        <v>1197</v>
      </c>
      <c r="Z613" s="117" t="str">
        <f t="shared" si="59"/>
        <v>OK</v>
      </c>
    </row>
    <row r="614" spans="1:26" s="117" customFormat="1" ht="12.75" hidden="1" customHeight="1" x14ac:dyDescent="0.35">
      <c r="A614" s="29" t="s">
        <v>2971</v>
      </c>
      <c r="B614" s="1" t="s">
        <v>1376</v>
      </c>
      <c r="C614" s="29" t="s">
        <v>3</v>
      </c>
      <c r="D614" s="29" t="s">
        <v>3</v>
      </c>
      <c r="E614" s="29" t="s">
        <v>2</v>
      </c>
      <c r="F614" s="29" t="s">
        <v>2</v>
      </c>
      <c r="G614" s="29" t="s">
        <v>2</v>
      </c>
      <c r="H614" s="29" t="s">
        <v>2</v>
      </c>
      <c r="I614" s="29" t="s">
        <v>3</v>
      </c>
      <c r="J614" s="30">
        <v>1</v>
      </c>
      <c r="K614" s="29" t="s">
        <v>2</v>
      </c>
      <c r="L614" s="29" t="s">
        <v>2</v>
      </c>
      <c r="M614" s="29" t="s">
        <v>2</v>
      </c>
      <c r="N614" s="29" t="s">
        <v>3</v>
      </c>
      <c r="O614" s="1"/>
      <c r="P614" s="29" t="s">
        <v>4</v>
      </c>
      <c r="Q614" s="29"/>
      <c r="R614" s="85" t="s">
        <v>3</v>
      </c>
      <c r="S614" s="85" t="s">
        <v>3</v>
      </c>
      <c r="T614" s="117" t="str">
        <f t="shared" si="54"/>
        <v>ja</v>
      </c>
      <c r="U614" s="117" t="str">
        <f t="shared" si="55"/>
        <v>ja</v>
      </c>
      <c r="V614" s="142" t="s">
        <v>4577</v>
      </c>
      <c r="W614" s="118">
        <f t="shared" si="56"/>
        <v>1</v>
      </c>
      <c r="X614" s="117" t="str">
        <f t="shared" si="57"/>
        <v>OK</v>
      </c>
      <c r="Y614" s="117" t="str">
        <f t="shared" si="58"/>
        <v>keine</v>
      </c>
      <c r="Z614" s="117" t="str">
        <f t="shared" si="59"/>
        <v>OK</v>
      </c>
    </row>
    <row r="615" spans="1:26" s="117" customFormat="1" ht="12.75" hidden="1" customHeight="1" x14ac:dyDescent="0.35">
      <c r="A615" s="29" t="s">
        <v>2972</v>
      </c>
      <c r="B615" s="1" t="s">
        <v>128</v>
      </c>
      <c r="C615" s="29" t="s">
        <v>3</v>
      </c>
      <c r="D615" s="29" t="s">
        <v>3</v>
      </c>
      <c r="E615" s="29" t="s">
        <v>2</v>
      </c>
      <c r="F615" s="29" t="s">
        <v>2</v>
      </c>
      <c r="G615" s="29" t="s">
        <v>2</v>
      </c>
      <c r="H615" s="29" t="s">
        <v>2</v>
      </c>
      <c r="I615" s="29" t="s">
        <v>3</v>
      </c>
      <c r="J615" s="30">
        <v>1</v>
      </c>
      <c r="K615" s="29" t="s">
        <v>2</v>
      </c>
      <c r="L615" s="29" t="s">
        <v>2</v>
      </c>
      <c r="M615" s="29" t="s">
        <v>2</v>
      </c>
      <c r="N615" s="29" t="s">
        <v>2</v>
      </c>
      <c r="O615" s="1"/>
      <c r="P615" s="29">
        <v>1197</v>
      </c>
      <c r="Q615" s="29"/>
      <c r="R615" s="85" t="s">
        <v>2</v>
      </c>
      <c r="S615" s="85" t="s">
        <v>2</v>
      </c>
      <c r="T615" s="117" t="str">
        <f t="shared" si="54"/>
        <v>ja</v>
      </c>
      <c r="U615" s="117" t="str">
        <f t="shared" si="55"/>
        <v>ja</v>
      </c>
      <c r="V615" s="142" t="s">
        <v>4576</v>
      </c>
      <c r="W615" s="118">
        <f t="shared" si="56"/>
        <v>1</v>
      </c>
      <c r="X615" s="117" t="str">
        <f t="shared" si="57"/>
        <v>OK</v>
      </c>
      <c r="Y615" s="117">
        <f t="shared" si="58"/>
        <v>1197</v>
      </c>
      <c r="Z615" s="117" t="str">
        <f t="shared" si="59"/>
        <v>OK</v>
      </c>
    </row>
    <row r="616" spans="1:26" s="117" customFormat="1" ht="12.75" hidden="1" customHeight="1" x14ac:dyDescent="0.35">
      <c r="A616" s="29" t="s">
        <v>2973</v>
      </c>
      <c r="B616" s="1" t="s">
        <v>456</v>
      </c>
      <c r="C616" s="29" t="s">
        <v>3</v>
      </c>
      <c r="D616" s="29" t="s">
        <v>3</v>
      </c>
      <c r="E616" s="29" t="s">
        <v>2</v>
      </c>
      <c r="F616" s="29" t="s">
        <v>2</v>
      </c>
      <c r="G616" s="29" t="s">
        <v>2</v>
      </c>
      <c r="H616" s="29" t="s">
        <v>2</v>
      </c>
      <c r="I616" s="133" t="s">
        <v>3</v>
      </c>
      <c r="J616" s="134">
        <v>1</v>
      </c>
      <c r="K616" s="29" t="s">
        <v>2</v>
      </c>
      <c r="L616" s="29" t="s">
        <v>2</v>
      </c>
      <c r="M616" s="29" t="s">
        <v>2</v>
      </c>
      <c r="N616" s="29" t="s">
        <v>3</v>
      </c>
      <c r="O616" s="1"/>
      <c r="P616" s="29" t="s">
        <v>4</v>
      </c>
      <c r="Q616" s="29"/>
      <c r="R616" s="85" t="s">
        <v>3</v>
      </c>
      <c r="S616" s="85" t="s">
        <v>3</v>
      </c>
      <c r="T616" s="117" t="str">
        <f t="shared" si="54"/>
        <v>ja</v>
      </c>
      <c r="U616" s="117" t="str">
        <f t="shared" si="55"/>
        <v>ja</v>
      </c>
      <c r="V616" s="142" t="s">
        <v>4582</v>
      </c>
      <c r="W616" s="118">
        <f t="shared" si="56"/>
        <v>1</v>
      </c>
      <c r="X616" s="117" t="str">
        <f t="shared" si="57"/>
        <v>OK</v>
      </c>
      <c r="Y616" s="117" t="str">
        <f t="shared" si="58"/>
        <v>keine</v>
      </c>
      <c r="Z616" s="117" t="str">
        <f t="shared" si="59"/>
        <v>OK</v>
      </c>
    </row>
    <row r="617" spans="1:26" s="117" customFormat="1" ht="12.75" hidden="1" customHeight="1" x14ac:dyDescent="0.35">
      <c r="A617" s="29" t="s">
        <v>2974</v>
      </c>
      <c r="B617" s="1" t="s">
        <v>776</v>
      </c>
      <c r="C617" s="29" t="s">
        <v>3</v>
      </c>
      <c r="D617" s="29" t="s">
        <v>3</v>
      </c>
      <c r="E617" s="29" t="s">
        <v>2</v>
      </c>
      <c r="F617" s="29" t="s">
        <v>2</v>
      </c>
      <c r="G617" s="29" t="s">
        <v>2</v>
      </c>
      <c r="H617" s="29" t="s">
        <v>2</v>
      </c>
      <c r="I617" s="29" t="s">
        <v>3</v>
      </c>
      <c r="J617" s="30">
        <v>3</v>
      </c>
      <c r="K617" s="29" t="s">
        <v>2</v>
      </c>
      <c r="L617" s="29" t="s">
        <v>2</v>
      </c>
      <c r="M617" s="29" t="s">
        <v>2</v>
      </c>
      <c r="N617" s="29" t="s">
        <v>3</v>
      </c>
      <c r="O617" s="1"/>
      <c r="P617" s="29" t="s">
        <v>57</v>
      </c>
      <c r="Q617" s="29"/>
      <c r="R617" s="85" t="s">
        <v>2</v>
      </c>
      <c r="S617" s="85" t="s">
        <v>2</v>
      </c>
      <c r="T617" s="117" t="str">
        <f t="shared" si="54"/>
        <v>ja</v>
      </c>
      <c r="U617" s="117" t="str">
        <f t="shared" si="55"/>
        <v>ja</v>
      </c>
      <c r="V617" s="142" t="s">
        <v>4581</v>
      </c>
      <c r="W617" s="118">
        <f t="shared" si="56"/>
        <v>3</v>
      </c>
      <c r="X617" s="117" t="str">
        <f t="shared" si="57"/>
        <v>OK</v>
      </c>
      <c r="Y617" s="117" t="str">
        <f t="shared" si="58"/>
        <v>1193/1207</v>
      </c>
      <c r="Z617" s="117" t="str">
        <f t="shared" si="59"/>
        <v>OK</v>
      </c>
    </row>
    <row r="618" spans="1:26" s="117" customFormat="1" ht="12.75" hidden="1" customHeight="1" x14ac:dyDescent="0.35">
      <c r="A618" s="29" t="s">
        <v>2149</v>
      </c>
      <c r="B618" s="1" t="s">
        <v>2148</v>
      </c>
      <c r="C618" s="29" t="s">
        <v>3</v>
      </c>
      <c r="D618" s="29" t="s">
        <v>3</v>
      </c>
      <c r="E618" s="29" t="s">
        <v>2</v>
      </c>
      <c r="F618" s="29" t="s">
        <v>2</v>
      </c>
      <c r="G618" s="29" t="s">
        <v>2</v>
      </c>
      <c r="H618" s="29" t="s">
        <v>2</v>
      </c>
      <c r="I618" s="29" t="s">
        <v>3</v>
      </c>
      <c r="J618" s="30">
        <v>3</v>
      </c>
      <c r="K618" s="29" t="s">
        <v>2</v>
      </c>
      <c r="L618" s="29" t="s">
        <v>2</v>
      </c>
      <c r="M618" s="29" t="s">
        <v>2</v>
      </c>
      <c r="N618" s="29" t="s">
        <v>3</v>
      </c>
      <c r="O618" s="1" t="s">
        <v>2412</v>
      </c>
      <c r="P618" s="29" t="s">
        <v>57</v>
      </c>
      <c r="Q618" s="29"/>
      <c r="R618" s="85" t="s">
        <v>3</v>
      </c>
      <c r="S618" s="85" t="s">
        <v>3</v>
      </c>
      <c r="T618" s="117" t="str">
        <f t="shared" si="54"/>
        <v>ja</v>
      </c>
      <c r="U618" s="117" t="str">
        <f t="shared" si="55"/>
        <v>ja</v>
      </c>
      <c r="V618" s="142" t="s">
        <v>4581</v>
      </c>
      <c r="W618" s="118">
        <f t="shared" si="56"/>
        <v>3</v>
      </c>
      <c r="X618" s="117" t="str">
        <f t="shared" si="57"/>
        <v>OK</v>
      </c>
      <c r="Y618" s="117" t="str">
        <f t="shared" si="58"/>
        <v>1193/1207</v>
      </c>
      <c r="Z618" s="117" t="str">
        <f t="shared" si="59"/>
        <v>OK</v>
      </c>
    </row>
    <row r="619" spans="1:26" s="117" customFormat="1" ht="12.75" hidden="1" customHeight="1" x14ac:dyDescent="0.35">
      <c r="A619" s="29" t="s">
        <v>2975</v>
      </c>
      <c r="B619" s="1" t="s">
        <v>1127</v>
      </c>
      <c r="C619" s="29" t="s">
        <v>3</v>
      </c>
      <c r="D619" s="29" t="s">
        <v>3</v>
      </c>
      <c r="E619" s="29" t="s">
        <v>2</v>
      </c>
      <c r="F619" s="29" t="s">
        <v>2</v>
      </c>
      <c r="G619" s="29" t="s">
        <v>2</v>
      </c>
      <c r="H619" s="29" t="s">
        <v>2</v>
      </c>
      <c r="I619" s="29" t="s">
        <v>3</v>
      </c>
      <c r="J619" s="30">
        <v>1</v>
      </c>
      <c r="K619" s="29" t="s">
        <v>2</v>
      </c>
      <c r="L619" s="29" t="s">
        <v>2</v>
      </c>
      <c r="M619" s="29" t="s">
        <v>2</v>
      </c>
      <c r="N619" s="29" t="s">
        <v>3</v>
      </c>
      <c r="O619" s="1"/>
      <c r="P619" s="29" t="s">
        <v>4</v>
      </c>
      <c r="Q619" s="29"/>
      <c r="R619" s="85" t="s">
        <v>2</v>
      </c>
      <c r="S619" s="85" t="s">
        <v>2</v>
      </c>
      <c r="T619" s="117" t="str">
        <f t="shared" si="54"/>
        <v>ja</v>
      </c>
      <c r="U619" s="117" t="str">
        <f t="shared" si="55"/>
        <v>ja</v>
      </c>
      <c r="V619" s="142" t="s">
        <v>4580</v>
      </c>
      <c r="W619" s="118">
        <f t="shared" si="56"/>
        <v>1</v>
      </c>
      <c r="X619" s="117" t="str">
        <f t="shared" si="57"/>
        <v>OK</v>
      </c>
      <c r="Y619" s="117" t="str">
        <f t="shared" si="58"/>
        <v>keine</v>
      </c>
      <c r="Z619" s="117" t="str">
        <f t="shared" si="59"/>
        <v>OK</v>
      </c>
    </row>
    <row r="620" spans="1:26" s="117" customFormat="1" ht="12.75" hidden="1" customHeight="1" x14ac:dyDescent="0.35">
      <c r="A620" s="29" t="s">
        <v>2976</v>
      </c>
      <c r="B620" s="1" t="s">
        <v>307</v>
      </c>
      <c r="C620" s="29" t="s">
        <v>3</v>
      </c>
      <c r="D620" s="29" t="s">
        <v>3</v>
      </c>
      <c r="E620" s="29" t="s">
        <v>2</v>
      </c>
      <c r="F620" s="29" t="s">
        <v>2</v>
      </c>
      <c r="G620" s="29" t="s">
        <v>2</v>
      </c>
      <c r="H620" s="29" t="s">
        <v>2</v>
      </c>
      <c r="I620" s="29" t="s">
        <v>3</v>
      </c>
      <c r="J620" s="30">
        <v>2</v>
      </c>
      <c r="K620" s="29" t="s">
        <v>2</v>
      </c>
      <c r="L620" s="29" t="s">
        <v>2</v>
      </c>
      <c r="M620" s="29" t="s">
        <v>2</v>
      </c>
      <c r="N620" s="29" t="s">
        <v>3</v>
      </c>
      <c r="O620" s="1"/>
      <c r="P620" s="29" t="s">
        <v>4</v>
      </c>
      <c r="Q620" s="29"/>
      <c r="R620" s="85" t="s">
        <v>2</v>
      </c>
      <c r="S620" s="85" t="s">
        <v>2</v>
      </c>
      <c r="T620" s="117" t="str">
        <f t="shared" si="54"/>
        <v>ja</v>
      </c>
      <c r="U620" s="117" t="str">
        <f t="shared" si="55"/>
        <v>ja</v>
      </c>
      <c r="V620" s="142" t="s">
        <v>4577</v>
      </c>
      <c r="W620" s="118">
        <f t="shared" si="56"/>
        <v>2</v>
      </c>
      <c r="X620" s="117" t="str">
        <f t="shared" si="57"/>
        <v>OK</v>
      </c>
      <c r="Y620" s="117" t="str">
        <f t="shared" si="58"/>
        <v>keine</v>
      </c>
      <c r="Z620" s="117" t="str">
        <f t="shared" si="59"/>
        <v>OK</v>
      </c>
    </row>
    <row r="621" spans="1:26" s="117" customFormat="1" ht="12.75" hidden="1" customHeight="1" x14ac:dyDescent="0.35">
      <c r="A621" s="29" t="s">
        <v>2115</v>
      </c>
      <c r="B621" s="1" t="s">
        <v>520</v>
      </c>
      <c r="C621" s="29" t="s">
        <v>3</v>
      </c>
      <c r="D621" s="29" t="s">
        <v>3</v>
      </c>
      <c r="E621" s="29" t="s">
        <v>2</v>
      </c>
      <c r="F621" s="29" t="s">
        <v>2</v>
      </c>
      <c r="G621" s="29" t="s">
        <v>2</v>
      </c>
      <c r="H621" s="29" t="s">
        <v>2</v>
      </c>
      <c r="I621" s="133" t="s">
        <v>3</v>
      </c>
      <c r="J621" s="134">
        <v>1</v>
      </c>
      <c r="K621" s="29" t="s">
        <v>2</v>
      </c>
      <c r="L621" s="29" t="s">
        <v>2</v>
      </c>
      <c r="M621" s="29" t="s">
        <v>2</v>
      </c>
      <c r="N621" s="29" t="s">
        <v>3</v>
      </c>
      <c r="O621" s="1"/>
      <c r="P621" s="29" t="s">
        <v>4</v>
      </c>
      <c r="Q621" s="29"/>
      <c r="R621" s="85" t="s">
        <v>3</v>
      </c>
      <c r="S621" s="85" t="s">
        <v>3</v>
      </c>
      <c r="T621" s="117" t="str">
        <f t="shared" si="54"/>
        <v>ja</v>
      </c>
      <c r="U621" s="117" t="str">
        <f t="shared" si="55"/>
        <v>ja</v>
      </c>
      <c r="V621" s="142" t="s">
        <v>4582</v>
      </c>
      <c r="W621" s="118">
        <f t="shared" si="56"/>
        <v>1</v>
      </c>
      <c r="X621" s="117" t="str">
        <f t="shared" si="57"/>
        <v>OK</v>
      </c>
      <c r="Y621" s="117" t="str">
        <f t="shared" si="58"/>
        <v>keine</v>
      </c>
      <c r="Z621" s="117" t="str">
        <f t="shared" si="59"/>
        <v>OK</v>
      </c>
    </row>
    <row r="622" spans="1:26" s="117" customFormat="1" ht="12.75" hidden="1" customHeight="1" x14ac:dyDescent="0.35">
      <c r="A622" s="29" t="s">
        <v>2977</v>
      </c>
      <c r="B622" s="1" t="s">
        <v>622</v>
      </c>
      <c r="C622" s="29" t="s">
        <v>3</v>
      </c>
      <c r="D622" s="29" t="s">
        <v>3</v>
      </c>
      <c r="E622" s="29" t="s">
        <v>2</v>
      </c>
      <c r="F622" s="29" t="s">
        <v>2</v>
      </c>
      <c r="G622" s="29" t="s">
        <v>2</v>
      </c>
      <c r="H622" s="29" t="s">
        <v>2</v>
      </c>
      <c r="I622" s="29" t="s">
        <v>3</v>
      </c>
      <c r="J622" s="30">
        <v>1</v>
      </c>
      <c r="K622" s="29" t="s">
        <v>2</v>
      </c>
      <c r="L622" s="29" t="s">
        <v>2</v>
      </c>
      <c r="M622" s="29" t="s">
        <v>2</v>
      </c>
      <c r="N622" s="29" t="s">
        <v>3</v>
      </c>
      <c r="O622" s="1"/>
      <c r="P622" s="29" t="s">
        <v>4</v>
      </c>
      <c r="Q622" s="29"/>
      <c r="R622" s="85" t="s">
        <v>3</v>
      </c>
      <c r="S622" s="85" t="s">
        <v>3</v>
      </c>
      <c r="T622" s="117" t="str">
        <f t="shared" si="54"/>
        <v>ja</v>
      </c>
      <c r="U622" s="117" t="str">
        <f t="shared" si="55"/>
        <v>ja</v>
      </c>
      <c r="V622" s="142" t="s">
        <v>4580</v>
      </c>
      <c r="W622" s="118">
        <f t="shared" si="56"/>
        <v>1</v>
      </c>
      <c r="X622" s="117" t="str">
        <f t="shared" si="57"/>
        <v>OK</v>
      </c>
      <c r="Y622" s="117" t="str">
        <f t="shared" si="58"/>
        <v>keine</v>
      </c>
      <c r="Z622" s="117" t="str">
        <f t="shared" si="59"/>
        <v>OK</v>
      </c>
    </row>
    <row r="623" spans="1:26" s="117" customFormat="1" ht="12.75" hidden="1" customHeight="1" x14ac:dyDescent="0.35">
      <c r="A623" s="29" t="s">
        <v>2978</v>
      </c>
      <c r="B623" s="1" t="s">
        <v>519</v>
      </c>
      <c r="C623" s="29" t="s">
        <v>3</v>
      </c>
      <c r="D623" s="29" t="s">
        <v>3</v>
      </c>
      <c r="E623" s="29" t="s">
        <v>2</v>
      </c>
      <c r="F623" s="29" t="s">
        <v>2</v>
      </c>
      <c r="G623" s="29" t="s">
        <v>2</v>
      </c>
      <c r="H623" s="29" t="s">
        <v>2</v>
      </c>
      <c r="I623" s="133" t="s">
        <v>3</v>
      </c>
      <c r="J623" s="134">
        <v>1</v>
      </c>
      <c r="K623" s="29" t="s">
        <v>2</v>
      </c>
      <c r="L623" s="29" t="s">
        <v>2</v>
      </c>
      <c r="M623" s="29" t="s">
        <v>2</v>
      </c>
      <c r="N623" s="29" t="s">
        <v>3</v>
      </c>
      <c r="O623" s="1"/>
      <c r="P623" s="29" t="s">
        <v>4</v>
      </c>
      <c r="Q623" s="29"/>
      <c r="R623" s="85" t="s">
        <v>3</v>
      </c>
      <c r="S623" s="85" t="s">
        <v>3</v>
      </c>
      <c r="T623" s="117" t="str">
        <f t="shared" si="54"/>
        <v>ja</v>
      </c>
      <c r="U623" s="117" t="str">
        <f t="shared" si="55"/>
        <v>ja</v>
      </c>
      <c r="V623" s="142" t="s">
        <v>4582</v>
      </c>
      <c r="W623" s="118">
        <f t="shared" si="56"/>
        <v>1</v>
      </c>
      <c r="X623" s="117" t="str">
        <f t="shared" si="57"/>
        <v>OK</v>
      </c>
      <c r="Y623" s="117" t="str">
        <f t="shared" si="58"/>
        <v>keine</v>
      </c>
      <c r="Z623" s="117" t="str">
        <f t="shared" si="59"/>
        <v>OK</v>
      </c>
    </row>
    <row r="624" spans="1:26" s="117" customFormat="1" ht="12.75" hidden="1" customHeight="1" x14ac:dyDescent="0.35">
      <c r="A624" s="29" t="s">
        <v>2979</v>
      </c>
      <c r="B624" s="1" t="s">
        <v>1881</v>
      </c>
      <c r="C624" s="29" t="s">
        <v>3</v>
      </c>
      <c r="D624" s="29" t="s">
        <v>3</v>
      </c>
      <c r="E624" s="29" t="s">
        <v>2</v>
      </c>
      <c r="F624" s="29" t="s">
        <v>2</v>
      </c>
      <c r="G624" s="29" t="s">
        <v>2</v>
      </c>
      <c r="H624" s="29" t="s">
        <v>2</v>
      </c>
      <c r="I624" s="29" t="s">
        <v>2</v>
      </c>
      <c r="J624" s="30" t="s">
        <v>2</v>
      </c>
      <c r="K624" s="29" t="s">
        <v>2</v>
      </c>
      <c r="L624" s="29" t="s">
        <v>2</v>
      </c>
      <c r="M624" s="29" t="s">
        <v>2</v>
      </c>
      <c r="N624" s="29" t="s">
        <v>3</v>
      </c>
      <c r="O624" s="1"/>
      <c r="P624" s="29" t="s">
        <v>4</v>
      </c>
      <c r="Q624" s="29"/>
      <c r="R624" s="85" t="s">
        <v>2</v>
      </c>
      <c r="S624" s="85" t="s">
        <v>2</v>
      </c>
      <c r="T624" s="117" t="str">
        <f t="shared" si="54"/>
        <v>ja</v>
      </c>
      <c r="U624" s="117" t="str">
        <f t="shared" si="55"/>
        <v>ja</v>
      </c>
      <c r="V624" s="142" t="s">
        <v>4604</v>
      </c>
      <c r="W624" s="118" t="str">
        <f t="shared" si="56"/>
        <v>nein</v>
      </c>
      <c r="X624" s="117" t="str">
        <f t="shared" si="57"/>
        <v>OK</v>
      </c>
      <c r="Y624" s="117" t="str">
        <f t="shared" si="58"/>
        <v>keine</v>
      </c>
      <c r="Z624" s="117" t="str">
        <f t="shared" si="59"/>
        <v>OK</v>
      </c>
    </row>
    <row r="625" spans="1:26" s="117" customFormat="1" ht="12.75" hidden="1" customHeight="1" x14ac:dyDescent="0.35">
      <c r="A625" s="29" t="s">
        <v>2980</v>
      </c>
      <c r="B625" s="1" t="s">
        <v>1288</v>
      </c>
      <c r="C625" s="29" t="s">
        <v>3</v>
      </c>
      <c r="D625" s="29" t="s">
        <v>3</v>
      </c>
      <c r="E625" s="29" t="s">
        <v>2</v>
      </c>
      <c r="F625" s="29" t="s">
        <v>2</v>
      </c>
      <c r="G625" s="29" t="s">
        <v>2</v>
      </c>
      <c r="H625" s="29" t="s">
        <v>2</v>
      </c>
      <c r="I625" s="29" t="s">
        <v>3</v>
      </c>
      <c r="J625" s="30">
        <v>3</v>
      </c>
      <c r="K625" s="29" t="s">
        <v>2</v>
      </c>
      <c r="L625" s="29" t="s">
        <v>2</v>
      </c>
      <c r="M625" s="29" t="s">
        <v>2</v>
      </c>
      <c r="N625" s="29" t="s">
        <v>3</v>
      </c>
      <c r="O625" s="1"/>
      <c r="P625" s="29" t="s">
        <v>4</v>
      </c>
      <c r="Q625" s="29"/>
      <c r="R625" s="85" t="s">
        <v>2</v>
      </c>
      <c r="S625" s="85" t="s">
        <v>2</v>
      </c>
      <c r="T625" s="117" t="str">
        <f t="shared" si="54"/>
        <v>ja</v>
      </c>
      <c r="U625" s="117" t="str">
        <f t="shared" si="55"/>
        <v>ja</v>
      </c>
      <c r="V625" s="142" t="s">
        <v>4577</v>
      </c>
      <c r="W625" s="118">
        <f t="shared" si="56"/>
        <v>3</v>
      </c>
      <c r="X625" s="117" t="str">
        <f t="shared" si="57"/>
        <v>OK</v>
      </c>
      <c r="Y625" s="117" t="str">
        <f t="shared" si="58"/>
        <v>keine</v>
      </c>
      <c r="Z625" s="117" t="str">
        <f t="shared" si="59"/>
        <v>OK</v>
      </c>
    </row>
    <row r="626" spans="1:26" s="117" customFormat="1" ht="12.75" hidden="1" customHeight="1" x14ac:dyDescent="0.35">
      <c r="A626" s="29" t="s">
        <v>2981</v>
      </c>
      <c r="B626" s="1" t="s">
        <v>608</v>
      </c>
      <c r="C626" s="29" t="s">
        <v>3</v>
      </c>
      <c r="D626" s="29" t="s">
        <v>3</v>
      </c>
      <c r="E626" s="29" t="s">
        <v>2</v>
      </c>
      <c r="F626" s="29" t="s">
        <v>2</v>
      </c>
      <c r="G626" s="29" t="s">
        <v>2</v>
      </c>
      <c r="H626" s="29" t="s">
        <v>2</v>
      </c>
      <c r="I626" s="29" t="s">
        <v>3</v>
      </c>
      <c r="J626" s="30">
        <v>3</v>
      </c>
      <c r="K626" s="29" t="s">
        <v>2</v>
      </c>
      <c r="L626" s="29" t="s">
        <v>2</v>
      </c>
      <c r="M626" s="29" t="s">
        <v>2</v>
      </c>
      <c r="N626" s="29" t="s">
        <v>3</v>
      </c>
      <c r="O626" s="1"/>
      <c r="P626" s="29" t="s">
        <v>4</v>
      </c>
      <c r="Q626" s="29"/>
      <c r="R626" s="85" t="s">
        <v>2</v>
      </c>
      <c r="S626" s="85" t="s">
        <v>2</v>
      </c>
      <c r="T626" s="117" t="str">
        <f t="shared" si="54"/>
        <v>ja</v>
      </c>
      <c r="U626" s="117" t="str">
        <f t="shared" si="55"/>
        <v>ja</v>
      </c>
      <c r="V626" s="142" t="s">
        <v>4598</v>
      </c>
      <c r="W626" s="118">
        <f t="shared" si="56"/>
        <v>3</v>
      </c>
      <c r="X626" s="117" t="str">
        <f t="shared" si="57"/>
        <v>OK</v>
      </c>
      <c r="Y626" s="117" t="str">
        <f t="shared" si="58"/>
        <v>keine</v>
      </c>
      <c r="Z626" s="117" t="str">
        <f t="shared" si="59"/>
        <v>OK</v>
      </c>
    </row>
    <row r="627" spans="1:26" s="117" customFormat="1" ht="12.75" hidden="1" customHeight="1" x14ac:dyDescent="0.35">
      <c r="A627" s="29" t="s">
        <v>2982</v>
      </c>
      <c r="B627" s="1" t="s">
        <v>1569</v>
      </c>
      <c r="C627" s="29" t="s">
        <v>3</v>
      </c>
      <c r="D627" s="29" t="s">
        <v>3</v>
      </c>
      <c r="E627" s="29" t="s">
        <v>2</v>
      </c>
      <c r="F627" s="29" t="s">
        <v>2</v>
      </c>
      <c r="G627" s="29" t="s">
        <v>2</v>
      </c>
      <c r="H627" s="29" t="s">
        <v>2</v>
      </c>
      <c r="I627" s="29" t="s">
        <v>3</v>
      </c>
      <c r="J627" s="30">
        <v>2</v>
      </c>
      <c r="K627" s="29" t="s">
        <v>2</v>
      </c>
      <c r="L627" s="29" t="s">
        <v>2</v>
      </c>
      <c r="M627" s="29" t="s">
        <v>2</v>
      </c>
      <c r="N627" s="29" t="s">
        <v>3</v>
      </c>
      <c r="O627" s="1"/>
      <c r="P627" s="29" t="s">
        <v>4</v>
      </c>
      <c r="Q627" s="29"/>
      <c r="R627" s="85" t="s">
        <v>2</v>
      </c>
      <c r="S627" s="85" t="s">
        <v>2</v>
      </c>
      <c r="T627" s="117" t="str">
        <f t="shared" si="54"/>
        <v>ja</v>
      </c>
      <c r="U627" s="117" t="str">
        <f t="shared" si="55"/>
        <v>ja</v>
      </c>
      <c r="V627" s="142" t="s">
        <v>4573</v>
      </c>
      <c r="W627" s="118">
        <f t="shared" si="56"/>
        <v>2</v>
      </c>
      <c r="X627" s="117" t="str">
        <f t="shared" si="57"/>
        <v>OK</v>
      </c>
      <c r="Y627" s="117" t="str">
        <f t="shared" si="58"/>
        <v>keine</v>
      </c>
      <c r="Z627" s="117" t="str">
        <f t="shared" si="59"/>
        <v>OK</v>
      </c>
    </row>
    <row r="628" spans="1:26" s="117" customFormat="1" ht="12.75" hidden="1" customHeight="1" x14ac:dyDescent="0.35">
      <c r="A628" s="29" t="s">
        <v>2983</v>
      </c>
      <c r="B628" s="1" t="s">
        <v>1951</v>
      </c>
      <c r="C628" s="29" t="s">
        <v>3</v>
      </c>
      <c r="D628" s="29" t="s">
        <v>3</v>
      </c>
      <c r="E628" s="29" t="s">
        <v>2</v>
      </c>
      <c r="F628" s="29" t="s">
        <v>2</v>
      </c>
      <c r="G628" s="29" t="s">
        <v>2</v>
      </c>
      <c r="H628" s="29" t="s">
        <v>2</v>
      </c>
      <c r="I628" s="133" t="s">
        <v>3</v>
      </c>
      <c r="J628" s="134">
        <v>1</v>
      </c>
      <c r="K628" s="29" t="s">
        <v>2</v>
      </c>
      <c r="L628" s="29" t="s">
        <v>2</v>
      </c>
      <c r="M628" s="29" t="s">
        <v>2</v>
      </c>
      <c r="N628" s="29" t="s">
        <v>3</v>
      </c>
      <c r="O628" s="1"/>
      <c r="P628" s="29" t="s">
        <v>4</v>
      </c>
      <c r="Q628" s="29"/>
      <c r="R628" s="85" t="s">
        <v>3</v>
      </c>
      <c r="S628" s="85" t="s">
        <v>3</v>
      </c>
      <c r="T628" s="117" t="str">
        <f t="shared" si="54"/>
        <v>ja</v>
      </c>
      <c r="U628" s="117" t="str">
        <f t="shared" si="55"/>
        <v>ja</v>
      </c>
      <c r="V628" s="142" t="s">
        <v>4601</v>
      </c>
      <c r="W628" s="118">
        <f t="shared" si="56"/>
        <v>1</v>
      </c>
      <c r="X628" s="117" t="str">
        <f t="shared" si="57"/>
        <v>OK</v>
      </c>
      <c r="Y628" s="117" t="str">
        <f t="shared" si="58"/>
        <v>keine</v>
      </c>
      <c r="Z628" s="117" t="str">
        <f t="shared" si="59"/>
        <v>OK</v>
      </c>
    </row>
    <row r="629" spans="1:26" s="117" customFormat="1" ht="12.75" hidden="1" customHeight="1" x14ac:dyDescent="0.35">
      <c r="A629" s="29" t="s">
        <v>2984</v>
      </c>
      <c r="B629" s="1" t="s">
        <v>609</v>
      </c>
      <c r="C629" s="29" t="s">
        <v>3</v>
      </c>
      <c r="D629" s="29" t="s">
        <v>3</v>
      </c>
      <c r="E629" s="29" t="s">
        <v>2</v>
      </c>
      <c r="F629" s="29" t="s">
        <v>2</v>
      </c>
      <c r="G629" s="29" t="s">
        <v>2</v>
      </c>
      <c r="H629" s="29" t="s">
        <v>2</v>
      </c>
      <c r="I629" s="29" t="s">
        <v>3</v>
      </c>
      <c r="J629" s="30">
        <v>3</v>
      </c>
      <c r="K629" s="29" t="s">
        <v>2</v>
      </c>
      <c r="L629" s="29" t="s">
        <v>2</v>
      </c>
      <c r="M629" s="29" t="s">
        <v>2</v>
      </c>
      <c r="N629" s="29" t="s">
        <v>3</v>
      </c>
      <c r="O629" s="1"/>
      <c r="P629" s="29" t="s">
        <v>4</v>
      </c>
      <c r="Q629" s="29"/>
      <c r="R629" s="85" t="s">
        <v>2</v>
      </c>
      <c r="S629" s="85" t="s">
        <v>2</v>
      </c>
      <c r="T629" s="117" t="str">
        <f t="shared" si="54"/>
        <v>ja</v>
      </c>
      <c r="U629" s="117" t="str">
        <f t="shared" si="55"/>
        <v>ja</v>
      </c>
      <c r="V629" s="142" t="s">
        <v>4598</v>
      </c>
      <c r="W629" s="118">
        <f t="shared" si="56"/>
        <v>3</v>
      </c>
      <c r="X629" s="117" t="str">
        <f t="shared" si="57"/>
        <v>OK</v>
      </c>
      <c r="Y629" s="117" t="str">
        <f t="shared" si="58"/>
        <v>keine</v>
      </c>
      <c r="Z629" s="117" t="str">
        <f t="shared" si="59"/>
        <v>OK</v>
      </c>
    </row>
    <row r="630" spans="1:26" s="115" customFormat="1" ht="12.75" hidden="1" customHeight="1" x14ac:dyDescent="0.35">
      <c r="A630" s="29" t="s">
        <v>2985</v>
      </c>
      <c r="B630" s="1" t="s">
        <v>1952</v>
      </c>
      <c r="C630" s="29" t="s">
        <v>3</v>
      </c>
      <c r="D630" s="29" t="s">
        <v>3</v>
      </c>
      <c r="E630" s="29" t="s">
        <v>2</v>
      </c>
      <c r="F630" s="29" t="s">
        <v>2</v>
      </c>
      <c r="G630" s="29" t="s">
        <v>2</v>
      </c>
      <c r="H630" s="29" t="s">
        <v>2</v>
      </c>
      <c r="I630" s="133" t="s">
        <v>3</v>
      </c>
      <c r="J630" s="134">
        <v>1</v>
      </c>
      <c r="K630" s="29" t="s">
        <v>2</v>
      </c>
      <c r="L630" s="29" t="s">
        <v>2</v>
      </c>
      <c r="M630" s="29" t="s">
        <v>2</v>
      </c>
      <c r="N630" s="29" t="s">
        <v>3</v>
      </c>
      <c r="O630" s="1"/>
      <c r="P630" s="29" t="s">
        <v>4</v>
      </c>
      <c r="Q630" s="29"/>
      <c r="R630" s="85" t="s">
        <v>2</v>
      </c>
      <c r="S630" s="85" t="s">
        <v>2</v>
      </c>
      <c r="T630" s="117" t="str">
        <f t="shared" si="54"/>
        <v>ja</v>
      </c>
      <c r="U630" s="117" t="str">
        <f t="shared" si="55"/>
        <v>ja</v>
      </c>
      <c r="V630" s="142" t="s">
        <v>4601</v>
      </c>
      <c r="W630" s="118">
        <f t="shared" si="56"/>
        <v>1</v>
      </c>
      <c r="X630" s="117" t="str">
        <f t="shared" si="57"/>
        <v>OK</v>
      </c>
      <c r="Y630" s="117" t="str">
        <f t="shared" si="58"/>
        <v>keine</v>
      </c>
      <c r="Z630" s="117" t="str">
        <f t="shared" si="59"/>
        <v>OK</v>
      </c>
    </row>
    <row r="631" spans="1:26" s="117" customFormat="1" ht="12.75" hidden="1" customHeight="1" x14ac:dyDescent="0.35">
      <c r="A631" s="29" t="s">
        <v>2986</v>
      </c>
      <c r="B631" s="1" t="s">
        <v>970</v>
      </c>
      <c r="C631" s="29" t="s">
        <v>3</v>
      </c>
      <c r="D631" s="29" t="s">
        <v>3</v>
      </c>
      <c r="E631" s="29" t="s">
        <v>2</v>
      </c>
      <c r="F631" s="29" t="s">
        <v>2</v>
      </c>
      <c r="G631" s="29" t="s">
        <v>2</v>
      </c>
      <c r="H631" s="29" t="s">
        <v>2</v>
      </c>
      <c r="I631" s="133" t="s">
        <v>3</v>
      </c>
      <c r="J631" s="134">
        <v>1</v>
      </c>
      <c r="K631" s="29" t="s">
        <v>2</v>
      </c>
      <c r="L631" s="29" t="s">
        <v>2</v>
      </c>
      <c r="M631" s="29" t="s">
        <v>2</v>
      </c>
      <c r="N631" s="29" t="s">
        <v>3</v>
      </c>
      <c r="O631" s="1"/>
      <c r="P631" s="29" t="s">
        <v>4</v>
      </c>
      <c r="Q631" s="29"/>
      <c r="R631" s="85" t="s">
        <v>2</v>
      </c>
      <c r="S631" s="85" t="s">
        <v>2</v>
      </c>
      <c r="T631" s="117" t="str">
        <f t="shared" si="54"/>
        <v>ja</v>
      </c>
      <c r="U631" s="117" t="str">
        <f t="shared" si="55"/>
        <v>ja</v>
      </c>
      <c r="V631" s="142" t="s">
        <v>4606</v>
      </c>
      <c r="W631" s="118">
        <f t="shared" si="56"/>
        <v>1</v>
      </c>
      <c r="X631" s="117" t="str">
        <f t="shared" si="57"/>
        <v>OK</v>
      </c>
      <c r="Y631" s="117" t="str">
        <f t="shared" si="58"/>
        <v>keine</v>
      </c>
      <c r="Z631" s="117" t="str">
        <f t="shared" si="59"/>
        <v>OK</v>
      </c>
    </row>
    <row r="632" spans="1:26" s="117" customFormat="1" ht="12.75" hidden="1" customHeight="1" x14ac:dyDescent="0.35">
      <c r="A632" s="29" t="s">
        <v>2987</v>
      </c>
      <c r="B632" s="1" t="s">
        <v>1570</v>
      </c>
      <c r="C632" s="29" t="s">
        <v>3</v>
      </c>
      <c r="D632" s="29" t="s">
        <v>3</v>
      </c>
      <c r="E632" s="29" t="s">
        <v>2</v>
      </c>
      <c r="F632" s="29" t="s">
        <v>2</v>
      </c>
      <c r="G632" s="29" t="s">
        <v>2</v>
      </c>
      <c r="H632" s="29" t="s">
        <v>2</v>
      </c>
      <c r="I632" s="29" t="s">
        <v>3</v>
      </c>
      <c r="J632" s="30">
        <v>2</v>
      </c>
      <c r="K632" s="29" t="s">
        <v>2</v>
      </c>
      <c r="L632" s="29" t="s">
        <v>2</v>
      </c>
      <c r="M632" s="29" t="s">
        <v>2</v>
      </c>
      <c r="N632" s="29" t="s">
        <v>3</v>
      </c>
      <c r="O632" s="1"/>
      <c r="P632" s="29" t="s">
        <v>4</v>
      </c>
      <c r="Q632" s="29"/>
      <c r="R632" s="85" t="s">
        <v>2</v>
      </c>
      <c r="S632" s="85" t="s">
        <v>2</v>
      </c>
      <c r="T632" s="117" t="str">
        <f t="shared" si="54"/>
        <v>ja</v>
      </c>
      <c r="U632" s="117" t="str">
        <f t="shared" si="55"/>
        <v>ja</v>
      </c>
      <c r="V632" s="142" t="s">
        <v>4573</v>
      </c>
      <c r="W632" s="118">
        <f t="shared" si="56"/>
        <v>2</v>
      </c>
      <c r="X632" s="117" t="str">
        <f t="shared" si="57"/>
        <v>OK</v>
      </c>
      <c r="Y632" s="117" t="str">
        <f t="shared" si="58"/>
        <v>keine</v>
      </c>
      <c r="Z632" s="117" t="str">
        <f t="shared" si="59"/>
        <v>OK</v>
      </c>
    </row>
    <row r="633" spans="1:26" s="117" customFormat="1" ht="12.75" hidden="1" customHeight="1" x14ac:dyDescent="0.35">
      <c r="A633" s="29" t="s">
        <v>2988</v>
      </c>
      <c r="B633" s="1" t="s">
        <v>1781</v>
      </c>
      <c r="C633" s="29" t="s">
        <v>3</v>
      </c>
      <c r="D633" s="29" t="s">
        <v>3</v>
      </c>
      <c r="E633" s="29" t="s">
        <v>2</v>
      </c>
      <c r="F633" s="29" t="s">
        <v>2</v>
      </c>
      <c r="G633" s="29" t="s">
        <v>2</v>
      </c>
      <c r="H633" s="29" t="s">
        <v>2</v>
      </c>
      <c r="I633" s="30" t="s">
        <v>3</v>
      </c>
      <c r="J633" s="30">
        <v>3</v>
      </c>
      <c r="K633" s="29" t="s">
        <v>2</v>
      </c>
      <c r="L633" s="29" t="s">
        <v>2</v>
      </c>
      <c r="M633" s="29" t="s">
        <v>2</v>
      </c>
      <c r="N633" s="29" t="s">
        <v>3</v>
      </c>
      <c r="O633" s="1"/>
      <c r="P633" s="29" t="s">
        <v>4</v>
      </c>
      <c r="Q633" s="29"/>
      <c r="R633" s="85" t="s">
        <v>2</v>
      </c>
      <c r="S633" s="85" t="s">
        <v>2</v>
      </c>
      <c r="T633" s="117" t="str">
        <f t="shared" si="54"/>
        <v>ja</v>
      </c>
      <c r="U633" s="117" t="str">
        <f t="shared" si="55"/>
        <v>ja</v>
      </c>
      <c r="V633" s="142" t="s">
        <v>4598</v>
      </c>
      <c r="W633" s="118">
        <f t="shared" si="56"/>
        <v>3</v>
      </c>
      <c r="X633" s="117" t="str">
        <f t="shared" si="57"/>
        <v>OK</v>
      </c>
      <c r="Y633" s="117" t="str">
        <f t="shared" si="58"/>
        <v>keine</v>
      </c>
      <c r="Z633" s="117" t="str">
        <f t="shared" si="59"/>
        <v>OK</v>
      </c>
    </row>
    <row r="634" spans="1:26" s="117" customFormat="1" ht="12.75" hidden="1" customHeight="1" x14ac:dyDescent="0.35">
      <c r="A634" s="29" t="s">
        <v>2989</v>
      </c>
      <c r="B634" s="1" t="s">
        <v>1953</v>
      </c>
      <c r="C634" s="29" t="s">
        <v>3</v>
      </c>
      <c r="D634" s="29" t="s">
        <v>3</v>
      </c>
      <c r="E634" s="29" t="s">
        <v>2</v>
      </c>
      <c r="F634" s="29" t="s">
        <v>2</v>
      </c>
      <c r="G634" s="29" t="s">
        <v>2</v>
      </c>
      <c r="H634" s="29" t="s">
        <v>2</v>
      </c>
      <c r="I634" s="29" t="s">
        <v>3</v>
      </c>
      <c r="J634" s="30">
        <v>1</v>
      </c>
      <c r="K634" s="29" t="s">
        <v>2</v>
      </c>
      <c r="L634" s="29" t="s">
        <v>2</v>
      </c>
      <c r="M634" s="29" t="s">
        <v>2</v>
      </c>
      <c r="N634" s="29" t="s">
        <v>3</v>
      </c>
      <c r="O634" s="1"/>
      <c r="P634" s="29" t="s">
        <v>4</v>
      </c>
      <c r="Q634" s="29"/>
      <c r="R634" s="85" t="s">
        <v>2</v>
      </c>
      <c r="S634" s="85" t="s">
        <v>2</v>
      </c>
      <c r="T634" s="117" t="str">
        <f t="shared" si="54"/>
        <v>ja</v>
      </c>
      <c r="U634" s="117" t="str">
        <f t="shared" si="55"/>
        <v>ja</v>
      </c>
      <c r="V634" s="142" t="s">
        <v>4577</v>
      </c>
      <c r="W634" s="118">
        <f t="shared" si="56"/>
        <v>1</v>
      </c>
      <c r="X634" s="117" t="str">
        <f t="shared" si="57"/>
        <v>OK</v>
      </c>
      <c r="Y634" s="117" t="str">
        <f t="shared" si="58"/>
        <v>keine</v>
      </c>
      <c r="Z634" s="117" t="str">
        <f t="shared" si="59"/>
        <v>OK</v>
      </c>
    </row>
    <row r="635" spans="1:26" s="117" customFormat="1" ht="12.75" hidden="1" customHeight="1" x14ac:dyDescent="0.35">
      <c r="A635" s="29" t="s">
        <v>2990</v>
      </c>
      <c r="B635" s="1" t="s">
        <v>1656</v>
      </c>
      <c r="C635" s="29" t="s">
        <v>3</v>
      </c>
      <c r="D635" s="29" t="s">
        <v>3</v>
      </c>
      <c r="E635" s="29" t="s">
        <v>2</v>
      </c>
      <c r="F635" s="29" t="s">
        <v>2</v>
      </c>
      <c r="G635" s="29" t="s">
        <v>2</v>
      </c>
      <c r="H635" s="29" t="s">
        <v>2</v>
      </c>
      <c r="I635" s="133" t="s">
        <v>3</v>
      </c>
      <c r="J635" s="134">
        <v>3</v>
      </c>
      <c r="K635" s="29" t="s">
        <v>2</v>
      </c>
      <c r="L635" s="29" t="s">
        <v>2</v>
      </c>
      <c r="M635" s="29" t="s">
        <v>2</v>
      </c>
      <c r="N635" s="29" t="s">
        <v>3</v>
      </c>
      <c r="O635" s="1"/>
      <c r="P635" s="29" t="s">
        <v>4</v>
      </c>
      <c r="Q635" s="29"/>
      <c r="R635" s="85" t="s">
        <v>3</v>
      </c>
      <c r="S635" s="85" t="s">
        <v>3</v>
      </c>
      <c r="T635" s="117" t="str">
        <f t="shared" si="54"/>
        <v>ja</v>
      </c>
      <c r="U635" s="117" t="str">
        <f t="shared" si="55"/>
        <v>ja</v>
      </c>
      <c r="V635" s="142" t="s">
        <v>4577</v>
      </c>
      <c r="W635" s="118">
        <f t="shared" si="56"/>
        <v>3</v>
      </c>
      <c r="X635" s="117" t="str">
        <f t="shared" si="57"/>
        <v>OK</v>
      </c>
      <c r="Y635" s="117" t="str">
        <f t="shared" si="58"/>
        <v>keine</v>
      </c>
      <c r="Z635" s="117" t="str">
        <f t="shared" si="59"/>
        <v>OK</v>
      </c>
    </row>
    <row r="636" spans="1:26" s="117" customFormat="1" ht="12.75" hidden="1" customHeight="1" x14ac:dyDescent="0.35">
      <c r="A636" s="29" t="s">
        <v>2991</v>
      </c>
      <c r="B636" s="1" t="s">
        <v>541</v>
      </c>
      <c r="C636" s="29" t="s">
        <v>2</v>
      </c>
      <c r="D636" s="29" t="s">
        <v>2</v>
      </c>
      <c r="E636" s="29" t="s">
        <v>2</v>
      </c>
      <c r="F636" s="29" t="s">
        <v>2</v>
      </c>
      <c r="G636" s="29" t="s">
        <v>2</v>
      </c>
      <c r="H636" s="29" t="s">
        <v>2</v>
      </c>
      <c r="I636" s="29" t="s">
        <v>2</v>
      </c>
      <c r="J636" s="30" t="s">
        <v>2</v>
      </c>
      <c r="K636" s="29" t="s">
        <v>2</v>
      </c>
      <c r="L636" s="29" t="s">
        <v>2</v>
      </c>
      <c r="M636" s="29" t="s">
        <v>2</v>
      </c>
      <c r="N636" s="29" t="s">
        <v>2</v>
      </c>
      <c r="O636" s="1" t="s">
        <v>2412</v>
      </c>
      <c r="P636" s="29"/>
      <c r="Q636" s="29"/>
      <c r="R636" s="85" t="s">
        <v>2</v>
      </c>
      <c r="S636" s="85" t="s">
        <v>2</v>
      </c>
      <c r="T636" s="117" t="str">
        <f t="shared" si="54"/>
        <v>nein</v>
      </c>
      <c r="U636" s="117" t="str">
        <f t="shared" si="55"/>
        <v>nein</v>
      </c>
      <c r="V636" s="142" t="s">
        <v>4599</v>
      </c>
      <c r="W636" s="118" t="str">
        <f t="shared" si="56"/>
        <v>nein</v>
      </c>
      <c r="X636" s="117" t="str">
        <f t="shared" si="57"/>
        <v>OK</v>
      </c>
      <c r="Y636" s="117">
        <f t="shared" si="58"/>
        <v>0</v>
      </c>
      <c r="Z636" s="117" t="str">
        <f t="shared" si="59"/>
        <v>OK</v>
      </c>
    </row>
    <row r="637" spans="1:26" s="117" customFormat="1" ht="12.75" hidden="1" customHeight="1" x14ac:dyDescent="0.35">
      <c r="A637" s="29" t="s">
        <v>2992</v>
      </c>
      <c r="B637" s="1" t="s">
        <v>145</v>
      </c>
      <c r="C637" s="29" t="s">
        <v>3</v>
      </c>
      <c r="D637" s="29" t="s">
        <v>3</v>
      </c>
      <c r="E637" s="29" t="s">
        <v>2</v>
      </c>
      <c r="F637" s="29" t="s">
        <v>2</v>
      </c>
      <c r="G637" s="29" t="s">
        <v>2</v>
      </c>
      <c r="H637" s="29" t="s">
        <v>2</v>
      </c>
      <c r="I637" s="29" t="s">
        <v>3</v>
      </c>
      <c r="J637" s="30">
        <v>1</v>
      </c>
      <c r="K637" s="29" t="s">
        <v>2</v>
      </c>
      <c r="L637" s="29" t="s">
        <v>2</v>
      </c>
      <c r="M637" s="29" t="s">
        <v>2</v>
      </c>
      <c r="N637" s="29" t="s">
        <v>3</v>
      </c>
      <c r="O637" s="1"/>
      <c r="P637" s="29" t="s">
        <v>4</v>
      </c>
      <c r="Q637" s="29"/>
      <c r="R637" s="85" t="s">
        <v>2</v>
      </c>
      <c r="S637" s="85" t="s">
        <v>2</v>
      </c>
      <c r="T637" s="117" t="str">
        <f t="shared" si="54"/>
        <v>ja</v>
      </c>
      <c r="U637" s="117" t="str">
        <f t="shared" si="55"/>
        <v>ja</v>
      </c>
      <c r="V637" s="142" t="s">
        <v>4599</v>
      </c>
      <c r="W637" s="118">
        <f t="shared" si="56"/>
        <v>1</v>
      </c>
      <c r="X637" s="117" t="str">
        <f t="shared" si="57"/>
        <v>OK</v>
      </c>
      <c r="Y637" s="117" t="str">
        <f t="shared" si="58"/>
        <v>keine</v>
      </c>
      <c r="Z637" s="117" t="str">
        <f t="shared" si="59"/>
        <v>OK</v>
      </c>
    </row>
    <row r="638" spans="1:26" s="117" customFormat="1" ht="12.75" hidden="1" customHeight="1" x14ac:dyDescent="0.35">
      <c r="A638" s="29" t="s">
        <v>2993</v>
      </c>
      <c r="B638" s="1" t="s">
        <v>195</v>
      </c>
      <c r="C638" s="29" t="s">
        <v>3</v>
      </c>
      <c r="D638" s="29" t="s">
        <v>3</v>
      </c>
      <c r="E638" s="29" t="s">
        <v>2</v>
      </c>
      <c r="F638" s="29" t="s">
        <v>2</v>
      </c>
      <c r="G638" s="29" t="s">
        <v>2</v>
      </c>
      <c r="H638" s="29" t="s">
        <v>2</v>
      </c>
      <c r="I638" s="29" t="s">
        <v>3</v>
      </c>
      <c r="J638" s="30">
        <v>2</v>
      </c>
      <c r="K638" s="29" t="s">
        <v>2</v>
      </c>
      <c r="L638" s="29" t="s">
        <v>2</v>
      </c>
      <c r="M638" s="29" t="s">
        <v>2</v>
      </c>
      <c r="N638" s="29" t="s">
        <v>3</v>
      </c>
      <c r="O638" s="1"/>
      <c r="P638" s="29" t="s">
        <v>4</v>
      </c>
      <c r="Q638" s="29"/>
      <c r="R638" s="85" t="s">
        <v>2</v>
      </c>
      <c r="S638" s="85" t="s">
        <v>2</v>
      </c>
      <c r="T638" s="117" t="str">
        <f t="shared" si="54"/>
        <v>ja</v>
      </c>
      <c r="U638" s="117" t="str">
        <f t="shared" si="55"/>
        <v>ja</v>
      </c>
      <c r="V638" s="142" t="s">
        <v>4577</v>
      </c>
      <c r="W638" s="118">
        <f t="shared" si="56"/>
        <v>2</v>
      </c>
      <c r="X638" s="117" t="str">
        <f t="shared" si="57"/>
        <v>OK</v>
      </c>
      <c r="Y638" s="117" t="str">
        <f t="shared" si="58"/>
        <v>keine</v>
      </c>
      <c r="Z638" s="117" t="str">
        <f t="shared" si="59"/>
        <v>OK</v>
      </c>
    </row>
    <row r="639" spans="1:26" s="117" customFormat="1" ht="12.75" hidden="1" customHeight="1" x14ac:dyDescent="0.35">
      <c r="A639" s="29" t="s">
        <v>2994</v>
      </c>
      <c r="B639" s="1" t="s">
        <v>200</v>
      </c>
      <c r="C639" s="29" t="s">
        <v>3</v>
      </c>
      <c r="D639" s="29" t="s">
        <v>3</v>
      </c>
      <c r="E639" s="29" t="s">
        <v>2</v>
      </c>
      <c r="F639" s="29" t="s">
        <v>2</v>
      </c>
      <c r="G639" s="29" t="s">
        <v>2</v>
      </c>
      <c r="H639" s="29" t="s">
        <v>2</v>
      </c>
      <c r="I639" s="29" t="s">
        <v>3</v>
      </c>
      <c r="J639" s="30">
        <v>1</v>
      </c>
      <c r="K639" s="29" t="s">
        <v>2</v>
      </c>
      <c r="L639" s="29" t="s">
        <v>2</v>
      </c>
      <c r="M639" s="29" t="s">
        <v>2</v>
      </c>
      <c r="N639" s="29" t="s">
        <v>3</v>
      </c>
      <c r="O639" s="1"/>
      <c r="P639" s="29" t="s">
        <v>4</v>
      </c>
      <c r="Q639" s="29"/>
      <c r="R639" s="85" t="s">
        <v>2</v>
      </c>
      <c r="S639" s="85" t="s">
        <v>2</v>
      </c>
      <c r="T639" s="117" t="str">
        <f t="shared" si="54"/>
        <v>ja</v>
      </c>
      <c r="U639" s="117" t="str">
        <f t="shared" si="55"/>
        <v>ja</v>
      </c>
      <c r="V639" s="142" t="s">
        <v>4586</v>
      </c>
      <c r="W639" s="118">
        <f t="shared" si="56"/>
        <v>1</v>
      </c>
      <c r="X639" s="117" t="str">
        <f t="shared" si="57"/>
        <v>OK</v>
      </c>
      <c r="Y639" s="117" t="str">
        <f t="shared" si="58"/>
        <v>keine</v>
      </c>
      <c r="Z639" s="117" t="str">
        <f t="shared" si="59"/>
        <v>OK</v>
      </c>
    </row>
    <row r="640" spans="1:26" s="115" customFormat="1" ht="12.75" hidden="1" customHeight="1" x14ac:dyDescent="0.35">
      <c r="A640" s="29" t="s">
        <v>2995</v>
      </c>
      <c r="B640" s="1" t="s">
        <v>204</v>
      </c>
      <c r="C640" s="29" t="s">
        <v>3</v>
      </c>
      <c r="D640" s="29" t="s">
        <v>3</v>
      </c>
      <c r="E640" s="29" t="s">
        <v>2</v>
      </c>
      <c r="F640" s="29" t="s">
        <v>2</v>
      </c>
      <c r="G640" s="29" t="s">
        <v>2</v>
      </c>
      <c r="H640" s="29" t="s">
        <v>2</v>
      </c>
      <c r="I640" s="29" t="s">
        <v>3</v>
      </c>
      <c r="J640" s="30">
        <v>1</v>
      </c>
      <c r="K640" s="29" t="s">
        <v>2</v>
      </c>
      <c r="L640" s="29" t="s">
        <v>2</v>
      </c>
      <c r="M640" s="29" t="s">
        <v>2</v>
      </c>
      <c r="N640" s="29" t="s">
        <v>3</v>
      </c>
      <c r="O640" s="1"/>
      <c r="P640" s="29" t="s">
        <v>4</v>
      </c>
      <c r="Q640" s="29"/>
      <c r="R640" s="85" t="s">
        <v>3</v>
      </c>
      <c r="S640" s="85" t="s">
        <v>3</v>
      </c>
      <c r="T640" s="117" t="str">
        <f t="shared" si="54"/>
        <v>ja</v>
      </c>
      <c r="U640" s="117" t="str">
        <f t="shared" si="55"/>
        <v>ja</v>
      </c>
      <c r="V640" s="142" t="s">
        <v>4585</v>
      </c>
      <c r="W640" s="118">
        <f t="shared" si="56"/>
        <v>1</v>
      </c>
      <c r="X640" s="117" t="str">
        <f t="shared" si="57"/>
        <v>OK</v>
      </c>
      <c r="Y640" s="117" t="str">
        <f t="shared" si="58"/>
        <v>keine</v>
      </c>
      <c r="Z640" s="117" t="str">
        <f t="shared" si="59"/>
        <v>OK</v>
      </c>
    </row>
    <row r="641" spans="1:26" s="117" customFormat="1" ht="12.75" hidden="1" customHeight="1" x14ac:dyDescent="0.35">
      <c r="A641" s="29" t="s">
        <v>2996</v>
      </c>
      <c r="B641" s="1" t="s">
        <v>205</v>
      </c>
      <c r="C641" s="29" t="s">
        <v>3</v>
      </c>
      <c r="D641" s="29" t="s">
        <v>3</v>
      </c>
      <c r="E641" s="29" t="s">
        <v>2</v>
      </c>
      <c r="F641" s="29" t="s">
        <v>2</v>
      </c>
      <c r="G641" s="29" t="s">
        <v>2</v>
      </c>
      <c r="H641" s="29" t="s">
        <v>2</v>
      </c>
      <c r="I641" s="29" t="s">
        <v>3</v>
      </c>
      <c r="J641" s="30">
        <v>1</v>
      </c>
      <c r="K641" s="29" t="s">
        <v>2</v>
      </c>
      <c r="L641" s="29" t="s">
        <v>2</v>
      </c>
      <c r="M641" s="29" t="s">
        <v>2</v>
      </c>
      <c r="N641" s="29" t="s">
        <v>3</v>
      </c>
      <c r="O641" s="1"/>
      <c r="P641" s="29" t="s">
        <v>4</v>
      </c>
      <c r="Q641" s="29"/>
      <c r="R641" s="85" t="s">
        <v>3</v>
      </c>
      <c r="S641" s="85" t="s">
        <v>3</v>
      </c>
      <c r="T641" s="117" t="str">
        <f t="shared" si="54"/>
        <v>ja</v>
      </c>
      <c r="U641" s="117" t="str">
        <f t="shared" si="55"/>
        <v>ja</v>
      </c>
      <c r="V641" s="142" t="s">
        <v>4580</v>
      </c>
      <c r="W641" s="118">
        <f t="shared" si="56"/>
        <v>1</v>
      </c>
      <c r="X641" s="117" t="str">
        <f t="shared" si="57"/>
        <v>OK</v>
      </c>
      <c r="Y641" s="117" t="str">
        <f t="shared" si="58"/>
        <v>keine</v>
      </c>
      <c r="Z641" s="117" t="str">
        <f t="shared" si="59"/>
        <v>OK</v>
      </c>
    </row>
    <row r="642" spans="1:26" s="117" customFormat="1" ht="12.75" hidden="1" customHeight="1" x14ac:dyDescent="0.35">
      <c r="A642" s="29" t="s">
        <v>2093</v>
      </c>
      <c r="B642" s="1" t="s">
        <v>2092</v>
      </c>
      <c r="C642" s="29" t="s">
        <v>3</v>
      </c>
      <c r="D642" s="29" t="s">
        <v>3</v>
      </c>
      <c r="E642" s="29" t="s">
        <v>2</v>
      </c>
      <c r="F642" s="29" t="s">
        <v>2</v>
      </c>
      <c r="G642" s="29" t="s">
        <v>2</v>
      </c>
      <c r="H642" s="29" t="s">
        <v>2</v>
      </c>
      <c r="I642" s="133" t="s">
        <v>3</v>
      </c>
      <c r="J642" s="134">
        <v>1</v>
      </c>
      <c r="K642" s="29" t="s">
        <v>2</v>
      </c>
      <c r="L642" s="29" t="s">
        <v>2</v>
      </c>
      <c r="M642" s="29" t="s">
        <v>2</v>
      </c>
      <c r="N642" s="29" t="s">
        <v>3</v>
      </c>
      <c r="O642" s="1"/>
      <c r="P642" s="29" t="s">
        <v>4</v>
      </c>
      <c r="Q642" s="29"/>
      <c r="R642" s="85" t="s">
        <v>3</v>
      </c>
      <c r="S642" s="85" t="s">
        <v>3</v>
      </c>
      <c r="T642" s="117" t="str">
        <f t="shared" si="54"/>
        <v>ja</v>
      </c>
      <c r="U642" s="117" t="str">
        <f t="shared" si="55"/>
        <v>ja</v>
      </c>
      <c r="V642" s="142" t="s">
        <v>4606</v>
      </c>
      <c r="W642" s="118">
        <f t="shared" si="56"/>
        <v>1</v>
      </c>
      <c r="X642" s="117" t="str">
        <f t="shared" si="57"/>
        <v>OK</v>
      </c>
      <c r="Y642" s="117" t="str">
        <f t="shared" si="58"/>
        <v>keine</v>
      </c>
      <c r="Z642" s="117" t="str">
        <f t="shared" si="59"/>
        <v>OK</v>
      </c>
    </row>
    <row r="643" spans="1:26" s="117" customFormat="1" ht="12.75" hidden="1" customHeight="1" x14ac:dyDescent="0.35">
      <c r="A643" s="29" t="s">
        <v>2997</v>
      </c>
      <c r="B643" s="1" t="s">
        <v>1954</v>
      </c>
      <c r="C643" s="29" t="s">
        <v>3</v>
      </c>
      <c r="D643" s="29" t="s">
        <v>3</v>
      </c>
      <c r="E643" s="29" t="s">
        <v>2</v>
      </c>
      <c r="F643" s="29" t="s">
        <v>2</v>
      </c>
      <c r="G643" s="29" t="s">
        <v>2</v>
      </c>
      <c r="H643" s="29" t="s">
        <v>2</v>
      </c>
      <c r="I643" s="133" t="s">
        <v>3</v>
      </c>
      <c r="J643" s="134">
        <v>1</v>
      </c>
      <c r="K643" s="29" t="s">
        <v>2</v>
      </c>
      <c r="L643" s="29" t="s">
        <v>2</v>
      </c>
      <c r="M643" s="29" t="s">
        <v>2</v>
      </c>
      <c r="N643" s="29" t="s">
        <v>3</v>
      </c>
      <c r="O643" s="1"/>
      <c r="P643" s="29" t="s">
        <v>4</v>
      </c>
      <c r="Q643" s="29"/>
      <c r="R643" s="85" t="s">
        <v>2</v>
      </c>
      <c r="S643" s="85" t="s">
        <v>2</v>
      </c>
      <c r="T643" s="117" t="str">
        <f t="shared" ref="T643:T706" si="60">IF(AND(C643="nein",D643="nein",E643="nein",F643="nein",G643="nein",H643="nein",I643="nein",K643="nein",L643="nein",M643="nein",N643="nein"),"nein","ja")</f>
        <v>ja</v>
      </c>
      <c r="U643" s="117" t="str">
        <f t="shared" ref="U643:U706" si="61">IF(OR(C643="ja",D643="ja",G643="ja",A643="8100"),"ja","nein")</f>
        <v>ja</v>
      </c>
      <c r="V643" s="142" t="s">
        <v>4606</v>
      </c>
      <c r="W643" s="118">
        <f t="shared" si="56"/>
        <v>1</v>
      </c>
      <c r="X643" s="117" t="str">
        <f t="shared" si="57"/>
        <v>OK</v>
      </c>
      <c r="Y643" s="117" t="str">
        <f t="shared" si="58"/>
        <v>keine</v>
      </c>
      <c r="Z643" s="117" t="str">
        <f t="shared" si="59"/>
        <v>OK</v>
      </c>
    </row>
    <row r="644" spans="1:26" s="117" customFormat="1" ht="12.75" hidden="1" customHeight="1" x14ac:dyDescent="0.35">
      <c r="A644" s="29" t="s">
        <v>2998</v>
      </c>
      <c r="B644" s="1" t="s">
        <v>699</v>
      </c>
      <c r="C644" s="29" t="s">
        <v>3</v>
      </c>
      <c r="D644" s="29" t="s">
        <v>3</v>
      </c>
      <c r="E644" s="29" t="s">
        <v>2</v>
      </c>
      <c r="F644" s="29" t="s">
        <v>2</v>
      </c>
      <c r="G644" s="29" t="s">
        <v>2</v>
      </c>
      <c r="H644" s="29" t="s">
        <v>2</v>
      </c>
      <c r="I644" s="29" t="s">
        <v>3</v>
      </c>
      <c r="J644" s="30">
        <v>2</v>
      </c>
      <c r="K644" s="29" t="s">
        <v>2</v>
      </c>
      <c r="L644" s="29" t="s">
        <v>2</v>
      </c>
      <c r="M644" s="29" t="s">
        <v>2</v>
      </c>
      <c r="N644" s="29" t="s">
        <v>3</v>
      </c>
      <c r="O644" s="1"/>
      <c r="P644" s="29" t="s">
        <v>4</v>
      </c>
      <c r="Q644" s="29"/>
      <c r="R644" s="85" t="s">
        <v>2</v>
      </c>
      <c r="S644" s="85" t="s">
        <v>2</v>
      </c>
      <c r="T644" s="117" t="str">
        <f t="shared" si="60"/>
        <v>ja</v>
      </c>
      <c r="U644" s="117" t="str">
        <f t="shared" si="61"/>
        <v>ja</v>
      </c>
      <c r="V644" s="142" t="s">
        <v>4598</v>
      </c>
      <c r="W644" s="118">
        <f t="shared" ref="W644:W707" si="62">J644</f>
        <v>2</v>
      </c>
      <c r="X644" s="117" t="str">
        <f t="shared" ref="X644:X707" si="63">IF(J644=W644,"OK","NICHT OK!")</f>
        <v>OK</v>
      </c>
      <c r="Y644" s="117" t="str">
        <f t="shared" ref="Y644:Y707" si="64">P644</f>
        <v>keine</v>
      </c>
      <c r="Z644" s="117" t="str">
        <f t="shared" ref="Z644:Z707" si="65">IF(P644=Y644,"OK","NICHT OK!")</f>
        <v>OK</v>
      </c>
    </row>
    <row r="645" spans="1:26" s="117" customFormat="1" ht="12.75" hidden="1" customHeight="1" x14ac:dyDescent="0.35">
      <c r="A645" s="29" t="s">
        <v>2999</v>
      </c>
      <c r="B645" s="1" t="s">
        <v>700</v>
      </c>
      <c r="C645" s="29" t="s">
        <v>3</v>
      </c>
      <c r="D645" s="29" t="s">
        <v>3</v>
      </c>
      <c r="E645" s="29" t="s">
        <v>2</v>
      </c>
      <c r="F645" s="29" t="s">
        <v>2</v>
      </c>
      <c r="G645" s="29" t="s">
        <v>2</v>
      </c>
      <c r="H645" s="29" t="s">
        <v>2</v>
      </c>
      <c r="I645" s="29" t="s">
        <v>3</v>
      </c>
      <c r="J645" s="30">
        <v>2</v>
      </c>
      <c r="K645" s="29" t="s">
        <v>2</v>
      </c>
      <c r="L645" s="29" t="s">
        <v>2</v>
      </c>
      <c r="M645" s="29" t="s">
        <v>2</v>
      </c>
      <c r="N645" s="29" t="s">
        <v>2</v>
      </c>
      <c r="O645" s="1"/>
      <c r="P645" s="29" t="s">
        <v>4</v>
      </c>
      <c r="Q645" s="29"/>
      <c r="R645" s="85" t="s">
        <v>2</v>
      </c>
      <c r="S645" s="85" t="s">
        <v>2</v>
      </c>
      <c r="T645" s="117" t="str">
        <f t="shared" si="60"/>
        <v>ja</v>
      </c>
      <c r="U645" s="117" t="str">
        <f t="shared" si="61"/>
        <v>ja</v>
      </c>
      <c r="V645" s="142" t="s">
        <v>4598</v>
      </c>
      <c r="W645" s="118">
        <f t="shared" si="62"/>
        <v>2</v>
      </c>
      <c r="X645" s="117" t="str">
        <f t="shared" si="63"/>
        <v>OK</v>
      </c>
      <c r="Y645" s="117" t="str">
        <f t="shared" si="64"/>
        <v>keine</v>
      </c>
      <c r="Z645" s="117" t="str">
        <f t="shared" si="65"/>
        <v>OK</v>
      </c>
    </row>
    <row r="646" spans="1:26" s="117" customFormat="1" ht="12.75" customHeight="1" x14ac:dyDescent="0.35">
      <c r="A646" s="29" t="s">
        <v>3000</v>
      </c>
      <c r="B646" s="1" t="s">
        <v>1170</v>
      </c>
      <c r="C646" s="29" t="s">
        <v>3</v>
      </c>
      <c r="D646" s="29" t="s">
        <v>3</v>
      </c>
      <c r="E646" s="29" t="s">
        <v>2</v>
      </c>
      <c r="F646" s="29" t="s">
        <v>2</v>
      </c>
      <c r="G646" s="29" t="s">
        <v>2</v>
      </c>
      <c r="H646" s="29" t="s">
        <v>2</v>
      </c>
      <c r="I646" s="29" t="s">
        <v>2</v>
      </c>
      <c r="J646" s="30" t="s">
        <v>2</v>
      </c>
      <c r="K646" s="29" t="s">
        <v>2</v>
      </c>
      <c r="L646" s="29" t="s">
        <v>2</v>
      </c>
      <c r="M646" s="29" t="s">
        <v>2</v>
      </c>
      <c r="N646" s="29" t="s">
        <v>3</v>
      </c>
      <c r="O646" s="1" t="s">
        <v>4469</v>
      </c>
      <c r="P646" s="29" t="s">
        <v>4</v>
      </c>
      <c r="Q646" s="29" t="s">
        <v>4443</v>
      </c>
      <c r="R646" s="85" t="s">
        <v>3</v>
      </c>
      <c r="S646" s="85" t="s">
        <v>3</v>
      </c>
      <c r="T646" s="117" t="str">
        <f t="shared" si="60"/>
        <v>ja</v>
      </c>
      <c r="U646" s="117" t="str">
        <f t="shared" si="61"/>
        <v>ja</v>
      </c>
      <c r="V646" s="142" t="s">
        <v>4579</v>
      </c>
      <c r="W646" s="118" t="str">
        <f t="shared" si="62"/>
        <v>nein</v>
      </c>
      <c r="X646" s="117" t="str">
        <f t="shared" si="63"/>
        <v>OK</v>
      </c>
      <c r="Y646" s="117" t="str">
        <f t="shared" si="64"/>
        <v>keine</v>
      </c>
      <c r="Z646" s="117" t="str">
        <f t="shared" si="65"/>
        <v>OK</v>
      </c>
    </row>
    <row r="647" spans="1:26" s="117" customFormat="1" ht="12.75" hidden="1" customHeight="1" x14ac:dyDescent="0.35">
      <c r="A647" s="29" t="s">
        <v>3001</v>
      </c>
      <c r="B647" s="1" t="s">
        <v>1955</v>
      </c>
      <c r="C647" s="29" t="s">
        <v>2</v>
      </c>
      <c r="D647" s="29" t="s">
        <v>2</v>
      </c>
      <c r="E647" s="29" t="s">
        <v>2</v>
      </c>
      <c r="F647" s="29" t="s">
        <v>2</v>
      </c>
      <c r="G647" s="29" t="s">
        <v>2</v>
      </c>
      <c r="H647" s="29" t="s">
        <v>2</v>
      </c>
      <c r="I647" s="29" t="s">
        <v>2</v>
      </c>
      <c r="J647" s="30" t="s">
        <v>2</v>
      </c>
      <c r="K647" s="29" t="s">
        <v>2</v>
      </c>
      <c r="L647" s="29" t="s">
        <v>2</v>
      </c>
      <c r="M647" s="29" t="s">
        <v>2</v>
      </c>
      <c r="N647" s="29" t="s">
        <v>2</v>
      </c>
      <c r="O647" s="1" t="s">
        <v>2412</v>
      </c>
      <c r="P647" s="29"/>
      <c r="Q647" s="29"/>
      <c r="R647" s="85" t="s">
        <v>2</v>
      </c>
      <c r="S647" s="85" t="s">
        <v>2</v>
      </c>
      <c r="T647" s="117" t="str">
        <f t="shared" si="60"/>
        <v>nein</v>
      </c>
      <c r="U647" s="117" t="str">
        <f t="shared" si="61"/>
        <v>nein</v>
      </c>
      <c r="V647" s="142" t="s">
        <v>4604</v>
      </c>
      <c r="W647" s="118" t="str">
        <f t="shared" si="62"/>
        <v>nein</v>
      </c>
      <c r="X647" s="117" t="str">
        <f t="shared" si="63"/>
        <v>OK</v>
      </c>
      <c r="Y647" s="117">
        <f t="shared" si="64"/>
        <v>0</v>
      </c>
      <c r="Z647" s="117" t="str">
        <f t="shared" si="65"/>
        <v>OK</v>
      </c>
    </row>
    <row r="648" spans="1:26" s="117" customFormat="1" ht="12.75" hidden="1" customHeight="1" x14ac:dyDescent="0.35">
      <c r="A648" s="29" t="s">
        <v>3002</v>
      </c>
      <c r="B648" s="1" t="s">
        <v>1647</v>
      </c>
      <c r="C648" s="29" t="s">
        <v>3</v>
      </c>
      <c r="D648" s="29" t="s">
        <v>3</v>
      </c>
      <c r="E648" s="29" t="s">
        <v>2</v>
      </c>
      <c r="F648" s="29" t="s">
        <v>2</v>
      </c>
      <c r="G648" s="29" t="s">
        <v>2</v>
      </c>
      <c r="H648" s="29" t="s">
        <v>2</v>
      </c>
      <c r="I648" s="29" t="s">
        <v>3</v>
      </c>
      <c r="J648" s="30">
        <v>1</v>
      </c>
      <c r="K648" s="29" t="s">
        <v>2</v>
      </c>
      <c r="L648" s="29" t="s">
        <v>2</v>
      </c>
      <c r="M648" s="29" t="s">
        <v>2</v>
      </c>
      <c r="N648" s="29" t="s">
        <v>3</v>
      </c>
      <c r="O648" s="1"/>
      <c r="P648" s="29" t="s">
        <v>4</v>
      </c>
      <c r="Q648" s="29"/>
      <c r="R648" s="85" t="s">
        <v>2</v>
      </c>
      <c r="S648" s="85" t="s">
        <v>2</v>
      </c>
      <c r="T648" s="117" t="str">
        <f t="shared" si="60"/>
        <v>ja</v>
      </c>
      <c r="U648" s="117" t="str">
        <f t="shared" si="61"/>
        <v>ja</v>
      </c>
      <c r="V648" s="142" t="s">
        <v>4594</v>
      </c>
      <c r="W648" s="118">
        <f t="shared" si="62"/>
        <v>1</v>
      </c>
      <c r="X648" s="117" t="str">
        <f t="shared" si="63"/>
        <v>OK</v>
      </c>
      <c r="Y648" s="117" t="str">
        <f t="shared" si="64"/>
        <v>keine</v>
      </c>
      <c r="Z648" s="117" t="str">
        <f t="shared" si="65"/>
        <v>OK</v>
      </c>
    </row>
    <row r="649" spans="1:26" s="117" customFormat="1" ht="12.75" hidden="1" customHeight="1" x14ac:dyDescent="0.35">
      <c r="A649" s="29" t="s">
        <v>3003</v>
      </c>
      <c r="B649" s="1" t="s">
        <v>1720</v>
      </c>
      <c r="C649" s="29" t="s">
        <v>2</v>
      </c>
      <c r="D649" s="29" t="s">
        <v>2</v>
      </c>
      <c r="E649" s="29" t="s">
        <v>2</v>
      </c>
      <c r="F649" s="29" t="s">
        <v>2</v>
      </c>
      <c r="G649" s="29" t="s">
        <v>2</v>
      </c>
      <c r="H649" s="29" t="s">
        <v>3</v>
      </c>
      <c r="I649" s="30" t="s">
        <v>3</v>
      </c>
      <c r="J649" s="30">
        <v>1</v>
      </c>
      <c r="K649" s="29" t="s">
        <v>2</v>
      </c>
      <c r="L649" s="29" t="s">
        <v>2</v>
      </c>
      <c r="M649" s="29" t="s">
        <v>2</v>
      </c>
      <c r="N649" s="29" t="s">
        <v>2</v>
      </c>
      <c r="O649" s="1"/>
      <c r="P649" s="29" t="s">
        <v>4</v>
      </c>
      <c r="Q649" s="29"/>
      <c r="R649" s="85" t="s">
        <v>2</v>
      </c>
      <c r="S649" s="85" t="s">
        <v>2</v>
      </c>
      <c r="T649" s="117" t="str">
        <f t="shared" si="60"/>
        <v>ja</v>
      </c>
      <c r="U649" s="117" t="str">
        <f t="shared" si="61"/>
        <v>nein</v>
      </c>
      <c r="V649" s="142" t="s">
        <v>4594</v>
      </c>
      <c r="W649" s="118">
        <f t="shared" si="62"/>
        <v>1</v>
      </c>
      <c r="X649" s="117" t="str">
        <f t="shared" si="63"/>
        <v>OK</v>
      </c>
      <c r="Y649" s="117" t="str">
        <f t="shared" si="64"/>
        <v>keine</v>
      </c>
      <c r="Z649" s="117" t="str">
        <f t="shared" si="65"/>
        <v>OK</v>
      </c>
    </row>
    <row r="650" spans="1:26" s="117" customFormat="1" ht="12.75" hidden="1" customHeight="1" x14ac:dyDescent="0.35">
      <c r="A650" s="29" t="s">
        <v>3004</v>
      </c>
      <c r="B650" s="1" t="s">
        <v>1648</v>
      </c>
      <c r="C650" s="29" t="s">
        <v>3</v>
      </c>
      <c r="D650" s="29" t="s">
        <v>3</v>
      </c>
      <c r="E650" s="29" t="s">
        <v>2</v>
      </c>
      <c r="F650" s="29" t="s">
        <v>2</v>
      </c>
      <c r="G650" s="29" t="s">
        <v>2</v>
      </c>
      <c r="H650" s="29" t="s">
        <v>2</v>
      </c>
      <c r="I650" s="29" t="s">
        <v>3</v>
      </c>
      <c r="J650" s="30">
        <v>1</v>
      </c>
      <c r="K650" s="29" t="s">
        <v>2</v>
      </c>
      <c r="L650" s="29" t="s">
        <v>2</v>
      </c>
      <c r="M650" s="29" t="s">
        <v>2</v>
      </c>
      <c r="N650" s="29" t="s">
        <v>3</v>
      </c>
      <c r="O650" s="1"/>
      <c r="P650" s="29" t="s">
        <v>4</v>
      </c>
      <c r="Q650" s="29"/>
      <c r="R650" s="85" t="s">
        <v>2</v>
      </c>
      <c r="S650" s="85" t="s">
        <v>2</v>
      </c>
      <c r="T650" s="117" t="str">
        <f t="shared" si="60"/>
        <v>ja</v>
      </c>
      <c r="U650" s="117" t="str">
        <f t="shared" si="61"/>
        <v>ja</v>
      </c>
      <c r="V650" s="142" t="s">
        <v>4594</v>
      </c>
      <c r="W650" s="118">
        <f t="shared" si="62"/>
        <v>1</v>
      </c>
      <c r="X650" s="117" t="str">
        <f t="shared" si="63"/>
        <v>OK</v>
      </c>
      <c r="Y650" s="117" t="str">
        <f t="shared" si="64"/>
        <v>keine</v>
      </c>
      <c r="Z650" s="117" t="str">
        <f t="shared" si="65"/>
        <v>OK</v>
      </c>
    </row>
    <row r="651" spans="1:26" s="117" customFormat="1" ht="12.75" hidden="1" customHeight="1" x14ac:dyDescent="0.35">
      <c r="A651" s="29" t="s">
        <v>3005</v>
      </c>
      <c r="B651" s="1" t="s">
        <v>412</v>
      </c>
      <c r="C651" s="29" t="s">
        <v>3</v>
      </c>
      <c r="D651" s="29" t="s">
        <v>3</v>
      </c>
      <c r="E651" s="29" t="s">
        <v>2</v>
      </c>
      <c r="F651" s="29" t="s">
        <v>2</v>
      </c>
      <c r="G651" s="29" t="s">
        <v>2</v>
      </c>
      <c r="H651" s="29" t="s">
        <v>2</v>
      </c>
      <c r="I651" s="29" t="s">
        <v>3</v>
      </c>
      <c r="J651" s="30">
        <v>1</v>
      </c>
      <c r="K651" s="29" t="s">
        <v>2</v>
      </c>
      <c r="L651" s="29" t="s">
        <v>2</v>
      </c>
      <c r="M651" s="29" t="s">
        <v>2</v>
      </c>
      <c r="N651" s="29" t="s">
        <v>3</v>
      </c>
      <c r="O651" s="1"/>
      <c r="P651" s="29" t="s">
        <v>4</v>
      </c>
      <c r="Q651" s="29"/>
      <c r="R651" s="85" t="s">
        <v>2</v>
      </c>
      <c r="S651" s="85" t="s">
        <v>2</v>
      </c>
      <c r="T651" s="117" t="str">
        <f t="shared" si="60"/>
        <v>ja</v>
      </c>
      <c r="U651" s="117" t="str">
        <f t="shared" si="61"/>
        <v>ja</v>
      </c>
      <c r="V651" s="142" t="s">
        <v>4594</v>
      </c>
      <c r="W651" s="118">
        <f t="shared" si="62"/>
        <v>1</v>
      </c>
      <c r="X651" s="117" t="str">
        <f t="shared" si="63"/>
        <v>OK</v>
      </c>
      <c r="Y651" s="117" t="str">
        <f t="shared" si="64"/>
        <v>keine</v>
      </c>
      <c r="Z651" s="117" t="str">
        <f t="shared" si="65"/>
        <v>OK</v>
      </c>
    </row>
    <row r="652" spans="1:26" s="117" customFormat="1" ht="12.75" hidden="1" customHeight="1" x14ac:dyDescent="0.35">
      <c r="A652" s="29" t="s">
        <v>2320</v>
      </c>
      <c r="B652" s="1" t="s">
        <v>2319</v>
      </c>
      <c r="C652" s="29" t="s">
        <v>2</v>
      </c>
      <c r="D652" s="29" t="s">
        <v>2</v>
      </c>
      <c r="E652" s="29" t="s">
        <v>2</v>
      </c>
      <c r="F652" s="29" t="s">
        <v>2</v>
      </c>
      <c r="G652" s="29" t="s">
        <v>2</v>
      </c>
      <c r="H652" s="29" t="s">
        <v>3</v>
      </c>
      <c r="I652" s="29" t="s">
        <v>2</v>
      </c>
      <c r="J652" s="30" t="s">
        <v>2</v>
      </c>
      <c r="K652" s="29" t="s">
        <v>2</v>
      </c>
      <c r="L652" s="29" t="s">
        <v>2</v>
      </c>
      <c r="M652" s="29" t="s">
        <v>2</v>
      </c>
      <c r="N652" s="29" t="s">
        <v>2</v>
      </c>
      <c r="O652" s="1" t="s">
        <v>2411</v>
      </c>
      <c r="P652" s="29" t="s">
        <v>59</v>
      </c>
      <c r="Q652" s="29"/>
      <c r="R652" s="85" t="s">
        <v>2</v>
      </c>
      <c r="S652" s="85" t="s">
        <v>2</v>
      </c>
      <c r="T652" s="117" t="str">
        <f t="shared" si="60"/>
        <v>ja</v>
      </c>
      <c r="U652" s="117" t="str">
        <f t="shared" si="61"/>
        <v>nein</v>
      </c>
      <c r="V652" s="142" t="s">
        <v>2411</v>
      </c>
      <c r="W652" s="118" t="str">
        <f t="shared" si="62"/>
        <v>nein</v>
      </c>
      <c r="X652" s="117" t="str">
        <f t="shared" si="63"/>
        <v>OK</v>
      </c>
      <c r="Y652" s="117" t="str">
        <f t="shared" si="64"/>
        <v>nicht FK (Vereins-RS)</v>
      </c>
      <c r="Z652" s="117" t="str">
        <f t="shared" si="65"/>
        <v>OK</v>
      </c>
    </row>
    <row r="653" spans="1:26" s="117" customFormat="1" ht="12.75" hidden="1" customHeight="1" x14ac:dyDescent="0.35">
      <c r="A653" s="29" t="s">
        <v>3006</v>
      </c>
      <c r="B653" s="1" t="s">
        <v>1753</v>
      </c>
      <c r="C653" s="29" t="s">
        <v>3</v>
      </c>
      <c r="D653" s="29" t="s">
        <v>3</v>
      </c>
      <c r="E653" s="29" t="s">
        <v>2</v>
      </c>
      <c r="F653" s="29" t="s">
        <v>2</v>
      </c>
      <c r="G653" s="29" t="s">
        <v>2</v>
      </c>
      <c r="H653" s="29" t="s">
        <v>2</v>
      </c>
      <c r="I653" s="29" t="s">
        <v>3</v>
      </c>
      <c r="J653" s="30">
        <v>1</v>
      </c>
      <c r="K653" s="29" t="s">
        <v>2</v>
      </c>
      <c r="L653" s="29" t="s">
        <v>2</v>
      </c>
      <c r="M653" s="29" t="s">
        <v>2</v>
      </c>
      <c r="N653" s="29" t="s">
        <v>3</v>
      </c>
      <c r="O653" s="1"/>
      <c r="P653" s="29" t="s">
        <v>4</v>
      </c>
      <c r="Q653" s="29"/>
      <c r="R653" s="85" t="s">
        <v>3</v>
      </c>
      <c r="S653" s="85" t="s">
        <v>3</v>
      </c>
      <c r="T653" s="117" t="str">
        <f t="shared" si="60"/>
        <v>ja</v>
      </c>
      <c r="U653" s="117" t="str">
        <f t="shared" si="61"/>
        <v>ja</v>
      </c>
      <c r="V653" s="142" t="s">
        <v>4599</v>
      </c>
      <c r="W653" s="118">
        <f t="shared" si="62"/>
        <v>1</v>
      </c>
      <c r="X653" s="117" t="str">
        <f t="shared" si="63"/>
        <v>OK</v>
      </c>
      <c r="Y653" s="117" t="str">
        <f t="shared" si="64"/>
        <v>keine</v>
      </c>
      <c r="Z653" s="117" t="str">
        <f t="shared" si="65"/>
        <v>OK</v>
      </c>
    </row>
    <row r="654" spans="1:26" s="117" customFormat="1" ht="12.75" hidden="1" customHeight="1" x14ac:dyDescent="0.35">
      <c r="A654" s="29" t="s">
        <v>3007</v>
      </c>
      <c r="B654" s="1" t="s">
        <v>1956</v>
      </c>
      <c r="C654" s="29" t="s">
        <v>3</v>
      </c>
      <c r="D654" s="29" t="s">
        <v>3</v>
      </c>
      <c r="E654" s="29" t="s">
        <v>2</v>
      </c>
      <c r="F654" s="29" t="s">
        <v>2</v>
      </c>
      <c r="G654" s="29" t="s">
        <v>2</v>
      </c>
      <c r="H654" s="29" t="s">
        <v>2</v>
      </c>
      <c r="I654" s="29" t="s">
        <v>3</v>
      </c>
      <c r="J654" s="30">
        <v>1</v>
      </c>
      <c r="K654" s="29" t="s">
        <v>2</v>
      </c>
      <c r="L654" s="29" t="s">
        <v>2</v>
      </c>
      <c r="M654" s="29" t="s">
        <v>2</v>
      </c>
      <c r="N654" s="29" t="s">
        <v>3</v>
      </c>
      <c r="O654" s="1"/>
      <c r="P654" s="29" t="s">
        <v>4</v>
      </c>
      <c r="Q654" s="29"/>
      <c r="R654" s="85" t="s">
        <v>2</v>
      </c>
      <c r="S654" s="85" t="s">
        <v>2</v>
      </c>
      <c r="T654" s="117" t="str">
        <f t="shared" si="60"/>
        <v>ja</v>
      </c>
      <c r="U654" s="117" t="str">
        <f t="shared" si="61"/>
        <v>ja</v>
      </c>
      <c r="V654" s="142" t="s">
        <v>4580</v>
      </c>
      <c r="W654" s="118">
        <f t="shared" si="62"/>
        <v>1</v>
      </c>
      <c r="X654" s="117" t="str">
        <f t="shared" si="63"/>
        <v>OK</v>
      </c>
      <c r="Y654" s="117" t="str">
        <f t="shared" si="64"/>
        <v>keine</v>
      </c>
      <c r="Z654" s="117" t="str">
        <f t="shared" si="65"/>
        <v>OK</v>
      </c>
    </row>
    <row r="655" spans="1:26" s="117" customFormat="1" ht="12.75" hidden="1" customHeight="1" x14ac:dyDescent="0.35">
      <c r="A655" s="29">
        <v>6915</v>
      </c>
      <c r="B655" s="1" t="s">
        <v>2053</v>
      </c>
      <c r="C655" s="29" t="s">
        <v>3</v>
      </c>
      <c r="D655" s="29" t="s">
        <v>3</v>
      </c>
      <c r="E655" s="29" t="s">
        <v>2</v>
      </c>
      <c r="F655" s="29" t="s">
        <v>2</v>
      </c>
      <c r="G655" s="29" t="s">
        <v>2</v>
      </c>
      <c r="H655" s="29" t="s">
        <v>2</v>
      </c>
      <c r="I655" s="29" t="s">
        <v>3</v>
      </c>
      <c r="J655" s="30">
        <v>1</v>
      </c>
      <c r="K655" s="29" t="s">
        <v>2</v>
      </c>
      <c r="L655" s="29" t="s">
        <v>2</v>
      </c>
      <c r="M655" s="29" t="s">
        <v>2</v>
      </c>
      <c r="N655" s="29" t="s">
        <v>3</v>
      </c>
      <c r="O655" s="1"/>
      <c r="P655" s="29" t="s">
        <v>4</v>
      </c>
      <c r="Q655" s="29"/>
      <c r="R655" s="85" t="s">
        <v>3</v>
      </c>
      <c r="S655" s="85" t="s">
        <v>3</v>
      </c>
      <c r="T655" s="117" t="str">
        <f t="shared" si="60"/>
        <v>ja</v>
      </c>
      <c r="U655" s="117" t="str">
        <f t="shared" si="61"/>
        <v>ja</v>
      </c>
      <c r="V655" s="142" t="s">
        <v>4585</v>
      </c>
      <c r="W655" s="118">
        <f t="shared" si="62"/>
        <v>1</v>
      </c>
      <c r="X655" s="117" t="str">
        <f t="shared" si="63"/>
        <v>OK</v>
      </c>
      <c r="Y655" s="117" t="str">
        <f t="shared" si="64"/>
        <v>keine</v>
      </c>
      <c r="Z655" s="117" t="str">
        <f t="shared" si="65"/>
        <v>OK</v>
      </c>
    </row>
    <row r="656" spans="1:26" s="117" customFormat="1" ht="12.75" hidden="1" customHeight="1" x14ac:dyDescent="0.35">
      <c r="A656" s="29" t="s">
        <v>3008</v>
      </c>
      <c r="B656" s="1" t="s">
        <v>206</v>
      </c>
      <c r="C656" s="29" t="s">
        <v>3</v>
      </c>
      <c r="D656" s="29" t="s">
        <v>3</v>
      </c>
      <c r="E656" s="29" t="s">
        <v>2</v>
      </c>
      <c r="F656" s="29" t="s">
        <v>2</v>
      </c>
      <c r="G656" s="29" t="s">
        <v>2</v>
      </c>
      <c r="H656" s="29" t="s">
        <v>2</v>
      </c>
      <c r="I656" s="29" t="s">
        <v>3</v>
      </c>
      <c r="J656" s="30">
        <v>1</v>
      </c>
      <c r="K656" s="29" t="s">
        <v>2</v>
      </c>
      <c r="L656" s="29" t="s">
        <v>2</v>
      </c>
      <c r="M656" s="29" t="s">
        <v>2</v>
      </c>
      <c r="N656" s="29" t="s">
        <v>3</v>
      </c>
      <c r="O656" s="1"/>
      <c r="P656" s="29" t="s">
        <v>4</v>
      </c>
      <c r="Q656" s="29"/>
      <c r="R656" s="85" t="s">
        <v>3</v>
      </c>
      <c r="S656" s="85" t="s">
        <v>3</v>
      </c>
      <c r="T656" s="117" t="str">
        <f t="shared" si="60"/>
        <v>ja</v>
      </c>
      <c r="U656" s="117" t="str">
        <f t="shared" si="61"/>
        <v>ja</v>
      </c>
      <c r="V656" s="142" t="s">
        <v>4585</v>
      </c>
      <c r="W656" s="118">
        <f t="shared" si="62"/>
        <v>1</v>
      </c>
      <c r="X656" s="117" t="str">
        <f t="shared" si="63"/>
        <v>OK</v>
      </c>
      <c r="Y656" s="117" t="str">
        <f t="shared" si="64"/>
        <v>keine</v>
      </c>
      <c r="Z656" s="117" t="str">
        <f t="shared" si="65"/>
        <v>OK</v>
      </c>
    </row>
    <row r="657" spans="1:26" s="117" customFormat="1" ht="12.75" hidden="1" customHeight="1" x14ac:dyDescent="0.35">
      <c r="A657" s="29" t="s">
        <v>3009</v>
      </c>
      <c r="B657" s="1" t="s">
        <v>1598</v>
      </c>
      <c r="C657" s="29" t="s">
        <v>3</v>
      </c>
      <c r="D657" s="29" t="s">
        <v>3</v>
      </c>
      <c r="E657" s="29" t="s">
        <v>2</v>
      </c>
      <c r="F657" s="29" t="s">
        <v>2</v>
      </c>
      <c r="G657" s="29" t="s">
        <v>2</v>
      </c>
      <c r="H657" s="29" t="s">
        <v>2</v>
      </c>
      <c r="I657" s="29" t="s">
        <v>3</v>
      </c>
      <c r="J657" s="30">
        <v>2</v>
      </c>
      <c r="K657" s="29" t="s">
        <v>2</v>
      </c>
      <c r="L657" s="29" t="s">
        <v>2</v>
      </c>
      <c r="M657" s="29" t="s">
        <v>2</v>
      </c>
      <c r="N657" s="29" t="s">
        <v>3</v>
      </c>
      <c r="O657" s="1"/>
      <c r="P657" s="29" t="s">
        <v>4</v>
      </c>
      <c r="Q657" s="29"/>
      <c r="R657" s="85" t="s">
        <v>3</v>
      </c>
      <c r="S657" s="85" t="s">
        <v>3</v>
      </c>
      <c r="T657" s="117" t="str">
        <f t="shared" si="60"/>
        <v>ja</v>
      </c>
      <c r="U657" s="117" t="str">
        <f t="shared" si="61"/>
        <v>ja</v>
      </c>
      <c r="V657" s="142" t="s">
        <v>4581</v>
      </c>
      <c r="W657" s="118">
        <f t="shared" si="62"/>
        <v>2</v>
      </c>
      <c r="X657" s="117" t="str">
        <f t="shared" si="63"/>
        <v>OK</v>
      </c>
      <c r="Y657" s="117" t="str">
        <f t="shared" si="64"/>
        <v>keine</v>
      </c>
      <c r="Z657" s="117" t="str">
        <f t="shared" si="65"/>
        <v>OK</v>
      </c>
    </row>
    <row r="658" spans="1:26" s="117" customFormat="1" ht="12.75" hidden="1" customHeight="1" x14ac:dyDescent="0.35">
      <c r="A658" s="29" t="s">
        <v>3010</v>
      </c>
      <c r="B658" s="1" t="s">
        <v>740</v>
      </c>
      <c r="C658" s="29" t="s">
        <v>3</v>
      </c>
      <c r="D658" s="29" t="s">
        <v>3</v>
      </c>
      <c r="E658" s="29" t="s">
        <v>2</v>
      </c>
      <c r="F658" s="29" t="s">
        <v>2</v>
      </c>
      <c r="G658" s="29" t="s">
        <v>2</v>
      </c>
      <c r="H658" s="29" t="s">
        <v>2</v>
      </c>
      <c r="I658" s="29" t="s">
        <v>3</v>
      </c>
      <c r="J658" s="30">
        <v>1</v>
      </c>
      <c r="K658" s="29" t="s">
        <v>2</v>
      </c>
      <c r="L658" s="29" t="s">
        <v>2</v>
      </c>
      <c r="M658" s="29" t="s">
        <v>2</v>
      </c>
      <c r="N658" s="29" t="s">
        <v>3</v>
      </c>
      <c r="O658" s="1"/>
      <c r="P658" s="29" t="s">
        <v>4</v>
      </c>
      <c r="Q658" s="29"/>
      <c r="R658" s="85" t="s">
        <v>3</v>
      </c>
      <c r="S658" s="85" t="s">
        <v>3</v>
      </c>
      <c r="T658" s="117" t="str">
        <f t="shared" si="60"/>
        <v>ja</v>
      </c>
      <c r="U658" s="117" t="str">
        <f t="shared" si="61"/>
        <v>ja</v>
      </c>
      <c r="V658" s="142" t="s">
        <v>4622</v>
      </c>
      <c r="W658" s="118">
        <f t="shared" si="62"/>
        <v>1</v>
      </c>
      <c r="X658" s="117" t="str">
        <f t="shared" si="63"/>
        <v>OK</v>
      </c>
      <c r="Y658" s="117" t="str">
        <f t="shared" si="64"/>
        <v>keine</v>
      </c>
      <c r="Z658" s="117" t="str">
        <f t="shared" si="65"/>
        <v>OK</v>
      </c>
    </row>
    <row r="659" spans="1:26" s="117" customFormat="1" ht="12.75" hidden="1" customHeight="1" x14ac:dyDescent="0.35">
      <c r="A659" s="29" t="s">
        <v>3011</v>
      </c>
      <c r="B659" s="1" t="s">
        <v>1957</v>
      </c>
      <c r="C659" s="29" t="s">
        <v>3</v>
      </c>
      <c r="D659" s="29" t="s">
        <v>3</v>
      </c>
      <c r="E659" s="29" t="s">
        <v>2</v>
      </c>
      <c r="F659" s="29" t="s">
        <v>2</v>
      </c>
      <c r="G659" s="29" t="s">
        <v>2</v>
      </c>
      <c r="H659" s="29" t="s">
        <v>2</v>
      </c>
      <c r="I659" s="133" t="s">
        <v>3</v>
      </c>
      <c r="J659" s="134">
        <v>1</v>
      </c>
      <c r="K659" s="29" t="s">
        <v>2</v>
      </c>
      <c r="L659" s="29" t="s">
        <v>2</v>
      </c>
      <c r="M659" s="29" t="s">
        <v>2</v>
      </c>
      <c r="N659" s="29" t="s">
        <v>3</v>
      </c>
      <c r="O659" s="1"/>
      <c r="P659" s="29" t="s">
        <v>4</v>
      </c>
      <c r="Q659" s="29"/>
      <c r="R659" s="85" t="s">
        <v>3</v>
      </c>
      <c r="S659" s="85" t="s">
        <v>3</v>
      </c>
      <c r="T659" s="117" t="str">
        <f t="shared" si="60"/>
        <v>ja</v>
      </c>
      <c r="U659" s="117" t="str">
        <f t="shared" si="61"/>
        <v>ja</v>
      </c>
      <c r="V659" s="142" t="s">
        <v>4582</v>
      </c>
      <c r="W659" s="118">
        <f t="shared" si="62"/>
        <v>1</v>
      </c>
      <c r="X659" s="117" t="str">
        <f t="shared" si="63"/>
        <v>OK</v>
      </c>
      <c r="Y659" s="117" t="str">
        <f t="shared" si="64"/>
        <v>keine</v>
      </c>
      <c r="Z659" s="117" t="str">
        <f t="shared" si="65"/>
        <v>OK</v>
      </c>
    </row>
    <row r="660" spans="1:26" s="117" customFormat="1" ht="12.75" hidden="1" customHeight="1" x14ac:dyDescent="0.35">
      <c r="A660" s="29" t="s">
        <v>3012</v>
      </c>
      <c r="B660" s="1" t="s">
        <v>507</v>
      </c>
      <c r="C660" s="29" t="s">
        <v>3</v>
      </c>
      <c r="D660" s="29" t="s">
        <v>3</v>
      </c>
      <c r="E660" s="29" t="s">
        <v>2</v>
      </c>
      <c r="F660" s="29" t="s">
        <v>2</v>
      </c>
      <c r="G660" s="29" t="s">
        <v>2</v>
      </c>
      <c r="H660" s="29" t="s">
        <v>2</v>
      </c>
      <c r="I660" s="29" t="s">
        <v>3</v>
      </c>
      <c r="J660" s="30">
        <v>1</v>
      </c>
      <c r="K660" s="29" t="s">
        <v>2</v>
      </c>
      <c r="L660" s="29" t="s">
        <v>2</v>
      </c>
      <c r="M660" s="29" t="s">
        <v>2</v>
      </c>
      <c r="N660" s="29" t="s">
        <v>3</v>
      </c>
      <c r="O660" s="1"/>
      <c r="P660" s="29">
        <v>300</v>
      </c>
      <c r="Q660" s="29"/>
      <c r="R660" s="85" t="s">
        <v>3</v>
      </c>
      <c r="S660" s="85" t="s">
        <v>3</v>
      </c>
      <c r="T660" s="117" t="str">
        <f t="shared" si="60"/>
        <v>ja</v>
      </c>
      <c r="U660" s="117" t="str">
        <f t="shared" si="61"/>
        <v>ja</v>
      </c>
      <c r="V660" s="142" t="s">
        <v>4598</v>
      </c>
      <c r="W660" s="118">
        <f t="shared" si="62"/>
        <v>1</v>
      </c>
      <c r="X660" s="117" t="str">
        <f t="shared" si="63"/>
        <v>OK</v>
      </c>
      <c r="Y660" s="117">
        <f t="shared" si="64"/>
        <v>300</v>
      </c>
      <c r="Z660" s="117" t="str">
        <f t="shared" si="65"/>
        <v>OK</v>
      </c>
    </row>
    <row r="661" spans="1:26" s="117" customFormat="1" ht="12.75" hidden="1" customHeight="1" x14ac:dyDescent="0.35">
      <c r="A661" s="29" t="s">
        <v>3013</v>
      </c>
      <c r="B661" s="1" t="s">
        <v>2110</v>
      </c>
      <c r="C661" s="29" t="s">
        <v>3</v>
      </c>
      <c r="D661" s="29" t="s">
        <v>3</v>
      </c>
      <c r="E661" s="29" t="s">
        <v>2</v>
      </c>
      <c r="F661" s="29" t="s">
        <v>2</v>
      </c>
      <c r="G661" s="29" t="s">
        <v>2</v>
      </c>
      <c r="H661" s="29" t="s">
        <v>2</v>
      </c>
      <c r="I661" s="29" t="s">
        <v>3</v>
      </c>
      <c r="J661" s="30">
        <v>1</v>
      </c>
      <c r="K661" s="29" t="s">
        <v>2</v>
      </c>
      <c r="L661" s="29" t="s">
        <v>2</v>
      </c>
      <c r="M661" s="29" t="s">
        <v>2</v>
      </c>
      <c r="N661" s="29" t="s">
        <v>3</v>
      </c>
      <c r="O661" s="1"/>
      <c r="P661" s="29">
        <v>300</v>
      </c>
      <c r="Q661" s="29"/>
      <c r="R661" s="85" t="s">
        <v>3</v>
      </c>
      <c r="S661" s="85" t="s">
        <v>3</v>
      </c>
      <c r="T661" s="117" t="str">
        <f t="shared" si="60"/>
        <v>ja</v>
      </c>
      <c r="U661" s="117" t="str">
        <f t="shared" si="61"/>
        <v>ja</v>
      </c>
      <c r="V661" s="142" t="s">
        <v>4598</v>
      </c>
      <c r="W661" s="118">
        <f t="shared" si="62"/>
        <v>1</v>
      </c>
      <c r="X661" s="117" t="str">
        <f t="shared" si="63"/>
        <v>OK</v>
      </c>
      <c r="Y661" s="117">
        <f t="shared" si="64"/>
        <v>300</v>
      </c>
      <c r="Z661" s="117" t="str">
        <f t="shared" si="65"/>
        <v>OK</v>
      </c>
    </row>
    <row r="662" spans="1:26" s="117" customFormat="1" ht="12.75" hidden="1" customHeight="1" x14ac:dyDescent="0.35">
      <c r="A662" s="29" t="s">
        <v>3014</v>
      </c>
      <c r="B662" s="1" t="s">
        <v>1532</v>
      </c>
      <c r="C662" s="29" t="s">
        <v>3</v>
      </c>
      <c r="D662" s="29" t="s">
        <v>3</v>
      </c>
      <c r="E662" s="29" t="s">
        <v>2</v>
      </c>
      <c r="F662" s="29" t="s">
        <v>2</v>
      </c>
      <c r="G662" s="29" t="s">
        <v>2</v>
      </c>
      <c r="H662" s="29" t="s">
        <v>2</v>
      </c>
      <c r="I662" s="29" t="s">
        <v>3</v>
      </c>
      <c r="J662" s="30">
        <v>1</v>
      </c>
      <c r="K662" s="29" t="s">
        <v>2</v>
      </c>
      <c r="L662" s="29" t="s">
        <v>2</v>
      </c>
      <c r="M662" s="29" t="s">
        <v>2</v>
      </c>
      <c r="N662" s="29" t="s">
        <v>3</v>
      </c>
      <c r="O662" s="1"/>
      <c r="P662" s="29" t="s">
        <v>4</v>
      </c>
      <c r="Q662" s="29"/>
      <c r="R662" s="85" t="s">
        <v>2</v>
      </c>
      <c r="S662" s="85" t="s">
        <v>2</v>
      </c>
      <c r="T662" s="117" t="str">
        <f t="shared" si="60"/>
        <v>ja</v>
      </c>
      <c r="U662" s="117" t="str">
        <f t="shared" si="61"/>
        <v>ja</v>
      </c>
      <c r="V662" s="142" t="s">
        <v>4577</v>
      </c>
      <c r="W662" s="118">
        <f t="shared" si="62"/>
        <v>1</v>
      </c>
      <c r="X662" s="117" t="str">
        <f t="shared" si="63"/>
        <v>OK</v>
      </c>
      <c r="Y662" s="117" t="str">
        <f t="shared" si="64"/>
        <v>keine</v>
      </c>
      <c r="Z662" s="117" t="str">
        <f t="shared" si="65"/>
        <v>OK</v>
      </c>
    </row>
    <row r="663" spans="1:26" s="117" customFormat="1" ht="12.75" hidden="1" customHeight="1" x14ac:dyDescent="0.35">
      <c r="A663" s="29" t="s">
        <v>3015</v>
      </c>
      <c r="B663" s="1" t="s">
        <v>1805</v>
      </c>
      <c r="C663" s="29" t="s">
        <v>2</v>
      </c>
      <c r="D663" s="29" t="s">
        <v>2</v>
      </c>
      <c r="E663" s="29" t="s">
        <v>2</v>
      </c>
      <c r="F663" s="29" t="s">
        <v>2</v>
      </c>
      <c r="G663" s="29" t="s">
        <v>2</v>
      </c>
      <c r="H663" s="29" t="s">
        <v>3</v>
      </c>
      <c r="I663" s="29" t="s">
        <v>2</v>
      </c>
      <c r="J663" s="30" t="s">
        <v>2</v>
      </c>
      <c r="K663" s="29" t="s">
        <v>2</v>
      </c>
      <c r="L663" s="29" t="s">
        <v>2</v>
      </c>
      <c r="M663" s="29" t="s">
        <v>2</v>
      </c>
      <c r="N663" s="29" t="s">
        <v>2</v>
      </c>
      <c r="O663" s="1" t="s">
        <v>2411</v>
      </c>
      <c r="P663" s="29" t="s">
        <v>59</v>
      </c>
      <c r="Q663" s="29"/>
      <c r="R663" s="85" t="s">
        <v>2</v>
      </c>
      <c r="S663" s="85" t="s">
        <v>2</v>
      </c>
      <c r="T663" s="117" t="str">
        <f t="shared" si="60"/>
        <v>ja</v>
      </c>
      <c r="U663" s="117" t="str">
        <f t="shared" si="61"/>
        <v>nein</v>
      </c>
      <c r="V663" s="142" t="s">
        <v>2411</v>
      </c>
      <c r="W663" s="118" t="str">
        <f t="shared" si="62"/>
        <v>nein</v>
      </c>
      <c r="X663" s="117" t="str">
        <f t="shared" si="63"/>
        <v>OK</v>
      </c>
      <c r="Y663" s="117" t="str">
        <f t="shared" si="64"/>
        <v>nicht FK (Vereins-RS)</v>
      </c>
      <c r="Z663" s="117" t="str">
        <f t="shared" si="65"/>
        <v>OK</v>
      </c>
    </row>
    <row r="664" spans="1:26" s="117" customFormat="1" ht="12.75" hidden="1" customHeight="1" x14ac:dyDescent="0.35">
      <c r="A664" s="29" t="s">
        <v>3016</v>
      </c>
      <c r="B664" s="1" t="s">
        <v>1553</v>
      </c>
      <c r="C664" s="29" t="s">
        <v>3</v>
      </c>
      <c r="D664" s="29" t="s">
        <v>3</v>
      </c>
      <c r="E664" s="29" t="s">
        <v>2</v>
      </c>
      <c r="F664" s="29" t="s">
        <v>2</v>
      </c>
      <c r="G664" s="29" t="s">
        <v>2</v>
      </c>
      <c r="H664" s="29" t="s">
        <v>2</v>
      </c>
      <c r="I664" s="29" t="s">
        <v>3</v>
      </c>
      <c r="J664" s="30">
        <v>1</v>
      </c>
      <c r="K664" s="29" t="s">
        <v>2</v>
      </c>
      <c r="L664" s="29" t="s">
        <v>2</v>
      </c>
      <c r="M664" s="29" t="s">
        <v>2</v>
      </c>
      <c r="N664" s="29" t="s">
        <v>3</v>
      </c>
      <c r="O664" s="1"/>
      <c r="P664" s="29" t="s">
        <v>4</v>
      </c>
      <c r="Q664" s="29"/>
      <c r="R664" s="85" t="s">
        <v>3</v>
      </c>
      <c r="S664" s="85" t="s">
        <v>3</v>
      </c>
      <c r="T664" s="117" t="str">
        <f t="shared" si="60"/>
        <v>ja</v>
      </c>
      <c r="U664" s="117" t="str">
        <f t="shared" si="61"/>
        <v>ja</v>
      </c>
      <c r="V664" s="142" t="s">
        <v>4580</v>
      </c>
      <c r="W664" s="118">
        <f t="shared" si="62"/>
        <v>1</v>
      </c>
      <c r="X664" s="117" t="str">
        <f t="shared" si="63"/>
        <v>OK</v>
      </c>
      <c r="Y664" s="117" t="str">
        <f t="shared" si="64"/>
        <v>keine</v>
      </c>
      <c r="Z664" s="117" t="str">
        <f t="shared" si="65"/>
        <v>OK</v>
      </c>
    </row>
    <row r="665" spans="1:26" s="117" customFormat="1" ht="12.75" hidden="1" customHeight="1" x14ac:dyDescent="0.35">
      <c r="A665" s="29" t="s">
        <v>3017</v>
      </c>
      <c r="B665" s="1" t="s">
        <v>209</v>
      </c>
      <c r="C665" s="29" t="s">
        <v>3</v>
      </c>
      <c r="D665" s="29" t="s">
        <v>3</v>
      </c>
      <c r="E665" s="29" t="s">
        <v>2</v>
      </c>
      <c r="F665" s="29" t="s">
        <v>2</v>
      </c>
      <c r="G665" s="29" t="s">
        <v>2</v>
      </c>
      <c r="H665" s="29" t="s">
        <v>2</v>
      </c>
      <c r="I665" s="133" t="s">
        <v>3</v>
      </c>
      <c r="J665" s="134">
        <v>1</v>
      </c>
      <c r="K665" s="29" t="s">
        <v>2</v>
      </c>
      <c r="L665" s="29" t="s">
        <v>2</v>
      </c>
      <c r="M665" s="29" t="s">
        <v>2</v>
      </c>
      <c r="N665" s="29" t="s">
        <v>3</v>
      </c>
      <c r="O665" s="1"/>
      <c r="P665" s="29" t="s">
        <v>4</v>
      </c>
      <c r="Q665" s="29"/>
      <c r="R665" s="85" t="s">
        <v>3</v>
      </c>
      <c r="S665" s="85" t="s">
        <v>3</v>
      </c>
      <c r="T665" s="117" t="str">
        <f t="shared" si="60"/>
        <v>ja</v>
      </c>
      <c r="U665" s="117" t="str">
        <f t="shared" si="61"/>
        <v>ja</v>
      </c>
      <c r="V665" s="142" t="s">
        <v>4582</v>
      </c>
      <c r="W665" s="118">
        <f t="shared" si="62"/>
        <v>1</v>
      </c>
      <c r="X665" s="117" t="str">
        <f t="shared" si="63"/>
        <v>OK</v>
      </c>
      <c r="Y665" s="117" t="str">
        <f t="shared" si="64"/>
        <v>keine</v>
      </c>
      <c r="Z665" s="117" t="str">
        <f t="shared" si="65"/>
        <v>OK</v>
      </c>
    </row>
    <row r="666" spans="1:26" s="117" customFormat="1" ht="12.75" hidden="1" customHeight="1" x14ac:dyDescent="0.35">
      <c r="A666" s="29" t="s">
        <v>2055</v>
      </c>
      <c r="B666" s="1" t="s">
        <v>2054</v>
      </c>
      <c r="C666" s="29" t="s">
        <v>3</v>
      </c>
      <c r="D666" s="29" t="s">
        <v>3</v>
      </c>
      <c r="E666" s="29" t="s">
        <v>2</v>
      </c>
      <c r="F666" s="29" t="s">
        <v>2</v>
      </c>
      <c r="G666" s="29" t="s">
        <v>2</v>
      </c>
      <c r="H666" s="29" t="s">
        <v>2</v>
      </c>
      <c r="I666" s="29" t="s">
        <v>3</v>
      </c>
      <c r="J666" s="30">
        <v>1</v>
      </c>
      <c r="K666" s="29" t="s">
        <v>2</v>
      </c>
      <c r="L666" s="29" t="s">
        <v>2</v>
      </c>
      <c r="M666" s="29" t="s">
        <v>2</v>
      </c>
      <c r="N666" s="29" t="s">
        <v>3</v>
      </c>
      <c r="O666" s="1"/>
      <c r="P666" s="29" t="s">
        <v>4</v>
      </c>
      <c r="Q666" s="29"/>
      <c r="R666" s="85" t="s">
        <v>3</v>
      </c>
      <c r="S666" s="85" t="s">
        <v>3</v>
      </c>
      <c r="T666" s="117" t="str">
        <f t="shared" si="60"/>
        <v>ja</v>
      </c>
      <c r="U666" s="117" t="str">
        <f t="shared" si="61"/>
        <v>ja</v>
      </c>
      <c r="V666" s="142" t="s">
        <v>4579</v>
      </c>
      <c r="W666" s="118">
        <f t="shared" si="62"/>
        <v>1</v>
      </c>
      <c r="X666" s="117" t="str">
        <f t="shared" si="63"/>
        <v>OK</v>
      </c>
      <c r="Y666" s="117" t="str">
        <f t="shared" si="64"/>
        <v>keine</v>
      </c>
      <c r="Z666" s="117" t="str">
        <f t="shared" si="65"/>
        <v>OK</v>
      </c>
    </row>
    <row r="667" spans="1:26" s="117" customFormat="1" ht="12.75" hidden="1" customHeight="1" x14ac:dyDescent="0.35">
      <c r="A667" s="29" t="s">
        <v>3018</v>
      </c>
      <c r="B667" s="1" t="s">
        <v>461</v>
      </c>
      <c r="C667" s="29" t="s">
        <v>3</v>
      </c>
      <c r="D667" s="29" t="s">
        <v>3</v>
      </c>
      <c r="E667" s="29" t="s">
        <v>2</v>
      </c>
      <c r="F667" s="29" t="s">
        <v>2</v>
      </c>
      <c r="G667" s="29" t="s">
        <v>2</v>
      </c>
      <c r="H667" s="29" t="s">
        <v>2</v>
      </c>
      <c r="I667" s="29" t="s">
        <v>3</v>
      </c>
      <c r="J667" s="30">
        <v>1</v>
      </c>
      <c r="K667" s="29" t="s">
        <v>2</v>
      </c>
      <c r="L667" s="29" t="s">
        <v>2</v>
      </c>
      <c r="M667" s="29" t="s">
        <v>2</v>
      </c>
      <c r="N667" s="29" t="s">
        <v>3</v>
      </c>
      <c r="O667" s="1"/>
      <c r="P667" s="29" t="s">
        <v>4</v>
      </c>
      <c r="Q667" s="29"/>
      <c r="R667" s="85" t="s">
        <v>3</v>
      </c>
      <c r="S667" s="85" t="s">
        <v>3</v>
      </c>
      <c r="T667" s="117" t="str">
        <f t="shared" si="60"/>
        <v>ja</v>
      </c>
      <c r="U667" s="117" t="str">
        <f t="shared" si="61"/>
        <v>ja</v>
      </c>
      <c r="V667" s="142" t="s">
        <v>4597</v>
      </c>
      <c r="W667" s="118">
        <f t="shared" si="62"/>
        <v>1</v>
      </c>
      <c r="X667" s="117" t="str">
        <f t="shared" si="63"/>
        <v>OK</v>
      </c>
      <c r="Y667" s="117" t="str">
        <f t="shared" si="64"/>
        <v>keine</v>
      </c>
      <c r="Z667" s="117" t="str">
        <f t="shared" si="65"/>
        <v>OK</v>
      </c>
    </row>
    <row r="668" spans="1:26" s="117" customFormat="1" ht="12.75" hidden="1" customHeight="1" x14ac:dyDescent="0.35">
      <c r="A668" s="29" t="s">
        <v>3019</v>
      </c>
      <c r="B668" s="1" t="s">
        <v>222</v>
      </c>
      <c r="C668" s="29" t="s">
        <v>3</v>
      </c>
      <c r="D668" s="29" t="s">
        <v>3</v>
      </c>
      <c r="E668" s="29" t="s">
        <v>2</v>
      </c>
      <c r="F668" s="29" t="s">
        <v>2</v>
      </c>
      <c r="G668" s="29" t="s">
        <v>2</v>
      </c>
      <c r="H668" s="29" t="s">
        <v>2</v>
      </c>
      <c r="I668" s="29" t="s">
        <v>3</v>
      </c>
      <c r="J668" s="30">
        <v>3</v>
      </c>
      <c r="K668" s="29" t="s">
        <v>2</v>
      </c>
      <c r="L668" s="29" t="s">
        <v>2</v>
      </c>
      <c r="M668" s="29" t="s">
        <v>2</v>
      </c>
      <c r="N668" s="29" t="s">
        <v>3</v>
      </c>
      <c r="O668" s="1"/>
      <c r="P668" s="29" t="s">
        <v>4</v>
      </c>
      <c r="Q668" s="29"/>
      <c r="R668" s="85" t="s">
        <v>2</v>
      </c>
      <c r="S668" s="85" t="s">
        <v>2</v>
      </c>
      <c r="T668" s="117" t="str">
        <f t="shared" si="60"/>
        <v>ja</v>
      </c>
      <c r="U668" s="117" t="str">
        <f t="shared" si="61"/>
        <v>ja</v>
      </c>
      <c r="V668" s="142" t="s">
        <v>4581</v>
      </c>
      <c r="W668" s="118">
        <f t="shared" si="62"/>
        <v>3</v>
      </c>
      <c r="X668" s="117" t="str">
        <f t="shared" si="63"/>
        <v>OK</v>
      </c>
      <c r="Y668" s="117" t="str">
        <f t="shared" si="64"/>
        <v>keine</v>
      </c>
      <c r="Z668" s="117" t="str">
        <f t="shared" si="65"/>
        <v>OK</v>
      </c>
    </row>
    <row r="669" spans="1:26" s="117" customFormat="1" ht="12.75" hidden="1" customHeight="1" x14ac:dyDescent="0.35">
      <c r="A669" s="29" t="s">
        <v>3020</v>
      </c>
      <c r="B669" s="1" t="s">
        <v>586</v>
      </c>
      <c r="C669" s="29" t="s">
        <v>3</v>
      </c>
      <c r="D669" s="29" t="s">
        <v>3</v>
      </c>
      <c r="E669" s="29" t="s">
        <v>2</v>
      </c>
      <c r="F669" s="29" t="s">
        <v>2</v>
      </c>
      <c r="G669" s="29" t="s">
        <v>2</v>
      </c>
      <c r="H669" s="29" t="s">
        <v>2</v>
      </c>
      <c r="I669" s="29" t="s">
        <v>3</v>
      </c>
      <c r="J669" s="30">
        <v>1</v>
      </c>
      <c r="K669" s="29" t="s">
        <v>2</v>
      </c>
      <c r="L669" s="29" t="s">
        <v>2</v>
      </c>
      <c r="M669" s="29" t="s">
        <v>2</v>
      </c>
      <c r="N669" s="29" t="s">
        <v>3</v>
      </c>
      <c r="O669" s="1"/>
      <c r="P669" s="29" t="s">
        <v>4</v>
      </c>
      <c r="Q669" s="29"/>
      <c r="R669" s="85" t="s">
        <v>2</v>
      </c>
      <c r="S669" s="85" t="s">
        <v>2</v>
      </c>
      <c r="T669" s="117" t="str">
        <f t="shared" si="60"/>
        <v>ja</v>
      </c>
      <c r="U669" s="117" t="str">
        <f t="shared" si="61"/>
        <v>ja</v>
      </c>
      <c r="V669" s="142" t="s">
        <v>4594</v>
      </c>
      <c r="W669" s="118">
        <f t="shared" si="62"/>
        <v>1</v>
      </c>
      <c r="X669" s="117" t="str">
        <f t="shared" si="63"/>
        <v>OK</v>
      </c>
      <c r="Y669" s="117" t="str">
        <f t="shared" si="64"/>
        <v>keine</v>
      </c>
      <c r="Z669" s="117" t="str">
        <f t="shared" si="65"/>
        <v>OK</v>
      </c>
    </row>
    <row r="670" spans="1:26" s="117" customFormat="1" ht="12.75" hidden="1" customHeight="1" x14ac:dyDescent="0.35">
      <c r="A670" s="29" t="s">
        <v>2309</v>
      </c>
      <c r="B670" s="1" t="s">
        <v>2308</v>
      </c>
      <c r="C670" s="29" t="s">
        <v>3</v>
      </c>
      <c r="D670" s="29" t="s">
        <v>3</v>
      </c>
      <c r="E670" s="29" t="s">
        <v>2</v>
      </c>
      <c r="F670" s="29" t="s">
        <v>2</v>
      </c>
      <c r="G670" s="29" t="s">
        <v>2</v>
      </c>
      <c r="H670" s="29" t="s">
        <v>2</v>
      </c>
      <c r="I670" s="133" t="s">
        <v>3</v>
      </c>
      <c r="J670" s="134">
        <v>3</v>
      </c>
      <c r="K670" s="29" t="s">
        <v>2</v>
      </c>
      <c r="L670" s="29" t="s">
        <v>2</v>
      </c>
      <c r="M670" s="29" t="s">
        <v>2</v>
      </c>
      <c r="N670" s="29" t="s">
        <v>3</v>
      </c>
      <c r="O670" s="1"/>
      <c r="P670" s="29" t="s">
        <v>4</v>
      </c>
      <c r="Q670" s="29"/>
      <c r="R670" s="85" t="s">
        <v>2</v>
      </c>
      <c r="S670" s="85" t="s">
        <v>2</v>
      </c>
      <c r="T670" s="117" t="str">
        <f t="shared" si="60"/>
        <v>ja</v>
      </c>
      <c r="U670" s="117" t="str">
        <f t="shared" si="61"/>
        <v>ja</v>
      </c>
      <c r="V670" s="142" t="s">
        <v>4588</v>
      </c>
      <c r="W670" s="118">
        <f t="shared" si="62"/>
        <v>3</v>
      </c>
      <c r="X670" s="117" t="str">
        <f t="shared" si="63"/>
        <v>OK</v>
      </c>
      <c r="Y670" s="117" t="str">
        <f t="shared" si="64"/>
        <v>keine</v>
      </c>
      <c r="Z670" s="117" t="str">
        <f t="shared" si="65"/>
        <v>OK</v>
      </c>
    </row>
    <row r="671" spans="1:26" s="117" customFormat="1" ht="12.75" hidden="1" customHeight="1" x14ac:dyDescent="0.35">
      <c r="A671" s="29" t="s">
        <v>3021</v>
      </c>
      <c r="B671" s="1" t="s">
        <v>813</v>
      </c>
      <c r="C671" s="29" t="s">
        <v>3</v>
      </c>
      <c r="D671" s="29" t="s">
        <v>3</v>
      </c>
      <c r="E671" s="29" t="s">
        <v>2</v>
      </c>
      <c r="F671" s="29" t="s">
        <v>2</v>
      </c>
      <c r="G671" s="29" t="s">
        <v>2</v>
      </c>
      <c r="H671" s="29" t="s">
        <v>2</v>
      </c>
      <c r="I671" s="133" t="s">
        <v>3</v>
      </c>
      <c r="J671" s="134">
        <v>1</v>
      </c>
      <c r="K671" s="29" t="s">
        <v>2</v>
      </c>
      <c r="L671" s="29" t="s">
        <v>2</v>
      </c>
      <c r="M671" s="29" t="s">
        <v>2</v>
      </c>
      <c r="N671" s="29" t="s">
        <v>3</v>
      </c>
      <c r="O671" s="1"/>
      <c r="P671" s="29" t="s">
        <v>4</v>
      </c>
      <c r="Q671" s="29"/>
      <c r="R671" s="85" t="s">
        <v>2</v>
      </c>
      <c r="S671" s="85" t="s">
        <v>2</v>
      </c>
      <c r="T671" s="117" t="str">
        <f t="shared" si="60"/>
        <v>ja</v>
      </c>
      <c r="U671" s="117" t="str">
        <f t="shared" si="61"/>
        <v>ja</v>
      </c>
      <c r="V671" s="142" t="s">
        <v>4606</v>
      </c>
      <c r="W671" s="118">
        <f t="shared" si="62"/>
        <v>1</v>
      </c>
      <c r="X671" s="117" t="str">
        <f t="shared" si="63"/>
        <v>OK</v>
      </c>
      <c r="Y671" s="117" t="str">
        <f t="shared" si="64"/>
        <v>keine</v>
      </c>
      <c r="Z671" s="117" t="str">
        <f t="shared" si="65"/>
        <v>OK</v>
      </c>
    </row>
    <row r="672" spans="1:26" s="117" customFormat="1" ht="12.75" hidden="1" customHeight="1" x14ac:dyDescent="0.35">
      <c r="A672" s="29" t="s">
        <v>3022</v>
      </c>
      <c r="B672" s="1" t="s">
        <v>812</v>
      </c>
      <c r="C672" s="29" t="s">
        <v>3</v>
      </c>
      <c r="D672" s="29" t="s">
        <v>3</v>
      </c>
      <c r="E672" s="29" t="s">
        <v>2</v>
      </c>
      <c r="F672" s="29" t="s">
        <v>2</v>
      </c>
      <c r="G672" s="29" t="s">
        <v>2</v>
      </c>
      <c r="H672" s="29" t="s">
        <v>2</v>
      </c>
      <c r="I672" s="133" t="s">
        <v>3</v>
      </c>
      <c r="J672" s="134">
        <v>1</v>
      </c>
      <c r="K672" s="29" t="s">
        <v>2</v>
      </c>
      <c r="L672" s="29" t="s">
        <v>2</v>
      </c>
      <c r="M672" s="29" t="s">
        <v>2</v>
      </c>
      <c r="N672" s="29" t="s">
        <v>3</v>
      </c>
      <c r="O672" s="1"/>
      <c r="P672" s="29" t="s">
        <v>4</v>
      </c>
      <c r="Q672" s="29"/>
      <c r="R672" s="85" t="s">
        <v>2</v>
      </c>
      <c r="S672" s="85" t="s">
        <v>2</v>
      </c>
      <c r="T672" s="117" t="str">
        <f t="shared" si="60"/>
        <v>ja</v>
      </c>
      <c r="U672" s="117" t="str">
        <f t="shared" si="61"/>
        <v>ja</v>
      </c>
      <c r="V672" s="142" t="s">
        <v>4606</v>
      </c>
      <c r="W672" s="118">
        <f t="shared" si="62"/>
        <v>1</v>
      </c>
      <c r="X672" s="117" t="str">
        <f t="shared" si="63"/>
        <v>OK</v>
      </c>
      <c r="Y672" s="117" t="str">
        <f t="shared" si="64"/>
        <v>keine</v>
      </c>
      <c r="Z672" s="117" t="str">
        <f t="shared" si="65"/>
        <v>OK</v>
      </c>
    </row>
    <row r="673" spans="1:26" s="117" customFormat="1" ht="12.75" hidden="1" customHeight="1" x14ac:dyDescent="0.35">
      <c r="A673" s="29" t="s">
        <v>3023</v>
      </c>
      <c r="B673" s="1" t="s">
        <v>167</v>
      </c>
      <c r="C673" s="29" t="s">
        <v>3</v>
      </c>
      <c r="D673" s="29" t="s">
        <v>3</v>
      </c>
      <c r="E673" s="29" t="s">
        <v>2</v>
      </c>
      <c r="F673" s="29" t="s">
        <v>2</v>
      </c>
      <c r="G673" s="29" t="s">
        <v>2</v>
      </c>
      <c r="H673" s="29" t="s">
        <v>2</v>
      </c>
      <c r="I673" s="133" t="s">
        <v>3</v>
      </c>
      <c r="J673" s="134">
        <v>1</v>
      </c>
      <c r="K673" s="29" t="s">
        <v>2</v>
      </c>
      <c r="L673" s="29" t="s">
        <v>2</v>
      </c>
      <c r="M673" s="29" t="s">
        <v>2</v>
      </c>
      <c r="N673" s="29" t="s">
        <v>3</v>
      </c>
      <c r="O673" s="1"/>
      <c r="P673" s="29" t="s">
        <v>4</v>
      </c>
      <c r="Q673" s="29"/>
      <c r="R673" s="85" t="s">
        <v>2</v>
      </c>
      <c r="S673" s="85" t="s">
        <v>2</v>
      </c>
      <c r="T673" s="117" t="str">
        <f t="shared" si="60"/>
        <v>ja</v>
      </c>
      <c r="U673" s="117" t="str">
        <f t="shared" si="61"/>
        <v>ja</v>
      </c>
      <c r="V673" s="142" t="s">
        <v>4606</v>
      </c>
      <c r="W673" s="118">
        <f t="shared" si="62"/>
        <v>1</v>
      </c>
      <c r="X673" s="117" t="str">
        <f t="shared" si="63"/>
        <v>OK</v>
      </c>
      <c r="Y673" s="117" t="str">
        <f t="shared" si="64"/>
        <v>keine</v>
      </c>
      <c r="Z673" s="117" t="str">
        <f t="shared" si="65"/>
        <v>OK</v>
      </c>
    </row>
    <row r="674" spans="1:26" s="117" customFormat="1" ht="12.75" hidden="1" customHeight="1" x14ac:dyDescent="0.35">
      <c r="A674" s="29" t="s">
        <v>3024</v>
      </c>
      <c r="B674" s="1" t="s">
        <v>1777</v>
      </c>
      <c r="C674" s="29" t="s">
        <v>3</v>
      </c>
      <c r="D674" s="29" t="s">
        <v>3</v>
      </c>
      <c r="E674" s="29" t="s">
        <v>2</v>
      </c>
      <c r="F674" s="29" t="s">
        <v>2</v>
      </c>
      <c r="G674" s="29" t="s">
        <v>2</v>
      </c>
      <c r="H674" s="29" t="s">
        <v>2</v>
      </c>
      <c r="I674" s="29" t="s">
        <v>3</v>
      </c>
      <c r="J674" s="30">
        <v>1</v>
      </c>
      <c r="K674" s="29" t="s">
        <v>2</v>
      </c>
      <c r="L674" s="29" t="s">
        <v>2</v>
      </c>
      <c r="M674" s="29" t="s">
        <v>2</v>
      </c>
      <c r="N674" s="29" t="s">
        <v>3</v>
      </c>
      <c r="O674" s="1"/>
      <c r="P674" s="29" t="s">
        <v>4</v>
      </c>
      <c r="Q674" s="29"/>
      <c r="R674" s="85" t="s">
        <v>2</v>
      </c>
      <c r="S674" s="85" t="s">
        <v>2</v>
      </c>
      <c r="T674" s="117" t="str">
        <f t="shared" si="60"/>
        <v>ja</v>
      </c>
      <c r="U674" s="117" t="str">
        <f t="shared" si="61"/>
        <v>ja</v>
      </c>
      <c r="V674" s="142" t="s">
        <v>4580</v>
      </c>
      <c r="W674" s="118">
        <f t="shared" si="62"/>
        <v>1</v>
      </c>
      <c r="X674" s="117" t="str">
        <f t="shared" si="63"/>
        <v>OK</v>
      </c>
      <c r="Y674" s="117" t="str">
        <f t="shared" si="64"/>
        <v>keine</v>
      </c>
      <c r="Z674" s="117" t="str">
        <f t="shared" si="65"/>
        <v>OK</v>
      </c>
    </row>
    <row r="675" spans="1:26" s="117" customFormat="1" ht="12.75" hidden="1" customHeight="1" x14ac:dyDescent="0.35">
      <c r="A675" s="29" t="s">
        <v>3025</v>
      </c>
      <c r="B675" s="1" t="s">
        <v>1527</v>
      </c>
      <c r="C675" s="29" t="s">
        <v>3</v>
      </c>
      <c r="D675" s="29" t="s">
        <v>3</v>
      </c>
      <c r="E675" s="29" t="s">
        <v>2</v>
      </c>
      <c r="F675" s="29" t="s">
        <v>2</v>
      </c>
      <c r="G675" s="29" t="s">
        <v>2</v>
      </c>
      <c r="H675" s="29" t="s">
        <v>2</v>
      </c>
      <c r="I675" s="29" t="s">
        <v>3</v>
      </c>
      <c r="J675" s="30">
        <v>1</v>
      </c>
      <c r="K675" s="29" t="s">
        <v>2</v>
      </c>
      <c r="L675" s="29" t="s">
        <v>2</v>
      </c>
      <c r="M675" s="29" t="s">
        <v>2</v>
      </c>
      <c r="N675" s="29" t="s">
        <v>3</v>
      </c>
      <c r="O675" s="1"/>
      <c r="P675" s="29" t="s">
        <v>4</v>
      </c>
      <c r="Q675" s="29"/>
      <c r="R675" s="85" t="s">
        <v>2</v>
      </c>
      <c r="S675" s="85" t="s">
        <v>2</v>
      </c>
      <c r="T675" s="117" t="str">
        <f t="shared" si="60"/>
        <v>ja</v>
      </c>
      <c r="U675" s="117" t="str">
        <f t="shared" si="61"/>
        <v>ja</v>
      </c>
      <c r="V675" s="142" t="s">
        <v>4577</v>
      </c>
      <c r="W675" s="118">
        <f t="shared" si="62"/>
        <v>1</v>
      </c>
      <c r="X675" s="117" t="str">
        <f t="shared" si="63"/>
        <v>OK</v>
      </c>
      <c r="Y675" s="117" t="str">
        <f t="shared" si="64"/>
        <v>keine</v>
      </c>
      <c r="Z675" s="117" t="str">
        <f t="shared" si="65"/>
        <v>OK</v>
      </c>
    </row>
    <row r="676" spans="1:26" s="117" customFormat="1" ht="12.75" hidden="1" customHeight="1" x14ac:dyDescent="0.35">
      <c r="A676" s="29" t="s">
        <v>3026</v>
      </c>
      <c r="B676" s="1" t="s">
        <v>1754</v>
      </c>
      <c r="C676" s="29" t="s">
        <v>3</v>
      </c>
      <c r="D676" s="29" t="s">
        <v>3</v>
      </c>
      <c r="E676" s="29" t="s">
        <v>2</v>
      </c>
      <c r="F676" s="29" t="s">
        <v>2</v>
      </c>
      <c r="G676" s="29" t="s">
        <v>2</v>
      </c>
      <c r="H676" s="29" t="s">
        <v>2</v>
      </c>
      <c r="I676" s="29" t="s">
        <v>3</v>
      </c>
      <c r="J676" s="30">
        <v>1</v>
      </c>
      <c r="K676" s="29" t="s">
        <v>2</v>
      </c>
      <c r="L676" s="29" t="s">
        <v>2</v>
      </c>
      <c r="M676" s="29" t="s">
        <v>2</v>
      </c>
      <c r="N676" s="29" t="s">
        <v>3</v>
      </c>
      <c r="O676" s="1"/>
      <c r="P676" s="29" t="s">
        <v>4</v>
      </c>
      <c r="Q676" s="29"/>
      <c r="R676" s="85" t="s">
        <v>2</v>
      </c>
      <c r="S676" s="85" t="s">
        <v>2</v>
      </c>
      <c r="T676" s="117" t="str">
        <f t="shared" si="60"/>
        <v>ja</v>
      </c>
      <c r="U676" s="117" t="str">
        <f t="shared" si="61"/>
        <v>ja</v>
      </c>
      <c r="V676" s="142" t="s">
        <v>4606</v>
      </c>
      <c r="W676" s="118">
        <f t="shared" si="62"/>
        <v>1</v>
      </c>
      <c r="X676" s="117" t="str">
        <f t="shared" si="63"/>
        <v>OK</v>
      </c>
      <c r="Y676" s="117" t="str">
        <f t="shared" si="64"/>
        <v>keine</v>
      </c>
      <c r="Z676" s="117" t="str">
        <f t="shared" si="65"/>
        <v>OK</v>
      </c>
    </row>
    <row r="677" spans="1:26" s="117" customFormat="1" ht="12.75" hidden="1" customHeight="1" x14ac:dyDescent="0.35">
      <c r="A677" s="29" t="s">
        <v>3027</v>
      </c>
      <c r="B677" s="1" t="s">
        <v>2312</v>
      </c>
      <c r="C677" s="29" t="s">
        <v>3</v>
      </c>
      <c r="D677" s="29" t="s">
        <v>3</v>
      </c>
      <c r="E677" s="29" t="s">
        <v>2</v>
      </c>
      <c r="F677" s="29" t="s">
        <v>2</v>
      </c>
      <c r="G677" s="29" t="s">
        <v>2</v>
      </c>
      <c r="H677" s="29" t="s">
        <v>2</v>
      </c>
      <c r="I677" s="133" t="s">
        <v>3</v>
      </c>
      <c r="J677" s="134">
        <v>1</v>
      </c>
      <c r="K677" s="29" t="s">
        <v>2</v>
      </c>
      <c r="L677" s="29" t="s">
        <v>2</v>
      </c>
      <c r="M677" s="29" t="s">
        <v>2</v>
      </c>
      <c r="N677" s="29" t="s">
        <v>3</v>
      </c>
      <c r="O677" s="1"/>
      <c r="P677" s="29" t="s">
        <v>4</v>
      </c>
      <c r="Q677" s="29"/>
      <c r="R677" s="85" t="s">
        <v>3</v>
      </c>
      <c r="S677" s="85" t="s">
        <v>3</v>
      </c>
      <c r="T677" s="117" t="str">
        <f t="shared" si="60"/>
        <v>ja</v>
      </c>
      <c r="U677" s="117" t="str">
        <f t="shared" si="61"/>
        <v>ja</v>
      </c>
      <c r="V677" s="142" t="s">
        <v>4599</v>
      </c>
      <c r="W677" s="118">
        <f t="shared" si="62"/>
        <v>1</v>
      </c>
      <c r="X677" s="117" t="str">
        <f t="shared" si="63"/>
        <v>OK</v>
      </c>
      <c r="Y677" s="117" t="str">
        <f t="shared" si="64"/>
        <v>keine</v>
      </c>
      <c r="Z677" s="117" t="str">
        <f t="shared" si="65"/>
        <v>OK</v>
      </c>
    </row>
    <row r="678" spans="1:26" s="117" customFormat="1" ht="12.75" hidden="1" customHeight="1" x14ac:dyDescent="0.35">
      <c r="A678" s="29" t="s">
        <v>3028</v>
      </c>
      <c r="B678" s="1" t="s">
        <v>1958</v>
      </c>
      <c r="C678" s="29" t="s">
        <v>2</v>
      </c>
      <c r="D678" s="29" t="s">
        <v>2</v>
      </c>
      <c r="E678" s="29" t="s">
        <v>2</v>
      </c>
      <c r="F678" s="29" t="s">
        <v>2</v>
      </c>
      <c r="G678" s="29" t="s">
        <v>2</v>
      </c>
      <c r="H678" s="29" t="s">
        <v>2</v>
      </c>
      <c r="I678" s="29" t="s">
        <v>2</v>
      </c>
      <c r="J678" s="30" t="s">
        <v>2</v>
      </c>
      <c r="K678" s="29" t="s">
        <v>2</v>
      </c>
      <c r="L678" s="29" t="s">
        <v>2</v>
      </c>
      <c r="M678" s="29" t="s">
        <v>2</v>
      </c>
      <c r="N678" s="30" t="s">
        <v>2</v>
      </c>
      <c r="O678" s="1" t="s">
        <v>2412</v>
      </c>
      <c r="P678" s="29"/>
      <c r="Q678" s="29"/>
      <c r="R678" s="85" t="s">
        <v>2</v>
      </c>
      <c r="S678" s="85" t="s">
        <v>2</v>
      </c>
      <c r="T678" s="117" t="str">
        <f t="shared" si="60"/>
        <v>nein</v>
      </c>
      <c r="U678" s="117" t="str">
        <f t="shared" si="61"/>
        <v>nein</v>
      </c>
      <c r="V678" s="142" t="s">
        <v>4599</v>
      </c>
      <c r="W678" s="118" t="str">
        <f t="shared" si="62"/>
        <v>nein</v>
      </c>
      <c r="X678" s="117" t="str">
        <f t="shared" si="63"/>
        <v>OK</v>
      </c>
      <c r="Y678" s="117">
        <f t="shared" si="64"/>
        <v>0</v>
      </c>
      <c r="Z678" s="117" t="str">
        <f t="shared" si="65"/>
        <v>OK</v>
      </c>
    </row>
    <row r="679" spans="1:26" s="117" customFormat="1" ht="12.75" hidden="1" customHeight="1" x14ac:dyDescent="0.35">
      <c r="A679" s="29" t="s">
        <v>3029</v>
      </c>
      <c r="B679" s="1" t="s">
        <v>1755</v>
      </c>
      <c r="C679" s="29" t="s">
        <v>3</v>
      </c>
      <c r="D679" s="29" t="s">
        <v>3</v>
      </c>
      <c r="E679" s="29" t="s">
        <v>2</v>
      </c>
      <c r="F679" s="29" t="s">
        <v>2</v>
      </c>
      <c r="G679" s="29" t="s">
        <v>2</v>
      </c>
      <c r="H679" s="29" t="s">
        <v>2</v>
      </c>
      <c r="I679" s="29" t="s">
        <v>3</v>
      </c>
      <c r="J679" s="30">
        <v>1</v>
      </c>
      <c r="K679" s="29" t="s">
        <v>2</v>
      </c>
      <c r="L679" s="29" t="s">
        <v>2</v>
      </c>
      <c r="M679" s="29" t="s">
        <v>2</v>
      </c>
      <c r="N679" s="29" t="s">
        <v>3</v>
      </c>
      <c r="O679" s="1"/>
      <c r="P679" s="29" t="s">
        <v>4</v>
      </c>
      <c r="Q679" s="29"/>
      <c r="R679" s="85" t="s">
        <v>2</v>
      </c>
      <c r="S679" s="85" t="s">
        <v>2</v>
      </c>
      <c r="T679" s="117" t="str">
        <f t="shared" si="60"/>
        <v>ja</v>
      </c>
      <c r="U679" s="117" t="str">
        <f t="shared" si="61"/>
        <v>ja</v>
      </c>
      <c r="V679" s="142" t="s">
        <v>4606</v>
      </c>
      <c r="W679" s="118">
        <f t="shared" si="62"/>
        <v>1</v>
      </c>
      <c r="X679" s="117" t="str">
        <f t="shared" si="63"/>
        <v>OK</v>
      </c>
      <c r="Y679" s="117" t="str">
        <f t="shared" si="64"/>
        <v>keine</v>
      </c>
      <c r="Z679" s="117" t="str">
        <f t="shared" si="65"/>
        <v>OK</v>
      </c>
    </row>
    <row r="680" spans="1:26" s="117" customFormat="1" ht="12.75" hidden="1" customHeight="1" x14ac:dyDescent="0.35">
      <c r="A680" s="29" t="s">
        <v>3030</v>
      </c>
      <c r="B680" s="1" t="s">
        <v>1756</v>
      </c>
      <c r="C680" s="29" t="s">
        <v>3</v>
      </c>
      <c r="D680" s="29" t="s">
        <v>3</v>
      </c>
      <c r="E680" s="29" t="s">
        <v>2</v>
      </c>
      <c r="F680" s="29" t="s">
        <v>2</v>
      </c>
      <c r="G680" s="29" t="s">
        <v>2</v>
      </c>
      <c r="H680" s="29" t="s">
        <v>2</v>
      </c>
      <c r="I680" s="29" t="s">
        <v>3</v>
      </c>
      <c r="J680" s="30">
        <v>1</v>
      </c>
      <c r="K680" s="29" t="s">
        <v>2</v>
      </c>
      <c r="L680" s="29" t="s">
        <v>2</v>
      </c>
      <c r="M680" s="29" t="s">
        <v>2</v>
      </c>
      <c r="N680" s="29" t="s">
        <v>3</v>
      </c>
      <c r="O680" s="1"/>
      <c r="P680" s="29" t="s">
        <v>4</v>
      </c>
      <c r="Q680" s="29"/>
      <c r="R680" s="85" t="s">
        <v>2</v>
      </c>
      <c r="S680" s="85" t="s">
        <v>2</v>
      </c>
      <c r="T680" s="117" t="str">
        <f t="shared" si="60"/>
        <v>ja</v>
      </c>
      <c r="U680" s="117" t="str">
        <f t="shared" si="61"/>
        <v>ja</v>
      </c>
      <c r="V680" s="142" t="s">
        <v>4580</v>
      </c>
      <c r="W680" s="118">
        <f t="shared" si="62"/>
        <v>1</v>
      </c>
      <c r="X680" s="117" t="str">
        <f t="shared" si="63"/>
        <v>OK</v>
      </c>
      <c r="Y680" s="117" t="str">
        <f t="shared" si="64"/>
        <v>keine</v>
      </c>
      <c r="Z680" s="117" t="str">
        <f t="shared" si="65"/>
        <v>OK</v>
      </c>
    </row>
    <row r="681" spans="1:26" s="117" customFormat="1" ht="12.75" hidden="1" customHeight="1" x14ac:dyDescent="0.35">
      <c r="A681" s="29" t="s">
        <v>24</v>
      </c>
      <c r="B681" s="1" t="s">
        <v>23</v>
      </c>
      <c r="C681" s="29" t="s">
        <v>3</v>
      </c>
      <c r="D681" s="29" t="s">
        <v>3</v>
      </c>
      <c r="E681" s="29" t="s">
        <v>2</v>
      </c>
      <c r="F681" s="29" t="s">
        <v>2</v>
      </c>
      <c r="G681" s="29" t="s">
        <v>2</v>
      </c>
      <c r="H681" s="29" t="s">
        <v>2</v>
      </c>
      <c r="I681" s="29" t="s">
        <v>3</v>
      </c>
      <c r="J681" s="30">
        <v>1</v>
      </c>
      <c r="K681" s="29" t="s">
        <v>2</v>
      </c>
      <c r="L681" s="29" t="s">
        <v>2</v>
      </c>
      <c r="M681" s="29" t="s">
        <v>2</v>
      </c>
      <c r="N681" s="29" t="s">
        <v>3</v>
      </c>
      <c r="O681" s="1"/>
      <c r="P681" s="29" t="s">
        <v>4</v>
      </c>
      <c r="Q681" s="29"/>
      <c r="R681" s="85" t="s">
        <v>3</v>
      </c>
      <c r="S681" s="85" t="s">
        <v>3</v>
      </c>
      <c r="T681" s="117" t="str">
        <f t="shared" si="60"/>
        <v>ja</v>
      </c>
      <c r="U681" s="117" t="str">
        <f t="shared" si="61"/>
        <v>ja</v>
      </c>
      <c r="V681" s="142" t="s">
        <v>4606</v>
      </c>
      <c r="W681" s="118">
        <f t="shared" si="62"/>
        <v>1</v>
      </c>
      <c r="X681" s="117" t="str">
        <f t="shared" si="63"/>
        <v>OK</v>
      </c>
      <c r="Y681" s="117" t="str">
        <f t="shared" si="64"/>
        <v>keine</v>
      </c>
      <c r="Z681" s="117" t="str">
        <f t="shared" si="65"/>
        <v>OK</v>
      </c>
    </row>
    <row r="682" spans="1:26" s="117" customFormat="1" ht="12.75" hidden="1" customHeight="1" x14ac:dyDescent="0.35">
      <c r="A682" s="29" t="s">
        <v>3031</v>
      </c>
      <c r="B682" s="1" t="s">
        <v>1757</v>
      </c>
      <c r="C682" s="29" t="s">
        <v>3</v>
      </c>
      <c r="D682" s="29" t="s">
        <v>3</v>
      </c>
      <c r="E682" s="29" t="s">
        <v>2</v>
      </c>
      <c r="F682" s="29" t="s">
        <v>2</v>
      </c>
      <c r="G682" s="29" t="s">
        <v>2</v>
      </c>
      <c r="H682" s="29" t="s">
        <v>2</v>
      </c>
      <c r="I682" s="29" t="s">
        <v>3</v>
      </c>
      <c r="J682" s="30">
        <v>1</v>
      </c>
      <c r="K682" s="29" t="s">
        <v>2</v>
      </c>
      <c r="L682" s="29" t="s">
        <v>2</v>
      </c>
      <c r="M682" s="29" t="s">
        <v>2</v>
      </c>
      <c r="N682" s="29" t="s">
        <v>3</v>
      </c>
      <c r="O682" s="1"/>
      <c r="P682" s="29" t="s">
        <v>4</v>
      </c>
      <c r="Q682" s="29"/>
      <c r="R682" s="85" t="s">
        <v>2</v>
      </c>
      <c r="S682" s="85" t="s">
        <v>2</v>
      </c>
      <c r="T682" s="117" t="str">
        <f t="shared" si="60"/>
        <v>ja</v>
      </c>
      <c r="U682" s="117" t="str">
        <f t="shared" si="61"/>
        <v>ja</v>
      </c>
      <c r="V682" s="142" t="s">
        <v>4580</v>
      </c>
      <c r="W682" s="118">
        <f t="shared" si="62"/>
        <v>1</v>
      </c>
      <c r="X682" s="117" t="str">
        <f t="shared" si="63"/>
        <v>OK</v>
      </c>
      <c r="Y682" s="117" t="str">
        <f t="shared" si="64"/>
        <v>keine</v>
      </c>
      <c r="Z682" s="117" t="str">
        <f t="shared" si="65"/>
        <v>OK</v>
      </c>
    </row>
    <row r="683" spans="1:26" s="117" customFormat="1" ht="12.75" hidden="1" customHeight="1" x14ac:dyDescent="0.35">
      <c r="A683" s="29" t="s">
        <v>3032</v>
      </c>
      <c r="B683" s="1" t="s">
        <v>1758</v>
      </c>
      <c r="C683" s="29" t="s">
        <v>3</v>
      </c>
      <c r="D683" s="29" t="s">
        <v>3</v>
      </c>
      <c r="E683" s="29" t="s">
        <v>2</v>
      </c>
      <c r="F683" s="29" t="s">
        <v>2</v>
      </c>
      <c r="G683" s="29" t="s">
        <v>2</v>
      </c>
      <c r="H683" s="29" t="s">
        <v>2</v>
      </c>
      <c r="I683" s="29" t="s">
        <v>3</v>
      </c>
      <c r="J683" s="30">
        <v>1</v>
      </c>
      <c r="K683" s="29" t="s">
        <v>2</v>
      </c>
      <c r="L683" s="29" t="s">
        <v>2</v>
      </c>
      <c r="M683" s="29" t="s">
        <v>2</v>
      </c>
      <c r="N683" s="29" t="s">
        <v>3</v>
      </c>
      <c r="O683" s="1"/>
      <c r="P683" s="29" t="s">
        <v>4</v>
      </c>
      <c r="Q683" s="29"/>
      <c r="R683" s="85" t="s">
        <v>2</v>
      </c>
      <c r="S683" s="85" t="s">
        <v>2</v>
      </c>
      <c r="T683" s="117" t="str">
        <f t="shared" si="60"/>
        <v>ja</v>
      </c>
      <c r="U683" s="117" t="str">
        <f t="shared" si="61"/>
        <v>ja</v>
      </c>
      <c r="V683" s="142" t="s">
        <v>4580</v>
      </c>
      <c r="W683" s="118">
        <f t="shared" si="62"/>
        <v>1</v>
      </c>
      <c r="X683" s="117" t="str">
        <f t="shared" si="63"/>
        <v>OK</v>
      </c>
      <c r="Y683" s="117" t="str">
        <f t="shared" si="64"/>
        <v>keine</v>
      </c>
      <c r="Z683" s="117" t="str">
        <f t="shared" si="65"/>
        <v>OK</v>
      </c>
    </row>
    <row r="684" spans="1:26" s="117" customFormat="1" ht="12.75" hidden="1" customHeight="1" x14ac:dyDescent="0.35">
      <c r="A684" s="29" t="s">
        <v>3033</v>
      </c>
      <c r="B684" s="1" t="s">
        <v>1759</v>
      </c>
      <c r="C684" s="29" t="s">
        <v>3</v>
      </c>
      <c r="D684" s="29" t="s">
        <v>3</v>
      </c>
      <c r="E684" s="29" t="s">
        <v>2</v>
      </c>
      <c r="F684" s="29" t="s">
        <v>2</v>
      </c>
      <c r="G684" s="29" t="s">
        <v>2</v>
      </c>
      <c r="H684" s="29" t="s">
        <v>2</v>
      </c>
      <c r="I684" s="29" t="s">
        <v>3</v>
      </c>
      <c r="J684" s="30">
        <v>1</v>
      </c>
      <c r="K684" s="29" t="s">
        <v>2</v>
      </c>
      <c r="L684" s="29" t="s">
        <v>2</v>
      </c>
      <c r="M684" s="29" t="s">
        <v>2</v>
      </c>
      <c r="N684" s="29" t="s">
        <v>3</v>
      </c>
      <c r="O684" s="1"/>
      <c r="P684" s="29" t="s">
        <v>4</v>
      </c>
      <c r="Q684" s="29"/>
      <c r="R684" s="85" t="s">
        <v>3</v>
      </c>
      <c r="S684" s="85" t="s">
        <v>3</v>
      </c>
      <c r="T684" s="117" t="str">
        <f t="shared" si="60"/>
        <v>ja</v>
      </c>
      <c r="U684" s="117" t="str">
        <f t="shared" si="61"/>
        <v>ja</v>
      </c>
      <c r="V684" s="142" t="s">
        <v>4599</v>
      </c>
      <c r="W684" s="118">
        <f t="shared" si="62"/>
        <v>1</v>
      </c>
      <c r="X684" s="117" t="str">
        <f t="shared" si="63"/>
        <v>OK</v>
      </c>
      <c r="Y684" s="117" t="str">
        <f t="shared" si="64"/>
        <v>keine</v>
      </c>
      <c r="Z684" s="117" t="str">
        <f t="shared" si="65"/>
        <v>OK</v>
      </c>
    </row>
    <row r="685" spans="1:26" s="117" customFormat="1" ht="12.75" hidden="1" customHeight="1" x14ac:dyDescent="0.35">
      <c r="A685" s="29" t="s">
        <v>3034</v>
      </c>
      <c r="B685" s="1" t="s">
        <v>676</v>
      </c>
      <c r="C685" s="29" t="s">
        <v>3</v>
      </c>
      <c r="D685" s="29" t="s">
        <v>3</v>
      </c>
      <c r="E685" s="29" t="s">
        <v>2</v>
      </c>
      <c r="F685" s="29" t="s">
        <v>2</v>
      </c>
      <c r="G685" s="29" t="s">
        <v>2</v>
      </c>
      <c r="H685" s="29" t="s">
        <v>2</v>
      </c>
      <c r="I685" s="134" t="s">
        <v>3</v>
      </c>
      <c r="J685" s="134">
        <v>4</v>
      </c>
      <c r="K685" s="29" t="s">
        <v>2</v>
      </c>
      <c r="L685" s="29" t="s">
        <v>2</v>
      </c>
      <c r="M685" s="29" t="s">
        <v>2</v>
      </c>
      <c r="N685" s="29" t="s">
        <v>3</v>
      </c>
      <c r="O685" s="1" t="s">
        <v>2412</v>
      </c>
      <c r="P685" s="29">
        <v>1195</v>
      </c>
      <c r="Q685" s="29"/>
      <c r="R685" s="85" t="s">
        <v>2</v>
      </c>
      <c r="S685" s="85" t="s">
        <v>2</v>
      </c>
      <c r="T685" s="117" t="str">
        <f t="shared" si="60"/>
        <v>ja</v>
      </c>
      <c r="U685" s="117" t="str">
        <f t="shared" si="61"/>
        <v>ja</v>
      </c>
      <c r="V685" s="142" t="s">
        <v>4602</v>
      </c>
      <c r="W685" s="118">
        <f t="shared" si="62"/>
        <v>4</v>
      </c>
      <c r="X685" s="117" t="str">
        <f t="shared" si="63"/>
        <v>OK</v>
      </c>
      <c r="Y685" s="117">
        <f t="shared" si="64"/>
        <v>1195</v>
      </c>
      <c r="Z685" s="117" t="str">
        <f t="shared" si="65"/>
        <v>OK</v>
      </c>
    </row>
    <row r="686" spans="1:26" s="117" customFormat="1" ht="12.75" hidden="1" customHeight="1" x14ac:dyDescent="0.35">
      <c r="A686" s="29" t="s">
        <v>3035</v>
      </c>
      <c r="B686" s="1" t="s">
        <v>1267</v>
      </c>
      <c r="C686" s="29" t="s">
        <v>3</v>
      </c>
      <c r="D686" s="29" t="s">
        <v>3</v>
      </c>
      <c r="E686" s="29" t="s">
        <v>2</v>
      </c>
      <c r="F686" s="29" t="s">
        <v>2</v>
      </c>
      <c r="G686" s="29" t="s">
        <v>2</v>
      </c>
      <c r="H686" s="29" t="s">
        <v>2</v>
      </c>
      <c r="I686" s="133" t="s">
        <v>3</v>
      </c>
      <c r="J686" s="134">
        <v>3</v>
      </c>
      <c r="K686" s="29" t="s">
        <v>2</v>
      </c>
      <c r="L686" s="29" t="s">
        <v>2</v>
      </c>
      <c r="M686" s="29" t="s">
        <v>2</v>
      </c>
      <c r="N686" s="29" t="s">
        <v>3</v>
      </c>
      <c r="O686" s="1"/>
      <c r="P686" s="29" t="s">
        <v>4</v>
      </c>
      <c r="Q686" s="29"/>
      <c r="R686" s="85" t="s">
        <v>2</v>
      </c>
      <c r="S686" s="85" t="s">
        <v>2</v>
      </c>
      <c r="T686" s="117" t="str">
        <f t="shared" si="60"/>
        <v>ja</v>
      </c>
      <c r="U686" s="117" t="str">
        <f t="shared" si="61"/>
        <v>ja</v>
      </c>
      <c r="V686" s="142" t="s">
        <v>4602</v>
      </c>
      <c r="W686" s="118">
        <f t="shared" si="62"/>
        <v>3</v>
      </c>
      <c r="X686" s="117" t="str">
        <f t="shared" si="63"/>
        <v>OK</v>
      </c>
      <c r="Y686" s="117" t="str">
        <f t="shared" si="64"/>
        <v>keine</v>
      </c>
      <c r="Z686" s="117" t="str">
        <f t="shared" si="65"/>
        <v>OK</v>
      </c>
    </row>
    <row r="687" spans="1:26" s="117" customFormat="1" ht="12.75" hidden="1" customHeight="1" x14ac:dyDescent="0.35">
      <c r="A687" s="29" t="s">
        <v>2063</v>
      </c>
      <c r="B687" s="1" t="s">
        <v>2062</v>
      </c>
      <c r="C687" s="29" t="s">
        <v>3</v>
      </c>
      <c r="D687" s="29" t="s">
        <v>3</v>
      </c>
      <c r="E687" s="29" t="s">
        <v>2</v>
      </c>
      <c r="F687" s="29" t="s">
        <v>2</v>
      </c>
      <c r="G687" s="29" t="s">
        <v>2</v>
      </c>
      <c r="H687" s="29" t="s">
        <v>2</v>
      </c>
      <c r="I687" s="134" t="s">
        <v>3</v>
      </c>
      <c r="J687" s="134">
        <v>1</v>
      </c>
      <c r="K687" s="29" t="s">
        <v>2</v>
      </c>
      <c r="L687" s="29" t="s">
        <v>2</v>
      </c>
      <c r="M687" s="29" t="s">
        <v>2</v>
      </c>
      <c r="N687" s="29" t="s">
        <v>3</v>
      </c>
      <c r="O687" s="1"/>
      <c r="P687" s="29" t="s">
        <v>4</v>
      </c>
      <c r="Q687" s="29"/>
      <c r="R687" s="85" t="s">
        <v>2</v>
      </c>
      <c r="S687" s="85" t="s">
        <v>2</v>
      </c>
      <c r="T687" s="117" t="str">
        <f t="shared" si="60"/>
        <v>ja</v>
      </c>
      <c r="U687" s="117" t="str">
        <f t="shared" si="61"/>
        <v>ja</v>
      </c>
      <c r="V687" s="142" t="s">
        <v>4585</v>
      </c>
      <c r="W687" s="118">
        <f t="shared" si="62"/>
        <v>1</v>
      </c>
      <c r="X687" s="117" t="str">
        <f t="shared" si="63"/>
        <v>OK</v>
      </c>
      <c r="Y687" s="117" t="str">
        <f t="shared" si="64"/>
        <v>keine</v>
      </c>
      <c r="Z687" s="117" t="str">
        <f t="shared" si="65"/>
        <v>OK</v>
      </c>
    </row>
    <row r="688" spans="1:26" s="117" customFormat="1" ht="12.75" hidden="1" customHeight="1" x14ac:dyDescent="0.35">
      <c r="A688" s="29" t="s">
        <v>3036</v>
      </c>
      <c r="B688" s="1" t="s">
        <v>741</v>
      </c>
      <c r="C688" s="29" t="s">
        <v>3</v>
      </c>
      <c r="D688" s="29" t="s">
        <v>3</v>
      </c>
      <c r="E688" s="29" t="s">
        <v>2</v>
      </c>
      <c r="F688" s="29" t="s">
        <v>2</v>
      </c>
      <c r="G688" s="29" t="s">
        <v>2</v>
      </c>
      <c r="H688" s="29" t="s">
        <v>2</v>
      </c>
      <c r="I688" s="29" t="s">
        <v>3</v>
      </c>
      <c r="J688" s="30">
        <v>1</v>
      </c>
      <c r="K688" s="29" t="s">
        <v>2</v>
      </c>
      <c r="L688" s="29" t="s">
        <v>2</v>
      </c>
      <c r="M688" s="29" t="s">
        <v>2</v>
      </c>
      <c r="N688" s="29" t="s">
        <v>3</v>
      </c>
      <c r="O688" s="1"/>
      <c r="P688" s="29">
        <v>1198</v>
      </c>
      <c r="Q688" s="29"/>
      <c r="R688" s="85" t="s">
        <v>3</v>
      </c>
      <c r="S688" s="85" t="s">
        <v>3</v>
      </c>
      <c r="T688" s="117" t="str">
        <f t="shared" si="60"/>
        <v>ja</v>
      </c>
      <c r="U688" s="117" t="str">
        <f t="shared" si="61"/>
        <v>ja</v>
      </c>
      <c r="V688" s="142" t="s">
        <v>4622</v>
      </c>
      <c r="W688" s="118">
        <f t="shared" si="62"/>
        <v>1</v>
      </c>
      <c r="X688" s="117" t="str">
        <f t="shared" si="63"/>
        <v>OK</v>
      </c>
      <c r="Y688" s="117">
        <f t="shared" si="64"/>
        <v>1198</v>
      </c>
      <c r="Z688" s="117" t="str">
        <f t="shared" si="65"/>
        <v>OK</v>
      </c>
    </row>
    <row r="689" spans="1:26" s="117" customFormat="1" ht="12.75" hidden="1" customHeight="1" x14ac:dyDescent="0.35">
      <c r="A689" s="29" t="s">
        <v>3037</v>
      </c>
      <c r="B689" s="1" t="s">
        <v>753</v>
      </c>
      <c r="C689" s="29" t="s">
        <v>3</v>
      </c>
      <c r="D689" s="29" t="s">
        <v>3</v>
      </c>
      <c r="E689" s="29" t="s">
        <v>2</v>
      </c>
      <c r="F689" s="29" t="s">
        <v>2</v>
      </c>
      <c r="G689" s="29" t="s">
        <v>2</v>
      </c>
      <c r="H689" s="29" t="s">
        <v>2</v>
      </c>
      <c r="I689" s="29" t="s">
        <v>3</v>
      </c>
      <c r="J689" s="30">
        <v>1</v>
      </c>
      <c r="K689" s="29" t="s">
        <v>2</v>
      </c>
      <c r="L689" s="29" t="s">
        <v>2</v>
      </c>
      <c r="M689" s="29" t="s">
        <v>2</v>
      </c>
      <c r="N689" s="29" t="s">
        <v>3</v>
      </c>
      <c r="O689" s="1"/>
      <c r="P689" s="29">
        <v>1198</v>
      </c>
      <c r="Q689" s="29"/>
      <c r="R689" s="85" t="s">
        <v>3</v>
      </c>
      <c r="S689" s="85" t="s">
        <v>3</v>
      </c>
      <c r="T689" s="117" t="str">
        <f t="shared" si="60"/>
        <v>ja</v>
      </c>
      <c r="U689" s="117" t="str">
        <f t="shared" si="61"/>
        <v>ja</v>
      </c>
      <c r="V689" s="142" t="s">
        <v>4622</v>
      </c>
      <c r="W689" s="118">
        <f t="shared" si="62"/>
        <v>1</v>
      </c>
      <c r="X689" s="117" t="str">
        <f t="shared" si="63"/>
        <v>OK</v>
      </c>
      <c r="Y689" s="117">
        <f t="shared" si="64"/>
        <v>1198</v>
      </c>
      <c r="Z689" s="117" t="str">
        <f t="shared" si="65"/>
        <v>OK</v>
      </c>
    </row>
    <row r="690" spans="1:26" s="117" customFormat="1" ht="12.75" hidden="1" customHeight="1" x14ac:dyDescent="0.35">
      <c r="A690" s="29" t="s">
        <v>3038</v>
      </c>
      <c r="B690" s="1" t="s">
        <v>754</v>
      </c>
      <c r="C690" s="29" t="s">
        <v>3</v>
      </c>
      <c r="D690" s="29" t="s">
        <v>3</v>
      </c>
      <c r="E690" s="29" t="s">
        <v>2</v>
      </c>
      <c r="F690" s="29" t="s">
        <v>2</v>
      </c>
      <c r="G690" s="29" t="s">
        <v>2</v>
      </c>
      <c r="H690" s="29" t="s">
        <v>2</v>
      </c>
      <c r="I690" s="29" t="s">
        <v>3</v>
      </c>
      <c r="J690" s="30">
        <v>1</v>
      </c>
      <c r="K690" s="29" t="s">
        <v>2</v>
      </c>
      <c r="L690" s="29" t="s">
        <v>2</v>
      </c>
      <c r="M690" s="29" t="s">
        <v>2</v>
      </c>
      <c r="N690" s="29" t="s">
        <v>3</v>
      </c>
      <c r="O690" s="1"/>
      <c r="P690" s="29">
        <v>1198</v>
      </c>
      <c r="Q690" s="29"/>
      <c r="R690" s="85" t="s">
        <v>3</v>
      </c>
      <c r="S690" s="85" t="s">
        <v>3</v>
      </c>
      <c r="T690" s="117" t="str">
        <f t="shared" si="60"/>
        <v>ja</v>
      </c>
      <c r="U690" s="117" t="str">
        <f t="shared" si="61"/>
        <v>ja</v>
      </c>
      <c r="V690" s="142" t="s">
        <v>4622</v>
      </c>
      <c r="W690" s="118">
        <f t="shared" si="62"/>
        <v>1</v>
      </c>
      <c r="X690" s="117" t="str">
        <f t="shared" si="63"/>
        <v>OK</v>
      </c>
      <c r="Y690" s="117">
        <f t="shared" si="64"/>
        <v>1198</v>
      </c>
      <c r="Z690" s="117" t="str">
        <f t="shared" si="65"/>
        <v>OK</v>
      </c>
    </row>
    <row r="691" spans="1:26" s="117" customFormat="1" ht="12.75" hidden="1" customHeight="1" x14ac:dyDescent="0.35">
      <c r="A691" s="29" t="s">
        <v>3039</v>
      </c>
      <c r="B691" s="1" t="s">
        <v>755</v>
      </c>
      <c r="C691" s="29" t="s">
        <v>3</v>
      </c>
      <c r="D691" s="29" t="s">
        <v>3</v>
      </c>
      <c r="E691" s="29" t="s">
        <v>2</v>
      </c>
      <c r="F691" s="29" t="s">
        <v>2</v>
      </c>
      <c r="G691" s="29" t="s">
        <v>2</v>
      </c>
      <c r="H691" s="29" t="s">
        <v>2</v>
      </c>
      <c r="I691" s="29" t="s">
        <v>3</v>
      </c>
      <c r="J691" s="30">
        <v>1</v>
      </c>
      <c r="K691" s="29" t="s">
        <v>2</v>
      </c>
      <c r="L691" s="29" t="s">
        <v>2</v>
      </c>
      <c r="M691" s="29" t="s">
        <v>2</v>
      </c>
      <c r="N691" s="29" t="s">
        <v>3</v>
      </c>
      <c r="O691" s="1"/>
      <c r="P691" s="29">
        <v>1198</v>
      </c>
      <c r="Q691" s="29"/>
      <c r="R691" s="85" t="s">
        <v>3</v>
      </c>
      <c r="S691" s="85" t="s">
        <v>3</v>
      </c>
      <c r="T691" s="117" t="str">
        <f t="shared" si="60"/>
        <v>ja</v>
      </c>
      <c r="U691" s="117" t="str">
        <f t="shared" si="61"/>
        <v>ja</v>
      </c>
      <c r="V691" s="142" t="s">
        <v>4622</v>
      </c>
      <c r="W691" s="118">
        <f t="shared" si="62"/>
        <v>1</v>
      </c>
      <c r="X691" s="117" t="str">
        <f t="shared" si="63"/>
        <v>OK</v>
      </c>
      <c r="Y691" s="117">
        <f t="shared" si="64"/>
        <v>1198</v>
      </c>
      <c r="Z691" s="117" t="str">
        <f t="shared" si="65"/>
        <v>OK</v>
      </c>
    </row>
    <row r="692" spans="1:26" s="117" customFormat="1" ht="12.75" customHeight="1" x14ac:dyDescent="0.35">
      <c r="A692" s="29" t="s">
        <v>3040</v>
      </c>
      <c r="B692" s="1" t="s">
        <v>1264</v>
      </c>
      <c r="C692" s="29" t="s">
        <v>3</v>
      </c>
      <c r="D692" s="29" t="s">
        <v>3</v>
      </c>
      <c r="E692" s="29" t="s">
        <v>2</v>
      </c>
      <c r="F692" s="29" t="s">
        <v>2</v>
      </c>
      <c r="G692" s="29" t="s">
        <v>2</v>
      </c>
      <c r="H692" s="29" t="s">
        <v>2</v>
      </c>
      <c r="I692" s="29" t="s">
        <v>2</v>
      </c>
      <c r="J692" s="30" t="s">
        <v>2</v>
      </c>
      <c r="K692" s="29" t="s">
        <v>2</v>
      </c>
      <c r="L692" s="29" t="s">
        <v>2</v>
      </c>
      <c r="M692" s="29" t="s">
        <v>2</v>
      </c>
      <c r="N692" s="29" t="s">
        <v>3</v>
      </c>
      <c r="O692" s="1" t="s">
        <v>4469</v>
      </c>
      <c r="P692" s="29" t="s">
        <v>4</v>
      </c>
      <c r="Q692" s="29" t="s">
        <v>4443</v>
      </c>
      <c r="R692" s="85" t="s">
        <v>3</v>
      </c>
      <c r="S692" s="85" t="s">
        <v>3</v>
      </c>
      <c r="T692" s="117" t="str">
        <f t="shared" si="60"/>
        <v>ja</v>
      </c>
      <c r="U692" s="117" t="str">
        <f t="shared" si="61"/>
        <v>ja</v>
      </c>
      <c r="V692" s="142" t="s">
        <v>4579</v>
      </c>
      <c r="W692" s="118" t="str">
        <f t="shared" si="62"/>
        <v>nein</v>
      </c>
      <c r="X692" s="117" t="str">
        <f t="shared" si="63"/>
        <v>OK</v>
      </c>
      <c r="Y692" s="117" t="str">
        <f t="shared" si="64"/>
        <v>keine</v>
      </c>
      <c r="Z692" s="117" t="str">
        <f t="shared" si="65"/>
        <v>OK</v>
      </c>
    </row>
    <row r="693" spans="1:26" s="117" customFormat="1" ht="12.75" hidden="1" customHeight="1" x14ac:dyDescent="0.35">
      <c r="A693" s="29" t="s">
        <v>3041</v>
      </c>
      <c r="B693" s="1" t="s">
        <v>471</v>
      </c>
      <c r="C693" s="29" t="s">
        <v>3</v>
      </c>
      <c r="D693" s="29" t="s">
        <v>3</v>
      </c>
      <c r="E693" s="29" t="s">
        <v>2</v>
      </c>
      <c r="F693" s="29" t="s">
        <v>2</v>
      </c>
      <c r="G693" s="29" t="s">
        <v>2</v>
      </c>
      <c r="H693" s="29" t="s">
        <v>2</v>
      </c>
      <c r="I693" s="29" t="s">
        <v>3</v>
      </c>
      <c r="J693" s="30">
        <v>1</v>
      </c>
      <c r="K693" s="29" t="s">
        <v>2</v>
      </c>
      <c r="L693" s="29" t="s">
        <v>2</v>
      </c>
      <c r="M693" s="29" t="s">
        <v>2</v>
      </c>
      <c r="N693" s="29" t="s">
        <v>3</v>
      </c>
      <c r="O693" s="1"/>
      <c r="P693" s="29" t="s">
        <v>4</v>
      </c>
      <c r="Q693" s="29"/>
      <c r="R693" s="85" t="s">
        <v>2</v>
      </c>
      <c r="S693" s="85" t="s">
        <v>2</v>
      </c>
      <c r="T693" s="117" t="str">
        <f t="shared" si="60"/>
        <v>ja</v>
      </c>
      <c r="U693" s="117" t="str">
        <f t="shared" si="61"/>
        <v>ja</v>
      </c>
      <c r="V693" s="142" t="s">
        <v>4580</v>
      </c>
      <c r="W693" s="118">
        <f t="shared" si="62"/>
        <v>1</v>
      </c>
      <c r="X693" s="117" t="str">
        <f t="shared" si="63"/>
        <v>OK</v>
      </c>
      <c r="Y693" s="117" t="str">
        <f t="shared" si="64"/>
        <v>keine</v>
      </c>
      <c r="Z693" s="117" t="str">
        <f t="shared" si="65"/>
        <v>OK</v>
      </c>
    </row>
    <row r="694" spans="1:26" s="117" customFormat="1" ht="12.75" hidden="1" customHeight="1" x14ac:dyDescent="0.35">
      <c r="A694" s="29" t="s">
        <v>3042</v>
      </c>
      <c r="B694" s="1" t="s">
        <v>472</v>
      </c>
      <c r="C694" s="29" t="s">
        <v>3</v>
      </c>
      <c r="D694" s="29" t="s">
        <v>3</v>
      </c>
      <c r="E694" s="29" t="s">
        <v>2</v>
      </c>
      <c r="F694" s="29" t="s">
        <v>2</v>
      </c>
      <c r="G694" s="29" t="s">
        <v>2</v>
      </c>
      <c r="H694" s="29" t="s">
        <v>2</v>
      </c>
      <c r="I694" s="29" t="s">
        <v>3</v>
      </c>
      <c r="J694" s="30">
        <v>1</v>
      </c>
      <c r="K694" s="29" t="s">
        <v>2</v>
      </c>
      <c r="L694" s="29" t="s">
        <v>2</v>
      </c>
      <c r="M694" s="29" t="s">
        <v>2</v>
      </c>
      <c r="N694" s="29" t="s">
        <v>3</v>
      </c>
      <c r="O694" s="1"/>
      <c r="P694" s="29" t="s">
        <v>4</v>
      </c>
      <c r="Q694" s="29"/>
      <c r="R694" s="85" t="s">
        <v>2</v>
      </c>
      <c r="S694" s="85" t="s">
        <v>2</v>
      </c>
      <c r="T694" s="117" t="str">
        <f t="shared" si="60"/>
        <v>ja</v>
      </c>
      <c r="U694" s="117" t="str">
        <f t="shared" si="61"/>
        <v>ja</v>
      </c>
      <c r="V694" s="142" t="s">
        <v>4622</v>
      </c>
      <c r="W694" s="118">
        <f t="shared" si="62"/>
        <v>1</v>
      </c>
      <c r="X694" s="117" t="str">
        <f t="shared" si="63"/>
        <v>OK</v>
      </c>
      <c r="Y694" s="117" t="str">
        <f t="shared" si="64"/>
        <v>keine</v>
      </c>
      <c r="Z694" s="117" t="str">
        <f t="shared" si="65"/>
        <v>OK</v>
      </c>
    </row>
    <row r="695" spans="1:26" s="117" customFormat="1" ht="12.75" hidden="1" customHeight="1" x14ac:dyDescent="0.35">
      <c r="A695" s="29" t="s">
        <v>3043</v>
      </c>
      <c r="B695" s="1" t="s">
        <v>4482</v>
      </c>
      <c r="C695" s="29" t="s">
        <v>3</v>
      </c>
      <c r="D695" s="29" t="s">
        <v>3</v>
      </c>
      <c r="E695" s="29" t="s">
        <v>2</v>
      </c>
      <c r="F695" s="29" t="s">
        <v>2</v>
      </c>
      <c r="G695" s="29" t="s">
        <v>2</v>
      </c>
      <c r="H695" s="29" t="s">
        <v>2</v>
      </c>
      <c r="I695" s="29" t="s">
        <v>3</v>
      </c>
      <c r="J695" s="30">
        <v>1</v>
      </c>
      <c r="K695" s="29" t="s">
        <v>2</v>
      </c>
      <c r="L695" s="29" t="s">
        <v>2</v>
      </c>
      <c r="M695" s="29" t="s">
        <v>2</v>
      </c>
      <c r="N695" s="29" t="s">
        <v>3</v>
      </c>
      <c r="O695" s="1"/>
      <c r="P695" s="29">
        <v>1198</v>
      </c>
      <c r="Q695" s="29"/>
      <c r="R695" s="85" t="s">
        <v>3</v>
      </c>
      <c r="S695" s="85" t="s">
        <v>3</v>
      </c>
      <c r="T695" s="117" t="str">
        <f t="shared" si="60"/>
        <v>ja</v>
      </c>
      <c r="U695" s="117" t="str">
        <f t="shared" si="61"/>
        <v>ja</v>
      </c>
      <c r="V695" s="142" t="s">
        <v>4622</v>
      </c>
      <c r="W695" s="118">
        <f t="shared" si="62"/>
        <v>1</v>
      </c>
      <c r="X695" s="117" t="str">
        <f t="shared" si="63"/>
        <v>OK</v>
      </c>
      <c r="Y695" s="117">
        <f t="shared" si="64"/>
        <v>1198</v>
      </c>
      <c r="Z695" s="117" t="str">
        <f t="shared" si="65"/>
        <v>OK</v>
      </c>
    </row>
    <row r="696" spans="1:26" s="117" customFormat="1" ht="12.75" hidden="1" customHeight="1" x14ac:dyDescent="0.35">
      <c r="A696" s="29" t="s">
        <v>3044</v>
      </c>
      <c r="B696" s="1" t="s">
        <v>756</v>
      </c>
      <c r="C696" s="29" t="s">
        <v>3</v>
      </c>
      <c r="D696" s="29" t="s">
        <v>3</v>
      </c>
      <c r="E696" s="29" t="s">
        <v>2</v>
      </c>
      <c r="F696" s="29" t="s">
        <v>2</v>
      </c>
      <c r="G696" s="29" t="s">
        <v>2</v>
      </c>
      <c r="H696" s="29" t="s">
        <v>2</v>
      </c>
      <c r="I696" s="29" t="s">
        <v>3</v>
      </c>
      <c r="J696" s="30">
        <v>1</v>
      </c>
      <c r="K696" s="29" t="s">
        <v>2</v>
      </c>
      <c r="L696" s="29" t="s">
        <v>2</v>
      </c>
      <c r="M696" s="29" t="s">
        <v>2</v>
      </c>
      <c r="N696" s="29" t="s">
        <v>3</v>
      </c>
      <c r="O696" s="1"/>
      <c r="P696" s="29">
        <v>1198</v>
      </c>
      <c r="Q696" s="29"/>
      <c r="R696" s="85" t="s">
        <v>3</v>
      </c>
      <c r="S696" s="85" t="s">
        <v>3</v>
      </c>
      <c r="T696" s="117" t="str">
        <f t="shared" si="60"/>
        <v>ja</v>
      </c>
      <c r="U696" s="117" t="str">
        <f t="shared" si="61"/>
        <v>ja</v>
      </c>
      <c r="V696" s="142" t="s">
        <v>4622</v>
      </c>
      <c r="W696" s="118">
        <f t="shared" si="62"/>
        <v>1</v>
      </c>
      <c r="X696" s="117" t="str">
        <f t="shared" si="63"/>
        <v>OK</v>
      </c>
      <c r="Y696" s="117">
        <f t="shared" si="64"/>
        <v>1198</v>
      </c>
      <c r="Z696" s="117" t="str">
        <f t="shared" si="65"/>
        <v>OK</v>
      </c>
    </row>
    <row r="697" spans="1:26" s="117" customFormat="1" ht="12.75" hidden="1" customHeight="1" x14ac:dyDescent="0.35">
      <c r="A697" s="29" t="s">
        <v>3045</v>
      </c>
      <c r="B697" s="1" t="s">
        <v>1518</v>
      </c>
      <c r="C697" s="29" t="s">
        <v>3</v>
      </c>
      <c r="D697" s="29" t="s">
        <v>3</v>
      </c>
      <c r="E697" s="29" t="s">
        <v>2</v>
      </c>
      <c r="F697" s="29" t="s">
        <v>2</v>
      </c>
      <c r="G697" s="29" t="s">
        <v>2</v>
      </c>
      <c r="H697" s="29" t="s">
        <v>2</v>
      </c>
      <c r="I697" s="29" t="s">
        <v>3</v>
      </c>
      <c r="J697" s="30">
        <v>1</v>
      </c>
      <c r="K697" s="29" t="s">
        <v>2</v>
      </c>
      <c r="L697" s="29" t="s">
        <v>2</v>
      </c>
      <c r="M697" s="29" t="s">
        <v>2</v>
      </c>
      <c r="N697" s="29" t="s">
        <v>3</v>
      </c>
      <c r="O697" s="1"/>
      <c r="P697" s="29" t="s">
        <v>4</v>
      </c>
      <c r="Q697" s="29"/>
      <c r="R697" s="85" t="s">
        <v>2</v>
      </c>
      <c r="S697" s="85" t="s">
        <v>2</v>
      </c>
      <c r="T697" s="117" t="str">
        <f t="shared" si="60"/>
        <v>ja</v>
      </c>
      <c r="U697" s="117" t="str">
        <f t="shared" si="61"/>
        <v>ja</v>
      </c>
      <c r="V697" s="142" t="s">
        <v>4580</v>
      </c>
      <c r="W697" s="118">
        <f t="shared" si="62"/>
        <v>1</v>
      </c>
      <c r="X697" s="117" t="str">
        <f t="shared" si="63"/>
        <v>OK</v>
      </c>
      <c r="Y697" s="117" t="str">
        <f t="shared" si="64"/>
        <v>keine</v>
      </c>
      <c r="Z697" s="117" t="str">
        <f t="shared" si="65"/>
        <v>OK</v>
      </c>
    </row>
    <row r="698" spans="1:26" s="117" customFormat="1" ht="12.75" hidden="1" customHeight="1" x14ac:dyDescent="0.35">
      <c r="A698" s="29" t="s">
        <v>3046</v>
      </c>
      <c r="B698" s="1" t="s">
        <v>750</v>
      </c>
      <c r="C698" s="29" t="s">
        <v>3</v>
      </c>
      <c r="D698" s="29" t="s">
        <v>3</v>
      </c>
      <c r="E698" s="29" t="s">
        <v>2</v>
      </c>
      <c r="F698" s="29" t="s">
        <v>2</v>
      </c>
      <c r="G698" s="29" t="s">
        <v>2</v>
      </c>
      <c r="H698" s="29" t="s">
        <v>2</v>
      </c>
      <c r="I698" s="29" t="s">
        <v>3</v>
      </c>
      <c r="J698" s="30">
        <v>1</v>
      </c>
      <c r="K698" s="29" t="s">
        <v>2</v>
      </c>
      <c r="L698" s="29" t="s">
        <v>2</v>
      </c>
      <c r="M698" s="29" t="s">
        <v>2</v>
      </c>
      <c r="N698" s="29" t="s">
        <v>3</v>
      </c>
      <c r="O698" s="1"/>
      <c r="P698" s="29">
        <v>1198</v>
      </c>
      <c r="Q698" s="29"/>
      <c r="R698" s="85" t="s">
        <v>3</v>
      </c>
      <c r="S698" s="85" t="s">
        <v>3</v>
      </c>
      <c r="T698" s="117" t="str">
        <f t="shared" si="60"/>
        <v>ja</v>
      </c>
      <c r="U698" s="117" t="str">
        <f t="shared" si="61"/>
        <v>ja</v>
      </c>
      <c r="V698" s="142" t="s">
        <v>4622</v>
      </c>
      <c r="W698" s="118">
        <f t="shared" si="62"/>
        <v>1</v>
      </c>
      <c r="X698" s="117" t="str">
        <f t="shared" si="63"/>
        <v>OK</v>
      </c>
      <c r="Y698" s="117">
        <f t="shared" si="64"/>
        <v>1198</v>
      </c>
      <c r="Z698" s="117" t="str">
        <f t="shared" si="65"/>
        <v>OK</v>
      </c>
    </row>
    <row r="699" spans="1:26" s="117" customFormat="1" ht="12.75" hidden="1" customHeight="1" x14ac:dyDescent="0.35">
      <c r="A699" s="29" t="s">
        <v>3047</v>
      </c>
      <c r="B699" s="1" t="s">
        <v>677</v>
      </c>
      <c r="C699" s="29" t="s">
        <v>3</v>
      </c>
      <c r="D699" s="29" t="s">
        <v>3</v>
      </c>
      <c r="E699" s="29" t="s">
        <v>2</v>
      </c>
      <c r="F699" s="29" t="s">
        <v>2</v>
      </c>
      <c r="G699" s="29" t="s">
        <v>2</v>
      </c>
      <c r="H699" s="29" t="s">
        <v>2</v>
      </c>
      <c r="I699" s="133" t="s">
        <v>3</v>
      </c>
      <c r="J699" s="134">
        <v>4</v>
      </c>
      <c r="K699" s="29" t="s">
        <v>2</v>
      </c>
      <c r="L699" s="29" t="s">
        <v>2</v>
      </c>
      <c r="M699" s="29" t="s">
        <v>2</v>
      </c>
      <c r="N699" s="29" t="s">
        <v>3</v>
      </c>
      <c r="O699" s="1" t="s">
        <v>2412</v>
      </c>
      <c r="P699" s="29" t="s">
        <v>4438</v>
      </c>
      <c r="Q699" s="29"/>
      <c r="R699" s="85" t="s">
        <v>2</v>
      </c>
      <c r="S699" s="85" t="s">
        <v>2</v>
      </c>
      <c r="T699" s="117" t="str">
        <f t="shared" si="60"/>
        <v>ja</v>
      </c>
      <c r="U699" s="117" t="str">
        <f t="shared" si="61"/>
        <v>ja</v>
      </c>
      <c r="V699" s="142" t="s">
        <v>4602</v>
      </c>
      <c r="W699" s="118">
        <f t="shared" si="62"/>
        <v>4</v>
      </c>
      <c r="X699" s="117" t="str">
        <f t="shared" si="63"/>
        <v>OK</v>
      </c>
      <c r="Y699" s="117" t="str">
        <f t="shared" si="64"/>
        <v>1193/1207/1195</v>
      </c>
      <c r="Z699" s="117" t="str">
        <f t="shared" si="65"/>
        <v>OK</v>
      </c>
    </row>
    <row r="700" spans="1:26" s="117" customFormat="1" ht="12.75" hidden="1" customHeight="1" x14ac:dyDescent="0.35">
      <c r="A700" s="29" t="s">
        <v>3048</v>
      </c>
      <c r="B700" s="1" t="s">
        <v>786</v>
      </c>
      <c r="C700" s="29" t="s">
        <v>3</v>
      </c>
      <c r="D700" s="29" t="s">
        <v>3</v>
      </c>
      <c r="E700" s="29" t="s">
        <v>2</v>
      </c>
      <c r="F700" s="29" t="s">
        <v>2</v>
      </c>
      <c r="G700" s="29" t="s">
        <v>2</v>
      </c>
      <c r="H700" s="29" t="s">
        <v>2</v>
      </c>
      <c r="I700" s="29" t="s">
        <v>3</v>
      </c>
      <c r="J700" s="30">
        <v>2</v>
      </c>
      <c r="K700" s="29" t="s">
        <v>2</v>
      </c>
      <c r="L700" s="29" t="s">
        <v>2</v>
      </c>
      <c r="M700" s="29" t="s">
        <v>2</v>
      </c>
      <c r="N700" s="29" t="s">
        <v>3</v>
      </c>
      <c r="O700" s="1"/>
      <c r="P700" s="29" t="s">
        <v>4</v>
      </c>
      <c r="Q700" s="29"/>
      <c r="R700" s="85" t="s">
        <v>3</v>
      </c>
      <c r="S700" s="85" t="s">
        <v>3</v>
      </c>
      <c r="T700" s="117" t="str">
        <f t="shared" si="60"/>
        <v>ja</v>
      </c>
      <c r="U700" s="117" t="str">
        <f t="shared" si="61"/>
        <v>ja</v>
      </c>
      <c r="V700" s="142" t="s">
        <v>4581</v>
      </c>
      <c r="W700" s="118">
        <f t="shared" si="62"/>
        <v>2</v>
      </c>
      <c r="X700" s="117" t="str">
        <f t="shared" si="63"/>
        <v>OK</v>
      </c>
      <c r="Y700" s="117" t="str">
        <f t="shared" si="64"/>
        <v>keine</v>
      </c>
      <c r="Z700" s="117" t="str">
        <f t="shared" si="65"/>
        <v>OK</v>
      </c>
    </row>
    <row r="701" spans="1:26" s="117" customFormat="1" ht="12.75" hidden="1" customHeight="1" x14ac:dyDescent="0.35">
      <c r="A701" s="29" t="s">
        <v>3049</v>
      </c>
      <c r="B701" s="1" t="s">
        <v>1571</v>
      </c>
      <c r="C701" s="29" t="s">
        <v>3</v>
      </c>
      <c r="D701" s="29" t="s">
        <v>3</v>
      </c>
      <c r="E701" s="29" t="s">
        <v>2</v>
      </c>
      <c r="F701" s="29" t="s">
        <v>2</v>
      </c>
      <c r="G701" s="29" t="s">
        <v>2</v>
      </c>
      <c r="H701" s="29" t="s">
        <v>2</v>
      </c>
      <c r="I701" s="29" t="s">
        <v>3</v>
      </c>
      <c r="J701" s="30">
        <v>1</v>
      </c>
      <c r="K701" s="29" t="s">
        <v>2</v>
      </c>
      <c r="L701" s="29" t="s">
        <v>2</v>
      </c>
      <c r="M701" s="29" t="s">
        <v>2</v>
      </c>
      <c r="N701" s="29" t="s">
        <v>3</v>
      </c>
      <c r="O701" s="1"/>
      <c r="P701" s="29" t="s">
        <v>4</v>
      </c>
      <c r="Q701" s="29"/>
      <c r="R701" s="85" t="s">
        <v>2</v>
      </c>
      <c r="S701" s="85" t="s">
        <v>2</v>
      </c>
      <c r="T701" s="117" t="str">
        <f t="shared" si="60"/>
        <v>ja</v>
      </c>
      <c r="U701" s="117" t="str">
        <f t="shared" si="61"/>
        <v>ja</v>
      </c>
      <c r="V701" s="142" t="s">
        <v>4573</v>
      </c>
      <c r="W701" s="118">
        <f t="shared" si="62"/>
        <v>1</v>
      </c>
      <c r="X701" s="117" t="str">
        <f t="shared" si="63"/>
        <v>OK</v>
      </c>
      <c r="Y701" s="117" t="str">
        <f t="shared" si="64"/>
        <v>keine</v>
      </c>
      <c r="Z701" s="117" t="str">
        <f t="shared" si="65"/>
        <v>OK</v>
      </c>
    </row>
    <row r="702" spans="1:26" s="117" customFormat="1" ht="12.75" hidden="1" customHeight="1" x14ac:dyDescent="0.35">
      <c r="A702" s="29" t="s">
        <v>2270</v>
      </c>
      <c r="B702" s="1" t="s">
        <v>2269</v>
      </c>
      <c r="C702" s="29" t="s">
        <v>3</v>
      </c>
      <c r="D702" s="29" t="s">
        <v>3</v>
      </c>
      <c r="E702" s="29" t="s">
        <v>2</v>
      </c>
      <c r="F702" s="29" t="s">
        <v>2</v>
      </c>
      <c r="G702" s="29" t="s">
        <v>2</v>
      </c>
      <c r="H702" s="29" t="s">
        <v>2</v>
      </c>
      <c r="I702" s="29" t="s">
        <v>3</v>
      </c>
      <c r="J702" s="30">
        <v>1</v>
      </c>
      <c r="K702" s="29" t="s">
        <v>2</v>
      </c>
      <c r="L702" s="29" t="s">
        <v>2</v>
      </c>
      <c r="M702" s="29" t="s">
        <v>2</v>
      </c>
      <c r="N702" s="29" t="s">
        <v>3</v>
      </c>
      <c r="O702" s="1"/>
      <c r="P702" s="29" t="s">
        <v>4</v>
      </c>
      <c r="Q702" s="29"/>
      <c r="R702" s="85" t="s">
        <v>2</v>
      </c>
      <c r="S702" s="85" t="s">
        <v>2</v>
      </c>
      <c r="T702" s="117" t="str">
        <f t="shared" si="60"/>
        <v>ja</v>
      </c>
      <c r="U702" s="117" t="str">
        <f t="shared" si="61"/>
        <v>ja</v>
      </c>
      <c r="V702" s="142" t="s">
        <v>4573</v>
      </c>
      <c r="W702" s="118">
        <f t="shared" si="62"/>
        <v>1</v>
      </c>
      <c r="X702" s="117" t="str">
        <f t="shared" si="63"/>
        <v>OK</v>
      </c>
      <c r="Y702" s="117" t="str">
        <f t="shared" si="64"/>
        <v>keine</v>
      </c>
      <c r="Z702" s="117" t="str">
        <f t="shared" si="65"/>
        <v>OK</v>
      </c>
    </row>
    <row r="703" spans="1:26" s="117" customFormat="1" ht="12.75" hidden="1" customHeight="1" x14ac:dyDescent="0.35">
      <c r="A703" s="29" t="s">
        <v>3050</v>
      </c>
      <c r="B703" s="1" t="s">
        <v>1806</v>
      </c>
      <c r="C703" s="29" t="s">
        <v>2</v>
      </c>
      <c r="D703" s="29" t="s">
        <v>2</v>
      </c>
      <c r="E703" s="29" t="s">
        <v>2</v>
      </c>
      <c r="F703" s="29" t="s">
        <v>2</v>
      </c>
      <c r="G703" s="29" t="s">
        <v>2</v>
      </c>
      <c r="H703" s="29" t="s">
        <v>3</v>
      </c>
      <c r="I703" s="29" t="s">
        <v>2</v>
      </c>
      <c r="J703" s="30" t="s">
        <v>2</v>
      </c>
      <c r="K703" s="29" t="s">
        <v>2</v>
      </c>
      <c r="L703" s="29" t="s">
        <v>2</v>
      </c>
      <c r="M703" s="29" t="s">
        <v>2</v>
      </c>
      <c r="N703" s="29" t="s">
        <v>2</v>
      </c>
      <c r="O703" s="1" t="s">
        <v>2411</v>
      </c>
      <c r="P703" s="29" t="s">
        <v>59</v>
      </c>
      <c r="Q703" s="29"/>
      <c r="R703" s="85" t="s">
        <v>2</v>
      </c>
      <c r="S703" s="85" t="s">
        <v>2</v>
      </c>
      <c r="T703" s="117" t="str">
        <f t="shared" si="60"/>
        <v>ja</v>
      </c>
      <c r="U703" s="117" t="str">
        <f t="shared" si="61"/>
        <v>nein</v>
      </c>
      <c r="V703" s="142" t="s">
        <v>2411</v>
      </c>
      <c r="W703" s="118" t="str">
        <f t="shared" si="62"/>
        <v>nein</v>
      </c>
      <c r="X703" s="117" t="str">
        <f t="shared" si="63"/>
        <v>OK</v>
      </c>
      <c r="Y703" s="117" t="str">
        <f t="shared" si="64"/>
        <v>nicht FK (Vereins-RS)</v>
      </c>
      <c r="Z703" s="117" t="str">
        <f t="shared" si="65"/>
        <v>OK</v>
      </c>
    </row>
    <row r="704" spans="1:26" s="117" customFormat="1" ht="12.75" hidden="1" customHeight="1" x14ac:dyDescent="0.35">
      <c r="A704" s="29" t="s">
        <v>3051</v>
      </c>
      <c r="B704" s="1" t="s">
        <v>1314</v>
      </c>
      <c r="C704" s="29" t="s">
        <v>3</v>
      </c>
      <c r="D704" s="29" t="s">
        <v>3</v>
      </c>
      <c r="E704" s="29" t="s">
        <v>2</v>
      </c>
      <c r="F704" s="29" t="s">
        <v>2</v>
      </c>
      <c r="G704" s="29" t="s">
        <v>2</v>
      </c>
      <c r="H704" s="29" t="s">
        <v>2</v>
      </c>
      <c r="I704" s="29" t="s">
        <v>3</v>
      </c>
      <c r="J704" s="30">
        <v>1</v>
      </c>
      <c r="K704" s="29" t="s">
        <v>2</v>
      </c>
      <c r="L704" s="29" t="s">
        <v>2</v>
      </c>
      <c r="M704" s="29" t="s">
        <v>2</v>
      </c>
      <c r="N704" s="29" t="s">
        <v>3</v>
      </c>
      <c r="O704" s="1"/>
      <c r="P704" s="29" t="s">
        <v>4</v>
      </c>
      <c r="Q704" s="29"/>
      <c r="R704" s="85" t="s">
        <v>2</v>
      </c>
      <c r="S704" s="85" t="s">
        <v>2</v>
      </c>
      <c r="T704" s="117" t="str">
        <f t="shared" si="60"/>
        <v>ja</v>
      </c>
      <c r="U704" s="117" t="str">
        <f t="shared" si="61"/>
        <v>ja</v>
      </c>
      <c r="V704" s="142" t="s">
        <v>4580</v>
      </c>
      <c r="W704" s="118">
        <f t="shared" si="62"/>
        <v>1</v>
      </c>
      <c r="X704" s="117" t="str">
        <f t="shared" si="63"/>
        <v>OK</v>
      </c>
      <c r="Y704" s="117" t="str">
        <f t="shared" si="64"/>
        <v>keine</v>
      </c>
      <c r="Z704" s="117" t="str">
        <f t="shared" si="65"/>
        <v>OK</v>
      </c>
    </row>
    <row r="705" spans="1:26" s="117" customFormat="1" ht="12.75" hidden="1" customHeight="1" x14ac:dyDescent="0.35">
      <c r="A705" s="29" t="s">
        <v>3052</v>
      </c>
      <c r="B705" s="1" t="s">
        <v>508</v>
      </c>
      <c r="C705" s="29" t="s">
        <v>3</v>
      </c>
      <c r="D705" s="29" t="s">
        <v>3</v>
      </c>
      <c r="E705" s="29" t="s">
        <v>2</v>
      </c>
      <c r="F705" s="29" t="s">
        <v>2</v>
      </c>
      <c r="G705" s="29" t="s">
        <v>2</v>
      </c>
      <c r="H705" s="29" t="s">
        <v>2</v>
      </c>
      <c r="I705" s="29" t="s">
        <v>3</v>
      </c>
      <c r="J705" s="30">
        <v>3</v>
      </c>
      <c r="K705" s="29" t="s">
        <v>2</v>
      </c>
      <c r="L705" s="29" t="s">
        <v>2</v>
      </c>
      <c r="M705" s="29" t="s">
        <v>2</v>
      </c>
      <c r="N705" s="29" t="s">
        <v>3</v>
      </c>
      <c r="O705" s="1"/>
      <c r="P705" s="29">
        <v>300</v>
      </c>
      <c r="Q705" s="29"/>
      <c r="R705" s="85" t="s">
        <v>3</v>
      </c>
      <c r="S705" s="85" t="s">
        <v>3</v>
      </c>
      <c r="T705" s="117" t="str">
        <f t="shared" si="60"/>
        <v>ja</v>
      </c>
      <c r="U705" s="117" t="str">
        <f t="shared" si="61"/>
        <v>ja</v>
      </c>
      <c r="V705" s="142" t="s">
        <v>4598</v>
      </c>
      <c r="W705" s="118">
        <f t="shared" si="62"/>
        <v>3</v>
      </c>
      <c r="X705" s="117" t="str">
        <f t="shared" si="63"/>
        <v>OK</v>
      </c>
      <c r="Y705" s="117">
        <f t="shared" si="64"/>
        <v>300</v>
      </c>
      <c r="Z705" s="117" t="str">
        <f t="shared" si="65"/>
        <v>OK</v>
      </c>
    </row>
    <row r="706" spans="1:26" s="117" customFormat="1" ht="12.75" hidden="1" customHeight="1" x14ac:dyDescent="0.35">
      <c r="A706" s="29" t="s">
        <v>3053</v>
      </c>
      <c r="B706" s="1" t="s">
        <v>146</v>
      </c>
      <c r="C706" s="29" t="s">
        <v>3</v>
      </c>
      <c r="D706" s="29" t="s">
        <v>3</v>
      </c>
      <c r="E706" s="29" t="s">
        <v>2</v>
      </c>
      <c r="F706" s="29" t="s">
        <v>2</v>
      </c>
      <c r="G706" s="29" t="s">
        <v>2</v>
      </c>
      <c r="H706" s="29" t="s">
        <v>2</v>
      </c>
      <c r="I706" s="29" t="s">
        <v>3</v>
      </c>
      <c r="J706" s="30">
        <v>3</v>
      </c>
      <c r="K706" s="29" t="s">
        <v>2</v>
      </c>
      <c r="L706" s="29" t="s">
        <v>2</v>
      </c>
      <c r="M706" s="29" t="s">
        <v>2</v>
      </c>
      <c r="N706" s="29" t="s">
        <v>3</v>
      </c>
      <c r="O706" s="1"/>
      <c r="P706" s="29" t="s">
        <v>4</v>
      </c>
      <c r="Q706" s="29"/>
      <c r="R706" s="85" t="s">
        <v>2</v>
      </c>
      <c r="S706" s="85" t="s">
        <v>2</v>
      </c>
      <c r="T706" s="117" t="str">
        <f t="shared" si="60"/>
        <v>ja</v>
      </c>
      <c r="U706" s="117" t="str">
        <f t="shared" si="61"/>
        <v>ja</v>
      </c>
      <c r="V706" s="142" t="s">
        <v>4589</v>
      </c>
      <c r="W706" s="118">
        <f t="shared" si="62"/>
        <v>3</v>
      </c>
      <c r="X706" s="117" t="str">
        <f t="shared" si="63"/>
        <v>OK</v>
      </c>
      <c r="Y706" s="117" t="str">
        <f t="shared" si="64"/>
        <v>keine</v>
      </c>
      <c r="Z706" s="117" t="str">
        <f t="shared" si="65"/>
        <v>OK</v>
      </c>
    </row>
    <row r="707" spans="1:26" s="117" customFormat="1" ht="12.75" hidden="1" customHeight="1" x14ac:dyDescent="0.35">
      <c r="A707" s="29" t="s">
        <v>3054</v>
      </c>
      <c r="B707" s="1" t="s">
        <v>1089</v>
      </c>
      <c r="C707" s="29" t="s">
        <v>3</v>
      </c>
      <c r="D707" s="29" t="s">
        <v>3</v>
      </c>
      <c r="E707" s="29" t="s">
        <v>2</v>
      </c>
      <c r="F707" s="29" t="s">
        <v>2</v>
      </c>
      <c r="G707" s="29" t="s">
        <v>2</v>
      </c>
      <c r="H707" s="29" t="s">
        <v>2</v>
      </c>
      <c r="I707" s="29" t="s">
        <v>3</v>
      </c>
      <c r="J707" s="30">
        <v>1</v>
      </c>
      <c r="K707" s="29" t="s">
        <v>2</v>
      </c>
      <c r="L707" s="29" t="s">
        <v>2</v>
      </c>
      <c r="M707" s="29" t="s">
        <v>2</v>
      </c>
      <c r="N707" s="29" t="s">
        <v>3</v>
      </c>
      <c r="O707" s="1"/>
      <c r="P707" s="29" t="s">
        <v>4</v>
      </c>
      <c r="Q707" s="29"/>
      <c r="R707" s="85" t="s">
        <v>2</v>
      </c>
      <c r="S707" s="85" t="s">
        <v>2</v>
      </c>
      <c r="T707" s="117" t="str">
        <f t="shared" ref="T707:T770" si="66">IF(AND(C707="nein",D707="nein",E707="nein",F707="nein",G707="nein",H707="nein",I707="nein",K707="nein",L707="nein",M707="nein",N707="nein"),"nein","ja")</f>
        <v>ja</v>
      </c>
      <c r="U707" s="117" t="str">
        <f t="shared" ref="U707:U770" si="67">IF(OR(C707="ja",D707="ja",G707="ja",A707="8100"),"ja","nein")</f>
        <v>ja</v>
      </c>
      <c r="V707" s="142" t="s">
        <v>4597</v>
      </c>
      <c r="W707" s="118">
        <f t="shared" si="62"/>
        <v>1</v>
      </c>
      <c r="X707" s="117" t="str">
        <f t="shared" si="63"/>
        <v>OK</v>
      </c>
      <c r="Y707" s="117" t="str">
        <f t="shared" si="64"/>
        <v>keine</v>
      </c>
      <c r="Z707" s="117" t="str">
        <f t="shared" si="65"/>
        <v>OK</v>
      </c>
    </row>
    <row r="708" spans="1:26" s="117" customFormat="1" ht="12.75" hidden="1" customHeight="1" x14ac:dyDescent="0.35">
      <c r="A708" s="29" t="s">
        <v>2038</v>
      </c>
      <c r="B708" s="1" t="s">
        <v>2037</v>
      </c>
      <c r="C708" s="29" t="s">
        <v>3</v>
      </c>
      <c r="D708" s="29" t="s">
        <v>3</v>
      </c>
      <c r="E708" s="29" t="s">
        <v>2</v>
      </c>
      <c r="F708" s="29" t="s">
        <v>2</v>
      </c>
      <c r="G708" s="29" t="s">
        <v>2</v>
      </c>
      <c r="H708" s="29" t="s">
        <v>2</v>
      </c>
      <c r="I708" s="29" t="s">
        <v>3</v>
      </c>
      <c r="J708" s="30">
        <v>3</v>
      </c>
      <c r="K708" s="29" t="s">
        <v>2</v>
      </c>
      <c r="L708" s="29" t="s">
        <v>2</v>
      </c>
      <c r="M708" s="29" t="s">
        <v>2</v>
      </c>
      <c r="N708" s="29" t="s">
        <v>3</v>
      </c>
      <c r="O708" s="1"/>
      <c r="P708" s="29" t="s">
        <v>4</v>
      </c>
      <c r="Q708" s="29"/>
      <c r="R708" s="85" t="s">
        <v>2</v>
      </c>
      <c r="S708" s="85" t="s">
        <v>2</v>
      </c>
      <c r="T708" s="117" t="str">
        <f t="shared" si="66"/>
        <v>ja</v>
      </c>
      <c r="U708" s="117" t="str">
        <f t="shared" si="67"/>
        <v>ja</v>
      </c>
      <c r="V708" s="142" t="s">
        <v>4589</v>
      </c>
      <c r="W708" s="118">
        <f t="shared" ref="W708:W771" si="68">J708</f>
        <v>3</v>
      </c>
      <c r="X708" s="117" t="str">
        <f t="shared" ref="X708:X771" si="69">IF(J708=W708,"OK","NICHT OK!")</f>
        <v>OK</v>
      </c>
      <c r="Y708" s="117" t="str">
        <f t="shared" ref="Y708:Y771" si="70">P708</f>
        <v>keine</v>
      </c>
      <c r="Z708" s="117" t="str">
        <f t="shared" ref="Z708:Z771" si="71">IF(P708=Y708,"OK","NICHT OK!")</f>
        <v>OK</v>
      </c>
    </row>
    <row r="709" spans="1:26" s="117" customFormat="1" ht="12.75" hidden="1" customHeight="1" x14ac:dyDescent="0.35">
      <c r="A709" s="29" t="s">
        <v>3055</v>
      </c>
      <c r="B709" s="1" t="s">
        <v>413</v>
      </c>
      <c r="C709" s="29" t="s">
        <v>3</v>
      </c>
      <c r="D709" s="29" t="s">
        <v>3</v>
      </c>
      <c r="E709" s="29" t="s">
        <v>2</v>
      </c>
      <c r="F709" s="29" t="s">
        <v>2</v>
      </c>
      <c r="G709" s="29" t="s">
        <v>2</v>
      </c>
      <c r="H709" s="29" t="s">
        <v>2</v>
      </c>
      <c r="I709" s="29" t="s">
        <v>3</v>
      </c>
      <c r="J709" s="30">
        <v>1</v>
      </c>
      <c r="K709" s="29" t="s">
        <v>2</v>
      </c>
      <c r="L709" s="29" t="s">
        <v>2</v>
      </c>
      <c r="M709" s="29" t="s">
        <v>2</v>
      </c>
      <c r="N709" s="29" t="s">
        <v>3</v>
      </c>
      <c r="O709" s="1"/>
      <c r="P709" s="29" t="s">
        <v>4</v>
      </c>
      <c r="Q709" s="29"/>
      <c r="R709" s="85" t="s">
        <v>2</v>
      </c>
      <c r="S709" s="85" t="s">
        <v>2</v>
      </c>
      <c r="T709" s="117" t="str">
        <f t="shared" si="66"/>
        <v>ja</v>
      </c>
      <c r="U709" s="117" t="str">
        <f t="shared" si="67"/>
        <v>ja</v>
      </c>
      <c r="V709" s="142" t="s">
        <v>4574</v>
      </c>
      <c r="W709" s="118">
        <f t="shared" si="68"/>
        <v>1</v>
      </c>
      <c r="X709" s="117" t="str">
        <f t="shared" si="69"/>
        <v>OK</v>
      </c>
      <c r="Y709" s="117" t="str">
        <f t="shared" si="70"/>
        <v>keine</v>
      </c>
      <c r="Z709" s="117" t="str">
        <f t="shared" si="71"/>
        <v>OK</v>
      </c>
    </row>
    <row r="710" spans="1:26" s="117" customFormat="1" ht="12.75" hidden="1" customHeight="1" x14ac:dyDescent="0.35">
      <c r="A710" s="29" t="s">
        <v>3056</v>
      </c>
      <c r="B710" s="1" t="s">
        <v>414</v>
      </c>
      <c r="C710" s="29" t="s">
        <v>3</v>
      </c>
      <c r="D710" s="29" t="s">
        <v>3</v>
      </c>
      <c r="E710" s="29" t="s">
        <v>2</v>
      </c>
      <c r="F710" s="29" t="s">
        <v>2</v>
      </c>
      <c r="G710" s="29" t="s">
        <v>2</v>
      </c>
      <c r="H710" s="29" t="s">
        <v>2</v>
      </c>
      <c r="I710" s="29" t="s">
        <v>3</v>
      </c>
      <c r="J710" s="30">
        <v>1</v>
      </c>
      <c r="K710" s="29" t="s">
        <v>2</v>
      </c>
      <c r="L710" s="29" t="s">
        <v>2</v>
      </c>
      <c r="M710" s="29" t="s">
        <v>2</v>
      </c>
      <c r="N710" s="29" t="s">
        <v>3</v>
      </c>
      <c r="O710" s="1"/>
      <c r="P710" s="29" t="s">
        <v>4</v>
      </c>
      <c r="Q710" s="29"/>
      <c r="R710" s="85" t="s">
        <v>2</v>
      </c>
      <c r="S710" s="85" t="s">
        <v>2</v>
      </c>
      <c r="T710" s="117" t="str">
        <f t="shared" si="66"/>
        <v>ja</v>
      </c>
      <c r="U710" s="117" t="str">
        <f t="shared" si="67"/>
        <v>ja</v>
      </c>
      <c r="V710" s="142" t="s">
        <v>4574</v>
      </c>
      <c r="W710" s="118">
        <f t="shared" si="68"/>
        <v>1</v>
      </c>
      <c r="X710" s="117" t="str">
        <f t="shared" si="69"/>
        <v>OK</v>
      </c>
      <c r="Y710" s="117" t="str">
        <f t="shared" si="70"/>
        <v>keine</v>
      </c>
      <c r="Z710" s="117" t="str">
        <f t="shared" si="71"/>
        <v>OK</v>
      </c>
    </row>
    <row r="711" spans="1:26" s="117" customFormat="1" ht="12.75" hidden="1" customHeight="1" x14ac:dyDescent="0.35">
      <c r="A711" s="29" t="s">
        <v>3057</v>
      </c>
      <c r="B711" s="1" t="s">
        <v>1670</v>
      </c>
      <c r="C711" s="29" t="s">
        <v>3</v>
      </c>
      <c r="D711" s="29" t="s">
        <v>3</v>
      </c>
      <c r="E711" s="29" t="s">
        <v>2</v>
      </c>
      <c r="F711" s="29" t="s">
        <v>2</v>
      </c>
      <c r="G711" s="29" t="s">
        <v>2</v>
      </c>
      <c r="H711" s="29" t="s">
        <v>2</v>
      </c>
      <c r="I711" s="30" t="s">
        <v>3</v>
      </c>
      <c r="J711" s="30">
        <v>4</v>
      </c>
      <c r="K711" s="29" t="s">
        <v>2</v>
      </c>
      <c r="L711" s="29" t="s">
        <v>2</v>
      </c>
      <c r="M711" s="29" t="s">
        <v>2</v>
      </c>
      <c r="N711" s="29" t="s">
        <v>3</v>
      </c>
      <c r="O711" s="1" t="s">
        <v>2412</v>
      </c>
      <c r="P711" s="29">
        <v>1195</v>
      </c>
      <c r="Q711" s="29"/>
      <c r="R711" s="85" t="s">
        <v>2</v>
      </c>
      <c r="S711" s="85" t="s">
        <v>2</v>
      </c>
      <c r="T711" s="117" t="str">
        <f t="shared" si="66"/>
        <v>ja</v>
      </c>
      <c r="U711" s="117" t="str">
        <f t="shared" si="67"/>
        <v>ja</v>
      </c>
      <c r="V711" s="142" t="s">
        <v>4587</v>
      </c>
      <c r="W711" s="118">
        <f t="shared" si="68"/>
        <v>4</v>
      </c>
      <c r="X711" s="117" t="str">
        <f t="shared" si="69"/>
        <v>OK</v>
      </c>
      <c r="Y711" s="117">
        <f t="shared" si="70"/>
        <v>1195</v>
      </c>
      <c r="Z711" s="117" t="str">
        <f t="shared" si="71"/>
        <v>OK</v>
      </c>
    </row>
    <row r="712" spans="1:26" s="117" customFormat="1" ht="12.75" hidden="1" customHeight="1" x14ac:dyDescent="0.35">
      <c r="A712" s="29" t="s">
        <v>3058</v>
      </c>
      <c r="B712" s="1" t="s">
        <v>1740</v>
      </c>
      <c r="C712" s="29" t="s">
        <v>3</v>
      </c>
      <c r="D712" s="29" t="s">
        <v>3</v>
      </c>
      <c r="E712" s="29" t="s">
        <v>2</v>
      </c>
      <c r="F712" s="29" t="s">
        <v>2</v>
      </c>
      <c r="G712" s="29" t="s">
        <v>2</v>
      </c>
      <c r="H712" s="29" t="s">
        <v>2</v>
      </c>
      <c r="I712" s="29" t="s">
        <v>3</v>
      </c>
      <c r="J712" s="30">
        <v>1</v>
      </c>
      <c r="K712" s="29" t="s">
        <v>2</v>
      </c>
      <c r="L712" s="29" t="s">
        <v>2</v>
      </c>
      <c r="M712" s="29" t="s">
        <v>2</v>
      </c>
      <c r="N712" s="29" t="s">
        <v>3</v>
      </c>
      <c r="O712" s="1"/>
      <c r="P712" s="29" t="s">
        <v>4</v>
      </c>
      <c r="Q712" s="29"/>
      <c r="R712" s="85" t="s">
        <v>2</v>
      </c>
      <c r="S712" s="85" t="s">
        <v>2</v>
      </c>
      <c r="T712" s="117" t="str">
        <f t="shared" si="66"/>
        <v>ja</v>
      </c>
      <c r="U712" s="117" t="str">
        <f t="shared" si="67"/>
        <v>ja</v>
      </c>
      <c r="V712" s="142" t="s">
        <v>4577</v>
      </c>
      <c r="W712" s="118">
        <f t="shared" si="68"/>
        <v>1</v>
      </c>
      <c r="X712" s="117" t="str">
        <f t="shared" si="69"/>
        <v>OK</v>
      </c>
      <c r="Y712" s="117" t="str">
        <f t="shared" si="70"/>
        <v>keine</v>
      </c>
      <c r="Z712" s="117" t="str">
        <f t="shared" si="71"/>
        <v>OK</v>
      </c>
    </row>
    <row r="713" spans="1:26" s="117" customFormat="1" ht="12.75" hidden="1" customHeight="1" x14ac:dyDescent="0.35">
      <c r="A713" s="29" t="s">
        <v>3059</v>
      </c>
      <c r="B713" s="1" t="s">
        <v>587</v>
      </c>
      <c r="C713" s="29" t="s">
        <v>3</v>
      </c>
      <c r="D713" s="29" t="s">
        <v>3</v>
      </c>
      <c r="E713" s="29" t="s">
        <v>2</v>
      </c>
      <c r="F713" s="29" t="s">
        <v>2</v>
      </c>
      <c r="G713" s="29" t="s">
        <v>2</v>
      </c>
      <c r="H713" s="29" t="s">
        <v>2</v>
      </c>
      <c r="I713" s="29" t="s">
        <v>3</v>
      </c>
      <c r="J713" s="30">
        <v>1</v>
      </c>
      <c r="K713" s="29" t="s">
        <v>2</v>
      </c>
      <c r="L713" s="29" t="s">
        <v>2</v>
      </c>
      <c r="M713" s="29" t="s">
        <v>2</v>
      </c>
      <c r="N713" s="29" t="s">
        <v>3</v>
      </c>
      <c r="O713" s="1"/>
      <c r="P713" s="29" t="s">
        <v>4</v>
      </c>
      <c r="Q713" s="29"/>
      <c r="R713" s="85" t="s">
        <v>2</v>
      </c>
      <c r="S713" s="85" t="s">
        <v>2</v>
      </c>
      <c r="T713" s="117" t="str">
        <f t="shared" si="66"/>
        <v>ja</v>
      </c>
      <c r="U713" s="117" t="str">
        <f t="shared" si="67"/>
        <v>ja</v>
      </c>
      <c r="V713" s="142" t="s">
        <v>4594</v>
      </c>
      <c r="W713" s="118">
        <f t="shared" si="68"/>
        <v>1</v>
      </c>
      <c r="X713" s="117" t="str">
        <f t="shared" si="69"/>
        <v>OK</v>
      </c>
      <c r="Y713" s="117" t="str">
        <f t="shared" si="70"/>
        <v>keine</v>
      </c>
      <c r="Z713" s="117" t="str">
        <f t="shared" si="71"/>
        <v>OK</v>
      </c>
    </row>
    <row r="714" spans="1:26" s="117" customFormat="1" ht="12.75" hidden="1" customHeight="1" x14ac:dyDescent="0.35">
      <c r="A714" s="29" t="s">
        <v>2137</v>
      </c>
      <c r="B714" s="1" t="s">
        <v>2136</v>
      </c>
      <c r="C714" s="29" t="s">
        <v>3</v>
      </c>
      <c r="D714" s="29" t="s">
        <v>3</v>
      </c>
      <c r="E714" s="29" t="s">
        <v>2</v>
      </c>
      <c r="F714" s="29" t="s">
        <v>2</v>
      </c>
      <c r="G714" s="29" t="s">
        <v>2</v>
      </c>
      <c r="H714" s="29" t="s">
        <v>2</v>
      </c>
      <c r="I714" s="29" t="s">
        <v>3</v>
      </c>
      <c r="J714" s="30">
        <v>1</v>
      </c>
      <c r="K714" s="29" t="s">
        <v>2</v>
      </c>
      <c r="L714" s="29" t="s">
        <v>2</v>
      </c>
      <c r="M714" s="29" t="s">
        <v>2</v>
      </c>
      <c r="N714" s="29" t="s">
        <v>3</v>
      </c>
      <c r="O714" s="1"/>
      <c r="P714" s="29" t="s">
        <v>4</v>
      </c>
      <c r="Q714" s="29"/>
      <c r="R714" s="85" t="s">
        <v>3</v>
      </c>
      <c r="S714" s="85" t="s">
        <v>3</v>
      </c>
      <c r="T714" s="117" t="str">
        <f t="shared" si="66"/>
        <v>ja</v>
      </c>
      <c r="U714" s="117" t="str">
        <f t="shared" si="67"/>
        <v>ja</v>
      </c>
      <c r="V714" s="142" t="s">
        <v>4580</v>
      </c>
      <c r="W714" s="118">
        <f t="shared" si="68"/>
        <v>1</v>
      </c>
      <c r="X714" s="117" t="str">
        <f t="shared" si="69"/>
        <v>OK</v>
      </c>
      <c r="Y714" s="117" t="str">
        <f t="shared" si="70"/>
        <v>keine</v>
      </c>
      <c r="Z714" s="117" t="str">
        <f t="shared" si="71"/>
        <v>OK</v>
      </c>
    </row>
    <row r="715" spans="1:26" s="117" customFormat="1" ht="12.75" hidden="1" customHeight="1" x14ac:dyDescent="0.35">
      <c r="A715" s="29" t="s">
        <v>3060</v>
      </c>
      <c r="B715" s="1" t="s">
        <v>1236</v>
      </c>
      <c r="C715" s="29" t="s">
        <v>3</v>
      </c>
      <c r="D715" s="29" t="s">
        <v>3</v>
      </c>
      <c r="E715" s="29" t="s">
        <v>2</v>
      </c>
      <c r="F715" s="29" t="s">
        <v>2</v>
      </c>
      <c r="G715" s="29" t="s">
        <v>2</v>
      </c>
      <c r="H715" s="29" t="s">
        <v>2</v>
      </c>
      <c r="I715" s="29" t="s">
        <v>2</v>
      </c>
      <c r="J715" s="30" t="s">
        <v>2</v>
      </c>
      <c r="K715" s="29" t="s">
        <v>2</v>
      </c>
      <c r="L715" s="29" t="s">
        <v>2</v>
      </c>
      <c r="M715" s="29" t="s">
        <v>3</v>
      </c>
      <c r="N715" s="29" t="s">
        <v>3</v>
      </c>
      <c r="O715" s="1" t="s">
        <v>2409</v>
      </c>
      <c r="P715" s="29" t="s">
        <v>4</v>
      </c>
      <c r="Q715" s="29"/>
      <c r="R715" s="85" t="s">
        <v>2</v>
      </c>
      <c r="S715" s="85" t="s">
        <v>2</v>
      </c>
      <c r="T715" s="117" t="str">
        <f t="shared" si="66"/>
        <v>ja</v>
      </c>
      <c r="U715" s="117" t="str">
        <f t="shared" si="67"/>
        <v>ja</v>
      </c>
      <c r="V715" s="142" t="s">
        <v>4604</v>
      </c>
      <c r="W715" s="118" t="str">
        <f t="shared" si="68"/>
        <v>nein</v>
      </c>
      <c r="X715" s="117" t="str">
        <f t="shared" si="69"/>
        <v>OK</v>
      </c>
      <c r="Y715" s="117" t="str">
        <f t="shared" si="70"/>
        <v>keine</v>
      </c>
      <c r="Z715" s="117" t="str">
        <f t="shared" si="71"/>
        <v>OK</v>
      </c>
    </row>
    <row r="716" spans="1:26" s="117" customFormat="1" ht="12.75" hidden="1" customHeight="1" x14ac:dyDescent="0.35">
      <c r="A716" s="29" t="s">
        <v>3061</v>
      </c>
      <c r="B716" s="1" t="s">
        <v>1422</v>
      </c>
      <c r="C716" s="29" t="s">
        <v>3</v>
      </c>
      <c r="D716" s="29" t="s">
        <v>3</v>
      </c>
      <c r="E716" s="29" t="s">
        <v>2</v>
      </c>
      <c r="F716" s="29" t="s">
        <v>2</v>
      </c>
      <c r="G716" s="29" t="s">
        <v>2</v>
      </c>
      <c r="H716" s="29" t="s">
        <v>2</v>
      </c>
      <c r="I716" s="29" t="s">
        <v>2</v>
      </c>
      <c r="J716" s="30" t="s">
        <v>2</v>
      </c>
      <c r="K716" s="29" t="s">
        <v>2</v>
      </c>
      <c r="L716" s="29" t="s">
        <v>2</v>
      </c>
      <c r="M716" s="29" t="s">
        <v>3</v>
      </c>
      <c r="N716" s="29" t="s">
        <v>3</v>
      </c>
      <c r="O716" s="1" t="s">
        <v>2409</v>
      </c>
      <c r="P716" s="29" t="s">
        <v>4</v>
      </c>
      <c r="Q716" s="29"/>
      <c r="R716" s="85" t="s">
        <v>3</v>
      </c>
      <c r="S716" s="85" t="s">
        <v>3</v>
      </c>
      <c r="T716" s="117" t="str">
        <f t="shared" si="66"/>
        <v>ja</v>
      </c>
      <c r="U716" s="117" t="str">
        <f t="shared" si="67"/>
        <v>ja</v>
      </c>
      <c r="V716" s="142" t="s">
        <v>4579</v>
      </c>
      <c r="W716" s="118" t="str">
        <f t="shared" si="68"/>
        <v>nein</v>
      </c>
      <c r="X716" s="117" t="str">
        <f t="shared" si="69"/>
        <v>OK</v>
      </c>
      <c r="Y716" s="117" t="str">
        <f t="shared" si="70"/>
        <v>keine</v>
      </c>
      <c r="Z716" s="117" t="str">
        <f t="shared" si="71"/>
        <v>OK</v>
      </c>
    </row>
    <row r="717" spans="1:26" s="117" customFormat="1" ht="12.75" hidden="1" customHeight="1" x14ac:dyDescent="0.35">
      <c r="A717" s="29" t="s">
        <v>3062</v>
      </c>
      <c r="B717" s="1" t="s">
        <v>1237</v>
      </c>
      <c r="C717" s="29" t="s">
        <v>3</v>
      </c>
      <c r="D717" s="29" t="s">
        <v>3</v>
      </c>
      <c r="E717" s="29" t="s">
        <v>2</v>
      </c>
      <c r="F717" s="29" t="s">
        <v>2</v>
      </c>
      <c r="G717" s="29" t="s">
        <v>2</v>
      </c>
      <c r="H717" s="29" t="s">
        <v>2</v>
      </c>
      <c r="I717" s="29" t="s">
        <v>2</v>
      </c>
      <c r="J717" s="30" t="s">
        <v>2</v>
      </c>
      <c r="K717" s="29" t="s">
        <v>2</v>
      </c>
      <c r="L717" s="29" t="s">
        <v>2</v>
      </c>
      <c r="M717" s="29" t="s">
        <v>3</v>
      </c>
      <c r="N717" s="29" t="s">
        <v>3</v>
      </c>
      <c r="O717" s="1" t="s">
        <v>2409</v>
      </c>
      <c r="P717" s="29" t="s">
        <v>58</v>
      </c>
      <c r="Q717" s="29"/>
      <c r="R717" s="85" t="s">
        <v>2</v>
      </c>
      <c r="S717" s="85" t="s">
        <v>2</v>
      </c>
      <c r="T717" s="117" t="str">
        <f t="shared" si="66"/>
        <v>ja</v>
      </c>
      <c r="U717" s="117" t="str">
        <f t="shared" si="67"/>
        <v>ja</v>
      </c>
      <c r="V717" s="142" t="s">
        <v>4604</v>
      </c>
      <c r="W717" s="118" t="str">
        <f t="shared" si="68"/>
        <v>nein</v>
      </c>
      <c r="X717" s="117" t="str">
        <f t="shared" si="69"/>
        <v>OK</v>
      </c>
      <c r="Y717" s="117" t="str">
        <f t="shared" si="70"/>
        <v>1194/1199</v>
      </c>
      <c r="Z717" s="117" t="str">
        <f t="shared" si="71"/>
        <v>OK</v>
      </c>
    </row>
    <row r="718" spans="1:26" s="117" customFormat="1" ht="12.75" hidden="1" customHeight="1" x14ac:dyDescent="0.35">
      <c r="A718" s="29" t="s">
        <v>3063</v>
      </c>
      <c r="B718" s="1" t="s">
        <v>1238</v>
      </c>
      <c r="C718" s="29" t="s">
        <v>3</v>
      </c>
      <c r="D718" s="29" t="s">
        <v>3</v>
      </c>
      <c r="E718" s="29" t="s">
        <v>2</v>
      </c>
      <c r="F718" s="29" t="s">
        <v>2</v>
      </c>
      <c r="G718" s="29" t="s">
        <v>2</v>
      </c>
      <c r="H718" s="29" t="s">
        <v>2</v>
      </c>
      <c r="I718" s="29" t="s">
        <v>2</v>
      </c>
      <c r="J718" s="30" t="s">
        <v>2</v>
      </c>
      <c r="K718" s="29" t="s">
        <v>2</v>
      </c>
      <c r="L718" s="29" t="s">
        <v>2</v>
      </c>
      <c r="M718" s="29" t="s">
        <v>3</v>
      </c>
      <c r="N718" s="29" t="s">
        <v>3</v>
      </c>
      <c r="O718" s="1" t="s">
        <v>2409</v>
      </c>
      <c r="P718" s="29" t="s">
        <v>4</v>
      </c>
      <c r="Q718" s="29"/>
      <c r="R718" s="85" t="s">
        <v>2</v>
      </c>
      <c r="S718" s="85" t="s">
        <v>2</v>
      </c>
      <c r="T718" s="117" t="str">
        <f t="shared" si="66"/>
        <v>ja</v>
      </c>
      <c r="U718" s="117" t="str">
        <f t="shared" si="67"/>
        <v>ja</v>
      </c>
      <c r="V718" s="142" t="s">
        <v>4604</v>
      </c>
      <c r="W718" s="118" t="str">
        <f t="shared" si="68"/>
        <v>nein</v>
      </c>
      <c r="X718" s="117" t="str">
        <f t="shared" si="69"/>
        <v>OK</v>
      </c>
      <c r="Y718" s="117" t="str">
        <f t="shared" si="70"/>
        <v>keine</v>
      </c>
      <c r="Z718" s="117" t="str">
        <f t="shared" si="71"/>
        <v>OK</v>
      </c>
    </row>
    <row r="719" spans="1:26" s="117" customFormat="1" ht="12.75" hidden="1" customHeight="1" x14ac:dyDescent="0.35">
      <c r="A719" s="29" t="s">
        <v>3064</v>
      </c>
      <c r="B719" s="1" t="s">
        <v>147</v>
      </c>
      <c r="C719" s="29" t="s">
        <v>3</v>
      </c>
      <c r="D719" s="29" t="s">
        <v>3</v>
      </c>
      <c r="E719" s="29" t="s">
        <v>2</v>
      </c>
      <c r="F719" s="29" t="s">
        <v>2</v>
      </c>
      <c r="G719" s="29" t="s">
        <v>2</v>
      </c>
      <c r="H719" s="29" t="s">
        <v>2</v>
      </c>
      <c r="I719" s="29" t="s">
        <v>3</v>
      </c>
      <c r="J719" s="30">
        <v>1</v>
      </c>
      <c r="K719" s="29" t="s">
        <v>2</v>
      </c>
      <c r="L719" s="29" t="s">
        <v>2</v>
      </c>
      <c r="M719" s="29" t="s">
        <v>2</v>
      </c>
      <c r="N719" s="29" t="s">
        <v>3</v>
      </c>
      <c r="O719" s="1"/>
      <c r="P719" s="29" t="s">
        <v>4</v>
      </c>
      <c r="Q719" s="29"/>
      <c r="R719" s="85" t="s">
        <v>3</v>
      </c>
      <c r="S719" s="85" t="s">
        <v>3</v>
      </c>
      <c r="T719" s="117" t="str">
        <f t="shared" si="66"/>
        <v>ja</v>
      </c>
      <c r="U719" s="117" t="str">
        <f t="shared" si="67"/>
        <v>ja</v>
      </c>
      <c r="V719" s="142" t="s">
        <v>4599</v>
      </c>
      <c r="W719" s="118">
        <f t="shared" si="68"/>
        <v>1</v>
      </c>
      <c r="X719" s="117" t="str">
        <f t="shared" si="69"/>
        <v>OK</v>
      </c>
      <c r="Y719" s="117" t="str">
        <f t="shared" si="70"/>
        <v>keine</v>
      </c>
      <c r="Z719" s="117" t="str">
        <f t="shared" si="71"/>
        <v>OK</v>
      </c>
    </row>
    <row r="720" spans="1:26" s="117" customFormat="1" ht="12.75" hidden="1" customHeight="1" x14ac:dyDescent="0.35">
      <c r="A720" s="29" t="s">
        <v>3065</v>
      </c>
      <c r="B720" s="1" t="s">
        <v>356</v>
      </c>
      <c r="C720" s="29" t="s">
        <v>3</v>
      </c>
      <c r="D720" s="29" t="s">
        <v>3</v>
      </c>
      <c r="E720" s="29" t="s">
        <v>2</v>
      </c>
      <c r="F720" s="29" t="s">
        <v>2</v>
      </c>
      <c r="G720" s="29" t="s">
        <v>2</v>
      </c>
      <c r="H720" s="29" t="s">
        <v>2</v>
      </c>
      <c r="I720" s="30" t="s">
        <v>3</v>
      </c>
      <c r="J720" s="30">
        <v>4</v>
      </c>
      <c r="K720" s="29" t="s">
        <v>2</v>
      </c>
      <c r="L720" s="29" t="s">
        <v>2</v>
      </c>
      <c r="M720" s="29" t="s">
        <v>2</v>
      </c>
      <c r="N720" s="29" t="s">
        <v>3</v>
      </c>
      <c r="O720" s="1" t="s">
        <v>2412</v>
      </c>
      <c r="P720" s="29">
        <v>1195</v>
      </c>
      <c r="Q720" s="29"/>
      <c r="R720" s="85" t="s">
        <v>2</v>
      </c>
      <c r="S720" s="85" t="s">
        <v>2</v>
      </c>
      <c r="T720" s="117" t="str">
        <f t="shared" si="66"/>
        <v>ja</v>
      </c>
      <c r="U720" s="117" t="str">
        <f t="shared" si="67"/>
        <v>ja</v>
      </c>
      <c r="V720" s="142" t="s">
        <v>4587</v>
      </c>
      <c r="W720" s="118">
        <f t="shared" si="68"/>
        <v>4</v>
      </c>
      <c r="X720" s="117" t="str">
        <f t="shared" si="69"/>
        <v>OK</v>
      </c>
      <c r="Y720" s="117">
        <f t="shared" si="70"/>
        <v>1195</v>
      </c>
      <c r="Z720" s="117" t="str">
        <f t="shared" si="71"/>
        <v>OK</v>
      </c>
    </row>
    <row r="721" spans="1:26" s="117" customFormat="1" ht="12.75" hidden="1" customHeight="1" x14ac:dyDescent="0.35">
      <c r="A721" s="29" t="s">
        <v>3066</v>
      </c>
      <c r="B721" s="1" t="s">
        <v>678</v>
      </c>
      <c r="C721" s="29" t="s">
        <v>3</v>
      </c>
      <c r="D721" s="29" t="s">
        <v>3</v>
      </c>
      <c r="E721" s="29" t="s">
        <v>2</v>
      </c>
      <c r="F721" s="29" t="s">
        <v>2</v>
      </c>
      <c r="G721" s="29" t="s">
        <v>2</v>
      </c>
      <c r="H721" s="29" t="s">
        <v>2</v>
      </c>
      <c r="I721" s="133" t="s">
        <v>3</v>
      </c>
      <c r="J721" s="134">
        <v>1</v>
      </c>
      <c r="K721" s="29" t="s">
        <v>2</v>
      </c>
      <c r="L721" s="29" t="s">
        <v>2</v>
      </c>
      <c r="M721" s="29" t="s">
        <v>2</v>
      </c>
      <c r="N721" s="29" t="s">
        <v>3</v>
      </c>
      <c r="O721" s="1"/>
      <c r="P721" s="29" t="s">
        <v>4</v>
      </c>
      <c r="Q721" s="29"/>
      <c r="R721" s="85" t="s">
        <v>2</v>
      </c>
      <c r="S721" s="85" t="s">
        <v>2</v>
      </c>
      <c r="T721" s="117" t="str">
        <f t="shared" si="66"/>
        <v>ja</v>
      </c>
      <c r="U721" s="117" t="str">
        <f t="shared" si="67"/>
        <v>ja</v>
      </c>
      <c r="V721" s="142" t="s">
        <v>4602</v>
      </c>
      <c r="W721" s="118">
        <f t="shared" si="68"/>
        <v>1</v>
      </c>
      <c r="X721" s="117" t="str">
        <f t="shared" si="69"/>
        <v>OK</v>
      </c>
      <c r="Y721" s="117" t="str">
        <f t="shared" si="70"/>
        <v>keine</v>
      </c>
      <c r="Z721" s="117" t="str">
        <f t="shared" si="71"/>
        <v>OK</v>
      </c>
    </row>
    <row r="722" spans="1:26" s="117" customFormat="1" ht="12.75" hidden="1" customHeight="1" x14ac:dyDescent="0.35">
      <c r="A722" s="29" t="s">
        <v>2061</v>
      </c>
      <c r="B722" s="1" t="s">
        <v>2060</v>
      </c>
      <c r="C722" s="29" t="s">
        <v>3</v>
      </c>
      <c r="D722" s="29" t="s">
        <v>3</v>
      </c>
      <c r="E722" s="29" t="s">
        <v>2</v>
      </c>
      <c r="F722" s="29" t="s">
        <v>2</v>
      </c>
      <c r="G722" s="29" t="s">
        <v>2</v>
      </c>
      <c r="H722" s="29" t="s">
        <v>2</v>
      </c>
      <c r="I722" s="133" t="s">
        <v>3</v>
      </c>
      <c r="J722" s="134">
        <v>1</v>
      </c>
      <c r="K722" s="29" t="s">
        <v>2</v>
      </c>
      <c r="L722" s="29" t="s">
        <v>2</v>
      </c>
      <c r="M722" s="29" t="s">
        <v>2</v>
      </c>
      <c r="N722" s="29" t="s">
        <v>3</v>
      </c>
      <c r="O722" s="1"/>
      <c r="P722" s="29" t="s">
        <v>4</v>
      </c>
      <c r="Q722" s="29"/>
      <c r="R722" s="85" t="s">
        <v>2</v>
      </c>
      <c r="S722" s="85" t="s">
        <v>2</v>
      </c>
      <c r="T722" s="117" t="str">
        <f t="shared" si="66"/>
        <v>ja</v>
      </c>
      <c r="U722" s="117" t="str">
        <f t="shared" si="67"/>
        <v>ja</v>
      </c>
      <c r="V722" s="142" t="s">
        <v>4582</v>
      </c>
      <c r="W722" s="118">
        <f t="shared" si="68"/>
        <v>1</v>
      </c>
      <c r="X722" s="117" t="str">
        <f t="shared" si="69"/>
        <v>OK</v>
      </c>
      <c r="Y722" s="117" t="str">
        <f t="shared" si="70"/>
        <v>keine</v>
      </c>
      <c r="Z722" s="117" t="str">
        <f t="shared" si="71"/>
        <v>OK</v>
      </c>
    </row>
    <row r="723" spans="1:26" s="117" customFormat="1" ht="12.75" hidden="1" customHeight="1" x14ac:dyDescent="0.35">
      <c r="A723" s="29" t="s">
        <v>3067</v>
      </c>
      <c r="B723" s="1" t="s">
        <v>1807</v>
      </c>
      <c r="C723" s="29" t="s">
        <v>2</v>
      </c>
      <c r="D723" s="29" t="s">
        <v>2</v>
      </c>
      <c r="E723" s="29" t="s">
        <v>2</v>
      </c>
      <c r="F723" s="29" t="s">
        <v>2</v>
      </c>
      <c r="G723" s="29" t="s">
        <v>2</v>
      </c>
      <c r="H723" s="29" t="s">
        <v>3</v>
      </c>
      <c r="I723" s="29" t="s">
        <v>2</v>
      </c>
      <c r="J723" s="30" t="s">
        <v>2</v>
      </c>
      <c r="K723" s="29" t="s">
        <v>2</v>
      </c>
      <c r="L723" s="29" t="s">
        <v>2</v>
      </c>
      <c r="M723" s="29" t="s">
        <v>2</v>
      </c>
      <c r="N723" s="29" t="s">
        <v>2</v>
      </c>
      <c r="O723" s="1" t="s">
        <v>2411</v>
      </c>
      <c r="P723" s="29" t="s">
        <v>59</v>
      </c>
      <c r="Q723" s="29"/>
      <c r="R723" s="85" t="s">
        <v>2</v>
      </c>
      <c r="S723" s="85" t="s">
        <v>2</v>
      </c>
      <c r="T723" s="117" t="str">
        <f t="shared" si="66"/>
        <v>ja</v>
      </c>
      <c r="U723" s="117" t="str">
        <f t="shared" si="67"/>
        <v>nein</v>
      </c>
      <c r="V723" s="142" t="s">
        <v>2411</v>
      </c>
      <c r="W723" s="118" t="str">
        <f t="shared" si="68"/>
        <v>nein</v>
      </c>
      <c r="X723" s="117" t="str">
        <f t="shared" si="69"/>
        <v>OK</v>
      </c>
      <c r="Y723" s="117" t="str">
        <f t="shared" si="70"/>
        <v>nicht FK (Vereins-RS)</v>
      </c>
      <c r="Z723" s="117" t="str">
        <f t="shared" si="71"/>
        <v>OK</v>
      </c>
    </row>
    <row r="724" spans="1:26" s="117" customFormat="1" ht="12.75" hidden="1" customHeight="1" x14ac:dyDescent="0.35">
      <c r="A724" s="29" t="s">
        <v>3068</v>
      </c>
      <c r="B724" s="1" t="s">
        <v>1959</v>
      </c>
      <c r="C724" s="29" t="s">
        <v>3</v>
      </c>
      <c r="D724" s="29" t="s">
        <v>3</v>
      </c>
      <c r="E724" s="29" t="s">
        <v>2</v>
      </c>
      <c r="F724" s="29" t="s">
        <v>2</v>
      </c>
      <c r="G724" s="29" t="s">
        <v>2</v>
      </c>
      <c r="H724" s="29" t="s">
        <v>2</v>
      </c>
      <c r="I724" s="29" t="s">
        <v>3</v>
      </c>
      <c r="J724" s="30">
        <v>1</v>
      </c>
      <c r="K724" s="29" t="s">
        <v>2</v>
      </c>
      <c r="L724" s="29" t="s">
        <v>2</v>
      </c>
      <c r="M724" s="29" t="s">
        <v>2</v>
      </c>
      <c r="N724" s="29" t="s">
        <v>3</v>
      </c>
      <c r="O724" s="1"/>
      <c r="P724" s="29" t="s">
        <v>4</v>
      </c>
      <c r="Q724" s="29"/>
      <c r="R724" s="85" t="s">
        <v>2</v>
      </c>
      <c r="S724" s="85" t="s">
        <v>2</v>
      </c>
      <c r="T724" s="117" t="str">
        <f t="shared" si="66"/>
        <v>ja</v>
      </c>
      <c r="U724" s="117" t="str">
        <f t="shared" si="67"/>
        <v>ja</v>
      </c>
      <c r="V724" s="142" t="s">
        <v>4580</v>
      </c>
      <c r="W724" s="118">
        <f t="shared" si="68"/>
        <v>1</v>
      </c>
      <c r="X724" s="117" t="str">
        <f t="shared" si="69"/>
        <v>OK</v>
      </c>
      <c r="Y724" s="117" t="str">
        <f t="shared" si="70"/>
        <v>keine</v>
      </c>
      <c r="Z724" s="117" t="str">
        <f t="shared" si="71"/>
        <v>OK</v>
      </c>
    </row>
    <row r="725" spans="1:26" s="117" customFormat="1" ht="12.75" hidden="1" customHeight="1" x14ac:dyDescent="0.35">
      <c r="A725" s="29" t="s">
        <v>2342</v>
      </c>
      <c r="B725" s="1" t="s">
        <v>2341</v>
      </c>
      <c r="C725" s="29" t="s">
        <v>3</v>
      </c>
      <c r="D725" s="29" t="s">
        <v>3</v>
      </c>
      <c r="E725" s="29" t="s">
        <v>2</v>
      </c>
      <c r="F725" s="29" t="s">
        <v>2</v>
      </c>
      <c r="G725" s="29" t="s">
        <v>2</v>
      </c>
      <c r="H725" s="29" t="s">
        <v>2</v>
      </c>
      <c r="I725" s="29" t="s">
        <v>3</v>
      </c>
      <c r="J725" s="30">
        <v>1</v>
      </c>
      <c r="K725" s="29" t="s">
        <v>2</v>
      </c>
      <c r="L725" s="29" t="s">
        <v>2</v>
      </c>
      <c r="M725" s="29" t="s">
        <v>2</v>
      </c>
      <c r="N725" s="29" t="s">
        <v>3</v>
      </c>
      <c r="O725" s="1"/>
      <c r="P725" s="29" t="s">
        <v>4</v>
      </c>
      <c r="Q725" s="29"/>
      <c r="R725" s="85" t="s">
        <v>2</v>
      </c>
      <c r="S725" s="85" t="s">
        <v>2</v>
      </c>
      <c r="T725" s="117" t="str">
        <f t="shared" si="66"/>
        <v>ja</v>
      </c>
      <c r="U725" s="117" t="str">
        <f t="shared" si="67"/>
        <v>ja</v>
      </c>
      <c r="V725" s="142" t="s">
        <v>4577</v>
      </c>
      <c r="W725" s="118">
        <f t="shared" si="68"/>
        <v>1</v>
      </c>
      <c r="X725" s="117" t="str">
        <f t="shared" si="69"/>
        <v>OK</v>
      </c>
      <c r="Y725" s="117" t="str">
        <f t="shared" si="70"/>
        <v>keine</v>
      </c>
      <c r="Z725" s="117" t="str">
        <f t="shared" si="71"/>
        <v>OK</v>
      </c>
    </row>
    <row r="726" spans="1:26" s="117" customFormat="1" ht="12.75" hidden="1" customHeight="1" x14ac:dyDescent="0.35">
      <c r="A726" s="29" t="s">
        <v>3069</v>
      </c>
      <c r="B726" s="1" t="s">
        <v>1079</v>
      </c>
      <c r="C726" s="29" t="s">
        <v>3</v>
      </c>
      <c r="D726" s="29" t="s">
        <v>3</v>
      </c>
      <c r="E726" s="29" t="s">
        <v>2</v>
      </c>
      <c r="F726" s="29" t="s">
        <v>2</v>
      </c>
      <c r="G726" s="29" t="s">
        <v>2</v>
      </c>
      <c r="H726" s="29" t="s">
        <v>2</v>
      </c>
      <c r="I726" s="29" t="s">
        <v>3</v>
      </c>
      <c r="J726" s="30">
        <v>1</v>
      </c>
      <c r="K726" s="29" t="s">
        <v>2</v>
      </c>
      <c r="L726" s="29" t="s">
        <v>2</v>
      </c>
      <c r="M726" s="29" t="s">
        <v>2</v>
      </c>
      <c r="N726" s="29" t="s">
        <v>3</v>
      </c>
      <c r="O726" s="1"/>
      <c r="P726" s="29" t="s">
        <v>4</v>
      </c>
      <c r="Q726" s="29"/>
      <c r="R726" s="85" t="s">
        <v>2</v>
      </c>
      <c r="S726" s="85" t="s">
        <v>2</v>
      </c>
      <c r="T726" s="117" t="str">
        <f t="shared" si="66"/>
        <v>ja</v>
      </c>
      <c r="U726" s="117" t="str">
        <f t="shared" si="67"/>
        <v>ja</v>
      </c>
      <c r="V726" s="142" t="s">
        <v>4599</v>
      </c>
      <c r="W726" s="118">
        <f t="shared" si="68"/>
        <v>1</v>
      </c>
      <c r="X726" s="117" t="str">
        <f t="shared" si="69"/>
        <v>OK</v>
      </c>
      <c r="Y726" s="117" t="str">
        <f t="shared" si="70"/>
        <v>keine</v>
      </c>
      <c r="Z726" s="117" t="str">
        <f t="shared" si="71"/>
        <v>OK</v>
      </c>
    </row>
    <row r="727" spans="1:26" s="117" customFormat="1" ht="12.75" hidden="1" customHeight="1" x14ac:dyDescent="0.35">
      <c r="A727" s="29" t="s">
        <v>3070</v>
      </c>
      <c r="B727" s="1" t="s">
        <v>1599</v>
      </c>
      <c r="C727" s="29" t="s">
        <v>3</v>
      </c>
      <c r="D727" s="29" t="s">
        <v>3</v>
      </c>
      <c r="E727" s="29" t="s">
        <v>2</v>
      </c>
      <c r="F727" s="29" t="s">
        <v>2</v>
      </c>
      <c r="G727" s="29" t="s">
        <v>2</v>
      </c>
      <c r="H727" s="29" t="s">
        <v>2</v>
      </c>
      <c r="I727" s="29" t="s">
        <v>3</v>
      </c>
      <c r="J727" s="30">
        <v>2</v>
      </c>
      <c r="K727" s="29" t="s">
        <v>2</v>
      </c>
      <c r="L727" s="29" t="s">
        <v>2</v>
      </c>
      <c r="M727" s="29" t="s">
        <v>2</v>
      </c>
      <c r="N727" s="29" t="s">
        <v>3</v>
      </c>
      <c r="O727" s="1"/>
      <c r="P727" s="29" t="s">
        <v>4</v>
      </c>
      <c r="Q727" s="29"/>
      <c r="R727" s="85" t="s">
        <v>2</v>
      </c>
      <c r="S727" s="85" t="s">
        <v>2</v>
      </c>
      <c r="T727" s="117" t="str">
        <f t="shared" si="66"/>
        <v>ja</v>
      </c>
      <c r="U727" s="117" t="str">
        <f t="shared" si="67"/>
        <v>ja</v>
      </c>
      <c r="V727" s="142" t="s">
        <v>4581</v>
      </c>
      <c r="W727" s="118">
        <f t="shared" si="68"/>
        <v>2</v>
      </c>
      <c r="X727" s="117" t="str">
        <f t="shared" si="69"/>
        <v>OK</v>
      </c>
      <c r="Y727" s="117" t="str">
        <f t="shared" si="70"/>
        <v>keine</v>
      </c>
      <c r="Z727" s="117" t="str">
        <f t="shared" si="71"/>
        <v>OK</v>
      </c>
    </row>
    <row r="728" spans="1:26" s="117" customFormat="1" ht="12.75" hidden="1" customHeight="1" x14ac:dyDescent="0.35">
      <c r="A728" s="29" t="s">
        <v>3071</v>
      </c>
      <c r="B728" s="1" t="s">
        <v>2208</v>
      </c>
      <c r="C728" s="29" t="s">
        <v>3</v>
      </c>
      <c r="D728" s="29" t="s">
        <v>3</v>
      </c>
      <c r="E728" s="29" t="s">
        <v>2</v>
      </c>
      <c r="F728" s="29" t="s">
        <v>2</v>
      </c>
      <c r="G728" s="29" t="s">
        <v>2</v>
      </c>
      <c r="H728" s="29" t="s">
        <v>2</v>
      </c>
      <c r="I728" s="29" t="s">
        <v>3</v>
      </c>
      <c r="J728" s="30">
        <v>1</v>
      </c>
      <c r="K728" s="29" t="s">
        <v>2</v>
      </c>
      <c r="L728" s="29" t="s">
        <v>2</v>
      </c>
      <c r="M728" s="29" t="s">
        <v>2</v>
      </c>
      <c r="N728" s="29" t="s">
        <v>3</v>
      </c>
      <c r="O728" s="1"/>
      <c r="P728" s="29" t="s">
        <v>4</v>
      </c>
      <c r="Q728" s="29"/>
      <c r="R728" s="85" t="s">
        <v>3</v>
      </c>
      <c r="S728" s="85" t="s">
        <v>3</v>
      </c>
      <c r="T728" s="117" t="str">
        <f t="shared" si="66"/>
        <v>ja</v>
      </c>
      <c r="U728" s="117" t="str">
        <f t="shared" si="67"/>
        <v>ja</v>
      </c>
      <c r="V728" s="142" t="s">
        <v>4597</v>
      </c>
      <c r="W728" s="118">
        <f t="shared" si="68"/>
        <v>1</v>
      </c>
      <c r="X728" s="117" t="str">
        <f t="shared" si="69"/>
        <v>OK</v>
      </c>
      <c r="Y728" s="117" t="str">
        <f t="shared" si="70"/>
        <v>keine</v>
      </c>
      <c r="Z728" s="117" t="str">
        <f t="shared" si="71"/>
        <v>OK</v>
      </c>
    </row>
    <row r="729" spans="1:26" s="117" customFormat="1" ht="12.75" hidden="1" customHeight="1" x14ac:dyDescent="0.35">
      <c r="A729" s="29" t="s">
        <v>3072</v>
      </c>
      <c r="B729" s="1" t="s">
        <v>1582</v>
      </c>
      <c r="C729" s="29" t="s">
        <v>3</v>
      </c>
      <c r="D729" s="29" t="s">
        <v>3</v>
      </c>
      <c r="E729" s="29" t="s">
        <v>2</v>
      </c>
      <c r="F729" s="29" t="s">
        <v>2</v>
      </c>
      <c r="G729" s="29" t="s">
        <v>2</v>
      </c>
      <c r="H729" s="29" t="s">
        <v>2</v>
      </c>
      <c r="I729" s="29" t="s">
        <v>3</v>
      </c>
      <c r="J729" s="30">
        <v>1</v>
      </c>
      <c r="K729" s="29" t="s">
        <v>2</v>
      </c>
      <c r="L729" s="29" t="s">
        <v>2</v>
      </c>
      <c r="M729" s="29" t="s">
        <v>2</v>
      </c>
      <c r="N729" s="29" t="s">
        <v>3</v>
      </c>
      <c r="O729" s="1"/>
      <c r="P729" s="29" t="s">
        <v>4</v>
      </c>
      <c r="Q729" s="29"/>
      <c r="R729" s="85" t="s">
        <v>2</v>
      </c>
      <c r="S729" s="85" t="s">
        <v>2</v>
      </c>
      <c r="T729" s="117" t="str">
        <f t="shared" si="66"/>
        <v>ja</v>
      </c>
      <c r="U729" s="117" t="str">
        <f t="shared" si="67"/>
        <v>ja</v>
      </c>
      <c r="V729" s="142" t="s">
        <v>4577</v>
      </c>
      <c r="W729" s="118">
        <f t="shared" si="68"/>
        <v>1</v>
      </c>
      <c r="X729" s="117" t="str">
        <f t="shared" si="69"/>
        <v>OK</v>
      </c>
      <c r="Y729" s="117" t="str">
        <f t="shared" si="70"/>
        <v>keine</v>
      </c>
      <c r="Z729" s="117" t="str">
        <f t="shared" si="71"/>
        <v>OK</v>
      </c>
    </row>
    <row r="730" spans="1:26" s="117" customFormat="1" ht="12.75" hidden="1" customHeight="1" x14ac:dyDescent="0.35">
      <c r="A730" s="29" t="s">
        <v>3073</v>
      </c>
      <c r="B730" s="1" t="s">
        <v>1245</v>
      </c>
      <c r="C730" s="29" t="s">
        <v>3</v>
      </c>
      <c r="D730" s="29" t="s">
        <v>3</v>
      </c>
      <c r="E730" s="29" t="s">
        <v>2</v>
      </c>
      <c r="F730" s="29" t="s">
        <v>2</v>
      </c>
      <c r="G730" s="29" t="s">
        <v>2</v>
      </c>
      <c r="H730" s="29" t="s">
        <v>2</v>
      </c>
      <c r="I730" s="29" t="s">
        <v>3</v>
      </c>
      <c r="J730" s="30">
        <v>1</v>
      </c>
      <c r="K730" s="29" t="s">
        <v>2</v>
      </c>
      <c r="L730" s="29" t="s">
        <v>2</v>
      </c>
      <c r="M730" s="29" t="s">
        <v>2</v>
      </c>
      <c r="N730" s="29" t="s">
        <v>3</v>
      </c>
      <c r="O730" s="1"/>
      <c r="P730" s="29" t="s">
        <v>4</v>
      </c>
      <c r="Q730" s="29"/>
      <c r="R730" s="85" t="s">
        <v>2</v>
      </c>
      <c r="S730" s="85" t="s">
        <v>2</v>
      </c>
      <c r="T730" s="117" t="str">
        <f t="shared" si="66"/>
        <v>ja</v>
      </c>
      <c r="U730" s="117" t="str">
        <f t="shared" si="67"/>
        <v>ja</v>
      </c>
      <c r="V730" s="142" t="s">
        <v>4622</v>
      </c>
      <c r="W730" s="118">
        <f t="shared" si="68"/>
        <v>1</v>
      </c>
      <c r="X730" s="117" t="str">
        <f t="shared" si="69"/>
        <v>OK</v>
      </c>
      <c r="Y730" s="117" t="str">
        <f t="shared" si="70"/>
        <v>keine</v>
      </c>
      <c r="Z730" s="117" t="str">
        <f t="shared" si="71"/>
        <v>OK</v>
      </c>
    </row>
    <row r="731" spans="1:26" s="117" customFormat="1" ht="12.75" hidden="1" customHeight="1" x14ac:dyDescent="0.35">
      <c r="A731" s="29" t="s">
        <v>3074</v>
      </c>
      <c r="B731" s="1" t="s">
        <v>1246</v>
      </c>
      <c r="C731" s="29" t="s">
        <v>3</v>
      </c>
      <c r="D731" s="29" t="s">
        <v>3</v>
      </c>
      <c r="E731" s="29" t="s">
        <v>2</v>
      </c>
      <c r="F731" s="29" t="s">
        <v>2</v>
      </c>
      <c r="G731" s="29" t="s">
        <v>2</v>
      </c>
      <c r="H731" s="29" t="s">
        <v>2</v>
      </c>
      <c r="I731" s="29" t="s">
        <v>3</v>
      </c>
      <c r="J731" s="30">
        <v>1</v>
      </c>
      <c r="K731" s="29" t="s">
        <v>2</v>
      </c>
      <c r="L731" s="29" t="s">
        <v>2</v>
      </c>
      <c r="M731" s="29" t="s">
        <v>2</v>
      </c>
      <c r="N731" s="29" t="s">
        <v>3</v>
      </c>
      <c r="O731" s="1"/>
      <c r="P731" s="29" t="s">
        <v>4</v>
      </c>
      <c r="Q731" s="29"/>
      <c r="R731" s="85" t="s">
        <v>2</v>
      </c>
      <c r="S731" s="85" t="s">
        <v>2</v>
      </c>
      <c r="T731" s="117" t="str">
        <f t="shared" si="66"/>
        <v>ja</v>
      </c>
      <c r="U731" s="117" t="str">
        <f t="shared" si="67"/>
        <v>ja</v>
      </c>
      <c r="V731" s="142" t="s">
        <v>4622</v>
      </c>
      <c r="W731" s="118">
        <f t="shared" si="68"/>
        <v>1</v>
      </c>
      <c r="X731" s="117" t="str">
        <f t="shared" si="69"/>
        <v>OK</v>
      </c>
      <c r="Y731" s="117" t="str">
        <f t="shared" si="70"/>
        <v>keine</v>
      </c>
      <c r="Z731" s="117" t="str">
        <f t="shared" si="71"/>
        <v>OK</v>
      </c>
    </row>
    <row r="732" spans="1:26" s="117" customFormat="1" ht="12.75" hidden="1" customHeight="1" x14ac:dyDescent="0.35">
      <c r="A732" s="29" t="s">
        <v>3075</v>
      </c>
      <c r="B732" s="1" t="s">
        <v>1147</v>
      </c>
      <c r="C732" s="29" t="s">
        <v>3</v>
      </c>
      <c r="D732" s="29" t="s">
        <v>3</v>
      </c>
      <c r="E732" s="29" t="s">
        <v>2</v>
      </c>
      <c r="F732" s="29" t="s">
        <v>2</v>
      </c>
      <c r="G732" s="29" t="s">
        <v>2</v>
      </c>
      <c r="H732" s="29" t="s">
        <v>2</v>
      </c>
      <c r="I732" s="29" t="s">
        <v>3</v>
      </c>
      <c r="J732" s="30">
        <v>1</v>
      </c>
      <c r="K732" s="29" t="s">
        <v>2</v>
      </c>
      <c r="L732" s="29" t="s">
        <v>2</v>
      </c>
      <c r="M732" s="29" t="s">
        <v>2</v>
      </c>
      <c r="N732" s="29" t="s">
        <v>3</v>
      </c>
      <c r="O732" s="1"/>
      <c r="P732" s="29" t="s">
        <v>4</v>
      </c>
      <c r="Q732" s="29"/>
      <c r="R732" s="85" t="s">
        <v>3</v>
      </c>
      <c r="S732" s="85" t="s">
        <v>3</v>
      </c>
      <c r="T732" s="117" t="str">
        <f t="shared" si="66"/>
        <v>ja</v>
      </c>
      <c r="U732" s="117" t="str">
        <f t="shared" si="67"/>
        <v>ja</v>
      </c>
      <c r="V732" s="142" t="s">
        <v>4597</v>
      </c>
      <c r="W732" s="118">
        <f t="shared" si="68"/>
        <v>1</v>
      </c>
      <c r="X732" s="117" t="str">
        <f t="shared" si="69"/>
        <v>OK</v>
      </c>
      <c r="Y732" s="117" t="str">
        <f t="shared" si="70"/>
        <v>keine</v>
      </c>
      <c r="Z732" s="117" t="str">
        <f t="shared" si="71"/>
        <v>OK</v>
      </c>
    </row>
    <row r="733" spans="1:26" s="117" customFormat="1" ht="12.75" hidden="1" customHeight="1" x14ac:dyDescent="0.35">
      <c r="A733" s="29" t="s">
        <v>3076</v>
      </c>
      <c r="B733" s="1" t="s">
        <v>415</v>
      </c>
      <c r="C733" s="29" t="s">
        <v>3</v>
      </c>
      <c r="D733" s="29" t="s">
        <v>3</v>
      </c>
      <c r="E733" s="29" t="s">
        <v>2</v>
      </c>
      <c r="F733" s="29" t="s">
        <v>2</v>
      </c>
      <c r="G733" s="29" t="s">
        <v>2</v>
      </c>
      <c r="H733" s="29" t="s">
        <v>2</v>
      </c>
      <c r="I733" s="29" t="s">
        <v>3</v>
      </c>
      <c r="J733" s="30">
        <v>1</v>
      </c>
      <c r="K733" s="29" t="s">
        <v>2</v>
      </c>
      <c r="L733" s="29" t="s">
        <v>2</v>
      </c>
      <c r="M733" s="29" t="s">
        <v>2</v>
      </c>
      <c r="N733" s="29" t="s">
        <v>3</v>
      </c>
      <c r="O733" s="1"/>
      <c r="P733" s="29" t="s">
        <v>4</v>
      </c>
      <c r="Q733" s="29"/>
      <c r="R733" s="85" t="s">
        <v>2</v>
      </c>
      <c r="S733" s="85" t="s">
        <v>2</v>
      </c>
      <c r="T733" s="117" t="str">
        <f t="shared" si="66"/>
        <v>ja</v>
      </c>
      <c r="U733" s="117" t="str">
        <f t="shared" si="67"/>
        <v>ja</v>
      </c>
      <c r="V733" s="142" t="s">
        <v>4574</v>
      </c>
      <c r="W733" s="118">
        <f t="shared" si="68"/>
        <v>1</v>
      </c>
      <c r="X733" s="117" t="str">
        <f t="shared" si="69"/>
        <v>OK</v>
      </c>
      <c r="Y733" s="117" t="str">
        <f t="shared" si="70"/>
        <v>keine</v>
      </c>
      <c r="Z733" s="117" t="str">
        <f t="shared" si="71"/>
        <v>OK</v>
      </c>
    </row>
    <row r="734" spans="1:26" s="117" customFormat="1" ht="12.75" hidden="1" customHeight="1" x14ac:dyDescent="0.35">
      <c r="A734" s="29" t="s">
        <v>3077</v>
      </c>
      <c r="B734" s="1" t="s">
        <v>462</v>
      </c>
      <c r="C734" s="29" t="s">
        <v>3</v>
      </c>
      <c r="D734" s="29" t="s">
        <v>3</v>
      </c>
      <c r="E734" s="29" t="s">
        <v>2</v>
      </c>
      <c r="F734" s="29" t="s">
        <v>2</v>
      </c>
      <c r="G734" s="29" t="s">
        <v>2</v>
      </c>
      <c r="H734" s="29" t="s">
        <v>2</v>
      </c>
      <c r="I734" s="29" t="s">
        <v>3</v>
      </c>
      <c r="J734" s="30">
        <v>1</v>
      </c>
      <c r="K734" s="29" t="s">
        <v>2</v>
      </c>
      <c r="L734" s="29" t="s">
        <v>2</v>
      </c>
      <c r="M734" s="29" t="s">
        <v>2</v>
      </c>
      <c r="N734" s="29" t="s">
        <v>3</v>
      </c>
      <c r="O734" s="1"/>
      <c r="P734" s="29" t="s">
        <v>4</v>
      </c>
      <c r="Q734" s="29"/>
      <c r="R734" s="85" t="s">
        <v>3</v>
      </c>
      <c r="S734" s="85" t="s">
        <v>3</v>
      </c>
      <c r="T734" s="117" t="str">
        <f t="shared" si="66"/>
        <v>ja</v>
      </c>
      <c r="U734" s="117" t="str">
        <f t="shared" si="67"/>
        <v>ja</v>
      </c>
      <c r="V734" s="142" t="s">
        <v>4599</v>
      </c>
      <c r="W734" s="118">
        <f t="shared" si="68"/>
        <v>1</v>
      </c>
      <c r="X734" s="117" t="str">
        <f t="shared" si="69"/>
        <v>OK</v>
      </c>
      <c r="Y734" s="117" t="str">
        <f t="shared" si="70"/>
        <v>keine</v>
      </c>
      <c r="Z734" s="117" t="str">
        <f t="shared" si="71"/>
        <v>OK</v>
      </c>
    </row>
    <row r="735" spans="1:26" s="117" customFormat="1" ht="12.75" hidden="1" customHeight="1" x14ac:dyDescent="0.35">
      <c r="A735" s="29" t="s">
        <v>3078</v>
      </c>
      <c r="B735" s="1" t="s">
        <v>385</v>
      </c>
      <c r="C735" s="29" t="s">
        <v>3</v>
      </c>
      <c r="D735" s="29" t="s">
        <v>3</v>
      </c>
      <c r="E735" s="29" t="s">
        <v>2</v>
      </c>
      <c r="F735" s="29" t="s">
        <v>2</v>
      </c>
      <c r="G735" s="29" t="s">
        <v>2</v>
      </c>
      <c r="H735" s="29" t="s">
        <v>2</v>
      </c>
      <c r="I735" s="29" t="s">
        <v>3</v>
      </c>
      <c r="J735" s="30">
        <v>1</v>
      </c>
      <c r="K735" s="29" t="s">
        <v>2</v>
      </c>
      <c r="L735" s="29" t="s">
        <v>2</v>
      </c>
      <c r="M735" s="29" t="s">
        <v>2</v>
      </c>
      <c r="N735" s="29" t="s">
        <v>3</v>
      </c>
      <c r="O735" s="1"/>
      <c r="P735" s="29" t="s">
        <v>4</v>
      </c>
      <c r="Q735" s="29"/>
      <c r="R735" s="85" t="s">
        <v>3</v>
      </c>
      <c r="S735" s="85" t="s">
        <v>3</v>
      </c>
      <c r="T735" s="117" t="str">
        <f t="shared" si="66"/>
        <v>ja</v>
      </c>
      <c r="U735" s="117" t="str">
        <f t="shared" si="67"/>
        <v>ja</v>
      </c>
      <c r="V735" s="142" t="s">
        <v>4577</v>
      </c>
      <c r="W735" s="118">
        <f t="shared" si="68"/>
        <v>1</v>
      </c>
      <c r="X735" s="117" t="str">
        <f t="shared" si="69"/>
        <v>OK</v>
      </c>
      <c r="Y735" s="117" t="str">
        <f t="shared" si="70"/>
        <v>keine</v>
      </c>
      <c r="Z735" s="117" t="str">
        <f t="shared" si="71"/>
        <v>OK</v>
      </c>
    </row>
    <row r="736" spans="1:26" s="117" customFormat="1" ht="12.75" hidden="1" customHeight="1" x14ac:dyDescent="0.35">
      <c r="A736" s="29" t="s">
        <v>3079</v>
      </c>
      <c r="B736" s="1" t="s">
        <v>1048</v>
      </c>
      <c r="C736" s="29" t="s">
        <v>3</v>
      </c>
      <c r="D736" s="29" t="s">
        <v>3</v>
      </c>
      <c r="E736" s="29" t="s">
        <v>2</v>
      </c>
      <c r="F736" s="29" t="s">
        <v>2</v>
      </c>
      <c r="G736" s="29" t="s">
        <v>2</v>
      </c>
      <c r="H736" s="29" t="s">
        <v>2</v>
      </c>
      <c r="I736" s="29" t="s">
        <v>3</v>
      </c>
      <c r="J736" s="30">
        <v>2</v>
      </c>
      <c r="K736" s="29" t="s">
        <v>2</v>
      </c>
      <c r="L736" s="29" t="s">
        <v>2</v>
      </c>
      <c r="M736" s="29" t="s">
        <v>2</v>
      </c>
      <c r="N736" s="29" t="s">
        <v>3</v>
      </c>
      <c r="O736" s="1"/>
      <c r="P736" s="29" t="s">
        <v>4</v>
      </c>
      <c r="Q736" s="29"/>
      <c r="R736" s="85" t="s">
        <v>2</v>
      </c>
      <c r="S736" s="85" t="s">
        <v>2</v>
      </c>
      <c r="T736" s="117" t="str">
        <f t="shared" si="66"/>
        <v>ja</v>
      </c>
      <c r="U736" s="117" t="str">
        <f t="shared" si="67"/>
        <v>ja</v>
      </c>
      <c r="V736" s="142" t="s">
        <v>4603</v>
      </c>
      <c r="W736" s="118">
        <f t="shared" si="68"/>
        <v>2</v>
      </c>
      <c r="X736" s="117" t="str">
        <f t="shared" si="69"/>
        <v>OK</v>
      </c>
      <c r="Y736" s="117" t="str">
        <f t="shared" si="70"/>
        <v>keine</v>
      </c>
      <c r="Z736" s="117" t="str">
        <f t="shared" si="71"/>
        <v>OK</v>
      </c>
    </row>
    <row r="737" spans="1:26" s="117" customFormat="1" ht="12.75" hidden="1" customHeight="1" x14ac:dyDescent="0.35">
      <c r="A737" s="29" t="s">
        <v>3080</v>
      </c>
      <c r="B737" s="1" t="s">
        <v>1808</v>
      </c>
      <c r="C737" s="29" t="s">
        <v>2</v>
      </c>
      <c r="D737" s="29" t="s">
        <v>2</v>
      </c>
      <c r="E737" s="29" t="s">
        <v>2</v>
      </c>
      <c r="F737" s="29" t="s">
        <v>2</v>
      </c>
      <c r="G737" s="29" t="s">
        <v>2</v>
      </c>
      <c r="H737" s="29" t="s">
        <v>2</v>
      </c>
      <c r="I737" s="29" t="s">
        <v>2</v>
      </c>
      <c r="J737" s="30" t="s">
        <v>2</v>
      </c>
      <c r="K737" s="29" t="s">
        <v>2</v>
      </c>
      <c r="L737" s="29" t="s">
        <v>2</v>
      </c>
      <c r="M737" s="29" t="s">
        <v>2</v>
      </c>
      <c r="N737" s="29" t="s">
        <v>2</v>
      </c>
      <c r="O737" s="1" t="s">
        <v>2411</v>
      </c>
      <c r="P737" s="29" t="s">
        <v>59</v>
      </c>
      <c r="Q737" s="29"/>
      <c r="R737" s="85" t="s">
        <v>2</v>
      </c>
      <c r="S737" s="85" t="s">
        <v>2</v>
      </c>
      <c r="T737" s="117" t="str">
        <f t="shared" si="66"/>
        <v>nein</v>
      </c>
      <c r="U737" s="117" t="str">
        <f t="shared" si="67"/>
        <v>nein</v>
      </c>
      <c r="V737" s="142" t="s">
        <v>2411</v>
      </c>
      <c r="W737" s="118" t="str">
        <f t="shared" si="68"/>
        <v>nein</v>
      </c>
      <c r="X737" s="117" t="str">
        <f t="shared" si="69"/>
        <v>OK</v>
      </c>
      <c r="Y737" s="117" t="str">
        <f t="shared" si="70"/>
        <v>nicht FK (Vereins-RS)</v>
      </c>
      <c r="Z737" s="117" t="str">
        <f t="shared" si="71"/>
        <v>OK</v>
      </c>
    </row>
    <row r="738" spans="1:26" s="117" customFormat="1" ht="12.75" hidden="1" customHeight="1" x14ac:dyDescent="0.35">
      <c r="A738" s="29" t="s">
        <v>3081</v>
      </c>
      <c r="B738" s="1" t="s">
        <v>567</v>
      </c>
      <c r="C738" s="29" t="s">
        <v>3</v>
      </c>
      <c r="D738" s="29" t="s">
        <v>3</v>
      </c>
      <c r="E738" s="29" t="s">
        <v>2</v>
      </c>
      <c r="F738" s="29" t="s">
        <v>2</v>
      </c>
      <c r="G738" s="29" t="s">
        <v>2</v>
      </c>
      <c r="H738" s="29" t="s">
        <v>2</v>
      </c>
      <c r="I738" s="133" t="s">
        <v>3</v>
      </c>
      <c r="J738" s="134">
        <v>4</v>
      </c>
      <c r="K738" s="29" t="s">
        <v>2</v>
      </c>
      <c r="L738" s="29" t="s">
        <v>2</v>
      </c>
      <c r="M738" s="29" t="s">
        <v>2</v>
      </c>
      <c r="N738" s="29" t="s">
        <v>3</v>
      </c>
      <c r="O738" s="1" t="s">
        <v>2412</v>
      </c>
      <c r="P738" s="29">
        <v>1195</v>
      </c>
      <c r="Q738" s="29"/>
      <c r="R738" s="85" t="s">
        <v>3</v>
      </c>
      <c r="S738" s="85" t="s">
        <v>3</v>
      </c>
      <c r="T738" s="117" t="str">
        <f t="shared" si="66"/>
        <v>ja</v>
      </c>
      <c r="U738" s="117" t="str">
        <f t="shared" si="67"/>
        <v>ja</v>
      </c>
      <c r="V738" s="142" t="s">
        <v>4600</v>
      </c>
      <c r="W738" s="118">
        <f t="shared" si="68"/>
        <v>4</v>
      </c>
      <c r="X738" s="117" t="str">
        <f t="shared" si="69"/>
        <v>OK</v>
      </c>
      <c r="Y738" s="117">
        <f t="shared" si="70"/>
        <v>1195</v>
      </c>
      <c r="Z738" s="117" t="str">
        <f t="shared" si="71"/>
        <v>OK</v>
      </c>
    </row>
    <row r="739" spans="1:26" s="117" customFormat="1" ht="12.75" hidden="1" customHeight="1" x14ac:dyDescent="0.35">
      <c r="A739" s="29" t="s">
        <v>3082</v>
      </c>
      <c r="B739" s="1" t="s">
        <v>568</v>
      </c>
      <c r="C739" s="29" t="s">
        <v>3</v>
      </c>
      <c r="D739" s="29" t="s">
        <v>3</v>
      </c>
      <c r="E739" s="29" t="s">
        <v>2</v>
      </c>
      <c r="F739" s="29" t="s">
        <v>2</v>
      </c>
      <c r="G739" s="29" t="s">
        <v>2</v>
      </c>
      <c r="H739" s="29" t="s">
        <v>2</v>
      </c>
      <c r="I739" s="133" t="s">
        <v>3</v>
      </c>
      <c r="J739" s="134">
        <v>4</v>
      </c>
      <c r="K739" s="29" t="s">
        <v>2</v>
      </c>
      <c r="L739" s="29" t="s">
        <v>2</v>
      </c>
      <c r="M739" s="29" t="s">
        <v>2</v>
      </c>
      <c r="N739" s="29" t="s">
        <v>3</v>
      </c>
      <c r="O739" s="1" t="s">
        <v>2412</v>
      </c>
      <c r="P739" s="29">
        <v>1195</v>
      </c>
      <c r="Q739" s="29"/>
      <c r="R739" s="85" t="s">
        <v>3</v>
      </c>
      <c r="S739" s="85" t="s">
        <v>3</v>
      </c>
      <c r="T739" s="117" t="str">
        <f t="shared" si="66"/>
        <v>ja</v>
      </c>
      <c r="U739" s="117" t="str">
        <f t="shared" si="67"/>
        <v>ja</v>
      </c>
      <c r="V739" s="142" t="s">
        <v>4600</v>
      </c>
      <c r="W739" s="118">
        <f t="shared" si="68"/>
        <v>4</v>
      </c>
      <c r="X739" s="117" t="str">
        <f t="shared" si="69"/>
        <v>OK</v>
      </c>
      <c r="Y739" s="117">
        <f t="shared" si="70"/>
        <v>1195</v>
      </c>
      <c r="Z739" s="117" t="str">
        <f t="shared" si="71"/>
        <v>OK</v>
      </c>
    </row>
    <row r="740" spans="1:26" s="117" customFormat="1" ht="12.75" hidden="1" customHeight="1" x14ac:dyDescent="0.35">
      <c r="A740" s="29" t="s">
        <v>3083</v>
      </c>
      <c r="B740" s="1" t="s">
        <v>570</v>
      </c>
      <c r="C740" s="29" t="s">
        <v>3</v>
      </c>
      <c r="D740" s="29" t="s">
        <v>3</v>
      </c>
      <c r="E740" s="29" t="s">
        <v>2</v>
      </c>
      <c r="F740" s="29" t="s">
        <v>2</v>
      </c>
      <c r="G740" s="29" t="s">
        <v>2</v>
      </c>
      <c r="H740" s="29" t="s">
        <v>2</v>
      </c>
      <c r="I740" s="133" t="s">
        <v>3</v>
      </c>
      <c r="J740" s="134">
        <v>4</v>
      </c>
      <c r="K740" s="29" t="s">
        <v>2</v>
      </c>
      <c r="L740" s="29" t="s">
        <v>2</v>
      </c>
      <c r="M740" s="29" t="s">
        <v>2</v>
      </c>
      <c r="N740" s="29" t="s">
        <v>3</v>
      </c>
      <c r="O740" s="1" t="s">
        <v>2412</v>
      </c>
      <c r="P740" s="29">
        <v>1195</v>
      </c>
      <c r="Q740" s="29"/>
      <c r="R740" s="85" t="s">
        <v>3</v>
      </c>
      <c r="S740" s="85" t="s">
        <v>3</v>
      </c>
      <c r="T740" s="117" t="str">
        <f t="shared" si="66"/>
        <v>ja</v>
      </c>
      <c r="U740" s="117" t="str">
        <f t="shared" si="67"/>
        <v>ja</v>
      </c>
      <c r="V740" s="142" t="s">
        <v>4600</v>
      </c>
      <c r="W740" s="118">
        <f t="shared" si="68"/>
        <v>4</v>
      </c>
      <c r="X740" s="117" t="str">
        <f t="shared" si="69"/>
        <v>OK</v>
      </c>
      <c r="Y740" s="117">
        <f t="shared" si="70"/>
        <v>1195</v>
      </c>
      <c r="Z740" s="117" t="str">
        <f t="shared" si="71"/>
        <v>OK</v>
      </c>
    </row>
    <row r="741" spans="1:26" s="117" customFormat="1" ht="12.75" hidden="1" customHeight="1" x14ac:dyDescent="0.35">
      <c r="A741" s="29" t="s">
        <v>3084</v>
      </c>
      <c r="B741" s="1" t="s">
        <v>569</v>
      </c>
      <c r="C741" s="29" t="s">
        <v>3</v>
      </c>
      <c r="D741" s="29" t="s">
        <v>3</v>
      </c>
      <c r="E741" s="29" t="s">
        <v>2</v>
      </c>
      <c r="F741" s="29" t="s">
        <v>2</v>
      </c>
      <c r="G741" s="29" t="s">
        <v>2</v>
      </c>
      <c r="H741" s="29" t="s">
        <v>2</v>
      </c>
      <c r="I741" s="133" t="s">
        <v>3</v>
      </c>
      <c r="J741" s="134">
        <v>4</v>
      </c>
      <c r="K741" s="29" t="s">
        <v>2</v>
      </c>
      <c r="L741" s="29" t="s">
        <v>2</v>
      </c>
      <c r="M741" s="29" t="s">
        <v>2</v>
      </c>
      <c r="N741" s="29" t="s">
        <v>3</v>
      </c>
      <c r="O741" s="1" t="s">
        <v>2412</v>
      </c>
      <c r="P741" s="29">
        <v>1195</v>
      </c>
      <c r="Q741" s="29"/>
      <c r="R741" s="85" t="s">
        <v>3</v>
      </c>
      <c r="S741" s="85" t="s">
        <v>3</v>
      </c>
      <c r="T741" s="117" t="str">
        <f t="shared" si="66"/>
        <v>ja</v>
      </c>
      <c r="U741" s="117" t="str">
        <f t="shared" si="67"/>
        <v>ja</v>
      </c>
      <c r="V741" s="142" t="s">
        <v>4600</v>
      </c>
      <c r="W741" s="118">
        <f t="shared" si="68"/>
        <v>4</v>
      </c>
      <c r="X741" s="117" t="str">
        <f t="shared" si="69"/>
        <v>OK</v>
      </c>
      <c r="Y741" s="117">
        <f t="shared" si="70"/>
        <v>1195</v>
      </c>
      <c r="Z741" s="117" t="str">
        <f t="shared" si="71"/>
        <v>OK</v>
      </c>
    </row>
    <row r="742" spans="1:26" s="117" customFormat="1" ht="12.75" hidden="1" customHeight="1" x14ac:dyDescent="0.35">
      <c r="A742" s="29" t="s">
        <v>3085</v>
      </c>
      <c r="B742" s="1" t="s">
        <v>1788</v>
      </c>
      <c r="C742" s="29" t="s">
        <v>3</v>
      </c>
      <c r="D742" s="29" t="s">
        <v>3</v>
      </c>
      <c r="E742" s="29" t="s">
        <v>2</v>
      </c>
      <c r="F742" s="29" t="s">
        <v>2</v>
      </c>
      <c r="G742" s="29" t="s">
        <v>2</v>
      </c>
      <c r="H742" s="29" t="s">
        <v>2</v>
      </c>
      <c r="I742" s="133" t="s">
        <v>3</v>
      </c>
      <c r="J742" s="134">
        <v>4</v>
      </c>
      <c r="K742" s="29" t="s">
        <v>2</v>
      </c>
      <c r="L742" s="29" t="s">
        <v>2</v>
      </c>
      <c r="M742" s="29" t="s">
        <v>2</v>
      </c>
      <c r="N742" s="29" t="s">
        <v>3</v>
      </c>
      <c r="O742" s="1" t="s">
        <v>2412</v>
      </c>
      <c r="P742" s="29" t="s">
        <v>4438</v>
      </c>
      <c r="Q742" s="29"/>
      <c r="R742" s="85" t="s">
        <v>3</v>
      </c>
      <c r="S742" s="85" t="s">
        <v>3</v>
      </c>
      <c r="T742" s="117" t="str">
        <f t="shared" si="66"/>
        <v>ja</v>
      </c>
      <c r="U742" s="117" t="str">
        <f t="shared" si="67"/>
        <v>ja</v>
      </c>
      <c r="V742" s="142" t="s">
        <v>4600</v>
      </c>
      <c r="W742" s="118">
        <f t="shared" si="68"/>
        <v>4</v>
      </c>
      <c r="X742" s="117" t="str">
        <f t="shared" si="69"/>
        <v>OK</v>
      </c>
      <c r="Y742" s="117" t="str">
        <f t="shared" si="70"/>
        <v>1193/1207/1195</v>
      </c>
      <c r="Z742" s="117" t="str">
        <f t="shared" si="71"/>
        <v>OK</v>
      </c>
    </row>
    <row r="743" spans="1:26" s="117" customFormat="1" ht="12.75" hidden="1" customHeight="1" x14ac:dyDescent="0.35">
      <c r="A743" s="29" t="s">
        <v>3086</v>
      </c>
      <c r="B743" s="1" t="s">
        <v>679</v>
      </c>
      <c r="C743" s="29" t="s">
        <v>3</v>
      </c>
      <c r="D743" s="29" t="s">
        <v>3</v>
      </c>
      <c r="E743" s="29" t="s">
        <v>2</v>
      </c>
      <c r="F743" s="29" t="s">
        <v>2</v>
      </c>
      <c r="G743" s="29" t="s">
        <v>2</v>
      </c>
      <c r="H743" s="29" t="s">
        <v>2</v>
      </c>
      <c r="I743" s="133" t="s">
        <v>3</v>
      </c>
      <c r="J743" s="134">
        <v>3</v>
      </c>
      <c r="K743" s="29" t="s">
        <v>2</v>
      </c>
      <c r="L743" s="29" t="s">
        <v>2</v>
      </c>
      <c r="M743" s="29" t="s">
        <v>2</v>
      </c>
      <c r="N743" s="29" t="s">
        <v>3</v>
      </c>
      <c r="O743" s="1"/>
      <c r="P743" s="29" t="s">
        <v>4</v>
      </c>
      <c r="Q743" s="29"/>
      <c r="R743" s="85" t="s">
        <v>3</v>
      </c>
      <c r="S743" s="85" t="s">
        <v>3</v>
      </c>
      <c r="T743" s="117" t="str">
        <f t="shared" si="66"/>
        <v>ja</v>
      </c>
      <c r="U743" s="117" t="str">
        <f t="shared" si="67"/>
        <v>ja</v>
      </c>
      <c r="V743" s="142" t="s">
        <v>4600</v>
      </c>
      <c r="W743" s="118">
        <f t="shared" si="68"/>
        <v>3</v>
      </c>
      <c r="X743" s="117" t="str">
        <f t="shared" si="69"/>
        <v>OK</v>
      </c>
      <c r="Y743" s="117" t="str">
        <f t="shared" si="70"/>
        <v>keine</v>
      </c>
      <c r="Z743" s="117" t="str">
        <f t="shared" si="71"/>
        <v>OK</v>
      </c>
    </row>
    <row r="744" spans="1:26" s="117" customFormat="1" ht="12.75" hidden="1" customHeight="1" x14ac:dyDescent="0.35">
      <c r="A744" s="29" t="s">
        <v>3087</v>
      </c>
      <c r="B744" s="1" t="s">
        <v>362</v>
      </c>
      <c r="C744" s="29" t="s">
        <v>3</v>
      </c>
      <c r="D744" s="29" t="s">
        <v>3</v>
      </c>
      <c r="E744" s="29" t="s">
        <v>2</v>
      </c>
      <c r="F744" s="29" t="s">
        <v>2</v>
      </c>
      <c r="G744" s="29" t="s">
        <v>2</v>
      </c>
      <c r="H744" s="29" t="s">
        <v>2</v>
      </c>
      <c r="I744" s="133" t="s">
        <v>3</v>
      </c>
      <c r="J744" s="134">
        <v>3</v>
      </c>
      <c r="K744" s="29" t="s">
        <v>2</v>
      </c>
      <c r="L744" s="29" t="s">
        <v>2</v>
      </c>
      <c r="M744" s="29" t="s">
        <v>2</v>
      </c>
      <c r="N744" s="29" t="s">
        <v>3</v>
      </c>
      <c r="O744" s="1"/>
      <c r="P744" s="29" t="s">
        <v>4</v>
      </c>
      <c r="Q744" s="29"/>
      <c r="R744" s="85" t="s">
        <v>3</v>
      </c>
      <c r="S744" s="85" t="s">
        <v>3</v>
      </c>
      <c r="T744" s="117" t="str">
        <f t="shared" si="66"/>
        <v>ja</v>
      </c>
      <c r="U744" s="117" t="str">
        <f t="shared" si="67"/>
        <v>ja</v>
      </c>
      <c r="V744" s="142" t="s">
        <v>4600</v>
      </c>
      <c r="W744" s="118">
        <f t="shared" si="68"/>
        <v>3</v>
      </c>
      <c r="X744" s="117" t="str">
        <f t="shared" si="69"/>
        <v>OK</v>
      </c>
      <c r="Y744" s="117" t="str">
        <f t="shared" si="70"/>
        <v>keine</v>
      </c>
      <c r="Z744" s="117" t="str">
        <f t="shared" si="71"/>
        <v>OK</v>
      </c>
    </row>
    <row r="745" spans="1:26" s="117" customFormat="1" ht="12.75" hidden="1" customHeight="1" x14ac:dyDescent="0.35">
      <c r="A745" s="29" t="s">
        <v>3088</v>
      </c>
      <c r="B745" s="1" t="s">
        <v>960</v>
      </c>
      <c r="C745" s="29" t="s">
        <v>3</v>
      </c>
      <c r="D745" s="29" t="s">
        <v>3</v>
      </c>
      <c r="E745" s="29" t="s">
        <v>2</v>
      </c>
      <c r="F745" s="29" t="s">
        <v>2</v>
      </c>
      <c r="G745" s="29" t="s">
        <v>2</v>
      </c>
      <c r="H745" s="29" t="s">
        <v>2</v>
      </c>
      <c r="I745" s="29" t="s">
        <v>3</v>
      </c>
      <c r="J745" s="30">
        <v>1</v>
      </c>
      <c r="K745" s="29" t="s">
        <v>2</v>
      </c>
      <c r="L745" s="29" t="s">
        <v>2</v>
      </c>
      <c r="M745" s="29" t="s">
        <v>2</v>
      </c>
      <c r="N745" s="29" t="s">
        <v>3</v>
      </c>
      <c r="O745" s="1"/>
      <c r="P745" s="29" t="s">
        <v>4</v>
      </c>
      <c r="Q745" s="29"/>
      <c r="R745" s="85" t="s">
        <v>3</v>
      </c>
      <c r="S745" s="85" t="s">
        <v>3</v>
      </c>
      <c r="T745" s="117" t="str">
        <f t="shared" si="66"/>
        <v>ja</v>
      </c>
      <c r="U745" s="117" t="str">
        <f t="shared" si="67"/>
        <v>ja</v>
      </c>
      <c r="V745" s="142" t="s">
        <v>4580</v>
      </c>
      <c r="W745" s="118">
        <f t="shared" si="68"/>
        <v>1</v>
      </c>
      <c r="X745" s="117" t="str">
        <f t="shared" si="69"/>
        <v>OK</v>
      </c>
      <c r="Y745" s="117" t="str">
        <f t="shared" si="70"/>
        <v>keine</v>
      </c>
      <c r="Z745" s="117" t="str">
        <f t="shared" si="71"/>
        <v>OK</v>
      </c>
    </row>
    <row r="746" spans="1:26" s="117" customFormat="1" ht="12.75" hidden="1" customHeight="1" x14ac:dyDescent="0.35">
      <c r="A746" s="29" t="s">
        <v>3089</v>
      </c>
      <c r="B746" s="1" t="s">
        <v>387</v>
      </c>
      <c r="C746" s="29" t="s">
        <v>3</v>
      </c>
      <c r="D746" s="29" t="s">
        <v>3</v>
      </c>
      <c r="E746" s="29" t="s">
        <v>2</v>
      </c>
      <c r="F746" s="29" t="s">
        <v>2</v>
      </c>
      <c r="G746" s="29" t="s">
        <v>2</v>
      </c>
      <c r="H746" s="29" t="s">
        <v>2</v>
      </c>
      <c r="I746" s="29" t="s">
        <v>3</v>
      </c>
      <c r="J746" s="30">
        <v>1</v>
      </c>
      <c r="K746" s="29" t="s">
        <v>2</v>
      </c>
      <c r="L746" s="29" t="s">
        <v>2</v>
      </c>
      <c r="M746" s="29" t="s">
        <v>2</v>
      </c>
      <c r="N746" s="29" t="s">
        <v>3</v>
      </c>
      <c r="O746" s="1"/>
      <c r="P746" s="29" t="s">
        <v>4</v>
      </c>
      <c r="Q746" s="29"/>
      <c r="R746" s="85" t="s">
        <v>3</v>
      </c>
      <c r="S746" s="85" t="s">
        <v>3</v>
      </c>
      <c r="T746" s="117" t="str">
        <f t="shared" si="66"/>
        <v>ja</v>
      </c>
      <c r="U746" s="117" t="str">
        <f t="shared" si="67"/>
        <v>ja</v>
      </c>
      <c r="V746" s="142" t="s">
        <v>4581</v>
      </c>
      <c r="W746" s="118">
        <f t="shared" si="68"/>
        <v>1</v>
      </c>
      <c r="X746" s="117" t="str">
        <f t="shared" si="69"/>
        <v>OK</v>
      </c>
      <c r="Y746" s="117" t="str">
        <f t="shared" si="70"/>
        <v>keine</v>
      </c>
      <c r="Z746" s="117" t="str">
        <f t="shared" si="71"/>
        <v>OK</v>
      </c>
    </row>
    <row r="747" spans="1:26" s="117" customFormat="1" ht="12.75" hidden="1" customHeight="1" x14ac:dyDescent="0.35">
      <c r="A747" s="29" t="s">
        <v>3090</v>
      </c>
      <c r="B747" s="1" t="s">
        <v>505</v>
      </c>
      <c r="C747" s="29" t="s">
        <v>3</v>
      </c>
      <c r="D747" s="29" t="s">
        <v>3</v>
      </c>
      <c r="E747" s="29" t="s">
        <v>2</v>
      </c>
      <c r="F747" s="29" t="s">
        <v>2</v>
      </c>
      <c r="G747" s="29" t="s">
        <v>2</v>
      </c>
      <c r="H747" s="29" t="s">
        <v>2</v>
      </c>
      <c r="I747" s="29" t="s">
        <v>3</v>
      </c>
      <c r="J747" s="30">
        <v>3</v>
      </c>
      <c r="K747" s="29" t="s">
        <v>2</v>
      </c>
      <c r="L747" s="29" t="s">
        <v>2</v>
      </c>
      <c r="M747" s="29" t="s">
        <v>2</v>
      </c>
      <c r="N747" s="29" t="s">
        <v>3</v>
      </c>
      <c r="O747" s="1"/>
      <c r="P747" s="29" t="s">
        <v>4</v>
      </c>
      <c r="Q747" s="29"/>
      <c r="R747" s="85" t="s">
        <v>2</v>
      </c>
      <c r="S747" s="85" t="s">
        <v>2</v>
      </c>
      <c r="T747" s="117" t="str">
        <f t="shared" si="66"/>
        <v>ja</v>
      </c>
      <c r="U747" s="117" t="str">
        <f t="shared" si="67"/>
        <v>ja</v>
      </c>
      <c r="V747" s="142" t="s">
        <v>4591</v>
      </c>
      <c r="W747" s="118">
        <f t="shared" si="68"/>
        <v>3</v>
      </c>
      <c r="X747" s="117" t="str">
        <f t="shared" si="69"/>
        <v>OK</v>
      </c>
      <c r="Y747" s="117" t="str">
        <f t="shared" si="70"/>
        <v>keine</v>
      </c>
      <c r="Z747" s="117" t="str">
        <f t="shared" si="71"/>
        <v>OK</v>
      </c>
    </row>
    <row r="748" spans="1:26" s="117" customFormat="1" ht="12.75" hidden="1" customHeight="1" x14ac:dyDescent="0.35">
      <c r="A748" s="29" t="s">
        <v>3091</v>
      </c>
      <c r="B748" s="137" t="s">
        <v>80</v>
      </c>
      <c r="C748" s="29" t="s">
        <v>3</v>
      </c>
      <c r="D748" s="29" t="s">
        <v>3</v>
      </c>
      <c r="E748" s="29" t="s">
        <v>2</v>
      </c>
      <c r="F748" s="29" t="s">
        <v>2</v>
      </c>
      <c r="G748" s="29" t="s">
        <v>2</v>
      </c>
      <c r="H748" s="29" t="s">
        <v>2</v>
      </c>
      <c r="I748" s="29" t="s">
        <v>3</v>
      </c>
      <c r="J748" s="30">
        <v>2</v>
      </c>
      <c r="K748" s="29" t="s">
        <v>2</v>
      </c>
      <c r="L748" s="29" t="s">
        <v>2</v>
      </c>
      <c r="M748" s="29" t="s">
        <v>2</v>
      </c>
      <c r="N748" s="29" t="s">
        <v>3</v>
      </c>
      <c r="O748" s="1"/>
      <c r="P748" s="29" t="s">
        <v>4</v>
      </c>
      <c r="Q748" s="29"/>
      <c r="R748" s="85" t="s">
        <v>2</v>
      </c>
      <c r="S748" s="85" t="s">
        <v>2</v>
      </c>
      <c r="T748" s="117" t="str">
        <f t="shared" si="66"/>
        <v>ja</v>
      </c>
      <c r="U748" s="117" t="str">
        <f t="shared" si="67"/>
        <v>ja</v>
      </c>
      <c r="V748" s="142" t="s">
        <v>4577</v>
      </c>
      <c r="W748" s="118">
        <f t="shared" si="68"/>
        <v>2</v>
      </c>
      <c r="X748" s="117" t="str">
        <f t="shared" si="69"/>
        <v>OK</v>
      </c>
      <c r="Y748" s="117" t="str">
        <f t="shared" si="70"/>
        <v>keine</v>
      </c>
      <c r="Z748" s="117" t="str">
        <f t="shared" si="71"/>
        <v>OK</v>
      </c>
    </row>
    <row r="749" spans="1:26" s="117" customFormat="1" ht="12.75" hidden="1" customHeight="1" x14ac:dyDescent="0.35">
      <c r="A749" s="29" t="s">
        <v>3092</v>
      </c>
      <c r="B749" s="1" t="s">
        <v>1854</v>
      </c>
      <c r="C749" s="29" t="s">
        <v>3</v>
      </c>
      <c r="D749" s="29" t="s">
        <v>3</v>
      </c>
      <c r="E749" s="29" t="s">
        <v>2</v>
      </c>
      <c r="F749" s="29" t="s">
        <v>2</v>
      </c>
      <c r="G749" s="29" t="s">
        <v>2</v>
      </c>
      <c r="H749" s="29" t="s">
        <v>2</v>
      </c>
      <c r="I749" s="29" t="s">
        <v>3</v>
      </c>
      <c r="J749" s="30">
        <v>2</v>
      </c>
      <c r="K749" s="29" t="s">
        <v>2</v>
      </c>
      <c r="L749" s="29" t="s">
        <v>2</v>
      </c>
      <c r="M749" s="29" t="s">
        <v>2</v>
      </c>
      <c r="N749" s="29" t="s">
        <v>3</v>
      </c>
      <c r="O749" s="1"/>
      <c r="P749" s="29" t="s">
        <v>4</v>
      </c>
      <c r="Q749" s="29"/>
      <c r="R749" s="85" t="s">
        <v>2</v>
      </c>
      <c r="S749" s="85" t="s">
        <v>2</v>
      </c>
      <c r="T749" s="117" t="str">
        <f t="shared" si="66"/>
        <v>ja</v>
      </c>
      <c r="U749" s="117" t="str">
        <f t="shared" si="67"/>
        <v>ja</v>
      </c>
      <c r="V749" s="142" t="s">
        <v>4577</v>
      </c>
      <c r="W749" s="118">
        <f t="shared" si="68"/>
        <v>2</v>
      </c>
      <c r="X749" s="117" t="str">
        <f t="shared" si="69"/>
        <v>OK</v>
      </c>
      <c r="Y749" s="117" t="str">
        <f t="shared" si="70"/>
        <v>keine</v>
      </c>
      <c r="Z749" s="117" t="str">
        <f t="shared" si="71"/>
        <v>OK</v>
      </c>
    </row>
    <row r="750" spans="1:26" s="117" customFormat="1" ht="12.75" hidden="1" customHeight="1" x14ac:dyDescent="0.35">
      <c r="A750" s="29" t="s">
        <v>3093</v>
      </c>
      <c r="B750" s="1" t="s">
        <v>1006</v>
      </c>
      <c r="C750" s="29" t="s">
        <v>3</v>
      </c>
      <c r="D750" s="29" t="s">
        <v>3</v>
      </c>
      <c r="E750" s="29" t="s">
        <v>2</v>
      </c>
      <c r="F750" s="29" t="s">
        <v>2</v>
      </c>
      <c r="G750" s="29" t="s">
        <v>2</v>
      </c>
      <c r="H750" s="29" t="s">
        <v>2</v>
      </c>
      <c r="I750" s="29" t="s">
        <v>3</v>
      </c>
      <c r="J750" s="30">
        <v>1</v>
      </c>
      <c r="K750" s="29" t="s">
        <v>2</v>
      </c>
      <c r="L750" s="29" t="s">
        <v>2</v>
      </c>
      <c r="M750" s="29" t="s">
        <v>2</v>
      </c>
      <c r="N750" s="29" t="s">
        <v>3</v>
      </c>
      <c r="O750" s="1"/>
      <c r="P750" s="29" t="s">
        <v>4</v>
      </c>
      <c r="Q750" s="29"/>
      <c r="R750" s="85" t="s">
        <v>3</v>
      </c>
      <c r="S750" s="85" t="s">
        <v>3</v>
      </c>
      <c r="T750" s="117" t="str">
        <f t="shared" si="66"/>
        <v>ja</v>
      </c>
      <c r="U750" s="117" t="str">
        <f t="shared" si="67"/>
        <v>ja</v>
      </c>
      <c r="V750" s="142" t="s">
        <v>4585</v>
      </c>
      <c r="W750" s="118">
        <f t="shared" si="68"/>
        <v>1</v>
      </c>
      <c r="X750" s="117" t="str">
        <f t="shared" si="69"/>
        <v>OK</v>
      </c>
      <c r="Y750" s="117" t="str">
        <f t="shared" si="70"/>
        <v>keine</v>
      </c>
      <c r="Z750" s="117" t="str">
        <f t="shared" si="71"/>
        <v>OK</v>
      </c>
    </row>
    <row r="751" spans="1:26" s="117" customFormat="1" ht="12.75" hidden="1" customHeight="1" x14ac:dyDescent="0.35">
      <c r="A751" s="29" t="s">
        <v>3094</v>
      </c>
      <c r="B751" s="1" t="s">
        <v>614</v>
      </c>
      <c r="C751" s="29" t="s">
        <v>3</v>
      </c>
      <c r="D751" s="29" t="s">
        <v>3</v>
      </c>
      <c r="E751" s="29" t="s">
        <v>2</v>
      </c>
      <c r="F751" s="29" t="s">
        <v>2</v>
      </c>
      <c r="G751" s="29" t="s">
        <v>2</v>
      </c>
      <c r="H751" s="29" t="s">
        <v>2</v>
      </c>
      <c r="I751" s="133" t="s">
        <v>3</v>
      </c>
      <c r="J751" s="134">
        <v>1</v>
      </c>
      <c r="K751" s="29" t="s">
        <v>2</v>
      </c>
      <c r="L751" s="29" t="s">
        <v>2</v>
      </c>
      <c r="M751" s="29" t="s">
        <v>2</v>
      </c>
      <c r="N751" s="29" t="s">
        <v>3</v>
      </c>
      <c r="O751" s="1"/>
      <c r="P751" s="29" t="s">
        <v>4</v>
      </c>
      <c r="Q751" s="29"/>
      <c r="R751" s="85" t="s">
        <v>3</v>
      </c>
      <c r="S751" s="85" t="s">
        <v>3</v>
      </c>
      <c r="T751" s="117" t="str">
        <f t="shared" si="66"/>
        <v>ja</v>
      </c>
      <c r="U751" s="117" t="str">
        <f t="shared" si="67"/>
        <v>ja</v>
      </c>
      <c r="V751" s="142" t="s">
        <v>4609</v>
      </c>
      <c r="W751" s="118">
        <f t="shared" si="68"/>
        <v>1</v>
      </c>
      <c r="X751" s="117" t="str">
        <f t="shared" si="69"/>
        <v>OK</v>
      </c>
      <c r="Y751" s="117" t="str">
        <f t="shared" si="70"/>
        <v>keine</v>
      </c>
      <c r="Z751" s="117" t="str">
        <f t="shared" si="71"/>
        <v>OK</v>
      </c>
    </row>
    <row r="752" spans="1:26" s="117" customFormat="1" ht="12.75" hidden="1" customHeight="1" x14ac:dyDescent="0.35">
      <c r="A752" s="29" t="s">
        <v>3095</v>
      </c>
      <c r="B752" s="1" t="s">
        <v>308</v>
      </c>
      <c r="C752" s="29" t="s">
        <v>3</v>
      </c>
      <c r="D752" s="29" t="s">
        <v>3</v>
      </c>
      <c r="E752" s="29" t="s">
        <v>2</v>
      </c>
      <c r="F752" s="29" t="s">
        <v>2</v>
      </c>
      <c r="G752" s="29" t="s">
        <v>2</v>
      </c>
      <c r="H752" s="29" t="s">
        <v>2</v>
      </c>
      <c r="I752" s="133" t="s">
        <v>3</v>
      </c>
      <c r="J752" s="134">
        <v>2</v>
      </c>
      <c r="K752" s="29" t="s">
        <v>2</v>
      </c>
      <c r="L752" s="29" t="s">
        <v>2</v>
      </c>
      <c r="M752" s="29" t="s">
        <v>2</v>
      </c>
      <c r="N752" s="29" t="s">
        <v>3</v>
      </c>
      <c r="O752" s="1"/>
      <c r="P752" s="29" t="s">
        <v>4</v>
      </c>
      <c r="Q752" s="29"/>
      <c r="R752" s="85" t="s">
        <v>2</v>
      </c>
      <c r="S752" s="85" t="s">
        <v>2</v>
      </c>
      <c r="T752" s="117" t="str">
        <f t="shared" si="66"/>
        <v>ja</v>
      </c>
      <c r="U752" s="117" t="str">
        <f t="shared" si="67"/>
        <v>ja</v>
      </c>
      <c r="V752" s="142" t="s">
        <v>4609</v>
      </c>
      <c r="W752" s="118">
        <f t="shared" si="68"/>
        <v>2</v>
      </c>
      <c r="X752" s="117" t="str">
        <f t="shared" si="69"/>
        <v>OK</v>
      </c>
      <c r="Y752" s="117" t="str">
        <f t="shared" si="70"/>
        <v>keine</v>
      </c>
      <c r="Z752" s="117" t="str">
        <f t="shared" si="71"/>
        <v>OK</v>
      </c>
    </row>
    <row r="753" spans="1:26" s="117" customFormat="1" ht="12.75" hidden="1" customHeight="1" x14ac:dyDescent="0.35">
      <c r="A753" s="29" t="s">
        <v>3096</v>
      </c>
      <c r="B753" s="1" t="s">
        <v>309</v>
      </c>
      <c r="C753" s="29" t="s">
        <v>3</v>
      </c>
      <c r="D753" s="29" t="s">
        <v>3</v>
      </c>
      <c r="E753" s="29" t="s">
        <v>2</v>
      </c>
      <c r="F753" s="29" t="s">
        <v>2</v>
      </c>
      <c r="G753" s="29" t="s">
        <v>2</v>
      </c>
      <c r="H753" s="29" t="s">
        <v>2</v>
      </c>
      <c r="I753" s="29" t="s">
        <v>3</v>
      </c>
      <c r="J753" s="30">
        <v>1</v>
      </c>
      <c r="K753" s="29" t="s">
        <v>2</v>
      </c>
      <c r="L753" s="29" t="s">
        <v>2</v>
      </c>
      <c r="M753" s="29" t="s">
        <v>2</v>
      </c>
      <c r="N753" s="29" t="s">
        <v>3</v>
      </c>
      <c r="O753" s="1"/>
      <c r="P753" s="29" t="s">
        <v>4</v>
      </c>
      <c r="Q753" s="29"/>
      <c r="R753" s="85" t="s">
        <v>3</v>
      </c>
      <c r="S753" s="85" t="s">
        <v>3</v>
      </c>
      <c r="T753" s="117" t="str">
        <f t="shared" si="66"/>
        <v>ja</v>
      </c>
      <c r="U753" s="117" t="str">
        <f t="shared" si="67"/>
        <v>ja</v>
      </c>
      <c r="V753" s="142" t="s">
        <v>4585</v>
      </c>
      <c r="W753" s="118">
        <f t="shared" si="68"/>
        <v>1</v>
      </c>
      <c r="X753" s="117" t="str">
        <f t="shared" si="69"/>
        <v>OK</v>
      </c>
      <c r="Y753" s="117" t="str">
        <f t="shared" si="70"/>
        <v>keine</v>
      </c>
      <c r="Z753" s="117" t="str">
        <f t="shared" si="71"/>
        <v>OK</v>
      </c>
    </row>
    <row r="754" spans="1:26" s="117" customFormat="1" ht="12.75" hidden="1" customHeight="1" x14ac:dyDescent="0.35">
      <c r="A754" s="29" t="s">
        <v>3097</v>
      </c>
      <c r="B754" s="1" t="s">
        <v>1007</v>
      </c>
      <c r="C754" s="29" t="s">
        <v>3</v>
      </c>
      <c r="D754" s="29" t="s">
        <v>3</v>
      </c>
      <c r="E754" s="29" t="s">
        <v>2</v>
      </c>
      <c r="F754" s="29" t="s">
        <v>2</v>
      </c>
      <c r="G754" s="29" t="s">
        <v>2</v>
      </c>
      <c r="H754" s="29" t="s">
        <v>2</v>
      </c>
      <c r="I754" s="29" t="s">
        <v>3</v>
      </c>
      <c r="J754" s="30">
        <v>1</v>
      </c>
      <c r="K754" s="29" t="s">
        <v>2</v>
      </c>
      <c r="L754" s="29" t="s">
        <v>2</v>
      </c>
      <c r="M754" s="29" t="s">
        <v>2</v>
      </c>
      <c r="N754" s="29" t="s">
        <v>3</v>
      </c>
      <c r="O754" s="1"/>
      <c r="P754" s="29" t="s">
        <v>4</v>
      </c>
      <c r="Q754" s="29"/>
      <c r="R754" s="85" t="s">
        <v>3</v>
      </c>
      <c r="S754" s="85" t="s">
        <v>3</v>
      </c>
      <c r="T754" s="117" t="str">
        <f t="shared" si="66"/>
        <v>ja</v>
      </c>
      <c r="U754" s="117" t="str">
        <f t="shared" si="67"/>
        <v>ja</v>
      </c>
      <c r="V754" s="142" t="s">
        <v>4582</v>
      </c>
      <c r="W754" s="118">
        <f t="shared" si="68"/>
        <v>1</v>
      </c>
      <c r="X754" s="117" t="str">
        <f t="shared" si="69"/>
        <v>OK</v>
      </c>
      <c r="Y754" s="117" t="str">
        <f t="shared" si="70"/>
        <v>keine</v>
      </c>
      <c r="Z754" s="117" t="str">
        <f t="shared" si="71"/>
        <v>OK</v>
      </c>
    </row>
    <row r="755" spans="1:26" s="117" customFormat="1" ht="12.75" hidden="1" customHeight="1" x14ac:dyDescent="0.35">
      <c r="A755" s="29" t="s">
        <v>3098</v>
      </c>
      <c r="B755" s="1" t="s">
        <v>1008</v>
      </c>
      <c r="C755" s="29" t="s">
        <v>3</v>
      </c>
      <c r="D755" s="29" t="s">
        <v>3</v>
      </c>
      <c r="E755" s="29" t="s">
        <v>2</v>
      </c>
      <c r="F755" s="29" t="s">
        <v>2</v>
      </c>
      <c r="G755" s="29" t="s">
        <v>2</v>
      </c>
      <c r="H755" s="29" t="s">
        <v>2</v>
      </c>
      <c r="I755" s="29" t="s">
        <v>3</v>
      </c>
      <c r="J755" s="30">
        <v>1</v>
      </c>
      <c r="K755" s="29" t="s">
        <v>2</v>
      </c>
      <c r="L755" s="29" t="s">
        <v>2</v>
      </c>
      <c r="M755" s="29" t="s">
        <v>2</v>
      </c>
      <c r="N755" s="29" t="s">
        <v>3</v>
      </c>
      <c r="O755" s="1"/>
      <c r="P755" s="29" t="s">
        <v>4</v>
      </c>
      <c r="Q755" s="29"/>
      <c r="R755" s="85" t="s">
        <v>3</v>
      </c>
      <c r="S755" s="85" t="s">
        <v>3</v>
      </c>
      <c r="T755" s="117" t="str">
        <f t="shared" si="66"/>
        <v>ja</v>
      </c>
      <c r="U755" s="117" t="str">
        <f t="shared" si="67"/>
        <v>ja</v>
      </c>
      <c r="V755" s="142" t="s">
        <v>4585</v>
      </c>
      <c r="W755" s="118">
        <f t="shared" si="68"/>
        <v>1</v>
      </c>
      <c r="X755" s="117" t="str">
        <f t="shared" si="69"/>
        <v>OK</v>
      </c>
      <c r="Y755" s="117" t="str">
        <f t="shared" si="70"/>
        <v>keine</v>
      </c>
      <c r="Z755" s="117" t="str">
        <f t="shared" si="71"/>
        <v>OK</v>
      </c>
    </row>
    <row r="756" spans="1:26" s="117" customFormat="1" ht="12.75" hidden="1" customHeight="1" x14ac:dyDescent="0.35">
      <c r="A756" s="29" t="s">
        <v>3099</v>
      </c>
      <c r="B756" s="1" t="s">
        <v>223</v>
      </c>
      <c r="C756" s="29" t="s">
        <v>3</v>
      </c>
      <c r="D756" s="29" t="s">
        <v>3</v>
      </c>
      <c r="E756" s="29" t="s">
        <v>2</v>
      </c>
      <c r="F756" s="29" t="s">
        <v>2</v>
      </c>
      <c r="G756" s="29" t="s">
        <v>2</v>
      </c>
      <c r="H756" s="29" t="s">
        <v>2</v>
      </c>
      <c r="I756" s="29" t="s">
        <v>3</v>
      </c>
      <c r="J756" s="30">
        <v>1</v>
      </c>
      <c r="K756" s="29" t="s">
        <v>2</v>
      </c>
      <c r="L756" s="29" t="s">
        <v>2</v>
      </c>
      <c r="M756" s="29" t="s">
        <v>2</v>
      </c>
      <c r="N756" s="29" t="s">
        <v>3</v>
      </c>
      <c r="O756" s="1"/>
      <c r="P756" s="29" t="s">
        <v>4</v>
      </c>
      <c r="Q756" s="29"/>
      <c r="R756" s="85" t="s">
        <v>3</v>
      </c>
      <c r="S756" s="85" t="s">
        <v>3</v>
      </c>
      <c r="T756" s="117" t="str">
        <f t="shared" si="66"/>
        <v>ja</v>
      </c>
      <c r="U756" s="117" t="str">
        <f t="shared" si="67"/>
        <v>ja</v>
      </c>
      <c r="V756" s="142" t="s">
        <v>4580</v>
      </c>
      <c r="W756" s="118">
        <f t="shared" si="68"/>
        <v>1</v>
      </c>
      <c r="X756" s="117" t="str">
        <f t="shared" si="69"/>
        <v>OK</v>
      </c>
      <c r="Y756" s="117" t="str">
        <f t="shared" si="70"/>
        <v>keine</v>
      </c>
      <c r="Z756" s="117" t="str">
        <f t="shared" si="71"/>
        <v>OK</v>
      </c>
    </row>
    <row r="757" spans="1:26" s="117" customFormat="1" ht="12.75" hidden="1" customHeight="1" x14ac:dyDescent="0.35">
      <c r="A757" s="29" t="s">
        <v>3100</v>
      </c>
      <c r="B757" s="1" t="s">
        <v>310</v>
      </c>
      <c r="C757" s="29" t="s">
        <v>3</v>
      </c>
      <c r="D757" s="29" t="s">
        <v>3</v>
      </c>
      <c r="E757" s="29" t="s">
        <v>2</v>
      </c>
      <c r="F757" s="29" t="s">
        <v>2</v>
      </c>
      <c r="G757" s="29" t="s">
        <v>2</v>
      </c>
      <c r="H757" s="29" t="s">
        <v>2</v>
      </c>
      <c r="I757" s="29" t="s">
        <v>3</v>
      </c>
      <c r="J757" s="30">
        <v>2</v>
      </c>
      <c r="K757" s="29" t="s">
        <v>2</v>
      </c>
      <c r="L757" s="29" t="s">
        <v>2</v>
      </c>
      <c r="M757" s="29" t="s">
        <v>2</v>
      </c>
      <c r="N757" s="29" t="s">
        <v>3</v>
      </c>
      <c r="O757" s="1"/>
      <c r="P757" s="29" t="s">
        <v>4</v>
      </c>
      <c r="Q757" s="29"/>
      <c r="R757" s="85" t="s">
        <v>3</v>
      </c>
      <c r="S757" s="85" t="s">
        <v>3</v>
      </c>
      <c r="T757" s="117" t="str">
        <f t="shared" si="66"/>
        <v>ja</v>
      </c>
      <c r="U757" s="117" t="str">
        <f t="shared" si="67"/>
        <v>ja</v>
      </c>
      <c r="V757" s="142" t="s">
        <v>4577</v>
      </c>
      <c r="W757" s="118">
        <f t="shared" si="68"/>
        <v>2</v>
      </c>
      <c r="X757" s="117" t="str">
        <f t="shared" si="69"/>
        <v>OK</v>
      </c>
      <c r="Y757" s="117" t="str">
        <f t="shared" si="70"/>
        <v>keine</v>
      </c>
      <c r="Z757" s="117" t="str">
        <f t="shared" si="71"/>
        <v>OK</v>
      </c>
    </row>
    <row r="758" spans="1:26" s="117" customFormat="1" ht="12.75" hidden="1" customHeight="1" x14ac:dyDescent="0.35">
      <c r="A758" s="29" t="s">
        <v>3101</v>
      </c>
      <c r="B758" s="1" t="s">
        <v>1442</v>
      </c>
      <c r="C758" s="29" t="s">
        <v>3</v>
      </c>
      <c r="D758" s="29" t="s">
        <v>3</v>
      </c>
      <c r="E758" s="29" t="s">
        <v>2</v>
      </c>
      <c r="F758" s="29" t="s">
        <v>2</v>
      </c>
      <c r="G758" s="29" t="s">
        <v>2</v>
      </c>
      <c r="H758" s="29" t="s">
        <v>2</v>
      </c>
      <c r="I758" s="133" t="s">
        <v>3</v>
      </c>
      <c r="J758" s="134">
        <v>1</v>
      </c>
      <c r="K758" s="29" t="s">
        <v>2</v>
      </c>
      <c r="L758" s="29" t="s">
        <v>2</v>
      </c>
      <c r="M758" s="29" t="s">
        <v>2</v>
      </c>
      <c r="N758" s="29" t="s">
        <v>3</v>
      </c>
      <c r="O758" s="1"/>
      <c r="P758" s="29" t="s">
        <v>4</v>
      </c>
      <c r="Q758" s="29"/>
      <c r="R758" s="85" t="s">
        <v>2</v>
      </c>
      <c r="S758" s="85" t="s">
        <v>2</v>
      </c>
      <c r="T758" s="117" t="str">
        <f t="shared" si="66"/>
        <v>ja</v>
      </c>
      <c r="U758" s="117" t="str">
        <f t="shared" si="67"/>
        <v>ja</v>
      </c>
      <c r="V758" s="142" t="s">
        <v>4582</v>
      </c>
      <c r="W758" s="118">
        <f t="shared" si="68"/>
        <v>1</v>
      </c>
      <c r="X758" s="117" t="str">
        <f t="shared" si="69"/>
        <v>OK</v>
      </c>
      <c r="Y758" s="117" t="str">
        <f t="shared" si="70"/>
        <v>keine</v>
      </c>
      <c r="Z758" s="117" t="str">
        <f t="shared" si="71"/>
        <v>OK</v>
      </c>
    </row>
    <row r="759" spans="1:26" s="117" customFormat="1" ht="12.75" hidden="1" customHeight="1" x14ac:dyDescent="0.35">
      <c r="A759" s="29" t="s">
        <v>3102</v>
      </c>
      <c r="B759" s="1" t="s">
        <v>1960</v>
      </c>
      <c r="C759" s="29" t="s">
        <v>3</v>
      </c>
      <c r="D759" s="29" t="s">
        <v>3</v>
      </c>
      <c r="E759" s="29" t="s">
        <v>2</v>
      </c>
      <c r="F759" s="29" t="s">
        <v>2</v>
      </c>
      <c r="G759" s="29" t="s">
        <v>2</v>
      </c>
      <c r="H759" s="29" t="s">
        <v>2</v>
      </c>
      <c r="I759" s="133" t="s">
        <v>3</v>
      </c>
      <c r="J759" s="134">
        <v>2</v>
      </c>
      <c r="K759" s="29" t="s">
        <v>2</v>
      </c>
      <c r="L759" s="29" t="s">
        <v>2</v>
      </c>
      <c r="M759" s="29" t="s">
        <v>2</v>
      </c>
      <c r="N759" s="29" t="s">
        <v>3</v>
      </c>
      <c r="O759" s="1"/>
      <c r="P759" s="29" t="s">
        <v>4</v>
      </c>
      <c r="Q759" s="29"/>
      <c r="R759" s="85" t="s">
        <v>2</v>
      </c>
      <c r="S759" s="85" t="s">
        <v>2</v>
      </c>
      <c r="T759" s="117" t="str">
        <f t="shared" si="66"/>
        <v>ja</v>
      </c>
      <c r="U759" s="117" t="str">
        <f t="shared" si="67"/>
        <v>ja</v>
      </c>
      <c r="V759" s="142" t="s">
        <v>4582</v>
      </c>
      <c r="W759" s="118">
        <f t="shared" si="68"/>
        <v>2</v>
      </c>
      <c r="X759" s="117" t="str">
        <f t="shared" si="69"/>
        <v>OK</v>
      </c>
      <c r="Y759" s="117" t="str">
        <f t="shared" si="70"/>
        <v>keine</v>
      </c>
      <c r="Z759" s="117" t="str">
        <f t="shared" si="71"/>
        <v>OK</v>
      </c>
    </row>
    <row r="760" spans="1:26" s="117" customFormat="1" ht="12.75" hidden="1" customHeight="1" x14ac:dyDescent="0.35">
      <c r="A760" s="29" t="s">
        <v>3103</v>
      </c>
      <c r="B760" s="1" t="s">
        <v>701</v>
      </c>
      <c r="C760" s="29" t="s">
        <v>3</v>
      </c>
      <c r="D760" s="29" t="s">
        <v>3</v>
      </c>
      <c r="E760" s="29" t="s">
        <v>2</v>
      </c>
      <c r="F760" s="29" t="s">
        <v>2</v>
      </c>
      <c r="G760" s="29" t="s">
        <v>2</v>
      </c>
      <c r="H760" s="29" t="s">
        <v>2</v>
      </c>
      <c r="I760" s="29" t="s">
        <v>3</v>
      </c>
      <c r="J760" s="30">
        <v>1</v>
      </c>
      <c r="K760" s="29" t="s">
        <v>2</v>
      </c>
      <c r="L760" s="29" t="s">
        <v>2</v>
      </c>
      <c r="M760" s="29" t="s">
        <v>2</v>
      </c>
      <c r="N760" s="29" t="s">
        <v>3</v>
      </c>
      <c r="O760" s="1"/>
      <c r="P760" s="29" t="s">
        <v>4</v>
      </c>
      <c r="Q760" s="29"/>
      <c r="R760" s="85" t="s">
        <v>2</v>
      </c>
      <c r="S760" s="85" t="s">
        <v>2</v>
      </c>
      <c r="T760" s="117" t="str">
        <f t="shared" si="66"/>
        <v>ja</v>
      </c>
      <c r="U760" s="117" t="str">
        <f t="shared" si="67"/>
        <v>ja</v>
      </c>
      <c r="V760" s="142" t="s">
        <v>4576</v>
      </c>
      <c r="W760" s="118">
        <f t="shared" si="68"/>
        <v>1</v>
      </c>
      <c r="X760" s="117" t="str">
        <f t="shared" si="69"/>
        <v>OK</v>
      </c>
      <c r="Y760" s="117" t="str">
        <f t="shared" si="70"/>
        <v>keine</v>
      </c>
      <c r="Z760" s="117" t="str">
        <f t="shared" si="71"/>
        <v>OK</v>
      </c>
    </row>
    <row r="761" spans="1:26" s="117" customFormat="1" ht="12.75" hidden="1" customHeight="1" x14ac:dyDescent="0.35">
      <c r="A761" s="29" t="s">
        <v>3104</v>
      </c>
      <c r="B761" s="1" t="s">
        <v>979</v>
      </c>
      <c r="C761" s="29" t="s">
        <v>3</v>
      </c>
      <c r="D761" s="29" t="s">
        <v>3</v>
      </c>
      <c r="E761" s="29" t="s">
        <v>2</v>
      </c>
      <c r="F761" s="29" t="s">
        <v>2</v>
      </c>
      <c r="G761" s="29" t="s">
        <v>2</v>
      </c>
      <c r="H761" s="29" t="s">
        <v>2</v>
      </c>
      <c r="I761" s="29" t="s">
        <v>3</v>
      </c>
      <c r="J761" s="30">
        <v>3</v>
      </c>
      <c r="K761" s="29" t="s">
        <v>2</v>
      </c>
      <c r="L761" s="29" t="s">
        <v>2</v>
      </c>
      <c r="M761" s="29" t="s">
        <v>2</v>
      </c>
      <c r="N761" s="29" t="s">
        <v>3</v>
      </c>
      <c r="O761" s="1"/>
      <c r="P761" s="29" t="s">
        <v>4</v>
      </c>
      <c r="Q761" s="29"/>
      <c r="R761" s="85" t="s">
        <v>2</v>
      </c>
      <c r="S761" s="85" t="s">
        <v>2</v>
      </c>
      <c r="T761" s="117" t="str">
        <f t="shared" si="66"/>
        <v>ja</v>
      </c>
      <c r="U761" s="117" t="str">
        <f t="shared" si="67"/>
        <v>ja</v>
      </c>
      <c r="V761" s="142" t="s">
        <v>4577</v>
      </c>
      <c r="W761" s="118">
        <f t="shared" si="68"/>
        <v>3</v>
      </c>
      <c r="X761" s="117" t="str">
        <f t="shared" si="69"/>
        <v>OK</v>
      </c>
      <c r="Y761" s="117" t="str">
        <f t="shared" si="70"/>
        <v>keine</v>
      </c>
      <c r="Z761" s="117" t="str">
        <f t="shared" si="71"/>
        <v>OK</v>
      </c>
    </row>
    <row r="762" spans="1:26" s="117" customFormat="1" ht="12.75" hidden="1" customHeight="1" x14ac:dyDescent="0.35">
      <c r="A762" s="29" t="s">
        <v>3105</v>
      </c>
      <c r="B762" s="1" t="s">
        <v>416</v>
      </c>
      <c r="C762" s="29" t="s">
        <v>3</v>
      </c>
      <c r="D762" s="29" t="s">
        <v>3</v>
      </c>
      <c r="E762" s="29" t="s">
        <v>2</v>
      </c>
      <c r="F762" s="29" t="s">
        <v>2</v>
      </c>
      <c r="G762" s="29" t="s">
        <v>2</v>
      </c>
      <c r="H762" s="29" t="s">
        <v>2</v>
      </c>
      <c r="I762" s="29" t="s">
        <v>3</v>
      </c>
      <c r="J762" s="30">
        <v>1</v>
      </c>
      <c r="K762" s="29" t="s">
        <v>2</v>
      </c>
      <c r="L762" s="29" t="s">
        <v>2</v>
      </c>
      <c r="M762" s="29" t="s">
        <v>2</v>
      </c>
      <c r="N762" s="29" t="s">
        <v>3</v>
      </c>
      <c r="O762" s="1"/>
      <c r="P762" s="29" t="s">
        <v>4</v>
      </c>
      <c r="Q762" s="29"/>
      <c r="R762" s="85" t="s">
        <v>2</v>
      </c>
      <c r="S762" s="85" t="s">
        <v>2</v>
      </c>
      <c r="T762" s="117" t="str">
        <f t="shared" si="66"/>
        <v>ja</v>
      </c>
      <c r="U762" s="117" t="str">
        <f t="shared" si="67"/>
        <v>ja</v>
      </c>
      <c r="V762" s="142" t="s">
        <v>4574</v>
      </c>
      <c r="W762" s="118">
        <f t="shared" si="68"/>
        <v>1</v>
      </c>
      <c r="X762" s="117" t="str">
        <f t="shared" si="69"/>
        <v>OK</v>
      </c>
      <c r="Y762" s="117" t="str">
        <f t="shared" si="70"/>
        <v>keine</v>
      </c>
      <c r="Z762" s="117" t="str">
        <f t="shared" si="71"/>
        <v>OK</v>
      </c>
    </row>
    <row r="763" spans="1:26" s="117" customFormat="1" ht="12.75" hidden="1" customHeight="1" x14ac:dyDescent="0.35">
      <c r="A763" s="29" t="s">
        <v>3106</v>
      </c>
      <c r="B763" s="1" t="s">
        <v>299</v>
      </c>
      <c r="C763" s="29" t="s">
        <v>3</v>
      </c>
      <c r="D763" s="29" t="s">
        <v>3</v>
      </c>
      <c r="E763" s="29" t="s">
        <v>2</v>
      </c>
      <c r="F763" s="29" t="s">
        <v>2</v>
      </c>
      <c r="G763" s="29" t="s">
        <v>2</v>
      </c>
      <c r="H763" s="29" t="s">
        <v>2</v>
      </c>
      <c r="I763" s="29" t="s">
        <v>3</v>
      </c>
      <c r="J763" s="30">
        <v>1</v>
      </c>
      <c r="K763" s="29" t="s">
        <v>2</v>
      </c>
      <c r="L763" s="29" t="s">
        <v>2</v>
      </c>
      <c r="M763" s="29" t="s">
        <v>2</v>
      </c>
      <c r="N763" s="29" t="s">
        <v>3</v>
      </c>
      <c r="O763" s="1"/>
      <c r="P763" s="29" t="s">
        <v>4</v>
      </c>
      <c r="Q763" s="29"/>
      <c r="R763" s="85" t="s">
        <v>2</v>
      </c>
      <c r="S763" s="85" t="s">
        <v>2</v>
      </c>
      <c r="T763" s="117" t="str">
        <f t="shared" si="66"/>
        <v>ja</v>
      </c>
      <c r="U763" s="117" t="str">
        <f t="shared" si="67"/>
        <v>ja</v>
      </c>
      <c r="V763" s="142" t="s">
        <v>4594</v>
      </c>
      <c r="W763" s="118">
        <f t="shared" si="68"/>
        <v>1</v>
      </c>
      <c r="X763" s="117" t="str">
        <f t="shared" si="69"/>
        <v>OK</v>
      </c>
      <c r="Y763" s="117" t="str">
        <f t="shared" si="70"/>
        <v>keine</v>
      </c>
      <c r="Z763" s="117" t="str">
        <f t="shared" si="71"/>
        <v>OK</v>
      </c>
    </row>
    <row r="764" spans="1:26" s="117" customFormat="1" ht="12.75" hidden="1" customHeight="1" x14ac:dyDescent="0.35">
      <c r="A764" s="29" t="s">
        <v>3107</v>
      </c>
      <c r="B764" s="1" t="s">
        <v>1618</v>
      </c>
      <c r="C764" s="29" t="s">
        <v>3</v>
      </c>
      <c r="D764" s="29" t="s">
        <v>3</v>
      </c>
      <c r="E764" s="29" t="s">
        <v>2</v>
      </c>
      <c r="F764" s="29" t="s">
        <v>2</v>
      </c>
      <c r="G764" s="29" t="s">
        <v>2</v>
      </c>
      <c r="H764" s="29" t="s">
        <v>2</v>
      </c>
      <c r="I764" s="29" t="s">
        <v>3</v>
      </c>
      <c r="J764" s="30">
        <v>1</v>
      </c>
      <c r="K764" s="29" t="s">
        <v>2</v>
      </c>
      <c r="L764" s="29" t="s">
        <v>2</v>
      </c>
      <c r="M764" s="29" t="s">
        <v>2</v>
      </c>
      <c r="N764" s="29" t="s">
        <v>3</v>
      </c>
      <c r="O764" s="1"/>
      <c r="P764" s="29" t="s">
        <v>4</v>
      </c>
      <c r="Q764" s="29"/>
      <c r="R764" s="85" t="s">
        <v>3</v>
      </c>
      <c r="S764" s="85" t="s">
        <v>3</v>
      </c>
      <c r="T764" s="117" t="str">
        <f t="shared" si="66"/>
        <v>ja</v>
      </c>
      <c r="U764" s="117" t="str">
        <f t="shared" si="67"/>
        <v>ja</v>
      </c>
      <c r="V764" s="142" t="s">
        <v>4591</v>
      </c>
      <c r="W764" s="118">
        <f t="shared" si="68"/>
        <v>1</v>
      </c>
      <c r="X764" s="117" t="str">
        <f t="shared" si="69"/>
        <v>OK</v>
      </c>
      <c r="Y764" s="117" t="str">
        <f t="shared" si="70"/>
        <v>keine</v>
      </c>
      <c r="Z764" s="117" t="str">
        <f t="shared" si="71"/>
        <v>OK</v>
      </c>
    </row>
    <row r="765" spans="1:26" s="117" customFormat="1" ht="12.75" hidden="1" customHeight="1" x14ac:dyDescent="0.35">
      <c r="A765" s="29" t="s">
        <v>3108</v>
      </c>
      <c r="B765" s="1" t="s">
        <v>1614</v>
      </c>
      <c r="C765" s="29" t="s">
        <v>3</v>
      </c>
      <c r="D765" s="29" t="s">
        <v>3</v>
      </c>
      <c r="E765" s="29" t="s">
        <v>2</v>
      </c>
      <c r="F765" s="29" t="s">
        <v>2</v>
      </c>
      <c r="G765" s="29" t="s">
        <v>2</v>
      </c>
      <c r="H765" s="29" t="s">
        <v>2</v>
      </c>
      <c r="I765" s="29" t="s">
        <v>3</v>
      </c>
      <c r="J765" s="30">
        <v>1</v>
      </c>
      <c r="K765" s="29" t="s">
        <v>2</v>
      </c>
      <c r="L765" s="29" t="s">
        <v>2</v>
      </c>
      <c r="M765" s="29" t="s">
        <v>2</v>
      </c>
      <c r="N765" s="29" t="s">
        <v>3</v>
      </c>
      <c r="O765" s="1"/>
      <c r="P765" s="29" t="s">
        <v>4</v>
      </c>
      <c r="Q765" s="29"/>
      <c r="R765" s="85" t="s">
        <v>3</v>
      </c>
      <c r="S765" s="85" t="s">
        <v>3</v>
      </c>
      <c r="T765" s="117" t="str">
        <f t="shared" si="66"/>
        <v>ja</v>
      </c>
      <c r="U765" s="117" t="str">
        <f t="shared" si="67"/>
        <v>ja</v>
      </c>
      <c r="V765" s="142" t="s">
        <v>4591</v>
      </c>
      <c r="W765" s="118">
        <f t="shared" si="68"/>
        <v>1</v>
      </c>
      <c r="X765" s="117" t="str">
        <f t="shared" si="69"/>
        <v>OK</v>
      </c>
      <c r="Y765" s="117" t="str">
        <f t="shared" si="70"/>
        <v>keine</v>
      </c>
      <c r="Z765" s="117" t="str">
        <f t="shared" si="71"/>
        <v>OK</v>
      </c>
    </row>
    <row r="766" spans="1:26" s="117" customFormat="1" ht="12.75" hidden="1" customHeight="1" x14ac:dyDescent="0.35">
      <c r="A766" s="29" t="s">
        <v>2290</v>
      </c>
      <c r="B766" s="1" t="s">
        <v>2289</v>
      </c>
      <c r="C766" s="29" t="s">
        <v>3</v>
      </c>
      <c r="D766" s="29" t="s">
        <v>3</v>
      </c>
      <c r="E766" s="29" t="s">
        <v>2</v>
      </c>
      <c r="F766" s="29" t="s">
        <v>2</v>
      </c>
      <c r="G766" s="29" t="s">
        <v>2</v>
      </c>
      <c r="H766" s="29" t="s">
        <v>2</v>
      </c>
      <c r="I766" s="29" t="s">
        <v>3</v>
      </c>
      <c r="J766" s="30">
        <v>1</v>
      </c>
      <c r="K766" s="29" t="s">
        <v>2</v>
      </c>
      <c r="L766" s="29" t="s">
        <v>2</v>
      </c>
      <c r="M766" s="29" t="s">
        <v>2</v>
      </c>
      <c r="N766" s="29" t="s">
        <v>3</v>
      </c>
      <c r="O766" s="1"/>
      <c r="P766" s="29" t="s">
        <v>4</v>
      </c>
      <c r="Q766" s="29"/>
      <c r="R766" s="85" t="s">
        <v>3</v>
      </c>
      <c r="S766" s="85" t="s">
        <v>3</v>
      </c>
      <c r="T766" s="117" t="str">
        <f t="shared" si="66"/>
        <v>ja</v>
      </c>
      <c r="U766" s="117" t="str">
        <f t="shared" si="67"/>
        <v>ja</v>
      </c>
      <c r="V766" s="142" t="s">
        <v>4585</v>
      </c>
      <c r="W766" s="118">
        <f t="shared" si="68"/>
        <v>1</v>
      </c>
      <c r="X766" s="117" t="str">
        <f t="shared" si="69"/>
        <v>OK</v>
      </c>
      <c r="Y766" s="117" t="str">
        <f t="shared" si="70"/>
        <v>keine</v>
      </c>
      <c r="Z766" s="117" t="str">
        <f t="shared" si="71"/>
        <v>OK</v>
      </c>
    </row>
    <row r="767" spans="1:26" s="117" customFormat="1" ht="12.75" hidden="1" customHeight="1" x14ac:dyDescent="0.35">
      <c r="A767" s="29" t="s">
        <v>3109</v>
      </c>
      <c r="B767" s="1" t="s">
        <v>250</v>
      </c>
      <c r="C767" s="29" t="s">
        <v>3</v>
      </c>
      <c r="D767" s="29" t="s">
        <v>3</v>
      </c>
      <c r="E767" s="29" t="s">
        <v>2</v>
      </c>
      <c r="F767" s="29" t="s">
        <v>2</v>
      </c>
      <c r="G767" s="29" t="s">
        <v>2</v>
      </c>
      <c r="H767" s="29" t="s">
        <v>2</v>
      </c>
      <c r="I767" s="29" t="s">
        <v>3</v>
      </c>
      <c r="J767" s="30">
        <v>3</v>
      </c>
      <c r="K767" s="29" t="s">
        <v>2</v>
      </c>
      <c r="L767" s="29" t="s">
        <v>2</v>
      </c>
      <c r="M767" s="29" t="s">
        <v>2</v>
      </c>
      <c r="N767" s="29" t="s">
        <v>3</v>
      </c>
      <c r="O767" s="1"/>
      <c r="P767" s="29" t="s">
        <v>4</v>
      </c>
      <c r="Q767" s="29"/>
      <c r="R767" s="85" t="s">
        <v>3</v>
      </c>
      <c r="S767" s="85" t="s">
        <v>3</v>
      </c>
      <c r="T767" s="117" t="str">
        <f t="shared" si="66"/>
        <v>ja</v>
      </c>
      <c r="U767" s="117" t="str">
        <f t="shared" si="67"/>
        <v>ja</v>
      </c>
      <c r="V767" s="142" t="s">
        <v>4580</v>
      </c>
      <c r="W767" s="118">
        <f t="shared" si="68"/>
        <v>3</v>
      </c>
      <c r="X767" s="117" t="str">
        <f t="shared" si="69"/>
        <v>OK</v>
      </c>
      <c r="Y767" s="117" t="str">
        <f t="shared" si="70"/>
        <v>keine</v>
      </c>
      <c r="Z767" s="117" t="str">
        <f t="shared" si="71"/>
        <v>OK</v>
      </c>
    </row>
    <row r="768" spans="1:26" s="117" customFormat="1" ht="12.75" hidden="1" customHeight="1" x14ac:dyDescent="0.35">
      <c r="A768" s="29" t="s">
        <v>3110</v>
      </c>
      <c r="B768" s="1" t="s">
        <v>1615</v>
      </c>
      <c r="C768" s="29" t="s">
        <v>3</v>
      </c>
      <c r="D768" s="29" t="s">
        <v>3</v>
      </c>
      <c r="E768" s="29" t="s">
        <v>2</v>
      </c>
      <c r="F768" s="29" t="s">
        <v>2</v>
      </c>
      <c r="G768" s="29" t="s">
        <v>2</v>
      </c>
      <c r="H768" s="29" t="s">
        <v>2</v>
      </c>
      <c r="I768" s="29" t="s">
        <v>3</v>
      </c>
      <c r="J768" s="30">
        <v>1</v>
      </c>
      <c r="K768" s="29" t="s">
        <v>2</v>
      </c>
      <c r="L768" s="29" t="s">
        <v>2</v>
      </c>
      <c r="M768" s="29" t="s">
        <v>2</v>
      </c>
      <c r="N768" s="29" t="s">
        <v>3</v>
      </c>
      <c r="O768" s="1"/>
      <c r="P768" s="29" t="s">
        <v>4</v>
      </c>
      <c r="Q768" s="29"/>
      <c r="R768" s="85" t="s">
        <v>3</v>
      </c>
      <c r="S768" s="85" t="s">
        <v>3</v>
      </c>
      <c r="T768" s="117" t="str">
        <f t="shared" si="66"/>
        <v>ja</v>
      </c>
      <c r="U768" s="117" t="str">
        <f t="shared" si="67"/>
        <v>ja</v>
      </c>
      <c r="V768" s="142" t="s">
        <v>4591</v>
      </c>
      <c r="W768" s="118">
        <f t="shared" si="68"/>
        <v>1</v>
      </c>
      <c r="X768" s="117" t="str">
        <f t="shared" si="69"/>
        <v>OK</v>
      </c>
      <c r="Y768" s="117" t="str">
        <f t="shared" si="70"/>
        <v>keine</v>
      </c>
      <c r="Z768" s="117" t="str">
        <f t="shared" si="71"/>
        <v>OK</v>
      </c>
    </row>
    <row r="769" spans="1:26" s="117" customFormat="1" ht="12.75" hidden="1" customHeight="1" x14ac:dyDescent="0.35">
      <c r="A769" s="29">
        <v>11992</v>
      </c>
      <c r="B769" s="1" t="s">
        <v>4613</v>
      </c>
      <c r="C769" s="29" t="s">
        <v>3</v>
      </c>
      <c r="D769" s="29" t="s">
        <v>3</v>
      </c>
      <c r="E769" s="29" t="s">
        <v>2</v>
      </c>
      <c r="F769" s="29" t="s">
        <v>2</v>
      </c>
      <c r="G769" s="29" t="s">
        <v>2</v>
      </c>
      <c r="H769" s="29" t="s">
        <v>2</v>
      </c>
      <c r="I769" s="29" t="s">
        <v>3</v>
      </c>
      <c r="J769" s="29">
        <v>1</v>
      </c>
      <c r="K769" s="29" t="s">
        <v>2</v>
      </c>
      <c r="L769" s="29" t="s">
        <v>2</v>
      </c>
      <c r="M769" s="29" t="s">
        <v>2</v>
      </c>
      <c r="N769" s="29" t="s">
        <v>3</v>
      </c>
      <c r="O769" s="1"/>
      <c r="P769" s="29" t="s">
        <v>4</v>
      </c>
      <c r="Q769" s="29"/>
      <c r="R769" s="85" t="s">
        <v>2</v>
      </c>
      <c r="S769" s="85" t="s">
        <v>2</v>
      </c>
      <c r="T769" s="117" t="str">
        <f t="shared" si="66"/>
        <v>ja</v>
      </c>
      <c r="U769" s="117" t="str">
        <f t="shared" si="67"/>
        <v>ja</v>
      </c>
      <c r="V769" s="142" t="s">
        <v>4576</v>
      </c>
      <c r="W769" s="118">
        <f t="shared" si="68"/>
        <v>1</v>
      </c>
      <c r="X769" s="117" t="str">
        <f t="shared" si="69"/>
        <v>OK</v>
      </c>
      <c r="Y769" s="117" t="str">
        <f t="shared" si="70"/>
        <v>keine</v>
      </c>
      <c r="Z769" s="117" t="str">
        <f t="shared" si="71"/>
        <v>OK</v>
      </c>
    </row>
    <row r="770" spans="1:26" s="117" customFormat="1" ht="12.75" hidden="1" customHeight="1" x14ac:dyDescent="0.35">
      <c r="A770" s="29" t="s">
        <v>3111</v>
      </c>
      <c r="B770" s="1" t="s">
        <v>1809</v>
      </c>
      <c r="C770" s="29" t="s">
        <v>2</v>
      </c>
      <c r="D770" s="29" t="s">
        <v>2</v>
      </c>
      <c r="E770" s="29" t="s">
        <v>2</v>
      </c>
      <c r="F770" s="29" t="s">
        <v>2</v>
      </c>
      <c r="G770" s="29" t="s">
        <v>2</v>
      </c>
      <c r="H770" s="29" t="s">
        <v>3</v>
      </c>
      <c r="I770" s="29" t="s">
        <v>2</v>
      </c>
      <c r="J770" s="30" t="s">
        <v>2</v>
      </c>
      <c r="K770" s="29" t="s">
        <v>2</v>
      </c>
      <c r="L770" s="29" t="s">
        <v>2</v>
      </c>
      <c r="M770" s="29" t="s">
        <v>2</v>
      </c>
      <c r="N770" s="29" t="s">
        <v>2</v>
      </c>
      <c r="O770" s="1" t="s">
        <v>2411</v>
      </c>
      <c r="P770" s="29" t="s">
        <v>59</v>
      </c>
      <c r="Q770" s="29"/>
      <c r="R770" s="85" t="s">
        <v>2</v>
      </c>
      <c r="S770" s="85" t="s">
        <v>2</v>
      </c>
      <c r="T770" s="117" t="str">
        <f t="shared" si="66"/>
        <v>ja</v>
      </c>
      <c r="U770" s="117" t="str">
        <f t="shared" si="67"/>
        <v>nein</v>
      </c>
      <c r="V770" s="142" t="s">
        <v>2411</v>
      </c>
      <c r="W770" s="118" t="str">
        <f t="shared" si="68"/>
        <v>nein</v>
      </c>
      <c r="X770" s="117" t="str">
        <f t="shared" si="69"/>
        <v>OK</v>
      </c>
      <c r="Y770" s="117" t="str">
        <f t="shared" si="70"/>
        <v>nicht FK (Vereins-RS)</v>
      </c>
      <c r="Z770" s="117" t="str">
        <f t="shared" si="71"/>
        <v>OK</v>
      </c>
    </row>
    <row r="771" spans="1:26" s="117" customFormat="1" ht="12.75" hidden="1" customHeight="1" x14ac:dyDescent="0.35">
      <c r="A771" s="29" t="s">
        <v>3112</v>
      </c>
      <c r="B771" s="1" t="s">
        <v>1706</v>
      </c>
      <c r="C771" s="29" t="s">
        <v>3</v>
      </c>
      <c r="D771" s="29" t="s">
        <v>3</v>
      </c>
      <c r="E771" s="29" t="s">
        <v>2</v>
      </c>
      <c r="F771" s="29" t="s">
        <v>2</v>
      </c>
      <c r="G771" s="29" t="s">
        <v>2</v>
      </c>
      <c r="H771" s="29" t="s">
        <v>2</v>
      </c>
      <c r="I771" s="29" t="s">
        <v>3</v>
      </c>
      <c r="J771" s="30">
        <v>1</v>
      </c>
      <c r="K771" s="29" t="s">
        <v>2</v>
      </c>
      <c r="L771" s="29" t="s">
        <v>2</v>
      </c>
      <c r="M771" s="29" t="s">
        <v>2</v>
      </c>
      <c r="N771" s="29" t="s">
        <v>3</v>
      </c>
      <c r="O771" s="1"/>
      <c r="P771" s="29" t="s">
        <v>4</v>
      </c>
      <c r="Q771" s="29"/>
      <c r="R771" s="85" t="s">
        <v>2</v>
      </c>
      <c r="S771" s="85" t="s">
        <v>2</v>
      </c>
      <c r="T771" s="117" t="str">
        <f t="shared" ref="T771:T834" si="72">IF(AND(C771="nein",D771="nein",E771="nein",F771="nein",G771="nein",H771="nein",I771="nein",K771="nein",L771="nein",M771="nein",N771="nein"),"nein","ja")</f>
        <v>ja</v>
      </c>
      <c r="U771" s="117" t="str">
        <f t="shared" ref="U771:U834" si="73">IF(OR(C771="ja",D771="ja",G771="ja",A771="8100"),"ja","nein")</f>
        <v>ja</v>
      </c>
      <c r="V771" s="142" t="s">
        <v>4575</v>
      </c>
      <c r="W771" s="118">
        <f t="shared" si="68"/>
        <v>1</v>
      </c>
      <c r="X771" s="117" t="str">
        <f t="shared" si="69"/>
        <v>OK</v>
      </c>
      <c r="Y771" s="117" t="str">
        <f t="shared" si="70"/>
        <v>keine</v>
      </c>
      <c r="Z771" s="117" t="str">
        <f t="shared" si="71"/>
        <v>OK</v>
      </c>
    </row>
    <row r="772" spans="1:26" s="117" customFormat="1" ht="12.75" hidden="1" customHeight="1" x14ac:dyDescent="0.35">
      <c r="A772" s="29" t="s">
        <v>20</v>
      </c>
      <c r="B772" s="1" t="s">
        <v>19</v>
      </c>
      <c r="C772" s="29" t="s">
        <v>3</v>
      </c>
      <c r="D772" s="29" t="s">
        <v>3</v>
      </c>
      <c r="E772" s="29" t="s">
        <v>2</v>
      </c>
      <c r="F772" s="29" t="s">
        <v>2</v>
      </c>
      <c r="G772" s="29" t="s">
        <v>2</v>
      </c>
      <c r="H772" s="29" t="s">
        <v>2</v>
      </c>
      <c r="I772" s="133" t="s">
        <v>3</v>
      </c>
      <c r="J772" s="134">
        <v>1</v>
      </c>
      <c r="K772" s="29" t="s">
        <v>2</v>
      </c>
      <c r="L772" s="29" t="s">
        <v>2</v>
      </c>
      <c r="M772" s="29" t="s">
        <v>2</v>
      </c>
      <c r="N772" s="29" t="s">
        <v>3</v>
      </c>
      <c r="O772" s="1"/>
      <c r="P772" s="29" t="s">
        <v>4</v>
      </c>
      <c r="Q772" s="29"/>
      <c r="R772" s="85" t="s">
        <v>2</v>
      </c>
      <c r="S772" s="85" t="s">
        <v>2</v>
      </c>
      <c r="T772" s="117" t="str">
        <f t="shared" si="72"/>
        <v>ja</v>
      </c>
      <c r="U772" s="117" t="str">
        <f t="shared" si="73"/>
        <v>ja</v>
      </c>
      <c r="V772" s="142" t="s">
        <v>4606</v>
      </c>
      <c r="W772" s="118">
        <f t="shared" ref="W772:W834" si="74">J772</f>
        <v>1</v>
      </c>
      <c r="X772" s="117" t="str">
        <f t="shared" ref="X772:X834" si="75">IF(J772=W772,"OK","NICHT OK!")</f>
        <v>OK</v>
      </c>
      <c r="Y772" s="117" t="str">
        <f t="shared" ref="Y772:Y834" si="76">P772</f>
        <v>keine</v>
      </c>
      <c r="Z772" s="117" t="str">
        <f t="shared" ref="Z772:Z834" si="77">IF(P772=Y772,"OK","NICHT OK!")</f>
        <v>OK</v>
      </c>
    </row>
    <row r="773" spans="1:26" s="117" customFormat="1" ht="12.75" hidden="1" customHeight="1" x14ac:dyDescent="0.35">
      <c r="A773" s="29" t="s">
        <v>2338</v>
      </c>
      <c r="B773" s="1" t="s">
        <v>2337</v>
      </c>
      <c r="C773" s="29" t="s">
        <v>3</v>
      </c>
      <c r="D773" s="29" t="s">
        <v>3</v>
      </c>
      <c r="E773" s="29" t="s">
        <v>2</v>
      </c>
      <c r="F773" s="29" t="s">
        <v>2</v>
      </c>
      <c r="G773" s="29" t="s">
        <v>2</v>
      </c>
      <c r="H773" s="29" t="s">
        <v>2</v>
      </c>
      <c r="I773" s="29" t="s">
        <v>3</v>
      </c>
      <c r="J773" s="30">
        <v>1</v>
      </c>
      <c r="K773" s="29" t="s">
        <v>2</v>
      </c>
      <c r="L773" s="29" t="s">
        <v>2</v>
      </c>
      <c r="M773" s="29" t="s">
        <v>2</v>
      </c>
      <c r="N773" s="29" t="s">
        <v>3</v>
      </c>
      <c r="O773" s="1"/>
      <c r="P773" s="29" t="s">
        <v>4</v>
      </c>
      <c r="Q773" s="29"/>
      <c r="R773" s="85" t="s">
        <v>3</v>
      </c>
      <c r="S773" s="85" t="s">
        <v>3</v>
      </c>
      <c r="T773" s="117" t="str">
        <f t="shared" si="72"/>
        <v>ja</v>
      </c>
      <c r="U773" s="117" t="str">
        <f t="shared" si="73"/>
        <v>ja</v>
      </c>
      <c r="V773" s="142" t="s">
        <v>4585</v>
      </c>
      <c r="W773" s="118">
        <f t="shared" si="74"/>
        <v>1</v>
      </c>
      <c r="X773" s="117" t="str">
        <f t="shared" si="75"/>
        <v>OK</v>
      </c>
      <c r="Y773" s="117" t="str">
        <f t="shared" si="76"/>
        <v>keine</v>
      </c>
      <c r="Z773" s="117" t="str">
        <f t="shared" si="77"/>
        <v>OK</v>
      </c>
    </row>
    <row r="774" spans="1:26" s="117" customFormat="1" ht="12.75" hidden="1" customHeight="1" x14ac:dyDescent="0.35">
      <c r="A774" s="29" t="s">
        <v>3113</v>
      </c>
      <c r="B774" s="1" t="s">
        <v>224</v>
      </c>
      <c r="C774" s="29" t="s">
        <v>3</v>
      </c>
      <c r="D774" s="29" t="s">
        <v>3</v>
      </c>
      <c r="E774" s="29" t="s">
        <v>2</v>
      </c>
      <c r="F774" s="29" t="s">
        <v>2</v>
      </c>
      <c r="G774" s="29" t="s">
        <v>2</v>
      </c>
      <c r="H774" s="29" t="s">
        <v>2</v>
      </c>
      <c r="I774" s="133" t="s">
        <v>3</v>
      </c>
      <c r="J774" s="134">
        <v>1</v>
      </c>
      <c r="K774" s="29" t="s">
        <v>2</v>
      </c>
      <c r="L774" s="29" t="s">
        <v>2</v>
      </c>
      <c r="M774" s="29" t="s">
        <v>2</v>
      </c>
      <c r="N774" s="29" t="s">
        <v>3</v>
      </c>
      <c r="O774" s="1"/>
      <c r="P774" s="29" t="s">
        <v>4</v>
      </c>
      <c r="Q774" s="29"/>
      <c r="R774" s="85" t="s">
        <v>2</v>
      </c>
      <c r="S774" s="85" t="s">
        <v>2</v>
      </c>
      <c r="T774" s="117" t="str">
        <f t="shared" si="72"/>
        <v>ja</v>
      </c>
      <c r="U774" s="117" t="str">
        <f t="shared" si="73"/>
        <v>ja</v>
      </c>
      <c r="V774" s="142" t="s">
        <v>4582</v>
      </c>
      <c r="W774" s="118">
        <f t="shared" si="74"/>
        <v>1</v>
      </c>
      <c r="X774" s="117" t="str">
        <f t="shared" si="75"/>
        <v>OK</v>
      </c>
      <c r="Y774" s="117" t="str">
        <f t="shared" si="76"/>
        <v>keine</v>
      </c>
      <c r="Z774" s="117" t="str">
        <f t="shared" si="77"/>
        <v>OK</v>
      </c>
    </row>
    <row r="775" spans="1:26" s="117" customFormat="1" ht="12.75" hidden="1" customHeight="1" x14ac:dyDescent="0.35">
      <c r="A775" s="29" t="s">
        <v>3114</v>
      </c>
      <c r="B775" s="1" t="s">
        <v>1130</v>
      </c>
      <c r="C775" s="29" t="s">
        <v>3</v>
      </c>
      <c r="D775" s="29" t="s">
        <v>3</v>
      </c>
      <c r="E775" s="29" t="s">
        <v>2</v>
      </c>
      <c r="F775" s="29" t="s">
        <v>2</v>
      </c>
      <c r="G775" s="29" t="s">
        <v>2</v>
      </c>
      <c r="H775" s="29" t="s">
        <v>2</v>
      </c>
      <c r="I775" s="29" t="s">
        <v>3</v>
      </c>
      <c r="J775" s="30">
        <v>1</v>
      </c>
      <c r="K775" s="29" t="s">
        <v>2</v>
      </c>
      <c r="L775" s="29" t="s">
        <v>2</v>
      </c>
      <c r="M775" s="29" t="s">
        <v>2</v>
      </c>
      <c r="N775" s="29" t="s">
        <v>3</v>
      </c>
      <c r="O775" s="1"/>
      <c r="P775" s="29" t="s">
        <v>4</v>
      </c>
      <c r="Q775" s="29"/>
      <c r="R775" s="85" t="s">
        <v>2</v>
      </c>
      <c r="S775" s="85" t="s">
        <v>2</v>
      </c>
      <c r="T775" s="117" t="str">
        <f t="shared" si="72"/>
        <v>ja</v>
      </c>
      <c r="U775" s="117" t="str">
        <f t="shared" si="73"/>
        <v>ja</v>
      </c>
      <c r="V775" s="142" t="s">
        <v>4597</v>
      </c>
      <c r="W775" s="118">
        <f t="shared" si="74"/>
        <v>1</v>
      </c>
      <c r="X775" s="117" t="str">
        <f t="shared" si="75"/>
        <v>OK</v>
      </c>
      <c r="Y775" s="117" t="str">
        <f t="shared" si="76"/>
        <v>keine</v>
      </c>
      <c r="Z775" s="117" t="str">
        <f t="shared" si="77"/>
        <v>OK</v>
      </c>
    </row>
    <row r="776" spans="1:26" s="117" customFormat="1" ht="12.75" hidden="1" customHeight="1" x14ac:dyDescent="0.35">
      <c r="A776" s="29" t="s">
        <v>3115</v>
      </c>
      <c r="B776" s="1" t="s">
        <v>1268</v>
      </c>
      <c r="C776" s="29" t="s">
        <v>3</v>
      </c>
      <c r="D776" s="29" t="s">
        <v>3</v>
      </c>
      <c r="E776" s="29" t="s">
        <v>2</v>
      </c>
      <c r="F776" s="29" t="s">
        <v>2</v>
      </c>
      <c r="G776" s="29" t="s">
        <v>2</v>
      </c>
      <c r="H776" s="29" t="s">
        <v>2</v>
      </c>
      <c r="I776" s="133" t="s">
        <v>3</v>
      </c>
      <c r="J776" s="134">
        <v>3</v>
      </c>
      <c r="K776" s="29" t="s">
        <v>2</v>
      </c>
      <c r="L776" s="29" t="s">
        <v>2</v>
      </c>
      <c r="M776" s="29" t="s">
        <v>2</v>
      </c>
      <c r="N776" s="29" t="s">
        <v>3</v>
      </c>
      <c r="O776" s="1"/>
      <c r="P776" s="29" t="s">
        <v>4</v>
      </c>
      <c r="Q776" s="29"/>
      <c r="R776" s="85" t="s">
        <v>2</v>
      </c>
      <c r="S776" s="85" t="s">
        <v>2</v>
      </c>
      <c r="T776" s="117" t="str">
        <f t="shared" si="72"/>
        <v>ja</v>
      </c>
      <c r="U776" s="117" t="str">
        <f t="shared" si="73"/>
        <v>ja</v>
      </c>
      <c r="V776" s="142" t="s">
        <v>4602</v>
      </c>
      <c r="W776" s="118">
        <f t="shared" si="74"/>
        <v>3</v>
      </c>
      <c r="X776" s="117" t="str">
        <f t="shared" si="75"/>
        <v>OK</v>
      </c>
      <c r="Y776" s="117" t="str">
        <f t="shared" si="76"/>
        <v>keine</v>
      </c>
      <c r="Z776" s="117" t="str">
        <f t="shared" si="77"/>
        <v>OK</v>
      </c>
    </row>
    <row r="777" spans="1:26" s="117" customFormat="1" ht="12.75" hidden="1" customHeight="1" x14ac:dyDescent="0.35">
      <c r="A777" s="29" t="s">
        <v>3116</v>
      </c>
      <c r="B777" s="1" t="s">
        <v>1128</v>
      </c>
      <c r="C777" s="29" t="s">
        <v>3</v>
      </c>
      <c r="D777" s="29" t="s">
        <v>3</v>
      </c>
      <c r="E777" s="29" t="s">
        <v>2</v>
      </c>
      <c r="F777" s="29" t="s">
        <v>2</v>
      </c>
      <c r="G777" s="29" t="s">
        <v>2</v>
      </c>
      <c r="H777" s="29" t="s">
        <v>2</v>
      </c>
      <c r="I777" s="29" t="s">
        <v>3</v>
      </c>
      <c r="J777" s="30">
        <v>1</v>
      </c>
      <c r="K777" s="29" t="s">
        <v>2</v>
      </c>
      <c r="L777" s="29" t="s">
        <v>2</v>
      </c>
      <c r="M777" s="29" t="s">
        <v>2</v>
      </c>
      <c r="N777" s="29" t="s">
        <v>3</v>
      </c>
      <c r="O777" s="1"/>
      <c r="P777" s="29" t="s">
        <v>4</v>
      </c>
      <c r="Q777" s="29"/>
      <c r="R777" s="85" t="s">
        <v>2</v>
      </c>
      <c r="S777" s="85" t="s">
        <v>2</v>
      </c>
      <c r="T777" s="117" t="str">
        <f t="shared" si="72"/>
        <v>ja</v>
      </c>
      <c r="U777" s="117" t="str">
        <f t="shared" si="73"/>
        <v>ja</v>
      </c>
      <c r="V777" s="142" t="s">
        <v>4597</v>
      </c>
      <c r="W777" s="118">
        <f t="shared" si="74"/>
        <v>1</v>
      </c>
      <c r="X777" s="117" t="str">
        <f t="shared" si="75"/>
        <v>OK</v>
      </c>
      <c r="Y777" s="117" t="str">
        <f t="shared" si="76"/>
        <v>keine</v>
      </c>
      <c r="Z777" s="117" t="str">
        <f t="shared" si="77"/>
        <v>OK</v>
      </c>
    </row>
    <row r="778" spans="1:26" s="117" customFormat="1" ht="12.75" hidden="1" customHeight="1" x14ac:dyDescent="0.35">
      <c r="A778" s="29" t="s">
        <v>3117</v>
      </c>
      <c r="B778" s="1" t="s">
        <v>225</v>
      </c>
      <c r="C778" s="29" t="s">
        <v>3</v>
      </c>
      <c r="D778" s="29" t="s">
        <v>3</v>
      </c>
      <c r="E778" s="29" t="s">
        <v>2</v>
      </c>
      <c r="F778" s="29" t="s">
        <v>2</v>
      </c>
      <c r="G778" s="29" t="s">
        <v>2</v>
      </c>
      <c r="H778" s="29" t="s">
        <v>2</v>
      </c>
      <c r="I778" s="29" t="s">
        <v>3</v>
      </c>
      <c r="J778" s="30">
        <v>1</v>
      </c>
      <c r="K778" s="29" t="s">
        <v>2</v>
      </c>
      <c r="L778" s="29" t="s">
        <v>2</v>
      </c>
      <c r="M778" s="29" t="s">
        <v>2</v>
      </c>
      <c r="N778" s="29" t="s">
        <v>3</v>
      </c>
      <c r="O778" s="1"/>
      <c r="P778" s="29" t="s">
        <v>4</v>
      </c>
      <c r="Q778" s="29"/>
      <c r="R778" s="85" t="s">
        <v>2</v>
      </c>
      <c r="S778" s="85" t="s">
        <v>2</v>
      </c>
      <c r="T778" s="117" t="str">
        <f t="shared" si="72"/>
        <v>ja</v>
      </c>
      <c r="U778" s="117" t="str">
        <f t="shared" si="73"/>
        <v>ja</v>
      </c>
      <c r="V778" s="142" t="s">
        <v>4622</v>
      </c>
      <c r="W778" s="118">
        <f t="shared" si="74"/>
        <v>1</v>
      </c>
      <c r="X778" s="117" t="str">
        <f t="shared" si="75"/>
        <v>OK</v>
      </c>
      <c r="Y778" s="117" t="str">
        <f t="shared" si="76"/>
        <v>keine</v>
      </c>
      <c r="Z778" s="117" t="str">
        <f t="shared" si="77"/>
        <v>OK</v>
      </c>
    </row>
    <row r="779" spans="1:26" s="117" customFormat="1" ht="12.75" hidden="1" customHeight="1" x14ac:dyDescent="0.35">
      <c r="A779" s="29" t="s">
        <v>3118</v>
      </c>
      <c r="B779" s="1" t="s">
        <v>473</v>
      </c>
      <c r="C779" s="29" t="s">
        <v>3</v>
      </c>
      <c r="D779" s="29" t="s">
        <v>3</v>
      </c>
      <c r="E779" s="29" t="s">
        <v>2</v>
      </c>
      <c r="F779" s="29" t="s">
        <v>2</v>
      </c>
      <c r="G779" s="29" t="s">
        <v>2</v>
      </c>
      <c r="H779" s="29" t="s">
        <v>2</v>
      </c>
      <c r="I779" s="29" t="s">
        <v>3</v>
      </c>
      <c r="J779" s="30">
        <v>1</v>
      </c>
      <c r="K779" s="29" t="s">
        <v>2</v>
      </c>
      <c r="L779" s="29" t="s">
        <v>2</v>
      </c>
      <c r="M779" s="29" t="s">
        <v>2</v>
      </c>
      <c r="N779" s="29" t="s">
        <v>3</v>
      </c>
      <c r="O779" s="1"/>
      <c r="P779" s="29" t="s">
        <v>4</v>
      </c>
      <c r="Q779" s="29"/>
      <c r="R779" s="85" t="s">
        <v>2</v>
      </c>
      <c r="S779" s="85" t="s">
        <v>2</v>
      </c>
      <c r="T779" s="117" t="str">
        <f t="shared" si="72"/>
        <v>ja</v>
      </c>
      <c r="U779" s="117" t="str">
        <f t="shared" si="73"/>
        <v>ja</v>
      </c>
      <c r="V779" s="142" t="s">
        <v>4580</v>
      </c>
      <c r="W779" s="118">
        <f t="shared" si="74"/>
        <v>1</v>
      </c>
      <c r="X779" s="117" t="str">
        <f t="shared" si="75"/>
        <v>OK</v>
      </c>
      <c r="Y779" s="117" t="str">
        <f t="shared" si="76"/>
        <v>keine</v>
      </c>
      <c r="Z779" s="117" t="str">
        <f t="shared" si="77"/>
        <v>OK</v>
      </c>
    </row>
    <row r="780" spans="1:26" s="117" customFormat="1" ht="12.75" hidden="1" customHeight="1" x14ac:dyDescent="0.35">
      <c r="A780" s="29" t="s">
        <v>3119</v>
      </c>
      <c r="B780" s="1" t="s">
        <v>1731</v>
      </c>
      <c r="C780" s="29" t="s">
        <v>3</v>
      </c>
      <c r="D780" s="29" t="s">
        <v>3</v>
      </c>
      <c r="E780" s="29" t="s">
        <v>2</v>
      </c>
      <c r="F780" s="29" t="s">
        <v>2</v>
      </c>
      <c r="G780" s="29" t="s">
        <v>2</v>
      </c>
      <c r="H780" s="29" t="s">
        <v>2</v>
      </c>
      <c r="I780" s="29" t="s">
        <v>3</v>
      </c>
      <c r="J780" s="30">
        <v>1</v>
      </c>
      <c r="K780" s="29" t="s">
        <v>2</v>
      </c>
      <c r="L780" s="29" t="s">
        <v>2</v>
      </c>
      <c r="M780" s="29" t="s">
        <v>2</v>
      </c>
      <c r="N780" s="29" t="s">
        <v>3</v>
      </c>
      <c r="O780" s="1"/>
      <c r="P780" s="29" t="s">
        <v>4</v>
      </c>
      <c r="Q780" s="29"/>
      <c r="R780" s="85" t="s">
        <v>2</v>
      </c>
      <c r="S780" s="85" t="s">
        <v>2</v>
      </c>
      <c r="T780" s="117" t="str">
        <f t="shared" si="72"/>
        <v>ja</v>
      </c>
      <c r="U780" s="117" t="str">
        <f t="shared" si="73"/>
        <v>ja</v>
      </c>
      <c r="V780" s="142" t="s">
        <v>4580</v>
      </c>
      <c r="W780" s="118">
        <f t="shared" si="74"/>
        <v>1</v>
      </c>
      <c r="X780" s="117" t="str">
        <f t="shared" si="75"/>
        <v>OK</v>
      </c>
      <c r="Y780" s="117" t="str">
        <f t="shared" si="76"/>
        <v>keine</v>
      </c>
      <c r="Z780" s="117" t="str">
        <f t="shared" si="77"/>
        <v>OK</v>
      </c>
    </row>
    <row r="781" spans="1:26" s="117" customFormat="1" ht="12.75" hidden="1" customHeight="1" x14ac:dyDescent="0.35">
      <c r="A781" s="29" t="s">
        <v>3120</v>
      </c>
      <c r="B781" s="1" t="s">
        <v>1084</v>
      </c>
      <c r="C781" s="29" t="s">
        <v>3</v>
      </c>
      <c r="D781" s="29" t="s">
        <v>3</v>
      </c>
      <c r="E781" s="29" t="s">
        <v>2</v>
      </c>
      <c r="F781" s="29" t="s">
        <v>2</v>
      </c>
      <c r="G781" s="29" t="s">
        <v>2</v>
      </c>
      <c r="H781" s="29" t="s">
        <v>2</v>
      </c>
      <c r="I781" s="29" t="s">
        <v>3</v>
      </c>
      <c r="J781" s="30">
        <v>3</v>
      </c>
      <c r="K781" s="29" t="s">
        <v>2</v>
      </c>
      <c r="L781" s="29" t="s">
        <v>2</v>
      </c>
      <c r="M781" s="29" t="s">
        <v>2</v>
      </c>
      <c r="N781" s="29" t="s">
        <v>3</v>
      </c>
      <c r="O781" s="1"/>
      <c r="P781" s="29" t="s">
        <v>4</v>
      </c>
      <c r="Q781" s="29"/>
      <c r="R781" s="85" t="s">
        <v>2</v>
      </c>
      <c r="S781" s="85" t="s">
        <v>2</v>
      </c>
      <c r="T781" s="117" t="str">
        <f t="shared" si="72"/>
        <v>ja</v>
      </c>
      <c r="U781" s="117" t="str">
        <f t="shared" si="73"/>
        <v>ja</v>
      </c>
      <c r="V781" s="142" t="s">
        <v>4596</v>
      </c>
      <c r="W781" s="118">
        <f t="shared" si="74"/>
        <v>3</v>
      </c>
      <c r="X781" s="117" t="str">
        <f t="shared" si="75"/>
        <v>OK</v>
      </c>
      <c r="Y781" s="117" t="str">
        <f t="shared" si="76"/>
        <v>keine</v>
      </c>
      <c r="Z781" s="117" t="str">
        <f t="shared" si="77"/>
        <v>OK</v>
      </c>
    </row>
    <row r="782" spans="1:26" s="117" customFormat="1" ht="12.75" hidden="1" customHeight="1" x14ac:dyDescent="0.35">
      <c r="A782" s="29" t="s">
        <v>3121</v>
      </c>
      <c r="B782" s="1" t="s">
        <v>1060</v>
      </c>
      <c r="C782" s="29" t="s">
        <v>3</v>
      </c>
      <c r="D782" s="29" t="s">
        <v>3</v>
      </c>
      <c r="E782" s="29" t="s">
        <v>2</v>
      </c>
      <c r="F782" s="29" t="s">
        <v>2</v>
      </c>
      <c r="G782" s="29" t="s">
        <v>2</v>
      </c>
      <c r="H782" s="29" t="s">
        <v>2</v>
      </c>
      <c r="I782" s="29" t="s">
        <v>3</v>
      </c>
      <c r="J782" s="30">
        <v>4</v>
      </c>
      <c r="K782" s="29" t="s">
        <v>2</v>
      </c>
      <c r="L782" s="29" t="s">
        <v>2</v>
      </c>
      <c r="M782" s="29" t="s">
        <v>2</v>
      </c>
      <c r="N782" s="29" t="s">
        <v>3</v>
      </c>
      <c r="O782" s="1" t="s">
        <v>2412</v>
      </c>
      <c r="P782" s="29">
        <v>1195</v>
      </c>
      <c r="Q782" s="29"/>
      <c r="R782" s="85" t="s">
        <v>2</v>
      </c>
      <c r="S782" s="85" t="s">
        <v>2</v>
      </c>
      <c r="T782" s="117" t="str">
        <f t="shared" si="72"/>
        <v>ja</v>
      </c>
      <c r="U782" s="117" t="str">
        <f t="shared" si="73"/>
        <v>ja</v>
      </c>
      <c r="V782" s="142" t="s">
        <v>4587</v>
      </c>
      <c r="W782" s="118">
        <f t="shared" si="74"/>
        <v>4</v>
      </c>
      <c r="X782" s="117" t="str">
        <f t="shared" si="75"/>
        <v>OK</v>
      </c>
      <c r="Y782" s="117">
        <f t="shared" si="76"/>
        <v>1195</v>
      </c>
      <c r="Z782" s="117" t="str">
        <f t="shared" si="77"/>
        <v>OK</v>
      </c>
    </row>
    <row r="783" spans="1:26" s="117" customFormat="1" ht="12.75" hidden="1" customHeight="1" x14ac:dyDescent="0.35">
      <c r="A783" s="29" t="s">
        <v>3122</v>
      </c>
      <c r="B783" s="1" t="s">
        <v>1457</v>
      </c>
      <c r="C783" s="29" t="s">
        <v>3</v>
      </c>
      <c r="D783" s="29" t="s">
        <v>3</v>
      </c>
      <c r="E783" s="29" t="s">
        <v>2</v>
      </c>
      <c r="F783" s="29" t="s">
        <v>2</v>
      </c>
      <c r="G783" s="29" t="s">
        <v>2</v>
      </c>
      <c r="H783" s="29" t="s">
        <v>2</v>
      </c>
      <c r="I783" s="29" t="s">
        <v>3</v>
      </c>
      <c r="J783" s="30">
        <v>3</v>
      </c>
      <c r="K783" s="29" t="s">
        <v>2</v>
      </c>
      <c r="L783" s="29" t="s">
        <v>2</v>
      </c>
      <c r="M783" s="29" t="s">
        <v>2</v>
      </c>
      <c r="N783" s="29" t="s">
        <v>3</v>
      </c>
      <c r="O783" s="1"/>
      <c r="P783" s="29" t="s">
        <v>57</v>
      </c>
      <c r="Q783" s="29"/>
      <c r="R783" s="85" t="s">
        <v>2</v>
      </c>
      <c r="S783" s="85" t="s">
        <v>2</v>
      </c>
      <c r="T783" s="117" t="str">
        <f t="shared" si="72"/>
        <v>ja</v>
      </c>
      <c r="U783" s="117" t="str">
        <f t="shared" si="73"/>
        <v>ja</v>
      </c>
      <c r="V783" s="142" t="s">
        <v>4577</v>
      </c>
      <c r="W783" s="118">
        <f t="shared" si="74"/>
        <v>3</v>
      </c>
      <c r="X783" s="117" t="str">
        <f t="shared" si="75"/>
        <v>OK</v>
      </c>
      <c r="Y783" s="117" t="str">
        <f t="shared" si="76"/>
        <v>1193/1207</v>
      </c>
      <c r="Z783" s="117" t="str">
        <f t="shared" si="77"/>
        <v>OK</v>
      </c>
    </row>
    <row r="784" spans="1:26" s="117" customFormat="1" ht="12.75" hidden="1" customHeight="1" x14ac:dyDescent="0.35">
      <c r="A784" s="29" t="s">
        <v>43</v>
      </c>
      <c r="B784" s="1" t="s">
        <v>42</v>
      </c>
      <c r="C784" s="29" t="s">
        <v>3</v>
      </c>
      <c r="D784" s="29" t="s">
        <v>3</v>
      </c>
      <c r="E784" s="29" t="s">
        <v>2</v>
      </c>
      <c r="F784" s="29" t="s">
        <v>2</v>
      </c>
      <c r="G784" s="29" t="s">
        <v>2</v>
      </c>
      <c r="H784" s="29" t="s">
        <v>2</v>
      </c>
      <c r="I784" s="29" t="s">
        <v>3</v>
      </c>
      <c r="J784" s="30">
        <v>2</v>
      </c>
      <c r="K784" s="29" t="s">
        <v>2</v>
      </c>
      <c r="L784" s="29" t="s">
        <v>2</v>
      </c>
      <c r="M784" s="29" t="s">
        <v>2</v>
      </c>
      <c r="N784" s="29" t="s">
        <v>3</v>
      </c>
      <c r="O784" s="1"/>
      <c r="P784" s="29" t="s">
        <v>4</v>
      </c>
      <c r="Q784" s="29"/>
      <c r="R784" s="85" t="s">
        <v>2</v>
      </c>
      <c r="S784" s="85" t="s">
        <v>2</v>
      </c>
      <c r="T784" s="117" t="str">
        <f t="shared" si="72"/>
        <v>ja</v>
      </c>
      <c r="U784" s="117" t="str">
        <f t="shared" si="73"/>
        <v>ja</v>
      </c>
      <c r="V784" s="142" t="s">
        <v>4577</v>
      </c>
      <c r="W784" s="118">
        <f t="shared" si="74"/>
        <v>2</v>
      </c>
      <c r="X784" s="117" t="str">
        <f t="shared" si="75"/>
        <v>OK</v>
      </c>
      <c r="Y784" s="117" t="str">
        <f t="shared" si="76"/>
        <v>keine</v>
      </c>
      <c r="Z784" s="117" t="str">
        <f t="shared" si="77"/>
        <v>OK</v>
      </c>
    </row>
    <row r="785" spans="1:26" s="117" customFormat="1" ht="12.75" hidden="1" customHeight="1" x14ac:dyDescent="0.35">
      <c r="A785" s="29" t="s">
        <v>3123</v>
      </c>
      <c r="B785" s="1" t="s">
        <v>760</v>
      </c>
      <c r="C785" s="29" t="s">
        <v>3</v>
      </c>
      <c r="D785" s="29" t="s">
        <v>3</v>
      </c>
      <c r="E785" s="29" t="s">
        <v>2</v>
      </c>
      <c r="F785" s="29" t="s">
        <v>2</v>
      </c>
      <c r="G785" s="29" t="s">
        <v>2</v>
      </c>
      <c r="H785" s="29" t="s">
        <v>2</v>
      </c>
      <c r="I785" s="29" t="s">
        <v>3</v>
      </c>
      <c r="J785" s="30">
        <v>1</v>
      </c>
      <c r="K785" s="29" t="s">
        <v>2</v>
      </c>
      <c r="L785" s="29" t="s">
        <v>2</v>
      </c>
      <c r="M785" s="29" t="s">
        <v>2</v>
      </c>
      <c r="N785" s="29" t="s">
        <v>3</v>
      </c>
      <c r="O785" s="1"/>
      <c r="P785" s="29" t="s">
        <v>57</v>
      </c>
      <c r="Q785" s="29"/>
      <c r="R785" s="85" t="s">
        <v>2</v>
      </c>
      <c r="S785" s="85" t="s">
        <v>2</v>
      </c>
      <c r="T785" s="117" t="str">
        <f t="shared" si="72"/>
        <v>ja</v>
      </c>
      <c r="U785" s="117" t="str">
        <f t="shared" si="73"/>
        <v>ja</v>
      </c>
      <c r="V785" s="142" t="s">
        <v>4580</v>
      </c>
      <c r="W785" s="118">
        <f t="shared" si="74"/>
        <v>1</v>
      </c>
      <c r="X785" s="117" t="str">
        <f t="shared" si="75"/>
        <v>OK</v>
      </c>
      <c r="Y785" s="117" t="str">
        <f t="shared" si="76"/>
        <v>1193/1207</v>
      </c>
      <c r="Z785" s="117" t="str">
        <f t="shared" si="77"/>
        <v>OK</v>
      </c>
    </row>
    <row r="786" spans="1:26" s="117" customFormat="1" ht="12.75" hidden="1" customHeight="1" x14ac:dyDescent="0.35">
      <c r="A786" s="29" t="s">
        <v>2245</v>
      </c>
      <c r="B786" s="1" t="s">
        <v>2244</v>
      </c>
      <c r="C786" s="29" t="s">
        <v>3</v>
      </c>
      <c r="D786" s="29" t="s">
        <v>3</v>
      </c>
      <c r="E786" s="29" t="s">
        <v>2</v>
      </c>
      <c r="F786" s="29" t="s">
        <v>2</v>
      </c>
      <c r="G786" s="29" t="s">
        <v>2</v>
      </c>
      <c r="H786" s="29" t="s">
        <v>2</v>
      </c>
      <c r="I786" s="29" t="s">
        <v>3</v>
      </c>
      <c r="J786" s="30">
        <v>3</v>
      </c>
      <c r="K786" s="29" t="s">
        <v>2</v>
      </c>
      <c r="L786" s="29" t="s">
        <v>2</v>
      </c>
      <c r="M786" s="29" t="s">
        <v>2</v>
      </c>
      <c r="N786" s="29" t="s">
        <v>3</v>
      </c>
      <c r="O786" s="1"/>
      <c r="P786" s="29" t="s">
        <v>57</v>
      </c>
      <c r="Q786" s="29"/>
      <c r="R786" s="85" t="s">
        <v>2</v>
      </c>
      <c r="S786" s="85" t="s">
        <v>2</v>
      </c>
      <c r="T786" s="117" t="str">
        <f t="shared" si="72"/>
        <v>ja</v>
      </c>
      <c r="U786" s="117" t="str">
        <f t="shared" si="73"/>
        <v>ja</v>
      </c>
      <c r="V786" s="142" t="s">
        <v>4577</v>
      </c>
      <c r="W786" s="118">
        <f t="shared" si="74"/>
        <v>3</v>
      </c>
      <c r="X786" s="117" t="str">
        <f t="shared" si="75"/>
        <v>OK</v>
      </c>
      <c r="Y786" s="117" t="str">
        <f t="shared" si="76"/>
        <v>1193/1207</v>
      </c>
      <c r="Z786" s="117" t="str">
        <f t="shared" si="77"/>
        <v>OK</v>
      </c>
    </row>
    <row r="787" spans="1:26" s="117" customFormat="1" ht="12.75" hidden="1" customHeight="1" x14ac:dyDescent="0.35">
      <c r="A787" s="29" t="s">
        <v>3124</v>
      </c>
      <c r="B787" s="1" t="s">
        <v>1212</v>
      </c>
      <c r="C787" s="29" t="s">
        <v>3</v>
      </c>
      <c r="D787" s="29" t="s">
        <v>3</v>
      </c>
      <c r="E787" s="29" t="s">
        <v>2</v>
      </c>
      <c r="F787" s="29" t="s">
        <v>2</v>
      </c>
      <c r="G787" s="29" t="s">
        <v>2</v>
      </c>
      <c r="H787" s="29" t="s">
        <v>2</v>
      </c>
      <c r="I787" s="29" t="s">
        <v>3</v>
      </c>
      <c r="J787" s="30">
        <v>4</v>
      </c>
      <c r="K787" s="29" t="s">
        <v>2</v>
      </c>
      <c r="L787" s="29" t="s">
        <v>2</v>
      </c>
      <c r="M787" s="29" t="s">
        <v>2</v>
      </c>
      <c r="N787" s="29" t="s">
        <v>3</v>
      </c>
      <c r="O787" s="1" t="s">
        <v>2412</v>
      </c>
      <c r="P787" s="29">
        <v>1195</v>
      </c>
      <c r="Q787" s="29"/>
      <c r="R787" s="85" t="s">
        <v>2</v>
      </c>
      <c r="S787" s="85" t="s">
        <v>2</v>
      </c>
      <c r="T787" s="117" t="str">
        <f t="shared" si="72"/>
        <v>ja</v>
      </c>
      <c r="U787" s="117" t="str">
        <f t="shared" si="73"/>
        <v>ja</v>
      </c>
      <c r="V787" s="142" t="s">
        <v>4587</v>
      </c>
      <c r="W787" s="118">
        <f t="shared" si="74"/>
        <v>4</v>
      </c>
      <c r="X787" s="117" t="str">
        <f t="shared" si="75"/>
        <v>OK</v>
      </c>
      <c r="Y787" s="117">
        <f t="shared" si="76"/>
        <v>1195</v>
      </c>
      <c r="Z787" s="117" t="str">
        <f t="shared" si="77"/>
        <v>OK</v>
      </c>
    </row>
    <row r="788" spans="1:26" s="117" customFormat="1" ht="12.75" hidden="1" customHeight="1" x14ac:dyDescent="0.35">
      <c r="A788" s="29" t="s">
        <v>3125</v>
      </c>
      <c r="B788" s="1" t="s">
        <v>1214</v>
      </c>
      <c r="C788" s="29" t="s">
        <v>3</v>
      </c>
      <c r="D788" s="29" t="s">
        <v>3</v>
      </c>
      <c r="E788" s="29" t="s">
        <v>2</v>
      </c>
      <c r="F788" s="29" t="s">
        <v>2</v>
      </c>
      <c r="G788" s="29" t="s">
        <v>2</v>
      </c>
      <c r="H788" s="29" t="s">
        <v>2</v>
      </c>
      <c r="I788" s="29" t="s">
        <v>3</v>
      </c>
      <c r="J788" s="30">
        <v>1</v>
      </c>
      <c r="K788" s="29" t="s">
        <v>2</v>
      </c>
      <c r="L788" s="29" t="s">
        <v>2</v>
      </c>
      <c r="M788" s="29" t="s">
        <v>2</v>
      </c>
      <c r="N788" s="29" t="s">
        <v>3</v>
      </c>
      <c r="O788" s="1"/>
      <c r="P788" s="29" t="s">
        <v>4</v>
      </c>
      <c r="Q788" s="29"/>
      <c r="R788" s="85" t="s">
        <v>2</v>
      </c>
      <c r="S788" s="85" t="s">
        <v>2</v>
      </c>
      <c r="T788" s="117" t="str">
        <f t="shared" si="72"/>
        <v>ja</v>
      </c>
      <c r="U788" s="117" t="str">
        <f t="shared" si="73"/>
        <v>ja</v>
      </c>
      <c r="V788" s="142" t="s">
        <v>4606</v>
      </c>
      <c r="W788" s="118">
        <f t="shared" si="74"/>
        <v>1</v>
      </c>
      <c r="X788" s="117" t="str">
        <f t="shared" si="75"/>
        <v>OK</v>
      </c>
      <c r="Y788" s="117" t="str">
        <f t="shared" si="76"/>
        <v>keine</v>
      </c>
      <c r="Z788" s="117" t="str">
        <f t="shared" si="77"/>
        <v>OK</v>
      </c>
    </row>
    <row r="789" spans="1:26" s="117" customFormat="1" ht="12.75" hidden="1" customHeight="1" x14ac:dyDescent="0.35">
      <c r="A789" s="29" t="s">
        <v>3126</v>
      </c>
      <c r="B789" s="1" t="s">
        <v>1216</v>
      </c>
      <c r="C789" s="29" t="s">
        <v>3</v>
      </c>
      <c r="D789" s="29" t="s">
        <v>3</v>
      </c>
      <c r="E789" s="29" t="s">
        <v>2</v>
      </c>
      <c r="F789" s="29" t="s">
        <v>2</v>
      </c>
      <c r="G789" s="29" t="s">
        <v>2</v>
      </c>
      <c r="H789" s="29" t="s">
        <v>2</v>
      </c>
      <c r="I789" s="29" t="s">
        <v>3</v>
      </c>
      <c r="J789" s="30">
        <v>4</v>
      </c>
      <c r="K789" s="29" t="s">
        <v>2</v>
      </c>
      <c r="L789" s="29" t="s">
        <v>2</v>
      </c>
      <c r="M789" s="29" t="s">
        <v>2</v>
      </c>
      <c r="N789" s="29" t="s">
        <v>3</v>
      </c>
      <c r="O789" s="1" t="s">
        <v>2412</v>
      </c>
      <c r="P789" s="29">
        <v>1195</v>
      </c>
      <c r="Q789" s="29"/>
      <c r="R789" s="85" t="s">
        <v>2</v>
      </c>
      <c r="S789" s="85" t="s">
        <v>2</v>
      </c>
      <c r="T789" s="117" t="str">
        <f t="shared" si="72"/>
        <v>ja</v>
      </c>
      <c r="U789" s="117" t="str">
        <f t="shared" si="73"/>
        <v>ja</v>
      </c>
      <c r="V789" s="142" t="s">
        <v>4606</v>
      </c>
      <c r="W789" s="118">
        <f t="shared" si="74"/>
        <v>4</v>
      </c>
      <c r="X789" s="117" t="str">
        <f t="shared" si="75"/>
        <v>OK</v>
      </c>
      <c r="Y789" s="117">
        <f t="shared" si="76"/>
        <v>1195</v>
      </c>
      <c r="Z789" s="117" t="str">
        <f t="shared" si="77"/>
        <v>OK</v>
      </c>
    </row>
    <row r="790" spans="1:26" s="117" customFormat="1" ht="12.75" hidden="1" customHeight="1" x14ac:dyDescent="0.35">
      <c r="A790" s="29" t="s">
        <v>3127</v>
      </c>
      <c r="B790" s="1" t="s">
        <v>509</v>
      </c>
      <c r="C790" s="29" t="s">
        <v>3</v>
      </c>
      <c r="D790" s="29" t="s">
        <v>3</v>
      </c>
      <c r="E790" s="29" t="s">
        <v>2</v>
      </c>
      <c r="F790" s="29" t="s">
        <v>2</v>
      </c>
      <c r="G790" s="29" t="s">
        <v>2</v>
      </c>
      <c r="H790" s="29" t="s">
        <v>2</v>
      </c>
      <c r="I790" s="29" t="s">
        <v>3</v>
      </c>
      <c r="J790" s="30">
        <v>1</v>
      </c>
      <c r="K790" s="29" t="s">
        <v>2</v>
      </c>
      <c r="L790" s="29" t="s">
        <v>2</v>
      </c>
      <c r="M790" s="29" t="s">
        <v>2</v>
      </c>
      <c r="N790" s="29" t="s">
        <v>3</v>
      </c>
      <c r="O790" s="1"/>
      <c r="P790" s="29">
        <v>300</v>
      </c>
      <c r="Q790" s="29"/>
      <c r="R790" s="85" t="s">
        <v>3</v>
      </c>
      <c r="S790" s="85" t="s">
        <v>3</v>
      </c>
      <c r="T790" s="117" t="str">
        <f t="shared" si="72"/>
        <v>ja</v>
      </c>
      <c r="U790" s="117" t="str">
        <f t="shared" si="73"/>
        <v>ja</v>
      </c>
      <c r="V790" s="142" t="s">
        <v>4598</v>
      </c>
      <c r="W790" s="118">
        <f t="shared" si="74"/>
        <v>1</v>
      </c>
      <c r="X790" s="117" t="str">
        <f t="shared" si="75"/>
        <v>OK</v>
      </c>
      <c r="Y790" s="117">
        <f t="shared" si="76"/>
        <v>300</v>
      </c>
      <c r="Z790" s="117" t="str">
        <f t="shared" si="77"/>
        <v>OK</v>
      </c>
    </row>
    <row r="791" spans="1:26" s="117" customFormat="1" ht="12.75" hidden="1" customHeight="1" x14ac:dyDescent="0.35">
      <c r="A791" s="29" t="s">
        <v>6</v>
      </c>
      <c r="B791" s="1" t="s">
        <v>5</v>
      </c>
      <c r="C791" s="29" t="s">
        <v>3</v>
      </c>
      <c r="D791" s="29" t="s">
        <v>3</v>
      </c>
      <c r="E791" s="29" t="s">
        <v>2</v>
      </c>
      <c r="F791" s="29" t="s">
        <v>2</v>
      </c>
      <c r="G791" s="29" t="s">
        <v>2</v>
      </c>
      <c r="H791" s="29" t="s">
        <v>2</v>
      </c>
      <c r="I791" s="29" t="s">
        <v>3</v>
      </c>
      <c r="J791" s="30">
        <v>1</v>
      </c>
      <c r="K791" s="29" t="s">
        <v>2</v>
      </c>
      <c r="L791" s="29" t="s">
        <v>2</v>
      </c>
      <c r="M791" s="29" t="s">
        <v>2</v>
      </c>
      <c r="N791" s="29" t="s">
        <v>3</v>
      </c>
      <c r="O791" s="1"/>
      <c r="P791" s="29" t="s">
        <v>4</v>
      </c>
      <c r="Q791" s="29"/>
      <c r="R791" s="85" t="s">
        <v>3</v>
      </c>
      <c r="S791" s="85" t="s">
        <v>3</v>
      </c>
      <c r="T791" s="117" t="str">
        <f t="shared" si="72"/>
        <v>ja</v>
      </c>
      <c r="U791" s="117" t="str">
        <f t="shared" si="73"/>
        <v>ja</v>
      </c>
      <c r="V791" s="142" t="s">
        <v>4576</v>
      </c>
      <c r="W791" s="118">
        <f t="shared" si="74"/>
        <v>1</v>
      </c>
      <c r="X791" s="117" t="str">
        <f t="shared" si="75"/>
        <v>OK</v>
      </c>
      <c r="Y791" s="117" t="str">
        <f t="shared" si="76"/>
        <v>keine</v>
      </c>
      <c r="Z791" s="117" t="str">
        <f t="shared" si="77"/>
        <v>OK</v>
      </c>
    </row>
    <row r="792" spans="1:26" s="117" customFormat="1" ht="12.75" hidden="1" customHeight="1" x14ac:dyDescent="0.35">
      <c r="A792" s="29" t="s">
        <v>3128</v>
      </c>
      <c r="B792" s="1" t="s">
        <v>129</v>
      </c>
      <c r="C792" s="29" t="s">
        <v>3</v>
      </c>
      <c r="D792" s="29" t="s">
        <v>3</v>
      </c>
      <c r="E792" s="29" t="s">
        <v>2</v>
      </c>
      <c r="F792" s="29" t="s">
        <v>2</v>
      </c>
      <c r="G792" s="29" t="s">
        <v>2</v>
      </c>
      <c r="H792" s="29" t="s">
        <v>2</v>
      </c>
      <c r="I792" s="29" t="s">
        <v>3</v>
      </c>
      <c r="J792" s="30">
        <v>1</v>
      </c>
      <c r="K792" s="29" t="s">
        <v>2</v>
      </c>
      <c r="L792" s="29" t="s">
        <v>2</v>
      </c>
      <c r="M792" s="29" t="s">
        <v>2</v>
      </c>
      <c r="N792" s="29" t="s">
        <v>2</v>
      </c>
      <c r="O792" s="1"/>
      <c r="P792" s="29">
        <v>1197</v>
      </c>
      <c r="Q792" s="29"/>
      <c r="R792" s="85" t="s">
        <v>2</v>
      </c>
      <c r="S792" s="85" t="s">
        <v>2</v>
      </c>
      <c r="T792" s="117" t="str">
        <f t="shared" si="72"/>
        <v>ja</v>
      </c>
      <c r="U792" s="117" t="str">
        <f t="shared" si="73"/>
        <v>ja</v>
      </c>
      <c r="V792" s="142" t="s">
        <v>4576</v>
      </c>
      <c r="W792" s="118">
        <f t="shared" si="74"/>
        <v>1</v>
      </c>
      <c r="X792" s="117" t="str">
        <f t="shared" si="75"/>
        <v>OK</v>
      </c>
      <c r="Y792" s="117">
        <f t="shared" si="76"/>
        <v>1197</v>
      </c>
      <c r="Z792" s="117" t="str">
        <f t="shared" si="77"/>
        <v>OK</v>
      </c>
    </row>
    <row r="793" spans="1:26" s="117" customFormat="1" ht="12.75" hidden="1" customHeight="1" x14ac:dyDescent="0.35">
      <c r="A793" s="29" t="s">
        <v>3129</v>
      </c>
      <c r="B793" s="1" t="s">
        <v>214</v>
      </c>
      <c r="C793" s="29" t="s">
        <v>3</v>
      </c>
      <c r="D793" s="29" t="s">
        <v>3</v>
      </c>
      <c r="E793" s="29" t="s">
        <v>2</v>
      </c>
      <c r="F793" s="29" t="s">
        <v>2</v>
      </c>
      <c r="G793" s="29" t="s">
        <v>2</v>
      </c>
      <c r="H793" s="29" t="s">
        <v>2</v>
      </c>
      <c r="I793" s="29" t="s">
        <v>3</v>
      </c>
      <c r="J793" s="30">
        <v>1</v>
      </c>
      <c r="K793" s="29" t="s">
        <v>2</v>
      </c>
      <c r="L793" s="29" t="s">
        <v>2</v>
      </c>
      <c r="M793" s="29" t="s">
        <v>2</v>
      </c>
      <c r="N793" s="29" t="s">
        <v>3</v>
      </c>
      <c r="O793" s="1"/>
      <c r="P793" s="29" t="s">
        <v>4</v>
      </c>
      <c r="Q793" s="29"/>
      <c r="R793" s="85" t="s">
        <v>3</v>
      </c>
      <c r="S793" s="85" t="s">
        <v>3</v>
      </c>
      <c r="T793" s="117" t="str">
        <f t="shared" si="72"/>
        <v>ja</v>
      </c>
      <c r="U793" s="117" t="str">
        <f t="shared" si="73"/>
        <v>ja</v>
      </c>
      <c r="V793" s="142" t="s">
        <v>4605</v>
      </c>
      <c r="W793" s="118">
        <f t="shared" si="74"/>
        <v>1</v>
      </c>
      <c r="X793" s="117" t="str">
        <f t="shared" si="75"/>
        <v>OK</v>
      </c>
      <c r="Y793" s="117" t="str">
        <f t="shared" si="76"/>
        <v>keine</v>
      </c>
      <c r="Z793" s="117" t="str">
        <f t="shared" si="77"/>
        <v>OK</v>
      </c>
    </row>
    <row r="794" spans="1:26" s="117" customFormat="1" ht="12.75" hidden="1" customHeight="1" x14ac:dyDescent="0.35">
      <c r="A794" s="29" t="s">
        <v>3130</v>
      </c>
      <c r="B794" s="1" t="s">
        <v>207</v>
      </c>
      <c r="C794" s="29" t="s">
        <v>3</v>
      </c>
      <c r="D794" s="29" t="s">
        <v>3</v>
      </c>
      <c r="E794" s="29" t="s">
        <v>2</v>
      </c>
      <c r="F794" s="29" t="s">
        <v>2</v>
      </c>
      <c r="G794" s="29" t="s">
        <v>2</v>
      </c>
      <c r="H794" s="29" t="s">
        <v>2</v>
      </c>
      <c r="I794" s="29" t="s">
        <v>3</v>
      </c>
      <c r="J794" s="30">
        <v>1</v>
      </c>
      <c r="K794" s="29" t="s">
        <v>2</v>
      </c>
      <c r="L794" s="29" t="s">
        <v>2</v>
      </c>
      <c r="M794" s="29" t="s">
        <v>2</v>
      </c>
      <c r="N794" s="29" t="s">
        <v>3</v>
      </c>
      <c r="O794" s="1"/>
      <c r="P794" s="29" t="s">
        <v>4</v>
      </c>
      <c r="Q794" s="29"/>
      <c r="R794" s="85" t="s">
        <v>3</v>
      </c>
      <c r="S794" s="85" t="s">
        <v>3</v>
      </c>
      <c r="T794" s="117" t="str">
        <f t="shared" si="72"/>
        <v>ja</v>
      </c>
      <c r="U794" s="117" t="str">
        <f t="shared" si="73"/>
        <v>ja</v>
      </c>
      <c r="V794" s="142" t="s">
        <v>4585</v>
      </c>
      <c r="W794" s="118">
        <f t="shared" si="74"/>
        <v>1</v>
      </c>
      <c r="X794" s="117" t="str">
        <f t="shared" si="75"/>
        <v>OK</v>
      </c>
      <c r="Y794" s="117" t="str">
        <f t="shared" si="76"/>
        <v>keine</v>
      </c>
      <c r="Z794" s="117" t="str">
        <f t="shared" si="77"/>
        <v>OK</v>
      </c>
    </row>
    <row r="795" spans="1:26" s="117" customFormat="1" ht="12.75" hidden="1" customHeight="1" x14ac:dyDescent="0.35">
      <c r="A795" s="29" t="s">
        <v>3131</v>
      </c>
      <c r="B795" s="1" t="s">
        <v>510</v>
      </c>
      <c r="C795" s="29" t="s">
        <v>3</v>
      </c>
      <c r="D795" s="29" t="s">
        <v>3</v>
      </c>
      <c r="E795" s="29" t="s">
        <v>2</v>
      </c>
      <c r="F795" s="29" t="s">
        <v>2</v>
      </c>
      <c r="G795" s="29" t="s">
        <v>2</v>
      </c>
      <c r="H795" s="29" t="s">
        <v>2</v>
      </c>
      <c r="I795" s="29" t="s">
        <v>3</v>
      </c>
      <c r="J795" s="30">
        <v>3</v>
      </c>
      <c r="K795" s="29" t="s">
        <v>2</v>
      </c>
      <c r="L795" s="29" t="s">
        <v>2</v>
      </c>
      <c r="M795" s="29" t="s">
        <v>2</v>
      </c>
      <c r="N795" s="29" t="s">
        <v>3</v>
      </c>
      <c r="O795" s="1"/>
      <c r="P795" s="29" t="s">
        <v>4</v>
      </c>
      <c r="Q795" s="29"/>
      <c r="R795" s="85" t="s">
        <v>2</v>
      </c>
      <c r="S795" s="85" t="s">
        <v>2</v>
      </c>
      <c r="T795" s="117" t="str">
        <f t="shared" si="72"/>
        <v>ja</v>
      </c>
      <c r="U795" s="117" t="str">
        <f t="shared" si="73"/>
        <v>ja</v>
      </c>
      <c r="V795" s="142" t="s">
        <v>4598</v>
      </c>
      <c r="W795" s="118">
        <f t="shared" si="74"/>
        <v>3</v>
      </c>
      <c r="X795" s="117" t="str">
        <f t="shared" si="75"/>
        <v>OK</v>
      </c>
      <c r="Y795" s="117" t="str">
        <f t="shared" si="76"/>
        <v>keine</v>
      </c>
      <c r="Z795" s="117" t="str">
        <f t="shared" si="77"/>
        <v>OK</v>
      </c>
    </row>
    <row r="796" spans="1:26" s="117" customFormat="1" ht="12.75" hidden="1" customHeight="1" x14ac:dyDescent="0.35">
      <c r="A796" s="29" t="s">
        <v>3132</v>
      </c>
      <c r="B796" s="1" t="s">
        <v>1961</v>
      </c>
      <c r="C796" s="29" t="s">
        <v>3</v>
      </c>
      <c r="D796" s="29" t="s">
        <v>3</v>
      </c>
      <c r="E796" s="29" t="s">
        <v>2</v>
      </c>
      <c r="F796" s="29" t="s">
        <v>2</v>
      </c>
      <c r="G796" s="29" t="s">
        <v>2</v>
      </c>
      <c r="H796" s="29" t="s">
        <v>2</v>
      </c>
      <c r="I796" s="133" t="s">
        <v>3</v>
      </c>
      <c r="J796" s="134">
        <v>1</v>
      </c>
      <c r="K796" s="29" t="s">
        <v>2</v>
      </c>
      <c r="L796" s="29" t="s">
        <v>2</v>
      </c>
      <c r="M796" s="29" t="s">
        <v>2</v>
      </c>
      <c r="N796" s="29" t="s">
        <v>3</v>
      </c>
      <c r="O796" s="1"/>
      <c r="P796" s="29" t="s">
        <v>4</v>
      </c>
      <c r="Q796" s="29"/>
      <c r="R796" s="85" t="s">
        <v>2</v>
      </c>
      <c r="S796" s="85" t="s">
        <v>2</v>
      </c>
      <c r="T796" s="117" t="str">
        <f t="shared" si="72"/>
        <v>ja</v>
      </c>
      <c r="U796" s="117" t="str">
        <f t="shared" si="73"/>
        <v>ja</v>
      </c>
      <c r="V796" s="142" t="s">
        <v>4582</v>
      </c>
      <c r="W796" s="118">
        <f t="shared" si="74"/>
        <v>1</v>
      </c>
      <c r="X796" s="117" t="str">
        <f t="shared" si="75"/>
        <v>OK</v>
      </c>
      <c r="Y796" s="117" t="str">
        <f t="shared" si="76"/>
        <v>keine</v>
      </c>
      <c r="Z796" s="117" t="str">
        <f t="shared" si="77"/>
        <v>OK</v>
      </c>
    </row>
    <row r="797" spans="1:26" s="117" customFormat="1" ht="12.75" hidden="1" customHeight="1" x14ac:dyDescent="0.35">
      <c r="A797" s="29" t="s">
        <v>3133</v>
      </c>
      <c r="B797" s="1" t="s">
        <v>1410</v>
      </c>
      <c r="C797" s="29" t="s">
        <v>3</v>
      </c>
      <c r="D797" s="29" t="s">
        <v>3</v>
      </c>
      <c r="E797" s="29" t="s">
        <v>2</v>
      </c>
      <c r="F797" s="29" t="s">
        <v>2</v>
      </c>
      <c r="G797" s="29" t="s">
        <v>2</v>
      </c>
      <c r="H797" s="29" t="s">
        <v>2</v>
      </c>
      <c r="I797" s="29" t="s">
        <v>3</v>
      </c>
      <c r="J797" s="30">
        <v>2</v>
      </c>
      <c r="K797" s="29" t="s">
        <v>2</v>
      </c>
      <c r="L797" s="29" t="s">
        <v>2</v>
      </c>
      <c r="M797" s="29" t="s">
        <v>2</v>
      </c>
      <c r="N797" s="29" t="s">
        <v>3</v>
      </c>
      <c r="O797" s="1"/>
      <c r="P797" s="29" t="s">
        <v>4</v>
      </c>
      <c r="Q797" s="29"/>
      <c r="R797" s="85" t="s">
        <v>2</v>
      </c>
      <c r="S797" s="85" t="s">
        <v>2</v>
      </c>
      <c r="T797" s="117" t="str">
        <f t="shared" si="72"/>
        <v>ja</v>
      </c>
      <c r="U797" s="117" t="str">
        <f t="shared" si="73"/>
        <v>ja</v>
      </c>
      <c r="V797" s="142" t="s">
        <v>4591</v>
      </c>
      <c r="W797" s="118">
        <f t="shared" si="74"/>
        <v>2</v>
      </c>
      <c r="X797" s="117" t="str">
        <f t="shared" si="75"/>
        <v>OK</v>
      </c>
      <c r="Y797" s="117" t="str">
        <f t="shared" si="76"/>
        <v>keine</v>
      </c>
      <c r="Z797" s="117" t="str">
        <f t="shared" si="77"/>
        <v>OK</v>
      </c>
    </row>
    <row r="798" spans="1:26" s="117" customFormat="1" ht="12.75" hidden="1" customHeight="1" x14ac:dyDescent="0.35">
      <c r="A798" s="29" t="s">
        <v>3134</v>
      </c>
      <c r="B798" s="1" t="s">
        <v>643</v>
      </c>
      <c r="C798" s="29" t="s">
        <v>3</v>
      </c>
      <c r="D798" s="29" t="s">
        <v>3</v>
      </c>
      <c r="E798" s="29" t="s">
        <v>2</v>
      </c>
      <c r="F798" s="29" t="s">
        <v>2</v>
      </c>
      <c r="G798" s="29" t="s">
        <v>2</v>
      </c>
      <c r="H798" s="29" t="s">
        <v>2</v>
      </c>
      <c r="I798" s="29" t="s">
        <v>3</v>
      </c>
      <c r="J798" s="30">
        <v>1</v>
      </c>
      <c r="K798" s="29" t="s">
        <v>2</v>
      </c>
      <c r="L798" s="29" t="s">
        <v>2</v>
      </c>
      <c r="M798" s="29" t="s">
        <v>2</v>
      </c>
      <c r="N798" s="29" t="s">
        <v>3</v>
      </c>
      <c r="O798" s="1"/>
      <c r="P798" s="29" t="s">
        <v>4</v>
      </c>
      <c r="Q798" s="29"/>
      <c r="R798" s="85" t="s">
        <v>3</v>
      </c>
      <c r="S798" s="85" t="s">
        <v>3</v>
      </c>
      <c r="T798" s="117" t="str">
        <f t="shared" si="72"/>
        <v>ja</v>
      </c>
      <c r="U798" s="117" t="str">
        <f t="shared" si="73"/>
        <v>ja</v>
      </c>
      <c r="V798" s="142" t="s">
        <v>4585</v>
      </c>
      <c r="W798" s="118">
        <f t="shared" si="74"/>
        <v>1</v>
      </c>
      <c r="X798" s="117" t="str">
        <f t="shared" si="75"/>
        <v>OK</v>
      </c>
      <c r="Y798" s="117" t="str">
        <f t="shared" si="76"/>
        <v>keine</v>
      </c>
      <c r="Z798" s="117" t="str">
        <f t="shared" si="77"/>
        <v>OK</v>
      </c>
    </row>
    <row r="799" spans="1:26" s="117" customFormat="1" ht="12.75" hidden="1" customHeight="1" x14ac:dyDescent="0.35">
      <c r="A799" s="29" t="s">
        <v>3135</v>
      </c>
      <c r="B799" s="1" t="s">
        <v>1810</v>
      </c>
      <c r="C799" s="29" t="s">
        <v>2</v>
      </c>
      <c r="D799" s="29" t="s">
        <v>2</v>
      </c>
      <c r="E799" s="29" t="s">
        <v>2</v>
      </c>
      <c r="F799" s="29" t="s">
        <v>2</v>
      </c>
      <c r="G799" s="29" t="s">
        <v>2</v>
      </c>
      <c r="H799" s="29" t="s">
        <v>3</v>
      </c>
      <c r="I799" s="29" t="s">
        <v>2</v>
      </c>
      <c r="J799" s="30" t="s">
        <v>2</v>
      </c>
      <c r="K799" s="29" t="s">
        <v>2</v>
      </c>
      <c r="L799" s="29" t="s">
        <v>2</v>
      </c>
      <c r="M799" s="29" t="s">
        <v>2</v>
      </c>
      <c r="N799" s="29" t="s">
        <v>2</v>
      </c>
      <c r="O799" s="1" t="s">
        <v>2411</v>
      </c>
      <c r="P799" s="29" t="s">
        <v>59</v>
      </c>
      <c r="Q799" s="29"/>
      <c r="R799" s="85" t="s">
        <v>2</v>
      </c>
      <c r="S799" s="85" t="s">
        <v>2</v>
      </c>
      <c r="T799" s="117" t="str">
        <f t="shared" si="72"/>
        <v>ja</v>
      </c>
      <c r="U799" s="117" t="str">
        <f t="shared" si="73"/>
        <v>nein</v>
      </c>
      <c r="V799" s="142" t="s">
        <v>2411</v>
      </c>
      <c r="W799" s="118" t="str">
        <f t="shared" si="74"/>
        <v>nein</v>
      </c>
      <c r="X799" s="117" t="str">
        <f t="shared" si="75"/>
        <v>OK</v>
      </c>
      <c r="Y799" s="117" t="str">
        <f t="shared" si="76"/>
        <v>nicht FK (Vereins-RS)</v>
      </c>
      <c r="Z799" s="117" t="str">
        <f t="shared" si="77"/>
        <v>OK</v>
      </c>
    </row>
    <row r="800" spans="1:26" s="117" customFormat="1" ht="12.75" hidden="1" customHeight="1" x14ac:dyDescent="0.35">
      <c r="A800" s="29">
        <v>11996</v>
      </c>
      <c r="B800" s="1" t="s">
        <v>4614</v>
      </c>
      <c r="C800" s="29" t="s">
        <v>3</v>
      </c>
      <c r="D800" s="29" t="s">
        <v>3</v>
      </c>
      <c r="E800" s="29" t="s">
        <v>2</v>
      </c>
      <c r="F800" s="29" t="s">
        <v>2</v>
      </c>
      <c r="G800" s="29" t="s">
        <v>2</v>
      </c>
      <c r="H800" s="29" t="s">
        <v>2</v>
      </c>
      <c r="I800" s="29" t="s">
        <v>3</v>
      </c>
      <c r="J800" s="29">
        <v>4</v>
      </c>
      <c r="K800" s="29" t="s">
        <v>2</v>
      </c>
      <c r="L800" s="29" t="s">
        <v>2</v>
      </c>
      <c r="M800" s="29" t="s">
        <v>2</v>
      </c>
      <c r="N800" s="29" t="s">
        <v>3</v>
      </c>
      <c r="O800" s="1" t="s">
        <v>2412</v>
      </c>
      <c r="P800" s="29" t="s">
        <v>4438</v>
      </c>
      <c r="Q800" s="29"/>
      <c r="R800" s="85" t="s">
        <v>2</v>
      </c>
      <c r="S800" s="85" t="s">
        <v>2</v>
      </c>
      <c r="T800" s="117" t="str">
        <f t="shared" si="72"/>
        <v>ja</v>
      </c>
      <c r="U800" s="117" t="str">
        <f t="shared" si="73"/>
        <v>ja</v>
      </c>
      <c r="V800" s="142" t="s">
        <v>4580</v>
      </c>
      <c r="W800" s="118">
        <f t="shared" si="74"/>
        <v>4</v>
      </c>
      <c r="X800" s="117" t="str">
        <f t="shared" si="75"/>
        <v>OK</v>
      </c>
      <c r="Y800" s="117" t="str">
        <f t="shared" si="76"/>
        <v>1193/1207/1195</v>
      </c>
      <c r="Z800" s="117" t="str">
        <f t="shared" si="77"/>
        <v>OK</v>
      </c>
    </row>
    <row r="801" spans="1:26" s="117" customFormat="1" ht="12.75" hidden="1" customHeight="1" x14ac:dyDescent="0.35">
      <c r="A801" s="29" t="s">
        <v>2141</v>
      </c>
      <c r="B801" s="1" t="s">
        <v>2140</v>
      </c>
      <c r="C801" s="29" t="s">
        <v>3</v>
      </c>
      <c r="D801" s="29" t="s">
        <v>3</v>
      </c>
      <c r="E801" s="29" t="s">
        <v>2</v>
      </c>
      <c r="F801" s="29" t="s">
        <v>2</v>
      </c>
      <c r="G801" s="29" t="s">
        <v>2</v>
      </c>
      <c r="H801" s="29" t="s">
        <v>2</v>
      </c>
      <c r="I801" s="29" t="s">
        <v>3</v>
      </c>
      <c r="J801" s="30">
        <v>1</v>
      </c>
      <c r="K801" s="29" t="s">
        <v>2</v>
      </c>
      <c r="L801" s="29" t="s">
        <v>2</v>
      </c>
      <c r="M801" s="29" t="s">
        <v>2</v>
      </c>
      <c r="N801" s="29" t="s">
        <v>3</v>
      </c>
      <c r="O801" s="1"/>
      <c r="P801" s="29" t="s">
        <v>4</v>
      </c>
      <c r="Q801" s="29"/>
      <c r="R801" s="85" t="s">
        <v>3</v>
      </c>
      <c r="S801" s="85" t="s">
        <v>3</v>
      </c>
      <c r="T801" s="117" t="str">
        <f t="shared" si="72"/>
        <v>ja</v>
      </c>
      <c r="U801" s="117" t="str">
        <f t="shared" si="73"/>
        <v>ja</v>
      </c>
      <c r="V801" s="142" t="s">
        <v>4580</v>
      </c>
      <c r="W801" s="118">
        <f t="shared" si="74"/>
        <v>1</v>
      </c>
      <c r="X801" s="117" t="str">
        <f t="shared" si="75"/>
        <v>OK</v>
      </c>
      <c r="Y801" s="117" t="str">
        <f t="shared" si="76"/>
        <v>keine</v>
      </c>
      <c r="Z801" s="117" t="str">
        <f t="shared" si="77"/>
        <v>OK</v>
      </c>
    </row>
    <row r="802" spans="1:26" s="117" customFormat="1" ht="12.75" hidden="1" customHeight="1" x14ac:dyDescent="0.35">
      <c r="A802" s="29" t="s">
        <v>3136</v>
      </c>
      <c r="B802" s="1" t="s">
        <v>1111</v>
      </c>
      <c r="C802" s="29" t="s">
        <v>3</v>
      </c>
      <c r="D802" s="29" t="s">
        <v>3</v>
      </c>
      <c r="E802" s="29" t="s">
        <v>2</v>
      </c>
      <c r="F802" s="29" t="s">
        <v>2</v>
      </c>
      <c r="G802" s="29" t="s">
        <v>2</v>
      </c>
      <c r="H802" s="29" t="s">
        <v>2</v>
      </c>
      <c r="I802" s="29" t="s">
        <v>3</v>
      </c>
      <c r="J802" s="30">
        <v>1</v>
      </c>
      <c r="K802" s="29" t="s">
        <v>2</v>
      </c>
      <c r="L802" s="29" t="s">
        <v>2</v>
      </c>
      <c r="M802" s="29" t="s">
        <v>2</v>
      </c>
      <c r="N802" s="29" t="s">
        <v>3</v>
      </c>
      <c r="O802" s="1"/>
      <c r="P802" s="29" t="s">
        <v>4</v>
      </c>
      <c r="Q802" s="29"/>
      <c r="R802" s="85" t="s">
        <v>3</v>
      </c>
      <c r="S802" s="85" t="s">
        <v>3</v>
      </c>
      <c r="T802" s="117" t="str">
        <f t="shared" si="72"/>
        <v>ja</v>
      </c>
      <c r="U802" s="117" t="str">
        <f t="shared" si="73"/>
        <v>ja</v>
      </c>
      <c r="V802" s="142" t="s">
        <v>4580</v>
      </c>
      <c r="W802" s="118">
        <f t="shared" si="74"/>
        <v>1</v>
      </c>
      <c r="X802" s="117" t="str">
        <f t="shared" si="75"/>
        <v>OK</v>
      </c>
      <c r="Y802" s="117" t="str">
        <f t="shared" si="76"/>
        <v>keine</v>
      </c>
      <c r="Z802" s="117" t="str">
        <f t="shared" si="77"/>
        <v>OK</v>
      </c>
    </row>
    <row r="803" spans="1:26" s="117" customFormat="1" ht="12.75" hidden="1" customHeight="1" x14ac:dyDescent="0.35">
      <c r="A803" s="29" t="s">
        <v>3137</v>
      </c>
      <c r="B803" s="1" t="s">
        <v>761</v>
      </c>
      <c r="C803" s="29" t="s">
        <v>3</v>
      </c>
      <c r="D803" s="29" t="s">
        <v>3</v>
      </c>
      <c r="E803" s="29" t="s">
        <v>2</v>
      </c>
      <c r="F803" s="29" t="s">
        <v>2</v>
      </c>
      <c r="G803" s="29" t="s">
        <v>2</v>
      </c>
      <c r="H803" s="29" t="s">
        <v>2</v>
      </c>
      <c r="I803" s="29" t="s">
        <v>3</v>
      </c>
      <c r="J803" s="30">
        <v>1</v>
      </c>
      <c r="K803" s="29" t="s">
        <v>2</v>
      </c>
      <c r="L803" s="29" t="s">
        <v>2</v>
      </c>
      <c r="M803" s="29" t="s">
        <v>2</v>
      </c>
      <c r="N803" s="29" t="s">
        <v>3</v>
      </c>
      <c r="O803" s="1"/>
      <c r="P803" s="29" t="s">
        <v>4</v>
      </c>
      <c r="Q803" s="29"/>
      <c r="R803" s="85" t="s">
        <v>2</v>
      </c>
      <c r="S803" s="85" t="s">
        <v>2</v>
      </c>
      <c r="T803" s="117" t="str">
        <f t="shared" si="72"/>
        <v>ja</v>
      </c>
      <c r="U803" s="117" t="str">
        <f t="shared" si="73"/>
        <v>ja</v>
      </c>
      <c r="V803" s="142" t="s">
        <v>4580</v>
      </c>
      <c r="W803" s="118">
        <f t="shared" si="74"/>
        <v>1</v>
      </c>
      <c r="X803" s="117" t="str">
        <f t="shared" si="75"/>
        <v>OK</v>
      </c>
      <c r="Y803" s="117" t="str">
        <f t="shared" si="76"/>
        <v>keine</v>
      </c>
      <c r="Z803" s="117" t="str">
        <f t="shared" si="77"/>
        <v>OK</v>
      </c>
    </row>
    <row r="804" spans="1:26" s="117" customFormat="1" ht="12.75" hidden="1" customHeight="1" x14ac:dyDescent="0.35">
      <c r="A804" s="29" t="s">
        <v>3138</v>
      </c>
      <c r="B804" s="1" t="s">
        <v>1634</v>
      </c>
      <c r="C804" s="29" t="s">
        <v>3</v>
      </c>
      <c r="D804" s="29" t="s">
        <v>3</v>
      </c>
      <c r="E804" s="29" t="s">
        <v>2</v>
      </c>
      <c r="F804" s="29" t="s">
        <v>2</v>
      </c>
      <c r="G804" s="29" t="s">
        <v>2</v>
      </c>
      <c r="H804" s="29" t="s">
        <v>2</v>
      </c>
      <c r="I804" s="29" t="s">
        <v>3</v>
      </c>
      <c r="J804" s="30">
        <v>1</v>
      </c>
      <c r="K804" s="29" t="s">
        <v>2</v>
      </c>
      <c r="L804" s="29" t="s">
        <v>2</v>
      </c>
      <c r="M804" s="29" t="s">
        <v>2</v>
      </c>
      <c r="N804" s="29" t="s">
        <v>3</v>
      </c>
      <c r="O804" s="1"/>
      <c r="P804" s="29" t="s">
        <v>4</v>
      </c>
      <c r="Q804" s="29"/>
      <c r="R804" s="85" t="s">
        <v>2</v>
      </c>
      <c r="S804" s="85" t="s">
        <v>2</v>
      </c>
      <c r="T804" s="117" t="str">
        <f t="shared" si="72"/>
        <v>ja</v>
      </c>
      <c r="U804" s="117" t="str">
        <f t="shared" si="73"/>
        <v>ja</v>
      </c>
      <c r="V804" s="142" t="s">
        <v>4580</v>
      </c>
      <c r="W804" s="118">
        <f t="shared" si="74"/>
        <v>1</v>
      </c>
      <c r="X804" s="117" t="str">
        <f t="shared" si="75"/>
        <v>OK</v>
      </c>
      <c r="Y804" s="117" t="str">
        <f t="shared" si="76"/>
        <v>keine</v>
      </c>
      <c r="Z804" s="117" t="str">
        <f t="shared" si="77"/>
        <v>OK</v>
      </c>
    </row>
    <row r="805" spans="1:26" s="117" customFormat="1" ht="12.75" hidden="1" customHeight="1" x14ac:dyDescent="0.35">
      <c r="A805" s="29" t="s">
        <v>3139</v>
      </c>
      <c r="B805" s="1" t="s">
        <v>1962</v>
      </c>
      <c r="C805" s="29" t="s">
        <v>3</v>
      </c>
      <c r="D805" s="29" t="s">
        <v>3</v>
      </c>
      <c r="E805" s="29" t="s">
        <v>2</v>
      </c>
      <c r="F805" s="29" t="s">
        <v>2</v>
      </c>
      <c r="G805" s="29" t="s">
        <v>2</v>
      </c>
      <c r="H805" s="29" t="s">
        <v>2</v>
      </c>
      <c r="I805" s="29" t="s">
        <v>3</v>
      </c>
      <c r="J805" s="30">
        <v>1</v>
      </c>
      <c r="K805" s="29" t="s">
        <v>2</v>
      </c>
      <c r="L805" s="29" t="s">
        <v>2</v>
      </c>
      <c r="M805" s="29" t="s">
        <v>2</v>
      </c>
      <c r="N805" s="29" t="s">
        <v>3</v>
      </c>
      <c r="O805" s="1"/>
      <c r="P805" s="29" t="s">
        <v>4</v>
      </c>
      <c r="Q805" s="29"/>
      <c r="R805" s="85" t="s">
        <v>3</v>
      </c>
      <c r="S805" s="85" t="s">
        <v>3</v>
      </c>
      <c r="T805" s="117" t="str">
        <f t="shared" si="72"/>
        <v>ja</v>
      </c>
      <c r="U805" s="117" t="str">
        <f t="shared" si="73"/>
        <v>ja</v>
      </c>
      <c r="V805" s="142" t="s">
        <v>4580</v>
      </c>
      <c r="W805" s="118">
        <f t="shared" si="74"/>
        <v>1</v>
      </c>
      <c r="X805" s="117" t="str">
        <f t="shared" si="75"/>
        <v>OK</v>
      </c>
      <c r="Y805" s="117" t="str">
        <f t="shared" si="76"/>
        <v>keine</v>
      </c>
      <c r="Z805" s="117" t="str">
        <f t="shared" si="77"/>
        <v>OK</v>
      </c>
    </row>
    <row r="806" spans="1:26" s="117" customFormat="1" ht="12.75" hidden="1" customHeight="1" x14ac:dyDescent="0.35">
      <c r="A806" s="29" t="s">
        <v>3140</v>
      </c>
      <c r="B806" s="1" t="s">
        <v>1963</v>
      </c>
      <c r="C806" s="29" t="s">
        <v>3</v>
      </c>
      <c r="D806" s="29" t="s">
        <v>3</v>
      </c>
      <c r="E806" s="29" t="s">
        <v>2</v>
      </c>
      <c r="F806" s="29" t="s">
        <v>2</v>
      </c>
      <c r="G806" s="29" t="s">
        <v>2</v>
      </c>
      <c r="H806" s="29" t="s">
        <v>2</v>
      </c>
      <c r="I806" s="133" t="s">
        <v>3</v>
      </c>
      <c r="J806" s="134">
        <v>4</v>
      </c>
      <c r="K806" s="29" t="s">
        <v>2</v>
      </c>
      <c r="L806" s="29" t="s">
        <v>2</v>
      </c>
      <c r="M806" s="29" t="s">
        <v>2</v>
      </c>
      <c r="N806" s="29" t="s">
        <v>3</v>
      </c>
      <c r="O806" s="1" t="s">
        <v>2412</v>
      </c>
      <c r="P806" s="29">
        <v>1195</v>
      </c>
      <c r="Q806" s="29"/>
      <c r="R806" s="85" t="s">
        <v>2</v>
      </c>
      <c r="S806" s="85" t="s">
        <v>2</v>
      </c>
      <c r="T806" s="117" t="str">
        <f t="shared" si="72"/>
        <v>ja</v>
      </c>
      <c r="U806" s="117" t="str">
        <f t="shared" si="73"/>
        <v>ja</v>
      </c>
      <c r="V806" s="142" t="s">
        <v>4588</v>
      </c>
      <c r="W806" s="118">
        <f t="shared" si="74"/>
        <v>4</v>
      </c>
      <c r="X806" s="117" t="str">
        <f t="shared" si="75"/>
        <v>OK</v>
      </c>
      <c r="Y806" s="117">
        <f t="shared" si="76"/>
        <v>1195</v>
      </c>
      <c r="Z806" s="117" t="str">
        <f t="shared" si="77"/>
        <v>OK</v>
      </c>
    </row>
    <row r="807" spans="1:26" s="117" customFormat="1" ht="12.75" hidden="1" customHeight="1" x14ac:dyDescent="0.35">
      <c r="A807" s="29" t="s">
        <v>3141</v>
      </c>
      <c r="B807" s="1" t="s">
        <v>449</v>
      </c>
      <c r="C807" s="29" t="s">
        <v>3</v>
      </c>
      <c r="D807" s="29" t="s">
        <v>3</v>
      </c>
      <c r="E807" s="29" t="s">
        <v>2</v>
      </c>
      <c r="F807" s="29" t="s">
        <v>2</v>
      </c>
      <c r="G807" s="29" t="s">
        <v>2</v>
      </c>
      <c r="H807" s="29" t="s">
        <v>2</v>
      </c>
      <c r="I807" s="133" t="s">
        <v>3</v>
      </c>
      <c r="J807" s="134">
        <v>1</v>
      </c>
      <c r="K807" s="29" t="s">
        <v>2</v>
      </c>
      <c r="L807" s="29" t="s">
        <v>2</v>
      </c>
      <c r="M807" s="29" t="s">
        <v>2</v>
      </c>
      <c r="N807" s="29" t="s">
        <v>3</v>
      </c>
      <c r="O807" s="1"/>
      <c r="P807" s="29" t="s">
        <v>4</v>
      </c>
      <c r="Q807" s="29"/>
      <c r="R807" s="85" t="s">
        <v>2</v>
      </c>
      <c r="S807" s="85" t="s">
        <v>2</v>
      </c>
      <c r="T807" s="117" t="str">
        <f t="shared" si="72"/>
        <v>ja</v>
      </c>
      <c r="U807" s="117" t="str">
        <f t="shared" si="73"/>
        <v>ja</v>
      </c>
      <c r="V807" s="142" t="s">
        <v>4588</v>
      </c>
      <c r="W807" s="118">
        <f t="shared" si="74"/>
        <v>1</v>
      </c>
      <c r="X807" s="117" t="str">
        <f t="shared" si="75"/>
        <v>OK</v>
      </c>
      <c r="Y807" s="117" t="str">
        <f t="shared" si="76"/>
        <v>keine</v>
      </c>
      <c r="Z807" s="117" t="str">
        <f t="shared" si="77"/>
        <v>OK</v>
      </c>
    </row>
    <row r="808" spans="1:26" s="117" customFormat="1" ht="12.75" hidden="1" customHeight="1" x14ac:dyDescent="0.35">
      <c r="A808" s="29" t="s">
        <v>3142</v>
      </c>
      <c r="B808" s="1" t="s">
        <v>1586</v>
      </c>
      <c r="C808" s="29" t="s">
        <v>3</v>
      </c>
      <c r="D808" s="29" t="s">
        <v>3</v>
      </c>
      <c r="E808" s="29" t="s">
        <v>2</v>
      </c>
      <c r="F808" s="29" t="s">
        <v>2</v>
      </c>
      <c r="G808" s="29" t="s">
        <v>2</v>
      </c>
      <c r="H808" s="29" t="s">
        <v>2</v>
      </c>
      <c r="I808" s="29" t="s">
        <v>3</v>
      </c>
      <c r="J808" s="30">
        <v>1</v>
      </c>
      <c r="K808" s="29" t="s">
        <v>2</v>
      </c>
      <c r="L808" s="29" t="s">
        <v>2</v>
      </c>
      <c r="M808" s="29" t="s">
        <v>2</v>
      </c>
      <c r="N808" s="29" t="s">
        <v>3</v>
      </c>
      <c r="O808" s="1"/>
      <c r="P808" s="29" t="s">
        <v>4</v>
      </c>
      <c r="Q808" s="29"/>
      <c r="R808" s="85" t="s">
        <v>3</v>
      </c>
      <c r="S808" s="85" t="s">
        <v>3</v>
      </c>
      <c r="T808" s="117" t="str">
        <f t="shared" si="72"/>
        <v>ja</v>
      </c>
      <c r="U808" s="117" t="str">
        <f t="shared" si="73"/>
        <v>ja</v>
      </c>
      <c r="V808" s="142" t="s">
        <v>4580</v>
      </c>
      <c r="W808" s="118">
        <f t="shared" si="74"/>
        <v>1</v>
      </c>
      <c r="X808" s="117" t="str">
        <f t="shared" si="75"/>
        <v>OK</v>
      </c>
      <c r="Y808" s="117" t="str">
        <f t="shared" si="76"/>
        <v>keine</v>
      </c>
      <c r="Z808" s="117" t="str">
        <f t="shared" si="77"/>
        <v>OK</v>
      </c>
    </row>
    <row r="809" spans="1:26" s="117" customFormat="1" ht="12.75" hidden="1" customHeight="1" x14ac:dyDescent="0.35">
      <c r="A809" s="29" t="s">
        <v>3143</v>
      </c>
      <c r="B809" s="1" t="s">
        <v>1049</v>
      </c>
      <c r="C809" s="29" t="s">
        <v>3</v>
      </c>
      <c r="D809" s="29" t="s">
        <v>3</v>
      </c>
      <c r="E809" s="29" t="s">
        <v>2</v>
      </c>
      <c r="F809" s="29" t="s">
        <v>2</v>
      </c>
      <c r="G809" s="29" t="s">
        <v>2</v>
      </c>
      <c r="H809" s="29" t="s">
        <v>2</v>
      </c>
      <c r="I809" s="133" t="s">
        <v>3</v>
      </c>
      <c r="J809" s="134">
        <v>4</v>
      </c>
      <c r="K809" s="29" t="s">
        <v>2</v>
      </c>
      <c r="L809" s="29" t="s">
        <v>2</v>
      </c>
      <c r="M809" s="29" t="s">
        <v>2</v>
      </c>
      <c r="N809" s="29" t="s">
        <v>3</v>
      </c>
      <c r="O809" s="1" t="s">
        <v>2412</v>
      </c>
      <c r="P809" s="29">
        <v>1195</v>
      </c>
      <c r="Q809" s="29"/>
      <c r="R809" s="85" t="s">
        <v>2</v>
      </c>
      <c r="S809" s="85" t="s">
        <v>2</v>
      </c>
      <c r="T809" s="117" t="str">
        <f t="shared" si="72"/>
        <v>ja</v>
      </c>
      <c r="U809" s="117" t="str">
        <f t="shared" si="73"/>
        <v>ja</v>
      </c>
      <c r="V809" s="142" t="s">
        <v>4588</v>
      </c>
      <c r="W809" s="118">
        <f t="shared" si="74"/>
        <v>4</v>
      </c>
      <c r="X809" s="117" t="str">
        <f t="shared" si="75"/>
        <v>OK</v>
      </c>
      <c r="Y809" s="117">
        <f t="shared" si="76"/>
        <v>1195</v>
      </c>
      <c r="Z809" s="117" t="str">
        <f t="shared" si="77"/>
        <v>OK</v>
      </c>
    </row>
    <row r="810" spans="1:26" s="117" customFormat="1" ht="12.75" hidden="1" customHeight="1" x14ac:dyDescent="0.35">
      <c r="A810" s="29" t="s">
        <v>3144</v>
      </c>
      <c r="B810" s="1" t="s">
        <v>231</v>
      </c>
      <c r="C810" s="29" t="s">
        <v>3</v>
      </c>
      <c r="D810" s="29" t="s">
        <v>3</v>
      </c>
      <c r="E810" s="29" t="s">
        <v>2</v>
      </c>
      <c r="F810" s="29" t="s">
        <v>2</v>
      </c>
      <c r="G810" s="29" t="s">
        <v>2</v>
      </c>
      <c r="H810" s="29" t="s">
        <v>2</v>
      </c>
      <c r="I810" s="29" t="s">
        <v>3</v>
      </c>
      <c r="J810" s="30">
        <v>1</v>
      </c>
      <c r="K810" s="29" t="s">
        <v>2</v>
      </c>
      <c r="L810" s="29" t="s">
        <v>2</v>
      </c>
      <c r="M810" s="29" t="s">
        <v>2</v>
      </c>
      <c r="N810" s="29" t="s">
        <v>3</v>
      </c>
      <c r="O810" s="1"/>
      <c r="P810" s="29" t="s">
        <v>4</v>
      </c>
      <c r="Q810" s="29"/>
      <c r="R810" s="85" t="s">
        <v>2</v>
      </c>
      <c r="S810" s="85" t="s">
        <v>2</v>
      </c>
      <c r="T810" s="117" t="str">
        <f t="shared" si="72"/>
        <v>ja</v>
      </c>
      <c r="U810" s="117" t="str">
        <f t="shared" si="73"/>
        <v>ja</v>
      </c>
      <c r="V810" s="142" t="s">
        <v>4580</v>
      </c>
      <c r="W810" s="118">
        <f t="shared" si="74"/>
        <v>1</v>
      </c>
      <c r="X810" s="117" t="str">
        <f t="shared" si="75"/>
        <v>OK</v>
      </c>
      <c r="Y810" s="117" t="str">
        <f t="shared" si="76"/>
        <v>keine</v>
      </c>
      <c r="Z810" s="117" t="str">
        <f t="shared" si="77"/>
        <v>OK</v>
      </c>
    </row>
    <row r="811" spans="1:26" s="117" customFormat="1" ht="12.75" hidden="1" customHeight="1" x14ac:dyDescent="0.35">
      <c r="A811" s="29" t="s">
        <v>3145</v>
      </c>
      <c r="B811" s="1" t="s">
        <v>232</v>
      </c>
      <c r="C811" s="29" t="s">
        <v>3</v>
      </c>
      <c r="D811" s="29" t="s">
        <v>3</v>
      </c>
      <c r="E811" s="29" t="s">
        <v>2</v>
      </c>
      <c r="F811" s="29" t="s">
        <v>2</v>
      </c>
      <c r="G811" s="29" t="s">
        <v>2</v>
      </c>
      <c r="H811" s="29" t="s">
        <v>2</v>
      </c>
      <c r="I811" s="29" t="s">
        <v>3</v>
      </c>
      <c r="J811" s="30">
        <v>1</v>
      </c>
      <c r="K811" s="29" t="s">
        <v>2</v>
      </c>
      <c r="L811" s="29" t="s">
        <v>2</v>
      </c>
      <c r="M811" s="29" t="s">
        <v>2</v>
      </c>
      <c r="N811" s="29" t="s">
        <v>3</v>
      </c>
      <c r="O811" s="1"/>
      <c r="P811" s="29" t="s">
        <v>4</v>
      </c>
      <c r="Q811" s="29"/>
      <c r="R811" s="85" t="s">
        <v>2</v>
      </c>
      <c r="S811" s="85" t="s">
        <v>2</v>
      </c>
      <c r="T811" s="117" t="str">
        <f t="shared" si="72"/>
        <v>ja</v>
      </c>
      <c r="U811" s="117" t="str">
        <f t="shared" si="73"/>
        <v>ja</v>
      </c>
      <c r="V811" s="142" t="s">
        <v>4580</v>
      </c>
      <c r="W811" s="118">
        <f t="shared" si="74"/>
        <v>1</v>
      </c>
      <c r="X811" s="117" t="str">
        <f t="shared" si="75"/>
        <v>OK</v>
      </c>
      <c r="Y811" s="117" t="str">
        <f t="shared" si="76"/>
        <v>keine</v>
      </c>
      <c r="Z811" s="117" t="str">
        <f t="shared" si="77"/>
        <v>OK</v>
      </c>
    </row>
    <row r="812" spans="1:26" s="117" customFormat="1" ht="12.75" hidden="1" customHeight="1" x14ac:dyDescent="0.35">
      <c r="A812" s="29" t="s">
        <v>3146</v>
      </c>
      <c r="B812" s="1" t="s">
        <v>233</v>
      </c>
      <c r="C812" s="29" t="s">
        <v>3</v>
      </c>
      <c r="D812" s="29" t="s">
        <v>3</v>
      </c>
      <c r="E812" s="29" t="s">
        <v>2</v>
      </c>
      <c r="F812" s="29" t="s">
        <v>2</v>
      </c>
      <c r="G812" s="29" t="s">
        <v>2</v>
      </c>
      <c r="H812" s="29" t="s">
        <v>2</v>
      </c>
      <c r="I812" s="29" t="s">
        <v>3</v>
      </c>
      <c r="J812" s="30">
        <v>1</v>
      </c>
      <c r="K812" s="29" t="s">
        <v>2</v>
      </c>
      <c r="L812" s="29" t="s">
        <v>2</v>
      </c>
      <c r="M812" s="29" t="s">
        <v>2</v>
      </c>
      <c r="N812" s="29" t="s">
        <v>3</v>
      </c>
      <c r="O812" s="1"/>
      <c r="P812" s="29" t="s">
        <v>4</v>
      </c>
      <c r="Q812" s="29"/>
      <c r="R812" s="85" t="s">
        <v>2</v>
      </c>
      <c r="S812" s="85" t="s">
        <v>2</v>
      </c>
      <c r="T812" s="117" t="str">
        <f t="shared" si="72"/>
        <v>ja</v>
      </c>
      <c r="U812" s="117" t="str">
        <f t="shared" si="73"/>
        <v>ja</v>
      </c>
      <c r="V812" s="142" t="s">
        <v>4580</v>
      </c>
      <c r="W812" s="118">
        <f t="shared" si="74"/>
        <v>1</v>
      </c>
      <c r="X812" s="117" t="str">
        <f t="shared" si="75"/>
        <v>OK</v>
      </c>
      <c r="Y812" s="117" t="str">
        <f t="shared" si="76"/>
        <v>keine</v>
      </c>
      <c r="Z812" s="117" t="str">
        <f t="shared" si="77"/>
        <v>OK</v>
      </c>
    </row>
    <row r="813" spans="1:26" s="117" customFormat="1" ht="12.75" hidden="1" customHeight="1" x14ac:dyDescent="0.35">
      <c r="A813" s="29" t="s">
        <v>3147</v>
      </c>
      <c r="B813" s="1" t="s">
        <v>234</v>
      </c>
      <c r="C813" s="29" t="s">
        <v>3</v>
      </c>
      <c r="D813" s="29" t="s">
        <v>3</v>
      </c>
      <c r="E813" s="29" t="s">
        <v>2</v>
      </c>
      <c r="F813" s="29" t="s">
        <v>2</v>
      </c>
      <c r="G813" s="29" t="s">
        <v>2</v>
      </c>
      <c r="H813" s="29" t="s">
        <v>2</v>
      </c>
      <c r="I813" s="29" t="s">
        <v>3</v>
      </c>
      <c r="J813" s="30">
        <v>1</v>
      </c>
      <c r="K813" s="29" t="s">
        <v>2</v>
      </c>
      <c r="L813" s="29" t="s">
        <v>2</v>
      </c>
      <c r="M813" s="29" t="s">
        <v>2</v>
      </c>
      <c r="N813" s="29" t="s">
        <v>3</v>
      </c>
      <c r="O813" s="1"/>
      <c r="P813" s="29" t="s">
        <v>4</v>
      </c>
      <c r="Q813" s="29"/>
      <c r="R813" s="85" t="s">
        <v>2</v>
      </c>
      <c r="S813" s="85" t="s">
        <v>2</v>
      </c>
      <c r="T813" s="117" t="str">
        <f t="shared" si="72"/>
        <v>ja</v>
      </c>
      <c r="U813" s="117" t="str">
        <f t="shared" si="73"/>
        <v>ja</v>
      </c>
      <c r="V813" s="142" t="s">
        <v>4580</v>
      </c>
      <c r="W813" s="118">
        <f t="shared" si="74"/>
        <v>1</v>
      </c>
      <c r="X813" s="117" t="str">
        <f t="shared" si="75"/>
        <v>OK</v>
      </c>
      <c r="Y813" s="117" t="str">
        <f t="shared" si="76"/>
        <v>keine</v>
      </c>
      <c r="Z813" s="117" t="str">
        <f t="shared" si="77"/>
        <v>OK</v>
      </c>
    </row>
    <row r="814" spans="1:26" s="117" customFormat="1" ht="12.75" hidden="1" customHeight="1" x14ac:dyDescent="0.35">
      <c r="A814" s="29" t="s">
        <v>3148</v>
      </c>
      <c r="B814" s="1" t="s">
        <v>235</v>
      </c>
      <c r="C814" s="29" t="s">
        <v>3</v>
      </c>
      <c r="D814" s="29" t="s">
        <v>3</v>
      </c>
      <c r="E814" s="29" t="s">
        <v>2</v>
      </c>
      <c r="F814" s="29" t="s">
        <v>2</v>
      </c>
      <c r="G814" s="29" t="s">
        <v>2</v>
      </c>
      <c r="H814" s="29" t="s">
        <v>2</v>
      </c>
      <c r="I814" s="29" t="s">
        <v>3</v>
      </c>
      <c r="J814" s="30">
        <v>1</v>
      </c>
      <c r="K814" s="29" t="s">
        <v>2</v>
      </c>
      <c r="L814" s="29" t="s">
        <v>2</v>
      </c>
      <c r="M814" s="29" t="s">
        <v>2</v>
      </c>
      <c r="N814" s="29" t="s">
        <v>3</v>
      </c>
      <c r="O814" s="1"/>
      <c r="P814" s="29" t="s">
        <v>4</v>
      </c>
      <c r="Q814" s="29"/>
      <c r="R814" s="85" t="s">
        <v>2</v>
      </c>
      <c r="S814" s="85" t="s">
        <v>2</v>
      </c>
      <c r="T814" s="117" t="str">
        <f t="shared" si="72"/>
        <v>ja</v>
      </c>
      <c r="U814" s="117" t="str">
        <f t="shared" si="73"/>
        <v>ja</v>
      </c>
      <c r="V814" s="142" t="s">
        <v>4580</v>
      </c>
      <c r="W814" s="118">
        <f t="shared" si="74"/>
        <v>1</v>
      </c>
      <c r="X814" s="117" t="str">
        <f t="shared" si="75"/>
        <v>OK</v>
      </c>
      <c r="Y814" s="117" t="str">
        <f t="shared" si="76"/>
        <v>keine</v>
      </c>
      <c r="Z814" s="117" t="str">
        <f t="shared" si="77"/>
        <v>OK</v>
      </c>
    </row>
    <row r="815" spans="1:26" s="117" customFormat="1" ht="12.75" hidden="1" customHeight="1" x14ac:dyDescent="0.35">
      <c r="A815" s="29" t="s">
        <v>3149</v>
      </c>
      <c r="B815" s="1" t="s">
        <v>236</v>
      </c>
      <c r="C815" s="29" t="s">
        <v>3</v>
      </c>
      <c r="D815" s="29" t="s">
        <v>3</v>
      </c>
      <c r="E815" s="29" t="s">
        <v>2</v>
      </c>
      <c r="F815" s="29" t="s">
        <v>2</v>
      </c>
      <c r="G815" s="29" t="s">
        <v>2</v>
      </c>
      <c r="H815" s="29" t="s">
        <v>2</v>
      </c>
      <c r="I815" s="29" t="s">
        <v>3</v>
      </c>
      <c r="J815" s="30">
        <v>1</v>
      </c>
      <c r="K815" s="29" t="s">
        <v>2</v>
      </c>
      <c r="L815" s="29" t="s">
        <v>2</v>
      </c>
      <c r="M815" s="29" t="s">
        <v>2</v>
      </c>
      <c r="N815" s="29" t="s">
        <v>3</v>
      </c>
      <c r="O815" s="1"/>
      <c r="P815" s="29" t="s">
        <v>4</v>
      </c>
      <c r="Q815" s="29"/>
      <c r="R815" s="85" t="s">
        <v>2</v>
      </c>
      <c r="S815" s="85" t="s">
        <v>2</v>
      </c>
      <c r="T815" s="117" t="str">
        <f t="shared" si="72"/>
        <v>ja</v>
      </c>
      <c r="U815" s="117" t="str">
        <f t="shared" si="73"/>
        <v>ja</v>
      </c>
      <c r="V815" s="142" t="s">
        <v>4580</v>
      </c>
      <c r="W815" s="118">
        <f t="shared" si="74"/>
        <v>1</v>
      </c>
      <c r="X815" s="117" t="str">
        <f t="shared" si="75"/>
        <v>OK</v>
      </c>
      <c r="Y815" s="117" t="str">
        <f t="shared" si="76"/>
        <v>keine</v>
      </c>
      <c r="Z815" s="117" t="str">
        <f t="shared" si="77"/>
        <v>OK</v>
      </c>
    </row>
    <row r="816" spans="1:26" s="117" customFormat="1" ht="12.75" hidden="1" customHeight="1" x14ac:dyDescent="0.35">
      <c r="A816" s="29" t="s">
        <v>3150</v>
      </c>
      <c r="B816" s="1" t="s">
        <v>237</v>
      </c>
      <c r="C816" s="29" t="s">
        <v>3</v>
      </c>
      <c r="D816" s="29" t="s">
        <v>3</v>
      </c>
      <c r="E816" s="29" t="s">
        <v>2</v>
      </c>
      <c r="F816" s="29" t="s">
        <v>2</v>
      </c>
      <c r="G816" s="29" t="s">
        <v>2</v>
      </c>
      <c r="H816" s="29" t="s">
        <v>2</v>
      </c>
      <c r="I816" s="29" t="s">
        <v>3</v>
      </c>
      <c r="J816" s="30">
        <v>1</v>
      </c>
      <c r="K816" s="29" t="s">
        <v>2</v>
      </c>
      <c r="L816" s="29" t="s">
        <v>2</v>
      </c>
      <c r="M816" s="29" t="s">
        <v>2</v>
      </c>
      <c r="N816" s="29" t="s">
        <v>3</v>
      </c>
      <c r="O816" s="1"/>
      <c r="P816" s="29" t="s">
        <v>4</v>
      </c>
      <c r="Q816" s="29"/>
      <c r="R816" s="85" t="s">
        <v>2</v>
      </c>
      <c r="S816" s="85" t="s">
        <v>2</v>
      </c>
      <c r="T816" s="117" t="str">
        <f t="shared" si="72"/>
        <v>ja</v>
      </c>
      <c r="U816" s="117" t="str">
        <f t="shared" si="73"/>
        <v>ja</v>
      </c>
      <c r="V816" s="142" t="s">
        <v>4580</v>
      </c>
      <c r="W816" s="118">
        <f t="shared" si="74"/>
        <v>1</v>
      </c>
      <c r="X816" s="117" t="str">
        <f t="shared" si="75"/>
        <v>OK</v>
      </c>
      <c r="Y816" s="117" t="str">
        <f t="shared" si="76"/>
        <v>keine</v>
      </c>
      <c r="Z816" s="117" t="str">
        <f t="shared" si="77"/>
        <v>OK</v>
      </c>
    </row>
    <row r="817" spans="1:26" s="117" customFormat="1" ht="12.75" hidden="1" customHeight="1" x14ac:dyDescent="0.35">
      <c r="A817" s="29" t="s">
        <v>2193</v>
      </c>
      <c r="B817" s="1" t="s">
        <v>2192</v>
      </c>
      <c r="C817" s="29" t="s">
        <v>3</v>
      </c>
      <c r="D817" s="29" t="s">
        <v>3</v>
      </c>
      <c r="E817" s="29" t="s">
        <v>2</v>
      </c>
      <c r="F817" s="29" t="s">
        <v>2</v>
      </c>
      <c r="G817" s="29" t="s">
        <v>2</v>
      </c>
      <c r="H817" s="29" t="s">
        <v>2</v>
      </c>
      <c r="I817" s="29" t="s">
        <v>3</v>
      </c>
      <c r="J817" s="30">
        <v>4</v>
      </c>
      <c r="K817" s="29" t="s">
        <v>2</v>
      </c>
      <c r="L817" s="29" t="s">
        <v>2</v>
      </c>
      <c r="M817" s="29" t="s">
        <v>2</v>
      </c>
      <c r="N817" s="29" t="s">
        <v>3</v>
      </c>
      <c r="O817" s="1" t="s">
        <v>2412</v>
      </c>
      <c r="P817" s="29">
        <v>1195</v>
      </c>
      <c r="Q817" s="29"/>
      <c r="R817" s="85" t="s">
        <v>2</v>
      </c>
      <c r="S817" s="85" t="s">
        <v>2</v>
      </c>
      <c r="T817" s="117" t="str">
        <f t="shared" si="72"/>
        <v>ja</v>
      </c>
      <c r="U817" s="117" t="str">
        <f t="shared" si="73"/>
        <v>ja</v>
      </c>
      <c r="V817" s="142" t="s">
        <v>4587</v>
      </c>
      <c r="W817" s="118">
        <f t="shared" si="74"/>
        <v>4</v>
      </c>
      <c r="X817" s="117" t="str">
        <f t="shared" si="75"/>
        <v>OK</v>
      </c>
      <c r="Y817" s="117">
        <f t="shared" si="76"/>
        <v>1195</v>
      </c>
      <c r="Z817" s="117" t="str">
        <f t="shared" si="77"/>
        <v>OK</v>
      </c>
    </row>
    <row r="818" spans="1:26" s="117" customFormat="1" ht="12.75" hidden="1" customHeight="1" x14ac:dyDescent="0.35">
      <c r="A818" s="29" t="s">
        <v>3151</v>
      </c>
      <c r="B818" s="1" t="s">
        <v>1964</v>
      </c>
      <c r="C818" s="29" t="s">
        <v>3</v>
      </c>
      <c r="D818" s="29" t="s">
        <v>3</v>
      </c>
      <c r="E818" s="29" t="s">
        <v>2</v>
      </c>
      <c r="F818" s="29" t="s">
        <v>2</v>
      </c>
      <c r="G818" s="29" t="s">
        <v>2</v>
      </c>
      <c r="H818" s="29" t="s">
        <v>2</v>
      </c>
      <c r="I818" s="29" t="s">
        <v>3</v>
      </c>
      <c r="J818" s="30">
        <v>1</v>
      </c>
      <c r="K818" s="29" t="s">
        <v>2</v>
      </c>
      <c r="L818" s="29" t="s">
        <v>2</v>
      </c>
      <c r="M818" s="29" t="s">
        <v>2</v>
      </c>
      <c r="N818" s="29" t="s">
        <v>3</v>
      </c>
      <c r="O818" s="1"/>
      <c r="P818" s="29" t="s">
        <v>4</v>
      </c>
      <c r="Q818" s="29"/>
      <c r="R818" s="85" t="s">
        <v>2</v>
      </c>
      <c r="S818" s="85" t="s">
        <v>2</v>
      </c>
      <c r="T818" s="117" t="str">
        <f t="shared" si="72"/>
        <v>ja</v>
      </c>
      <c r="U818" s="117" t="str">
        <f t="shared" si="73"/>
        <v>ja</v>
      </c>
      <c r="V818" s="142" t="s">
        <v>4580</v>
      </c>
      <c r="W818" s="118">
        <f t="shared" si="74"/>
        <v>1</v>
      </c>
      <c r="X818" s="117" t="str">
        <f t="shared" si="75"/>
        <v>OK</v>
      </c>
      <c r="Y818" s="117" t="str">
        <f t="shared" si="76"/>
        <v>keine</v>
      </c>
      <c r="Z818" s="117" t="str">
        <f t="shared" si="77"/>
        <v>OK</v>
      </c>
    </row>
    <row r="819" spans="1:26" s="117" customFormat="1" ht="12.75" hidden="1" customHeight="1" x14ac:dyDescent="0.35">
      <c r="A819" s="29" t="s">
        <v>3152</v>
      </c>
      <c r="B819" s="1" t="s">
        <v>692</v>
      </c>
      <c r="C819" s="29" t="s">
        <v>3</v>
      </c>
      <c r="D819" s="29" t="s">
        <v>3</v>
      </c>
      <c r="E819" s="29" t="s">
        <v>2</v>
      </c>
      <c r="F819" s="29" t="s">
        <v>2</v>
      </c>
      <c r="G819" s="29" t="s">
        <v>2</v>
      </c>
      <c r="H819" s="29" t="s">
        <v>2</v>
      </c>
      <c r="I819" s="29" t="s">
        <v>3</v>
      </c>
      <c r="J819" s="30">
        <v>1</v>
      </c>
      <c r="K819" s="29" t="s">
        <v>2</v>
      </c>
      <c r="L819" s="29" t="s">
        <v>2</v>
      </c>
      <c r="M819" s="29" t="s">
        <v>2</v>
      </c>
      <c r="N819" s="29" t="s">
        <v>3</v>
      </c>
      <c r="O819" s="1"/>
      <c r="P819" s="29" t="s">
        <v>4</v>
      </c>
      <c r="Q819" s="29"/>
      <c r="R819" s="85" t="s">
        <v>2</v>
      </c>
      <c r="S819" s="85" t="s">
        <v>2</v>
      </c>
      <c r="T819" s="117" t="str">
        <f t="shared" si="72"/>
        <v>ja</v>
      </c>
      <c r="U819" s="117" t="str">
        <f t="shared" si="73"/>
        <v>ja</v>
      </c>
      <c r="V819" s="142" t="s">
        <v>4591</v>
      </c>
      <c r="W819" s="118">
        <f t="shared" si="74"/>
        <v>1</v>
      </c>
      <c r="X819" s="117" t="str">
        <f t="shared" si="75"/>
        <v>OK</v>
      </c>
      <c r="Y819" s="117" t="str">
        <f t="shared" si="76"/>
        <v>keine</v>
      </c>
      <c r="Z819" s="117" t="str">
        <f t="shared" si="77"/>
        <v>OK</v>
      </c>
    </row>
    <row r="820" spans="1:26" s="117" customFormat="1" ht="12.75" hidden="1" customHeight="1" x14ac:dyDescent="0.35">
      <c r="A820" s="29" t="s">
        <v>3153</v>
      </c>
      <c r="B820" s="1" t="s">
        <v>702</v>
      </c>
      <c r="C820" s="29" t="s">
        <v>3</v>
      </c>
      <c r="D820" s="29" t="s">
        <v>3</v>
      </c>
      <c r="E820" s="29" t="s">
        <v>2</v>
      </c>
      <c r="F820" s="29" t="s">
        <v>2</v>
      </c>
      <c r="G820" s="29" t="s">
        <v>2</v>
      </c>
      <c r="H820" s="29" t="s">
        <v>2</v>
      </c>
      <c r="I820" s="29" t="s">
        <v>3</v>
      </c>
      <c r="J820" s="30">
        <v>1</v>
      </c>
      <c r="K820" s="29" t="s">
        <v>2</v>
      </c>
      <c r="L820" s="29" t="s">
        <v>2</v>
      </c>
      <c r="M820" s="29" t="s">
        <v>2</v>
      </c>
      <c r="N820" s="29" t="s">
        <v>3</v>
      </c>
      <c r="O820" s="1"/>
      <c r="P820" s="29" t="s">
        <v>4</v>
      </c>
      <c r="Q820" s="29"/>
      <c r="R820" s="85" t="s">
        <v>2</v>
      </c>
      <c r="S820" s="85" t="s">
        <v>2</v>
      </c>
      <c r="T820" s="117" t="str">
        <f t="shared" si="72"/>
        <v>ja</v>
      </c>
      <c r="U820" s="117" t="str">
        <f t="shared" si="73"/>
        <v>ja</v>
      </c>
      <c r="V820" s="142" t="s">
        <v>4585</v>
      </c>
      <c r="W820" s="118">
        <f t="shared" si="74"/>
        <v>1</v>
      </c>
      <c r="X820" s="117" t="str">
        <f t="shared" si="75"/>
        <v>OK</v>
      </c>
      <c r="Y820" s="117" t="str">
        <f t="shared" si="76"/>
        <v>keine</v>
      </c>
      <c r="Z820" s="117" t="str">
        <f t="shared" si="77"/>
        <v>OK</v>
      </c>
    </row>
    <row r="821" spans="1:26" s="117" customFormat="1" ht="12.75" hidden="1" customHeight="1" x14ac:dyDescent="0.35">
      <c r="A821" s="29" t="s">
        <v>2172</v>
      </c>
      <c r="B821" s="1" t="s">
        <v>2171</v>
      </c>
      <c r="C821" s="29" t="s">
        <v>3</v>
      </c>
      <c r="D821" s="29" t="s">
        <v>3</v>
      </c>
      <c r="E821" s="29" t="s">
        <v>2</v>
      </c>
      <c r="F821" s="29" t="s">
        <v>2</v>
      </c>
      <c r="G821" s="29" t="s">
        <v>2</v>
      </c>
      <c r="H821" s="29" t="s">
        <v>2</v>
      </c>
      <c r="I821" s="29" t="s">
        <v>3</v>
      </c>
      <c r="J821" s="30">
        <v>1</v>
      </c>
      <c r="K821" s="29" t="s">
        <v>2</v>
      </c>
      <c r="L821" s="29" t="s">
        <v>2</v>
      </c>
      <c r="M821" s="29" t="s">
        <v>2</v>
      </c>
      <c r="N821" s="29" t="s">
        <v>3</v>
      </c>
      <c r="O821" s="1"/>
      <c r="P821" s="29" t="s">
        <v>4</v>
      </c>
      <c r="Q821" s="29"/>
      <c r="R821" s="85" t="s">
        <v>3</v>
      </c>
      <c r="S821" s="85" t="s">
        <v>3</v>
      </c>
      <c r="T821" s="117" t="str">
        <f t="shared" si="72"/>
        <v>ja</v>
      </c>
      <c r="U821" s="117" t="str">
        <f t="shared" si="73"/>
        <v>ja</v>
      </c>
      <c r="V821" s="142" t="s">
        <v>4580</v>
      </c>
      <c r="W821" s="118">
        <f t="shared" si="74"/>
        <v>1</v>
      </c>
      <c r="X821" s="117" t="str">
        <f t="shared" si="75"/>
        <v>OK</v>
      </c>
      <c r="Y821" s="117" t="str">
        <f t="shared" si="76"/>
        <v>keine</v>
      </c>
      <c r="Z821" s="117" t="str">
        <f t="shared" si="77"/>
        <v>OK</v>
      </c>
    </row>
    <row r="822" spans="1:26" s="117" customFormat="1" ht="12.75" hidden="1" customHeight="1" x14ac:dyDescent="0.35">
      <c r="A822" s="29" t="s">
        <v>3154</v>
      </c>
      <c r="B822" s="1" t="s">
        <v>529</v>
      </c>
      <c r="C822" s="29" t="s">
        <v>3</v>
      </c>
      <c r="D822" s="29" t="s">
        <v>3</v>
      </c>
      <c r="E822" s="29" t="s">
        <v>2</v>
      </c>
      <c r="F822" s="29" t="s">
        <v>2</v>
      </c>
      <c r="G822" s="29" t="s">
        <v>2</v>
      </c>
      <c r="H822" s="29" t="s">
        <v>2</v>
      </c>
      <c r="I822" s="29" t="s">
        <v>3</v>
      </c>
      <c r="J822" s="30">
        <v>1</v>
      </c>
      <c r="K822" s="29" t="s">
        <v>2</v>
      </c>
      <c r="L822" s="29" t="s">
        <v>2</v>
      </c>
      <c r="M822" s="29" t="s">
        <v>2</v>
      </c>
      <c r="N822" s="29" t="s">
        <v>3</v>
      </c>
      <c r="O822" s="1"/>
      <c r="P822" s="29" t="s">
        <v>4</v>
      </c>
      <c r="Q822" s="29"/>
      <c r="R822" s="85" t="s">
        <v>2</v>
      </c>
      <c r="S822" s="85" t="s">
        <v>2</v>
      </c>
      <c r="T822" s="117" t="str">
        <f t="shared" si="72"/>
        <v>ja</v>
      </c>
      <c r="U822" s="117" t="str">
        <f t="shared" si="73"/>
        <v>ja</v>
      </c>
      <c r="V822" s="142" t="s">
        <v>4608</v>
      </c>
      <c r="W822" s="118">
        <f t="shared" si="74"/>
        <v>1</v>
      </c>
      <c r="X822" s="117" t="str">
        <f t="shared" si="75"/>
        <v>OK</v>
      </c>
      <c r="Y822" s="117" t="str">
        <f t="shared" si="76"/>
        <v>keine</v>
      </c>
      <c r="Z822" s="117" t="str">
        <f t="shared" si="77"/>
        <v>OK</v>
      </c>
    </row>
    <row r="823" spans="1:26" s="117" customFormat="1" ht="12.75" hidden="1" customHeight="1" x14ac:dyDescent="0.35">
      <c r="A823" s="29" t="s">
        <v>3155</v>
      </c>
      <c r="B823" s="1" t="s">
        <v>1965</v>
      </c>
      <c r="C823" s="29" t="s">
        <v>3</v>
      </c>
      <c r="D823" s="29" t="s">
        <v>3</v>
      </c>
      <c r="E823" s="29" t="s">
        <v>2</v>
      </c>
      <c r="F823" s="29" t="s">
        <v>2</v>
      </c>
      <c r="G823" s="29" t="s">
        <v>2</v>
      </c>
      <c r="H823" s="29" t="s">
        <v>2</v>
      </c>
      <c r="I823" s="29" t="s">
        <v>3</v>
      </c>
      <c r="J823" s="30">
        <v>1</v>
      </c>
      <c r="K823" s="29" t="s">
        <v>2</v>
      </c>
      <c r="L823" s="29" t="s">
        <v>2</v>
      </c>
      <c r="M823" s="29" t="s">
        <v>2</v>
      </c>
      <c r="N823" s="29" t="s">
        <v>3</v>
      </c>
      <c r="O823" s="1"/>
      <c r="P823" s="29" t="s">
        <v>4</v>
      </c>
      <c r="Q823" s="29"/>
      <c r="R823" s="85" t="s">
        <v>2</v>
      </c>
      <c r="S823" s="85" t="s">
        <v>2</v>
      </c>
      <c r="T823" s="117" t="str">
        <f t="shared" si="72"/>
        <v>ja</v>
      </c>
      <c r="U823" s="117" t="str">
        <f t="shared" si="73"/>
        <v>ja</v>
      </c>
      <c r="V823" s="142" t="s">
        <v>4591</v>
      </c>
      <c r="W823" s="118">
        <f t="shared" si="74"/>
        <v>1</v>
      </c>
      <c r="X823" s="117" t="str">
        <f t="shared" si="75"/>
        <v>OK</v>
      </c>
      <c r="Y823" s="117" t="str">
        <f t="shared" si="76"/>
        <v>keine</v>
      </c>
      <c r="Z823" s="117" t="str">
        <f t="shared" si="77"/>
        <v>OK</v>
      </c>
    </row>
    <row r="824" spans="1:26" s="117" customFormat="1" ht="12.75" hidden="1" customHeight="1" x14ac:dyDescent="0.35">
      <c r="A824" s="29" t="s">
        <v>3156</v>
      </c>
      <c r="B824" s="1" t="s">
        <v>1533</v>
      </c>
      <c r="C824" s="29" t="s">
        <v>3</v>
      </c>
      <c r="D824" s="29" t="s">
        <v>3</v>
      </c>
      <c r="E824" s="29" t="s">
        <v>2</v>
      </c>
      <c r="F824" s="29" t="s">
        <v>2</v>
      </c>
      <c r="G824" s="29" t="s">
        <v>2</v>
      </c>
      <c r="H824" s="29" t="s">
        <v>2</v>
      </c>
      <c r="I824" s="29" t="s">
        <v>3</v>
      </c>
      <c r="J824" s="30">
        <v>3</v>
      </c>
      <c r="K824" s="29" t="s">
        <v>2</v>
      </c>
      <c r="L824" s="29" t="s">
        <v>2</v>
      </c>
      <c r="M824" s="29" t="s">
        <v>2</v>
      </c>
      <c r="N824" s="29" t="s">
        <v>3</v>
      </c>
      <c r="O824" s="1"/>
      <c r="P824" s="29" t="s">
        <v>4</v>
      </c>
      <c r="Q824" s="29"/>
      <c r="R824" s="85" t="s">
        <v>2</v>
      </c>
      <c r="S824" s="85" t="s">
        <v>2</v>
      </c>
      <c r="T824" s="117" t="str">
        <f t="shared" si="72"/>
        <v>ja</v>
      </c>
      <c r="U824" s="117" t="str">
        <f t="shared" si="73"/>
        <v>ja</v>
      </c>
      <c r="V824" s="142" t="s">
        <v>4577</v>
      </c>
      <c r="W824" s="118">
        <f t="shared" si="74"/>
        <v>3</v>
      </c>
      <c r="X824" s="117" t="str">
        <f t="shared" si="75"/>
        <v>OK</v>
      </c>
      <c r="Y824" s="117" t="str">
        <f t="shared" si="76"/>
        <v>keine</v>
      </c>
      <c r="Z824" s="117" t="str">
        <f t="shared" si="77"/>
        <v>OK</v>
      </c>
    </row>
    <row r="825" spans="1:26" s="117" customFormat="1" ht="12.75" hidden="1" customHeight="1" x14ac:dyDescent="0.35">
      <c r="A825" s="29" t="s">
        <v>3157</v>
      </c>
      <c r="B825" s="1" t="s">
        <v>1966</v>
      </c>
      <c r="C825" s="29" t="s">
        <v>3</v>
      </c>
      <c r="D825" s="29" t="s">
        <v>3</v>
      </c>
      <c r="E825" s="29" t="s">
        <v>2</v>
      </c>
      <c r="F825" s="29" t="s">
        <v>2</v>
      </c>
      <c r="G825" s="29" t="s">
        <v>2</v>
      </c>
      <c r="H825" s="29" t="s">
        <v>2</v>
      </c>
      <c r="I825" s="29" t="s">
        <v>3</v>
      </c>
      <c r="J825" s="30">
        <v>1</v>
      </c>
      <c r="K825" s="29" t="s">
        <v>2</v>
      </c>
      <c r="L825" s="29" t="s">
        <v>2</v>
      </c>
      <c r="M825" s="29" t="s">
        <v>2</v>
      </c>
      <c r="N825" s="29" t="s">
        <v>3</v>
      </c>
      <c r="O825" s="1"/>
      <c r="P825" s="29" t="s">
        <v>4</v>
      </c>
      <c r="Q825" s="29"/>
      <c r="R825" s="85" t="s">
        <v>2</v>
      </c>
      <c r="S825" s="85" t="s">
        <v>2</v>
      </c>
      <c r="T825" s="117" t="str">
        <f t="shared" si="72"/>
        <v>ja</v>
      </c>
      <c r="U825" s="117" t="str">
        <f t="shared" si="73"/>
        <v>ja</v>
      </c>
      <c r="V825" s="142" t="s">
        <v>4591</v>
      </c>
      <c r="W825" s="118">
        <f t="shared" si="74"/>
        <v>1</v>
      </c>
      <c r="X825" s="117" t="str">
        <f t="shared" si="75"/>
        <v>OK</v>
      </c>
      <c r="Y825" s="117" t="str">
        <f t="shared" si="76"/>
        <v>keine</v>
      </c>
      <c r="Z825" s="117" t="str">
        <f t="shared" si="77"/>
        <v>OK</v>
      </c>
    </row>
    <row r="826" spans="1:26" s="117" customFormat="1" ht="12.75" hidden="1" customHeight="1" x14ac:dyDescent="0.35">
      <c r="A826" s="29" t="s">
        <v>3158</v>
      </c>
      <c r="B826" s="1" t="s">
        <v>1967</v>
      </c>
      <c r="C826" s="29" t="s">
        <v>2</v>
      </c>
      <c r="D826" s="29" t="s">
        <v>2</v>
      </c>
      <c r="E826" s="29" t="s">
        <v>2</v>
      </c>
      <c r="F826" s="29" t="s">
        <v>2</v>
      </c>
      <c r="G826" s="29" t="s">
        <v>2</v>
      </c>
      <c r="H826" s="29" t="s">
        <v>2</v>
      </c>
      <c r="I826" s="29" t="s">
        <v>2</v>
      </c>
      <c r="J826" s="30" t="s">
        <v>2</v>
      </c>
      <c r="K826" s="29" t="s">
        <v>2</v>
      </c>
      <c r="L826" s="29" t="s">
        <v>2</v>
      </c>
      <c r="M826" s="29" t="s">
        <v>2</v>
      </c>
      <c r="N826" s="29" t="s">
        <v>2</v>
      </c>
      <c r="O826" s="1" t="s">
        <v>2411</v>
      </c>
      <c r="P826" s="29" t="s">
        <v>59</v>
      </c>
      <c r="Q826" s="29"/>
      <c r="R826" s="85" t="s">
        <v>2</v>
      </c>
      <c r="S826" s="85" t="s">
        <v>2</v>
      </c>
      <c r="T826" s="117" t="str">
        <f t="shared" si="72"/>
        <v>nein</v>
      </c>
      <c r="U826" s="117" t="str">
        <f t="shared" si="73"/>
        <v>nein</v>
      </c>
      <c r="V826" s="142" t="s">
        <v>2411</v>
      </c>
      <c r="W826" s="118" t="str">
        <f t="shared" si="74"/>
        <v>nein</v>
      </c>
      <c r="X826" s="117" t="str">
        <f t="shared" si="75"/>
        <v>OK</v>
      </c>
      <c r="Y826" s="117" t="str">
        <f t="shared" si="76"/>
        <v>nicht FK (Vereins-RS)</v>
      </c>
      <c r="Z826" s="117" t="str">
        <f t="shared" si="77"/>
        <v>OK</v>
      </c>
    </row>
    <row r="827" spans="1:26" s="117" customFormat="1" ht="12.75" hidden="1" customHeight="1" x14ac:dyDescent="0.35">
      <c r="A827" s="29" t="s">
        <v>3159</v>
      </c>
      <c r="B827" s="1" t="s">
        <v>2070</v>
      </c>
      <c r="C827" s="29" t="s">
        <v>3</v>
      </c>
      <c r="D827" s="29" t="s">
        <v>3</v>
      </c>
      <c r="E827" s="29" t="s">
        <v>2</v>
      </c>
      <c r="F827" s="29" t="s">
        <v>2</v>
      </c>
      <c r="G827" s="29" t="s">
        <v>2</v>
      </c>
      <c r="H827" s="29" t="s">
        <v>2</v>
      </c>
      <c r="I827" s="133" t="s">
        <v>3</v>
      </c>
      <c r="J827" s="134">
        <v>1</v>
      </c>
      <c r="K827" s="29" t="s">
        <v>2</v>
      </c>
      <c r="L827" s="29" t="s">
        <v>2</v>
      </c>
      <c r="M827" s="29" t="s">
        <v>2</v>
      </c>
      <c r="N827" s="29" t="s">
        <v>3</v>
      </c>
      <c r="O827" s="1"/>
      <c r="P827" s="29" t="s">
        <v>4</v>
      </c>
      <c r="Q827" s="29"/>
      <c r="R827" s="85" t="s">
        <v>2</v>
      </c>
      <c r="S827" s="85" t="s">
        <v>2</v>
      </c>
      <c r="T827" s="117" t="str">
        <f t="shared" si="72"/>
        <v>ja</v>
      </c>
      <c r="U827" s="117" t="str">
        <f t="shared" si="73"/>
        <v>ja</v>
      </c>
      <c r="V827" s="142" t="s">
        <v>4606</v>
      </c>
      <c r="W827" s="118">
        <f t="shared" si="74"/>
        <v>1</v>
      </c>
      <c r="X827" s="117" t="str">
        <f t="shared" si="75"/>
        <v>OK</v>
      </c>
      <c r="Y827" s="117" t="str">
        <f t="shared" si="76"/>
        <v>keine</v>
      </c>
      <c r="Z827" s="117" t="str">
        <f t="shared" si="77"/>
        <v>OK</v>
      </c>
    </row>
    <row r="828" spans="1:26" s="117" customFormat="1" ht="12.75" hidden="1" customHeight="1" x14ac:dyDescent="0.35">
      <c r="A828" s="29" t="s">
        <v>3160</v>
      </c>
      <c r="B828" s="1" t="s">
        <v>868</v>
      </c>
      <c r="C828" s="29" t="s">
        <v>3</v>
      </c>
      <c r="D828" s="29" t="s">
        <v>3</v>
      </c>
      <c r="E828" s="29" t="s">
        <v>2</v>
      </c>
      <c r="F828" s="29" t="s">
        <v>2</v>
      </c>
      <c r="G828" s="29" t="s">
        <v>2</v>
      </c>
      <c r="H828" s="29" t="s">
        <v>2</v>
      </c>
      <c r="I828" s="29" t="s">
        <v>3</v>
      </c>
      <c r="J828" s="30">
        <v>1</v>
      </c>
      <c r="K828" s="29" t="s">
        <v>2</v>
      </c>
      <c r="L828" s="29" t="s">
        <v>2</v>
      </c>
      <c r="M828" s="29" t="s">
        <v>2</v>
      </c>
      <c r="N828" s="29" t="s">
        <v>3</v>
      </c>
      <c r="O828" s="1"/>
      <c r="P828" s="29" t="s">
        <v>4</v>
      </c>
      <c r="Q828" s="29"/>
      <c r="R828" s="85" t="s">
        <v>2</v>
      </c>
      <c r="S828" s="85" t="s">
        <v>2</v>
      </c>
      <c r="T828" s="117" t="str">
        <f t="shared" si="72"/>
        <v>ja</v>
      </c>
      <c r="U828" s="117" t="str">
        <f t="shared" si="73"/>
        <v>ja</v>
      </c>
      <c r="V828" s="142" t="s">
        <v>4583</v>
      </c>
      <c r="W828" s="118">
        <f t="shared" si="74"/>
        <v>1</v>
      </c>
      <c r="X828" s="117" t="str">
        <f t="shared" si="75"/>
        <v>OK</v>
      </c>
      <c r="Y828" s="117" t="str">
        <f t="shared" si="76"/>
        <v>keine</v>
      </c>
      <c r="Z828" s="117" t="str">
        <f t="shared" si="77"/>
        <v>OK</v>
      </c>
    </row>
    <row r="829" spans="1:26" s="117" customFormat="1" ht="12.75" hidden="1" customHeight="1" x14ac:dyDescent="0.35">
      <c r="A829" s="29" t="s">
        <v>3161</v>
      </c>
      <c r="B829" s="1" t="s">
        <v>474</v>
      </c>
      <c r="C829" s="29" t="s">
        <v>3</v>
      </c>
      <c r="D829" s="29" t="s">
        <v>3</v>
      </c>
      <c r="E829" s="29" t="s">
        <v>2</v>
      </c>
      <c r="F829" s="29" t="s">
        <v>2</v>
      </c>
      <c r="G829" s="29" t="s">
        <v>2</v>
      </c>
      <c r="H829" s="29" t="s">
        <v>2</v>
      </c>
      <c r="I829" s="29" t="s">
        <v>3</v>
      </c>
      <c r="J829" s="30">
        <v>1</v>
      </c>
      <c r="K829" s="29" t="s">
        <v>2</v>
      </c>
      <c r="L829" s="29" t="s">
        <v>2</v>
      </c>
      <c r="M829" s="29" t="s">
        <v>2</v>
      </c>
      <c r="N829" s="29" t="s">
        <v>3</v>
      </c>
      <c r="O829" s="1"/>
      <c r="P829" s="29" t="s">
        <v>4</v>
      </c>
      <c r="Q829" s="29"/>
      <c r="R829" s="85" t="s">
        <v>3</v>
      </c>
      <c r="S829" s="85" t="s">
        <v>3</v>
      </c>
      <c r="T829" s="117" t="str">
        <f t="shared" si="72"/>
        <v>ja</v>
      </c>
      <c r="U829" s="117" t="str">
        <f t="shared" si="73"/>
        <v>ja</v>
      </c>
      <c r="V829" s="142" t="s">
        <v>4580</v>
      </c>
      <c r="W829" s="118">
        <f t="shared" si="74"/>
        <v>1</v>
      </c>
      <c r="X829" s="117" t="str">
        <f t="shared" si="75"/>
        <v>OK</v>
      </c>
      <c r="Y829" s="117" t="str">
        <f t="shared" si="76"/>
        <v>keine</v>
      </c>
      <c r="Z829" s="117" t="str">
        <f t="shared" si="77"/>
        <v>OK</v>
      </c>
    </row>
    <row r="830" spans="1:26" s="117" customFormat="1" ht="12.75" hidden="1" customHeight="1" x14ac:dyDescent="0.35">
      <c r="A830" s="29" t="s">
        <v>3162</v>
      </c>
      <c r="B830" s="1" t="s">
        <v>1968</v>
      </c>
      <c r="C830" s="29" t="s">
        <v>3</v>
      </c>
      <c r="D830" s="29" t="s">
        <v>3</v>
      </c>
      <c r="E830" s="29" t="s">
        <v>2</v>
      </c>
      <c r="F830" s="29" t="s">
        <v>2</v>
      </c>
      <c r="G830" s="29" t="s">
        <v>2</v>
      </c>
      <c r="H830" s="29" t="s">
        <v>2</v>
      </c>
      <c r="I830" s="133" t="s">
        <v>3</v>
      </c>
      <c r="J830" s="134">
        <v>1</v>
      </c>
      <c r="K830" s="29" t="s">
        <v>2</v>
      </c>
      <c r="L830" s="29" t="s">
        <v>2</v>
      </c>
      <c r="M830" s="29" t="s">
        <v>2</v>
      </c>
      <c r="N830" s="29" t="s">
        <v>3</v>
      </c>
      <c r="O830" s="1"/>
      <c r="P830" s="29" t="s">
        <v>4</v>
      </c>
      <c r="Q830" s="29"/>
      <c r="R830" s="85" t="s">
        <v>2</v>
      </c>
      <c r="S830" s="85" t="s">
        <v>2</v>
      </c>
      <c r="T830" s="117" t="str">
        <f t="shared" si="72"/>
        <v>ja</v>
      </c>
      <c r="U830" s="117" t="str">
        <f t="shared" si="73"/>
        <v>ja</v>
      </c>
      <c r="V830" s="142" t="s">
        <v>4606</v>
      </c>
      <c r="W830" s="118">
        <f t="shared" si="74"/>
        <v>1</v>
      </c>
      <c r="X830" s="117" t="str">
        <f t="shared" si="75"/>
        <v>OK</v>
      </c>
      <c r="Y830" s="117" t="str">
        <f t="shared" si="76"/>
        <v>keine</v>
      </c>
      <c r="Z830" s="117" t="str">
        <f t="shared" si="77"/>
        <v>OK</v>
      </c>
    </row>
    <row r="831" spans="1:26" s="117" customFormat="1" ht="12.75" hidden="1" customHeight="1" x14ac:dyDescent="0.35">
      <c r="A831" s="29" t="s">
        <v>3163</v>
      </c>
      <c r="B831" s="1" t="s">
        <v>228</v>
      </c>
      <c r="C831" s="29" t="s">
        <v>3</v>
      </c>
      <c r="D831" s="29" t="s">
        <v>3</v>
      </c>
      <c r="E831" s="29" t="s">
        <v>2</v>
      </c>
      <c r="F831" s="29" t="s">
        <v>2</v>
      </c>
      <c r="G831" s="29" t="s">
        <v>2</v>
      </c>
      <c r="H831" s="29" t="s">
        <v>2</v>
      </c>
      <c r="I831" s="29" t="s">
        <v>3</v>
      </c>
      <c r="J831" s="30">
        <v>1</v>
      </c>
      <c r="K831" s="29" t="s">
        <v>2</v>
      </c>
      <c r="L831" s="29" t="s">
        <v>2</v>
      </c>
      <c r="M831" s="29" t="s">
        <v>2</v>
      </c>
      <c r="N831" s="29" t="s">
        <v>3</v>
      </c>
      <c r="O831" s="1"/>
      <c r="P831" s="29" t="s">
        <v>4</v>
      </c>
      <c r="Q831" s="29"/>
      <c r="R831" s="85" t="s">
        <v>3</v>
      </c>
      <c r="S831" s="85" t="s">
        <v>3</v>
      </c>
      <c r="T831" s="117" t="str">
        <f t="shared" si="72"/>
        <v>ja</v>
      </c>
      <c r="U831" s="117" t="str">
        <f t="shared" si="73"/>
        <v>ja</v>
      </c>
      <c r="V831" s="142" t="s">
        <v>4580</v>
      </c>
      <c r="W831" s="118">
        <f t="shared" si="74"/>
        <v>1</v>
      </c>
      <c r="X831" s="117" t="str">
        <f t="shared" si="75"/>
        <v>OK</v>
      </c>
      <c r="Y831" s="117" t="str">
        <f t="shared" si="76"/>
        <v>keine</v>
      </c>
      <c r="Z831" s="117" t="str">
        <f t="shared" si="77"/>
        <v>OK</v>
      </c>
    </row>
    <row r="832" spans="1:26" s="117" customFormat="1" ht="12.75" hidden="1" customHeight="1" x14ac:dyDescent="0.35">
      <c r="A832" s="29" t="s">
        <v>3164</v>
      </c>
      <c r="B832" s="1" t="s">
        <v>876</v>
      </c>
      <c r="C832" s="29" t="s">
        <v>3</v>
      </c>
      <c r="D832" s="29" t="s">
        <v>3</v>
      </c>
      <c r="E832" s="29" t="s">
        <v>2</v>
      </c>
      <c r="F832" s="29" t="s">
        <v>2</v>
      </c>
      <c r="G832" s="29" t="s">
        <v>2</v>
      </c>
      <c r="H832" s="29" t="s">
        <v>2</v>
      </c>
      <c r="I832" s="133" t="s">
        <v>3</v>
      </c>
      <c r="J832" s="134">
        <v>1</v>
      </c>
      <c r="K832" s="29" t="s">
        <v>2</v>
      </c>
      <c r="L832" s="29" t="s">
        <v>2</v>
      </c>
      <c r="M832" s="29" t="s">
        <v>2</v>
      </c>
      <c r="N832" s="29" t="s">
        <v>3</v>
      </c>
      <c r="O832" s="1"/>
      <c r="P832" s="29" t="s">
        <v>4</v>
      </c>
      <c r="Q832" s="29"/>
      <c r="R832" s="85" t="s">
        <v>2</v>
      </c>
      <c r="S832" s="85" t="s">
        <v>2</v>
      </c>
      <c r="T832" s="117" t="str">
        <f t="shared" si="72"/>
        <v>ja</v>
      </c>
      <c r="U832" s="117" t="str">
        <f t="shared" si="73"/>
        <v>ja</v>
      </c>
      <c r="V832" s="142" t="s">
        <v>4606</v>
      </c>
      <c r="W832" s="118">
        <f t="shared" si="74"/>
        <v>1</v>
      </c>
      <c r="X832" s="117" t="str">
        <f t="shared" si="75"/>
        <v>OK</v>
      </c>
      <c r="Y832" s="117" t="str">
        <f t="shared" si="76"/>
        <v>keine</v>
      </c>
      <c r="Z832" s="117" t="str">
        <f t="shared" si="77"/>
        <v>OK</v>
      </c>
    </row>
    <row r="833" spans="1:26" s="117" customFormat="1" ht="12.75" hidden="1" customHeight="1" x14ac:dyDescent="0.35">
      <c r="A833" s="29" t="s">
        <v>3165</v>
      </c>
      <c r="B833" s="1" t="s">
        <v>1026</v>
      </c>
      <c r="C833" s="29" t="s">
        <v>3</v>
      </c>
      <c r="D833" s="29" t="s">
        <v>3</v>
      </c>
      <c r="E833" s="29" t="s">
        <v>2</v>
      </c>
      <c r="F833" s="29" t="s">
        <v>2</v>
      </c>
      <c r="G833" s="29" t="s">
        <v>2</v>
      </c>
      <c r="H833" s="29" t="s">
        <v>2</v>
      </c>
      <c r="I833" s="29" t="s">
        <v>3</v>
      </c>
      <c r="J833" s="30">
        <v>1</v>
      </c>
      <c r="K833" s="29" t="s">
        <v>2</v>
      </c>
      <c r="L833" s="29" t="s">
        <v>2</v>
      </c>
      <c r="M833" s="29" t="s">
        <v>2</v>
      </c>
      <c r="N833" s="29" t="s">
        <v>3</v>
      </c>
      <c r="O833" s="1"/>
      <c r="P833" s="29" t="s">
        <v>4</v>
      </c>
      <c r="Q833" s="29"/>
      <c r="R833" s="85" t="s">
        <v>3</v>
      </c>
      <c r="S833" s="85" t="s">
        <v>3</v>
      </c>
      <c r="T833" s="117" t="str">
        <f t="shared" si="72"/>
        <v>ja</v>
      </c>
      <c r="U833" s="117" t="str">
        <f t="shared" si="73"/>
        <v>ja</v>
      </c>
      <c r="V833" s="142" t="s">
        <v>4579</v>
      </c>
      <c r="W833" s="118">
        <f t="shared" si="74"/>
        <v>1</v>
      </c>
      <c r="X833" s="117" t="str">
        <f t="shared" si="75"/>
        <v>OK</v>
      </c>
      <c r="Y833" s="117" t="str">
        <f t="shared" si="76"/>
        <v>keine</v>
      </c>
      <c r="Z833" s="117" t="str">
        <f t="shared" si="77"/>
        <v>OK</v>
      </c>
    </row>
    <row r="834" spans="1:26" s="117" customFormat="1" ht="12.75" hidden="1" customHeight="1" x14ac:dyDescent="0.35">
      <c r="A834" s="29" t="s">
        <v>2195</v>
      </c>
      <c r="B834" s="1" t="s">
        <v>2194</v>
      </c>
      <c r="C834" s="29" t="s">
        <v>3</v>
      </c>
      <c r="D834" s="29" t="s">
        <v>3</v>
      </c>
      <c r="E834" s="29" t="s">
        <v>2</v>
      </c>
      <c r="F834" s="29" t="s">
        <v>2</v>
      </c>
      <c r="G834" s="29" t="s">
        <v>2</v>
      </c>
      <c r="H834" s="29" t="s">
        <v>2</v>
      </c>
      <c r="I834" s="133" t="s">
        <v>3</v>
      </c>
      <c r="J834" s="134">
        <v>1</v>
      </c>
      <c r="K834" s="29" t="s">
        <v>2</v>
      </c>
      <c r="L834" s="29" t="s">
        <v>2</v>
      </c>
      <c r="M834" s="29" t="s">
        <v>2</v>
      </c>
      <c r="N834" s="29" t="s">
        <v>3</v>
      </c>
      <c r="O834" s="1"/>
      <c r="P834" s="29" t="s">
        <v>4</v>
      </c>
      <c r="Q834" s="29"/>
      <c r="R834" s="85" t="s">
        <v>2</v>
      </c>
      <c r="S834" s="85" t="s">
        <v>2</v>
      </c>
      <c r="T834" s="117" t="str">
        <f t="shared" si="72"/>
        <v>ja</v>
      </c>
      <c r="U834" s="117" t="str">
        <f t="shared" si="73"/>
        <v>ja</v>
      </c>
      <c r="V834" s="142" t="s">
        <v>4606</v>
      </c>
      <c r="W834" s="118">
        <f t="shared" si="74"/>
        <v>1</v>
      </c>
      <c r="X834" s="117" t="str">
        <f t="shared" si="75"/>
        <v>OK</v>
      </c>
      <c r="Y834" s="117" t="str">
        <f t="shared" si="76"/>
        <v>keine</v>
      </c>
      <c r="Z834" s="117" t="str">
        <f t="shared" si="77"/>
        <v>OK</v>
      </c>
    </row>
    <row r="835" spans="1:26" s="117" customFormat="1" ht="12.75" hidden="1" customHeight="1" x14ac:dyDescent="0.35">
      <c r="A835" s="29" t="s">
        <v>3166</v>
      </c>
      <c r="B835" s="1" t="s">
        <v>1572</v>
      </c>
      <c r="C835" s="29" t="s">
        <v>3</v>
      </c>
      <c r="D835" s="29" t="s">
        <v>3</v>
      </c>
      <c r="E835" s="29" t="s">
        <v>2</v>
      </c>
      <c r="F835" s="29" t="s">
        <v>2</v>
      </c>
      <c r="G835" s="29" t="s">
        <v>2</v>
      </c>
      <c r="H835" s="29" t="s">
        <v>2</v>
      </c>
      <c r="I835" s="29" t="s">
        <v>3</v>
      </c>
      <c r="J835" s="30">
        <v>1</v>
      </c>
      <c r="K835" s="29" t="s">
        <v>2</v>
      </c>
      <c r="L835" s="29" t="s">
        <v>2</v>
      </c>
      <c r="M835" s="29" t="s">
        <v>2</v>
      </c>
      <c r="N835" s="29" t="s">
        <v>3</v>
      </c>
      <c r="O835" s="1"/>
      <c r="P835" s="29" t="s">
        <v>4</v>
      </c>
      <c r="Q835" s="29"/>
      <c r="R835" s="85" t="s">
        <v>2</v>
      </c>
      <c r="S835" s="85" t="s">
        <v>2</v>
      </c>
      <c r="T835" s="117" t="str">
        <f t="shared" ref="T835:T896" si="78">IF(AND(C835="nein",D835="nein",E835="nein",F835="nein",G835="nein",H835="nein",I835="nein",K835="nein",L835="nein",M835="nein",N835="nein"),"nein","ja")</f>
        <v>ja</v>
      </c>
      <c r="U835" s="117" t="str">
        <f t="shared" ref="U835:U896" si="79">IF(OR(C835="ja",D835="ja",G835="ja",A835="8100"),"ja","nein")</f>
        <v>ja</v>
      </c>
      <c r="V835" s="142" t="s">
        <v>4573</v>
      </c>
      <c r="W835" s="118">
        <f t="shared" ref="W835:W897" si="80">J835</f>
        <v>1</v>
      </c>
      <c r="X835" s="117" t="str">
        <f t="shared" ref="X835:X897" si="81">IF(J835=W835,"OK","NICHT OK!")</f>
        <v>OK</v>
      </c>
      <c r="Y835" s="117" t="str">
        <f t="shared" ref="Y835:Y897" si="82">P835</f>
        <v>keine</v>
      </c>
      <c r="Z835" s="117" t="str">
        <f t="shared" ref="Z835:Z897" si="83">IF(P835=Y835,"OK","NICHT OK!")</f>
        <v>OK</v>
      </c>
    </row>
    <row r="836" spans="1:26" s="117" customFormat="1" ht="12.75" hidden="1" customHeight="1" x14ac:dyDescent="0.35">
      <c r="A836" s="29" t="s">
        <v>3167</v>
      </c>
      <c r="B836" s="1" t="s">
        <v>1085</v>
      </c>
      <c r="C836" s="29" t="s">
        <v>3</v>
      </c>
      <c r="D836" s="29" t="s">
        <v>3</v>
      </c>
      <c r="E836" s="29" t="s">
        <v>2</v>
      </c>
      <c r="F836" s="29" t="s">
        <v>2</v>
      </c>
      <c r="G836" s="29" t="s">
        <v>2</v>
      </c>
      <c r="H836" s="29" t="s">
        <v>2</v>
      </c>
      <c r="I836" s="29" t="s">
        <v>3</v>
      </c>
      <c r="J836" s="30">
        <v>2</v>
      </c>
      <c r="K836" s="29" t="s">
        <v>2</v>
      </c>
      <c r="L836" s="29" t="s">
        <v>2</v>
      </c>
      <c r="M836" s="29" t="s">
        <v>2</v>
      </c>
      <c r="N836" s="29" t="s">
        <v>3</v>
      </c>
      <c r="O836" s="1"/>
      <c r="P836" s="29" t="s">
        <v>4</v>
      </c>
      <c r="Q836" s="29"/>
      <c r="R836" s="85" t="s">
        <v>3</v>
      </c>
      <c r="S836" s="85" t="s">
        <v>3</v>
      </c>
      <c r="T836" s="117" t="str">
        <f t="shared" si="78"/>
        <v>ja</v>
      </c>
      <c r="U836" s="117" t="str">
        <f t="shared" si="79"/>
        <v>ja</v>
      </c>
      <c r="V836" s="142" t="s">
        <v>4596</v>
      </c>
      <c r="W836" s="118">
        <f t="shared" si="80"/>
        <v>2</v>
      </c>
      <c r="X836" s="117" t="str">
        <f t="shared" si="81"/>
        <v>OK</v>
      </c>
      <c r="Y836" s="117" t="str">
        <f t="shared" si="82"/>
        <v>keine</v>
      </c>
      <c r="Z836" s="117" t="str">
        <f t="shared" si="83"/>
        <v>OK</v>
      </c>
    </row>
    <row r="837" spans="1:26" s="117" customFormat="1" ht="12.75" hidden="1" customHeight="1" x14ac:dyDescent="0.35">
      <c r="A837" s="29">
        <v>11985</v>
      </c>
      <c r="B837" s="1" t="s">
        <v>4483</v>
      </c>
      <c r="C837" s="29" t="s">
        <v>3</v>
      </c>
      <c r="D837" s="29" t="s">
        <v>3</v>
      </c>
      <c r="E837" s="29" t="s">
        <v>2</v>
      </c>
      <c r="F837" s="29" t="s">
        <v>2</v>
      </c>
      <c r="G837" s="29" t="s">
        <v>2</v>
      </c>
      <c r="H837" s="29" t="s">
        <v>2</v>
      </c>
      <c r="I837" s="29" t="s">
        <v>3</v>
      </c>
      <c r="J837" s="30">
        <v>1</v>
      </c>
      <c r="K837" s="29" t="s">
        <v>2</v>
      </c>
      <c r="L837" s="29" t="s">
        <v>2</v>
      </c>
      <c r="M837" s="29" t="s">
        <v>2</v>
      </c>
      <c r="N837" s="29" t="s">
        <v>3</v>
      </c>
      <c r="O837" s="1"/>
      <c r="P837" s="29" t="s">
        <v>4</v>
      </c>
      <c r="Q837" s="29"/>
      <c r="R837" s="85" t="s">
        <v>3</v>
      </c>
      <c r="S837" s="85" t="s">
        <v>3</v>
      </c>
      <c r="T837" s="117" t="str">
        <f t="shared" si="78"/>
        <v>ja</v>
      </c>
      <c r="U837" s="117" t="str">
        <f t="shared" si="79"/>
        <v>ja</v>
      </c>
      <c r="V837" s="142" t="s">
        <v>4580</v>
      </c>
      <c r="W837" s="118">
        <f t="shared" si="80"/>
        <v>1</v>
      </c>
      <c r="X837" s="117" t="str">
        <f t="shared" si="81"/>
        <v>OK</v>
      </c>
      <c r="Y837" s="117" t="str">
        <f t="shared" si="82"/>
        <v>keine</v>
      </c>
      <c r="Z837" s="117" t="str">
        <f t="shared" si="83"/>
        <v>OK</v>
      </c>
    </row>
    <row r="838" spans="1:26" s="117" customFormat="1" ht="12.75" customHeight="1" x14ac:dyDescent="0.35">
      <c r="A838" s="29" t="s">
        <v>3168</v>
      </c>
      <c r="B838" s="1" t="s">
        <v>645</v>
      </c>
      <c r="C838" s="29" t="s">
        <v>3</v>
      </c>
      <c r="D838" s="29" t="s">
        <v>3</v>
      </c>
      <c r="E838" s="29" t="s">
        <v>2</v>
      </c>
      <c r="F838" s="29" t="s">
        <v>2</v>
      </c>
      <c r="G838" s="29" t="s">
        <v>3</v>
      </c>
      <c r="H838" s="29" t="s">
        <v>2</v>
      </c>
      <c r="I838" s="29" t="s">
        <v>3</v>
      </c>
      <c r="J838" s="30">
        <v>1</v>
      </c>
      <c r="K838" s="29" t="s">
        <v>2</v>
      </c>
      <c r="L838" s="29" t="s">
        <v>2</v>
      </c>
      <c r="M838" s="29" t="s">
        <v>2</v>
      </c>
      <c r="N838" s="29" t="s">
        <v>3</v>
      </c>
      <c r="O838" s="1" t="s">
        <v>4468</v>
      </c>
      <c r="P838" s="29" t="s">
        <v>4</v>
      </c>
      <c r="Q838" s="29" t="s">
        <v>4442</v>
      </c>
      <c r="R838" s="85" t="s">
        <v>3</v>
      </c>
      <c r="S838" s="85" t="s">
        <v>3</v>
      </c>
      <c r="T838" s="117" t="str">
        <f t="shared" si="78"/>
        <v>ja</v>
      </c>
      <c r="U838" s="117" t="str">
        <f t="shared" si="79"/>
        <v>ja</v>
      </c>
      <c r="V838" s="142" t="s">
        <v>4579</v>
      </c>
      <c r="W838" s="118">
        <f t="shared" si="80"/>
        <v>1</v>
      </c>
      <c r="X838" s="117" t="str">
        <f t="shared" si="81"/>
        <v>OK</v>
      </c>
      <c r="Y838" s="117" t="str">
        <f t="shared" si="82"/>
        <v>keine</v>
      </c>
      <c r="Z838" s="117" t="str">
        <f t="shared" si="83"/>
        <v>OK</v>
      </c>
    </row>
    <row r="839" spans="1:26" s="117" customFormat="1" ht="12.75" hidden="1" customHeight="1" x14ac:dyDescent="0.35">
      <c r="A839" s="29" t="s">
        <v>3169</v>
      </c>
      <c r="B839" s="1" t="s">
        <v>1346</v>
      </c>
      <c r="C839" s="29" t="s">
        <v>3</v>
      </c>
      <c r="D839" s="29" t="s">
        <v>3</v>
      </c>
      <c r="E839" s="29" t="s">
        <v>2</v>
      </c>
      <c r="F839" s="29" t="s">
        <v>2</v>
      </c>
      <c r="G839" s="29" t="s">
        <v>2</v>
      </c>
      <c r="H839" s="29" t="s">
        <v>2</v>
      </c>
      <c r="I839" s="29" t="s">
        <v>3</v>
      </c>
      <c r="J839" s="30">
        <v>1</v>
      </c>
      <c r="K839" s="29" t="s">
        <v>2</v>
      </c>
      <c r="L839" s="29" t="s">
        <v>2</v>
      </c>
      <c r="M839" s="29" t="s">
        <v>2</v>
      </c>
      <c r="N839" s="29" t="s">
        <v>3</v>
      </c>
      <c r="O839" s="1"/>
      <c r="P839" s="29" t="s">
        <v>4</v>
      </c>
      <c r="Q839" s="29"/>
      <c r="R839" s="85" t="s">
        <v>3</v>
      </c>
      <c r="S839" s="85" t="s">
        <v>3</v>
      </c>
      <c r="T839" s="117" t="str">
        <f t="shared" si="78"/>
        <v>ja</v>
      </c>
      <c r="U839" s="117" t="str">
        <f t="shared" si="79"/>
        <v>ja</v>
      </c>
      <c r="V839" s="142" t="s">
        <v>4622</v>
      </c>
      <c r="W839" s="118">
        <f t="shared" si="80"/>
        <v>1</v>
      </c>
      <c r="X839" s="117" t="str">
        <f t="shared" si="81"/>
        <v>OK</v>
      </c>
      <c r="Y839" s="117" t="str">
        <f t="shared" si="82"/>
        <v>keine</v>
      </c>
      <c r="Z839" s="117" t="str">
        <f t="shared" si="83"/>
        <v>OK</v>
      </c>
    </row>
    <row r="840" spans="1:26" s="117" customFormat="1" ht="12.75" hidden="1" customHeight="1" x14ac:dyDescent="0.35">
      <c r="A840" s="29" t="s">
        <v>3170</v>
      </c>
      <c r="B840" s="1" t="s">
        <v>1649</v>
      </c>
      <c r="C840" s="29" t="s">
        <v>3</v>
      </c>
      <c r="D840" s="29" t="s">
        <v>3</v>
      </c>
      <c r="E840" s="29" t="s">
        <v>2</v>
      </c>
      <c r="F840" s="29" t="s">
        <v>2</v>
      </c>
      <c r="G840" s="29" t="s">
        <v>2</v>
      </c>
      <c r="H840" s="29" t="s">
        <v>2</v>
      </c>
      <c r="I840" s="29" t="s">
        <v>3</v>
      </c>
      <c r="J840" s="30">
        <v>1</v>
      </c>
      <c r="K840" s="29" t="s">
        <v>2</v>
      </c>
      <c r="L840" s="29" t="s">
        <v>2</v>
      </c>
      <c r="M840" s="29" t="s">
        <v>2</v>
      </c>
      <c r="N840" s="29" t="s">
        <v>3</v>
      </c>
      <c r="O840" s="1"/>
      <c r="P840" s="29" t="s">
        <v>4</v>
      </c>
      <c r="Q840" s="29"/>
      <c r="R840" s="85" t="s">
        <v>2</v>
      </c>
      <c r="S840" s="85" t="s">
        <v>2</v>
      </c>
      <c r="T840" s="117" t="str">
        <f t="shared" si="78"/>
        <v>ja</v>
      </c>
      <c r="U840" s="117" t="str">
        <f t="shared" si="79"/>
        <v>ja</v>
      </c>
      <c r="V840" s="142" t="s">
        <v>4594</v>
      </c>
      <c r="W840" s="118">
        <f t="shared" si="80"/>
        <v>1</v>
      </c>
      <c r="X840" s="117" t="str">
        <f t="shared" si="81"/>
        <v>OK</v>
      </c>
      <c r="Y840" s="117" t="str">
        <f t="shared" si="82"/>
        <v>keine</v>
      </c>
      <c r="Z840" s="117" t="str">
        <f t="shared" si="83"/>
        <v>OK</v>
      </c>
    </row>
    <row r="841" spans="1:26" s="117" customFormat="1" ht="12.75" hidden="1" customHeight="1" x14ac:dyDescent="0.35">
      <c r="A841" s="29" t="s">
        <v>3171</v>
      </c>
      <c r="B841" s="1" t="s">
        <v>1650</v>
      </c>
      <c r="C841" s="29" t="s">
        <v>3</v>
      </c>
      <c r="D841" s="29" t="s">
        <v>3</v>
      </c>
      <c r="E841" s="29" t="s">
        <v>2</v>
      </c>
      <c r="F841" s="29" t="s">
        <v>2</v>
      </c>
      <c r="G841" s="29" t="s">
        <v>2</v>
      </c>
      <c r="H841" s="29" t="s">
        <v>2</v>
      </c>
      <c r="I841" s="29" t="s">
        <v>3</v>
      </c>
      <c r="J841" s="30">
        <v>1</v>
      </c>
      <c r="K841" s="29" t="s">
        <v>2</v>
      </c>
      <c r="L841" s="29" t="s">
        <v>2</v>
      </c>
      <c r="M841" s="29" t="s">
        <v>2</v>
      </c>
      <c r="N841" s="29" t="s">
        <v>3</v>
      </c>
      <c r="O841" s="1"/>
      <c r="P841" s="29" t="s">
        <v>4</v>
      </c>
      <c r="Q841" s="29"/>
      <c r="R841" s="85" t="s">
        <v>2</v>
      </c>
      <c r="S841" s="85" t="s">
        <v>2</v>
      </c>
      <c r="T841" s="117" t="str">
        <f t="shared" si="78"/>
        <v>ja</v>
      </c>
      <c r="U841" s="117" t="str">
        <f t="shared" si="79"/>
        <v>ja</v>
      </c>
      <c r="V841" s="142" t="s">
        <v>4594</v>
      </c>
      <c r="W841" s="118">
        <f t="shared" si="80"/>
        <v>1</v>
      </c>
      <c r="X841" s="117" t="str">
        <f t="shared" si="81"/>
        <v>OK</v>
      </c>
      <c r="Y841" s="117" t="str">
        <f t="shared" si="82"/>
        <v>keine</v>
      </c>
      <c r="Z841" s="117" t="str">
        <f t="shared" si="83"/>
        <v>OK</v>
      </c>
    </row>
    <row r="842" spans="1:26" s="117" customFormat="1" ht="12.75" customHeight="1" x14ac:dyDescent="0.35">
      <c r="A842" s="29">
        <v>10755</v>
      </c>
      <c r="B842" s="1" t="s">
        <v>1560</v>
      </c>
      <c r="C842" s="29" t="s">
        <v>3</v>
      </c>
      <c r="D842" s="29" t="s">
        <v>3</v>
      </c>
      <c r="E842" s="29" t="s">
        <v>2</v>
      </c>
      <c r="F842" s="29" t="s">
        <v>2</v>
      </c>
      <c r="G842" s="29" t="s">
        <v>3</v>
      </c>
      <c r="H842" s="29" t="s">
        <v>2</v>
      </c>
      <c r="I842" s="29" t="s">
        <v>3</v>
      </c>
      <c r="J842" s="30">
        <v>1</v>
      </c>
      <c r="K842" s="29" t="s">
        <v>2</v>
      </c>
      <c r="L842" s="29" t="s">
        <v>2</v>
      </c>
      <c r="M842" s="29" t="s">
        <v>2</v>
      </c>
      <c r="N842" s="29" t="s">
        <v>3</v>
      </c>
      <c r="O842" s="1" t="s">
        <v>4468</v>
      </c>
      <c r="P842" s="29" t="s">
        <v>4</v>
      </c>
      <c r="Q842" s="29" t="s">
        <v>4442</v>
      </c>
      <c r="R842" s="85" t="s">
        <v>3</v>
      </c>
      <c r="S842" s="85" t="s">
        <v>3</v>
      </c>
      <c r="T842" s="117" t="str">
        <f t="shared" si="78"/>
        <v>ja</v>
      </c>
      <c r="U842" s="117" t="str">
        <f t="shared" si="79"/>
        <v>ja</v>
      </c>
      <c r="V842" s="142" t="s">
        <v>4579</v>
      </c>
      <c r="W842" s="118">
        <f t="shared" si="80"/>
        <v>1</v>
      </c>
      <c r="X842" s="117" t="str">
        <f t="shared" si="81"/>
        <v>OK</v>
      </c>
      <c r="Y842" s="117" t="str">
        <f t="shared" si="82"/>
        <v>keine</v>
      </c>
      <c r="Z842" s="117" t="str">
        <f t="shared" si="83"/>
        <v>OK</v>
      </c>
    </row>
    <row r="843" spans="1:26" s="117" customFormat="1" ht="12.75" customHeight="1" x14ac:dyDescent="0.35">
      <c r="A843" s="29" t="s">
        <v>3172</v>
      </c>
      <c r="B843" s="1" t="s">
        <v>1068</v>
      </c>
      <c r="C843" s="29" t="s">
        <v>3</v>
      </c>
      <c r="D843" s="29" t="s">
        <v>3</v>
      </c>
      <c r="E843" s="29" t="s">
        <v>2</v>
      </c>
      <c r="F843" s="29" t="s">
        <v>2</v>
      </c>
      <c r="G843" s="29" t="s">
        <v>3</v>
      </c>
      <c r="H843" s="29" t="s">
        <v>2</v>
      </c>
      <c r="I843" s="29" t="s">
        <v>3</v>
      </c>
      <c r="J843" s="30">
        <v>1</v>
      </c>
      <c r="K843" s="29" t="s">
        <v>2</v>
      </c>
      <c r="L843" s="29" t="s">
        <v>2</v>
      </c>
      <c r="M843" s="29" t="s">
        <v>2</v>
      </c>
      <c r="N843" s="29" t="s">
        <v>3</v>
      </c>
      <c r="O843" s="1" t="s">
        <v>4468</v>
      </c>
      <c r="P843" s="29" t="s">
        <v>4</v>
      </c>
      <c r="Q843" s="29" t="s">
        <v>4442</v>
      </c>
      <c r="R843" s="85" t="s">
        <v>3</v>
      </c>
      <c r="S843" s="85" t="s">
        <v>3</v>
      </c>
      <c r="T843" s="117" t="str">
        <f t="shared" si="78"/>
        <v>ja</v>
      </c>
      <c r="U843" s="117" t="str">
        <f t="shared" si="79"/>
        <v>ja</v>
      </c>
      <c r="V843" s="142" t="s">
        <v>4579</v>
      </c>
      <c r="W843" s="118">
        <f t="shared" si="80"/>
        <v>1</v>
      </c>
      <c r="X843" s="117" t="str">
        <f t="shared" si="81"/>
        <v>OK</v>
      </c>
      <c r="Y843" s="117" t="str">
        <f t="shared" si="82"/>
        <v>keine</v>
      </c>
      <c r="Z843" s="117" t="str">
        <f t="shared" si="83"/>
        <v>OK</v>
      </c>
    </row>
    <row r="844" spans="1:26" s="117" customFormat="1" ht="12.75" hidden="1" customHeight="1" x14ac:dyDescent="0.35">
      <c r="A844" s="29" t="s">
        <v>3173</v>
      </c>
      <c r="B844" s="1" t="s">
        <v>109</v>
      </c>
      <c r="C844" s="29" t="s">
        <v>3</v>
      </c>
      <c r="D844" s="29" t="s">
        <v>3</v>
      </c>
      <c r="E844" s="29" t="s">
        <v>2</v>
      </c>
      <c r="F844" s="29" t="s">
        <v>2</v>
      </c>
      <c r="G844" s="29" t="s">
        <v>2</v>
      </c>
      <c r="H844" s="29" t="s">
        <v>2</v>
      </c>
      <c r="I844" s="29" t="s">
        <v>2</v>
      </c>
      <c r="J844" s="30" t="s">
        <v>2</v>
      </c>
      <c r="K844" s="29" t="s">
        <v>2</v>
      </c>
      <c r="L844" s="29" t="s">
        <v>3</v>
      </c>
      <c r="M844" s="29" t="s">
        <v>2</v>
      </c>
      <c r="N844" s="29" t="s">
        <v>3</v>
      </c>
      <c r="O844" s="1" t="s">
        <v>2409</v>
      </c>
      <c r="P844" s="29" t="s">
        <v>58</v>
      </c>
      <c r="Q844" s="29"/>
      <c r="R844" s="85" t="s">
        <v>2</v>
      </c>
      <c r="S844" s="85" t="s">
        <v>2</v>
      </c>
      <c r="T844" s="117" t="str">
        <f t="shared" si="78"/>
        <v>ja</v>
      </c>
      <c r="U844" s="117" t="str">
        <f t="shared" si="79"/>
        <v>ja</v>
      </c>
      <c r="V844" s="142" t="s">
        <v>4604</v>
      </c>
      <c r="W844" s="118" t="str">
        <f t="shared" si="80"/>
        <v>nein</v>
      </c>
      <c r="X844" s="117" t="str">
        <f t="shared" si="81"/>
        <v>OK</v>
      </c>
      <c r="Y844" s="117" t="str">
        <f t="shared" si="82"/>
        <v>1194/1199</v>
      </c>
      <c r="Z844" s="117" t="str">
        <f t="shared" si="83"/>
        <v>OK</v>
      </c>
    </row>
    <row r="845" spans="1:26" s="117" customFormat="1" ht="12.75" hidden="1" customHeight="1" x14ac:dyDescent="0.35">
      <c r="A845" s="29" t="s">
        <v>3174</v>
      </c>
      <c r="B845" s="1" t="s">
        <v>494</v>
      </c>
      <c r="C845" s="29" t="s">
        <v>3</v>
      </c>
      <c r="D845" s="29" t="s">
        <v>3</v>
      </c>
      <c r="E845" s="29" t="s">
        <v>2</v>
      </c>
      <c r="F845" s="29" t="s">
        <v>2</v>
      </c>
      <c r="G845" s="29" t="s">
        <v>2</v>
      </c>
      <c r="H845" s="29" t="s">
        <v>2</v>
      </c>
      <c r="I845" s="29" t="s">
        <v>3</v>
      </c>
      <c r="J845" s="30">
        <v>1</v>
      </c>
      <c r="K845" s="29" t="s">
        <v>2</v>
      </c>
      <c r="L845" s="29" t="s">
        <v>2</v>
      </c>
      <c r="M845" s="29" t="s">
        <v>2</v>
      </c>
      <c r="N845" s="29" t="s">
        <v>3</v>
      </c>
      <c r="O845" s="1"/>
      <c r="P845" s="29" t="s">
        <v>4</v>
      </c>
      <c r="Q845" s="29"/>
      <c r="R845" s="85" t="s">
        <v>3</v>
      </c>
      <c r="S845" s="85" t="s">
        <v>3</v>
      </c>
      <c r="T845" s="117" t="str">
        <f t="shared" si="78"/>
        <v>ja</v>
      </c>
      <c r="U845" s="117" t="str">
        <f t="shared" si="79"/>
        <v>ja</v>
      </c>
      <c r="V845" s="142" t="s">
        <v>4577</v>
      </c>
      <c r="W845" s="118">
        <f t="shared" si="80"/>
        <v>1</v>
      </c>
      <c r="X845" s="117" t="str">
        <f t="shared" si="81"/>
        <v>OK</v>
      </c>
      <c r="Y845" s="117" t="str">
        <f t="shared" si="82"/>
        <v>keine</v>
      </c>
      <c r="Z845" s="117" t="str">
        <f t="shared" si="83"/>
        <v>OK</v>
      </c>
    </row>
    <row r="846" spans="1:26" s="117" customFormat="1" ht="12.75" hidden="1" customHeight="1" x14ac:dyDescent="0.35">
      <c r="A846" s="29" t="s">
        <v>3175</v>
      </c>
      <c r="B846" s="1" t="s">
        <v>1721</v>
      </c>
      <c r="C846" s="29" t="s">
        <v>3</v>
      </c>
      <c r="D846" s="29" t="s">
        <v>3</v>
      </c>
      <c r="E846" s="29" t="s">
        <v>2</v>
      </c>
      <c r="F846" s="29" t="s">
        <v>2</v>
      </c>
      <c r="G846" s="29" t="s">
        <v>2</v>
      </c>
      <c r="H846" s="29" t="s">
        <v>2</v>
      </c>
      <c r="I846" s="29" t="s">
        <v>3</v>
      </c>
      <c r="J846" s="30">
        <v>1</v>
      </c>
      <c r="K846" s="29" t="s">
        <v>2</v>
      </c>
      <c r="L846" s="29" t="s">
        <v>2</v>
      </c>
      <c r="M846" s="29" t="s">
        <v>2</v>
      </c>
      <c r="N846" s="29" t="s">
        <v>3</v>
      </c>
      <c r="O846" s="1"/>
      <c r="P846" s="29" t="s">
        <v>4</v>
      </c>
      <c r="Q846" s="29"/>
      <c r="R846" s="85" t="s">
        <v>2</v>
      </c>
      <c r="S846" s="85" t="s">
        <v>2</v>
      </c>
      <c r="T846" s="117" t="str">
        <f t="shared" si="78"/>
        <v>ja</v>
      </c>
      <c r="U846" s="117" t="str">
        <f t="shared" si="79"/>
        <v>ja</v>
      </c>
      <c r="V846" s="142" t="s">
        <v>4594</v>
      </c>
      <c r="W846" s="118">
        <f t="shared" si="80"/>
        <v>1</v>
      </c>
      <c r="X846" s="117" t="str">
        <f t="shared" si="81"/>
        <v>OK</v>
      </c>
      <c r="Y846" s="117" t="str">
        <f t="shared" si="82"/>
        <v>keine</v>
      </c>
      <c r="Z846" s="117" t="str">
        <f t="shared" si="83"/>
        <v>OK</v>
      </c>
    </row>
    <row r="847" spans="1:26" s="117" customFormat="1" ht="12.75" hidden="1" customHeight="1" x14ac:dyDescent="0.35">
      <c r="A847" s="29" t="s">
        <v>3176</v>
      </c>
      <c r="B847" s="1" t="s">
        <v>1811</v>
      </c>
      <c r="C847" s="29" t="s">
        <v>2</v>
      </c>
      <c r="D847" s="29" t="s">
        <v>2</v>
      </c>
      <c r="E847" s="29" t="s">
        <v>2</v>
      </c>
      <c r="F847" s="29" t="s">
        <v>2</v>
      </c>
      <c r="G847" s="29" t="s">
        <v>2</v>
      </c>
      <c r="H847" s="29" t="s">
        <v>3</v>
      </c>
      <c r="I847" s="29" t="s">
        <v>2</v>
      </c>
      <c r="J847" s="30" t="s">
        <v>2</v>
      </c>
      <c r="K847" s="29" t="s">
        <v>2</v>
      </c>
      <c r="L847" s="29" t="s">
        <v>2</v>
      </c>
      <c r="M847" s="29" t="s">
        <v>2</v>
      </c>
      <c r="N847" s="29" t="s">
        <v>2</v>
      </c>
      <c r="O847" s="1" t="s">
        <v>2411</v>
      </c>
      <c r="P847" s="29" t="s">
        <v>59</v>
      </c>
      <c r="Q847" s="29"/>
      <c r="R847" s="85" t="s">
        <v>2</v>
      </c>
      <c r="S847" s="85" t="s">
        <v>2</v>
      </c>
      <c r="T847" s="117" t="str">
        <f t="shared" si="78"/>
        <v>ja</v>
      </c>
      <c r="U847" s="117" t="str">
        <f t="shared" si="79"/>
        <v>nein</v>
      </c>
      <c r="V847" s="142" t="s">
        <v>2411</v>
      </c>
      <c r="W847" s="118" t="str">
        <f t="shared" si="80"/>
        <v>nein</v>
      </c>
      <c r="X847" s="117" t="str">
        <f t="shared" si="81"/>
        <v>OK</v>
      </c>
      <c r="Y847" s="117" t="str">
        <f t="shared" si="82"/>
        <v>nicht FK (Vereins-RS)</v>
      </c>
      <c r="Z847" s="117" t="str">
        <f t="shared" si="83"/>
        <v>OK</v>
      </c>
    </row>
    <row r="848" spans="1:26" s="117" customFormat="1" ht="12.75" hidden="1" customHeight="1" x14ac:dyDescent="0.35">
      <c r="A848" s="29" t="s">
        <v>3177</v>
      </c>
      <c r="B848" s="1" t="s">
        <v>1519</v>
      </c>
      <c r="C848" s="29" t="s">
        <v>3</v>
      </c>
      <c r="D848" s="29" t="s">
        <v>3</v>
      </c>
      <c r="E848" s="29" t="s">
        <v>2</v>
      </c>
      <c r="F848" s="29" t="s">
        <v>2</v>
      </c>
      <c r="G848" s="29" t="s">
        <v>2</v>
      </c>
      <c r="H848" s="29" t="s">
        <v>2</v>
      </c>
      <c r="I848" s="29" t="s">
        <v>3</v>
      </c>
      <c r="J848" s="30">
        <v>1</v>
      </c>
      <c r="K848" s="29" t="s">
        <v>2</v>
      </c>
      <c r="L848" s="29" t="s">
        <v>2</v>
      </c>
      <c r="M848" s="29" t="s">
        <v>2</v>
      </c>
      <c r="N848" s="29" t="s">
        <v>3</v>
      </c>
      <c r="O848" s="1"/>
      <c r="P848" s="29" t="s">
        <v>4</v>
      </c>
      <c r="Q848" s="29"/>
      <c r="R848" s="85" t="s">
        <v>3</v>
      </c>
      <c r="S848" s="85" t="s">
        <v>3</v>
      </c>
      <c r="T848" s="117" t="str">
        <f t="shared" si="78"/>
        <v>ja</v>
      </c>
      <c r="U848" s="117" t="str">
        <f t="shared" si="79"/>
        <v>ja</v>
      </c>
      <c r="V848" s="142" t="s">
        <v>4580</v>
      </c>
      <c r="W848" s="118">
        <f t="shared" si="80"/>
        <v>1</v>
      </c>
      <c r="X848" s="117" t="str">
        <f t="shared" si="81"/>
        <v>OK</v>
      </c>
      <c r="Y848" s="117" t="str">
        <f t="shared" si="82"/>
        <v>keine</v>
      </c>
      <c r="Z848" s="117" t="str">
        <f t="shared" si="83"/>
        <v>OK</v>
      </c>
    </row>
    <row r="849" spans="1:26" s="117" customFormat="1" ht="12.75" hidden="1" customHeight="1" x14ac:dyDescent="0.35">
      <c r="A849" s="29" t="s">
        <v>2074</v>
      </c>
      <c r="B849" s="1" t="s">
        <v>2073</v>
      </c>
      <c r="C849" s="29" t="s">
        <v>3</v>
      </c>
      <c r="D849" s="29" t="s">
        <v>3</v>
      </c>
      <c r="E849" s="29" t="s">
        <v>2</v>
      </c>
      <c r="F849" s="29" t="s">
        <v>2</v>
      </c>
      <c r="G849" s="29" t="s">
        <v>2</v>
      </c>
      <c r="H849" s="29" t="s">
        <v>2</v>
      </c>
      <c r="I849" s="29" t="s">
        <v>3</v>
      </c>
      <c r="J849" s="30">
        <v>1</v>
      </c>
      <c r="K849" s="29" t="s">
        <v>2</v>
      </c>
      <c r="L849" s="29" t="s">
        <v>2</v>
      </c>
      <c r="M849" s="29" t="s">
        <v>2</v>
      </c>
      <c r="N849" s="29" t="s">
        <v>3</v>
      </c>
      <c r="O849" s="1"/>
      <c r="P849" s="29" t="s">
        <v>4</v>
      </c>
      <c r="Q849" s="29"/>
      <c r="R849" s="85" t="s">
        <v>3</v>
      </c>
      <c r="S849" s="85" t="s">
        <v>3</v>
      </c>
      <c r="T849" s="117" t="str">
        <f t="shared" si="78"/>
        <v>ja</v>
      </c>
      <c r="U849" s="117" t="str">
        <f t="shared" si="79"/>
        <v>ja</v>
      </c>
      <c r="V849" s="142" t="s">
        <v>4585</v>
      </c>
      <c r="W849" s="118">
        <f t="shared" si="80"/>
        <v>1</v>
      </c>
      <c r="X849" s="117" t="str">
        <f t="shared" si="81"/>
        <v>OK</v>
      </c>
      <c r="Y849" s="117" t="str">
        <f t="shared" si="82"/>
        <v>keine</v>
      </c>
      <c r="Z849" s="117" t="str">
        <f t="shared" si="83"/>
        <v>OK</v>
      </c>
    </row>
    <row r="850" spans="1:26" s="117" customFormat="1" ht="12.75" hidden="1" customHeight="1" x14ac:dyDescent="0.35">
      <c r="A850" s="29" t="s">
        <v>3178</v>
      </c>
      <c r="B850" s="1" t="s">
        <v>230</v>
      </c>
      <c r="C850" s="29" t="s">
        <v>3</v>
      </c>
      <c r="D850" s="29" t="s">
        <v>3</v>
      </c>
      <c r="E850" s="29" t="s">
        <v>2</v>
      </c>
      <c r="F850" s="29" t="s">
        <v>2</v>
      </c>
      <c r="G850" s="29" t="s">
        <v>2</v>
      </c>
      <c r="H850" s="29" t="s">
        <v>2</v>
      </c>
      <c r="I850" s="133" t="s">
        <v>3</v>
      </c>
      <c r="J850" s="134">
        <v>1</v>
      </c>
      <c r="K850" s="29" t="s">
        <v>2</v>
      </c>
      <c r="L850" s="29" t="s">
        <v>2</v>
      </c>
      <c r="M850" s="29" t="s">
        <v>2</v>
      </c>
      <c r="N850" s="29" t="s">
        <v>3</v>
      </c>
      <c r="O850" s="1"/>
      <c r="P850" s="29" t="s">
        <v>4</v>
      </c>
      <c r="Q850" s="29"/>
      <c r="R850" s="85" t="s">
        <v>2</v>
      </c>
      <c r="S850" s="85" t="s">
        <v>2</v>
      </c>
      <c r="T850" s="117" t="str">
        <f t="shared" si="78"/>
        <v>ja</v>
      </c>
      <c r="U850" s="117" t="str">
        <f t="shared" si="79"/>
        <v>ja</v>
      </c>
      <c r="V850" s="142" t="s">
        <v>4606</v>
      </c>
      <c r="W850" s="118">
        <f t="shared" si="80"/>
        <v>1</v>
      </c>
      <c r="X850" s="117" t="str">
        <f t="shared" si="81"/>
        <v>OK</v>
      </c>
      <c r="Y850" s="117" t="str">
        <f t="shared" si="82"/>
        <v>keine</v>
      </c>
      <c r="Z850" s="117" t="str">
        <f t="shared" si="83"/>
        <v>OK</v>
      </c>
    </row>
    <row r="851" spans="1:26" s="117" customFormat="1" ht="12.75" hidden="1" customHeight="1" x14ac:dyDescent="0.35">
      <c r="A851" s="29" t="s">
        <v>3179</v>
      </c>
      <c r="B851" s="1" t="s">
        <v>1269</v>
      </c>
      <c r="C851" s="29" t="s">
        <v>3</v>
      </c>
      <c r="D851" s="29" t="s">
        <v>3</v>
      </c>
      <c r="E851" s="29" t="s">
        <v>2</v>
      </c>
      <c r="F851" s="29" t="s">
        <v>2</v>
      </c>
      <c r="G851" s="29" t="s">
        <v>2</v>
      </c>
      <c r="H851" s="29" t="s">
        <v>2</v>
      </c>
      <c r="I851" s="133" t="s">
        <v>3</v>
      </c>
      <c r="J851" s="134">
        <v>3</v>
      </c>
      <c r="K851" s="29" t="s">
        <v>2</v>
      </c>
      <c r="L851" s="29" t="s">
        <v>2</v>
      </c>
      <c r="M851" s="29" t="s">
        <v>2</v>
      </c>
      <c r="N851" s="29" t="s">
        <v>3</v>
      </c>
      <c r="O851" s="1"/>
      <c r="P851" s="29" t="s">
        <v>4</v>
      </c>
      <c r="Q851" s="29"/>
      <c r="R851" s="85" t="s">
        <v>3</v>
      </c>
      <c r="S851" s="85" t="s">
        <v>3</v>
      </c>
      <c r="T851" s="117" t="str">
        <f t="shared" si="78"/>
        <v>ja</v>
      </c>
      <c r="U851" s="117" t="str">
        <f t="shared" si="79"/>
        <v>ja</v>
      </c>
      <c r="V851" s="142" t="s">
        <v>4602</v>
      </c>
      <c r="W851" s="118">
        <f t="shared" si="80"/>
        <v>3</v>
      </c>
      <c r="X851" s="117" t="str">
        <f t="shared" si="81"/>
        <v>OK</v>
      </c>
      <c r="Y851" s="117" t="str">
        <f t="shared" si="82"/>
        <v>keine</v>
      </c>
      <c r="Z851" s="117" t="str">
        <f t="shared" si="83"/>
        <v>OK</v>
      </c>
    </row>
    <row r="852" spans="1:26" s="117" customFormat="1" ht="12.75" hidden="1" customHeight="1" x14ac:dyDescent="0.35">
      <c r="A852" s="29" t="s">
        <v>2065</v>
      </c>
      <c r="B852" s="1" t="s">
        <v>2064</v>
      </c>
      <c r="C852" s="29" t="s">
        <v>3</v>
      </c>
      <c r="D852" s="29" t="s">
        <v>3</v>
      </c>
      <c r="E852" s="29" t="s">
        <v>2</v>
      </c>
      <c r="F852" s="29" t="s">
        <v>2</v>
      </c>
      <c r="G852" s="29" t="s">
        <v>2</v>
      </c>
      <c r="H852" s="29" t="s">
        <v>2</v>
      </c>
      <c r="I852" s="133" t="s">
        <v>3</v>
      </c>
      <c r="J852" s="134">
        <v>1</v>
      </c>
      <c r="K852" s="29" t="s">
        <v>2</v>
      </c>
      <c r="L852" s="29" t="s">
        <v>2</v>
      </c>
      <c r="M852" s="29" t="s">
        <v>2</v>
      </c>
      <c r="N852" s="29" t="s">
        <v>3</v>
      </c>
      <c r="O852" s="1"/>
      <c r="P852" s="29" t="s">
        <v>4</v>
      </c>
      <c r="Q852" s="29"/>
      <c r="R852" s="85" t="s">
        <v>2</v>
      </c>
      <c r="S852" s="85" t="s">
        <v>2</v>
      </c>
      <c r="T852" s="117" t="str">
        <f t="shared" si="78"/>
        <v>ja</v>
      </c>
      <c r="U852" s="117" t="str">
        <f t="shared" si="79"/>
        <v>ja</v>
      </c>
      <c r="V852" s="142" t="s">
        <v>4582</v>
      </c>
      <c r="W852" s="118">
        <f t="shared" si="80"/>
        <v>1</v>
      </c>
      <c r="X852" s="117" t="str">
        <f t="shared" si="81"/>
        <v>OK</v>
      </c>
      <c r="Y852" s="117" t="str">
        <f t="shared" si="82"/>
        <v>keine</v>
      </c>
      <c r="Z852" s="117" t="str">
        <f t="shared" si="83"/>
        <v>OK</v>
      </c>
    </row>
    <row r="853" spans="1:26" s="117" customFormat="1" ht="12.75" hidden="1" customHeight="1" x14ac:dyDescent="0.35">
      <c r="A853" s="29" t="s">
        <v>3180</v>
      </c>
      <c r="B853" s="1" t="s">
        <v>680</v>
      </c>
      <c r="C853" s="29" t="s">
        <v>3</v>
      </c>
      <c r="D853" s="29" t="s">
        <v>3</v>
      </c>
      <c r="E853" s="29" t="s">
        <v>2</v>
      </c>
      <c r="F853" s="29" t="s">
        <v>2</v>
      </c>
      <c r="G853" s="29" t="s">
        <v>2</v>
      </c>
      <c r="H853" s="29" t="s">
        <v>2</v>
      </c>
      <c r="I853" s="133" t="s">
        <v>3</v>
      </c>
      <c r="J853" s="134">
        <v>4</v>
      </c>
      <c r="K853" s="29" t="s">
        <v>2</v>
      </c>
      <c r="L853" s="29" t="s">
        <v>2</v>
      </c>
      <c r="M853" s="29" t="s">
        <v>2</v>
      </c>
      <c r="N853" s="29" t="s">
        <v>3</v>
      </c>
      <c r="O853" s="1" t="s">
        <v>2412</v>
      </c>
      <c r="P853" s="29" t="s">
        <v>4438</v>
      </c>
      <c r="Q853" s="29"/>
      <c r="R853" s="85" t="s">
        <v>2</v>
      </c>
      <c r="S853" s="85" t="s">
        <v>2</v>
      </c>
      <c r="T853" s="117" t="str">
        <f t="shared" si="78"/>
        <v>ja</v>
      </c>
      <c r="U853" s="117" t="str">
        <f t="shared" si="79"/>
        <v>ja</v>
      </c>
      <c r="V853" s="142" t="s">
        <v>4602</v>
      </c>
      <c r="W853" s="118">
        <f t="shared" si="80"/>
        <v>4</v>
      </c>
      <c r="X853" s="117" t="str">
        <f t="shared" si="81"/>
        <v>OK</v>
      </c>
      <c r="Y853" s="117" t="str">
        <f t="shared" si="82"/>
        <v>1193/1207/1195</v>
      </c>
      <c r="Z853" s="117" t="str">
        <f t="shared" si="83"/>
        <v>OK</v>
      </c>
    </row>
    <row r="854" spans="1:26" s="117" customFormat="1" ht="12.75" hidden="1" customHeight="1" x14ac:dyDescent="0.35">
      <c r="A854" s="29" t="s">
        <v>3181</v>
      </c>
      <c r="B854" s="1" t="s">
        <v>577</v>
      </c>
      <c r="C854" s="29" t="s">
        <v>3</v>
      </c>
      <c r="D854" s="29" t="s">
        <v>3</v>
      </c>
      <c r="E854" s="29" t="s">
        <v>2</v>
      </c>
      <c r="F854" s="29" t="s">
        <v>2</v>
      </c>
      <c r="G854" s="29" t="s">
        <v>2</v>
      </c>
      <c r="H854" s="29" t="s">
        <v>2</v>
      </c>
      <c r="I854" s="29" t="s">
        <v>3</v>
      </c>
      <c r="J854" s="30">
        <v>1</v>
      </c>
      <c r="K854" s="29" t="s">
        <v>2</v>
      </c>
      <c r="L854" s="29" t="s">
        <v>2</v>
      </c>
      <c r="M854" s="29" t="s">
        <v>2</v>
      </c>
      <c r="N854" s="29" t="s">
        <v>3</v>
      </c>
      <c r="O854" s="1"/>
      <c r="P854" s="29" t="s">
        <v>4</v>
      </c>
      <c r="Q854" s="29"/>
      <c r="R854" s="85" t="s">
        <v>3</v>
      </c>
      <c r="S854" s="85" t="s">
        <v>3</v>
      </c>
      <c r="T854" s="117" t="str">
        <f t="shared" si="78"/>
        <v>ja</v>
      </c>
      <c r="U854" s="117" t="str">
        <f t="shared" si="79"/>
        <v>ja</v>
      </c>
      <c r="V854" s="142" t="s">
        <v>4580</v>
      </c>
      <c r="W854" s="118">
        <f t="shared" si="80"/>
        <v>1</v>
      </c>
      <c r="X854" s="117" t="str">
        <f t="shared" si="81"/>
        <v>OK</v>
      </c>
      <c r="Y854" s="117" t="str">
        <f t="shared" si="82"/>
        <v>keine</v>
      </c>
      <c r="Z854" s="117" t="str">
        <f t="shared" si="83"/>
        <v>OK</v>
      </c>
    </row>
    <row r="855" spans="1:26" s="117" customFormat="1" ht="12.75" hidden="1" customHeight="1" x14ac:dyDescent="0.35">
      <c r="A855" s="29" t="s">
        <v>3182</v>
      </c>
      <c r="B855" s="1" t="s">
        <v>1697</v>
      </c>
      <c r="C855" s="29" t="s">
        <v>3</v>
      </c>
      <c r="D855" s="29" t="s">
        <v>3</v>
      </c>
      <c r="E855" s="29" t="s">
        <v>2</v>
      </c>
      <c r="F855" s="29" t="s">
        <v>2</v>
      </c>
      <c r="G855" s="29" t="s">
        <v>2</v>
      </c>
      <c r="H855" s="29" t="s">
        <v>2</v>
      </c>
      <c r="I855" s="29" t="s">
        <v>3</v>
      </c>
      <c r="J855" s="30">
        <v>2</v>
      </c>
      <c r="K855" s="29" t="s">
        <v>2</v>
      </c>
      <c r="L855" s="29" t="s">
        <v>2</v>
      </c>
      <c r="M855" s="29" t="s">
        <v>2</v>
      </c>
      <c r="N855" s="29" t="s">
        <v>3</v>
      </c>
      <c r="O855" s="1"/>
      <c r="P855" s="29" t="s">
        <v>4</v>
      </c>
      <c r="Q855" s="29"/>
      <c r="R855" s="85" t="s">
        <v>3</v>
      </c>
      <c r="S855" s="85" t="s">
        <v>3</v>
      </c>
      <c r="T855" s="117" t="str">
        <f t="shared" si="78"/>
        <v>ja</v>
      </c>
      <c r="U855" s="117" t="str">
        <f t="shared" si="79"/>
        <v>ja</v>
      </c>
      <c r="V855" s="142" t="s">
        <v>4581</v>
      </c>
      <c r="W855" s="118">
        <f t="shared" si="80"/>
        <v>2</v>
      </c>
      <c r="X855" s="117" t="str">
        <f t="shared" si="81"/>
        <v>OK</v>
      </c>
      <c r="Y855" s="117" t="str">
        <f t="shared" si="82"/>
        <v>keine</v>
      </c>
      <c r="Z855" s="117" t="str">
        <f t="shared" si="83"/>
        <v>OK</v>
      </c>
    </row>
    <row r="856" spans="1:26" s="117" customFormat="1" ht="12.75" hidden="1" customHeight="1" x14ac:dyDescent="0.35">
      <c r="A856" s="29" t="s">
        <v>2280</v>
      </c>
      <c r="B856" s="1" t="s">
        <v>2279</v>
      </c>
      <c r="C856" s="29" t="s">
        <v>3</v>
      </c>
      <c r="D856" s="29" t="s">
        <v>3</v>
      </c>
      <c r="E856" s="29" t="s">
        <v>2</v>
      </c>
      <c r="F856" s="29" t="s">
        <v>2</v>
      </c>
      <c r="G856" s="29" t="s">
        <v>2</v>
      </c>
      <c r="H856" s="29" t="s">
        <v>2</v>
      </c>
      <c r="I856" s="29" t="s">
        <v>3</v>
      </c>
      <c r="J856" s="30">
        <v>2</v>
      </c>
      <c r="K856" s="29" t="s">
        <v>2</v>
      </c>
      <c r="L856" s="29" t="s">
        <v>2</v>
      </c>
      <c r="M856" s="29" t="s">
        <v>2</v>
      </c>
      <c r="N856" s="29" t="s">
        <v>3</v>
      </c>
      <c r="O856" s="1"/>
      <c r="P856" s="29" t="s">
        <v>4</v>
      </c>
      <c r="Q856" s="29"/>
      <c r="R856" s="85" t="s">
        <v>3</v>
      </c>
      <c r="S856" s="85" t="s">
        <v>3</v>
      </c>
      <c r="T856" s="117" t="str">
        <f t="shared" si="78"/>
        <v>ja</v>
      </c>
      <c r="U856" s="117" t="str">
        <f t="shared" si="79"/>
        <v>ja</v>
      </c>
      <c r="V856" s="142" t="s">
        <v>4581</v>
      </c>
      <c r="W856" s="118">
        <f t="shared" si="80"/>
        <v>2</v>
      </c>
      <c r="X856" s="117" t="str">
        <f t="shared" si="81"/>
        <v>OK</v>
      </c>
      <c r="Y856" s="117" t="str">
        <f t="shared" si="82"/>
        <v>keine</v>
      </c>
      <c r="Z856" s="117" t="str">
        <f t="shared" si="83"/>
        <v>OK</v>
      </c>
    </row>
    <row r="857" spans="1:26" s="117" customFormat="1" ht="12.75" hidden="1" customHeight="1" x14ac:dyDescent="0.35">
      <c r="A857" s="29" t="s">
        <v>3183</v>
      </c>
      <c r="B857" s="1" t="s">
        <v>1600</v>
      </c>
      <c r="C857" s="29" t="s">
        <v>3</v>
      </c>
      <c r="D857" s="29" t="s">
        <v>3</v>
      </c>
      <c r="E857" s="29" t="s">
        <v>2</v>
      </c>
      <c r="F857" s="29" t="s">
        <v>2</v>
      </c>
      <c r="G857" s="29" t="s">
        <v>2</v>
      </c>
      <c r="H857" s="29" t="s">
        <v>2</v>
      </c>
      <c r="I857" s="29" t="s">
        <v>3</v>
      </c>
      <c r="J857" s="30">
        <v>2</v>
      </c>
      <c r="K857" s="29" t="s">
        <v>2</v>
      </c>
      <c r="L857" s="29" t="s">
        <v>2</v>
      </c>
      <c r="M857" s="29" t="s">
        <v>2</v>
      </c>
      <c r="N857" s="29" t="s">
        <v>3</v>
      </c>
      <c r="O857" s="1"/>
      <c r="P857" s="29" t="s">
        <v>4</v>
      </c>
      <c r="Q857" s="29"/>
      <c r="R857" s="85" t="s">
        <v>3</v>
      </c>
      <c r="S857" s="85" t="s">
        <v>3</v>
      </c>
      <c r="T857" s="117" t="str">
        <f t="shared" si="78"/>
        <v>ja</v>
      </c>
      <c r="U857" s="117" t="str">
        <f t="shared" si="79"/>
        <v>ja</v>
      </c>
      <c r="V857" s="142" t="s">
        <v>4581</v>
      </c>
      <c r="W857" s="118">
        <f t="shared" si="80"/>
        <v>2</v>
      </c>
      <c r="X857" s="117" t="str">
        <f t="shared" si="81"/>
        <v>OK</v>
      </c>
      <c r="Y857" s="117" t="str">
        <f t="shared" si="82"/>
        <v>keine</v>
      </c>
      <c r="Z857" s="117" t="str">
        <f t="shared" si="83"/>
        <v>OK</v>
      </c>
    </row>
    <row r="858" spans="1:26" s="117" customFormat="1" ht="12.75" hidden="1" customHeight="1" x14ac:dyDescent="0.35">
      <c r="A858" s="29" t="s">
        <v>3184</v>
      </c>
      <c r="B858" s="1" t="s">
        <v>1973</v>
      </c>
      <c r="C858" s="29" t="s">
        <v>2</v>
      </c>
      <c r="D858" s="29" t="s">
        <v>2</v>
      </c>
      <c r="E858" s="29" t="s">
        <v>2</v>
      </c>
      <c r="F858" s="29" t="s">
        <v>2</v>
      </c>
      <c r="G858" s="29" t="s">
        <v>2</v>
      </c>
      <c r="H858" s="29" t="s">
        <v>2</v>
      </c>
      <c r="I858" s="29" t="s">
        <v>2</v>
      </c>
      <c r="J858" s="30" t="s">
        <v>2</v>
      </c>
      <c r="K858" s="29" t="s">
        <v>2</v>
      </c>
      <c r="L858" s="29" t="s">
        <v>2</v>
      </c>
      <c r="M858" s="29" t="s">
        <v>2</v>
      </c>
      <c r="N858" s="29" t="s">
        <v>2</v>
      </c>
      <c r="O858" s="1" t="s">
        <v>2412</v>
      </c>
      <c r="P858" s="29"/>
      <c r="Q858" s="29"/>
      <c r="R858" s="85" t="s">
        <v>2</v>
      </c>
      <c r="S858" s="85" t="s">
        <v>2</v>
      </c>
      <c r="T858" s="117" t="str">
        <f t="shared" si="78"/>
        <v>nein</v>
      </c>
      <c r="U858" s="117" t="str">
        <f t="shared" si="79"/>
        <v>nein</v>
      </c>
      <c r="V858" s="142" t="s">
        <v>4577</v>
      </c>
      <c r="W858" s="118" t="str">
        <f t="shared" si="80"/>
        <v>nein</v>
      </c>
      <c r="X858" s="117" t="str">
        <f t="shared" si="81"/>
        <v>OK</v>
      </c>
      <c r="Y858" s="117">
        <f t="shared" si="82"/>
        <v>0</v>
      </c>
      <c r="Z858" s="117" t="str">
        <f t="shared" si="83"/>
        <v>OK</v>
      </c>
    </row>
    <row r="859" spans="1:26" s="117" customFormat="1" ht="12.75" hidden="1" customHeight="1" x14ac:dyDescent="0.35">
      <c r="A859" s="29" t="s">
        <v>3185</v>
      </c>
      <c r="B859" s="1" t="s">
        <v>992</v>
      </c>
      <c r="C859" s="29" t="s">
        <v>3</v>
      </c>
      <c r="D859" s="29" t="s">
        <v>3</v>
      </c>
      <c r="E859" s="29" t="s">
        <v>2</v>
      </c>
      <c r="F859" s="29" t="s">
        <v>2</v>
      </c>
      <c r="G859" s="29" t="s">
        <v>2</v>
      </c>
      <c r="H859" s="29" t="s">
        <v>2</v>
      </c>
      <c r="I859" s="29" t="s">
        <v>3</v>
      </c>
      <c r="J859" s="30">
        <v>2</v>
      </c>
      <c r="K859" s="29" t="s">
        <v>2</v>
      </c>
      <c r="L859" s="29" t="s">
        <v>2</v>
      </c>
      <c r="M859" s="29" t="s">
        <v>2</v>
      </c>
      <c r="N859" s="29" t="s">
        <v>3</v>
      </c>
      <c r="O859" s="1"/>
      <c r="P859" s="29" t="s">
        <v>4</v>
      </c>
      <c r="Q859" s="29"/>
      <c r="R859" s="85" t="s">
        <v>3</v>
      </c>
      <c r="S859" s="85" t="s">
        <v>3</v>
      </c>
      <c r="T859" s="117" t="str">
        <f t="shared" si="78"/>
        <v>ja</v>
      </c>
      <c r="U859" s="117" t="str">
        <f t="shared" si="79"/>
        <v>ja</v>
      </c>
      <c r="V859" s="142" t="s">
        <v>4591</v>
      </c>
      <c r="W859" s="118">
        <f t="shared" si="80"/>
        <v>2</v>
      </c>
      <c r="X859" s="117" t="str">
        <f t="shared" si="81"/>
        <v>OK</v>
      </c>
      <c r="Y859" s="117" t="str">
        <f t="shared" si="82"/>
        <v>keine</v>
      </c>
      <c r="Z859" s="117" t="str">
        <f t="shared" si="83"/>
        <v>OK</v>
      </c>
    </row>
    <row r="860" spans="1:26" s="117" customFormat="1" ht="12.75" hidden="1" customHeight="1" x14ac:dyDescent="0.35">
      <c r="A860" s="29" t="s">
        <v>3186</v>
      </c>
      <c r="B860" s="1" t="s">
        <v>348</v>
      </c>
      <c r="C860" s="29" t="s">
        <v>3</v>
      </c>
      <c r="D860" s="29" t="s">
        <v>3</v>
      </c>
      <c r="E860" s="29" t="s">
        <v>2</v>
      </c>
      <c r="F860" s="29" t="s">
        <v>2</v>
      </c>
      <c r="G860" s="29" t="s">
        <v>2</v>
      </c>
      <c r="H860" s="29" t="s">
        <v>2</v>
      </c>
      <c r="I860" s="29" t="s">
        <v>3</v>
      </c>
      <c r="J860" s="30">
        <v>2</v>
      </c>
      <c r="K860" s="29" t="s">
        <v>2</v>
      </c>
      <c r="L860" s="29" t="s">
        <v>2</v>
      </c>
      <c r="M860" s="29" t="s">
        <v>2</v>
      </c>
      <c r="N860" s="29" t="s">
        <v>3</v>
      </c>
      <c r="O860" s="1"/>
      <c r="P860" s="29" t="s">
        <v>4</v>
      </c>
      <c r="Q860" s="29"/>
      <c r="R860" s="85" t="s">
        <v>2</v>
      </c>
      <c r="S860" s="85" t="s">
        <v>2</v>
      </c>
      <c r="T860" s="117" t="str">
        <f t="shared" si="78"/>
        <v>ja</v>
      </c>
      <c r="U860" s="117" t="str">
        <f t="shared" si="79"/>
        <v>ja</v>
      </c>
      <c r="V860" s="142" t="s">
        <v>4577</v>
      </c>
      <c r="W860" s="118">
        <f t="shared" si="80"/>
        <v>2</v>
      </c>
      <c r="X860" s="117" t="str">
        <f t="shared" si="81"/>
        <v>OK</v>
      </c>
      <c r="Y860" s="117" t="str">
        <f t="shared" si="82"/>
        <v>keine</v>
      </c>
      <c r="Z860" s="117" t="str">
        <f t="shared" si="83"/>
        <v>OK</v>
      </c>
    </row>
    <row r="861" spans="1:26" s="117" customFormat="1" ht="12.75" hidden="1" customHeight="1" x14ac:dyDescent="0.35">
      <c r="A861" s="29" t="s">
        <v>3187</v>
      </c>
      <c r="B861" s="1" t="s">
        <v>976</v>
      </c>
      <c r="C861" s="29" t="s">
        <v>3</v>
      </c>
      <c r="D861" s="29" t="s">
        <v>3</v>
      </c>
      <c r="E861" s="29" t="s">
        <v>2</v>
      </c>
      <c r="F861" s="29" t="s">
        <v>2</v>
      </c>
      <c r="G861" s="29" t="s">
        <v>2</v>
      </c>
      <c r="H861" s="29" t="s">
        <v>2</v>
      </c>
      <c r="I861" s="29" t="s">
        <v>3</v>
      </c>
      <c r="J861" s="30">
        <v>1</v>
      </c>
      <c r="K861" s="29" t="s">
        <v>2</v>
      </c>
      <c r="L861" s="29" t="s">
        <v>2</v>
      </c>
      <c r="M861" s="29" t="s">
        <v>2</v>
      </c>
      <c r="N861" s="29" t="s">
        <v>3</v>
      </c>
      <c r="O861" s="1"/>
      <c r="P861" s="29" t="s">
        <v>4</v>
      </c>
      <c r="Q861" s="29"/>
      <c r="R861" s="85" t="s">
        <v>2</v>
      </c>
      <c r="S861" s="85" t="s">
        <v>2</v>
      </c>
      <c r="T861" s="117" t="str">
        <f t="shared" si="78"/>
        <v>ja</v>
      </c>
      <c r="U861" s="117" t="str">
        <f t="shared" si="79"/>
        <v>ja</v>
      </c>
      <c r="V861" s="142" t="s">
        <v>4577</v>
      </c>
      <c r="W861" s="118">
        <f t="shared" si="80"/>
        <v>1</v>
      </c>
      <c r="X861" s="117" t="str">
        <f t="shared" si="81"/>
        <v>OK</v>
      </c>
      <c r="Y861" s="117" t="str">
        <f t="shared" si="82"/>
        <v>keine</v>
      </c>
      <c r="Z861" s="117" t="str">
        <f t="shared" si="83"/>
        <v>OK</v>
      </c>
    </row>
    <row r="862" spans="1:26" s="117" customFormat="1" ht="12.75" hidden="1" customHeight="1" x14ac:dyDescent="0.35">
      <c r="A862" s="29" t="s">
        <v>3188</v>
      </c>
      <c r="B862" s="1" t="s">
        <v>1221</v>
      </c>
      <c r="C862" s="29" t="s">
        <v>3</v>
      </c>
      <c r="D862" s="29" t="s">
        <v>3</v>
      </c>
      <c r="E862" s="29" t="s">
        <v>2</v>
      </c>
      <c r="F862" s="29" t="s">
        <v>2</v>
      </c>
      <c r="G862" s="29" t="s">
        <v>2</v>
      </c>
      <c r="H862" s="29" t="s">
        <v>2</v>
      </c>
      <c r="I862" s="29" t="s">
        <v>3</v>
      </c>
      <c r="J862" s="30">
        <v>2</v>
      </c>
      <c r="K862" s="29" t="s">
        <v>2</v>
      </c>
      <c r="L862" s="29" t="s">
        <v>2</v>
      </c>
      <c r="M862" s="29" t="s">
        <v>2</v>
      </c>
      <c r="N862" s="29" t="s">
        <v>3</v>
      </c>
      <c r="O862" s="1"/>
      <c r="P862" s="29" t="s">
        <v>4</v>
      </c>
      <c r="Q862" s="29"/>
      <c r="R862" s="85" t="s">
        <v>2</v>
      </c>
      <c r="S862" s="85" t="s">
        <v>2</v>
      </c>
      <c r="T862" s="117" t="str">
        <f t="shared" si="78"/>
        <v>ja</v>
      </c>
      <c r="U862" s="117" t="str">
        <f t="shared" si="79"/>
        <v>ja</v>
      </c>
      <c r="V862" s="142" t="s">
        <v>4577</v>
      </c>
      <c r="W862" s="118">
        <f t="shared" si="80"/>
        <v>2</v>
      </c>
      <c r="X862" s="117" t="str">
        <f t="shared" si="81"/>
        <v>OK</v>
      </c>
      <c r="Y862" s="117" t="str">
        <f t="shared" si="82"/>
        <v>keine</v>
      </c>
      <c r="Z862" s="117" t="str">
        <f t="shared" si="83"/>
        <v>OK</v>
      </c>
    </row>
    <row r="863" spans="1:26" s="117" customFormat="1" ht="12.75" hidden="1" customHeight="1" x14ac:dyDescent="0.35">
      <c r="A863" s="29" t="s">
        <v>3189</v>
      </c>
      <c r="B863" s="1" t="s">
        <v>1225</v>
      </c>
      <c r="C863" s="29" t="s">
        <v>3</v>
      </c>
      <c r="D863" s="29" t="s">
        <v>3</v>
      </c>
      <c r="E863" s="29" t="s">
        <v>2</v>
      </c>
      <c r="F863" s="29" t="s">
        <v>2</v>
      </c>
      <c r="G863" s="29" t="s">
        <v>2</v>
      </c>
      <c r="H863" s="29" t="s">
        <v>2</v>
      </c>
      <c r="I863" s="29" t="s">
        <v>3</v>
      </c>
      <c r="J863" s="30">
        <v>2</v>
      </c>
      <c r="K863" s="29" t="s">
        <v>2</v>
      </c>
      <c r="L863" s="29" t="s">
        <v>2</v>
      </c>
      <c r="M863" s="29" t="s">
        <v>2</v>
      </c>
      <c r="N863" s="29" t="s">
        <v>3</v>
      </c>
      <c r="O863" s="1"/>
      <c r="P863" s="29" t="s">
        <v>4</v>
      </c>
      <c r="Q863" s="29"/>
      <c r="R863" s="85" t="s">
        <v>2</v>
      </c>
      <c r="S863" s="85" t="s">
        <v>2</v>
      </c>
      <c r="T863" s="117" t="str">
        <f t="shared" si="78"/>
        <v>ja</v>
      </c>
      <c r="U863" s="117" t="str">
        <f t="shared" si="79"/>
        <v>ja</v>
      </c>
      <c r="V863" s="142" t="s">
        <v>4577</v>
      </c>
      <c r="W863" s="118">
        <f t="shared" si="80"/>
        <v>2</v>
      </c>
      <c r="X863" s="117" t="str">
        <f t="shared" si="81"/>
        <v>OK</v>
      </c>
      <c r="Y863" s="117" t="str">
        <f t="shared" si="82"/>
        <v>keine</v>
      </c>
      <c r="Z863" s="117" t="str">
        <f t="shared" si="83"/>
        <v>OK</v>
      </c>
    </row>
    <row r="864" spans="1:26" s="117" customFormat="1" ht="12.75" hidden="1" customHeight="1" x14ac:dyDescent="0.35">
      <c r="A864" s="29" t="s">
        <v>3190</v>
      </c>
      <c r="B864" s="1" t="s">
        <v>1629</v>
      </c>
      <c r="C864" s="29" t="s">
        <v>3</v>
      </c>
      <c r="D864" s="29" t="s">
        <v>3</v>
      </c>
      <c r="E864" s="29" t="s">
        <v>2</v>
      </c>
      <c r="F864" s="29" t="s">
        <v>2</v>
      </c>
      <c r="G864" s="29" t="s">
        <v>2</v>
      </c>
      <c r="H864" s="29" t="s">
        <v>2</v>
      </c>
      <c r="I864" s="133" t="s">
        <v>3</v>
      </c>
      <c r="J864" s="134">
        <v>3</v>
      </c>
      <c r="K864" s="29" t="s">
        <v>2</v>
      </c>
      <c r="L864" s="29" t="s">
        <v>2</v>
      </c>
      <c r="M864" s="29" t="s">
        <v>2</v>
      </c>
      <c r="N864" s="29" t="s">
        <v>3</v>
      </c>
      <c r="O864" s="1"/>
      <c r="P864" s="29" t="s">
        <v>4</v>
      </c>
      <c r="Q864" s="29"/>
      <c r="R864" s="85" t="s">
        <v>2</v>
      </c>
      <c r="S864" s="85" t="s">
        <v>2</v>
      </c>
      <c r="T864" s="117" t="str">
        <f t="shared" si="78"/>
        <v>ja</v>
      </c>
      <c r="U864" s="117" t="str">
        <f t="shared" si="79"/>
        <v>ja</v>
      </c>
      <c r="V864" s="142" t="s">
        <v>4588</v>
      </c>
      <c r="W864" s="118">
        <f t="shared" si="80"/>
        <v>3</v>
      </c>
      <c r="X864" s="117" t="str">
        <f t="shared" si="81"/>
        <v>OK</v>
      </c>
      <c r="Y864" s="117" t="str">
        <f t="shared" si="82"/>
        <v>keine</v>
      </c>
      <c r="Z864" s="117" t="str">
        <f t="shared" si="83"/>
        <v>OK</v>
      </c>
    </row>
    <row r="865" spans="1:26" s="117" customFormat="1" ht="12.75" hidden="1" customHeight="1" x14ac:dyDescent="0.35">
      <c r="A865" s="29" t="s">
        <v>2091</v>
      </c>
      <c r="B865" s="1" t="s">
        <v>2090</v>
      </c>
      <c r="C865" s="29" t="s">
        <v>3</v>
      </c>
      <c r="D865" s="29" t="s">
        <v>3</v>
      </c>
      <c r="E865" s="29" t="s">
        <v>2</v>
      </c>
      <c r="F865" s="29" t="s">
        <v>2</v>
      </c>
      <c r="G865" s="29" t="s">
        <v>2</v>
      </c>
      <c r="H865" s="29" t="s">
        <v>2</v>
      </c>
      <c r="I865" s="29" t="s">
        <v>3</v>
      </c>
      <c r="J865" s="30">
        <v>2</v>
      </c>
      <c r="K865" s="29" t="s">
        <v>2</v>
      </c>
      <c r="L865" s="29" t="s">
        <v>2</v>
      </c>
      <c r="M865" s="29" t="s">
        <v>2</v>
      </c>
      <c r="N865" s="29" t="s">
        <v>3</v>
      </c>
      <c r="O865" s="1"/>
      <c r="P865" s="29" t="s">
        <v>4</v>
      </c>
      <c r="Q865" s="29"/>
      <c r="R865" s="85" t="s">
        <v>2</v>
      </c>
      <c r="S865" s="85" t="s">
        <v>2</v>
      </c>
      <c r="T865" s="117" t="str">
        <f t="shared" si="78"/>
        <v>ja</v>
      </c>
      <c r="U865" s="117" t="str">
        <f t="shared" si="79"/>
        <v>ja</v>
      </c>
      <c r="V865" s="142" t="s">
        <v>4577</v>
      </c>
      <c r="W865" s="118">
        <f t="shared" si="80"/>
        <v>2</v>
      </c>
      <c r="X865" s="117" t="str">
        <f t="shared" si="81"/>
        <v>OK</v>
      </c>
      <c r="Y865" s="117" t="str">
        <f t="shared" si="82"/>
        <v>keine</v>
      </c>
      <c r="Z865" s="117" t="str">
        <f t="shared" si="83"/>
        <v>OK</v>
      </c>
    </row>
    <row r="866" spans="1:26" s="117" customFormat="1" ht="12.75" hidden="1" customHeight="1" x14ac:dyDescent="0.35">
      <c r="A866" s="29" t="s">
        <v>3191</v>
      </c>
      <c r="B866" s="1" t="s">
        <v>530</v>
      </c>
      <c r="C866" s="29" t="s">
        <v>3</v>
      </c>
      <c r="D866" s="29" t="s">
        <v>3</v>
      </c>
      <c r="E866" s="29" t="s">
        <v>2</v>
      </c>
      <c r="F866" s="29" t="s">
        <v>2</v>
      </c>
      <c r="G866" s="29" t="s">
        <v>2</v>
      </c>
      <c r="H866" s="29" t="s">
        <v>2</v>
      </c>
      <c r="I866" s="29" t="s">
        <v>3</v>
      </c>
      <c r="J866" s="30">
        <v>3</v>
      </c>
      <c r="K866" s="29" t="s">
        <v>2</v>
      </c>
      <c r="L866" s="29" t="s">
        <v>2</v>
      </c>
      <c r="M866" s="29" t="s">
        <v>2</v>
      </c>
      <c r="N866" s="29" t="s">
        <v>3</v>
      </c>
      <c r="O866" s="1"/>
      <c r="P866" s="29" t="s">
        <v>4</v>
      </c>
      <c r="Q866" s="29"/>
      <c r="R866" s="85" t="s">
        <v>2</v>
      </c>
      <c r="S866" s="85" t="s">
        <v>2</v>
      </c>
      <c r="T866" s="117" t="str">
        <f t="shared" si="78"/>
        <v>ja</v>
      </c>
      <c r="U866" s="117" t="str">
        <f t="shared" si="79"/>
        <v>ja</v>
      </c>
      <c r="V866" s="142" t="s">
        <v>4608</v>
      </c>
      <c r="W866" s="118">
        <f t="shared" si="80"/>
        <v>3</v>
      </c>
      <c r="X866" s="117" t="str">
        <f t="shared" si="81"/>
        <v>OK</v>
      </c>
      <c r="Y866" s="117" t="str">
        <f t="shared" si="82"/>
        <v>keine</v>
      </c>
      <c r="Z866" s="117" t="str">
        <f t="shared" si="83"/>
        <v>OK</v>
      </c>
    </row>
    <row r="867" spans="1:26" s="117" customFormat="1" ht="12.75" hidden="1" customHeight="1" x14ac:dyDescent="0.35">
      <c r="A867" s="29" t="s">
        <v>3192</v>
      </c>
      <c r="B867" s="1" t="s">
        <v>227</v>
      </c>
      <c r="C867" s="29" t="s">
        <v>3</v>
      </c>
      <c r="D867" s="29" t="s">
        <v>3</v>
      </c>
      <c r="E867" s="29" t="s">
        <v>2</v>
      </c>
      <c r="F867" s="29" t="s">
        <v>2</v>
      </c>
      <c r="G867" s="29" t="s">
        <v>2</v>
      </c>
      <c r="H867" s="29" t="s">
        <v>2</v>
      </c>
      <c r="I867" s="29" t="s">
        <v>3</v>
      </c>
      <c r="J867" s="30">
        <v>2</v>
      </c>
      <c r="K867" s="29" t="s">
        <v>2</v>
      </c>
      <c r="L867" s="29" t="s">
        <v>2</v>
      </c>
      <c r="M867" s="29" t="s">
        <v>2</v>
      </c>
      <c r="N867" s="29" t="s">
        <v>3</v>
      </c>
      <c r="O867" s="1"/>
      <c r="P867" s="29" t="s">
        <v>4</v>
      </c>
      <c r="Q867" s="29"/>
      <c r="R867" s="85" t="s">
        <v>2</v>
      </c>
      <c r="S867" s="85" t="s">
        <v>2</v>
      </c>
      <c r="T867" s="117" t="str">
        <f t="shared" si="78"/>
        <v>ja</v>
      </c>
      <c r="U867" s="117" t="str">
        <f t="shared" si="79"/>
        <v>ja</v>
      </c>
      <c r="V867" s="142" t="s">
        <v>4577</v>
      </c>
      <c r="W867" s="118">
        <f t="shared" si="80"/>
        <v>2</v>
      </c>
      <c r="X867" s="117" t="str">
        <f t="shared" si="81"/>
        <v>OK</v>
      </c>
      <c r="Y867" s="117" t="str">
        <f t="shared" si="82"/>
        <v>keine</v>
      </c>
      <c r="Z867" s="117" t="str">
        <f t="shared" si="83"/>
        <v>OK</v>
      </c>
    </row>
    <row r="868" spans="1:26" s="117" customFormat="1" ht="12.75" hidden="1" customHeight="1" x14ac:dyDescent="0.35">
      <c r="A868" s="29" t="s">
        <v>3193</v>
      </c>
      <c r="B868" s="1" t="s">
        <v>980</v>
      </c>
      <c r="C868" s="29" t="s">
        <v>3</v>
      </c>
      <c r="D868" s="29" t="s">
        <v>3</v>
      </c>
      <c r="E868" s="29" t="s">
        <v>2</v>
      </c>
      <c r="F868" s="29" t="s">
        <v>2</v>
      </c>
      <c r="G868" s="29" t="s">
        <v>2</v>
      </c>
      <c r="H868" s="29" t="s">
        <v>2</v>
      </c>
      <c r="I868" s="29" t="s">
        <v>3</v>
      </c>
      <c r="J868" s="30">
        <v>1</v>
      </c>
      <c r="K868" s="29" t="s">
        <v>2</v>
      </c>
      <c r="L868" s="29" t="s">
        <v>2</v>
      </c>
      <c r="M868" s="29" t="s">
        <v>2</v>
      </c>
      <c r="N868" s="29" t="s">
        <v>3</v>
      </c>
      <c r="O868" s="1"/>
      <c r="P868" s="29" t="s">
        <v>4</v>
      </c>
      <c r="Q868" s="29"/>
      <c r="R868" s="85" t="s">
        <v>2</v>
      </c>
      <c r="S868" s="85" t="s">
        <v>2</v>
      </c>
      <c r="T868" s="117" t="str">
        <f t="shared" si="78"/>
        <v>ja</v>
      </c>
      <c r="U868" s="117" t="str">
        <f t="shared" si="79"/>
        <v>ja</v>
      </c>
      <c r="V868" s="142" t="s">
        <v>4577</v>
      </c>
      <c r="W868" s="118">
        <f t="shared" si="80"/>
        <v>1</v>
      </c>
      <c r="X868" s="117" t="str">
        <f t="shared" si="81"/>
        <v>OK</v>
      </c>
      <c r="Y868" s="117" t="str">
        <f t="shared" si="82"/>
        <v>keine</v>
      </c>
      <c r="Z868" s="117" t="str">
        <f t="shared" si="83"/>
        <v>OK</v>
      </c>
    </row>
    <row r="869" spans="1:26" s="117" customFormat="1" ht="12.75" hidden="1" customHeight="1" x14ac:dyDescent="0.35">
      <c r="A869" s="29" t="s">
        <v>3194</v>
      </c>
      <c r="B869" s="1" t="s">
        <v>982</v>
      </c>
      <c r="C869" s="29" t="s">
        <v>3</v>
      </c>
      <c r="D869" s="29" t="s">
        <v>3</v>
      </c>
      <c r="E869" s="29" t="s">
        <v>2</v>
      </c>
      <c r="F869" s="29" t="s">
        <v>2</v>
      </c>
      <c r="G869" s="29" t="s">
        <v>2</v>
      </c>
      <c r="H869" s="29" t="s">
        <v>2</v>
      </c>
      <c r="I869" s="29" t="s">
        <v>3</v>
      </c>
      <c r="J869" s="30">
        <v>1</v>
      </c>
      <c r="K869" s="29" t="s">
        <v>2</v>
      </c>
      <c r="L869" s="29" t="s">
        <v>2</v>
      </c>
      <c r="M869" s="29" t="s">
        <v>2</v>
      </c>
      <c r="N869" s="29" t="s">
        <v>3</v>
      </c>
      <c r="O869" s="1"/>
      <c r="P869" s="29" t="s">
        <v>57</v>
      </c>
      <c r="Q869" s="29"/>
      <c r="R869" s="85" t="s">
        <v>2</v>
      </c>
      <c r="S869" s="85" t="s">
        <v>2</v>
      </c>
      <c r="T869" s="117" t="str">
        <f t="shared" si="78"/>
        <v>ja</v>
      </c>
      <c r="U869" s="117" t="str">
        <f t="shared" si="79"/>
        <v>ja</v>
      </c>
      <c r="V869" s="142" t="s">
        <v>4577</v>
      </c>
      <c r="W869" s="118">
        <f t="shared" si="80"/>
        <v>1</v>
      </c>
      <c r="X869" s="117" t="str">
        <f t="shared" si="81"/>
        <v>OK</v>
      </c>
      <c r="Y869" s="117" t="str">
        <f t="shared" si="82"/>
        <v>1193/1207</v>
      </c>
      <c r="Z869" s="117" t="str">
        <f t="shared" si="83"/>
        <v>OK</v>
      </c>
    </row>
    <row r="870" spans="1:26" s="117" customFormat="1" ht="12.75" hidden="1" customHeight="1" x14ac:dyDescent="0.35">
      <c r="A870" s="29" t="s">
        <v>3195</v>
      </c>
      <c r="B870" s="1" t="s">
        <v>1223</v>
      </c>
      <c r="C870" s="29" t="s">
        <v>3</v>
      </c>
      <c r="D870" s="29" t="s">
        <v>3</v>
      </c>
      <c r="E870" s="29" t="s">
        <v>2</v>
      </c>
      <c r="F870" s="29" t="s">
        <v>2</v>
      </c>
      <c r="G870" s="29" t="s">
        <v>2</v>
      </c>
      <c r="H870" s="29" t="s">
        <v>2</v>
      </c>
      <c r="I870" s="29" t="s">
        <v>3</v>
      </c>
      <c r="J870" s="30">
        <v>2</v>
      </c>
      <c r="K870" s="29" t="s">
        <v>2</v>
      </c>
      <c r="L870" s="29" t="s">
        <v>2</v>
      </c>
      <c r="M870" s="29" t="s">
        <v>2</v>
      </c>
      <c r="N870" s="29" t="s">
        <v>3</v>
      </c>
      <c r="O870" s="1"/>
      <c r="P870" s="29" t="s">
        <v>4</v>
      </c>
      <c r="Q870" s="29"/>
      <c r="R870" s="85" t="s">
        <v>2</v>
      </c>
      <c r="S870" s="85" t="s">
        <v>2</v>
      </c>
      <c r="T870" s="117" t="str">
        <f t="shared" si="78"/>
        <v>ja</v>
      </c>
      <c r="U870" s="117" t="str">
        <f t="shared" si="79"/>
        <v>ja</v>
      </c>
      <c r="V870" s="142" t="s">
        <v>4577</v>
      </c>
      <c r="W870" s="118">
        <f t="shared" si="80"/>
        <v>2</v>
      </c>
      <c r="X870" s="117" t="str">
        <f t="shared" si="81"/>
        <v>OK</v>
      </c>
      <c r="Y870" s="117" t="str">
        <f t="shared" si="82"/>
        <v>keine</v>
      </c>
      <c r="Z870" s="117" t="str">
        <f t="shared" si="83"/>
        <v>OK</v>
      </c>
    </row>
    <row r="871" spans="1:26" s="117" customFormat="1" ht="12.75" hidden="1" customHeight="1" x14ac:dyDescent="0.35">
      <c r="A871" s="29" t="s">
        <v>3196</v>
      </c>
      <c r="B871" s="1" t="s">
        <v>1224</v>
      </c>
      <c r="C871" s="29" t="s">
        <v>3</v>
      </c>
      <c r="D871" s="29" t="s">
        <v>3</v>
      </c>
      <c r="E871" s="29" t="s">
        <v>2</v>
      </c>
      <c r="F871" s="29" t="s">
        <v>2</v>
      </c>
      <c r="G871" s="29" t="s">
        <v>2</v>
      </c>
      <c r="H871" s="29" t="s">
        <v>2</v>
      </c>
      <c r="I871" s="29" t="s">
        <v>3</v>
      </c>
      <c r="J871" s="30">
        <v>2</v>
      </c>
      <c r="K871" s="29" t="s">
        <v>2</v>
      </c>
      <c r="L871" s="29" t="s">
        <v>2</v>
      </c>
      <c r="M871" s="29" t="s">
        <v>2</v>
      </c>
      <c r="N871" s="29" t="s">
        <v>3</v>
      </c>
      <c r="O871" s="1"/>
      <c r="P871" s="29" t="s">
        <v>4</v>
      </c>
      <c r="Q871" s="29"/>
      <c r="R871" s="85" t="s">
        <v>2</v>
      </c>
      <c r="S871" s="85" t="s">
        <v>2</v>
      </c>
      <c r="T871" s="117" t="str">
        <f t="shared" si="78"/>
        <v>ja</v>
      </c>
      <c r="U871" s="117" t="str">
        <f t="shared" si="79"/>
        <v>ja</v>
      </c>
      <c r="V871" s="142" t="s">
        <v>4577</v>
      </c>
      <c r="W871" s="118">
        <f t="shared" si="80"/>
        <v>2</v>
      </c>
      <c r="X871" s="117" t="str">
        <f t="shared" si="81"/>
        <v>OK</v>
      </c>
      <c r="Y871" s="117" t="str">
        <f t="shared" si="82"/>
        <v>keine</v>
      </c>
      <c r="Z871" s="117" t="str">
        <f t="shared" si="83"/>
        <v>OK</v>
      </c>
    </row>
    <row r="872" spans="1:26" s="117" customFormat="1" ht="12.75" hidden="1" customHeight="1" x14ac:dyDescent="0.35">
      <c r="A872" s="29" t="s">
        <v>3197</v>
      </c>
      <c r="B872" s="1" t="s">
        <v>981</v>
      </c>
      <c r="C872" s="29" t="s">
        <v>3</v>
      </c>
      <c r="D872" s="29" t="s">
        <v>3</v>
      </c>
      <c r="E872" s="29" t="s">
        <v>2</v>
      </c>
      <c r="F872" s="29" t="s">
        <v>2</v>
      </c>
      <c r="G872" s="29" t="s">
        <v>2</v>
      </c>
      <c r="H872" s="29" t="s">
        <v>2</v>
      </c>
      <c r="I872" s="29" t="s">
        <v>3</v>
      </c>
      <c r="J872" s="30">
        <v>2</v>
      </c>
      <c r="K872" s="29" t="s">
        <v>2</v>
      </c>
      <c r="L872" s="29" t="s">
        <v>2</v>
      </c>
      <c r="M872" s="29" t="s">
        <v>2</v>
      </c>
      <c r="N872" s="29" t="s">
        <v>3</v>
      </c>
      <c r="O872" s="1"/>
      <c r="P872" s="29" t="s">
        <v>4</v>
      </c>
      <c r="Q872" s="29"/>
      <c r="R872" s="85" t="s">
        <v>2</v>
      </c>
      <c r="S872" s="85" t="s">
        <v>2</v>
      </c>
      <c r="T872" s="117" t="str">
        <f t="shared" si="78"/>
        <v>ja</v>
      </c>
      <c r="U872" s="117" t="str">
        <f t="shared" si="79"/>
        <v>ja</v>
      </c>
      <c r="V872" s="142" t="s">
        <v>4577</v>
      </c>
      <c r="W872" s="118">
        <f t="shared" si="80"/>
        <v>2</v>
      </c>
      <c r="X872" s="117" t="str">
        <f t="shared" si="81"/>
        <v>OK</v>
      </c>
      <c r="Y872" s="117" t="str">
        <f t="shared" si="82"/>
        <v>keine</v>
      </c>
      <c r="Z872" s="117" t="str">
        <f t="shared" si="83"/>
        <v>OK</v>
      </c>
    </row>
    <row r="873" spans="1:26" s="117" customFormat="1" ht="12.75" hidden="1" customHeight="1" x14ac:dyDescent="0.35">
      <c r="A873" s="29" t="s">
        <v>3198</v>
      </c>
      <c r="B873" s="1" t="s">
        <v>801</v>
      </c>
      <c r="C873" s="29" t="s">
        <v>3</v>
      </c>
      <c r="D873" s="29" t="s">
        <v>3</v>
      </c>
      <c r="E873" s="29" t="s">
        <v>2</v>
      </c>
      <c r="F873" s="29" t="s">
        <v>2</v>
      </c>
      <c r="G873" s="29" t="s">
        <v>2</v>
      </c>
      <c r="H873" s="29" t="s">
        <v>2</v>
      </c>
      <c r="I873" s="29" t="s">
        <v>3</v>
      </c>
      <c r="J873" s="30">
        <v>2</v>
      </c>
      <c r="K873" s="29" t="s">
        <v>2</v>
      </c>
      <c r="L873" s="29" t="s">
        <v>2</v>
      </c>
      <c r="M873" s="29" t="s">
        <v>2</v>
      </c>
      <c r="N873" s="29" t="s">
        <v>3</v>
      </c>
      <c r="O873" s="1"/>
      <c r="P873" s="29" t="s">
        <v>4</v>
      </c>
      <c r="Q873" s="29"/>
      <c r="R873" s="85" t="s">
        <v>2</v>
      </c>
      <c r="S873" s="85" t="s">
        <v>2</v>
      </c>
      <c r="T873" s="117" t="str">
        <f t="shared" si="78"/>
        <v>ja</v>
      </c>
      <c r="U873" s="117" t="str">
        <f t="shared" si="79"/>
        <v>ja</v>
      </c>
      <c r="V873" s="142" t="s">
        <v>4577</v>
      </c>
      <c r="W873" s="118">
        <f t="shared" si="80"/>
        <v>2</v>
      </c>
      <c r="X873" s="117" t="str">
        <f t="shared" si="81"/>
        <v>OK</v>
      </c>
      <c r="Y873" s="117" t="str">
        <f t="shared" si="82"/>
        <v>keine</v>
      </c>
      <c r="Z873" s="117" t="str">
        <f t="shared" si="83"/>
        <v>OK</v>
      </c>
    </row>
    <row r="874" spans="1:26" s="117" customFormat="1" ht="12.75" hidden="1" customHeight="1" x14ac:dyDescent="0.35">
      <c r="A874" s="29" t="s">
        <v>3199</v>
      </c>
      <c r="B874" s="1" t="s">
        <v>1226</v>
      </c>
      <c r="C874" s="29" t="s">
        <v>3</v>
      </c>
      <c r="D874" s="29" t="s">
        <v>3</v>
      </c>
      <c r="E874" s="29" t="s">
        <v>2</v>
      </c>
      <c r="F874" s="29" t="s">
        <v>2</v>
      </c>
      <c r="G874" s="29" t="s">
        <v>2</v>
      </c>
      <c r="H874" s="29" t="s">
        <v>2</v>
      </c>
      <c r="I874" s="29" t="s">
        <v>3</v>
      </c>
      <c r="J874" s="30">
        <v>2</v>
      </c>
      <c r="K874" s="29" t="s">
        <v>2</v>
      </c>
      <c r="L874" s="29" t="s">
        <v>2</v>
      </c>
      <c r="M874" s="29" t="s">
        <v>2</v>
      </c>
      <c r="N874" s="29" t="s">
        <v>3</v>
      </c>
      <c r="O874" s="1"/>
      <c r="P874" s="29" t="s">
        <v>4</v>
      </c>
      <c r="Q874" s="29"/>
      <c r="R874" s="85" t="s">
        <v>2</v>
      </c>
      <c r="S874" s="85" t="s">
        <v>2</v>
      </c>
      <c r="T874" s="117" t="str">
        <f t="shared" si="78"/>
        <v>ja</v>
      </c>
      <c r="U874" s="117" t="str">
        <f t="shared" si="79"/>
        <v>ja</v>
      </c>
      <c r="V874" s="142" t="s">
        <v>4577</v>
      </c>
      <c r="W874" s="118">
        <f t="shared" si="80"/>
        <v>2</v>
      </c>
      <c r="X874" s="117" t="str">
        <f t="shared" si="81"/>
        <v>OK</v>
      </c>
      <c r="Y874" s="117" t="str">
        <f t="shared" si="82"/>
        <v>keine</v>
      </c>
      <c r="Z874" s="117" t="str">
        <f t="shared" si="83"/>
        <v>OK</v>
      </c>
    </row>
    <row r="875" spans="1:26" s="117" customFormat="1" ht="12.75" hidden="1" customHeight="1" x14ac:dyDescent="0.35">
      <c r="A875" s="29" t="s">
        <v>3200</v>
      </c>
      <c r="B875" s="1" t="s">
        <v>1227</v>
      </c>
      <c r="C875" s="29" t="s">
        <v>3</v>
      </c>
      <c r="D875" s="29" t="s">
        <v>3</v>
      </c>
      <c r="E875" s="29" t="s">
        <v>2</v>
      </c>
      <c r="F875" s="29" t="s">
        <v>2</v>
      </c>
      <c r="G875" s="29" t="s">
        <v>2</v>
      </c>
      <c r="H875" s="29" t="s">
        <v>2</v>
      </c>
      <c r="I875" s="29" t="s">
        <v>3</v>
      </c>
      <c r="J875" s="30">
        <v>2</v>
      </c>
      <c r="K875" s="29" t="s">
        <v>2</v>
      </c>
      <c r="L875" s="29" t="s">
        <v>2</v>
      </c>
      <c r="M875" s="29" t="s">
        <v>2</v>
      </c>
      <c r="N875" s="29" t="s">
        <v>3</v>
      </c>
      <c r="O875" s="1"/>
      <c r="P875" s="29" t="s">
        <v>4</v>
      </c>
      <c r="Q875" s="29"/>
      <c r="R875" s="85" t="s">
        <v>2</v>
      </c>
      <c r="S875" s="85" t="s">
        <v>2</v>
      </c>
      <c r="T875" s="117" t="str">
        <f t="shared" si="78"/>
        <v>ja</v>
      </c>
      <c r="U875" s="117" t="str">
        <f t="shared" si="79"/>
        <v>ja</v>
      </c>
      <c r="V875" s="142" t="s">
        <v>4577</v>
      </c>
      <c r="W875" s="118">
        <f t="shared" si="80"/>
        <v>2</v>
      </c>
      <c r="X875" s="117" t="str">
        <f t="shared" si="81"/>
        <v>OK</v>
      </c>
      <c r="Y875" s="117" t="str">
        <f t="shared" si="82"/>
        <v>keine</v>
      </c>
      <c r="Z875" s="117" t="str">
        <f t="shared" si="83"/>
        <v>OK</v>
      </c>
    </row>
    <row r="876" spans="1:26" s="117" customFormat="1" ht="12.75" hidden="1" customHeight="1" x14ac:dyDescent="0.35">
      <c r="A876" s="29" t="s">
        <v>3201</v>
      </c>
      <c r="B876" s="1" t="s">
        <v>1228</v>
      </c>
      <c r="C876" s="29" t="s">
        <v>3</v>
      </c>
      <c r="D876" s="29" t="s">
        <v>3</v>
      </c>
      <c r="E876" s="29" t="s">
        <v>2</v>
      </c>
      <c r="F876" s="29" t="s">
        <v>2</v>
      </c>
      <c r="G876" s="29" t="s">
        <v>2</v>
      </c>
      <c r="H876" s="29" t="s">
        <v>2</v>
      </c>
      <c r="I876" s="29" t="s">
        <v>3</v>
      </c>
      <c r="J876" s="30">
        <v>2</v>
      </c>
      <c r="K876" s="29" t="s">
        <v>2</v>
      </c>
      <c r="L876" s="29" t="s">
        <v>2</v>
      </c>
      <c r="M876" s="29" t="s">
        <v>2</v>
      </c>
      <c r="N876" s="29" t="s">
        <v>3</v>
      </c>
      <c r="O876" s="1"/>
      <c r="P876" s="29" t="s">
        <v>4</v>
      </c>
      <c r="Q876" s="29"/>
      <c r="R876" s="85" t="s">
        <v>2</v>
      </c>
      <c r="S876" s="85" t="s">
        <v>2</v>
      </c>
      <c r="T876" s="117" t="str">
        <f t="shared" si="78"/>
        <v>ja</v>
      </c>
      <c r="U876" s="117" t="str">
        <f t="shared" si="79"/>
        <v>ja</v>
      </c>
      <c r="V876" s="142" t="s">
        <v>4577</v>
      </c>
      <c r="W876" s="118">
        <f t="shared" si="80"/>
        <v>2</v>
      </c>
      <c r="X876" s="117" t="str">
        <f t="shared" si="81"/>
        <v>OK</v>
      </c>
      <c r="Y876" s="117" t="str">
        <f t="shared" si="82"/>
        <v>keine</v>
      </c>
      <c r="Z876" s="117" t="str">
        <f t="shared" si="83"/>
        <v>OK</v>
      </c>
    </row>
    <row r="877" spans="1:26" s="117" customFormat="1" ht="12.75" hidden="1" customHeight="1" x14ac:dyDescent="0.35">
      <c r="A877" s="29" t="s">
        <v>3202</v>
      </c>
      <c r="B877" s="1" t="s">
        <v>1693</v>
      </c>
      <c r="C877" s="29" t="s">
        <v>3</v>
      </c>
      <c r="D877" s="29" t="s">
        <v>3</v>
      </c>
      <c r="E877" s="29" t="s">
        <v>2</v>
      </c>
      <c r="F877" s="29" t="s">
        <v>2</v>
      </c>
      <c r="G877" s="29" t="s">
        <v>2</v>
      </c>
      <c r="H877" s="29" t="s">
        <v>2</v>
      </c>
      <c r="I877" s="29" t="s">
        <v>3</v>
      </c>
      <c r="J877" s="30">
        <v>2</v>
      </c>
      <c r="K877" s="29" t="s">
        <v>2</v>
      </c>
      <c r="L877" s="29" t="s">
        <v>2</v>
      </c>
      <c r="M877" s="29" t="s">
        <v>2</v>
      </c>
      <c r="N877" s="29" t="s">
        <v>3</v>
      </c>
      <c r="O877" s="1"/>
      <c r="P877" s="29" t="s">
        <v>4</v>
      </c>
      <c r="Q877" s="29"/>
      <c r="R877" s="85" t="s">
        <v>3</v>
      </c>
      <c r="S877" s="85" t="s">
        <v>3</v>
      </c>
      <c r="T877" s="117" t="str">
        <f t="shared" si="78"/>
        <v>ja</v>
      </c>
      <c r="U877" s="117" t="str">
        <f t="shared" si="79"/>
        <v>ja</v>
      </c>
      <c r="V877" s="142" t="s">
        <v>4581</v>
      </c>
      <c r="W877" s="118">
        <f t="shared" si="80"/>
        <v>2</v>
      </c>
      <c r="X877" s="117" t="str">
        <f t="shared" si="81"/>
        <v>OK</v>
      </c>
      <c r="Y877" s="117" t="str">
        <f t="shared" si="82"/>
        <v>keine</v>
      </c>
      <c r="Z877" s="117" t="str">
        <f t="shared" si="83"/>
        <v>OK</v>
      </c>
    </row>
    <row r="878" spans="1:26" s="117" customFormat="1" ht="12.75" hidden="1" customHeight="1" x14ac:dyDescent="0.35">
      <c r="A878" s="29" t="s">
        <v>3203</v>
      </c>
      <c r="B878" s="1" t="s">
        <v>732</v>
      </c>
      <c r="C878" s="29" t="s">
        <v>3</v>
      </c>
      <c r="D878" s="29" t="s">
        <v>3</v>
      </c>
      <c r="E878" s="29" t="s">
        <v>2</v>
      </c>
      <c r="F878" s="29" t="s">
        <v>2</v>
      </c>
      <c r="G878" s="29" t="s">
        <v>2</v>
      </c>
      <c r="H878" s="29" t="s">
        <v>2</v>
      </c>
      <c r="I878" s="29" t="s">
        <v>3</v>
      </c>
      <c r="J878" s="30">
        <v>2</v>
      </c>
      <c r="K878" s="29" t="s">
        <v>2</v>
      </c>
      <c r="L878" s="29" t="s">
        <v>2</v>
      </c>
      <c r="M878" s="29" t="s">
        <v>2</v>
      </c>
      <c r="N878" s="29" t="s">
        <v>3</v>
      </c>
      <c r="O878" s="1"/>
      <c r="P878" s="29" t="s">
        <v>4</v>
      </c>
      <c r="Q878" s="29"/>
      <c r="R878" s="85" t="s">
        <v>2</v>
      </c>
      <c r="S878" s="85" t="s">
        <v>2</v>
      </c>
      <c r="T878" s="117" t="str">
        <f t="shared" si="78"/>
        <v>ja</v>
      </c>
      <c r="U878" s="117" t="str">
        <f t="shared" si="79"/>
        <v>ja</v>
      </c>
      <c r="V878" s="142" t="s">
        <v>4577</v>
      </c>
      <c r="W878" s="118">
        <f t="shared" si="80"/>
        <v>2</v>
      </c>
      <c r="X878" s="117" t="str">
        <f t="shared" si="81"/>
        <v>OK</v>
      </c>
      <c r="Y878" s="117" t="str">
        <f t="shared" si="82"/>
        <v>keine</v>
      </c>
      <c r="Z878" s="117" t="str">
        <f t="shared" si="83"/>
        <v>OK</v>
      </c>
    </row>
    <row r="879" spans="1:26" s="117" customFormat="1" ht="12.75" hidden="1" customHeight="1" x14ac:dyDescent="0.35">
      <c r="A879" s="29" t="s">
        <v>3204</v>
      </c>
      <c r="B879" s="1" t="s">
        <v>802</v>
      </c>
      <c r="C879" s="29" t="s">
        <v>3</v>
      </c>
      <c r="D879" s="29" t="s">
        <v>3</v>
      </c>
      <c r="E879" s="29" t="s">
        <v>2</v>
      </c>
      <c r="F879" s="29" t="s">
        <v>2</v>
      </c>
      <c r="G879" s="29" t="s">
        <v>2</v>
      </c>
      <c r="H879" s="29" t="s">
        <v>2</v>
      </c>
      <c r="I879" s="29" t="s">
        <v>3</v>
      </c>
      <c r="J879" s="30">
        <v>2</v>
      </c>
      <c r="K879" s="29" t="s">
        <v>2</v>
      </c>
      <c r="L879" s="29" t="s">
        <v>2</v>
      </c>
      <c r="M879" s="29" t="s">
        <v>2</v>
      </c>
      <c r="N879" s="29" t="s">
        <v>3</v>
      </c>
      <c r="O879" s="1"/>
      <c r="P879" s="29" t="s">
        <v>4</v>
      </c>
      <c r="Q879" s="29"/>
      <c r="R879" s="85" t="s">
        <v>3</v>
      </c>
      <c r="S879" s="85" t="s">
        <v>3</v>
      </c>
      <c r="T879" s="117" t="str">
        <f t="shared" si="78"/>
        <v>ja</v>
      </c>
      <c r="U879" s="117" t="str">
        <f t="shared" si="79"/>
        <v>ja</v>
      </c>
      <c r="V879" s="142" t="s">
        <v>4577</v>
      </c>
      <c r="W879" s="118">
        <f t="shared" si="80"/>
        <v>2</v>
      </c>
      <c r="X879" s="117" t="str">
        <f t="shared" si="81"/>
        <v>OK</v>
      </c>
      <c r="Y879" s="117" t="str">
        <f t="shared" si="82"/>
        <v>keine</v>
      </c>
      <c r="Z879" s="117" t="str">
        <f t="shared" si="83"/>
        <v>OK</v>
      </c>
    </row>
    <row r="880" spans="1:26" s="117" customFormat="1" ht="12.75" hidden="1" customHeight="1" x14ac:dyDescent="0.35">
      <c r="A880" s="29" t="s">
        <v>3205</v>
      </c>
      <c r="B880" s="1" t="s">
        <v>790</v>
      </c>
      <c r="C880" s="29" t="s">
        <v>3</v>
      </c>
      <c r="D880" s="29" t="s">
        <v>3</v>
      </c>
      <c r="E880" s="29" t="s">
        <v>2</v>
      </c>
      <c r="F880" s="29" t="s">
        <v>2</v>
      </c>
      <c r="G880" s="29" t="s">
        <v>2</v>
      </c>
      <c r="H880" s="29" t="s">
        <v>2</v>
      </c>
      <c r="I880" s="29" t="s">
        <v>3</v>
      </c>
      <c r="J880" s="30">
        <v>1</v>
      </c>
      <c r="K880" s="29" t="s">
        <v>2</v>
      </c>
      <c r="L880" s="29" t="s">
        <v>2</v>
      </c>
      <c r="M880" s="29" t="s">
        <v>2</v>
      </c>
      <c r="N880" s="29" t="s">
        <v>3</v>
      </c>
      <c r="O880" s="1"/>
      <c r="P880" s="29" t="s">
        <v>4</v>
      </c>
      <c r="Q880" s="29"/>
      <c r="R880" s="85" t="s">
        <v>2</v>
      </c>
      <c r="S880" s="85" t="s">
        <v>2</v>
      </c>
      <c r="T880" s="117" t="str">
        <f t="shared" si="78"/>
        <v>ja</v>
      </c>
      <c r="U880" s="117" t="str">
        <f t="shared" si="79"/>
        <v>ja</v>
      </c>
      <c r="V880" s="142" t="s">
        <v>4577</v>
      </c>
      <c r="W880" s="118">
        <f t="shared" si="80"/>
        <v>1</v>
      </c>
      <c r="X880" s="117" t="str">
        <f t="shared" si="81"/>
        <v>OK</v>
      </c>
      <c r="Y880" s="117" t="str">
        <f t="shared" si="82"/>
        <v>keine</v>
      </c>
      <c r="Z880" s="117" t="str">
        <f t="shared" si="83"/>
        <v>OK</v>
      </c>
    </row>
    <row r="881" spans="1:26" s="117" customFormat="1" ht="12.75" hidden="1" customHeight="1" x14ac:dyDescent="0.35">
      <c r="A881" s="29" t="s">
        <v>3206</v>
      </c>
      <c r="B881" s="1" t="s">
        <v>1694</v>
      </c>
      <c r="C881" s="29" t="s">
        <v>3</v>
      </c>
      <c r="D881" s="29" t="s">
        <v>3</v>
      </c>
      <c r="E881" s="29" t="s">
        <v>2</v>
      </c>
      <c r="F881" s="29" t="s">
        <v>2</v>
      </c>
      <c r="G881" s="29" t="s">
        <v>2</v>
      </c>
      <c r="H881" s="29" t="s">
        <v>2</v>
      </c>
      <c r="I881" s="29" t="s">
        <v>3</v>
      </c>
      <c r="J881" s="30">
        <v>2</v>
      </c>
      <c r="K881" s="29" t="s">
        <v>2</v>
      </c>
      <c r="L881" s="29" t="s">
        <v>2</v>
      </c>
      <c r="M881" s="29" t="s">
        <v>2</v>
      </c>
      <c r="N881" s="29" t="s">
        <v>3</v>
      </c>
      <c r="O881" s="1"/>
      <c r="P881" s="29" t="s">
        <v>4</v>
      </c>
      <c r="Q881" s="29"/>
      <c r="R881" s="85" t="s">
        <v>3</v>
      </c>
      <c r="S881" s="85" t="s">
        <v>3</v>
      </c>
      <c r="T881" s="117" t="str">
        <f t="shared" si="78"/>
        <v>ja</v>
      </c>
      <c r="U881" s="117" t="str">
        <f t="shared" si="79"/>
        <v>ja</v>
      </c>
      <c r="V881" s="142" t="s">
        <v>4581</v>
      </c>
      <c r="W881" s="118">
        <f t="shared" si="80"/>
        <v>2</v>
      </c>
      <c r="X881" s="117" t="str">
        <f t="shared" si="81"/>
        <v>OK</v>
      </c>
      <c r="Y881" s="117" t="str">
        <f t="shared" si="82"/>
        <v>keine</v>
      </c>
      <c r="Z881" s="117" t="str">
        <f t="shared" si="83"/>
        <v>OK</v>
      </c>
    </row>
    <row r="882" spans="1:26" s="117" customFormat="1" ht="12.75" hidden="1" customHeight="1" x14ac:dyDescent="0.35">
      <c r="A882" s="29" t="s">
        <v>3207</v>
      </c>
      <c r="B882" s="1" t="s">
        <v>1695</v>
      </c>
      <c r="C882" s="29" t="s">
        <v>3</v>
      </c>
      <c r="D882" s="29" t="s">
        <v>3</v>
      </c>
      <c r="E882" s="29" t="s">
        <v>2</v>
      </c>
      <c r="F882" s="29" t="s">
        <v>2</v>
      </c>
      <c r="G882" s="29" t="s">
        <v>2</v>
      </c>
      <c r="H882" s="29" t="s">
        <v>2</v>
      </c>
      <c r="I882" s="29" t="s">
        <v>3</v>
      </c>
      <c r="J882" s="30">
        <v>2</v>
      </c>
      <c r="K882" s="29" t="s">
        <v>2</v>
      </c>
      <c r="L882" s="29" t="s">
        <v>2</v>
      </c>
      <c r="M882" s="29" t="s">
        <v>2</v>
      </c>
      <c r="N882" s="29" t="s">
        <v>3</v>
      </c>
      <c r="O882" s="1"/>
      <c r="P882" s="29" t="s">
        <v>4</v>
      </c>
      <c r="Q882" s="29"/>
      <c r="R882" s="85" t="s">
        <v>3</v>
      </c>
      <c r="S882" s="85" t="s">
        <v>3</v>
      </c>
      <c r="T882" s="117" t="str">
        <f t="shared" si="78"/>
        <v>ja</v>
      </c>
      <c r="U882" s="117" t="str">
        <f t="shared" si="79"/>
        <v>ja</v>
      </c>
      <c r="V882" s="142" t="s">
        <v>4581</v>
      </c>
      <c r="W882" s="118">
        <f t="shared" si="80"/>
        <v>2</v>
      </c>
      <c r="X882" s="117" t="str">
        <f t="shared" si="81"/>
        <v>OK</v>
      </c>
      <c r="Y882" s="117" t="str">
        <f t="shared" si="82"/>
        <v>keine</v>
      </c>
      <c r="Z882" s="117" t="str">
        <f t="shared" si="83"/>
        <v>OK</v>
      </c>
    </row>
    <row r="883" spans="1:26" s="117" customFormat="1" ht="12.75" hidden="1" customHeight="1" x14ac:dyDescent="0.35">
      <c r="A883" s="29" t="s">
        <v>3208</v>
      </c>
      <c r="B883" s="1" t="s">
        <v>1459</v>
      </c>
      <c r="C883" s="29" t="s">
        <v>3</v>
      </c>
      <c r="D883" s="29" t="s">
        <v>3</v>
      </c>
      <c r="E883" s="29" t="s">
        <v>2</v>
      </c>
      <c r="F883" s="29" t="s">
        <v>2</v>
      </c>
      <c r="G883" s="29" t="s">
        <v>2</v>
      </c>
      <c r="H883" s="29" t="s">
        <v>2</v>
      </c>
      <c r="I883" s="29" t="s">
        <v>3</v>
      </c>
      <c r="J883" s="30">
        <v>3</v>
      </c>
      <c r="K883" s="29" t="s">
        <v>2</v>
      </c>
      <c r="L883" s="29" t="s">
        <v>2</v>
      </c>
      <c r="M883" s="29" t="s">
        <v>2</v>
      </c>
      <c r="N883" s="29" t="s">
        <v>3</v>
      </c>
      <c r="O883" s="1"/>
      <c r="P883" s="29" t="s">
        <v>57</v>
      </c>
      <c r="Q883" s="29"/>
      <c r="R883" s="85" t="s">
        <v>2</v>
      </c>
      <c r="S883" s="85" t="s">
        <v>2</v>
      </c>
      <c r="T883" s="117" t="str">
        <f t="shared" si="78"/>
        <v>ja</v>
      </c>
      <c r="U883" s="117" t="str">
        <f t="shared" si="79"/>
        <v>ja</v>
      </c>
      <c r="V883" s="142" t="s">
        <v>4577</v>
      </c>
      <c r="W883" s="118">
        <f t="shared" si="80"/>
        <v>3</v>
      </c>
      <c r="X883" s="117" t="str">
        <f t="shared" si="81"/>
        <v>OK</v>
      </c>
      <c r="Y883" s="117" t="str">
        <f t="shared" si="82"/>
        <v>1193/1207</v>
      </c>
      <c r="Z883" s="117" t="str">
        <f t="shared" si="83"/>
        <v>OK</v>
      </c>
    </row>
    <row r="884" spans="1:26" s="117" customFormat="1" ht="12.75" hidden="1" customHeight="1" x14ac:dyDescent="0.35">
      <c r="A884" s="29" t="s">
        <v>3209</v>
      </c>
      <c r="B884" s="1" t="s">
        <v>1460</v>
      </c>
      <c r="C884" s="29" t="s">
        <v>3</v>
      </c>
      <c r="D884" s="29" t="s">
        <v>3</v>
      </c>
      <c r="E884" s="29" t="s">
        <v>2</v>
      </c>
      <c r="F884" s="29" t="s">
        <v>2</v>
      </c>
      <c r="G884" s="29" t="s">
        <v>2</v>
      </c>
      <c r="H884" s="29" t="s">
        <v>2</v>
      </c>
      <c r="I884" s="29" t="s">
        <v>3</v>
      </c>
      <c r="J884" s="30">
        <v>3</v>
      </c>
      <c r="K884" s="29" t="s">
        <v>2</v>
      </c>
      <c r="L884" s="29" t="s">
        <v>2</v>
      </c>
      <c r="M884" s="29" t="s">
        <v>2</v>
      </c>
      <c r="N884" s="29" t="s">
        <v>3</v>
      </c>
      <c r="O884" s="1"/>
      <c r="P884" s="29" t="s">
        <v>4</v>
      </c>
      <c r="Q884" s="29"/>
      <c r="R884" s="85" t="s">
        <v>2</v>
      </c>
      <c r="S884" s="85" t="s">
        <v>2</v>
      </c>
      <c r="T884" s="117" t="str">
        <f t="shared" si="78"/>
        <v>ja</v>
      </c>
      <c r="U884" s="117" t="str">
        <f t="shared" si="79"/>
        <v>ja</v>
      </c>
      <c r="V884" s="142" t="s">
        <v>4577</v>
      </c>
      <c r="W884" s="118">
        <f t="shared" si="80"/>
        <v>3</v>
      </c>
      <c r="X884" s="117" t="str">
        <f t="shared" si="81"/>
        <v>OK</v>
      </c>
      <c r="Y884" s="117" t="str">
        <f t="shared" si="82"/>
        <v>keine</v>
      </c>
      <c r="Z884" s="117" t="str">
        <f t="shared" si="83"/>
        <v>OK</v>
      </c>
    </row>
    <row r="885" spans="1:26" s="117" customFormat="1" ht="12.75" hidden="1" customHeight="1" x14ac:dyDescent="0.35">
      <c r="A885" s="29" t="s">
        <v>3210</v>
      </c>
      <c r="B885" s="1" t="s">
        <v>374</v>
      </c>
      <c r="C885" s="29" t="s">
        <v>3</v>
      </c>
      <c r="D885" s="29" t="s">
        <v>3</v>
      </c>
      <c r="E885" s="29" t="s">
        <v>2</v>
      </c>
      <c r="F885" s="29" t="s">
        <v>2</v>
      </c>
      <c r="G885" s="29" t="s">
        <v>2</v>
      </c>
      <c r="H885" s="29" t="s">
        <v>2</v>
      </c>
      <c r="I885" s="29" t="s">
        <v>3</v>
      </c>
      <c r="J885" s="30">
        <v>2</v>
      </c>
      <c r="K885" s="29" t="s">
        <v>2</v>
      </c>
      <c r="L885" s="29" t="s">
        <v>2</v>
      </c>
      <c r="M885" s="29" t="s">
        <v>2</v>
      </c>
      <c r="N885" s="29" t="s">
        <v>3</v>
      </c>
      <c r="O885" s="1"/>
      <c r="P885" s="29" t="s">
        <v>4</v>
      </c>
      <c r="Q885" s="29"/>
      <c r="R885" s="85" t="s">
        <v>3</v>
      </c>
      <c r="S885" s="85" t="s">
        <v>3</v>
      </c>
      <c r="T885" s="117" t="str">
        <f t="shared" si="78"/>
        <v>ja</v>
      </c>
      <c r="U885" s="117" t="str">
        <f t="shared" si="79"/>
        <v>ja</v>
      </c>
      <c r="V885" s="142" t="s">
        <v>4581</v>
      </c>
      <c r="W885" s="118">
        <f t="shared" si="80"/>
        <v>2</v>
      </c>
      <c r="X885" s="117" t="str">
        <f t="shared" si="81"/>
        <v>OK</v>
      </c>
      <c r="Y885" s="117" t="str">
        <f t="shared" si="82"/>
        <v>keine</v>
      </c>
      <c r="Z885" s="117" t="str">
        <f t="shared" si="83"/>
        <v>OK</v>
      </c>
    </row>
    <row r="886" spans="1:26" s="117" customFormat="1" ht="12.75" hidden="1" customHeight="1" x14ac:dyDescent="0.35">
      <c r="A886" s="29" t="s">
        <v>3211</v>
      </c>
      <c r="B886" s="1" t="s">
        <v>1365</v>
      </c>
      <c r="C886" s="29" t="s">
        <v>3</v>
      </c>
      <c r="D886" s="29" t="s">
        <v>3</v>
      </c>
      <c r="E886" s="29" t="s">
        <v>2</v>
      </c>
      <c r="F886" s="29" t="s">
        <v>2</v>
      </c>
      <c r="G886" s="29" t="s">
        <v>2</v>
      </c>
      <c r="H886" s="29" t="s">
        <v>2</v>
      </c>
      <c r="I886" s="29" t="s">
        <v>3</v>
      </c>
      <c r="J886" s="30">
        <v>2</v>
      </c>
      <c r="K886" s="29" t="s">
        <v>2</v>
      </c>
      <c r="L886" s="29" t="s">
        <v>2</v>
      </c>
      <c r="M886" s="29" t="s">
        <v>2</v>
      </c>
      <c r="N886" s="29" t="s">
        <v>3</v>
      </c>
      <c r="O886" s="1"/>
      <c r="P886" s="29" t="s">
        <v>4</v>
      </c>
      <c r="Q886" s="29"/>
      <c r="R886" s="85" t="s">
        <v>2</v>
      </c>
      <c r="S886" s="85" t="s">
        <v>2</v>
      </c>
      <c r="T886" s="117" t="str">
        <f t="shared" si="78"/>
        <v>ja</v>
      </c>
      <c r="U886" s="117" t="str">
        <f t="shared" si="79"/>
        <v>ja</v>
      </c>
      <c r="V886" s="142" t="s">
        <v>4577</v>
      </c>
      <c r="W886" s="118">
        <f t="shared" si="80"/>
        <v>2</v>
      </c>
      <c r="X886" s="117" t="str">
        <f t="shared" si="81"/>
        <v>OK</v>
      </c>
      <c r="Y886" s="117" t="str">
        <f t="shared" si="82"/>
        <v>keine</v>
      </c>
      <c r="Z886" s="117" t="str">
        <f t="shared" si="83"/>
        <v>OK</v>
      </c>
    </row>
    <row r="887" spans="1:26" s="117" customFormat="1" ht="12.75" hidden="1" customHeight="1" x14ac:dyDescent="0.35">
      <c r="A887" s="29" t="s">
        <v>3212</v>
      </c>
      <c r="B887" s="1" t="s">
        <v>1528</v>
      </c>
      <c r="C887" s="29" t="s">
        <v>3</v>
      </c>
      <c r="D887" s="29" t="s">
        <v>3</v>
      </c>
      <c r="E887" s="29" t="s">
        <v>2</v>
      </c>
      <c r="F887" s="29" t="s">
        <v>2</v>
      </c>
      <c r="G887" s="29" t="s">
        <v>2</v>
      </c>
      <c r="H887" s="29" t="s">
        <v>2</v>
      </c>
      <c r="I887" s="29" t="s">
        <v>3</v>
      </c>
      <c r="J887" s="30">
        <v>1</v>
      </c>
      <c r="K887" s="29" t="s">
        <v>2</v>
      </c>
      <c r="L887" s="29" t="s">
        <v>2</v>
      </c>
      <c r="M887" s="29" t="s">
        <v>2</v>
      </c>
      <c r="N887" s="29" t="s">
        <v>3</v>
      </c>
      <c r="O887" s="1"/>
      <c r="P887" s="29" t="s">
        <v>4</v>
      </c>
      <c r="Q887" s="29"/>
      <c r="R887" s="85" t="s">
        <v>3</v>
      </c>
      <c r="S887" s="85" t="s">
        <v>3</v>
      </c>
      <c r="T887" s="117" t="str">
        <f t="shared" si="78"/>
        <v>ja</v>
      </c>
      <c r="U887" s="117" t="str">
        <f t="shared" si="79"/>
        <v>ja</v>
      </c>
      <c r="V887" s="142" t="s">
        <v>4577</v>
      </c>
      <c r="W887" s="118">
        <f t="shared" si="80"/>
        <v>1</v>
      </c>
      <c r="X887" s="117" t="str">
        <f t="shared" si="81"/>
        <v>OK</v>
      </c>
      <c r="Y887" s="117" t="str">
        <f t="shared" si="82"/>
        <v>keine</v>
      </c>
      <c r="Z887" s="117" t="str">
        <f t="shared" si="83"/>
        <v>OK</v>
      </c>
    </row>
    <row r="888" spans="1:26" s="117" customFormat="1" ht="12.75" hidden="1" customHeight="1" x14ac:dyDescent="0.35">
      <c r="A888" s="29" t="s">
        <v>3213</v>
      </c>
      <c r="B888" s="1" t="s">
        <v>733</v>
      </c>
      <c r="C888" s="29" t="s">
        <v>3</v>
      </c>
      <c r="D888" s="29" t="s">
        <v>3</v>
      </c>
      <c r="E888" s="29" t="s">
        <v>2</v>
      </c>
      <c r="F888" s="29" t="s">
        <v>2</v>
      </c>
      <c r="G888" s="29" t="s">
        <v>2</v>
      </c>
      <c r="H888" s="29" t="s">
        <v>2</v>
      </c>
      <c r="I888" s="29" t="s">
        <v>3</v>
      </c>
      <c r="J888" s="30">
        <v>2</v>
      </c>
      <c r="K888" s="29" t="s">
        <v>2</v>
      </c>
      <c r="L888" s="29" t="s">
        <v>2</v>
      </c>
      <c r="M888" s="29" t="s">
        <v>2</v>
      </c>
      <c r="N888" s="29" t="s">
        <v>3</v>
      </c>
      <c r="O888" s="1"/>
      <c r="P888" s="29" t="s">
        <v>4</v>
      </c>
      <c r="Q888" s="29"/>
      <c r="R888" s="85" t="s">
        <v>2</v>
      </c>
      <c r="S888" s="85" t="s">
        <v>2</v>
      </c>
      <c r="T888" s="117" t="str">
        <f t="shared" si="78"/>
        <v>ja</v>
      </c>
      <c r="U888" s="117" t="str">
        <f t="shared" si="79"/>
        <v>ja</v>
      </c>
      <c r="V888" s="142" t="s">
        <v>4577</v>
      </c>
      <c r="W888" s="118">
        <f t="shared" si="80"/>
        <v>2</v>
      </c>
      <c r="X888" s="117" t="str">
        <f t="shared" si="81"/>
        <v>OK</v>
      </c>
      <c r="Y888" s="117" t="str">
        <f t="shared" si="82"/>
        <v>keine</v>
      </c>
      <c r="Z888" s="117" t="str">
        <f t="shared" si="83"/>
        <v>OK</v>
      </c>
    </row>
    <row r="889" spans="1:26" s="117" customFormat="1" ht="12.75" hidden="1" customHeight="1" x14ac:dyDescent="0.35">
      <c r="A889" s="29" t="s">
        <v>3214</v>
      </c>
      <c r="B889" s="1" t="s">
        <v>1858</v>
      </c>
      <c r="C889" s="29" t="s">
        <v>3</v>
      </c>
      <c r="D889" s="29" t="s">
        <v>3</v>
      </c>
      <c r="E889" s="29" t="s">
        <v>2</v>
      </c>
      <c r="F889" s="29" t="s">
        <v>2</v>
      </c>
      <c r="G889" s="29" t="s">
        <v>2</v>
      </c>
      <c r="H889" s="29" t="s">
        <v>2</v>
      </c>
      <c r="I889" s="29" t="s">
        <v>3</v>
      </c>
      <c r="J889" s="30">
        <v>2</v>
      </c>
      <c r="K889" s="29" t="s">
        <v>2</v>
      </c>
      <c r="L889" s="29" t="s">
        <v>2</v>
      </c>
      <c r="M889" s="29" t="s">
        <v>2</v>
      </c>
      <c r="N889" s="29" t="s">
        <v>3</v>
      </c>
      <c r="O889" s="1"/>
      <c r="P889" s="29" t="s">
        <v>4</v>
      </c>
      <c r="Q889" s="29"/>
      <c r="R889" s="85" t="s">
        <v>2</v>
      </c>
      <c r="S889" s="85" t="s">
        <v>2</v>
      </c>
      <c r="T889" s="117" t="str">
        <f t="shared" si="78"/>
        <v>ja</v>
      </c>
      <c r="U889" s="117" t="str">
        <f t="shared" si="79"/>
        <v>ja</v>
      </c>
      <c r="V889" s="142" t="s">
        <v>4577</v>
      </c>
      <c r="W889" s="118">
        <f t="shared" si="80"/>
        <v>2</v>
      </c>
      <c r="X889" s="117" t="str">
        <f t="shared" si="81"/>
        <v>OK</v>
      </c>
      <c r="Y889" s="117" t="str">
        <f t="shared" si="82"/>
        <v>keine</v>
      </c>
      <c r="Z889" s="117" t="str">
        <f t="shared" si="83"/>
        <v>OK</v>
      </c>
    </row>
    <row r="890" spans="1:26" s="117" customFormat="1" ht="12.75" hidden="1" customHeight="1" x14ac:dyDescent="0.35">
      <c r="A890" s="29" t="s">
        <v>3215</v>
      </c>
      <c r="B890" s="1" t="s">
        <v>1859</v>
      </c>
      <c r="C890" s="29" t="s">
        <v>3</v>
      </c>
      <c r="D890" s="29" t="s">
        <v>3</v>
      </c>
      <c r="E890" s="29" t="s">
        <v>2</v>
      </c>
      <c r="F890" s="29" t="s">
        <v>2</v>
      </c>
      <c r="G890" s="29" t="s">
        <v>2</v>
      </c>
      <c r="H890" s="29" t="s">
        <v>2</v>
      </c>
      <c r="I890" s="29" t="s">
        <v>3</v>
      </c>
      <c r="J890" s="30">
        <v>2</v>
      </c>
      <c r="K890" s="29" t="s">
        <v>2</v>
      </c>
      <c r="L890" s="29" t="s">
        <v>2</v>
      </c>
      <c r="M890" s="29" t="s">
        <v>2</v>
      </c>
      <c r="N890" s="29" t="s">
        <v>3</v>
      </c>
      <c r="O890" s="1"/>
      <c r="P890" s="29" t="s">
        <v>57</v>
      </c>
      <c r="Q890" s="29"/>
      <c r="R890" s="85" t="s">
        <v>2</v>
      </c>
      <c r="S890" s="85" t="s">
        <v>2</v>
      </c>
      <c r="T890" s="117" t="str">
        <f t="shared" si="78"/>
        <v>ja</v>
      </c>
      <c r="U890" s="117" t="str">
        <f t="shared" si="79"/>
        <v>ja</v>
      </c>
      <c r="V890" s="142" t="s">
        <v>4577</v>
      </c>
      <c r="W890" s="118">
        <f t="shared" si="80"/>
        <v>2</v>
      </c>
      <c r="X890" s="117" t="str">
        <f t="shared" si="81"/>
        <v>OK</v>
      </c>
      <c r="Y890" s="117" t="str">
        <f t="shared" si="82"/>
        <v>1193/1207</v>
      </c>
      <c r="Z890" s="117" t="str">
        <f t="shared" si="83"/>
        <v>OK</v>
      </c>
    </row>
    <row r="891" spans="1:26" s="117" customFormat="1" ht="12.75" hidden="1" customHeight="1" x14ac:dyDescent="0.35">
      <c r="A891" s="29" t="s">
        <v>3216</v>
      </c>
      <c r="B891" s="1" t="s">
        <v>1860</v>
      </c>
      <c r="C891" s="29" t="s">
        <v>3</v>
      </c>
      <c r="D891" s="29" t="s">
        <v>3</v>
      </c>
      <c r="E891" s="29" t="s">
        <v>2</v>
      </c>
      <c r="F891" s="29" t="s">
        <v>2</v>
      </c>
      <c r="G891" s="29" t="s">
        <v>2</v>
      </c>
      <c r="H891" s="29" t="s">
        <v>2</v>
      </c>
      <c r="I891" s="29" t="s">
        <v>3</v>
      </c>
      <c r="J891" s="30">
        <v>2</v>
      </c>
      <c r="K891" s="29" t="s">
        <v>2</v>
      </c>
      <c r="L891" s="29" t="s">
        <v>2</v>
      </c>
      <c r="M891" s="29" t="s">
        <v>2</v>
      </c>
      <c r="N891" s="29" t="s">
        <v>3</v>
      </c>
      <c r="O891" s="1"/>
      <c r="P891" s="29" t="s">
        <v>4</v>
      </c>
      <c r="Q891" s="29"/>
      <c r="R891" s="85" t="s">
        <v>2</v>
      </c>
      <c r="S891" s="85" t="s">
        <v>2</v>
      </c>
      <c r="T891" s="117" t="str">
        <f t="shared" si="78"/>
        <v>ja</v>
      </c>
      <c r="U891" s="117" t="str">
        <f t="shared" si="79"/>
        <v>ja</v>
      </c>
      <c r="V891" s="142" t="s">
        <v>4577</v>
      </c>
      <c r="W891" s="118">
        <f t="shared" si="80"/>
        <v>2</v>
      </c>
      <c r="X891" s="117" t="str">
        <f t="shared" si="81"/>
        <v>OK</v>
      </c>
      <c r="Y891" s="117" t="str">
        <f t="shared" si="82"/>
        <v>keine</v>
      </c>
      <c r="Z891" s="117" t="str">
        <f t="shared" si="83"/>
        <v>OK</v>
      </c>
    </row>
    <row r="892" spans="1:26" s="117" customFormat="1" ht="12.75" hidden="1" customHeight="1" x14ac:dyDescent="0.35">
      <c r="A892" s="29" t="s">
        <v>3217</v>
      </c>
      <c r="B892" s="1" t="s">
        <v>1017</v>
      </c>
      <c r="C892" s="29" t="s">
        <v>3</v>
      </c>
      <c r="D892" s="29" t="s">
        <v>3</v>
      </c>
      <c r="E892" s="29" t="s">
        <v>2</v>
      </c>
      <c r="F892" s="29" t="s">
        <v>2</v>
      </c>
      <c r="G892" s="29" t="s">
        <v>2</v>
      </c>
      <c r="H892" s="29" t="s">
        <v>2</v>
      </c>
      <c r="I892" s="29" t="s">
        <v>3</v>
      </c>
      <c r="J892" s="30">
        <v>1</v>
      </c>
      <c r="K892" s="29" t="s">
        <v>2</v>
      </c>
      <c r="L892" s="29" t="s">
        <v>2</v>
      </c>
      <c r="M892" s="29" t="s">
        <v>2</v>
      </c>
      <c r="N892" s="29" t="s">
        <v>3</v>
      </c>
      <c r="O892" s="1"/>
      <c r="P892" s="29" t="s">
        <v>57</v>
      </c>
      <c r="Q892" s="29"/>
      <c r="R892" s="85" t="s">
        <v>2</v>
      </c>
      <c r="S892" s="85" t="s">
        <v>2</v>
      </c>
      <c r="T892" s="117" t="str">
        <f t="shared" si="78"/>
        <v>ja</v>
      </c>
      <c r="U892" s="117" t="str">
        <f t="shared" si="79"/>
        <v>ja</v>
      </c>
      <c r="V892" s="142" t="s">
        <v>4577</v>
      </c>
      <c r="W892" s="118">
        <f t="shared" si="80"/>
        <v>1</v>
      </c>
      <c r="X892" s="117" t="str">
        <f t="shared" si="81"/>
        <v>OK</v>
      </c>
      <c r="Y892" s="117" t="str">
        <f t="shared" si="82"/>
        <v>1193/1207</v>
      </c>
      <c r="Z892" s="117" t="str">
        <f t="shared" si="83"/>
        <v>OK</v>
      </c>
    </row>
    <row r="893" spans="1:26" s="117" customFormat="1" ht="12.75" hidden="1" customHeight="1" x14ac:dyDescent="0.35">
      <c r="A893" s="29" t="s">
        <v>3218</v>
      </c>
      <c r="B893" s="1" t="s">
        <v>1974</v>
      </c>
      <c r="C893" s="29" t="s">
        <v>3</v>
      </c>
      <c r="D893" s="29" t="s">
        <v>3</v>
      </c>
      <c r="E893" s="29" t="s">
        <v>2</v>
      </c>
      <c r="F893" s="29" t="s">
        <v>2</v>
      </c>
      <c r="G893" s="29" t="s">
        <v>2</v>
      </c>
      <c r="H893" s="29" t="s">
        <v>2</v>
      </c>
      <c r="I893" s="29" t="s">
        <v>3</v>
      </c>
      <c r="J893" s="30">
        <v>1</v>
      </c>
      <c r="K893" s="29" t="s">
        <v>2</v>
      </c>
      <c r="L893" s="29" t="s">
        <v>2</v>
      </c>
      <c r="M893" s="29" t="s">
        <v>2</v>
      </c>
      <c r="N893" s="29" t="s">
        <v>3</v>
      </c>
      <c r="O893" s="1"/>
      <c r="P893" s="29" t="s">
        <v>4</v>
      </c>
      <c r="Q893" s="29"/>
      <c r="R893" s="85" t="s">
        <v>2</v>
      </c>
      <c r="S893" s="85" t="s">
        <v>2</v>
      </c>
      <c r="T893" s="117" t="str">
        <f t="shared" si="78"/>
        <v>ja</v>
      </c>
      <c r="U893" s="117" t="str">
        <f t="shared" si="79"/>
        <v>ja</v>
      </c>
      <c r="V893" s="142" t="s">
        <v>4577</v>
      </c>
      <c r="W893" s="118">
        <f t="shared" si="80"/>
        <v>1</v>
      </c>
      <c r="X893" s="117" t="str">
        <f t="shared" si="81"/>
        <v>OK</v>
      </c>
      <c r="Y893" s="117" t="str">
        <f t="shared" si="82"/>
        <v>keine</v>
      </c>
      <c r="Z893" s="117" t="str">
        <f t="shared" si="83"/>
        <v>OK</v>
      </c>
    </row>
    <row r="894" spans="1:26" s="117" customFormat="1" ht="12.75" hidden="1" customHeight="1" x14ac:dyDescent="0.35">
      <c r="A894" s="29" t="s">
        <v>3219</v>
      </c>
      <c r="B894" s="1" t="s">
        <v>1975</v>
      </c>
      <c r="C894" s="29" t="s">
        <v>3</v>
      </c>
      <c r="D894" s="29" t="s">
        <v>3</v>
      </c>
      <c r="E894" s="29" t="s">
        <v>2</v>
      </c>
      <c r="F894" s="29" t="s">
        <v>2</v>
      </c>
      <c r="G894" s="29" t="s">
        <v>2</v>
      </c>
      <c r="H894" s="29" t="s">
        <v>2</v>
      </c>
      <c r="I894" s="29" t="s">
        <v>3</v>
      </c>
      <c r="J894" s="30">
        <v>2</v>
      </c>
      <c r="K894" s="29" t="s">
        <v>2</v>
      </c>
      <c r="L894" s="29" t="s">
        <v>2</v>
      </c>
      <c r="M894" s="29" t="s">
        <v>2</v>
      </c>
      <c r="N894" s="29" t="s">
        <v>3</v>
      </c>
      <c r="O894" s="1"/>
      <c r="P894" s="29" t="s">
        <v>4</v>
      </c>
      <c r="Q894" s="29"/>
      <c r="R894" s="85" t="s">
        <v>2</v>
      </c>
      <c r="S894" s="85" t="s">
        <v>2</v>
      </c>
      <c r="T894" s="117" t="str">
        <f t="shared" si="78"/>
        <v>ja</v>
      </c>
      <c r="U894" s="117" t="str">
        <f t="shared" si="79"/>
        <v>ja</v>
      </c>
      <c r="V894" s="142" t="s">
        <v>4577</v>
      </c>
      <c r="W894" s="118">
        <f t="shared" si="80"/>
        <v>2</v>
      </c>
      <c r="X894" s="117" t="str">
        <f t="shared" si="81"/>
        <v>OK</v>
      </c>
      <c r="Y894" s="117" t="str">
        <f t="shared" si="82"/>
        <v>keine</v>
      </c>
      <c r="Z894" s="117" t="str">
        <f t="shared" si="83"/>
        <v>OK</v>
      </c>
    </row>
    <row r="895" spans="1:26" s="117" customFormat="1" ht="12.75" hidden="1" customHeight="1" x14ac:dyDescent="0.35">
      <c r="A895" s="29" t="s">
        <v>3220</v>
      </c>
      <c r="B895" s="1" t="s">
        <v>1535</v>
      </c>
      <c r="C895" s="29" t="s">
        <v>3</v>
      </c>
      <c r="D895" s="29" t="s">
        <v>3</v>
      </c>
      <c r="E895" s="29" t="s">
        <v>2</v>
      </c>
      <c r="F895" s="29" t="s">
        <v>2</v>
      </c>
      <c r="G895" s="29" t="s">
        <v>2</v>
      </c>
      <c r="H895" s="29" t="s">
        <v>2</v>
      </c>
      <c r="I895" s="29" t="s">
        <v>3</v>
      </c>
      <c r="J895" s="30">
        <v>2</v>
      </c>
      <c r="K895" s="29" t="s">
        <v>2</v>
      </c>
      <c r="L895" s="29" t="s">
        <v>2</v>
      </c>
      <c r="M895" s="29" t="s">
        <v>2</v>
      </c>
      <c r="N895" s="29" t="s">
        <v>3</v>
      </c>
      <c r="O895" s="1"/>
      <c r="P895" s="29" t="s">
        <v>4</v>
      </c>
      <c r="Q895" s="29"/>
      <c r="R895" s="85" t="s">
        <v>2</v>
      </c>
      <c r="S895" s="85" t="s">
        <v>2</v>
      </c>
      <c r="T895" s="117" t="str">
        <f t="shared" si="78"/>
        <v>ja</v>
      </c>
      <c r="U895" s="117" t="str">
        <f t="shared" si="79"/>
        <v>ja</v>
      </c>
      <c r="V895" s="142" t="s">
        <v>4577</v>
      </c>
      <c r="W895" s="118">
        <f t="shared" si="80"/>
        <v>2</v>
      </c>
      <c r="X895" s="117" t="str">
        <f t="shared" si="81"/>
        <v>OK</v>
      </c>
      <c r="Y895" s="117" t="str">
        <f t="shared" si="82"/>
        <v>keine</v>
      </c>
      <c r="Z895" s="117" t="str">
        <f t="shared" si="83"/>
        <v>OK</v>
      </c>
    </row>
    <row r="896" spans="1:26" s="117" customFormat="1" ht="12.75" hidden="1" customHeight="1" x14ac:dyDescent="0.35">
      <c r="A896" s="29" t="s">
        <v>2179</v>
      </c>
      <c r="B896" s="1" t="s">
        <v>2178</v>
      </c>
      <c r="C896" s="29" t="s">
        <v>3</v>
      </c>
      <c r="D896" s="29" t="s">
        <v>3</v>
      </c>
      <c r="E896" s="29" t="s">
        <v>2</v>
      </c>
      <c r="F896" s="29" t="s">
        <v>2</v>
      </c>
      <c r="G896" s="29" t="s">
        <v>2</v>
      </c>
      <c r="H896" s="29" t="s">
        <v>2</v>
      </c>
      <c r="I896" s="29" t="s">
        <v>3</v>
      </c>
      <c r="J896" s="30">
        <v>1</v>
      </c>
      <c r="K896" s="29" t="s">
        <v>2</v>
      </c>
      <c r="L896" s="29" t="s">
        <v>2</v>
      </c>
      <c r="M896" s="29" t="s">
        <v>2</v>
      </c>
      <c r="N896" s="29" t="s">
        <v>3</v>
      </c>
      <c r="O896" s="1"/>
      <c r="P896" s="29" t="s">
        <v>4</v>
      </c>
      <c r="Q896" s="29"/>
      <c r="R896" s="85" t="s">
        <v>2</v>
      </c>
      <c r="S896" s="85" t="s">
        <v>2</v>
      </c>
      <c r="T896" s="117" t="str">
        <f t="shared" si="78"/>
        <v>ja</v>
      </c>
      <c r="U896" s="117" t="str">
        <f t="shared" si="79"/>
        <v>ja</v>
      </c>
      <c r="V896" s="142" t="s">
        <v>4577</v>
      </c>
      <c r="W896" s="118">
        <f t="shared" si="80"/>
        <v>1</v>
      </c>
      <c r="X896" s="117" t="str">
        <f t="shared" si="81"/>
        <v>OK</v>
      </c>
      <c r="Y896" s="117" t="str">
        <f t="shared" si="82"/>
        <v>keine</v>
      </c>
      <c r="Z896" s="117" t="str">
        <f t="shared" si="83"/>
        <v>OK</v>
      </c>
    </row>
    <row r="897" spans="1:26" s="117" customFormat="1" ht="12.75" hidden="1" customHeight="1" x14ac:dyDescent="0.35">
      <c r="A897" s="29" t="s">
        <v>3221</v>
      </c>
      <c r="B897" s="1" t="s">
        <v>1696</v>
      </c>
      <c r="C897" s="29" t="s">
        <v>3</v>
      </c>
      <c r="D897" s="29" t="s">
        <v>3</v>
      </c>
      <c r="E897" s="29" t="s">
        <v>2</v>
      </c>
      <c r="F897" s="29" t="s">
        <v>2</v>
      </c>
      <c r="G897" s="29" t="s">
        <v>2</v>
      </c>
      <c r="H897" s="29" t="s">
        <v>2</v>
      </c>
      <c r="I897" s="29" t="s">
        <v>3</v>
      </c>
      <c r="J897" s="30">
        <v>2</v>
      </c>
      <c r="K897" s="29" t="s">
        <v>2</v>
      </c>
      <c r="L897" s="29" t="s">
        <v>2</v>
      </c>
      <c r="M897" s="29" t="s">
        <v>2</v>
      </c>
      <c r="N897" s="29" t="s">
        <v>3</v>
      </c>
      <c r="O897" s="1"/>
      <c r="P897" s="29" t="s">
        <v>4</v>
      </c>
      <c r="Q897" s="29"/>
      <c r="R897" s="85" t="s">
        <v>3</v>
      </c>
      <c r="S897" s="85" t="s">
        <v>3</v>
      </c>
      <c r="T897" s="117" t="str">
        <f t="shared" ref="T897:T960" si="84">IF(AND(C897="nein",D897="nein",E897="nein",F897="nein",G897="nein",H897="nein",I897="nein",K897="nein",L897="nein",M897="nein",N897="nein"),"nein","ja")</f>
        <v>ja</v>
      </c>
      <c r="U897" s="117" t="str">
        <f t="shared" ref="U897:U960" si="85">IF(OR(C897="ja",D897="ja",G897="ja",A897="8100"),"ja","nein")</f>
        <v>ja</v>
      </c>
      <c r="V897" s="142" t="s">
        <v>4581</v>
      </c>
      <c r="W897" s="118">
        <f t="shared" si="80"/>
        <v>2</v>
      </c>
      <c r="X897" s="117" t="str">
        <f t="shared" si="81"/>
        <v>OK</v>
      </c>
      <c r="Y897" s="117" t="str">
        <f t="shared" si="82"/>
        <v>keine</v>
      </c>
      <c r="Z897" s="117" t="str">
        <f t="shared" si="83"/>
        <v>OK</v>
      </c>
    </row>
    <row r="898" spans="1:26" s="117" customFormat="1" ht="12.75" hidden="1" customHeight="1" x14ac:dyDescent="0.35">
      <c r="A898" s="29" t="s">
        <v>3222</v>
      </c>
      <c r="B898" s="1" t="s">
        <v>182</v>
      </c>
      <c r="C898" s="29" t="s">
        <v>3</v>
      </c>
      <c r="D898" s="29" t="s">
        <v>3</v>
      </c>
      <c r="E898" s="29" t="s">
        <v>2</v>
      </c>
      <c r="F898" s="29" t="s">
        <v>2</v>
      </c>
      <c r="G898" s="29" t="s">
        <v>2</v>
      </c>
      <c r="H898" s="29" t="s">
        <v>2</v>
      </c>
      <c r="I898" s="29" t="s">
        <v>3</v>
      </c>
      <c r="J898" s="30">
        <v>3</v>
      </c>
      <c r="K898" s="29" t="s">
        <v>2</v>
      </c>
      <c r="L898" s="29" t="s">
        <v>2</v>
      </c>
      <c r="M898" s="29" t="s">
        <v>2</v>
      </c>
      <c r="N898" s="29" t="s">
        <v>3</v>
      </c>
      <c r="O898" s="1"/>
      <c r="P898" s="29" t="s">
        <v>57</v>
      </c>
      <c r="Q898" s="29"/>
      <c r="R898" s="85" t="s">
        <v>2</v>
      </c>
      <c r="S898" s="85" t="s">
        <v>2</v>
      </c>
      <c r="T898" s="117" t="str">
        <f t="shared" si="84"/>
        <v>ja</v>
      </c>
      <c r="U898" s="117" t="str">
        <f t="shared" si="85"/>
        <v>ja</v>
      </c>
      <c r="V898" s="142" t="s">
        <v>4605</v>
      </c>
      <c r="W898" s="118">
        <f t="shared" ref="W898:W961" si="86">J898</f>
        <v>3</v>
      </c>
      <c r="X898" s="117" t="str">
        <f t="shared" ref="X898:X961" si="87">IF(J898=W898,"OK","NICHT OK!")</f>
        <v>OK</v>
      </c>
      <c r="Y898" s="117" t="str">
        <f t="shared" ref="Y898:Y961" si="88">P898</f>
        <v>1193/1207</v>
      </c>
      <c r="Z898" s="117" t="str">
        <f t="shared" ref="Z898:Z961" si="89">IF(P898=Y898,"OK","NICHT OK!")</f>
        <v>OK</v>
      </c>
    </row>
    <row r="899" spans="1:26" s="117" customFormat="1" ht="12.75" hidden="1" customHeight="1" x14ac:dyDescent="0.35">
      <c r="A899" s="29" t="s">
        <v>3223</v>
      </c>
      <c r="B899" s="1" t="s">
        <v>1018</v>
      </c>
      <c r="C899" s="29" t="s">
        <v>3</v>
      </c>
      <c r="D899" s="29" t="s">
        <v>3</v>
      </c>
      <c r="E899" s="29" t="s">
        <v>2</v>
      </c>
      <c r="F899" s="29" t="s">
        <v>2</v>
      </c>
      <c r="G899" s="29" t="s">
        <v>2</v>
      </c>
      <c r="H899" s="29" t="s">
        <v>2</v>
      </c>
      <c r="I899" s="29" t="s">
        <v>3</v>
      </c>
      <c r="J899" s="30">
        <v>1</v>
      </c>
      <c r="K899" s="29" t="s">
        <v>2</v>
      </c>
      <c r="L899" s="29" t="s">
        <v>2</v>
      </c>
      <c r="M899" s="29" t="s">
        <v>2</v>
      </c>
      <c r="N899" s="29" t="s">
        <v>3</v>
      </c>
      <c r="O899" s="1"/>
      <c r="P899" s="29" t="s">
        <v>57</v>
      </c>
      <c r="Q899" s="29"/>
      <c r="R899" s="85" t="s">
        <v>2</v>
      </c>
      <c r="S899" s="85" t="s">
        <v>2</v>
      </c>
      <c r="T899" s="117" t="str">
        <f t="shared" si="84"/>
        <v>ja</v>
      </c>
      <c r="U899" s="117" t="str">
        <f t="shared" si="85"/>
        <v>ja</v>
      </c>
      <c r="V899" s="142" t="s">
        <v>4577</v>
      </c>
      <c r="W899" s="118">
        <f t="shared" si="86"/>
        <v>1</v>
      </c>
      <c r="X899" s="117" t="str">
        <f t="shared" si="87"/>
        <v>OK</v>
      </c>
      <c r="Y899" s="117" t="str">
        <f t="shared" si="88"/>
        <v>1193/1207</v>
      </c>
      <c r="Z899" s="117" t="str">
        <f t="shared" si="89"/>
        <v>OK</v>
      </c>
    </row>
    <row r="900" spans="1:26" s="117" customFormat="1" ht="12.75" hidden="1" customHeight="1" x14ac:dyDescent="0.35">
      <c r="A900" s="29" t="s">
        <v>3224</v>
      </c>
      <c r="B900" s="1" t="s">
        <v>1461</v>
      </c>
      <c r="C900" s="29" t="s">
        <v>3</v>
      </c>
      <c r="D900" s="29" t="s">
        <v>3</v>
      </c>
      <c r="E900" s="29" t="s">
        <v>2</v>
      </c>
      <c r="F900" s="29" t="s">
        <v>2</v>
      </c>
      <c r="G900" s="29" t="s">
        <v>2</v>
      </c>
      <c r="H900" s="29" t="s">
        <v>2</v>
      </c>
      <c r="I900" s="29" t="s">
        <v>3</v>
      </c>
      <c r="J900" s="30">
        <v>2</v>
      </c>
      <c r="K900" s="29" t="s">
        <v>2</v>
      </c>
      <c r="L900" s="29" t="s">
        <v>2</v>
      </c>
      <c r="M900" s="29" t="s">
        <v>2</v>
      </c>
      <c r="N900" s="29" t="s">
        <v>3</v>
      </c>
      <c r="O900" s="1"/>
      <c r="P900" s="29" t="s">
        <v>57</v>
      </c>
      <c r="Q900" s="29"/>
      <c r="R900" s="85" t="s">
        <v>2</v>
      </c>
      <c r="S900" s="85" t="s">
        <v>2</v>
      </c>
      <c r="T900" s="117" t="str">
        <f t="shared" si="84"/>
        <v>ja</v>
      </c>
      <c r="U900" s="117" t="str">
        <f t="shared" si="85"/>
        <v>ja</v>
      </c>
      <c r="V900" s="142" t="s">
        <v>4577</v>
      </c>
      <c r="W900" s="118">
        <f t="shared" si="86"/>
        <v>2</v>
      </c>
      <c r="X900" s="117" t="str">
        <f t="shared" si="87"/>
        <v>OK</v>
      </c>
      <c r="Y900" s="117" t="str">
        <f t="shared" si="88"/>
        <v>1193/1207</v>
      </c>
      <c r="Z900" s="117" t="str">
        <f t="shared" si="89"/>
        <v>OK</v>
      </c>
    </row>
    <row r="901" spans="1:26" s="117" customFormat="1" ht="12.75" hidden="1" customHeight="1" x14ac:dyDescent="0.35">
      <c r="A901" s="29" t="s">
        <v>3225</v>
      </c>
      <c r="B901" s="1" t="s">
        <v>1462</v>
      </c>
      <c r="C901" s="29" t="s">
        <v>3</v>
      </c>
      <c r="D901" s="29" t="s">
        <v>3</v>
      </c>
      <c r="E901" s="29" t="s">
        <v>2</v>
      </c>
      <c r="F901" s="29" t="s">
        <v>2</v>
      </c>
      <c r="G901" s="29" t="s">
        <v>2</v>
      </c>
      <c r="H901" s="29" t="s">
        <v>2</v>
      </c>
      <c r="I901" s="29" t="s">
        <v>3</v>
      </c>
      <c r="J901" s="30">
        <v>2</v>
      </c>
      <c r="K901" s="29" t="s">
        <v>2</v>
      </c>
      <c r="L901" s="29" t="s">
        <v>2</v>
      </c>
      <c r="M901" s="29" t="s">
        <v>2</v>
      </c>
      <c r="N901" s="29" t="s">
        <v>3</v>
      </c>
      <c r="O901" s="1"/>
      <c r="P901" s="29" t="s">
        <v>57</v>
      </c>
      <c r="Q901" s="29"/>
      <c r="R901" s="85" t="s">
        <v>2</v>
      </c>
      <c r="S901" s="85" t="s">
        <v>2</v>
      </c>
      <c r="T901" s="117" t="str">
        <f t="shared" si="84"/>
        <v>ja</v>
      </c>
      <c r="U901" s="117" t="str">
        <f t="shared" si="85"/>
        <v>ja</v>
      </c>
      <c r="V901" s="142" t="s">
        <v>4577</v>
      </c>
      <c r="W901" s="118">
        <f t="shared" si="86"/>
        <v>2</v>
      </c>
      <c r="X901" s="117" t="str">
        <f t="shared" si="87"/>
        <v>OK</v>
      </c>
      <c r="Y901" s="117" t="str">
        <f t="shared" si="88"/>
        <v>1193/1207</v>
      </c>
      <c r="Z901" s="117" t="str">
        <f t="shared" si="89"/>
        <v>OK</v>
      </c>
    </row>
    <row r="902" spans="1:26" s="117" customFormat="1" ht="12.75" hidden="1" customHeight="1" x14ac:dyDescent="0.35">
      <c r="A902" s="29" t="s">
        <v>3226</v>
      </c>
      <c r="B902" s="1" t="s">
        <v>1658</v>
      </c>
      <c r="C902" s="29" t="s">
        <v>3</v>
      </c>
      <c r="D902" s="29" t="s">
        <v>3</v>
      </c>
      <c r="E902" s="29" t="s">
        <v>2</v>
      </c>
      <c r="F902" s="29" t="s">
        <v>2</v>
      </c>
      <c r="G902" s="29" t="s">
        <v>2</v>
      </c>
      <c r="H902" s="29" t="s">
        <v>2</v>
      </c>
      <c r="I902" s="29" t="s">
        <v>3</v>
      </c>
      <c r="J902" s="30">
        <v>2</v>
      </c>
      <c r="K902" s="29" t="s">
        <v>2</v>
      </c>
      <c r="L902" s="29" t="s">
        <v>2</v>
      </c>
      <c r="M902" s="29" t="s">
        <v>2</v>
      </c>
      <c r="N902" s="29" t="s">
        <v>3</v>
      </c>
      <c r="O902" s="1"/>
      <c r="P902" s="29" t="s">
        <v>57</v>
      </c>
      <c r="Q902" s="29"/>
      <c r="R902" s="85" t="s">
        <v>2</v>
      </c>
      <c r="S902" s="85" t="s">
        <v>2</v>
      </c>
      <c r="T902" s="117" t="str">
        <f t="shared" si="84"/>
        <v>ja</v>
      </c>
      <c r="U902" s="117" t="str">
        <f t="shared" si="85"/>
        <v>ja</v>
      </c>
      <c r="V902" s="142" t="s">
        <v>4577</v>
      </c>
      <c r="W902" s="118">
        <f t="shared" si="86"/>
        <v>2</v>
      </c>
      <c r="X902" s="117" t="str">
        <f t="shared" si="87"/>
        <v>OK</v>
      </c>
      <c r="Y902" s="117" t="str">
        <f t="shared" si="88"/>
        <v>1193/1207</v>
      </c>
      <c r="Z902" s="117" t="str">
        <f t="shared" si="89"/>
        <v>OK</v>
      </c>
    </row>
    <row r="903" spans="1:26" s="117" customFormat="1" ht="12.75" hidden="1" customHeight="1" x14ac:dyDescent="0.35">
      <c r="A903" s="29" t="s">
        <v>3227</v>
      </c>
      <c r="B903" s="1" t="s">
        <v>1659</v>
      </c>
      <c r="C903" s="29" t="s">
        <v>3</v>
      </c>
      <c r="D903" s="29" t="s">
        <v>3</v>
      </c>
      <c r="E903" s="29" t="s">
        <v>2</v>
      </c>
      <c r="F903" s="29" t="s">
        <v>2</v>
      </c>
      <c r="G903" s="29" t="s">
        <v>2</v>
      </c>
      <c r="H903" s="29" t="s">
        <v>2</v>
      </c>
      <c r="I903" s="29" t="s">
        <v>3</v>
      </c>
      <c r="J903" s="30">
        <v>1</v>
      </c>
      <c r="K903" s="29" t="s">
        <v>2</v>
      </c>
      <c r="L903" s="29" t="s">
        <v>2</v>
      </c>
      <c r="M903" s="29" t="s">
        <v>2</v>
      </c>
      <c r="N903" s="29" t="s">
        <v>3</v>
      </c>
      <c r="O903" s="1"/>
      <c r="P903" s="29" t="s">
        <v>57</v>
      </c>
      <c r="Q903" s="29"/>
      <c r="R903" s="85" t="s">
        <v>2</v>
      </c>
      <c r="S903" s="85" t="s">
        <v>2</v>
      </c>
      <c r="T903" s="117" t="str">
        <f t="shared" si="84"/>
        <v>ja</v>
      </c>
      <c r="U903" s="117" t="str">
        <f t="shared" si="85"/>
        <v>ja</v>
      </c>
      <c r="V903" s="142" t="s">
        <v>4577</v>
      </c>
      <c r="W903" s="118">
        <f t="shared" si="86"/>
        <v>1</v>
      </c>
      <c r="X903" s="117" t="str">
        <f t="shared" si="87"/>
        <v>OK</v>
      </c>
      <c r="Y903" s="117" t="str">
        <f t="shared" si="88"/>
        <v>1193/1207</v>
      </c>
      <c r="Z903" s="117" t="str">
        <f t="shared" si="89"/>
        <v>OK</v>
      </c>
    </row>
    <row r="904" spans="1:26" s="117" customFormat="1" ht="12.75" hidden="1" customHeight="1" x14ac:dyDescent="0.35">
      <c r="A904" s="29" t="s">
        <v>3228</v>
      </c>
      <c r="B904" s="1" t="s">
        <v>1463</v>
      </c>
      <c r="C904" s="29" t="s">
        <v>3</v>
      </c>
      <c r="D904" s="29" t="s">
        <v>3</v>
      </c>
      <c r="E904" s="29" t="s">
        <v>2</v>
      </c>
      <c r="F904" s="29" t="s">
        <v>2</v>
      </c>
      <c r="G904" s="29" t="s">
        <v>2</v>
      </c>
      <c r="H904" s="29" t="s">
        <v>2</v>
      </c>
      <c r="I904" s="29" t="s">
        <v>3</v>
      </c>
      <c r="J904" s="30">
        <v>2</v>
      </c>
      <c r="K904" s="29" t="s">
        <v>2</v>
      </c>
      <c r="L904" s="29" t="s">
        <v>2</v>
      </c>
      <c r="M904" s="29" t="s">
        <v>2</v>
      </c>
      <c r="N904" s="29" t="s">
        <v>3</v>
      </c>
      <c r="O904" s="1"/>
      <c r="P904" s="29" t="s">
        <v>57</v>
      </c>
      <c r="Q904" s="29"/>
      <c r="R904" s="85" t="s">
        <v>2</v>
      </c>
      <c r="S904" s="85" t="s">
        <v>2</v>
      </c>
      <c r="T904" s="117" t="str">
        <f t="shared" si="84"/>
        <v>ja</v>
      </c>
      <c r="U904" s="117" t="str">
        <f t="shared" si="85"/>
        <v>ja</v>
      </c>
      <c r="V904" s="142" t="s">
        <v>4577</v>
      </c>
      <c r="W904" s="118">
        <f t="shared" si="86"/>
        <v>2</v>
      </c>
      <c r="X904" s="117" t="str">
        <f t="shared" si="87"/>
        <v>OK</v>
      </c>
      <c r="Y904" s="117" t="str">
        <f t="shared" si="88"/>
        <v>1193/1207</v>
      </c>
      <c r="Z904" s="117" t="str">
        <f t="shared" si="89"/>
        <v>OK</v>
      </c>
    </row>
    <row r="905" spans="1:26" s="117" customFormat="1" ht="12.75" hidden="1" customHeight="1" x14ac:dyDescent="0.35">
      <c r="A905" s="29" t="s">
        <v>3229</v>
      </c>
      <c r="B905" s="1" t="s">
        <v>1861</v>
      </c>
      <c r="C905" s="29" t="s">
        <v>3</v>
      </c>
      <c r="D905" s="29" t="s">
        <v>3</v>
      </c>
      <c r="E905" s="29" t="s">
        <v>2</v>
      </c>
      <c r="F905" s="29" t="s">
        <v>2</v>
      </c>
      <c r="G905" s="29" t="s">
        <v>2</v>
      </c>
      <c r="H905" s="29" t="s">
        <v>2</v>
      </c>
      <c r="I905" s="29" t="s">
        <v>3</v>
      </c>
      <c r="J905" s="30">
        <v>2</v>
      </c>
      <c r="K905" s="29" t="s">
        <v>2</v>
      </c>
      <c r="L905" s="29" t="s">
        <v>2</v>
      </c>
      <c r="M905" s="29" t="s">
        <v>2</v>
      </c>
      <c r="N905" s="29" t="s">
        <v>3</v>
      </c>
      <c r="O905" s="1"/>
      <c r="P905" s="29" t="s">
        <v>4</v>
      </c>
      <c r="Q905" s="29"/>
      <c r="R905" s="85" t="s">
        <v>2</v>
      </c>
      <c r="S905" s="85" t="s">
        <v>2</v>
      </c>
      <c r="T905" s="117" t="str">
        <f t="shared" si="84"/>
        <v>ja</v>
      </c>
      <c r="U905" s="117" t="str">
        <f t="shared" si="85"/>
        <v>ja</v>
      </c>
      <c r="V905" s="142" t="s">
        <v>4577</v>
      </c>
      <c r="W905" s="118">
        <f t="shared" si="86"/>
        <v>2</v>
      </c>
      <c r="X905" s="117" t="str">
        <f t="shared" si="87"/>
        <v>OK</v>
      </c>
      <c r="Y905" s="117" t="str">
        <f t="shared" si="88"/>
        <v>keine</v>
      </c>
      <c r="Z905" s="117" t="str">
        <f t="shared" si="89"/>
        <v>OK</v>
      </c>
    </row>
    <row r="906" spans="1:26" s="117" customFormat="1" ht="12.75" hidden="1" customHeight="1" x14ac:dyDescent="0.35">
      <c r="A906" s="29" t="s">
        <v>3230</v>
      </c>
      <c r="B906" s="1" t="s">
        <v>1862</v>
      </c>
      <c r="C906" s="29" t="s">
        <v>3</v>
      </c>
      <c r="D906" s="29" t="s">
        <v>3</v>
      </c>
      <c r="E906" s="29" t="s">
        <v>2</v>
      </c>
      <c r="F906" s="29" t="s">
        <v>2</v>
      </c>
      <c r="G906" s="29" t="s">
        <v>2</v>
      </c>
      <c r="H906" s="29" t="s">
        <v>2</v>
      </c>
      <c r="I906" s="29" t="s">
        <v>3</v>
      </c>
      <c r="J906" s="30">
        <v>2</v>
      </c>
      <c r="K906" s="29" t="s">
        <v>2</v>
      </c>
      <c r="L906" s="29" t="s">
        <v>2</v>
      </c>
      <c r="M906" s="29" t="s">
        <v>2</v>
      </c>
      <c r="N906" s="29" t="s">
        <v>3</v>
      </c>
      <c r="O906" s="1"/>
      <c r="P906" s="29" t="s">
        <v>57</v>
      </c>
      <c r="Q906" s="29"/>
      <c r="R906" s="85" t="s">
        <v>2</v>
      </c>
      <c r="S906" s="85" t="s">
        <v>2</v>
      </c>
      <c r="T906" s="117" t="str">
        <f t="shared" si="84"/>
        <v>ja</v>
      </c>
      <c r="U906" s="117" t="str">
        <f t="shared" si="85"/>
        <v>ja</v>
      </c>
      <c r="V906" s="142" t="s">
        <v>4577</v>
      </c>
      <c r="W906" s="118">
        <f t="shared" si="86"/>
        <v>2</v>
      </c>
      <c r="X906" s="117" t="str">
        <f t="shared" si="87"/>
        <v>OK</v>
      </c>
      <c r="Y906" s="117" t="str">
        <f t="shared" si="88"/>
        <v>1193/1207</v>
      </c>
      <c r="Z906" s="117" t="str">
        <f t="shared" si="89"/>
        <v>OK</v>
      </c>
    </row>
    <row r="907" spans="1:26" s="117" customFormat="1" ht="12.75" hidden="1" customHeight="1" x14ac:dyDescent="0.35">
      <c r="A907" s="29" t="s">
        <v>3231</v>
      </c>
      <c r="B907" s="1" t="s">
        <v>1863</v>
      </c>
      <c r="C907" s="29" t="s">
        <v>3</v>
      </c>
      <c r="D907" s="29" t="s">
        <v>3</v>
      </c>
      <c r="E907" s="29" t="s">
        <v>2</v>
      </c>
      <c r="F907" s="29" t="s">
        <v>2</v>
      </c>
      <c r="G907" s="29" t="s">
        <v>2</v>
      </c>
      <c r="H907" s="29" t="s">
        <v>2</v>
      </c>
      <c r="I907" s="29" t="s">
        <v>3</v>
      </c>
      <c r="J907" s="30">
        <v>2</v>
      </c>
      <c r="K907" s="29" t="s">
        <v>2</v>
      </c>
      <c r="L907" s="29" t="s">
        <v>2</v>
      </c>
      <c r="M907" s="29" t="s">
        <v>2</v>
      </c>
      <c r="N907" s="29" t="s">
        <v>3</v>
      </c>
      <c r="O907" s="1"/>
      <c r="P907" s="29" t="s">
        <v>4</v>
      </c>
      <c r="Q907" s="29"/>
      <c r="R907" s="85" t="s">
        <v>2</v>
      </c>
      <c r="S907" s="85" t="s">
        <v>2</v>
      </c>
      <c r="T907" s="117" t="str">
        <f t="shared" si="84"/>
        <v>ja</v>
      </c>
      <c r="U907" s="117" t="str">
        <f t="shared" si="85"/>
        <v>ja</v>
      </c>
      <c r="V907" s="142" t="s">
        <v>4577</v>
      </c>
      <c r="W907" s="118">
        <f t="shared" si="86"/>
        <v>2</v>
      </c>
      <c r="X907" s="117" t="str">
        <f t="shared" si="87"/>
        <v>OK</v>
      </c>
      <c r="Y907" s="117" t="str">
        <f t="shared" si="88"/>
        <v>keine</v>
      </c>
      <c r="Z907" s="117" t="str">
        <f t="shared" si="89"/>
        <v>OK</v>
      </c>
    </row>
    <row r="908" spans="1:26" s="117" customFormat="1" ht="12.75" hidden="1" customHeight="1" x14ac:dyDescent="0.35">
      <c r="A908" s="29" t="s">
        <v>3232</v>
      </c>
      <c r="B908" s="1" t="s">
        <v>1175</v>
      </c>
      <c r="C908" s="29" t="s">
        <v>3</v>
      </c>
      <c r="D908" s="29" t="s">
        <v>3</v>
      </c>
      <c r="E908" s="29" t="s">
        <v>2</v>
      </c>
      <c r="F908" s="29" t="s">
        <v>2</v>
      </c>
      <c r="G908" s="29" t="s">
        <v>2</v>
      </c>
      <c r="H908" s="29" t="s">
        <v>2</v>
      </c>
      <c r="I908" s="29" t="s">
        <v>3</v>
      </c>
      <c r="J908" s="30">
        <v>1</v>
      </c>
      <c r="K908" s="29" t="s">
        <v>2</v>
      </c>
      <c r="L908" s="29" t="s">
        <v>2</v>
      </c>
      <c r="M908" s="29" t="s">
        <v>2</v>
      </c>
      <c r="N908" s="29" t="s">
        <v>3</v>
      </c>
      <c r="O908" s="1"/>
      <c r="P908" s="29" t="s">
        <v>4</v>
      </c>
      <c r="Q908" s="29"/>
      <c r="R908" s="85" t="s">
        <v>2</v>
      </c>
      <c r="S908" s="85" t="s">
        <v>2</v>
      </c>
      <c r="T908" s="117" t="str">
        <f t="shared" si="84"/>
        <v>ja</v>
      </c>
      <c r="U908" s="117" t="str">
        <f t="shared" si="85"/>
        <v>ja</v>
      </c>
      <c r="V908" s="142" t="s">
        <v>4577</v>
      </c>
      <c r="W908" s="118">
        <f t="shared" si="86"/>
        <v>1</v>
      </c>
      <c r="X908" s="117" t="str">
        <f t="shared" si="87"/>
        <v>OK</v>
      </c>
      <c r="Y908" s="117" t="str">
        <f t="shared" si="88"/>
        <v>keine</v>
      </c>
      <c r="Z908" s="117" t="str">
        <f t="shared" si="89"/>
        <v>OK</v>
      </c>
    </row>
    <row r="909" spans="1:26" s="117" customFormat="1" ht="12.75" hidden="1" customHeight="1" x14ac:dyDescent="0.35">
      <c r="A909" s="29" t="s">
        <v>3233</v>
      </c>
      <c r="B909" s="1" t="s">
        <v>1176</v>
      </c>
      <c r="C909" s="29" t="s">
        <v>3</v>
      </c>
      <c r="D909" s="29" t="s">
        <v>3</v>
      </c>
      <c r="E909" s="29" t="s">
        <v>2</v>
      </c>
      <c r="F909" s="29" t="s">
        <v>2</v>
      </c>
      <c r="G909" s="29" t="s">
        <v>2</v>
      </c>
      <c r="H909" s="29" t="s">
        <v>2</v>
      </c>
      <c r="I909" s="29" t="s">
        <v>3</v>
      </c>
      <c r="J909" s="30">
        <v>1</v>
      </c>
      <c r="K909" s="29" t="s">
        <v>2</v>
      </c>
      <c r="L909" s="29" t="s">
        <v>2</v>
      </c>
      <c r="M909" s="29" t="s">
        <v>2</v>
      </c>
      <c r="N909" s="29" t="s">
        <v>3</v>
      </c>
      <c r="O909" s="1"/>
      <c r="P909" s="29" t="s">
        <v>4</v>
      </c>
      <c r="Q909" s="29"/>
      <c r="R909" s="85" t="s">
        <v>2</v>
      </c>
      <c r="S909" s="85" t="s">
        <v>2</v>
      </c>
      <c r="T909" s="117" t="str">
        <f t="shared" si="84"/>
        <v>ja</v>
      </c>
      <c r="U909" s="117" t="str">
        <f t="shared" si="85"/>
        <v>ja</v>
      </c>
      <c r="V909" s="142" t="s">
        <v>4577</v>
      </c>
      <c r="W909" s="118">
        <f t="shared" si="86"/>
        <v>1</v>
      </c>
      <c r="X909" s="117" t="str">
        <f t="shared" si="87"/>
        <v>OK</v>
      </c>
      <c r="Y909" s="117" t="str">
        <f t="shared" si="88"/>
        <v>keine</v>
      </c>
      <c r="Z909" s="117" t="str">
        <f t="shared" si="89"/>
        <v>OK</v>
      </c>
    </row>
    <row r="910" spans="1:26" s="117" customFormat="1" ht="12.75" hidden="1" customHeight="1" x14ac:dyDescent="0.35">
      <c r="A910" s="29" t="s">
        <v>3234</v>
      </c>
      <c r="B910" s="1" t="s">
        <v>734</v>
      </c>
      <c r="C910" s="29" t="s">
        <v>3</v>
      </c>
      <c r="D910" s="29" t="s">
        <v>3</v>
      </c>
      <c r="E910" s="29" t="s">
        <v>2</v>
      </c>
      <c r="F910" s="29" t="s">
        <v>2</v>
      </c>
      <c r="G910" s="29" t="s">
        <v>2</v>
      </c>
      <c r="H910" s="29" t="s">
        <v>2</v>
      </c>
      <c r="I910" s="29" t="s">
        <v>3</v>
      </c>
      <c r="J910" s="30">
        <v>1</v>
      </c>
      <c r="K910" s="29" t="s">
        <v>2</v>
      </c>
      <c r="L910" s="29" t="s">
        <v>2</v>
      </c>
      <c r="M910" s="29" t="s">
        <v>2</v>
      </c>
      <c r="N910" s="29" t="s">
        <v>3</v>
      </c>
      <c r="O910" s="1"/>
      <c r="P910" s="29" t="s">
        <v>4</v>
      </c>
      <c r="Q910" s="29"/>
      <c r="R910" s="85" t="s">
        <v>2</v>
      </c>
      <c r="S910" s="85" t="s">
        <v>2</v>
      </c>
      <c r="T910" s="117" t="str">
        <f t="shared" si="84"/>
        <v>ja</v>
      </c>
      <c r="U910" s="117" t="str">
        <f t="shared" si="85"/>
        <v>ja</v>
      </c>
      <c r="V910" s="142" t="s">
        <v>4577</v>
      </c>
      <c r="W910" s="118">
        <f t="shared" si="86"/>
        <v>1</v>
      </c>
      <c r="X910" s="117" t="str">
        <f t="shared" si="87"/>
        <v>OK</v>
      </c>
      <c r="Y910" s="117" t="str">
        <f t="shared" si="88"/>
        <v>keine</v>
      </c>
      <c r="Z910" s="117" t="str">
        <f t="shared" si="89"/>
        <v>OK</v>
      </c>
    </row>
    <row r="911" spans="1:26" s="117" customFormat="1" ht="12.75" hidden="1" customHeight="1" x14ac:dyDescent="0.35">
      <c r="A911" s="29" t="s">
        <v>3235</v>
      </c>
      <c r="B911" s="1" t="s">
        <v>735</v>
      </c>
      <c r="C911" s="29" t="s">
        <v>3</v>
      </c>
      <c r="D911" s="29" t="s">
        <v>3</v>
      </c>
      <c r="E911" s="29" t="s">
        <v>2</v>
      </c>
      <c r="F911" s="29" t="s">
        <v>2</v>
      </c>
      <c r="G911" s="29" t="s">
        <v>2</v>
      </c>
      <c r="H911" s="29" t="s">
        <v>2</v>
      </c>
      <c r="I911" s="29" t="s">
        <v>3</v>
      </c>
      <c r="J911" s="30">
        <v>2</v>
      </c>
      <c r="K911" s="29" t="s">
        <v>2</v>
      </c>
      <c r="L911" s="29" t="s">
        <v>2</v>
      </c>
      <c r="M911" s="29" t="s">
        <v>2</v>
      </c>
      <c r="N911" s="29" t="s">
        <v>3</v>
      </c>
      <c r="O911" s="1"/>
      <c r="P911" s="29" t="s">
        <v>4</v>
      </c>
      <c r="Q911" s="29"/>
      <c r="R911" s="85" t="s">
        <v>2</v>
      </c>
      <c r="S911" s="85" t="s">
        <v>2</v>
      </c>
      <c r="T911" s="117" t="str">
        <f t="shared" si="84"/>
        <v>ja</v>
      </c>
      <c r="U911" s="117" t="str">
        <f t="shared" si="85"/>
        <v>ja</v>
      </c>
      <c r="V911" s="142" t="s">
        <v>4577</v>
      </c>
      <c r="W911" s="118">
        <f t="shared" si="86"/>
        <v>2</v>
      </c>
      <c r="X911" s="117" t="str">
        <f t="shared" si="87"/>
        <v>OK</v>
      </c>
      <c r="Y911" s="117" t="str">
        <f t="shared" si="88"/>
        <v>keine</v>
      </c>
      <c r="Z911" s="117" t="str">
        <f t="shared" si="89"/>
        <v>OK</v>
      </c>
    </row>
    <row r="912" spans="1:26" s="117" customFormat="1" ht="12.75" hidden="1" customHeight="1" x14ac:dyDescent="0.35">
      <c r="A912" s="29" t="s">
        <v>3236</v>
      </c>
      <c r="B912" s="1" t="s">
        <v>834</v>
      </c>
      <c r="C912" s="29" t="s">
        <v>3</v>
      </c>
      <c r="D912" s="29" t="s">
        <v>3</v>
      </c>
      <c r="E912" s="29" t="s">
        <v>2</v>
      </c>
      <c r="F912" s="29" t="s">
        <v>2</v>
      </c>
      <c r="G912" s="29" t="s">
        <v>2</v>
      </c>
      <c r="H912" s="29" t="s">
        <v>2</v>
      </c>
      <c r="I912" s="29" t="s">
        <v>3</v>
      </c>
      <c r="J912" s="30">
        <v>2</v>
      </c>
      <c r="K912" s="29" t="s">
        <v>2</v>
      </c>
      <c r="L912" s="29" t="s">
        <v>2</v>
      </c>
      <c r="M912" s="29" t="s">
        <v>2</v>
      </c>
      <c r="N912" s="29" t="s">
        <v>3</v>
      </c>
      <c r="O912" s="1"/>
      <c r="P912" s="29" t="s">
        <v>4</v>
      </c>
      <c r="Q912" s="29"/>
      <c r="R912" s="85" t="s">
        <v>2</v>
      </c>
      <c r="S912" s="85" t="s">
        <v>2</v>
      </c>
      <c r="T912" s="117" t="str">
        <f t="shared" si="84"/>
        <v>ja</v>
      </c>
      <c r="U912" s="117" t="str">
        <f t="shared" si="85"/>
        <v>ja</v>
      </c>
      <c r="V912" s="142" t="s">
        <v>4577</v>
      </c>
      <c r="W912" s="118">
        <f t="shared" si="86"/>
        <v>2</v>
      </c>
      <c r="X912" s="117" t="str">
        <f t="shared" si="87"/>
        <v>OK</v>
      </c>
      <c r="Y912" s="117" t="str">
        <f t="shared" si="88"/>
        <v>keine</v>
      </c>
      <c r="Z912" s="117" t="str">
        <f t="shared" si="89"/>
        <v>OK</v>
      </c>
    </row>
    <row r="913" spans="1:26" s="117" customFormat="1" ht="12.75" hidden="1" customHeight="1" x14ac:dyDescent="0.35">
      <c r="A913" s="29" t="s">
        <v>3237</v>
      </c>
      <c r="B913" s="1" t="s">
        <v>835</v>
      </c>
      <c r="C913" s="29" t="s">
        <v>3</v>
      </c>
      <c r="D913" s="29" t="s">
        <v>3</v>
      </c>
      <c r="E913" s="29" t="s">
        <v>2</v>
      </c>
      <c r="F913" s="29" t="s">
        <v>2</v>
      </c>
      <c r="G913" s="29" t="s">
        <v>2</v>
      </c>
      <c r="H913" s="29" t="s">
        <v>2</v>
      </c>
      <c r="I913" s="29" t="s">
        <v>3</v>
      </c>
      <c r="J913" s="30">
        <v>2</v>
      </c>
      <c r="K913" s="29" t="s">
        <v>2</v>
      </c>
      <c r="L913" s="29" t="s">
        <v>2</v>
      </c>
      <c r="M913" s="29" t="s">
        <v>2</v>
      </c>
      <c r="N913" s="29" t="s">
        <v>3</v>
      </c>
      <c r="O913" s="1"/>
      <c r="P913" s="29" t="s">
        <v>4</v>
      </c>
      <c r="Q913" s="29"/>
      <c r="R913" s="85" t="s">
        <v>2</v>
      </c>
      <c r="S913" s="85" t="s">
        <v>2</v>
      </c>
      <c r="T913" s="117" t="str">
        <f t="shared" si="84"/>
        <v>ja</v>
      </c>
      <c r="U913" s="117" t="str">
        <f t="shared" si="85"/>
        <v>ja</v>
      </c>
      <c r="V913" s="142" t="s">
        <v>4577</v>
      </c>
      <c r="W913" s="118">
        <f t="shared" si="86"/>
        <v>2</v>
      </c>
      <c r="X913" s="117" t="str">
        <f t="shared" si="87"/>
        <v>OK</v>
      </c>
      <c r="Y913" s="117" t="str">
        <f t="shared" si="88"/>
        <v>keine</v>
      </c>
      <c r="Z913" s="117" t="str">
        <f t="shared" si="89"/>
        <v>OK</v>
      </c>
    </row>
    <row r="914" spans="1:26" s="117" customFormat="1" ht="12.75" hidden="1" customHeight="1" x14ac:dyDescent="0.35">
      <c r="A914" s="29" t="s">
        <v>3238</v>
      </c>
      <c r="B914" s="1" t="s">
        <v>836</v>
      </c>
      <c r="C914" s="29" t="s">
        <v>3</v>
      </c>
      <c r="D914" s="29" t="s">
        <v>3</v>
      </c>
      <c r="E914" s="29" t="s">
        <v>2</v>
      </c>
      <c r="F914" s="29" t="s">
        <v>2</v>
      </c>
      <c r="G914" s="29" t="s">
        <v>2</v>
      </c>
      <c r="H914" s="29" t="s">
        <v>2</v>
      </c>
      <c r="I914" s="29" t="s">
        <v>3</v>
      </c>
      <c r="J914" s="30">
        <v>2</v>
      </c>
      <c r="K914" s="29" t="s">
        <v>2</v>
      </c>
      <c r="L914" s="29" t="s">
        <v>2</v>
      </c>
      <c r="M914" s="29" t="s">
        <v>2</v>
      </c>
      <c r="N914" s="29" t="s">
        <v>3</v>
      </c>
      <c r="O914" s="1"/>
      <c r="P914" s="29" t="s">
        <v>4</v>
      </c>
      <c r="Q914" s="29"/>
      <c r="R914" s="85" t="s">
        <v>2</v>
      </c>
      <c r="S914" s="85" t="s">
        <v>2</v>
      </c>
      <c r="T914" s="117" t="str">
        <f t="shared" si="84"/>
        <v>ja</v>
      </c>
      <c r="U914" s="117" t="str">
        <f t="shared" si="85"/>
        <v>ja</v>
      </c>
      <c r="V914" s="142" t="s">
        <v>4577</v>
      </c>
      <c r="W914" s="118">
        <f t="shared" si="86"/>
        <v>2</v>
      </c>
      <c r="X914" s="117" t="str">
        <f t="shared" si="87"/>
        <v>OK</v>
      </c>
      <c r="Y914" s="117" t="str">
        <f t="shared" si="88"/>
        <v>keine</v>
      </c>
      <c r="Z914" s="117" t="str">
        <f t="shared" si="89"/>
        <v>OK</v>
      </c>
    </row>
    <row r="915" spans="1:26" s="117" customFormat="1" ht="12.75" hidden="1" customHeight="1" x14ac:dyDescent="0.35">
      <c r="A915" s="29" t="s">
        <v>3239</v>
      </c>
      <c r="B915" s="1" t="s">
        <v>1976</v>
      </c>
      <c r="C915" s="29" t="s">
        <v>3</v>
      </c>
      <c r="D915" s="29" t="s">
        <v>3</v>
      </c>
      <c r="E915" s="29" t="s">
        <v>2</v>
      </c>
      <c r="F915" s="29" t="s">
        <v>2</v>
      </c>
      <c r="G915" s="29" t="s">
        <v>2</v>
      </c>
      <c r="H915" s="29" t="s">
        <v>2</v>
      </c>
      <c r="I915" s="29" t="s">
        <v>3</v>
      </c>
      <c r="J915" s="30">
        <v>2</v>
      </c>
      <c r="K915" s="29" t="s">
        <v>2</v>
      </c>
      <c r="L915" s="29" t="s">
        <v>2</v>
      </c>
      <c r="M915" s="29" t="s">
        <v>2</v>
      </c>
      <c r="N915" s="29" t="s">
        <v>3</v>
      </c>
      <c r="O915" s="1"/>
      <c r="P915" s="29" t="s">
        <v>4</v>
      </c>
      <c r="Q915" s="29"/>
      <c r="R915" s="85" t="s">
        <v>2</v>
      </c>
      <c r="S915" s="85" t="s">
        <v>2</v>
      </c>
      <c r="T915" s="117" t="str">
        <f t="shared" si="84"/>
        <v>ja</v>
      </c>
      <c r="U915" s="117" t="str">
        <f t="shared" si="85"/>
        <v>ja</v>
      </c>
      <c r="V915" s="142" t="s">
        <v>4591</v>
      </c>
      <c r="W915" s="118">
        <f t="shared" si="86"/>
        <v>2</v>
      </c>
      <c r="X915" s="117" t="str">
        <f t="shared" si="87"/>
        <v>OK</v>
      </c>
      <c r="Y915" s="117" t="str">
        <f t="shared" si="88"/>
        <v>keine</v>
      </c>
      <c r="Z915" s="117" t="str">
        <f t="shared" si="89"/>
        <v>OK</v>
      </c>
    </row>
    <row r="916" spans="1:26" s="117" customFormat="1" ht="12.75" hidden="1" customHeight="1" x14ac:dyDescent="0.35">
      <c r="A916" s="29" t="s">
        <v>3240</v>
      </c>
      <c r="B916" s="1" t="s">
        <v>1194</v>
      </c>
      <c r="C916" s="29" t="s">
        <v>3</v>
      </c>
      <c r="D916" s="29" t="s">
        <v>3</v>
      </c>
      <c r="E916" s="29" t="s">
        <v>2</v>
      </c>
      <c r="F916" s="29" t="s">
        <v>2</v>
      </c>
      <c r="G916" s="29" t="s">
        <v>2</v>
      </c>
      <c r="H916" s="29" t="s">
        <v>2</v>
      </c>
      <c r="I916" s="29" t="s">
        <v>3</v>
      </c>
      <c r="J916" s="30">
        <v>3</v>
      </c>
      <c r="K916" s="29" t="s">
        <v>2</v>
      </c>
      <c r="L916" s="29" t="s">
        <v>2</v>
      </c>
      <c r="M916" s="29" t="s">
        <v>2</v>
      </c>
      <c r="N916" s="29" t="s">
        <v>3</v>
      </c>
      <c r="O916" s="1"/>
      <c r="P916" s="29" t="s">
        <v>4</v>
      </c>
      <c r="Q916" s="29"/>
      <c r="R916" s="85" t="s">
        <v>2</v>
      </c>
      <c r="S916" s="85" t="s">
        <v>2</v>
      </c>
      <c r="T916" s="117" t="str">
        <f t="shared" si="84"/>
        <v>ja</v>
      </c>
      <c r="U916" s="117" t="str">
        <f t="shared" si="85"/>
        <v>ja</v>
      </c>
      <c r="V916" s="142" t="s">
        <v>4591</v>
      </c>
      <c r="W916" s="118">
        <f t="shared" si="86"/>
        <v>3</v>
      </c>
      <c r="X916" s="117" t="str">
        <f t="shared" si="87"/>
        <v>OK</v>
      </c>
      <c r="Y916" s="117" t="str">
        <f t="shared" si="88"/>
        <v>keine</v>
      </c>
      <c r="Z916" s="117" t="str">
        <f t="shared" si="89"/>
        <v>OK</v>
      </c>
    </row>
    <row r="917" spans="1:26" s="117" customFormat="1" ht="12.75" hidden="1" customHeight="1" x14ac:dyDescent="0.35">
      <c r="A917" s="29" t="s">
        <v>3241</v>
      </c>
      <c r="B917" s="1" t="s">
        <v>736</v>
      </c>
      <c r="C917" s="29" t="s">
        <v>3</v>
      </c>
      <c r="D917" s="29" t="s">
        <v>3</v>
      </c>
      <c r="E917" s="29" t="s">
        <v>2</v>
      </c>
      <c r="F917" s="29" t="s">
        <v>2</v>
      </c>
      <c r="G917" s="29" t="s">
        <v>2</v>
      </c>
      <c r="H917" s="29" t="s">
        <v>2</v>
      </c>
      <c r="I917" s="29" t="s">
        <v>3</v>
      </c>
      <c r="J917" s="30">
        <v>2</v>
      </c>
      <c r="K917" s="29" t="s">
        <v>2</v>
      </c>
      <c r="L917" s="29" t="s">
        <v>2</v>
      </c>
      <c r="M917" s="29" t="s">
        <v>2</v>
      </c>
      <c r="N917" s="29" t="s">
        <v>3</v>
      </c>
      <c r="O917" s="1"/>
      <c r="P917" s="29" t="s">
        <v>4</v>
      </c>
      <c r="Q917" s="29"/>
      <c r="R917" s="85" t="s">
        <v>3</v>
      </c>
      <c r="S917" s="85" t="s">
        <v>3</v>
      </c>
      <c r="T917" s="117" t="str">
        <f t="shared" si="84"/>
        <v>ja</v>
      </c>
      <c r="U917" s="117" t="str">
        <f t="shared" si="85"/>
        <v>ja</v>
      </c>
      <c r="V917" s="142" t="s">
        <v>4591</v>
      </c>
      <c r="W917" s="118">
        <f t="shared" si="86"/>
        <v>2</v>
      </c>
      <c r="X917" s="117" t="str">
        <f t="shared" si="87"/>
        <v>OK</v>
      </c>
      <c r="Y917" s="117" t="str">
        <f t="shared" si="88"/>
        <v>keine</v>
      </c>
      <c r="Z917" s="117" t="str">
        <f t="shared" si="89"/>
        <v>OK</v>
      </c>
    </row>
    <row r="918" spans="1:26" s="117" customFormat="1" ht="12.75" hidden="1" customHeight="1" x14ac:dyDescent="0.35">
      <c r="A918" s="29" t="s">
        <v>3242</v>
      </c>
      <c r="B918" s="1" t="s">
        <v>1698</v>
      </c>
      <c r="C918" s="29" t="s">
        <v>3</v>
      </c>
      <c r="D918" s="29" t="s">
        <v>3</v>
      </c>
      <c r="E918" s="29" t="s">
        <v>2</v>
      </c>
      <c r="F918" s="29" t="s">
        <v>2</v>
      </c>
      <c r="G918" s="29" t="s">
        <v>2</v>
      </c>
      <c r="H918" s="29" t="s">
        <v>2</v>
      </c>
      <c r="I918" s="29" t="s">
        <v>3</v>
      </c>
      <c r="J918" s="30">
        <v>2</v>
      </c>
      <c r="K918" s="29" t="s">
        <v>2</v>
      </c>
      <c r="L918" s="29" t="s">
        <v>2</v>
      </c>
      <c r="M918" s="29" t="s">
        <v>2</v>
      </c>
      <c r="N918" s="29" t="s">
        <v>3</v>
      </c>
      <c r="O918" s="1"/>
      <c r="P918" s="29" t="s">
        <v>4</v>
      </c>
      <c r="Q918" s="29"/>
      <c r="R918" s="85" t="s">
        <v>3</v>
      </c>
      <c r="S918" s="85" t="s">
        <v>3</v>
      </c>
      <c r="T918" s="117" t="str">
        <f t="shared" si="84"/>
        <v>ja</v>
      </c>
      <c r="U918" s="117" t="str">
        <f t="shared" si="85"/>
        <v>ja</v>
      </c>
      <c r="V918" s="142" t="s">
        <v>4581</v>
      </c>
      <c r="W918" s="118">
        <f t="shared" si="86"/>
        <v>2</v>
      </c>
      <c r="X918" s="117" t="str">
        <f t="shared" si="87"/>
        <v>OK</v>
      </c>
      <c r="Y918" s="117" t="str">
        <f t="shared" si="88"/>
        <v>keine</v>
      </c>
      <c r="Z918" s="117" t="str">
        <f t="shared" si="89"/>
        <v>OK</v>
      </c>
    </row>
    <row r="919" spans="1:26" s="117" customFormat="1" ht="12.75" hidden="1" customHeight="1" x14ac:dyDescent="0.35">
      <c r="A919" s="29" t="s">
        <v>3243</v>
      </c>
      <c r="B919" s="1" t="s">
        <v>1699</v>
      </c>
      <c r="C919" s="29" t="s">
        <v>3</v>
      </c>
      <c r="D919" s="29" t="s">
        <v>3</v>
      </c>
      <c r="E919" s="29" t="s">
        <v>2</v>
      </c>
      <c r="F919" s="29" t="s">
        <v>2</v>
      </c>
      <c r="G919" s="29" t="s">
        <v>2</v>
      </c>
      <c r="H919" s="29" t="s">
        <v>2</v>
      </c>
      <c r="I919" s="29" t="s">
        <v>3</v>
      </c>
      <c r="J919" s="30">
        <v>2</v>
      </c>
      <c r="K919" s="29" t="s">
        <v>2</v>
      </c>
      <c r="L919" s="29" t="s">
        <v>2</v>
      </c>
      <c r="M919" s="29" t="s">
        <v>2</v>
      </c>
      <c r="N919" s="29" t="s">
        <v>3</v>
      </c>
      <c r="O919" s="1"/>
      <c r="P919" s="29" t="s">
        <v>4</v>
      </c>
      <c r="Q919" s="29"/>
      <c r="R919" s="85" t="s">
        <v>3</v>
      </c>
      <c r="S919" s="85" t="s">
        <v>3</v>
      </c>
      <c r="T919" s="117" t="str">
        <f t="shared" si="84"/>
        <v>ja</v>
      </c>
      <c r="U919" s="117" t="str">
        <f t="shared" si="85"/>
        <v>ja</v>
      </c>
      <c r="V919" s="142" t="s">
        <v>4577</v>
      </c>
      <c r="W919" s="118">
        <f t="shared" si="86"/>
        <v>2</v>
      </c>
      <c r="X919" s="117" t="str">
        <f t="shared" si="87"/>
        <v>OK</v>
      </c>
      <c r="Y919" s="117" t="str">
        <f t="shared" si="88"/>
        <v>keine</v>
      </c>
      <c r="Z919" s="117" t="str">
        <f t="shared" si="89"/>
        <v>OK</v>
      </c>
    </row>
    <row r="920" spans="1:26" s="117" customFormat="1" ht="12.75" hidden="1" customHeight="1" x14ac:dyDescent="0.35">
      <c r="A920" s="29" t="s">
        <v>3244</v>
      </c>
      <c r="B920" s="1" t="s">
        <v>313</v>
      </c>
      <c r="C920" s="29" t="s">
        <v>3</v>
      </c>
      <c r="D920" s="29" t="s">
        <v>3</v>
      </c>
      <c r="E920" s="29" t="s">
        <v>2</v>
      </c>
      <c r="F920" s="29" t="s">
        <v>2</v>
      </c>
      <c r="G920" s="29" t="s">
        <v>2</v>
      </c>
      <c r="H920" s="29" t="s">
        <v>2</v>
      </c>
      <c r="I920" s="29" t="s">
        <v>3</v>
      </c>
      <c r="J920" s="30">
        <v>2</v>
      </c>
      <c r="K920" s="29" t="s">
        <v>2</v>
      </c>
      <c r="L920" s="29" t="s">
        <v>2</v>
      </c>
      <c r="M920" s="29" t="s">
        <v>2</v>
      </c>
      <c r="N920" s="29" t="s">
        <v>3</v>
      </c>
      <c r="O920" s="1"/>
      <c r="P920" s="29" t="s">
        <v>4</v>
      </c>
      <c r="Q920" s="29"/>
      <c r="R920" s="85" t="s">
        <v>2</v>
      </c>
      <c r="S920" s="85" t="s">
        <v>2</v>
      </c>
      <c r="T920" s="117" t="str">
        <f t="shared" si="84"/>
        <v>ja</v>
      </c>
      <c r="U920" s="117" t="str">
        <f t="shared" si="85"/>
        <v>ja</v>
      </c>
      <c r="V920" s="142" t="s">
        <v>4577</v>
      </c>
      <c r="W920" s="118">
        <f t="shared" si="86"/>
        <v>2</v>
      </c>
      <c r="X920" s="117" t="str">
        <f t="shared" si="87"/>
        <v>OK</v>
      </c>
      <c r="Y920" s="117" t="str">
        <f t="shared" si="88"/>
        <v>keine</v>
      </c>
      <c r="Z920" s="117" t="str">
        <f t="shared" si="89"/>
        <v>OK</v>
      </c>
    </row>
    <row r="921" spans="1:26" s="117" customFormat="1" ht="12.75" hidden="1" customHeight="1" x14ac:dyDescent="0.35">
      <c r="A921" s="29" t="s">
        <v>3245</v>
      </c>
      <c r="B921" s="1" t="s">
        <v>803</v>
      </c>
      <c r="C921" s="29" t="s">
        <v>3</v>
      </c>
      <c r="D921" s="29" t="s">
        <v>3</v>
      </c>
      <c r="E921" s="29" t="s">
        <v>2</v>
      </c>
      <c r="F921" s="29" t="s">
        <v>2</v>
      </c>
      <c r="G921" s="29" t="s">
        <v>2</v>
      </c>
      <c r="H921" s="29" t="s">
        <v>2</v>
      </c>
      <c r="I921" s="29" t="s">
        <v>3</v>
      </c>
      <c r="J921" s="30">
        <v>2</v>
      </c>
      <c r="K921" s="29" t="s">
        <v>2</v>
      </c>
      <c r="L921" s="29" t="s">
        <v>2</v>
      </c>
      <c r="M921" s="29" t="s">
        <v>2</v>
      </c>
      <c r="N921" s="29" t="s">
        <v>3</v>
      </c>
      <c r="O921" s="1"/>
      <c r="P921" s="29" t="s">
        <v>4</v>
      </c>
      <c r="Q921" s="29"/>
      <c r="R921" s="85" t="s">
        <v>2</v>
      </c>
      <c r="S921" s="85" t="s">
        <v>2</v>
      </c>
      <c r="T921" s="117" t="str">
        <f t="shared" si="84"/>
        <v>ja</v>
      </c>
      <c r="U921" s="117" t="str">
        <f t="shared" si="85"/>
        <v>ja</v>
      </c>
      <c r="V921" s="142" t="s">
        <v>4577</v>
      </c>
      <c r="W921" s="118">
        <f t="shared" si="86"/>
        <v>2</v>
      </c>
      <c r="X921" s="117" t="str">
        <f t="shared" si="87"/>
        <v>OK</v>
      </c>
      <c r="Y921" s="117" t="str">
        <f t="shared" si="88"/>
        <v>keine</v>
      </c>
      <c r="Z921" s="117" t="str">
        <f t="shared" si="89"/>
        <v>OK</v>
      </c>
    </row>
    <row r="922" spans="1:26" s="117" customFormat="1" ht="12.75" hidden="1" customHeight="1" x14ac:dyDescent="0.35">
      <c r="A922" s="29" t="s">
        <v>3246</v>
      </c>
      <c r="B922" s="1" t="s">
        <v>1466</v>
      </c>
      <c r="C922" s="29" t="s">
        <v>3</v>
      </c>
      <c r="D922" s="29" t="s">
        <v>3</v>
      </c>
      <c r="E922" s="29" t="s">
        <v>2</v>
      </c>
      <c r="F922" s="29" t="s">
        <v>2</v>
      </c>
      <c r="G922" s="29" t="s">
        <v>2</v>
      </c>
      <c r="H922" s="29" t="s">
        <v>2</v>
      </c>
      <c r="I922" s="29" t="s">
        <v>3</v>
      </c>
      <c r="J922" s="30">
        <v>2</v>
      </c>
      <c r="K922" s="29" t="s">
        <v>2</v>
      </c>
      <c r="L922" s="29" t="s">
        <v>2</v>
      </c>
      <c r="M922" s="29" t="s">
        <v>2</v>
      </c>
      <c r="N922" s="29" t="s">
        <v>3</v>
      </c>
      <c r="O922" s="1"/>
      <c r="P922" s="29" t="s">
        <v>57</v>
      </c>
      <c r="Q922" s="29"/>
      <c r="R922" s="85" t="s">
        <v>2</v>
      </c>
      <c r="S922" s="85" t="s">
        <v>2</v>
      </c>
      <c r="T922" s="117" t="str">
        <f t="shared" si="84"/>
        <v>ja</v>
      </c>
      <c r="U922" s="117" t="str">
        <f t="shared" si="85"/>
        <v>ja</v>
      </c>
      <c r="V922" s="142" t="s">
        <v>4577</v>
      </c>
      <c r="W922" s="118">
        <f t="shared" si="86"/>
        <v>2</v>
      </c>
      <c r="X922" s="117" t="str">
        <f t="shared" si="87"/>
        <v>OK</v>
      </c>
      <c r="Y922" s="117" t="str">
        <f t="shared" si="88"/>
        <v>1193/1207</v>
      </c>
      <c r="Z922" s="117" t="str">
        <f t="shared" si="89"/>
        <v>OK</v>
      </c>
    </row>
    <row r="923" spans="1:26" s="117" customFormat="1" ht="12.75" hidden="1" customHeight="1" x14ac:dyDescent="0.35">
      <c r="A923" s="29" t="s">
        <v>3247</v>
      </c>
      <c r="B923" s="1" t="s">
        <v>1467</v>
      </c>
      <c r="C923" s="29" t="s">
        <v>3</v>
      </c>
      <c r="D923" s="29" t="s">
        <v>3</v>
      </c>
      <c r="E923" s="29" t="s">
        <v>2</v>
      </c>
      <c r="F923" s="29" t="s">
        <v>2</v>
      </c>
      <c r="G923" s="29" t="s">
        <v>2</v>
      </c>
      <c r="H923" s="29" t="s">
        <v>2</v>
      </c>
      <c r="I923" s="29" t="s">
        <v>3</v>
      </c>
      <c r="J923" s="30">
        <v>2</v>
      </c>
      <c r="K923" s="29" t="s">
        <v>2</v>
      </c>
      <c r="L923" s="29" t="s">
        <v>2</v>
      </c>
      <c r="M923" s="29" t="s">
        <v>2</v>
      </c>
      <c r="N923" s="29" t="s">
        <v>3</v>
      </c>
      <c r="O923" s="1"/>
      <c r="P923" s="29" t="s">
        <v>4</v>
      </c>
      <c r="Q923" s="29"/>
      <c r="R923" s="85" t="s">
        <v>2</v>
      </c>
      <c r="S923" s="85" t="s">
        <v>2</v>
      </c>
      <c r="T923" s="117" t="str">
        <f t="shared" si="84"/>
        <v>ja</v>
      </c>
      <c r="U923" s="117" t="str">
        <f t="shared" si="85"/>
        <v>ja</v>
      </c>
      <c r="V923" s="142" t="s">
        <v>4577</v>
      </c>
      <c r="W923" s="118">
        <f t="shared" si="86"/>
        <v>2</v>
      </c>
      <c r="X923" s="117" t="str">
        <f t="shared" si="87"/>
        <v>OK</v>
      </c>
      <c r="Y923" s="117" t="str">
        <f t="shared" si="88"/>
        <v>keine</v>
      </c>
      <c r="Z923" s="117" t="str">
        <f t="shared" si="89"/>
        <v>OK</v>
      </c>
    </row>
    <row r="924" spans="1:26" s="117" customFormat="1" ht="12.75" hidden="1" customHeight="1" x14ac:dyDescent="0.35">
      <c r="A924" s="29" t="s">
        <v>3248</v>
      </c>
      <c r="B924" s="1" t="s">
        <v>1165</v>
      </c>
      <c r="C924" s="29" t="s">
        <v>3</v>
      </c>
      <c r="D924" s="29" t="s">
        <v>3</v>
      </c>
      <c r="E924" s="29" t="s">
        <v>2</v>
      </c>
      <c r="F924" s="29" t="s">
        <v>2</v>
      </c>
      <c r="G924" s="29" t="s">
        <v>2</v>
      </c>
      <c r="H924" s="29" t="s">
        <v>2</v>
      </c>
      <c r="I924" s="29" t="s">
        <v>3</v>
      </c>
      <c r="J924" s="30">
        <v>3</v>
      </c>
      <c r="K924" s="29" t="s">
        <v>2</v>
      </c>
      <c r="L924" s="29" t="s">
        <v>2</v>
      </c>
      <c r="M924" s="29" t="s">
        <v>2</v>
      </c>
      <c r="N924" s="29" t="s">
        <v>3</v>
      </c>
      <c r="O924" s="1"/>
      <c r="P924" s="29" t="s">
        <v>4</v>
      </c>
      <c r="Q924" s="29"/>
      <c r="R924" s="85" t="s">
        <v>2</v>
      </c>
      <c r="S924" s="85" t="s">
        <v>2</v>
      </c>
      <c r="T924" s="117" t="str">
        <f t="shared" si="84"/>
        <v>ja</v>
      </c>
      <c r="U924" s="117" t="str">
        <f t="shared" si="85"/>
        <v>ja</v>
      </c>
      <c r="V924" s="142" t="s">
        <v>4577</v>
      </c>
      <c r="W924" s="118">
        <f t="shared" si="86"/>
        <v>3</v>
      </c>
      <c r="X924" s="117" t="str">
        <f t="shared" si="87"/>
        <v>OK</v>
      </c>
      <c r="Y924" s="117" t="str">
        <f t="shared" si="88"/>
        <v>keine</v>
      </c>
      <c r="Z924" s="117" t="str">
        <f t="shared" si="89"/>
        <v>OK</v>
      </c>
    </row>
    <row r="925" spans="1:26" s="117" customFormat="1" ht="12.75" hidden="1" customHeight="1" x14ac:dyDescent="0.35">
      <c r="A925" s="29" t="s">
        <v>2085</v>
      </c>
      <c r="B925" s="1" t="s">
        <v>2084</v>
      </c>
      <c r="C925" s="29" t="s">
        <v>3</v>
      </c>
      <c r="D925" s="29" t="s">
        <v>3</v>
      </c>
      <c r="E925" s="29" t="s">
        <v>2</v>
      </c>
      <c r="F925" s="29" t="s">
        <v>2</v>
      </c>
      <c r="G925" s="29" t="s">
        <v>2</v>
      </c>
      <c r="H925" s="29" t="s">
        <v>2</v>
      </c>
      <c r="I925" s="29" t="s">
        <v>3</v>
      </c>
      <c r="J925" s="30">
        <v>2</v>
      </c>
      <c r="K925" s="29" t="s">
        <v>2</v>
      </c>
      <c r="L925" s="29" t="s">
        <v>2</v>
      </c>
      <c r="M925" s="29" t="s">
        <v>2</v>
      </c>
      <c r="N925" s="29" t="s">
        <v>3</v>
      </c>
      <c r="O925" s="1"/>
      <c r="P925" s="29" t="s">
        <v>4</v>
      </c>
      <c r="Q925" s="29"/>
      <c r="R925" s="85" t="s">
        <v>2</v>
      </c>
      <c r="S925" s="85" t="s">
        <v>2</v>
      </c>
      <c r="T925" s="117" t="str">
        <f t="shared" si="84"/>
        <v>ja</v>
      </c>
      <c r="U925" s="117" t="str">
        <f t="shared" si="85"/>
        <v>ja</v>
      </c>
      <c r="V925" s="142" t="s">
        <v>4577</v>
      </c>
      <c r="W925" s="118">
        <f t="shared" si="86"/>
        <v>2</v>
      </c>
      <c r="X925" s="117" t="str">
        <f t="shared" si="87"/>
        <v>OK</v>
      </c>
      <c r="Y925" s="117" t="str">
        <f t="shared" si="88"/>
        <v>keine</v>
      </c>
      <c r="Z925" s="117" t="str">
        <f t="shared" si="89"/>
        <v>OK</v>
      </c>
    </row>
    <row r="926" spans="1:26" s="117" customFormat="1" ht="12.75" hidden="1" customHeight="1" x14ac:dyDescent="0.35">
      <c r="A926" s="29" t="s">
        <v>3249</v>
      </c>
      <c r="B926" s="1" t="s">
        <v>1297</v>
      </c>
      <c r="C926" s="29" t="s">
        <v>3</v>
      </c>
      <c r="D926" s="29" t="s">
        <v>3</v>
      </c>
      <c r="E926" s="29" t="s">
        <v>2</v>
      </c>
      <c r="F926" s="29" t="s">
        <v>2</v>
      </c>
      <c r="G926" s="29" t="s">
        <v>2</v>
      </c>
      <c r="H926" s="29" t="s">
        <v>2</v>
      </c>
      <c r="I926" s="29" t="s">
        <v>3</v>
      </c>
      <c r="J926" s="30">
        <v>2</v>
      </c>
      <c r="K926" s="29" t="s">
        <v>2</v>
      </c>
      <c r="L926" s="29" t="s">
        <v>2</v>
      </c>
      <c r="M926" s="29" t="s">
        <v>2</v>
      </c>
      <c r="N926" s="29" t="s">
        <v>3</v>
      </c>
      <c r="O926" s="1"/>
      <c r="P926" s="29" t="s">
        <v>4</v>
      </c>
      <c r="Q926" s="29"/>
      <c r="R926" s="85" t="s">
        <v>2</v>
      </c>
      <c r="S926" s="85" t="s">
        <v>2</v>
      </c>
      <c r="T926" s="117" t="str">
        <f t="shared" si="84"/>
        <v>ja</v>
      </c>
      <c r="U926" s="117" t="str">
        <f t="shared" si="85"/>
        <v>ja</v>
      </c>
      <c r="V926" s="142" t="s">
        <v>4577</v>
      </c>
      <c r="W926" s="118">
        <f t="shared" si="86"/>
        <v>2</v>
      </c>
      <c r="X926" s="117" t="str">
        <f t="shared" si="87"/>
        <v>OK</v>
      </c>
      <c r="Y926" s="117" t="str">
        <f t="shared" si="88"/>
        <v>keine</v>
      </c>
      <c r="Z926" s="117" t="str">
        <f t="shared" si="89"/>
        <v>OK</v>
      </c>
    </row>
    <row r="927" spans="1:26" s="117" customFormat="1" ht="12.75" hidden="1" customHeight="1" x14ac:dyDescent="0.35">
      <c r="A927" s="29" t="s">
        <v>3250</v>
      </c>
      <c r="B927" s="137" t="s">
        <v>1661</v>
      </c>
      <c r="C927" s="29" t="s">
        <v>3</v>
      </c>
      <c r="D927" s="29" t="s">
        <v>3</v>
      </c>
      <c r="E927" s="29" t="s">
        <v>2</v>
      </c>
      <c r="F927" s="29" t="s">
        <v>2</v>
      </c>
      <c r="G927" s="29" t="s">
        <v>2</v>
      </c>
      <c r="H927" s="29" t="s">
        <v>2</v>
      </c>
      <c r="I927" s="29" t="s">
        <v>3</v>
      </c>
      <c r="J927" s="30">
        <v>2</v>
      </c>
      <c r="K927" s="29" t="s">
        <v>2</v>
      </c>
      <c r="L927" s="29" t="s">
        <v>2</v>
      </c>
      <c r="M927" s="29" t="s">
        <v>2</v>
      </c>
      <c r="N927" s="29" t="s">
        <v>3</v>
      </c>
      <c r="O927" s="1"/>
      <c r="P927" s="29" t="s">
        <v>4</v>
      </c>
      <c r="Q927" s="29"/>
      <c r="R927" s="85" t="s">
        <v>2</v>
      </c>
      <c r="S927" s="85" t="s">
        <v>2</v>
      </c>
      <c r="T927" s="117" t="str">
        <f t="shared" si="84"/>
        <v>ja</v>
      </c>
      <c r="U927" s="117" t="str">
        <f t="shared" si="85"/>
        <v>ja</v>
      </c>
      <c r="V927" s="142" t="s">
        <v>4591</v>
      </c>
      <c r="W927" s="118">
        <f t="shared" si="86"/>
        <v>2</v>
      </c>
      <c r="X927" s="117" t="str">
        <f t="shared" si="87"/>
        <v>OK</v>
      </c>
      <c r="Y927" s="117" t="str">
        <f t="shared" si="88"/>
        <v>keine</v>
      </c>
      <c r="Z927" s="117" t="str">
        <f t="shared" si="89"/>
        <v>OK</v>
      </c>
    </row>
    <row r="928" spans="1:26" s="117" customFormat="1" ht="12.75" hidden="1" customHeight="1" x14ac:dyDescent="0.35">
      <c r="A928" s="29" t="s">
        <v>3251</v>
      </c>
      <c r="B928" s="1" t="s">
        <v>1366</v>
      </c>
      <c r="C928" s="29" t="s">
        <v>3</v>
      </c>
      <c r="D928" s="29" t="s">
        <v>3</v>
      </c>
      <c r="E928" s="29" t="s">
        <v>2</v>
      </c>
      <c r="F928" s="29" t="s">
        <v>2</v>
      </c>
      <c r="G928" s="29" t="s">
        <v>2</v>
      </c>
      <c r="H928" s="29" t="s">
        <v>2</v>
      </c>
      <c r="I928" s="29" t="s">
        <v>3</v>
      </c>
      <c r="J928" s="30">
        <v>1</v>
      </c>
      <c r="K928" s="29" t="s">
        <v>2</v>
      </c>
      <c r="L928" s="29" t="s">
        <v>2</v>
      </c>
      <c r="M928" s="29" t="s">
        <v>2</v>
      </c>
      <c r="N928" s="29" t="s">
        <v>3</v>
      </c>
      <c r="O928" s="1"/>
      <c r="P928" s="29" t="s">
        <v>4</v>
      </c>
      <c r="Q928" s="29"/>
      <c r="R928" s="85" t="s">
        <v>2</v>
      </c>
      <c r="S928" s="85" t="s">
        <v>2</v>
      </c>
      <c r="T928" s="117" t="str">
        <f t="shared" si="84"/>
        <v>ja</v>
      </c>
      <c r="U928" s="117" t="str">
        <f t="shared" si="85"/>
        <v>ja</v>
      </c>
      <c r="V928" s="142" t="s">
        <v>4577</v>
      </c>
      <c r="W928" s="118">
        <f t="shared" si="86"/>
        <v>1</v>
      </c>
      <c r="X928" s="117" t="str">
        <f t="shared" si="87"/>
        <v>OK</v>
      </c>
      <c r="Y928" s="117" t="str">
        <f t="shared" si="88"/>
        <v>keine</v>
      </c>
      <c r="Z928" s="117" t="str">
        <f t="shared" si="89"/>
        <v>OK</v>
      </c>
    </row>
    <row r="929" spans="1:26" s="117" customFormat="1" ht="12.75" hidden="1" customHeight="1" x14ac:dyDescent="0.35">
      <c r="A929" s="29" t="s">
        <v>3252</v>
      </c>
      <c r="B929" s="1" t="s">
        <v>485</v>
      </c>
      <c r="C929" s="29" t="s">
        <v>3</v>
      </c>
      <c r="D929" s="29" t="s">
        <v>3</v>
      </c>
      <c r="E929" s="29" t="s">
        <v>2</v>
      </c>
      <c r="F929" s="29" t="s">
        <v>2</v>
      </c>
      <c r="G929" s="29" t="s">
        <v>2</v>
      </c>
      <c r="H929" s="29" t="s">
        <v>2</v>
      </c>
      <c r="I929" s="29" t="s">
        <v>3</v>
      </c>
      <c r="J929" s="30">
        <v>2</v>
      </c>
      <c r="K929" s="29" t="s">
        <v>2</v>
      </c>
      <c r="L929" s="29" t="s">
        <v>2</v>
      </c>
      <c r="M929" s="29" t="s">
        <v>2</v>
      </c>
      <c r="N929" s="29" t="s">
        <v>3</v>
      </c>
      <c r="O929" s="1"/>
      <c r="P929" s="29" t="s">
        <v>4</v>
      </c>
      <c r="Q929" s="29"/>
      <c r="R929" s="85" t="s">
        <v>3</v>
      </c>
      <c r="S929" s="85" t="s">
        <v>3</v>
      </c>
      <c r="T929" s="117" t="str">
        <f t="shared" si="84"/>
        <v>ja</v>
      </c>
      <c r="U929" s="117" t="str">
        <f t="shared" si="85"/>
        <v>ja</v>
      </c>
      <c r="V929" s="142" t="s">
        <v>4577</v>
      </c>
      <c r="W929" s="118">
        <f t="shared" si="86"/>
        <v>2</v>
      </c>
      <c r="X929" s="117" t="str">
        <f t="shared" si="87"/>
        <v>OK</v>
      </c>
      <c r="Y929" s="117" t="str">
        <f t="shared" si="88"/>
        <v>keine</v>
      </c>
      <c r="Z929" s="117" t="str">
        <f t="shared" si="89"/>
        <v>OK</v>
      </c>
    </row>
    <row r="930" spans="1:26" s="117" customFormat="1" ht="12.75" hidden="1" customHeight="1" x14ac:dyDescent="0.35">
      <c r="A930" s="29" t="s">
        <v>3253</v>
      </c>
      <c r="B930" s="1" t="s">
        <v>495</v>
      </c>
      <c r="C930" s="29" t="s">
        <v>3</v>
      </c>
      <c r="D930" s="29" t="s">
        <v>3</v>
      </c>
      <c r="E930" s="29" t="s">
        <v>2</v>
      </c>
      <c r="F930" s="29" t="s">
        <v>2</v>
      </c>
      <c r="G930" s="29" t="s">
        <v>2</v>
      </c>
      <c r="H930" s="29" t="s">
        <v>2</v>
      </c>
      <c r="I930" s="29" t="s">
        <v>3</v>
      </c>
      <c r="J930" s="30">
        <v>2</v>
      </c>
      <c r="K930" s="29" t="s">
        <v>2</v>
      </c>
      <c r="L930" s="29" t="s">
        <v>2</v>
      </c>
      <c r="M930" s="29" t="s">
        <v>2</v>
      </c>
      <c r="N930" s="29" t="s">
        <v>3</v>
      </c>
      <c r="O930" s="1"/>
      <c r="P930" s="29" t="s">
        <v>4</v>
      </c>
      <c r="Q930" s="29"/>
      <c r="R930" s="85" t="s">
        <v>3</v>
      </c>
      <c r="S930" s="85" t="s">
        <v>3</v>
      </c>
      <c r="T930" s="117" t="str">
        <f t="shared" si="84"/>
        <v>ja</v>
      </c>
      <c r="U930" s="117" t="str">
        <f t="shared" si="85"/>
        <v>ja</v>
      </c>
      <c r="V930" s="142" t="s">
        <v>4577</v>
      </c>
      <c r="W930" s="118">
        <f t="shared" si="86"/>
        <v>2</v>
      </c>
      <c r="X930" s="117" t="str">
        <f t="shared" si="87"/>
        <v>OK</v>
      </c>
      <c r="Y930" s="117" t="str">
        <f t="shared" si="88"/>
        <v>keine</v>
      </c>
      <c r="Z930" s="117" t="str">
        <f t="shared" si="89"/>
        <v>OK</v>
      </c>
    </row>
    <row r="931" spans="1:26" s="117" customFormat="1" ht="12.75" hidden="1" customHeight="1" x14ac:dyDescent="0.35">
      <c r="A931" s="29" t="s">
        <v>3254</v>
      </c>
      <c r="B931" s="1" t="s">
        <v>1700</v>
      </c>
      <c r="C931" s="29" t="s">
        <v>3</v>
      </c>
      <c r="D931" s="29" t="s">
        <v>3</v>
      </c>
      <c r="E931" s="29" t="s">
        <v>2</v>
      </c>
      <c r="F931" s="29" t="s">
        <v>2</v>
      </c>
      <c r="G931" s="29" t="s">
        <v>2</v>
      </c>
      <c r="H931" s="29" t="s">
        <v>2</v>
      </c>
      <c r="I931" s="29" t="s">
        <v>3</v>
      </c>
      <c r="J931" s="30">
        <v>2</v>
      </c>
      <c r="K931" s="29" t="s">
        <v>2</v>
      </c>
      <c r="L931" s="29" t="s">
        <v>2</v>
      </c>
      <c r="M931" s="29" t="s">
        <v>2</v>
      </c>
      <c r="N931" s="29" t="s">
        <v>3</v>
      </c>
      <c r="O931" s="1"/>
      <c r="P931" s="29" t="s">
        <v>4</v>
      </c>
      <c r="Q931" s="29"/>
      <c r="R931" s="85" t="s">
        <v>3</v>
      </c>
      <c r="S931" s="85" t="s">
        <v>3</v>
      </c>
      <c r="T931" s="117" t="str">
        <f t="shared" si="84"/>
        <v>ja</v>
      </c>
      <c r="U931" s="117" t="str">
        <f t="shared" si="85"/>
        <v>ja</v>
      </c>
      <c r="V931" s="142" t="s">
        <v>4581</v>
      </c>
      <c r="W931" s="118">
        <f t="shared" si="86"/>
        <v>2</v>
      </c>
      <c r="X931" s="117" t="str">
        <f t="shared" si="87"/>
        <v>OK</v>
      </c>
      <c r="Y931" s="117" t="str">
        <f t="shared" si="88"/>
        <v>keine</v>
      </c>
      <c r="Z931" s="117" t="str">
        <f t="shared" si="89"/>
        <v>OK</v>
      </c>
    </row>
    <row r="932" spans="1:26" s="117" customFormat="1" ht="12.75" hidden="1" customHeight="1" x14ac:dyDescent="0.35">
      <c r="A932" s="29" t="s">
        <v>3255</v>
      </c>
      <c r="B932" s="1" t="s">
        <v>1229</v>
      </c>
      <c r="C932" s="29" t="s">
        <v>3</v>
      </c>
      <c r="D932" s="29" t="s">
        <v>3</v>
      </c>
      <c r="E932" s="29" t="s">
        <v>2</v>
      </c>
      <c r="F932" s="29" t="s">
        <v>2</v>
      </c>
      <c r="G932" s="29" t="s">
        <v>2</v>
      </c>
      <c r="H932" s="29" t="s">
        <v>2</v>
      </c>
      <c r="I932" s="29" t="s">
        <v>3</v>
      </c>
      <c r="J932" s="30">
        <v>2</v>
      </c>
      <c r="K932" s="29" t="s">
        <v>2</v>
      </c>
      <c r="L932" s="29" t="s">
        <v>2</v>
      </c>
      <c r="M932" s="29" t="s">
        <v>2</v>
      </c>
      <c r="N932" s="29" t="s">
        <v>3</v>
      </c>
      <c r="O932" s="1"/>
      <c r="P932" s="29" t="s">
        <v>4</v>
      </c>
      <c r="Q932" s="29"/>
      <c r="R932" s="85" t="s">
        <v>2</v>
      </c>
      <c r="S932" s="85" t="s">
        <v>2</v>
      </c>
      <c r="T932" s="117" t="str">
        <f t="shared" si="84"/>
        <v>ja</v>
      </c>
      <c r="U932" s="117" t="str">
        <f t="shared" si="85"/>
        <v>ja</v>
      </c>
      <c r="V932" s="142" t="s">
        <v>4577</v>
      </c>
      <c r="W932" s="118">
        <f t="shared" si="86"/>
        <v>2</v>
      </c>
      <c r="X932" s="117" t="str">
        <f t="shared" si="87"/>
        <v>OK</v>
      </c>
      <c r="Y932" s="117" t="str">
        <f t="shared" si="88"/>
        <v>keine</v>
      </c>
      <c r="Z932" s="117" t="str">
        <f t="shared" si="89"/>
        <v>OK</v>
      </c>
    </row>
    <row r="933" spans="1:26" s="117" customFormat="1" ht="12.75" hidden="1" customHeight="1" x14ac:dyDescent="0.35">
      <c r="A933" s="29" t="s">
        <v>3256</v>
      </c>
      <c r="B933" s="1" t="s">
        <v>1977</v>
      </c>
      <c r="C933" s="29" t="s">
        <v>3</v>
      </c>
      <c r="D933" s="29" t="s">
        <v>3</v>
      </c>
      <c r="E933" s="29" t="s">
        <v>2</v>
      </c>
      <c r="F933" s="29" t="s">
        <v>2</v>
      </c>
      <c r="G933" s="29" t="s">
        <v>2</v>
      </c>
      <c r="H933" s="29" t="s">
        <v>2</v>
      </c>
      <c r="I933" s="29" t="s">
        <v>3</v>
      </c>
      <c r="J933" s="30">
        <v>2</v>
      </c>
      <c r="K933" s="29" t="s">
        <v>2</v>
      </c>
      <c r="L933" s="29" t="s">
        <v>2</v>
      </c>
      <c r="M933" s="29" t="s">
        <v>2</v>
      </c>
      <c r="N933" s="29" t="s">
        <v>3</v>
      </c>
      <c r="O933" s="1"/>
      <c r="P933" s="29" t="s">
        <v>4</v>
      </c>
      <c r="Q933" s="29"/>
      <c r="R933" s="85" t="s">
        <v>2</v>
      </c>
      <c r="S933" s="85" t="s">
        <v>2</v>
      </c>
      <c r="T933" s="117" t="str">
        <f t="shared" si="84"/>
        <v>ja</v>
      </c>
      <c r="U933" s="117" t="str">
        <f t="shared" si="85"/>
        <v>ja</v>
      </c>
      <c r="V933" s="142" t="s">
        <v>4577</v>
      </c>
      <c r="W933" s="118">
        <f t="shared" si="86"/>
        <v>2</v>
      </c>
      <c r="X933" s="117" t="str">
        <f t="shared" si="87"/>
        <v>OK</v>
      </c>
      <c r="Y933" s="117" t="str">
        <f t="shared" si="88"/>
        <v>keine</v>
      </c>
      <c r="Z933" s="117" t="str">
        <f t="shared" si="89"/>
        <v>OK</v>
      </c>
    </row>
    <row r="934" spans="1:26" s="117" customFormat="1" ht="12.75" hidden="1" customHeight="1" x14ac:dyDescent="0.35">
      <c r="A934" s="29" t="s">
        <v>3257</v>
      </c>
      <c r="B934" s="1" t="s">
        <v>1190</v>
      </c>
      <c r="C934" s="29" t="s">
        <v>3</v>
      </c>
      <c r="D934" s="29" t="s">
        <v>3</v>
      </c>
      <c r="E934" s="29" t="s">
        <v>2</v>
      </c>
      <c r="F934" s="29" t="s">
        <v>2</v>
      </c>
      <c r="G934" s="29" t="s">
        <v>2</v>
      </c>
      <c r="H934" s="29" t="s">
        <v>2</v>
      </c>
      <c r="I934" s="29" t="s">
        <v>3</v>
      </c>
      <c r="J934" s="30">
        <v>3</v>
      </c>
      <c r="K934" s="29" t="s">
        <v>2</v>
      </c>
      <c r="L934" s="29" t="s">
        <v>2</v>
      </c>
      <c r="M934" s="29" t="s">
        <v>2</v>
      </c>
      <c r="N934" s="29" t="s">
        <v>3</v>
      </c>
      <c r="O934" s="1"/>
      <c r="P934" s="29" t="s">
        <v>4</v>
      </c>
      <c r="Q934" s="29"/>
      <c r="R934" s="85" t="s">
        <v>2</v>
      </c>
      <c r="S934" s="85" t="s">
        <v>2</v>
      </c>
      <c r="T934" s="117" t="str">
        <f t="shared" si="84"/>
        <v>ja</v>
      </c>
      <c r="U934" s="117" t="str">
        <f t="shared" si="85"/>
        <v>ja</v>
      </c>
      <c r="V934" s="142" t="s">
        <v>4591</v>
      </c>
      <c r="W934" s="118">
        <f t="shared" si="86"/>
        <v>3</v>
      </c>
      <c r="X934" s="117" t="str">
        <f t="shared" si="87"/>
        <v>OK</v>
      </c>
      <c r="Y934" s="117" t="str">
        <f t="shared" si="88"/>
        <v>keine</v>
      </c>
      <c r="Z934" s="117" t="str">
        <f t="shared" si="89"/>
        <v>OK</v>
      </c>
    </row>
    <row r="935" spans="1:26" s="117" customFormat="1" ht="12.75" hidden="1" customHeight="1" x14ac:dyDescent="0.35">
      <c r="A935" s="29" t="s">
        <v>3258</v>
      </c>
      <c r="B935" s="1" t="s">
        <v>557</v>
      </c>
      <c r="C935" s="29" t="s">
        <v>3</v>
      </c>
      <c r="D935" s="29" t="s">
        <v>3</v>
      </c>
      <c r="E935" s="29" t="s">
        <v>2</v>
      </c>
      <c r="F935" s="29" t="s">
        <v>2</v>
      </c>
      <c r="G935" s="29" t="s">
        <v>2</v>
      </c>
      <c r="H935" s="29" t="s">
        <v>2</v>
      </c>
      <c r="I935" s="29" t="s">
        <v>3</v>
      </c>
      <c r="J935" s="30">
        <v>2</v>
      </c>
      <c r="K935" s="29" t="s">
        <v>2</v>
      </c>
      <c r="L935" s="29" t="s">
        <v>2</v>
      </c>
      <c r="M935" s="29" t="s">
        <v>2</v>
      </c>
      <c r="N935" s="29" t="s">
        <v>3</v>
      </c>
      <c r="O935" s="1"/>
      <c r="P935" s="29" t="s">
        <v>4</v>
      </c>
      <c r="Q935" s="29"/>
      <c r="R935" s="85" t="s">
        <v>2</v>
      </c>
      <c r="S935" s="85" t="s">
        <v>2</v>
      </c>
      <c r="T935" s="117" t="str">
        <f t="shared" si="84"/>
        <v>ja</v>
      </c>
      <c r="U935" s="117" t="str">
        <f t="shared" si="85"/>
        <v>ja</v>
      </c>
      <c r="V935" s="142" t="s">
        <v>4605</v>
      </c>
      <c r="W935" s="118">
        <f t="shared" si="86"/>
        <v>2</v>
      </c>
      <c r="X935" s="117" t="str">
        <f t="shared" si="87"/>
        <v>OK</v>
      </c>
      <c r="Y935" s="117" t="str">
        <f t="shared" si="88"/>
        <v>keine</v>
      </c>
      <c r="Z935" s="117" t="str">
        <f t="shared" si="89"/>
        <v>OK</v>
      </c>
    </row>
    <row r="936" spans="1:26" s="117" customFormat="1" ht="12.75" hidden="1" customHeight="1" x14ac:dyDescent="0.35">
      <c r="A936" s="29" t="s">
        <v>3259</v>
      </c>
      <c r="B936" s="1" t="s">
        <v>193</v>
      </c>
      <c r="C936" s="29" t="s">
        <v>3</v>
      </c>
      <c r="D936" s="29" t="s">
        <v>3</v>
      </c>
      <c r="E936" s="29" t="s">
        <v>2</v>
      </c>
      <c r="F936" s="29" t="s">
        <v>2</v>
      </c>
      <c r="G936" s="29" t="s">
        <v>2</v>
      </c>
      <c r="H936" s="29" t="s">
        <v>2</v>
      </c>
      <c r="I936" s="133" t="s">
        <v>3</v>
      </c>
      <c r="J936" s="134">
        <v>3</v>
      </c>
      <c r="K936" s="29" t="s">
        <v>2</v>
      </c>
      <c r="L936" s="29" t="s">
        <v>2</v>
      </c>
      <c r="M936" s="29" t="s">
        <v>2</v>
      </c>
      <c r="N936" s="29" t="s">
        <v>3</v>
      </c>
      <c r="O936" s="1"/>
      <c r="P936" s="29" t="s">
        <v>57</v>
      </c>
      <c r="Q936" s="29"/>
      <c r="R936" s="85" t="s">
        <v>2</v>
      </c>
      <c r="S936" s="85" t="s">
        <v>2</v>
      </c>
      <c r="T936" s="117" t="str">
        <f t="shared" si="84"/>
        <v>ja</v>
      </c>
      <c r="U936" s="117" t="str">
        <f t="shared" si="85"/>
        <v>ja</v>
      </c>
      <c r="V936" s="142" t="s">
        <v>4588</v>
      </c>
      <c r="W936" s="118">
        <f t="shared" si="86"/>
        <v>3</v>
      </c>
      <c r="X936" s="117" t="str">
        <f t="shared" si="87"/>
        <v>OK</v>
      </c>
      <c r="Y936" s="117" t="str">
        <f t="shared" si="88"/>
        <v>1193/1207</v>
      </c>
      <c r="Z936" s="117" t="str">
        <f t="shared" si="89"/>
        <v>OK</v>
      </c>
    </row>
    <row r="937" spans="1:26" s="117" customFormat="1" ht="12.75" hidden="1" customHeight="1" x14ac:dyDescent="0.35">
      <c r="A937" s="29" t="s">
        <v>3260</v>
      </c>
      <c r="B937" s="1" t="s">
        <v>1657</v>
      </c>
      <c r="C937" s="29" t="s">
        <v>3</v>
      </c>
      <c r="D937" s="29" t="s">
        <v>3</v>
      </c>
      <c r="E937" s="29" t="s">
        <v>2</v>
      </c>
      <c r="F937" s="29" t="s">
        <v>2</v>
      </c>
      <c r="G937" s="29" t="s">
        <v>2</v>
      </c>
      <c r="H937" s="29" t="s">
        <v>2</v>
      </c>
      <c r="I937" s="29" t="s">
        <v>3</v>
      </c>
      <c r="J937" s="30">
        <v>2</v>
      </c>
      <c r="K937" s="29" t="s">
        <v>2</v>
      </c>
      <c r="L937" s="29" t="s">
        <v>2</v>
      </c>
      <c r="M937" s="29" t="s">
        <v>2</v>
      </c>
      <c r="N937" s="29" t="s">
        <v>3</v>
      </c>
      <c r="O937" s="1"/>
      <c r="P937" s="29" t="s">
        <v>57</v>
      </c>
      <c r="Q937" s="29"/>
      <c r="R937" s="85" t="s">
        <v>2</v>
      </c>
      <c r="S937" s="85" t="s">
        <v>2</v>
      </c>
      <c r="T937" s="117" t="str">
        <f t="shared" si="84"/>
        <v>ja</v>
      </c>
      <c r="U937" s="117" t="str">
        <f t="shared" si="85"/>
        <v>ja</v>
      </c>
      <c r="V937" s="142" t="s">
        <v>4577</v>
      </c>
      <c r="W937" s="118">
        <f t="shared" si="86"/>
        <v>2</v>
      </c>
      <c r="X937" s="117" t="str">
        <f t="shared" si="87"/>
        <v>OK</v>
      </c>
      <c r="Y937" s="117" t="str">
        <f t="shared" si="88"/>
        <v>1193/1207</v>
      </c>
      <c r="Z937" s="117" t="str">
        <f t="shared" si="89"/>
        <v>OK</v>
      </c>
    </row>
    <row r="938" spans="1:26" s="117" customFormat="1" ht="12.75" hidden="1" customHeight="1" x14ac:dyDescent="0.35">
      <c r="A938" s="29" t="s">
        <v>3261</v>
      </c>
      <c r="B938" s="1" t="s">
        <v>311</v>
      </c>
      <c r="C938" s="29" t="s">
        <v>3</v>
      </c>
      <c r="D938" s="29" t="s">
        <v>3</v>
      </c>
      <c r="E938" s="29" t="s">
        <v>2</v>
      </c>
      <c r="F938" s="29" t="s">
        <v>2</v>
      </c>
      <c r="G938" s="29" t="s">
        <v>2</v>
      </c>
      <c r="H938" s="29" t="s">
        <v>2</v>
      </c>
      <c r="I938" s="29" t="s">
        <v>3</v>
      </c>
      <c r="J938" s="30">
        <v>2</v>
      </c>
      <c r="K938" s="29" t="s">
        <v>2</v>
      </c>
      <c r="L938" s="29" t="s">
        <v>2</v>
      </c>
      <c r="M938" s="29" t="s">
        <v>2</v>
      </c>
      <c r="N938" s="29" t="s">
        <v>3</v>
      </c>
      <c r="O938" s="1"/>
      <c r="P938" s="29" t="s">
        <v>4</v>
      </c>
      <c r="Q938" s="29"/>
      <c r="R938" s="85" t="s">
        <v>2</v>
      </c>
      <c r="S938" s="85" t="s">
        <v>2</v>
      </c>
      <c r="T938" s="117" t="str">
        <f t="shared" si="84"/>
        <v>ja</v>
      </c>
      <c r="U938" s="117" t="str">
        <f t="shared" si="85"/>
        <v>ja</v>
      </c>
      <c r="V938" s="142" t="s">
        <v>4577</v>
      </c>
      <c r="W938" s="118">
        <f t="shared" si="86"/>
        <v>2</v>
      </c>
      <c r="X938" s="117" t="str">
        <f t="shared" si="87"/>
        <v>OK</v>
      </c>
      <c r="Y938" s="117" t="str">
        <f t="shared" si="88"/>
        <v>keine</v>
      </c>
      <c r="Z938" s="117" t="str">
        <f t="shared" si="89"/>
        <v>OK</v>
      </c>
    </row>
    <row r="939" spans="1:26" s="117" customFormat="1" ht="12.75" hidden="1" customHeight="1" x14ac:dyDescent="0.35">
      <c r="A939" s="29" t="s">
        <v>3262</v>
      </c>
      <c r="B939" s="1" t="s">
        <v>312</v>
      </c>
      <c r="C939" s="29" t="s">
        <v>3</v>
      </c>
      <c r="D939" s="29" t="s">
        <v>3</v>
      </c>
      <c r="E939" s="29" t="s">
        <v>2</v>
      </c>
      <c r="F939" s="29" t="s">
        <v>2</v>
      </c>
      <c r="G939" s="29" t="s">
        <v>2</v>
      </c>
      <c r="H939" s="29" t="s">
        <v>2</v>
      </c>
      <c r="I939" s="29" t="s">
        <v>3</v>
      </c>
      <c r="J939" s="30">
        <v>2</v>
      </c>
      <c r="K939" s="29" t="s">
        <v>2</v>
      </c>
      <c r="L939" s="29" t="s">
        <v>2</v>
      </c>
      <c r="M939" s="29" t="s">
        <v>2</v>
      </c>
      <c r="N939" s="29" t="s">
        <v>3</v>
      </c>
      <c r="O939" s="1"/>
      <c r="P939" s="29" t="s">
        <v>4</v>
      </c>
      <c r="Q939" s="29"/>
      <c r="R939" s="85" t="s">
        <v>2</v>
      </c>
      <c r="S939" s="85" t="s">
        <v>2</v>
      </c>
      <c r="T939" s="117" t="str">
        <f t="shared" si="84"/>
        <v>ja</v>
      </c>
      <c r="U939" s="117" t="str">
        <f t="shared" si="85"/>
        <v>ja</v>
      </c>
      <c r="V939" s="142" t="s">
        <v>4577</v>
      </c>
      <c r="W939" s="118">
        <f t="shared" si="86"/>
        <v>2</v>
      </c>
      <c r="X939" s="117" t="str">
        <f t="shared" si="87"/>
        <v>OK</v>
      </c>
      <c r="Y939" s="117" t="str">
        <f t="shared" si="88"/>
        <v>keine</v>
      </c>
      <c r="Z939" s="117" t="str">
        <f t="shared" si="89"/>
        <v>OK</v>
      </c>
    </row>
    <row r="940" spans="1:26" s="117" customFormat="1" ht="12.75" hidden="1" customHeight="1" x14ac:dyDescent="0.35">
      <c r="A940" s="29" t="s">
        <v>3263</v>
      </c>
      <c r="B940" s="1" t="s">
        <v>1534</v>
      </c>
      <c r="C940" s="29" t="s">
        <v>3</v>
      </c>
      <c r="D940" s="29" t="s">
        <v>3</v>
      </c>
      <c r="E940" s="29" t="s">
        <v>2</v>
      </c>
      <c r="F940" s="29" t="s">
        <v>2</v>
      </c>
      <c r="G940" s="29" t="s">
        <v>2</v>
      </c>
      <c r="H940" s="29" t="s">
        <v>2</v>
      </c>
      <c r="I940" s="29" t="s">
        <v>3</v>
      </c>
      <c r="J940" s="30">
        <v>2</v>
      </c>
      <c r="K940" s="29" t="s">
        <v>2</v>
      </c>
      <c r="L940" s="29" t="s">
        <v>2</v>
      </c>
      <c r="M940" s="29" t="s">
        <v>2</v>
      </c>
      <c r="N940" s="29" t="s">
        <v>3</v>
      </c>
      <c r="O940" s="1"/>
      <c r="P940" s="29" t="s">
        <v>4</v>
      </c>
      <c r="Q940" s="29"/>
      <c r="R940" s="85" t="s">
        <v>2</v>
      </c>
      <c r="S940" s="85" t="s">
        <v>2</v>
      </c>
      <c r="T940" s="117" t="str">
        <f t="shared" si="84"/>
        <v>ja</v>
      </c>
      <c r="U940" s="117" t="str">
        <f t="shared" si="85"/>
        <v>ja</v>
      </c>
      <c r="V940" s="142" t="s">
        <v>4577</v>
      </c>
      <c r="W940" s="118">
        <f t="shared" si="86"/>
        <v>2</v>
      </c>
      <c r="X940" s="117" t="str">
        <f t="shared" si="87"/>
        <v>OK</v>
      </c>
      <c r="Y940" s="117" t="str">
        <f t="shared" si="88"/>
        <v>keine</v>
      </c>
      <c r="Z940" s="117" t="str">
        <f t="shared" si="89"/>
        <v>OK</v>
      </c>
    </row>
    <row r="941" spans="1:26" s="117" customFormat="1" ht="12.75" hidden="1" customHeight="1" x14ac:dyDescent="0.35">
      <c r="A941" s="29" t="s">
        <v>3264</v>
      </c>
      <c r="B941" s="1" t="s">
        <v>1969</v>
      </c>
      <c r="C941" s="29" t="s">
        <v>3</v>
      </c>
      <c r="D941" s="29" t="s">
        <v>3</v>
      </c>
      <c r="E941" s="29" t="s">
        <v>2</v>
      </c>
      <c r="F941" s="29" t="s">
        <v>2</v>
      </c>
      <c r="G941" s="29" t="s">
        <v>2</v>
      </c>
      <c r="H941" s="29" t="s">
        <v>2</v>
      </c>
      <c r="I941" s="29" t="s">
        <v>3</v>
      </c>
      <c r="J941" s="30">
        <v>2</v>
      </c>
      <c r="K941" s="29" t="s">
        <v>2</v>
      </c>
      <c r="L941" s="29" t="s">
        <v>2</v>
      </c>
      <c r="M941" s="29" t="s">
        <v>2</v>
      </c>
      <c r="N941" s="29" t="s">
        <v>3</v>
      </c>
      <c r="O941" s="1"/>
      <c r="P941" s="29" t="s">
        <v>4</v>
      </c>
      <c r="Q941" s="29"/>
      <c r="R941" s="85" t="s">
        <v>2</v>
      </c>
      <c r="S941" s="85" t="s">
        <v>2</v>
      </c>
      <c r="T941" s="117" t="str">
        <f t="shared" si="84"/>
        <v>ja</v>
      </c>
      <c r="U941" s="117" t="str">
        <f t="shared" si="85"/>
        <v>ja</v>
      </c>
      <c r="V941" s="142" t="s">
        <v>4577</v>
      </c>
      <c r="W941" s="118">
        <f t="shared" si="86"/>
        <v>2</v>
      </c>
      <c r="X941" s="117" t="str">
        <f t="shared" si="87"/>
        <v>OK</v>
      </c>
      <c r="Y941" s="117" t="str">
        <f t="shared" si="88"/>
        <v>keine</v>
      </c>
      <c r="Z941" s="117" t="str">
        <f t="shared" si="89"/>
        <v>OK</v>
      </c>
    </row>
    <row r="942" spans="1:26" s="117" customFormat="1" ht="12.75" hidden="1" customHeight="1" x14ac:dyDescent="0.35">
      <c r="A942" s="29" t="s">
        <v>3265</v>
      </c>
      <c r="B942" s="1" t="s">
        <v>343</v>
      </c>
      <c r="C942" s="29" t="s">
        <v>3</v>
      </c>
      <c r="D942" s="29" t="s">
        <v>3</v>
      </c>
      <c r="E942" s="29" t="s">
        <v>2</v>
      </c>
      <c r="F942" s="29" t="s">
        <v>2</v>
      </c>
      <c r="G942" s="29" t="s">
        <v>2</v>
      </c>
      <c r="H942" s="29" t="s">
        <v>2</v>
      </c>
      <c r="I942" s="133" t="s">
        <v>3</v>
      </c>
      <c r="J942" s="134">
        <v>3</v>
      </c>
      <c r="K942" s="29" t="s">
        <v>2</v>
      </c>
      <c r="L942" s="29" t="s">
        <v>2</v>
      </c>
      <c r="M942" s="29" t="s">
        <v>2</v>
      </c>
      <c r="N942" s="29" t="s">
        <v>3</v>
      </c>
      <c r="O942" s="1"/>
      <c r="P942" s="29" t="s">
        <v>57</v>
      </c>
      <c r="Q942" s="29"/>
      <c r="R942" s="85" t="s">
        <v>2</v>
      </c>
      <c r="S942" s="85" t="s">
        <v>2</v>
      </c>
      <c r="T942" s="117" t="str">
        <f t="shared" si="84"/>
        <v>ja</v>
      </c>
      <c r="U942" s="117" t="str">
        <f t="shared" si="85"/>
        <v>ja</v>
      </c>
      <c r="V942" s="142" t="s">
        <v>4588</v>
      </c>
      <c r="W942" s="118">
        <f t="shared" si="86"/>
        <v>3</v>
      </c>
      <c r="X942" s="117" t="str">
        <f t="shared" si="87"/>
        <v>OK</v>
      </c>
      <c r="Y942" s="117" t="str">
        <f t="shared" si="88"/>
        <v>1193/1207</v>
      </c>
      <c r="Z942" s="117" t="str">
        <f t="shared" si="89"/>
        <v>OK</v>
      </c>
    </row>
    <row r="943" spans="1:26" s="117" customFormat="1" ht="12.75" hidden="1" customHeight="1" x14ac:dyDescent="0.35">
      <c r="A943" s="29" t="s">
        <v>3266</v>
      </c>
      <c r="B943" s="1" t="s">
        <v>1970</v>
      </c>
      <c r="C943" s="29" t="s">
        <v>3</v>
      </c>
      <c r="D943" s="29" t="s">
        <v>3</v>
      </c>
      <c r="E943" s="29" t="s">
        <v>2</v>
      </c>
      <c r="F943" s="29" t="s">
        <v>2</v>
      </c>
      <c r="G943" s="29" t="s">
        <v>2</v>
      </c>
      <c r="H943" s="29" t="s">
        <v>2</v>
      </c>
      <c r="I943" s="133" t="s">
        <v>3</v>
      </c>
      <c r="J943" s="134">
        <v>3</v>
      </c>
      <c r="K943" s="29" t="s">
        <v>2</v>
      </c>
      <c r="L943" s="29" t="s">
        <v>2</v>
      </c>
      <c r="M943" s="29" t="s">
        <v>2</v>
      </c>
      <c r="N943" s="29" t="s">
        <v>3</v>
      </c>
      <c r="O943" s="1"/>
      <c r="P943" s="29" t="s">
        <v>4</v>
      </c>
      <c r="Q943" s="29"/>
      <c r="R943" s="85" t="s">
        <v>2</v>
      </c>
      <c r="S943" s="85" t="s">
        <v>2</v>
      </c>
      <c r="T943" s="117" t="str">
        <f t="shared" si="84"/>
        <v>ja</v>
      </c>
      <c r="U943" s="117" t="str">
        <f t="shared" si="85"/>
        <v>ja</v>
      </c>
      <c r="V943" s="142" t="s">
        <v>4588</v>
      </c>
      <c r="W943" s="118">
        <f t="shared" si="86"/>
        <v>3</v>
      </c>
      <c r="X943" s="117" t="str">
        <f t="shared" si="87"/>
        <v>OK</v>
      </c>
      <c r="Y943" s="117" t="str">
        <f t="shared" si="88"/>
        <v>keine</v>
      </c>
      <c r="Z943" s="117" t="str">
        <f t="shared" si="89"/>
        <v>OK</v>
      </c>
    </row>
    <row r="944" spans="1:26" s="117" customFormat="1" ht="12.75" hidden="1" customHeight="1" x14ac:dyDescent="0.35">
      <c r="A944" s="29" t="s">
        <v>3267</v>
      </c>
      <c r="B944" s="1" t="s">
        <v>1741</v>
      </c>
      <c r="C944" s="29" t="s">
        <v>3</v>
      </c>
      <c r="D944" s="29" t="s">
        <v>3</v>
      </c>
      <c r="E944" s="29" t="s">
        <v>2</v>
      </c>
      <c r="F944" s="29" t="s">
        <v>2</v>
      </c>
      <c r="G944" s="29" t="s">
        <v>2</v>
      </c>
      <c r="H944" s="29" t="s">
        <v>2</v>
      </c>
      <c r="I944" s="29" t="s">
        <v>3</v>
      </c>
      <c r="J944" s="30">
        <v>2</v>
      </c>
      <c r="K944" s="29" t="s">
        <v>2</v>
      </c>
      <c r="L944" s="29" t="s">
        <v>2</v>
      </c>
      <c r="M944" s="29" t="s">
        <v>2</v>
      </c>
      <c r="N944" s="29" t="s">
        <v>3</v>
      </c>
      <c r="O944" s="1"/>
      <c r="P944" s="29" t="s">
        <v>4</v>
      </c>
      <c r="Q944" s="29"/>
      <c r="R944" s="85" t="s">
        <v>2</v>
      </c>
      <c r="S944" s="85" t="s">
        <v>2</v>
      </c>
      <c r="T944" s="117" t="str">
        <f t="shared" si="84"/>
        <v>ja</v>
      </c>
      <c r="U944" s="117" t="str">
        <f t="shared" si="85"/>
        <v>ja</v>
      </c>
      <c r="V944" s="142" t="s">
        <v>4591</v>
      </c>
      <c r="W944" s="118">
        <f t="shared" si="86"/>
        <v>2</v>
      </c>
      <c r="X944" s="117" t="str">
        <f t="shared" si="87"/>
        <v>OK</v>
      </c>
      <c r="Y944" s="117" t="str">
        <f t="shared" si="88"/>
        <v>keine</v>
      </c>
      <c r="Z944" s="117" t="str">
        <f t="shared" si="89"/>
        <v>OK</v>
      </c>
    </row>
    <row r="945" spans="1:26" s="117" customFormat="1" ht="12.75" hidden="1" customHeight="1" x14ac:dyDescent="0.35">
      <c r="A945" s="29" t="s">
        <v>3268</v>
      </c>
      <c r="B945" s="1" t="s">
        <v>190</v>
      </c>
      <c r="C945" s="29" t="s">
        <v>3</v>
      </c>
      <c r="D945" s="29" t="s">
        <v>3</v>
      </c>
      <c r="E945" s="29" t="s">
        <v>2</v>
      </c>
      <c r="F945" s="29" t="s">
        <v>2</v>
      </c>
      <c r="G945" s="29" t="s">
        <v>2</v>
      </c>
      <c r="H945" s="29" t="s">
        <v>2</v>
      </c>
      <c r="I945" s="133" t="s">
        <v>3</v>
      </c>
      <c r="J945" s="134">
        <v>2</v>
      </c>
      <c r="K945" s="29" t="s">
        <v>2</v>
      </c>
      <c r="L945" s="29" t="s">
        <v>2</v>
      </c>
      <c r="M945" s="29" t="s">
        <v>2</v>
      </c>
      <c r="N945" s="29" t="s">
        <v>3</v>
      </c>
      <c r="O945" s="1"/>
      <c r="P945" s="29" t="s">
        <v>4</v>
      </c>
      <c r="Q945" s="29"/>
      <c r="R945" s="85" t="s">
        <v>2</v>
      </c>
      <c r="S945" s="85" t="s">
        <v>2</v>
      </c>
      <c r="T945" s="117" t="str">
        <f t="shared" si="84"/>
        <v>ja</v>
      </c>
      <c r="U945" s="117" t="str">
        <f t="shared" si="85"/>
        <v>ja</v>
      </c>
      <c r="V945" s="142" t="s">
        <v>4588</v>
      </c>
      <c r="W945" s="118">
        <f t="shared" si="86"/>
        <v>2</v>
      </c>
      <c r="X945" s="117" t="str">
        <f t="shared" si="87"/>
        <v>OK</v>
      </c>
      <c r="Y945" s="117" t="str">
        <f t="shared" si="88"/>
        <v>keine</v>
      </c>
      <c r="Z945" s="117" t="str">
        <f t="shared" si="89"/>
        <v>OK</v>
      </c>
    </row>
    <row r="946" spans="1:26" s="117" customFormat="1" ht="12.75" hidden="1" customHeight="1" x14ac:dyDescent="0.35">
      <c r="A946" s="29" t="s">
        <v>3269</v>
      </c>
      <c r="B946" s="1" t="s">
        <v>1971</v>
      </c>
      <c r="C946" s="29" t="s">
        <v>3</v>
      </c>
      <c r="D946" s="29" t="s">
        <v>3</v>
      </c>
      <c r="E946" s="29" t="s">
        <v>2</v>
      </c>
      <c r="F946" s="29" t="s">
        <v>2</v>
      </c>
      <c r="G946" s="29" t="s">
        <v>2</v>
      </c>
      <c r="H946" s="29" t="s">
        <v>2</v>
      </c>
      <c r="I946" s="133" t="s">
        <v>3</v>
      </c>
      <c r="J946" s="134">
        <v>3</v>
      </c>
      <c r="K946" s="29" t="s">
        <v>2</v>
      </c>
      <c r="L946" s="29" t="s">
        <v>2</v>
      </c>
      <c r="M946" s="29" t="s">
        <v>2</v>
      </c>
      <c r="N946" s="29" t="s">
        <v>3</v>
      </c>
      <c r="O946" s="1"/>
      <c r="P946" s="29" t="s">
        <v>4</v>
      </c>
      <c r="Q946" s="29"/>
      <c r="R946" s="85" t="s">
        <v>2</v>
      </c>
      <c r="S946" s="85" t="s">
        <v>2</v>
      </c>
      <c r="T946" s="117" t="str">
        <f t="shared" si="84"/>
        <v>ja</v>
      </c>
      <c r="U946" s="117" t="str">
        <f t="shared" si="85"/>
        <v>ja</v>
      </c>
      <c r="V946" s="142" t="s">
        <v>4588</v>
      </c>
      <c r="W946" s="118">
        <f t="shared" si="86"/>
        <v>3</v>
      </c>
      <c r="X946" s="117" t="str">
        <f t="shared" si="87"/>
        <v>OK</v>
      </c>
      <c r="Y946" s="117" t="str">
        <f t="shared" si="88"/>
        <v>keine</v>
      </c>
      <c r="Z946" s="117" t="str">
        <f t="shared" si="89"/>
        <v>OK</v>
      </c>
    </row>
    <row r="947" spans="1:26" s="117" customFormat="1" ht="12.75" hidden="1" customHeight="1" x14ac:dyDescent="0.35">
      <c r="A947" s="29" t="s">
        <v>3270</v>
      </c>
      <c r="B947" s="1" t="s">
        <v>558</v>
      </c>
      <c r="C947" s="29" t="s">
        <v>3</v>
      </c>
      <c r="D947" s="29" t="s">
        <v>3</v>
      </c>
      <c r="E947" s="29" t="s">
        <v>2</v>
      </c>
      <c r="F947" s="29" t="s">
        <v>2</v>
      </c>
      <c r="G947" s="29" t="s">
        <v>2</v>
      </c>
      <c r="H947" s="29" t="s">
        <v>2</v>
      </c>
      <c r="I947" s="133" t="s">
        <v>3</v>
      </c>
      <c r="J947" s="134">
        <v>3</v>
      </c>
      <c r="K947" s="29" t="s">
        <v>2</v>
      </c>
      <c r="L947" s="29" t="s">
        <v>2</v>
      </c>
      <c r="M947" s="29" t="s">
        <v>2</v>
      </c>
      <c r="N947" s="29" t="s">
        <v>3</v>
      </c>
      <c r="O947" s="1"/>
      <c r="P947" s="29" t="s">
        <v>4</v>
      </c>
      <c r="Q947" s="29"/>
      <c r="R947" s="85" t="s">
        <v>2</v>
      </c>
      <c r="S947" s="85" t="s">
        <v>2</v>
      </c>
      <c r="T947" s="117" t="str">
        <f t="shared" si="84"/>
        <v>ja</v>
      </c>
      <c r="U947" s="117" t="str">
        <f t="shared" si="85"/>
        <v>ja</v>
      </c>
      <c r="V947" s="142" t="s">
        <v>4577</v>
      </c>
      <c r="W947" s="118">
        <f t="shared" si="86"/>
        <v>3</v>
      </c>
      <c r="X947" s="117" t="str">
        <f t="shared" si="87"/>
        <v>OK</v>
      </c>
      <c r="Y947" s="117" t="str">
        <f t="shared" si="88"/>
        <v>keine</v>
      </c>
      <c r="Z947" s="117" t="str">
        <f t="shared" si="89"/>
        <v>OK</v>
      </c>
    </row>
    <row r="948" spans="1:26" s="117" customFormat="1" ht="12.75" hidden="1" customHeight="1" x14ac:dyDescent="0.35">
      <c r="A948" s="29" t="s">
        <v>3271</v>
      </c>
      <c r="B948" s="1" t="s">
        <v>1660</v>
      </c>
      <c r="C948" s="29" t="s">
        <v>3</v>
      </c>
      <c r="D948" s="29" t="s">
        <v>3</v>
      </c>
      <c r="E948" s="29" t="s">
        <v>2</v>
      </c>
      <c r="F948" s="29" t="s">
        <v>2</v>
      </c>
      <c r="G948" s="29" t="s">
        <v>2</v>
      </c>
      <c r="H948" s="29" t="s">
        <v>2</v>
      </c>
      <c r="I948" s="133" t="s">
        <v>3</v>
      </c>
      <c r="J948" s="134">
        <v>3</v>
      </c>
      <c r="K948" s="29" t="s">
        <v>2</v>
      </c>
      <c r="L948" s="29" t="s">
        <v>2</v>
      </c>
      <c r="M948" s="29" t="s">
        <v>2</v>
      </c>
      <c r="N948" s="29" t="s">
        <v>3</v>
      </c>
      <c r="O948" s="1"/>
      <c r="P948" s="29" t="s">
        <v>4</v>
      </c>
      <c r="Q948" s="29"/>
      <c r="R948" s="85" t="s">
        <v>2</v>
      </c>
      <c r="S948" s="85" t="s">
        <v>2</v>
      </c>
      <c r="T948" s="117" t="str">
        <f t="shared" si="84"/>
        <v>ja</v>
      </c>
      <c r="U948" s="117" t="str">
        <f t="shared" si="85"/>
        <v>ja</v>
      </c>
      <c r="V948" s="142" t="s">
        <v>4588</v>
      </c>
      <c r="W948" s="118">
        <f t="shared" si="86"/>
        <v>3</v>
      </c>
      <c r="X948" s="117" t="str">
        <f t="shared" si="87"/>
        <v>OK</v>
      </c>
      <c r="Y948" s="117" t="str">
        <f t="shared" si="88"/>
        <v>keine</v>
      </c>
      <c r="Z948" s="117" t="str">
        <f t="shared" si="89"/>
        <v>OK</v>
      </c>
    </row>
    <row r="949" spans="1:26" s="117" customFormat="1" ht="12.75" hidden="1" customHeight="1" x14ac:dyDescent="0.35">
      <c r="A949" s="29" t="s">
        <v>3272</v>
      </c>
      <c r="B949" s="1" t="s">
        <v>1191</v>
      </c>
      <c r="C949" s="29" t="s">
        <v>3</v>
      </c>
      <c r="D949" s="29" t="s">
        <v>3</v>
      </c>
      <c r="E949" s="29" t="s">
        <v>2</v>
      </c>
      <c r="F949" s="29" t="s">
        <v>2</v>
      </c>
      <c r="G949" s="29" t="s">
        <v>2</v>
      </c>
      <c r="H949" s="29" t="s">
        <v>2</v>
      </c>
      <c r="I949" s="133" t="s">
        <v>3</v>
      </c>
      <c r="J949" s="134">
        <v>3</v>
      </c>
      <c r="K949" s="29" t="s">
        <v>2</v>
      </c>
      <c r="L949" s="29" t="s">
        <v>2</v>
      </c>
      <c r="M949" s="29" t="s">
        <v>2</v>
      </c>
      <c r="N949" s="29" t="s">
        <v>3</v>
      </c>
      <c r="O949" s="1"/>
      <c r="P949" s="29" t="s">
        <v>4</v>
      </c>
      <c r="Q949" s="29"/>
      <c r="R949" s="85" t="s">
        <v>2</v>
      </c>
      <c r="S949" s="85" t="s">
        <v>2</v>
      </c>
      <c r="T949" s="117" t="str">
        <f t="shared" si="84"/>
        <v>ja</v>
      </c>
      <c r="U949" s="117" t="str">
        <f t="shared" si="85"/>
        <v>ja</v>
      </c>
      <c r="V949" s="142" t="s">
        <v>4588</v>
      </c>
      <c r="W949" s="118">
        <f t="shared" si="86"/>
        <v>3</v>
      </c>
      <c r="X949" s="117" t="str">
        <f t="shared" si="87"/>
        <v>OK</v>
      </c>
      <c r="Y949" s="117" t="str">
        <f t="shared" si="88"/>
        <v>keine</v>
      </c>
      <c r="Z949" s="117" t="str">
        <f t="shared" si="89"/>
        <v>OK</v>
      </c>
    </row>
    <row r="950" spans="1:26" s="117" customFormat="1" ht="12.75" hidden="1" customHeight="1" x14ac:dyDescent="0.35">
      <c r="A950" s="29" t="s">
        <v>3273</v>
      </c>
      <c r="B950" s="1" t="s">
        <v>1972</v>
      </c>
      <c r="C950" s="29" t="s">
        <v>3</v>
      </c>
      <c r="D950" s="29" t="s">
        <v>3</v>
      </c>
      <c r="E950" s="29" t="s">
        <v>2</v>
      </c>
      <c r="F950" s="29" t="s">
        <v>2</v>
      </c>
      <c r="G950" s="29" t="s">
        <v>2</v>
      </c>
      <c r="H950" s="29" t="s">
        <v>2</v>
      </c>
      <c r="I950" s="133" t="s">
        <v>3</v>
      </c>
      <c r="J950" s="134">
        <v>3</v>
      </c>
      <c r="K950" s="29" t="s">
        <v>2</v>
      </c>
      <c r="L950" s="29" t="s">
        <v>2</v>
      </c>
      <c r="M950" s="29" t="s">
        <v>2</v>
      </c>
      <c r="N950" s="29" t="s">
        <v>3</v>
      </c>
      <c r="O950" s="1"/>
      <c r="P950" s="29" t="s">
        <v>4</v>
      </c>
      <c r="Q950" s="29"/>
      <c r="R950" s="85" t="s">
        <v>2</v>
      </c>
      <c r="S950" s="85" t="s">
        <v>2</v>
      </c>
      <c r="T950" s="117" t="str">
        <f t="shared" si="84"/>
        <v>ja</v>
      </c>
      <c r="U950" s="117" t="str">
        <f t="shared" si="85"/>
        <v>ja</v>
      </c>
      <c r="V950" s="142" t="s">
        <v>4588</v>
      </c>
      <c r="W950" s="118">
        <f t="shared" si="86"/>
        <v>3</v>
      </c>
      <c r="X950" s="117" t="str">
        <f t="shared" si="87"/>
        <v>OK</v>
      </c>
      <c r="Y950" s="117" t="str">
        <f t="shared" si="88"/>
        <v>keine</v>
      </c>
      <c r="Z950" s="117" t="str">
        <f t="shared" si="89"/>
        <v>OK</v>
      </c>
    </row>
    <row r="951" spans="1:26" s="117" customFormat="1" ht="12.75" hidden="1" customHeight="1" x14ac:dyDescent="0.35">
      <c r="A951" s="29" t="s">
        <v>3274</v>
      </c>
      <c r="B951" s="1" t="s">
        <v>1056</v>
      </c>
      <c r="C951" s="29" t="s">
        <v>3</v>
      </c>
      <c r="D951" s="29" t="s">
        <v>3</v>
      </c>
      <c r="E951" s="29" t="s">
        <v>2</v>
      </c>
      <c r="F951" s="29" t="s">
        <v>2</v>
      </c>
      <c r="G951" s="29" t="s">
        <v>2</v>
      </c>
      <c r="H951" s="29" t="s">
        <v>2</v>
      </c>
      <c r="I951" s="29" t="s">
        <v>3</v>
      </c>
      <c r="J951" s="30">
        <v>2</v>
      </c>
      <c r="K951" s="29" t="s">
        <v>2</v>
      </c>
      <c r="L951" s="29" t="s">
        <v>2</v>
      </c>
      <c r="M951" s="29" t="s">
        <v>2</v>
      </c>
      <c r="N951" s="29" t="s">
        <v>3</v>
      </c>
      <c r="O951" s="1"/>
      <c r="P951" s="29" t="s">
        <v>4</v>
      </c>
      <c r="Q951" s="29"/>
      <c r="R951" s="85" t="s">
        <v>3</v>
      </c>
      <c r="S951" s="85" t="s">
        <v>3</v>
      </c>
      <c r="T951" s="117" t="str">
        <f t="shared" si="84"/>
        <v>ja</v>
      </c>
      <c r="U951" s="117" t="str">
        <f t="shared" si="85"/>
        <v>ja</v>
      </c>
      <c r="V951" s="142" t="s">
        <v>4581</v>
      </c>
      <c r="W951" s="118">
        <f t="shared" si="86"/>
        <v>2</v>
      </c>
      <c r="X951" s="117" t="str">
        <f t="shared" si="87"/>
        <v>OK</v>
      </c>
      <c r="Y951" s="117" t="str">
        <f t="shared" si="88"/>
        <v>keine</v>
      </c>
      <c r="Z951" s="117" t="str">
        <f t="shared" si="89"/>
        <v>OK</v>
      </c>
    </row>
    <row r="952" spans="1:26" s="117" customFormat="1" ht="12.75" hidden="1" customHeight="1" x14ac:dyDescent="0.35">
      <c r="A952" s="29" t="s">
        <v>3275</v>
      </c>
      <c r="B952" s="1" t="s">
        <v>1192</v>
      </c>
      <c r="C952" s="29" t="s">
        <v>3</v>
      </c>
      <c r="D952" s="29" t="s">
        <v>3</v>
      </c>
      <c r="E952" s="29" t="s">
        <v>2</v>
      </c>
      <c r="F952" s="29" t="s">
        <v>2</v>
      </c>
      <c r="G952" s="29" t="s">
        <v>2</v>
      </c>
      <c r="H952" s="29" t="s">
        <v>2</v>
      </c>
      <c r="I952" s="29" t="s">
        <v>3</v>
      </c>
      <c r="J952" s="30">
        <v>3</v>
      </c>
      <c r="K952" s="29" t="s">
        <v>2</v>
      </c>
      <c r="L952" s="29" t="s">
        <v>2</v>
      </c>
      <c r="M952" s="29" t="s">
        <v>2</v>
      </c>
      <c r="N952" s="29" t="s">
        <v>3</v>
      </c>
      <c r="O952" s="1"/>
      <c r="P952" s="29" t="s">
        <v>4</v>
      </c>
      <c r="Q952" s="29"/>
      <c r="R952" s="85" t="s">
        <v>2</v>
      </c>
      <c r="S952" s="85" t="s">
        <v>2</v>
      </c>
      <c r="T952" s="117" t="str">
        <f t="shared" si="84"/>
        <v>ja</v>
      </c>
      <c r="U952" s="117" t="str">
        <f t="shared" si="85"/>
        <v>ja</v>
      </c>
      <c r="V952" s="142" t="s">
        <v>4591</v>
      </c>
      <c r="W952" s="118">
        <f t="shared" si="86"/>
        <v>3</v>
      </c>
      <c r="X952" s="117" t="str">
        <f t="shared" si="87"/>
        <v>OK</v>
      </c>
      <c r="Y952" s="117" t="str">
        <f t="shared" si="88"/>
        <v>keine</v>
      </c>
      <c r="Z952" s="117" t="str">
        <f t="shared" si="89"/>
        <v>OK</v>
      </c>
    </row>
    <row r="953" spans="1:26" s="117" customFormat="1" ht="12.75" hidden="1" customHeight="1" x14ac:dyDescent="0.35">
      <c r="A953" s="29" t="s">
        <v>3276</v>
      </c>
      <c r="B953" s="1" t="s">
        <v>559</v>
      </c>
      <c r="C953" s="29" t="s">
        <v>3</v>
      </c>
      <c r="D953" s="29" t="s">
        <v>3</v>
      </c>
      <c r="E953" s="29" t="s">
        <v>2</v>
      </c>
      <c r="F953" s="29" t="s">
        <v>2</v>
      </c>
      <c r="G953" s="29" t="s">
        <v>2</v>
      </c>
      <c r="H953" s="29" t="s">
        <v>2</v>
      </c>
      <c r="I953" s="133" t="s">
        <v>3</v>
      </c>
      <c r="J953" s="134">
        <v>3</v>
      </c>
      <c r="K953" s="29" t="s">
        <v>2</v>
      </c>
      <c r="L953" s="29" t="s">
        <v>2</v>
      </c>
      <c r="M953" s="29" t="s">
        <v>2</v>
      </c>
      <c r="N953" s="29" t="s">
        <v>3</v>
      </c>
      <c r="O953" s="1"/>
      <c r="P953" s="29" t="s">
        <v>4</v>
      </c>
      <c r="Q953" s="29"/>
      <c r="R953" s="85" t="s">
        <v>2</v>
      </c>
      <c r="S953" s="85" t="s">
        <v>2</v>
      </c>
      <c r="T953" s="117" t="str">
        <f t="shared" si="84"/>
        <v>ja</v>
      </c>
      <c r="U953" s="117" t="str">
        <f t="shared" si="85"/>
        <v>ja</v>
      </c>
      <c r="V953" s="142" t="s">
        <v>4588</v>
      </c>
      <c r="W953" s="118">
        <f t="shared" si="86"/>
        <v>3</v>
      </c>
      <c r="X953" s="117" t="str">
        <f t="shared" si="87"/>
        <v>OK</v>
      </c>
      <c r="Y953" s="117" t="str">
        <f t="shared" si="88"/>
        <v>keine</v>
      </c>
      <c r="Z953" s="117" t="str">
        <f t="shared" si="89"/>
        <v>OK</v>
      </c>
    </row>
    <row r="954" spans="1:26" s="117" customFormat="1" ht="12.75" hidden="1" customHeight="1" x14ac:dyDescent="0.35">
      <c r="A954" s="29" t="s">
        <v>3277</v>
      </c>
      <c r="B954" s="1" t="s">
        <v>192</v>
      </c>
      <c r="C954" s="29" t="s">
        <v>3</v>
      </c>
      <c r="D954" s="29" t="s">
        <v>3</v>
      </c>
      <c r="E954" s="29" t="s">
        <v>2</v>
      </c>
      <c r="F954" s="29" t="s">
        <v>2</v>
      </c>
      <c r="G954" s="29" t="s">
        <v>2</v>
      </c>
      <c r="H954" s="29" t="s">
        <v>2</v>
      </c>
      <c r="I954" s="133" t="s">
        <v>3</v>
      </c>
      <c r="J954" s="134">
        <v>2</v>
      </c>
      <c r="K954" s="29" t="s">
        <v>2</v>
      </c>
      <c r="L954" s="29" t="s">
        <v>2</v>
      </c>
      <c r="M954" s="29" t="s">
        <v>2</v>
      </c>
      <c r="N954" s="29" t="s">
        <v>3</v>
      </c>
      <c r="O954" s="1"/>
      <c r="P954" s="29" t="s">
        <v>4</v>
      </c>
      <c r="Q954" s="29"/>
      <c r="R954" s="85" t="s">
        <v>2</v>
      </c>
      <c r="S954" s="85" t="s">
        <v>2</v>
      </c>
      <c r="T954" s="117" t="str">
        <f t="shared" si="84"/>
        <v>ja</v>
      </c>
      <c r="U954" s="117" t="str">
        <f t="shared" si="85"/>
        <v>ja</v>
      </c>
      <c r="V954" s="142" t="s">
        <v>4588</v>
      </c>
      <c r="W954" s="118">
        <f t="shared" si="86"/>
        <v>2</v>
      </c>
      <c r="X954" s="117" t="str">
        <f t="shared" si="87"/>
        <v>OK</v>
      </c>
      <c r="Y954" s="117" t="str">
        <f t="shared" si="88"/>
        <v>keine</v>
      </c>
      <c r="Z954" s="117" t="str">
        <f t="shared" si="89"/>
        <v>OK</v>
      </c>
    </row>
    <row r="955" spans="1:26" s="117" customFormat="1" ht="12.75" hidden="1" customHeight="1" x14ac:dyDescent="0.35">
      <c r="A955" s="29" t="s">
        <v>3278</v>
      </c>
      <c r="B955" s="1" t="s">
        <v>1193</v>
      </c>
      <c r="C955" s="29" t="s">
        <v>3</v>
      </c>
      <c r="D955" s="29" t="s">
        <v>3</v>
      </c>
      <c r="E955" s="29" t="s">
        <v>2</v>
      </c>
      <c r="F955" s="29" t="s">
        <v>2</v>
      </c>
      <c r="G955" s="29" t="s">
        <v>2</v>
      </c>
      <c r="H955" s="29" t="s">
        <v>2</v>
      </c>
      <c r="I955" s="133" t="s">
        <v>3</v>
      </c>
      <c r="J955" s="134">
        <v>2</v>
      </c>
      <c r="K955" s="29" t="s">
        <v>2</v>
      </c>
      <c r="L955" s="29" t="s">
        <v>2</v>
      </c>
      <c r="M955" s="29" t="s">
        <v>2</v>
      </c>
      <c r="N955" s="29" t="s">
        <v>3</v>
      </c>
      <c r="O955" s="1"/>
      <c r="P955" s="29" t="s">
        <v>4</v>
      </c>
      <c r="Q955" s="29"/>
      <c r="R955" s="85" t="s">
        <v>3</v>
      </c>
      <c r="S955" s="85" t="s">
        <v>3</v>
      </c>
      <c r="T955" s="117" t="str">
        <f t="shared" si="84"/>
        <v>ja</v>
      </c>
      <c r="U955" s="117" t="str">
        <f t="shared" si="85"/>
        <v>ja</v>
      </c>
      <c r="V955" s="142" t="s">
        <v>4600</v>
      </c>
      <c r="W955" s="118">
        <f t="shared" si="86"/>
        <v>2</v>
      </c>
      <c r="X955" s="117" t="str">
        <f t="shared" si="87"/>
        <v>OK</v>
      </c>
      <c r="Y955" s="117" t="str">
        <f t="shared" si="88"/>
        <v>keine</v>
      </c>
      <c r="Z955" s="117" t="str">
        <f t="shared" si="89"/>
        <v>OK</v>
      </c>
    </row>
    <row r="956" spans="1:26" s="117" customFormat="1" ht="12.75" hidden="1" customHeight="1" x14ac:dyDescent="0.35">
      <c r="A956" s="29" t="s">
        <v>3279</v>
      </c>
      <c r="B956" s="1" t="s">
        <v>378</v>
      </c>
      <c r="C956" s="29" t="s">
        <v>3</v>
      </c>
      <c r="D956" s="29" t="s">
        <v>3</v>
      </c>
      <c r="E956" s="29" t="s">
        <v>2</v>
      </c>
      <c r="F956" s="29" t="s">
        <v>2</v>
      </c>
      <c r="G956" s="29" t="s">
        <v>2</v>
      </c>
      <c r="H956" s="29" t="s">
        <v>2</v>
      </c>
      <c r="I956" s="29" t="s">
        <v>3</v>
      </c>
      <c r="J956" s="30">
        <v>2</v>
      </c>
      <c r="K956" s="29" t="s">
        <v>2</v>
      </c>
      <c r="L956" s="29" t="s">
        <v>2</v>
      </c>
      <c r="M956" s="29" t="s">
        <v>2</v>
      </c>
      <c r="N956" s="29" t="s">
        <v>3</v>
      </c>
      <c r="O956" s="1"/>
      <c r="P956" s="29" t="s">
        <v>4</v>
      </c>
      <c r="Q956" s="29"/>
      <c r="R956" s="85" t="s">
        <v>3</v>
      </c>
      <c r="S956" s="85" t="s">
        <v>3</v>
      </c>
      <c r="T956" s="117" t="str">
        <f t="shared" si="84"/>
        <v>ja</v>
      </c>
      <c r="U956" s="117" t="str">
        <f t="shared" si="85"/>
        <v>ja</v>
      </c>
      <c r="V956" s="142" t="s">
        <v>4581</v>
      </c>
      <c r="W956" s="118">
        <f t="shared" si="86"/>
        <v>2</v>
      </c>
      <c r="X956" s="117" t="str">
        <f t="shared" si="87"/>
        <v>OK</v>
      </c>
      <c r="Y956" s="117" t="str">
        <f t="shared" si="88"/>
        <v>keine</v>
      </c>
      <c r="Z956" s="117" t="str">
        <f t="shared" si="89"/>
        <v>OK</v>
      </c>
    </row>
    <row r="957" spans="1:26" s="117" customFormat="1" ht="12.75" hidden="1" customHeight="1" x14ac:dyDescent="0.35">
      <c r="A957" s="29" t="s">
        <v>3280</v>
      </c>
      <c r="B957" s="1" t="s">
        <v>1628</v>
      </c>
      <c r="C957" s="29" t="s">
        <v>3</v>
      </c>
      <c r="D957" s="29" t="s">
        <v>3</v>
      </c>
      <c r="E957" s="29" t="s">
        <v>2</v>
      </c>
      <c r="F957" s="29" t="s">
        <v>2</v>
      </c>
      <c r="G957" s="29" t="s">
        <v>2</v>
      </c>
      <c r="H957" s="29" t="s">
        <v>2</v>
      </c>
      <c r="I957" s="133" t="s">
        <v>3</v>
      </c>
      <c r="J957" s="134">
        <v>3</v>
      </c>
      <c r="K957" s="29" t="s">
        <v>2</v>
      </c>
      <c r="L957" s="29" t="s">
        <v>2</v>
      </c>
      <c r="M957" s="29" t="s">
        <v>2</v>
      </c>
      <c r="N957" s="29" t="s">
        <v>3</v>
      </c>
      <c r="O957" s="1"/>
      <c r="P957" s="29" t="s">
        <v>4</v>
      </c>
      <c r="Q957" s="29"/>
      <c r="R957" s="85" t="s">
        <v>2</v>
      </c>
      <c r="S957" s="85" t="s">
        <v>2</v>
      </c>
      <c r="T957" s="117" t="str">
        <f t="shared" si="84"/>
        <v>ja</v>
      </c>
      <c r="U957" s="117" t="str">
        <f t="shared" si="85"/>
        <v>ja</v>
      </c>
      <c r="V957" s="142" t="s">
        <v>4588</v>
      </c>
      <c r="W957" s="118">
        <f t="shared" si="86"/>
        <v>3</v>
      </c>
      <c r="X957" s="117" t="str">
        <f t="shared" si="87"/>
        <v>OK</v>
      </c>
      <c r="Y957" s="117" t="str">
        <f t="shared" si="88"/>
        <v>keine</v>
      </c>
      <c r="Z957" s="117" t="str">
        <f t="shared" si="89"/>
        <v>OK</v>
      </c>
    </row>
    <row r="958" spans="1:26" s="117" customFormat="1" ht="12.75" hidden="1" customHeight="1" x14ac:dyDescent="0.35">
      <c r="A958" s="29" t="s">
        <v>3281</v>
      </c>
      <c r="B958" s="1" t="s">
        <v>837</v>
      </c>
      <c r="C958" s="29" t="s">
        <v>3</v>
      </c>
      <c r="D958" s="29" t="s">
        <v>3</v>
      </c>
      <c r="E958" s="29" t="s">
        <v>2</v>
      </c>
      <c r="F958" s="29" t="s">
        <v>2</v>
      </c>
      <c r="G958" s="29" t="s">
        <v>2</v>
      </c>
      <c r="H958" s="29" t="s">
        <v>2</v>
      </c>
      <c r="I958" s="133" t="s">
        <v>3</v>
      </c>
      <c r="J958" s="134">
        <v>3</v>
      </c>
      <c r="K958" s="29" t="s">
        <v>2</v>
      </c>
      <c r="L958" s="29" t="s">
        <v>2</v>
      </c>
      <c r="M958" s="29" t="s">
        <v>2</v>
      </c>
      <c r="N958" s="29" t="s">
        <v>3</v>
      </c>
      <c r="O958" s="1"/>
      <c r="P958" s="29" t="s">
        <v>4</v>
      </c>
      <c r="Q958" s="29"/>
      <c r="R958" s="85" t="s">
        <v>2</v>
      </c>
      <c r="S958" s="85" t="s">
        <v>2</v>
      </c>
      <c r="T958" s="117" t="str">
        <f t="shared" si="84"/>
        <v>ja</v>
      </c>
      <c r="U958" s="117" t="str">
        <f t="shared" si="85"/>
        <v>ja</v>
      </c>
      <c r="V958" s="142" t="s">
        <v>4577</v>
      </c>
      <c r="W958" s="118">
        <f t="shared" si="86"/>
        <v>3</v>
      </c>
      <c r="X958" s="117" t="str">
        <f t="shared" si="87"/>
        <v>OK</v>
      </c>
      <c r="Y958" s="117" t="str">
        <f t="shared" si="88"/>
        <v>keine</v>
      </c>
      <c r="Z958" s="117" t="str">
        <f t="shared" si="89"/>
        <v>OK</v>
      </c>
    </row>
    <row r="959" spans="1:26" s="117" customFormat="1" ht="12.75" hidden="1" customHeight="1" x14ac:dyDescent="0.35">
      <c r="A959" s="29" t="s">
        <v>3282</v>
      </c>
      <c r="B959" s="1" t="s">
        <v>1443</v>
      </c>
      <c r="C959" s="29" t="s">
        <v>3</v>
      </c>
      <c r="D959" s="29" t="s">
        <v>3</v>
      </c>
      <c r="E959" s="29" t="s">
        <v>2</v>
      </c>
      <c r="F959" s="29" t="s">
        <v>2</v>
      </c>
      <c r="G959" s="29" t="s">
        <v>2</v>
      </c>
      <c r="H959" s="29" t="s">
        <v>2</v>
      </c>
      <c r="I959" s="133" t="s">
        <v>3</v>
      </c>
      <c r="J959" s="134">
        <v>1</v>
      </c>
      <c r="K959" s="29" t="s">
        <v>2</v>
      </c>
      <c r="L959" s="29" t="s">
        <v>2</v>
      </c>
      <c r="M959" s="29" t="s">
        <v>2</v>
      </c>
      <c r="N959" s="29" t="s">
        <v>2</v>
      </c>
      <c r="O959" s="1"/>
      <c r="P959" s="29">
        <v>1197</v>
      </c>
      <c r="Q959" s="29"/>
      <c r="R959" s="85" t="s">
        <v>2</v>
      </c>
      <c r="S959" s="85" t="s">
        <v>2</v>
      </c>
      <c r="T959" s="117" t="str">
        <f t="shared" si="84"/>
        <v>ja</v>
      </c>
      <c r="U959" s="117" t="str">
        <f t="shared" si="85"/>
        <v>ja</v>
      </c>
      <c r="V959" s="142" t="s">
        <v>4582</v>
      </c>
      <c r="W959" s="118">
        <f t="shared" si="86"/>
        <v>1</v>
      </c>
      <c r="X959" s="117" t="str">
        <f t="shared" si="87"/>
        <v>OK</v>
      </c>
      <c r="Y959" s="117">
        <f t="shared" si="88"/>
        <v>1197</v>
      </c>
      <c r="Z959" s="117" t="str">
        <f t="shared" si="89"/>
        <v>OK</v>
      </c>
    </row>
    <row r="960" spans="1:26" s="117" customFormat="1" ht="12.75" hidden="1" customHeight="1" x14ac:dyDescent="0.35">
      <c r="A960" s="29" t="s">
        <v>3283</v>
      </c>
      <c r="B960" s="1" t="s">
        <v>1444</v>
      </c>
      <c r="C960" s="29" t="s">
        <v>3</v>
      </c>
      <c r="D960" s="29" t="s">
        <v>3</v>
      </c>
      <c r="E960" s="29" t="s">
        <v>2</v>
      </c>
      <c r="F960" s="29" t="s">
        <v>2</v>
      </c>
      <c r="G960" s="29" t="s">
        <v>2</v>
      </c>
      <c r="H960" s="29" t="s">
        <v>2</v>
      </c>
      <c r="I960" s="133" t="s">
        <v>3</v>
      </c>
      <c r="J960" s="134">
        <v>1</v>
      </c>
      <c r="K960" s="29" t="s">
        <v>2</v>
      </c>
      <c r="L960" s="29" t="s">
        <v>2</v>
      </c>
      <c r="M960" s="29" t="s">
        <v>2</v>
      </c>
      <c r="N960" s="29" t="s">
        <v>2</v>
      </c>
      <c r="O960" s="1"/>
      <c r="P960" s="29">
        <v>1197</v>
      </c>
      <c r="Q960" s="29"/>
      <c r="R960" s="85" t="s">
        <v>2</v>
      </c>
      <c r="S960" s="85" t="s">
        <v>2</v>
      </c>
      <c r="T960" s="117" t="str">
        <f t="shared" si="84"/>
        <v>ja</v>
      </c>
      <c r="U960" s="117" t="str">
        <f t="shared" si="85"/>
        <v>ja</v>
      </c>
      <c r="V960" s="142" t="s">
        <v>4582</v>
      </c>
      <c r="W960" s="118">
        <f t="shared" si="86"/>
        <v>1</v>
      </c>
      <c r="X960" s="117" t="str">
        <f t="shared" si="87"/>
        <v>OK</v>
      </c>
      <c r="Y960" s="117">
        <f t="shared" si="88"/>
        <v>1197</v>
      </c>
      <c r="Z960" s="117" t="str">
        <f t="shared" si="89"/>
        <v>OK</v>
      </c>
    </row>
    <row r="961" spans="1:26" s="117" customFormat="1" ht="12.75" hidden="1" customHeight="1" x14ac:dyDescent="0.35">
      <c r="A961" s="29" t="s">
        <v>3284</v>
      </c>
      <c r="B961" s="1" t="s">
        <v>417</v>
      </c>
      <c r="C961" s="29" t="s">
        <v>3</v>
      </c>
      <c r="D961" s="29" t="s">
        <v>3</v>
      </c>
      <c r="E961" s="29" t="s">
        <v>2</v>
      </c>
      <c r="F961" s="29" t="s">
        <v>2</v>
      </c>
      <c r="G961" s="29" t="s">
        <v>2</v>
      </c>
      <c r="H961" s="29" t="s">
        <v>2</v>
      </c>
      <c r="I961" s="29" t="s">
        <v>3</v>
      </c>
      <c r="J961" s="30">
        <v>2</v>
      </c>
      <c r="K961" s="29" t="s">
        <v>2</v>
      </c>
      <c r="L961" s="29" t="s">
        <v>2</v>
      </c>
      <c r="M961" s="29" t="s">
        <v>2</v>
      </c>
      <c r="N961" s="29" t="s">
        <v>3</v>
      </c>
      <c r="O961" s="1"/>
      <c r="P961" s="29" t="s">
        <v>4</v>
      </c>
      <c r="Q961" s="29"/>
      <c r="R961" s="85" t="s">
        <v>2</v>
      </c>
      <c r="S961" s="85" t="s">
        <v>2</v>
      </c>
      <c r="T961" s="117" t="str">
        <f t="shared" ref="T961:T1025" si="90">IF(AND(C961="nein",D961="nein",E961="nein",F961="nein",G961="nein",H961="nein",I961="nein",K961="nein",L961="nein",M961="nein",N961="nein"),"nein","ja")</f>
        <v>ja</v>
      </c>
      <c r="U961" s="117" t="str">
        <f t="shared" ref="U961:U1025" si="91">IF(OR(C961="ja",D961="ja",G961="ja",A961="8100"),"ja","nein")</f>
        <v>ja</v>
      </c>
      <c r="V961" s="142" t="s">
        <v>4574</v>
      </c>
      <c r="W961" s="118">
        <f t="shared" si="86"/>
        <v>2</v>
      </c>
      <c r="X961" s="117" t="str">
        <f t="shared" si="87"/>
        <v>OK</v>
      </c>
      <c r="Y961" s="117" t="str">
        <f t="shared" si="88"/>
        <v>keine</v>
      </c>
      <c r="Z961" s="117" t="str">
        <f t="shared" si="89"/>
        <v>OK</v>
      </c>
    </row>
    <row r="962" spans="1:26" s="117" customFormat="1" ht="12.75" hidden="1" customHeight="1" x14ac:dyDescent="0.35">
      <c r="A962" s="29" t="s">
        <v>3285</v>
      </c>
      <c r="B962" s="1" t="s">
        <v>418</v>
      </c>
      <c r="C962" s="29" t="s">
        <v>3</v>
      </c>
      <c r="D962" s="29" t="s">
        <v>3</v>
      </c>
      <c r="E962" s="29" t="s">
        <v>2</v>
      </c>
      <c r="F962" s="29" t="s">
        <v>2</v>
      </c>
      <c r="G962" s="29" t="s">
        <v>2</v>
      </c>
      <c r="H962" s="29" t="s">
        <v>2</v>
      </c>
      <c r="I962" s="29" t="s">
        <v>3</v>
      </c>
      <c r="J962" s="30">
        <v>2</v>
      </c>
      <c r="K962" s="29" t="s">
        <v>2</v>
      </c>
      <c r="L962" s="29" t="s">
        <v>2</v>
      </c>
      <c r="M962" s="29" t="s">
        <v>2</v>
      </c>
      <c r="N962" s="29" t="s">
        <v>3</v>
      </c>
      <c r="O962" s="1"/>
      <c r="P962" s="29" t="s">
        <v>4</v>
      </c>
      <c r="Q962" s="29"/>
      <c r="R962" s="85" t="s">
        <v>2</v>
      </c>
      <c r="S962" s="85" t="s">
        <v>2</v>
      </c>
      <c r="T962" s="117" t="str">
        <f t="shared" si="90"/>
        <v>ja</v>
      </c>
      <c r="U962" s="117" t="str">
        <f t="shared" si="91"/>
        <v>ja</v>
      </c>
      <c r="V962" s="142" t="s">
        <v>4574</v>
      </c>
      <c r="W962" s="118">
        <f t="shared" ref="W962:W1026" si="92">J962</f>
        <v>2</v>
      </c>
      <c r="X962" s="117" t="str">
        <f t="shared" ref="X962:X1026" si="93">IF(J962=W962,"OK","NICHT OK!")</f>
        <v>OK</v>
      </c>
      <c r="Y962" s="117" t="str">
        <f t="shared" ref="Y962:Y1026" si="94">P962</f>
        <v>keine</v>
      </c>
      <c r="Z962" s="117" t="str">
        <f t="shared" ref="Z962:Z1026" si="95">IF(P962=Y962,"OK","NICHT OK!")</f>
        <v>OK</v>
      </c>
    </row>
    <row r="963" spans="1:26" s="117" customFormat="1" ht="12.75" hidden="1" customHeight="1" x14ac:dyDescent="0.35">
      <c r="A963" s="29" t="s">
        <v>3286</v>
      </c>
      <c r="B963" s="1" t="s">
        <v>1097</v>
      </c>
      <c r="C963" s="29" t="s">
        <v>3</v>
      </c>
      <c r="D963" s="29" t="s">
        <v>3</v>
      </c>
      <c r="E963" s="29" t="s">
        <v>2</v>
      </c>
      <c r="F963" s="29" t="s">
        <v>2</v>
      </c>
      <c r="G963" s="29" t="s">
        <v>2</v>
      </c>
      <c r="H963" s="29" t="s">
        <v>2</v>
      </c>
      <c r="I963" s="133" t="s">
        <v>3</v>
      </c>
      <c r="J963" s="134">
        <v>2</v>
      </c>
      <c r="K963" s="29" t="s">
        <v>2</v>
      </c>
      <c r="L963" s="29" t="s">
        <v>2</v>
      </c>
      <c r="M963" s="29" t="s">
        <v>2</v>
      </c>
      <c r="N963" s="29" t="s">
        <v>3</v>
      </c>
      <c r="O963" s="1"/>
      <c r="P963" s="29" t="s">
        <v>4</v>
      </c>
      <c r="Q963" s="29"/>
      <c r="R963" s="85" t="s">
        <v>2</v>
      </c>
      <c r="S963" s="85" t="s">
        <v>2</v>
      </c>
      <c r="T963" s="117" t="str">
        <f t="shared" si="90"/>
        <v>ja</v>
      </c>
      <c r="U963" s="117" t="str">
        <f t="shared" si="91"/>
        <v>ja</v>
      </c>
      <c r="V963" s="142" t="s">
        <v>4601</v>
      </c>
      <c r="W963" s="118">
        <f t="shared" si="92"/>
        <v>2</v>
      </c>
      <c r="X963" s="117" t="str">
        <f t="shared" si="93"/>
        <v>OK</v>
      </c>
      <c r="Y963" s="117" t="str">
        <f t="shared" si="94"/>
        <v>keine</v>
      </c>
      <c r="Z963" s="117" t="str">
        <f t="shared" si="95"/>
        <v>OK</v>
      </c>
    </row>
    <row r="964" spans="1:26" s="117" customFormat="1" ht="12.75" hidden="1" customHeight="1" x14ac:dyDescent="0.35">
      <c r="A964" s="29" t="s">
        <v>3287</v>
      </c>
      <c r="B964" s="1" t="s">
        <v>1098</v>
      </c>
      <c r="C964" s="29" t="s">
        <v>2</v>
      </c>
      <c r="D964" s="29" t="s">
        <v>2</v>
      </c>
      <c r="E964" s="29" t="s">
        <v>2</v>
      </c>
      <c r="F964" s="29" t="s">
        <v>2</v>
      </c>
      <c r="G964" s="29" t="s">
        <v>2</v>
      </c>
      <c r="H964" s="29" t="s">
        <v>2</v>
      </c>
      <c r="I964" s="29" t="s">
        <v>2</v>
      </c>
      <c r="J964" s="30" t="s">
        <v>2</v>
      </c>
      <c r="K964" s="29" t="s">
        <v>2</v>
      </c>
      <c r="L964" s="29" t="s">
        <v>2</v>
      </c>
      <c r="M964" s="29" t="s">
        <v>2</v>
      </c>
      <c r="N964" s="29" t="s">
        <v>2</v>
      </c>
      <c r="O964" s="1" t="s">
        <v>2410</v>
      </c>
      <c r="P964" s="29" t="s">
        <v>4</v>
      </c>
      <c r="Q964" s="29"/>
      <c r="R964" s="85" t="s">
        <v>3</v>
      </c>
      <c r="S964" s="85" t="s">
        <v>3</v>
      </c>
      <c r="T964" s="117" t="str">
        <f t="shared" si="90"/>
        <v>nein</v>
      </c>
      <c r="U964" s="117" t="str">
        <f t="shared" si="91"/>
        <v>nein</v>
      </c>
      <c r="V964" s="142" t="s">
        <v>4601</v>
      </c>
      <c r="W964" s="118" t="str">
        <f t="shared" si="92"/>
        <v>nein</v>
      </c>
      <c r="X964" s="117" t="str">
        <f t="shared" si="93"/>
        <v>OK</v>
      </c>
      <c r="Y964" s="117" t="str">
        <f t="shared" si="94"/>
        <v>keine</v>
      </c>
      <c r="Z964" s="117" t="str">
        <f t="shared" si="95"/>
        <v>OK</v>
      </c>
    </row>
    <row r="965" spans="1:26" s="117" customFormat="1" ht="12.75" hidden="1" customHeight="1" x14ac:dyDescent="0.35">
      <c r="A965" s="29" t="s">
        <v>3288</v>
      </c>
      <c r="B965" s="1" t="s">
        <v>703</v>
      </c>
      <c r="C965" s="29" t="s">
        <v>3</v>
      </c>
      <c r="D965" s="29" t="s">
        <v>3</v>
      </c>
      <c r="E965" s="29" t="s">
        <v>2</v>
      </c>
      <c r="F965" s="29" t="s">
        <v>2</v>
      </c>
      <c r="G965" s="29" t="s">
        <v>2</v>
      </c>
      <c r="H965" s="29" t="s">
        <v>2</v>
      </c>
      <c r="I965" s="30" t="s">
        <v>3</v>
      </c>
      <c r="J965" s="30">
        <v>4</v>
      </c>
      <c r="K965" s="29" t="s">
        <v>2</v>
      </c>
      <c r="L965" s="29" t="s">
        <v>2</v>
      </c>
      <c r="M965" s="29" t="s">
        <v>2</v>
      </c>
      <c r="N965" s="29" t="s">
        <v>2</v>
      </c>
      <c r="O965" s="1" t="s">
        <v>2412</v>
      </c>
      <c r="P965" s="29">
        <v>1195</v>
      </c>
      <c r="Q965" s="29"/>
      <c r="R965" s="85" t="s">
        <v>2</v>
      </c>
      <c r="S965" s="85" t="s">
        <v>2</v>
      </c>
      <c r="T965" s="117" t="str">
        <f t="shared" si="90"/>
        <v>ja</v>
      </c>
      <c r="U965" s="117" t="str">
        <f t="shared" si="91"/>
        <v>ja</v>
      </c>
      <c r="V965" s="142" t="s">
        <v>4598</v>
      </c>
      <c r="W965" s="118">
        <f t="shared" si="92"/>
        <v>4</v>
      </c>
      <c r="X965" s="117" t="str">
        <f t="shared" si="93"/>
        <v>OK</v>
      </c>
      <c r="Y965" s="117">
        <f t="shared" si="94"/>
        <v>1195</v>
      </c>
      <c r="Z965" s="117" t="str">
        <f t="shared" si="95"/>
        <v>OK</v>
      </c>
    </row>
    <row r="966" spans="1:26" s="117" customFormat="1" ht="12.75" hidden="1" customHeight="1" x14ac:dyDescent="0.35">
      <c r="A966" s="29" t="s">
        <v>3289</v>
      </c>
      <c r="B966" s="1" t="s">
        <v>1812</v>
      </c>
      <c r="C966" s="29" t="s">
        <v>2</v>
      </c>
      <c r="D966" s="29" t="s">
        <v>2</v>
      </c>
      <c r="E966" s="29" t="s">
        <v>2</v>
      </c>
      <c r="F966" s="29" t="s">
        <v>2</v>
      </c>
      <c r="G966" s="29" t="s">
        <v>2</v>
      </c>
      <c r="H966" s="29" t="s">
        <v>3</v>
      </c>
      <c r="I966" s="29" t="s">
        <v>2</v>
      </c>
      <c r="J966" s="30" t="s">
        <v>2</v>
      </c>
      <c r="K966" s="29" t="s">
        <v>2</v>
      </c>
      <c r="L966" s="29" t="s">
        <v>2</v>
      </c>
      <c r="M966" s="29" t="s">
        <v>2</v>
      </c>
      <c r="N966" s="29" t="s">
        <v>2</v>
      </c>
      <c r="O966" s="1" t="s">
        <v>2411</v>
      </c>
      <c r="P966" s="29" t="s">
        <v>59</v>
      </c>
      <c r="Q966" s="29"/>
      <c r="R966" s="85" t="s">
        <v>2</v>
      </c>
      <c r="S966" s="85" t="s">
        <v>2</v>
      </c>
      <c r="T966" s="117" t="str">
        <f t="shared" si="90"/>
        <v>ja</v>
      </c>
      <c r="U966" s="117" t="str">
        <f t="shared" si="91"/>
        <v>nein</v>
      </c>
      <c r="V966" s="142" t="s">
        <v>2411</v>
      </c>
      <c r="W966" s="118" t="str">
        <f t="shared" si="92"/>
        <v>nein</v>
      </c>
      <c r="X966" s="117" t="str">
        <f t="shared" si="93"/>
        <v>OK</v>
      </c>
      <c r="Y966" s="117" t="str">
        <f t="shared" si="94"/>
        <v>nicht FK (Vereins-RS)</v>
      </c>
      <c r="Z966" s="117" t="str">
        <f t="shared" si="95"/>
        <v>OK</v>
      </c>
    </row>
    <row r="967" spans="1:26" s="117" customFormat="1" ht="12.75" hidden="1" customHeight="1" x14ac:dyDescent="0.35">
      <c r="A967" s="29" t="s">
        <v>2083</v>
      </c>
      <c r="B967" s="1" t="s">
        <v>2082</v>
      </c>
      <c r="C967" s="29" t="s">
        <v>3</v>
      </c>
      <c r="D967" s="29" t="s">
        <v>3</v>
      </c>
      <c r="E967" s="29" t="s">
        <v>2</v>
      </c>
      <c r="F967" s="29" t="s">
        <v>2</v>
      </c>
      <c r="G967" s="29" t="s">
        <v>2</v>
      </c>
      <c r="H967" s="29" t="s">
        <v>2</v>
      </c>
      <c r="I967" s="133" t="s">
        <v>3</v>
      </c>
      <c r="J967" s="134">
        <v>1</v>
      </c>
      <c r="K967" s="29" t="s">
        <v>2</v>
      </c>
      <c r="L967" s="29" t="s">
        <v>2</v>
      </c>
      <c r="M967" s="29" t="s">
        <v>2</v>
      </c>
      <c r="N967" s="29" t="s">
        <v>3</v>
      </c>
      <c r="O967" s="1"/>
      <c r="P967" s="29" t="s">
        <v>4</v>
      </c>
      <c r="Q967" s="29"/>
      <c r="R967" s="85" t="s">
        <v>2</v>
      </c>
      <c r="S967" s="85" t="s">
        <v>2</v>
      </c>
      <c r="T967" s="117" t="str">
        <f t="shared" si="90"/>
        <v>ja</v>
      </c>
      <c r="U967" s="117" t="str">
        <f t="shared" si="91"/>
        <v>ja</v>
      </c>
      <c r="V967" s="142" t="s">
        <v>4582</v>
      </c>
      <c r="W967" s="118">
        <f t="shared" si="92"/>
        <v>1</v>
      </c>
      <c r="X967" s="117" t="str">
        <f t="shared" si="93"/>
        <v>OK</v>
      </c>
      <c r="Y967" s="117" t="str">
        <f t="shared" si="94"/>
        <v>keine</v>
      </c>
      <c r="Z967" s="117" t="str">
        <f t="shared" si="95"/>
        <v>OK</v>
      </c>
    </row>
    <row r="968" spans="1:26" s="117" customFormat="1" ht="12.75" hidden="1" customHeight="1" x14ac:dyDescent="0.35">
      <c r="A968" s="29" t="s">
        <v>3290</v>
      </c>
      <c r="B968" s="1" t="s">
        <v>1978</v>
      </c>
      <c r="C968" s="29" t="s">
        <v>3</v>
      </c>
      <c r="D968" s="29" t="s">
        <v>3</v>
      </c>
      <c r="E968" s="29" t="s">
        <v>2</v>
      </c>
      <c r="F968" s="29" t="s">
        <v>2</v>
      </c>
      <c r="G968" s="29" t="s">
        <v>2</v>
      </c>
      <c r="H968" s="29" t="s">
        <v>2</v>
      </c>
      <c r="I968" s="29" t="s">
        <v>3</v>
      </c>
      <c r="J968" s="30">
        <v>1</v>
      </c>
      <c r="K968" s="29" t="s">
        <v>2</v>
      </c>
      <c r="L968" s="29" t="s">
        <v>2</v>
      </c>
      <c r="M968" s="29" t="s">
        <v>2</v>
      </c>
      <c r="N968" s="29" t="s">
        <v>3</v>
      </c>
      <c r="O968" s="1"/>
      <c r="P968" s="29" t="s">
        <v>57</v>
      </c>
      <c r="Q968" s="29"/>
      <c r="R968" s="85" t="s">
        <v>2</v>
      </c>
      <c r="S968" s="85" t="s">
        <v>2</v>
      </c>
      <c r="T968" s="117" t="str">
        <f t="shared" si="90"/>
        <v>ja</v>
      </c>
      <c r="U968" s="117" t="str">
        <f t="shared" si="91"/>
        <v>ja</v>
      </c>
      <c r="V968" s="142" t="s">
        <v>4585</v>
      </c>
      <c r="W968" s="118">
        <f t="shared" si="92"/>
        <v>1</v>
      </c>
      <c r="X968" s="117" t="str">
        <f t="shared" si="93"/>
        <v>OK</v>
      </c>
      <c r="Y968" s="117" t="str">
        <f t="shared" si="94"/>
        <v>1193/1207</v>
      </c>
      <c r="Z968" s="117" t="str">
        <f t="shared" si="95"/>
        <v>OK</v>
      </c>
    </row>
    <row r="969" spans="1:26" s="117" customFormat="1" ht="12.75" hidden="1" customHeight="1" x14ac:dyDescent="0.35">
      <c r="A969" s="29" t="s">
        <v>3291</v>
      </c>
      <c r="B969" s="1" t="s">
        <v>1523</v>
      </c>
      <c r="C969" s="29" t="s">
        <v>3</v>
      </c>
      <c r="D969" s="29" t="s">
        <v>3</v>
      </c>
      <c r="E969" s="29" t="s">
        <v>2</v>
      </c>
      <c r="F969" s="29" t="s">
        <v>2</v>
      </c>
      <c r="G969" s="29" t="s">
        <v>2</v>
      </c>
      <c r="H969" s="29" t="s">
        <v>2</v>
      </c>
      <c r="I969" s="29" t="s">
        <v>3</v>
      </c>
      <c r="J969" s="30">
        <v>1</v>
      </c>
      <c r="K969" s="29" t="s">
        <v>2</v>
      </c>
      <c r="L969" s="29" t="s">
        <v>2</v>
      </c>
      <c r="M969" s="29" t="s">
        <v>2</v>
      </c>
      <c r="N969" s="29" t="s">
        <v>3</v>
      </c>
      <c r="O969" s="1"/>
      <c r="P969" s="29" t="s">
        <v>4</v>
      </c>
      <c r="Q969" s="29"/>
      <c r="R969" s="85" t="s">
        <v>2</v>
      </c>
      <c r="S969" s="85" t="s">
        <v>2</v>
      </c>
      <c r="T969" s="117" t="str">
        <f t="shared" si="90"/>
        <v>ja</v>
      </c>
      <c r="U969" s="117" t="str">
        <f t="shared" si="91"/>
        <v>ja</v>
      </c>
      <c r="V969" s="142" t="s">
        <v>4585</v>
      </c>
      <c r="W969" s="118">
        <f t="shared" si="92"/>
        <v>1</v>
      </c>
      <c r="X969" s="117" t="str">
        <f t="shared" si="93"/>
        <v>OK</v>
      </c>
      <c r="Y969" s="117" t="str">
        <f t="shared" si="94"/>
        <v>keine</v>
      </c>
      <c r="Z969" s="117" t="str">
        <f t="shared" si="95"/>
        <v>OK</v>
      </c>
    </row>
    <row r="970" spans="1:26" s="117" customFormat="1" ht="12.75" hidden="1" customHeight="1" x14ac:dyDescent="0.35">
      <c r="A970" s="29" t="s">
        <v>3292</v>
      </c>
      <c r="B970" s="1" t="s">
        <v>349</v>
      </c>
      <c r="C970" s="29" t="s">
        <v>3</v>
      </c>
      <c r="D970" s="29" t="s">
        <v>3</v>
      </c>
      <c r="E970" s="29" t="s">
        <v>2</v>
      </c>
      <c r="F970" s="29" t="s">
        <v>2</v>
      </c>
      <c r="G970" s="29" t="s">
        <v>2</v>
      </c>
      <c r="H970" s="29" t="s">
        <v>2</v>
      </c>
      <c r="I970" s="29" t="s">
        <v>3</v>
      </c>
      <c r="J970" s="30">
        <v>2</v>
      </c>
      <c r="K970" s="29" t="s">
        <v>2</v>
      </c>
      <c r="L970" s="29" t="s">
        <v>2</v>
      </c>
      <c r="M970" s="29" t="s">
        <v>2</v>
      </c>
      <c r="N970" s="29" t="s">
        <v>3</v>
      </c>
      <c r="O970" s="1"/>
      <c r="P970" s="29" t="s">
        <v>4</v>
      </c>
      <c r="Q970" s="29"/>
      <c r="R970" s="85" t="s">
        <v>3</v>
      </c>
      <c r="S970" s="85" t="s">
        <v>3</v>
      </c>
      <c r="T970" s="117" t="str">
        <f t="shared" si="90"/>
        <v>ja</v>
      </c>
      <c r="U970" s="117" t="str">
        <f t="shared" si="91"/>
        <v>ja</v>
      </c>
      <c r="V970" s="142" t="s">
        <v>4577</v>
      </c>
      <c r="W970" s="118">
        <f t="shared" si="92"/>
        <v>2</v>
      </c>
      <c r="X970" s="117" t="str">
        <f t="shared" si="93"/>
        <v>OK</v>
      </c>
      <c r="Y970" s="117" t="str">
        <f t="shared" si="94"/>
        <v>keine</v>
      </c>
      <c r="Z970" s="117" t="str">
        <f t="shared" si="95"/>
        <v>OK</v>
      </c>
    </row>
    <row r="971" spans="1:26" s="117" customFormat="1" ht="12.75" hidden="1" customHeight="1" x14ac:dyDescent="0.35">
      <c r="A971" s="29" t="s">
        <v>3293</v>
      </c>
      <c r="B971" s="1" t="s">
        <v>350</v>
      </c>
      <c r="C971" s="29" t="s">
        <v>3</v>
      </c>
      <c r="D971" s="29" t="s">
        <v>3</v>
      </c>
      <c r="E971" s="29" t="s">
        <v>2</v>
      </c>
      <c r="F971" s="29" t="s">
        <v>2</v>
      </c>
      <c r="G971" s="29" t="s">
        <v>2</v>
      </c>
      <c r="H971" s="29" t="s">
        <v>2</v>
      </c>
      <c r="I971" s="29" t="s">
        <v>3</v>
      </c>
      <c r="J971" s="30">
        <v>1</v>
      </c>
      <c r="K971" s="29" t="s">
        <v>2</v>
      </c>
      <c r="L971" s="29" t="s">
        <v>2</v>
      </c>
      <c r="M971" s="29" t="s">
        <v>2</v>
      </c>
      <c r="N971" s="29" t="s">
        <v>3</v>
      </c>
      <c r="O971" s="1"/>
      <c r="P971" s="29" t="s">
        <v>4</v>
      </c>
      <c r="Q971" s="29"/>
      <c r="R971" s="85" t="s">
        <v>3</v>
      </c>
      <c r="S971" s="85" t="s">
        <v>3</v>
      </c>
      <c r="T971" s="117" t="str">
        <f t="shared" si="90"/>
        <v>ja</v>
      </c>
      <c r="U971" s="117" t="str">
        <f t="shared" si="91"/>
        <v>ja</v>
      </c>
      <c r="V971" s="142" t="s">
        <v>4577</v>
      </c>
      <c r="W971" s="118">
        <f t="shared" si="92"/>
        <v>1</v>
      </c>
      <c r="X971" s="117" t="str">
        <f t="shared" si="93"/>
        <v>OK</v>
      </c>
      <c r="Y971" s="117" t="str">
        <f t="shared" si="94"/>
        <v>keine</v>
      </c>
      <c r="Z971" s="117" t="str">
        <f t="shared" si="95"/>
        <v>OK</v>
      </c>
    </row>
    <row r="972" spans="1:26" s="117" customFormat="1" ht="12.75" hidden="1" customHeight="1" x14ac:dyDescent="0.35">
      <c r="A972" s="29" t="s">
        <v>3294</v>
      </c>
      <c r="B972" s="1" t="s">
        <v>242</v>
      </c>
      <c r="C972" s="29" t="s">
        <v>3</v>
      </c>
      <c r="D972" s="29" t="s">
        <v>3</v>
      </c>
      <c r="E972" s="29" t="s">
        <v>2</v>
      </c>
      <c r="F972" s="29" t="s">
        <v>2</v>
      </c>
      <c r="G972" s="29" t="s">
        <v>2</v>
      </c>
      <c r="H972" s="29" t="s">
        <v>2</v>
      </c>
      <c r="I972" s="29" t="s">
        <v>3</v>
      </c>
      <c r="J972" s="30">
        <v>1</v>
      </c>
      <c r="K972" s="29" t="s">
        <v>2</v>
      </c>
      <c r="L972" s="29" t="s">
        <v>2</v>
      </c>
      <c r="M972" s="29" t="s">
        <v>2</v>
      </c>
      <c r="N972" s="29" t="s">
        <v>3</v>
      </c>
      <c r="O972" s="1"/>
      <c r="P972" s="29" t="s">
        <v>4</v>
      </c>
      <c r="Q972" s="29"/>
      <c r="R972" s="85" t="s">
        <v>3</v>
      </c>
      <c r="S972" s="85" t="s">
        <v>3</v>
      </c>
      <c r="T972" s="117" t="str">
        <f t="shared" si="90"/>
        <v>ja</v>
      </c>
      <c r="U972" s="117" t="str">
        <f t="shared" si="91"/>
        <v>ja</v>
      </c>
      <c r="V972" s="142" t="s">
        <v>4585</v>
      </c>
      <c r="W972" s="118">
        <f t="shared" si="92"/>
        <v>1</v>
      </c>
      <c r="X972" s="117" t="str">
        <f t="shared" si="93"/>
        <v>OK</v>
      </c>
      <c r="Y972" s="117" t="str">
        <f t="shared" si="94"/>
        <v>keine</v>
      </c>
      <c r="Z972" s="117" t="str">
        <f t="shared" si="95"/>
        <v>OK</v>
      </c>
    </row>
    <row r="973" spans="1:26" s="117" customFormat="1" ht="12.75" hidden="1" customHeight="1" x14ac:dyDescent="0.35">
      <c r="A973" s="29" t="s">
        <v>3295</v>
      </c>
      <c r="B973" s="1" t="s">
        <v>351</v>
      </c>
      <c r="C973" s="29" t="s">
        <v>3</v>
      </c>
      <c r="D973" s="29" t="s">
        <v>3</v>
      </c>
      <c r="E973" s="29" t="s">
        <v>2</v>
      </c>
      <c r="F973" s="29" t="s">
        <v>2</v>
      </c>
      <c r="G973" s="29" t="s">
        <v>2</v>
      </c>
      <c r="H973" s="29" t="s">
        <v>2</v>
      </c>
      <c r="I973" s="29" t="s">
        <v>3</v>
      </c>
      <c r="J973" s="30">
        <v>2</v>
      </c>
      <c r="K973" s="29" t="s">
        <v>2</v>
      </c>
      <c r="L973" s="29" t="s">
        <v>2</v>
      </c>
      <c r="M973" s="29" t="s">
        <v>2</v>
      </c>
      <c r="N973" s="29" t="s">
        <v>3</v>
      </c>
      <c r="O973" s="1"/>
      <c r="P973" s="29" t="s">
        <v>4</v>
      </c>
      <c r="Q973" s="29"/>
      <c r="R973" s="85" t="s">
        <v>2</v>
      </c>
      <c r="S973" s="85" t="s">
        <v>2</v>
      </c>
      <c r="T973" s="117" t="str">
        <f t="shared" si="90"/>
        <v>ja</v>
      </c>
      <c r="U973" s="117" t="str">
        <f t="shared" si="91"/>
        <v>ja</v>
      </c>
      <c r="V973" s="142" t="s">
        <v>4599</v>
      </c>
      <c r="W973" s="118">
        <f t="shared" si="92"/>
        <v>2</v>
      </c>
      <c r="X973" s="117" t="str">
        <f t="shared" si="93"/>
        <v>OK</v>
      </c>
      <c r="Y973" s="117" t="str">
        <f t="shared" si="94"/>
        <v>keine</v>
      </c>
      <c r="Z973" s="117" t="str">
        <f t="shared" si="95"/>
        <v>OK</v>
      </c>
    </row>
    <row r="974" spans="1:26" s="117" customFormat="1" ht="12.75" hidden="1" customHeight="1" x14ac:dyDescent="0.35">
      <c r="A974" s="29" t="s">
        <v>3296</v>
      </c>
      <c r="B974" s="1" t="s">
        <v>681</v>
      </c>
      <c r="C974" s="29" t="s">
        <v>3</v>
      </c>
      <c r="D974" s="29" t="s">
        <v>3</v>
      </c>
      <c r="E974" s="29" t="s">
        <v>2</v>
      </c>
      <c r="F974" s="29" t="s">
        <v>2</v>
      </c>
      <c r="G974" s="29" t="s">
        <v>2</v>
      </c>
      <c r="H974" s="29" t="s">
        <v>2</v>
      </c>
      <c r="I974" s="133" t="s">
        <v>3</v>
      </c>
      <c r="J974" s="134">
        <v>3</v>
      </c>
      <c r="K974" s="29" t="s">
        <v>2</v>
      </c>
      <c r="L974" s="29" t="s">
        <v>2</v>
      </c>
      <c r="M974" s="29" t="s">
        <v>2</v>
      </c>
      <c r="N974" s="29" t="s">
        <v>3</v>
      </c>
      <c r="O974" s="1" t="s">
        <v>2412</v>
      </c>
      <c r="P974" s="29" t="s">
        <v>57</v>
      </c>
      <c r="Q974" s="29"/>
      <c r="R974" s="85" t="s">
        <v>2</v>
      </c>
      <c r="S974" s="85" t="s">
        <v>2</v>
      </c>
      <c r="T974" s="117" t="str">
        <f t="shared" si="90"/>
        <v>ja</v>
      </c>
      <c r="U974" s="117" t="str">
        <f t="shared" si="91"/>
        <v>ja</v>
      </c>
      <c r="V974" s="142" t="s">
        <v>4602</v>
      </c>
      <c r="W974" s="118">
        <f t="shared" si="92"/>
        <v>3</v>
      </c>
      <c r="X974" s="117" t="str">
        <f t="shared" si="93"/>
        <v>OK</v>
      </c>
      <c r="Y974" s="117" t="str">
        <f t="shared" si="94"/>
        <v>1193/1207</v>
      </c>
      <c r="Z974" s="117" t="str">
        <f t="shared" si="95"/>
        <v>OK</v>
      </c>
    </row>
    <row r="975" spans="1:26" s="117" customFormat="1" ht="12.75" hidden="1" customHeight="1" x14ac:dyDescent="0.35">
      <c r="A975" s="29" t="s">
        <v>3297</v>
      </c>
      <c r="B975" s="1" t="s">
        <v>352</v>
      </c>
      <c r="C975" s="29" t="s">
        <v>3</v>
      </c>
      <c r="D975" s="29" t="s">
        <v>3</v>
      </c>
      <c r="E975" s="29" t="s">
        <v>2</v>
      </c>
      <c r="F975" s="29" t="s">
        <v>2</v>
      </c>
      <c r="G975" s="29" t="s">
        <v>2</v>
      </c>
      <c r="H975" s="29" t="s">
        <v>2</v>
      </c>
      <c r="I975" s="29" t="s">
        <v>3</v>
      </c>
      <c r="J975" s="30">
        <v>1</v>
      </c>
      <c r="K975" s="29" t="s">
        <v>2</v>
      </c>
      <c r="L975" s="29" t="s">
        <v>2</v>
      </c>
      <c r="M975" s="29" t="s">
        <v>2</v>
      </c>
      <c r="N975" s="29" t="s">
        <v>3</v>
      </c>
      <c r="O975" s="1"/>
      <c r="P975" s="29" t="s">
        <v>4</v>
      </c>
      <c r="Q975" s="29"/>
      <c r="R975" s="85" t="s">
        <v>3</v>
      </c>
      <c r="S975" s="85" t="s">
        <v>3</v>
      </c>
      <c r="T975" s="117" t="str">
        <f t="shared" si="90"/>
        <v>ja</v>
      </c>
      <c r="U975" s="117" t="str">
        <f t="shared" si="91"/>
        <v>ja</v>
      </c>
      <c r="V975" s="142" t="s">
        <v>4580</v>
      </c>
      <c r="W975" s="118">
        <f t="shared" si="92"/>
        <v>1</v>
      </c>
      <c r="X975" s="117" t="str">
        <f t="shared" si="93"/>
        <v>OK</v>
      </c>
      <c r="Y975" s="117" t="str">
        <f t="shared" si="94"/>
        <v>keine</v>
      </c>
      <c r="Z975" s="117" t="str">
        <f t="shared" si="95"/>
        <v>OK</v>
      </c>
    </row>
    <row r="976" spans="1:26" s="117" customFormat="1" ht="12.75" hidden="1" customHeight="1" x14ac:dyDescent="0.35">
      <c r="A976" s="29" t="s">
        <v>3298</v>
      </c>
      <c r="B976" s="1" t="s">
        <v>353</v>
      </c>
      <c r="C976" s="29" t="s">
        <v>3</v>
      </c>
      <c r="D976" s="29" t="s">
        <v>3</v>
      </c>
      <c r="E976" s="29" t="s">
        <v>2</v>
      </c>
      <c r="F976" s="29" t="s">
        <v>2</v>
      </c>
      <c r="G976" s="29" t="s">
        <v>2</v>
      </c>
      <c r="H976" s="29" t="s">
        <v>2</v>
      </c>
      <c r="I976" s="29" t="s">
        <v>3</v>
      </c>
      <c r="J976" s="30">
        <v>1</v>
      </c>
      <c r="K976" s="29" t="s">
        <v>2</v>
      </c>
      <c r="L976" s="29" t="s">
        <v>2</v>
      </c>
      <c r="M976" s="29" t="s">
        <v>2</v>
      </c>
      <c r="N976" s="29" t="s">
        <v>3</v>
      </c>
      <c r="O976" s="1"/>
      <c r="P976" s="29" t="s">
        <v>4</v>
      </c>
      <c r="Q976" s="29"/>
      <c r="R976" s="85" t="s">
        <v>2</v>
      </c>
      <c r="S976" s="85" t="s">
        <v>2</v>
      </c>
      <c r="T976" s="117" t="str">
        <f t="shared" si="90"/>
        <v>ja</v>
      </c>
      <c r="U976" s="117" t="str">
        <f t="shared" si="91"/>
        <v>ja</v>
      </c>
      <c r="V976" s="142" t="s">
        <v>4580</v>
      </c>
      <c r="W976" s="118">
        <f t="shared" si="92"/>
        <v>1</v>
      </c>
      <c r="X976" s="117" t="str">
        <f t="shared" si="93"/>
        <v>OK</v>
      </c>
      <c r="Y976" s="117" t="str">
        <f t="shared" si="94"/>
        <v>keine</v>
      </c>
      <c r="Z976" s="117" t="str">
        <f t="shared" si="95"/>
        <v>OK</v>
      </c>
    </row>
    <row r="977" spans="1:26" s="117" customFormat="1" ht="12.75" hidden="1" customHeight="1" x14ac:dyDescent="0.35">
      <c r="A977" s="29" t="s">
        <v>3299</v>
      </c>
      <c r="B977" s="1" t="s">
        <v>1524</v>
      </c>
      <c r="C977" s="29" t="s">
        <v>3</v>
      </c>
      <c r="D977" s="29" t="s">
        <v>3</v>
      </c>
      <c r="E977" s="29" t="s">
        <v>2</v>
      </c>
      <c r="F977" s="29" t="s">
        <v>2</v>
      </c>
      <c r="G977" s="29" t="s">
        <v>2</v>
      </c>
      <c r="H977" s="29" t="s">
        <v>2</v>
      </c>
      <c r="I977" s="29" t="s">
        <v>3</v>
      </c>
      <c r="J977" s="30">
        <v>2</v>
      </c>
      <c r="K977" s="29" t="s">
        <v>2</v>
      </c>
      <c r="L977" s="29" t="s">
        <v>2</v>
      </c>
      <c r="M977" s="29" t="s">
        <v>2</v>
      </c>
      <c r="N977" s="29" t="s">
        <v>3</v>
      </c>
      <c r="O977" s="1"/>
      <c r="P977" s="29" t="s">
        <v>4</v>
      </c>
      <c r="Q977" s="29"/>
      <c r="R977" s="85" t="s">
        <v>3</v>
      </c>
      <c r="S977" s="85" t="s">
        <v>3</v>
      </c>
      <c r="T977" s="117" t="str">
        <f t="shared" si="90"/>
        <v>ja</v>
      </c>
      <c r="U977" s="117" t="str">
        <f t="shared" si="91"/>
        <v>ja</v>
      </c>
      <c r="V977" s="142" t="s">
        <v>4577</v>
      </c>
      <c r="W977" s="118">
        <f t="shared" si="92"/>
        <v>2</v>
      </c>
      <c r="X977" s="117" t="str">
        <f t="shared" si="93"/>
        <v>OK</v>
      </c>
      <c r="Y977" s="117" t="str">
        <f t="shared" si="94"/>
        <v>keine</v>
      </c>
      <c r="Z977" s="117" t="str">
        <f t="shared" si="95"/>
        <v>OK</v>
      </c>
    </row>
    <row r="978" spans="1:26" s="117" customFormat="1" ht="12.75" hidden="1" customHeight="1" x14ac:dyDescent="0.35">
      <c r="A978" s="29" t="s">
        <v>3300</v>
      </c>
      <c r="B978" s="1" t="s">
        <v>354</v>
      </c>
      <c r="C978" s="29" t="s">
        <v>3</v>
      </c>
      <c r="D978" s="29" t="s">
        <v>3</v>
      </c>
      <c r="E978" s="29" t="s">
        <v>2</v>
      </c>
      <c r="F978" s="29" t="s">
        <v>2</v>
      </c>
      <c r="G978" s="29" t="s">
        <v>2</v>
      </c>
      <c r="H978" s="29" t="s">
        <v>2</v>
      </c>
      <c r="I978" s="29" t="s">
        <v>3</v>
      </c>
      <c r="J978" s="30">
        <v>2</v>
      </c>
      <c r="K978" s="29" t="s">
        <v>2</v>
      </c>
      <c r="L978" s="29" t="s">
        <v>2</v>
      </c>
      <c r="M978" s="29" t="s">
        <v>2</v>
      </c>
      <c r="N978" s="29" t="s">
        <v>3</v>
      </c>
      <c r="O978" s="1"/>
      <c r="P978" s="29" t="s">
        <v>4</v>
      </c>
      <c r="Q978" s="29"/>
      <c r="R978" s="85" t="s">
        <v>2</v>
      </c>
      <c r="S978" s="85" t="s">
        <v>2</v>
      </c>
      <c r="T978" s="117" t="str">
        <f t="shared" si="90"/>
        <v>ja</v>
      </c>
      <c r="U978" s="117" t="str">
        <f t="shared" si="91"/>
        <v>ja</v>
      </c>
      <c r="V978" s="142" t="s">
        <v>4599</v>
      </c>
      <c r="W978" s="118">
        <f t="shared" si="92"/>
        <v>2</v>
      </c>
      <c r="X978" s="117" t="str">
        <f t="shared" si="93"/>
        <v>OK</v>
      </c>
      <c r="Y978" s="117" t="str">
        <f t="shared" si="94"/>
        <v>keine</v>
      </c>
      <c r="Z978" s="117" t="str">
        <f t="shared" si="95"/>
        <v>OK</v>
      </c>
    </row>
    <row r="979" spans="1:26" s="117" customFormat="1" ht="12.75" hidden="1" customHeight="1" x14ac:dyDescent="0.35">
      <c r="A979" s="29" t="s">
        <v>3301</v>
      </c>
      <c r="B979" s="1" t="s">
        <v>1979</v>
      </c>
      <c r="C979" s="29" t="s">
        <v>3</v>
      </c>
      <c r="D979" s="29" t="s">
        <v>3</v>
      </c>
      <c r="E979" s="29" t="s">
        <v>2</v>
      </c>
      <c r="F979" s="29" t="s">
        <v>2</v>
      </c>
      <c r="G979" s="29" t="s">
        <v>2</v>
      </c>
      <c r="H979" s="29" t="s">
        <v>2</v>
      </c>
      <c r="I979" s="29" t="s">
        <v>3</v>
      </c>
      <c r="J979" s="30">
        <v>1</v>
      </c>
      <c r="K979" s="29" t="s">
        <v>2</v>
      </c>
      <c r="L979" s="29" t="s">
        <v>2</v>
      </c>
      <c r="M979" s="29" t="s">
        <v>2</v>
      </c>
      <c r="N979" s="29" t="s">
        <v>3</v>
      </c>
      <c r="O979" s="1"/>
      <c r="P979" s="29" t="s">
        <v>4</v>
      </c>
      <c r="Q979" s="29"/>
      <c r="R979" s="85" t="s">
        <v>2</v>
      </c>
      <c r="S979" s="85" t="s">
        <v>2</v>
      </c>
      <c r="T979" s="117" t="str">
        <f t="shared" si="90"/>
        <v>ja</v>
      </c>
      <c r="U979" s="117" t="str">
        <f t="shared" si="91"/>
        <v>ja</v>
      </c>
      <c r="V979" s="142" t="s">
        <v>4585</v>
      </c>
      <c r="W979" s="118">
        <f t="shared" si="92"/>
        <v>1</v>
      </c>
      <c r="X979" s="117" t="str">
        <f t="shared" si="93"/>
        <v>OK</v>
      </c>
      <c r="Y979" s="117" t="str">
        <f t="shared" si="94"/>
        <v>keine</v>
      </c>
      <c r="Z979" s="117" t="str">
        <f t="shared" si="95"/>
        <v>OK</v>
      </c>
    </row>
    <row r="980" spans="1:26" s="117" customFormat="1" ht="12.75" hidden="1" customHeight="1" x14ac:dyDescent="0.35">
      <c r="A980" s="29" t="s">
        <v>3302</v>
      </c>
      <c r="B980" s="1" t="s">
        <v>1980</v>
      </c>
      <c r="C980" s="29" t="s">
        <v>3</v>
      </c>
      <c r="D980" s="29" t="s">
        <v>3</v>
      </c>
      <c r="E980" s="29" t="s">
        <v>2</v>
      </c>
      <c r="F980" s="29" t="s">
        <v>2</v>
      </c>
      <c r="G980" s="29" t="s">
        <v>2</v>
      </c>
      <c r="H980" s="29" t="s">
        <v>2</v>
      </c>
      <c r="I980" s="29" t="s">
        <v>3</v>
      </c>
      <c r="J980" s="30">
        <v>1</v>
      </c>
      <c r="K980" s="29" t="s">
        <v>2</v>
      </c>
      <c r="L980" s="29" t="s">
        <v>2</v>
      </c>
      <c r="M980" s="29" t="s">
        <v>2</v>
      </c>
      <c r="N980" s="29" t="s">
        <v>3</v>
      </c>
      <c r="O980" s="1"/>
      <c r="P980" s="29" t="s">
        <v>4</v>
      </c>
      <c r="Q980" s="29"/>
      <c r="R980" s="85" t="s">
        <v>2</v>
      </c>
      <c r="S980" s="85" t="s">
        <v>2</v>
      </c>
      <c r="T980" s="117" t="str">
        <f t="shared" si="90"/>
        <v>ja</v>
      </c>
      <c r="U980" s="117" t="str">
        <f t="shared" si="91"/>
        <v>ja</v>
      </c>
      <c r="V980" s="142" t="s">
        <v>4585</v>
      </c>
      <c r="W980" s="118">
        <f t="shared" si="92"/>
        <v>1</v>
      </c>
      <c r="X980" s="117" t="str">
        <f t="shared" si="93"/>
        <v>OK</v>
      </c>
      <c r="Y980" s="117" t="str">
        <f t="shared" si="94"/>
        <v>keine</v>
      </c>
      <c r="Z980" s="117" t="str">
        <f t="shared" si="95"/>
        <v>OK</v>
      </c>
    </row>
    <row r="981" spans="1:26" s="117" customFormat="1" ht="12.75" hidden="1" customHeight="1" x14ac:dyDescent="0.35">
      <c r="A981" s="29" t="s">
        <v>3303</v>
      </c>
      <c r="B981" s="1" t="s">
        <v>1981</v>
      </c>
      <c r="C981" s="29" t="s">
        <v>3</v>
      </c>
      <c r="D981" s="29" t="s">
        <v>3</v>
      </c>
      <c r="E981" s="29" t="s">
        <v>2</v>
      </c>
      <c r="F981" s="29" t="s">
        <v>2</v>
      </c>
      <c r="G981" s="29" t="s">
        <v>2</v>
      </c>
      <c r="H981" s="29" t="s">
        <v>2</v>
      </c>
      <c r="I981" s="29" t="s">
        <v>3</v>
      </c>
      <c r="J981" s="30">
        <v>2</v>
      </c>
      <c r="K981" s="29" t="s">
        <v>2</v>
      </c>
      <c r="L981" s="29" t="s">
        <v>2</v>
      </c>
      <c r="M981" s="29" t="s">
        <v>2</v>
      </c>
      <c r="N981" s="29" t="s">
        <v>3</v>
      </c>
      <c r="O981" s="1"/>
      <c r="P981" s="29" t="s">
        <v>4</v>
      </c>
      <c r="Q981" s="29"/>
      <c r="R981" s="85" t="s">
        <v>2</v>
      </c>
      <c r="S981" s="85" t="s">
        <v>2</v>
      </c>
      <c r="T981" s="117" t="str">
        <f t="shared" si="90"/>
        <v>ja</v>
      </c>
      <c r="U981" s="117" t="str">
        <f t="shared" si="91"/>
        <v>ja</v>
      </c>
      <c r="V981" s="142" t="s">
        <v>4577</v>
      </c>
      <c r="W981" s="118">
        <f t="shared" si="92"/>
        <v>2</v>
      </c>
      <c r="X981" s="117" t="str">
        <f t="shared" si="93"/>
        <v>OK</v>
      </c>
      <c r="Y981" s="117" t="str">
        <f t="shared" si="94"/>
        <v>keine</v>
      </c>
      <c r="Z981" s="117" t="str">
        <f t="shared" si="95"/>
        <v>OK</v>
      </c>
    </row>
    <row r="982" spans="1:26" s="117" customFormat="1" ht="12.75" hidden="1" customHeight="1" x14ac:dyDescent="0.35">
      <c r="A982" s="29" t="s">
        <v>3304</v>
      </c>
      <c r="B982" s="1" t="s">
        <v>877</v>
      </c>
      <c r="C982" s="29" t="s">
        <v>3</v>
      </c>
      <c r="D982" s="29" t="s">
        <v>3</v>
      </c>
      <c r="E982" s="29" t="s">
        <v>2</v>
      </c>
      <c r="F982" s="29" t="s">
        <v>2</v>
      </c>
      <c r="G982" s="29" t="s">
        <v>2</v>
      </c>
      <c r="H982" s="29" t="s">
        <v>2</v>
      </c>
      <c r="I982" s="133" t="s">
        <v>3</v>
      </c>
      <c r="J982" s="134">
        <v>1</v>
      </c>
      <c r="K982" s="29" t="s">
        <v>2</v>
      </c>
      <c r="L982" s="29" t="s">
        <v>2</v>
      </c>
      <c r="M982" s="29" t="s">
        <v>2</v>
      </c>
      <c r="N982" s="29" t="s">
        <v>3</v>
      </c>
      <c r="O982" s="1"/>
      <c r="P982" s="29" t="s">
        <v>4</v>
      </c>
      <c r="Q982" s="29"/>
      <c r="R982" s="85" t="s">
        <v>2</v>
      </c>
      <c r="S982" s="85" t="s">
        <v>2</v>
      </c>
      <c r="T982" s="117" t="str">
        <f t="shared" si="90"/>
        <v>ja</v>
      </c>
      <c r="U982" s="117" t="str">
        <f t="shared" si="91"/>
        <v>ja</v>
      </c>
      <c r="V982" s="142" t="s">
        <v>4606</v>
      </c>
      <c r="W982" s="118">
        <f t="shared" si="92"/>
        <v>1</v>
      </c>
      <c r="X982" s="117" t="str">
        <f t="shared" si="93"/>
        <v>OK</v>
      </c>
      <c r="Y982" s="117" t="str">
        <f t="shared" si="94"/>
        <v>keine</v>
      </c>
      <c r="Z982" s="117" t="str">
        <f t="shared" si="95"/>
        <v>OK</v>
      </c>
    </row>
    <row r="983" spans="1:26" s="117" customFormat="1" ht="12.75" hidden="1" customHeight="1" x14ac:dyDescent="0.35">
      <c r="A983" s="29" t="s">
        <v>3305</v>
      </c>
      <c r="B983" s="1" t="s">
        <v>148</v>
      </c>
      <c r="C983" s="29" t="s">
        <v>3</v>
      </c>
      <c r="D983" s="29" t="s">
        <v>3</v>
      </c>
      <c r="E983" s="29" t="s">
        <v>2</v>
      </c>
      <c r="F983" s="29" t="s">
        <v>2</v>
      </c>
      <c r="G983" s="29" t="s">
        <v>2</v>
      </c>
      <c r="H983" s="29" t="s">
        <v>2</v>
      </c>
      <c r="I983" s="29" t="s">
        <v>3</v>
      </c>
      <c r="J983" s="30">
        <v>1</v>
      </c>
      <c r="K983" s="29" t="s">
        <v>2</v>
      </c>
      <c r="L983" s="29" t="s">
        <v>2</v>
      </c>
      <c r="M983" s="29" t="s">
        <v>2</v>
      </c>
      <c r="N983" s="29" t="s">
        <v>3</v>
      </c>
      <c r="O983" s="1"/>
      <c r="P983" s="29" t="s">
        <v>4</v>
      </c>
      <c r="Q983" s="29"/>
      <c r="R983" s="85" t="s">
        <v>2</v>
      </c>
      <c r="S983" s="85" t="s">
        <v>2</v>
      </c>
      <c r="T983" s="117" t="str">
        <f t="shared" si="90"/>
        <v>ja</v>
      </c>
      <c r="U983" s="117" t="str">
        <f t="shared" si="91"/>
        <v>ja</v>
      </c>
      <c r="V983" s="142" t="s">
        <v>4599</v>
      </c>
      <c r="W983" s="118">
        <f t="shared" si="92"/>
        <v>1</v>
      </c>
      <c r="X983" s="117" t="str">
        <f t="shared" si="93"/>
        <v>OK</v>
      </c>
      <c r="Y983" s="117" t="str">
        <f t="shared" si="94"/>
        <v>keine</v>
      </c>
      <c r="Z983" s="117" t="str">
        <f t="shared" si="95"/>
        <v>OK</v>
      </c>
    </row>
    <row r="984" spans="1:26" s="117" customFormat="1" ht="12.75" hidden="1" customHeight="1" x14ac:dyDescent="0.35">
      <c r="A984" s="29" t="s">
        <v>3306</v>
      </c>
      <c r="B984" s="1" t="s">
        <v>463</v>
      </c>
      <c r="C984" s="29" t="s">
        <v>3</v>
      </c>
      <c r="D984" s="29" t="s">
        <v>3</v>
      </c>
      <c r="E984" s="29" t="s">
        <v>2</v>
      </c>
      <c r="F984" s="29" t="s">
        <v>2</v>
      </c>
      <c r="G984" s="29" t="s">
        <v>2</v>
      </c>
      <c r="H984" s="29" t="s">
        <v>2</v>
      </c>
      <c r="I984" s="29" t="s">
        <v>3</v>
      </c>
      <c r="J984" s="30">
        <v>1</v>
      </c>
      <c r="K984" s="29" t="s">
        <v>2</v>
      </c>
      <c r="L984" s="29" t="s">
        <v>2</v>
      </c>
      <c r="M984" s="29" t="s">
        <v>2</v>
      </c>
      <c r="N984" s="29" t="s">
        <v>3</v>
      </c>
      <c r="O984" s="1"/>
      <c r="P984" s="29" t="s">
        <v>4</v>
      </c>
      <c r="Q984" s="29"/>
      <c r="R984" s="85" t="s">
        <v>3</v>
      </c>
      <c r="S984" s="85" t="s">
        <v>3</v>
      </c>
      <c r="T984" s="117" t="str">
        <f t="shared" si="90"/>
        <v>ja</v>
      </c>
      <c r="U984" s="117" t="str">
        <f t="shared" si="91"/>
        <v>ja</v>
      </c>
      <c r="V984" s="142" t="s">
        <v>4597</v>
      </c>
      <c r="W984" s="118">
        <f t="shared" si="92"/>
        <v>1</v>
      </c>
      <c r="X984" s="117" t="str">
        <f t="shared" si="93"/>
        <v>OK</v>
      </c>
      <c r="Y984" s="117" t="str">
        <f t="shared" si="94"/>
        <v>keine</v>
      </c>
      <c r="Z984" s="117" t="str">
        <f t="shared" si="95"/>
        <v>OK</v>
      </c>
    </row>
    <row r="985" spans="1:26" s="117" customFormat="1" ht="12.75" hidden="1" customHeight="1" x14ac:dyDescent="0.35">
      <c r="A985" s="29" t="s">
        <v>3307</v>
      </c>
      <c r="B985" s="1" t="s">
        <v>102</v>
      </c>
      <c r="C985" s="29" t="s">
        <v>3</v>
      </c>
      <c r="D985" s="29" t="s">
        <v>3</v>
      </c>
      <c r="E985" s="29" t="s">
        <v>2</v>
      </c>
      <c r="F985" s="29" t="s">
        <v>2</v>
      </c>
      <c r="G985" s="29" t="s">
        <v>2</v>
      </c>
      <c r="H985" s="29" t="s">
        <v>2</v>
      </c>
      <c r="I985" s="29" t="s">
        <v>3</v>
      </c>
      <c r="J985" s="30">
        <v>1</v>
      </c>
      <c r="K985" s="29" t="s">
        <v>2</v>
      </c>
      <c r="L985" s="29" t="s">
        <v>2</v>
      </c>
      <c r="M985" s="29" t="s">
        <v>2</v>
      </c>
      <c r="N985" s="29" t="s">
        <v>3</v>
      </c>
      <c r="O985" s="1"/>
      <c r="P985" s="29" t="s">
        <v>4</v>
      </c>
      <c r="Q985" s="29"/>
      <c r="R985" s="85" t="s">
        <v>2</v>
      </c>
      <c r="S985" s="85" t="s">
        <v>2</v>
      </c>
      <c r="T985" s="117" t="str">
        <f t="shared" si="90"/>
        <v>ja</v>
      </c>
      <c r="U985" s="117" t="str">
        <f t="shared" si="91"/>
        <v>ja</v>
      </c>
      <c r="V985" s="142" t="s">
        <v>4585</v>
      </c>
      <c r="W985" s="118">
        <f t="shared" si="92"/>
        <v>1</v>
      </c>
      <c r="X985" s="117" t="str">
        <f t="shared" si="93"/>
        <v>OK</v>
      </c>
      <c r="Y985" s="117" t="str">
        <f t="shared" si="94"/>
        <v>keine</v>
      </c>
      <c r="Z985" s="117" t="str">
        <f t="shared" si="95"/>
        <v>OK</v>
      </c>
    </row>
    <row r="986" spans="1:26" s="117" customFormat="1" ht="12.75" hidden="1" customHeight="1" x14ac:dyDescent="0.35">
      <c r="A986" s="29" t="s">
        <v>3308</v>
      </c>
      <c r="B986" s="1" t="s">
        <v>649</v>
      </c>
      <c r="C986" s="29" t="s">
        <v>3</v>
      </c>
      <c r="D986" s="29" t="s">
        <v>3</v>
      </c>
      <c r="E986" s="29" t="s">
        <v>2</v>
      </c>
      <c r="F986" s="29" t="s">
        <v>2</v>
      </c>
      <c r="G986" s="29" t="s">
        <v>2</v>
      </c>
      <c r="H986" s="29" t="s">
        <v>2</v>
      </c>
      <c r="I986" s="29" t="s">
        <v>2</v>
      </c>
      <c r="J986" s="30" t="s">
        <v>2</v>
      </c>
      <c r="K986" s="29" t="s">
        <v>2</v>
      </c>
      <c r="L986" s="29" t="s">
        <v>2</v>
      </c>
      <c r="M986" s="29" t="s">
        <v>2</v>
      </c>
      <c r="N986" s="29" t="s">
        <v>3</v>
      </c>
      <c r="O986" s="1" t="s">
        <v>2409</v>
      </c>
      <c r="P986" s="29" t="s">
        <v>58</v>
      </c>
      <c r="Q986" s="29"/>
      <c r="R986" s="85" t="s">
        <v>3</v>
      </c>
      <c r="S986" s="85" t="s">
        <v>3</v>
      </c>
      <c r="T986" s="117" t="str">
        <f t="shared" si="90"/>
        <v>ja</v>
      </c>
      <c r="U986" s="117" t="str">
        <f t="shared" si="91"/>
        <v>ja</v>
      </c>
      <c r="V986" s="142" t="s">
        <v>4579</v>
      </c>
      <c r="W986" s="118" t="str">
        <f t="shared" si="92"/>
        <v>nein</v>
      </c>
      <c r="X986" s="117" t="str">
        <f t="shared" si="93"/>
        <v>OK</v>
      </c>
      <c r="Y986" s="117" t="str">
        <f t="shared" si="94"/>
        <v>1194/1199</v>
      </c>
      <c r="Z986" s="117" t="str">
        <f t="shared" si="95"/>
        <v>OK</v>
      </c>
    </row>
    <row r="987" spans="1:26" s="117" customFormat="1" ht="12.75" hidden="1" customHeight="1" x14ac:dyDescent="0.35">
      <c r="A987" s="29" t="s">
        <v>3309</v>
      </c>
      <c r="B987" s="1" t="s">
        <v>742</v>
      </c>
      <c r="C987" s="29" t="s">
        <v>3</v>
      </c>
      <c r="D987" s="29" t="s">
        <v>3</v>
      </c>
      <c r="E987" s="29" t="s">
        <v>2</v>
      </c>
      <c r="F987" s="29" t="s">
        <v>2</v>
      </c>
      <c r="G987" s="29" t="s">
        <v>2</v>
      </c>
      <c r="H987" s="29" t="s">
        <v>2</v>
      </c>
      <c r="I987" s="29" t="s">
        <v>3</v>
      </c>
      <c r="J987" s="30">
        <v>1</v>
      </c>
      <c r="K987" s="29" t="s">
        <v>2</v>
      </c>
      <c r="L987" s="29" t="s">
        <v>2</v>
      </c>
      <c r="M987" s="29" t="s">
        <v>2</v>
      </c>
      <c r="N987" s="29" t="s">
        <v>3</v>
      </c>
      <c r="O987" s="1"/>
      <c r="P987" s="29">
        <v>1198</v>
      </c>
      <c r="Q987" s="29"/>
      <c r="R987" s="85" t="s">
        <v>3</v>
      </c>
      <c r="S987" s="85" t="s">
        <v>3</v>
      </c>
      <c r="T987" s="117" t="str">
        <f t="shared" si="90"/>
        <v>ja</v>
      </c>
      <c r="U987" s="117" t="str">
        <f t="shared" si="91"/>
        <v>ja</v>
      </c>
      <c r="V987" s="142" t="s">
        <v>4622</v>
      </c>
      <c r="W987" s="118">
        <f t="shared" si="92"/>
        <v>1</v>
      </c>
      <c r="X987" s="117" t="str">
        <f t="shared" si="93"/>
        <v>OK</v>
      </c>
      <c r="Y987" s="117">
        <f t="shared" si="94"/>
        <v>1198</v>
      </c>
      <c r="Z987" s="117" t="str">
        <f t="shared" si="95"/>
        <v>OK</v>
      </c>
    </row>
    <row r="988" spans="1:26" s="117" customFormat="1" ht="12.75" hidden="1" customHeight="1" x14ac:dyDescent="0.35">
      <c r="A988" s="29" t="s">
        <v>3310</v>
      </c>
      <c r="B988" s="1" t="s">
        <v>743</v>
      </c>
      <c r="C988" s="29" t="s">
        <v>3</v>
      </c>
      <c r="D988" s="29" t="s">
        <v>3</v>
      </c>
      <c r="E988" s="29" t="s">
        <v>2</v>
      </c>
      <c r="F988" s="29" t="s">
        <v>2</v>
      </c>
      <c r="G988" s="29" t="s">
        <v>2</v>
      </c>
      <c r="H988" s="29" t="s">
        <v>2</v>
      </c>
      <c r="I988" s="29" t="s">
        <v>3</v>
      </c>
      <c r="J988" s="30">
        <v>1</v>
      </c>
      <c r="K988" s="29" t="s">
        <v>2</v>
      </c>
      <c r="L988" s="29" t="s">
        <v>2</v>
      </c>
      <c r="M988" s="29" t="s">
        <v>2</v>
      </c>
      <c r="N988" s="29" t="s">
        <v>3</v>
      </c>
      <c r="O988" s="1"/>
      <c r="P988" s="29">
        <v>1198</v>
      </c>
      <c r="Q988" s="29"/>
      <c r="R988" s="85" t="s">
        <v>3</v>
      </c>
      <c r="S988" s="85" t="s">
        <v>3</v>
      </c>
      <c r="T988" s="117" t="str">
        <f t="shared" si="90"/>
        <v>ja</v>
      </c>
      <c r="U988" s="117" t="str">
        <f t="shared" si="91"/>
        <v>ja</v>
      </c>
      <c r="V988" s="142" t="s">
        <v>4622</v>
      </c>
      <c r="W988" s="118">
        <f t="shared" si="92"/>
        <v>1</v>
      </c>
      <c r="X988" s="117" t="str">
        <f t="shared" si="93"/>
        <v>OK</v>
      </c>
      <c r="Y988" s="117">
        <f t="shared" si="94"/>
        <v>1198</v>
      </c>
      <c r="Z988" s="117" t="str">
        <f t="shared" si="95"/>
        <v>OK</v>
      </c>
    </row>
    <row r="989" spans="1:26" s="117" customFormat="1" ht="12.75" hidden="1" customHeight="1" x14ac:dyDescent="0.35">
      <c r="A989" s="29" t="s">
        <v>3311</v>
      </c>
      <c r="B989" s="1" t="s">
        <v>858</v>
      </c>
      <c r="C989" s="29" t="s">
        <v>3</v>
      </c>
      <c r="D989" s="29" t="s">
        <v>3</v>
      </c>
      <c r="E989" s="29" t="s">
        <v>2</v>
      </c>
      <c r="F989" s="29" t="s">
        <v>2</v>
      </c>
      <c r="G989" s="29" t="s">
        <v>2</v>
      </c>
      <c r="H989" s="29" t="s">
        <v>2</v>
      </c>
      <c r="I989" s="29" t="s">
        <v>3</v>
      </c>
      <c r="J989" s="30">
        <v>1</v>
      </c>
      <c r="K989" s="29" t="s">
        <v>2</v>
      </c>
      <c r="L989" s="29" t="s">
        <v>2</v>
      </c>
      <c r="M989" s="29" t="s">
        <v>2</v>
      </c>
      <c r="N989" s="29" t="s">
        <v>3</v>
      </c>
      <c r="O989" s="1"/>
      <c r="P989" s="29" t="s">
        <v>4</v>
      </c>
      <c r="Q989" s="29"/>
      <c r="R989" s="85" t="s">
        <v>2</v>
      </c>
      <c r="S989" s="85" t="s">
        <v>2</v>
      </c>
      <c r="T989" s="117" t="str">
        <f t="shared" si="90"/>
        <v>ja</v>
      </c>
      <c r="U989" s="117" t="str">
        <f t="shared" si="91"/>
        <v>ja</v>
      </c>
      <c r="V989" s="142" t="s">
        <v>4585</v>
      </c>
      <c r="W989" s="118">
        <f t="shared" si="92"/>
        <v>1</v>
      </c>
      <c r="X989" s="117" t="str">
        <f t="shared" si="93"/>
        <v>OK</v>
      </c>
      <c r="Y989" s="117" t="str">
        <f t="shared" si="94"/>
        <v>keine</v>
      </c>
      <c r="Z989" s="117" t="str">
        <f t="shared" si="95"/>
        <v>OK</v>
      </c>
    </row>
    <row r="990" spans="1:26" s="117" customFormat="1" ht="12.75" hidden="1" customHeight="1" x14ac:dyDescent="0.35">
      <c r="A990" s="29" t="s">
        <v>3312</v>
      </c>
      <c r="B990" s="1" t="s">
        <v>1074</v>
      </c>
      <c r="C990" s="29" t="s">
        <v>3</v>
      </c>
      <c r="D990" s="29" t="s">
        <v>3</v>
      </c>
      <c r="E990" s="29" t="s">
        <v>2</v>
      </c>
      <c r="F990" s="29" t="s">
        <v>2</v>
      </c>
      <c r="G990" s="29" t="s">
        <v>2</v>
      </c>
      <c r="H990" s="29" t="s">
        <v>2</v>
      </c>
      <c r="I990" s="29" t="s">
        <v>3</v>
      </c>
      <c r="J990" s="30">
        <v>1</v>
      </c>
      <c r="K990" s="29" t="s">
        <v>2</v>
      </c>
      <c r="L990" s="29" t="s">
        <v>2</v>
      </c>
      <c r="M990" s="29" t="s">
        <v>2</v>
      </c>
      <c r="N990" s="29" t="s">
        <v>3</v>
      </c>
      <c r="O990" s="1"/>
      <c r="P990" s="29" t="s">
        <v>4</v>
      </c>
      <c r="Q990" s="29"/>
      <c r="R990" s="85" t="s">
        <v>2</v>
      </c>
      <c r="S990" s="85" t="s">
        <v>2</v>
      </c>
      <c r="T990" s="117" t="str">
        <f t="shared" si="90"/>
        <v>ja</v>
      </c>
      <c r="U990" s="117" t="str">
        <f t="shared" si="91"/>
        <v>ja</v>
      </c>
      <c r="V990" s="142" t="s">
        <v>4589</v>
      </c>
      <c r="W990" s="118">
        <f t="shared" si="92"/>
        <v>1</v>
      </c>
      <c r="X990" s="117" t="str">
        <f t="shared" si="93"/>
        <v>OK</v>
      </c>
      <c r="Y990" s="117" t="str">
        <f t="shared" si="94"/>
        <v>keine</v>
      </c>
      <c r="Z990" s="117" t="str">
        <f t="shared" si="95"/>
        <v>OK</v>
      </c>
    </row>
    <row r="991" spans="1:26" s="117" customFormat="1" ht="12.75" hidden="1" customHeight="1" x14ac:dyDescent="0.35">
      <c r="A991" s="29" t="s">
        <v>3313</v>
      </c>
      <c r="B991" s="1" t="s">
        <v>1075</v>
      </c>
      <c r="C991" s="29" t="s">
        <v>3</v>
      </c>
      <c r="D991" s="29" t="s">
        <v>3</v>
      </c>
      <c r="E991" s="29" t="s">
        <v>2</v>
      </c>
      <c r="F991" s="29" t="s">
        <v>2</v>
      </c>
      <c r="G991" s="29" t="s">
        <v>2</v>
      </c>
      <c r="H991" s="29" t="s">
        <v>2</v>
      </c>
      <c r="I991" s="133" t="s">
        <v>3</v>
      </c>
      <c r="J991" s="134">
        <v>1</v>
      </c>
      <c r="K991" s="29" t="s">
        <v>2</v>
      </c>
      <c r="L991" s="29" t="s">
        <v>2</v>
      </c>
      <c r="M991" s="29" t="s">
        <v>2</v>
      </c>
      <c r="N991" s="29" t="s">
        <v>3</v>
      </c>
      <c r="O991" s="1"/>
      <c r="P991" s="29" t="s">
        <v>4</v>
      </c>
      <c r="Q991" s="29"/>
      <c r="R991" s="85" t="s">
        <v>2</v>
      </c>
      <c r="S991" s="85" t="s">
        <v>2</v>
      </c>
      <c r="T991" s="117" t="str">
        <f t="shared" si="90"/>
        <v>ja</v>
      </c>
      <c r="U991" s="117" t="str">
        <f t="shared" si="91"/>
        <v>ja</v>
      </c>
      <c r="V991" s="142" t="s">
        <v>4606</v>
      </c>
      <c r="W991" s="118">
        <f t="shared" si="92"/>
        <v>1</v>
      </c>
      <c r="X991" s="117" t="str">
        <f t="shared" si="93"/>
        <v>OK</v>
      </c>
      <c r="Y991" s="117" t="str">
        <f t="shared" si="94"/>
        <v>keine</v>
      </c>
      <c r="Z991" s="117" t="str">
        <f t="shared" si="95"/>
        <v>OK</v>
      </c>
    </row>
    <row r="992" spans="1:26" s="117" customFormat="1" ht="12.75" hidden="1" customHeight="1" x14ac:dyDescent="0.35">
      <c r="A992" s="29">
        <v>11973</v>
      </c>
      <c r="B992" s="1" t="s">
        <v>4403</v>
      </c>
      <c r="C992" s="29" t="s">
        <v>3</v>
      </c>
      <c r="D992" s="29" t="s">
        <v>3</v>
      </c>
      <c r="E992" s="29" t="s">
        <v>2</v>
      </c>
      <c r="F992" s="29" t="s">
        <v>2</v>
      </c>
      <c r="G992" s="29" t="s">
        <v>2</v>
      </c>
      <c r="H992" s="29" t="s">
        <v>2</v>
      </c>
      <c r="I992" s="133" t="s">
        <v>3</v>
      </c>
      <c r="J992" s="134">
        <v>1</v>
      </c>
      <c r="K992" s="29" t="s">
        <v>2</v>
      </c>
      <c r="L992" s="29" t="s">
        <v>2</v>
      </c>
      <c r="M992" s="29" t="s">
        <v>2</v>
      </c>
      <c r="N992" s="29" t="s">
        <v>3</v>
      </c>
      <c r="O992" s="1"/>
      <c r="P992" s="29" t="s">
        <v>4</v>
      </c>
      <c r="Q992" s="29"/>
      <c r="R992" s="85" t="s">
        <v>2</v>
      </c>
      <c r="S992" s="85" t="s">
        <v>2</v>
      </c>
      <c r="T992" s="117" t="str">
        <f t="shared" si="90"/>
        <v>ja</v>
      </c>
      <c r="U992" s="117" t="str">
        <f t="shared" si="91"/>
        <v>ja</v>
      </c>
      <c r="V992" s="142" t="s">
        <v>4606</v>
      </c>
      <c r="W992" s="118">
        <f t="shared" si="92"/>
        <v>1</v>
      </c>
      <c r="X992" s="117" t="str">
        <f t="shared" si="93"/>
        <v>OK</v>
      </c>
      <c r="Y992" s="117" t="str">
        <f t="shared" si="94"/>
        <v>keine</v>
      </c>
      <c r="Z992" s="117" t="str">
        <f t="shared" si="95"/>
        <v>OK</v>
      </c>
    </row>
    <row r="993" spans="1:26" s="117" customFormat="1" ht="12.75" hidden="1" customHeight="1" x14ac:dyDescent="0.35">
      <c r="A993" s="29" t="s">
        <v>3314</v>
      </c>
      <c r="B993" s="1" t="s">
        <v>1813</v>
      </c>
      <c r="C993" s="29" t="s">
        <v>2</v>
      </c>
      <c r="D993" s="29" t="s">
        <v>2</v>
      </c>
      <c r="E993" s="29" t="s">
        <v>2</v>
      </c>
      <c r="F993" s="29" t="s">
        <v>2</v>
      </c>
      <c r="G993" s="29" t="s">
        <v>2</v>
      </c>
      <c r="H993" s="29" t="s">
        <v>3</v>
      </c>
      <c r="I993" s="29" t="s">
        <v>2</v>
      </c>
      <c r="J993" s="30" t="s">
        <v>2</v>
      </c>
      <c r="K993" s="29" t="s">
        <v>2</v>
      </c>
      <c r="L993" s="29" t="s">
        <v>2</v>
      </c>
      <c r="M993" s="29" t="s">
        <v>2</v>
      </c>
      <c r="N993" s="29" t="s">
        <v>2</v>
      </c>
      <c r="O993" s="1" t="s">
        <v>2411</v>
      </c>
      <c r="P993" s="29" t="s">
        <v>59</v>
      </c>
      <c r="Q993" s="29"/>
      <c r="R993" s="85" t="s">
        <v>2</v>
      </c>
      <c r="S993" s="85" t="s">
        <v>2</v>
      </c>
      <c r="T993" s="117" t="str">
        <f t="shared" si="90"/>
        <v>ja</v>
      </c>
      <c r="U993" s="117" t="str">
        <f t="shared" si="91"/>
        <v>nein</v>
      </c>
      <c r="V993" s="142" t="s">
        <v>2411</v>
      </c>
      <c r="W993" s="118" t="str">
        <f t="shared" si="92"/>
        <v>nein</v>
      </c>
      <c r="X993" s="117" t="str">
        <f t="shared" si="93"/>
        <v>OK</v>
      </c>
      <c r="Y993" s="117" t="str">
        <f t="shared" si="94"/>
        <v>nicht FK (Vereins-RS)</v>
      </c>
      <c r="Z993" s="117" t="str">
        <f t="shared" si="95"/>
        <v>OK</v>
      </c>
    </row>
    <row r="994" spans="1:26" s="117" customFormat="1" ht="12.75" hidden="1" customHeight="1" x14ac:dyDescent="0.35">
      <c r="A994" s="29" t="s">
        <v>3315</v>
      </c>
      <c r="B994" s="1" t="s">
        <v>244</v>
      </c>
      <c r="C994" s="29" t="s">
        <v>3</v>
      </c>
      <c r="D994" s="29" t="s">
        <v>3</v>
      </c>
      <c r="E994" s="29" t="s">
        <v>2</v>
      </c>
      <c r="F994" s="29" t="s">
        <v>2</v>
      </c>
      <c r="G994" s="29" t="s">
        <v>2</v>
      </c>
      <c r="H994" s="29" t="s">
        <v>2</v>
      </c>
      <c r="I994" s="29" t="s">
        <v>3</v>
      </c>
      <c r="J994" s="30">
        <v>3</v>
      </c>
      <c r="K994" s="29" t="s">
        <v>2</v>
      </c>
      <c r="L994" s="29" t="s">
        <v>2</v>
      </c>
      <c r="M994" s="29" t="s">
        <v>2</v>
      </c>
      <c r="N994" s="29" t="s">
        <v>3</v>
      </c>
      <c r="O994" s="1"/>
      <c r="P994" s="29" t="s">
        <v>4</v>
      </c>
      <c r="Q994" s="29"/>
      <c r="R994" s="85" t="s">
        <v>2</v>
      </c>
      <c r="S994" s="85" t="s">
        <v>2</v>
      </c>
      <c r="T994" s="117" t="str">
        <f t="shared" si="90"/>
        <v>ja</v>
      </c>
      <c r="U994" s="117" t="str">
        <f t="shared" si="91"/>
        <v>ja</v>
      </c>
      <c r="V994" s="142" t="s">
        <v>4589</v>
      </c>
      <c r="W994" s="118">
        <f t="shared" si="92"/>
        <v>3</v>
      </c>
      <c r="X994" s="117" t="str">
        <f t="shared" si="93"/>
        <v>OK</v>
      </c>
      <c r="Y994" s="117" t="str">
        <f t="shared" si="94"/>
        <v>keine</v>
      </c>
      <c r="Z994" s="117" t="str">
        <f t="shared" si="95"/>
        <v>OK</v>
      </c>
    </row>
    <row r="995" spans="1:26" s="117" customFormat="1" ht="12.75" hidden="1" customHeight="1" x14ac:dyDescent="0.35">
      <c r="A995" s="29" t="s">
        <v>3316</v>
      </c>
      <c r="B995" s="1" t="s">
        <v>1814</v>
      </c>
      <c r="C995" s="29" t="s">
        <v>2</v>
      </c>
      <c r="D995" s="29" t="s">
        <v>2</v>
      </c>
      <c r="E995" s="29" t="s">
        <v>2</v>
      </c>
      <c r="F995" s="29" t="s">
        <v>2</v>
      </c>
      <c r="G995" s="29" t="s">
        <v>2</v>
      </c>
      <c r="H995" s="29" t="s">
        <v>3</v>
      </c>
      <c r="I995" s="29" t="s">
        <v>2</v>
      </c>
      <c r="J995" s="30" t="s">
        <v>2</v>
      </c>
      <c r="K995" s="29" t="s">
        <v>2</v>
      </c>
      <c r="L995" s="29" t="s">
        <v>2</v>
      </c>
      <c r="M995" s="29" t="s">
        <v>2</v>
      </c>
      <c r="N995" s="29" t="s">
        <v>2</v>
      </c>
      <c r="O995" s="1" t="s">
        <v>2411</v>
      </c>
      <c r="P995" s="29" t="s">
        <v>59</v>
      </c>
      <c r="Q995" s="29"/>
      <c r="R995" s="85" t="s">
        <v>2</v>
      </c>
      <c r="S995" s="85" t="s">
        <v>2</v>
      </c>
      <c r="T995" s="117" t="str">
        <f t="shared" si="90"/>
        <v>ja</v>
      </c>
      <c r="U995" s="117" t="str">
        <f t="shared" si="91"/>
        <v>nein</v>
      </c>
      <c r="V995" s="142" t="s">
        <v>2411</v>
      </c>
      <c r="W995" s="118" t="str">
        <f t="shared" si="92"/>
        <v>nein</v>
      </c>
      <c r="X995" s="117" t="str">
        <f t="shared" si="93"/>
        <v>OK</v>
      </c>
      <c r="Y995" s="117" t="str">
        <f t="shared" si="94"/>
        <v>nicht FK (Vereins-RS)</v>
      </c>
      <c r="Z995" s="117" t="str">
        <f t="shared" si="95"/>
        <v>OK</v>
      </c>
    </row>
    <row r="996" spans="1:26" s="117" customFormat="1" ht="12.75" hidden="1" customHeight="1" x14ac:dyDescent="0.35">
      <c r="A996" s="29" t="s">
        <v>3317</v>
      </c>
      <c r="B996" s="1" t="s">
        <v>245</v>
      </c>
      <c r="C996" s="29" t="s">
        <v>3</v>
      </c>
      <c r="D996" s="29" t="s">
        <v>3</v>
      </c>
      <c r="E996" s="29" t="s">
        <v>2</v>
      </c>
      <c r="F996" s="29" t="s">
        <v>2</v>
      </c>
      <c r="G996" s="29" t="s">
        <v>2</v>
      </c>
      <c r="H996" s="29" t="s">
        <v>2</v>
      </c>
      <c r="I996" s="29" t="s">
        <v>3</v>
      </c>
      <c r="J996" s="30">
        <v>1</v>
      </c>
      <c r="K996" s="29" t="s">
        <v>2</v>
      </c>
      <c r="L996" s="29" t="s">
        <v>2</v>
      </c>
      <c r="M996" s="29" t="s">
        <v>2</v>
      </c>
      <c r="N996" s="29" t="s">
        <v>3</v>
      </c>
      <c r="O996" s="1"/>
      <c r="P996" s="29" t="s">
        <v>4</v>
      </c>
      <c r="Q996" s="29"/>
      <c r="R996" s="85" t="s">
        <v>3</v>
      </c>
      <c r="S996" s="85" t="s">
        <v>3</v>
      </c>
      <c r="T996" s="117" t="str">
        <f t="shared" si="90"/>
        <v>ja</v>
      </c>
      <c r="U996" s="117" t="str">
        <f t="shared" si="91"/>
        <v>ja</v>
      </c>
      <c r="V996" s="142" t="s">
        <v>4580</v>
      </c>
      <c r="W996" s="118">
        <f t="shared" si="92"/>
        <v>1</v>
      </c>
      <c r="X996" s="117" t="str">
        <f t="shared" si="93"/>
        <v>OK</v>
      </c>
      <c r="Y996" s="117" t="str">
        <f t="shared" si="94"/>
        <v>keine</v>
      </c>
      <c r="Z996" s="117" t="str">
        <f t="shared" si="95"/>
        <v>OK</v>
      </c>
    </row>
    <row r="997" spans="1:26" s="117" customFormat="1" ht="12.75" hidden="1" customHeight="1" x14ac:dyDescent="0.35">
      <c r="A997" s="29" t="s">
        <v>2069</v>
      </c>
      <c r="B997" s="1" t="s">
        <v>2068</v>
      </c>
      <c r="C997" s="29" t="s">
        <v>3</v>
      </c>
      <c r="D997" s="29" t="s">
        <v>3</v>
      </c>
      <c r="E997" s="29" t="s">
        <v>2</v>
      </c>
      <c r="F997" s="29" t="s">
        <v>2</v>
      </c>
      <c r="G997" s="29" t="s">
        <v>2</v>
      </c>
      <c r="H997" s="29" t="s">
        <v>2</v>
      </c>
      <c r="I997" s="29" t="s">
        <v>3</v>
      </c>
      <c r="J997" s="30">
        <v>1</v>
      </c>
      <c r="K997" s="29" t="s">
        <v>2</v>
      </c>
      <c r="L997" s="29" t="s">
        <v>2</v>
      </c>
      <c r="M997" s="29" t="s">
        <v>2</v>
      </c>
      <c r="N997" s="29" t="s">
        <v>3</v>
      </c>
      <c r="O997" s="1"/>
      <c r="P997" s="29" t="s">
        <v>4</v>
      </c>
      <c r="Q997" s="29"/>
      <c r="R997" s="85" t="s">
        <v>2</v>
      </c>
      <c r="S997" s="85" t="s">
        <v>2</v>
      </c>
      <c r="T997" s="117" t="str">
        <f t="shared" si="90"/>
        <v>ja</v>
      </c>
      <c r="U997" s="117" t="str">
        <f t="shared" si="91"/>
        <v>ja</v>
      </c>
      <c r="V997" s="142" t="s">
        <v>4585</v>
      </c>
      <c r="W997" s="118">
        <f t="shared" si="92"/>
        <v>1</v>
      </c>
      <c r="X997" s="117" t="str">
        <f t="shared" si="93"/>
        <v>OK</v>
      </c>
      <c r="Y997" s="117" t="str">
        <f t="shared" si="94"/>
        <v>keine</v>
      </c>
      <c r="Z997" s="117" t="str">
        <f t="shared" si="95"/>
        <v>OK</v>
      </c>
    </row>
    <row r="998" spans="1:26" s="117" customFormat="1" ht="12.75" hidden="1" customHeight="1" x14ac:dyDescent="0.35">
      <c r="A998" s="29" t="s">
        <v>3318</v>
      </c>
      <c r="B998" s="1" t="s">
        <v>1195</v>
      </c>
      <c r="C998" s="29" t="s">
        <v>3</v>
      </c>
      <c r="D998" s="29" t="s">
        <v>3</v>
      </c>
      <c r="E998" s="29" t="s">
        <v>2</v>
      </c>
      <c r="F998" s="29" t="s">
        <v>2</v>
      </c>
      <c r="G998" s="29" t="s">
        <v>2</v>
      </c>
      <c r="H998" s="29" t="s">
        <v>2</v>
      </c>
      <c r="I998" s="29" t="s">
        <v>3</v>
      </c>
      <c r="J998" s="30">
        <v>3</v>
      </c>
      <c r="K998" s="29" t="s">
        <v>2</v>
      </c>
      <c r="L998" s="29" t="s">
        <v>2</v>
      </c>
      <c r="M998" s="29" t="s">
        <v>2</v>
      </c>
      <c r="N998" s="29" t="s">
        <v>3</v>
      </c>
      <c r="O998" s="1"/>
      <c r="P998" s="29" t="s">
        <v>4</v>
      </c>
      <c r="Q998" s="29"/>
      <c r="R998" s="85" t="s">
        <v>2</v>
      </c>
      <c r="S998" s="85" t="s">
        <v>2</v>
      </c>
      <c r="T998" s="117" t="str">
        <f t="shared" si="90"/>
        <v>ja</v>
      </c>
      <c r="U998" s="117" t="str">
        <f t="shared" si="91"/>
        <v>ja</v>
      </c>
      <c r="V998" s="142" t="s">
        <v>4591</v>
      </c>
      <c r="W998" s="118">
        <f t="shared" si="92"/>
        <v>3</v>
      </c>
      <c r="X998" s="117" t="str">
        <f t="shared" si="93"/>
        <v>OK</v>
      </c>
      <c r="Y998" s="117" t="str">
        <f t="shared" si="94"/>
        <v>keine</v>
      </c>
      <c r="Z998" s="117" t="str">
        <f t="shared" si="95"/>
        <v>OK</v>
      </c>
    </row>
    <row r="999" spans="1:26" s="117" customFormat="1" ht="12.75" hidden="1" customHeight="1" x14ac:dyDescent="0.35">
      <c r="A999" s="29" t="s">
        <v>3319</v>
      </c>
      <c r="B999" s="1" t="s">
        <v>1196</v>
      </c>
      <c r="C999" s="29" t="s">
        <v>3</v>
      </c>
      <c r="D999" s="29" t="s">
        <v>3</v>
      </c>
      <c r="E999" s="29" t="s">
        <v>2</v>
      </c>
      <c r="F999" s="29" t="s">
        <v>2</v>
      </c>
      <c r="G999" s="29" t="s">
        <v>2</v>
      </c>
      <c r="H999" s="29" t="s">
        <v>2</v>
      </c>
      <c r="I999" s="29" t="s">
        <v>3</v>
      </c>
      <c r="J999" s="30">
        <v>3</v>
      </c>
      <c r="K999" s="29" t="s">
        <v>2</v>
      </c>
      <c r="L999" s="29" t="s">
        <v>2</v>
      </c>
      <c r="M999" s="29" t="s">
        <v>2</v>
      </c>
      <c r="N999" s="29" t="s">
        <v>3</v>
      </c>
      <c r="O999" s="1"/>
      <c r="P999" s="29" t="s">
        <v>4</v>
      </c>
      <c r="Q999" s="29"/>
      <c r="R999" s="85" t="s">
        <v>2</v>
      </c>
      <c r="S999" s="85" t="s">
        <v>2</v>
      </c>
      <c r="T999" s="117" t="str">
        <f t="shared" si="90"/>
        <v>ja</v>
      </c>
      <c r="U999" s="117" t="str">
        <f t="shared" si="91"/>
        <v>ja</v>
      </c>
      <c r="V999" s="142" t="s">
        <v>4591</v>
      </c>
      <c r="W999" s="118">
        <f t="shared" si="92"/>
        <v>3</v>
      </c>
      <c r="X999" s="117" t="str">
        <f t="shared" si="93"/>
        <v>OK</v>
      </c>
      <c r="Y999" s="117" t="str">
        <f t="shared" si="94"/>
        <v>keine</v>
      </c>
      <c r="Z999" s="117" t="str">
        <f t="shared" si="95"/>
        <v>OK</v>
      </c>
    </row>
    <row r="1000" spans="1:26" s="117" customFormat="1" ht="12.75" hidden="1" customHeight="1" x14ac:dyDescent="0.35">
      <c r="A1000" s="29" t="s">
        <v>3320</v>
      </c>
      <c r="B1000" s="1" t="s">
        <v>1188</v>
      </c>
      <c r="C1000" s="29" t="s">
        <v>3</v>
      </c>
      <c r="D1000" s="29" t="s">
        <v>3</v>
      </c>
      <c r="E1000" s="29" t="s">
        <v>2</v>
      </c>
      <c r="F1000" s="29" t="s">
        <v>2</v>
      </c>
      <c r="G1000" s="29" t="s">
        <v>2</v>
      </c>
      <c r="H1000" s="29" t="s">
        <v>2</v>
      </c>
      <c r="I1000" s="29" t="s">
        <v>3</v>
      </c>
      <c r="J1000" s="30">
        <v>3</v>
      </c>
      <c r="K1000" s="29" t="s">
        <v>2</v>
      </c>
      <c r="L1000" s="29" t="s">
        <v>2</v>
      </c>
      <c r="M1000" s="29" t="s">
        <v>2</v>
      </c>
      <c r="N1000" s="29" t="s">
        <v>3</v>
      </c>
      <c r="O1000" s="1"/>
      <c r="P1000" s="29" t="s">
        <v>4</v>
      </c>
      <c r="Q1000" s="29"/>
      <c r="R1000" s="85" t="s">
        <v>2</v>
      </c>
      <c r="S1000" s="85" t="s">
        <v>2</v>
      </c>
      <c r="T1000" s="117" t="str">
        <f t="shared" si="90"/>
        <v>ja</v>
      </c>
      <c r="U1000" s="117" t="str">
        <f t="shared" si="91"/>
        <v>ja</v>
      </c>
      <c r="V1000" s="142" t="s">
        <v>4591</v>
      </c>
      <c r="W1000" s="118">
        <f t="shared" si="92"/>
        <v>3</v>
      </c>
      <c r="X1000" s="117" t="str">
        <f t="shared" si="93"/>
        <v>OK</v>
      </c>
      <c r="Y1000" s="117" t="str">
        <f t="shared" si="94"/>
        <v>keine</v>
      </c>
      <c r="Z1000" s="117" t="str">
        <f t="shared" si="95"/>
        <v>OK</v>
      </c>
    </row>
    <row r="1001" spans="1:26" s="117" customFormat="1" ht="12.75" hidden="1" customHeight="1" x14ac:dyDescent="0.35">
      <c r="A1001" s="29" t="s">
        <v>3321</v>
      </c>
      <c r="B1001" s="1" t="s">
        <v>1020</v>
      </c>
      <c r="C1001" s="29" t="s">
        <v>3</v>
      </c>
      <c r="D1001" s="29" t="s">
        <v>3</v>
      </c>
      <c r="E1001" s="29" t="s">
        <v>2</v>
      </c>
      <c r="F1001" s="29" t="s">
        <v>2</v>
      </c>
      <c r="G1001" s="29" t="s">
        <v>2</v>
      </c>
      <c r="H1001" s="29" t="s">
        <v>2</v>
      </c>
      <c r="I1001" s="29" t="s">
        <v>3</v>
      </c>
      <c r="J1001" s="30">
        <v>1</v>
      </c>
      <c r="K1001" s="29" t="s">
        <v>2</v>
      </c>
      <c r="L1001" s="29" t="s">
        <v>2</v>
      </c>
      <c r="M1001" s="29" t="s">
        <v>2</v>
      </c>
      <c r="N1001" s="29" t="s">
        <v>3</v>
      </c>
      <c r="O1001" s="1"/>
      <c r="P1001" s="29" t="s">
        <v>4</v>
      </c>
      <c r="Q1001" s="29"/>
      <c r="R1001" s="85" t="s">
        <v>2</v>
      </c>
      <c r="S1001" s="85" t="s">
        <v>2</v>
      </c>
      <c r="T1001" s="117" t="str">
        <f t="shared" si="90"/>
        <v>ja</v>
      </c>
      <c r="U1001" s="117" t="str">
        <f t="shared" si="91"/>
        <v>ja</v>
      </c>
      <c r="V1001" s="142" t="s">
        <v>4577</v>
      </c>
      <c r="W1001" s="118">
        <f t="shared" si="92"/>
        <v>1</v>
      </c>
      <c r="X1001" s="117" t="str">
        <f t="shared" si="93"/>
        <v>OK</v>
      </c>
      <c r="Y1001" s="117" t="str">
        <f t="shared" si="94"/>
        <v>keine</v>
      </c>
      <c r="Z1001" s="117" t="str">
        <f t="shared" si="95"/>
        <v>OK</v>
      </c>
    </row>
    <row r="1002" spans="1:26" s="117" customFormat="1" ht="12.75" hidden="1" customHeight="1" x14ac:dyDescent="0.35">
      <c r="A1002" s="29" t="s">
        <v>3322</v>
      </c>
      <c r="B1002" s="1" t="s">
        <v>215</v>
      </c>
      <c r="C1002" s="29" t="s">
        <v>3</v>
      </c>
      <c r="D1002" s="29" t="s">
        <v>3</v>
      </c>
      <c r="E1002" s="29" t="s">
        <v>2</v>
      </c>
      <c r="F1002" s="29" t="s">
        <v>2</v>
      </c>
      <c r="G1002" s="29" t="s">
        <v>2</v>
      </c>
      <c r="H1002" s="29" t="s">
        <v>2</v>
      </c>
      <c r="I1002" s="133" t="s">
        <v>3</v>
      </c>
      <c r="J1002" s="134">
        <v>1</v>
      </c>
      <c r="K1002" s="29" t="s">
        <v>2</v>
      </c>
      <c r="L1002" s="29" t="s">
        <v>2</v>
      </c>
      <c r="M1002" s="29" t="s">
        <v>2</v>
      </c>
      <c r="N1002" s="29" t="s">
        <v>3</v>
      </c>
      <c r="O1002" s="1"/>
      <c r="P1002" s="29" t="s">
        <v>4</v>
      </c>
      <c r="Q1002" s="29"/>
      <c r="R1002" s="85" t="s">
        <v>2</v>
      </c>
      <c r="S1002" s="85" t="s">
        <v>2</v>
      </c>
      <c r="T1002" s="117" t="str">
        <f t="shared" si="90"/>
        <v>ja</v>
      </c>
      <c r="U1002" s="117" t="str">
        <f t="shared" si="91"/>
        <v>ja</v>
      </c>
      <c r="V1002" s="142" t="s">
        <v>4606</v>
      </c>
      <c r="W1002" s="118">
        <f t="shared" si="92"/>
        <v>1</v>
      </c>
      <c r="X1002" s="117" t="str">
        <f t="shared" si="93"/>
        <v>OK</v>
      </c>
      <c r="Y1002" s="117" t="str">
        <f t="shared" si="94"/>
        <v>keine</v>
      </c>
      <c r="Z1002" s="117" t="str">
        <f t="shared" si="95"/>
        <v>OK</v>
      </c>
    </row>
    <row r="1003" spans="1:26" s="117" customFormat="1" ht="12.75" hidden="1" customHeight="1" x14ac:dyDescent="0.35">
      <c r="A1003" s="29" t="s">
        <v>3323</v>
      </c>
      <c r="B1003" s="1" t="s">
        <v>37</v>
      </c>
      <c r="C1003" s="29" t="s">
        <v>3</v>
      </c>
      <c r="D1003" s="29" t="s">
        <v>3</v>
      </c>
      <c r="E1003" s="29" t="s">
        <v>2</v>
      </c>
      <c r="F1003" s="29" t="s">
        <v>2</v>
      </c>
      <c r="G1003" s="29" t="s">
        <v>2</v>
      </c>
      <c r="H1003" s="29" t="s">
        <v>2</v>
      </c>
      <c r="I1003" s="29" t="s">
        <v>3</v>
      </c>
      <c r="J1003" s="30">
        <v>1</v>
      </c>
      <c r="K1003" s="29" t="s">
        <v>2</v>
      </c>
      <c r="L1003" s="29" t="s">
        <v>2</v>
      </c>
      <c r="M1003" s="29" t="s">
        <v>2</v>
      </c>
      <c r="N1003" s="29" t="s">
        <v>3</v>
      </c>
      <c r="O1003" s="1"/>
      <c r="P1003" s="29" t="s">
        <v>4</v>
      </c>
      <c r="Q1003" s="29"/>
      <c r="R1003" s="85" t="s">
        <v>3</v>
      </c>
      <c r="S1003" s="85" t="s">
        <v>3</v>
      </c>
      <c r="T1003" s="117" t="str">
        <f t="shared" si="90"/>
        <v>ja</v>
      </c>
      <c r="U1003" s="117" t="str">
        <f t="shared" si="91"/>
        <v>ja</v>
      </c>
      <c r="V1003" s="142" t="s">
        <v>4622</v>
      </c>
      <c r="W1003" s="118">
        <f t="shared" si="92"/>
        <v>1</v>
      </c>
      <c r="X1003" s="117" t="str">
        <f t="shared" si="93"/>
        <v>OK</v>
      </c>
      <c r="Y1003" s="117" t="str">
        <f t="shared" si="94"/>
        <v>keine</v>
      </c>
      <c r="Z1003" s="117" t="str">
        <f t="shared" si="95"/>
        <v>OK</v>
      </c>
    </row>
    <row r="1004" spans="1:26" s="117" customFormat="1" ht="12.75" hidden="1" customHeight="1" x14ac:dyDescent="0.35">
      <c r="A1004" s="29" t="s">
        <v>3324</v>
      </c>
      <c r="B1004" s="1" t="s">
        <v>1247</v>
      </c>
      <c r="C1004" s="29" t="s">
        <v>3</v>
      </c>
      <c r="D1004" s="29" t="s">
        <v>3</v>
      </c>
      <c r="E1004" s="29" t="s">
        <v>2</v>
      </c>
      <c r="F1004" s="29" t="s">
        <v>2</v>
      </c>
      <c r="G1004" s="29" t="s">
        <v>2</v>
      </c>
      <c r="H1004" s="29" t="s">
        <v>2</v>
      </c>
      <c r="I1004" s="29" t="s">
        <v>3</v>
      </c>
      <c r="J1004" s="30">
        <v>1</v>
      </c>
      <c r="K1004" s="29" t="s">
        <v>2</v>
      </c>
      <c r="L1004" s="29" t="s">
        <v>2</v>
      </c>
      <c r="M1004" s="29" t="s">
        <v>2</v>
      </c>
      <c r="N1004" s="29" t="s">
        <v>3</v>
      </c>
      <c r="O1004" s="1"/>
      <c r="P1004" s="29" t="s">
        <v>4</v>
      </c>
      <c r="Q1004" s="29"/>
      <c r="R1004" s="85" t="s">
        <v>3</v>
      </c>
      <c r="S1004" s="85" t="s">
        <v>3</v>
      </c>
      <c r="T1004" s="117" t="str">
        <f t="shared" si="90"/>
        <v>ja</v>
      </c>
      <c r="U1004" s="117" t="str">
        <f t="shared" si="91"/>
        <v>ja</v>
      </c>
      <c r="V1004" s="142" t="s">
        <v>4622</v>
      </c>
      <c r="W1004" s="118">
        <f t="shared" si="92"/>
        <v>1</v>
      </c>
      <c r="X1004" s="117" t="str">
        <f t="shared" si="93"/>
        <v>OK</v>
      </c>
      <c r="Y1004" s="117" t="str">
        <f t="shared" si="94"/>
        <v>keine</v>
      </c>
      <c r="Z1004" s="117" t="str">
        <f t="shared" si="95"/>
        <v>OK</v>
      </c>
    </row>
    <row r="1005" spans="1:26" s="117" customFormat="1" ht="12.75" hidden="1" customHeight="1" x14ac:dyDescent="0.35">
      <c r="A1005" s="29" t="s">
        <v>3325</v>
      </c>
      <c r="B1005" s="1" t="s">
        <v>1248</v>
      </c>
      <c r="C1005" s="29" t="s">
        <v>3</v>
      </c>
      <c r="D1005" s="29" t="s">
        <v>3</v>
      </c>
      <c r="E1005" s="29" t="s">
        <v>2</v>
      </c>
      <c r="F1005" s="29" t="s">
        <v>2</v>
      </c>
      <c r="G1005" s="29" t="s">
        <v>2</v>
      </c>
      <c r="H1005" s="29" t="s">
        <v>2</v>
      </c>
      <c r="I1005" s="29" t="s">
        <v>3</v>
      </c>
      <c r="J1005" s="30">
        <v>1</v>
      </c>
      <c r="K1005" s="29" t="s">
        <v>2</v>
      </c>
      <c r="L1005" s="29" t="s">
        <v>2</v>
      </c>
      <c r="M1005" s="29" t="s">
        <v>2</v>
      </c>
      <c r="N1005" s="29" t="s">
        <v>3</v>
      </c>
      <c r="O1005" s="1"/>
      <c r="P1005" s="29" t="s">
        <v>4</v>
      </c>
      <c r="Q1005" s="29"/>
      <c r="R1005" s="85" t="s">
        <v>3</v>
      </c>
      <c r="S1005" s="85" t="s">
        <v>3</v>
      </c>
      <c r="T1005" s="117" t="str">
        <f t="shared" si="90"/>
        <v>ja</v>
      </c>
      <c r="U1005" s="117" t="str">
        <f t="shared" si="91"/>
        <v>ja</v>
      </c>
      <c r="V1005" s="142" t="s">
        <v>4622</v>
      </c>
      <c r="W1005" s="118">
        <f t="shared" si="92"/>
        <v>1</v>
      </c>
      <c r="X1005" s="117" t="str">
        <f t="shared" si="93"/>
        <v>OK</v>
      </c>
      <c r="Y1005" s="117" t="str">
        <f t="shared" si="94"/>
        <v>keine</v>
      </c>
      <c r="Z1005" s="117" t="str">
        <f t="shared" si="95"/>
        <v>OK</v>
      </c>
    </row>
    <row r="1006" spans="1:26" s="117" customFormat="1" ht="12.75" hidden="1" customHeight="1" x14ac:dyDescent="0.35">
      <c r="A1006" s="29" t="s">
        <v>3326</v>
      </c>
      <c r="B1006" s="1" t="s">
        <v>1249</v>
      </c>
      <c r="C1006" s="29" t="s">
        <v>3</v>
      </c>
      <c r="D1006" s="29" t="s">
        <v>3</v>
      </c>
      <c r="E1006" s="29" t="s">
        <v>2</v>
      </c>
      <c r="F1006" s="29" t="s">
        <v>2</v>
      </c>
      <c r="G1006" s="29" t="s">
        <v>2</v>
      </c>
      <c r="H1006" s="29" t="s">
        <v>2</v>
      </c>
      <c r="I1006" s="29" t="s">
        <v>3</v>
      </c>
      <c r="J1006" s="30">
        <v>1</v>
      </c>
      <c r="K1006" s="29" t="s">
        <v>2</v>
      </c>
      <c r="L1006" s="29" t="s">
        <v>2</v>
      </c>
      <c r="M1006" s="29" t="s">
        <v>2</v>
      </c>
      <c r="N1006" s="29" t="s">
        <v>3</v>
      </c>
      <c r="O1006" s="1"/>
      <c r="P1006" s="29" t="s">
        <v>4</v>
      </c>
      <c r="Q1006" s="29"/>
      <c r="R1006" s="85" t="s">
        <v>3</v>
      </c>
      <c r="S1006" s="85" t="s">
        <v>3</v>
      </c>
      <c r="T1006" s="117" t="str">
        <f t="shared" si="90"/>
        <v>ja</v>
      </c>
      <c r="U1006" s="117" t="str">
        <f t="shared" si="91"/>
        <v>ja</v>
      </c>
      <c r="V1006" s="142" t="s">
        <v>4622</v>
      </c>
      <c r="W1006" s="118">
        <f t="shared" si="92"/>
        <v>1</v>
      </c>
      <c r="X1006" s="117" t="str">
        <f t="shared" si="93"/>
        <v>OK</v>
      </c>
      <c r="Y1006" s="117" t="str">
        <f t="shared" si="94"/>
        <v>keine</v>
      </c>
      <c r="Z1006" s="117" t="str">
        <f t="shared" si="95"/>
        <v>OK</v>
      </c>
    </row>
    <row r="1007" spans="1:26" s="117" customFormat="1" ht="12.75" hidden="1" customHeight="1" x14ac:dyDescent="0.35">
      <c r="A1007" s="29" t="s">
        <v>3327</v>
      </c>
      <c r="B1007" s="1" t="s">
        <v>419</v>
      </c>
      <c r="C1007" s="29" t="s">
        <v>3</v>
      </c>
      <c r="D1007" s="29" t="s">
        <v>3</v>
      </c>
      <c r="E1007" s="29" t="s">
        <v>2</v>
      </c>
      <c r="F1007" s="29" t="s">
        <v>2</v>
      </c>
      <c r="G1007" s="29" t="s">
        <v>2</v>
      </c>
      <c r="H1007" s="29" t="s">
        <v>2</v>
      </c>
      <c r="I1007" s="29" t="s">
        <v>3</v>
      </c>
      <c r="J1007" s="30">
        <v>1</v>
      </c>
      <c r="K1007" s="29" t="s">
        <v>2</v>
      </c>
      <c r="L1007" s="29" t="s">
        <v>2</v>
      </c>
      <c r="M1007" s="29" t="s">
        <v>2</v>
      </c>
      <c r="N1007" s="29" t="s">
        <v>3</v>
      </c>
      <c r="O1007" s="1"/>
      <c r="P1007" s="29" t="s">
        <v>4</v>
      </c>
      <c r="Q1007" s="29"/>
      <c r="R1007" s="85" t="s">
        <v>3</v>
      </c>
      <c r="S1007" s="85" t="s">
        <v>3</v>
      </c>
      <c r="T1007" s="117" t="str">
        <f t="shared" si="90"/>
        <v>ja</v>
      </c>
      <c r="U1007" s="117" t="str">
        <f t="shared" si="91"/>
        <v>ja</v>
      </c>
      <c r="V1007" s="142" t="s">
        <v>4622</v>
      </c>
      <c r="W1007" s="118">
        <f t="shared" si="92"/>
        <v>1</v>
      </c>
      <c r="X1007" s="117" t="str">
        <f t="shared" si="93"/>
        <v>OK</v>
      </c>
      <c r="Y1007" s="117" t="str">
        <f t="shared" si="94"/>
        <v>keine</v>
      </c>
      <c r="Z1007" s="117" t="str">
        <f t="shared" si="95"/>
        <v>OK</v>
      </c>
    </row>
    <row r="1008" spans="1:26" s="117" customFormat="1" ht="12.75" hidden="1" customHeight="1" x14ac:dyDescent="0.35">
      <c r="A1008" s="29" t="s">
        <v>3328</v>
      </c>
      <c r="B1008" s="1" t="s">
        <v>393</v>
      </c>
      <c r="C1008" s="29" t="s">
        <v>3</v>
      </c>
      <c r="D1008" s="29" t="s">
        <v>3</v>
      </c>
      <c r="E1008" s="29" t="s">
        <v>2</v>
      </c>
      <c r="F1008" s="29" t="s">
        <v>2</v>
      </c>
      <c r="G1008" s="29" t="s">
        <v>2</v>
      </c>
      <c r="H1008" s="29" t="s">
        <v>2</v>
      </c>
      <c r="I1008" s="29" t="s">
        <v>3</v>
      </c>
      <c r="J1008" s="30">
        <v>1</v>
      </c>
      <c r="K1008" s="29" t="s">
        <v>2</v>
      </c>
      <c r="L1008" s="29" t="s">
        <v>2</v>
      </c>
      <c r="M1008" s="29" t="s">
        <v>2</v>
      </c>
      <c r="N1008" s="29" t="s">
        <v>3</v>
      </c>
      <c r="O1008" s="1"/>
      <c r="P1008" s="29" t="s">
        <v>4</v>
      </c>
      <c r="Q1008" s="29"/>
      <c r="R1008" s="85" t="s">
        <v>2</v>
      </c>
      <c r="S1008" s="85" t="s">
        <v>2</v>
      </c>
      <c r="T1008" s="117" t="str">
        <f t="shared" si="90"/>
        <v>ja</v>
      </c>
      <c r="U1008" s="117" t="str">
        <f t="shared" si="91"/>
        <v>ja</v>
      </c>
      <c r="V1008" s="142" t="s">
        <v>4577</v>
      </c>
      <c r="W1008" s="118">
        <f t="shared" si="92"/>
        <v>1</v>
      </c>
      <c r="X1008" s="117" t="str">
        <f t="shared" si="93"/>
        <v>OK</v>
      </c>
      <c r="Y1008" s="117" t="str">
        <f t="shared" si="94"/>
        <v>keine</v>
      </c>
      <c r="Z1008" s="117" t="str">
        <f t="shared" si="95"/>
        <v>OK</v>
      </c>
    </row>
    <row r="1009" spans="1:26" s="117" customFormat="1" ht="12.75" hidden="1" customHeight="1" x14ac:dyDescent="0.35">
      <c r="A1009" s="29" t="s">
        <v>3329</v>
      </c>
      <c r="B1009" s="1" t="s">
        <v>246</v>
      </c>
      <c r="C1009" s="29" t="s">
        <v>3</v>
      </c>
      <c r="D1009" s="29" t="s">
        <v>3</v>
      </c>
      <c r="E1009" s="29" t="s">
        <v>2</v>
      </c>
      <c r="F1009" s="29" t="s">
        <v>2</v>
      </c>
      <c r="G1009" s="29" t="s">
        <v>2</v>
      </c>
      <c r="H1009" s="29" t="s">
        <v>2</v>
      </c>
      <c r="I1009" s="29" t="s">
        <v>3</v>
      </c>
      <c r="J1009" s="30">
        <v>4</v>
      </c>
      <c r="K1009" s="29" t="s">
        <v>2</v>
      </c>
      <c r="L1009" s="29" t="s">
        <v>2</v>
      </c>
      <c r="M1009" s="29" t="s">
        <v>2</v>
      </c>
      <c r="N1009" s="29" t="s">
        <v>3</v>
      </c>
      <c r="O1009" s="1" t="s">
        <v>2412</v>
      </c>
      <c r="P1009" s="29">
        <v>1195</v>
      </c>
      <c r="Q1009" s="29"/>
      <c r="R1009" s="85" t="s">
        <v>2</v>
      </c>
      <c r="S1009" s="85" t="s">
        <v>2</v>
      </c>
      <c r="T1009" s="117" t="str">
        <f t="shared" si="90"/>
        <v>ja</v>
      </c>
      <c r="U1009" s="117" t="str">
        <f t="shared" si="91"/>
        <v>ja</v>
      </c>
      <c r="V1009" s="142" t="s">
        <v>4587</v>
      </c>
      <c r="W1009" s="118">
        <f t="shared" si="92"/>
        <v>4</v>
      </c>
      <c r="X1009" s="117" t="str">
        <f t="shared" si="93"/>
        <v>OK</v>
      </c>
      <c r="Y1009" s="117">
        <f t="shared" si="94"/>
        <v>1195</v>
      </c>
      <c r="Z1009" s="117" t="str">
        <f t="shared" si="95"/>
        <v>OK</v>
      </c>
    </row>
    <row r="1010" spans="1:26" s="117" customFormat="1" ht="12.75" hidden="1" customHeight="1" x14ac:dyDescent="0.35">
      <c r="A1010" s="29" t="s">
        <v>3330</v>
      </c>
      <c r="B1010" s="1" t="s">
        <v>300</v>
      </c>
      <c r="C1010" s="29" t="s">
        <v>3</v>
      </c>
      <c r="D1010" s="29" t="s">
        <v>3</v>
      </c>
      <c r="E1010" s="29" t="s">
        <v>2</v>
      </c>
      <c r="F1010" s="29" t="s">
        <v>2</v>
      </c>
      <c r="G1010" s="29" t="s">
        <v>2</v>
      </c>
      <c r="H1010" s="29" t="s">
        <v>2</v>
      </c>
      <c r="I1010" s="29" t="s">
        <v>3</v>
      </c>
      <c r="J1010" s="30">
        <v>1</v>
      </c>
      <c r="K1010" s="29" t="s">
        <v>2</v>
      </c>
      <c r="L1010" s="29" t="s">
        <v>2</v>
      </c>
      <c r="M1010" s="29" t="s">
        <v>2</v>
      </c>
      <c r="N1010" s="29" t="s">
        <v>3</v>
      </c>
      <c r="O1010" s="1"/>
      <c r="P1010" s="29" t="s">
        <v>4</v>
      </c>
      <c r="Q1010" s="29"/>
      <c r="R1010" s="85" t="s">
        <v>2</v>
      </c>
      <c r="S1010" s="85" t="s">
        <v>2</v>
      </c>
      <c r="T1010" s="117" t="str">
        <f t="shared" si="90"/>
        <v>ja</v>
      </c>
      <c r="U1010" s="117" t="str">
        <f t="shared" si="91"/>
        <v>ja</v>
      </c>
      <c r="V1010" s="142" t="s">
        <v>4594</v>
      </c>
      <c r="W1010" s="118">
        <f t="shared" si="92"/>
        <v>1</v>
      </c>
      <c r="X1010" s="117" t="str">
        <f t="shared" si="93"/>
        <v>OK</v>
      </c>
      <c r="Y1010" s="117" t="str">
        <f t="shared" si="94"/>
        <v>keine</v>
      </c>
      <c r="Z1010" s="117" t="str">
        <f t="shared" si="95"/>
        <v>OK</v>
      </c>
    </row>
    <row r="1011" spans="1:26" s="117" customFormat="1" ht="12.75" hidden="1" customHeight="1" x14ac:dyDescent="0.35">
      <c r="A1011" s="29" t="s">
        <v>3331</v>
      </c>
      <c r="B1011" s="1" t="s">
        <v>301</v>
      </c>
      <c r="C1011" s="29" t="s">
        <v>3</v>
      </c>
      <c r="D1011" s="29" t="s">
        <v>3</v>
      </c>
      <c r="E1011" s="29" t="s">
        <v>2</v>
      </c>
      <c r="F1011" s="29" t="s">
        <v>2</v>
      </c>
      <c r="G1011" s="29" t="s">
        <v>2</v>
      </c>
      <c r="H1011" s="29" t="s">
        <v>2</v>
      </c>
      <c r="I1011" s="29" t="s">
        <v>3</v>
      </c>
      <c r="J1011" s="30">
        <v>1</v>
      </c>
      <c r="K1011" s="29" t="s">
        <v>2</v>
      </c>
      <c r="L1011" s="29" t="s">
        <v>2</v>
      </c>
      <c r="M1011" s="29" t="s">
        <v>2</v>
      </c>
      <c r="N1011" s="29" t="s">
        <v>3</v>
      </c>
      <c r="O1011" s="1"/>
      <c r="P1011" s="29" t="s">
        <v>4</v>
      </c>
      <c r="Q1011" s="29"/>
      <c r="R1011" s="85" t="s">
        <v>2</v>
      </c>
      <c r="S1011" s="85" t="s">
        <v>2</v>
      </c>
      <c r="T1011" s="117" t="str">
        <f t="shared" si="90"/>
        <v>ja</v>
      </c>
      <c r="U1011" s="117" t="str">
        <f t="shared" si="91"/>
        <v>ja</v>
      </c>
      <c r="V1011" s="142" t="s">
        <v>4576</v>
      </c>
      <c r="W1011" s="118">
        <f t="shared" si="92"/>
        <v>1</v>
      </c>
      <c r="X1011" s="117" t="str">
        <f t="shared" si="93"/>
        <v>OK</v>
      </c>
      <c r="Y1011" s="117" t="str">
        <f t="shared" si="94"/>
        <v>keine</v>
      </c>
      <c r="Z1011" s="117" t="str">
        <f t="shared" si="95"/>
        <v>OK</v>
      </c>
    </row>
    <row r="1012" spans="1:26" s="117" customFormat="1" ht="12.75" hidden="1" customHeight="1" x14ac:dyDescent="0.35">
      <c r="A1012" s="29" t="s">
        <v>3332</v>
      </c>
      <c r="B1012" s="1" t="s">
        <v>302</v>
      </c>
      <c r="C1012" s="29" t="s">
        <v>3</v>
      </c>
      <c r="D1012" s="29" t="s">
        <v>3</v>
      </c>
      <c r="E1012" s="29" t="s">
        <v>2</v>
      </c>
      <c r="F1012" s="29" t="s">
        <v>2</v>
      </c>
      <c r="G1012" s="29" t="s">
        <v>2</v>
      </c>
      <c r="H1012" s="29" t="s">
        <v>2</v>
      </c>
      <c r="I1012" s="29" t="s">
        <v>3</v>
      </c>
      <c r="J1012" s="30">
        <v>1</v>
      </c>
      <c r="K1012" s="29" t="s">
        <v>2</v>
      </c>
      <c r="L1012" s="29" t="s">
        <v>2</v>
      </c>
      <c r="M1012" s="29" t="s">
        <v>2</v>
      </c>
      <c r="N1012" s="29" t="s">
        <v>3</v>
      </c>
      <c r="O1012" s="1"/>
      <c r="P1012" s="29" t="s">
        <v>4</v>
      </c>
      <c r="Q1012" s="29"/>
      <c r="R1012" s="85" t="s">
        <v>2</v>
      </c>
      <c r="S1012" s="85" t="s">
        <v>2</v>
      </c>
      <c r="T1012" s="117" t="str">
        <f t="shared" si="90"/>
        <v>ja</v>
      </c>
      <c r="U1012" s="117" t="str">
        <f t="shared" si="91"/>
        <v>ja</v>
      </c>
      <c r="V1012" s="142" t="s">
        <v>4594</v>
      </c>
      <c r="W1012" s="118">
        <f t="shared" si="92"/>
        <v>1</v>
      </c>
      <c r="X1012" s="117" t="str">
        <f t="shared" si="93"/>
        <v>OK</v>
      </c>
      <c r="Y1012" s="117" t="str">
        <f t="shared" si="94"/>
        <v>keine</v>
      </c>
      <c r="Z1012" s="117" t="str">
        <f t="shared" si="95"/>
        <v>OK</v>
      </c>
    </row>
    <row r="1013" spans="1:26" s="117" customFormat="1" ht="12.75" hidden="1" customHeight="1" x14ac:dyDescent="0.35">
      <c r="A1013" s="29" t="s">
        <v>3333</v>
      </c>
      <c r="B1013" s="1" t="s">
        <v>1982</v>
      </c>
      <c r="C1013" s="29" t="s">
        <v>3</v>
      </c>
      <c r="D1013" s="29" t="s">
        <v>3</v>
      </c>
      <c r="E1013" s="29" t="s">
        <v>2</v>
      </c>
      <c r="F1013" s="29" t="s">
        <v>2</v>
      </c>
      <c r="G1013" s="29" t="s">
        <v>2</v>
      </c>
      <c r="H1013" s="29" t="s">
        <v>2</v>
      </c>
      <c r="I1013" s="133" t="s">
        <v>3</v>
      </c>
      <c r="J1013" s="134">
        <v>2</v>
      </c>
      <c r="K1013" s="29" t="s">
        <v>2</v>
      </c>
      <c r="L1013" s="29" t="s">
        <v>2</v>
      </c>
      <c r="M1013" s="29" t="s">
        <v>2</v>
      </c>
      <c r="N1013" s="29" t="s">
        <v>3</v>
      </c>
      <c r="O1013" s="1"/>
      <c r="P1013" s="29" t="s">
        <v>4</v>
      </c>
      <c r="Q1013" s="29"/>
      <c r="R1013" s="85" t="s">
        <v>2</v>
      </c>
      <c r="S1013" s="85" t="s">
        <v>2</v>
      </c>
      <c r="T1013" s="117" t="str">
        <f t="shared" si="90"/>
        <v>ja</v>
      </c>
      <c r="U1013" s="117" t="str">
        <f t="shared" si="91"/>
        <v>ja</v>
      </c>
      <c r="V1013" s="142" t="s">
        <v>4582</v>
      </c>
      <c r="W1013" s="118">
        <f t="shared" si="92"/>
        <v>2</v>
      </c>
      <c r="X1013" s="117" t="str">
        <f t="shared" si="93"/>
        <v>OK</v>
      </c>
      <c r="Y1013" s="117" t="str">
        <f t="shared" si="94"/>
        <v>keine</v>
      </c>
      <c r="Z1013" s="117" t="str">
        <f t="shared" si="95"/>
        <v>OK</v>
      </c>
    </row>
    <row r="1014" spans="1:26" s="117" customFormat="1" ht="12.75" hidden="1" customHeight="1" x14ac:dyDescent="0.35">
      <c r="A1014" s="29" t="s">
        <v>3334</v>
      </c>
      <c r="B1014" s="1" t="s">
        <v>615</v>
      </c>
      <c r="C1014" s="29" t="s">
        <v>3</v>
      </c>
      <c r="D1014" s="29" t="s">
        <v>3</v>
      </c>
      <c r="E1014" s="29" t="s">
        <v>2</v>
      </c>
      <c r="F1014" s="29" t="s">
        <v>2</v>
      </c>
      <c r="G1014" s="29" t="s">
        <v>2</v>
      </c>
      <c r="H1014" s="29" t="s">
        <v>2</v>
      </c>
      <c r="I1014" s="29" t="s">
        <v>3</v>
      </c>
      <c r="J1014" s="30">
        <v>3</v>
      </c>
      <c r="K1014" s="29" t="s">
        <v>2</v>
      </c>
      <c r="L1014" s="29" t="s">
        <v>2</v>
      </c>
      <c r="M1014" s="29" t="s">
        <v>2</v>
      </c>
      <c r="N1014" s="29" t="s">
        <v>3</v>
      </c>
      <c r="O1014" s="1"/>
      <c r="P1014" s="29" t="s">
        <v>57</v>
      </c>
      <c r="Q1014" s="29"/>
      <c r="R1014" s="85" t="s">
        <v>2</v>
      </c>
      <c r="S1014" s="85" t="s">
        <v>2</v>
      </c>
      <c r="T1014" s="117" t="str">
        <f t="shared" si="90"/>
        <v>ja</v>
      </c>
      <c r="U1014" s="117" t="str">
        <f t="shared" si="91"/>
        <v>ja</v>
      </c>
      <c r="V1014" s="142" t="s">
        <v>4573</v>
      </c>
      <c r="W1014" s="118">
        <f t="shared" si="92"/>
        <v>3</v>
      </c>
      <c r="X1014" s="117" t="str">
        <f t="shared" si="93"/>
        <v>OK</v>
      </c>
      <c r="Y1014" s="117" t="str">
        <f t="shared" si="94"/>
        <v>1193/1207</v>
      </c>
      <c r="Z1014" s="117" t="str">
        <f t="shared" si="95"/>
        <v>OK</v>
      </c>
    </row>
    <row r="1015" spans="1:26" s="117" customFormat="1" ht="12.75" hidden="1" customHeight="1" x14ac:dyDescent="0.35">
      <c r="A1015" s="29" t="s">
        <v>3335</v>
      </c>
      <c r="B1015" s="1" t="s">
        <v>81</v>
      </c>
      <c r="C1015" s="29" t="s">
        <v>3</v>
      </c>
      <c r="D1015" s="29" t="s">
        <v>3</v>
      </c>
      <c r="E1015" s="29" t="s">
        <v>2</v>
      </c>
      <c r="F1015" s="29" t="s">
        <v>2</v>
      </c>
      <c r="G1015" s="29" t="s">
        <v>2</v>
      </c>
      <c r="H1015" s="29" t="s">
        <v>2</v>
      </c>
      <c r="I1015" s="133" t="s">
        <v>3</v>
      </c>
      <c r="J1015" s="134">
        <v>1</v>
      </c>
      <c r="K1015" s="29" t="s">
        <v>2</v>
      </c>
      <c r="L1015" s="29" t="s">
        <v>2</v>
      </c>
      <c r="M1015" s="29" t="s">
        <v>2</v>
      </c>
      <c r="N1015" s="29" t="s">
        <v>3</v>
      </c>
      <c r="O1015" s="1"/>
      <c r="P1015" s="29" t="s">
        <v>4</v>
      </c>
      <c r="Q1015" s="29"/>
      <c r="R1015" s="85" t="s">
        <v>2</v>
      </c>
      <c r="S1015" s="85" t="s">
        <v>2</v>
      </c>
      <c r="T1015" s="117" t="str">
        <f t="shared" si="90"/>
        <v>ja</v>
      </c>
      <c r="U1015" s="117" t="str">
        <f t="shared" si="91"/>
        <v>ja</v>
      </c>
      <c r="V1015" s="142" t="s">
        <v>4582</v>
      </c>
      <c r="W1015" s="118">
        <f t="shared" si="92"/>
        <v>1</v>
      </c>
      <c r="X1015" s="117" t="str">
        <f t="shared" si="93"/>
        <v>OK</v>
      </c>
      <c r="Y1015" s="117" t="str">
        <f t="shared" si="94"/>
        <v>keine</v>
      </c>
      <c r="Z1015" s="117" t="str">
        <f t="shared" si="95"/>
        <v>OK</v>
      </c>
    </row>
    <row r="1016" spans="1:26" s="117" customFormat="1" ht="12.75" hidden="1" customHeight="1" x14ac:dyDescent="0.35">
      <c r="A1016" s="29" t="s">
        <v>3336</v>
      </c>
      <c r="B1016" s="1" t="s">
        <v>82</v>
      </c>
      <c r="C1016" s="29" t="s">
        <v>3</v>
      </c>
      <c r="D1016" s="29" t="s">
        <v>3</v>
      </c>
      <c r="E1016" s="29" t="s">
        <v>2</v>
      </c>
      <c r="F1016" s="29" t="s">
        <v>2</v>
      </c>
      <c r="G1016" s="29" t="s">
        <v>2</v>
      </c>
      <c r="H1016" s="29" t="s">
        <v>2</v>
      </c>
      <c r="I1016" s="133" t="s">
        <v>3</v>
      </c>
      <c r="J1016" s="134">
        <v>3</v>
      </c>
      <c r="K1016" s="29" t="s">
        <v>2</v>
      </c>
      <c r="L1016" s="29" t="s">
        <v>2</v>
      </c>
      <c r="M1016" s="29" t="s">
        <v>2</v>
      </c>
      <c r="N1016" s="29" t="s">
        <v>3</v>
      </c>
      <c r="O1016" s="1"/>
      <c r="P1016" s="29" t="s">
        <v>4</v>
      </c>
      <c r="Q1016" s="29"/>
      <c r="R1016" s="85" t="s">
        <v>2</v>
      </c>
      <c r="S1016" s="85" t="s">
        <v>2</v>
      </c>
      <c r="T1016" s="117" t="str">
        <f t="shared" si="90"/>
        <v>ja</v>
      </c>
      <c r="U1016" s="117" t="str">
        <f t="shared" si="91"/>
        <v>ja</v>
      </c>
      <c r="V1016" s="142" t="s">
        <v>4588</v>
      </c>
      <c r="W1016" s="118">
        <f t="shared" si="92"/>
        <v>3</v>
      </c>
      <c r="X1016" s="117" t="str">
        <f t="shared" si="93"/>
        <v>OK</v>
      </c>
      <c r="Y1016" s="117" t="str">
        <f t="shared" si="94"/>
        <v>keine</v>
      </c>
      <c r="Z1016" s="117" t="str">
        <f t="shared" si="95"/>
        <v>OK</v>
      </c>
    </row>
    <row r="1017" spans="1:26" s="117" customFormat="1" ht="12.75" hidden="1" customHeight="1" x14ac:dyDescent="0.35">
      <c r="A1017" s="29" t="s">
        <v>3337</v>
      </c>
      <c r="B1017" s="1" t="s">
        <v>1983</v>
      </c>
      <c r="C1017" s="29" t="s">
        <v>3</v>
      </c>
      <c r="D1017" s="29" t="s">
        <v>3</v>
      </c>
      <c r="E1017" s="29" t="s">
        <v>2</v>
      </c>
      <c r="F1017" s="29" t="s">
        <v>2</v>
      </c>
      <c r="G1017" s="29" t="s">
        <v>2</v>
      </c>
      <c r="H1017" s="29" t="s">
        <v>2</v>
      </c>
      <c r="I1017" s="29" t="s">
        <v>3</v>
      </c>
      <c r="J1017" s="30">
        <v>1</v>
      </c>
      <c r="K1017" s="29" t="s">
        <v>2</v>
      </c>
      <c r="L1017" s="29" t="s">
        <v>2</v>
      </c>
      <c r="M1017" s="29" t="s">
        <v>2</v>
      </c>
      <c r="N1017" s="29" t="s">
        <v>3</v>
      </c>
      <c r="O1017" s="1"/>
      <c r="P1017" s="29" t="s">
        <v>4</v>
      </c>
      <c r="Q1017" s="29"/>
      <c r="R1017" s="85" t="s">
        <v>2</v>
      </c>
      <c r="S1017" s="85" t="s">
        <v>2</v>
      </c>
      <c r="T1017" s="117" t="str">
        <f t="shared" si="90"/>
        <v>ja</v>
      </c>
      <c r="U1017" s="117" t="s">
        <v>2</v>
      </c>
      <c r="V1017" s="142" t="s">
        <v>4578</v>
      </c>
      <c r="W1017" s="118">
        <f t="shared" si="92"/>
        <v>1</v>
      </c>
      <c r="X1017" s="117" t="str">
        <f t="shared" si="93"/>
        <v>OK</v>
      </c>
      <c r="Y1017" s="117" t="str">
        <f t="shared" si="94"/>
        <v>keine</v>
      </c>
      <c r="Z1017" s="117" t="str">
        <f t="shared" si="95"/>
        <v>OK</v>
      </c>
    </row>
    <row r="1018" spans="1:26" s="117" customFormat="1" ht="12.75" hidden="1" customHeight="1" x14ac:dyDescent="0.35">
      <c r="A1018" s="29" t="s">
        <v>3338</v>
      </c>
      <c r="B1018" s="1" t="s">
        <v>616</v>
      </c>
      <c r="C1018" s="29" t="s">
        <v>3</v>
      </c>
      <c r="D1018" s="29" t="s">
        <v>3</v>
      </c>
      <c r="E1018" s="29" t="s">
        <v>2</v>
      </c>
      <c r="F1018" s="29" t="s">
        <v>2</v>
      </c>
      <c r="G1018" s="29" t="s">
        <v>2</v>
      </c>
      <c r="H1018" s="29" t="s">
        <v>2</v>
      </c>
      <c r="I1018" s="29" t="s">
        <v>3</v>
      </c>
      <c r="J1018" s="30">
        <v>3</v>
      </c>
      <c r="K1018" s="29" t="s">
        <v>2</v>
      </c>
      <c r="L1018" s="29" t="s">
        <v>2</v>
      </c>
      <c r="M1018" s="29" t="s">
        <v>2</v>
      </c>
      <c r="N1018" s="29" t="s">
        <v>3</v>
      </c>
      <c r="O1018" s="1"/>
      <c r="P1018" s="29" t="s">
        <v>57</v>
      </c>
      <c r="Q1018" s="29"/>
      <c r="R1018" s="85" t="s">
        <v>2</v>
      </c>
      <c r="S1018" s="85" t="s">
        <v>2</v>
      </c>
      <c r="T1018" s="117" t="str">
        <f t="shared" si="90"/>
        <v>ja</v>
      </c>
      <c r="U1018" s="117" t="str">
        <f t="shared" si="91"/>
        <v>ja</v>
      </c>
      <c r="V1018" s="142" t="s">
        <v>4573</v>
      </c>
      <c r="W1018" s="118">
        <f t="shared" si="92"/>
        <v>3</v>
      </c>
      <c r="X1018" s="117" t="str">
        <f t="shared" si="93"/>
        <v>OK</v>
      </c>
      <c r="Y1018" s="117" t="str">
        <f t="shared" si="94"/>
        <v>1193/1207</v>
      </c>
      <c r="Z1018" s="117" t="str">
        <f t="shared" si="95"/>
        <v>OK</v>
      </c>
    </row>
    <row r="1019" spans="1:26" s="117" customFormat="1" ht="12.75" hidden="1" customHeight="1" x14ac:dyDescent="0.35">
      <c r="A1019" s="29" t="s">
        <v>3339</v>
      </c>
      <c r="B1019" s="1" t="s">
        <v>325</v>
      </c>
      <c r="C1019" s="29" t="s">
        <v>2</v>
      </c>
      <c r="D1019" s="29" t="s">
        <v>2</v>
      </c>
      <c r="E1019" s="29" t="s">
        <v>2</v>
      </c>
      <c r="F1019" s="29" t="s">
        <v>2</v>
      </c>
      <c r="G1019" s="29" t="s">
        <v>2</v>
      </c>
      <c r="H1019" s="29" t="s">
        <v>2</v>
      </c>
      <c r="I1019" s="29" t="s">
        <v>2</v>
      </c>
      <c r="J1019" s="30" t="s">
        <v>2</v>
      </c>
      <c r="K1019" s="29" t="s">
        <v>2</v>
      </c>
      <c r="L1019" s="29" t="s">
        <v>2</v>
      </c>
      <c r="M1019" s="29" t="s">
        <v>2</v>
      </c>
      <c r="N1019" s="29" t="s">
        <v>2</v>
      </c>
      <c r="O1019" s="1" t="s">
        <v>2411</v>
      </c>
      <c r="P1019" s="29" t="s">
        <v>59</v>
      </c>
      <c r="Q1019" s="29"/>
      <c r="R1019" s="85" t="s">
        <v>2</v>
      </c>
      <c r="S1019" s="85" t="s">
        <v>2</v>
      </c>
      <c r="T1019" s="117" t="str">
        <f t="shared" si="90"/>
        <v>nein</v>
      </c>
      <c r="U1019" s="117" t="str">
        <f t="shared" si="91"/>
        <v>nein</v>
      </c>
      <c r="V1019" s="142" t="s">
        <v>2411</v>
      </c>
      <c r="W1019" s="118" t="str">
        <f t="shared" si="92"/>
        <v>nein</v>
      </c>
      <c r="X1019" s="117" t="str">
        <f t="shared" si="93"/>
        <v>OK</v>
      </c>
      <c r="Y1019" s="117" t="str">
        <f t="shared" si="94"/>
        <v>nicht FK (Vereins-RS)</v>
      </c>
      <c r="Z1019" s="117" t="str">
        <f t="shared" si="95"/>
        <v>OK</v>
      </c>
    </row>
    <row r="1020" spans="1:26" s="117" customFormat="1" ht="12.75" hidden="1" customHeight="1" x14ac:dyDescent="0.35">
      <c r="A1020" s="29">
        <v>11989</v>
      </c>
      <c r="B1020" s="1" t="s">
        <v>4562</v>
      </c>
      <c r="C1020" s="29" t="s">
        <v>3</v>
      </c>
      <c r="D1020" s="29" t="s">
        <v>3</v>
      </c>
      <c r="E1020" s="29" t="s">
        <v>2</v>
      </c>
      <c r="F1020" s="29" t="s">
        <v>2</v>
      </c>
      <c r="G1020" s="29" t="s">
        <v>2</v>
      </c>
      <c r="H1020" s="29" t="s">
        <v>2</v>
      </c>
      <c r="I1020" s="29" t="s">
        <v>3</v>
      </c>
      <c r="J1020" s="30">
        <v>4</v>
      </c>
      <c r="K1020" s="29" t="s">
        <v>2</v>
      </c>
      <c r="L1020" s="29" t="s">
        <v>2</v>
      </c>
      <c r="M1020" s="29" t="s">
        <v>2</v>
      </c>
      <c r="N1020" s="29" t="s">
        <v>3</v>
      </c>
      <c r="O1020" s="1" t="s">
        <v>2412</v>
      </c>
      <c r="P1020" s="29" t="s">
        <v>4438</v>
      </c>
      <c r="Q1020" s="29"/>
      <c r="R1020" s="85" t="s">
        <v>2</v>
      </c>
      <c r="S1020" s="85" t="s">
        <v>2</v>
      </c>
      <c r="T1020" s="117" t="str">
        <f t="shared" si="90"/>
        <v>ja</v>
      </c>
      <c r="U1020" s="117" t="str">
        <f t="shared" si="91"/>
        <v>ja</v>
      </c>
      <c r="V1020" s="142" t="s">
        <v>4608</v>
      </c>
      <c r="W1020" s="118">
        <f t="shared" si="92"/>
        <v>4</v>
      </c>
      <c r="X1020" s="117" t="str">
        <f t="shared" si="93"/>
        <v>OK</v>
      </c>
      <c r="Y1020" s="117" t="str">
        <f t="shared" si="94"/>
        <v>1193/1207/1195</v>
      </c>
      <c r="Z1020" s="117" t="str">
        <f t="shared" si="95"/>
        <v>OK</v>
      </c>
    </row>
    <row r="1021" spans="1:26" s="117" customFormat="1" ht="12.75" hidden="1" customHeight="1" x14ac:dyDescent="0.35">
      <c r="A1021" s="29" t="s">
        <v>3340</v>
      </c>
      <c r="B1021" s="1" t="s">
        <v>1782</v>
      </c>
      <c r="C1021" s="29" t="s">
        <v>3</v>
      </c>
      <c r="D1021" s="29" t="s">
        <v>3</v>
      </c>
      <c r="E1021" s="29" t="s">
        <v>2</v>
      </c>
      <c r="F1021" s="29" t="s">
        <v>2</v>
      </c>
      <c r="G1021" s="29" t="s">
        <v>2</v>
      </c>
      <c r="H1021" s="29" t="s">
        <v>2</v>
      </c>
      <c r="I1021" s="29" t="s">
        <v>3</v>
      </c>
      <c r="J1021" s="30">
        <v>1</v>
      </c>
      <c r="K1021" s="29" t="s">
        <v>2</v>
      </c>
      <c r="L1021" s="29" t="s">
        <v>2</v>
      </c>
      <c r="M1021" s="29" t="s">
        <v>2</v>
      </c>
      <c r="N1021" s="29" t="s">
        <v>3</v>
      </c>
      <c r="O1021" s="1" t="s">
        <v>2410</v>
      </c>
      <c r="P1021" s="29" t="s">
        <v>4</v>
      </c>
      <c r="Q1021" s="29"/>
      <c r="R1021" s="85" t="s">
        <v>2</v>
      </c>
      <c r="S1021" s="85" t="s">
        <v>2</v>
      </c>
      <c r="T1021" s="117" t="str">
        <f t="shared" si="90"/>
        <v>ja</v>
      </c>
      <c r="U1021" s="117" t="str">
        <f t="shared" si="91"/>
        <v>ja</v>
      </c>
      <c r="V1021" s="142" t="s">
        <v>4590</v>
      </c>
      <c r="W1021" s="118">
        <f t="shared" si="92"/>
        <v>1</v>
      </c>
      <c r="X1021" s="117" t="str">
        <f t="shared" si="93"/>
        <v>OK</v>
      </c>
      <c r="Y1021" s="117" t="str">
        <f t="shared" si="94"/>
        <v>keine</v>
      </c>
      <c r="Z1021" s="117" t="str">
        <f t="shared" si="95"/>
        <v>OK</v>
      </c>
    </row>
    <row r="1022" spans="1:26" s="117" customFormat="1" ht="12.75" hidden="1" customHeight="1" x14ac:dyDescent="0.35">
      <c r="A1022" s="29" t="s">
        <v>3341</v>
      </c>
      <c r="B1022" s="1" t="s">
        <v>357</v>
      </c>
      <c r="C1022" s="29" t="s">
        <v>3</v>
      </c>
      <c r="D1022" s="29" t="s">
        <v>3</v>
      </c>
      <c r="E1022" s="29" t="s">
        <v>2</v>
      </c>
      <c r="F1022" s="29" t="s">
        <v>2</v>
      </c>
      <c r="G1022" s="29" t="s">
        <v>2</v>
      </c>
      <c r="H1022" s="29" t="s">
        <v>2</v>
      </c>
      <c r="I1022" s="29" t="s">
        <v>3</v>
      </c>
      <c r="J1022" s="30">
        <v>1</v>
      </c>
      <c r="K1022" s="29" t="s">
        <v>2</v>
      </c>
      <c r="L1022" s="29" t="s">
        <v>2</v>
      </c>
      <c r="M1022" s="29" t="s">
        <v>2</v>
      </c>
      <c r="N1022" s="29" t="s">
        <v>3</v>
      </c>
      <c r="O1022" s="1" t="s">
        <v>2410</v>
      </c>
      <c r="P1022" s="29" t="s">
        <v>4</v>
      </c>
      <c r="Q1022" s="29"/>
      <c r="R1022" s="85" t="s">
        <v>2</v>
      </c>
      <c r="S1022" s="85" t="s">
        <v>2</v>
      </c>
      <c r="T1022" s="117" t="str">
        <f t="shared" si="90"/>
        <v>ja</v>
      </c>
      <c r="U1022" s="117" t="str">
        <f t="shared" si="91"/>
        <v>ja</v>
      </c>
      <c r="V1022" s="142" t="s">
        <v>4590</v>
      </c>
      <c r="W1022" s="118">
        <f t="shared" si="92"/>
        <v>1</v>
      </c>
      <c r="X1022" s="117" t="str">
        <f t="shared" si="93"/>
        <v>OK</v>
      </c>
      <c r="Y1022" s="117" t="str">
        <f t="shared" si="94"/>
        <v>keine</v>
      </c>
      <c r="Z1022" s="117" t="str">
        <f t="shared" si="95"/>
        <v>OK</v>
      </c>
    </row>
    <row r="1023" spans="1:26" s="117" customFormat="1" ht="12.75" hidden="1" customHeight="1" x14ac:dyDescent="0.35">
      <c r="A1023" s="29" t="s">
        <v>3342</v>
      </c>
      <c r="B1023" s="1" t="s">
        <v>504</v>
      </c>
      <c r="C1023" s="29" t="s">
        <v>3</v>
      </c>
      <c r="D1023" s="29" t="s">
        <v>3</v>
      </c>
      <c r="E1023" s="29" t="s">
        <v>2</v>
      </c>
      <c r="F1023" s="29" t="s">
        <v>2</v>
      </c>
      <c r="G1023" s="29" t="s">
        <v>2</v>
      </c>
      <c r="H1023" s="29" t="s">
        <v>2</v>
      </c>
      <c r="I1023" s="29" t="s">
        <v>3</v>
      </c>
      <c r="J1023" s="30">
        <v>1</v>
      </c>
      <c r="K1023" s="29" t="s">
        <v>2</v>
      </c>
      <c r="L1023" s="29" t="s">
        <v>2</v>
      </c>
      <c r="M1023" s="29" t="s">
        <v>2</v>
      </c>
      <c r="N1023" s="29" t="s">
        <v>3</v>
      </c>
      <c r="O1023" s="1" t="s">
        <v>2410</v>
      </c>
      <c r="P1023" s="29" t="s">
        <v>4</v>
      </c>
      <c r="Q1023" s="29"/>
      <c r="R1023" s="85" t="s">
        <v>2</v>
      </c>
      <c r="S1023" s="85" t="s">
        <v>2</v>
      </c>
      <c r="T1023" s="117" t="str">
        <f t="shared" si="90"/>
        <v>ja</v>
      </c>
      <c r="U1023" s="117" t="str">
        <f t="shared" si="91"/>
        <v>ja</v>
      </c>
      <c r="V1023" s="142" t="s">
        <v>4590</v>
      </c>
      <c r="W1023" s="118">
        <f t="shared" si="92"/>
        <v>1</v>
      </c>
      <c r="X1023" s="117" t="str">
        <f t="shared" si="93"/>
        <v>OK</v>
      </c>
      <c r="Y1023" s="117" t="str">
        <f t="shared" si="94"/>
        <v>keine</v>
      </c>
      <c r="Z1023" s="117" t="str">
        <f t="shared" si="95"/>
        <v>OK</v>
      </c>
    </row>
    <row r="1024" spans="1:26" s="117" customFormat="1" ht="12.75" hidden="1" customHeight="1" x14ac:dyDescent="0.35">
      <c r="A1024" s="29" t="s">
        <v>3343</v>
      </c>
      <c r="B1024" s="1" t="s">
        <v>1760</v>
      </c>
      <c r="C1024" s="29" t="s">
        <v>3</v>
      </c>
      <c r="D1024" s="29" t="s">
        <v>3</v>
      </c>
      <c r="E1024" s="29" t="s">
        <v>2</v>
      </c>
      <c r="F1024" s="29" t="s">
        <v>2</v>
      </c>
      <c r="G1024" s="29" t="s">
        <v>2</v>
      </c>
      <c r="H1024" s="29" t="s">
        <v>2</v>
      </c>
      <c r="I1024" s="29" t="s">
        <v>3</v>
      </c>
      <c r="J1024" s="30">
        <v>1</v>
      </c>
      <c r="K1024" s="29" t="s">
        <v>2</v>
      </c>
      <c r="L1024" s="29" t="s">
        <v>2</v>
      </c>
      <c r="M1024" s="29" t="s">
        <v>2</v>
      </c>
      <c r="N1024" s="29" t="s">
        <v>3</v>
      </c>
      <c r="O1024" s="1" t="s">
        <v>2410</v>
      </c>
      <c r="P1024" s="29" t="s">
        <v>4</v>
      </c>
      <c r="Q1024" s="29"/>
      <c r="R1024" s="85" t="s">
        <v>2</v>
      </c>
      <c r="S1024" s="85" t="s">
        <v>2</v>
      </c>
      <c r="T1024" s="117" t="str">
        <f t="shared" si="90"/>
        <v>ja</v>
      </c>
      <c r="U1024" s="117" t="str">
        <f t="shared" si="91"/>
        <v>ja</v>
      </c>
      <c r="V1024" s="142" t="s">
        <v>4590</v>
      </c>
      <c r="W1024" s="118">
        <f t="shared" si="92"/>
        <v>1</v>
      </c>
      <c r="X1024" s="117" t="str">
        <f t="shared" si="93"/>
        <v>OK</v>
      </c>
      <c r="Y1024" s="117" t="str">
        <f t="shared" si="94"/>
        <v>keine</v>
      </c>
      <c r="Z1024" s="117" t="str">
        <f t="shared" si="95"/>
        <v>OK</v>
      </c>
    </row>
    <row r="1025" spans="1:26" s="117" customFormat="1" ht="12.75" hidden="1" customHeight="1" x14ac:dyDescent="0.35">
      <c r="A1025" s="29" t="s">
        <v>3344</v>
      </c>
      <c r="B1025" s="1" t="s">
        <v>1783</v>
      </c>
      <c r="C1025" s="29" t="s">
        <v>3</v>
      </c>
      <c r="D1025" s="29" t="s">
        <v>3</v>
      </c>
      <c r="E1025" s="29" t="s">
        <v>2</v>
      </c>
      <c r="F1025" s="29" t="s">
        <v>2</v>
      </c>
      <c r="G1025" s="29" t="s">
        <v>2</v>
      </c>
      <c r="H1025" s="29" t="s">
        <v>2</v>
      </c>
      <c r="I1025" s="29" t="s">
        <v>3</v>
      </c>
      <c r="J1025" s="30">
        <v>1</v>
      </c>
      <c r="K1025" s="29" t="s">
        <v>2</v>
      </c>
      <c r="L1025" s="29" t="s">
        <v>2</v>
      </c>
      <c r="M1025" s="29" t="s">
        <v>2</v>
      </c>
      <c r="N1025" s="29" t="s">
        <v>3</v>
      </c>
      <c r="O1025" s="1" t="s">
        <v>2410</v>
      </c>
      <c r="P1025" s="29" t="s">
        <v>4</v>
      </c>
      <c r="Q1025" s="29"/>
      <c r="R1025" s="85" t="s">
        <v>2</v>
      </c>
      <c r="S1025" s="85" t="s">
        <v>2</v>
      </c>
      <c r="T1025" s="117" t="str">
        <f t="shared" si="90"/>
        <v>ja</v>
      </c>
      <c r="U1025" s="117" t="str">
        <f t="shared" si="91"/>
        <v>ja</v>
      </c>
      <c r="V1025" s="142" t="s">
        <v>4590</v>
      </c>
      <c r="W1025" s="118">
        <f t="shared" si="92"/>
        <v>1</v>
      </c>
      <c r="X1025" s="117" t="str">
        <f t="shared" si="93"/>
        <v>OK</v>
      </c>
      <c r="Y1025" s="117" t="str">
        <f t="shared" si="94"/>
        <v>keine</v>
      </c>
      <c r="Z1025" s="117" t="str">
        <f t="shared" si="95"/>
        <v>OK</v>
      </c>
    </row>
    <row r="1026" spans="1:26" s="117" customFormat="1" ht="12.75" hidden="1" customHeight="1" x14ac:dyDescent="0.35">
      <c r="A1026" s="29" t="s">
        <v>3345</v>
      </c>
      <c r="B1026" s="1" t="s">
        <v>1784</v>
      </c>
      <c r="C1026" s="29" t="s">
        <v>3</v>
      </c>
      <c r="D1026" s="29" t="s">
        <v>3</v>
      </c>
      <c r="E1026" s="29" t="s">
        <v>2</v>
      </c>
      <c r="F1026" s="29" t="s">
        <v>2</v>
      </c>
      <c r="G1026" s="29" t="s">
        <v>2</v>
      </c>
      <c r="H1026" s="29" t="s">
        <v>2</v>
      </c>
      <c r="I1026" s="29" t="s">
        <v>3</v>
      </c>
      <c r="J1026" s="30">
        <v>1</v>
      </c>
      <c r="K1026" s="29" t="s">
        <v>2</v>
      </c>
      <c r="L1026" s="29" t="s">
        <v>2</v>
      </c>
      <c r="M1026" s="29" t="s">
        <v>2</v>
      </c>
      <c r="N1026" s="29" t="s">
        <v>3</v>
      </c>
      <c r="O1026" s="1" t="s">
        <v>2410</v>
      </c>
      <c r="P1026" s="29" t="s">
        <v>4</v>
      </c>
      <c r="Q1026" s="29"/>
      <c r="R1026" s="85" t="s">
        <v>2</v>
      </c>
      <c r="S1026" s="85" t="s">
        <v>2</v>
      </c>
      <c r="T1026" s="117" t="str">
        <f t="shared" ref="T1026:T1089" si="96">IF(AND(C1026="nein",D1026="nein",E1026="nein",F1026="nein",G1026="nein",H1026="nein",I1026="nein",K1026="nein",L1026="nein",M1026="nein",N1026="nein"),"nein","ja")</f>
        <v>ja</v>
      </c>
      <c r="U1026" s="117" t="str">
        <f t="shared" ref="U1026:U1089" si="97">IF(OR(C1026="ja",D1026="ja",G1026="ja",A1026="8100"),"ja","nein")</f>
        <v>ja</v>
      </c>
      <c r="V1026" s="142" t="s">
        <v>4590</v>
      </c>
      <c r="W1026" s="118">
        <f t="shared" si="92"/>
        <v>1</v>
      </c>
      <c r="X1026" s="117" t="str">
        <f t="shared" si="93"/>
        <v>OK</v>
      </c>
      <c r="Y1026" s="117" t="str">
        <f t="shared" si="94"/>
        <v>keine</v>
      </c>
      <c r="Z1026" s="117" t="str">
        <f t="shared" si="95"/>
        <v>OK</v>
      </c>
    </row>
    <row r="1027" spans="1:26" s="117" customFormat="1" ht="12.75" hidden="1" customHeight="1" x14ac:dyDescent="0.35">
      <c r="A1027" s="29" t="s">
        <v>3346</v>
      </c>
      <c r="B1027" s="1" t="s">
        <v>358</v>
      </c>
      <c r="C1027" s="29" t="s">
        <v>3</v>
      </c>
      <c r="D1027" s="29" t="s">
        <v>3</v>
      </c>
      <c r="E1027" s="29" t="s">
        <v>2</v>
      </c>
      <c r="F1027" s="29" t="s">
        <v>2</v>
      </c>
      <c r="G1027" s="29" t="s">
        <v>2</v>
      </c>
      <c r="H1027" s="29" t="s">
        <v>2</v>
      </c>
      <c r="I1027" s="133" t="s">
        <v>3</v>
      </c>
      <c r="J1027" s="134">
        <v>1</v>
      </c>
      <c r="K1027" s="29" t="s">
        <v>2</v>
      </c>
      <c r="L1027" s="29" t="s">
        <v>2</v>
      </c>
      <c r="M1027" s="29" t="s">
        <v>2</v>
      </c>
      <c r="N1027" s="29" t="s">
        <v>3</v>
      </c>
      <c r="O1027" s="1"/>
      <c r="P1027" s="29" t="s">
        <v>4</v>
      </c>
      <c r="Q1027" s="29"/>
      <c r="R1027" s="85" t="s">
        <v>2</v>
      </c>
      <c r="S1027" s="85" t="s">
        <v>2</v>
      </c>
      <c r="T1027" s="117" t="str">
        <f t="shared" si="96"/>
        <v>ja</v>
      </c>
      <c r="U1027" s="117" t="str">
        <f t="shared" si="97"/>
        <v>ja</v>
      </c>
      <c r="V1027" s="142" t="s">
        <v>4582</v>
      </c>
      <c r="W1027" s="118">
        <f t="shared" ref="W1027:W1090" si="98">J1027</f>
        <v>1</v>
      </c>
      <c r="X1027" s="117" t="str">
        <f t="shared" ref="X1027:X1090" si="99">IF(J1027=W1027,"OK","NICHT OK!")</f>
        <v>OK</v>
      </c>
      <c r="Y1027" s="117" t="str">
        <f t="shared" ref="Y1027:Y1090" si="100">P1027</f>
        <v>keine</v>
      </c>
      <c r="Z1027" s="117" t="str">
        <f t="shared" ref="Z1027:Z1090" si="101">IF(P1027=Y1027,"OK","NICHT OK!")</f>
        <v>OK</v>
      </c>
    </row>
    <row r="1028" spans="1:26" s="117" customFormat="1" ht="12.75" hidden="1" customHeight="1" x14ac:dyDescent="0.35">
      <c r="A1028" s="29" t="s">
        <v>2087</v>
      </c>
      <c r="B1028" s="1" t="s">
        <v>2086</v>
      </c>
      <c r="C1028" s="29" t="s">
        <v>3</v>
      </c>
      <c r="D1028" s="29" t="s">
        <v>3</v>
      </c>
      <c r="E1028" s="29" t="s">
        <v>2</v>
      </c>
      <c r="F1028" s="29" t="s">
        <v>2</v>
      </c>
      <c r="G1028" s="29" t="s">
        <v>2</v>
      </c>
      <c r="H1028" s="29" t="s">
        <v>2</v>
      </c>
      <c r="I1028" s="29" t="s">
        <v>3</v>
      </c>
      <c r="J1028" s="30">
        <v>1</v>
      </c>
      <c r="K1028" s="29" t="s">
        <v>2</v>
      </c>
      <c r="L1028" s="29" t="s">
        <v>2</v>
      </c>
      <c r="M1028" s="29" t="s">
        <v>2</v>
      </c>
      <c r="N1028" s="29" t="s">
        <v>3</v>
      </c>
      <c r="O1028" s="1"/>
      <c r="P1028" s="29" t="s">
        <v>4</v>
      </c>
      <c r="Q1028" s="29"/>
      <c r="R1028" s="85" t="s">
        <v>2</v>
      </c>
      <c r="S1028" s="85" t="s">
        <v>2</v>
      </c>
      <c r="T1028" s="117" t="str">
        <f t="shared" si="96"/>
        <v>ja</v>
      </c>
      <c r="U1028" s="117" t="str">
        <f t="shared" si="97"/>
        <v>ja</v>
      </c>
      <c r="V1028" s="142" t="s">
        <v>4590</v>
      </c>
      <c r="W1028" s="118">
        <f t="shared" si="98"/>
        <v>1</v>
      </c>
      <c r="X1028" s="117" t="str">
        <f t="shared" si="99"/>
        <v>OK</v>
      </c>
      <c r="Y1028" s="117" t="str">
        <f t="shared" si="100"/>
        <v>keine</v>
      </c>
      <c r="Z1028" s="117" t="str">
        <f t="shared" si="101"/>
        <v>OK</v>
      </c>
    </row>
    <row r="1029" spans="1:26" s="117" customFormat="1" ht="12.75" hidden="1" customHeight="1" x14ac:dyDescent="0.35">
      <c r="A1029" s="29" t="s">
        <v>3347</v>
      </c>
      <c r="B1029" s="1" t="s">
        <v>326</v>
      </c>
      <c r="C1029" s="29" t="s">
        <v>3</v>
      </c>
      <c r="D1029" s="29" t="s">
        <v>3</v>
      </c>
      <c r="E1029" s="29" t="s">
        <v>2</v>
      </c>
      <c r="F1029" s="29" t="s">
        <v>2</v>
      </c>
      <c r="G1029" s="29" t="s">
        <v>2</v>
      </c>
      <c r="H1029" s="29" t="s">
        <v>2</v>
      </c>
      <c r="I1029" s="30" t="s">
        <v>3</v>
      </c>
      <c r="J1029" s="30">
        <v>4</v>
      </c>
      <c r="K1029" s="29" t="s">
        <v>2</v>
      </c>
      <c r="L1029" s="29" t="s">
        <v>2</v>
      </c>
      <c r="M1029" s="29" t="s">
        <v>2</v>
      </c>
      <c r="N1029" s="29" t="s">
        <v>3</v>
      </c>
      <c r="O1029" s="1" t="s">
        <v>2412</v>
      </c>
      <c r="P1029" s="29" t="s">
        <v>4438</v>
      </c>
      <c r="Q1029" s="29"/>
      <c r="R1029" s="85" t="s">
        <v>2</v>
      </c>
      <c r="S1029" s="85" t="s">
        <v>2</v>
      </c>
      <c r="T1029" s="117" t="str">
        <f t="shared" si="96"/>
        <v>ja</v>
      </c>
      <c r="U1029" s="117" t="str">
        <f t="shared" si="97"/>
        <v>ja</v>
      </c>
      <c r="V1029" s="142" t="s">
        <v>4587</v>
      </c>
      <c r="W1029" s="118">
        <f t="shared" si="98"/>
        <v>4</v>
      </c>
      <c r="X1029" s="117" t="str">
        <f t="shared" si="99"/>
        <v>OK</v>
      </c>
      <c r="Y1029" s="117" t="str">
        <f t="shared" si="100"/>
        <v>1193/1207/1195</v>
      </c>
      <c r="Z1029" s="117" t="str">
        <f t="shared" si="101"/>
        <v>OK</v>
      </c>
    </row>
    <row r="1030" spans="1:26" s="117" customFormat="1" ht="12.75" hidden="1" customHeight="1" x14ac:dyDescent="0.35">
      <c r="A1030" s="29" t="s">
        <v>3348</v>
      </c>
      <c r="B1030" s="1" t="s">
        <v>818</v>
      </c>
      <c r="C1030" s="29" t="s">
        <v>3</v>
      </c>
      <c r="D1030" s="29" t="s">
        <v>3</v>
      </c>
      <c r="E1030" s="29" t="s">
        <v>2</v>
      </c>
      <c r="F1030" s="29" t="s">
        <v>2</v>
      </c>
      <c r="G1030" s="29" t="s">
        <v>2</v>
      </c>
      <c r="H1030" s="29" t="s">
        <v>2</v>
      </c>
      <c r="I1030" s="133" t="s">
        <v>3</v>
      </c>
      <c r="J1030" s="134">
        <v>1</v>
      </c>
      <c r="K1030" s="29" t="s">
        <v>2</v>
      </c>
      <c r="L1030" s="29" t="s">
        <v>2</v>
      </c>
      <c r="M1030" s="29" t="s">
        <v>2</v>
      </c>
      <c r="N1030" s="29" t="s">
        <v>3</v>
      </c>
      <c r="O1030" s="1"/>
      <c r="P1030" s="29" t="s">
        <v>4</v>
      </c>
      <c r="Q1030" s="29"/>
      <c r="R1030" s="85" t="s">
        <v>2</v>
      </c>
      <c r="S1030" s="85" t="s">
        <v>2</v>
      </c>
      <c r="T1030" s="117" t="str">
        <f t="shared" si="96"/>
        <v>ja</v>
      </c>
      <c r="U1030" s="117" t="str">
        <f t="shared" si="97"/>
        <v>ja</v>
      </c>
      <c r="V1030" s="142" t="s">
        <v>4606</v>
      </c>
      <c r="W1030" s="118">
        <f t="shared" si="98"/>
        <v>1</v>
      </c>
      <c r="X1030" s="117" t="str">
        <f t="shared" si="99"/>
        <v>OK</v>
      </c>
      <c r="Y1030" s="117" t="str">
        <f t="shared" si="100"/>
        <v>keine</v>
      </c>
      <c r="Z1030" s="117" t="str">
        <f t="shared" si="101"/>
        <v>OK</v>
      </c>
    </row>
    <row r="1031" spans="1:26" s="117" customFormat="1" ht="12.75" hidden="1" customHeight="1" x14ac:dyDescent="0.35">
      <c r="A1031" s="29" t="s">
        <v>3349</v>
      </c>
      <c r="B1031" s="1" t="s">
        <v>694</v>
      </c>
      <c r="C1031" s="29" t="s">
        <v>3</v>
      </c>
      <c r="D1031" s="29" t="s">
        <v>3</v>
      </c>
      <c r="E1031" s="29" t="s">
        <v>2</v>
      </c>
      <c r="F1031" s="29" t="s">
        <v>2</v>
      </c>
      <c r="G1031" s="29" t="s">
        <v>2</v>
      </c>
      <c r="H1031" s="29" t="s">
        <v>2</v>
      </c>
      <c r="I1031" s="133" t="s">
        <v>3</v>
      </c>
      <c r="J1031" s="134">
        <v>1</v>
      </c>
      <c r="K1031" s="29" t="s">
        <v>2</v>
      </c>
      <c r="L1031" s="29" t="s">
        <v>2</v>
      </c>
      <c r="M1031" s="29" t="s">
        <v>2</v>
      </c>
      <c r="N1031" s="29" t="s">
        <v>3</v>
      </c>
      <c r="O1031" s="1"/>
      <c r="P1031" s="29" t="s">
        <v>4</v>
      </c>
      <c r="Q1031" s="29"/>
      <c r="R1031" s="85" t="s">
        <v>3</v>
      </c>
      <c r="S1031" s="85" t="s">
        <v>3</v>
      </c>
      <c r="T1031" s="117" t="str">
        <f t="shared" si="96"/>
        <v>ja</v>
      </c>
      <c r="U1031" s="117" t="str">
        <f t="shared" si="97"/>
        <v>ja</v>
      </c>
      <c r="V1031" s="142" t="s">
        <v>4582</v>
      </c>
      <c r="W1031" s="118">
        <f t="shared" si="98"/>
        <v>1</v>
      </c>
      <c r="X1031" s="117" t="str">
        <f t="shared" si="99"/>
        <v>OK</v>
      </c>
      <c r="Y1031" s="117" t="str">
        <f t="shared" si="100"/>
        <v>keine</v>
      </c>
      <c r="Z1031" s="117" t="str">
        <f t="shared" si="101"/>
        <v>OK</v>
      </c>
    </row>
    <row r="1032" spans="1:26" s="117" customFormat="1" ht="12.75" hidden="1" customHeight="1" x14ac:dyDescent="0.35">
      <c r="A1032" s="29" t="s">
        <v>3350</v>
      </c>
      <c r="B1032" s="1" t="s">
        <v>819</v>
      </c>
      <c r="C1032" s="29" t="s">
        <v>3</v>
      </c>
      <c r="D1032" s="29" t="s">
        <v>3</v>
      </c>
      <c r="E1032" s="29" t="s">
        <v>2</v>
      </c>
      <c r="F1032" s="29" t="s">
        <v>2</v>
      </c>
      <c r="G1032" s="29" t="s">
        <v>2</v>
      </c>
      <c r="H1032" s="29" t="s">
        <v>2</v>
      </c>
      <c r="I1032" s="30" t="s">
        <v>3</v>
      </c>
      <c r="J1032" s="30">
        <v>4</v>
      </c>
      <c r="K1032" s="29" t="s">
        <v>2</v>
      </c>
      <c r="L1032" s="29" t="s">
        <v>2</v>
      </c>
      <c r="M1032" s="29" t="s">
        <v>2</v>
      </c>
      <c r="N1032" s="29" t="s">
        <v>3</v>
      </c>
      <c r="O1032" s="1" t="s">
        <v>2412</v>
      </c>
      <c r="P1032" s="139" t="s">
        <v>4410</v>
      </c>
      <c r="Q1032" s="29"/>
      <c r="R1032" s="85" t="s">
        <v>2</v>
      </c>
      <c r="S1032" s="85" t="s">
        <v>2</v>
      </c>
      <c r="T1032" s="117" t="str">
        <f t="shared" si="96"/>
        <v>ja</v>
      </c>
      <c r="U1032" s="117" t="str">
        <f t="shared" si="97"/>
        <v>ja</v>
      </c>
      <c r="V1032" s="142" t="s">
        <v>4587</v>
      </c>
      <c r="W1032" s="118">
        <f t="shared" si="98"/>
        <v>4</v>
      </c>
      <c r="X1032" s="117" t="str">
        <f t="shared" si="99"/>
        <v>OK</v>
      </c>
      <c r="Y1032" s="117" t="str">
        <f t="shared" si="100"/>
        <v>100/1193/1207/1195</v>
      </c>
      <c r="Z1032" s="117" t="str">
        <f t="shared" si="101"/>
        <v>OK</v>
      </c>
    </row>
    <row r="1033" spans="1:26" s="117" customFormat="1" ht="12.75" hidden="1" customHeight="1" x14ac:dyDescent="0.35">
      <c r="A1033" s="29" t="s">
        <v>3351</v>
      </c>
      <c r="B1033" s="1" t="s">
        <v>201</v>
      </c>
      <c r="C1033" s="29" t="s">
        <v>3</v>
      </c>
      <c r="D1033" s="29" t="s">
        <v>3</v>
      </c>
      <c r="E1033" s="29" t="s">
        <v>2</v>
      </c>
      <c r="F1033" s="29" t="s">
        <v>2</v>
      </c>
      <c r="G1033" s="29" t="s">
        <v>2</v>
      </c>
      <c r="H1033" s="29" t="s">
        <v>2</v>
      </c>
      <c r="I1033" s="29" t="s">
        <v>3</v>
      </c>
      <c r="J1033" s="30">
        <v>1</v>
      </c>
      <c r="K1033" s="29" t="s">
        <v>2</v>
      </c>
      <c r="L1033" s="29" t="s">
        <v>2</v>
      </c>
      <c r="M1033" s="29" t="s">
        <v>2</v>
      </c>
      <c r="N1033" s="29" t="s">
        <v>3</v>
      </c>
      <c r="O1033" s="1"/>
      <c r="P1033" s="29" t="s">
        <v>4</v>
      </c>
      <c r="Q1033" s="29"/>
      <c r="R1033" s="85" t="s">
        <v>2</v>
      </c>
      <c r="S1033" s="85" t="s">
        <v>2</v>
      </c>
      <c r="T1033" s="117" t="str">
        <f t="shared" si="96"/>
        <v>ja</v>
      </c>
      <c r="U1033" s="117" t="str">
        <f t="shared" si="97"/>
        <v>ja</v>
      </c>
      <c r="V1033" s="142" t="s">
        <v>4578</v>
      </c>
      <c r="W1033" s="118">
        <f t="shared" si="98"/>
        <v>1</v>
      </c>
      <c r="X1033" s="117" t="str">
        <f t="shared" si="99"/>
        <v>OK</v>
      </c>
      <c r="Y1033" s="117" t="str">
        <f t="shared" si="100"/>
        <v>keine</v>
      </c>
      <c r="Z1033" s="117" t="str">
        <f t="shared" si="101"/>
        <v>OK</v>
      </c>
    </row>
    <row r="1034" spans="1:26" s="117" customFormat="1" ht="12.75" hidden="1" customHeight="1" x14ac:dyDescent="0.35">
      <c r="A1034" s="29" t="s">
        <v>3352</v>
      </c>
      <c r="B1034" s="1" t="s">
        <v>238</v>
      </c>
      <c r="C1034" s="29" t="s">
        <v>3</v>
      </c>
      <c r="D1034" s="29" t="s">
        <v>3</v>
      </c>
      <c r="E1034" s="29" t="s">
        <v>2</v>
      </c>
      <c r="F1034" s="29" t="s">
        <v>2</v>
      </c>
      <c r="G1034" s="29" t="s">
        <v>2</v>
      </c>
      <c r="H1034" s="29" t="s">
        <v>2</v>
      </c>
      <c r="I1034" s="29" t="s">
        <v>3</v>
      </c>
      <c r="J1034" s="30">
        <v>1</v>
      </c>
      <c r="K1034" s="29" t="s">
        <v>2</v>
      </c>
      <c r="L1034" s="29" t="s">
        <v>2</v>
      </c>
      <c r="M1034" s="29" t="s">
        <v>2</v>
      </c>
      <c r="N1034" s="29" t="s">
        <v>3</v>
      </c>
      <c r="O1034" s="1"/>
      <c r="P1034" s="29" t="s">
        <v>4</v>
      </c>
      <c r="Q1034" s="29"/>
      <c r="R1034" s="85" t="s">
        <v>2</v>
      </c>
      <c r="S1034" s="85" t="s">
        <v>2</v>
      </c>
      <c r="T1034" s="117" t="str">
        <f t="shared" si="96"/>
        <v>ja</v>
      </c>
      <c r="U1034" s="117" t="str">
        <f t="shared" si="97"/>
        <v>ja</v>
      </c>
      <c r="V1034" s="142" t="s">
        <v>4578</v>
      </c>
      <c r="W1034" s="118">
        <f t="shared" si="98"/>
        <v>1</v>
      </c>
      <c r="X1034" s="117" t="str">
        <f t="shared" si="99"/>
        <v>OK</v>
      </c>
      <c r="Y1034" s="117" t="str">
        <f t="shared" si="100"/>
        <v>keine</v>
      </c>
      <c r="Z1034" s="117" t="str">
        <f t="shared" si="101"/>
        <v>OK</v>
      </c>
    </row>
    <row r="1035" spans="1:26" s="117" customFormat="1" ht="12.75" hidden="1" customHeight="1" x14ac:dyDescent="0.35">
      <c r="A1035" s="29" t="s">
        <v>2301</v>
      </c>
      <c r="B1035" s="1" t="s">
        <v>2300</v>
      </c>
      <c r="C1035" s="29" t="s">
        <v>3</v>
      </c>
      <c r="D1035" s="29" t="s">
        <v>3</v>
      </c>
      <c r="E1035" s="29" t="s">
        <v>2</v>
      </c>
      <c r="F1035" s="29" t="s">
        <v>2</v>
      </c>
      <c r="G1035" s="29" t="s">
        <v>2</v>
      </c>
      <c r="H1035" s="29" t="s">
        <v>2</v>
      </c>
      <c r="I1035" s="29" t="s">
        <v>3</v>
      </c>
      <c r="J1035" s="30">
        <v>1</v>
      </c>
      <c r="K1035" s="29" t="s">
        <v>2</v>
      </c>
      <c r="L1035" s="29" t="s">
        <v>2</v>
      </c>
      <c r="M1035" s="29" t="s">
        <v>2</v>
      </c>
      <c r="N1035" s="29" t="s">
        <v>3</v>
      </c>
      <c r="O1035" s="1"/>
      <c r="P1035" s="29" t="s">
        <v>4</v>
      </c>
      <c r="Q1035" s="29"/>
      <c r="R1035" s="85" t="s">
        <v>2</v>
      </c>
      <c r="S1035" s="85" t="s">
        <v>2</v>
      </c>
      <c r="T1035" s="117" t="str">
        <f t="shared" si="96"/>
        <v>ja</v>
      </c>
      <c r="U1035" s="117" t="str">
        <f t="shared" si="97"/>
        <v>ja</v>
      </c>
      <c r="V1035" s="142" t="s">
        <v>4578</v>
      </c>
      <c r="W1035" s="118">
        <f t="shared" si="98"/>
        <v>1</v>
      </c>
      <c r="X1035" s="117" t="str">
        <f t="shared" si="99"/>
        <v>OK</v>
      </c>
      <c r="Y1035" s="117" t="str">
        <f t="shared" si="100"/>
        <v>keine</v>
      </c>
      <c r="Z1035" s="117" t="str">
        <f t="shared" si="101"/>
        <v>OK</v>
      </c>
    </row>
    <row r="1036" spans="1:26" s="117" customFormat="1" ht="12.75" hidden="1" customHeight="1" x14ac:dyDescent="0.35">
      <c r="A1036" s="29" t="s">
        <v>3353</v>
      </c>
      <c r="B1036" s="1" t="s">
        <v>1906</v>
      </c>
      <c r="C1036" s="29" t="s">
        <v>3</v>
      </c>
      <c r="D1036" s="29" t="s">
        <v>3</v>
      </c>
      <c r="E1036" s="29" t="s">
        <v>3</v>
      </c>
      <c r="F1036" s="29" t="s">
        <v>2</v>
      </c>
      <c r="G1036" s="29" t="s">
        <v>2</v>
      </c>
      <c r="H1036" s="29" t="s">
        <v>2</v>
      </c>
      <c r="I1036" s="29" t="s">
        <v>3</v>
      </c>
      <c r="J1036" s="30">
        <v>1</v>
      </c>
      <c r="K1036" s="29" t="s">
        <v>2</v>
      </c>
      <c r="L1036" s="29" t="s">
        <v>2</v>
      </c>
      <c r="M1036" s="29" t="s">
        <v>2</v>
      </c>
      <c r="N1036" s="29" t="s">
        <v>3</v>
      </c>
      <c r="O1036" s="1"/>
      <c r="P1036" s="29" t="s">
        <v>4</v>
      </c>
      <c r="Q1036" s="29"/>
      <c r="R1036" s="85" t="s">
        <v>3</v>
      </c>
      <c r="S1036" s="85" t="s">
        <v>3</v>
      </c>
      <c r="T1036" s="117" t="str">
        <f t="shared" si="96"/>
        <v>ja</v>
      </c>
      <c r="U1036" s="117" t="str">
        <f t="shared" si="97"/>
        <v>ja</v>
      </c>
      <c r="V1036" s="142" t="s">
        <v>4623</v>
      </c>
      <c r="W1036" s="118">
        <f t="shared" si="98"/>
        <v>1</v>
      </c>
      <c r="X1036" s="117" t="str">
        <f t="shared" si="99"/>
        <v>OK</v>
      </c>
      <c r="Y1036" s="117" t="str">
        <f t="shared" si="100"/>
        <v>keine</v>
      </c>
      <c r="Z1036" s="117" t="str">
        <f t="shared" si="101"/>
        <v>OK</v>
      </c>
    </row>
    <row r="1037" spans="1:26" s="117" customFormat="1" ht="12.75" hidden="1" customHeight="1" x14ac:dyDescent="0.35">
      <c r="A1037" s="29" t="s">
        <v>3354</v>
      </c>
      <c r="B1037" s="1" t="s">
        <v>1792</v>
      </c>
      <c r="C1037" s="29" t="s">
        <v>3</v>
      </c>
      <c r="D1037" s="29" t="s">
        <v>3</v>
      </c>
      <c r="E1037" s="29" t="s">
        <v>2</v>
      </c>
      <c r="F1037" s="29" t="s">
        <v>2</v>
      </c>
      <c r="G1037" s="29" t="s">
        <v>2</v>
      </c>
      <c r="H1037" s="29" t="s">
        <v>2</v>
      </c>
      <c r="I1037" s="29" t="s">
        <v>2</v>
      </c>
      <c r="J1037" s="30" t="s">
        <v>2</v>
      </c>
      <c r="K1037" s="29" t="s">
        <v>2</v>
      </c>
      <c r="L1037" s="29" t="s">
        <v>2</v>
      </c>
      <c r="M1037" s="29" t="s">
        <v>2</v>
      </c>
      <c r="N1037" s="29" t="s">
        <v>3</v>
      </c>
      <c r="O1037" s="1" t="s">
        <v>2411</v>
      </c>
      <c r="P1037" s="29" t="s">
        <v>59</v>
      </c>
      <c r="Q1037" s="29"/>
      <c r="R1037" s="85" t="s">
        <v>2</v>
      </c>
      <c r="S1037" s="85" t="s">
        <v>2</v>
      </c>
      <c r="T1037" s="117" t="str">
        <f t="shared" si="96"/>
        <v>ja</v>
      </c>
      <c r="U1037" s="117" t="str">
        <f t="shared" si="97"/>
        <v>ja</v>
      </c>
      <c r="V1037" s="142" t="s">
        <v>4604</v>
      </c>
      <c r="W1037" s="118" t="str">
        <f t="shared" si="98"/>
        <v>nein</v>
      </c>
      <c r="X1037" s="117" t="str">
        <f t="shared" si="99"/>
        <v>OK</v>
      </c>
      <c r="Y1037" s="117" t="str">
        <f t="shared" si="100"/>
        <v>nicht FK (Vereins-RS)</v>
      </c>
      <c r="Z1037" s="117" t="str">
        <f t="shared" si="101"/>
        <v>OK</v>
      </c>
    </row>
    <row r="1038" spans="1:26" s="117" customFormat="1" ht="12.75" hidden="1" customHeight="1" x14ac:dyDescent="0.35">
      <c r="A1038" s="29" t="s">
        <v>3355</v>
      </c>
      <c r="B1038" s="1" t="s">
        <v>1099</v>
      </c>
      <c r="C1038" s="29" t="s">
        <v>3</v>
      </c>
      <c r="D1038" s="29" t="s">
        <v>3</v>
      </c>
      <c r="E1038" s="29" t="s">
        <v>2</v>
      </c>
      <c r="F1038" s="29" t="s">
        <v>2</v>
      </c>
      <c r="G1038" s="29" t="s">
        <v>2</v>
      </c>
      <c r="H1038" s="29" t="s">
        <v>2</v>
      </c>
      <c r="I1038" s="133" t="s">
        <v>3</v>
      </c>
      <c r="J1038" s="134">
        <v>2</v>
      </c>
      <c r="K1038" s="29" t="s">
        <v>2</v>
      </c>
      <c r="L1038" s="29" t="s">
        <v>2</v>
      </c>
      <c r="M1038" s="29" t="s">
        <v>2</v>
      </c>
      <c r="N1038" s="29" t="s">
        <v>3</v>
      </c>
      <c r="O1038" s="1"/>
      <c r="P1038" s="29" t="s">
        <v>4</v>
      </c>
      <c r="Q1038" s="29"/>
      <c r="R1038" s="85" t="s">
        <v>2</v>
      </c>
      <c r="S1038" s="85" t="s">
        <v>2</v>
      </c>
      <c r="T1038" s="117" t="str">
        <f t="shared" si="96"/>
        <v>ja</v>
      </c>
      <c r="U1038" s="117" t="str">
        <f t="shared" si="97"/>
        <v>ja</v>
      </c>
      <c r="V1038" s="142" t="s">
        <v>4601</v>
      </c>
      <c r="W1038" s="118">
        <f t="shared" si="98"/>
        <v>2</v>
      </c>
      <c r="X1038" s="117" t="str">
        <f t="shared" si="99"/>
        <v>OK</v>
      </c>
      <c r="Y1038" s="117" t="str">
        <f t="shared" si="100"/>
        <v>keine</v>
      </c>
      <c r="Z1038" s="117" t="str">
        <f t="shared" si="101"/>
        <v>OK</v>
      </c>
    </row>
    <row r="1039" spans="1:26" s="117" customFormat="1" ht="12.75" hidden="1" customHeight="1" x14ac:dyDescent="0.35">
      <c r="A1039" s="29" t="s">
        <v>3356</v>
      </c>
      <c r="B1039" s="1" t="s">
        <v>641</v>
      </c>
      <c r="C1039" s="29" t="s">
        <v>3</v>
      </c>
      <c r="D1039" s="29" t="s">
        <v>3</v>
      </c>
      <c r="E1039" s="29" t="s">
        <v>2</v>
      </c>
      <c r="F1039" s="29" t="s">
        <v>2</v>
      </c>
      <c r="G1039" s="29" t="s">
        <v>2</v>
      </c>
      <c r="H1039" s="29" t="s">
        <v>2</v>
      </c>
      <c r="I1039" s="29" t="s">
        <v>3</v>
      </c>
      <c r="J1039" s="30">
        <v>1</v>
      </c>
      <c r="K1039" s="29" t="s">
        <v>2</v>
      </c>
      <c r="L1039" s="29" t="s">
        <v>2</v>
      </c>
      <c r="M1039" s="29" t="s">
        <v>2</v>
      </c>
      <c r="N1039" s="29" t="s">
        <v>3</v>
      </c>
      <c r="O1039" s="1"/>
      <c r="P1039" s="29" t="s">
        <v>4</v>
      </c>
      <c r="Q1039" s="29"/>
      <c r="R1039" s="85" t="s">
        <v>3</v>
      </c>
      <c r="S1039" s="85" t="s">
        <v>3</v>
      </c>
      <c r="T1039" s="117" t="str">
        <f t="shared" si="96"/>
        <v>ja</v>
      </c>
      <c r="U1039" s="117" t="str">
        <f t="shared" si="97"/>
        <v>ja</v>
      </c>
      <c r="V1039" s="142" t="s">
        <v>4622</v>
      </c>
      <c r="W1039" s="118">
        <f t="shared" si="98"/>
        <v>1</v>
      </c>
      <c r="X1039" s="117" t="str">
        <f t="shared" si="99"/>
        <v>OK</v>
      </c>
      <c r="Y1039" s="117" t="str">
        <f t="shared" si="100"/>
        <v>keine</v>
      </c>
      <c r="Z1039" s="117" t="str">
        <f t="shared" si="101"/>
        <v>OK</v>
      </c>
    </row>
    <row r="1040" spans="1:26" s="117" customFormat="1" ht="12.75" hidden="1" customHeight="1" x14ac:dyDescent="0.35">
      <c r="A1040" s="29" t="s">
        <v>3357</v>
      </c>
      <c r="B1040" s="1" t="s">
        <v>277</v>
      </c>
      <c r="C1040" s="29" t="s">
        <v>3</v>
      </c>
      <c r="D1040" s="29" t="s">
        <v>3</v>
      </c>
      <c r="E1040" s="29" t="s">
        <v>2</v>
      </c>
      <c r="F1040" s="29" t="s">
        <v>2</v>
      </c>
      <c r="G1040" s="29" t="s">
        <v>2</v>
      </c>
      <c r="H1040" s="29" t="s">
        <v>2</v>
      </c>
      <c r="I1040" s="29" t="s">
        <v>3</v>
      </c>
      <c r="J1040" s="30">
        <v>3</v>
      </c>
      <c r="K1040" s="29" t="s">
        <v>2</v>
      </c>
      <c r="L1040" s="29" t="s">
        <v>2</v>
      </c>
      <c r="M1040" s="29" t="s">
        <v>2</v>
      </c>
      <c r="N1040" s="29" t="s">
        <v>3</v>
      </c>
      <c r="O1040" s="1"/>
      <c r="P1040" s="29" t="s">
        <v>4</v>
      </c>
      <c r="Q1040" s="29"/>
      <c r="R1040" s="85" t="s">
        <v>2</v>
      </c>
      <c r="S1040" s="85" t="s">
        <v>2</v>
      </c>
      <c r="T1040" s="117" t="str">
        <f t="shared" si="96"/>
        <v>ja</v>
      </c>
      <c r="U1040" s="117" t="str">
        <f t="shared" si="97"/>
        <v>ja</v>
      </c>
      <c r="V1040" s="142" t="s">
        <v>4608</v>
      </c>
      <c r="W1040" s="118">
        <f t="shared" si="98"/>
        <v>3</v>
      </c>
      <c r="X1040" s="117" t="str">
        <f t="shared" si="99"/>
        <v>OK</v>
      </c>
      <c r="Y1040" s="117" t="str">
        <f t="shared" si="100"/>
        <v>keine</v>
      </c>
      <c r="Z1040" s="117" t="str">
        <f t="shared" si="101"/>
        <v>OK</v>
      </c>
    </row>
    <row r="1041" spans="1:26" s="117" customFormat="1" ht="12.75" hidden="1" customHeight="1" x14ac:dyDescent="0.35">
      <c r="A1041" s="29" t="s">
        <v>3358</v>
      </c>
      <c r="B1041" s="1" t="s">
        <v>420</v>
      </c>
      <c r="C1041" s="29" t="s">
        <v>3</v>
      </c>
      <c r="D1041" s="29" t="s">
        <v>3</v>
      </c>
      <c r="E1041" s="29" t="s">
        <v>2</v>
      </c>
      <c r="F1041" s="29" t="s">
        <v>2</v>
      </c>
      <c r="G1041" s="29" t="s">
        <v>2</v>
      </c>
      <c r="H1041" s="29" t="s">
        <v>2</v>
      </c>
      <c r="I1041" s="29" t="s">
        <v>3</v>
      </c>
      <c r="J1041" s="30">
        <v>1</v>
      </c>
      <c r="K1041" s="29" t="s">
        <v>2</v>
      </c>
      <c r="L1041" s="29" t="s">
        <v>2</v>
      </c>
      <c r="M1041" s="29" t="s">
        <v>2</v>
      </c>
      <c r="N1041" s="29" t="s">
        <v>3</v>
      </c>
      <c r="O1041" s="1"/>
      <c r="P1041" s="29" t="s">
        <v>4</v>
      </c>
      <c r="Q1041" s="29"/>
      <c r="R1041" s="85" t="s">
        <v>2</v>
      </c>
      <c r="S1041" s="85" t="s">
        <v>2</v>
      </c>
      <c r="T1041" s="117" t="str">
        <f t="shared" si="96"/>
        <v>ja</v>
      </c>
      <c r="U1041" s="117" t="str">
        <f t="shared" si="97"/>
        <v>ja</v>
      </c>
      <c r="V1041" s="142" t="s">
        <v>4574</v>
      </c>
      <c r="W1041" s="118">
        <f t="shared" si="98"/>
        <v>1</v>
      </c>
      <c r="X1041" s="117" t="str">
        <f t="shared" si="99"/>
        <v>OK</v>
      </c>
      <c r="Y1041" s="117" t="str">
        <f t="shared" si="100"/>
        <v>keine</v>
      </c>
      <c r="Z1041" s="117" t="str">
        <f t="shared" si="101"/>
        <v>OK</v>
      </c>
    </row>
    <row r="1042" spans="1:26" s="117" customFormat="1" ht="12.75" hidden="1" customHeight="1" x14ac:dyDescent="0.35">
      <c r="A1042" s="29" t="s">
        <v>3359</v>
      </c>
      <c r="B1042" s="1" t="s">
        <v>2161</v>
      </c>
      <c r="C1042" s="29" t="s">
        <v>3</v>
      </c>
      <c r="D1042" s="29" t="s">
        <v>3</v>
      </c>
      <c r="E1042" s="29" t="s">
        <v>2</v>
      </c>
      <c r="F1042" s="29" t="s">
        <v>2</v>
      </c>
      <c r="G1042" s="29" t="s">
        <v>2</v>
      </c>
      <c r="H1042" s="29" t="s">
        <v>2</v>
      </c>
      <c r="I1042" s="133" t="s">
        <v>3</v>
      </c>
      <c r="J1042" s="134">
        <v>2</v>
      </c>
      <c r="K1042" s="29" t="s">
        <v>2</v>
      </c>
      <c r="L1042" s="29" t="s">
        <v>2</v>
      </c>
      <c r="M1042" s="29" t="s">
        <v>2</v>
      </c>
      <c r="N1042" s="29" t="s">
        <v>3</v>
      </c>
      <c r="O1042" s="1"/>
      <c r="P1042" s="29" t="s">
        <v>4</v>
      </c>
      <c r="Q1042" s="29"/>
      <c r="R1042" s="85" t="s">
        <v>3</v>
      </c>
      <c r="S1042" s="85" t="s">
        <v>3</v>
      </c>
      <c r="T1042" s="117" t="str">
        <f t="shared" si="96"/>
        <v>ja</v>
      </c>
      <c r="U1042" s="117" t="str">
        <f t="shared" si="97"/>
        <v>ja</v>
      </c>
      <c r="V1042" s="142" t="s">
        <v>4582</v>
      </c>
      <c r="W1042" s="118">
        <f t="shared" si="98"/>
        <v>2</v>
      </c>
      <c r="X1042" s="117" t="str">
        <f t="shared" si="99"/>
        <v>OK</v>
      </c>
      <c r="Y1042" s="117" t="str">
        <f t="shared" si="100"/>
        <v>keine</v>
      </c>
      <c r="Z1042" s="117" t="str">
        <f t="shared" si="101"/>
        <v>OK</v>
      </c>
    </row>
    <row r="1043" spans="1:26" s="117" customFormat="1" ht="12.75" hidden="1" customHeight="1" x14ac:dyDescent="0.35">
      <c r="A1043" s="29" t="s">
        <v>3360</v>
      </c>
      <c r="B1043" s="1" t="s">
        <v>278</v>
      </c>
      <c r="C1043" s="29" t="s">
        <v>3</v>
      </c>
      <c r="D1043" s="29" t="s">
        <v>3</v>
      </c>
      <c r="E1043" s="29" t="s">
        <v>2</v>
      </c>
      <c r="F1043" s="29" t="s">
        <v>2</v>
      </c>
      <c r="G1043" s="29" t="s">
        <v>2</v>
      </c>
      <c r="H1043" s="29" t="s">
        <v>2</v>
      </c>
      <c r="I1043" s="30" t="s">
        <v>3</v>
      </c>
      <c r="J1043" s="30">
        <v>3</v>
      </c>
      <c r="K1043" s="29" t="s">
        <v>2</v>
      </c>
      <c r="L1043" s="29" t="s">
        <v>2</v>
      </c>
      <c r="M1043" s="29" t="s">
        <v>2</v>
      </c>
      <c r="N1043" s="29" t="s">
        <v>3</v>
      </c>
      <c r="O1043" s="1"/>
      <c r="P1043" s="29" t="s">
        <v>4</v>
      </c>
      <c r="Q1043" s="29"/>
      <c r="R1043" s="85" t="s">
        <v>2</v>
      </c>
      <c r="S1043" s="85" t="s">
        <v>2</v>
      </c>
      <c r="T1043" s="117" t="str">
        <f t="shared" si="96"/>
        <v>ja</v>
      </c>
      <c r="U1043" s="117" t="str">
        <f t="shared" si="97"/>
        <v>ja</v>
      </c>
      <c r="V1043" s="142" t="s">
        <v>4608</v>
      </c>
      <c r="W1043" s="118">
        <f t="shared" si="98"/>
        <v>3</v>
      </c>
      <c r="X1043" s="117" t="str">
        <f t="shared" si="99"/>
        <v>OK</v>
      </c>
      <c r="Y1043" s="117" t="str">
        <f t="shared" si="100"/>
        <v>keine</v>
      </c>
      <c r="Z1043" s="117" t="str">
        <f t="shared" si="101"/>
        <v>OK</v>
      </c>
    </row>
    <row r="1044" spans="1:26" s="117" customFormat="1" ht="12.75" hidden="1" customHeight="1" x14ac:dyDescent="0.35">
      <c r="A1044" s="29" t="s">
        <v>3361</v>
      </c>
      <c r="B1044" s="1" t="s">
        <v>279</v>
      </c>
      <c r="C1044" s="29" t="s">
        <v>3</v>
      </c>
      <c r="D1044" s="29" t="s">
        <v>3</v>
      </c>
      <c r="E1044" s="29" t="s">
        <v>2</v>
      </c>
      <c r="F1044" s="29" t="s">
        <v>2</v>
      </c>
      <c r="G1044" s="29" t="s">
        <v>2</v>
      </c>
      <c r="H1044" s="29" t="s">
        <v>2</v>
      </c>
      <c r="I1044" s="29" t="s">
        <v>3</v>
      </c>
      <c r="J1044" s="30">
        <v>1</v>
      </c>
      <c r="K1044" s="29" t="s">
        <v>2</v>
      </c>
      <c r="L1044" s="29" t="s">
        <v>2</v>
      </c>
      <c r="M1044" s="29" t="s">
        <v>2</v>
      </c>
      <c r="N1044" s="29" t="s">
        <v>3</v>
      </c>
      <c r="O1044" s="1"/>
      <c r="P1044" s="29" t="s">
        <v>4</v>
      </c>
      <c r="Q1044" s="29"/>
      <c r="R1044" s="85" t="s">
        <v>2</v>
      </c>
      <c r="S1044" s="85" t="s">
        <v>2</v>
      </c>
      <c r="T1044" s="117" t="str">
        <f t="shared" si="96"/>
        <v>ja</v>
      </c>
      <c r="U1044" s="117" t="str">
        <f t="shared" si="97"/>
        <v>ja</v>
      </c>
      <c r="V1044" s="142" t="s">
        <v>4608</v>
      </c>
      <c r="W1044" s="118">
        <f t="shared" si="98"/>
        <v>1</v>
      </c>
      <c r="X1044" s="117" t="str">
        <f t="shared" si="99"/>
        <v>OK</v>
      </c>
      <c r="Y1044" s="117" t="str">
        <f t="shared" si="100"/>
        <v>keine</v>
      </c>
      <c r="Z1044" s="117" t="str">
        <f t="shared" si="101"/>
        <v>OK</v>
      </c>
    </row>
    <row r="1045" spans="1:26" s="117" customFormat="1" ht="12.75" hidden="1" customHeight="1" x14ac:dyDescent="0.35">
      <c r="A1045" s="29" t="s">
        <v>3362</v>
      </c>
      <c r="B1045" s="1" t="s">
        <v>874</v>
      </c>
      <c r="C1045" s="29" t="s">
        <v>3</v>
      </c>
      <c r="D1045" s="29" t="s">
        <v>3</v>
      </c>
      <c r="E1045" s="29" t="s">
        <v>2</v>
      </c>
      <c r="F1045" s="29" t="s">
        <v>2</v>
      </c>
      <c r="G1045" s="29" t="s">
        <v>2</v>
      </c>
      <c r="H1045" s="29" t="s">
        <v>2</v>
      </c>
      <c r="I1045" s="29" t="s">
        <v>3</v>
      </c>
      <c r="J1045" s="30">
        <v>1</v>
      </c>
      <c r="K1045" s="29" t="s">
        <v>2</v>
      </c>
      <c r="L1045" s="29" t="s">
        <v>2</v>
      </c>
      <c r="M1045" s="29" t="s">
        <v>2</v>
      </c>
      <c r="N1045" s="29" t="s">
        <v>3</v>
      </c>
      <c r="O1045" s="1"/>
      <c r="P1045" s="29" t="s">
        <v>4</v>
      </c>
      <c r="Q1045" s="29"/>
      <c r="R1045" s="85" t="s">
        <v>2</v>
      </c>
      <c r="S1045" s="85" t="s">
        <v>2</v>
      </c>
      <c r="T1045" s="117" t="str">
        <f t="shared" si="96"/>
        <v>ja</v>
      </c>
      <c r="U1045" s="117" t="str">
        <f t="shared" si="97"/>
        <v>ja</v>
      </c>
      <c r="V1045" s="142" t="s">
        <v>4580</v>
      </c>
      <c r="W1045" s="118">
        <f t="shared" si="98"/>
        <v>1</v>
      </c>
      <c r="X1045" s="117" t="str">
        <f t="shared" si="99"/>
        <v>OK</v>
      </c>
      <c r="Y1045" s="117" t="str">
        <f t="shared" si="100"/>
        <v>keine</v>
      </c>
      <c r="Z1045" s="117" t="str">
        <f t="shared" si="101"/>
        <v>OK</v>
      </c>
    </row>
    <row r="1046" spans="1:26" s="117" customFormat="1" ht="12.75" hidden="1" customHeight="1" x14ac:dyDescent="0.35">
      <c r="A1046" s="29" t="s">
        <v>3363</v>
      </c>
      <c r="B1046" s="1" t="s">
        <v>875</v>
      </c>
      <c r="C1046" s="29" t="s">
        <v>3</v>
      </c>
      <c r="D1046" s="29" t="s">
        <v>3</v>
      </c>
      <c r="E1046" s="29" t="s">
        <v>2</v>
      </c>
      <c r="F1046" s="29" t="s">
        <v>2</v>
      </c>
      <c r="G1046" s="29" t="s">
        <v>2</v>
      </c>
      <c r="H1046" s="29" t="s">
        <v>2</v>
      </c>
      <c r="I1046" s="29" t="s">
        <v>3</v>
      </c>
      <c r="J1046" s="30">
        <v>1</v>
      </c>
      <c r="K1046" s="29" t="s">
        <v>2</v>
      </c>
      <c r="L1046" s="29" t="s">
        <v>2</v>
      </c>
      <c r="M1046" s="29" t="s">
        <v>2</v>
      </c>
      <c r="N1046" s="29" t="s">
        <v>3</v>
      </c>
      <c r="O1046" s="1"/>
      <c r="P1046" s="29" t="s">
        <v>4</v>
      </c>
      <c r="Q1046" s="29"/>
      <c r="R1046" s="85" t="s">
        <v>2</v>
      </c>
      <c r="S1046" s="85" t="s">
        <v>2</v>
      </c>
      <c r="T1046" s="117" t="str">
        <f t="shared" si="96"/>
        <v>ja</v>
      </c>
      <c r="U1046" s="117" t="str">
        <f t="shared" si="97"/>
        <v>ja</v>
      </c>
      <c r="V1046" s="142" t="s">
        <v>4608</v>
      </c>
      <c r="W1046" s="118">
        <f t="shared" si="98"/>
        <v>1</v>
      </c>
      <c r="X1046" s="117" t="str">
        <f t="shared" si="99"/>
        <v>OK</v>
      </c>
      <c r="Y1046" s="117" t="str">
        <f t="shared" si="100"/>
        <v>keine</v>
      </c>
      <c r="Z1046" s="117" t="str">
        <f t="shared" si="101"/>
        <v>OK</v>
      </c>
    </row>
    <row r="1047" spans="1:26" s="117" customFormat="1" ht="12.75" hidden="1" customHeight="1" x14ac:dyDescent="0.35">
      <c r="A1047" s="29" t="s">
        <v>3364</v>
      </c>
      <c r="B1047" s="1" t="s">
        <v>280</v>
      </c>
      <c r="C1047" s="29" t="s">
        <v>3</v>
      </c>
      <c r="D1047" s="29" t="s">
        <v>3</v>
      </c>
      <c r="E1047" s="29" t="s">
        <v>2</v>
      </c>
      <c r="F1047" s="29" t="s">
        <v>2</v>
      </c>
      <c r="G1047" s="29" t="s">
        <v>2</v>
      </c>
      <c r="H1047" s="29" t="s">
        <v>2</v>
      </c>
      <c r="I1047" s="29" t="s">
        <v>3</v>
      </c>
      <c r="J1047" s="30">
        <v>1</v>
      </c>
      <c r="K1047" s="29" t="s">
        <v>2</v>
      </c>
      <c r="L1047" s="29" t="s">
        <v>2</v>
      </c>
      <c r="M1047" s="29" t="s">
        <v>2</v>
      </c>
      <c r="N1047" s="29" t="s">
        <v>3</v>
      </c>
      <c r="O1047" s="1"/>
      <c r="P1047" s="29" t="s">
        <v>4</v>
      </c>
      <c r="Q1047" s="29"/>
      <c r="R1047" s="85" t="s">
        <v>2</v>
      </c>
      <c r="S1047" s="85" t="s">
        <v>2</v>
      </c>
      <c r="T1047" s="117" t="str">
        <f t="shared" si="96"/>
        <v>ja</v>
      </c>
      <c r="U1047" s="117" t="str">
        <f t="shared" si="97"/>
        <v>ja</v>
      </c>
      <c r="V1047" s="142" t="s">
        <v>4608</v>
      </c>
      <c r="W1047" s="118">
        <f t="shared" si="98"/>
        <v>1</v>
      </c>
      <c r="X1047" s="117" t="str">
        <f t="shared" si="99"/>
        <v>OK</v>
      </c>
      <c r="Y1047" s="117" t="str">
        <f t="shared" si="100"/>
        <v>keine</v>
      </c>
      <c r="Z1047" s="117" t="str">
        <f t="shared" si="101"/>
        <v>OK</v>
      </c>
    </row>
    <row r="1048" spans="1:26" s="117" customFormat="1" ht="12.75" hidden="1" customHeight="1" x14ac:dyDescent="0.35">
      <c r="A1048" s="29" t="s">
        <v>3365</v>
      </c>
      <c r="B1048" s="1" t="s">
        <v>281</v>
      </c>
      <c r="C1048" s="29" t="s">
        <v>3</v>
      </c>
      <c r="D1048" s="29" t="s">
        <v>3</v>
      </c>
      <c r="E1048" s="29" t="s">
        <v>2</v>
      </c>
      <c r="F1048" s="29" t="s">
        <v>2</v>
      </c>
      <c r="G1048" s="29" t="s">
        <v>2</v>
      </c>
      <c r="H1048" s="29" t="s">
        <v>2</v>
      </c>
      <c r="I1048" s="29" t="s">
        <v>3</v>
      </c>
      <c r="J1048" s="30">
        <v>1</v>
      </c>
      <c r="K1048" s="29" t="s">
        <v>2</v>
      </c>
      <c r="L1048" s="29" t="s">
        <v>2</v>
      </c>
      <c r="M1048" s="29" t="s">
        <v>2</v>
      </c>
      <c r="N1048" s="29" t="s">
        <v>3</v>
      </c>
      <c r="O1048" s="1"/>
      <c r="P1048" s="29" t="s">
        <v>4</v>
      </c>
      <c r="Q1048" s="29"/>
      <c r="R1048" s="85" t="s">
        <v>2</v>
      </c>
      <c r="S1048" s="85" t="s">
        <v>2</v>
      </c>
      <c r="T1048" s="117" t="str">
        <f t="shared" si="96"/>
        <v>ja</v>
      </c>
      <c r="U1048" s="117" t="str">
        <f t="shared" si="97"/>
        <v>ja</v>
      </c>
      <c r="V1048" s="142" t="s">
        <v>4608</v>
      </c>
      <c r="W1048" s="118">
        <f t="shared" si="98"/>
        <v>1</v>
      </c>
      <c r="X1048" s="117" t="str">
        <f t="shared" si="99"/>
        <v>OK</v>
      </c>
      <c r="Y1048" s="117" t="str">
        <f t="shared" si="100"/>
        <v>keine</v>
      </c>
      <c r="Z1048" s="117" t="str">
        <f t="shared" si="101"/>
        <v>OK</v>
      </c>
    </row>
    <row r="1049" spans="1:26" s="117" customFormat="1" ht="12.75" hidden="1" customHeight="1" x14ac:dyDescent="0.35">
      <c r="A1049" s="29" t="s">
        <v>3366</v>
      </c>
      <c r="B1049" s="1" t="s">
        <v>282</v>
      </c>
      <c r="C1049" s="29" t="s">
        <v>3</v>
      </c>
      <c r="D1049" s="29" t="s">
        <v>3</v>
      </c>
      <c r="E1049" s="29" t="s">
        <v>2</v>
      </c>
      <c r="F1049" s="29" t="s">
        <v>2</v>
      </c>
      <c r="G1049" s="29" t="s">
        <v>2</v>
      </c>
      <c r="H1049" s="29" t="s">
        <v>2</v>
      </c>
      <c r="I1049" s="29" t="s">
        <v>3</v>
      </c>
      <c r="J1049" s="30">
        <v>1</v>
      </c>
      <c r="K1049" s="29" t="s">
        <v>2</v>
      </c>
      <c r="L1049" s="29" t="s">
        <v>2</v>
      </c>
      <c r="M1049" s="29" t="s">
        <v>2</v>
      </c>
      <c r="N1049" s="29" t="s">
        <v>3</v>
      </c>
      <c r="O1049" s="1"/>
      <c r="P1049" s="29" t="s">
        <v>4</v>
      </c>
      <c r="Q1049" s="29"/>
      <c r="R1049" s="85" t="s">
        <v>2</v>
      </c>
      <c r="S1049" s="85" t="s">
        <v>2</v>
      </c>
      <c r="T1049" s="117" t="str">
        <f t="shared" si="96"/>
        <v>ja</v>
      </c>
      <c r="U1049" s="117" t="str">
        <f t="shared" si="97"/>
        <v>ja</v>
      </c>
      <c r="V1049" s="142" t="s">
        <v>4608</v>
      </c>
      <c r="W1049" s="118">
        <f t="shared" si="98"/>
        <v>1</v>
      </c>
      <c r="X1049" s="117" t="str">
        <f t="shared" si="99"/>
        <v>OK</v>
      </c>
      <c r="Y1049" s="117" t="str">
        <f t="shared" si="100"/>
        <v>keine</v>
      </c>
      <c r="Z1049" s="117" t="str">
        <f t="shared" si="101"/>
        <v>OK</v>
      </c>
    </row>
    <row r="1050" spans="1:26" s="117" customFormat="1" ht="12.75" hidden="1" customHeight="1" x14ac:dyDescent="0.35">
      <c r="A1050" s="29" t="s">
        <v>3367</v>
      </c>
      <c r="B1050" s="1" t="s">
        <v>247</v>
      </c>
      <c r="C1050" s="29" t="s">
        <v>3</v>
      </c>
      <c r="D1050" s="29" t="s">
        <v>3</v>
      </c>
      <c r="E1050" s="29" t="s">
        <v>2</v>
      </c>
      <c r="F1050" s="29" t="s">
        <v>2</v>
      </c>
      <c r="G1050" s="29" t="s">
        <v>2</v>
      </c>
      <c r="H1050" s="29" t="s">
        <v>2</v>
      </c>
      <c r="I1050" s="29" t="s">
        <v>3</v>
      </c>
      <c r="J1050" s="30">
        <v>1</v>
      </c>
      <c r="K1050" s="29" t="s">
        <v>2</v>
      </c>
      <c r="L1050" s="29" t="s">
        <v>2</v>
      </c>
      <c r="M1050" s="29" t="s">
        <v>2</v>
      </c>
      <c r="N1050" s="29" t="s">
        <v>3</v>
      </c>
      <c r="O1050" s="1"/>
      <c r="P1050" s="29" t="s">
        <v>4</v>
      </c>
      <c r="Q1050" s="29"/>
      <c r="R1050" s="85" t="s">
        <v>2</v>
      </c>
      <c r="S1050" s="85" t="s">
        <v>2</v>
      </c>
      <c r="T1050" s="117" t="str">
        <f t="shared" si="96"/>
        <v>ja</v>
      </c>
      <c r="U1050" s="117" t="str">
        <f t="shared" si="97"/>
        <v>ja</v>
      </c>
      <c r="V1050" s="142" t="s">
        <v>4577</v>
      </c>
      <c r="W1050" s="118">
        <f t="shared" si="98"/>
        <v>1</v>
      </c>
      <c r="X1050" s="117" t="str">
        <f t="shared" si="99"/>
        <v>OK</v>
      </c>
      <c r="Y1050" s="117" t="str">
        <f t="shared" si="100"/>
        <v>keine</v>
      </c>
      <c r="Z1050" s="117" t="str">
        <f t="shared" si="101"/>
        <v>OK</v>
      </c>
    </row>
    <row r="1051" spans="1:26" s="117" customFormat="1" ht="12.75" hidden="1" customHeight="1" x14ac:dyDescent="0.35">
      <c r="A1051" s="29" t="s">
        <v>3368</v>
      </c>
      <c r="B1051" s="1" t="s">
        <v>993</v>
      </c>
      <c r="C1051" s="29" t="s">
        <v>3</v>
      </c>
      <c r="D1051" s="29" t="s">
        <v>3</v>
      </c>
      <c r="E1051" s="29" t="s">
        <v>2</v>
      </c>
      <c r="F1051" s="29" t="s">
        <v>2</v>
      </c>
      <c r="G1051" s="29" t="s">
        <v>2</v>
      </c>
      <c r="H1051" s="29" t="s">
        <v>2</v>
      </c>
      <c r="I1051" s="29" t="s">
        <v>3</v>
      </c>
      <c r="J1051" s="30">
        <v>1</v>
      </c>
      <c r="K1051" s="29" t="s">
        <v>2</v>
      </c>
      <c r="L1051" s="29" t="s">
        <v>2</v>
      </c>
      <c r="M1051" s="29" t="s">
        <v>2</v>
      </c>
      <c r="N1051" s="29" t="s">
        <v>3</v>
      </c>
      <c r="O1051" s="1"/>
      <c r="P1051" s="29" t="s">
        <v>4</v>
      </c>
      <c r="Q1051" s="29"/>
      <c r="R1051" s="85" t="s">
        <v>2</v>
      </c>
      <c r="S1051" s="85" t="s">
        <v>2</v>
      </c>
      <c r="T1051" s="117" t="str">
        <f t="shared" si="96"/>
        <v>ja</v>
      </c>
      <c r="U1051" s="117" t="str">
        <f t="shared" si="97"/>
        <v>ja</v>
      </c>
      <c r="V1051" s="142" t="s">
        <v>4577</v>
      </c>
      <c r="W1051" s="118">
        <f t="shared" si="98"/>
        <v>1</v>
      </c>
      <c r="X1051" s="117" t="str">
        <f t="shared" si="99"/>
        <v>OK</v>
      </c>
      <c r="Y1051" s="117" t="str">
        <f t="shared" si="100"/>
        <v>keine</v>
      </c>
      <c r="Z1051" s="117" t="str">
        <f t="shared" si="101"/>
        <v>OK</v>
      </c>
    </row>
    <row r="1052" spans="1:26" s="117" customFormat="1" ht="12.75" hidden="1" customHeight="1" x14ac:dyDescent="0.35">
      <c r="A1052" s="29" t="s">
        <v>3369</v>
      </c>
      <c r="B1052" s="1" t="s">
        <v>994</v>
      </c>
      <c r="C1052" s="29" t="s">
        <v>3</v>
      </c>
      <c r="D1052" s="29" t="s">
        <v>3</v>
      </c>
      <c r="E1052" s="29" t="s">
        <v>2</v>
      </c>
      <c r="F1052" s="29" t="s">
        <v>2</v>
      </c>
      <c r="G1052" s="29" t="s">
        <v>2</v>
      </c>
      <c r="H1052" s="29" t="s">
        <v>2</v>
      </c>
      <c r="I1052" s="29" t="s">
        <v>3</v>
      </c>
      <c r="J1052" s="30">
        <v>1</v>
      </c>
      <c r="K1052" s="29" t="s">
        <v>2</v>
      </c>
      <c r="L1052" s="29" t="s">
        <v>2</v>
      </c>
      <c r="M1052" s="29" t="s">
        <v>2</v>
      </c>
      <c r="N1052" s="29" t="s">
        <v>3</v>
      </c>
      <c r="O1052" s="1"/>
      <c r="P1052" s="29" t="s">
        <v>4</v>
      </c>
      <c r="Q1052" s="29"/>
      <c r="R1052" s="85" t="s">
        <v>3</v>
      </c>
      <c r="S1052" s="85" t="s">
        <v>3</v>
      </c>
      <c r="T1052" s="117" t="str">
        <f t="shared" si="96"/>
        <v>ja</v>
      </c>
      <c r="U1052" s="117" t="str">
        <f t="shared" si="97"/>
        <v>ja</v>
      </c>
      <c r="V1052" s="142" t="s">
        <v>4582</v>
      </c>
      <c r="W1052" s="118">
        <f t="shared" si="98"/>
        <v>1</v>
      </c>
      <c r="X1052" s="117" t="str">
        <f t="shared" si="99"/>
        <v>OK</v>
      </c>
      <c r="Y1052" s="117" t="str">
        <f t="shared" si="100"/>
        <v>keine</v>
      </c>
      <c r="Z1052" s="117" t="str">
        <f t="shared" si="101"/>
        <v>OK</v>
      </c>
    </row>
    <row r="1053" spans="1:26" s="117" customFormat="1" ht="12.75" hidden="1" customHeight="1" x14ac:dyDescent="0.35">
      <c r="A1053" s="29" t="s">
        <v>3370</v>
      </c>
      <c r="B1053" s="1" t="s">
        <v>578</v>
      </c>
      <c r="C1053" s="29" t="s">
        <v>3</v>
      </c>
      <c r="D1053" s="29" t="s">
        <v>3</v>
      </c>
      <c r="E1053" s="29" t="s">
        <v>2</v>
      </c>
      <c r="F1053" s="29" t="s">
        <v>2</v>
      </c>
      <c r="G1053" s="29" t="s">
        <v>2</v>
      </c>
      <c r="H1053" s="29" t="s">
        <v>2</v>
      </c>
      <c r="I1053" s="29" t="s">
        <v>3</v>
      </c>
      <c r="J1053" s="30">
        <v>1</v>
      </c>
      <c r="K1053" s="29" t="s">
        <v>2</v>
      </c>
      <c r="L1053" s="29" t="s">
        <v>2</v>
      </c>
      <c r="M1053" s="29" t="s">
        <v>2</v>
      </c>
      <c r="N1053" s="29" t="s">
        <v>3</v>
      </c>
      <c r="O1053" s="1"/>
      <c r="P1053" s="29" t="s">
        <v>4</v>
      </c>
      <c r="Q1053" s="29"/>
      <c r="R1053" s="85" t="s">
        <v>3</v>
      </c>
      <c r="S1053" s="85" t="s">
        <v>3</v>
      </c>
      <c r="T1053" s="117" t="str">
        <f t="shared" si="96"/>
        <v>ja</v>
      </c>
      <c r="U1053" s="117" t="str">
        <f t="shared" si="97"/>
        <v>ja</v>
      </c>
      <c r="V1053" s="142" t="s">
        <v>4580</v>
      </c>
      <c r="W1053" s="118">
        <f t="shared" si="98"/>
        <v>1</v>
      </c>
      <c r="X1053" s="117" t="str">
        <f t="shared" si="99"/>
        <v>OK</v>
      </c>
      <c r="Y1053" s="117" t="str">
        <f t="shared" si="100"/>
        <v>keine</v>
      </c>
      <c r="Z1053" s="117" t="str">
        <f t="shared" si="101"/>
        <v>OK</v>
      </c>
    </row>
    <row r="1054" spans="1:26" s="117" customFormat="1" ht="12.75" hidden="1" customHeight="1" x14ac:dyDescent="0.35">
      <c r="A1054" s="29" t="s">
        <v>3371</v>
      </c>
      <c r="B1054" s="1" t="s">
        <v>704</v>
      </c>
      <c r="C1054" s="29" t="s">
        <v>3</v>
      </c>
      <c r="D1054" s="29" t="s">
        <v>3</v>
      </c>
      <c r="E1054" s="29" t="s">
        <v>2</v>
      </c>
      <c r="F1054" s="29" t="s">
        <v>2</v>
      </c>
      <c r="G1054" s="29" t="s">
        <v>2</v>
      </c>
      <c r="H1054" s="29" t="s">
        <v>2</v>
      </c>
      <c r="I1054" s="29" t="s">
        <v>3</v>
      </c>
      <c r="J1054" s="30">
        <v>1</v>
      </c>
      <c r="K1054" s="29" t="s">
        <v>2</v>
      </c>
      <c r="L1054" s="29" t="s">
        <v>2</v>
      </c>
      <c r="M1054" s="29" t="s">
        <v>2</v>
      </c>
      <c r="N1054" s="29" t="s">
        <v>3</v>
      </c>
      <c r="O1054" s="1"/>
      <c r="P1054" s="29" t="s">
        <v>4</v>
      </c>
      <c r="Q1054" s="29"/>
      <c r="R1054" s="85" t="s">
        <v>2</v>
      </c>
      <c r="S1054" s="85" t="s">
        <v>2</v>
      </c>
      <c r="T1054" s="117" t="str">
        <f t="shared" si="96"/>
        <v>ja</v>
      </c>
      <c r="U1054" s="117" t="str">
        <f t="shared" si="97"/>
        <v>ja</v>
      </c>
      <c r="V1054" s="142" t="s">
        <v>4598</v>
      </c>
      <c r="W1054" s="118">
        <f t="shared" si="98"/>
        <v>1</v>
      </c>
      <c r="X1054" s="117" t="str">
        <f t="shared" si="99"/>
        <v>OK</v>
      </c>
      <c r="Y1054" s="117" t="str">
        <f t="shared" si="100"/>
        <v>keine</v>
      </c>
      <c r="Z1054" s="117" t="str">
        <f t="shared" si="101"/>
        <v>OK</v>
      </c>
    </row>
    <row r="1055" spans="1:26" s="117" customFormat="1" ht="12.75" hidden="1" customHeight="1" x14ac:dyDescent="0.35">
      <c r="A1055" s="29" t="s">
        <v>3372</v>
      </c>
      <c r="B1055" s="1" t="s">
        <v>705</v>
      </c>
      <c r="C1055" s="29" t="s">
        <v>3</v>
      </c>
      <c r="D1055" s="29" t="s">
        <v>3</v>
      </c>
      <c r="E1055" s="29" t="s">
        <v>2</v>
      </c>
      <c r="F1055" s="29" t="s">
        <v>2</v>
      </c>
      <c r="G1055" s="29" t="s">
        <v>2</v>
      </c>
      <c r="H1055" s="29" t="s">
        <v>2</v>
      </c>
      <c r="I1055" s="29" t="s">
        <v>3</v>
      </c>
      <c r="J1055" s="30">
        <v>1</v>
      </c>
      <c r="K1055" s="29" t="s">
        <v>2</v>
      </c>
      <c r="L1055" s="29" t="s">
        <v>2</v>
      </c>
      <c r="M1055" s="29" t="s">
        <v>2</v>
      </c>
      <c r="N1055" s="29" t="s">
        <v>3</v>
      </c>
      <c r="O1055" s="1"/>
      <c r="P1055" s="29" t="s">
        <v>4</v>
      </c>
      <c r="Q1055" s="29"/>
      <c r="R1055" s="85" t="s">
        <v>2</v>
      </c>
      <c r="S1055" s="85" t="s">
        <v>2</v>
      </c>
      <c r="T1055" s="117" t="str">
        <f t="shared" si="96"/>
        <v>ja</v>
      </c>
      <c r="U1055" s="117" t="str">
        <f t="shared" si="97"/>
        <v>ja</v>
      </c>
      <c r="V1055" s="142" t="s">
        <v>4598</v>
      </c>
      <c r="W1055" s="118">
        <f t="shared" si="98"/>
        <v>1</v>
      </c>
      <c r="X1055" s="117" t="str">
        <f t="shared" si="99"/>
        <v>OK</v>
      </c>
      <c r="Y1055" s="117" t="str">
        <f t="shared" si="100"/>
        <v>keine</v>
      </c>
      <c r="Z1055" s="117" t="str">
        <f t="shared" si="101"/>
        <v>OK</v>
      </c>
    </row>
    <row r="1056" spans="1:26" s="117" customFormat="1" ht="12.75" hidden="1" customHeight="1" x14ac:dyDescent="0.35">
      <c r="A1056" s="29" t="s">
        <v>3373</v>
      </c>
      <c r="B1056" s="1" t="s">
        <v>706</v>
      </c>
      <c r="C1056" s="29" t="s">
        <v>3</v>
      </c>
      <c r="D1056" s="29" t="s">
        <v>3</v>
      </c>
      <c r="E1056" s="29" t="s">
        <v>2</v>
      </c>
      <c r="F1056" s="29" t="s">
        <v>2</v>
      </c>
      <c r="G1056" s="29" t="s">
        <v>2</v>
      </c>
      <c r="H1056" s="29" t="s">
        <v>2</v>
      </c>
      <c r="I1056" s="29" t="s">
        <v>3</v>
      </c>
      <c r="J1056" s="30">
        <v>1</v>
      </c>
      <c r="K1056" s="29" t="s">
        <v>2</v>
      </c>
      <c r="L1056" s="29" t="s">
        <v>2</v>
      </c>
      <c r="M1056" s="29" t="s">
        <v>2</v>
      </c>
      <c r="N1056" s="29" t="s">
        <v>3</v>
      </c>
      <c r="O1056" s="1"/>
      <c r="P1056" s="29" t="s">
        <v>4</v>
      </c>
      <c r="Q1056" s="29"/>
      <c r="R1056" s="85" t="s">
        <v>2</v>
      </c>
      <c r="S1056" s="85" t="s">
        <v>2</v>
      </c>
      <c r="T1056" s="117" t="str">
        <f t="shared" si="96"/>
        <v>ja</v>
      </c>
      <c r="U1056" s="117" t="str">
        <f t="shared" si="97"/>
        <v>ja</v>
      </c>
      <c r="V1056" s="142" t="s">
        <v>4598</v>
      </c>
      <c r="W1056" s="118">
        <f t="shared" si="98"/>
        <v>1</v>
      </c>
      <c r="X1056" s="117" t="str">
        <f t="shared" si="99"/>
        <v>OK</v>
      </c>
      <c r="Y1056" s="117" t="str">
        <f t="shared" si="100"/>
        <v>keine</v>
      </c>
      <c r="Z1056" s="117" t="str">
        <f t="shared" si="101"/>
        <v>OK</v>
      </c>
    </row>
    <row r="1057" spans="1:26" s="117" customFormat="1" ht="12.75" hidden="1" customHeight="1" x14ac:dyDescent="0.35">
      <c r="A1057" s="29" t="s">
        <v>3374</v>
      </c>
      <c r="B1057" s="1" t="s">
        <v>831</v>
      </c>
      <c r="C1057" s="29" t="s">
        <v>3</v>
      </c>
      <c r="D1057" s="29" t="s">
        <v>3</v>
      </c>
      <c r="E1057" s="29" t="s">
        <v>2</v>
      </c>
      <c r="F1057" s="29" t="s">
        <v>2</v>
      </c>
      <c r="G1057" s="29" t="s">
        <v>2</v>
      </c>
      <c r="H1057" s="29" t="s">
        <v>2</v>
      </c>
      <c r="I1057" s="30" t="s">
        <v>3</v>
      </c>
      <c r="J1057" s="30">
        <v>4</v>
      </c>
      <c r="K1057" s="29" t="s">
        <v>2</v>
      </c>
      <c r="L1057" s="29" t="s">
        <v>2</v>
      </c>
      <c r="M1057" s="29" t="s">
        <v>2</v>
      </c>
      <c r="N1057" s="29" t="s">
        <v>3</v>
      </c>
      <c r="O1057" s="1" t="s">
        <v>2412</v>
      </c>
      <c r="P1057" s="29">
        <v>1195</v>
      </c>
      <c r="Q1057" s="29"/>
      <c r="R1057" s="85" t="s">
        <v>2</v>
      </c>
      <c r="S1057" s="85" t="s">
        <v>2</v>
      </c>
      <c r="T1057" s="117" t="str">
        <f t="shared" si="96"/>
        <v>ja</v>
      </c>
      <c r="U1057" s="117" t="str">
        <f t="shared" si="97"/>
        <v>ja</v>
      </c>
      <c r="V1057" s="142" t="s">
        <v>4575</v>
      </c>
      <c r="W1057" s="118">
        <f t="shared" si="98"/>
        <v>4</v>
      </c>
      <c r="X1057" s="117" t="str">
        <f t="shared" si="99"/>
        <v>OK</v>
      </c>
      <c r="Y1057" s="117">
        <f t="shared" si="100"/>
        <v>1195</v>
      </c>
      <c r="Z1057" s="117" t="str">
        <f t="shared" si="101"/>
        <v>OK</v>
      </c>
    </row>
    <row r="1058" spans="1:26" s="117" customFormat="1" ht="12.75" hidden="1" customHeight="1" x14ac:dyDescent="0.35">
      <c r="A1058" s="29" t="s">
        <v>3375</v>
      </c>
      <c r="B1058" s="1" t="s">
        <v>130</v>
      </c>
      <c r="C1058" s="29" t="s">
        <v>3</v>
      </c>
      <c r="D1058" s="29" t="s">
        <v>3</v>
      </c>
      <c r="E1058" s="29" t="s">
        <v>2</v>
      </c>
      <c r="F1058" s="29" t="s">
        <v>2</v>
      </c>
      <c r="G1058" s="29" t="s">
        <v>2</v>
      </c>
      <c r="H1058" s="29" t="s">
        <v>2</v>
      </c>
      <c r="I1058" s="29" t="s">
        <v>3</v>
      </c>
      <c r="J1058" s="30">
        <v>1</v>
      </c>
      <c r="K1058" s="29" t="s">
        <v>2</v>
      </c>
      <c r="L1058" s="29" t="s">
        <v>2</v>
      </c>
      <c r="M1058" s="29" t="s">
        <v>2</v>
      </c>
      <c r="N1058" s="29" t="s">
        <v>3</v>
      </c>
      <c r="O1058" s="1"/>
      <c r="P1058" s="29" t="s">
        <v>4</v>
      </c>
      <c r="Q1058" s="29"/>
      <c r="R1058" s="85" t="s">
        <v>2</v>
      </c>
      <c r="S1058" s="85" t="s">
        <v>2</v>
      </c>
      <c r="T1058" s="117" t="str">
        <f t="shared" si="96"/>
        <v>ja</v>
      </c>
      <c r="U1058" s="117" t="str">
        <f t="shared" si="97"/>
        <v>ja</v>
      </c>
      <c r="V1058" s="142" t="s">
        <v>4576</v>
      </c>
      <c r="W1058" s="118">
        <f t="shared" si="98"/>
        <v>1</v>
      </c>
      <c r="X1058" s="117" t="str">
        <f t="shared" si="99"/>
        <v>OK</v>
      </c>
      <c r="Y1058" s="117" t="str">
        <f t="shared" si="100"/>
        <v>keine</v>
      </c>
      <c r="Z1058" s="117" t="str">
        <f t="shared" si="101"/>
        <v>OK</v>
      </c>
    </row>
    <row r="1059" spans="1:26" s="117" customFormat="1" ht="12.75" hidden="1" customHeight="1" x14ac:dyDescent="0.35">
      <c r="A1059" s="29" t="s">
        <v>3376</v>
      </c>
      <c r="B1059" s="1" t="s">
        <v>624</v>
      </c>
      <c r="C1059" s="29" t="s">
        <v>3</v>
      </c>
      <c r="D1059" s="29" t="s">
        <v>3</v>
      </c>
      <c r="E1059" s="29" t="s">
        <v>2</v>
      </c>
      <c r="F1059" s="29" t="s">
        <v>2</v>
      </c>
      <c r="G1059" s="29" t="s">
        <v>2</v>
      </c>
      <c r="H1059" s="29" t="s">
        <v>2</v>
      </c>
      <c r="I1059" s="29" t="s">
        <v>2</v>
      </c>
      <c r="J1059" s="30" t="s">
        <v>2</v>
      </c>
      <c r="K1059" s="29" t="s">
        <v>2</v>
      </c>
      <c r="L1059" s="29" t="s">
        <v>3</v>
      </c>
      <c r="M1059" s="29" t="s">
        <v>2</v>
      </c>
      <c r="N1059" s="29" t="s">
        <v>3</v>
      </c>
      <c r="O1059" s="1" t="s">
        <v>2409</v>
      </c>
      <c r="P1059" s="29" t="s">
        <v>58</v>
      </c>
      <c r="Q1059" s="29"/>
      <c r="R1059" s="85" t="s">
        <v>2</v>
      </c>
      <c r="S1059" s="85" t="s">
        <v>2</v>
      </c>
      <c r="T1059" s="117" t="str">
        <f t="shared" si="96"/>
        <v>ja</v>
      </c>
      <c r="U1059" s="117" t="str">
        <f t="shared" si="97"/>
        <v>ja</v>
      </c>
      <c r="V1059" s="142" t="s">
        <v>4604</v>
      </c>
      <c r="W1059" s="118" t="str">
        <f t="shared" si="98"/>
        <v>nein</v>
      </c>
      <c r="X1059" s="117" t="str">
        <f t="shared" si="99"/>
        <v>OK</v>
      </c>
      <c r="Y1059" s="117" t="str">
        <f t="shared" si="100"/>
        <v>1194/1199</v>
      </c>
      <c r="Z1059" s="117" t="str">
        <f t="shared" si="101"/>
        <v>OK</v>
      </c>
    </row>
    <row r="1060" spans="1:26" s="117" customFormat="1" ht="12.75" hidden="1" customHeight="1" x14ac:dyDescent="0.35">
      <c r="A1060" s="29" t="s">
        <v>3377</v>
      </c>
      <c r="B1060" s="1" t="s">
        <v>744</v>
      </c>
      <c r="C1060" s="29" t="s">
        <v>3</v>
      </c>
      <c r="D1060" s="29" t="s">
        <v>3</v>
      </c>
      <c r="E1060" s="29" t="s">
        <v>2</v>
      </c>
      <c r="F1060" s="29" t="s">
        <v>2</v>
      </c>
      <c r="G1060" s="29" t="s">
        <v>2</v>
      </c>
      <c r="H1060" s="29" t="s">
        <v>2</v>
      </c>
      <c r="I1060" s="29" t="s">
        <v>2</v>
      </c>
      <c r="J1060" s="30" t="s">
        <v>2</v>
      </c>
      <c r="K1060" s="29" t="s">
        <v>2</v>
      </c>
      <c r="L1060" s="29" t="s">
        <v>3</v>
      </c>
      <c r="M1060" s="29" t="s">
        <v>2</v>
      </c>
      <c r="N1060" s="29" t="s">
        <v>3</v>
      </c>
      <c r="O1060" s="1" t="s">
        <v>2409</v>
      </c>
      <c r="P1060" s="29" t="s">
        <v>58</v>
      </c>
      <c r="Q1060" s="29"/>
      <c r="R1060" s="85" t="s">
        <v>2</v>
      </c>
      <c r="S1060" s="85" t="s">
        <v>2</v>
      </c>
      <c r="T1060" s="117" t="str">
        <f t="shared" si="96"/>
        <v>ja</v>
      </c>
      <c r="U1060" s="117" t="str">
        <f t="shared" si="97"/>
        <v>ja</v>
      </c>
      <c r="V1060" s="142" t="s">
        <v>4604</v>
      </c>
      <c r="W1060" s="118" t="str">
        <f t="shared" si="98"/>
        <v>nein</v>
      </c>
      <c r="X1060" s="117" t="str">
        <f t="shared" si="99"/>
        <v>OK</v>
      </c>
      <c r="Y1060" s="117" t="str">
        <f t="shared" si="100"/>
        <v>1194/1199</v>
      </c>
      <c r="Z1060" s="117" t="str">
        <f t="shared" si="101"/>
        <v>OK</v>
      </c>
    </row>
    <row r="1061" spans="1:26" s="117" customFormat="1" ht="12.75" hidden="1" customHeight="1" x14ac:dyDescent="0.35">
      <c r="A1061" s="29" t="s">
        <v>3378</v>
      </c>
      <c r="B1061" s="1" t="s">
        <v>251</v>
      </c>
      <c r="C1061" s="29" t="s">
        <v>3</v>
      </c>
      <c r="D1061" s="29" t="s">
        <v>3</v>
      </c>
      <c r="E1061" s="29" t="s">
        <v>2</v>
      </c>
      <c r="F1061" s="29" t="s">
        <v>2</v>
      </c>
      <c r="G1061" s="29" t="s">
        <v>2</v>
      </c>
      <c r="H1061" s="29" t="s">
        <v>2</v>
      </c>
      <c r="I1061" s="29" t="s">
        <v>3</v>
      </c>
      <c r="J1061" s="30">
        <v>1</v>
      </c>
      <c r="K1061" s="29" t="s">
        <v>2</v>
      </c>
      <c r="L1061" s="29" t="s">
        <v>2</v>
      </c>
      <c r="M1061" s="29" t="s">
        <v>2</v>
      </c>
      <c r="N1061" s="29" t="s">
        <v>3</v>
      </c>
      <c r="O1061" s="1"/>
      <c r="P1061" s="29" t="s">
        <v>4</v>
      </c>
      <c r="Q1061" s="29"/>
      <c r="R1061" s="85" t="s">
        <v>3</v>
      </c>
      <c r="S1061" s="85" t="s">
        <v>3</v>
      </c>
      <c r="T1061" s="117" t="str">
        <f t="shared" si="96"/>
        <v>ja</v>
      </c>
      <c r="U1061" s="117" t="str">
        <f t="shared" si="97"/>
        <v>ja</v>
      </c>
      <c r="V1061" s="142" t="s">
        <v>4580</v>
      </c>
      <c r="W1061" s="118">
        <f t="shared" si="98"/>
        <v>1</v>
      </c>
      <c r="X1061" s="117" t="str">
        <f t="shared" si="99"/>
        <v>OK</v>
      </c>
      <c r="Y1061" s="117" t="str">
        <f t="shared" si="100"/>
        <v>keine</v>
      </c>
      <c r="Z1061" s="117" t="str">
        <f t="shared" si="101"/>
        <v>OK</v>
      </c>
    </row>
    <row r="1062" spans="1:26" s="117" customFormat="1" ht="12.75" hidden="1" customHeight="1" x14ac:dyDescent="0.35">
      <c r="A1062" s="29" t="s">
        <v>3379</v>
      </c>
      <c r="B1062" s="1" t="s">
        <v>1616</v>
      </c>
      <c r="C1062" s="29" t="s">
        <v>3</v>
      </c>
      <c r="D1062" s="29" t="s">
        <v>3</v>
      </c>
      <c r="E1062" s="29" t="s">
        <v>2</v>
      </c>
      <c r="F1062" s="29" t="s">
        <v>2</v>
      </c>
      <c r="G1062" s="29" t="s">
        <v>2</v>
      </c>
      <c r="H1062" s="29" t="s">
        <v>2</v>
      </c>
      <c r="I1062" s="29" t="s">
        <v>3</v>
      </c>
      <c r="J1062" s="30">
        <v>1</v>
      </c>
      <c r="K1062" s="29" t="s">
        <v>2</v>
      </c>
      <c r="L1062" s="29" t="s">
        <v>2</v>
      </c>
      <c r="M1062" s="29" t="s">
        <v>2</v>
      </c>
      <c r="N1062" s="29" t="s">
        <v>3</v>
      </c>
      <c r="O1062" s="1"/>
      <c r="P1062" s="29" t="s">
        <v>4</v>
      </c>
      <c r="Q1062" s="29"/>
      <c r="R1062" s="85" t="s">
        <v>3</v>
      </c>
      <c r="S1062" s="85" t="s">
        <v>3</v>
      </c>
      <c r="T1062" s="117" t="str">
        <f t="shared" si="96"/>
        <v>ja</v>
      </c>
      <c r="U1062" s="117" t="str">
        <f t="shared" si="97"/>
        <v>ja</v>
      </c>
      <c r="V1062" s="142" t="s">
        <v>4577</v>
      </c>
      <c r="W1062" s="118">
        <f t="shared" si="98"/>
        <v>1</v>
      </c>
      <c r="X1062" s="117" t="str">
        <f t="shared" si="99"/>
        <v>OK</v>
      </c>
      <c r="Y1062" s="117" t="str">
        <f t="shared" si="100"/>
        <v>keine</v>
      </c>
      <c r="Z1062" s="117" t="str">
        <f t="shared" si="101"/>
        <v>OK</v>
      </c>
    </row>
    <row r="1063" spans="1:26" s="117" customFormat="1" ht="12.75" hidden="1" customHeight="1" x14ac:dyDescent="0.35">
      <c r="A1063" s="29" t="s">
        <v>3380</v>
      </c>
      <c r="B1063" s="1" t="s">
        <v>4484</v>
      </c>
      <c r="C1063" s="29" t="s">
        <v>3</v>
      </c>
      <c r="D1063" s="29" t="s">
        <v>3</v>
      </c>
      <c r="E1063" s="29" t="s">
        <v>2</v>
      </c>
      <c r="F1063" s="29" t="s">
        <v>2</v>
      </c>
      <c r="G1063" s="29" t="s">
        <v>2</v>
      </c>
      <c r="H1063" s="29" t="s">
        <v>2</v>
      </c>
      <c r="I1063" s="133" t="s">
        <v>3</v>
      </c>
      <c r="J1063" s="134">
        <v>4</v>
      </c>
      <c r="K1063" s="29" t="s">
        <v>2</v>
      </c>
      <c r="L1063" s="29" t="s">
        <v>2</v>
      </c>
      <c r="M1063" s="29" t="s">
        <v>2</v>
      </c>
      <c r="N1063" s="29" t="s">
        <v>3</v>
      </c>
      <c r="O1063" s="1" t="s">
        <v>2412</v>
      </c>
      <c r="P1063" s="29">
        <v>1195</v>
      </c>
      <c r="Q1063" s="29"/>
      <c r="R1063" s="85" t="s">
        <v>2</v>
      </c>
      <c r="S1063" s="85" t="s">
        <v>2</v>
      </c>
      <c r="T1063" s="117" t="str">
        <f t="shared" si="96"/>
        <v>ja</v>
      </c>
      <c r="U1063" s="117" t="str">
        <f t="shared" si="97"/>
        <v>ja</v>
      </c>
      <c r="V1063" s="142" t="s">
        <v>4607</v>
      </c>
      <c r="W1063" s="118">
        <f t="shared" si="98"/>
        <v>4</v>
      </c>
      <c r="X1063" s="117" t="str">
        <f t="shared" si="99"/>
        <v>OK</v>
      </c>
      <c r="Y1063" s="117">
        <f t="shared" si="100"/>
        <v>1195</v>
      </c>
      <c r="Z1063" s="117" t="str">
        <f t="shared" si="101"/>
        <v>OK</v>
      </c>
    </row>
    <row r="1064" spans="1:26" s="117" customFormat="1" ht="12.75" hidden="1" customHeight="1" x14ac:dyDescent="0.35">
      <c r="A1064" s="29" t="s">
        <v>3381</v>
      </c>
      <c r="B1064" s="1" t="s">
        <v>724</v>
      </c>
      <c r="C1064" s="29" t="s">
        <v>3</v>
      </c>
      <c r="D1064" s="29" t="s">
        <v>3</v>
      </c>
      <c r="E1064" s="29" t="s">
        <v>2</v>
      </c>
      <c r="F1064" s="29" t="s">
        <v>2</v>
      </c>
      <c r="G1064" s="29" t="s">
        <v>2</v>
      </c>
      <c r="H1064" s="29" t="s">
        <v>2</v>
      </c>
      <c r="I1064" s="29" t="s">
        <v>3</v>
      </c>
      <c r="J1064" s="30">
        <v>1</v>
      </c>
      <c r="K1064" s="29" t="s">
        <v>2</v>
      </c>
      <c r="L1064" s="29" t="s">
        <v>2</v>
      </c>
      <c r="M1064" s="29" t="s">
        <v>2</v>
      </c>
      <c r="N1064" s="29" t="s">
        <v>3</v>
      </c>
      <c r="O1064" s="1"/>
      <c r="P1064" s="29" t="s">
        <v>4</v>
      </c>
      <c r="Q1064" s="29"/>
      <c r="R1064" s="85" t="s">
        <v>2</v>
      </c>
      <c r="S1064" s="85" t="s">
        <v>2</v>
      </c>
      <c r="T1064" s="117" t="str">
        <f t="shared" si="96"/>
        <v>ja</v>
      </c>
      <c r="U1064" s="117" t="str">
        <f t="shared" si="97"/>
        <v>ja</v>
      </c>
      <c r="V1064" s="142" t="s">
        <v>4594</v>
      </c>
      <c r="W1064" s="118">
        <f t="shared" si="98"/>
        <v>1</v>
      </c>
      <c r="X1064" s="117" t="str">
        <f t="shared" si="99"/>
        <v>OK</v>
      </c>
      <c r="Y1064" s="117" t="str">
        <f t="shared" si="100"/>
        <v>keine</v>
      </c>
      <c r="Z1064" s="117" t="str">
        <f t="shared" si="101"/>
        <v>OK</v>
      </c>
    </row>
    <row r="1065" spans="1:26" s="117" customFormat="1" ht="12.75" hidden="1" customHeight="1" x14ac:dyDescent="0.35">
      <c r="A1065" s="29" t="s">
        <v>2072</v>
      </c>
      <c r="B1065" s="1" t="s">
        <v>2071</v>
      </c>
      <c r="C1065" s="29" t="s">
        <v>3</v>
      </c>
      <c r="D1065" s="29" t="s">
        <v>3</v>
      </c>
      <c r="E1065" s="29" t="s">
        <v>2</v>
      </c>
      <c r="F1065" s="29" t="s">
        <v>2</v>
      </c>
      <c r="G1065" s="29" t="s">
        <v>2</v>
      </c>
      <c r="H1065" s="29" t="s">
        <v>2</v>
      </c>
      <c r="I1065" s="30" t="s">
        <v>3</v>
      </c>
      <c r="J1065" s="30">
        <v>2</v>
      </c>
      <c r="K1065" s="29" t="s">
        <v>2</v>
      </c>
      <c r="L1065" s="29" t="s">
        <v>2</v>
      </c>
      <c r="M1065" s="29" t="s">
        <v>2</v>
      </c>
      <c r="N1065" s="29" t="s">
        <v>3</v>
      </c>
      <c r="O1065" s="1"/>
      <c r="P1065" s="29" t="s">
        <v>4</v>
      </c>
      <c r="Q1065" s="29"/>
      <c r="R1065" s="85" t="s">
        <v>2</v>
      </c>
      <c r="S1065" s="85" t="s">
        <v>2</v>
      </c>
      <c r="T1065" s="117" t="str">
        <f t="shared" si="96"/>
        <v>ja</v>
      </c>
      <c r="U1065" s="117" t="str">
        <f t="shared" si="97"/>
        <v>ja</v>
      </c>
      <c r="V1065" s="142" t="s">
        <v>4577</v>
      </c>
      <c r="W1065" s="118">
        <f t="shared" si="98"/>
        <v>2</v>
      </c>
      <c r="X1065" s="117" t="str">
        <f t="shared" si="99"/>
        <v>OK</v>
      </c>
      <c r="Y1065" s="117" t="str">
        <f t="shared" si="100"/>
        <v>keine</v>
      </c>
      <c r="Z1065" s="117" t="str">
        <f t="shared" si="101"/>
        <v>OK</v>
      </c>
    </row>
    <row r="1066" spans="1:26" s="117" customFormat="1" ht="12.75" hidden="1" customHeight="1" x14ac:dyDescent="0.35">
      <c r="A1066" s="29" t="s">
        <v>3382</v>
      </c>
      <c r="B1066" s="1" t="s">
        <v>257</v>
      </c>
      <c r="C1066" s="29" t="s">
        <v>3</v>
      </c>
      <c r="D1066" s="29" t="s">
        <v>3</v>
      </c>
      <c r="E1066" s="29" t="s">
        <v>2</v>
      </c>
      <c r="F1066" s="29" t="s">
        <v>2</v>
      </c>
      <c r="G1066" s="29" t="s">
        <v>2</v>
      </c>
      <c r="H1066" s="29" t="s">
        <v>2</v>
      </c>
      <c r="I1066" s="29" t="s">
        <v>3</v>
      </c>
      <c r="J1066" s="30">
        <v>1</v>
      </c>
      <c r="K1066" s="29" t="s">
        <v>2</v>
      </c>
      <c r="L1066" s="29" t="s">
        <v>2</v>
      </c>
      <c r="M1066" s="29" t="s">
        <v>2</v>
      </c>
      <c r="N1066" s="29" t="s">
        <v>3</v>
      </c>
      <c r="O1066" s="1"/>
      <c r="P1066" s="29" t="s">
        <v>4</v>
      </c>
      <c r="Q1066" s="29"/>
      <c r="R1066" s="85" t="s">
        <v>2</v>
      </c>
      <c r="S1066" s="85" t="s">
        <v>2</v>
      </c>
      <c r="T1066" s="117" t="str">
        <f t="shared" si="96"/>
        <v>ja</v>
      </c>
      <c r="U1066" s="117" t="str">
        <f t="shared" si="97"/>
        <v>ja</v>
      </c>
      <c r="V1066" s="142" t="s">
        <v>4585</v>
      </c>
      <c r="W1066" s="118">
        <f t="shared" si="98"/>
        <v>1</v>
      </c>
      <c r="X1066" s="117" t="str">
        <f t="shared" si="99"/>
        <v>OK</v>
      </c>
      <c r="Y1066" s="117" t="str">
        <f t="shared" si="100"/>
        <v>keine</v>
      </c>
      <c r="Z1066" s="117" t="str">
        <f t="shared" si="101"/>
        <v>OK</v>
      </c>
    </row>
    <row r="1067" spans="1:26" s="117" customFormat="1" ht="12.75" hidden="1" customHeight="1" x14ac:dyDescent="0.35">
      <c r="A1067" s="29" t="s">
        <v>3383</v>
      </c>
      <c r="B1067" s="1" t="s">
        <v>844</v>
      </c>
      <c r="C1067" s="29" t="s">
        <v>3</v>
      </c>
      <c r="D1067" s="29" t="s">
        <v>3</v>
      </c>
      <c r="E1067" s="29" t="s">
        <v>2</v>
      </c>
      <c r="F1067" s="29" t="s">
        <v>2</v>
      </c>
      <c r="G1067" s="29" t="s">
        <v>2</v>
      </c>
      <c r="H1067" s="29" t="s">
        <v>2</v>
      </c>
      <c r="I1067" s="29" t="s">
        <v>3</v>
      </c>
      <c r="J1067" s="30">
        <v>1</v>
      </c>
      <c r="K1067" s="29" t="s">
        <v>2</v>
      </c>
      <c r="L1067" s="29" t="s">
        <v>2</v>
      </c>
      <c r="M1067" s="29" t="s">
        <v>2</v>
      </c>
      <c r="N1067" s="29" t="s">
        <v>3</v>
      </c>
      <c r="O1067" s="1"/>
      <c r="P1067" s="29" t="s">
        <v>4</v>
      </c>
      <c r="Q1067" s="29"/>
      <c r="R1067" s="85" t="s">
        <v>3</v>
      </c>
      <c r="S1067" s="85" t="s">
        <v>3</v>
      </c>
      <c r="T1067" s="117" t="str">
        <f t="shared" si="96"/>
        <v>ja</v>
      </c>
      <c r="U1067" s="117" t="str">
        <f t="shared" si="97"/>
        <v>ja</v>
      </c>
      <c r="V1067" s="142" t="s">
        <v>4597</v>
      </c>
      <c r="W1067" s="118">
        <f t="shared" si="98"/>
        <v>1</v>
      </c>
      <c r="X1067" s="117" t="str">
        <f t="shared" si="99"/>
        <v>OK</v>
      </c>
      <c r="Y1067" s="117" t="str">
        <f t="shared" si="100"/>
        <v>keine</v>
      </c>
      <c r="Z1067" s="117" t="str">
        <f t="shared" si="101"/>
        <v>OK</v>
      </c>
    </row>
    <row r="1068" spans="1:26" s="117" customFormat="1" ht="12.75" hidden="1" customHeight="1" x14ac:dyDescent="0.35">
      <c r="A1068" s="29" t="s">
        <v>3384</v>
      </c>
      <c r="B1068" s="1" t="s">
        <v>1390</v>
      </c>
      <c r="C1068" s="29" t="s">
        <v>3</v>
      </c>
      <c r="D1068" s="29" t="s">
        <v>3</v>
      </c>
      <c r="E1068" s="29" t="s">
        <v>2</v>
      </c>
      <c r="F1068" s="29" t="s">
        <v>2</v>
      </c>
      <c r="G1068" s="29" t="s">
        <v>2</v>
      </c>
      <c r="H1068" s="29" t="s">
        <v>2</v>
      </c>
      <c r="I1068" s="29" t="s">
        <v>3</v>
      </c>
      <c r="J1068" s="30">
        <v>1</v>
      </c>
      <c r="K1068" s="29" t="s">
        <v>2</v>
      </c>
      <c r="L1068" s="29" t="s">
        <v>2</v>
      </c>
      <c r="M1068" s="29" t="s">
        <v>2</v>
      </c>
      <c r="N1068" s="29" t="s">
        <v>3</v>
      </c>
      <c r="O1068" s="1"/>
      <c r="P1068" s="29" t="s">
        <v>4</v>
      </c>
      <c r="Q1068" s="29"/>
      <c r="R1068" s="85" t="s">
        <v>3</v>
      </c>
      <c r="S1068" s="85" t="s">
        <v>3</v>
      </c>
      <c r="T1068" s="117" t="str">
        <f t="shared" si="96"/>
        <v>ja</v>
      </c>
      <c r="U1068" s="117" t="str">
        <f t="shared" si="97"/>
        <v>ja</v>
      </c>
      <c r="V1068" s="142" t="s">
        <v>4580</v>
      </c>
      <c r="W1068" s="118">
        <f t="shared" si="98"/>
        <v>1</v>
      </c>
      <c r="X1068" s="117" t="str">
        <f t="shared" si="99"/>
        <v>OK</v>
      </c>
      <c r="Y1068" s="117" t="str">
        <f t="shared" si="100"/>
        <v>keine</v>
      </c>
      <c r="Z1068" s="117" t="str">
        <f t="shared" si="101"/>
        <v>OK</v>
      </c>
    </row>
    <row r="1069" spans="1:26" s="117" customFormat="1" ht="12.75" hidden="1" customHeight="1" x14ac:dyDescent="0.35">
      <c r="A1069" s="29" t="s">
        <v>3385</v>
      </c>
      <c r="B1069" s="1" t="s">
        <v>1159</v>
      </c>
      <c r="C1069" s="29" t="s">
        <v>3</v>
      </c>
      <c r="D1069" s="29" t="s">
        <v>3</v>
      </c>
      <c r="E1069" s="29" t="s">
        <v>2</v>
      </c>
      <c r="F1069" s="29" t="s">
        <v>2</v>
      </c>
      <c r="G1069" s="29" t="s">
        <v>2</v>
      </c>
      <c r="H1069" s="29" t="s">
        <v>2</v>
      </c>
      <c r="I1069" s="29" t="s">
        <v>3</v>
      </c>
      <c r="J1069" s="30">
        <v>2</v>
      </c>
      <c r="K1069" s="29" t="s">
        <v>2</v>
      </c>
      <c r="L1069" s="29" t="s">
        <v>2</v>
      </c>
      <c r="M1069" s="29" t="s">
        <v>2</v>
      </c>
      <c r="N1069" s="29" t="s">
        <v>3</v>
      </c>
      <c r="O1069" s="1"/>
      <c r="P1069" s="29" t="s">
        <v>4</v>
      </c>
      <c r="Q1069" s="29"/>
      <c r="R1069" s="85" t="s">
        <v>2</v>
      </c>
      <c r="S1069" s="85" t="s">
        <v>2</v>
      </c>
      <c r="T1069" s="117" t="str">
        <f t="shared" si="96"/>
        <v>ja</v>
      </c>
      <c r="U1069" s="117" t="str">
        <f t="shared" si="97"/>
        <v>ja</v>
      </c>
      <c r="V1069" s="142" t="s">
        <v>4596</v>
      </c>
      <c r="W1069" s="118">
        <f t="shared" si="98"/>
        <v>2</v>
      </c>
      <c r="X1069" s="117" t="str">
        <f t="shared" si="99"/>
        <v>OK</v>
      </c>
      <c r="Y1069" s="117" t="str">
        <f t="shared" si="100"/>
        <v>keine</v>
      </c>
      <c r="Z1069" s="117" t="str">
        <f t="shared" si="101"/>
        <v>OK</v>
      </c>
    </row>
    <row r="1070" spans="1:26" s="117" customFormat="1" ht="12.75" hidden="1" customHeight="1" x14ac:dyDescent="0.35">
      <c r="A1070" s="29" t="s">
        <v>3386</v>
      </c>
      <c r="B1070" s="1" t="s">
        <v>1160</v>
      </c>
      <c r="C1070" s="29" t="s">
        <v>3</v>
      </c>
      <c r="D1070" s="29" t="s">
        <v>3</v>
      </c>
      <c r="E1070" s="29" t="s">
        <v>2</v>
      </c>
      <c r="F1070" s="29" t="s">
        <v>2</v>
      </c>
      <c r="G1070" s="29" t="s">
        <v>2</v>
      </c>
      <c r="H1070" s="29" t="s">
        <v>2</v>
      </c>
      <c r="I1070" s="29" t="s">
        <v>3</v>
      </c>
      <c r="J1070" s="30">
        <v>2</v>
      </c>
      <c r="K1070" s="29" t="s">
        <v>2</v>
      </c>
      <c r="L1070" s="29" t="s">
        <v>2</v>
      </c>
      <c r="M1070" s="29" t="s">
        <v>2</v>
      </c>
      <c r="N1070" s="29" t="s">
        <v>3</v>
      </c>
      <c r="O1070" s="1"/>
      <c r="P1070" s="29" t="s">
        <v>4</v>
      </c>
      <c r="Q1070" s="29"/>
      <c r="R1070" s="85" t="s">
        <v>3</v>
      </c>
      <c r="S1070" s="85" t="s">
        <v>3</v>
      </c>
      <c r="T1070" s="117" t="str">
        <f t="shared" si="96"/>
        <v>ja</v>
      </c>
      <c r="U1070" s="117" t="str">
        <f t="shared" si="97"/>
        <v>ja</v>
      </c>
      <c r="V1070" s="142" t="s">
        <v>4596</v>
      </c>
      <c r="W1070" s="118">
        <f t="shared" si="98"/>
        <v>2</v>
      </c>
      <c r="X1070" s="117" t="str">
        <f t="shared" si="99"/>
        <v>OK</v>
      </c>
      <c r="Y1070" s="117" t="str">
        <f t="shared" si="100"/>
        <v>keine</v>
      </c>
      <c r="Z1070" s="117" t="str">
        <f t="shared" si="101"/>
        <v>OK</v>
      </c>
    </row>
    <row r="1071" spans="1:26" s="117" customFormat="1" ht="12.75" hidden="1" customHeight="1" x14ac:dyDescent="0.35">
      <c r="A1071" s="29" t="s">
        <v>3387</v>
      </c>
      <c r="B1071" s="1" t="s">
        <v>144</v>
      </c>
      <c r="C1071" s="29" t="s">
        <v>3</v>
      </c>
      <c r="D1071" s="29" t="s">
        <v>3</v>
      </c>
      <c r="E1071" s="29" t="s">
        <v>2</v>
      </c>
      <c r="F1071" s="29" t="s">
        <v>2</v>
      </c>
      <c r="G1071" s="29" t="s">
        <v>2</v>
      </c>
      <c r="H1071" s="29" t="s">
        <v>2</v>
      </c>
      <c r="I1071" s="29" t="s">
        <v>3</v>
      </c>
      <c r="J1071" s="30">
        <v>1</v>
      </c>
      <c r="K1071" s="29" t="s">
        <v>2</v>
      </c>
      <c r="L1071" s="29" t="s">
        <v>2</v>
      </c>
      <c r="M1071" s="29" t="s">
        <v>2</v>
      </c>
      <c r="N1071" s="29" t="s">
        <v>3</v>
      </c>
      <c r="O1071" s="1"/>
      <c r="P1071" s="29" t="s">
        <v>4</v>
      </c>
      <c r="Q1071" s="29"/>
      <c r="R1071" s="85" t="s">
        <v>2</v>
      </c>
      <c r="S1071" s="85" t="s">
        <v>2</v>
      </c>
      <c r="T1071" s="117" t="str">
        <f t="shared" si="96"/>
        <v>ja</v>
      </c>
      <c r="U1071" s="117" t="str">
        <f t="shared" si="97"/>
        <v>ja</v>
      </c>
      <c r="V1071" s="142" t="s">
        <v>4589</v>
      </c>
      <c r="W1071" s="118">
        <f t="shared" si="98"/>
        <v>1</v>
      </c>
      <c r="X1071" s="117" t="str">
        <f t="shared" si="99"/>
        <v>OK</v>
      </c>
      <c r="Y1071" s="117" t="str">
        <f t="shared" si="100"/>
        <v>keine</v>
      </c>
      <c r="Z1071" s="117" t="str">
        <f t="shared" si="101"/>
        <v>OK</v>
      </c>
    </row>
    <row r="1072" spans="1:26" s="117" customFormat="1" ht="12.75" hidden="1" customHeight="1" x14ac:dyDescent="0.35">
      <c r="A1072" s="29" t="s">
        <v>3388</v>
      </c>
      <c r="B1072" s="1" t="s">
        <v>1789</v>
      </c>
      <c r="C1072" s="29" t="s">
        <v>3</v>
      </c>
      <c r="D1072" s="29" t="s">
        <v>3</v>
      </c>
      <c r="E1072" s="29" t="s">
        <v>2</v>
      </c>
      <c r="F1072" s="29" t="s">
        <v>2</v>
      </c>
      <c r="G1072" s="29" t="s">
        <v>2</v>
      </c>
      <c r="H1072" s="29" t="s">
        <v>2</v>
      </c>
      <c r="I1072" s="133" t="s">
        <v>3</v>
      </c>
      <c r="J1072" s="134">
        <v>4</v>
      </c>
      <c r="K1072" s="29" t="s">
        <v>2</v>
      </c>
      <c r="L1072" s="29" t="s">
        <v>2</v>
      </c>
      <c r="M1072" s="29" t="s">
        <v>2</v>
      </c>
      <c r="N1072" s="29" t="s">
        <v>3</v>
      </c>
      <c r="O1072" s="1" t="s">
        <v>2412</v>
      </c>
      <c r="P1072" s="29">
        <v>1195</v>
      </c>
      <c r="Q1072" s="29"/>
      <c r="R1072" s="85" t="s">
        <v>2</v>
      </c>
      <c r="S1072" s="85" t="s">
        <v>2</v>
      </c>
      <c r="T1072" s="117" t="str">
        <f t="shared" si="96"/>
        <v>ja</v>
      </c>
      <c r="U1072" s="117" t="str">
        <f t="shared" si="97"/>
        <v>ja</v>
      </c>
      <c r="V1072" s="142" t="s">
        <v>4600</v>
      </c>
      <c r="W1072" s="118">
        <f t="shared" si="98"/>
        <v>4</v>
      </c>
      <c r="X1072" s="117" t="str">
        <f t="shared" si="99"/>
        <v>OK</v>
      </c>
      <c r="Y1072" s="117">
        <f t="shared" si="100"/>
        <v>1195</v>
      </c>
      <c r="Z1072" s="117" t="str">
        <f t="shared" si="101"/>
        <v>OK</v>
      </c>
    </row>
    <row r="1073" spans="1:26" s="117" customFormat="1" ht="12.75" hidden="1" customHeight="1" x14ac:dyDescent="0.35">
      <c r="A1073" s="29" t="s">
        <v>3389</v>
      </c>
      <c r="B1073" s="1" t="s">
        <v>363</v>
      </c>
      <c r="C1073" s="29" t="s">
        <v>3</v>
      </c>
      <c r="D1073" s="29" t="s">
        <v>3</v>
      </c>
      <c r="E1073" s="29" t="s">
        <v>2</v>
      </c>
      <c r="F1073" s="29" t="s">
        <v>2</v>
      </c>
      <c r="G1073" s="29" t="s">
        <v>2</v>
      </c>
      <c r="H1073" s="29" t="s">
        <v>2</v>
      </c>
      <c r="I1073" s="133" t="s">
        <v>3</v>
      </c>
      <c r="J1073" s="134">
        <v>3</v>
      </c>
      <c r="K1073" s="29" t="s">
        <v>2</v>
      </c>
      <c r="L1073" s="29" t="s">
        <v>2</v>
      </c>
      <c r="M1073" s="29" t="s">
        <v>2</v>
      </c>
      <c r="N1073" s="29" t="s">
        <v>3</v>
      </c>
      <c r="O1073" s="1"/>
      <c r="P1073" s="29" t="s">
        <v>4</v>
      </c>
      <c r="Q1073" s="29"/>
      <c r="R1073" s="85" t="s">
        <v>2</v>
      </c>
      <c r="S1073" s="85" t="s">
        <v>2</v>
      </c>
      <c r="T1073" s="117" t="str">
        <f t="shared" si="96"/>
        <v>ja</v>
      </c>
      <c r="U1073" s="117" t="str">
        <f t="shared" si="97"/>
        <v>ja</v>
      </c>
      <c r="V1073" s="142" t="s">
        <v>4600</v>
      </c>
      <c r="W1073" s="118">
        <f t="shared" si="98"/>
        <v>3</v>
      </c>
      <c r="X1073" s="117" t="str">
        <f t="shared" si="99"/>
        <v>OK</v>
      </c>
      <c r="Y1073" s="117" t="str">
        <f t="shared" si="100"/>
        <v>keine</v>
      </c>
      <c r="Z1073" s="117" t="str">
        <f t="shared" si="101"/>
        <v>OK</v>
      </c>
    </row>
    <row r="1074" spans="1:26" s="117" customFormat="1" ht="12.75" hidden="1" customHeight="1" x14ac:dyDescent="0.35">
      <c r="A1074" s="29" t="s">
        <v>3390</v>
      </c>
      <c r="B1074" s="1" t="s">
        <v>1855</v>
      </c>
      <c r="C1074" s="29" t="s">
        <v>3</v>
      </c>
      <c r="D1074" s="29" t="s">
        <v>3</v>
      </c>
      <c r="E1074" s="29" t="s">
        <v>2</v>
      </c>
      <c r="F1074" s="29" t="s">
        <v>2</v>
      </c>
      <c r="G1074" s="29" t="s">
        <v>2</v>
      </c>
      <c r="H1074" s="29" t="s">
        <v>2</v>
      </c>
      <c r="I1074" s="29" t="s">
        <v>3</v>
      </c>
      <c r="J1074" s="30">
        <v>1</v>
      </c>
      <c r="K1074" s="29" t="s">
        <v>2</v>
      </c>
      <c r="L1074" s="29" t="s">
        <v>2</v>
      </c>
      <c r="M1074" s="29" t="s">
        <v>2</v>
      </c>
      <c r="N1074" s="29" t="s">
        <v>3</v>
      </c>
      <c r="O1074" s="1"/>
      <c r="P1074" s="29" t="s">
        <v>4</v>
      </c>
      <c r="Q1074" s="29"/>
      <c r="R1074" s="85" t="s">
        <v>2</v>
      </c>
      <c r="S1074" s="85" t="s">
        <v>2</v>
      </c>
      <c r="T1074" s="117" t="str">
        <f t="shared" si="96"/>
        <v>ja</v>
      </c>
      <c r="U1074" s="117" t="str">
        <f t="shared" si="97"/>
        <v>ja</v>
      </c>
      <c r="V1074" s="142" t="s">
        <v>4577</v>
      </c>
      <c r="W1074" s="118">
        <f t="shared" si="98"/>
        <v>1</v>
      </c>
      <c r="X1074" s="117" t="str">
        <f t="shared" si="99"/>
        <v>OK</v>
      </c>
      <c r="Y1074" s="117" t="str">
        <f t="shared" si="100"/>
        <v>keine</v>
      </c>
      <c r="Z1074" s="117" t="str">
        <f t="shared" si="101"/>
        <v>OK</v>
      </c>
    </row>
    <row r="1075" spans="1:26" s="117" customFormat="1" ht="12.75" hidden="1" customHeight="1" x14ac:dyDescent="0.35">
      <c r="A1075" s="29" t="s">
        <v>2274</v>
      </c>
      <c r="B1075" s="1" t="s">
        <v>2273</v>
      </c>
      <c r="C1075" s="29" t="s">
        <v>3</v>
      </c>
      <c r="D1075" s="29" t="s">
        <v>3</v>
      </c>
      <c r="E1075" s="29" t="s">
        <v>2</v>
      </c>
      <c r="F1075" s="29" t="s">
        <v>2</v>
      </c>
      <c r="G1075" s="29" t="s">
        <v>2</v>
      </c>
      <c r="H1075" s="29" t="s">
        <v>2</v>
      </c>
      <c r="I1075" s="30" t="s">
        <v>3</v>
      </c>
      <c r="J1075" s="30">
        <v>2</v>
      </c>
      <c r="K1075" s="29" t="s">
        <v>2</v>
      </c>
      <c r="L1075" s="29" t="s">
        <v>2</v>
      </c>
      <c r="M1075" s="29" t="s">
        <v>2</v>
      </c>
      <c r="N1075" s="29" t="s">
        <v>3</v>
      </c>
      <c r="O1075" s="1"/>
      <c r="P1075" s="29" t="s">
        <v>4</v>
      </c>
      <c r="Q1075" s="29"/>
      <c r="R1075" s="85" t="s">
        <v>2</v>
      </c>
      <c r="S1075" s="85" t="s">
        <v>2</v>
      </c>
      <c r="T1075" s="117" t="str">
        <f t="shared" si="96"/>
        <v>ja</v>
      </c>
      <c r="U1075" s="117" t="str">
        <f t="shared" si="97"/>
        <v>ja</v>
      </c>
      <c r="V1075" s="142" t="s">
        <v>4577</v>
      </c>
      <c r="W1075" s="118">
        <f t="shared" si="98"/>
        <v>2</v>
      </c>
      <c r="X1075" s="117" t="str">
        <f t="shared" si="99"/>
        <v>OK</v>
      </c>
      <c r="Y1075" s="117" t="str">
        <f t="shared" si="100"/>
        <v>keine</v>
      </c>
      <c r="Z1075" s="117" t="str">
        <f t="shared" si="101"/>
        <v>OK</v>
      </c>
    </row>
    <row r="1076" spans="1:26" s="117" customFormat="1" ht="12.75" hidden="1" customHeight="1" x14ac:dyDescent="0.35">
      <c r="A1076" s="29" t="s">
        <v>3391</v>
      </c>
      <c r="B1076" s="1" t="s">
        <v>840</v>
      </c>
      <c r="C1076" s="29" t="s">
        <v>3</v>
      </c>
      <c r="D1076" s="29" t="s">
        <v>3</v>
      </c>
      <c r="E1076" s="29" t="s">
        <v>2</v>
      </c>
      <c r="F1076" s="29" t="s">
        <v>2</v>
      </c>
      <c r="G1076" s="29" t="s">
        <v>2</v>
      </c>
      <c r="H1076" s="29" t="s">
        <v>2</v>
      </c>
      <c r="I1076" s="134" t="s">
        <v>3</v>
      </c>
      <c r="J1076" s="134">
        <v>2</v>
      </c>
      <c r="K1076" s="29" t="s">
        <v>2</v>
      </c>
      <c r="L1076" s="29" t="s">
        <v>2</v>
      </c>
      <c r="M1076" s="29" t="s">
        <v>2</v>
      </c>
      <c r="N1076" s="29" t="s">
        <v>3</v>
      </c>
      <c r="O1076" s="1"/>
      <c r="P1076" s="29" t="s">
        <v>4</v>
      </c>
      <c r="Q1076" s="29"/>
      <c r="R1076" s="85" t="s">
        <v>2</v>
      </c>
      <c r="S1076" s="85" t="s">
        <v>2</v>
      </c>
      <c r="T1076" s="117" t="str">
        <f t="shared" si="96"/>
        <v>ja</v>
      </c>
      <c r="U1076" s="117" t="str">
        <f t="shared" si="97"/>
        <v>ja</v>
      </c>
      <c r="V1076" s="142" t="s">
        <v>4585</v>
      </c>
      <c r="W1076" s="118">
        <f t="shared" si="98"/>
        <v>2</v>
      </c>
      <c r="X1076" s="117" t="str">
        <f t="shared" si="99"/>
        <v>OK</v>
      </c>
      <c r="Y1076" s="117" t="str">
        <f t="shared" si="100"/>
        <v>keine</v>
      </c>
      <c r="Z1076" s="117" t="str">
        <f t="shared" si="101"/>
        <v>OK</v>
      </c>
    </row>
    <row r="1077" spans="1:26" s="117" customFormat="1" ht="12.75" hidden="1" customHeight="1" x14ac:dyDescent="0.35">
      <c r="A1077" s="29" t="s">
        <v>3392</v>
      </c>
      <c r="B1077" s="1" t="s">
        <v>1583</v>
      </c>
      <c r="C1077" s="29" t="s">
        <v>3</v>
      </c>
      <c r="D1077" s="29" t="s">
        <v>3</v>
      </c>
      <c r="E1077" s="29" t="s">
        <v>2</v>
      </c>
      <c r="F1077" s="29" t="s">
        <v>2</v>
      </c>
      <c r="G1077" s="29" t="s">
        <v>2</v>
      </c>
      <c r="H1077" s="29" t="s">
        <v>2</v>
      </c>
      <c r="I1077" s="134" t="s">
        <v>3</v>
      </c>
      <c r="J1077" s="134">
        <v>1</v>
      </c>
      <c r="K1077" s="29" t="s">
        <v>2</v>
      </c>
      <c r="L1077" s="29" t="s">
        <v>2</v>
      </c>
      <c r="M1077" s="29" t="s">
        <v>2</v>
      </c>
      <c r="N1077" s="29" t="s">
        <v>3</v>
      </c>
      <c r="O1077" s="1"/>
      <c r="P1077" s="29" t="s">
        <v>4</v>
      </c>
      <c r="Q1077" s="29"/>
      <c r="R1077" s="85" t="s">
        <v>2</v>
      </c>
      <c r="S1077" s="85" t="s">
        <v>2</v>
      </c>
      <c r="T1077" s="117" t="str">
        <f t="shared" si="96"/>
        <v>ja</v>
      </c>
      <c r="U1077" s="117" t="str">
        <f t="shared" si="97"/>
        <v>ja</v>
      </c>
      <c r="V1077" s="142" t="s">
        <v>4585</v>
      </c>
      <c r="W1077" s="118">
        <f t="shared" si="98"/>
        <v>1</v>
      </c>
      <c r="X1077" s="117" t="str">
        <f t="shared" si="99"/>
        <v>OK</v>
      </c>
      <c r="Y1077" s="117" t="str">
        <f t="shared" si="100"/>
        <v>keine</v>
      </c>
      <c r="Z1077" s="117" t="str">
        <f t="shared" si="101"/>
        <v>OK</v>
      </c>
    </row>
    <row r="1078" spans="1:26" s="117" customFormat="1" ht="12.75" hidden="1" customHeight="1" x14ac:dyDescent="0.35">
      <c r="A1078" s="29" t="s">
        <v>3393</v>
      </c>
      <c r="B1078" s="1" t="s">
        <v>258</v>
      </c>
      <c r="C1078" s="29" t="s">
        <v>3</v>
      </c>
      <c r="D1078" s="29" t="s">
        <v>3</v>
      </c>
      <c r="E1078" s="29" t="s">
        <v>2</v>
      </c>
      <c r="F1078" s="29" t="s">
        <v>2</v>
      </c>
      <c r="G1078" s="29" t="s">
        <v>2</v>
      </c>
      <c r="H1078" s="29" t="s">
        <v>2</v>
      </c>
      <c r="I1078" s="29" t="s">
        <v>3</v>
      </c>
      <c r="J1078" s="30">
        <v>1</v>
      </c>
      <c r="K1078" s="29" t="s">
        <v>2</v>
      </c>
      <c r="L1078" s="29" t="s">
        <v>2</v>
      </c>
      <c r="M1078" s="29" t="s">
        <v>2</v>
      </c>
      <c r="N1078" s="29" t="s">
        <v>3</v>
      </c>
      <c r="O1078" s="1"/>
      <c r="P1078" s="29" t="s">
        <v>4</v>
      </c>
      <c r="Q1078" s="29"/>
      <c r="R1078" s="85" t="s">
        <v>2</v>
      </c>
      <c r="S1078" s="85" t="s">
        <v>2</v>
      </c>
      <c r="T1078" s="117" t="str">
        <f t="shared" si="96"/>
        <v>ja</v>
      </c>
      <c r="U1078" s="117" t="str">
        <f t="shared" si="97"/>
        <v>ja</v>
      </c>
      <c r="V1078" s="142" t="s">
        <v>4585</v>
      </c>
      <c r="W1078" s="118">
        <f t="shared" si="98"/>
        <v>1</v>
      </c>
      <c r="X1078" s="117" t="str">
        <f t="shared" si="99"/>
        <v>OK</v>
      </c>
      <c r="Y1078" s="117" t="str">
        <f t="shared" si="100"/>
        <v>keine</v>
      </c>
      <c r="Z1078" s="117" t="str">
        <f t="shared" si="101"/>
        <v>OK</v>
      </c>
    </row>
    <row r="1079" spans="1:26" s="117" customFormat="1" ht="12.75" hidden="1" customHeight="1" x14ac:dyDescent="0.35">
      <c r="A1079" s="29" t="s">
        <v>3394</v>
      </c>
      <c r="B1079" s="1" t="s">
        <v>1545</v>
      </c>
      <c r="C1079" s="29" t="s">
        <v>3</v>
      </c>
      <c r="D1079" s="29" t="s">
        <v>3</v>
      </c>
      <c r="E1079" s="29" t="s">
        <v>2</v>
      </c>
      <c r="F1079" s="29" t="s">
        <v>2</v>
      </c>
      <c r="G1079" s="29" t="s">
        <v>2</v>
      </c>
      <c r="H1079" s="29" t="s">
        <v>2</v>
      </c>
      <c r="I1079" s="29" t="s">
        <v>3</v>
      </c>
      <c r="J1079" s="30">
        <v>1</v>
      </c>
      <c r="K1079" s="29" t="s">
        <v>2</v>
      </c>
      <c r="L1079" s="29" t="s">
        <v>2</v>
      </c>
      <c r="M1079" s="29" t="s">
        <v>2</v>
      </c>
      <c r="N1079" s="29" t="s">
        <v>3</v>
      </c>
      <c r="O1079" s="1"/>
      <c r="P1079" s="29" t="s">
        <v>4</v>
      </c>
      <c r="Q1079" s="29"/>
      <c r="R1079" s="85" t="s">
        <v>2</v>
      </c>
      <c r="S1079" s="85" t="s">
        <v>2</v>
      </c>
      <c r="T1079" s="117" t="str">
        <f t="shared" si="96"/>
        <v>ja</v>
      </c>
      <c r="U1079" s="117" t="str">
        <f t="shared" si="97"/>
        <v>ja</v>
      </c>
      <c r="V1079" s="142" t="s">
        <v>4580</v>
      </c>
      <c r="W1079" s="118">
        <f t="shared" si="98"/>
        <v>1</v>
      </c>
      <c r="X1079" s="117" t="str">
        <f t="shared" si="99"/>
        <v>OK</v>
      </c>
      <c r="Y1079" s="117" t="str">
        <f t="shared" si="100"/>
        <v>keine</v>
      </c>
      <c r="Z1079" s="117" t="str">
        <f t="shared" si="101"/>
        <v>OK</v>
      </c>
    </row>
    <row r="1080" spans="1:26" s="117" customFormat="1" ht="12.75" hidden="1" customHeight="1" x14ac:dyDescent="0.35">
      <c r="A1080" s="29" t="s">
        <v>3395</v>
      </c>
      <c r="B1080" s="1" t="s">
        <v>1546</v>
      </c>
      <c r="C1080" s="29" t="s">
        <v>3</v>
      </c>
      <c r="D1080" s="29" t="s">
        <v>3</v>
      </c>
      <c r="E1080" s="29" t="s">
        <v>2</v>
      </c>
      <c r="F1080" s="29" t="s">
        <v>2</v>
      </c>
      <c r="G1080" s="29" t="s">
        <v>2</v>
      </c>
      <c r="H1080" s="29" t="s">
        <v>2</v>
      </c>
      <c r="I1080" s="29" t="s">
        <v>3</v>
      </c>
      <c r="J1080" s="30">
        <v>1</v>
      </c>
      <c r="K1080" s="29" t="s">
        <v>2</v>
      </c>
      <c r="L1080" s="29" t="s">
        <v>2</v>
      </c>
      <c r="M1080" s="29" t="s">
        <v>2</v>
      </c>
      <c r="N1080" s="29" t="s">
        <v>3</v>
      </c>
      <c r="O1080" s="1"/>
      <c r="P1080" s="29" t="s">
        <v>4</v>
      </c>
      <c r="Q1080" s="29"/>
      <c r="R1080" s="85" t="s">
        <v>2</v>
      </c>
      <c r="S1080" s="85" t="s">
        <v>2</v>
      </c>
      <c r="T1080" s="117" t="str">
        <f t="shared" si="96"/>
        <v>ja</v>
      </c>
      <c r="U1080" s="117" t="str">
        <f t="shared" si="97"/>
        <v>ja</v>
      </c>
      <c r="V1080" s="142" t="s">
        <v>4580</v>
      </c>
      <c r="W1080" s="118">
        <f t="shared" si="98"/>
        <v>1</v>
      </c>
      <c r="X1080" s="117" t="str">
        <f t="shared" si="99"/>
        <v>OK</v>
      </c>
      <c r="Y1080" s="117" t="str">
        <f t="shared" si="100"/>
        <v>keine</v>
      </c>
      <c r="Z1080" s="117" t="str">
        <f t="shared" si="101"/>
        <v>OK</v>
      </c>
    </row>
    <row r="1081" spans="1:26" s="117" customFormat="1" ht="12.75" hidden="1" customHeight="1" x14ac:dyDescent="0.35">
      <c r="A1081" s="29" t="s">
        <v>3396</v>
      </c>
      <c r="B1081" s="1" t="s">
        <v>131</v>
      </c>
      <c r="C1081" s="29" t="s">
        <v>3</v>
      </c>
      <c r="D1081" s="29" t="s">
        <v>3</v>
      </c>
      <c r="E1081" s="29" t="s">
        <v>2</v>
      </c>
      <c r="F1081" s="29" t="s">
        <v>2</v>
      </c>
      <c r="G1081" s="29" t="s">
        <v>2</v>
      </c>
      <c r="H1081" s="29" t="s">
        <v>2</v>
      </c>
      <c r="I1081" s="29" t="s">
        <v>3</v>
      </c>
      <c r="J1081" s="30">
        <v>1</v>
      </c>
      <c r="K1081" s="29" t="s">
        <v>2</v>
      </c>
      <c r="L1081" s="29" t="s">
        <v>2</v>
      </c>
      <c r="M1081" s="29" t="s">
        <v>2</v>
      </c>
      <c r="N1081" s="29" t="s">
        <v>3</v>
      </c>
      <c r="O1081" s="1"/>
      <c r="P1081" s="29" t="s">
        <v>4</v>
      </c>
      <c r="Q1081" s="29"/>
      <c r="R1081" s="85" t="s">
        <v>3</v>
      </c>
      <c r="S1081" s="85" t="s">
        <v>3</v>
      </c>
      <c r="T1081" s="117" t="str">
        <f t="shared" si="96"/>
        <v>ja</v>
      </c>
      <c r="U1081" s="117" t="str">
        <f t="shared" si="97"/>
        <v>ja</v>
      </c>
      <c r="V1081" s="142" t="s">
        <v>4576</v>
      </c>
      <c r="W1081" s="118">
        <f t="shared" si="98"/>
        <v>1</v>
      </c>
      <c r="X1081" s="117" t="str">
        <f t="shared" si="99"/>
        <v>OK</v>
      </c>
      <c r="Y1081" s="117" t="str">
        <f t="shared" si="100"/>
        <v>keine</v>
      </c>
      <c r="Z1081" s="117" t="str">
        <f t="shared" si="101"/>
        <v>OK</v>
      </c>
    </row>
    <row r="1082" spans="1:26" s="117" customFormat="1" ht="12.75" hidden="1" customHeight="1" x14ac:dyDescent="0.35">
      <c r="A1082" s="29" t="s">
        <v>3397</v>
      </c>
      <c r="B1082" s="1" t="s">
        <v>132</v>
      </c>
      <c r="C1082" s="29" t="s">
        <v>3</v>
      </c>
      <c r="D1082" s="29" t="s">
        <v>3</v>
      </c>
      <c r="E1082" s="29" t="s">
        <v>2</v>
      </c>
      <c r="F1082" s="29" t="s">
        <v>2</v>
      </c>
      <c r="G1082" s="29" t="s">
        <v>2</v>
      </c>
      <c r="H1082" s="29" t="s">
        <v>2</v>
      </c>
      <c r="I1082" s="29" t="s">
        <v>3</v>
      </c>
      <c r="J1082" s="30">
        <v>1</v>
      </c>
      <c r="K1082" s="29" t="s">
        <v>2</v>
      </c>
      <c r="L1082" s="29" t="s">
        <v>2</v>
      </c>
      <c r="M1082" s="29" t="s">
        <v>2</v>
      </c>
      <c r="N1082" s="29" t="s">
        <v>3</v>
      </c>
      <c r="O1082" s="1"/>
      <c r="P1082" s="29" t="s">
        <v>4</v>
      </c>
      <c r="Q1082" s="29"/>
      <c r="R1082" s="85" t="s">
        <v>2</v>
      </c>
      <c r="S1082" s="85" t="s">
        <v>2</v>
      </c>
      <c r="T1082" s="117" t="str">
        <f t="shared" si="96"/>
        <v>ja</v>
      </c>
      <c r="U1082" s="117" t="str">
        <f t="shared" si="97"/>
        <v>ja</v>
      </c>
      <c r="V1082" s="142" t="s">
        <v>4576</v>
      </c>
      <c r="W1082" s="118">
        <f t="shared" si="98"/>
        <v>1</v>
      </c>
      <c r="X1082" s="117" t="str">
        <f t="shared" si="99"/>
        <v>OK</v>
      </c>
      <c r="Y1082" s="117" t="str">
        <f t="shared" si="100"/>
        <v>keine</v>
      </c>
      <c r="Z1082" s="117" t="str">
        <f t="shared" si="101"/>
        <v>OK</v>
      </c>
    </row>
    <row r="1083" spans="1:26" s="117" customFormat="1" ht="12.75" hidden="1" customHeight="1" x14ac:dyDescent="0.35">
      <c r="A1083" s="29" t="s">
        <v>3398</v>
      </c>
      <c r="B1083" s="1" t="s">
        <v>1815</v>
      </c>
      <c r="C1083" s="29" t="s">
        <v>2</v>
      </c>
      <c r="D1083" s="29" t="s">
        <v>2</v>
      </c>
      <c r="E1083" s="29" t="s">
        <v>2</v>
      </c>
      <c r="F1083" s="29" t="s">
        <v>2</v>
      </c>
      <c r="G1083" s="29" t="s">
        <v>2</v>
      </c>
      <c r="H1083" s="29" t="s">
        <v>3</v>
      </c>
      <c r="I1083" s="29" t="s">
        <v>2</v>
      </c>
      <c r="J1083" s="30" t="s">
        <v>2</v>
      </c>
      <c r="K1083" s="29" t="s">
        <v>2</v>
      </c>
      <c r="L1083" s="29" t="s">
        <v>2</v>
      </c>
      <c r="M1083" s="29" t="s">
        <v>2</v>
      </c>
      <c r="N1083" s="29" t="s">
        <v>2</v>
      </c>
      <c r="O1083" s="1" t="s">
        <v>2411</v>
      </c>
      <c r="P1083" s="29" t="s">
        <v>59</v>
      </c>
      <c r="Q1083" s="29"/>
      <c r="R1083" s="85" t="s">
        <v>2</v>
      </c>
      <c r="S1083" s="85" t="s">
        <v>2</v>
      </c>
      <c r="T1083" s="117" t="str">
        <f t="shared" si="96"/>
        <v>ja</v>
      </c>
      <c r="U1083" s="117" t="str">
        <f t="shared" si="97"/>
        <v>nein</v>
      </c>
      <c r="V1083" s="142" t="s">
        <v>2411</v>
      </c>
      <c r="W1083" s="118" t="str">
        <f t="shared" si="98"/>
        <v>nein</v>
      </c>
      <c r="X1083" s="117" t="str">
        <f t="shared" si="99"/>
        <v>OK</v>
      </c>
      <c r="Y1083" s="117" t="str">
        <f t="shared" si="100"/>
        <v>nicht FK (Vereins-RS)</v>
      </c>
      <c r="Z1083" s="117" t="str">
        <f t="shared" si="101"/>
        <v>OK</v>
      </c>
    </row>
    <row r="1084" spans="1:26" s="117" customFormat="1" ht="12.75" hidden="1" customHeight="1" x14ac:dyDescent="0.35">
      <c r="A1084" s="29" t="s">
        <v>3399</v>
      </c>
      <c r="B1084" s="1" t="s">
        <v>76</v>
      </c>
      <c r="C1084" s="29" t="s">
        <v>3</v>
      </c>
      <c r="D1084" s="29" t="s">
        <v>3</v>
      </c>
      <c r="E1084" s="29" t="s">
        <v>2</v>
      </c>
      <c r="F1084" s="29" t="s">
        <v>2</v>
      </c>
      <c r="G1084" s="29" t="s">
        <v>2</v>
      </c>
      <c r="H1084" s="29" t="s">
        <v>2</v>
      </c>
      <c r="I1084" s="29" t="s">
        <v>3</v>
      </c>
      <c r="J1084" s="30">
        <v>1</v>
      </c>
      <c r="K1084" s="29" t="s">
        <v>2</v>
      </c>
      <c r="L1084" s="29" t="s">
        <v>2</v>
      </c>
      <c r="M1084" s="29" t="s">
        <v>2</v>
      </c>
      <c r="N1084" s="29" t="s">
        <v>3</v>
      </c>
      <c r="O1084" s="1"/>
      <c r="P1084" s="29" t="s">
        <v>4</v>
      </c>
      <c r="Q1084" s="29"/>
      <c r="R1084" s="85" t="s">
        <v>2</v>
      </c>
      <c r="S1084" s="85" t="s">
        <v>2</v>
      </c>
      <c r="T1084" s="117" t="str">
        <f t="shared" si="96"/>
        <v>ja</v>
      </c>
      <c r="U1084" s="117" t="str">
        <f t="shared" si="97"/>
        <v>ja</v>
      </c>
      <c r="V1084" s="142" t="s">
        <v>4573</v>
      </c>
      <c r="W1084" s="118">
        <f t="shared" si="98"/>
        <v>1</v>
      </c>
      <c r="X1084" s="117" t="str">
        <f t="shared" si="99"/>
        <v>OK</v>
      </c>
      <c r="Y1084" s="117" t="str">
        <f t="shared" si="100"/>
        <v>keine</v>
      </c>
      <c r="Z1084" s="117" t="str">
        <f t="shared" si="101"/>
        <v>OK</v>
      </c>
    </row>
    <row r="1085" spans="1:26" s="117" customFormat="1" ht="12.75" hidden="1" customHeight="1" x14ac:dyDescent="0.35">
      <c r="A1085" s="29" t="s">
        <v>3400</v>
      </c>
      <c r="B1085" s="1" t="s">
        <v>1445</v>
      </c>
      <c r="C1085" s="29" t="s">
        <v>3</v>
      </c>
      <c r="D1085" s="29" t="s">
        <v>3</v>
      </c>
      <c r="E1085" s="29" t="s">
        <v>2</v>
      </c>
      <c r="F1085" s="29" t="s">
        <v>2</v>
      </c>
      <c r="G1085" s="29" t="s">
        <v>2</v>
      </c>
      <c r="H1085" s="29" t="s">
        <v>2</v>
      </c>
      <c r="I1085" s="133" t="s">
        <v>3</v>
      </c>
      <c r="J1085" s="134">
        <v>1</v>
      </c>
      <c r="K1085" s="29" t="s">
        <v>2</v>
      </c>
      <c r="L1085" s="29" t="s">
        <v>2</v>
      </c>
      <c r="M1085" s="29" t="s">
        <v>2</v>
      </c>
      <c r="N1085" s="29" t="s">
        <v>3</v>
      </c>
      <c r="O1085" s="1"/>
      <c r="P1085" s="29" t="s">
        <v>4</v>
      </c>
      <c r="Q1085" s="29"/>
      <c r="R1085" s="85" t="s">
        <v>2</v>
      </c>
      <c r="S1085" s="85" t="s">
        <v>2</v>
      </c>
      <c r="T1085" s="117" t="str">
        <f t="shared" si="96"/>
        <v>ja</v>
      </c>
      <c r="U1085" s="117" t="str">
        <f t="shared" si="97"/>
        <v>ja</v>
      </c>
      <c r="V1085" s="142" t="s">
        <v>4582</v>
      </c>
      <c r="W1085" s="118">
        <f t="shared" si="98"/>
        <v>1</v>
      </c>
      <c r="X1085" s="117" t="str">
        <f t="shared" si="99"/>
        <v>OK</v>
      </c>
      <c r="Y1085" s="117" t="str">
        <f t="shared" si="100"/>
        <v>keine</v>
      </c>
      <c r="Z1085" s="117" t="str">
        <f t="shared" si="101"/>
        <v>OK</v>
      </c>
    </row>
    <row r="1086" spans="1:26" s="117" customFormat="1" ht="12.75" hidden="1" customHeight="1" x14ac:dyDescent="0.35">
      <c r="A1086" s="29" t="s">
        <v>3401</v>
      </c>
      <c r="B1086" s="1" t="s">
        <v>1816</v>
      </c>
      <c r="C1086" s="29" t="s">
        <v>2</v>
      </c>
      <c r="D1086" s="29" t="s">
        <v>2</v>
      </c>
      <c r="E1086" s="29" t="s">
        <v>2</v>
      </c>
      <c r="F1086" s="29" t="s">
        <v>2</v>
      </c>
      <c r="G1086" s="29" t="s">
        <v>2</v>
      </c>
      <c r="H1086" s="29" t="s">
        <v>3</v>
      </c>
      <c r="I1086" s="29" t="s">
        <v>2</v>
      </c>
      <c r="J1086" s="30" t="s">
        <v>2</v>
      </c>
      <c r="K1086" s="29" t="s">
        <v>2</v>
      </c>
      <c r="L1086" s="29" t="s">
        <v>2</v>
      </c>
      <c r="M1086" s="29" t="s">
        <v>2</v>
      </c>
      <c r="N1086" s="29" t="s">
        <v>2</v>
      </c>
      <c r="O1086" s="1" t="s">
        <v>2411</v>
      </c>
      <c r="P1086" s="29" t="s">
        <v>59</v>
      </c>
      <c r="Q1086" s="29"/>
      <c r="R1086" s="85" t="s">
        <v>2</v>
      </c>
      <c r="S1086" s="85" t="s">
        <v>2</v>
      </c>
      <c r="T1086" s="117" t="str">
        <f t="shared" si="96"/>
        <v>ja</v>
      </c>
      <c r="U1086" s="117" t="str">
        <f t="shared" si="97"/>
        <v>nein</v>
      </c>
      <c r="V1086" s="142" t="s">
        <v>2411</v>
      </c>
      <c r="W1086" s="118" t="str">
        <f t="shared" si="98"/>
        <v>nein</v>
      </c>
      <c r="X1086" s="117" t="str">
        <f t="shared" si="99"/>
        <v>OK</v>
      </c>
      <c r="Y1086" s="117" t="str">
        <f t="shared" si="100"/>
        <v>nicht FK (Vereins-RS)</v>
      </c>
      <c r="Z1086" s="117" t="str">
        <f t="shared" si="101"/>
        <v>OK</v>
      </c>
    </row>
    <row r="1087" spans="1:26" s="117" customFormat="1" ht="12.75" hidden="1" customHeight="1" x14ac:dyDescent="0.35">
      <c r="A1087" s="29" t="s">
        <v>3402</v>
      </c>
      <c r="B1087" s="1" t="s">
        <v>226</v>
      </c>
      <c r="C1087" s="29" t="s">
        <v>3</v>
      </c>
      <c r="D1087" s="29" t="s">
        <v>3</v>
      </c>
      <c r="E1087" s="29" t="s">
        <v>2</v>
      </c>
      <c r="F1087" s="29" t="s">
        <v>2</v>
      </c>
      <c r="G1087" s="29" t="s">
        <v>2</v>
      </c>
      <c r="H1087" s="29" t="s">
        <v>2</v>
      </c>
      <c r="I1087" s="29" t="s">
        <v>3</v>
      </c>
      <c r="J1087" s="30">
        <v>1</v>
      </c>
      <c r="K1087" s="29" t="s">
        <v>2</v>
      </c>
      <c r="L1087" s="29" t="s">
        <v>2</v>
      </c>
      <c r="M1087" s="29" t="s">
        <v>2</v>
      </c>
      <c r="N1087" s="29" t="s">
        <v>3</v>
      </c>
      <c r="O1087" s="1"/>
      <c r="P1087" s="29" t="s">
        <v>4</v>
      </c>
      <c r="Q1087" s="29"/>
      <c r="R1087" s="85" t="s">
        <v>3</v>
      </c>
      <c r="S1087" s="85" t="s">
        <v>3</v>
      </c>
      <c r="T1087" s="117" t="str">
        <f t="shared" si="96"/>
        <v>ja</v>
      </c>
      <c r="U1087" s="117" t="str">
        <f t="shared" si="97"/>
        <v>ja</v>
      </c>
      <c r="V1087" s="142" t="s">
        <v>4622</v>
      </c>
      <c r="W1087" s="118">
        <f t="shared" si="98"/>
        <v>1</v>
      </c>
      <c r="X1087" s="117" t="str">
        <f t="shared" si="99"/>
        <v>OK</v>
      </c>
      <c r="Y1087" s="117" t="str">
        <f t="shared" si="100"/>
        <v>keine</v>
      </c>
      <c r="Z1087" s="117" t="str">
        <f t="shared" si="101"/>
        <v>OK</v>
      </c>
    </row>
    <row r="1088" spans="1:26" s="117" customFormat="1" ht="12.75" hidden="1" customHeight="1" x14ac:dyDescent="0.35">
      <c r="A1088" s="29" t="s">
        <v>3403</v>
      </c>
      <c r="B1088" s="1" t="s">
        <v>1817</v>
      </c>
      <c r="C1088" s="29" t="s">
        <v>2</v>
      </c>
      <c r="D1088" s="29" t="s">
        <v>2</v>
      </c>
      <c r="E1088" s="29" t="s">
        <v>2</v>
      </c>
      <c r="F1088" s="29" t="s">
        <v>2</v>
      </c>
      <c r="G1088" s="29" t="s">
        <v>2</v>
      </c>
      <c r="H1088" s="29" t="s">
        <v>3</v>
      </c>
      <c r="I1088" s="29" t="s">
        <v>2</v>
      </c>
      <c r="J1088" s="30" t="s">
        <v>2</v>
      </c>
      <c r="K1088" s="29" t="s">
        <v>2</v>
      </c>
      <c r="L1088" s="29" t="s">
        <v>2</v>
      </c>
      <c r="M1088" s="29" t="s">
        <v>2</v>
      </c>
      <c r="N1088" s="29" t="s">
        <v>2</v>
      </c>
      <c r="O1088" s="1" t="s">
        <v>2411</v>
      </c>
      <c r="P1088" s="29" t="s">
        <v>59</v>
      </c>
      <c r="Q1088" s="29"/>
      <c r="R1088" s="85" t="s">
        <v>2</v>
      </c>
      <c r="S1088" s="85" t="s">
        <v>2</v>
      </c>
      <c r="T1088" s="117" t="str">
        <f t="shared" si="96"/>
        <v>ja</v>
      </c>
      <c r="U1088" s="117" t="str">
        <f t="shared" si="97"/>
        <v>nein</v>
      </c>
      <c r="V1088" s="142" t="s">
        <v>2411</v>
      </c>
      <c r="W1088" s="118" t="str">
        <f t="shared" si="98"/>
        <v>nein</v>
      </c>
      <c r="X1088" s="117" t="str">
        <f t="shared" si="99"/>
        <v>OK</v>
      </c>
      <c r="Y1088" s="117" t="str">
        <f t="shared" si="100"/>
        <v>nicht FK (Vereins-RS)</v>
      </c>
      <c r="Z1088" s="117" t="str">
        <f t="shared" si="101"/>
        <v>OK</v>
      </c>
    </row>
    <row r="1089" spans="1:26" s="117" customFormat="1" ht="12.75" hidden="1" customHeight="1" x14ac:dyDescent="0.35">
      <c r="A1089" s="29" t="s">
        <v>3404</v>
      </c>
      <c r="B1089" s="1" t="s">
        <v>1865</v>
      </c>
      <c r="C1089" s="29" t="s">
        <v>3</v>
      </c>
      <c r="D1089" s="29" t="s">
        <v>3</v>
      </c>
      <c r="E1089" s="29" t="s">
        <v>2</v>
      </c>
      <c r="F1089" s="29" t="s">
        <v>2</v>
      </c>
      <c r="G1089" s="29" t="s">
        <v>2</v>
      </c>
      <c r="H1089" s="29" t="s">
        <v>2</v>
      </c>
      <c r="I1089" s="29" t="s">
        <v>2</v>
      </c>
      <c r="J1089" s="30" t="s">
        <v>2</v>
      </c>
      <c r="K1089" s="29" t="s">
        <v>2</v>
      </c>
      <c r="L1089" s="29" t="s">
        <v>2</v>
      </c>
      <c r="M1089" s="29" t="s">
        <v>2</v>
      </c>
      <c r="N1089" s="29" t="s">
        <v>3</v>
      </c>
      <c r="O1089" s="1"/>
      <c r="P1089" s="29" t="s">
        <v>4</v>
      </c>
      <c r="Q1089" s="29"/>
      <c r="R1089" s="85" t="s">
        <v>2</v>
      </c>
      <c r="S1089" s="85" t="s">
        <v>2</v>
      </c>
      <c r="T1089" s="117" t="str">
        <f t="shared" si="96"/>
        <v>ja</v>
      </c>
      <c r="U1089" s="117" t="str">
        <f t="shared" si="97"/>
        <v>ja</v>
      </c>
      <c r="V1089" s="142" t="s">
        <v>4604</v>
      </c>
      <c r="W1089" s="118" t="str">
        <f t="shared" si="98"/>
        <v>nein</v>
      </c>
      <c r="X1089" s="117" t="str">
        <f t="shared" si="99"/>
        <v>OK</v>
      </c>
      <c r="Y1089" s="117" t="str">
        <f t="shared" si="100"/>
        <v>keine</v>
      </c>
      <c r="Z1089" s="117" t="str">
        <f t="shared" si="101"/>
        <v>OK</v>
      </c>
    </row>
    <row r="1090" spans="1:26" s="117" customFormat="1" ht="12.75" hidden="1" customHeight="1" x14ac:dyDescent="0.35">
      <c r="A1090" s="29" t="s">
        <v>3405</v>
      </c>
      <c r="B1090" s="1" t="s">
        <v>1818</v>
      </c>
      <c r="C1090" s="29" t="s">
        <v>2</v>
      </c>
      <c r="D1090" s="29" t="s">
        <v>2</v>
      </c>
      <c r="E1090" s="29" t="s">
        <v>2</v>
      </c>
      <c r="F1090" s="29" t="s">
        <v>2</v>
      </c>
      <c r="G1090" s="29" t="s">
        <v>2</v>
      </c>
      <c r="H1090" s="29" t="s">
        <v>3</v>
      </c>
      <c r="I1090" s="29" t="s">
        <v>2</v>
      </c>
      <c r="J1090" s="30" t="s">
        <v>2</v>
      </c>
      <c r="K1090" s="29" t="s">
        <v>2</v>
      </c>
      <c r="L1090" s="29" t="s">
        <v>2</v>
      </c>
      <c r="M1090" s="29" t="s">
        <v>2</v>
      </c>
      <c r="N1090" s="29" t="s">
        <v>2</v>
      </c>
      <c r="O1090" s="1" t="s">
        <v>2411</v>
      </c>
      <c r="P1090" s="29" t="s">
        <v>59</v>
      </c>
      <c r="Q1090" s="29"/>
      <c r="R1090" s="85" t="s">
        <v>2</v>
      </c>
      <c r="S1090" s="85" t="s">
        <v>2</v>
      </c>
      <c r="T1090" s="117" t="str">
        <f t="shared" ref="T1090:T1153" si="102">IF(AND(C1090="nein",D1090="nein",E1090="nein",F1090="nein",G1090="nein",H1090="nein",I1090="nein",K1090="nein",L1090="nein",M1090="nein",N1090="nein"),"nein","ja")</f>
        <v>ja</v>
      </c>
      <c r="U1090" s="117" t="str">
        <f t="shared" ref="U1090:U1153" si="103">IF(OR(C1090="ja",D1090="ja",G1090="ja",A1090="8100"),"ja","nein")</f>
        <v>nein</v>
      </c>
      <c r="V1090" s="142" t="s">
        <v>2411</v>
      </c>
      <c r="W1090" s="118" t="str">
        <f t="shared" si="98"/>
        <v>nein</v>
      </c>
      <c r="X1090" s="117" t="str">
        <f t="shared" si="99"/>
        <v>OK</v>
      </c>
      <c r="Y1090" s="117" t="str">
        <f t="shared" si="100"/>
        <v>nicht FK (Vereins-RS)</v>
      </c>
      <c r="Z1090" s="117" t="str">
        <f t="shared" si="101"/>
        <v>OK</v>
      </c>
    </row>
    <row r="1091" spans="1:26" s="117" customFormat="1" ht="12.75" hidden="1" customHeight="1" x14ac:dyDescent="0.35">
      <c r="A1091" s="29" t="s">
        <v>3406</v>
      </c>
      <c r="B1091" s="1" t="s">
        <v>620</v>
      </c>
      <c r="C1091" s="29" t="s">
        <v>3</v>
      </c>
      <c r="D1091" s="29" t="s">
        <v>3</v>
      </c>
      <c r="E1091" s="29" t="s">
        <v>2</v>
      </c>
      <c r="F1091" s="29" t="s">
        <v>2</v>
      </c>
      <c r="G1091" s="29" t="s">
        <v>2</v>
      </c>
      <c r="H1091" s="29" t="s">
        <v>2</v>
      </c>
      <c r="I1091" s="29" t="s">
        <v>3</v>
      </c>
      <c r="J1091" s="30">
        <v>1</v>
      </c>
      <c r="K1091" s="29" t="s">
        <v>2</v>
      </c>
      <c r="L1091" s="29" t="s">
        <v>2</v>
      </c>
      <c r="M1091" s="29" t="s">
        <v>2</v>
      </c>
      <c r="N1091" s="29" t="s">
        <v>3</v>
      </c>
      <c r="O1091" s="1"/>
      <c r="P1091" s="29" t="s">
        <v>4</v>
      </c>
      <c r="Q1091" s="29"/>
      <c r="R1091" s="85" t="s">
        <v>2</v>
      </c>
      <c r="S1091" s="85" t="s">
        <v>2</v>
      </c>
      <c r="T1091" s="117" t="str">
        <f t="shared" si="102"/>
        <v>ja</v>
      </c>
      <c r="U1091" s="117" t="str">
        <f t="shared" si="103"/>
        <v>ja</v>
      </c>
      <c r="V1091" s="142" t="s">
        <v>4580</v>
      </c>
      <c r="W1091" s="118">
        <f t="shared" ref="W1091:W1154" si="104">J1091</f>
        <v>1</v>
      </c>
      <c r="X1091" s="117" t="str">
        <f t="shared" ref="X1091:X1154" si="105">IF(J1091=W1091,"OK","NICHT OK!")</f>
        <v>OK</v>
      </c>
      <c r="Y1091" s="117" t="str">
        <f t="shared" ref="Y1091:Y1154" si="106">P1091</f>
        <v>keine</v>
      </c>
      <c r="Z1091" s="117" t="str">
        <f t="shared" ref="Z1091:Z1154" si="107">IF(P1091=Y1091,"OK","NICHT OK!")</f>
        <v>OK</v>
      </c>
    </row>
    <row r="1092" spans="1:26" s="117" customFormat="1" ht="12.75" hidden="1" customHeight="1" x14ac:dyDescent="0.35">
      <c r="A1092" s="29" t="s">
        <v>3407</v>
      </c>
      <c r="B1092" s="1" t="s">
        <v>1701</v>
      </c>
      <c r="C1092" s="29" t="s">
        <v>3</v>
      </c>
      <c r="D1092" s="29" t="s">
        <v>3</v>
      </c>
      <c r="E1092" s="29" t="s">
        <v>2</v>
      </c>
      <c r="F1092" s="29" t="s">
        <v>2</v>
      </c>
      <c r="G1092" s="29" t="s">
        <v>2</v>
      </c>
      <c r="H1092" s="29" t="s">
        <v>2</v>
      </c>
      <c r="I1092" s="29" t="s">
        <v>3</v>
      </c>
      <c r="J1092" s="30">
        <v>2</v>
      </c>
      <c r="K1092" s="29" t="s">
        <v>2</v>
      </c>
      <c r="L1092" s="29" t="s">
        <v>2</v>
      </c>
      <c r="M1092" s="29" t="s">
        <v>2</v>
      </c>
      <c r="N1092" s="29" t="s">
        <v>3</v>
      </c>
      <c r="O1092" s="1"/>
      <c r="P1092" s="29" t="s">
        <v>4</v>
      </c>
      <c r="Q1092" s="29"/>
      <c r="R1092" s="85" t="s">
        <v>3</v>
      </c>
      <c r="S1092" s="85" t="s">
        <v>3</v>
      </c>
      <c r="T1092" s="117" t="str">
        <f t="shared" si="102"/>
        <v>ja</v>
      </c>
      <c r="U1092" s="117" t="str">
        <f t="shared" si="103"/>
        <v>ja</v>
      </c>
      <c r="V1092" s="142" t="s">
        <v>4597</v>
      </c>
      <c r="W1092" s="118">
        <f t="shared" si="104"/>
        <v>2</v>
      </c>
      <c r="X1092" s="117" t="str">
        <f t="shared" si="105"/>
        <v>OK</v>
      </c>
      <c r="Y1092" s="117" t="str">
        <f t="shared" si="106"/>
        <v>keine</v>
      </c>
      <c r="Z1092" s="117" t="str">
        <f t="shared" si="107"/>
        <v>OK</v>
      </c>
    </row>
    <row r="1093" spans="1:26" s="117" customFormat="1" ht="12.75" hidden="1" customHeight="1" x14ac:dyDescent="0.35">
      <c r="A1093" s="29" t="s">
        <v>2183</v>
      </c>
      <c r="B1093" s="1" t="s">
        <v>2182</v>
      </c>
      <c r="C1093" s="29" t="s">
        <v>3</v>
      </c>
      <c r="D1093" s="29" t="s">
        <v>3</v>
      </c>
      <c r="E1093" s="29" t="s">
        <v>2</v>
      </c>
      <c r="F1093" s="29" t="s">
        <v>2</v>
      </c>
      <c r="G1093" s="29" t="s">
        <v>2</v>
      </c>
      <c r="H1093" s="29" t="s">
        <v>2</v>
      </c>
      <c r="I1093" s="29" t="s">
        <v>3</v>
      </c>
      <c r="J1093" s="30">
        <v>1</v>
      </c>
      <c r="K1093" s="29" t="s">
        <v>2</v>
      </c>
      <c r="L1093" s="29" t="s">
        <v>2</v>
      </c>
      <c r="M1093" s="29" t="s">
        <v>2</v>
      </c>
      <c r="N1093" s="29" t="s">
        <v>3</v>
      </c>
      <c r="O1093" s="1"/>
      <c r="P1093" s="29" t="s">
        <v>4</v>
      </c>
      <c r="Q1093" s="29"/>
      <c r="R1093" s="85" t="s">
        <v>2</v>
      </c>
      <c r="S1093" s="85" t="s">
        <v>2</v>
      </c>
      <c r="T1093" s="117" t="str">
        <f t="shared" si="102"/>
        <v>ja</v>
      </c>
      <c r="U1093" s="117" t="str">
        <f t="shared" si="103"/>
        <v>ja</v>
      </c>
      <c r="V1093" s="142" t="s">
        <v>4577</v>
      </c>
      <c r="W1093" s="118">
        <f t="shared" si="104"/>
        <v>1</v>
      </c>
      <c r="X1093" s="117" t="str">
        <f t="shared" si="105"/>
        <v>OK</v>
      </c>
      <c r="Y1093" s="117" t="str">
        <f t="shared" si="106"/>
        <v>keine</v>
      </c>
      <c r="Z1093" s="117" t="str">
        <f t="shared" si="107"/>
        <v>OK</v>
      </c>
    </row>
    <row r="1094" spans="1:26" s="117" customFormat="1" ht="12.75" hidden="1" customHeight="1" x14ac:dyDescent="0.35">
      <c r="A1094" s="29" t="s">
        <v>3408</v>
      </c>
      <c r="B1094" s="1" t="s">
        <v>1021</v>
      </c>
      <c r="C1094" s="29" t="s">
        <v>3</v>
      </c>
      <c r="D1094" s="29" t="s">
        <v>3</v>
      </c>
      <c r="E1094" s="29" t="s">
        <v>2</v>
      </c>
      <c r="F1094" s="29" t="s">
        <v>2</v>
      </c>
      <c r="G1094" s="29" t="s">
        <v>2</v>
      </c>
      <c r="H1094" s="29" t="s">
        <v>2</v>
      </c>
      <c r="I1094" s="29" t="s">
        <v>3</v>
      </c>
      <c r="J1094" s="30">
        <v>1</v>
      </c>
      <c r="K1094" s="29" t="s">
        <v>2</v>
      </c>
      <c r="L1094" s="29" t="s">
        <v>2</v>
      </c>
      <c r="M1094" s="29" t="s">
        <v>2</v>
      </c>
      <c r="N1094" s="29" t="s">
        <v>3</v>
      </c>
      <c r="O1094" s="1"/>
      <c r="P1094" s="29" t="s">
        <v>4</v>
      </c>
      <c r="Q1094" s="29"/>
      <c r="R1094" s="85" t="s">
        <v>2</v>
      </c>
      <c r="S1094" s="85" t="s">
        <v>2</v>
      </c>
      <c r="T1094" s="117" t="str">
        <f t="shared" si="102"/>
        <v>ja</v>
      </c>
      <c r="U1094" s="117" t="str">
        <f t="shared" si="103"/>
        <v>ja</v>
      </c>
      <c r="V1094" s="142" t="s">
        <v>4577</v>
      </c>
      <c r="W1094" s="118">
        <f t="shared" si="104"/>
        <v>1</v>
      </c>
      <c r="X1094" s="117" t="str">
        <f t="shared" si="105"/>
        <v>OK</v>
      </c>
      <c r="Y1094" s="117" t="str">
        <f t="shared" si="106"/>
        <v>keine</v>
      </c>
      <c r="Z1094" s="117" t="str">
        <f t="shared" si="107"/>
        <v>OK</v>
      </c>
    </row>
    <row r="1095" spans="1:26" s="117" customFormat="1" ht="12.75" hidden="1" customHeight="1" x14ac:dyDescent="0.35">
      <c r="A1095" s="29" t="s">
        <v>3409</v>
      </c>
      <c r="B1095" s="1" t="s">
        <v>1022</v>
      </c>
      <c r="C1095" s="29" t="s">
        <v>3</v>
      </c>
      <c r="D1095" s="29" t="s">
        <v>3</v>
      </c>
      <c r="E1095" s="29" t="s">
        <v>2</v>
      </c>
      <c r="F1095" s="29" t="s">
        <v>2</v>
      </c>
      <c r="G1095" s="29" t="s">
        <v>2</v>
      </c>
      <c r="H1095" s="29" t="s">
        <v>2</v>
      </c>
      <c r="I1095" s="29" t="s">
        <v>3</v>
      </c>
      <c r="J1095" s="30">
        <v>1</v>
      </c>
      <c r="K1095" s="29" t="s">
        <v>2</v>
      </c>
      <c r="L1095" s="29" t="s">
        <v>2</v>
      </c>
      <c r="M1095" s="29" t="s">
        <v>2</v>
      </c>
      <c r="N1095" s="29" t="s">
        <v>3</v>
      </c>
      <c r="O1095" s="1"/>
      <c r="P1095" s="29" t="s">
        <v>4</v>
      </c>
      <c r="Q1095" s="29"/>
      <c r="R1095" s="85" t="s">
        <v>2</v>
      </c>
      <c r="S1095" s="85" t="s">
        <v>2</v>
      </c>
      <c r="T1095" s="117" t="str">
        <f t="shared" si="102"/>
        <v>ja</v>
      </c>
      <c r="U1095" s="117" t="str">
        <f t="shared" si="103"/>
        <v>ja</v>
      </c>
      <c r="V1095" s="142" t="s">
        <v>4577</v>
      </c>
      <c r="W1095" s="118">
        <f t="shared" si="104"/>
        <v>1</v>
      </c>
      <c r="X1095" s="117" t="str">
        <f t="shared" si="105"/>
        <v>OK</v>
      </c>
      <c r="Y1095" s="117" t="str">
        <f t="shared" si="106"/>
        <v>keine</v>
      </c>
      <c r="Z1095" s="117" t="str">
        <f t="shared" si="107"/>
        <v>OK</v>
      </c>
    </row>
    <row r="1096" spans="1:26" s="117" customFormat="1" ht="12.75" hidden="1" customHeight="1" x14ac:dyDescent="0.35">
      <c r="A1096" s="29" t="s">
        <v>3410</v>
      </c>
      <c r="B1096" s="1" t="s">
        <v>421</v>
      </c>
      <c r="C1096" s="29" t="s">
        <v>3</v>
      </c>
      <c r="D1096" s="29" t="s">
        <v>3</v>
      </c>
      <c r="E1096" s="29" t="s">
        <v>2</v>
      </c>
      <c r="F1096" s="29" t="s">
        <v>2</v>
      </c>
      <c r="G1096" s="29" t="s">
        <v>2</v>
      </c>
      <c r="H1096" s="29" t="s">
        <v>2</v>
      </c>
      <c r="I1096" s="29" t="s">
        <v>3</v>
      </c>
      <c r="J1096" s="30">
        <v>1</v>
      </c>
      <c r="K1096" s="29" t="s">
        <v>2</v>
      </c>
      <c r="L1096" s="29" t="s">
        <v>2</v>
      </c>
      <c r="M1096" s="29" t="s">
        <v>2</v>
      </c>
      <c r="N1096" s="29" t="s">
        <v>3</v>
      </c>
      <c r="O1096" s="1"/>
      <c r="P1096" s="29" t="s">
        <v>4</v>
      </c>
      <c r="Q1096" s="29"/>
      <c r="R1096" s="85" t="s">
        <v>2</v>
      </c>
      <c r="S1096" s="85" t="s">
        <v>2</v>
      </c>
      <c r="T1096" s="117" t="str">
        <f t="shared" si="102"/>
        <v>ja</v>
      </c>
      <c r="U1096" s="117" t="str">
        <f t="shared" si="103"/>
        <v>ja</v>
      </c>
      <c r="V1096" s="142" t="s">
        <v>4574</v>
      </c>
      <c r="W1096" s="118">
        <f t="shared" si="104"/>
        <v>1</v>
      </c>
      <c r="X1096" s="117" t="str">
        <f t="shared" si="105"/>
        <v>OK</v>
      </c>
      <c r="Y1096" s="117" t="str">
        <f t="shared" si="106"/>
        <v>keine</v>
      </c>
      <c r="Z1096" s="117" t="str">
        <f t="shared" si="107"/>
        <v>OK</v>
      </c>
    </row>
    <row r="1097" spans="1:26" s="117" customFormat="1" ht="12.75" hidden="1" customHeight="1" x14ac:dyDescent="0.35">
      <c r="A1097" s="29" t="s">
        <v>3411</v>
      </c>
      <c r="B1097" s="1" t="s">
        <v>1076</v>
      </c>
      <c r="C1097" s="29" t="s">
        <v>3</v>
      </c>
      <c r="D1097" s="29" t="s">
        <v>3</v>
      </c>
      <c r="E1097" s="29" t="s">
        <v>2</v>
      </c>
      <c r="F1097" s="29" t="s">
        <v>2</v>
      </c>
      <c r="G1097" s="29" t="s">
        <v>2</v>
      </c>
      <c r="H1097" s="29" t="s">
        <v>2</v>
      </c>
      <c r="I1097" s="29" t="s">
        <v>3</v>
      </c>
      <c r="J1097" s="30">
        <v>1</v>
      </c>
      <c r="K1097" s="29" t="s">
        <v>2</v>
      </c>
      <c r="L1097" s="29" t="s">
        <v>2</v>
      </c>
      <c r="M1097" s="29" t="s">
        <v>2</v>
      </c>
      <c r="N1097" s="29" t="s">
        <v>3</v>
      </c>
      <c r="O1097" s="1"/>
      <c r="P1097" s="29" t="s">
        <v>4</v>
      </c>
      <c r="Q1097" s="29"/>
      <c r="R1097" s="85" t="s">
        <v>2</v>
      </c>
      <c r="S1097" s="85" t="s">
        <v>2</v>
      </c>
      <c r="T1097" s="117" t="str">
        <f t="shared" si="102"/>
        <v>ja</v>
      </c>
      <c r="U1097" s="117" t="str">
        <f t="shared" si="103"/>
        <v>ja</v>
      </c>
      <c r="V1097" s="142" t="s">
        <v>4589</v>
      </c>
      <c r="W1097" s="118">
        <f t="shared" si="104"/>
        <v>1</v>
      </c>
      <c r="X1097" s="117" t="str">
        <f t="shared" si="105"/>
        <v>OK</v>
      </c>
      <c r="Y1097" s="117" t="str">
        <f t="shared" si="106"/>
        <v>keine</v>
      </c>
      <c r="Z1097" s="117" t="str">
        <f t="shared" si="107"/>
        <v>OK</v>
      </c>
    </row>
    <row r="1098" spans="1:26" s="117" customFormat="1" ht="12.75" hidden="1" customHeight="1" x14ac:dyDescent="0.35">
      <c r="A1098" s="29">
        <v>11995</v>
      </c>
      <c r="B1098" s="1" t="s">
        <v>4615</v>
      </c>
      <c r="C1098" s="29" t="s">
        <v>3</v>
      </c>
      <c r="D1098" s="29" t="s">
        <v>3</v>
      </c>
      <c r="E1098" s="29" t="s">
        <v>2</v>
      </c>
      <c r="F1098" s="29" t="s">
        <v>2</v>
      </c>
      <c r="G1098" s="29" t="s">
        <v>2</v>
      </c>
      <c r="H1098" s="29" t="s">
        <v>2</v>
      </c>
      <c r="I1098" s="29" t="s">
        <v>3</v>
      </c>
      <c r="J1098" s="29">
        <v>1</v>
      </c>
      <c r="K1098" s="29" t="s">
        <v>2</v>
      </c>
      <c r="L1098" s="29" t="s">
        <v>2</v>
      </c>
      <c r="M1098" s="29" t="s">
        <v>2</v>
      </c>
      <c r="N1098" s="29" t="s">
        <v>3</v>
      </c>
      <c r="O1098" s="1"/>
      <c r="P1098" s="29" t="s">
        <v>4</v>
      </c>
      <c r="Q1098" s="29"/>
      <c r="R1098" s="85" t="s">
        <v>2</v>
      </c>
      <c r="S1098" s="85" t="s">
        <v>2</v>
      </c>
      <c r="T1098" s="117" t="str">
        <f t="shared" si="102"/>
        <v>ja</v>
      </c>
      <c r="U1098" s="117" t="str">
        <f t="shared" si="103"/>
        <v>ja</v>
      </c>
      <c r="V1098" s="142" t="s">
        <v>4606</v>
      </c>
      <c r="W1098" s="118">
        <f t="shared" si="104"/>
        <v>1</v>
      </c>
      <c r="X1098" s="117" t="str">
        <f t="shared" si="105"/>
        <v>OK</v>
      </c>
      <c r="Y1098" s="117" t="str">
        <f t="shared" si="106"/>
        <v>keine</v>
      </c>
      <c r="Z1098" s="117" t="str">
        <f t="shared" si="107"/>
        <v>OK</v>
      </c>
    </row>
    <row r="1099" spans="1:26" s="117" customFormat="1" ht="12.75" hidden="1" customHeight="1" x14ac:dyDescent="0.35">
      <c r="A1099" s="29" t="s">
        <v>3412</v>
      </c>
      <c r="B1099" s="1" t="s">
        <v>1732</v>
      </c>
      <c r="C1099" s="29" t="s">
        <v>3</v>
      </c>
      <c r="D1099" s="29" t="s">
        <v>3</v>
      </c>
      <c r="E1099" s="29" t="s">
        <v>2</v>
      </c>
      <c r="F1099" s="29" t="s">
        <v>2</v>
      </c>
      <c r="G1099" s="29" t="s">
        <v>2</v>
      </c>
      <c r="H1099" s="29" t="s">
        <v>2</v>
      </c>
      <c r="I1099" s="29" t="s">
        <v>3</v>
      </c>
      <c r="J1099" s="30">
        <v>1</v>
      </c>
      <c r="K1099" s="29" t="s">
        <v>2</v>
      </c>
      <c r="L1099" s="29" t="s">
        <v>2</v>
      </c>
      <c r="M1099" s="29" t="s">
        <v>2</v>
      </c>
      <c r="N1099" s="29" t="s">
        <v>3</v>
      </c>
      <c r="O1099" s="1"/>
      <c r="P1099" s="29" t="s">
        <v>4</v>
      </c>
      <c r="Q1099" s="29"/>
      <c r="R1099" s="85" t="s">
        <v>2</v>
      </c>
      <c r="S1099" s="85" t="s">
        <v>2</v>
      </c>
      <c r="T1099" s="117" t="str">
        <f t="shared" si="102"/>
        <v>ja</v>
      </c>
      <c r="U1099" s="117" t="str">
        <f t="shared" si="103"/>
        <v>ja</v>
      </c>
      <c r="V1099" s="142" t="s">
        <v>4580</v>
      </c>
      <c r="W1099" s="118">
        <f t="shared" si="104"/>
        <v>1</v>
      </c>
      <c r="X1099" s="117" t="str">
        <f t="shared" si="105"/>
        <v>OK</v>
      </c>
      <c r="Y1099" s="117" t="str">
        <f t="shared" si="106"/>
        <v>keine</v>
      </c>
      <c r="Z1099" s="117" t="str">
        <f t="shared" si="107"/>
        <v>OK</v>
      </c>
    </row>
    <row r="1100" spans="1:26" s="117" customFormat="1" ht="12.75" hidden="1" customHeight="1" x14ac:dyDescent="0.35">
      <c r="A1100" s="29" t="s">
        <v>3413</v>
      </c>
      <c r="B1100" s="1" t="s">
        <v>1631</v>
      </c>
      <c r="C1100" s="29" t="s">
        <v>3</v>
      </c>
      <c r="D1100" s="29" t="s">
        <v>3</v>
      </c>
      <c r="E1100" s="29" t="s">
        <v>2</v>
      </c>
      <c r="F1100" s="29" t="s">
        <v>2</v>
      </c>
      <c r="G1100" s="29" t="s">
        <v>2</v>
      </c>
      <c r="H1100" s="29" t="s">
        <v>2</v>
      </c>
      <c r="I1100" s="133" t="s">
        <v>3</v>
      </c>
      <c r="J1100" s="134">
        <v>1</v>
      </c>
      <c r="K1100" s="29" t="s">
        <v>2</v>
      </c>
      <c r="L1100" s="29" t="s">
        <v>2</v>
      </c>
      <c r="M1100" s="29" t="s">
        <v>2</v>
      </c>
      <c r="N1100" s="29" t="s">
        <v>3</v>
      </c>
      <c r="O1100" s="1"/>
      <c r="P1100" s="29" t="s">
        <v>57</v>
      </c>
      <c r="Q1100" s="29"/>
      <c r="R1100" s="85" t="s">
        <v>2</v>
      </c>
      <c r="S1100" s="85" t="s">
        <v>2</v>
      </c>
      <c r="T1100" s="117" t="str">
        <f t="shared" si="102"/>
        <v>ja</v>
      </c>
      <c r="U1100" s="117" t="str">
        <f t="shared" si="103"/>
        <v>ja</v>
      </c>
      <c r="V1100" s="142" t="s">
        <v>4606</v>
      </c>
      <c r="W1100" s="118">
        <f t="shared" si="104"/>
        <v>1</v>
      </c>
      <c r="X1100" s="117" t="str">
        <f t="shared" si="105"/>
        <v>OK</v>
      </c>
      <c r="Y1100" s="117" t="str">
        <f t="shared" si="106"/>
        <v>1193/1207</v>
      </c>
      <c r="Z1100" s="117" t="str">
        <f t="shared" si="107"/>
        <v>OK</v>
      </c>
    </row>
    <row r="1101" spans="1:26" s="117" customFormat="1" ht="12.75" hidden="1" customHeight="1" x14ac:dyDescent="0.35">
      <c r="A1101" s="29" t="s">
        <v>3414</v>
      </c>
      <c r="B1101" s="1" t="s">
        <v>360</v>
      </c>
      <c r="C1101" s="29" t="s">
        <v>3</v>
      </c>
      <c r="D1101" s="29" t="s">
        <v>3</v>
      </c>
      <c r="E1101" s="29" t="s">
        <v>2</v>
      </c>
      <c r="F1101" s="29" t="s">
        <v>2</v>
      </c>
      <c r="G1101" s="29" t="s">
        <v>2</v>
      </c>
      <c r="H1101" s="29" t="s">
        <v>2</v>
      </c>
      <c r="I1101" s="29" t="s">
        <v>3</v>
      </c>
      <c r="J1101" s="30">
        <v>2</v>
      </c>
      <c r="K1101" s="29" t="s">
        <v>2</v>
      </c>
      <c r="L1101" s="29" t="s">
        <v>2</v>
      </c>
      <c r="M1101" s="29" t="s">
        <v>2</v>
      </c>
      <c r="N1101" s="29" t="s">
        <v>3</v>
      </c>
      <c r="O1101" s="1"/>
      <c r="P1101" s="29" t="s">
        <v>4</v>
      </c>
      <c r="Q1101" s="29"/>
      <c r="R1101" s="85" t="s">
        <v>2</v>
      </c>
      <c r="S1101" s="85" t="s">
        <v>2</v>
      </c>
      <c r="T1101" s="117" t="str">
        <f t="shared" si="102"/>
        <v>ja</v>
      </c>
      <c r="U1101" s="117" t="str">
        <f t="shared" si="103"/>
        <v>ja</v>
      </c>
      <c r="V1101" s="142" t="s">
        <v>4577</v>
      </c>
      <c r="W1101" s="118">
        <f t="shared" si="104"/>
        <v>2</v>
      </c>
      <c r="X1101" s="117" t="str">
        <f t="shared" si="105"/>
        <v>OK</v>
      </c>
      <c r="Y1101" s="117" t="str">
        <f t="shared" si="106"/>
        <v>keine</v>
      </c>
      <c r="Z1101" s="117" t="str">
        <f t="shared" si="107"/>
        <v>OK</v>
      </c>
    </row>
    <row r="1102" spans="1:26" s="117" customFormat="1" ht="12.75" hidden="1" customHeight="1" x14ac:dyDescent="0.35">
      <c r="A1102" s="29" t="s">
        <v>2191</v>
      </c>
      <c r="B1102" s="1" t="s">
        <v>2190</v>
      </c>
      <c r="C1102" s="29" t="s">
        <v>3</v>
      </c>
      <c r="D1102" s="29" t="s">
        <v>3</v>
      </c>
      <c r="E1102" s="29" t="s">
        <v>2</v>
      </c>
      <c r="F1102" s="29" t="s">
        <v>2</v>
      </c>
      <c r="G1102" s="29" t="s">
        <v>2</v>
      </c>
      <c r="H1102" s="29" t="s">
        <v>2</v>
      </c>
      <c r="I1102" s="29" t="s">
        <v>3</v>
      </c>
      <c r="J1102" s="30">
        <v>1</v>
      </c>
      <c r="K1102" s="29" t="s">
        <v>2</v>
      </c>
      <c r="L1102" s="29" t="s">
        <v>2</v>
      </c>
      <c r="M1102" s="29" t="s">
        <v>2</v>
      </c>
      <c r="N1102" s="29" t="s">
        <v>3</v>
      </c>
      <c r="O1102" s="1"/>
      <c r="P1102" s="29" t="s">
        <v>4</v>
      </c>
      <c r="Q1102" s="29"/>
      <c r="R1102" s="85" t="s">
        <v>3</v>
      </c>
      <c r="S1102" s="85" t="s">
        <v>3</v>
      </c>
      <c r="T1102" s="117" t="str">
        <f t="shared" si="102"/>
        <v>ja</v>
      </c>
      <c r="U1102" s="117" t="str">
        <f t="shared" si="103"/>
        <v>ja</v>
      </c>
      <c r="V1102" s="142" t="s">
        <v>4622</v>
      </c>
      <c r="W1102" s="118">
        <f t="shared" si="104"/>
        <v>1</v>
      </c>
      <c r="X1102" s="117" t="str">
        <f t="shared" si="105"/>
        <v>OK</v>
      </c>
      <c r="Y1102" s="117" t="str">
        <f t="shared" si="106"/>
        <v>keine</v>
      </c>
      <c r="Z1102" s="117" t="str">
        <f t="shared" si="107"/>
        <v>OK</v>
      </c>
    </row>
    <row r="1103" spans="1:26" s="117" customFormat="1" ht="12.75" hidden="1" customHeight="1" x14ac:dyDescent="0.35">
      <c r="A1103" s="29" t="s">
        <v>3415</v>
      </c>
      <c r="B1103" s="1" t="s">
        <v>1036</v>
      </c>
      <c r="C1103" s="29" t="s">
        <v>3</v>
      </c>
      <c r="D1103" s="29" t="s">
        <v>3</v>
      </c>
      <c r="E1103" s="29" t="s">
        <v>2</v>
      </c>
      <c r="F1103" s="29" t="s">
        <v>2</v>
      </c>
      <c r="G1103" s="29" t="s">
        <v>2</v>
      </c>
      <c r="H1103" s="29" t="s">
        <v>2</v>
      </c>
      <c r="I1103" s="29" t="s">
        <v>3</v>
      </c>
      <c r="J1103" s="30">
        <v>1</v>
      </c>
      <c r="K1103" s="29" t="s">
        <v>2</v>
      </c>
      <c r="L1103" s="29" t="s">
        <v>2</v>
      </c>
      <c r="M1103" s="29" t="s">
        <v>2</v>
      </c>
      <c r="N1103" s="29" t="s">
        <v>3</v>
      </c>
      <c r="O1103" s="1"/>
      <c r="P1103" s="29">
        <v>1198</v>
      </c>
      <c r="Q1103" s="29"/>
      <c r="R1103" s="85" t="s">
        <v>3</v>
      </c>
      <c r="S1103" s="85" t="s">
        <v>3</v>
      </c>
      <c r="T1103" s="117" t="str">
        <f t="shared" si="102"/>
        <v>ja</v>
      </c>
      <c r="U1103" s="117" t="str">
        <f t="shared" si="103"/>
        <v>ja</v>
      </c>
      <c r="V1103" s="142" t="s">
        <v>4622</v>
      </c>
      <c r="W1103" s="118">
        <f t="shared" si="104"/>
        <v>1</v>
      </c>
      <c r="X1103" s="117" t="str">
        <f t="shared" si="105"/>
        <v>OK</v>
      </c>
      <c r="Y1103" s="117">
        <f t="shared" si="106"/>
        <v>1198</v>
      </c>
      <c r="Z1103" s="117" t="str">
        <f t="shared" si="107"/>
        <v>OK</v>
      </c>
    </row>
    <row r="1104" spans="1:26" s="117" customFormat="1" ht="12.75" hidden="1" customHeight="1" x14ac:dyDescent="0.35">
      <c r="A1104" s="29" t="s">
        <v>3416</v>
      </c>
      <c r="B1104" s="1" t="s">
        <v>1819</v>
      </c>
      <c r="C1104" s="29" t="s">
        <v>2</v>
      </c>
      <c r="D1104" s="29" t="s">
        <v>2</v>
      </c>
      <c r="E1104" s="29" t="s">
        <v>2</v>
      </c>
      <c r="F1104" s="29" t="s">
        <v>2</v>
      </c>
      <c r="G1104" s="29" t="s">
        <v>2</v>
      </c>
      <c r="H1104" s="29" t="s">
        <v>3</v>
      </c>
      <c r="I1104" s="29" t="s">
        <v>2</v>
      </c>
      <c r="J1104" s="30" t="s">
        <v>2</v>
      </c>
      <c r="K1104" s="29" t="s">
        <v>2</v>
      </c>
      <c r="L1104" s="29" t="s">
        <v>2</v>
      </c>
      <c r="M1104" s="29" t="s">
        <v>2</v>
      </c>
      <c r="N1104" s="29" t="s">
        <v>2</v>
      </c>
      <c r="O1104" s="1" t="s">
        <v>2411</v>
      </c>
      <c r="P1104" s="29" t="s">
        <v>59</v>
      </c>
      <c r="Q1104" s="29"/>
      <c r="R1104" s="85" t="s">
        <v>2</v>
      </c>
      <c r="S1104" s="85" t="s">
        <v>2</v>
      </c>
      <c r="T1104" s="117" t="str">
        <f t="shared" si="102"/>
        <v>ja</v>
      </c>
      <c r="U1104" s="117" t="str">
        <f t="shared" si="103"/>
        <v>nein</v>
      </c>
      <c r="V1104" s="142" t="s">
        <v>2411</v>
      </c>
      <c r="W1104" s="118" t="str">
        <f t="shared" si="104"/>
        <v>nein</v>
      </c>
      <c r="X1104" s="117" t="str">
        <f t="shared" si="105"/>
        <v>OK</v>
      </c>
      <c r="Y1104" s="117" t="str">
        <f t="shared" si="106"/>
        <v>nicht FK (Vereins-RS)</v>
      </c>
      <c r="Z1104" s="117" t="str">
        <f t="shared" si="107"/>
        <v>OK</v>
      </c>
    </row>
    <row r="1105" spans="1:26" s="117" customFormat="1" ht="12.75" hidden="1" customHeight="1" x14ac:dyDescent="0.35">
      <c r="A1105" s="29" t="s">
        <v>3417</v>
      </c>
      <c r="B1105" s="1" t="s">
        <v>1601</v>
      </c>
      <c r="C1105" s="29" t="s">
        <v>3</v>
      </c>
      <c r="D1105" s="29" t="s">
        <v>3</v>
      </c>
      <c r="E1105" s="29" t="s">
        <v>2</v>
      </c>
      <c r="F1105" s="29" t="s">
        <v>2</v>
      </c>
      <c r="G1105" s="29" t="s">
        <v>2</v>
      </c>
      <c r="H1105" s="29" t="s">
        <v>2</v>
      </c>
      <c r="I1105" s="29" t="s">
        <v>3</v>
      </c>
      <c r="J1105" s="30">
        <v>1</v>
      </c>
      <c r="K1105" s="29" t="s">
        <v>2</v>
      </c>
      <c r="L1105" s="29" t="s">
        <v>2</v>
      </c>
      <c r="M1105" s="29" t="s">
        <v>2</v>
      </c>
      <c r="N1105" s="29" t="s">
        <v>3</v>
      </c>
      <c r="O1105" s="1"/>
      <c r="P1105" s="29" t="s">
        <v>4</v>
      </c>
      <c r="Q1105" s="29"/>
      <c r="R1105" s="85" t="s">
        <v>3</v>
      </c>
      <c r="S1105" s="85" t="s">
        <v>3</v>
      </c>
      <c r="T1105" s="117" t="str">
        <f t="shared" si="102"/>
        <v>ja</v>
      </c>
      <c r="U1105" s="117" t="str">
        <f t="shared" si="103"/>
        <v>ja</v>
      </c>
      <c r="V1105" s="142" t="s">
        <v>4581</v>
      </c>
      <c r="W1105" s="118">
        <f t="shared" si="104"/>
        <v>1</v>
      </c>
      <c r="X1105" s="117" t="str">
        <f t="shared" si="105"/>
        <v>OK</v>
      </c>
      <c r="Y1105" s="117" t="str">
        <f t="shared" si="106"/>
        <v>keine</v>
      </c>
      <c r="Z1105" s="117" t="str">
        <f t="shared" si="107"/>
        <v>OK</v>
      </c>
    </row>
    <row r="1106" spans="1:26" s="117" customFormat="1" ht="12.75" hidden="1" customHeight="1" x14ac:dyDescent="0.35">
      <c r="A1106" s="29" t="s">
        <v>3418</v>
      </c>
      <c r="B1106" s="1" t="s">
        <v>371</v>
      </c>
      <c r="C1106" s="29" t="s">
        <v>3</v>
      </c>
      <c r="D1106" s="29" t="s">
        <v>3</v>
      </c>
      <c r="E1106" s="29" t="s">
        <v>2</v>
      </c>
      <c r="F1106" s="29" t="s">
        <v>2</v>
      </c>
      <c r="G1106" s="29" t="s">
        <v>2</v>
      </c>
      <c r="H1106" s="29" t="s">
        <v>2</v>
      </c>
      <c r="I1106" s="29" t="s">
        <v>3</v>
      </c>
      <c r="J1106" s="30">
        <v>1</v>
      </c>
      <c r="K1106" s="29" t="s">
        <v>2</v>
      </c>
      <c r="L1106" s="29" t="s">
        <v>2</v>
      </c>
      <c r="M1106" s="29" t="s">
        <v>2</v>
      </c>
      <c r="N1106" s="29" t="s">
        <v>3</v>
      </c>
      <c r="O1106" s="1"/>
      <c r="P1106" s="29" t="s">
        <v>4</v>
      </c>
      <c r="Q1106" s="29"/>
      <c r="R1106" s="85" t="s">
        <v>2</v>
      </c>
      <c r="S1106" s="85" t="s">
        <v>2</v>
      </c>
      <c r="T1106" s="117" t="str">
        <f t="shared" si="102"/>
        <v>ja</v>
      </c>
      <c r="U1106" s="117" t="str">
        <f t="shared" si="103"/>
        <v>ja</v>
      </c>
      <c r="V1106" s="142" t="s">
        <v>4580</v>
      </c>
      <c r="W1106" s="118">
        <f t="shared" si="104"/>
        <v>1</v>
      </c>
      <c r="X1106" s="117" t="str">
        <f t="shared" si="105"/>
        <v>OK</v>
      </c>
      <c r="Y1106" s="117" t="str">
        <f t="shared" si="106"/>
        <v>keine</v>
      </c>
      <c r="Z1106" s="117" t="str">
        <f t="shared" si="107"/>
        <v>OK</v>
      </c>
    </row>
    <row r="1107" spans="1:26" s="117" customFormat="1" ht="12.75" hidden="1" customHeight="1" x14ac:dyDescent="0.35">
      <c r="A1107" s="29" t="s">
        <v>3419</v>
      </c>
      <c r="B1107" s="1" t="s">
        <v>306</v>
      </c>
      <c r="C1107" s="29" t="s">
        <v>3</v>
      </c>
      <c r="D1107" s="29" t="s">
        <v>3</v>
      </c>
      <c r="E1107" s="29" t="s">
        <v>2</v>
      </c>
      <c r="F1107" s="29" t="s">
        <v>2</v>
      </c>
      <c r="G1107" s="29" t="s">
        <v>2</v>
      </c>
      <c r="H1107" s="29" t="s">
        <v>2</v>
      </c>
      <c r="I1107" s="29" t="s">
        <v>3</v>
      </c>
      <c r="J1107" s="30">
        <v>2</v>
      </c>
      <c r="K1107" s="29" t="s">
        <v>2</v>
      </c>
      <c r="L1107" s="29" t="s">
        <v>2</v>
      </c>
      <c r="M1107" s="29" t="s">
        <v>2</v>
      </c>
      <c r="N1107" s="29" t="s">
        <v>3</v>
      </c>
      <c r="O1107" s="1"/>
      <c r="P1107" s="29" t="s">
        <v>4</v>
      </c>
      <c r="Q1107" s="29"/>
      <c r="R1107" s="85" t="s">
        <v>3</v>
      </c>
      <c r="S1107" s="85" t="s">
        <v>3</v>
      </c>
      <c r="T1107" s="117" t="str">
        <f t="shared" si="102"/>
        <v>ja</v>
      </c>
      <c r="U1107" s="117" t="str">
        <f t="shared" si="103"/>
        <v>ja</v>
      </c>
      <c r="V1107" s="142" t="s">
        <v>4577</v>
      </c>
      <c r="W1107" s="118">
        <f t="shared" si="104"/>
        <v>2</v>
      </c>
      <c r="X1107" s="117" t="str">
        <f t="shared" si="105"/>
        <v>OK</v>
      </c>
      <c r="Y1107" s="117" t="str">
        <f t="shared" si="106"/>
        <v>keine</v>
      </c>
      <c r="Z1107" s="117" t="str">
        <f t="shared" si="107"/>
        <v>OK</v>
      </c>
    </row>
    <row r="1108" spans="1:26" s="117" customFormat="1" ht="12.75" hidden="1" customHeight="1" x14ac:dyDescent="0.35">
      <c r="A1108" s="29" t="s">
        <v>3420</v>
      </c>
      <c r="B1108" s="1" t="s">
        <v>1009</v>
      </c>
      <c r="C1108" s="29" t="s">
        <v>3</v>
      </c>
      <c r="D1108" s="29" t="s">
        <v>3</v>
      </c>
      <c r="E1108" s="29" t="s">
        <v>2</v>
      </c>
      <c r="F1108" s="29" t="s">
        <v>2</v>
      </c>
      <c r="G1108" s="29" t="s">
        <v>2</v>
      </c>
      <c r="H1108" s="29" t="s">
        <v>2</v>
      </c>
      <c r="I1108" s="29" t="s">
        <v>3</v>
      </c>
      <c r="J1108" s="30">
        <v>1</v>
      </c>
      <c r="K1108" s="29" t="s">
        <v>2</v>
      </c>
      <c r="L1108" s="29" t="s">
        <v>2</v>
      </c>
      <c r="M1108" s="29" t="s">
        <v>2</v>
      </c>
      <c r="N1108" s="29" t="s">
        <v>3</v>
      </c>
      <c r="O1108" s="1"/>
      <c r="P1108" s="29" t="s">
        <v>4</v>
      </c>
      <c r="Q1108" s="29"/>
      <c r="R1108" s="85" t="s">
        <v>3</v>
      </c>
      <c r="S1108" s="85" t="s">
        <v>3</v>
      </c>
      <c r="T1108" s="117" t="str">
        <f t="shared" si="102"/>
        <v>ja</v>
      </c>
      <c r="U1108" s="117" t="str">
        <f t="shared" si="103"/>
        <v>ja</v>
      </c>
      <c r="V1108" s="142" t="s">
        <v>4585</v>
      </c>
      <c r="W1108" s="118">
        <f t="shared" si="104"/>
        <v>1</v>
      </c>
      <c r="X1108" s="117" t="str">
        <f t="shared" si="105"/>
        <v>OK</v>
      </c>
      <c r="Y1108" s="117" t="str">
        <f t="shared" si="106"/>
        <v>keine</v>
      </c>
      <c r="Z1108" s="117" t="str">
        <f t="shared" si="107"/>
        <v>OK</v>
      </c>
    </row>
    <row r="1109" spans="1:26" s="117" customFormat="1" ht="12.75" hidden="1" customHeight="1" x14ac:dyDescent="0.35">
      <c r="A1109" s="29" t="s">
        <v>3421</v>
      </c>
      <c r="B1109" s="1" t="s">
        <v>1349</v>
      </c>
      <c r="C1109" s="29" t="s">
        <v>3</v>
      </c>
      <c r="D1109" s="29" t="s">
        <v>3</v>
      </c>
      <c r="E1109" s="29" t="s">
        <v>2</v>
      </c>
      <c r="F1109" s="29" t="s">
        <v>2</v>
      </c>
      <c r="G1109" s="29" t="s">
        <v>2</v>
      </c>
      <c r="H1109" s="29" t="s">
        <v>2</v>
      </c>
      <c r="I1109" s="29" t="s">
        <v>3</v>
      </c>
      <c r="J1109" s="30">
        <v>1</v>
      </c>
      <c r="K1109" s="29" t="s">
        <v>2</v>
      </c>
      <c r="L1109" s="29" t="s">
        <v>2</v>
      </c>
      <c r="M1109" s="29" t="s">
        <v>2</v>
      </c>
      <c r="N1109" s="29" t="s">
        <v>3</v>
      </c>
      <c r="O1109" s="1"/>
      <c r="P1109" s="29" t="s">
        <v>4</v>
      </c>
      <c r="Q1109" s="29"/>
      <c r="R1109" s="85" t="s">
        <v>2</v>
      </c>
      <c r="S1109" s="85" t="s">
        <v>2</v>
      </c>
      <c r="T1109" s="117" t="str">
        <f t="shared" si="102"/>
        <v>ja</v>
      </c>
      <c r="U1109" s="117" t="str">
        <f t="shared" si="103"/>
        <v>ja</v>
      </c>
      <c r="V1109" s="142" t="s">
        <v>4585</v>
      </c>
      <c r="W1109" s="118">
        <f t="shared" si="104"/>
        <v>1</v>
      </c>
      <c r="X1109" s="117" t="str">
        <f t="shared" si="105"/>
        <v>OK</v>
      </c>
      <c r="Y1109" s="117" t="str">
        <f t="shared" si="106"/>
        <v>keine</v>
      </c>
      <c r="Z1109" s="117" t="str">
        <f t="shared" si="107"/>
        <v>OK</v>
      </c>
    </row>
    <row r="1110" spans="1:26" s="117" customFormat="1" ht="12.75" hidden="1" customHeight="1" x14ac:dyDescent="0.35">
      <c r="A1110" s="29" t="s">
        <v>2126</v>
      </c>
      <c r="B1110" s="1" t="s">
        <v>2125</v>
      </c>
      <c r="C1110" s="29" t="s">
        <v>3</v>
      </c>
      <c r="D1110" s="29" t="s">
        <v>3</v>
      </c>
      <c r="E1110" s="29" t="s">
        <v>2</v>
      </c>
      <c r="F1110" s="29" t="s">
        <v>2</v>
      </c>
      <c r="G1110" s="29" t="s">
        <v>2</v>
      </c>
      <c r="H1110" s="29" t="s">
        <v>2</v>
      </c>
      <c r="I1110" s="29" t="s">
        <v>3</v>
      </c>
      <c r="J1110" s="30">
        <v>3</v>
      </c>
      <c r="K1110" s="29" t="s">
        <v>2</v>
      </c>
      <c r="L1110" s="29" t="s">
        <v>2</v>
      </c>
      <c r="M1110" s="29" t="s">
        <v>2</v>
      </c>
      <c r="N1110" s="29" t="s">
        <v>3</v>
      </c>
      <c r="O1110" s="1"/>
      <c r="P1110" s="29" t="s">
        <v>57</v>
      </c>
      <c r="Q1110" s="29"/>
      <c r="R1110" s="85" t="s">
        <v>2</v>
      </c>
      <c r="S1110" s="85" t="s">
        <v>2</v>
      </c>
      <c r="T1110" s="117" t="str">
        <f t="shared" si="102"/>
        <v>ja</v>
      </c>
      <c r="U1110" s="117" t="str">
        <f t="shared" si="103"/>
        <v>ja</v>
      </c>
      <c r="V1110" s="142" t="s">
        <v>4573</v>
      </c>
      <c r="W1110" s="118">
        <f t="shared" si="104"/>
        <v>3</v>
      </c>
      <c r="X1110" s="117" t="str">
        <f t="shared" si="105"/>
        <v>OK</v>
      </c>
      <c r="Y1110" s="117" t="str">
        <f t="shared" si="106"/>
        <v>1193/1207</v>
      </c>
      <c r="Z1110" s="117" t="str">
        <f t="shared" si="107"/>
        <v>OK</v>
      </c>
    </row>
    <row r="1111" spans="1:26" s="117" customFormat="1" ht="12.75" hidden="1" customHeight="1" x14ac:dyDescent="0.35">
      <c r="A1111" s="29" t="s">
        <v>3422</v>
      </c>
      <c r="B1111" s="1" t="s">
        <v>823</v>
      </c>
      <c r="C1111" s="29" t="s">
        <v>3</v>
      </c>
      <c r="D1111" s="29" t="s">
        <v>3</v>
      </c>
      <c r="E1111" s="29" t="s">
        <v>2</v>
      </c>
      <c r="F1111" s="29" t="s">
        <v>2</v>
      </c>
      <c r="G1111" s="29" t="s">
        <v>2</v>
      </c>
      <c r="H1111" s="29" t="s">
        <v>2</v>
      </c>
      <c r="I1111" s="29" t="s">
        <v>3</v>
      </c>
      <c r="J1111" s="30">
        <v>2</v>
      </c>
      <c r="K1111" s="29" t="s">
        <v>2</v>
      </c>
      <c r="L1111" s="29" t="s">
        <v>2</v>
      </c>
      <c r="M1111" s="29" t="s">
        <v>2</v>
      </c>
      <c r="N1111" s="29" t="s">
        <v>3</v>
      </c>
      <c r="O1111" s="1"/>
      <c r="P1111" s="29" t="s">
        <v>4</v>
      </c>
      <c r="Q1111" s="29"/>
      <c r="R1111" s="85" t="s">
        <v>2</v>
      </c>
      <c r="S1111" s="85" t="s">
        <v>2</v>
      </c>
      <c r="T1111" s="117" t="str">
        <f t="shared" si="102"/>
        <v>ja</v>
      </c>
      <c r="U1111" s="117" t="str">
        <f t="shared" si="103"/>
        <v>ja</v>
      </c>
      <c r="V1111" s="142" t="s">
        <v>4577</v>
      </c>
      <c r="W1111" s="118">
        <f t="shared" si="104"/>
        <v>2</v>
      </c>
      <c r="X1111" s="117" t="str">
        <f t="shared" si="105"/>
        <v>OK</v>
      </c>
      <c r="Y1111" s="117" t="str">
        <f t="shared" si="106"/>
        <v>keine</v>
      </c>
      <c r="Z1111" s="117" t="str">
        <f t="shared" si="107"/>
        <v>OK</v>
      </c>
    </row>
    <row r="1112" spans="1:26" s="117" customFormat="1" ht="12.75" hidden="1" customHeight="1" x14ac:dyDescent="0.35">
      <c r="A1112" s="29" t="s">
        <v>3423</v>
      </c>
      <c r="B1112" s="1" t="s">
        <v>682</v>
      </c>
      <c r="C1112" s="29" t="s">
        <v>3</v>
      </c>
      <c r="D1112" s="29" t="s">
        <v>3</v>
      </c>
      <c r="E1112" s="29" t="s">
        <v>2</v>
      </c>
      <c r="F1112" s="29" t="s">
        <v>2</v>
      </c>
      <c r="G1112" s="29" t="s">
        <v>2</v>
      </c>
      <c r="H1112" s="29" t="s">
        <v>2</v>
      </c>
      <c r="I1112" s="133" t="s">
        <v>3</v>
      </c>
      <c r="J1112" s="134">
        <v>4</v>
      </c>
      <c r="K1112" s="29" t="s">
        <v>2</v>
      </c>
      <c r="L1112" s="29" t="s">
        <v>2</v>
      </c>
      <c r="M1112" s="29" t="s">
        <v>2</v>
      </c>
      <c r="N1112" s="29" t="s">
        <v>3</v>
      </c>
      <c r="O1112" s="1" t="s">
        <v>2412</v>
      </c>
      <c r="P1112" s="29">
        <v>1195</v>
      </c>
      <c r="Q1112" s="29"/>
      <c r="R1112" s="85" t="s">
        <v>2</v>
      </c>
      <c r="S1112" s="85" t="s">
        <v>2</v>
      </c>
      <c r="T1112" s="117" t="str">
        <f t="shared" si="102"/>
        <v>ja</v>
      </c>
      <c r="U1112" s="117" t="str">
        <f t="shared" si="103"/>
        <v>ja</v>
      </c>
      <c r="V1112" s="142" t="s">
        <v>4602</v>
      </c>
      <c r="W1112" s="118">
        <f t="shared" si="104"/>
        <v>4</v>
      </c>
      <c r="X1112" s="117" t="str">
        <f t="shared" si="105"/>
        <v>OK</v>
      </c>
      <c r="Y1112" s="117">
        <f t="shared" si="106"/>
        <v>1195</v>
      </c>
      <c r="Z1112" s="117" t="str">
        <f t="shared" si="107"/>
        <v>OK</v>
      </c>
    </row>
    <row r="1113" spans="1:26" s="117" customFormat="1" ht="12.75" hidden="1" customHeight="1" x14ac:dyDescent="0.35">
      <c r="A1113" s="29" t="s">
        <v>3424</v>
      </c>
      <c r="B1113" s="1" t="s">
        <v>824</v>
      </c>
      <c r="C1113" s="29" t="s">
        <v>3</v>
      </c>
      <c r="D1113" s="29" t="s">
        <v>3</v>
      </c>
      <c r="E1113" s="29" t="s">
        <v>2</v>
      </c>
      <c r="F1113" s="29" t="s">
        <v>2</v>
      </c>
      <c r="G1113" s="29" t="s">
        <v>2</v>
      </c>
      <c r="H1113" s="29" t="s">
        <v>2</v>
      </c>
      <c r="I1113" s="29" t="s">
        <v>3</v>
      </c>
      <c r="J1113" s="30">
        <v>3</v>
      </c>
      <c r="K1113" s="29" t="s">
        <v>2</v>
      </c>
      <c r="L1113" s="29" t="s">
        <v>2</v>
      </c>
      <c r="M1113" s="29" t="s">
        <v>2</v>
      </c>
      <c r="N1113" s="29" t="s">
        <v>3</v>
      </c>
      <c r="O1113" s="1"/>
      <c r="P1113" s="29" t="s">
        <v>4</v>
      </c>
      <c r="Q1113" s="29"/>
      <c r="R1113" s="85" t="s">
        <v>2</v>
      </c>
      <c r="S1113" s="85" t="s">
        <v>2</v>
      </c>
      <c r="T1113" s="117" t="str">
        <f t="shared" si="102"/>
        <v>ja</v>
      </c>
      <c r="U1113" s="117" t="str">
        <f t="shared" si="103"/>
        <v>ja</v>
      </c>
      <c r="V1113" s="142" t="s">
        <v>4586</v>
      </c>
      <c r="W1113" s="118">
        <f t="shared" si="104"/>
        <v>3</v>
      </c>
      <c r="X1113" s="117" t="str">
        <f t="shared" si="105"/>
        <v>OK</v>
      </c>
      <c r="Y1113" s="117" t="str">
        <f t="shared" si="106"/>
        <v>keine</v>
      </c>
      <c r="Z1113" s="117" t="str">
        <f t="shared" si="107"/>
        <v>OK</v>
      </c>
    </row>
    <row r="1114" spans="1:26" s="117" customFormat="1" ht="12.75" hidden="1" customHeight="1" x14ac:dyDescent="0.35">
      <c r="A1114" s="29" t="s">
        <v>2034</v>
      </c>
      <c r="B1114" s="1" t="s">
        <v>2033</v>
      </c>
      <c r="C1114" s="29" t="s">
        <v>3</v>
      </c>
      <c r="D1114" s="29" t="s">
        <v>3</v>
      </c>
      <c r="E1114" s="29" t="s">
        <v>3</v>
      </c>
      <c r="F1114" s="29" t="s">
        <v>2</v>
      </c>
      <c r="G1114" s="29" t="s">
        <v>2</v>
      </c>
      <c r="H1114" s="29" t="s">
        <v>2</v>
      </c>
      <c r="I1114" s="29" t="s">
        <v>3</v>
      </c>
      <c r="J1114" s="30">
        <v>1</v>
      </c>
      <c r="K1114" s="29" t="s">
        <v>2</v>
      </c>
      <c r="L1114" s="29" t="s">
        <v>2</v>
      </c>
      <c r="M1114" s="29" t="s">
        <v>2</v>
      </c>
      <c r="N1114" s="29" t="s">
        <v>3</v>
      </c>
      <c r="O1114" s="1"/>
      <c r="P1114" s="29">
        <v>300</v>
      </c>
      <c r="Q1114" s="29"/>
      <c r="R1114" s="85" t="s">
        <v>2</v>
      </c>
      <c r="S1114" s="85" t="s">
        <v>2</v>
      </c>
      <c r="T1114" s="117" t="str">
        <f t="shared" si="102"/>
        <v>ja</v>
      </c>
      <c r="U1114" s="117" t="str">
        <f t="shared" si="103"/>
        <v>ja</v>
      </c>
      <c r="V1114" s="142" t="s">
        <v>4623</v>
      </c>
      <c r="W1114" s="118">
        <f t="shared" si="104"/>
        <v>1</v>
      </c>
      <c r="X1114" s="117" t="str">
        <f t="shared" si="105"/>
        <v>OK</v>
      </c>
      <c r="Y1114" s="117">
        <f t="shared" si="106"/>
        <v>300</v>
      </c>
      <c r="Z1114" s="117" t="str">
        <f t="shared" si="107"/>
        <v>OK</v>
      </c>
    </row>
    <row r="1115" spans="1:26" s="117" customFormat="1" ht="12.75" hidden="1" customHeight="1" x14ac:dyDescent="0.35">
      <c r="A1115" s="29" t="s">
        <v>3425</v>
      </c>
      <c r="B1115" s="1" t="s">
        <v>107</v>
      </c>
      <c r="C1115" s="29" t="s">
        <v>3</v>
      </c>
      <c r="D1115" s="29" t="s">
        <v>3</v>
      </c>
      <c r="E1115" s="29" t="s">
        <v>3</v>
      </c>
      <c r="F1115" s="29" t="s">
        <v>2</v>
      </c>
      <c r="G1115" s="29" t="s">
        <v>2</v>
      </c>
      <c r="H1115" s="29" t="s">
        <v>2</v>
      </c>
      <c r="I1115" s="29" t="s">
        <v>3</v>
      </c>
      <c r="J1115" s="30">
        <v>1</v>
      </c>
      <c r="K1115" s="29" t="s">
        <v>2</v>
      </c>
      <c r="L1115" s="29" t="s">
        <v>2</v>
      </c>
      <c r="M1115" s="29" t="s">
        <v>2</v>
      </c>
      <c r="N1115" s="29" t="s">
        <v>3</v>
      </c>
      <c r="O1115" s="1"/>
      <c r="P1115" s="29" t="s">
        <v>4</v>
      </c>
      <c r="Q1115" s="29"/>
      <c r="R1115" s="85" t="s">
        <v>3</v>
      </c>
      <c r="S1115" s="85" t="s">
        <v>3</v>
      </c>
      <c r="T1115" s="117" t="str">
        <f t="shared" si="102"/>
        <v>ja</v>
      </c>
      <c r="U1115" s="117" t="str">
        <f t="shared" si="103"/>
        <v>ja</v>
      </c>
      <c r="V1115" s="142" t="s">
        <v>4623</v>
      </c>
      <c r="W1115" s="118">
        <f t="shared" si="104"/>
        <v>1</v>
      </c>
      <c r="X1115" s="117" t="str">
        <f t="shared" si="105"/>
        <v>OK</v>
      </c>
      <c r="Y1115" s="117" t="str">
        <f t="shared" si="106"/>
        <v>keine</v>
      </c>
      <c r="Z1115" s="117" t="str">
        <f t="shared" si="107"/>
        <v>OK</v>
      </c>
    </row>
    <row r="1116" spans="1:26" s="117" customFormat="1" ht="12.75" hidden="1" customHeight="1" x14ac:dyDescent="0.35">
      <c r="A1116" s="29" t="s">
        <v>3426</v>
      </c>
      <c r="B1116" s="1" t="s">
        <v>1134</v>
      </c>
      <c r="C1116" s="29" t="s">
        <v>3</v>
      </c>
      <c r="D1116" s="29" t="s">
        <v>3</v>
      </c>
      <c r="E1116" s="29" t="s">
        <v>3</v>
      </c>
      <c r="F1116" s="29" t="s">
        <v>2</v>
      </c>
      <c r="G1116" s="29" t="s">
        <v>2</v>
      </c>
      <c r="H1116" s="29" t="s">
        <v>2</v>
      </c>
      <c r="I1116" s="29" t="s">
        <v>3</v>
      </c>
      <c r="J1116" s="30">
        <v>1</v>
      </c>
      <c r="K1116" s="29" t="s">
        <v>2</v>
      </c>
      <c r="L1116" s="29" t="s">
        <v>2</v>
      </c>
      <c r="M1116" s="29" t="s">
        <v>2</v>
      </c>
      <c r="N1116" s="29" t="s">
        <v>3</v>
      </c>
      <c r="O1116" s="1"/>
      <c r="P1116" s="29" t="s">
        <v>4</v>
      </c>
      <c r="Q1116" s="29"/>
      <c r="R1116" s="85" t="s">
        <v>3</v>
      </c>
      <c r="S1116" s="85" t="s">
        <v>3</v>
      </c>
      <c r="T1116" s="117" t="str">
        <f t="shared" si="102"/>
        <v>ja</v>
      </c>
      <c r="U1116" s="117" t="str">
        <f t="shared" si="103"/>
        <v>ja</v>
      </c>
      <c r="V1116" s="142" t="s">
        <v>4623</v>
      </c>
      <c r="W1116" s="118">
        <f t="shared" si="104"/>
        <v>1</v>
      </c>
      <c r="X1116" s="117" t="str">
        <f t="shared" si="105"/>
        <v>OK</v>
      </c>
      <c r="Y1116" s="117" t="str">
        <f t="shared" si="106"/>
        <v>keine</v>
      </c>
      <c r="Z1116" s="117" t="str">
        <f t="shared" si="107"/>
        <v>OK</v>
      </c>
    </row>
    <row r="1117" spans="1:26" s="117" customFormat="1" ht="12.75" hidden="1" customHeight="1" x14ac:dyDescent="0.35">
      <c r="A1117" s="29" t="s">
        <v>3427</v>
      </c>
      <c r="B1117" s="1" t="s">
        <v>1152</v>
      </c>
      <c r="C1117" s="29" t="s">
        <v>3</v>
      </c>
      <c r="D1117" s="29" t="s">
        <v>3</v>
      </c>
      <c r="E1117" s="29" t="s">
        <v>3</v>
      </c>
      <c r="F1117" s="29" t="s">
        <v>2</v>
      </c>
      <c r="G1117" s="29" t="s">
        <v>2</v>
      </c>
      <c r="H1117" s="29" t="s">
        <v>2</v>
      </c>
      <c r="I1117" s="133" t="s">
        <v>3</v>
      </c>
      <c r="J1117" s="134">
        <v>1</v>
      </c>
      <c r="K1117" s="29" t="s">
        <v>2</v>
      </c>
      <c r="L1117" s="29" t="s">
        <v>2</v>
      </c>
      <c r="M1117" s="29" t="s">
        <v>2</v>
      </c>
      <c r="N1117" s="29" t="s">
        <v>3</v>
      </c>
      <c r="O1117" s="1"/>
      <c r="P1117" s="29" t="s">
        <v>4</v>
      </c>
      <c r="Q1117" s="29"/>
      <c r="R1117" s="85" t="s">
        <v>3</v>
      </c>
      <c r="S1117" s="85" t="s">
        <v>3</v>
      </c>
      <c r="T1117" s="117" t="str">
        <f t="shared" si="102"/>
        <v>ja</v>
      </c>
      <c r="U1117" s="117" t="str">
        <f t="shared" si="103"/>
        <v>ja</v>
      </c>
      <c r="V1117" s="142" t="s">
        <v>4623</v>
      </c>
      <c r="W1117" s="118">
        <f t="shared" si="104"/>
        <v>1</v>
      </c>
      <c r="X1117" s="117" t="str">
        <f t="shared" si="105"/>
        <v>OK</v>
      </c>
      <c r="Y1117" s="117" t="str">
        <f t="shared" si="106"/>
        <v>keine</v>
      </c>
      <c r="Z1117" s="117" t="str">
        <f t="shared" si="107"/>
        <v>OK</v>
      </c>
    </row>
    <row r="1118" spans="1:26" s="117" customFormat="1" ht="12.75" hidden="1" customHeight="1" x14ac:dyDescent="0.35">
      <c r="A1118" s="29" t="s">
        <v>3428</v>
      </c>
      <c r="B1118" s="1" t="s">
        <v>110</v>
      </c>
      <c r="C1118" s="29" t="s">
        <v>3</v>
      </c>
      <c r="D1118" s="29" t="s">
        <v>3</v>
      </c>
      <c r="E1118" s="29" t="s">
        <v>3</v>
      </c>
      <c r="F1118" s="29" t="s">
        <v>2</v>
      </c>
      <c r="G1118" s="29" t="s">
        <v>2</v>
      </c>
      <c r="H1118" s="29" t="s">
        <v>2</v>
      </c>
      <c r="I1118" s="29" t="s">
        <v>3</v>
      </c>
      <c r="J1118" s="30">
        <v>1</v>
      </c>
      <c r="K1118" s="29" t="s">
        <v>2</v>
      </c>
      <c r="L1118" s="29" t="s">
        <v>2</v>
      </c>
      <c r="M1118" s="29" t="s">
        <v>2</v>
      </c>
      <c r="N1118" s="29" t="s">
        <v>3</v>
      </c>
      <c r="O1118" s="1"/>
      <c r="P1118" s="29" t="s">
        <v>4</v>
      </c>
      <c r="Q1118" s="29"/>
      <c r="R1118" s="85" t="s">
        <v>3</v>
      </c>
      <c r="S1118" s="85" t="s">
        <v>3</v>
      </c>
      <c r="T1118" s="117" t="str">
        <f t="shared" si="102"/>
        <v>ja</v>
      </c>
      <c r="U1118" s="117" t="str">
        <f t="shared" si="103"/>
        <v>ja</v>
      </c>
      <c r="V1118" s="142" t="s">
        <v>4623</v>
      </c>
      <c r="W1118" s="118">
        <f t="shared" si="104"/>
        <v>1</v>
      </c>
      <c r="X1118" s="117" t="str">
        <f t="shared" si="105"/>
        <v>OK</v>
      </c>
      <c r="Y1118" s="117" t="str">
        <f t="shared" si="106"/>
        <v>keine</v>
      </c>
      <c r="Z1118" s="117" t="str">
        <f t="shared" si="107"/>
        <v>OK</v>
      </c>
    </row>
    <row r="1119" spans="1:26" s="117" customFormat="1" ht="12.75" hidden="1" customHeight="1" x14ac:dyDescent="0.35">
      <c r="A1119" s="29" t="s">
        <v>3429</v>
      </c>
      <c r="B1119" s="1" t="s">
        <v>779</v>
      </c>
      <c r="C1119" s="29" t="s">
        <v>3</v>
      </c>
      <c r="D1119" s="29" t="s">
        <v>3</v>
      </c>
      <c r="E1119" s="29" t="s">
        <v>3</v>
      </c>
      <c r="F1119" s="29" t="s">
        <v>2</v>
      </c>
      <c r="G1119" s="29" t="s">
        <v>2</v>
      </c>
      <c r="H1119" s="29" t="s">
        <v>2</v>
      </c>
      <c r="I1119" s="29" t="s">
        <v>3</v>
      </c>
      <c r="J1119" s="30">
        <v>1</v>
      </c>
      <c r="K1119" s="29" t="s">
        <v>2</v>
      </c>
      <c r="L1119" s="29" t="s">
        <v>2</v>
      </c>
      <c r="M1119" s="29" t="s">
        <v>2</v>
      </c>
      <c r="N1119" s="29" t="s">
        <v>3</v>
      </c>
      <c r="O1119" s="1"/>
      <c r="P1119" s="29" t="s">
        <v>4</v>
      </c>
      <c r="Q1119" s="29"/>
      <c r="R1119" s="85" t="s">
        <v>2</v>
      </c>
      <c r="S1119" s="85" t="s">
        <v>2</v>
      </c>
      <c r="T1119" s="117" t="str">
        <f t="shared" si="102"/>
        <v>ja</v>
      </c>
      <c r="U1119" s="117" t="str">
        <f t="shared" si="103"/>
        <v>ja</v>
      </c>
      <c r="V1119" s="142" t="s">
        <v>4577</v>
      </c>
      <c r="W1119" s="118">
        <f t="shared" si="104"/>
        <v>1</v>
      </c>
      <c r="X1119" s="117" t="str">
        <f t="shared" si="105"/>
        <v>OK</v>
      </c>
      <c r="Y1119" s="117" t="str">
        <f t="shared" si="106"/>
        <v>keine</v>
      </c>
      <c r="Z1119" s="117" t="str">
        <f t="shared" si="107"/>
        <v>OK</v>
      </c>
    </row>
    <row r="1120" spans="1:26" s="117" customFormat="1" ht="12.75" hidden="1" customHeight="1" x14ac:dyDescent="0.35">
      <c r="A1120" s="29" t="s">
        <v>3430</v>
      </c>
      <c r="B1120" s="1" t="s">
        <v>815</v>
      </c>
      <c r="C1120" s="29" t="s">
        <v>3</v>
      </c>
      <c r="D1120" s="29" t="s">
        <v>3</v>
      </c>
      <c r="E1120" s="29" t="s">
        <v>2</v>
      </c>
      <c r="F1120" s="29" t="s">
        <v>2</v>
      </c>
      <c r="G1120" s="29" t="s">
        <v>2</v>
      </c>
      <c r="H1120" s="29" t="s">
        <v>2</v>
      </c>
      <c r="I1120" s="133" t="s">
        <v>3</v>
      </c>
      <c r="J1120" s="134">
        <v>1</v>
      </c>
      <c r="K1120" s="29" t="s">
        <v>2</v>
      </c>
      <c r="L1120" s="29" t="s">
        <v>2</v>
      </c>
      <c r="M1120" s="29" t="s">
        <v>2</v>
      </c>
      <c r="N1120" s="29" t="s">
        <v>3</v>
      </c>
      <c r="O1120" s="1"/>
      <c r="P1120" s="29" t="s">
        <v>4</v>
      </c>
      <c r="Q1120" s="29"/>
      <c r="R1120" s="85" t="s">
        <v>2</v>
      </c>
      <c r="S1120" s="85" t="s">
        <v>2</v>
      </c>
      <c r="T1120" s="117" t="str">
        <f t="shared" si="102"/>
        <v>ja</v>
      </c>
      <c r="U1120" s="117" t="str">
        <f t="shared" si="103"/>
        <v>ja</v>
      </c>
      <c r="V1120" s="142" t="s">
        <v>4606</v>
      </c>
      <c r="W1120" s="118">
        <f t="shared" si="104"/>
        <v>1</v>
      </c>
      <c r="X1120" s="117" t="str">
        <f t="shared" si="105"/>
        <v>OK</v>
      </c>
      <c r="Y1120" s="117" t="str">
        <f t="shared" si="106"/>
        <v>keine</v>
      </c>
      <c r="Z1120" s="117" t="str">
        <f t="shared" si="107"/>
        <v>OK</v>
      </c>
    </row>
    <row r="1121" spans="1:26" s="117" customFormat="1" ht="12.75" hidden="1" customHeight="1" x14ac:dyDescent="0.35">
      <c r="A1121" s="29" t="s">
        <v>3431</v>
      </c>
      <c r="B1121" s="1" t="s">
        <v>814</v>
      </c>
      <c r="C1121" s="29" t="s">
        <v>3</v>
      </c>
      <c r="D1121" s="29" t="s">
        <v>3</v>
      </c>
      <c r="E1121" s="29" t="s">
        <v>2</v>
      </c>
      <c r="F1121" s="29" t="s">
        <v>2</v>
      </c>
      <c r="G1121" s="29" t="s">
        <v>2</v>
      </c>
      <c r="H1121" s="29" t="s">
        <v>2</v>
      </c>
      <c r="I1121" s="133" t="s">
        <v>3</v>
      </c>
      <c r="J1121" s="134">
        <v>1</v>
      </c>
      <c r="K1121" s="29" t="s">
        <v>2</v>
      </c>
      <c r="L1121" s="29" t="s">
        <v>2</v>
      </c>
      <c r="M1121" s="29" t="s">
        <v>2</v>
      </c>
      <c r="N1121" s="29" t="s">
        <v>3</v>
      </c>
      <c r="O1121" s="1"/>
      <c r="P1121" s="29" t="s">
        <v>4</v>
      </c>
      <c r="Q1121" s="29"/>
      <c r="R1121" s="85" t="s">
        <v>2</v>
      </c>
      <c r="S1121" s="85" t="s">
        <v>2</v>
      </c>
      <c r="T1121" s="117" t="str">
        <f t="shared" si="102"/>
        <v>ja</v>
      </c>
      <c r="U1121" s="117" t="str">
        <f t="shared" si="103"/>
        <v>ja</v>
      </c>
      <c r="V1121" s="142" t="s">
        <v>4606</v>
      </c>
      <c r="W1121" s="118">
        <f t="shared" si="104"/>
        <v>1</v>
      </c>
      <c r="X1121" s="117" t="str">
        <f t="shared" si="105"/>
        <v>OK</v>
      </c>
      <c r="Y1121" s="117" t="str">
        <f t="shared" si="106"/>
        <v>keine</v>
      </c>
      <c r="Z1121" s="117" t="str">
        <f t="shared" si="107"/>
        <v>OK</v>
      </c>
    </row>
    <row r="1122" spans="1:26" s="117" customFormat="1" ht="12.75" hidden="1" customHeight="1" x14ac:dyDescent="0.35">
      <c r="A1122" s="29" t="s">
        <v>3432</v>
      </c>
      <c r="B1122" s="1" t="s">
        <v>111</v>
      </c>
      <c r="C1122" s="29" t="s">
        <v>3</v>
      </c>
      <c r="D1122" s="29" t="s">
        <v>3</v>
      </c>
      <c r="E1122" s="29" t="s">
        <v>3</v>
      </c>
      <c r="F1122" s="29" t="s">
        <v>2</v>
      </c>
      <c r="G1122" s="29" t="s">
        <v>2</v>
      </c>
      <c r="H1122" s="29" t="s">
        <v>2</v>
      </c>
      <c r="I1122" s="29" t="s">
        <v>3</v>
      </c>
      <c r="J1122" s="30">
        <v>1</v>
      </c>
      <c r="K1122" s="29" t="s">
        <v>2</v>
      </c>
      <c r="L1122" s="29" t="s">
        <v>2</v>
      </c>
      <c r="M1122" s="29" t="s">
        <v>2</v>
      </c>
      <c r="N1122" s="29" t="s">
        <v>3</v>
      </c>
      <c r="O1122" s="1"/>
      <c r="P1122" s="29" t="s">
        <v>4</v>
      </c>
      <c r="Q1122" s="29"/>
      <c r="R1122" s="85" t="s">
        <v>3</v>
      </c>
      <c r="S1122" s="85" t="s">
        <v>3</v>
      </c>
      <c r="T1122" s="117" t="str">
        <f t="shared" si="102"/>
        <v>ja</v>
      </c>
      <c r="U1122" s="117" t="str">
        <f t="shared" si="103"/>
        <v>ja</v>
      </c>
      <c r="V1122" s="142" t="s">
        <v>4623</v>
      </c>
      <c r="W1122" s="118">
        <f t="shared" si="104"/>
        <v>1</v>
      </c>
      <c r="X1122" s="117" t="str">
        <f t="shared" si="105"/>
        <v>OK</v>
      </c>
      <c r="Y1122" s="117" t="str">
        <f t="shared" si="106"/>
        <v>keine</v>
      </c>
      <c r="Z1122" s="117" t="str">
        <f t="shared" si="107"/>
        <v>OK</v>
      </c>
    </row>
    <row r="1123" spans="1:26" s="117" customFormat="1" ht="12.75" hidden="1" customHeight="1" x14ac:dyDescent="0.35">
      <c r="A1123" s="29" t="s">
        <v>2152</v>
      </c>
      <c r="B1123" s="1" t="s">
        <v>782</v>
      </c>
      <c r="C1123" s="29" t="s">
        <v>3</v>
      </c>
      <c r="D1123" s="29" t="s">
        <v>3</v>
      </c>
      <c r="E1123" s="29" t="s">
        <v>3</v>
      </c>
      <c r="F1123" s="29" t="s">
        <v>2</v>
      </c>
      <c r="G1123" s="29" t="s">
        <v>2</v>
      </c>
      <c r="H1123" s="29" t="s">
        <v>2</v>
      </c>
      <c r="I1123" s="29" t="s">
        <v>3</v>
      </c>
      <c r="J1123" s="30">
        <v>1</v>
      </c>
      <c r="K1123" s="29" t="s">
        <v>2</v>
      </c>
      <c r="L1123" s="29" t="s">
        <v>2</v>
      </c>
      <c r="M1123" s="29" t="s">
        <v>2</v>
      </c>
      <c r="N1123" s="29" t="s">
        <v>3</v>
      </c>
      <c r="O1123" s="1"/>
      <c r="P1123" s="29" t="s">
        <v>4</v>
      </c>
      <c r="Q1123" s="29"/>
      <c r="R1123" s="85" t="s">
        <v>2</v>
      </c>
      <c r="S1123" s="85" t="s">
        <v>2</v>
      </c>
      <c r="T1123" s="117" t="str">
        <f t="shared" si="102"/>
        <v>ja</v>
      </c>
      <c r="U1123" s="117" t="str">
        <f t="shared" si="103"/>
        <v>ja</v>
      </c>
      <c r="V1123" s="142" t="s">
        <v>4580</v>
      </c>
      <c r="W1123" s="118">
        <f t="shared" si="104"/>
        <v>1</v>
      </c>
      <c r="X1123" s="117" t="str">
        <f t="shared" si="105"/>
        <v>OK</v>
      </c>
      <c r="Y1123" s="117" t="str">
        <f t="shared" si="106"/>
        <v>keine</v>
      </c>
      <c r="Z1123" s="117" t="str">
        <f t="shared" si="107"/>
        <v>OK</v>
      </c>
    </row>
    <row r="1124" spans="1:26" s="117" customFormat="1" ht="12.75" hidden="1" customHeight="1" x14ac:dyDescent="0.35">
      <c r="A1124" s="29" t="s">
        <v>3433</v>
      </c>
      <c r="B1124" s="1" t="s">
        <v>781</v>
      </c>
      <c r="C1124" s="29" t="s">
        <v>3</v>
      </c>
      <c r="D1124" s="29" t="s">
        <v>3</v>
      </c>
      <c r="E1124" s="29" t="s">
        <v>3</v>
      </c>
      <c r="F1124" s="29" t="s">
        <v>2</v>
      </c>
      <c r="G1124" s="29" t="s">
        <v>2</v>
      </c>
      <c r="H1124" s="29" t="s">
        <v>2</v>
      </c>
      <c r="I1124" s="29" t="s">
        <v>3</v>
      </c>
      <c r="J1124" s="30">
        <v>1</v>
      </c>
      <c r="K1124" s="29" t="s">
        <v>2</v>
      </c>
      <c r="L1124" s="29" t="s">
        <v>2</v>
      </c>
      <c r="M1124" s="29" t="s">
        <v>2</v>
      </c>
      <c r="N1124" s="29" t="s">
        <v>3</v>
      </c>
      <c r="O1124" s="1"/>
      <c r="P1124" s="29" t="s">
        <v>4</v>
      </c>
      <c r="Q1124" s="29"/>
      <c r="R1124" s="85" t="s">
        <v>2</v>
      </c>
      <c r="S1124" s="85" t="s">
        <v>2</v>
      </c>
      <c r="T1124" s="117" t="str">
        <f t="shared" si="102"/>
        <v>ja</v>
      </c>
      <c r="U1124" s="117" t="str">
        <f t="shared" si="103"/>
        <v>ja</v>
      </c>
      <c r="V1124" s="142" t="s">
        <v>4586</v>
      </c>
      <c r="W1124" s="118">
        <f t="shared" si="104"/>
        <v>1</v>
      </c>
      <c r="X1124" s="117" t="str">
        <f t="shared" si="105"/>
        <v>OK</v>
      </c>
      <c r="Y1124" s="117" t="str">
        <f t="shared" si="106"/>
        <v>keine</v>
      </c>
      <c r="Z1124" s="117" t="str">
        <f t="shared" si="107"/>
        <v>OK</v>
      </c>
    </row>
    <row r="1125" spans="1:26" s="117" customFormat="1" ht="12.75" hidden="1" customHeight="1" x14ac:dyDescent="0.35">
      <c r="A1125" s="29" t="s">
        <v>3434</v>
      </c>
      <c r="B1125" s="1" t="s">
        <v>108</v>
      </c>
      <c r="C1125" s="29" t="s">
        <v>3</v>
      </c>
      <c r="D1125" s="29" t="s">
        <v>3</v>
      </c>
      <c r="E1125" s="29" t="s">
        <v>3</v>
      </c>
      <c r="F1125" s="29" t="s">
        <v>2</v>
      </c>
      <c r="G1125" s="29" t="s">
        <v>2</v>
      </c>
      <c r="H1125" s="29" t="s">
        <v>2</v>
      </c>
      <c r="I1125" s="29" t="s">
        <v>3</v>
      </c>
      <c r="J1125" s="30">
        <v>1</v>
      </c>
      <c r="K1125" s="29" t="s">
        <v>2</v>
      </c>
      <c r="L1125" s="29" t="s">
        <v>2</v>
      </c>
      <c r="M1125" s="29" t="s">
        <v>2</v>
      </c>
      <c r="N1125" s="29" t="s">
        <v>3</v>
      </c>
      <c r="O1125" s="1"/>
      <c r="P1125" s="29" t="s">
        <v>4</v>
      </c>
      <c r="Q1125" s="29"/>
      <c r="R1125" s="85" t="s">
        <v>2</v>
      </c>
      <c r="S1125" s="85" t="s">
        <v>2</v>
      </c>
      <c r="T1125" s="117" t="str">
        <f t="shared" si="102"/>
        <v>ja</v>
      </c>
      <c r="U1125" s="117" t="str">
        <f t="shared" si="103"/>
        <v>ja</v>
      </c>
      <c r="V1125" s="142" t="s">
        <v>4585</v>
      </c>
      <c r="W1125" s="118">
        <f t="shared" si="104"/>
        <v>1</v>
      </c>
      <c r="X1125" s="117" t="str">
        <f t="shared" si="105"/>
        <v>OK</v>
      </c>
      <c r="Y1125" s="117" t="str">
        <f t="shared" si="106"/>
        <v>keine</v>
      </c>
      <c r="Z1125" s="117" t="str">
        <f t="shared" si="107"/>
        <v>OK</v>
      </c>
    </row>
    <row r="1126" spans="1:26" s="117" customFormat="1" ht="12.75" hidden="1" customHeight="1" x14ac:dyDescent="0.35">
      <c r="A1126" s="29" t="s">
        <v>3435</v>
      </c>
      <c r="B1126" s="1" t="s">
        <v>1143</v>
      </c>
      <c r="C1126" s="29" t="s">
        <v>3</v>
      </c>
      <c r="D1126" s="29" t="s">
        <v>3</v>
      </c>
      <c r="E1126" s="29" t="s">
        <v>3</v>
      </c>
      <c r="F1126" s="29" t="s">
        <v>2</v>
      </c>
      <c r="G1126" s="29" t="s">
        <v>2</v>
      </c>
      <c r="H1126" s="29" t="s">
        <v>2</v>
      </c>
      <c r="I1126" s="29" t="s">
        <v>3</v>
      </c>
      <c r="J1126" s="30">
        <v>1</v>
      </c>
      <c r="K1126" s="29" t="s">
        <v>2</v>
      </c>
      <c r="L1126" s="29" t="s">
        <v>2</v>
      </c>
      <c r="M1126" s="29" t="s">
        <v>2</v>
      </c>
      <c r="N1126" s="29" t="s">
        <v>3</v>
      </c>
      <c r="O1126" s="1"/>
      <c r="P1126" s="29" t="s">
        <v>4</v>
      </c>
      <c r="Q1126" s="29"/>
      <c r="R1126" s="85" t="s">
        <v>3</v>
      </c>
      <c r="S1126" s="85" t="s">
        <v>3</v>
      </c>
      <c r="T1126" s="117" t="str">
        <f t="shared" si="102"/>
        <v>ja</v>
      </c>
      <c r="U1126" s="117" t="str">
        <f t="shared" si="103"/>
        <v>ja</v>
      </c>
      <c r="V1126" s="142" t="s">
        <v>4623</v>
      </c>
      <c r="W1126" s="118">
        <f t="shared" si="104"/>
        <v>1</v>
      </c>
      <c r="X1126" s="117" t="str">
        <f t="shared" si="105"/>
        <v>OK</v>
      </c>
      <c r="Y1126" s="117" t="str">
        <f t="shared" si="106"/>
        <v>keine</v>
      </c>
      <c r="Z1126" s="117" t="str">
        <f t="shared" si="107"/>
        <v>OK</v>
      </c>
    </row>
    <row r="1127" spans="1:26" s="117" customFormat="1" ht="12.75" hidden="1" customHeight="1" x14ac:dyDescent="0.35">
      <c r="A1127" s="29" t="s">
        <v>3436</v>
      </c>
      <c r="B1127" s="1" t="s">
        <v>1166</v>
      </c>
      <c r="C1127" s="29" t="s">
        <v>3</v>
      </c>
      <c r="D1127" s="29" t="s">
        <v>3</v>
      </c>
      <c r="E1127" s="29" t="s">
        <v>3</v>
      </c>
      <c r="F1127" s="29" t="s">
        <v>2</v>
      </c>
      <c r="G1127" s="29" t="s">
        <v>2</v>
      </c>
      <c r="H1127" s="29" t="s">
        <v>2</v>
      </c>
      <c r="I1127" s="29" t="s">
        <v>3</v>
      </c>
      <c r="J1127" s="30">
        <v>1</v>
      </c>
      <c r="K1127" s="29" t="s">
        <v>2</v>
      </c>
      <c r="L1127" s="29" t="s">
        <v>2</v>
      </c>
      <c r="M1127" s="29" t="s">
        <v>2</v>
      </c>
      <c r="N1127" s="29" t="s">
        <v>3</v>
      </c>
      <c r="O1127" s="1"/>
      <c r="P1127" s="29" t="s">
        <v>4</v>
      </c>
      <c r="Q1127" s="29"/>
      <c r="R1127" s="85" t="s">
        <v>2</v>
      </c>
      <c r="S1127" s="85" t="s">
        <v>2</v>
      </c>
      <c r="T1127" s="117" t="str">
        <f t="shared" si="102"/>
        <v>ja</v>
      </c>
      <c r="U1127" s="117" t="str">
        <f t="shared" si="103"/>
        <v>ja</v>
      </c>
      <c r="V1127" s="142" t="s">
        <v>4585</v>
      </c>
      <c r="W1127" s="118">
        <f t="shared" si="104"/>
        <v>1</v>
      </c>
      <c r="X1127" s="117" t="str">
        <f t="shared" si="105"/>
        <v>OK</v>
      </c>
      <c r="Y1127" s="117" t="str">
        <f t="shared" si="106"/>
        <v>keine</v>
      </c>
      <c r="Z1127" s="117" t="str">
        <f t="shared" si="107"/>
        <v>OK</v>
      </c>
    </row>
    <row r="1128" spans="1:26" s="117" customFormat="1" ht="12.75" hidden="1" customHeight="1" x14ac:dyDescent="0.35">
      <c r="A1128" s="29" t="s">
        <v>2207</v>
      </c>
      <c r="B1128" s="1" t="s">
        <v>2206</v>
      </c>
      <c r="C1128" s="29" t="s">
        <v>3</v>
      </c>
      <c r="D1128" s="29" t="s">
        <v>3</v>
      </c>
      <c r="E1128" s="29" t="s">
        <v>3</v>
      </c>
      <c r="F1128" s="29" t="s">
        <v>2</v>
      </c>
      <c r="G1128" s="29" t="s">
        <v>2</v>
      </c>
      <c r="H1128" s="29" t="s">
        <v>2</v>
      </c>
      <c r="I1128" s="133" t="s">
        <v>3</v>
      </c>
      <c r="J1128" s="134">
        <v>1</v>
      </c>
      <c r="K1128" s="29" t="s">
        <v>2</v>
      </c>
      <c r="L1128" s="29" t="s">
        <v>2</v>
      </c>
      <c r="M1128" s="29" t="s">
        <v>2</v>
      </c>
      <c r="N1128" s="29" t="s">
        <v>3</v>
      </c>
      <c r="O1128" s="1"/>
      <c r="P1128" s="29" t="s">
        <v>4</v>
      </c>
      <c r="Q1128" s="29"/>
      <c r="R1128" s="85" t="s">
        <v>3</v>
      </c>
      <c r="S1128" s="85" t="s">
        <v>3</v>
      </c>
      <c r="T1128" s="117" t="str">
        <f t="shared" si="102"/>
        <v>ja</v>
      </c>
      <c r="U1128" s="117" t="str">
        <f t="shared" si="103"/>
        <v>ja</v>
      </c>
      <c r="V1128" s="142" t="s">
        <v>4623</v>
      </c>
      <c r="W1128" s="118">
        <f t="shared" si="104"/>
        <v>1</v>
      </c>
      <c r="X1128" s="117" t="str">
        <f t="shared" si="105"/>
        <v>OK</v>
      </c>
      <c r="Y1128" s="117" t="str">
        <f t="shared" si="106"/>
        <v>keine</v>
      </c>
      <c r="Z1128" s="117" t="str">
        <f t="shared" si="107"/>
        <v>OK</v>
      </c>
    </row>
    <row r="1129" spans="1:26" s="117" customFormat="1" ht="12.75" hidden="1" customHeight="1" x14ac:dyDescent="0.35">
      <c r="A1129" s="29" t="s">
        <v>2203</v>
      </c>
      <c r="B1129" s="1" t="s">
        <v>2202</v>
      </c>
      <c r="C1129" s="29" t="s">
        <v>3</v>
      </c>
      <c r="D1129" s="29" t="s">
        <v>3</v>
      </c>
      <c r="E1129" s="29" t="s">
        <v>3</v>
      </c>
      <c r="F1129" s="29" t="s">
        <v>2</v>
      </c>
      <c r="G1129" s="29" t="s">
        <v>2</v>
      </c>
      <c r="H1129" s="29" t="s">
        <v>2</v>
      </c>
      <c r="I1129" s="133" t="s">
        <v>3</v>
      </c>
      <c r="J1129" s="134">
        <v>1</v>
      </c>
      <c r="K1129" s="29" t="s">
        <v>2</v>
      </c>
      <c r="L1129" s="29" t="s">
        <v>2</v>
      </c>
      <c r="M1129" s="29" t="s">
        <v>2</v>
      </c>
      <c r="N1129" s="29" t="s">
        <v>3</v>
      </c>
      <c r="O1129" s="1"/>
      <c r="P1129" s="29" t="s">
        <v>4</v>
      </c>
      <c r="Q1129" s="29"/>
      <c r="R1129" s="85" t="s">
        <v>3</v>
      </c>
      <c r="S1129" s="85" t="s">
        <v>3</v>
      </c>
      <c r="T1129" s="117" t="str">
        <f t="shared" si="102"/>
        <v>ja</v>
      </c>
      <c r="U1129" s="117" t="str">
        <f t="shared" si="103"/>
        <v>ja</v>
      </c>
      <c r="V1129" s="142" t="s">
        <v>4623</v>
      </c>
      <c r="W1129" s="118">
        <f t="shared" si="104"/>
        <v>1</v>
      </c>
      <c r="X1129" s="117" t="str">
        <f t="shared" si="105"/>
        <v>OK</v>
      </c>
      <c r="Y1129" s="117" t="str">
        <f t="shared" si="106"/>
        <v>keine</v>
      </c>
      <c r="Z1129" s="117" t="str">
        <f t="shared" si="107"/>
        <v>OK</v>
      </c>
    </row>
    <row r="1130" spans="1:26" s="117" customFormat="1" ht="12.75" hidden="1" customHeight="1" x14ac:dyDescent="0.35">
      <c r="A1130" s="29" t="s">
        <v>3437</v>
      </c>
      <c r="B1130" s="1" t="s">
        <v>1150</v>
      </c>
      <c r="C1130" s="29" t="s">
        <v>3</v>
      </c>
      <c r="D1130" s="29" t="s">
        <v>3</v>
      </c>
      <c r="E1130" s="29" t="s">
        <v>3</v>
      </c>
      <c r="F1130" s="29" t="s">
        <v>2</v>
      </c>
      <c r="G1130" s="29" t="s">
        <v>2</v>
      </c>
      <c r="H1130" s="29" t="s">
        <v>2</v>
      </c>
      <c r="I1130" s="133" t="s">
        <v>3</v>
      </c>
      <c r="J1130" s="134">
        <v>1</v>
      </c>
      <c r="K1130" s="29" t="s">
        <v>2</v>
      </c>
      <c r="L1130" s="29" t="s">
        <v>2</v>
      </c>
      <c r="M1130" s="29" t="s">
        <v>2</v>
      </c>
      <c r="N1130" s="29" t="s">
        <v>3</v>
      </c>
      <c r="O1130" s="1"/>
      <c r="P1130" s="29" t="s">
        <v>4</v>
      </c>
      <c r="Q1130" s="29"/>
      <c r="R1130" s="85" t="s">
        <v>2</v>
      </c>
      <c r="S1130" s="85" t="s">
        <v>2</v>
      </c>
      <c r="T1130" s="117" t="str">
        <f t="shared" si="102"/>
        <v>ja</v>
      </c>
      <c r="U1130" s="117" t="str">
        <f t="shared" si="103"/>
        <v>ja</v>
      </c>
      <c r="V1130" s="142" t="s">
        <v>4606</v>
      </c>
      <c r="W1130" s="118">
        <f t="shared" si="104"/>
        <v>1</v>
      </c>
      <c r="X1130" s="117" t="str">
        <f t="shared" si="105"/>
        <v>OK</v>
      </c>
      <c r="Y1130" s="117" t="str">
        <f t="shared" si="106"/>
        <v>keine</v>
      </c>
      <c r="Z1130" s="117" t="str">
        <f t="shared" si="107"/>
        <v>OK</v>
      </c>
    </row>
    <row r="1131" spans="1:26" s="117" customFormat="1" ht="12.75" hidden="1" customHeight="1" x14ac:dyDescent="0.35">
      <c r="A1131" s="29" t="s">
        <v>3438</v>
      </c>
      <c r="B1131" s="1" t="s">
        <v>1144</v>
      </c>
      <c r="C1131" s="29" t="s">
        <v>3</v>
      </c>
      <c r="D1131" s="29" t="s">
        <v>3</v>
      </c>
      <c r="E1131" s="29" t="s">
        <v>3</v>
      </c>
      <c r="F1131" s="29" t="s">
        <v>2</v>
      </c>
      <c r="G1131" s="29" t="s">
        <v>2</v>
      </c>
      <c r="H1131" s="29" t="s">
        <v>2</v>
      </c>
      <c r="I1131" s="29" t="s">
        <v>3</v>
      </c>
      <c r="J1131" s="30">
        <v>1</v>
      </c>
      <c r="K1131" s="29" t="s">
        <v>2</v>
      </c>
      <c r="L1131" s="29" t="s">
        <v>2</v>
      </c>
      <c r="M1131" s="29" t="s">
        <v>2</v>
      </c>
      <c r="N1131" s="29" t="s">
        <v>3</v>
      </c>
      <c r="O1131" s="1"/>
      <c r="P1131" s="29" t="s">
        <v>4</v>
      </c>
      <c r="Q1131" s="29"/>
      <c r="R1131" s="85" t="s">
        <v>3</v>
      </c>
      <c r="S1131" s="85" t="s">
        <v>3</v>
      </c>
      <c r="T1131" s="117" t="str">
        <f t="shared" si="102"/>
        <v>ja</v>
      </c>
      <c r="U1131" s="117" t="str">
        <f t="shared" si="103"/>
        <v>ja</v>
      </c>
      <c r="V1131" s="142" t="s">
        <v>4623</v>
      </c>
      <c r="W1131" s="118">
        <f t="shared" si="104"/>
        <v>1</v>
      </c>
      <c r="X1131" s="117" t="str">
        <f t="shared" si="105"/>
        <v>OK</v>
      </c>
      <c r="Y1131" s="117" t="str">
        <f t="shared" si="106"/>
        <v>keine</v>
      </c>
      <c r="Z1131" s="117" t="str">
        <f t="shared" si="107"/>
        <v>OK</v>
      </c>
    </row>
    <row r="1132" spans="1:26" s="117" customFormat="1" ht="12.75" hidden="1" customHeight="1" x14ac:dyDescent="0.35">
      <c r="A1132" s="29" t="s">
        <v>3439</v>
      </c>
      <c r="B1132" s="1" t="s">
        <v>1140</v>
      </c>
      <c r="C1132" s="29" t="s">
        <v>3</v>
      </c>
      <c r="D1132" s="29" t="s">
        <v>3</v>
      </c>
      <c r="E1132" s="29" t="s">
        <v>3</v>
      </c>
      <c r="F1132" s="29" t="s">
        <v>2</v>
      </c>
      <c r="G1132" s="29" t="s">
        <v>2</v>
      </c>
      <c r="H1132" s="29" t="s">
        <v>2</v>
      </c>
      <c r="I1132" s="29" t="s">
        <v>3</v>
      </c>
      <c r="J1132" s="30">
        <v>1</v>
      </c>
      <c r="K1132" s="29" t="s">
        <v>2</v>
      </c>
      <c r="L1132" s="29" t="s">
        <v>2</v>
      </c>
      <c r="M1132" s="29" t="s">
        <v>2</v>
      </c>
      <c r="N1132" s="29" t="s">
        <v>3</v>
      </c>
      <c r="O1132" s="1"/>
      <c r="P1132" s="29" t="s">
        <v>4</v>
      </c>
      <c r="Q1132" s="29"/>
      <c r="R1132" s="85" t="s">
        <v>3</v>
      </c>
      <c r="S1132" s="85" t="s">
        <v>3</v>
      </c>
      <c r="T1132" s="117" t="str">
        <f t="shared" si="102"/>
        <v>ja</v>
      </c>
      <c r="U1132" s="117" t="str">
        <f t="shared" si="103"/>
        <v>ja</v>
      </c>
      <c r="V1132" s="142" t="s">
        <v>4623</v>
      </c>
      <c r="W1132" s="118">
        <f t="shared" si="104"/>
        <v>1</v>
      </c>
      <c r="X1132" s="117" t="str">
        <f t="shared" si="105"/>
        <v>OK</v>
      </c>
      <c r="Y1132" s="117" t="str">
        <f t="shared" si="106"/>
        <v>keine</v>
      </c>
      <c r="Z1132" s="117" t="str">
        <f t="shared" si="107"/>
        <v>OK</v>
      </c>
    </row>
    <row r="1133" spans="1:26" s="117" customFormat="1" ht="12.75" hidden="1" customHeight="1" x14ac:dyDescent="0.35">
      <c r="A1133" s="29" t="s">
        <v>3440</v>
      </c>
      <c r="B1133" s="1" t="s">
        <v>1139</v>
      </c>
      <c r="C1133" s="29" t="s">
        <v>3</v>
      </c>
      <c r="D1133" s="29" t="s">
        <v>3</v>
      </c>
      <c r="E1133" s="29" t="s">
        <v>3</v>
      </c>
      <c r="F1133" s="29" t="s">
        <v>2</v>
      </c>
      <c r="G1133" s="29" t="s">
        <v>2</v>
      </c>
      <c r="H1133" s="29" t="s">
        <v>2</v>
      </c>
      <c r="I1133" s="29" t="s">
        <v>3</v>
      </c>
      <c r="J1133" s="30">
        <v>1</v>
      </c>
      <c r="K1133" s="29" t="s">
        <v>2</v>
      </c>
      <c r="L1133" s="29" t="s">
        <v>2</v>
      </c>
      <c r="M1133" s="29" t="s">
        <v>2</v>
      </c>
      <c r="N1133" s="29" t="s">
        <v>3</v>
      </c>
      <c r="O1133" s="1"/>
      <c r="P1133" s="29" t="s">
        <v>4</v>
      </c>
      <c r="Q1133" s="29"/>
      <c r="R1133" s="85" t="s">
        <v>3</v>
      </c>
      <c r="S1133" s="85" t="s">
        <v>3</v>
      </c>
      <c r="T1133" s="117" t="str">
        <f t="shared" si="102"/>
        <v>ja</v>
      </c>
      <c r="U1133" s="117" t="str">
        <f t="shared" si="103"/>
        <v>ja</v>
      </c>
      <c r="V1133" s="142" t="s">
        <v>4623</v>
      </c>
      <c r="W1133" s="118">
        <f t="shared" si="104"/>
        <v>1</v>
      </c>
      <c r="X1133" s="117" t="str">
        <f t="shared" si="105"/>
        <v>OK</v>
      </c>
      <c r="Y1133" s="117" t="str">
        <f t="shared" si="106"/>
        <v>keine</v>
      </c>
      <c r="Z1133" s="117" t="str">
        <f t="shared" si="107"/>
        <v>OK</v>
      </c>
    </row>
    <row r="1134" spans="1:26" s="117" customFormat="1" ht="12.75" hidden="1" customHeight="1" x14ac:dyDescent="0.35">
      <c r="A1134" s="29" t="s">
        <v>2205</v>
      </c>
      <c r="B1134" s="1" t="s">
        <v>2204</v>
      </c>
      <c r="C1134" s="29" t="s">
        <v>3</v>
      </c>
      <c r="D1134" s="29" t="s">
        <v>3</v>
      </c>
      <c r="E1134" s="29" t="s">
        <v>3</v>
      </c>
      <c r="F1134" s="29" t="s">
        <v>2</v>
      </c>
      <c r="G1134" s="29" t="s">
        <v>2</v>
      </c>
      <c r="H1134" s="29" t="s">
        <v>2</v>
      </c>
      <c r="I1134" s="29" t="s">
        <v>3</v>
      </c>
      <c r="J1134" s="30">
        <v>1</v>
      </c>
      <c r="K1134" s="29" t="s">
        <v>2</v>
      </c>
      <c r="L1134" s="29" t="s">
        <v>2</v>
      </c>
      <c r="M1134" s="29" t="s">
        <v>2</v>
      </c>
      <c r="N1134" s="29" t="s">
        <v>3</v>
      </c>
      <c r="O1134" s="1"/>
      <c r="P1134" s="29" t="s">
        <v>4</v>
      </c>
      <c r="Q1134" s="29"/>
      <c r="R1134" s="85" t="s">
        <v>3</v>
      </c>
      <c r="S1134" s="85" t="s">
        <v>3</v>
      </c>
      <c r="T1134" s="117" t="str">
        <f t="shared" si="102"/>
        <v>ja</v>
      </c>
      <c r="U1134" s="117" t="str">
        <f t="shared" si="103"/>
        <v>ja</v>
      </c>
      <c r="V1134" s="142" t="s">
        <v>4623</v>
      </c>
      <c r="W1134" s="118">
        <f t="shared" si="104"/>
        <v>1</v>
      </c>
      <c r="X1134" s="117" t="str">
        <f t="shared" si="105"/>
        <v>OK</v>
      </c>
      <c r="Y1134" s="117" t="str">
        <f t="shared" si="106"/>
        <v>keine</v>
      </c>
      <c r="Z1134" s="117" t="str">
        <f t="shared" si="107"/>
        <v>OK</v>
      </c>
    </row>
    <row r="1135" spans="1:26" s="117" customFormat="1" ht="12.75" hidden="1" customHeight="1" x14ac:dyDescent="0.35">
      <c r="A1135" s="29" t="s">
        <v>2210</v>
      </c>
      <c r="B1135" s="1" t="s">
        <v>2209</v>
      </c>
      <c r="C1135" s="29" t="s">
        <v>3</v>
      </c>
      <c r="D1135" s="29" t="s">
        <v>3</v>
      </c>
      <c r="E1135" s="29" t="s">
        <v>3</v>
      </c>
      <c r="F1135" s="29" t="s">
        <v>2</v>
      </c>
      <c r="G1135" s="29" t="s">
        <v>2</v>
      </c>
      <c r="H1135" s="29" t="s">
        <v>2</v>
      </c>
      <c r="I1135" s="133" t="s">
        <v>3</v>
      </c>
      <c r="J1135" s="134">
        <v>1</v>
      </c>
      <c r="K1135" s="29" t="s">
        <v>2</v>
      </c>
      <c r="L1135" s="29" t="s">
        <v>2</v>
      </c>
      <c r="M1135" s="29" t="s">
        <v>2</v>
      </c>
      <c r="N1135" s="29" t="s">
        <v>3</v>
      </c>
      <c r="O1135" s="1"/>
      <c r="P1135" s="29" t="s">
        <v>4</v>
      </c>
      <c r="Q1135" s="29"/>
      <c r="R1135" s="85" t="s">
        <v>2</v>
      </c>
      <c r="S1135" s="85" t="s">
        <v>2</v>
      </c>
      <c r="T1135" s="117" t="str">
        <f t="shared" si="102"/>
        <v>ja</v>
      </c>
      <c r="U1135" s="117" t="str">
        <f t="shared" si="103"/>
        <v>ja</v>
      </c>
      <c r="V1135" s="142" t="s">
        <v>4606</v>
      </c>
      <c r="W1135" s="118">
        <f t="shared" si="104"/>
        <v>1</v>
      </c>
      <c r="X1135" s="117" t="str">
        <f t="shared" si="105"/>
        <v>OK</v>
      </c>
      <c r="Y1135" s="117" t="str">
        <f t="shared" si="106"/>
        <v>keine</v>
      </c>
      <c r="Z1135" s="117" t="str">
        <f t="shared" si="107"/>
        <v>OK</v>
      </c>
    </row>
    <row r="1136" spans="1:26" s="117" customFormat="1" ht="12.75" hidden="1" customHeight="1" x14ac:dyDescent="0.35">
      <c r="A1136" s="29" t="s">
        <v>3441</v>
      </c>
      <c r="B1136" s="1" t="s">
        <v>112</v>
      </c>
      <c r="C1136" s="29" t="s">
        <v>3</v>
      </c>
      <c r="D1136" s="29" t="s">
        <v>3</v>
      </c>
      <c r="E1136" s="29" t="s">
        <v>3</v>
      </c>
      <c r="F1136" s="29" t="s">
        <v>2</v>
      </c>
      <c r="G1136" s="29" t="s">
        <v>2</v>
      </c>
      <c r="H1136" s="29" t="s">
        <v>2</v>
      </c>
      <c r="I1136" s="29" t="s">
        <v>3</v>
      </c>
      <c r="J1136" s="30">
        <v>1</v>
      </c>
      <c r="K1136" s="29" t="s">
        <v>2</v>
      </c>
      <c r="L1136" s="29" t="s">
        <v>2</v>
      </c>
      <c r="M1136" s="29" t="s">
        <v>2</v>
      </c>
      <c r="N1136" s="29" t="s">
        <v>3</v>
      </c>
      <c r="O1136" s="1"/>
      <c r="P1136" s="29" t="s">
        <v>4</v>
      </c>
      <c r="Q1136" s="29"/>
      <c r="R1136" s="85" t="s">
        <v>3</v>
      </c>
      <c r="S1136" s="85" t="s">
        <v>3</v>
      </c>
      <c r="T1136" s="117" t="str">
        <f t="shared" si="102"/>
        <v>ja</v>
      </c>
      <c r="U1136" s="117" t="str">
        <f t="shared" si="103"/>
        <v>ja</v>
      </c>
      <c r="V1136" s="142" t="s">
        <v>4623</v>
      </c>
      <c r="W1136" s="118">
        <f t="shared" si="104"/>
        <v>1</v>
      </c>
      <c r="X1136" s="117" t="str">
        <f t="shared" si="105"/>
        <v>OK</v>
      </c>
      <c r="Y1136" s="117" t="str">
        <f t="shared" si="106"/>
        <v>keine</v>
      </c>
      <c r="Z1136" s="117" t="str">
        <f t="shared" si="107"/>
        <v>OK</v>
      </c>
    </row>
    <row r="1137" spans="1:26" s="117" customFormat="1" ht="12.75" hidden="1" customHeight="1" x14ac:dyDescent="0.35">
      <c r="A1137" s="29" t="s">
        <v>3442</v>
      </c>
      <c r="B1137" s="1" t="s">
        <v>457</v>
      </c>
      <c r="C1137" s="29" t="s">
        <v>3</v>
      </c>
      <c r="D1137" s="29" t="s">
        <v>3</v>
      </c>
      <c r="E1137" s="29" t="s">
        <v>3</v>
      </c>
      <c r="F1137" s="29" t="s">
        <v>2</v>
      </c>
      <c r="G1137" s="29" t="s">
        <v>2</v>
      </c>
      <c r="H1137" s="29" t="s">
        <v>2</v>
      </c>
      <c r="I1137" s="29" t="s">
        <v>3</v>
      </c>
      <c r="J1137" s="30">
        <v>1</v>
      </c>
      <c r="K1137" s="29" t="s">
        <v>2</v>
      </c>
      <c r="L1137" s="29" t="s">
        <v>2</v>
      </c>
      <c r="M1137" s="29" t="s">
        <v>2</v>
      </c>
      <c r="N1137" s="29" t="s">
        <v>3</v>
      </c>
      <c r="O1137" s="1"/>
      <c r="P1137" s="29" t="s">
        <v>4</v>
      </c>
      <c r="Q1137" s="29"/>
      <c r="R1137" s="85" t="s">
        <v>2</v>
      </c>
      <c r="S1137" s="85" t="s">
        <v>2</v>
      </c>
      <c r="T1137" s="117" t="str">
        <f t="shared" si="102"/>
        <v>ja</v>
      </c>
      <c r="U1137" s="117" t="str">
        <f t="shared" si="103"/>
        <v>ja</v>
      </c>
      <c r="V1137" s="142" t="s">
        <v>4585</v>
      </c>
      <c r="W1137" s="118">
        <f t="shared" si="104"/>
        <v>1</v>
      </c>
      <c r="X1137" s="117" t="str">
        <f t="shared" si="105"/>
        <v>OK</v>
      </c>
      <c r="Y1137" s="117" t="str">
        <f t="shared" si="106"/>
        <v>keine</v>
      </c>
      <c r="Z1137" s="117" t="str">
        <f t="shared" si="107"/>
        <v>OK</v>
      </c>
    </row>
    <row r="1138" spans="1:26" s="117" customFormat="1" ht="12.75" hidden="1" customHeight="1" x14ac:dyDescent="0.35">
      <c r="A1138" s="29" t="s">
        <v>3443</v>
      </c>
      <c r="B1138" s="1" t="s">
        <v>113</v>
      </c>
      <c r="C1138" s="29" t="s">
        <v>3</v>
      </c>
      <c r="D1138" s="29" t="s">
        <v>3</v>
      </c>
      <c r="E1138" s="29" t="s">
        <v>2</v>
      </c>
      <c r="F1138" s="29" t="s">
        <v>2</v>
      </c>
      <c r="G1138" s="29" t="s">
        <v>2</v>
      </c>
      <c r="H1138" s="29" t="s">
        <v>2</v>
      </c>
      <c r="I1138" s="133" t="s">
        <v>3</v>
      </c>
      <c r="J1138" s="134">
        <v>1</v>
      </c>
      <c r="K1138" s="29" t="s">
        <v>2</v>
      </c>
      <c r="L1138" s="29" t="s">
        <v>2</v>
      </c>
      <c r="M1138" s="29" t="s">
        <v>2</v>
      </c>
      <c r="N1138" s="29" t="s">
        <v>3</v>
      </c>
      <c r="O1138" s="1"/>
      <c r="P1138" s="29">
        <v>300</v>
      </c>
      <c r="Q1138" s="29"/>
      <c r="R1138" s="85" t="s">
        <v>2</v>
      </c>
      <c r="S1138" s="85" t="s">
        <v>2</v>
      </c>
      <c r="T1138" s="117" t="str">
        <f t="shared" si="102"/>
        <v>ja</v>
      </c>
      <c r="U1138" s="117" t="str">
        <f t="shared" si="103"/>
        <v>ja</v>
      </c>
      <c r="V1138" s="142" t="s">
        <v>4606</v>
      </c>
      <c r="W1138" s="118">
        <f t="shared" si="104"/>
        <v>1</v>
      </c>
      <c r="X1138" s="117" t="str">
        <f t="shared" si="105"/>
        <v>OK</v>
      </c>
      <c r="Y1138" s="117">
        <f t="shared" si="106"/>
        <v>300</v>
      </c>
      <c r="Z1138" s="117" t="str">
        <f t="shared" si="107"/>
        <v>OK</v>
      </c>
    </row>
    <row r="1139" spans="1:26" s="117" customFormat="1" ht="12.75" hidden="1" customHeight="1" x14ac:dyDescent="0.35">
      <c r="A1139" s="29" t="s">
        <v>2212</v>
      </c>
      <c r="B1139" s="1" t="s">
        <v>2211</v>
      </c>
      <c r="C1139" s="29" t="s">
        <v>3</v>
      </c>
      <c r="D1139" s="29" t="s">
        <v>3</v>
      </c>
      <c r="E1139" s="29" t="s">
        <v>3</v>
      </c>
      <c r="F1139" s="29" t="s">
        <v>2</v>
      </c>
      <c r="G1139" s="29" t="s">
        <v>2</v>
      </c>
      <c r="H1139" s="29" t="s">
        <v>2</v>
      </c>
      <c r="I1139" s="29" t="s">
        <v>3</v>
      </c>
      <c r="J1139" s="30">
        <v>3</v>
      </c>
      <c r="K1139" s="29" t="s">
        <v>2</v>
      </c>
      <c r="L1139" s="29" t="s">
        <v>2</v>
      </c>
      <c r="M1139" s="29" t="s">
        <v>2</v>
      </c>
      <c r="N1139" s="29" t="s">
        <v>3</v>
      </c>
      <c r="O1139" s="1" t="s">
        <v>2412</v>
      </c>
      <c r="P1139" s="29" t="s">
        <v>57</v>
      </c>
      <c r="Q1139" s="29"/>
      <c r="R1139" s="85" t="s">
        <v>3</v>
      </c>
      <c r="S1139" s="85" t="s">
        <v>3</v>
      </c>
      <c r="T1139" s="117" t="str">
        <f t="shared" si="102"/>
        <v>ja</v>
      </c>
      <c r="U1139" s="117" t="str">
        <f t="shared" si="103"/>
        <v>ja</v>
      </c>
      <c r="V1139" s="142" t="s">
        <v>4583</v>
      </c>
      <c r="W1139" s="118">
        <f t="shared" si="104"/>
        <v>3</v>
      </c>
      <c r="X1139" s="117" t="str">
        <f t="shared" si="105"/>
        <v>OK</v>
      </c>
      <c r="Y1139" s="117" t="str">
        <f t="shared" si="106"/>
        <v>1193/1207</v>
      </c>
      <c r="Z1139" s="117" t="str">
        <f t="shared" si="107"/>
        <v>OK</v>
      </c>
    </row>
    <row r="1140" spans="1:26" s="117" customFormat="1" ht="12.75" hidden="1" customHeight="1" x14ac:dyDescent="0.35">
      <c r="A1140" s="29" t="s">
        <v>3444</v>
      </c>
      <c r="B1140" s="1" t="s">
        <v>984</v>
      </c>
      <c r="C1140" s="29" t="s">
        <v>3</v>
      </c>
      <c r="D1140" s="29" t="s">
        <v>3</v>
      </c>
      <c r="E1140" s="29" t="s">
        <v>3</v>
      </c>
      <c r="F1140" s="29" t="s">
        <v>2</v>
      </c>
      <c r="G1140" s="29" t="s">
        <v>2</v>
      </c>
      <c r="H1140" s="29" t="s">
        <v>2</v>
      </c>
      <c r="I1140" s="29" t="s">
        <v>3</v>
      </c>
      <c r="J1140" s="30">
        <v>1</v>
      </c>
      <c r="K1140" s="29" t="s">
        <v>2</v>
      </c>
      <c r="L1140" s="29" t="s">
        <v>2</v>
      </c>
      <c r="M1140" s="29" t="s">
        <v>2</v>
      </c>
      <c r="N1140" s="29" t="s">
        <v>3</v>
      </c>
      <c r="O1140" s="1"/>
      <c r="P1140" s="29" t="s">
        <v>4</v>
      </c>
      <c r="Q1140" s="29"/>
      <c r="R1140" s="85" t="s">
        <v>3</v>
      </c>
      <c r="S1140" s="85" t="s">
        <v>3</v>
      </c>
      <c r="T1140" s="117" t="str">
        <f t="shared" si="102"/>
        <v>ja</v>
      </c>
      <c r="U1140" s="117" t="str">
        <f t="shared" si="103"/>
        <v>ja</v>
      </c>
      <c r="V1140" s="142" t="s">
        <v>4623</v>
      </c>
      <c r="W1140" s="118">
        <f t="shared" si="104"/>
        <v>1</v>
      </c>
      <c r="X1140" s="117" t="str">
        <f t="shared" si="105"/>
        <v>OK</v>
      </c>
      <c r="Y1140" s="117" t="str">
        <f t="shared" si="106"/>
        <v>keine</v>
      </c>
      <c r="Z1140" s="117" t="str">
        <f t="shared" si="107"/>
        <v>OK</v>
      </c>
    </row>
    <row r="1141" spans="1:26" s="117" customFormat="1" ht="12.75" hidden="1" customHeight="1" x14ac:dyDescent="0.35">
      <c r="A1141" s="29" t="s">
        <v>2177</v>
      </c>
      <c r="B1141" s="1" t="s">
        <v>2176</v>
      </c>
      <c r="C1141" s="29" t="s">
        <v>3</v>
      </c>
      <c r="D1141" s="29" t="s">
        <v>3</v>
      </c>
      <c r="E1141" s="29" t="s">
        <v>3</v>
      </c>
      <c r="F1141" s="29" t="s">
        <v>2</v>
      </c>
      <c r="G1141" s="29" t="s">
        <v>2</v>
      </c>
      <c r="H1141" s="29" t="s">
        <v>2</v>
      </c>
      <c r="I1141" s="29" t="s">
        <v>3</v>
      </c>
      <c r="J1141" s="30">
        <v>1</v>
      </c>
      <c r="K1141" s="29" t="s">
        <v>2</v>
      </c>
      <c r="L1141" s="29" t="s">
        <v>2</v>
      </c>
      <c r="M1141" s="29" t="s">
        <v>2</v>
      </c>
      <c r="N1141" s="29" t="s">
        <v>3</v>
      </c>
      <c r="O1141" s="1"/>
      <c r="P1141" s="29" t="s">
        <v>4</v>
      </c>
      <c r="Q1141" s="29"/>
      <c r="R1141" s="85" t="s">
        <v>3</v>
      </c>
      <c r="S1141" s="85" t="s">
        <v>3</v>
      </c>
      <c r="T1141" s="117" t="str">
        <f t="shared" si="102"/>
        <v>ja</v>
      </c>
      <c r="U1141" s="117" t="str">
        <f t="shared" si="103"/>
        <v>ja</v>
      </c>
      <c r="V1141" s="142" t="s">
        <v>4623</v>
      </c>
      <c r="W1141" s="118">
        <f t="shared" si="104"/>
        <v>1</v>
      </c>
      <c r="X1141" s="117" t="str">
        <f t="shared" si="105"/>
        <v>OK</v>
      </c>
      <c r="Y1141" s="117" t="str">
        <f t="shared" si="106"/>
        <v>keine</v>
      </c>
      <c r="Z1141" s="117" t="str">
        <f t="shared" si="107"/>
        <v>OK</v>
      </c>
    </row>
    <row r="1142" spans="1:26" s="117" customFormat="1" ht="12.75" hidden="1" customHeight="1" x14ac:dyDescent="0.35">
      <c r="A1142" s="29" t="s">
        <v>3445</v>
      </c>
      <c r="B1142" s="1" t="s">
        <v>983</v>
      </c>
      <c r="C1142" s="29" t="s">
        <v>3</v>
      </c>
      <c r="D1142" s="29" t="s">
        <v>3</v>
      </c>
      <c r="E1142" s="29" t="s">
        <v>3</v>
      </c>
      <c r="F1142" s="29" t="s">
        <v>2</v>
      </c>
      <c r="G1142" s="29" t="s">
        <v>2</v>
      </c>
      <c r="H1142" s="29" t="s">
        <v>2</v>
      </c>
      <c r="I1142" s="29" t="s">
        <v>3</v>
      </c>
      <c r="J1142" s="30">
        <v>1</v>
      </c>
      <c r="K1142" s="29" t="s">
        <v>2</v>
      </c>
      <c r="L1142" s="29" t="s">
        <v>2</v>
      </c>
      <c r="M1142" s="29" t="s">
        <v>2</v>
      </c>
      <c r="N1142" s="29" t="s">
        <v>3</v>
      </c>
      <c r="O1142" s="1"/>
      <c r="P1142" s="29" t="s">
        <v>4</v>
      </c>
      <c r="Q1142" s="29"/>
      <c r="R1142" s="85" t="s">
        <v>3</v>
      </c>
      <c r="S1142" s="85" t="s">
        <v>3</v>
      </c>
      <c r="T1142" s="117" t="str">
        <f t="shared" si="102"/>
        <v>ja</v>
      </c>
      <c r="U1142" s="117" t="str">
        <f t="shared" si="103"/>
        <v>ja</v>
      </c>
      <c r="V1142" s="142" t="s">
        <v>4623</v>
      </c>
      <c r="W1142" s="118">
        <f t="shared" si="104"/>
        <v>1</v>
      </c>
      <c r="X1142" s="117" t="str">
        <f t="shared" si="105"/>
        <v>OK</v>
      </c>
      <c r="Y1142" s="117" t="str">
        <f t="shared" si="106"/>
        <v>keine</v>
      </c>
      <c r="Z1142" s="117" t="str">
        <f t="shared" si="107"/>
        <v>OK</v>
      </c>
    </row>
    <row r="1143" spans="1:26" s="117" customFormat="1" ht="12.75" hidden="1" customHeight="1" x14ac:dyDescent="0.35">
      <c r="A1143" s="29" t="s">
        <v>3446</v>
      </c>
      <c r="B1143" s="1" t="s">
        <v>1135</v>
      </c>
      <c r="C1143" s="29" t="s">
        <v>3</v>
      </c>
      <c r="D1143" s="29" t="s">
        <v>3</v>
      </c>
      <c r="E1143" s="29" t="s">
        <v>3</v>
      </c>
      <c r="F1143" s="29" t="s">
        <v>2</v>
      </c>
      <c r="G1143" s="29" t="s">
        <v>2</v>
      </c>
      <c r="H1143" s="29" t="s">
        <v>2</v>
      </c>
      <c r="I1143" s="29" t="s">
        <v>3</v>
      </c>
      <c r="J1143" s="30">
        <v>1</v>
      </c>
      <c r="K1143" s="29" t="s">
        <v>2</v>
      </c>
      <c r="L1143" s="29" t="s">
        <v>2</v>
      </c>
      <c r="M1143" s="29" t="s">
        <v>2</v>
      </c>
      <c r="N1143" s="29" t="s">
        <v>3</v>
      </c>
      <c r="O1143" s="1"/>
      <c r="P1143" s="29" t="s">
        <v>4</v>
      </c>
      <c r="Q1143" s="29"/>
      <c r="R1143" s="85" t="s">
        <v>3</v>
      </c>
      <c r="S1143" s="85" t="s">
        <v>3</v>
      </c>
      <c r="T1143" s="117" t="str">
        <f t="shared" si="102"/>
        <v>ja</v>
      </c>
      <c r="U1143" s="117" t="str">
        <f t="shared" si="103"/>
        <v>ja</v>
      </c>
      <c r="V1143" s="142" t="s">
        <v>4623</v>
      </c>
      <c r="W1143" s="118">
        <f t="shared" si="104"/>
        <v>1</v>
      </c>
      <c r="X1143" s="117" t="str">
        <f t="shared" si="105"/>
        <v>OK</v>
      </c>
      <c r="Y1143" s="117" t="str">
        <f t="shared" si="106"/>
        <v>keine</v>
      </c>
      <c r="Z1143" s="117" t="str">
        <f t="shared" si="107"/>
        <v>OK</v>
      </c>
    </row>
    <row r="1144" spans="1:26" s="117" customFormat="1" ht="12.75" hidden="1" customHeight="1" x14ac:dyDescent="0.35">
      <c r="A1144" s="29" t="s">
        <v>3447</v>
      </c>
      <c r="B1144" s="1" t="s">
        <v>364</v>
      </c>
      <c r="C1144" s="29" t="s">
        <v>3</v>
      </c>
      <c r="D1144" s="29" t="s">
        <v>3</v>
      </c>
      <c r="E1144" s="29" t="s">
        <v>2</v>
      </c>
      <c r="F1144" s="29" t="s">
        <v>2</v>
      </c>
      <c r="G1144" s="29" t="s">
        <v>2</v>
      </c>
      <c r="H1144" s="29" t="s">
        <v>2</v>
      </c>
      <c r="I1144" s="133" t="s">
        <v>3</v>
      </c>
      <c r="J1144" s="134">
        <v>3</v>
      </c>
      <c r="K1144" s="29" t="s">
        <v>2</v>
      </c>
      <c r="L1144" s="29" t="s">
        <v>2</v>
      </c>
      <c r="M1144" s="29" t="s">
        <v>2</v>
      </c>
      <c r="N1144" s="29" t="s">
        <v>3</v>
      </c>
      <c r="O1144" s="1"/>
      <c r="P1144" s="29" t="s">
        <v>4</v>
      </c>
      <c r="Q1144" s="29"/>
      <c r="R1144" s="85" t="s">
        <v>2</v>
      </c>
      <c r="S1144" s="85" t="s">
        <v>2</v>
      </c>
      <c r="T1144" s="117" t="str">
        <f t="shared" si="102"/>
        <v>ja</v>
      </c>
      <c r="U1144" s="117" t="str">
        <f t="shared" si="103"/>
        <v>ja</v>
      </c>
      <c r="V1144" s="142" t="s">
        <v>4600</v>
      </c>
      <c r="W1144" s="118">
        <f t="shared" si="104"/>
        <v>3</v>
      </c>
      <c r="X1144" s="117" t="str">
        <f t="shared" si="105"/>
        <v>OK</v>
      </c>
      <c r="Y1144" s="117" t="str">
        <f t="shared" si="106"/>
        <v>keine</v>
      </c>
      <c r="Z1144" s="117" t="str">
        <f t="shared" si="107"/>
        <v>OK</v>
      </c>
    </row>
    <row r="1145" spans="1:26" s="117" customFormat="1" ht="12.75" hidden="1" customHeight="1" x14ac:dyDescent="0.35">
      <c r="A1145" s="29" t="s">
        <v>3448</v>
      </c>
      <c r="B1145" s="1" t="s">
        <v>365</v>
      </c>
      <c r="C1145" s="29" t="s">
        <v>3</v>
      </c>
      <c r="D1145" s="29" t="s">
        <v>3</v>
      </c>
      <c r="E1145" s="29" t="s">
        <v>2</v>
      </c>
      <c r="F1145" s="29" t="s">
        <v>2</v>
      </c>
      <c r="G1145" s="29" t="s">
        <v>2</v>
      </c>
      <c r="H1145" s="29" t="s">
        <v>2</v>
      </c>
      <c r="I1145" s="133" t="s">
        <v>3</v>
      </c>
      <c r="J1145" s="134">
        <v>3</v>
      </c>
      <c r="K1145" s="29" t="s">
        <v>2</v>
      </c>
      <c r="L1145" s="29" t="s">
        <v>2</v>
      </c>
      <c r="M1145" s="29" t="s">
        <v>2</v>
      </c>
      <c r="N1145" s="29" t="s">
        <v>3</v>
      </c>
      <c r="O1145" s="1"/>
      <c r="P1145" s="29" t="s">
        <v>4</v>
      </c>
      <c r="Q1145" s="29"/>
      <c r="R1145" s="85" t="s">
        <v>2</v>
      </c>
      <c r="S1145" s="85" t="s">
        <v>2</v>
      </c>
      <c r="T1145" s="117" t="str">
        <f t="shared" si="102"/>
        <v>ja</v>
      </c>
      <c r="U1145" s="117" t="str">
        <f t="shared" si="103"/>
        <v>ja</v>
      </c>
      <c r="V1145" s="142" t="s">
        <v>4600</v>
      </c>
      <c r="W1145" s="118">
        <f t="shared" si="104"/>
        <v>3</v>
      </c>
      <c r="X1145" s="117" t="str">
        <f t="shared" si="105"/>
        <v>OK</v>
      </c>
      <c r="Y1145" s="117" t="str">
        <f t="shared" si="106"/>
        <v>keine</v>
      </c>
      <c r="Z1145" s="117" t="str">
        <f t="shared" si="107"/>
        <v>OK</v>
      </c>
    </row>
    <row r="1146" spans="1:26" s="117" customFormat="1" ht="12.75" hidden="1" customHeight="1" x14ac:dyDescent="0.35">
      <c r="A1146" s="29" t="s">
        <v>3449</v>
      </c>
      <c r="B1146" s="1" t="s">
        <v>625</v>
      </c>
      <c r="C1146" s="29" t="s">
        <v>3</v>
      </c>
      <c r="D1146" s="29" t="s">
        <v>3</v>
      </c>
      <c r="E1146" s="29" t="s">
        <v>2</v>
      </c>
      <c r="F1146" s="29" t="s">
        <v>2</v>
      </c>
      <c r="G1146" s="29" t="s">
        <v>2</v>
      </c>
      <c r="H1146" s="29" t="s">
        <v>2</v>
      </c>
      <c r="I1146" s="29" t="s">
        <v>2</v>
      </c>
      <c r="J1146" s="30" t="s">
        <v>2</v>
      </c>
      <c r="K1146" s="29" t="s">
        <v>2</v>
      </c>
      <c r="L1146" s="29" t="s">
        <v>3</v>
      </c>
      <c r="M1146" s="29" t="s">
        <v>2</v>
      </c>
      <c r="N1146" s="29" t="s">
        <v>3</v>
      </c>
      <c r="O1146" s="1" t="s">
        <v>2409</v>
      </c>
      <c r="P1146" s="29" t="s">
        <v>58</v>
      </c>
      <c r="Q1146" s="29"/>
      <c r="R1146" s="85" t="s">
        <v>2</v>
      </c>
      <c r="S1146" s="85" t="s">
        <v>2</v>
      </c>
      <c r="T1146" s="117" t="str">
        <f t="shared" si="102"/>
        <v>ja</v>
      </c>
      <c r="U1146" s="117" t="str">
        <f t="shared" si="103"/>
        <v>ja</v>
      </c>
      <c r="V1146" s="142" t="s">
        <v>4604</v>
      </c>
      <c r="W1146" s="118" t="str">
        <f t="shared" si="104"/>
        <v>nein</v>
      </c>
      <c r="X1146" s="117" t="str">
        <f t="shared" si="105"/>
        <v>OK</v>
      </c>
      <c r="Y1146" s="117" t="str">
        <f t="shared" si="106"/>
        <v>1194/1199</v>
      </c>
      <c r="Z1146" s="117" t="str">
        <f t="shared" si="107"/>
        <v>OK</v>
      </c>
    </row>
    <row r="1147" spans="1:26" s="117" customFormat="1" ht="12.75" customHeight="1" x14ac:dyDescent="0.35">
      <c r="A1147" s="29" t="s">
        <v>3450</v>
      </c>
      <c r="B1147" s="1" t="s">
        <v>1205</v>
      </c>
      <c r="C1147" s="29" t="s">
        <v>3</v>
      </c>
      <c r="D1147" s="29" t="s">
        <v>3</v>
      </c>
      <c r="E1147" s="29" t="s">
        <v>2</v>
      </c>
      <c r="F1147" s="29" t="s">
        <v>2</v>
      </c>
      <c r="G1147" s="29" t="s">
        <v>2</v>
      </c>
      <c r="H1147" s="29" t="s">
        <v>2</v>
      </c>
      <c r="I1147" s="29" t="s">
        <v>2</v>
      </c>
      <c r="J1147" s="30" t="s">
        <v>2</v>
      </c>
      <c r="K1147" s="29" t="s">
        <v>2</v>
      </c>
      <c r="L1147" s="29" t="s">
        <v>2</v>
      </c>
      <c r="M1147" s="29" t="s">
        <v>2</v>
      </c>
      <c r="N1147" s="29" t="s">
        <v>3</v>
      </c>
      <c r="O1147" s="1" t="s">
        <v>4469</v>
      </c>
      <c r="P1147" s="29" t="s">
        <v>4</v>
      </c>
      <c r="Q1147" s="29" t="s">
        <v>4443</v>
      </c>
      <c r="R1147" s="85" t="s">
        <v>3</v>
      </c>
      <c r="S1147" s="85" t="s">
        <v>3</v>
      </c>
      <c r="T1147" s="117" t="str">
        <f t="shared" si="102"/>
        <v>ja</v>
      </c>
      <c r="U1147" s="117" t="str">
        <f t="shared" si="103"/>
        <v>ja</v>
      </c>
      <c r="V1147" s="142" t="s">
        <v>4579</v>
      </c>
      <c r="W1147" s="118" t="str">
        <f t="shared" si="104"/>
        <v>nein</v>
      </c>
      <c r="X1147" s="117" t="str">
        <f t="shared" si="105"/>
        <v>OK</v>
      </c>
      <c r="Y1147" s="117" t="str">
        <f t="shared" si="106"/>
        <v>keine</v>
      </c>
      <c r="Z1147" s="117" t="str">
        <f t="shared" si="107"/>
        <v>OK</v>
      </c>
    </row>
    <row r="1148" spans="1:26" s="117" customFormat="1" ht="12.75" hidden="1" customHeight="1" x14ac:dyDescent="0.35">
      <c r="A1148" s="29" t="s">
        <v>3451</v>
      </c>
      <c r="B1148" s="1" t="s">
        <v>116</v>
      </c>
      <c r="C1148" s="29" t="s">
        <v>3</v>
      </c>
      <c r="D1148" s="29" t="s">
        <v>3</v>
      </c>
      <c r="E1148" s="29" t="s">
        <v>2</v>
      </c>
      <c r="F1148" s="29" t="s">
        <v>2</v>
      </c>
      <c r="G1148" s="29" t="s">
        <v>2</v>
      </c>
      <c r="H1148" s="29" t="s">
        <v>2</v>
      </c>
      <c r="I1148" s="29" t="s">
        <v>3</v>
      </c>
      <c r="J1148" s="30">
        <v>1</v>
      </c>
      <c r="K1148" s="29" t="s">
        <v>2</v>
      </c>
      <c r="L1148" s="29" t="s">
        <v>2</v>
      </c>
      <c r="M1148" s="29" t="s">
        <v>2</v>
      </c>
      <c r="N1148" s="29" t="s">
        <v>3</v>
      </c>
      <c r="O1148" s="1"/>
      <c r="P1148" s="29" t="s">
        <v>4</v>
      </c>
      <c r="Q1148" s="29"/>
      <c r="R1148" s="85" t="s">
        <v>3</v>
      </c>
      <c r="S1148" s="85" t="s">
        <v>3</v>
      </c>
      <c r="T1148" s="117" t="str">
        <f t="shared" si="102"/>
        <v>ja</v>
      </c>
      <c r="U1148" s="117" t="str">
        <f t="shared" si="103"/>
        <v>ja</v>
      </c>
      <c r="V1148" s="142" t="s">
        <v>4580</v>
      </c>
      <c r="W1148" s="118">
        <f t="shared" si="104"/>
        <v>1</v>
      </c>
      <c r="X1148" s="117" t="str">
        <f t="shared" si="105"/>
        <v>OK</v>
      </c>
      <c r="Y1148" s="117" t="str">
        <f t="shared" si="106"/>
        <v>keine</v>
      </c>
      <c r="Z1148" s="117" t="str">
        <f t="shared" si="107"/>
        <v>OK</v>
      </c>
    </row>
    <row r="1149" spans="1:26" s="117" customFormat="1" ht="12.75" hidden="1" customHeight="1" x14ac:dyDescent="0.35">
      <c r="A1149" s="29" t="s">
        <v>3452</v>
      </c>
      <c r="B1149" s="1" t="s">
        <v>422</v>
      </c>
      <c r="C1149" s="29" t="s">
        <v>3</v>
      </c>
      <c r="D1149" s="29" t="s">
        <v>3</v>
      </c>
      <c r="E1149" s="29" t="s">
        <v>2</v>
      </c>
      <c r="F1149" s="29" t="s">
        <v>2</v>
      </c>
      <c r="G1149" s="29" t="s">
        <v>2</v>
      </c>
      <c r="H1149" s="29" t="s">
        <v>2</v>
      </c>
      <c r="I1149" s="29" t="s">
        <v>3</v>
      </c>
      <c r="J1149" s="30">
        <v>1</v>
      </c>
      <c r="K1149" s="29" t="s">
        <v>2</v>
      </c>
      <c r="L1149" s="29" t="s">
        <v>2</v>
      </c>
      <c r="M1149" s="29" t="s">
        <v>2</v>
      </c>
      <c r="N1149" s="29" t="s">
        <v>3</v>
      </c>
      <c r="O1149" s="1"/>
      <c r="P1149" s="29" t="s">
        <v>4</v>
      </c>
      <c r="Q1149" s="29"/>
      <c r="R1149" s="85" t="s">
        <v>2</v>
      </c>
      <c r="S1149" s="85" t="s">
        <v>2</v>
      </c>
      <c r="T1149" s="117" t="str">
        <f t="shared" si="102"/>
        <v>ja</v>
      </c>
      <c r="U1149" s="117" t="str">
        <f t="shared" si="103"/>
        <v>ja</v>
      </c>
      <c r="V1149" s="142" t="s">
        <v>4574</v>
      </c>
      <c r="W1149" s="118">
        <f t="shared" si="104"/>
        <v>1</v>
      </c>
      <c r="X1149" s="117" t="str">
        <f t="shared" si="105"/>
        <v>OK</v>
      </c>
      <c r="Y1149" s="117" t="str">
        <f t="shared" si="106"/>
        <v>keine</v>
      </c>
      <c r="Z1149" s="117" t="str">
        <f t="shared" si="107"/>
        <v>OK</v>
      </c>
    </row>
    <row r="1150" spans="1:26" s="117" customFormat="1" ht="12.75" hidden="1" customHeight="1" x14ac:dyDescent="0.35">
      <c r="A1150" s="29" t="s">
        <v>3453</v>
      </c>
      <c r="B1150" s="1" t="s">
        <v>1874</v>
      </c>
      <c r="C1150" s="29" t="s">
        <v>3</v>
      </c>
      <c r="D1150" s="29" t="s">
        <v>3</v>
      </c>
      <c r="E1150" s="29" t="s">
        <v>2</v>
      </c>
      <c r="F1150" s="29" t="s">
        <v>2</v>
      </c>
      <c r="G1150" s="29" t="s">
        <v>2</v>
      </c>
      <c r="H1150" s="29" t="s">
        <v>2</v>
      </c>
      <c r="I1150" s="133" t="s">
        <v>3</v>
      </c>
      <c r="J1150" s="134">
        <v>2</v>
      </c>
      <c r="K1150" s="29" t="s">
        <v>2</v>
      </c>
      <c r="L1150" s="29" t="s">
        <v>2</v>
      </c>
      <c r="M1150" s="29" t="s">
        <v>2</v>
      </c>
      <c r="N1150" s="29" t="s">
        <v>3</v>
      </c>
      <c r="O1150" s="1"/>
      <c r="P1150" s="29" t="s">
        <v>4</v>
      </c>
      <c r="Q1150" s="29"/>
      <c r="R1150" s="85" t="s">
        <v>3</v>
      </c>
      <c r="S1150" s="85" t="s">
        <v>3</v>
      </c>
      <c r="T1150" s="117" t="str">
        <f t="shared" si="102"/>
        <v>ja</v>
      </c>
      <c r="U1150" s="117" t="str">
        <f t="shared" si="103"/>
        <v>ja</v>
      </c>
      <c r="V1150" s="142" t="s">
        <v>4601</v>
      </c>
      <c r="W1150" s="118">
        <f t="shared" si="104"/>
        <v>2</v>
      </c>
      <c r="X1150" s="117" t="str">
        <f t="shared" si="105"/>
        <v>OK</v>
      </c>
      <c r="Y1150" s="117" t="str">
        <f t="shared" si="106"/>
        <v>keine</v>
      </c>
      <c r="Z1150" s="117" t="str">
        <f t="shared" si="107"/>
        <v>OK</v>
      </c>
    </row>
    <row r="1151" spans="1:26" s="117" customFormat="1" ht="12.75" hidden="1" customHeight="1" x14ac:dyDescent="0.35">
      <c r="A1151" s="29" t="s">
        <v>3454</v>
      </c>
      <c r="B1151" s="1" t="s">
        <v>626</v>
      </c>
      <c r="C1151" s="29" t="s">
        <v>3</v>
      </c>
      <c r="D1151" s="29" t="s">
        <v>3</v>
      </c>
      <c r="E1151" s="29" t="s">
        <v>2</v>
      </c>
      <c r="F1151" s="29" t="s">
        <v>2</v>
      </c>
      <c r="G1151" s="29" t="s">
        <v>2</v>
      </c>
      <c r="H1151" s="29" t="s">
        <v>2</v>
      </c>
      <c r="I1151" s="29" t="s">
        <v>2</v>
      </c>
      <c r="J1151" s="30" t="s">
        <v>2</v>
      </c>
      <c r="K1151" s="29" t="s">
        <v>2</v>
      </c>
      <c r="L1151" s="29" t="s">
        <v>3</v>
      </c>
      <c r="M1151" s="29" t="s">
        <v>2</v>
      </c>
      <c r="N1151" s="29" t="s">
        <v>3</v>
      </c>
      <c r="O1151" s="1" t="s">
        <v>2409</v>
      </c>
      <c r="P1151" s="29" t="s">
        <v>58</v>
      </c>
      <c r="Q1151" s="29"/>
      <c r="R1151" s="85" t="s">
        <v>2</v>
      </c>
      <c r="S1151" s="85" t="s">
        <v>2</v>
      </c>
      <c r="T1151" s="117" t="str">
        <f t="shared" si="102"/>
        <v>ja</v>
      </c>
      <c r="U1151" s="117" t="str">
        <f t="shared" si="103"/>
        <v>ja</v>
      </c>
      <c r="V1151" s="142" t="s">
        <v>4604</v>
      </c>
      <c r="W1151" s="118" t="str">
        <f t="shared" si="104"/>
        <v>nein</v>
      </c>
      <c r="X1151" s="117" t="str">
        <f t="shared" si="105"/>
        <v>OK</v>
      </c>
      <c r="Y1151" s="117" t="str">
        <f t="shared" si="106"/>
        <v>1194/1199</v>
      </c>
      <c r="Z1151" s="117" t="str">
        <f t="shared" si="107"/>
        <v>OK</v>
      </c>
    </row>
    <row r="1152" spans="1:26" s="117" customFormat="1" ht="12.75" hidden="1" customHeight="1" x14ac:dyDescent="0.35">
      <c r="A1152" s="29" t="s">
        <v>3455</v>
      </c>
      <c r="B1152" s="1" t="s">
        <v>1875</v>
      </c>
      <c r="C1152" s="29" t="s">
        <v>3</v>
      </c>
      <c r="D1152" s="29" t="s">
        <v>3</v>
      </c>
      <c r="E1152" s="29" t="s">
        <v>2</v>
      </c>
      <c r="F1152" s="29" t="s">
        <v>2</v>
      </c>
      <c r="G1152" s="29" t="s">
        <v>2</v>
      </c>
      <c r="H1152" s="29" t="s">
        <v>2</v>
      </c>
      <c r="I1152" s="133" t="s">
        <v>3</v>
      </c>
      <c r="J1152" s="134">
        <v>2</v>
      </c>
      <c r="K1152" s="29" t="s">
        <v>2</v>
      </c>
      <c r="L1152" s="29" t="s">
        <v>2</v>
      </c>
      <c r="M1152" s="29" t="s">
        <v>2</v>
      </c>
      <c r="N1152" s="29" t="s">
        <v>3</v>
      </c>
      <c r="O1152" s="1"/>
      <c r="P1152" s="29" t="s">
        <v>4</v>
      </c>
      <c r="Q1152" s="29"/>
      <c r="R1152" s="85" t="s">
        <v>3</v>
      </c>
      <c r="S1152" s="85" t="s">
        <v>3</v>
      </c>
      <c r="T1152" s="117" t="str">
        <f t="shared" si="102"/>
        <v>ja</v>
      </c>
      <c r="U1152" s="117" t="str">
        <f t="shared" si="103"/>
        <v>ja</v>
      </c>
      <c r="V1152" s="142" t="s">
        <v>4601</v>
      </c>
      <c r="W1152" s="118">
        <f t="shared" si="104"/>
        <v>2</v>
      </c>
      <c r="X1152" s="117" t="str">
        <f t="shared" si="105"/>
        <v>OK</v>
      </c>
      <c r="Y1152" s="117" t="str">
        <f t="shared" si="106"/>
        <v>keine</v>
      </c>
      <c r="Z1152" s="117" t="str">
        <f t="shared" si="107"/>
        <v>OK</v>
      </c>
    </row>
    <row r="1153" spans="1:26" s="117" customFormat="1" ht="12.75" hidden="1" customHeight="1" x14ac:dyDescent="0.35">
      <c r="A1153" s="29" t="s">
        <v>3456</v>
      </c>
      <c r="B1153" s="1" t="s">
        <v>423</v>
      </c>
      <c r="C1153" s="29" t="s">
        <v>3</v>
      </c>
      <c r="D1153" s="29" t="s">
        <v>3</v>
      </c>
      <c r="E1153" s="29" t="s">
        <v>2</v>
      </c>
      <c r="F1153" s="29" t="s">
        <v>2</v>
      </c>
      <c r="G1153" s="29" t="s">
        <v>2</v>
      </c>
      <c r="H1153" s="29" t="s">
        <v>2</v>
      </c>
      <c r="I1153" s="29" t="s">
        <v>3</v>
      </c>
      <c r="J1153" s="30">
        <v>1</v>
      </c>
      <c r="K1153" s="29" t="s">
        <v>2</v>
      </c>
      <c r="L1153" s="29" t="s">
        <v>2</v>
      </c>
      <c r="M1153" s="29" t="s">
        <v>2</v>
      </c>
      <c r="N1153" s="29" t="s">
        <v>3</v>
      </c>
      <c r="O1153" s="1"/>
      <c r="P1153" s="29" t="s">
        <v>4</v>
      </c>
      <c r="Q1153" s="29"/>
      <c r="R1153" s="85" t="s">
        <v>2</v>
      </c>
      <c r="S1153" s="85" t="s">
        <v>2</v>
      </c>
      <c r="T1153" s="117" t="str">
        <f t="shared" si="102"/>
        <v>ja</v>
      </c>
      <c r="U1153" s="117" t="str">
        <f t="shared" si="103"/>
        <v>ja</v>
      </c>
      <c r="V1153" s="142" t="s">
        <v>4574</v>
      </c>
      <c r="W1153" s="118">
        <f t="shared" si="104"/>
        <v>1</v>
      </c>
      <c r="X1153" s="117" t="str">
        <f t="shared" si="105"/>
        <v>OK</v>
      </c>
      <c r="Y1153" s="117" t="str">
        <f t="shared" si="106"/>
        <v>keine</v>
      </c>
      <c r="Z1153" s="117" t="str">
        <f t="shared" si="107"/>
        <v>OK</v>
      </c>
    </row>
    <row r="1154" spans="1:26" s="117" customFormat="1" ht="12.75" hidden="1" customHeight="1" x14ac:dyDescent="0.35">
      <c r="A1154" s="29" t="s">
        <v>3457</v>
      </c>
      <c r="B1154" s="1" t="s">
        <v>1876</v>
      </c>
      <c r="C1154" s="29" t="s">
        <v>3</v>
      </c>
      <c r="D1154" s="29" t="s">
        <v>3</v>
      </c>
      <c r="E1154" s="29" t="s">
        <v>2</v>
      </c>
      <c r="F1154" s="29" t="s">
        <v>2</v>
      </c>
      <c r="G1154" s="29" t="s">
        <v>2</v>
      </c>
      <c r="H1154" s="29" t="s">
        <v>2</v>
      </c>
      <c r="I1154" s="133" t="s">
        <v>3</v>
      </c>
      <c r="J1154" s="134">
        <v>2</v>
      </c>
      <c r="K1154" s="29" t="s">
        <v>2</v>
      </c>
      <c r="L1154" s="29" t="s">
        <v>2</v>
      </c>
      <c r="M1154" s="29" t="s">
        <v>2</v>
      </c>
      <c r="N1154" s="29" t="s">
        <v>3</v>
      </c>
      <c r="O1154" s="1"/>
      <c r="P1154" s="29" t="s">
        <v>4</v>
      </c>
      <c r="Q1154" s="29"/>
      <c r="R1154" s="85" t="s">
        <v>3</v>
      </c>
      <c r="S1154" s="85" t="s">
        <v>3</v>
      </c>
      <c r="T1154" s="117" t="str">
        <f t="shared" ref="T1154:T1217" si="108">IF(AND(C1154="nein",D1154="nein",E1154="nein",F1154="nein",G1154="nein",H1154="nein",I1154="nein",K1154="nein",L1154="nein",M1154="nein",N1154="nein"),"nein","ja")</f>
        <v>ja</v>
      </c>
      <c r="U1154" s="117" t="str">
        <f t="shared" ref="U1154:U1217" si="109">IF(OR(C1154="ja",D1154="ja",G1154="ja",A1154="8100"),"ja","nein")</f>
        <v>ja</v>
      </c>
      <c r="V1154" s="142" t="s">
        <v>4601</v>
      </c>
      <c r="W1154" s="118">
        <f t="shared" si="104"/>
        <v>2</v>
      </c>
      <c r="X1154" s="117" t="str">
        <f t="shared" si="105"/>
        <v>OK</v>
      </c>
      <c r="Y1154" s="117" t="str">
        <f t="shared" si="106"/>
        <v>keine</v>
      </c>
      <c r="Z1154" s="117" t="str">
        <f t="shared" si="107"/>
        <v>OK</v>
      </c>
    </row>
    <row r="1155" spans="1:26" s="117" customFormat="1" ht="12.75" hidden="1" customHeight="1" x14ac:dyDescent="0.35">
      <c r="A1155" s="29" t="s">
        <v>2089</v>
      </c>
      <c r="B1155" s="1" t="s">
        <v>2088</v>
      </c>
      <c r="C1155" s="29" t="s">
        <v>3</v>
      </c>
      <c r="D1155" s="29" t="s">
        <v>3</v>
      </c>
      <c r="E1155" s="29" t="s">
        <v>2</v>
      </c>
      <c r="F1155" s="29" t="s">
        <v>2</v>
      </c>
      <c r="G1155" s="29" t="s">
        <v>2</v>
      </c>
      <c r="H1155" s="29" t="s">
        <v>2</v>
      </c>
      <c r="I1155" s="29" t="s">
        <v>3</v>
      </c>
      <c r="J1155" s="30">
        <v>1</v>
      </c>
      <c r="K1155" s="29" t="s">
        <v>2</v>
      </c>
      <c r="L1155" s="29" t="s">
        <v>2</v>
      </c>
      <c r="M1155" s="29" t="s">
        <v>2</v>
      </c>
      <c r="N1155" s="29" t="s">
        <v>3</v>
      </c>
      <c r="O1155" s="1"/>
      <c r="P1155" s="29" t="s">
        <v>4</v>
      </c>
      <c r="Q1155" s="29"/>
      <c r="R1155" s="85" t="s">
        <v>3</v>
      </c>
      <c r="S1155" s="85" t="s">
        <v>3</v>
      </c>
      <c r="T1155" s="117" t="str">
        <f t="shared" si="108"/>
        <v>ja</v>
      </c>
      <c r="U1155" s="117" t="str">
        <f t="shared" si="109"/>
        <v>ja</v>
      </c>
      <c r="V1155" s="142" t="s">
        <v>4594</v>
      </c>
      <c r="W1155" s="118">
        <f t="shared" ref="W1155:W1218" si="110">J1155</f>
        <v>1</v>
      </c>
      <c r="X1155" s="117" t="str">
        <f t="shared" ref="X1155:X1218" si="111">IF(J1155=W1155,"OK","NICHT OK!")</f>
        <v>OK</v>
      </c>
      <c r="Y1155" s="117" t="str">
        <f t="shared" ref="Y1155:Y1218" si="112">P1155</f>
        <v>keine</v>
      </c>
      <c r="Z1155" s="117" t="str">
        <f t="shared" ref="Z1155:Z1218" si="113">IF(P1155=Y1155,"OK","NICHT OK!")</f>
        <v>OK</v>
      </c>
    </row>
    <row r="1156" spans="1:26" s="117" customFormat="1" ht="12.75" hidden="1" customHeight="1" x14ac:dyDescent="0.35">
      <c r="A1156" s="29" t="s">
        <v>3458</v>
      </c>
      <c r="B1156" s="1" t="s">
        <v>1071</v>
      </c>
      <c r="C1156" s="29" t="s">
        <v>3</v>
      </c>
      <c r="D1156" s="29" t="s">
        <v>3</v>
      </c>
      <c r="E1156" s="29" t="s">
        <v>2</v>
      </c>
      <c r="F1156" s="29" t="s">
        <v>2</v>
      </c>
      <c r="G1156" s="29" t="s">
        <v>2</v>
      </c>
      <c r="H1156" s="29" t="s">
        <v>2</v>
      </c>
      <c r="I1156" s="29" t="s">
        <v>3</v>
      </c>
      <c r="J1156" s="30">
        <v>1</v>
      </c>
      <c r="K1156" s="29" t="s">
        <v>2</v>
      </c>
      <c r="L1156" s="29" t="s">
        <v>2</v>
      </c>
      <c r="M1156" s="29" t="s">
        <v>2</v>
      </c>
      <c r="N1156" s="29" t="s">
        <v>3</v>
      </c>
      <c r="O1156" s="1"/>
      <c r="P1156" s="29" t="s">
        <v>4</v>
      </c>
      <c r="Q1156" s="29"/>
      <c r="R1156" s="85" t="s">
        <v>3</v>
      </c>
      <c r="S1156" s="85" t="s">
        <v>3</v>
      </c>
      <c r="T1156" s="117" t="str">
        <f t="shared" si="108"/>
        <v>ja</v>
      </c>
      <c r="U1156" s="117" t="str">
        <f t="shared" si="109"/>
        <v>ja</v>
      </c>
      <c r="V1156" s="142" t="s">
        <v>4622</v>
      </c>
      <c r="W1156" s="118">
        <f t="shared" si="110"/>
        <v>1</v>
      </c>
      <c r="X1156" s="117" t="str">
        <f t="shared" si="111"/>
        <v>OK</v>
      </c>
      <c r="Y1156" s="117" t="str">
        <f t="shared" si="112"/>
        <v>keine</v>
      </c>
      <c r="Z1156" s="117" t="str">
        <f t="shared" si="113"/>
        <v>OK</v>
      </c>
    </row>
    <row r="1157" spans="1:26" s="117" customFormat="1" ht="12.75" hidden="1" customHeight="1" x14ac:dyDescent="0.35">
      <c r="A1157" s="29" t="s">
        <v>3459</v>
      </c>
      <c r="B1157" s="1" t="s">
        <v>1866</v>
      </c>
      <c r="C1157" s="29" t="s">
        <v>2</v>
      </c>
      <c r="D1157" s="29" t="s">
        <v>2</v>
      </c>
      <c r="E1157" s="29" t="s">
        <v>2</v>
      </c>
      <c r="F1157" s="29" t="s">
        <v>2</v>
      </c>
      <c r="G1157" s="29" t="s">
        <v>2</v>
      </c>
      <c r="H1157" s="29" t="s">
        <v>2</v>
      </c>
      <c r="I1157" s="29" t="s">
        <v>2</v>
      </c>
      <c r="J1157" s="30" t="s">
        <v>2</v>
      </c>
      <c r="K1157" s="29" t="s">
        <v>2</v>
      </c>
      <c r="L1157" s="29" t="s">
        <v>2</v>
      </c>
      <c r="M1157" s="29" t="s">
        <v>2</v>
      </c>
      <c r="N1157" s="29" t="s">
        <v>2</v>
      </c>
      <c r="O1157" s="1" t="s">
        <v>2411</v>
      </c>
      <c r="P1157" s="29" t="s">
        <v>59</v>
      </c>
      <c r="Q1157" s="29"/>
      <c r="R1157" s="85" t="s">
        <v>2</v>
      </c>
      <c r="S1157" s="85" t="s">
        <v>2</v>
      </c>
      <c r="T1157" s="117" t="str">
        <f t="shared" si="108"/>
        <v>nein</v>
      </c>
      <c r="U1157" s="117" t="str">
        <f t="shared" si="109"/>
        <v>nein</v>
      </c>
      <c r="V1157" s="142" t="s">
        <v>4604</v>
      </c>
      <c r="W1157" s="118" t="str">
        <f t="shared" si="110"/>
        <v>nein</v>
      </c>
      <c r="X1157" s="117" t="str">
        <f t="shared" si="111"/>
        <v>OK</v>
      </c>
      <c r="Y1157" s="117" t="str">
        <f t="shared" si="112"/>
        <v>nicht FK (Vereins-RS)</v>
      </c>
      <c r="Z1157" s="117" t="str">
        <f t="shared" si="113"/>
        <v>OK</v>
      </c>
    </row>
    <row r="1158" spans="1:26" s="117" customFormat="1" ht="12.75" hidden="1" customHeight="1" x14ac:dyDescent="0.35">
      <c r="A1158" s="29" t="s">
        <v>2324</v>
      </c>
      <c r="B1158" s="1" t="s">
        <v>2323</v>
      </c>
      <c r="C1158" s="29" t="s">
        <v>2</v>
      </c>
      <c r="D1158" s="29" t="s">
        <v>2</v>
      </c>
      <c r="E1158" s="29" t="s">
        <v>2</v>
      </c>
      <c r="F1158" s="29" t="s">
        <v>2</v>
      </c>
      <c r="G1158" s="29" t="s">
        <v>2</v>
      </c>
      <c r="H1158" s="29" t="s">
        <v>2</v>
      </c>
      <c r="I1158" s="29" t="s">
        <v>2</v>
      </c>
      <c r="J1158" s="30" t="s">
        <v>2</v>
      </c>
      <c r="K1158" s="29" t="s">
        <v>2</v>
      </c>
      <c r="L1158" s="29" t="s">
        <v>2</v>
      </c>
      <c r="M1158" s="29" t="s">
        <v>2</v>
      </c>
      <c r="N1158" s="29" t="s">
        <v>2</v>
      </c>
      <c r="O1158" s="1" t="s">
        <v>2411</v>
      </c>
      <c r="P1158" s="29" t="s">
        <v>59</v>
      </c>
      <c r="Q1158" s="29"/>
      <c r="R1158" s="85" t="s">
        <v>2</v>
      </c>
      <c r="S1158" s="85" t="s">
        <v>2</v>
      </c>
      <c r="T1158" s="117" t="str">
        <f t="shared" si="108"/>
        <v>nein</v>
      </c>
      <c r="U1158" s="117" t="str">
        <f t="shared" si="109"/>
        <v>nein</v>
      </c>
      <c r="V1158" s="142" t="s">
        <v>2411</v>
      </c>
      <c r="W1158" s="118" t="str">
        <f t="shared" si="110"/>
        <v>nein</v>
      </c>
      <c r="X1158" s="117" t="str">
        <f t="shared" si="111"/>
        <v>OK</v>
      </c>
      <c r="Y1158" s="117" t="str">
        <f t="shared" si="112"/>
        <v>nicht FK (Vereins-RS)</v>
      </c>
      <c r="Z1158" s="117" t="str">
        <f t="shared" si="113"/>
        <v>OK</v>
      </c>
    </row>
    <row r="1159" spans="1:26" s="117" customFormat="1" ht="12.75" hidden="1" customHeight="1" x14ac:dyDescent="0.35">
      <c r="A1159" s="29" t="s">
        <v>3460</v>
      </c>
      <c r="B1159" s="1" t="s">
        <v>1073</v>
      </c>
      <c r="C1159" s="29" t="s">
        <v>3</v>
      </c>
      <c r="D1159" s="29" t="s">
        <v>3</v>
      </c>
      <c r="E1159" s="29" t="s">
        <v>2</v>
      </c>
      <c r="F1159" s="29" t="s">
        <v>2</v>
      </c>
      <c r="G1159" s="29" t="s">
        <v>2</v>
      </c>
      <c r="H1159" s="29" t="s">
        <v>2</v>
      </c>
      <c r="I1159" s="29" t="s">
        <v>3</v>
      </c>
      <c r="J1159" s="30">
        <v>4</v>
      </c>
      <c r="K1159" s="29" t="s">
        <v>2</v>
      </c>
      <c r="L1159" s="29" t="s">
        <v>2</v>
      </c>
      <c r="M1159" s="29" t="s">
        <v>2</v>
      </c>
      <c r="N1159" s="29" t="s">
        <v>3</v>
      </c>
      <c r="O1159" s="1" t="s">
        <v>2412</v>
      </c>
      <c r="P1159" s="29" t="s">
        <v>4438</v>
      </c>
      <c r="Q1159" s="29"/>
      <c r="R1159" s="85" t="s">
        <v>2</v>
      </c>
      <c r="S1159" s="85" t="s">
        <v>2</v>
      </c>
      <c r="T1159" s="117" t="str">
        <f t="shared" si="108"/>
        <v>ja</v>
      </c>
      <c r="U1159" s="117" t="str">
        <f t="shared" si="109"/>
        <v>ja</v>
      </c>
      <c r="V1159" s="142" t="s">
        <v>4583</v>
      </c>
      <c r="W1159" s="118">
        <f t="shared" si="110"/>
        <v>4</v>
      </c>
      <c r="X1159" s="117" t="str">
        <f t="shared" si="111"/>
        <v>OK</v>
      </c>
      <c r="Y1159" s="117" t="str">
        <f t="shared" si="112"/>
        <v>1193/1207/1195</v>
      </c>
      <c r="Z1159" s="117" t="str">
        <f t="shared" si="113"/>
        <v>OK</v>
      </c>
    </row>
    <row r="1160" spans="1:26" s="117" customFormat="1" ht="12.75" hidden="1" customHeight="1" x14ac:dyDescent="0.35">
      <c r="A1160" s="29" t="s">
        <v>3461</v>
      </c>
      <c r="B1160" s="1" t="s">
        <v>71</v>
      </c>
      <c r="C1160" s="29" t="s">
        <v>3</v>
      </c>
      <c r="D1160" s="29" t="s">
        <v>3</v>
      </c>
      <c r="E1160" s="29" t="s">
        <v>2</v>
      </c>
      <c r="F1160" s="29" t="s">
        <v>2</v>
      </c>
      <c r="G1160" s="29" t="s">
        <v>2</v>
      </c>
      <c r="H1160" s="29" t="s">
        <v>2</v>
      </c>
      <c r="I1160" s="29" t="s">
        <v>3</v>
      </c>
      <c r="J1160" s="30">
        <v>4</v>
      </c>
      <c r="K1160" s="29" t="s">
        <v>2</v>
      </c>
      <c r="L1160" s="29" t="s">
        <v>2</v>
      </c>
      <c r="M1160" s="29" t="s">
        <v>2</v>
      </c>
      <c r="N1160" s="29" t="s">
        <v>3</v>
      </c>
      <c r="O1160" s="1" t="s">
        <v>2412</v>
      </c>
      <c r="P1160" s="29" t="s">
        <v>4438</v>
      </c>
      <c r="Q1160" s="29"/>
      <c r="R1160" s="85" t="s">
        <v>2</v>
      </c>
      <c r="S1160" s="85" t="s">
        <v>2</v>
      </c>
      <c r="T1160" s="117" t="str">
        <f t="shared" si="108"/>
        <v>ja</v>
      </c>
      <c r="U1160" s="117" t="str">
        <f t="shared" si="109"/>
        <v>ja</v>
      </c>
      <c r="V1160" s="142" t="s">
        <v>4583</v>
      </c>
      <c r="W1160" s="118">
        <f t="shared" si="110"/>
        <v>4</v>
      </c>
      <c r="X1160" s="117" t="str">
        <f t="shared" si="111"/>
        <v>OK</v>
      </c>
      <c r="Y1160" s="117" t="str">
        <f t="shared" si="112"/>
        <v>1193/1207/1195</v>
      </c>
      <c r="Z1160" s="117" t="str">
        <f t="shared" si="113"/>
        <v>OK</v>
      </c>
    </row>
    <row r="1161" spans="1:26" s="117" customFormat="1" ht="12.75" hidden="1" customHeight="1" x14ac:dyDescent="0.35">
      <c r="A1161" s="29" t="s">
        <v>3462</v>
      </c>
      <c r="B1161" s="1" t="s">
        <v>1299</v>
      </c>
      <c r="C1161" s="29" t="s">
        <v>3</v>
      </c>
      <c r="D1161" s="29" t="s">
        <v>3</v>
      </c>
      <c r="E1161" s="29" t="s">
        <v>2</v>
      </c>
      <c r="F1161" s="29" t="s">
        <v>2</v>
      </c>
      <c r="G1161" s="29" t="s">
        <v>2</v>
      </c>
      <c r="H1161" s="29" t="s">
        <v>2</v>
      </c>
      <c r="I1161" s="29" t="s">
        <v>3</v>
      </c>
      <c r="J1161" s="30">
        <v>1</v>
      </c>
      <c r="K1161" s="29" t="s">
        <v>2</v>
      </c>
      <c r="L1161" s="29" t="s">
        <v>2</v>
      </c>
      <c r="M1161" s="29" t="s">
        <v>2</v>
      </c>
      <c r="N1161" s="29" t="s">
        <v>3</v>
      </c>
      <c r="O1161" s="1"/>
      <c r="P1161" s="29" t="s">
        <v>4</v>
      </c>
      <c r="Q1161" s="29"/>
      <c r="R1161" s="85" t="s">
        <v>2</v>
      </c>
      <c r="S1161" s="85" t="s">
        <v>2</v>
      </c>
      <c r="T1161" s="117" t="str">
        <f t="shared" si="108"/>
        <v>ja</v>
      </c>
      <c r="U1161" s="117" t="str">
        <f t="shared" si="109"/>
        <v>ja</v>
      </c>
      <c r="V1161" s="142" t="s">
        <v>4585</v>
      </c>
      <c r="W1161" s="118">
        <f t="shared" si="110"/>
        <v>1</v>
      </c>
      <c r="X1161" s="117" t="str">
        <f t="shared" si="111"/>
        <v>OK</v>
      </c>
      <c r="Y1161" s="117" t="str">
        <f t="shared" si="112"/>
        <v>keine</v>
      </c>
      <c r="Z1161" s="117" t="str">
        <f t="shared" si="113"/>
        <v>OK</v>
      </c>
    </row>
    <row r="1162" spans="1:26" s="117" customFormat="1" ht="12.75" hidden="1" customHeight="1" x14ac:dyDescent="0.35">
      <c r="A1162" s="29" t="s">
        <v>3463</v>
      </c>
      <c r="B1162" s="1" t="s">
        <v>895</v>
      </c>
      <c r="C1162" s="29" t="s">
        <v>3</v>
      </c>
      <c r="D1162" s="29" t="s">
        <v>3</v>
      </c>
      <c r="E1162" s="29" t="s">
        <v>2</v>
      </c>
      <c r="F1162" s="29" t="s">
        <v>2</v>
      </c>
      <c r="G1162" s="29" t="s">
        <v>2</v>
      </c>
      <c r="H1162" s="29" t="s">
        <v>2</v>
      </c>
      <c r="I1162" s="29" t="s">
        <v>3</v>
      </c>
      <c r="J1162" s="30">
        <v>1</v>
      </c>
      <c r="K1162" s="29" t="s">
        <v>2</v>
      </c>
      <c r="L1162" s="29" t="s">
        <v>2</v>
      </c>
      <c r="M1162" s="29" t="s">
        <v>2</v>
      </c>
      <c r="N1162" s="29" t="s">
        <v>3</v>
      </c>
      <c r="O1162" s="1"/>
      <c r="P1162" s="29" t="s">
        <v>4</v>
      </c>
      <c r="Q1162" s="29"/>
      <c r="R1162" s="85" t="s">
        <v>2</v>
      </c>
      <c r="S1162" s="85" t="s">
        <v>2</v>
      </c>
      <c r="T1162" s="117" t="str">
        <f t="shared" si="108"/>
        <v>ja</v>
      </c>
      <c r="U1162" s="117" t="str">
        <f t="shared" si="109"/>
        <v>ja</v>
      </c>
      <c r="V1162" s="142" t="s">
        <v>4580</v>
      </c>
      <c r="W1162" s="118">
        <f t="shared" si="110"/>
        <v>1</v>
      </c>
      <c r="X1162" s="117" t="str">
        <f t="shared" si="111"/>
        <v>OK</v>
      </c>
      <c r="Y1162" s="117" t="str">
        <f t="shared" si="112"/>
        <v>keine</v>
      </c>
      <c r="Z1162" s="117" t="str">
        <f t="shared" si="113"/>
        <v>OK</v>
      </c>
    </row>
    <row r="1163" spans="1:26" s="117" customFormat="1" ht="12.75" hidden="1" customHeight="1" x14ac:dyDescent="0.35">
      <c r="A1163" s="29" t="s">
        <v>3464</v>
      </c>
      <c r="B1163" s="1" t="s">
        <v>344</v>
      </c>
      <c r="C1163" s="29" t="s">
        <v>3</v>
      </c>
      <c r="D1163" s="29" t="s">
        <v>3</v>
      </c>
      <c r="E1163" s="29" t="s">
        <v>2</v>
      </c>
      <c r="F1163" s="29" t="s">
        <v>2</v>
      </c>
      <c r="G1163" s="29" t="s">
        <v>2</v>
      </c>
      <c r="H1163" s="29" t="s">
        <v>2</v>
      </c>
      <c r="I1163" s="133" t="s">
        <v>3</v>
      </c>
      <c r="J1163" s="134">
        <v>3</v>
      </c>
      <c r="K1163" s="29" t="s">
        <v>2</v>
      </c>
      <c r="L1163" s="29" t="s">
        <v>2</v>
      </c>
      <c r="M1163" s="29" t="s">
        <v>2</v>
      </c>
      <c r="N1163" s="29" t="s">
        <v>3</v>
      </c>
      <c r="O1163" s="1"/>
      <c r="P1163" s="29" t="s">
        <v>57</v>
      </c>
      <c r="Q1163" s="29"/>
      <c r="R1163" s="85" t="s">
        <v>2</v>
      </c>
      <c r="S1163" s="85" t="s">
        <v>2</v>
      </c>
      <c r="T1163" s="117" t="str">
        <f t="shared" si="108"/>
        <v>ja</v>
      </c>
      <c r="U1163" s="117" t="str">
        <f t="shared" si="109"/>
        <v>ja</v>
      </c>
      <c r="V1163" s="142" t="s">
        <v>4588</v>
      </c>
      <c r="W1163" s="118">
        <f t="shared" si="110"/>
        <v>3</v>
      </c>
      <c r="X1163" s="117" t="str">
        <f t="shared" si="111"/>
        <v>OK</v>
      </c>
      <c r="Y1163" s="117" t="str">
        <f t="shared" si="112"/>
        <v>1193/1207</v>
      </c>
      <c r="Z1163" s="117" t="str">
        <f t="shared" si="113"/>
        <v>OK</v>
      </c>
    </row>
    <row r="1164" spans="1:26" s="117" customFormat="1" ht="12.75" hidden="1" customHeight="1" x14ac:dyDescent="0.35">
      <c r="A1164" s="29" t="s">
        <v>3465</v>
      </c>
      <c r="B1164" s="1" t="s">
        <v>345</v>
      </c>
      <c r="C1164" s="29" t="s">
        <v>3</v>
      </c>
      <c r="D1164" s="29" t="s">
        <v>3</v>
      </c>
      <c r="E1164" s="29" t="s">
        <v>2</v>
      </c>
      <c r="F1164" s="29" t="s">
        <v>2</v>
      </c>
      <c r="G1164" s="29" t="s">
        <v>2</v>
      </c>
      <c r="H1164" s="29" t="s">
        <v>2</v>
      </c>
      <c r="I1164" s="133" t="s">
        <v>3</v>
      </c>
      <c r="J1164" s="134">
        <v>3</v>
      </c>
      <c r="K1164" s="29" t="s">
        <v>2</v>
      </c>
      <c r="L1164" s="29" t="s">
        <v>2</v>
      </c>
      <c r="M1164" s="29" t="s">
        <v>2</v>
      </c>
      <c r="N1164" s="29" t="s">
        <v>3</v>
      </c>
      <c r="O1164" s="1"/>
      <c r="P1164" s="29" t="s">
        <v>4</v>
      </c>
      <c r="Q1164" s="29"/>
      <c r="R1164" s="85" t="s">
        <v>2</v>
      </c>
      <c r="S1164" s="85" t="s">
        <v>2</v>
      </c>
      <c r="T1164" s="117" t="str">
        <f t="shared" si="108"/>
        <v>ja</v>
      </c>
      <c r="U1164" s="117" t="str">
        <f t="shared" si="109"/>
        <v>ja</v>
      </c>
      <c r="V1164" s="142" t="s">
        <v>4588</v>
      </c>
      <c r="W1164" s="118">
        <f t="shared" si="110"/>
        <v>3</v>
      </c>
      <c r="X1164" s="117" t="str">
        <f t="shared" si="111"/>
        <v>OK</v>
      </c>
      <c r="Y1164" s="117" t="str">
        <f t="shared" si="112"/>
        <v>keine</v>
      </c>
      <c r="Z1164" s="117" t="str">
        <f t="shared" si="113"/>
        <v>OK</v>
      </c>
    </row>
    <row r="1165" spans="1:26" s="117" customFormat="1" ht="12.75" hidden="1" customHeight="1" x14ac:dyDescent="0.35">
      <c r="A1165" s="29" t="s">
        <v>3466</v>
      </c>
      <c r="B1165" s="1" t="s">
        <v>486</v>
      </c>
      <c r="C1165" s="29" t="s">
        <v>3</v>
      </c>
      <c r="D1165" s="29" t="s">
        <v>3</v>
      </c>
      <c r="E1165" s="29" t="s">
        <v>2</v>
      </c>
      <c r="F1165" s="29" t="s">
        <v>2</v>
      </c>
      <c r="G1165" s="29" t="s">
        <v>2</v>
      </c>
      <c r="H1165" s="29" t="s">
        <v>2</v>
      </c>
      <c r="I1165" s="29" t="s">
        <v>3</v>
      </c>
      <c r="J1165" s="30">
        <v>1</v>
      </c>
      <c r="K1165" s="29" t="s">
        <v>2</v>
      </c>
      <c r="L1165" s="29" t="s">
        <v>2</v>
      </c>
      <c r="M1165" s="29" t="s">
        <v>2</v>
      </c>
      <c r="N1165" s="29" t="s">
        <v>3</v>
      </c>
      <c r="O1165" s="1"/>
      <c r="P1165" s="29" t="s">
        <v>4</v>
      </c>
      <c r="Q1165" s="29"/>
      <c r="R1165" s="85" t="s">
        <v>2</v>
      </c>
      <c r="S1165" s="85" t="s">
        <v>2</v>
      </c>
      <c r="T1165" s="117" t="str">
        <f t="shared" si="108"/>
        <v>ja</v>
      </c>
      <c r="U1165" s="117" t="str">
        <f t="shared" si="109"/>
        <v>ja</v>
      </c>
      <c r="V1165" s="142" t="s">
        <v>4577</v>
      </c>
      <c r="W1165" s="118">
        <f t="shared" si="110"/>
        <v>1</v>
      </c>
      <c r="X1165" s="117" t="str">
        <f t="shared" si="111"/>
        <v>OK</v>
      </c>
      <c r="Y1165" s="117" t="str">
        <f t="shared" si="112"/>
        <v>keine</v>
      </c>
      <c r="Z1165" s="117" t="str">
        <f t="shared" si="113"/>
        <v>OK</v>
      </c>
    </row>
    <row r="1166" spans="1:26" s="117" customFormat="1" ht="12.75" hidden="1" customHeight="1" x14ac:dyDescent="0.35">
      <c r="A1166" s="29" t="s">
        <v>3467</v>
      </c>
      <c r="B1166" s="1" t="s">
        <v>1820</v>
      </c>
      <c r="C1166" s="29" t="s">
        <v>2</v>
      </c>
      <c r="D1166" s="29" t="s">
        <v>2</v>
      </c>
      <c r="E1166" s="29" t="s">
        <v>2</v>
      </c>
      <c r="F1166" s="29" t="s">
        <v>2</v>
      </c>
      <c r="G1166" s="29" t="s">
        <v>2</v>
      </c>
      <c r="H1166" s="29" t="s">
        <v>3</v>
      </c>
      <c r="I1166" s="29" t="s">
        <v>2</v>
      </c>
      <c r="J1166" s="30" t="s">
        <v>2</v>
      </c>
      <c r="K1166" s="29" t="s">
        <v>2</v>
      </c>
      <c r="L1166" s="29" t="s">
        <v>2</v>
      </c>
      <c r="M1166" s="29" t="s">
        <v>2</v>
      </c>
      <c r="N1166" s="29" t="s">
        <v>2</v>
      </c>
      <c r="O1166" s="1" t="s">
        <v>2411</v>
      </c>
      <c r="P1166" s="29" t="s">
        <v>59</v>
      </c>
      <c r="Q1166" s="29"/>
      <c r="R1166" s="85" t="s">
        <v>2</v>
      </c>
      <c r="S1166" s="85" t="s">
        <v>2</v>
      </c>
      <c r="T1166" s="117" t="str">
        <f t="shared" si="108"/>
        <v>ja</v>
      </c>
      <c r="U1166" s="117" t="str">
        <f t="shared" si="109"/>
        <v>nein</v>
      </c>
      <c r="V1166" s="142" t="s">
        <v>2411</v>
      </c>
      <c r="W1166" s="118" t="str">
        <f t="shared" si="110"/>
        <v>nein</v>
      </c>
      <c r="X1166" s="117" t="str">
        <f t="shared" si="111"/>
        <v>OK</v>
      </c>
      <c r="Y1166" s="117" t="str">
        <f t="shared" si="112"/>
        <v>nicht FK (Vereins-RS)</v>
      </c>
      <c r="Z1166" s="117" t="str">
        <f t="shared" si="113"/>
        <v>OK</v>
      </c>
    </row>
    <row r="1167" spans="1:26" s="117" customFormat="1" ht="12.75" hidden="1" customHeight="1" x14ac:dyDescent="0.35">
      <c r="A1167" s="29" t="s">
        <v>3468</v>
      </c>
      <c r="B1167" s="1" t="s">
        <v>899</v>
      </c>
      <c r="C1167" s="29" t="s">
        <v>3</v>
      </c>
      <c r="D1167" s="29" t="s">
        <v>3</v>
      </c>
      <c r="E1167" s="29" t="s">
        <v>2</v>
      </c>
      <c r="F1167" s="29" t="s">
        <v>2</v>
      </c>
      <c r="G1167" s="29" t="s">
        <v>2</v>
      </c>
      <c r="H1167" s="29" t="s">
        <v>2</v>
      </c>
      <c r="I1167" s="133" t="s">
        <v>3</v>
      </c>
      <c r="J1167" s="134">
        <v>1</v>
      </c>
      <c r="K1167" s="29" t="s">
        <v>2</v>
      </c>
      <c r="L1167" s="29" t="s">
        <v>2</v>
      </c>
      <c r="M1167" s="29" t="s">
        <v>2</v>
      </c>
      <c r="N1167" s="29" t="s">
        <v>3</v>
      </c>
      <c r="O1167" s="1"/>
      <c r="P1167" s="29" t="s">
        <v>4</v>
      </c>
      <c r="Q1167" s="29"/>
      <c r="R1167" s="85" t="s">
        <v>2</v>
      </c>
      <c r="S1167" s="85" t="s">
        <v>2</v>
      </c>
      <c r="T1167" s="117" t="str">
        <f t="shared" si="108"/>
        <v>ja</v>
      </c>
      <c r="U1167" s="117" t="str">
        <f t="shared" si="109"/>
        <v>ja</v>
      </c>
      <c r="V1167" s="142" t="s">
        <v>4593</v>
      </c>
      <c r="W1167" s="118">
        <f t="shared" si="110"/>
        <v>1</v>
      </c>
      <c r="X1167" s="117" t="str">
        <f t="shared" si="111"/>
        <v>OK</v>
      </c>
      <c r="Y1167" s="117" t="str">
        <f t="shared" si="112"/>
        <v>keine</v>
      </c>
      <c r="Z1167" s="117" t="str">
        <f t="shared" si="113"/>
        <v>OK</v>
      </c>
    </row>
    <row r="1168" spans="1:26" s="117" customFormat="1" ht="12.75" hidden="1" customHeight="1" x14ac:dyDescent="0.35">
      <c r="A1168" s="29" t="s">
        <v>3469</v>
      </c>
      <c r="B1168" s="1" t="s">
        <v>1077</v>
      </c>
      <c r="C1168" s="29" t="s">
        <v>3</v>
      </c>
      <c r="D1168" s="29" t="s">
        <v>3</v>
      </c>
      <c r="E1168" s="29" t="s">
        <v>2</v>
      </c>
      <c r="F1168" s="29" t="s">
        <v>2</v>
      </c>
      <c r="G1168" s="29" t="s">
        <v>2</v>
      </c>
      <c r="H1168" s="29" t="s">
        <v>2</v>
      </c>
      <c r="I1168" s="29" t="s">
        <v>3</v>
      </c>
      <c r="J1168" s="30">
        <v>1</v>
      </c>
      <c r="K1168" s="29" t="s">
        <v>2</v>
      </c>
      <c r="L1168" s="29" t="s">
        <v>2</v>
      </c>
      <c r="M1168" s="29" t="s">
        <v>2</v>
      </c>
      <c r="N1168" s="29" t="s">
        <v>3</v>
      </c>
      <c r="O1168" s="1"/>
      <c r="P1168" s="29" t="s">
        <v>4</v>
      </c>
      <c r="Q1168" s="29"/>
      <c r="R1168" s="85" t="s">
        <v>2</v>
      </c>
      <c r="S1168" s="85" t="s">
        <v>2</v>
      </c>
      <c r="T1168" s="117" t="str">
        <f t="shared" si="108"/>
        <v>ja</v>
      </c>
      <c r="U1168" s="117" t="str">
        <f t="shared" si="109"/>
        <v>ja</v>
      </c>
      <c r="V1168" s="142" t="s">
        <v>4589</v>
      </c>
      <c r="W1168" s="118">
        <f t="shared" si="110"/>
        <v>1</v>
      </c>
      <c r="X1168" s="117" t="str">
        <f t="shared" si="111"/>
        <v>OK</v>
      </c>
      <c r="Y1168" s="117" t="str">
        <f t="shared" si="112"/>
        <v>keine</v>
      </c>
      <c r="Z1168" s="117" t="str">
        <f t="shared" si="113"/>
        <v>OK</v>
      </c>
    </row>
    <row r="1169" spans="1:26" s="117" customFormat="1" ht="12.75" hidden="1" customHeight="1" x14ac:dyDescent="0.35">
      <c r="A1169" s="29" t="s">
        <v>3470</v>
      </c>
      <c r="B1169" s="1" t="s">
        <v>1821</v>
      </c>
      <c r="C1169" s="29" t="s">
        <v>2</v>
      </c>
      <c r="D1169" s="29" t="s">
        <v>2</v>
      </c>
      <c r="E1169" s="29" t="s">
        <v>2</v>
      </c>
      <c r="F1169" s="29" t="s">
        <v>2</v>
      </c>
      <c r="G1169" s="29" t="s">
        <v>2</v>
      </c>
      <c r="H1169" s="29" t="s">
        <v>3</v>
      </c>
      <c r="I1169" s="29" t="s">
        <v>2</v>
      </c>
      <c r="J1169" s="30" t="s">
        <v>2</v>
      </c>
      <c r="K1169" s="29" t="s">
        <v>2</v>
      </c>
      <c r="L1169" s="29" t="s">
        <v>2</v>
      </c>
      <c r="M1169" s="29" t="s">
        <v>2</v>
      </c>
      <c r="N1169" s="29" t="s">
        <v>2</v>
      </c>
      <c r="O1169" s="1" t="s">
        <v>2411</v>
      </c>
      <c r="P1169" s="29" t="s">
        <v>59</v>
      </c>
      <c r="Q1169" s="29"/>
      <c r="R1169" s="85" t="s">
        <v>2</v>
      </c>
      <c r="S1169" s="85" t="s">
        <v>2</v>
      </c>
      <c r="T1169" s="117" t="str">
        <f t="shared" si="108"/>
        <v>ja</v>
      </c>
      <c r="U1169" s="117" t="str">
        <f t="shared" si="109"/>
        <v>nein</v>
      </c>
      <c r="V1169" s="142" t="s">
        <v>2411</v>
      </c>
      <c r="W1169" s="118" t="str">
        <f t="shared" si="110"/>
        <v>nein</v>
      </c>
      <c r="X1169" s="117" t="str">
        <f t="shared" si="111"/>
        <v>OK</v>
      </c>
      <c r="Y1169" s="117" t="str">
        <f t="shared" si="112"/>
        <v>nicht FK (Vereins-RS)</v>
      </c>
      <c r="Z1169" s="117" t="str">
        <f t="shared" si="113"/>
        <v>OK</v>
      </c>
    </row>
    <row r="1170" spans="1:26" s="117" customFormat="1" ht="12.75" hidden="1" customHeight="1" x14ac:dyDescent="0.35">
      <c r="A1170" s="29" t="s">
        <v>3471</v>
      </c>
      <c r="B1170" s="1" t="s">
        <v>511</v>
      </c>
      <c r="C1170" s="29" t="s">
        <v>3</v>
      </c>
      <c r="D1170" s="29" t="s">
        <v>3</v>
      </c>
      <c r="E1170" s="29" t="s">
        <v>2</v>
      </c>
      <c r="F1170" s="29" t="s">
        <v>2</v>
      </c>
      <c r="G1170" s="29" t="s">
        <v>2</v>
      </c>
      <c r="H1170" s="29" t="s">
        <v>2</v>
      </c>
      <c r="I1170" s="29" t="s">
        <v>3</v>
      </c>
      <c r="J1170" s="30">
        <v>1</v>
      </c>
      <c r="K1170" s="29" t="s">
        <v>2</v>
      </c>
      <c r="L1170" s="29" t="s">
        <v>2</v>
      </c>
      <c r="M1170" s="29" t="s">
        <v>2</v>
      </c>
      <c r="N1170" s="29" t="s">
        <v>3</v>
      </c>
      <c r="O1170" s="1"/>
      <c r="P1170" s="29">
        <v>300</v>
      </c>
      <c r="Q1170" s="29"/>
      <c r="R1170" s="85" t="s">
        <v>3</v>
      </c>
      <c r="S1170" s="85" t="s">
        <v>3</v>
      </c>
      <c r="T1170" s="117" t="str">
        <f t="shared" si="108"/>
        <v>ja</v>
      </c>
      <c r="U1170" s="117" t="str">
        <f t="shared" si="109"/>
        <v>ja</v>
      </c>
      <c r="V1170" s="142" t="s">
        <v>4598</v>
      </c>
      <c r="W1170" s="118">
        <f t="shared" si="110"/>
        <v>1</v>
      </c>
      <c r="X1170" s="117" t="str">
        <f t="shared" si="111"/>
        <v>OK</v>
      </c>
      <c r="Y1170" s="117">
        <f t="shared" si="112"/>
        <v>300</v>
      </c>
      <c r="Z1170" s="117" t="str">
        <f t="shared" si="113"/>
        <v>OK</v>
      </c>
    </row>
    <row r="1171" spans="1:26" s="117" customFormat="1" ht="12.75" hidden="1" customHeight="1" x14ac:dyDescent="0.35">
      <c r="A1171" s="29" t="s">
        <v>3472</v>
      </c>
      <c r="B1171" s="1" t="s">
        <v>458</v>
      </c>
      <c r="C1171" s="29" t="s">
        <v>3</v>
      </c>
      <c r="D1171" s="29" t="s">
        <v>3</v>
      </c>
      <c r="E1171" s="29" t="s">
        <v>2</v>
      </c>
      <c r="F1171" s="29" t="s">
        <v>2</v>
      </c>
      <c r="G1171" s="29" t="s">
        <v>2</v>
      </c>
      <c r="H1171" s="29" t="s">
        <v>2</v>
      </c>
      <c r="I1171" s="133" t="s">
        <v>3</v>
      </c>
      <c r="J1171" s="134">
        <v>1</v>
      </c>
      <c r="K1171" s="29" t="s">
        <v>2</v>
      </c>
      <c r="L1171" s="29" t="s">
        <v>2</v>
      </c>
      <c r="M1171" s="29" t="s">
        <v>2</v>
      </c>
      <c r="N1171" s="29" t="s">
        <v>3</v>
      </c>
      <c r="O1171" s="1"/>
      <c r="P1171" s="29" t="s">
        <v>4</v>
      </c>
      <c r="Q1171" s="29"/>
      <c r="R1171" s="85" t="s">
        <v>3</v>
      </c>
      <c r="S1171" s="85" t="s">
        <v>3</v>
      </c>
      <c r="T1171" s="117" t="str">
        <f t="shared" si="108"/>
        <v>ja</v>
      </c>
      <c r="U1171" s="117" t="str">
        <f t="shared" si="109"/>
        <v>ja</v>
      </c>
      <c r="V1171" s="142" t="s">
        <v>4582</v>
      </c>
      <c r="W1171" s="118">
        <f t="shared" si="110"/>
        <v>1</v>
      </c>
      <c r="X1171" s="117" t="str">
        <f t="shared" si="111"/>
        <v>OK</v>
      </c>
      <c r="Y1171" s="117" t="str">
        <f t="shared" si="112"/>
        <v>keine</v>
      </c>
      <c r="Z1171" s="117" t="str">
        <f t="shared" si="113"/>
        <v>OK</v>
      </c>
    </row>
    <row r="1172" spans="1:26" s="117" customFormat="1" ht="12.75" hidden="1" customHeight="1" x14ac:dyDescent="0.35">
      <c r="A1172" s="29">
        <v>11983</v>
      </c>
      <c r="B1172" s="1" t="s">
        <v>4485</v>
      </c>
      <c r="C1172" s="29" t="s">
        <v>3</v>
      </c>
      <c r="D1172" s="29" t="s">
        <v>3</v>
      </c>
      <c r="E1172" s="29" t="s">
        <v>2</v>
      </c>
      <c r="F1172" s="29" t="s">
        <v>2</v>
      </c>
      <c r="G1172" s="29" t="s">
        <v>2</v>
      </c>
      <c r="H1172" s="29" t="s">
        <v>2</v>
      </c>
      <c r="I1172" s="29" t="s">
        <v>3</v>
      </c>
      <c r="J1172" s="30">
        <v>1</v>
      </c>
      <c r="K1172" s="29" t="s">
        <v>2</v>
      </c>
      <c r="L1172" s="29" t="s">
        <v>2</v>
      </c>
      <c r="M1172" s="29" t="s">
        <v>2</v>
      </c>
      <c r="N1172" s="29" t="s">
        <v>3</v>
      </c>
      <c r="O1172" s="1"/>
      <c r="P1172" s="29" t="s">
        <v>4</v>
      </c>
      <c r="Q1172" s="29"/>
      <c r="R1172" s="85" t="s">
        <v>2</v>
      </c>
      <c r="S1172" s="85" t="s">
        <v>2</v>
      </c>
      <c r="T1172" s="117" t="str">
        <f t="shared" si="108"/>
        <v>ja</v>
      </c>
      <c r="U1172" s="117" t="str">
        <f t="shared" si="109"/>
        <v>ja</v>
      </c>
      <c r="V1172" s="142" t="s">
        <v>4576</v>
      </c>
      <c r="W1172" s="118">
        <f t="shared" si="110"/>
        <v>1</v>
      </c>
      <c r="X1172" s="117" t="str">
        <f t="shared" si="111"/>
        <v>OK</v>
      </c>
      <c r="Y1172" s="117" t="str">
        <f t="shared" si="112"/>
        <v>keine</v>
      </c>
      <c r="Z1172" s="117" t="str">
        <f t="shared" si="113"/>
        <v>OK</v>
      </c>
    </row>
    <row r="1173" spans="1:26" s="117" customFormat="1" ht="12.75" hidden="1" customHeight="1" x14ac:dyDescent="0.35">
      <c r="A1173" s="29" t="s">
        <v>3473</v>
      </c>
      <c r="B1173" s="1" t="s">
        <v>424</v>
      </c>
      <c r="C1173" s="29" t="s">
        <v>3</v>
      </c>
      <c r="D1173" s="29" t="s">
        <v>3</v>
      </c>
      <c r="E1173" s="29" t="s">
        <v>2</v>
      </c>
      <c r="F1173" s="29" t="s">
        <v>2</v>
      </c>
      <c r="G1173" s="29" t="s">
        <v>2</v>
      </c>
      <c r="H1173" s="29" t="s">
        <v>2</v>
      </c>
      <c r="I1173" s="29" t="s">
        <v>3</v>
      </c>
      <c r="J1173" s="30">
        <v>1</v>
      </c>
      <c r="K1173" s="29" t="s">
        <v>2</v>
      </c>
      <c r="L1173" s="29" t="s">
        <v>2</v>
      </c>
      <c r="M1173" s="29" t="s">
        <v>2</v>
      </c>
      <c r="N1173" s="29" t="s">
        <v>3</v>
      </c>
      <c r="O1173" s="1"/>
      <c r="P1173" s="29" t="s">
        <v>4</v>
      </c>
      <c r="Q1173" s="29"/>
      <c r="R1173" s="85" t="s">
        <v>2</v>
      </c>
      <c r="S1173" s="85" t="s">
        <v>2</v>
      </c>
      <c r="T1173" s="117" t="str">
        <f t="shared" si="108"/>
        <v>ja</v>
      </c>
      <c r="U1173" s="117" t="str">
        <f t="shared" si="109"/>
        <v>ja</v>
      </c>
      <c r="V1173" s="142" t="s">
        <v>4576</v>
      </c>
      <c r="W1173" s="118">
        <f t="shared" si="110"/>
        <v>1</v>
      </c>
      <c r="X1173" s="117" t="str">
        <f t="shared" si="111"/>
        <v>OK</v>
      </c>
      <c r="Y1173" s="117" t="str">
        <f t="shared" si="112"/>
        <v>keine</v>
      </c>
      <c r="Z1173" s="117" t="str">
        <f t="shared" si="113"/>
        <v>OK</v>
      </c>
    </row>
    <row r="1174" spans="1:26" s="117" customFormat="1" ht="12.75" hidden="1" customHeight="1" x14ac:dyDescent="0.35">
      <c r="A1174" s="29" t="s">
        <v>3474</v>
      </c>
      <c r="B1174" s="1" t="s">
        <v>239</v>
      </c>
      <c r="C1174" s="29" t="s">
        <v>3</v>
      </c>
      <c r="D1174" s="29" t="s">
        <v>3</v>
      </c>
      <c r="E1174" s="29" t="s">
        <v>2</v>
      </c>
      <c r="F1174" s="29" t="s">
        <v>2</v>
      </c>
      <c r="G1174" s="29" t="s">
        <v>2</v>
      </c>
      <c r="H1174" s="29" t="s">
        <v>2</v>
      </c>
      <c r="I1174" s="133" t="s">
        <v>3</v>
      </c>
      <c r="J1174" s="134">
        <v>1</v>
      </c>
      <c r="K1174" s="29" t="s">
        <v>2</v>
      </c>
      <c r="L1174" s="29" t="s">
        <v>2</v>
      </c>
      <c r="M1174" s="29" t="s">
        <v>2</v>
      </c>
      <c r="N1174" s="29" t="s">
        <v>3</v>
      </c>
      <c r="O1174" s="1"/>
      <c r="P1174" s="29" t="s">
        <v>4</v>
      </c>
      <c r="Q1174" s="29"/>
      <c r="R1174" s="85" t="s">
        <v>2</v>
      </c>
      <c r="S1174" s="85" t="s">
        <v>2</v>
      </c>
      <c r="T1174" s="117" t="str">
        <f t="shared" si="108"/>
        <v>ja</v>
      </c>
      <c r="U1174" s="117" t="str">
        <f t="shared" si="109"/>
        <v>ja</v>
      </c>
      <c r="V1174" s="142" t="s">
        <v>4582</v>
      </c>
      <c r="W1174" s="118">
        <f t="shared" si="110"/>
        <v>1</v>
      </c>
      <c r="X1174" s="117" t="str">
        <f t="shared" si="111"/>
        <v>OK</v>
      </c>
      <c r="Y1174" s="117" t="str">
        <f t="shared" si="112"/>
        <v>keine</v>
      </c>
      <c r="Z1174" s="117" t="str">
        <f t="shared" si="113"/>
        <v>OK</v>
      </c>
    </row>
    <row r="1175" spans="1:26" s="117" customFormat="1" ht="12.75" hidden="1" customHeight="1" x14ac:dyDescent="0.35">
      <c r="A1175" s="29" t="s">
        <v>3475</v>
      </c>
      <c r="B1175" s="1" t="s">
        <v>1584</v>
      </c>
      <c r="C1175" s="29" t="s">
        <v>3</v>
      </c>
      <c r="D1175" s="29" t="s">
        <v>3</v>
      </c>
      <c r="E1175" s="29" t="s">
        <v>2</v>
      </c>
      <c r="F1175" s="29" t="s">
        <v>2</v>
      </c>
      <c r="G1175" s="29" t="s">
        <v>2</v>
      </c>
      <c r="H1175" s="29" t="s">
        <v>2</v>
      </c>
      <c r="I1175" s="133" t="s">
        <v>3</v>
      </c>
      <c r="J1175" s="134">
        <v>2</v>
      </c>
      <c r="K1175" s="29" t="s">
        <v>2</v>
      </c>
      <c r="L1175" s="29" t="s">
        <v>2</v>
      </c>
      <c r="M1175" s="29" t="s">
        <v>2</v>
      </c>
      <c r="N1175" s="29" t="s">
        <v>3</v>
      </c>
      <c r="O1175" s="1"/>
      <c r="P1175" s="29" t="s">
        <v>4</v>
      </c>
      <c r="Q1175" s="29"/>
      <c r="R1175" s="85" t="s">
        <v>2</v>
      </c>
      <c r="S1175" s="85" t="s">
        <v>2</v>
      </c>
      <c r="T1175" s="117" t="str">
        <f t="shared" si="108"/>
        <v>ja</v>
      </c>
      <c r="U1175" s="117" t="str">
        <f t="shared" si="109"/>
        <v>ja</v>
      </c>
      <c r="V1175" s="142" t="s">
        <v>4577</v>
      </c>
      <c r="W1175" s="118">
        <f t="shared" si="110"/>
        <v>2</v>
      </c>
      <c r="X1175" s="117" t="str">
        <f t="shared" si="111"/>
        <v>OK</v>
      </c>
      <c r="Y1175" s="117" t="str">
        <f t="shared" si="112"/>
        <v>keine</v>
      </c>
      <c r="Z1175" s="117" t="str">
        <f t="shared" si="113"/>
        <v>OK</v>
      </c>
    </row>
    <row r="1176" spans="1:26" s="117" customFormat="1" ht="12.75" hidden="1" customHeight="1" x14ac:dyDescent="0.35">
      <c r="A1176" s="29" t="s">
        <v>3476</v>
      </c>
      <c r="B1176" s="1" t="s">
        <v>650</v>
      </c>
      <c r="C1176" s="29" t="s">
        <v>3</v>
      </c>
      <c r="D1176" s="29" t="s">
        <v>3</v>
      </c>
      <c r="E1176" s="29" t="s">
        <v>2</v>
      </c>
      <c r="F1176" s="29" t="s">
        <v>2</v>
      </c>
      <c r="G1176" s="29" t="s">
        <v>2</v>
      </c>
      <c r="H1176" s="29" t="s">
        <v>2</v>
      </c>
      <c r="I1176" s="29" t="s">
        <v>2</v>
      </c>
      <c r="J1176" s="30" t="s">
        <v>2</v>
      </c>
      <c r="K1176" s="29" t="s">
        <v>2</v>
      </c>
      <c r="L1176" s="29" t="s">
        <v>2</v>
      </c>
      <c r="M1176" s="29" t="s">
        <v>2</v>
      </c>
      <c r="N1176" s="29" t="s">
        <v>3</v>
      </c>
      <c r="O1176" s="1" t="s">
        <v>2409</v>
      </c>
      <c r="P1176" s="29" t="s">
        <v>58</v>
      </c>
      <c r="Q1176" s="29"/>
      <c r="R1176" s="85" t="s">
        <v>2</v>
      </c>
      <c r="S1176" s="85" t="s">
        <v>2</v>
      </c>
      <c r="T1176" s="117" t="str">
        <f t="shared" si="108"/>
        <v>ja</v>
      </c>
      <c r="U1176" s="117" t="str">
        <f t="shared" si="109"/>
        <v>ja</v>
      </c>
      <c r="V1176" s="142" t="s">
        <v>4579</v>
      </c>
      <c r="W1176" s="118" t="str">
        <f t="shared" si="110"/>
        <v>nein</v>
      </c>
      <c r="X1176" s="117" t="str">
        <f t="shared" si="111"/>
        <v>OK</v>
      </c>
      <c r="Y1176" s="117" t="str">
        <f t="shared" si="112"/>
        <v>1194/1199</v>
      </c>
      <c r="Z1176" s="117" t="str">
        <f t="shared" si="113"/>
        <v>OK</v>
      </c>
    </row>
    <row r="1177" spans="1:26" s="117" customFormat="1" ht="12.75" hidden="1" customHeight="1" x14ac:dyDescent="0.35">
      <c r="A1177" s="29" t="s">
        <v>2139</v>
      </c>
      <c r="B1177" s="1" t="s">
        <v>2138</v>
      </c>
      <c r="C1177" s="29" t="s">
        <v>3</v>
      </c>
      <c r="D1177" s="29" t="s">
        <v>3</v>
      </c>
      <c r="E1177" s="29" t="s">
        <v>2</v>
      </c>
      <c r="F1177" s="29" t="s">
        <v>2</v>
      </c>
      <c r="G1177" s="29" t="s">
        <v>2</v>
      </c>
      <c r="H1177" s="29" t="s">
        <v>2</v>
      </c>
      <c r="I1177" s="29" t="s">
        <v>3</v>
      </c>
      <c r="J1177" s="30">
        <v>1</v>
      </c>
      <c r="K1177" s="29" t="s">
        <v>2</v>
      </c>
      <c r="L1177" s="29" t="s">
        <v>2</v>
      </c>
      <c r="M1177" s="29" t="s">
        <v>2</v>
      </c>
      <c r="N1177" s="29" t="s">
        <v>3</v>
      </c>
      <c r="O1177" s="1"/>
      <c r="P1177" s="29" t="s">
        <v>4</v>
      </c>
      <c r="Q1177" s="29"/>
      <c r="R1177" s="85" t="s">
        <v>2</v>
      </c>
      <c r="S1177" s="85" t="s">
        <v>2</v>
      </c>
      <c r="T1177" s="117" t="str">
        <f t="shared" si="108"/>
        <v>ja</v>
      </c>
      <c r="U1177" s="117" t="str">
        <f t="shared" si="109"/>
        <v>ja</v>
      </c>
      <c r="V1177" s="142" t="s">
        <v>4577</v>
      </c>
      <c r="W1177" s="118">
        <f t="shared" si="110"/>
        <v>1</v>
      </c>
      <c r="X1177" s="117" t="str">
        <f t="shared" si="111"/>
        <v>OK</v>
      </c>
      <c r="Y1177" s="117" t="str">
        <f t="shared" si="112"/>
        <v>keine</v>
      </c>
      <c r="Z1177" s="117" t="str">
        <f t="shared" si="113"/>
        <v>OK</v>
      </c>
    </row>
    <row r="1178" spans="1:26" s="117" customFormat="1" ht="12.75" hidden="1" customHeight="1" x14ac:dyDescent="0.35">
      <c r="A1178" s="29" t="s">
        <v>3477</v>
      </c>
      <c r="B1178" s="1" t="s">
        <v>1867</v>
      </c>
      <c r="C1178" s="29" t="s">
        <v>3</v>
      </c>
      <c r="D1178" s="29" t="s">
        <v>3</v>
      </c>
      <c r="E1178" s="29" t="s">
        <v>2</v>
      </c>
      <c r="F1178" s="29" t="s">
        <v>2</v>
      </c>
      <c r="G1178" s="29" t="s">
        <v>2</v>
      </c>
      <c r="H1178" s="29" t="s">
        <v>2</v>
      </c>
      <c r="I1178" s="29" t="s">
        <v>2</v>
      </c>
      <c r="J1178" s="30" t="s">
        <v>2</v>
      </c>
      <c r="K1178" s="29" t="s">
        <v>2</v>
      </c>
      <c r="L1178" s="29" t="s">
        <v>2</v>
      </c>
      <c r="M1178" s="29" t="s">
        <v>2</v>
      </c>
      <c r="N1178" s="29" t="s">
        <v>2</v>
      </c>
      <c r="O1178" s="1" t="s">
        <v>2412</v>
      </c>
      <c r="P1178" s="29"/>
      <c r="Q1178" s="29"/>
      <c r="R1178" s="85" t="s">
        <v>2</v>
      </c>
      <c r="S1178" s="85" t="s">
        <v>2</v>
      </c>
      <c r="T1178" s="117" t="str">
        <f t="shared" si="108"/>
        <v>ja</v>
      </c>
      <c r="U1178" s="117" t="str">
        <f t="shared" si="109"/>
        <v>ja</v>
      </c>
      <c r="V1178" s="142" t="s">
        <v>4604</v>
      </c>
      <c r="W1178" s="118" t="str">
        <f t="shared" si="110"/>
        <v>nein</v>
      </c>
      <c r="X1178" s="117" t="str">
        <f t="shared" si="111"/>
        <v>OK</v>
      </c>
      <c r="Y1178" s="117">
        <f t="shared" si="112"/>
        <v>0</v>
      </c>
      <c r="Z1178" s="117" t="str">
        <f t="shared" si="113"/>
        <v>OK</v>
      </c>
    </row>
    <row r="1179" spans="1:26" s="117" customFormat="1" ht="12.75" hidden="1" customHeight="1" x14ac:dyDescent="0.35">
      <c r="A1179" s="29" t="s">
        <v>3478</v>
      </c>
      <c r="B1179" s="1" t="s">
        <v>1302</v>
      </c>
      <c r="C1179" s="29" t="s">
        <v>3</v>
      </c>
      <c r="D1179" s="29" t="s">
        <v>3</v>
      </c>
      <c r="E1179" s="29" t="s">
        <v>2</v>
      </c>
      <c r="F1179" s="29" t="s">
        <v>2</v>
      </c>
      <c r="G1179" s="29" t="s">
        <v>2</v>
      </c>
      <c r="H1179" s="29" t="s">
        <v>2</v>
      </c>
      <c r="I1179" s="29" t="s">
        <v>3</v>
      </c>
      <c r="J1179" s="30">
        <v>1</v>
      </c>
      <c r="K1179" s="29" t="s">
        <v>2</v>
      </c>
      <c r="L1179" s="29" t="s">
        <v>2</v>
      </c>
      <c r="M1179" s="29" t="s">
        <v>2</v>
      </c>
      <c r="N1179" s="29" t="s">
        <v>3</v>
      </c>
      <c r="O1179" s="1"/>
      <c r="P1179" s="29">
        <v>1198</v>
      </c>
      <c r="Q1179" s="29"/>
      <c r="R1179" s="85" t="s">
        <v>3</v>
      </c>
      <c r="S1179" s="85" t="s">
        <v>3</v>
      </c>
      <c r="T1179" s="117" t="str">
        <f t="shared" si="108"/>
        <v>ja</v>
      </c>
      <c r="U1179" s="117" t="str">
        <f t="shared" si="109"/>
        <v>ja</v>
      </c>
      <c r="V1179" s="142" t="s">
        <v>4622</v>
      </c>
      <c r="W1179" s="118">
        <f t="shared" si="110"/>
        <v>1</v>
      </c>
      <c r="X1179" s="117" t="str">
        <f t="shared" si="111"/>
        <v>OK</v>
      </c>
      <c r="Y1179" s="117">
        <f t="shared" si="112"/>
        <v>1198</v>
      </c>
      <c r="Z1179" s="117" t="str">
        <f t="shared" si="113"/>
        <v>OK</v>
      </c>
    </row>
    <row r="1180" spans="1:26" s="117" customFormat="1" ht="12.75" hidden="1" customHeight="1" x14ac:dyDescent="0.35">
      <c r="A1180" s="29" t="s">
        <v>3479</v>
      </c>
      <c r="B1180" s="1" t="s">
        <v>1984</v>
      </c>
      <c r="C1180" s="29" t="s">
        <v>3</v>
      </c>
      <c r="D1180" s="29" t="s">
        <v>3</v>
      </c>
      <c r="E1180" s="29" t="s">
        <v>2</v>
      </c>
      <c r="F1180" s="29" t="s">
        <v>2</v>
      </c>
      <c r="G1180" s="29" t="s">
        <v>2</v>
      </c>
      <c r="H1180" s="29" t="s">
        <v>2</v>
      </c>
      <c r="I1180" s="29" t="s">
        <v>3</v>
      </c>
      <c r="J1180" s="30">
        <v>1</v>
      </c>
      <c r="K1180" s="29" t="s">
        <v>2</v>
      </c>
      <c r="L1180" s="29" t="s">
        <v>2</v>
      </c>
      <c r="M1180" s="29" t="s">
        <v>2</v>
      </c>
      <c r="N1180" s="29" t="s">
        <v>3</v>
      </c>
      <c r="O1180" s="1"/>
      <c r="P1180" s="29" t="s">
        <v>4</v>
      </c>
      <c r="Q1180" s="29"/>
      <c r="R1180" s="85" t="s">
        <v>2</v>
      </c>
      <c r="S1180" s="85" t="s">
        <v>2</v>
      </c>
      <c r="T1180" s="117" t="str">
        <f t="shared" si="108"/>
        <v>ja</v>
      </c>
      <c r="U1180" s="117" t="str">
        <f t="shared" si="109"/>
        <v>ja</v>
      </c>
      <c r="V1180" s="142" t="s">
        <v>4577</v>
      </c>
      <c r="W1180" s="118">
        <f t="shared" si="110"/>
        <v>1</v>
      </c>
      <c r="X1180" s="117" t="str">
        <f t="shared" si="111"/>
        <v>OK</v>
      </c>
      <c r="Y1180" s="117" t="str">
        <f t="shared" si="112"/>
        <v>keine</v>
      </c>
      <c r="Z1180" s="117" t="str">
        <f t="shared" si="113"/>
        <v>OK</v>
      </c>
    </row>
    <row r="1181" spans="1:26" s="117" customFormat="1" ht="12.75" hidden="1" customHeight="1" x14ac:dyDescent="0.35">
      <c r="A1181" s="29" t="s">
        <v>3480</v>
      </c>
      <c r="B1181" s="1" t="s">
        <v>1270</v>
      </c>
      <c r="C1181" s="29" t="s">
        <v>3</v>
      </c>
      <c r="D1181" s="29" t="s">
        <v>3</v>
      </c>
      <c r="E1181" s="29" t="s">
        <v>2</v>
      </c>
      <c r="F1181" s="29" t="s">
        <v>2</v>
      </c>
      <c r="G1181" s="29" t="s">
        <v>2</v>
      </c>
      <c r="H1181" s="29" t="s">
        <v>2</v>
      </c>
      <c r="I1181" s="133" t="s">
        <v>3</v>
      </c>
      <c r="J1181" s="134">
        <v>1</v>
      </c>
      <c r="K1181" s="29" t="s">
        <v>2</v>
      </c>
      <c r="L1181" s="29" t="s">
        <v>2</v>
      </c>
      <c r="M1181" s="29" t="s">
        <v>2</v>
      </c>
      <c r="N1181" s="29" t="s">
        <v>3</v>
      </c>
      <c r="O1181" s="1"/>
      <c r="P1181" s="29" t="s">
        <v>4</v>
      </c>
      <c r="Q1181" s="29"/>
      <c r="R1181" s="85" t="s">
        <v>2</v>
      </c>
      <c r="S1181" s="85" t="s">
        <v>2</v>
      </c>
      <c r="T1181" s="117" t="str">
        <f t="shared" si="108"/>
        <v>ja</v>
      </c>
      <c r="U1181" s="117" t="str">
        <f t="shared" si="109"/>
        <v>ja</v>
      </c>
      <c r="V1181" s="142" t="s">
        <v>4602</v>
      </c>
      <c r="W1181" s="118">
        <f t="shared" si="110"/>
        <v>1</v>
      </c>
      <c r="X1181" s="117" t="str">
        <f t="shared" si="111"/>
        <v>OK</v>
      </c>
      <c r="Y1181" s="117" t="str">
        <f t="shared" si="112"/>
        <v>keine</v>
      </c>
      <c r="Z1181" s="117" t="str">
        <f t="shared" si="113"/>
        <v>OK</v>
      </c>
    </row>
    <row r="1182" spans="1:26" s="117" customFormat="1" ht="12.75" hidden="1" customHeight="1" x14ac:dyDescent="0.35">
      <c r="A1182" s="29" t="s">
        <v>3481</v>
      </c>
      <c r="B1182" s="1" t="s">
        <v>1239</v>
      </c>
      <c r="C1182" s="29" t="s">
        <v>3</v>
      </c>
      <c r="D1182" s="29" t="s">
        <v>3</v>
      </c>
      <c r="E1182" s="29" t="s">
        <v>2</v>
      </c>
      <c r="F1182" s="29" t="s">
        <v>2</v>
      </c>
      <c r="G1182" s="29" t="s">
        <v>2</v>
      </c>
      <c r="H1182" s="29" t="s">
        <v>2</v>
      </c>
      <c r="I1182" s="29" t="s">
        <v>2</v>
      </c>
      <c r="J1182" s="30" t="s">
        <v>2</v>
      </c>
      <c r="K1182" s="29" t="s">
        <v>2</v>
      </c>
      <c r="L1182" s="29" t="s">
        <v>2</v>
      </c>
      <c r="M1182" s="29" t="s">
        <v>3</v>
      </c>
      <c r="N1182" s="29" t="s">
        <v>2</v>
      </c>
      <c r="O1182" s="1" t="s">
        <v>2409</v>
      </c>
      <c r="P1182" s="29" t="s">
        <v>58</v>
      </c>
      <c r="Q1182" s="29"/>
      <c r="R1182" s="85" t="s">
        <v>2</v>
      </c>
      <c r="S1182" s="85" t="s">
        <v>2</v>
      </c>
      <c r="T1182" s="117" t="str">
        <f t="shared" si="108"/>
        <v>ja</v>
      </c>
      <c r="U1182" s="117" t="str">
        <f t="shared" si="109"/>
        <v>ja</v>
      </c>
      <c r="V1182" s="142" t="s">
        <v>4604</v>
      </c>
      <c r="W1182" s="118" t="str">
        <f t="shared" si="110"/>
        <v>nein</v>
      </c>
      <c r="X1182" s="117" t="str">
        <f t="shared" si="111"/>
        <v>OK</v>
      </c>
      <c r="Y1182" s="117" t="str">
        <f t="shared" si="112"/>
        <v>1194/1199</v>
      </c>
      <c r="Z1182" s="117" t="str">
        <f t="shared" si="113"/>
        <v>OK</v>
      </c>
    </row>
    <row r="1183" spans="1:26" s="117" customFormat="1" ht="12.75" hidden="1" customHeight="1" x14ac:dyDescent="0.35">
      <c r="A1183" s="29" t="s">
        <v>3482</v>
      </c>
      <c r="B1183" s="1" t="s">
        <v>1878</v>
      </c>
      <c r="C1183" s="29" t="s">
        <v>3</v>
      </c>
      <c r="D1183" s="29" t="s">
        <v>3</v>
      </c>
      <c r="E1183" s="29" t="s">
        <v>2</v>
      </c>
      <c r="F1183" s="29" t="s">
        <v>2</v>
      </c>
      <c r="G1183" s="29" t="s">
        <v>2</v>
      </c>
      <c r="H1183" s="29" t="s">
        <v>2</v>
      </c>
      <c r="I1183" s="29" t="s">
        <v>3</v>
      </c>
      <c r="J1183" s="30">
        <v>3</v>
      </c>
      <c r="K1183" s="29" t="s">
        <v>2</v>
      </c>
      <c r="L1183" s="29" t="s">
        <v>2</v>
      </c>
      <c r="M1183" s="29" t="s">
        <v>2</v>
      </c>
      <c r="N1183" s="29" t="s">
        <v>3</v>
      </c>
      <c r="O1183" s="1"/>
      <c r="P1183" s="29" t="s">
        <v>4</v>
      </c>
      <c r="Q1183" s="29"/>
      <c r="R1183" s="85" t="s">
        <v>2</v>
      </c>
      <c r="S1183" s="85" t="s">
        <v>2</v>
      </c>
      <c r="T1183" s="117" t="str">
        <f t="shared" si="108"/>
        <v>ja</v>
      </c>
      <c r="U1183" s="117" t="str">
        <f t="shared" si="109"/>
        <v>ja</v>
      </c>
      <c r="V1183" s="142" t="s">
        <v>4583</v>
      </c>
      <c r="W1183" s="118">
        <f t="shared" si="110"/>
        <v>3</v>
      </c>
      <c r="X1183" s="117" t="str">
        <f t="shared" si="111"/>
        <v>OK</v>
      </c>
      <c r="Y1183" s="117" t="str">
        <f t="shared" si="112"/>
        <v>keine</v>
      </c>
      <c r="Z1183" s="117" t="str">
        <f t="shared" si="113"/>
        <v>OK</v>
      </c>
    </row>
    <row r="1184" spans="1:26" s="117" customFormat="1" ht="12.75" hidden="1" customHeight="1" x14ac:dyDescent="0.35">
      <c r="A1184" s="29" t="s">
        <v>3483</v>
      </c>
      <c r="B1184" s="1" t="s">
        <v>1879</v>
      </c>
      <c r="C1184" s="29" t="s">
        <v>3</v>
      </c>
      <c r="D1184" s="29" t="s">
        <v>3</v>
      </c>
      <c r="E1184" s="29" t="s">
        <v>2</v>
      </c>
      <c r="F1184" s="29" t="s">
        <v>2</v>
      </c>
      <c r="G1184" s="29" t="s">
        <v>2</v>
      </c>
      <c r="H1184" s="29" t="s">
        <v>2</v>
      </c>
      <c r="I1184" s="29" t="s">
        <v>3</v>
      </c>
      <c r="J1184" s="30">
        <v>1</v>
      </c>
      <c r="K1184" s="29" t="s">
        <v>2</v>
      </c>
      <c r="L1184" s="29" t="s">
        <v>2</v>
      </c>
      <c r="M1184" s="29" t="s">
        <v>2</v>
      </c>
      <c r="N1184" s="29" t="s">
        <v>3</v>
      </c>
      <c r="O1184" s="1"/>
      <c r="P1184" s="29" t="s">
        <v>4</v>
      </c>
      <c r="Q1184" s="29"/>
      <c r="R1184" s="85" t="s">
        <v>2</v>
      </c>
      <c r="S1184" s="85" t="s">
        <v>2</v>
      </c>
      <c r="T1184" s="117" t="str">
        <f t="shared" si="108"/>
        <v>ja</v>
      </c>
      <c r="U1184" s="117" t="str">
        <f t="shared" si="109"/>
        <v>ja</v>
      </c>
      <c r="V1184" s="142" t="s">
        <v>4583</v>
      </c>
      <c r="W1184" s="118">
        <f t="shared" si="110"/>
        <v>1</v>
      </c>
      <c r="X1184" s="117" t="str">
        <f t="shared" si="111"/>
        <v>OK</v>
      </c>
      <c r="Y1184" s="117" t="str">
        <f t="shared" si="112"/>
        <v>keine</v>
      </c>
      <c r="Z1184" s="117" t="str">
        <f t="shared" si="113"/>
        <v>OK</v>
      </c>
    </row>
    <row r="1185" spans="1:26" s="117" customFormat="1" ht="12.75" hidden="1" customHeight="1" x14ac:dyDescent="0.35">
      <c r="A1185" s="29" t="s">
        <v>3484</v>
      </c>
      <c r="B1185" s="1" t="s">
        <v>1985</v>
      </c>
      <c r="C1185" s="29" t="s">
        <v>3</v>
      </c>
      <c r="D1185" s="29" t="s">
        <v>3</v>
      </c>
      <c r="E1185" s="29" t="s">
        <v>2</v>
      </c>
      <c r="F1185" s="29" t="s">
        <v>2</v>
      </c>
      <c r="G1185" s="29" t="s">
        <v>2</v>
      </c>
      <c r="H1185" s="29" t="s">
        <v>2</v>
      </c>
      <c r="I1185" s="29" t="s">
        <v>3</v>
      </c>
      <c r="J1185" s="30">
        <v>1</v>
      </c>
      <c r="K1185" s="29" t="s">
        <v>2</v>
      </c>
      <c r="L1185" s="29" t="s">
        <v>2</v>
      </c>
      <c r="M1185" s="29" t="s">
        <v>2</v>
      </c>
      <c r="N1185" s="29" t="s">
        <v>3</v>
      </c>
      <c r="O1185" s="1"/>
      <c r="P1185" s="29" t="s">
        <v>4</v>
      </c>
      <c r="Q1185" s="29"/>
      <c r="R1185" s="85" t="s">
        <v>2</v>
      </c>
      <c r="S1185" s="85" t="s">
        <v>2</v>
      </c>
      <c r="T1185" s="117" t="str">
        <f t="shared" si="108"/>
        <v>ja</v>
      </c>
      <c r="U1185" s="117" t="str">
        <f t="shared" si="109"/>
        <v>ja</v>
      </c>
      <c r="V1185" s="142" t="s">
        <v>4577</v>
      </c>
      <c r="W1185" s="118">
        <f t="shared" si="110"/>
        <v>1</v>
      </c>
      <c r="X1185" s="117" t="str">
        <f t="shared" si="111"/>
        <v>OK</v>
      </c>
      <c r="Y1185" s="117" t="str">
        <f t="shared" si="112"/>
        <v>keine</v>
      </c>
      <c r="Z1185" s="117" t="str">
        <f t="shared" si="113"/>
        <v>OK</v>
      </c>
    </row>
    <row r="1186" spans="1:26" s="117" customFormat="1" ht="12.75" hidden="1" customHeight="1" x14ac:dyDescent="0.35">
      <c r="A1186" s="29">
        <v>11977</v>
      </c>
      <c r="B1186" s="86" t="s">
        <v>4414</v>
      </c>
      <c r="C1186" s="29" t="s">
        <v>3</v>
      </c>
      <c r="D1186" s="29" t="s">
        <v>3</v>
      </c>
      <c r="E1186" s="29" t="s">
        <v>2</v>
      </c>
      <c r="F1186" s="29" t="s">
        <v>2</v>
      </c>
      <c r="G1186" s="29" t="s">
        <v>2</v>
      </c>
      <c r="H1186" s="29" t="s">
        <v>2</v>
      </c>
      <c r="I1186" s="29" t="s">
        <v>3</v>
      </c>
      <c r="J1186" s="30">
        <v>1</v>
      </c>
      <c r="K1186" s="29" t="s">
        <v>2</v>
      </c>
      <c r="L1186" s="29" t="s">
        <v>2</v>
      </c>
      <c r="M1186" s="29" t="s">
        <v>2</v>
      </c>
      <c r="N1186" s="29" t="s">
        <v>3</v>
      </c>
      <c r="O1186" s="1"/>
      <c r="P1186" s="29" t="s">
        <v>4</v>
      </c>
      <c r="Q1186" s="29"/>
      <c r="R1186" s="85" t="s">
        <v>3</v>
      </c>
      <c r="S1186" s="85" t="s">
        <v>3</v>
      </c>
      <c r="T1186" s="117" t="str">
        <f t="shared" si="108"/>
        <v>ja</v>
      </c>
      <c r="U1186" s="117" t="str">
        <f t="shared" si="109"/>
        <v>ja</v>
      </c>
      <c r="V1186" s="142" t="s">
        <v>4596</v>
      </c>
      <c r="W1186" s="118">
        <f t="shared" si="110"/>
        <v>1</v>
      </c>
      <c r="X1186" s="117" t="str">
        <f t="shared" si="111"/>
        <v>OK</v>
      </c>
      <c r="Y1186" s="117" t="str">
        <f t="shared" si="112"/>
        <v>keine</v>
      </c>
      <c r="Z1186" s="117" t="str">
        <f t="shared" si="113"/>
        <v>OK</v>
      </c>
    </row>
    <row r="1187" spans="1:26" s="117" customFormat="1" ht="12.75" hidden="1" customHeight="1" x14ac:dyDescent="0.35">
      <c r="A1187" s="29">
        <v>11978</v>
      </c>
      <c r="B1187" s="86" t="s">
        <v>4415</v>
      </c>
      <c r="C1187" s="29" t="s">
        <v>3</v>
      </c>
      <c r="D1187" s="29" t="s">
        <v>3</v>
      </c>
      <c r="E1187" s="29" t="s">
        <v>2</v>
      </c>
      <c r="F1187" s="29" t="s">
        <v>2</v>
      </c>
      <c r="G1187" s="29" t="s">
        <v>2</v>
      </c>
      <c r="H1187" s="29" t="s">
        <v>2</v>
      </c>
      <c r="I1187" s="29" t="s">
        <v>3</v>
      </c>
      <c r="J1187" s="30">
        <v>1</v>
      </c>
      <c r="K1187" s="29" t="s">
        <v>2</v>
      </c>
      <c r="L1187" s="29" t="s">
        <v>2</v>
      </c>
      <c r="M1187" s="29" t="s">
        <v>2</v>
      </c>
      <c r="N1187" s="29" t="s">
        <v>3</v>
      </c>
      <c r="O1187" s="1"/>
      <c r="P1187" s="29" t="s">
        <v>4</v>
      </c>
      <c r="Q1187" s="29"/>
      <c r="R1187" s="85" t="s">
        <v>3</v>
      </c>
      <c r="S1187" s="85" t="s">
        <v>3</v>
      </c>
      <c r="T1187" s="117" t="str">
        <f t="shared" si="108"/>
        <v>ja</v>
      </c>
      <c r="U1187" s="117" t="str">
        <f t="shared" si="109"/>
        <v>ja</v>
      </c>
      <c r="V1187" s="142" t="s">
        <v>4596</v>
      </c>
      <c r="W1187" s="118">
        <f t="shared" si="110"/>
        <v>1</v>
      </c>
      <c r="X1187" s="117" t="str">
        <f t="shared" si="111"/>
        <v>OK</v>
      </c>
      <c r="Y1187" s="117" t="str">
        <f t="shared" si="112"/>
        <v>keine</v>
      </c>
      <c r="Z1187" s="117" t="str">
        <f t="shared" si="113"/>
        <v>OK</v>
      </c>
    </row>
    <row r="1188" spans="1:26" s="117" customFormat="1" ht="12.75" hidden="1" customHeight="1" x14ac:dyDescent="0.35">
      <c r="A1188" s="29">
        <v>11979</v>
      </c>
      <c r="B1188" s="86" t="s">
        <v>4416</v>
      </c>
      <c r="C1188" s="29" t="s">
        <v>3</v>
      </c>
      <c r="D1188" s="29" t="s">
        <v>3</v>
      </c>
      <c r="E1188" s="29" t="s">
        <v>2</v>
      </c>
      <c r="F1188" s="29" t="s">
        <v>2</v>
      </c>
      <c r="G1188" s="29" t="s">
        <v>2</v>
      </c>
      <c r="H1188" s="29" t="s">
        <v>2</v>
      </c>
      <c r="I1188" s="29" t="s">
        <v>3</v>
      </c>
      <c r="J1188" s="30">
        <v>1</v>
      </c>
      <c r="K1188" s="29" t="s">
        <v>2</v>
      </c>
      <c r="L1188" s="29" t="s">
        <v>2</v>
      </c>
      <c r="M1188" s="29" t="s">
        <v>2</v>
      </c>
      <c r="N1188" s="29" t="s">
        <v>3</v>
      </c>
      <c r="O1188" s="1"/>
      <c r="P1188" s="29" t="s">
        <v>4</v>
      </c>
      <c r="Q1188" s="29"/>
      <c r="R1188" s="85" t="s">
        <v>3</v>
      </c>
      <c r="S1188" s="85" t="s">
        <v>3</v>
      </c>
      <c r="T1188" s="117" t="str">
        <f t="shared" si="108"/>
        <v>ja</v>
      </c>
      <c r="U1188" s="117" t="str">
        <f t="shared" si="109"/>
        <v>ja</v>
      </c>
      <c r="V1188" s="142" t="s">
        <v>4596</v>
      </c>
      <c r="W1188" s="118">
        <f t="shared" si="110"/>
        <v>1</v>
      </c>
      <c r="X1188" s="117" t="str">
        <f t="shared" si="111"/>
        <v>OK</v>
      </c>
      <c r="Y1188" s="117" t="str">
        <f t="shared" si="112"/>
        <v>keine</v>
      </c>
      <c r="Z1188" s="117" t="str">
        <f t="shared" si="113"/>
        <v>OK</v>
      </c>
    </row>
    <row r="1189" spans="1:26" s="117" customFormat="1" ht="12.75" hidden="1" customHeight="1" x14ac:dyDescent="0.35">
      <c r="A1189" s="29" t="s">
        <v>4486</v>
      </c>
      <c r="B1189" s="1" t="s">
        <v>4487</v>
      </c>
      <c r="C1189" s="29" t="s">
        <v>2</v>
      </c>
      <c r="D1189" s="29" t="s">
        <v>2</v>
      </c>
      <c r="E1189" s="29" t="s">
        <v>2</v>
      </c>
      <c r="F1189" s="29" t="s">
        <v>2</v>
      </c>
      <c r="G1189" s="29" t="s">
        <v>2</v>
      </c>
      <c r="H1189" s="29" t="s">
        <v>2</v>
      </c>
      <c r="I1189" s="29" t="s">
        <v>2</v>
      </c>
      <c r="J1189" s="30" t="s">
        <v>2</v>
      </c>
      <c r="K1189" s="29" t="s">
        <v>2</v>
      </c>
      <c r="L1189" s="29" t="s">
        <v>2</v>
      </c>
      <c r="M1189" s="29" t="s">
        <v>2</v>
      </c>
      <c r="N1189" s="29" t="s">
        <v>2</v>
      </c>
      <c r="O1189" s="1" t="s">
        <v>4473</v>
      </c>
      <c r="P1189" s="29" t="s">
        <v>4</v>
      </c>
      <c r="Q1189" s="29"/>
      <c r="R1189" s="85" t="s">
        <v>3</v>
      </c>
      <c r="S1189" s="85" t="s">
        <v>3</v>
      </c>
      <c r="T1189" s="117" t="str">
        <f t="shared" si="108"/>
        <v>nein</v>
      </c>
      <c r="U1189" s="117" t="str">
        <f t="shared" si="109"/>
        <v>nein</v>
      </c>
      <c r="V1189" s="142" t="s">
        <v>4596</v>
      </c>
      <c r="W1189" s="118" t="str">
        <f t="shared" si="110"/>
        <v>nein</v>
      </c>
      <c r="X1189" s="117" t="str">
        <f t="shared" si="111"/>
        <v>OK</v>
      </c>
      <c r="Y1189" s="117" t="str">
        <f t="shared" si="112"/>
        <v>keine</v>
      </c>
      <c r="Z1189" s="117" t="str">
        <f t="shared" si="113"/>
        <v>OK</v>
      </c>
    </row>
    <row r="1190" spans="1:26" s="117" customFormat="1" ht="12.75" hidden="1" customHeight="1" x14ac:dyDescent="0.35">
      <c r="A1190" s="29" t="s">
        <v>3485</v>
      </c>
      <c r="B1190" s="1" t="s">
        <v>847</v>
      </c>
      <c r="C1190" s="29" t="s">
        <v>3</v>
      </c>
      <c r="D1190" s="29" t="s">
        <v>3</v>
      </c>
      <c r="E1190" s="29" t="s">
        <v>2</v>
      </c>
      <c r="F1190" s="29" t="s">
        <v>2</v>
      </c>
      <c r="G1190" s="29" t="s">
        <v>2</v>
      </c>
      <c r="H1190" s="29" t="s">
        <v>2</v>
      </c>
      <c r="I1190" s="29" t="s">
        <v>3</v>
      </c>
      <c r="J1190" s="30">
        <v>2</v>
      </c>
      <c r="K1190" s="29" t="s">
        <v>2</v>
      </c>
      <c r="L1190" s="29" t="s">
        <v>2</v>
      </c>
      <c r="M1190" s="29" t="s">
        <v>2</v>
      </c>
      <c r="N1190" s="29" t="s">
        <v>3</v>
      </c>
      <c r="O1190" s="1"/>
      <c r="P1190" s="29" t="s">
        <v>4</v>
      </c>
      <c r="Q1190" s="29"/>
      <c r="R1190" s="85" t="s">
        <v>3</v>
      </c>
      <c r="S1190" s="85" t="s">
        <v>3</v>
      </c>
      <c r="T1190" s="117" t="str">
        <f t="shared" si="108"/>
        <v>ja</v>
      </c>
      <c r="U1190" s="117" t="str">
        <f t="shared" si="109"/>
        <v>ja</v>
      </c>
      <c r="V1190" s="142" t="s">
        <v>4581</v>
      </c>
      <c r="W1190" s="118">
        <f t="shared" si="110"/>
        <v>2</v>
      </c>
      <c r="X1190" s="117" t="str">
        <f t="shared" si="111"/>
        <v>OK</v>
      </c>
      <c r="Y1190" s="117" t="str">
        <f t="shared" si="112"/>
        <v>keine</v>
      </c>
      <c r="Z1190" s="117" t="str">
        <f t="shared" si="113"/>
        <v>OK</v>
      </c>
    </row>
    <row r="1191" spans="1:26" s="117" customFormat="1" ht="12.75" hidden="1" customHeight="1" x14ac:dyDescent="0.35">
      <c r="A1191" s="29" t="s">
        <v>3486</v>
      </c>
      <c r="B1191" s="1" t="s">
        <v>1702</v>
      </c>
      <c r="C1191" s="29" t="s">
        <v>3</v>
      </c>
      <c r="D1191" s="29" t="s">
        <v>3</v>
      </c>
      <c r="E1191" s="29" t="s">
        <v>2</v>
      </c>
      <c r="F1191" s="29" t="s">
        <v>2</v>
      </c>
      <c r="G1191" s="29" t="s">
        <v>2</v>
      </c>
      <c r="H1191" s="29" t="s">
        <v>2</v>
      </c>
      <c r="I1191" s="29" t="s">
        <v>3</v>
      </c>
      <c r="J1191" s="30">
        <v>2</v>
      </c>
      <c r="K1191" s="29" t="s">
        <v>2</v>
      </c>
      <c r="L1191" s="29" t="s">
        <v>2</v>
      </c>
      <c r="M1191" s="29" t="s">
        <v>2</v>
      </c>
      <c r="N1191" s="29" t="s">
        <v>3</v>
      </c>
      <c r="O1191" s="1"/>
      <c r="P1191" s="29" t="s">
        <v>4</v>
      </c>
      <c r="Q1191" s="29"/>
      <c r="R1191" s="85" t="s">
        <v>2</v>
      </c>
      <c r="S1191" s="85" t="s">
        <v>2</v>
      </c>
      <c r="T1191" s="117" t="str">
        <f t="shared" si="108"/>
        <v>ja</v>
      </c>
      <c r="U1191" s="117" t="str">
        <f t="shared" si="109"/>
        <v>ja</v>
      </c>
      <c r="V1191" s="142" t="s">
        <v>4581</v>
      </c>
      <c r="W1191" s="118">
        <f t="shared" si="110"/>
        <v>2</v>
      </c>
      <c r="X1191" s="117" t="str">
        <f t="shared" si="111"/>
        <v>OK</v>
      </c>
      <c r="Y1191" s="117" t="str">
        <f t="shared" si="112"/>
        <v>keine</v>
      </c>
      <c r="Z1191" s="117" t="str">
        <f t="shared" si="113"/>
        <v>OK</v>
      </c>
    </row>
    <row r="1192" spans="1:26" s="117" customFormat="1" ht="12.75" hidden="1" customHeight="1" x14ac:dyDescent="0.35">
      <c r="A1192" s="29" t="s">
        <v>3487</v>
      </c>
      <c r="B1192" s="1" t="s">
        <v>1986</v>
      </c>
      <c r="C1192" s="29" t="s">
        <v>3</v>
      </c>
      <c r="D1192" s="29" t="s">
        <v>3</v>
      </c>
      <c r="E1192" s="29" t="s">
        <v>2</v>
      </c>
      <c r="F1192" s="29" t="s">
        <v>2</v>
      </c>
      <c r="G1192" s="29" t="s">
        <v>2</v>
      </c>
      <c r="H1192" s="29" t="s">
        <v>2</v>
      </c>
      <c r="I1192" s="29" t="s">
        <v>3</v>
      </c>
      <c r="J1192" s="30">
        <v>1</v>
      </c>
      <c r="K1192" s="29" t="s">
        <v>2</v>
      </c>
      <c r="L1192" s="29" t="s">
        <v>2</v>
      </c>
      <c r="M1192" s="29" t="s">
        <v>2</v>
      </c>
      <c r="N1192" s="29" t="s">
        <v>3</v>
      </c>
      <c r="O1192" s="1"/>
      <c r="P1192" s="29" t="s">
        <v>4</v>
      </c>
      <c r="Q1192" s="29"/>
      <c r="R1192" s="85" t="s">
        <v>3</v>
      </c>
      <c r="S1192" s="85" t="s">
        <v>3</v>
      </c>
      <c r="T1192" s="117" t="str">
        <f t="shared" si="108"/>
        <v>ja</v>
      </c>
      <c r="U1192" s="117" t="str">
        <f t="shared" si="109"/>
        <v>ja</v>
      </c>
      <c r="V1192" s="142" t="s">
        <v>4581</v>
      </c>
      <c r="W1192" s="118">
        <f t="shared" si="110"/>
        <v>1</v>
      </c>
      <c r="X1192" s="117" t="str">
        <f t="shared" si="111"/>
        <v>OK</v>
      </c>
      <c r="Y1192" s="117" t="str">
        <f t="shared" si="112"/>
        <v>keine</v>
      </c>
      <c r="Z1192" s="117" t="str">
        <f t="shared" si="113"/>
        <v>OK</v>
      </c>
    </row>
    <row r="1193" spans="1:26" s="117" customFormat="1" ht="12.75" hidden="1" customHeight="1" x14ac:dyDescent="0.35">
      <c r="A1193" s="29" t="s">
        <v>3488</v>
      </c>
      <c r="B1193" s="1" t="s">
        <v>1703</v>
      </c>
      <c r="C1193" s="29" t="s">
        <v>3</v>
      </c>
      <c r="D1193" s="29" t="s">
        <v>3</v>
      </c>
      <c r="E1193" s="29" t="s">
        <v>2</v>
      </c>
      <c r="F1193" s="29" t="s">
        <v>2</v>
      </c>
      <c r="G1193" s="29" t="s">
        <v>2</v>
      </c>
      <c r="H1193" s="29" t="s">
        <v>2</v>
      </c>
      <c r="I1193" s="29" t="s">
        <v>3</v>
      </c>
      <c r="J1193" s="30">
        <v>2</v>
      </c>
      <c r="K1193" s="29" t="s">
        <v>2</v>
      </c>
      <c r="L1193" s="29" t="s">
        <v>2</v>
      </c>
      <c r="M1193" s="29" t="s">
        <v>2</v>
      </c>
      <c r="N1193" s="29" t="s">
        <v>3</v>
      </c>
      <c r="O1193" s="1"/>
      <c r="P1193" s="29" t="s">
        <v>4</v>
      </c>
      <c r="Q1193" s="29"/>
      <c r="R1193" s="85" t="s">
        <v>3</v>
      </c>
      <c r="S1193" s="85" t="s">
        <v>3</v>
      </c>
      <c r="T1193" s="117" t="str">
        <f t="shared" si="108"/>
        <v>ja</v>
      </c>
      <c r="U1193" s="117" t="str">
        <f t="shared" si="109"/>
        <v>ja</v>
      </c>
      <c r="V1193" s="142" t="s">
        <v>4581</v>
      </c>
      <c r="W1193" s="118">
        <f t="shared" si="110"/>
        <v>2</v>
      </c>
      <c r="X1193" s="117" t="str">
        <f t="shared" si="111"/>
        <v>OK</v>
      </c>
      <c r="Y1193" s="117" t="str">
        <f t="shared" si="112"/>
        <v>keine</v>
      </c>
      <c r="Z1193" s="117" t="str">
        <f t="shared" si="113"/>
        <v>OK</v>
      </c>
    </row>
    <row r="1194" spans="1:26" s="117" customFormat="1" ht="12.75" hidden="1" customHeight="1" x14ac:dyDescent="0.35">
      <c r="A1194" s="29" t="s">
        <v>3489</v>
      </c>
      <c r="B1194" s="1" t="s">
        <v>1868</v>
      </c>
      <c r="C1194" s="29" t="s">
        <v>3</v>
      </c>
      <c r="D1194" s="29" t="s">
        <v>3</v>
      </c>
      <c r="E1194" s="29" t="s">
        <v>2</v>
      </c>
      <c r="F1194" s="29" t="s">
        <v>2</v>
      </c>
      <c r="G1194" s="29" t="s">
        <v>2</v>
      </c>
      <c r="H1194" s="29" t="s">
        <v>2</v>
      </c>
      <c r="I1194" s="29" t="s">
        <v>2</v>
      </c>
      <c r="J1194" s="30" t="s">
        <v>2</v>
      </c>
      <c r="K1194" s="29" t="s">
        <v>2</v>
      </c>
      <c r="L1194" s="29" t="s">
        <v>2</v>
      </c>
      <c r="M1194" s="29" t="s">
        <v>3</v>
      </c>
      <c r="N1194" s="29" t="s">
        <v>3</v>
      </c>
      <c r="O1194" s="1" t="s">
        <v>2409</v>
      </c>
      <c r="P1194" s="29" t="s">
        <v>4</v>
      </c>
      <c r="Q1194" s="29"/>
      <c r="R1194" s="85" t="s">
        <v>2</v>
      </c>
      <c r="S1194" s="85" t="s">
        <v>2</v>
      </c>
      <c r="T1194" s="117" t="str">
        <f t="shared" si="108"/>
        <v>ja</v>
      </c>
      <c r="U1194" s="117" t="str">
        <f t="shared" si="109"/>
        <v>ja</v>
      </c>
      <c r="V1194" s="142" t="s">
        <v>4604</v>
      </c>
      <c r="W1194" s="118" t="str">
        <f t="shared" si="110"/>
        <v>nein</v>
      </c>
      <c r="X1194" s="117" t="str">
        <f t="shared" si="111"/>
        <v>OK</v>
      </c>
      <c r="Y1194" s="117" t="str">
        <f t="shared" si="112"/>
        <v>keine</v>
      </c>
      <c r="Z1194" s="117" t="str">
        <f t="shared" si="113"/>
        <v>OK</v>
      </c>
    </row>
    <row r="1195" spans="1:26" s="117" customFormat="1" ht="12.75" hidden="1" customHeight="1" x14ac:dyDescent="0.35">
      <c r="A1195" s="29" t="s">
        <v>3490</v>
      </c>
      <c r="B1195" s="1" t="s">
        <v>856</v>
      </c>
      <c r="C1195" s="29" t="s">
        <v>3</v>
      </c>
      <c r="D1195" s="29" t="s">
        <v>3</v>
      </c>
      <c r="E1195" s="29" t="s">
        <v>2</v>
      </c>
      <c r="F1195" s="29" t="s">
        <v>2</v>
      </c>
      <c r="G1195" s="29" t="s">
        <v>2</v>
      </c>
      <c r="H1195" s="29" t="s">
        <v>2</v>
      </c>
      <c r="I1195" s="29" t="s">
        <v>3</v>
      </c>
      <c r="J1195" s="30">
        <v>1</v>
      </c>
      <c r="K1195" s="29" t="s">
        <v>2</v>
      </c>
      <c r="L1195" s="29" t="s">
        <v>2</v>
      </c>
      <c r="M1195" s="29" t="s">
        <v>2</v>
      </c>
      <c r="N1195" s="29" t="s">
        <v>3</v>
      </c>
      <c r="O1195" s="1"/>
      <c r="P1195" s="29" t="s">
        <v>4</v>
      </c>
      <c r="Q1195" s="29"/>
      <c r="R1195" s="85" t="s">
        <v>2</v>
      </c>
      <c r="S1195" s="85" t="s">
        <v>2</v>
      </c>
      <c r="T1195" s="117" t="str">
        <f t="shared" si="108"/>
        <v>ja</v>
      </c>
      <c r="U1195" s="117" t="str">
        <f t="shared" si="109"/>
        <v>ja</v>
      </c>
      <c r="V1195" s="142" t="s">
        <v>4577</v>
      </c>
      <c r="W1195" s="118">
        <f t="shared" si="110"/>
        <v>1</v>
      </c>
      <c r="X1195" s="117" t="str">
        <f t="shared" si="111"/>
        <v>OK</v>
      </c>
      <c r="Y1195" s="117" t="str">
        <f t="shared" si="112"/>
        <v>keine</v>
      </c>
      <c r="Z1195" s="117" t="str">
        <f t="shared" si="113"/>
        <v>OK</v>
      </c>
    </row>
    <row r="1196" spans="1:26" s="117" customFormat="1" ht="12.75" hidden="1" customHeight="1" x14ac:dyDescent="0.35">
      <c r="A1196" s="29" t="s">
        <v>3491</v>
      </c>
      <c r="B1196" s="1" t="s">
        <v>852</v>
      </c>
      <c r="C1196" s="29" t="s">
        <v>3</v>
      </c>
      <c r="D1196" s="29" t="s">
        <v>3</v>
      </c>
      <c r="E1196" s="29" t="s">
        <v>2</v>
      </c>
      <c r="F1196" s="29" t="s">
        <v>2</v>
      </c>
      <c r="G1196" s="29" t="s">
        <v>2</v>
      </c>
      <c r="H1196" s="29" t="s">
        <v>2</v>
      </c>
      <c r="I1196" s="29" t="s">
        <v>3</v>
      </c>
      <c r="J1196" s="30">
        <v>1</v>
      </c>
      <c r="K1196" s="29" t="s">
        <v>2</v>
      </c>
      <c r="L1196" s="29" t="s">
        <v>2</v>
      </c>
      <c r="M1196" s="29" t="s">
        <v>2</v>
      </c>
      <c r="N1196" s="29" t="s">
        <v>3</v>
      </c>
      <c r="O1196" s="1"/>
      <c r="P1196" s="29" t="s">
        <v>4</v>
      </c>
      <c r="Q1196" s="29"/>
      <c r="R1196" s="85" t="s">
        <v>2</v>
      </c>
      <c r="S1196" s="85" t="s">
        <v>2</v>
      </c>
      <c r="T1196" s="117" t="str">
        <f t="shared" si="108"/>
        <v>ja</v>
      </c>
      <c r="U1196" s="117" t="str">
        <f t="shared" si="109"/>
        <v>ja</v>
      </c>
      <c r="V1196" s="142" t="s">
        <v>4598</v>
      </c>
      <c r="W1196" s="118">
        <f t="shared" si="110"/>
        <v>1</v>
      </c>
      <c r="X1196" s="117" t="str">
        <f t="shared" si="111"/>
        <v>OK</v>
      </c>
      <c r="Y1196" s="117" t="str">
        <f t="shared" si="112"/>
        <v>keine</v>
      </c>
      <c r="Z1196" s="117" t="str">
        <f t="shared" si="113"/>
        <v>OK</v>
      </c>
    </row>
    <row r="1197" spans="1:26" s="117" customFormat="1" ht="12.75" hidden="1" customHeight="1" x14ac:dyDescent="0.35">
      <c r="A1197" s="29" t="s">
        <v>3492</v>
      </c>
      <c r="B1197" s="1" t="s">
        <v>396</v>
      </c>
      <c r="C1197" s="29" t="s">
        <v>3</v>
      </c>
      <c r="D1197" s="29" t="s">
        <v>3</v>
      </c>
      <c r="E1197" s="29" t="s">
        <v>2</v>
      </c>
      <c r="F1197" s="29" t="s">
        <v>2</v>
      </c>
      <c r="G1197" s="29" t="s">
        <v>2</v>
      </c>
      <c r="H1197" s="29" t="s">
        <v>2</v>
      </c>
      <c r="I1197" s="133" t="s">
        <v>3</v>
      </c>
      <c r="J1197" s="134">
        <v>1</v>
      </c>
      <c r="K1197" s="29" t="s">
        <v>2</v>
      </c>
      <c r="L1197" s="29" t="s">
        <v>2</v>
      </c>
      <c r="M1197" s="29" t="s">
        <v>2</v>
      </c>
      <c r="N1197" s="29" t="s">
        <v>3</v>
      </c>
      <c r="O1197" s="1"/>
      <c r="P1197" s="29" t="s">
        <v>4</v>
      </c>
      <c r="Q1197" s="29"/>
      <c r="R1197" s="85" t="s">
        <v>3</v>
      </c>
      <c r="S1197" s="85" t="s">
        <v>3</v>
      </c>
      <c r="T1197" s="117" t="str">
        <f t="shared" si="108"/>
        <v>ja</v>
      </c>
      <c r="U1197" s="117" t="str">
        <f t="shared" si="109"/>
        <v>ja</v>
      </c>
      <c r="V1197" s="142" t="s">
        <v>4606</v>
      </c>
      <c r="W1197" s="118">
        <f t="shared" si="110"/>
        <v>1</v>
      </c>
      <c r="X1197" s="117" t="str">
        <f t="shared" si="111"/>
        <v>OK</v>
      </c>
      <c r="Y1197" s="117" t="str">
        <f t="shared" si="112"/>
        <v>keine</v>
      </c>
      <c r="Z1197" s="117" t="str">
        <f t="shared" si="113"/>
        <v>OK</v>
      </c>
    </row>
    <row r="1198" spans="1:26" s="117" customFormat="1" ht="12.75" hidden="1" customHeight="1" x14ac:dyDescent="0.35">
      <c r="A1198" s="29" t="s">
        <v>3493</v>
      </c>
      <c r="B1198" s="1" t="s">
        <v>863</v>
      </c>
      <c r="C1198" s="29" t="s">
        <v>3</v>
      </c>
      <c r="D1198" s="29" t="s">
        <v>3</v>
      </c>
      <c r="E1198" s="29" t="s">
        <v>2</v>
      </c>
      <c r="F1198" s="29" t="s">
        <v>2</v>
      </c>
      <c r="G1198" s="29" t="s">
        <v>2</v>
      </c>
      <c r="H1198" s="29" t="s">
        <v>2</v>
      </c>
      <c r="I1198" s="29" t="s">
        <v>3</v>
      </c>
      <c r="J1198" s="30">
        <v>1</v>
      </c>
      <c r="K1198" s="29" t="s">
        <v>2</v>
      </c>
      <c r="L1198" s="29" t="s">
        <v>2</v>
      </c>
      <c r="M1198" s="29" t="s">
        <v>2</v>
      </c>
      <c r="N1198" s="29" t="s">
        <v>3</v>
      </c>
      <c r="O1198" s="1"/>
      <c r="P1198" s="29" t="s">
        <v>4</v>
      </c>
      <c r="Q1198" s="29"/>
      <c r="R1198" s="85" t="s">
        <v>2</v>
      </c>
      <c r="S1198" s="85" t="s">
        <v>2</v>
      </c>
      <c r="T1198" s="117" t="str">
        <f t="shared" si="108"/>
        <v>ja</v>
      </c>
      <c r="U1198" s="117" t="str">
        <f t="shared" si="109"/>
        <v>ja</v>
      </c>
      <c r="V1198" s="142" t="s">
        <v>4580</v>
      </c>
      <c r="W1198" s="118">
        <f t="shared" si="110"/>
        <v>1</v>
      </c>
      <c r="X1198" s="117" t="str">
        <f t="shared" si="111"/>
        <v>OK</v>
      </c>
      <c r="Y1198" s="117" t="str">
        <f t="shared" si="112"/>
        <v>keine</v>
      </c>
      <c r="Z1198" s="117" t="str">
        <f t="shared" si="113"/>
        <v>OK</v>
      </c>
    </row>
    <row r="1199" spans="1:26" s="117" customFormat="1" ht="12.75" hidden="1" customHeight="1" x14ac:dyDescent="0.35">
      <c r="A1199" s="29" t="s">
        <v>2167</v>
      </c>
      <c r="B1199" s="1" t="s">
        <v>2166</v>
      </c>
      <c r="C1199" s="29" t="s">
        <v>3</v>
      </c>
      <c r="D1199" s="29" t="s">
        <v>3</v>
      </c>
      <c r="E1199" s="29" t="s">
        <v>2</v>
      </c>
      <c r="F1199" s="29" t="s">
        <v>2</v>
      </c>
      <c r="G1199" s="29" t="s">
        <v>2</v>
      </c>
      <c r="H1199" s="29" t="s">
        <v>2</v>
      </c>
      <c r="I1199" s="29" t="s">
        <v>3</v>
      </c>
      <c r="J1199" s="30">
        <v>1</v>
      </c>
      <c r="K1199" s="29" t="s">
        <v>2</v>
      </c>
      <c r="L1199" s="29" t="s">
        <v>2</v>
      </c>
      <c r="M1199" s="29" t="s">
        <v>2</v>
      </c>
      <c r="N1199" s="29" t="s">
        <v>3</v>
      </c>
      <c r="O1199" s="1"/>
      <c r="P1199" s="29" t="s">
        <v>4</v>
      </c>
      <c r="Q1199" s="29"/>
      <c r="R1199" s="85" t="s">
        <v>2</v>
      </c>
      <c r="S1199" s="85" t="s">
        <v>2</v>
      </c>
      <c r="T1199" s="117" t="str">
        <f t="shared" si="108"/>
        <v>ja</v>
      </c>
      <c r="U1199" s="117" t="str">
        <f t="shared" si="109"/>
        <v>ja</v>
      </c>
      <c r="V1199" s="142" t="s">
        <v>4577</v>
      </c>
      <c r="W1199" s="118">
        <f t="shared" si="110"/>
        <v>1</v>
      </c>
      <c r="X1199" s="117" t="str">
        <f t="shared" si="111"/>
        <v>OK</v>
      </c>
      <c r="Y1199" s="117" t="str">
        <f t="shared" si="112"/>
        <v>keine</v>
      </c>
      <c r="Z1199" s="117" t="str">
        <f t="shared" si="113"/>
        <v>OK</v>
      </c>
    </row>
    <row r="1200" spans="1:26" s="117" customFormat="1" ht="12.75" hidden="1" customHeight="1" x14ac:dyDescent="0.35">
      <c r="A1200" s="29" t="s">
        <v>2109</v>
      </c>
      <c r="B1200" s="1" t="s">
        <v>2108</v>
      </c>
      <c r="C1200" s="29" t="s">
        <v>3</v>
      </c>
      <c r="D1200" s="29" t="s">
        <v>3</v>
      </c>
      <c r="E1200" s="29" t="s">
        <v>2</v>
      </c>
      <c r="F1200" s="29" t="s">
        <v>2</v>
      </c>
      <c r="G1200" s="29" t="s">
        <v>2</v>
      </c>
      <c r="H1200" s="29" t="s">
        <v>2</v>
      </c>
      <c r="I1200" s="29" t="s">
        <v>3</v>
      </c>
      <c r="J1200" s="30">
        <v>1</v>
      </c>
      <c r="K1200" s="29" t="s">
        <v>2</v>
      </c>
      <c r="L1200" s="29" t="s">
        <v>2</v>
      </c>
      <c r="M1200" s="29" t="s">
        <v>2</v>
      </c>
      <c r="N1200" s="29" t="s">
        <v>3</v>
      </c>
      <c r="O1200" s="1"/>
      <c r="P1200" s="29" t="s">
        <v>4</v>
      </c>
      <c r="Q1200" s="29"/>
      <c r="R1200" s="85" t="s">
        <v>2</v>
      </c>
      <c r="S1200" s="85" t="s">
        <v>2</v>
      </c>
      <c r="T1200" s="117" t="str">
        <f t="shared" si="108"/>
        <v>ja</v>
      </c>
      <c r="U1200" s="117" t="str">
        <f t="shared" si="109"/>
        <v>ja</v>
      </c>
      <c r="V1200" s="142" t="s">
        <v>4577</v>
      </c>
      <c r="W1200" s="118">
        <f t="shared" si="110"/>
        <v>1</v>
      </c>
      <c r="X1200" s="117" t="str">
        <f t="shared" si="111"/>
        <v>OK</v>
      </c>
      <c r="Y1200" s="117" t="str">
        <f t="shared" si="112"/>
        <v>keine</v>
      </c>
      <c r="Z1200" s="117" t="str">
        <f t="shared" si="113"/>
        <v>OK</v>
      </c>
    </row>
    <row r="1201" spans="1:26" s="117" customFormat="1" ht="12.75" hidden="1" customHeight="1" x14ac:dyDescent="0.35">
      <c r="A1201" s="29" t="s">
        <v>3494</v>
      </c>
      <c r="B1201" s="1" t="s">
        <v>216</v>
      </c>
      <c r="C1201" s="29" t="s">
        <v>3</v>
      </c>
      <c r="D1201" s="29" t="s">
        <v>3</v>
      </c>
      <c r="E1201" s="29" t="s">
        <v>2</v>
      </c>
      <c r="F1201" s="29" t="s">
        <v>2</v>
      </c>
      <c r="G1201" s="29" t="s">
        <v>2</v>
      </c>
      <c r="H1201" s="29" t="s">
        <v>2</v>
      </c>
      <c r="I1201" s="29" t="s">
        <v>3</v>
      </c>
      <c r="J1201" s="30">
        <v>1</v>
      </c>
      <c r="K1201" s="29" t="s">
        <v>2</v>
      </c>
      <c r="L1201" s="29" t="s">
        <v>2</v>
      </c>
      <c r="M1201" s="29" t="s">
        <v>2</v>
      </c>
      <c r="N1201" s="29" t="s">
        <v>3</v>
      </c>
      <c r="O1201" s="1"/>
      <c r="P1201" s="29" t="s">
        <v>4</v>
      </c>
      <c r="Q1201" s="29"/>
      <c r="R1201" s="85" t="s">
        <v>3</v>
      </c>
      <c r="S1201" s="85" t="s">
        <v>3</v>
      </c>
      <c r="T1201" s="117" t="str">
        <f t="shared" si="108"/>
        <v>ja</v>
      </c>
      <c r="U1201" s="117" t="str">
        <f t="shared" si="109"/>
        <v>ja</v>
      </c>
      <c r="V1201" s="142" t="s">
        <v>4605</v>
      </c>
      <c r="W1201" s="118">
        <f t="shared" si="110"/>
        <v>1</v>
      </c>
      <c r="X1201" s="117" t="str">
        <f t="shared" si="111"/>
        <v>OK</v>
      </c>
      <c r="Y1201" s="117" t="str">
        <f t="shared" si="112"/>
        <v>keine</v>
      </c>
      <c r="Z1201" s="117" t="str">
        <f t="shared" si="113"/>
        <v>OK</v>
      </c>
    </row>
    <row r="1202" spans="1:26" s="117" customFormat="1" ht="12.75" hidden="1" customHeight="1" x14ac:dyDescent="0.35">
      <c r="A1202" s="29" t="s">
        <v>3495</v>
      </c>
      <c r="B1202" s="1" t="s">
        <v>864</v>
      </c>
      <c r="C1202" s="29" t="s">
        <v>3</v>
      </c>
      <c r="D1202" s="29" t="s">
        <v>3</v>
      </c>
      <c r="E1202" s="29" t="s">
        <v>2</v>
      </c>
      <c r="F1202" s="29" t="s">
        <v>2</v>
      </c>
      <c r="G1202" s="29" t="s">
        <v>2</v>
      </c>
      <c r="H1202" s="29" t="s">
        <v>2</v>
      </c>
      <c r="I1202" s="29" t="s">
        <v>3</v>
      </c>
      <c r="J1202" s="30">
        <v>3</v>
      </c>
      <c r="K1202" s="29" t="s">
        <v>2</v>
      </c>
      <c r="L1202" s="29" t="s">
        <v>2</v>
      </c>
      <c r="M1202" s="29" t="s">
        <v>2</v>
      </c>
      <c r="N1202" s="29" t="s">
        <v>3</v>
      </c>
      <c r="O1202" s="1"/>
      <c r="P1202" s="29" t="s">
        <v>57</v>
      </c>
      <c r="Q1202" s="29"/>
      <c r="R1202" s="85" t="s">
        <v>2</v>
      </c>
      <c r="S1202" s="85" t="s">
        <v>2</v>
      </c>
      <c r="T1202" s="117" t="str">
        <f t="shared" si="108"/>
        <v>ja</v>
      </c>
      <c r="U1202" s="117" t="str">
        <f t="shared" si="109"/>
        <v>ja</v>
      </c>
      <c r="V1202" s="142" t="s">
        <v>4605</v>
      </c>
      <c r="W1202" s="118">
        <f t="shared" si="110"/>
        <v>3</v>
      </c>
      <c r="X1202" s="117" t="str">
        <f t="shared" si="111"/>
        <v>OK</v>
      </c>
      <c r="Y1202" s="117" t="str">
        <f t="shared" si="112"/>
        <v>1193/1207</v>
      </c>
      <c r="Z1202" s="117" t="str">
        <f t="shared" si="113"/>
        <v>OK</v>
      </c>
    </row>
    <row r="1203" spans="1:26" s="117" customFormat="1" ht="12.75" hidden="1" customHeight="1" x14ac:dyDescent="0.35">
      <c r="A1203" s="29" t="s">
        <v>3496</v>
      </c>
      <c r="B1203" s="1" t="s">
        <v>865</v>
      </c>
      <c r="C1203" s="29" t="s">
        <v>3</v>
      </c>
      <c r="D1203" s="29" t="s">
        <v>3</v>
      </c>
      <c r="E1203" s="29" t="s">
        <v>2</v>
      </c>
      <c r="F1203" s="29" t="s">
        <v>2</v>
      </c>
      <c r="G1203" s="29" t="s">
        <v>2</v>
      </c>
      <c r="H1203" s="29" t="s">
        <v>2</v>
      </c>
      <c r="I1203" s="29" t="s">
        <v>3</v>
      </c>
      <c r="J1203" s="30">
        <v>1</v>
      </c>
      <c r="K1203" s="29" t="s">
        <v>2</v>
      </c>
      <c r="L1203" s="29" t="s">
        <v>2</v>
      </c>
      <c r="M1203" s="29" t="s">
        <v>2</v>
      </c>
      <c r="N1203" s="29" t="s">
        <v>3</v>
      </c>
      <c r="O1203" s="1"/>
      <c r="P1203" s="29" t="s">
        <v>4</v>
      </c>
      <c r="Q1203" s="29"/>
      <c r="R1203" s="85" t="s">
        <v>3</v>
      </c>
      <c r="S1203" s="85" t="s">
        <v>3</v>
      </c>
      <c r="T1203" s="117" t="str">
        <f t="shared" si="108"/>
        <v>ja</v>
      </c>
      <c r="U1203" s="117" t="str">
        <f t="shared" si="109"/>
        <v>ja</v>
      </c>
      <c r="V1203" s="142" t="s">
        <v>4580</v>
      </c>
      <c r="W1203" s="118">
        <f t="shared" si="110"/>
        <v>1</v>
      </c>
      <c r="X1203" s="117" t="str">
        <f t="shared" si="111"/>
        <v>OK</v>
      </c>
      <c r="Y1203" s="117" t="str">
        <f t="shared" si="112"/>
        <v>keine</v>
      </c>
      <c r="Z1203" s="117" t="str">
        <f t="shared" si="113"/>
        <v>OK</v>
      </c>
    </row>
    <row r="1204" spans="1:26" s="117" customFormat="1" ht="12.75" hidden="1" customHeight="1" x14ac:dyDescent="0.35">
      <c r="A1204" s="29" t="s">
        <v>3497</v>
      </c>
      <c r="B1204" s="1" t="s">
        <v>1100</v>
      </c>
      <c r="C1204" s="29" t="s">
        <v>3</v>
      </c>
      <c r="D1204" s="29" t="s">
        <v>3</v>
      </c>
      <c r="E1204" s="29" t="s">
        <v>2</v>
      </c>
      <c r="F1204" s="29" t="s">
        <v>2</v>
      </c>
      <c r="G1204" s="29" t="s">
        <v>2</v>
      </c>
      <c r="H1204" s="29" t="s">
        <v>2</v>
      </c>
      <c r="I1204" s="29" t="s">
        <v>3</v>
      </c>
      <c r="J1204" s="30">
        <v>1</v>
      </c>
      <c r="K1204" s="29" t="s">
        <v>2</v>
      </c>
      <c r="L1204" s="29" t="s">
        <v>2</v>
      </c>
      <c r="M1204" s="29" t="s">
        <v>2</v>
      </c>
      <c r="N1204" s="29" t="s">
        <v>3</v>
      </c>
      <c r="O1204" s="1"/>
      <c r="P1204" s="29" t="s">
        <v>4</v>
      </c>
      <c r="Q1204" s="29"/>
      <c r="R1204" s="85" t="s">
        <v>2</v>
      </c>
      <c r="S1204" s="85" t="s">
        <v>2</v>
      </c>
      <c r="T1204" s="117" t="str">
        <f t="shared" si="108"/>
        <v>ja</v>
      </c>
      <c r="U1204" s="117" t="str">
        <f t="shared" si="109"/>
        <v>ja</v>
      </c>
      <c r="V1204" s="142" t="s">
        <v>4605</v>
      </c>
      <c r="W1204" s="118">
        <f t="shared" si="110"/>
        <v>1</v>
      </c>
      <c r="X1204" s="117" t="str">
        <f t="shared" si="111"/>
        <v>OK</v>
      </c>
      <c r="Y1204" s="117" t="str">
        <f t="shared" si="112"/>
        <v>keine</v>
      </c>
      <c r="Z1204" s="117" t="str">
        <f t="shared" si="113"/>
        <v>OK</v>
      </c>
    </row>
    <row r="1205" spans="1:26" s="117" customFormat="1" ht="12.75" hidden="1" customHeight="1" x14ac:dyDescent="0.35">
      <c r="A1205" s="29" t="s">
        <v>2057</v>
      </c>
      <c r="B1205" s="1" t="s">
        <v>2056</v>
      </c>
      <c r="C1205" s="29" t="s">
        <v>3</v>
      </c>
      <c r="D1205" s="29" t="s">
        <v>3</v>
      </c>
      <c r="E1205" s="29" t="s">
        <v>2</v>
      </c>
      <c r="F1205" s="29" t="s">
        <v>2</v>
      </c>
      <c r="G1205" s="29" t="s">
        <v>2</v>
      </c>
      <c r="H1205" s="29" t="s">
        <v>2</v>
      </c>
      <c r="I1205" s="29" t="s">
        <v>3</v>
      </c>
      <c r="J1205" s="30">
        <v>1</v>
      </c>
      <c r="K1205" s="29" t="s">
        <v>2</v>
      </c>
      <c r="L1205" s="29" t="s">
        <v>2</v>
      </c>
      <c r="M1205" s="29" t="s">
        <v>2</v>
      </c>
      <c r="N1205" s="29" t="s">
        <v>3</v>
      </c>
      <c r="O1205" s="1"/>
      <c r="P1205" s="29" t="s">
        <v>4</v>
      </c>
      <c r="Q1205" s="29"/>
      <c r="R1205" s="85" t="s">
        <v>3</v>
      </c>
      <c r="S1205" s="85" t="s">
        <v>3</v>
      </c>
      <c r="T1205" s="117" t="str">
        <f t="shared" si="108"/>
        <v>ja</v>
      </c>
      <c r="U1205" s="117" t="str">
        <f t="shared" si="109"/>
        <v>ja</v>
      </c>
      <c r="V1205" s="142" t="s">
        <v>4605</v>
      </c>
      <c r="W1205" s="118">
        <f t="shared" si="110"/>
        <v>1</v>
      </c>
      <c r="X1205" s="117" t="str">
        <f t="shared" si="111"/>
        <v>OK</v>
      </c>
      <c r="Y1205" s="117" t="str">
        <f t="shared" si="112"/>
        <v>keine</v>
      </c>
      <c r="Z1205" s="117" t="str">
        <f t="shared" si="113"/>
        <v>OK</v>
      </c>
    </row>
    <row r="1206" spans="1:26" s="117" customFormat="1" ht="12.75" hidden="1" customHeight="1" x14ac:dyDescent="0.35">
      <c r="A1206" s="29" t="s">
        <v>3498</v>
      </c>
      <c r="B1206" s="1" t="s">
        <v>168</v>
      </c>
      <c r="C1206" s="29" t="s">
        <v>3</v>
      </c>
      <c r="D1206" s="29" t="s">
        <v>3</v>
      </c>
      <c r="E1206" s="29" t="s">
        <v>2</v>
      </c>
      <c r="F1206" s="29" t="s">
        <v>2</v>
      </c>
      <c r="G1206" s="29" t="s">
        <v>2</v>
      </c>
      <c r="H1206" s="29" t="s">
        <v>2</v>
      </c>
      <c r="I1206" s="133" t="s">
        <v>3</v>
      </c>
      <c r="J1206" s="134">
        <v>1</v>
      </c>
      <c r="K1206" s="29" t="s">
        <v>2</v>
      </c>
      <c r="L1206" s="29" t="s">
        <v>2</v>
      </c>
      <c r="M1206" s="29" t="s">
        <v>2</v>
      </c>
      <c r="N1206" s="29" t="s">
        <v>3</v>
      </c>
      <c r="O1206" s="1"/>
      <c r="P1206" s="29" t="s">
        <v>4</v>
      </c>
      <c r="Q1206" s="29"/>
      <c r="R1206" s="85" t="s">
        <v>2</v>
      </c>
      <c r="S1206" s="85" t="s">
        <v>2</v>
      </c>
      <c r="T1206" s="117" t="str">
        <f t="shared" si="108"/>
        <v>ja</v>
      </c>
      <c r="U1206" s="117" t="str">
        <f t="shared" si="109"/>
        <v>ja</v>
      </c>
      <c r="V1206" s="142" t="s">
        <v>4606</v>
      </c>
      <c r="W1206" s="118">
        <f t="shared" si="110"/>
        <v>1</v>
      </c>
      <c r="X1206" s="117" t="str">
        <f t="shared" si="111"/>
        <v>OK</v>
      </c>
      <c r="Y1206" s="117" t="str">
        <f t="shared" si="112"/>
        <v>keine</v>
      </c>
      <c r="Z1206" s="117" t="str">
        <f t="shared" si="113"/>
        <v>OK</v>
      </c>
    </row>
    <row r="1207" spans="1:26" s="117" customFormat="1" ht="12.75" customHeight="1" x14ac:dyDescent="0.35">
      <c r="A1207" s="29" t="s">
        <v>2242</v>
      </c>
      <c r="B1207" s="1" t="s">
        <v>2241</v>
      </c>
      <c r="C1207" s="29" t="s">
        <v>3</v>
      </c>
      <c r="D1207" s="29" t="s">
        <v>3</v>
      </c>
      <c r="E1207" s="29" t="s">
        <v>2</v>
      </c>
      <c r="F1207" s="29" t="s">
        <v>2</v>
      </c>
      <c r="G1207" s="29" t="s">
        <v>3</v>
      </c>
      <c r="H1207" s="29" t="s">
        <v>2</v>
      </c>
      <c r="I1207" s="29" t="s">
        <v>3</v>
      </c>
      <c r="J1207" s="30">
        <v>1</v>
      </c>
      <c r="K1207" s="29" t="s">
        <v>2</v>
      </c>
      <c r="L1207" s="29" t="s">
        <v>2</v>
      </c>
      <c r="M1207" s="29" t="s">
        <v>2</v>
      </c>
      <c r="N1207" s="29" t="s">
        <v>3</v>
      </c>
      <c r="O1207" s="1" t="s">
        <v>4468</v>
      </c>
      <c r="P1207" s="29" t="s">
        <v>4</v>
      </c>
      <c r="Q1207" s="29" t="s">
        <v>4442</v>
      </c>
      <c r="R1207" s="85" t="s">
        <v>3</v>
      </c>
      <c r="S1207" s="85" t="s">
        <v>3</v>
      </c>
      <c r="T1207" s="117" t="str">
        <f t="shared" si="108"/>
        <v>ja</v>
      </c>
      <c r="U1207" s="117" t="str">
        <f t="shared" si="109"/>
        <v>ja</v>
      </c>
      <c r="V1207" s="142" t="s">
        <v>4579</v>
      </c>
      <c r="W1207" s="118">
        <f t="shared" si="110"/>
        <v>1</v>
      </c>
      <c r="X1207" s="117" t="str">
        <f t="shared" si="111"/>
        <v>OK</v>
      </c>
      <c r="Y1207" s="117" t="str">
        <f t="shared" si="112"/>
        <v>keine</v>
      </c>
      <c r="Z1207" s="117" t="str">
        <f t="shared" si="113"/>
        <v>OK</v>
      </c>
    </row>
    <row r="1208" spans="1:26" s="117" customFormat="1" ht="12.75" hidden="1" customHeight="1" x14ac:dyDescent="0.35">
      <c r="A1208" s="29" t="s">
        <v>3499</v>
      </c>
      <c r="B1208" s="1" t="s">
        <v>651</v>
      </c>
      <c r="C1208" s="29" t="s">
        <v>3</v>
      </c>
      <c r="D1208" s="29" t="s">
        <v>3</v>
      </c>
      <c r="E1208" s="29" t="s">
        <v>2</v>
      </c>
      <c r="F1208" s="29" t="s">
        <v>2</v>
      </c>
      <c r="G1208" s="29" t="s">
        <v>2</v>
      </c>
      <c r="H1208" s="29" t="s">
        <v>2</v>
      </c>
      <c r="I1208" s="29" t="s">
        <v>2</v>
      </c>
      <c r="J1208" s="30" t="s">
        <v>2</v>
      </c>
      <c r="K1208" s="29" t="s">
        <v>2</v>
      </c>
      <c r="L1208" s="29" t="s">
        <v>2</v>
      </c>
      <c r="M1208" s="29" t="s">
        <v>2</v>
      </c>
      <c r="N1208" s="29" t="s">
        <v>3</v>
      </c>
      <c r="O1208" s="1" t="s">
        <v>2409</v>
      </c>
      <c r="P1208" s="29" t="s">
        <v>58</v>
      </c>
      <c r="Q1208" s="29"/>
      <c r="R1208" s="85" t="s">
        <v>2</v>
      </c>
      <c r="S1208" s="85" t="s">
        <v>2</v>
      </c>
      <c r="T1208" s="117" t="str">
        <f t="shared" si="108"/>
        <v>ja</v>
      </c>
      <c r="U1208" s="117" t="str">
        <f t="shared" si="109"/>
        <v>ja</v>
      </c>
      <c r="V1208" s="142" t="s">
        <v>4579</v>
      </c>
      <c r="W1208" s="118" t="str">
        <f t="shared" si="110"/>
        <v>nein</v>
      </c>
      <c r="X1208" s="117" t="str">
        <f t="shared" si="111"/>
        <v>OK</v>
      </c>
      <c r="Y1208" s="117" t="str">
        <f t="shared" si="112"/>
        <v>1194/1199</v>
      </c>
      <c r="Z1208" s="117" t="str">
        <f t="shared" si="113"/>
        <v>OK</v>
      </c>
    </row>
    <row r="1209" spans="1:26" s="117" customFormat="1" ht="12.75" customHeight="1" x14ac:dyDescent="0.35">
      <c r="A1209" s="29" t="s">
        <v>3500</v>
      </c>
      <c r="B1209" s="1" t="s">
        <v>1987</v>
      </c>
      <c r="C1209" s="29" t="s">
        <v>3</v>
      </c>
      <c r="D1209" s="29" t="s">
        <v>3</v>
      </c>
      <c r="E1209" s="29" t="s">
        <v>2</v>
      </c>
      <c r="F1209" s="29" t="s">
        <v>2</v>
      </c>
      <c r="G1209" s="29" t="s">
        <v>3</v>
      </c>
      <c r="H1209" s="29" t="s">
        <v>2</v>
      </c>
      <c r="I1209" s="29" t="s">
        <v>3</v>
      </c>
      <c r="J1209" s="30">
        <v>1</v>
      </c>
      <c r="K1209" s="29" t="s">
        <v>2</v>
      </c>
      <c r="L1209" s="29" t="s">
        <v>2</v>
      </c>
      <c r="M1209" s="29" t="s">
        <v>2</v>
      </c>
      <c r="N1209" s="29" t="s">
        <v>3</v>
      </c>
      <c r="O1209" s="1" t="s">
        <v>4468</v>
      </c>
      <c r="P1209" s="29" t="s">
        <v>4</v>
      </c>
      <c r="Q1209" s="29" t="s">
        <v>4442</v>
      </c>
      <c r="R1209" s="85" t="s">
        <v>3</v>
      </c>
      <c r="S1209" s="85" t="s">
        <v>3</v>
      </c>
      <c r="T1209" s="117" t="str">
        <f t="shared" si="108"/>
        <v>ja</v>
      </c>
      <c r="U1209" s="117" t="str">
        <f t="shared" si="109"/>
        <v>ja</v>
      </c>
      <c r="V1209" s="142" t="s">
        <v>4579</v>
      </c>
      <c r="W1209" s="118">
        <f t="shared" si="110"/>
        <v>1</v>
      </c>
      <c r="X1209" s="117" t="str">
        <f t="shared" si="111"/>
        <v>OK</v>
      </c>
      <c r="Y1209" s="117" t="str">
        <f t="shared" si="112"/>
        <v>keine</v>
      </c>
      <c r="Z1209" s="117" t="str">
        <f t="shared" si="113"/>
        <v>OK</v>
      </c>
    </row>
    <row r="1210" spans="1:26" s="117" customFormat="1" ht="12.75" customHeight="1" x14ac:dyDescent="0.35">
      <c r="A1210" s="29" t="s">
        <v>3501</v>
      </c>
      <c r="B1210" s="1" t="s">
        <v>1988</v>
      </c>
      <c r="C1210" s="29" t="s">
        <v>3</v>
      </c>
      <c r="D1210" s="29" t="s">
        <v>3</v>
      </c>
      <c r="E1210" s="29" t="s">
        <v>2</v>
      </c>
      <c r="F1210" s="29" t="s">
        <v>2</v>
      </c>
      <c r="G1210" s="29" t="s">
        <v>3</v>
      </c>
      <c r="H1210" s="29" t="s">
        <v>2</v>
      </c>
      <c r="I1210" s="29" t="s">
        <v>3</v>
      </c>
      <c r="J1210" s="30">
        <v>1</v>
      </c>
      <c r="K1210" s="29" t="s">
        <v>2</v>
      </c>
      <c r="L1210" s="29" t="s">
        <v>2</v>
      </c>
      <c r="M1210" s="29" t="s">
        <v>2</v>
      </c>
      <c r="N1210" s="29" t="s">
        <v>3</v>
      </c>
      <c r="O1210" s="1" t="s">
        <v>4468</v>
      </c>
      <c r="P1210" s="29" t="s">
        <v>4</v>
      </c>
      <c r="Q1210" s="29" t="s">
        <v>4442</v>
      </c>
      <c r="R1210" s="85" t="s">
        <v>3</v>
      </c>
      <c r="S1210" s="85" t="s">
        <v>3</v>
      </c>
      <c r="T1210" s="117" t="str">
        <f t="shared" si="108"/>
        <v>ja</v>
      </c>
      <c r="U1210" s="117" t="str">
        <f t="shared" si="109"/>
        <v>ja</v>
      </c>
      <c r="V1210" s="142" t="s">
        <v>4579</v>
      </c>
      <c r="W1210" s="118">
        <f t="shared" si="110"/>
        <v>1</v>
      </c>
      <c r="X1210" s="117" t="str">
        <f t="shared" si="111"/>
        <v>OK</v>
      </c>
      <c r="Y1210" s="117" t="str">
        <f t="shared" si="112"/>
        <v>keine</v>
      </c>
      <c r="Z1210" s="117" t="str">
        <f t="shared" si="113"/>
        <v>OK</v>
      </c>
    </row>
    <row r="1211" spans="1:26" s="117" customFormat="1" ht="12.75" hidden="1" customHeight="1" x14ac:dyDescent="0.35">
      <c r="A1211" s="29" t="s">
        <v>3502</v>
      </c>
      <c r="B1211" s="1" t="s">
        <v>1872</v>
      </c>
      <c r="C1211" s="29" t="s">
        <v>3</v>
      </c>
      <c r="D1211" s="29" t="s">
        <v>3</v>
      </c>
      <c r="E1211" s="29" t="s">
        <v>2</v>
      </c>
      <c r="F1211" s="29" t="s">
        <v>2</v>
      </c>
      <c r="G1211" s="29" t="s">
        <v>2</v>
      </c>
      <c r="H1211" s="29" t="s">
        <v>2</v>
      </c>
      <c r="I1211" s="29" t="s">
        <v>3</v>
      </c>
      <c r="J1211" s="30">
        <v>1</v>
      </c>
      <c r="K1211" s="29" t="s">
        <v>2</v>
      </c>
      <c r="L1211" s="29" t="s">
        <v>2</v>
      </c>
      <c r="M1211" s="29" t="s">
        <v>2</v>
      </c>
      <c r="N1211" s="29" t="s">
        <v>3</v>
      </c>
      <c r="O1211" s="1"/>
      <c r="P1211" s="29" t="s">
        <v>4</v>
      </c>
      <c r="Q1211" s="29"/>
      <c r="R1211" s="85" t="s">
        <v>3</v>
      </c>
      <c r="S1211" s="85" t="s">
        <v>3</v>
      </c>
      <c r="T1211" s="117" t="str">
        <f t="shared" si="108"/>
        <v>ja</v>
      </c>
      <c r="U1211" s="117" t="str">
        <f t="shared" si="109"/>
        <v>ja</v>
      </c>
      <c r="V1211" s="142" t="s">
        <v>4579</v>
      </c>
      <c r="W1211" s="118">
        <f t="shared" si="110"/>
        <v>1</v>
      </c>
      <c r="X1211" s="117" t="str">
        <f t="shared" si="111"/>
        <v>OK</v>
      </c>
      <c r="Y1211" s="117" t="str">
        <f t="shared" si="112"/>
        <v>keine</v>
      </c>
      <c r="Z1211" s="117" t="str">
        <f t="shared" si="113"/>
        <v>OK</v>
      </c>
    </row>
    <row r="1212" spans="1:26" s="117" customFormat="1" ht="12.75" hidden="1" customHeight="1" x14ac:dyDescent="0.35">
      <c r="A1212" s="29" t="s">
        <v>3503</v>
      </c>
      <c r="B1212" s="1" t="s">
        <v>961</v>
      </c>
      <c r="C1212" s="29" t="s">
        <v>3</v>
      </c>
      <c r="D1212" s="29" t="s">
        <v>3</v>
      </c>
      <c r="E1212" s="29" t="s">
        <v>2</v>
      </c>
      <c r="F1212" s="29" t="s">
        <v>2</v>
      </c>
      <c r="G1212" s="29" t="s">
        <v>2</v>
      </c>
      <c r="H1212" s="29" t="s">
        <v>2</v>
      </c>
      <c r="I1212" s="29" t="s">
        <v>3</v>
      </c>
      <c r="J1212" s="30">
        <v>1</v>
      </c>
      <c r="K1212" s="29" t="s">
        <v>2</v>
      </c>
      <c r="L1212" s="29" t="s">
        <v>2</v>
      </c>
      <c r="M1212" s="29" t="s">
        <v>2</v>
      </c>
      <c r="N1212" s="29" t="s">
        <v>3</v>
      </c>
      <c r="O1212" s="1"/>
      <c r="P1212" s="29" t="s">
        <v>4</v>
      </c>
      <c r="Q1212" s="29"/>
      <c r="R1212" s="85" t="s">
        <v>3</v>
      </c>
      <c r="S1212" s="85" t="s">
        <v>3</v>
      </c>
      <c r="T1212" s="117" t="str">
        <f t="shared" si="108"/>
        <v>ja</v>
      </c>
      <c r="U1212" s="117" t="str">
        <f t="shared" si="109"/>
        <v>ja</v>
      </c>
      <c r="V1212" s="142" t="s">
        <v>4597</v>
      </c>
      <c r="W1212" s="118">
        <f t="shared" si="110"/>
        <v>1</v>
      </c>
      <c r="X1212" s="117" t="str">
        <f t="shared" si="111"/>
        <v>OK</v>
      </c>
      <c r="Y1212" s="117" t="str">
        <f t="shared" si="112"/>
        <v>keine</v>
      </c>
      <c r="Z1212" s="117" t="str">
        <f t="shared" si="113"/>
        <v>OK</v>
      </c>
    </row>
    <row r="1213" spans="1:26" s="117" customFormat="1" ht="12.75" hidden="1" customHeight="1" x14ac:dyDescent="0.35">
      <c r="A1213" s="29" t="s">
        <v>3504</v>
      </c>
      <c r="B1213" s="1" t="s">
        <v>1671</v>
      </c>
      <c r="C1213" s="29" t="s">
        <v>3</v>
      </c>
      <c r="D1213" s="29" t="s">
        <v>3</v>
      </c>
      <c r="E1213" s="29" t="s">
        <v>2</v>
      </c>
      <c r="F1213" s="29" t="s">
        <v>2</v>
      </c>
      <c r="G1213" s="29" t="s">
        <v>2</v>
      </c>
      <c r="H1213" s="29" t="s">
        <v>2</v>
      </c>
      <c r="I1213" s="30" t="s">
        <v>3</v>
      </c>
      <c r="J1213" s="30">
        <v>4</v>
      </c>
      <c r="K1213" s="29" t="s">
        <v>2</v>
      </c>
      <c r="L1213" s="29" t="s">
        <v>2</v>
      </c>
      <c r="M1213" s="29" t="s">
        <v>2</v>
      </c>
      <c r="N1213" s="29" t="s">
        <v>3</v>
      </c>
      <c r="O1213" s="1" t="s">
        <v>2412</v>
      </c>
      <c r="P1213" s="29" t="s">
        <v>4438</v>
      </c>
      <c r="Q1213" s="29"/>
      <c r="R1213" s="85" t="s">
        <v>2</v>
      </c>
      <c r="S1213" s="85" t="s">
        <v>2</v>
      </c>
      <c r="T1213" s="117" t="str">
        <f t="shared" si="108"/>
        <v>ja</v>
      </c>
      <c r="U1213" s="117" t="str">
        <f t="shared" si="109"/>
        <v>ja</v>
      </c>
      <c r="V1213" s="142" t="s">
        <v>4587</v>
      </c>
      <c r="W1213" s="118">
        <f t="shared" si="110"/>
        <v>4</v>
      </c>
      <c r="X1213" s="117" t="str">
        <f t="shared" si="111"/>
        <v>OK</v>
      </c>
      <c r="Y1213" s="117" t="str">
        <f t="shared" si="112"/>
        <v>1193/1207/1195</v>
      </c>
      <c r="Z1213" s="117" t="str">
        <f t="shared" si="113"/>
        <v>OK</v>
      </c>
    </row>
    <row r="1214" spans="1:26" s="117" customFormat="1" ht="12.75" hidden="1" customHeight="1" x14ac:dyDescent="0.35">
      <c r="A1214" s="29" t="s">
        <v>3505</v>
      </c>
      <c r="B1214" s="1" t="s">
        <v>1672</v>
      </c>
      <c r="C1214" s="29" t="s">
        <v>3</v>
      </c>
      <c r="D1214" s="29" t="s">
        <v>3</v>
      </c>
      <c r="E1214" s="29" t="s">
        <v>2</v>
      </c>
      <c r="F1214" s="29" t="s">
        <v>2</v>
      </c>
      <c r="G1214" s="29" t="s">
        <v>2</v>
      </c>
      <c r="H1214" s="29" t="s">
        <v>2</v>
      </c>
      <c r="I1214" s="30" t="s">
        <v>3</v>
      </c>
      <c r="J1214" s="30">
        <v>4</v>
      </c>
      <c r="K1214" s="29" t="s">
        <v>2</v>
      </c>
      <c r="L1214" s="29" t="s">
        <v>2</v>
      </c>
      <c r="M1214" s="29" t="s">
        <v>2</v>
      </c>
      <c r="N1214" s="29" t="s">
        <v>3</v>
      </c>
      <c r="O1214" s="1" t="s">
        <v>2412</v>
      </c>
      <c r="P1214" s="29" t="s">
        <v>4438</v>
      </c>
      <c r="Q1214" s="29"/>
      <c r="R1214" s="85" t="s">
        <v>2</v>
      </c>
      <c r="S1214" s="85" t="s">
        <v>2</v>
      </c>
      <c r="T1214" s="117" t="str">
        <f t="shared" si="108"/>
        <v>ja</v>
      </c>
      <c r="U1214" s="117" t="str">
        <f t="shared" si="109"/>
        <v>ja</v>
      </c>
      <c r="V1214" s="142" t="s">
        <v>4587</v>
      </c>
      <c r="W1214" s="118">
        <f t="shared" si="110"/>
        <v>4</v>
      </c>
      <c r="X1214" s="117" t="str">
        <f t="shared" si="111"/>
        <v>OK</v>
      </c>
      <c r="Y1214" s="117" t="str">
        <f t="shared" si="112"/>
        <v>1193/1207/1195</v>
      </c>
      <c r="Z1214" s="117" t="str">
        <f t="shared" si="113"/>
        <v>OK</v>
      </c>
    </row>
    <row r="1215" spans="1:26" s="117" customFormat="1" ht="12.75" hidden="1" customHeight="1" x14ac:dyDescent="0.35">
      <c r="A1215" s="29" t="s">
        <v>3506</v>
      </c>
      <c r="B1215" s="1" t="s">
        <v>1673</v>
      </c>
      <c r="C1215" s="29" t="s">
        <v>3</v>
      </c>
      <c r="D1215" s="29" t="s">
        <v>3</v>
      </c>
      <c r="E1215" s="29" t="s">
        <v>2</v>
      </c>
      <c r="F1215" s="29" t="s">
        <v>2</v>
      </c>
      <c r="G1215" s="29" t="s">
        <v>2</v>
      </c>
      <c r="H1215" s="29" t="s">
        <v>2</v>
      </c>
      <c r="I1215" s="30" t="s">
        <v>3</v>
      </c>
      <c r="J1215" s="30">
        <v>4</v>
      </c>
      <c r="K1215" s="29" t="s">
        <v>2</v>
      </c>
      <c r="L1215" s="29" t="s">
        <v>2</v>
      </c>
      <c r="M1215" s="29" t="s">
        <v>2</v>
      </c>
      <c r="N1215" s="29" t="s">
        <v>3</v>
      </c>
      <c r="O1215" s="1" t="s">
        <v>2412</v>
      </c>
      <c r="P1215" s="29" t="s">
        <v>4438</v>
      </c>
      <c r="Q1215" s="29"/>
      <c r="R1215" s="85" t="s">
        <v>2</v>
      </c>
      <c r="S1215" s="85" t="s">
        <v>2</v>
      </c>
      <c r="T1215" s="117" t="str">
        <f t="shared" si="108"/>
        <v>ja</v>
      </c>
      <c r="U1215" s="117" t="str">
        <f t="shared" si="109"/>
        <v>ja</v>
      </c>
      <c r="V1215" s="142" t="s">
        <v>4587</v>
      </c>
      <c r="W1215" s="118">
        <f t="shared" si="110"/>
        <v>4</v>
      </c>
      <c r="X1215" s="117" t="str">
        <f t="shared" si="111"/>
        <v>OK</v>
      </c>
      <c r="Y1215" s="117" t="str">
        <f t="shared" si="112"/>
        <v>1193/1207/1195</v>
      </c>
      <c r="Z1215" s="117" t="str">
        <f t="shared" si="113"/>
        <v>OK</v>
      </c>
    </row>
    <row r="1216" spans="1:26" s="117" customFormat="1" ht="12.75" hidden="1" customHeight="1" x14ac:dyDescent="0.35">
      <c r="A1216" s="29" t="s">
        <v>3507</v>
      </c>
      <c r="B1216" s="1" t="s">
        <v>1989</v>
      </c>
      <c r="C1216" s="29" t="s">
        <v>3</v>
      </c>
      <c r="D1216" s="29" t="s">
        <v>3</v>
      </c>
      <c r="E1216" s="29" t="s">
        <v>2</v>
      </c>
      <c r="F1216" s="29" t="s">
        <v>2</v>
      </c>
      <c r="G1216" s="29" t="s">
        <v>2</v>
      </c>
      <c r="H1216" s="29" t="s">
        <v>2</v>
      </c>
      <c r="I1216" s="29" t="s">
        <v>2</v>
      </c>
      <c r="J1216" s="30" t="s">
        <v>2</v>
      </c>
      <c r="K1216" s="29" t="s">
        <v>2</v>
      </c>
      <c r="L1216" s="29" t="s">
        <v>2</v>
      </c>
      <c r="M1216" s="29" t="s">
        <v>2</v>
      </c>
      <c r="N1216" s="29" t="s">
        <v>3</v>
      </c>
      <c r="O1216" s="1"/>
      <c r="P1216" s="29" t="s">
        <v>4</v>
      </c>
      <c r="Q1216" s="29"/>
      <c r="R1216" s="85" t="s">
        <v>2</v>
      </c>
      <c r="S1216" s="85" t="s">
        <v>2</v>
      </c>
      <c r="T1216" s="117" t="str">
        <f t="shared" si="108"/>
        <v>ja</v>
      </c>
      <c r="U1216" s="117" t="str">
        <f t="shared" si="109"/>
        <v>ja</v>
      </c>
      <c r="V1216" s="142" t="s">
        <v>4604</v>
      </c>
      <c r="W1216" s="118" t="str">
        <f t="shared" si="110"/>
        <v>nein</v>
      </c>
      <c r="X1216" s="117" t="str">
        <f t="shared" si="111"/>
        <v>OK</v>
      </c>
      <c r="Y1216" s="117" t="str">
        <f t="shared" si="112"/>
        <v>keine</v>
      </c>
      <c r="Z1216" s="117" t="str">
        <f t="shared" si="113"/>
        <v>OK</v>
      </c>
    </row>
    <row r="1217" spans="1:26" s="117" customFormat="1" ht="12.75" hidden="1" customHeight="1" x14ac:dyDescent="0.35">
      <c r="A1217" s="29" t="s">
        <v>3508</v>
      </c>
      <c r="B1217" s="1" t="s">
        <v>466</v>
      </c>
      <c r="C1217" s="29" t="s">
        <v>3</v>
      </c>
      <c r="D1217" s="29" t="s">
        <v>3</v>
      </c>
      <c r="E1217" s="29" t="s">
        <v>2</v>
      </c>
      <c r="F1217" s="29" t="s">
        <v>2</v>
      </c>
      <c r="G1217" s="29" t="s">
        <v>2</v>
      </c>
      <c r="H1217" s="29" t="s">
        <v>2</v>
      </c>
      <c r="I1217" s="29" t="s">
        <v>3</v>
      </c>
      <c r="J1217" s="30">
        <v>1</v>
      </c>
      <c r="K1217" s="29" t="s">
        <v>2</v>
      </c>
      <c r="L1217" s="29" t="s">
        <v>2</v>
      </c>
      <c r="M1217" s="29" t="s">
        <v>2</v>
      </c>
      <c r="N1217" s="29" t="s">
        <v>3</v>
      </c>
      <c r="O1217" s="1"/>
      <c r="P1217" s="29" t="s">
        <v>4</v>
      </c>
      <c r="Q1217" s="29"/>
      <c r="R1217" s="85" t="s">
        <v>2</v>
      </c>
      <c r="S1217" s="85" t="s">
        <v>2</v>
      </c>
      <c r="T1217" s="117" t="str">
        <f t="shared" si="108"/>
        <v>ja</v>
      </c>
      <c r="U1217" s="117" t="str">
        <f t="shared" si="109"/>
        <v>ja</v>
      </c>
      <c r="V1217" s="142" t="s">
        <v>4585</v>
      </c>
      <c r="W1217" s="118">
        <f t="shared" si="110"/>
        <v>1</v>
      </c>
      <c r="X1217" s="117" t="str">
        <f t="shared" si="111"/>
        <v>OK</v>
      </c>
      <c r="Y1217" s="117" t="str">
        <f t="shared" si="112"/>
        <v>keine</v>
      </c>
      <c r="Z1217" s="117" t="str">
        <f t="shared" si="113"/>
        <v>OK</v>
      </c>
    </row>
    <row r="1218" spans="1:26" s="117" customFormat="1" ht="12.75" hidden="1" customHeight="1" x14ac:dyDescent="0.35">
      <c r="A1218" s="29" t="s">
        <v>3509</v>
      </c>
      <c r="B1218" s="1" t="s">
        <v>475</v>
      </c>
      <c r="C1218" s="29" t="s">
        <v>3</v>
      </c>
      <c r="D1218" s="29" t="s">
        <v>3</v>
      </c>
      <c r="E1218" s="29" t="s">
        <v>2</v>
      </c>
      <c r="F1218" s="29" t="s">
        <v>2</v>
      </c>
      <c r="G1218" s="29" t="s">
        <v>2</v>
      </c>
      <c r="H1218" s="29" t="s">
        <v>2</v>
      </c>
      <c r="I1218" s="29" t="s">
        <v>3</v>
      </c>
      <c r="J1218" s="30">
        <v>1</v>
      </c>
      <c r="K1218" s="29" t="s">
        <v>2</v>
      </c>
      <c r="L1218" s="29" t="s">
        <v>2</v>
      </c>
      <c r="M1218" s="29" t="s">
        <v>2</v>
      </c>
      <c r="N1218" s="29" t="s">
        <v>3</v>
      </c>
      <c r="O1218" s="1"/>
      <c r="P1218" s="29" t="s">
        <v>4</v>
      </c>
      <c r="Q1218" s="29"/>
      <c r="R1218" s="85" t="s">
        <v>3</v>
      </c>
      <c r="S1218" s="85" t="s">
        <v>3</v>
      </c>
      <c r="T1218" s="117" t="str">
        <f t="shared" ref="T1218:T1281" si="114">IF(AND(C1218="nein",D1218="nein",E1218="nein",F1218="nein",G1218="nein",H1218="nein",I1218="nein",K1218="nein",L1218="nein",M1218="nein",N1218="nein"),"nein","ja")</f>
        <v>ja</v>
      </c>
      <c r="U1218" s="117" t="str">
        <f t="shared" ref="U1218:U1281" si="115">IF(OR(C1218="ja",D1218="ja",G1218="ja",A1218="8100"),"ja","nein")</f>
        <v>ja</v>
      </c>
      <c r="V1218" s="142" t="s">
        <v>4580</v>
      </c>
      <c r="W1218" s="118">
        <f t="shared" si="110"/>
        <v>1</v>
      </c>
      <c r="X1218" s="117" t="str">
        <f t="shared" si="111"/>
        <v>OK</v>
      </c>
      <c r="Y1218" s="117" t="str">
        <f t="shared" si="112"/>
        <v>keine</v>
      </c>
      <c r="Z1218" s="117" t="str">
        <f t="shared" si="113"/>
        <v>OK</v>
      </c>
    </row>
    <row r="1219" spans="1:26" s="117" customFormat="1" ht="12.75" hidden="1" customHeight="1" x14ac:dyDescent="0.35">
      <c r="A1219" s="29" t="s">
        <v>3510</v>
      </c>
      <c r="B1219" s="1" t="s">
        <v>467</v>
      </c>
      <c r="C1219" s="29" t="s">
        <v>3</v>
      </c>
      <c r="D1219" s="29" t="s">
        <v>3</v>
      </c>
      <c r="E1219" s="29" t="s">
        <v>2</v>
      </c>
      <c r="F1219" s="29" t="s">
        <v>2</v>
      </c>
      <c r="G1219" s="29" t="s">
        <v>2</v>
      </c>
      <c r="H1219" s="29" t="s">
        <v>2</v>
      </c>
      <c r="I1219" s="29" t="s">
        <v>3</v>
      </c>
      <c r="J1219" s="30">
        <v>1</v>
      </c>
      <c r="K1219" s="29" t="s">
        <v>2</v>
      </c>
      <c r="L1219" s="29" t="s">
        <v>2</v>
      </c>
      <c r="M1219" s="29" t="s">
        <v>2</v>
      </c>
      <c r="N1219" s="29" t="s">
        <v>3</v>
      </c>
      <c r="O1219" s="1"/>
      <c r="P1219" s="29" t="s">
        <v>4</v>
      </c>
      <c r="Q1219" s="29"/>
      <c r="R1219" s="85" t="s">
        <v>2</v>
      </c>
      <c r="S1219" s="85" t="s">
        <v>2</v>
      </c>
      <c r="T1219" s="117" t="str">
        <f t="shared" si="114"/>
        <v>ja</v>
      </c>
      <c r="U1219" s="117" t="str">
        <f t="shared" si="115"/>
        <v>ja</v>
      </c>
      <c r="V1219" s="142" t="s">
        <v>4578</v>
      </c>
      <c r="W1219" s="118">
        <f t="shared" ref="W1219:W1282" si="116">J1219</f>
        <v>1</v>
      </c>
      <c r="X1219" s="117" t="str">
        <f t="shared" ref="X1219:X1282" si="117">IF(J1219=W1219,"OK","NICHT OK!")</f>
        <v>OK</v>
      </c>
      <c r="Y1219" s="117" t="str">
        <f t="shared" ref="Y1219:Y1282" si="118">P1219</f>
        <v>keine</v>
      </c>
      <c r="Z1219" s="117" t="str">
        <f t="shared" ref="Z1219:Z1282" si="119">IF(P1219=Y1219,"OK","NICHT OK!")</f>
        <v>OK</v>
      </c>
    </row>
    <row r="1220" spans="1:26" s="117" customFormat="1" ht="12.75" hidden="1" customHeight="1" x14ac:dyDescent="0.35">
      <c r="A1220" s="29" t="s">
        <v>3511</v>
      </c>
      <c r="B1220" s="1" t="s">
        <v>469</v>
      </c>
      <c r="C1220" s="29" t="s">
        <v>3</v>
      </c>
      <c r="D1220" s="29" t="s">
        <v>3</v>
      </c>
      <c r="E1220" s="29" t="s">
        <v>2</v>
      </c>
      <c r="F1220" s="29" t="s">
        <v>2</v>
      </c>
      <c r="G1220" s="29" t="s">
        <v>2</v>
      </c>
      <c r="H1220" s="29" t="s">
        <v>2</v>
      </c>
      <c r="I1220" s="29" t="s">
        <v>3</v>
      </c>
      <c r="J1220" s="30">
        <v>1</v>
      </c>
      <c r="K1220" s="29" t="s">
        <v>2</v>
      </c>
      <c r="L1220" s="29" t="s">
        <v>2</v>
      </c>
      <c r="M1220" s="29" t="s">
        <v>2</v>
      </c>
      <c r="N1220" s="29" t="s">
        <v>3</v>
      </c>
      <c r="O1220" s="1"/>
      <c r="P1220" s="29" t="s">
        <v>4</v>
      </c>
      <c r="Q1220" s="29"/>
      <c r="R1220" s="85" t="s">
        <v>2</v>
      </c>
      <c r="S1220" s="85" t="s">
        <v>2</v>
      </c>
      <c r="T1220" s="117" t="str">
        <f t="shared" si="114"/>
        <v>ja</v>
      </c>
      <c r="U1220" s="117" t="str">
        <f t="shared" si="115"/>
        <v>ja</v>
      </c>
      <c r="V1220" s="142" t="s">
        <v>4578</v>
      </c>
      <c r="W1220" s="118">
        <f t="shared" si="116"/>
        <v>1</v>
      </c>
      <c r="X1220" s="117" t="str">
        <f t="shared" si="117"/>
        <v>OK</v>
      </c>
      <c r="Y1220" s="117" t="str">
        <f t="shared" si="118"/>
        <v>keine</v>
      </c>
      <c r="Z1220" s="117" t="str">
        <f t="shared" si="119"/>
        <v>OK</v>
      </c>
    </row>
    <row r="1221" spans="1:26" s="117" customFormat="1" ht="12.75" hidden="1" customHeight="1" x14ac:dyDescent="0.35">
      <c r="A1221" s="29" t="s">
        <v>3512</v>
      </c>
      <c r="B1221" s="1" t="s">
        <v>470</v>
      </c>
      <c r="C1221" s="29" t="s">
        <v>3</v>
      </c>
      <c r="D1221" s="29" t="s">
        <v>3</v>
      </c>
      <c r="E1221" s="29" t="s">
        <v>2</v>
      </c>
      <c r="F1221" s="29" t="s">
        <v>2</v>
      </c>
      <c r="G1221" s="29" t="s">
        <v>2</v>
      </c>
      <c r="H1221" s="29" t="s">
        <v>2</v>
      </c>
      <c r="I1221" s="29" t="s">
        <v>3</v>
      </c>
      <c r="J1221" s="30">
        <v>1</v>
      </c>
      <c r="K1221" s="29" t="s">
        <v>2</v>
      </c>
      <c r="L1221" s="29" t="s">
        <v>2</v>
      </c>
      <c r="M1221" s="29" t="s">
        <v>2</v>
      </c>
      <c r="N1221" s="29" t="s">
        <v>3</v>
      </c>
      <c r="O1221" s="1"/>
      <c r="P1221" s="29" t="s">
        <v>4</v>
      </c>
      <c r="Q1221" s="29"/>
      <c r="R1221" s="85" t="s">
        <v>2</v>
      </c>
      <c r="S1221" s="85" t="s">
        <v>2</v>
      </c>
      <c r="T1221" s="117" t="str">
        <f t="shared" si="114"/>
        <v>ja</v>
      </c>
      <c r="U1221" s="117" t="str">
        <f t="shared" si="115"/>
        <v>ja</v>
      </c>
      <c r="V1221" s="142" t="s">
        <v>4580</v>
      </c>
      <c r="W1221" s="118">
        <f t="shared" si="116"/>
        <v>1</v>
      </c>
      <c r="X1221" s="117" t="str">
        <f t="shared" si="117"/>
        <v>OK</v>
      </c>
      <c r="Y1221" s="117" t="str">
        <f t="shared" si="118"/>
        <v>keine</v>
      </c>
      <c r="Z1221" s="117" t="str">
        <f t="shared" si="119"/>
        <v>OK</v>
      </c>
    </row>
    <row r="1222" spans="1:26" s="117" customFormat="1" ht="12.75" hidden="1" customHeight="1" x14ac:dyDescent="0.35">
      <c r="A1222" s="29" t="s">
        <v>3513</v>
      </c>
      <c r="B1222" s="1" t="s">
        <v>1990</v>
      </c>
      <c r="C1222" s="29" t="s">
        <v>3</v>
      </c>
      <c r="D1222" s="29" t="s">
        <v>3</v>
      </c>
      <c r="E1222" s="29" t="s">
        <v>2</v>
      </c>
      <c r="F1222" s="29" t="s">
        <v>2</v>
      </c>
      <c r="G1222" s="29" t="s">
        <v>2</v>
      </c>
      <c r="H1222" s="29" t="s">
        <v>2</v>
      </c>
      <c r="I1222" s="29" t="s">
        <v>3</v>
      </c>
      <c r="J1222" s="30">
        <v>2</v>
      </c>
      <c r="K1222" s="29" t="s">
        <v>2</v>
      </c>
      <c r="L1222" s="29" t="s">
        <v>2</v>
      </c>
      <c r="M1222" s="29" t="s">
        <v>2</v>
      </c>
      <c r="N1222" s="29" t="s">
        <v>3</v>
      </c>
      <c r="O1222" s="1"/>
      <c r="P1222" s="29" t="s">
        <v>57</v>
      </c>
      <c r="Q1222" s="29"/>
      <c r="R1222" s="85" t="s">
        <v>2</v>
      </c>
      <c r="S1222" s="85" t="s">
        <v>2</v>
      </c>
      <c r="T1222" s="117" t="str">
        <f t="shared" si="114"/>
        <v>ja</v>
      </c>
      <c r="U1222" s="117" t="str">
        <f t="shared" si="115"/>
        <v>ja</v>
      </c>
      <c r="V1222" s="142" t="s">
        <v>4598</v>
      </c>
      <c r="W1222" s="118">
        <f t="shared" si="116"/>
        <v>2</v>
      </c>
      <c r="X1222" s="117" t="str">
        <f t="shared" si="117"/>
        <v>OK</v>
      </c>
      <c r="Y1222" s="117" t="str">
        <f t="shared" si="118"/>
        <v>1193/1207</v>
      </c>
      <c r="Z1222" s="117" t="str">
        <f t="shared" si="119"/>
        <v>OK</v>
      </c>
    </row>
    <row r="1223" spans="1:26" s="117" customFormat="1" ht="12.75" hidden="1" customHeight="1" x14ac:dyDescent="0.35">
      <c r="A1223" s="29" t="s">
        <v>3514</v>
      </c>
      <c r="B1223" s="1" t="s">
        <v>1585</v>
      </c>
      <c r="C1223" s="29" t="s">
        <v>3</v>
      </c>
      <c r="D1223" s="29" t="s">
        <v>3</v>
      </c>
      <c r="E1223" s="29" t="s">
        <v>2</v>
      </c>
      <c r="F1223" s="29" t="s">
        <v>2</v>
      </c>
      <c r="G1223" s="29" t="s">
        <v>2</v>
      </c>
      <c r="H1223" s="29" t="s">
        <v>2</v>
      </c>
      <c r="I1223" s="29" t="s">
        <v>3</v>
      </c>
      <c r="J1223" s="30">
        <v>2</v>
      </c>
      <c r="K1223" s="29" t="s">
        <v>2</v>
      </c>
      <c r="L1223" s="29" t="s">
        <v>2</v>
      </c>
      <c r="M1223" s="29" t="s">
        <v>2</v>
      </c>
      <c r="N1223" s="29" t="s">
        <v>3</v>
      </c>
      <c r="O1223" s="1"/>
      <c r="P1223" s="29" t="s">
        <v>4</v>
      </c>
      <c r="Q1223" s="29"/>
      <c r="R1223" s="85" t="s">
        <v>2</v>
      </c>
      <c r="S1223" s="85" t="s">
        <v>2</v>
      </c>
      <c r="T1223" s="117" t="str">
        <f t="shared" si="114"/>
        <v>ja</v>
      </c>
      <c r="U1223" s="117" t="str">
        <f t="shared" si="115"/>
        <v>ja</v>
      </c>
      <c r="V1223" s="142" t="s">
        <v>4577</v>
      </c>
      <c r="W1223" s="118">
        <f t="shared" si="116"/>
        <v>2</v>
      </c>
      <c r="X1223" s="117" t="str">
        <f t="shared" si="117"/>
        <v>OK</v>
      </c>
      <c r="Y1223" s="117" t="str">
        <f t="shared" si="118"/>
        <v>keine</v>
      </c>
      <c r="Z1223" s="117" t="str">
        <f t="shared" si="119"/>
        <v>OK</v>
      </c>
    </row>
    <row r="1224" spans="1:26" s="117" customFormat="1" ht="12.75" hidden="1" customHeight="1" x14ac:dyDescent="0.35">
      <c r="A1224" s="29" t="s">
        <v>3515</v>
      </c>
      <c r="B1224" s="1" t="s">
        <v>1991</v>
      </c>
      <c r="C1224" s="29" t="s">
        <v>2</v>
      </c>
      <c r="D1224" s="29" t="s">
        <v>2</v>
      </c>
      <c r="E1224" s="29" t="s">
        <v>2</v>
      </c>
      <c r="F1224" s="29" t="s">
        <v>2</v>
      </c>
      <c r="G1224" s="29" t="s">
        <v>2</v>
      </c>
      <c r="H1224" s="29" t="s">
        <v>2</v>
      </c>
      <c r="I1224" s="30" t="s">
        <v>2</v>
      </c>
      <c r="J1224" s="30" t="s">
        <v>2</v>
      </c>
      <c r="K1224" s="29" t="s">
        <v>2</v>
      </c>
      <c r="L1224" s="29" t="s">
        <v>2</v>
      </c>
      <c r="M1224" s="29" t="s">
        <v>2</v>
      </c>
      <c r="N1224" s="29" t="s">
        <v>2</v>
      </c>
      <c r="O1224" s="1"/>
      <c r="P1224" s="29" t="s">
        <v>59</v>
      </c>
      <c r="Q1224" s="29"/>
      <c r="R1224" s="85" t="s">
        <v>2</v>
      </c>
      <c r="S1224" s="85" t="s">
        <v>2</v>
      </c>
      <c r="T1224" s="117" t="str">
        <f t="shared" si="114"/>
        <v>nein</v>
      </c>
      <c r="U1224" s="117" t="str">
        <f t="shared" si="115"/>
        <v>nein</v>
      </c>
      <c r="V1224" s="142" t="s">
        <v>4594</v>
      </c>
      <c r="W1224" s="118" t="str">
        <f t="shared" si="116"/>
        <v>nein</v>
      </c>
      <c r="X1224" s="117" t="str">
        <f t="shared" si="117"/>
        <v>OK</v>
      </c>
      <c r="Y1224" s="117" t="str">
        <f t="shared" si="118"/>
        <v>nicht FK (Vereins-RS)</v>
      </c>
      <c r="Z1224" s="117" t="str">
        <f t="shared" si="119"/>
        <v>OK</v>
      </c>
    </row>
    <row r="1225" spans="1:26" s="117" customFormat="1" ht="12.75" hidden="1" customHeight="1" x14ac:dyDescent="0.35">
      <c r="A1225" s="29" t="s">
        <v>2052</v>
      </c>
      <c r="B1225" s="1" t="s">
        <v>2051</v>
      </c>
      <c r="C1225" s="29" t="s">
        <v>3</v>
      </c>
      <c r="D1225" s="29" t="s">
        <v>3</v>
      </c>
      <c r="E1225" s="29" t="s">
        <v>2</v>
      </c>
      <c r="F1225" s="29" t="s">
        <v>2</v>
      </c>
      <c r="G1225" s="29" t="s">
        <v>2</v>
      </c>
      <c r="H1225" s="29" t="s">
        <v>2</v>
      </c>
      <c r="I1225" s="29" t="s">
        <v>3</v>
      </c>
      <c r="J1225" s="30">
        <v>1</v>
      </c>
      <c r="K1225" s="29" t="s">
        <v>2</v>
      </c>
      <c r="L1225" s="29" t="s">
        <v>2</v>
      </c>
      <c r="M1225" s="29" t="s">
        <v>2</v>
      </c>
      <c r="N1225" s="29" t="s">
        <v>3</v>
      </c>
      <c r="O1225" s="1"/>
      <c r="P1225" s="29" t="s">
        <v>4</v>
      </c>
      <c r="Q1225" s="29"/>
      <c r="R1225" s="85" t="s">
        <v>2</v>
      </c>
      <c r="S1225" s="85" t="s">
        <v>2</v>
      </c>
      <c r="T1225" s="117" t="str">
        <f t="shared" si="114"/>
        <v>ja</v>
      </c>
      <c r="U1225" s="117" t="str">
        <f t="shared" si="115"/>
        <v>ja</v>
      </c>
      <c r="V1225" s="142" t="s">
        <v>4578</v>
      </c>
      <c r="W1225" s="118">
        <f t="shared" si="116"/>
        <v>1</v>
      </c>
      <c r="X1225" s="117" t="str">
        <f t="shared" si="117"/>
        <v>OK</v>
      </c>
      <c r="Y1225" s="117" t="str">
        <f t="shared" si="118"/>
        <v>keine</v>
      </c>
      <c r="Z1225" s="117" t="str">
        <f t="shared" si="119"/>
        <v>OK</v>
      </c>
    </row>
    <row r="1226" spans="1:26" s="117" customFormat="1" ht="12.75" hidden="1" customHeight="1" x14ac:dyDescent="0.35">
      <c r="A1226" s="29" t="s">
        <v>3516</v>
      </c>
      <c r="B1226" s="1" t="s">
        <v>539</v>
      </c>
      <c r="C1226" s="29" t="s">
        <v>3</v>
      </c>
      <c r="D1226" s="29" t="s">
        <v>3</v>
      </c>
      <c r="E1226" s="29" t="s">
        <v>2</v>
      </c>
      <c r="F1226" s="29" t="s">
        <v>2</v>
      </c>
      <c r="G1226" s="29" t="s">
        <v>2</v>
      </c>
      <c r="H1226" s="29" t="s">
        <v>2</v>
      </c>
      <c r="I1226" s="29" t="s">
        <v>3</v>
      </c>
      <c r="J1226" s="30">
        <v>1</v>
      </c>
      <c r="K1226" s="29" t="s">
        <v>2</v>
      </c>
      <c r="L1226" s="29" t="s">
        <v>2</v>
      </c>
      <c r="M1226" s="29" t="s">
        <v>2</v>
      </c>
      <c r="N1226" s="29" t="s">
        <v>3</v>
      </c>
      <c r="O1226" s="1"/>
      <c r="P1226" s="29" t="s">
        <v>4</v>
      </c>
      <c r="Q1226" s="29"/>
      <c r="R1226" s="85" t="s">
        <v>2</v>
      </c>
      <c r="S1226" s="85" t="s">
        <v>2</v>
      </c>
      <c r="T1226" s="117" t="str">
        <f t="shared" si="114"/>
        <v>ja</v>
      </c>
      <c r="U1226" s="117" t="str">
        <f t="shared" si="115"/>
        <v>ja</v>
      </c>
      <c r="V1226" s="142" t="s">
        <v>4594</v>
      </c>
      <c r="W1226" s="118">
        <f t="shared" si="116"/>
        <v>1</v>
      </c>
      <c r="X1226" s="117" t="str">
        <f t="shared" si="117"/>
        <v>OK</v>
      </c>
      <c r="Y1226" s="117" t="str">
        <f t="shared" si="118"/>
        <v>keine</v>
      </c>
      <c r="Z1226" s="117" t="str">
        <f t="shared" si="119"/>
        <v>OK</v>
      </c>
    </row>
    <row r="1227" spans="1:26" s="117" customFormat="1" ht="12.75" hidden="1" customHeight="1" x14ac:dyDescent="0.35">
      <c r="A1227" s="29" t="s">
        <v>3517</v>
      </c>
      <c r="B1227" s="1" t="s">
        <v>90</v>
      </c>
      <c r="C1227" s="29" t="s">
        <v>3</v>
      </c>
      <c r="D1227" s="29" t="s">
        <v>3</v>
      </c>
      <c r="E1227" s="29" t="s">
        <v>2</v>
      </c>
      <c r="F1227" s="29" t="s">
        <v>2</v>
      </c>
      <c r="G1227" s="29" t="s">
        <v>2</v>
      </c>
      <c r="H1227" s="29" t="s">
        <v>2</v>
      </c>
      <c r="I1227" s="29" t="s">
        <v>3</v>
      </c>
      <c r="J1227" s="30">
        <v>1</v>
      </c>
      <c r="K1227" s="29" t="s">
        <v>2</v>
      </c>
      <c r="L1227" s="29" t="s">
        <v>2</v>
      </c>
      <c r="M1227" s="29" t="s">
        <v>2</v>
      </c>
      <c r="N1227" s="29" t="s">
        <v>3</v>
      </c>
      <c r="O1227" s="1"/>
      <c r="P1227" s="29" t="s">
        <v>4</v>
      </c>
      <c r="Q1227" s="29"/>
      <c r="R1227" s="85" t="s">
        <v>2</v>
      </c>
      <c r="S1227" s="85" t="s">
        <v>2</v>
      </c>
      <c r="T1227" s="117" t="str">
        <f t="shared" si="114"/>
        <v>ja</v>
      </c>
      <c r="U1227" s="117" t="str">
        <f t="shared" si="115"/>
        <v>ja</v>
      </c>
      <c r="V1227" s="142" t="s">
        <v>4580</v>
      </c>
      <c r="W1227" s="118">
        <f t="shared" si="116"/>
        <v>1</v>
      </c>
      <c r="X1227" s="117" t="str">
        <f t="shared" si="117"/>
        <v>OK</v>
      </c>
      <c r="Y1227" s="117" t="str">
        <f t="shared" si="118"/>
        <v>keine</v>
      </c>
      <c r="Z1227" s="117" t="str">
        <f t="shared" si="119"/>
        <v>OK</v>
      </c>
    </row>
    <row r="1228" spans="1:26" s="117" customFormat="1" ht="12.75" hidden="1" customHeight="1" x14ac:dyDescent="0.35">
      <c r="A1228" s="29" t="s">
        <v>3518</v>
      </c>
      <c r="B1228" s="1" t="s">
        <v>588</v>
      </c>
      <c r="C1228" s="29" t="s">
        <v>3</v>
      </c>
      <c r="D1228" s="29" t="s">
        <v>3</v>
      </c>
      <c r="E1228" s="29" t="s">
        <v>2</v>
      </c>
      <c r="F1228" s="29" t="s">
        <v>2</v>
      </c>
      <c r="G1228" s="29" t="s">
        <v>2</v>
      </c>
      <c r="H1228" s="29" t="s">
        <v>2</v>
      </c>
      <c r="I1228" s="29" t="s">
        <v>3</v>
      </c>
      <c r="J1228" s="30">
        <v>1</v>
      </c>
      <c r="K1228" s="29" t="s">
        <v>2</v>
      </c>
      <c r="L1228" s="29" t="s">
        <v>2</v>
      </c>
      <c r="M1228" s="29" t="s">
        <v>2</v>
      </c>
      <c r="N1228" s="29" t="s">
        <v>3</v>
      </c>
      <c r="O1228" s="1"/>
      <c r="P1228" s="29" t="s">
        <v>4</v>
      </c>
      <c r="Q1228" s="29"/>
      <c r="R1228" s="85" t="s">
        <v>2</v>
      </c>
      <c r="S1228" s="85" t="s">
        <v>2</v>
      </c>
      <c r="T1228" s="117" t="str">
        <f t="shared" si="114"/>
        <v>ja</v>
      </c>
      <c r="U1228" s="117" t="str">
        <f t="shared" si="115"/>
        <v>ja</v>
      </c>
      <c r="V1228" s="142" t="s">
        <v>4580</v>
      </c>
      <c r="W1228" s="118">
        <f t="shared" si="116"/>
        <v>1</v>
      </c>
      <c r="X1228" s="117" t="str">
        <f t="shared" si="117"/>
        <v>OK</v>
      </c>
      <c r="Y1228" s="117" t="str">
        <f t="shared" si="118"/>
        <v>keine</v>
      </c>
      <c r="Z1228" s="117" t="str">
        <f t="shared" si="119"/>
        <v>OK</v>
      </c>
    </row>
    <row r="1229" spans="1:26" s="117" customFormat="1" ht="12.75" hidden="1" customHeight="1" x14ac:dyDescent="0.35">
      <c r="A1229" s="29" t="s">
        <v>3519</v>
      </c>
      <c r="B1229" s="1" t="s">
        <v>540</v>
      </c>
      <c r="C1229" s="29" t="s">
        <v>3</v>
      </c>
      <c r="D1229" s="29" t="s">
        <v>3</v>
      </c>
      <c r="E1229" s="29" t="s">
        <v>2</v>
      </c>
      <c r="F1229" s="29" t="s">
        <v>2</v>
      </c>
      <c r="G1229" s="29" t="s">
        <v>2</v>
      </c>
      <c r="H1229" s="29" t="s">
        <v>2</v>
      </c>
      <c r="I1229" s="29" t="s">
        <v>3</v>
      </c>
      <c r="J1229" s="30">
        <v>1</v>
      </c>
      <c r="K1229" s="29" t="s">
        <v>2</v>
      </c>
      <c r="L1229" s="29" t="s">
        <v>2</v>
      </c>
      <c r="M1229" s="29" t="s">
        <v>2</v>
      </c>
      <c r="N1229" s="29" t="s">
        <v>3</v>
      </c>
      <c r="O1229" s="1"/>
      <c r="P1229" s="29" t="s">
        <v>4</v>
      </c>
      <c r="Q1229" s="29"/>
      <c r="R1229" s="85" t="s">
        <v>2</v>
      </c>
      <c r="S1229" s="85" t="s">
        <v>2</v>
      </c>
      <c r="T1229" s="117" t="str">
        <f t="shared" si="114"/>
        <v>ja</v>
      </c>
      <c r="U1229" s="117" t="str">
        <f t="shared" si="115"/>
        <v>ja</v>
      </c>
      <c r="V1229" s="142" t="s">
        <v>4594</v>
      </c>
      <c r="W1229" s="118">
        <f t="shared" si="116"/>
        <v>1</v>
      </c>
      <c r="X1229" s="117" t="str">
        <f t="shared" si="117"/>
        <v>OK</v>
      </c>
      <c r="Y1229" s="117" t="str">
        <f t="shared" si="118"/>
        <v>keine</v>
      </c>
      <c r="Z1229" s="117" t="str">
        <f t="shared" si="119"/>
        <v>OK</v>
      </c>
    </row>
    <row r="1230" spans="1:26" s="117" customFormat="1" ht="12.75" hidden="1" customHeight="1" x14ac:dyDescent="0.35">
      <c r="A1230" s="29" t="s">
        <v>3520</v>
      </c>
      <c r="B1230" s="1" t="s">
        <v>1010</v>
      </c>
      <c r="C1230" s="29" t="s">
        <v>3</v>
      </c>
      <c r="D1230" s="29" t="s">
        <v>3</v>
      </c>
      <c r="E1230" s="29" t="s">
        <v>2</v>
      </c>
      <c r="F1230" s="29" t="s">
        <v>2</v>
      </c>
      <c r="G1230" s="29" t="s">
        <v>2</v>
      </c>
      <c r="H1230" s="29" t="s">
        <v>2</v>
      </c>
      <c r="I1230" s="29" t="s">
        <v>3</v>
      </c>
      <c r="J1230" s="30">
        <v>1</v>
      </c>
      <c r="K1230" s="29" t="s">
        <v>2</v>
      </c>
      <c r="L1230" s="29" t="s">
        <v>2</v>
      </c>
      <c r="M1230" s="29" t="s">
        <v>2</v>
      </c>
      <c r="N1230" s="29" t="s">
        <v>3</v>
      </c>
      <c r="O1230" s="1"/>
      <c r="P1230" s="29" t="s">
        <v>4</v>
      </c>
      <c r="Q1230" s="29"/>
      <c r="R1230" s="85" t="s">
        <v>2</v>
      </c>
      <c r="S1230" s="85" t="s">
        <v>2</v>
      </c>
      <c r="T1230" s="117" t="str">
        <f t="shared" si="114"/>
        <v>ja</v>
      </c>
      <c r="U1230" s="117" t="str">
        <f t="shared" si="115"/>
        <v>ja</v>
      </c>
      <c r="V1230" s="142" t="s">
        <v>4585</v>
      </c>
      <c r="W1230" s="118">
        <f t="shared" si="116"/>
        <v>1</v>
      </c>
      <c r="X1230" s="117" t="str">
        <f t="shared" si="117"/>
        <v>OK</v>
      </c>
      <c r="Y1230" s="117" t="str">
        <f t="shared" si="118"/>
        <v>keine</v>
      </c>
      <c r="Z1230" s="117" t="str">
        <f t="shared" si="119"/>
        <v>OK</v>
      </c>
    </row>
    <row r="1231" spans="1:26" s="117" customFormat="1" ht="12.75" hidden="1" customHeight="1" x14ac:dyDescent="0.35">
      <c r="A1231" s="29" t="s">
        <v>3521</v>
      </c>
      <c r="B1231" s="1" t="s">
        <v>589</v>
      </c>
      <c r="C1231" s="29" t="s">
        <v>3</v>
      </c>
      <c r="D1231" s="29" t="s">
        <v>3</v>
      </c>
      <c r="E1231" s="29" t="s">
        <v>2</v>
      </c>
      <c r="F1231" s="29" t="s">
        <v>2</v>
      </c>
      <c r="G1231" s="29" t="s">
        <v>2</v>
      </c>
      <c r="H1231" s="29" t="s">
        <v>2</v>
      </c>
      <c r="I1231" s="29" t="s">
        <v>3</v>
      </c>
      <c r="J1231" s="30">
        <v>1</v>
      </c>
      <c r="K1231" s="29" t="s">
        <v>2</v>
      </c>
      <c r="L1231" s="29" t="s">
        <v>2</v>
      </c>
      <c r="M1231" s="29" t="s">
        <v>2</v>
      </c>
      <c r="N1231" s="29" t="s">
        <v>3</v>
      </c>
      <c r="O1231" s="1"/>
      <c r="P1231" s="29" t="s">
        <v>4</v>
      </c>
      <c r="Q1231" s="29"/>
      <c r="R1231" s="85" t="s">
        <v>2</v>
      </c>
      <c r="S1231" s="85" t="s">
        <v>2</v>
      </c>
      <c r="T1231" s="117" t="str">
        <f t="shared" si="114"/>
        <v>ja</v>
      </c>
      <c r="U1231" s="117" t="str">
        <f t="shared" si="115"/>
        <v>ja</v>
      </c>
      <c r="V1231" s="142" t="s">
        <v>4580</v>
      </c>
      <c r="W1231" s="118">
        <f t="shared" si="116"/>
        <v>1</v>
      </c>
      <c r="X1231" s="117" t="str">
        <f t="shared" si="117"/>
        <v>OK</v>
      </c>
      <c r="Y1231" s="117" t="str">
        <f t="shared" si="118"/>
        <v>keine</v>
      </c>
      <c r="Z1231" s="117" t="str">
        <f t="shared" si="119"/>
        <v>OK</v>
      </c>
    </row>
    <row r="1232" spans="1:26" s="117" customFormat="1" ht="12.75" hidden="1" customHeight="1" x14ac:dyDescent="0.35">
      <c r="A1232" s="29" t="s">
        <v>3522</v>
      </c>
      <c r="B1232" s="1" t="s">
        <v>848</v>
      </c>
      <c r="C1232" s="29" t="s">
        <v>3</v>
      </c>
      <c r="D1232" s="29" t="s">
        <v>3</v>
      </c>
      <c r="E1232" s="29" t="s">
        <v>2</v>
      </c>
      <c r="F1232" s="29" t="s">
        <v>2</v>
      </c>
      <c r="G1232" s="29" t="s">
        <v>2</v>
      </c>
      <c r="H1232" s="29" t="s">
        <v>2</v>
      </c>
      <c r="I1232" s="29" t="s">
        <v>3</v>
      </c>
      <c r="J1232" s="30">
        <v>1</v>
      </c>
      <c r="K1232" s="29" t="s">
        <v>2</v>
      </c>
      <c r="L1232" s="29" t="s">
        <v>2</v>
      </c>
      <c r="M1232" s="29" t="s">
        <v>2</v>
      </c>
      <c r="N1232" s="29" t="s">
        <v>3</v>
      </c>
      <c r="O1232" s="1"/>
      <c r="P1232" s="29" t="s">
        <v>4</v>
      </c>
      <c r="Q1232" s="29"/>
      <c r="R1232" s="85" t="s">
        <v>2</v>
      </c>
      <c r="S1232" s="85" t="s">
        <v>2</v>
      </c>
      <c r="T1232" s="117" t="str">
        <f t="shared" si="114"/>
        <v>ja</v>
      </c>
      <c r="U1232" s="117" t="str">
        <f t="shared" si="115"/>
        <v>ja</v>
      </c>
      <c r="V1232" s="142" t="s">
        <v>4585</v>
      </c>
      <c r="W1232" s="118">
        <f t="shared" si="116"/>
        <v>1</v>
      </c>
      <c r="X1232" s="117" t="str">
        <f t="shared" si="117"/>
        <v>OK</v>
      </c>
      <c r="Y1232" s="117" t="str">
        <f t="shared" si="118"/>
        <v>keine</v>
      </c>
      <c r="Z1232" s="117" t="str">
        <f t="shared" si="119"/>
        <v>OK</v>
      </c>
    </row>
    <row r="1233" spans="1:26" s="117" customFormat="1" ht="12.75" hidden="1" customHeight="1" x14ac:dyDescent="0.35">
      <c r="A1233" s="29" t="s">
        <v>3523</v>
      </c>
      <c r="B1233" s="1" t="s">
        <v>1011</v>
      </c>
      <c r="C1233" s="29" t="s">
        <v>3</v>
      </c>
      <c r="D1233" s="29" t="s">
        <v>3</v>
      </c>
      <c r="E1233" s="29" t="s">
        <v>2</v>
      </c>
      <c r="F1233" s="29" t="s">
        <v>2</v>
      </c>
      <c r="G1233" s="29" t="s">
        <v>2</v>
      </c>
      <c r="H1233" s="29" t="s">
        <v>2</v>
      </c>
      <c r="I1233" s="29" t="s">
        <v>3</v>
      </c>
      <c r="J1233" s="30">
        <v>2</v>
      </c>
      <c r="K1233" s="29" t="s">
        <v>2</v>
      </c>
      <c r="L1233" s="29" t="s">
        <v>2</v>
      </c>
      <c r="M1233" s="29" t="s">
        <v>2</v>
      </c>
      <c r="N1233" s="29" t="s">
        <v>3</v>
      </c>
      <c r="O1233" s="1"/>
      <c r="P1233" s="29" t="s">
        <v>4</v>
      </c>
      <c r="Q1233" s="29"/>
      <c r="R1233" s="85" t="s">
        <v>3</v>
      </c>
      <c r="S1233" s="85" t="s">
        <v>3</v>
      </c>
      <c r="T1233" s="117" t="str">
        <f t="shared" si="114"/>
        <v>ja</v>
      </c>
      <c r="U1233" s="117" t="str">
        <f t="shared" si="115"/>
        <v>ja</v>
      </c>
      <c r="V1233" s="142" t="s">
        <v>4577</v>
      </c>
      <c r="W1233" s="118">
        <f t="shared" si="116"/>
        <v>2</v>
      </c>
      <c r="X1233" s="117" t="str">
        <f t="shared" si="117"/>
        <v>OK</v>
      </c>
      <c r="Y1233" s="117" t="str">
        <f t="shared" si="118"/>
        <v>keine</v>
      </c>
      <c r="Z1233" s="117" t="str">
        <f t="shared" si="119"/>
        <v>OK</v>
      </c>
    </row>
    <row r="1234" spans="1:26" s="117" customFormat="1" ht="12.75" hidden="1" customHeight="1" x14ac:dyDescent="0.35">
      <c r="A1234" s="29" t="s">
        <v>3524</v>
      </c>
      <c r="B1234" s="1" t="s">
        <v>1318</v>
      </c>
      <c r="C1234" s="29" t="s">
        <v>3</v>
      </c>
      <c r="D1234" s="29" t="s">
        <v>3</v>
      </c>
      <c r="E1234" s="29" t="s">
        <v>2</v>
      </c>
      <c r="F1234" s="29" t="s">
        <v>2</v>
      </c>
      <c r="G1234" s="29" t="s">
        <v>2</v>
      </c>
      <c r="H1234" s="29" t="s">
        <v>2</v>
      </c>
      <c r="I1234" s="29" t="s">
        <v>3</v>
      </c>
      <c r="J1234" s="30">
        <v>2</v>
      </c>
      <c r="K1234" s="29" t="s">
        <v>2</v>
      </c>
      <c r="L1234" s="29" t="s">
        <v>2</v>
      </c>
      <c r="M1234" s="29" t="s">
        <v>2</v>
      </c>
      <c r="N1234" s="29" t="s">
        <v>3</v>
      </c>
      <c r="O1234" s="1"/>
      <c r="P1234" s="29" t="s">
        <v>4</v>
      </c>
      <c r="Q1234" s="29"/>
      <c r="R1234" s="85" t="s">
        <v>2</v>
      </c>
      <c r="S1234" s="85" t="s">
        <v>2</v>
      </c>
      <c r="T1234" s="117" t="str">
        <f t="shared" si="114"/>
        <v>ja</v>
      </c>
      <c r="U1234" s="117" t="str">
        <f t="shared" si="115"/>
        <v>ja</v>
      </c>
      <c r="V1234" s="142" t="s">
        <v>4577</v>
      </c>
      <c r="W1234" s="118">
        <f t="shared" si="116"/>
        <v>2</v>
      </c>
      <c r="X1234" s="117" t="str">
        <f t="shared" si="117"/>
        <v>OK</v>
      </c>
      <c r="Y1234" s="117" t="str">
        <f t="shared" si="118"/>
        <v>keine</v>
      </c>
      <c r="Z1234" s="117" t="str">
        <f t="shared" si="119"/>
        <v>OK</v>
      </c>
    </row>
    <row r="1235" spans="1:26" s="117" customFormat="1" ht="12.75" hidden="1" customHeight="1" x14ac:dyDescent="0.35">
      <c r="A1235" s="29" t="s">
        <v>2124</v>
      </c>
      <c r="B1235" s="1" t="s">
        <v>2123</v>
      </c>
      <c r="C1235" s="29" t="s">
        <v>3</v>
      </c>
      <c r="D1235" s="29" t="s">
        <v>3</v>
      </c>
      <c r="E1235" s="29" t="s">
        <v>2</v>
      </c>
      <c r="F1235" s="29" t="s">
        <v>2</v>
      </c>
      <c r="G1235" s="29" t="s">
        <v>2</v>
      </c>
      <c r="H1235" s="29" t="s">
        <v>2</v>
      </c>
      <c r="I1235" s="29" t="s">
        <v>3</v>
      </c>
      <c r="J1235" s="30">
        <v>1</v>
      </c>
      <c r="K1235" s="29" t="s">
        <v>2</v>
      </c>
      <c r="L1235" s="29" t="s">
        <v>2</v>
      </c>
      <c r="M1235" s="29" t="s">
        <v>2</v>
      </c>
      <c r="N1235" s="29" t="s">
        <v>3</v>
      </c>
      <c r="O1235" s="1"/>
      <c r="P1235" s="29" t="s">
        <v>4</v>
      </c>
      <c r="Q1235" s="29"/>
      <c r="R1235" s="85" t="s">
        <v>2</v>
      </c>
      <c r="S1235" s="85" t="s">
        <v>2</v>
      </c>
      <c r="T1235" s="117" t="str">
        <f t="shared" si="114"/>
        <v>ja</v>
      </c>
      <c r="U1235" s="117" t="str">
        <f t="shared" si="115"/>
        <v>ja</v>
      </c>
      <c r="V1235" s="142" t="s">
        <v>4594</v>
      </c>
      <c r="W1235" s="118">
        <f t="shared" si="116"/>
        <v>1</v>
      </c>
      <c r="X1235" s="117" t="str">
        <f t="shared" si="117"/>
        <v>OK</v>
      </c>
      <c r="Y1235" s="117" t="str">
        <f t="shared" si="118"/>
        <v>keine</v>
      </c>
      <c r="Z1235" s="117" t="str">
        <f t="shared" si="119"/>
        <v>OK</v>
      </c>
    </row>
    <row r="1236" spans="1:26" s="117" customFormat="1" ht="12.75" hidden="1" customHeight="1" x14ac:dyDescent="0.35">
      <c r="A1236" s="29" t="s">
        <v>3525</v>
      </c>
      <c r="B1236" s="1" t="s">
        <v>267</v>
      </c>
      <c r="C1236" s="29" t="s">
        <v>3</v>
      </c>
      <c r="D1236" s="29" t="s">
        <v>3</v>
      </c>
      <c r="E1236" s="29" t="s">
        <v>2</v>
      </c>
      <c r="F1236" s="29" t="s">
        <v>2</v>
      </c>
      <c r="G1236" s="29" t="s">
        <v>2</v>
      </c>
      <c r="H1236" s="29" t="s">
        <v>2</v>
      </c>
      <c r="I1236" s="133" t="s">
        <v>3</v>
      </c>
      <c r="J1236" s="134">
        <v>1</v>
      </c>
      <c r="K1236" s="29" t="s">
        <v>2</v>
      </c>
      <c r="L1236" s="29" t="s">
        <v>2</v>
      </c>
      <c r="M1236" s="29" t="s">
        <v>2</v>
      </c>
      <c r="N1236" s="29" t="s">
        <v>3</v>
      </c>
      <c r="O1236" s="1"/>
      <c r="P1236" s="29" t="s">
        <v>4</v>
      </c>
      <c r="Q1236" s="29"/>
      <c r="R1236" s="85" t="s">
        <v>2</v>
      </c>
      <c r="S1236" s="85" t="s">
        <v>2</v>
      </c>
      <c r="T1236" s="117" t="str">
        <f t="shared" si="114"/>
        <v>ja</v>
      </c>
      <c r="U1236" s="117" t="str">
        <f t="shared" si="115"/>
        <v>ja</v>
      </c>
      <c r="V1236" s="142" t="s">
        <v>4606</v>
      </c>
      <c r="W1236" s="118">
        <f t="shared" si="116"/>
        <v>1</v>
      </c>
      <c r="X1236" s="117" t="str">
        <f t="shared" si="117"/>
        <v>OK</v>
      </c>
      <c r="Y1236" s="117" t="str">
        <f t="shared" si="118"/>
        <v>keine</v>
      </c>
      <c r="Z1236" s="117" t="str">
        <f t="shared" si="119"/>
        <v>OK</v>
      </c>
    </row>
    <row r="1237" spans="1:26" s="117" customFormat="1" ht="12.75" hidden="1" customHeight="1" x14ac:dyDescent="0.35">
      <c r="A1237" s="29" t="s">
        <v>3526</v>
      </c>
      <c r="B1237" s="1" t="s">
        <v>288</v>
      </c>
      <c r="C1237" s="29" t="s">
        <v>3</v>
      </c>
      <c r="D1237" s="29" t="s">
        <v>3</v>
      </c>
      <c r="E1237" s="29" t="s">
        <v>2</v>
      </c>
      <c r="F1237" s="29" t="s">
        <v>2</v>
      </c>
      <c r="G1237" s="29" t="s">
        <v>2</v>
      </c>
      <c r="H1237" s="29" t="s">
        <v>2</v>
      </c>
      <c r="I1237" s="29" t="s">
        <v>3</v>
      </c>
      <c r="J1237" s="30">
        <v>1</v>
      </c>
      <c r="K1237" s="29" t="s">
        <v>2</v>
      </c>
      <c r="L1237" s="29" t="s">
        <v>2</v>
      </c>
      <c r="M1237" s="29" t="s">
        <v>2</v>
      </c>
      <c r="N1237" s="29" t="s">
        <v>3</v>
      </c>
      <c r="O1237" s="1"/>
      <c r="P1237" s="29" t="s">
        <v>4</v>
      </c>
      <c r="Q1237" s="29"/>
      <c r="R1237" s="85" t="s">
        <v>2</v>
      </c>
      <c r="S1237" s="85" t="s">
        <v>2</v>
      </c>
      <c r="T1237" s="117" t="str">
        <f t="shared" si="114"/>
        <v>ja</v>
      </c>
      <c r="U1237" s="117" t="str">
        <f t="shared" si="115"/>
        <v>ja</v>
      </c>
      <c r="V1237" s="142" t="s">
        <v>4580</v>
      </c>
      <c r="W1237" s="118">
        <f t="shared" si="116"/>
        <v>1</v>
      </c>
      <c r="X1237" s="117" t="str">
        <f t="shared" si="117"/>
        <v>OK</v>
      </c>
      <c r="Y1237" s="117" t="str">
        <f t="shared" si="118"/>
        <v>keine</v>
      </c>
      <c r="Z1237" s="117" t="str">
        <f t="shared" si="119"/>
        <v>OK</v>
      </c>
    </row>
    <row r="1238" spans="1:26" s="117" customFormat="1" ht="12.75" hidden="1" customHeight="1" x14ac:dyDescent="0.35">
      <c r="A1238" s="29" t="s">
        <v>3527</v>
      </c>
      <c r="B1238" s="1" t="s">
        <v>1722</v>
      </c>
      <c r="C1238" s="29" t="s">
        <v>3</v>
      </c>
      <c r="D1238" s="29" t="s">
        <v>3</v>
      </c>
      <c r="E1238" s="29" t="s">
        <v>2</v>
      </c>
      <c r="F1238" s="29" t="s">
        <v>2</v>
      </c>
      <c r="G1238" s="29" t="s">
        <v>2</v>
      </c>
      <c r="H1238" s="29" t="s">
        <v>2</v>
      </c>
      <c r="I1238" s="29" t="s">
        <v>3</v>
      </c>
      <c r="J1238" s="30">
        <v>1</v>
      </c>
      <c r="K1238" s="29" t="s">
        <v>2</v>
      </c>
      <c r="L1238" s="29" t="s">
        <v>2</v>
      </c>
      <c r="M1238" s="29" t="s">
        <v>2</v>
      </c>
      <c r="N1238" s="29" t="s">
        <v>3</v>
      </c>
      <c r="O1238" s="1"/>
      <c r="P1238" s="29" t="s">
        <v>4</v>
      </c>
      <c r="Q1238" s="29"/>
      <c r="R1238" s="85" t="s">
        <v>2</v>
      </c>
      <c r="S1238" s="85" t="s">
        <v>2</v>
      </c>
      <c r="T1238" s="117" t="str">
        <f t="shared" si="114"/>
        <v>ja</v>
      </c>
      <c r="U1238" s="117" t="str">
        <f t="shared" si="115"/>
        <v>ja</v>
      </c>
      <c r="V1238" s="142" t="s">
        <v>4594</v>
      </c>
      <c r="W1238" s="118">
        <f t="shared" si="116"/>
        <v>1</v>
      </c>
      <c r="X1238" s="117" t="str">
        <f t="shared" si="117"/>
        <v>OK</v>
      </c>
      <c r="Y1238" s="117" t="str">
        <f t="shared" si="118"/>
        <v>keine</v>
      </c>
      <c r="Z1238" s="117" t="str">
        <f t="shared" si="119"/>
        <v>OK</v>
      </c>
    </row>
    <row r="1239" spans="1:26" s="117" customFormat="1" ht="12.75" hidden="1" customHeight="1" x14ac:dyDescent="0.35">
      <c r="A1239" s="29" t="s">
        <v>3528</v>
      </c>
      <c r="B1239" s="1" t="s">
        <v>860</v>
      </c>
      <c r="C1239" s="29" t="s">
        <v>3</v>
      </c>
      <c r="D1239" s="29" t="s">
        <v>3</v>
      </c>
      <c r="E1239" s="29" t="s">
        <v>2</v>
      </c>
      <c r="F1239" s="29" t="s">
        <v>2</v>
      </c>
      <c r="G1239" s="29" t="s">
        <v>2</v>
      </c>
      <c r="H1239" s="29" t="s">
        <v>2</v>
      </c>
      <c r="I1239" s="29" t="s">
        <v>3</v>
      </c>
      <c r="J1239" s="30">
        <v>1</v>
      </c>
      <c r="K1239" s="29" t="s">
        <v>2</v>
      </c>
      <c r="L1239" s="29" t="s">
        <v>2</v>
      </c>
      <c r="M1239" s="29" t="s">
        <v>2</v>
      </c>
      <c r="N1239" s="29" t="s">
        <v>3</v>
      </c>
      <c r="O1239" s="1"/>
      <c r="P1239" s="29" t="s">
        <v>4</v>
      </c>
      <c r="Q1239" s="29"/>
      <c r="R1239" s="85" t="s">
        <v>2</v>
      </c>
      <c r="S1239" s="85" t="s">
        <v>2</v>
      </c>
      <c r="T1239" s="117" t="str">
        <f t="shared" si="114"/>
        <v>ja</v>
      </c>
      <c r="U1239" s="117" t="str">
        <f t="shared" si="115"/>
        <v>ja</v>
      </c>
      <c r="V1239" s="142" t="s">
        <v>4585</v>
      </c>
      <c r="W1239" s="118">
        <f t="shared" si="116"/>
        <v>1</v>
      </c>
      <c r="X1239" s="117" t="str">
        <f t="shared" si="117"/>
        <v>OK</v>
      </c>
      <c r="Y1239" s="117" t="str">
        <f t="shared" si="118"/>
        <v>keine</v>
      </c>
      <c r="Z1239" s="117" t="str">
        <f t="shared" si="119"/>
        <v>OK</v>
      </c>
    </row>
    <row r="1240" spans="1:26" s="117" customFormat="1" ht="12.75" hidden="1" customHeight="1" x14ac:dyDescent="0.35">
      <c r="A1240" s="29" t="s">
        <v>3529</v>
      </c>
      <c r="B1240" s="1" t="s">
        <v>861</v>
      </c>
      <c r="C1240" s="29" t="s">
        <v>3</v>
      </c>
      <c r="D1240" s="29" t="s">
        <v>3</v>
      </c>
      <c r="E1240" s="29" t="s">
        <v>2</v>
      </c>
      <c r="F1240" s="29" t="s">
        <v>2</v>
      </c>
      <c r="G1240" s="29" t="s">
        <v>2</v>
      </c>
      <c r="H1240" s="29" t="s">
        <v>2</v>
      </c>
      <c r="I1240" s="29" t="s">
        <v>3</v>
      </c>
      <c r="J1240" s="30">
        <v>1</v>
      </c>
      <c r="K1240" s="29" t="s">
        <v>2</v>
      </c>
      <c r="L1240" s="29" t="s">
        <v>2</v>
      </c>
      <c r="M1240" s="29" t="s">
        <v>2</v>
      </c>
      <c r="N1240" s="29" t="s">
        <v>3</v>
      </c>
      <c r="O1240" s="1"/>
      <c r="P1240" s="29" t="s">
        <v>4</v>
      </c>
      <c r="Q1240" s="29"/>
      <c r="R1240" s="85" t="s">
        <v>2</v>
      </c>
      <c r="S1240" s="85" t="s">
        <v>2</v>
      </c>
      <c r="T1240" s="117" t="str">
        <f t="shared" si="114"/>
        <v>ja</v>
      </c>
      <c r="U1240" s="117" t="str">
        <f t="shared" si="115"/>
        <v>ja</v>
      </c>
      <c r="V1240" s="142" t="s">
        <v>4585</v>
      </c>
      <c r="W1240" s="118">
        <f t="shared" si="116"/>
        <v>1</v>
      </c>
      <c r="X1240" s="117" t="str">
        <f t="shared" si="117"/>
        <v>OK</v>
      </c>
      <c r="Y1240" s="117" t="str">
        <f t="shared" si="118"/>
        <v>keine</v>
      </c>
      <c r="Z1240" s="117" t="str">
        <f t="shared" si="119"/>
        <v>OK</v>
      </c>
    </row>
    <row r="1241" spans="1:26" s="117" customFormat="1" ht="12.75" hidden="1" customHeight="1" x14ac:dyDescent="0.35">
      <c r="A1241" s="29" t="s">
        <v>3530</v>
      </c>
      <c r="B1241" s="1" t="s">
        <v>762</v>
      </c>
      <c r="C1241" s="29" t="s">
        <v>3</v>
      </c>
      <c r="D1241" s="29" t="s">
        <v>3</v>
      </c>
      <c r="E1241" s="29" t="s">
        <v>2</v>
      </c>
      <c r="F1241" s="29" t="s">
        <v>2</v>
      </c>
      <c r="G1241" s="29" t="s">
        <v>2</v>
      </c>
      <c r="H1241" s="29" t="s">
        <v>2</v>
      </c>
      <c r="I1241" s="29" t="s">
        <v>3</v>
      </c>
      <c r="J1241" s="30">
        <v>1</v>
      </c>
      <c r="K1241" s="29" t="s">
        <v>2</v>
      </c>
      <c r="L1241" s="29" t="s">
        <v>2</v>
      </c>
      <c r="M1241" s="29" t="s">
        <v>2</v>
      </c>
      <c r="N1241" s="29" t="s">
        <v>3</v>
      </c>
      <c r="O1241" s="1"/>
      <c r="P1241" s="29" t="s">
        <v>4</v>
      </c>
      <c r="Q1241" s="29"/>
      <c r="R1241" s="85" t="s">
        <v>2</v>
      </c>
      <c r="S1241" s="85" t="s">
        <v>2</v>
      </c>
      <c r="T1241" s="117" t="str">
        <f t="shared" si="114"/>
        <v>ja</v>
      </c>
      <c r="U1241" s="117" t="str">
        <f t="shared" si="115"/>
        <v>ja</v>
      </c>
      <c r="V1241" s="142" t="s">
        <v>4580</v>
      </c>
      <c r="W1241" s="118">
        <f t="shared" si="116"/>
        <v>1</v>
      </c>
      <c r="X1241" s="117" t="str">
        <f t="shared" si="117"/>
        <v>OK</v>
      </c>
      <c r="Y1241" s="117" t="str">
        <f t="shared" si="118"/>
        <v>keine</v>
      </c>
      <c r="Z1241" s="117" t="str">
        <f t="shared" si="119"/>
        <v>OK</v>
      </c>
    </row>
    <row r="1242" spans="1:26" s="117" customFormat="1" ht="12.75" hidden="1" customHeight="1" x14ac:dyDescent="0.35">
      <c r="A1242" s="29" t="s">
        <v>3531</v>
      </c>
      <c r="B1242" s="1" t="s">
        <v>1468</v>
      </c>
      <c r="C1242" s="29" t="s">
        <v>3</v>
      </c>
      <c r="D1242" s="29" t="s">
        <v>3</v>
      </c>
      <c r="E1242" s="29" t="s">
        <v>2</v>
      </c>
      <c r="F1242" s="29" t="s">
        <v>2</v>
      </c>
      <c r="G1242" s="29" t="s">
        <v>2</v>
      </c>
      <c r="H1242" s="29" t="s">
        <v>2</v>
      </c>
      <c r="I1242" s="29" t="s">
        <v>3</v>
      </c>
      <c r="J1242" s="30">
        <v>2</v>
      </c>
      <c r="K1242" s="29" t="s">
        <v>2</v>
      </c>
      <c r="L1242" s="29" t="s">
        <v>2</v>
      </c>
      <c r="M1242" s="29" t="s">
        <v>2</v>
      </c>
      <c r="N1242" s="29" t="s">
        <v>3</v>
      </c>
      <c r="O1242" s="1"/>
      <c r="P1242" s="29" t="s">
        <v>4</v>
      </c>
      <c r="Q1242" s="29"/>
      <c r="R1242" s="85" t="s">
        <v>2</v>
      </c>
      <c r="S1242" s="85" t="s">
        <v>2</v>
      </c>
      <c r="T1242" s="117" t="str">
        <f t="shared" si="114"/>
        <v>ja</v>
      </c>
      <c r="U1242" s="117" t="str">
        <f t="shared" si="115"/>
        <v>ja</v>
      </c>
      <c r="V1242" s="142" t="s">
        <v>4577</v>
      </c>
      <c r="W1242" s="118">
        <f t="shared" si="116"/>
        <v>2</v>
      </c>
      <c r="X1242" s="117" t="str">
        <f t="shared" si="117"/>
        <v>OK</v>
      </c>
      <c r="Y1242" s="117" t="str">
        <f t="shared" si="118"/>
        <v>keine</v>
      </c>
      <c r="Z1242" s="117" t="str">
        <f t="shared" si="119"/>
        <v>OK</v>
      </c>
    </row>
    <row r="1243" spans="1:26" s="117" customFormat="1" ht="12.75" hidden="1" customHeight="1" x14ac:dyDescent="0.35">
      <c r="A1243" s="29" t="s">
        <v>3532</v>
      </c>
      <c r="B1243" s="1" t="s">
        <v>1683</v>
      </c>
      <c r="C1243" s="29" t="s">
        <v>3</v>
      </c>
      <c r="D1243" s="29" t="s">
        <v>3</v>
      </c>
      <c r="E1243" s="29" t="s">
        <v>2</v>
      </c>
      <c r="F1243" s="29" t="s">
        <v>2</v>
      </c>
      <c r="G1243" s="29" t="s">
        <v>2</v>
      </c>
      <c r="H1243" s="29" t="s">
        <v>2</v>
      </c>
      <c r="I1243" s="29" t="s">
        <v>3</v>
      </c>
      <c r="J1243" s="30">
        <v>4</v>
      </c>
      <c r="K1243" s="29" t="s">
        <v>2</v>
      </c>
      <c r="L1243" s="29" t="s">
        <v>2</v>
      </c>
      <c r="M1243" s="29" t="s">
        <v>2</v>
      </c>
      <c r="N1243" s="29" t="s">
        <v>3</v>
      </c>
      <c r="O1243" s="1" t="s">
        <v>2412</v>
      </c>
      <c r="P1243" s="29" t="s">
        <v>4438</v>
      </c>
      <c r="Q1243" s="29"/>
      <c r="R1243" s="85" t="s">
        <v>2</v>
      </c>
      <c r="S1243" s="85" t="s">
        <v>2</v>
      </c>
      <c r="T1243" s="117" t="str">
        <f t="shared" si="114"/>
        <v>ja</v>
      </c>
      <c r="U1243" s="117" t="str">
        <f t="shared" si="115"/>
        <v>ja</v>
      </c>
      <c r="V1243" s="142" t="s">
        <v>4583</v>
      </c>
      <c r="W1243" s="118">
        <f t="shared" si="116"/>
        <v>4</v>
      </c>
      <c r="X1243" s="117" t="str">
        <f t="shared" si="117"/>
        <v>OK</v>
      </c>
      <c r="Y1243" s="117" t="str">
        <f t="shared" si="118"/>
        <v>1193/1207/1195</v>
      </c>
      <c r="Z1243" s="117" t="str">
        <f t="shared" si="119"/>
        <v>OK</v>
      </c>
    </row>
    <row r="1244" spans="1:26" s="117" customFormat="1" ht="12.75" hidden="1" customHeight="1" x14ac:dyDescent="0.35">
      <c r="A1244" s="29" t="s">
        <v>3533</v>
      </c>
      <c r="B1244" s="1" t="s">
        <v>1992</v>
      </c>
      <c r="C1244" s="29" t="s">
        <v>3</v>
      </c>
      <c r="D1244" s="29" t="s">
        <v>3</v>
      </c>
      <c r="E1244" s="29" t="s">
        <v>2</v>
      </c>
      <c r="F1244" s="29" t="s">
        <v>2</v>
      </c>
      <c r="G1244" s="29" t="s">
        <v>2</v>
      </c>
      <c r="H1244" s="29" t="s">
        <v>2</v>
      </c>
      <c r="I1244" s="29" t="s">
        <v>3</v>
      </c>
      <c r="J1244" s="30">
        <v>2</v>
      </c>
      <c r="K1244" s="29" t="s">
        <v>2</v>
      </c>
      <c r="L1244" s="29" t="s">
        <v>2</v>
      </c>
      <c r="M1244" s="29" t="s">
        <v>2</v>
      </c>
      <c r="N1244" s="29" t="s">
        <v>3</v>
      </c>
      <c r="O1244" s="1"/>
      <c r="P1244" s="29" t="s">
        <v>57</v>
      </c>
      <c r="Q1244" s="29"/>
      <c r="R1244" s="85" t="s">
        <v>2</v>
      </c>
      <c r="S1244" s="85" t="s">
        <v>2</v>
      </c>
      <c r="T1244" s="117" t="str">
        <f t="shared" si="114"/>
        <v>ja</v>
      </c>
      <c r="U1244" s="117" t="str">
        <f t="shared" si="115"/>
        <v>ja</v>
      </c>
      <c r="V1244" s="142" t="s">
        <v>4577</v>
      </c>
      <c r="W1244" s="118">
        <f t="shared" si="116"/>
        <v>2</v>
      </c>
      <c r="X1244" s="117" t="str">
        <f t="shared" si="117"/>
        <v>OK</v>
      </c>
      <c r="Y1244" s="117" t="str">
        <f t="shared" si="118"/>
        <v>1193/1207</v>
      </c>
      <c r="Z1244" s="117" t="str">
        <f t="shared" si="119"/>
        <v>OK</v>
      </c>
    </row>
    <row r="1245" spans="1:26" s="117" customFormat="1" ht="12.75" hidden="1" customHeight="1" x14ac:dyDescent="0.35">
      <c r="A1245" s="29" t="s">
        <v>3534</v>
      </c>
      <c r="B1245" s="1" t="s">
        <v>1993</v>
      </c>
      <c r="C1245" s="29" t="s">
        <v>3</v>
      </c>
      <c r="D1245" s="29" t="s">
        <v>3</v>
      </c>
      <c r="E1245" s="29" t="s">
        <v>2</v>
      </c>
      <c r="F1245" s="29" t="s">
        <v>2</v>
      </c>
      <c r="G1245" s="29" t="s">
        <v>2</v>
      </c>
      <c r="H1245" s="29" t="s">
        <v>2</v>
      </c>
      <c r="I1245" s="29" t="s">
        <v>3</v>
      </c>
      <c r="J1245" s="30">
        <v>1</v>
      </c>
      <c r="K1245" s="29" t="s">
        <v>2</v>
      </c>
      <c r="L1245" s="29" t="s">
        <v>2</v>
      </c>
      <c r="M1245" s="29" t="s">
        <v>2</v>
      </c>
      <c r="N1245" s="29" t="s">
        <v>3</v>
      </c>
      <c r="O1245" s="1"/>
      <c r="P1245" s="29" t="s">
        <v>57</v>
      </c>
      <c r="Q1245" s="29"/>
      <c r="R1245" s="85" t="s">
        <v>2</v>
      </c>
      <c r="S1245" s="85" t="s">
        <v>2</v>
      </c>
      <c r="T1245" s="117" t="str">
        <f t="shared" si="114"/>
        <v>ja</v>
      </c>
      <c r="U1245" s="117" t="str">
        <f t="shared" si="115"/>
        <v>ja</v>
      </c>
      <c r="V1245" s="142" t="s">
        <v>4585</v>
      </c>
      <c r="W1245" s="118">
        <f t="shared" si="116"/>
        <v>1</v>
      </c>
      <c r="X1245" s="117" t="str">
        <f t="shared" si="117"/>
        <v>OK</v>
      </c>
      <c r="Y1245" s="117" t="str">
        <f t="shared" si="118"/>
        <v>1193/1207</v>
      </c>
      <c r="Z1245" s="117" t="str">
        <f t="shared" si="119"/>
        <v>OK</v>
      </c>
    </row>
    <row r="1246" spans="1:26" s="117" customFormat="1" ht="12.75" hidden="1" customHeight="1" x14ac:dyDescent="0.35">
      <c r="A1246" s="29" t="s">
        <v>3535</v>
      </c>
      <c r="B1246" s="1" t="s">
        <v>763</v>
      </c>
      <c r="C1246" s="29" t="s">
        <v>3</v>
      </c>
      <c r="D1246" s="29" t="s">
        <v>3</v>
      </c>
      <c r="E1246" s="29" t="s">
        <v>2</v>
      </c>
      <c r="F1246" s="29" t="s">
        <v>2</v>
      </c>
      <c r="G1246" s="29" t="s">
        <v>2</v>
      </c>
      <c r="H1246" s="29" t="s">
        <v>2</v>
      </c>
      <c r="I1246" s="29" t="s">
        <v>3</v>
      </c>
      <c r="J1246" s="30">
        <v>1</v>
      </c>
      <c r="K1246" s="29" t="s">
        <v>2</v>
      </c>
      <c r="L1246" s="29" t="s">
        <v>2</v>
      </c>
      <c r="M1246" s="29" t="s">
        <v>2</v>
      </c>
      <c r="N1246" s="29" t="s">
        <v>3</v>
      </c>
      <c r="O1246" s="1"/>
      <c r="P1246" s="29" t="s">
        <v>57</v>
      </c>
      <c r="Q1246" s="29"/>
      <c r="R1246" s="85" t="s">
        <v>2</v>
      </c>
      <c r="S1246" s="85" t="s">
        <v>2</v>
      </c>
      <c r="T1246" s="117" t="str">
        <f t="shared" si="114"/>
        <v>ja</v>
      </c>
      <c r="U1246" s="117" t="str">
        <f t="shared" si="115"/>
        <v>ja</v>
      </c>
      <c r="V1246" s="142" t="s">
        <v>4580</v>
      </c>
      <c r="W1246" s="118">
        <f t="shared" si="116"/>
        <v>1</v>
      </c>
      <c r="X1246" s="117" t="str">
        <f t="shared" si="117"/>
        <v>OK</v>
      </c>
      <c r="Y1246" s="117" t="str">
        <f t="shared" si="118"/>
        <v>1193/1207</v>
      </c>
      <c r="Z1246" s="117" t="str">
        <f t="shared" si="119"/>
        <v>OK</v>
      </c>
    </row>
    <row r="1247" spans="1:26" s="117" customFormat="1" ht="12.75" hidden="1" customHeight="1" x14ac:dyDescent="0.35">
      <c r="A1247" s="29" t="s">
        <v>3536</v>
      </c>
      <c r="B1247" s="1" t="s">
        <v>764</v>
      </c>
      <c r="C1247" s="29" t="s">
        <v>3</v>
      </c>
      <c r="D1247" s="29" t="s">
        <v>3</v>
      </c>
      <c r="E1247" s="29" t="s">
        <v>2</v>
      </c>
      <c r="F1247" s="29" t="s">
        <v>2</v>
      </c>
      <c r="G1247" s="29" t="s">
        <v>2</v>
      </c>
      <c r="H1247" s="29" t="s">
        <v>2</v>
      </c>
      <c r="I1247" s="29" t="s">
        <v>3</v>
      </c>
      <c r="J1247" s="30">
        <v>1</v>
      </c>
      <c r="K1247" s="29" t="s">
        <v>2</v>
      </c>
      <c r="L1247" s="29" t="s">
        <v>2</v>
      </c>
      <c r="M1247" s="29" t="s">
        <v>2</v>
      </c>
      <c r="N1247" s="29" t="s">
        <v>3</v>
      </c>
      <c r="O1247" s="1"/>
      <c r="P1247" s="29" t="s">
        <v>57</v>
      </c>
      <c r="Q1247" s="29"/>
      <c r="R1247" s="85" t="s">
        <v>2</v>
      </c>
      <c r="S1247" s="85" t="s">
        <v>2</v>
      </c>
      <c r="T1247" s="117" t="str">
        <f t="shared" si="114"/>
        <v>ja</v>
      </c>
      <c r="U1247" s="117" t="str">
        <f t="shared" si="115"/>
        <v>ja</v>
      </c>
      <c r="V1247" s="142" t="s">
        <v>4580</v>
      </c>
      <c r="W1247" s="118">
        <f t="shared" si="116"/>
        <v>1</v>
      </c>
      <c r="X1247" s="117" t="str">
        <f t="shared" si="117"/>
        <v>OK</v>
      </c>
      <c r="Y1247" s="117" t="str">
        <f t="shared" si="118"/>
        <v>1193/1207</v>
      </c>
      <c r="Z1247" s="117" t="str">
        <f t="shared" si="119"/>
        <v>OK</v>
      </c>
    </row>
    <row r="1248" spans="1:26" s="117" customFormat="1" ht="12.75" hidden="1" customHeight="1" x14ac:dyDescent="0.35">
      <c r="A1248" s="29" t="s">
        <v>3537</v>
      </c>
      <c r="B1248" s="1" t="s">
        <v>1664</v>
      </c>
      <c r="C1248" s="29" t="s">
        <v>3</v>
      </c>
      <c r="D1248" s="29" t="s">
        <v>3</v>
      </c>
      <c r="E1248" s="29" t="s">
        <v>2</v>
      </c>
      <c r="F1248" s="29" t="s">
        <v>2</v>
      </c>
      <c r="G1248" s="29" t="s">
        <v>2</v>
      </c>
      <c r="H1248" s="29" t="s">
        <v>2</v>
      </c>
      <c r="I1248" s="29" t="s">
        <v>3</v>
      </c>
      <c r="J1248" s="30">
        <v>3</v>
      </c>
      <c r="K1248" s="29" t="s">
        <v>2</v>
      </c>
      <c r="L1248" s="29" t="s">
        <v>2</v>
      </c>
      <c r="M1248" s="29" t="s">
        <v>2</v>
      </c>
      <c r="N1248" s="29" t="s">
        <v>3</v>
      </c>
      <c r="O1248" s="1"/>
      <c r="P1248" s="29" t="s">
        <v>57</v>
      </c>
      <c r="Q1248" s="29"/>
      <c r="R1248" s="85" t="s">
        <v>2</v>
      </c>
      <c r="S1248" s="85" t="s">
        <v>2</v>
      </c>
      <c r="T1248" s="117" t="str">
        <f t="shared" si="114"/>
        <v>ja</v>
      </c>
      <c r="U1248" s="117" t="str">
        <f t="shared" si="115"/>
        <v>ja</v>
      </c>
      <c r="V1248" s="142" t="s">
        <v>4577</v>
      </c>
      <c r="W1248" s="118">
        <f t="shared" si="116"/>
        <v>3</v>
      </c>
      <c r="X1248" s="117" t="str">
        <f t="shared" si="117"/>
        <v>OK</v>
      </c>
      <c r="Y1248" s="117" t="str">
        <f t="shared" si="118"/>
        <v>1193/1207</v>
      </c>
      <c r="Z1248" s="117" t="str">
        <f t="shared" si="119"/>
        <v>OK</v>
      </c>
    </row>
    <row r="1249" spans="1:26" s="117" customFormat="1" ht="12.75" hidden="1" customHeight="1" x14ac:dyDescent="0.35">
      <c r="A1249" s="29" t="s">
        <v>3538</v>
      </c>
      <c r="B1249" s="1" t="s">
        <v>1155</v>
      </c>
      <c r="C1249" s="29" t="s">
        <v>3</v>
      </c>
      <c r="D1249" s="29" t="s">
        <v>3</v>
      </c>
      <c r="E1249" s="29" t="s">
        <v>2</v>
      </c>
      <c r="F1249" s="29" t="s">
        <v>2</v>
      </c>
      <c r="G1249" s="29" t="s">
        <v>2</v>
      </c>
      <c r="H1249" s="29" t="s">
        <v>2</v>
      </c>
      <c r="I1249" s="29" t="s">
        <v>3</v>
      </c>
      <c r="J1249" s="30">
        <v>1</v>
      </c>
      <c r="K1249" s="29" t="s">
        <v>2</v>
      </c>
      <c r="L1249" s="29" t="s">
        <v>2</v>
      </c>
      <c r="M1249" s="29" t="s">
        <v>2</v>
      </c>
      <c r="N1249" s="29" t="s">
        <v>3</v>
      </c>
      <c r="O1249" s="1"/>
      <c r="P1249" s="29">
        <v>300</v>
      </c>
      <c r="Q1249" s="29"/>
      <c r="R1249" s="85" t="s">
        <v>3</v>
      </c>
      <c r="S1249" s="85" t="s">
        <v>3</v>
      </c>
      <c r="T1249" s="117" t="str">
        <f t="shared" si="114"/>
        <v>ja</v>
      </c>
      <c r="U1249" s="117" t="str">
        <f t="shared" si="115"/>
        <v>ja</v>
      </c>
      <c r="V1249" s="142" t="s">
        <v>4598</v>
      </c>
      <c r="W1249" s="118">
        <f t="shared" si="116"/>
        <v>1</v>
      </c>
      <c r="X1249" s="117" t="str">
        <f t="shared" si="117"/>
        <v>OK</v>
      </c>
      <c r="Y1249" s="117">
        <f t="shared" si="118"/>
        <v>300</v>
      </c>
      <c r="Z1249" s="117" t="str">
        <f t="shared" si="119"/>
        <v>OK</v>
      </c>
    </row>
    <row r="1250" spans="1:26" s="117" customFormat="1" ht="12.75" hidden="1" customHeight="1" x14ac:dyDescent="0.35">
      <c r="A1250" s="29" t="s">
        <v>3539</v>
      </c>
      <c r="B1250" s="1" t="s">
        <v>652</v>
      </c>
      <c r="C1250" s="29" t="s">
        <v>3</v>
      </c>
      <c r="D1250" s="29" t="s">
        <v>3</v>
      </c>
      <c r="E1250" s="29" t="s">
        <v>2</v>
      </c>
      <c r="F1250" s="29" t="s">
        <v>2</v>
      </c>
      <c r="G1250" s="29" t="s">
        <v>2</v>
      </c>
      <c r="H1250" s="29" t="s">
        <v>2</v>
      </c>
      <c r="I1250" s="29" t="s">
        <v>2</v>
      </c>
      <c r="J1250" s="30" t="s">
        <v>2</v>
      </c>
      <c r="K1250" s="29" t="s">
        <v>2</v>
      </c>
      <c r="L1250" s="29" t="s">
        <v>2</v>
      </c>
      <c r="M1250" s="29" t="s">
        <v>2</v>
      </c>
      <c r="N1250" s="29" t="s">
        <v>3</v>
      </c>
      <c r="O1250" s="1" t="s">
        <v>2409</v>
      </c>
      <c r="P1250" s="29" t="s">
        <v>58</v>
      </c>
      <c r="Q1250" s="29"/>
      <c r="R1250" s="85" t="s">
        <v>2</v>
      </c>
      <c r="S1250" s="85" t="s">
        <v>2</v>
      </c>
      <c r="T1250" s="117" t="str">
        <f t="shared" si="114"/>
        <v>ja</v>
      </c>
      <c r="U1250" s="117" t="str">
        <f t="shared" si="115"/>
        <v>ja</v>
      </c>
      <c r="V1250" s="142" t="s">
        <v>4579</v>
      </c>
      <c r="W1250" s="118" t="str">
        <f t="shared" si="116"/>
        <v>nein</v>
      </c>
      <c r="X1250" s="117" t="str">
        <f t="shared" si="117"/>
        <v>OK</v>
      </c>
      <c r="Y1250" s="117" t="str">
        <f t="shared" si="118"/>
        <v>1194/1199</v>
      </c>
      <c r="Z1250" s="117" t="str">
        <f t="shared" si="119"/>
        <v>OK</v>
      </c>
    </row>
    <row r="1251" spans="1:26" s="117" customFormat="1" ht="12.75" hidden="1" customHeight="1" x14ac:dyDescent="0.35">
      <c r="A1251" s="29" t="s">
        <v>2251</v>
      </c>
      <c r="B1251" s="1" t="s">
        <v>2250</v>
      </c>
      <c r="C1251" s="29" t="s">
        <v>3</v>
      </c>
      <c r="D1251" s="29" t="s">
        <v>3</v>
      </c>
      <c r="E1251" s="29" t="s">
        <v>2</v>
      </c>
      <c r="F1251" s="29" t="s">
        <v>2</v>
      </c>
      <c r="G1251" s="29" t="s">
        <v>2</v>
      </c>
      <c r="H1251" s="29" t="s">
        <v>2</v>
      </c>
      <c r="I1251" s="29" t="s">
        <v>3</v>
      </c>
      <c r="J1251" s="30">
        <v>1</v>
      </c>
      <c r="K1251" s="29" t="s">
        <v>2</v>
      </c>
      <c r="L1251" s="29" t="s">
        <v>2</v>
      </c>
      <c r="M1251" s="29" t="s">
        <v>2</v>
      </c>
      <c r="N1251" s="29" t="s">
        <v>3</v>
      </c>
      <c r="O1251" s="1"/>
      <c r="P1251" s="29" t="s">
        <v>4</v>
      </c>
      <c r="Q1251" s="29"/>
      <c r="R1251" s="85" t="s">
        <v>2</v>
      </c>
      <c r="S1251" s="85" t="s">
        <v>2</v>
      </c>
      <c r="T1251" s="117" t="str">
        <f t="shared" si="114"/>
        <v>ja</v>
      </c>
      <c r="U1251" s="117" t="str">
        <f t="shared" si="115"/>
        <v>ja</v>
      </c>
      <c r="V1251" s="142" t="s">
        <v>4585</v>
      </c>
      <c r="W1251" s="118">
        <f t="shared" si="116"/>
        <v>1</v>
      </c>
      <c r="X1251" s="117" t="str">
        <f t="shared" si="117"/>
        <v>OK</v>
      </c>
      <c r="Y1251" s="117" t="str">
        <f t="shared" si="118"/>
        <v>keine</v>
      </c>
      <c r="Z1251" s="117" t="str">
        <f t="shared" si="119"/>
        <v>OK</v>
      </c>
    </row>
    <row r="1252" spans="1:26" s="117" customFormat="1" ht="12.75" hidden="1" customHeight="1" x14ac:dyDescent="0.35">
      <c r="A1252" s="29" t="s">
        <v>3540</v>
      </c>
      <c r="B1252" s="1" t="s">
        <v>869</v>
      </c>
      <c r="C1252" s="29" t="s">
        <v>3</v>
      </c>
      <c r="D1252" s="29" t="s">
        <v>3</v>
      </c>
      <c r="E1252" s="29" t="s">
        <v>2</v>
      </c>
      <c r="F1252" s="29" t="s">
        <v>2</v>
      </c>
      <c r="G1252" s="29" t="s">
        <v>2</v>
      </c>
      <c r="H1252" s="29" t="s">
        <v>2</v>
      </c>
      <c r="I1252" s="29" t="s">
        <v>3</v>
      </c>
      <c r="J1252" s="30">
        <v>1</v>
      </c>
      <c r="K1252" s="29" t="s">
        <v>2</v>
      </c>
      <c r="L1252" s="29" t="s">
        <v>2</v>
      </c>
      <c r="M1252" s="29" t="s">
        <v>2</v>
      </c>
      <c r="N1252" s="29" t="s">
        <v>3</v>
      </c>
      <c r="O1252" s="1"/>
      <c r="P1252" s="29" t="s">
        <v>4</v>
      </c>
      <c r="Q1252" s="29"/>
      <c r="R1252" s="85" t="s">
        <v>2</v>
      </c>
      <c r="S1252" s="85" t="s">
        <v>2</v>
      </c>
      <c r="T1252" s="117" t="str">
        <f t="shared" si="114"/>
        <v>ja</v>
      </c>
      <c r="U1252" s="117" t="str">
        <f t="shared" si="115"/>
        <v>ja</v>
      </c>
      <c r="V1252" s="142" t="s">
        <v>4580</v>
      </c>
      <c r="W1252" s="118">
        <f t="shared" si="116"/>
        <v>1</v>
      </c>
      <c r="X1252" s="117" t="str">
        <f t="shared" si="117"/>
        <v>OK</v>
      </c>
      <c r="Y1252" s="117" t="str">
        <f t="shared" si="118"/>
        <v>keine</v>
      </c>
      <c r="Z1252" s="117" t="str">
        <f t="shared" si="119"/>
        <v>OK</v>
      </c>
    </row>
    <row r="1253" spans="1:26" s="117" customFormat="1" ht="12.75" hidden="1" customHeight="1" x14ac:dyDescent="0.35">
      <c r="A1253" s="29" t="s">
        <v>3541</v>
      </c>
      <c r="B1253" s="1" t="s">
        <v>1423</v>
      </c>
      <c r="C1253" s="29" t="s">
        <v>3</v>
      </c>
      <c r="D1253" s="29" t="s">
        <v>3</v>
      </c>
      <c r="E1253" s="29" t="s">
        <v>2</v>
      </c>
      <c r="F1253" s="29" t="s">
        <v>2</v>
      </c>
      <c r="G1253" s="29" t="s">
        <v>2</v>
      </c>
      <c r="H1253" s="29" t="s">
        <v>2</v>
      </c>
      <c r="I1253" s="29" t="s">
        <v>3</v>
      </c>
      <c r="J1253" s="30">
        <v>1</v>
      </c>
      <c r="K1253" s="29" t="s">
        <v>2</v>
      </c>
      <c r="L1253" s="29" t="s">
        <v>2</v>
      </c>
      <c r="M1253" s="29" t="s">
        <v>2</v>
      </c>
      <c r="N1253" s="29" t="s">
        <v>3</v>
      </c>
      <c r="O1253" s="1"/>
      <c r="P1253" s="29" t="s">
        <v>4</v>
      </c>
      <c r="Q1253" s="29"/>
      <c r="R1253" s="85" t="s">
        <v>3</v>
      </c>
      <c r="S1253" s="85" t="s">
        <v>3</v>
      </c>
      <c r="T1253" s="117" t="str">
        <f t="shared" si="114"/>
        <v>ja</v>
      </c>
      <c r="U1253" s="117" t="str">
        <f t="shared" si="115"/>
        <v>ja</v>
      </c>
      <c r="V1253" s="142" t="s">
        <v>4579</v>
      </c>
      <c r="W1253" s="118">
        <f t="shared" si="116"/>
        <v>1</v>
      </c>
      <c r="X1253" s="117" t="str">
        <f t="shared" si="117"/>
        <v>OK</v>
      </c>
      <c r="Y1253" s="117" t="str">
        <f t="shared" si="118"/>
        <v>keine</v>
      </c>
      <c r="Z1253" s="117" t="str">
        <f t="shared" si="119"/>
        <v>OK</v>
      </c>
    </row>
    <row r="1254" spans="1:26" s="117" customFormat="1" ht="12.75" hidden="1" customHeight="1" x14ac:dyDescent="0.35">
      <c r="A1254" s="29" t="s">
        <v>3542</v>
      </c>
      <c r="B1254" s="1" t="s">
        <v>707</v>
      </c>
      <c r="C1254" s="29" t="s">
        <v>3</v>
      </c>
      <c r="D1254" s="29" t="s">
        <v>3</v>
      </c>
      <c r="E1254" s="29" t="s">
        <v>2</v>
      </c>
      <c r="F1254" s="29" t="s">
        <v>2</v>
      </c>
      <c r="G1254" s="29" t="s">
        <v>2</v>
      </c>
      <c r="H1254" s="29" t="s">
        <v>2</v>
      </c>
      <c r="I1254" s="29" t="s">
        <v>3</v>
      </c>
      <c r="J1254" s="30">
        <v>1</v>
      </c>
      <c r="K1254" s="29" t="s">
        <v>2</v>
      </c>
      <c r="L1254" s="29" t="s">
        <v>2</v>
      </c>
      <c r="M1254" s="29" t="s">
        <v>2</v>
      </c>
      <c r="N1254" s="29" t="s">
        <v>3</v>
      </c>
      <c r="O1254" s="1"/>
      <c r="P1254" s="29" t="s">
        <v>4</v>
      </c>
      <c r="Q1254" s="29"/>
      <c r="R1254" s="85" t="s">
        <v>2</v>
      </c>
      <c r="S1254" s="85" t="s">
        <v>2</v>
      </c>
      <c r="T1254" s="117" t="str">
        <f t="shared" si="114"/>
        <v>ja</v>
      </c>
      <c r="U1254" s="117" t="str">
        <f t="shared" si="115"/>
        <v>ja</v>
      </c>
      <c r="V1254" s="142" t="s">
        <v>4598</v>
      </c>
      <c r="W1254" s="118">
        <f t="shared" si="116"/>
        <v>1</v>
      </c>
      <c r="X1254" s="117" t="str">
        <f t="shared" si="117"/>
        <v>OK</v>
      </c>
      <c r="Y1254" s="117" t="str">
        <f t="shared" si="118"/>
        <v>keine</v>
      </c>
      <c r="Z1254" s="117" t="str">
        <f t="shared" si="119"/>
        <v>OK</v>
      </c>
    </row>
    <row r="1255" spans="1:26" s="117" customFormat="1" ht="12.75" hidden="1" customHeight="1" x14ac:dyDescent="0.35">
      <c r="A1255" s="29" t="s">
        <v>3543</v>
      </c>
      <c r="B1255" s="1" t="s">
        <v>900</v>
      </c>
      <c r="C1255" s="29" t="s">
        <v>3</v>
      </c>
      <c r="D1255" s="29" t="s">
        <v>3</v>
      </c>
      <c r="E1255" s="29" t="s">
        <v>2</v>
      </c>
      <c r="F1255" s="29" t="s">
        <v>2</v>
      </c>
      <c r="G1255" s="29" t="s">
        <v>2</v>
      </c>
      <c r="H1255" s="29" t="s">
        <v>2</v>
      </c>
      <c r="I1255" s="29" t="s">
        <v>3</v>
      </c>
      <c r="J1255" s="30">
        <v>1</v>
      </c>
      <c r="K1255" s="29" t="s">
        <v>2</v>
      </c>
      <c r="L1255" s="29" t="s">
        <v>2</v>
      </c>
      <c r="M1255" s="29" t="s">
        <v>2</v>
      </c>
      <c r="N1255" s="29" t="s">
        <v>3</v>
      </c>
      <c r="O1255" s="1"/>
      <c r="P1255" s="29" t="s">
        <v>4</v>
      </c>
      <c r="Q1255" s="29"/>
      <c r="R1255" s="85" t="s">
        <v>2</v>
      </c>
      <c r="S1255" s="85" t="s">
        <v>2</v>
      </c>
      <c r="T1255" s="117" t="str">
        <f t="shared" si="114"/>
        <v>ja</v>
      </c>
      <c r="U1255" s="117" t="str">
        <f t="shared" si="115"/>
        <v>ja</v>
      </c>
      <c r="V1255" s="142" t="s">
        <v>4594</v>
      </c>
      <c r="W1255" s="118">
        <f t="shared" si="116"/>
        <v>1</v>
      </c>
      <c r="X1255" s="117" t="str">
        <f t="shared" si="117"/>
        <v>OK</v>
      </c>
      <c r="Y1255" s="117" t="str">
        <f t="shared" si="118"/>
        <v>keine</v>
      </c>
      <c r="Z1255" s="117" t="str">
        <f t="shared" si="119"/>
        <v>OK</v>
      </c>
    </row>
    <row r="1256" spans="1:26" s="117" customFormat="1" ht="12.75" hidden="1" customHeight="1" x14ac:dyDescent="0.35">
      <c r="A1256" s="29" t="s">
        <v>3544</v>
      </c>
      <c r="B1256" s="1" t="s">
        <v>1994</v>
      </c>
      <c r="C1256" s="29" t="s">
        <v>3</v>
      </c>
      <c r="D1256" s="29" t="s">
        <v>3</v>
      </c>
      <c r="E1256" s="29" t="s">
        <v>2</v>
      </c>
      <c r="F1256" s="29" t="s">
        <v>2</v>
      </c>
      <c r="G1256" s="29" t="s">
        <v>2</v>
      </c>
      <c r="H1256" s="29" t="s">
        <v>2</v>
      </c>
      <c r="I1256" s="29" t="s">
        <v>3</v>
      </c>
      <c r="J1256" s="30">
        <v>1</v>
      </c>
      <c r="K1256" s="29" t="s">
        <v>2</v>
      </c>
      <c r="L1256" s="29" t="s">
        <v>2</v>
      </c>
      <c r="M1256" s="29" t="s">
        <v>2</v>
      </c>
      <c r="N1256" s="29" t="s">
        <v>3</v>
      </c>
      <c r="O1256" s="1"/>
      <c r="P1256" s="29" t="s">
        <v>4</v>
      </c>
      <c r="Q1256" s="29"/>
      <c r="R1256" s="85" t="s">
        <v>2</v>
      </c>
      <c r="S1256" s="85" t="s">
        <v>2</v>
      </c>
      <c r="T1256" s="117" t="str">
        <f t="shared" si="114"/>
        <v>ja</v>
      </c>
      <c r="U1256" s="117" t="str">
        <f t="shared" si="115"/>
        <v>ja</v>
      </c>
      <c r="V1256" s="142" t="s">
        <v>4594</v>
      </c>
      <c r="W1256" s="118">
        <f t="shared" si="116"/>
        <v>1</v>
      </c>
      <c r="X1256" s="117" t="str">
        <f t="shared" si="117"/>
        <v>OK</v>
      </c>
      <c r="Y1256" s="117" t="str">
        <f t="shared" si="118"/>
        <v>keine</v>
      </c>
      <c r="Z1256" s="117" t="str">
        <f t="shared" si="119"/>
        <v>OK</v>
      </c>
    </row>
    <row r="1257" spans="1:26" s="117" customFormat="1" ht="12.75" hidden="1" customHeight="1" x14ac:dyDescent="0.35">
      <c r="A1257" s="29" t="s">
        <v>3545</v>
      </c>
      <c r="B1257" s="1" t="s">
        <v>804</v>
      </c>
      <c r="C1257" s="29" t="s">
        <v>3</v>
      </c>
      <c r="D1257" s="29" t="s">
        <v>3</v>
      </c>
      <c r="E1257" s="29" t="s">
        <v>2</v>
      </c>
      <c r="F1257" s="29" t="s">
        <v>2</v>
      </c>
      <c r="G1257" s="29" t="s">
        <v>2</v>
      </c>
      <c r="H1257" s="29" t="s">
        <v>2</v>
      </c>
      <c r="I1257" s="29" t="s">
        <v>3</v>
      </c>
      <c r="J1257" s="30">
        <v>2</v>
      </c>
      <c r="K1257" s="29" t="s">
        <v>2</v>
      </c>
      <c r="L1257" s="29" t="s">
        <v>2</v>
      </c>
      <c r="M1257" s="29" t="s">
        <v>2</v>
      </c>
      <c r="N1257" s="29" t="s">
        <v>3</v>
      </c>
      <c r="O1257" s="1"/>
      <c r="P1257" s="29" t="s">
        <v>4</v>
      </c>
      <c r="Q1257" s="29"/>
      <c r="R1257" s="85" t="s">
        <v>2</v>
      </c>
      <c r="S1257" s="85" t="s">
        <v>2</v>
      </c>
      <c r="T1257" s="117" t="str">
        <f t="shared" si="114"/>
        <v>ja</v>
      </c>
      <c r="U1257" s="117" t="str">
        <f t="shared" si="115"/>
        <v>ja</v>
      </c>
      <c r="V1257" s="142" t="s">
        <v>4577</v>
      </c>
      <c r="W1257" s="118">
        <f t="shared" si="116"/>
        <v>2</v>
      </c>
      <c r="X1257" s="117" t="str">
        <f t="shared" si="117"/>
        <v>OK</v>
      </c>
      <c r="Y1257" s="117" t="str">
        <f t="shared" si="118"/>
        <v>keine</v>
      </c>
      <c r="Z1257" s="117" t="str">
        <f t="shared" si="119"/>
        <v>OK</v>
      </c>
    </row>
    <row r="1258" spans="1:26" s="117" customFormat="1" ht="12.75" hidden="1" customHeight="1" x14ac:dyDescent="0.35">
      <c r="A1258" s="29" t="s">
        <v>3546</v>
      </c>
      <c r="B1258" s="1" t="s">
        <v>1231</v>
      </c>
      <c r="C1258" s="29" t="s">
        <v>3</v>
      </c>
      <c r="D1258" s="29" t="s">
        <v>3</v>
      </c>
      <c r="E1258" s="29" t="s">
        <v>2</v>
      </c>
      <c r="F1258" s="29" t="s">
        <v>2</v>
      </c>
      <c r="G1258" s="29" t="s">
        <v>2</v>
      </c>
      <c r="H1258" s="29" t="s">
        <v>2</v>
      </c>
      <c r="I1258" s="133" t="s">
        <v>3</v>
      </c>
      <c r="J1258" s="134">
        <v>1</v>
      </c>
      <c r="K1258" s="29" t="s">
        <v>2</v>
      </c>
      <c r="L1258" s="29" t="s">
        <v>2</v>
      </c>
      <c r="M1258" s="29" t="s">
        <v>2</v>
      </c>
      <c r="N1258" s="29" t="s">
        <v>3</v>
      </c>
      <c r="O1258" s="1"/>
      <c r="P1258" s="29" t="s">
        <v>4</v>
      </c>
      <c r="Q1258" s="29"/>
      <c r="R1258" s="85" t="s">
        <v>3</v>
      </c>
      <c r="S1258" s="85" t="s">
        <v>3</v>
      </c>
      <c r="T1258" s="117" t="str">
        <f t="shared" si="114"/>
        <v>ja</v>
      </c>
      <c r="U1258" s="117" t="str">
        <f t="shared" si="115"/>
        <v>ja</v>
      </c>
      <c r="V1258" s="142" t="s">
        <v>4588</v>
      </c>
      <c r="W1258" s="118">
        <f t="shared" si="116"/>
        <v>1</v>
      </c>
      <c r="X1258" s="117" t="str">
        <f t="shared" si="117"/>
        <v>OK</v>
      </c>
      <c r="Y1258" s="117" t="str">
        <f t="shared" si="118"/>
        <v>keine</v>
      </c>
      <c r="Z1258" s="117" t="str">
        <f t="shared" si="119"/>
        <v>OK</v>
      </c>
    </row>
    <row r="1259" spans="1:26" s="117" customFormat="1" ht="12.75" hidden="1" customHeight="1" x14ac:dyDescent="0.35">
      <c r="A1259" s="29" t="s">
        <v>3547</v>
      </c>
      <c r="B1259" s="1" t="s">
        <v>381</v>
      </c>
      <c r="C1259" s="29" t="s">
        <v>3</v>
      </c>
      <c r="D1259" s="29" t="s">
        <v>3</v>
      </c>
      <c r="E1259" s="29" t="s">
        <v>2</v>
      </c>
      <c r="F1259" s="29" t="s">
        <v>2</v>
      </c>
      <c r="G1259" s="29" t="s">
        <v>2</v>
      </c>
      <c r="H1259" s="29" t="s">
        <v>2</v>
      </c>
      <c r="I1259" s="133" t="s">
        <v>3</v>
      </c>
      <c r="J1259" s="134">
        <v>3</v>
      </c>
      <c r="K1259" s="29" t="s">
        <v>2</v>
      </c>
      <c r="L1259" s="29" t="s">
        <v>2</v>
      </c>
      <c r="M1259" s="29" t="s">
        <v>2</v>
      </c>
      <c r="N1259" s="29" t="s">
        <v>3</v>
      </c>
      <c r="O1259" s="1"/>
      <c r="P1259" s="29" t="s">
        <v>57</v>
      </c>
      <c r="Q1259" s="29"/>
      <c r="R1259" s="85" t="s">
        <v>2</v>
      </c>
      <c r="S1259" s="85" t="s">
        <v>2</v>
      </c>
      <c r="T1259" s="117" t="str">
        <f t="shared" si="114"/>
        <v>ja</v>
      </c>
      <c r="U1259" s="117" t="str">
        <f t="shared" si="115"/>
        <v>ja</v>
      </c>
      <c r="V1259" s="142" t="s">
        <v>4588</v>
      </c>
      <c r="W1259" s="118">
        <f t="shared" si="116"/>
        <v>3</v>
      </c>
      <c r="X1259" s="117" t="str">
        <f t="shared" si="117"/>
        <v>OK</v>
      </c>
      <c r="Y1259" s="117" t="str">
        <f t="shared" si="118"/>
        <v>1193/1207</v>
      </c>
      <c r="Z1259" s="117" t="str">
        <f t="shared" si="119"/>
        <v>OK</v>
      </c>
    </row>
    <row r="1260" spans="1:26" s="117" customFormat="1" ht="12.75" hidden="1" customHeight="1" x14ac:dyDescent="0.35">
      <c r="A1260" s="29" t="s">
        <v>3548</v>
      </c>
      <c r="B1260" s="1" t="s">
        <v>83</v>
      </c>
      <c r="C1260" s="29" t="s">
        <v>3</v>
      </c>
      <c r="D1260" s="29" t="s">
        <v>3</v>
      </c>
      <c r="E1260" s="29" t="s">
        <v>2</v>
      </c>
      <c r="F1260" s="29" t="s">
        <v>2</v>
      </c>
      <c r="G1260" s="29" t="s">
        <v>2</v>
      </c>
      <c r="H1260" s="29" t="s">
        <v>2</v>
      </c>
      <c r="I1260" s="133" t="s">
        <v>3</v>
      </c>
      <c r="J1260" s="134">
        <v>1</v>
      </c>
      <c r="K1260" s="29" t="s">
        <v>2</v>
      </c>
      <c r="L1260" s="29" t="s">
        <v>2</v>
      </c>
      <c r="M1260" s="29" t="s">
        <v>2</v>
      </c>
      <c r="N1260" s="29" t="s">
        <v>3</v>
      </c>
      <c r="O1260" s="1"/>
      <c r="P1260" s="29" t="s">
        <v>4</v>
      </c>
      <c r="Q1260" s="29"/>
      <c r="R1260" s="85" t="s">
        <v>3</v>
      </c>
      <c r="S1260" s="85" t="s">
        <v>3</v>
      </c>
      <c r="T1260" s="117" t="str">
        <f t="shared" si="114"/>
        <v>ja</v>
      </c>
      <c r="U1260" s="117" t="str">
        <f t="shared" si="115"/>
        <v>ja</v>
      </c>
      <c r="V1260" s="142" t="s">
        <v>4588</v>
      </c>
      <c r="W1260" s="118">
        <f t="shared" si="116"/>
        <v>1</v>
      </c>
      <c r="X1260" s="117" t="str">
        <f t="shared" si="117"/>
        <v>OK</v>
      </c>
      <c r="Y1260" s="117" t="str">
        <f t="shared" si="118"/>
        <v>keine</v>
      </c>
      <c r="Z1260" s="117" t="str">
        <f t="shared" si="119"/>
        <v>OK</v>
      </c>
    </row>
    <row r="1261" spans="1:26" s="117" customFormat="1" ht="12.75" hidden="1" customHeight="1" x14ac:dyDescent="0.35">
      <c r="A1261" s="29" t="s">
        <v>3549</v>
      </c>
      <c r="B1261" s="1" t="s">
        <v>695</v>
      </c>
      <c r="C1261" s="29" t="s">
        <v>3</v>
      </c>
      <c r="D1261" s="29" t="s">
        <v>3</v>
      </c>
      <c r="E1261" s="29" t="s">
        <v>2</v>
      </c>
      <c r="F1261" s="29" t="s">
        <v>2</v>
      </c>
      <c r="G1261" s="29" t="s">
        <v>2</v>
      </c>
      <c r="H1261" s="29" t="s">
        <v>2</v>
      </c>
      <c r="I1261" s="29" t="s">
        <v>3</v>
      </c>
      <c r="J1261" s="30">
        <v>1</v>
      </c>
      <c r="K1261" s="29" t="s">
        <v>2</v>
      </c>
      <c r="L1261" s="29" t="s">
        <v>2</v>
      </c>
      <c r="M1261" s="29" t="s">
        <v>2</v>
      </c>
      <c r="N1261" s="29" t="s">
        <v>3</v>
      </c>
      <c r="O1261" s="1"/>
      <c r="P1261" s="29" t="s">
        <v>4</v>
      </c>
      <c r="Q1261" s="29"/>
      <c r="R1261" s="85" t="s">
        <v>2</v>
      </c>
      <c r="S1261" s="85" t="s">
        <v>2</v>
      </c>
      <c r="T1261" s="117" t="str">
        <f t="shared" si="114"/>
        <v>ja</v>
      </c>
      <c r="U1261" s="117" t="str">
        <f t="shared" si="115"/>
        <v>ja</v>
      </c>
      <c r="V1261" s="142" t="s">
        <v>4578</v>
      </c>
      <c r="W1261" s="118">
        <f t="shared" si="116"/>
        <v>1</v>
      </c>
      <c r="X1261" s="117" t="str">
        <f t="shared" si="117"/>
        <v>OK</v>
      </c>
      <c r="Y1261" s="117" t="str">
        <f t="shared" si="118"/>
        <v>keine</v>
      </c>
      <c r="Z1261" s="117" t="str">
        <f t="shared" si="119"/>
        <v>OK</v>
      </c>
    </row>
    <row r="1262" spans="1:26" s="117" customFormat="1" ht="12.75" hidden="1" customHeight="1" x14ac:dyDescent="0.35">
      <c r="A1262" s="29" t="s">
        <v>3550</v>
      </c>
      <c r="B1262" s="1" t="s">
        <v>1995</v>
      </c>
      <c r="C1262" s="29" t="s">
        <v>3</v>
      </c>
      <c r="D1262" s="29" t="s">
        <v>3</v>
      </c>
      <c r="E1262" s="29" t="s">
        <v>2</v>
      </c>
      <c r="F1262" s="29" t="s">
        <v>2</v>
      </c>
      <c r="G1262" s="29" t="s">
        <v>2</v>
      </c>
      <c r="H1262" s="29" t="s">
        <v>2</v>
      </c>
      <c r="I1262" s="29" t="s">
        <v>3</v>
      </c>
      <c r="J1262" s="30">
        <v>1</v>
      </c>
      <c r="K1262" s="29" t="s">
        <v>2</v>
      </c>
      <c r="L1262" s="29" t="s">
        <v>2</v>
      </c>
      <c r="M1262" s="29" t="s">
        <v>2</v>
      </c>
      <c r="N1262" s="29" t="s">
        <v>3</v>
      </c>
      <c r="O1262" s="1"/>
      <c r="P1262" s="29" t="s">
        <v>4</v>
      </c>
      <c r="Q1262" s="29"/>
      <c r="R1262" s="85" t="s">
        <v>2</v>
      </c>
      <c r="S1262" s="85" t="s">
        <v>2</v>
      </c>
      <c r="T1262" s="117" t="str">
        <f t="shared" si="114"/>
        <v>ja</v>
      </c>
      <c r="U1262" s="117" t="str">
        <f t="shared" si="115"/>
        <v>ja</v>
      </c>
      <c r="V1262" s="142" t="s">
        <v>4580</v>
      </c>
      <c r="W1262" s="118">
        <f t="shared" si="116"/>
        <v>1</v>
      </c>
      <c r="X1262" s="117" t="str">
        <f t="shared" si="117"/>
        <v>OK</v>
      </c>
      <c r="Y1262" s="117" t="str">
        <f t="shared" si="118"/>
        <v>keine</v>
      </c>
      <c r="Z1262" s="117" t="str">
        <f t="shared" si="119"/>
        <v>OK</v>
      </c>
    </row>
    <row r="1263" spans="1:26" s="117" customFormat="1" ht="12.75" hidden="1" customHeight="1" x14ac:dyDescent="0.35">
      <c r="A1263" s="29" t="s">
        <v>3551</v>
      </c>
      <c r="B1263" s="1" t="s">
        <v>1996</v>
      </c>
      <c r="C1263" s="29" t="s">
        <v>3</v>
      </c>
      <c r="D1263" s="29" t="s">
        <v>3</v>
      </c>
      <c r="E1263" s="29" t="s">
        <v>2</v>
      </c>
      <c r="F1263" s="29" t="s">
        <v>2</v>
      </c>
      <c r="G1263" s="29" t="s">
        <v>2</v>
      </c>
      <c r="H1263" s="29" t="s">
        <v>2</v>
      </c>
      <c r="I1263" s="29" t="s">
        <v>3</v>
      </c>
      <c r="J1263" s="30">
        <v>1</v>
      </c>
      <c r="K1263" s="29" t="s">
        <v>2</v>
      </c>
      <c r="L1263" s="29" t="s">
        <v>2</v>
      </c>
      <c r="M1263" s="29" t="s">
        <v>2</v>
      </c>
      <c r="N1263" s="29" t="s">
        <v>3</v>
      </c>
      <c r="O1263" s="1"/>
      <c r="P1263" s="29" t="s">
        <v>4</v>
      </c>
      <c r="Q1263" s="29"/>
      <c r="R1263" s="85" t="s">
        <v>2</v>
      </c>
      <c r="S1263" s="85" t="s">
        <v>2</v>
      </c>
      <c r="T1263" s="117" t="str">
        <f t="shared" si="114"/>
        <v>ja</v>
      </c>
      <c r="U1263" s="117" t="str">
        <f t="shared" si="115"/>
        <v>ja</v>
      </c>
      <c r="V1263" s="142" t="s">
        <v>4598</v>
      </c>
      <c r="W1263" s="118">
        <f t="shared" si="116"/>
        <v>1</v>
      </c>
      <c r="X1263" s="117" t="str">
        <f t="shared" si="117"/>
        <v>OK</v>
      </c>
      <c r="Y1263" s="117" t="str">
        <f t="shared" si="118"/>
        <v>keine</v>
      </c>
      <c r="Z1263" s="117" t="str">
        <f t="shared" si="119"/>
        <v>OK</v>
      </c>
    </row>
    <row r="1264" spans="1:26" s="117" customFormat="1" ht="12.75" hidden="1" customHeight="1" x14ac:dyDescent="0.35">
      <c r="A1264" s="29" t="s">
        <v>3552</v>
      </c>
      <c r="B1264" s="1" t="s">
        <v>512</v>
      </c>
      <c r="C1264" s="29" t="s">
        <v>3</v>
      </c>
      <c r="D1264" s="29" t="s">
        <v>3</v>
      </c>
      <c r="E1264" s="29" t="s">
        <v>2</v>
      </c>
      <c r="F1264" s="29" t="s">
        <v>2</v>
      </c>
      <c r="G1264" s="29" t="s">
        <v>2</v>
      </c>
      <c r="H1264" s="29" t="s">
        <v>2</v>
      </c>
      <c r="I1264" s="29" t="s">
        <v>3</v>
      </c>
      <c r="J1264" s="30">
        <v>1</v>
      </c>
      <c r="K1264" s="29" t="s">
        <v>2</v>
      </c>
      <c r="L1264" s="29" t="s">
        <v>2</v>
      </c>
      <c r="M1264" s="29" t="s">
        <v>2</v>
      </c>
      <c r="N1264" s="29" t="s">
        <v>3</v>
      </c>
      <c r="O1264" s="1"/>
      <c r="P1264" s="29" t="s">
        <v>57</v>
      </c>
      <c r="Q1264" s="29"/>
      <c r="R1264" s="85" t="s">
        <v>3</v>
      </c>
      <c r="S1264" s="85" t="s">
        <v>3</v>
      </c>
      <c r="T1264" s="117" t="str">
        <f t="shared" si="114"/>
        <v>ja</v>
      </c>
      <c r="U1264" s="117" t="str">
        <f t="shared" si="115"/>
        <v>ja</v>
      </c>
      <c r="V1264" s="142" t="s">
        <v>4598</v>
      </c>
      <c r="W1264" s="118">
        <f t="shared" si="116"/>
        <v>1</v>
      </c>
      <c r="X1264" s="117" t="str">
        <f t="shared" si="117"/>
        <v>OK</v>
      </c>
      <c r="Y1264" s="117" t="str">
        <f t="shared" si="118"/>
        <v>1193/1207</v>
      </c>
      <c r="Z1264" s="117" t="str">
        <f t="shared" si="119"/>
        <v>OK</v>
      </c>
    </row>
    <row r="1265" spans="1:26" s="117" customFormat="1" ht="12.75" hidden="1" customHeight="1" x14ac:dyDescent="0.35">
      <c r="A1265" s="29" t="s">
        <v>3553</v>
      </c>
      <c r="B1265" s="1" t="s">
        <v>513</v>
      </c>
      <c r="C1265" s="29" t="s">
        <v>3</v>
      </c>
      <c r="D1265" s="29" t="s">
        <v>3</v>
      </c>
      <c r="E1265" s="29" t="s">
        <v>2</v>
      </c>
      <c r="F1265" s="29" t="s">
        <v>2</v>
      </c>
      <c r="G1265" s="29" t="s">
        <v>2</v>
      </c>
      <c r="H1265" s="29" t="s">
        <v>2</v>
      </c>
      <c r="I1265" s="29" t="s">
        <v>3</v>
      </c>
      <c r="J1265" s="30">
        <v>3</v>
      </c>
      <c r="K1265" s="29" t="s">
        <v>2</v>
      </c>
      <c r="L1265" s="29" t="s">
        <v>2</v>
      </c>
      <c r="M1265" s="29" t="s">
        <v>2</v>
      </c>
      <c r="N1265" s="29" t="s">
        <v>3</v>
      </c>
      <c r="O1265" s="1" t="s">
        <v>2412</v>
      </c>
      <c r="P1265" s="29" t="s">
        <v>57</v>
      </c>
      <c r="Q1265" s="29"/>
      <c r="R1265" s="85" t="s">
        <v>2</v>
      </c>
      <c r="S1265" s="85" t="s">
        <v>2</v>
      </c>
      <c r="T1265" s="117" t="str">
        <f t="shared" si="114"/>
        <v>ja</v>
      </c>
      <c r="U1265" s="117" t="str">
        <f t="shared" si="115"/>
        <v>ja</v>
      </c>
      <c r="V1265" s="142" t="s">
        <v>4598</v>
      </c>
      <c r="W1265" s="118">
        <f t="shared" si="116"/>
        <v>3</v>
      </c>
      <c r="X1265" s="117" t="str">
        <f t="shared" si="117"/>
        <v>OK</v>
      </c>
      <c r="Y1265" s="117" t="str">
        <f t="shared" si="118"/>
        <v>1193/1207</v>
      </c>
      <c r="Z1265" s="117" t="str">
        <f t="shared" si="119"/>
        <v>OK</v>
      </c>
    </row>
    <row r="1266" spans="1:26" s="117" customFormat="1" ht="12.75" hidden="1" customHeight="1" x14ac:dyDescent="0.35">
      <c r="A1266" s="29" t="s">
        <v>3554</v>
      </c>
      <c r="B1266" s="1" t="s">
        <v>514</v>
      </c>
      <c r="C1266" s="29" t="s">
        <v>3</v>
      </c>
      <c r="D1266" s="29" t="s">
        <v>3</v>
      </c>
      <c r="E1266" s="29" t="s">
        <v>2</v>
      </c>
      <c r="F1266" s="29" t="s">
        <v>2</v>
      </c>
      <c r="G1266" s="29" t="s">
        <v>2</v>
      </c>
      <c r="H1266" s="29" t="s">
        <v>2</v>
      </c>
      <c r="I1266" s="29" t="s">
        <v>3</v>
      </c>
      <c r="J1266" s="30">
        <v>3</v>
      </c>
      <c r="K1266" s="29" t="s">
        <v>2</v>
      </c>
      <c r="L1266" s="29" t="s">
        <v>2</v>
      </c>
      <c r="M1266" s="29" t="s">
        <v>2</v>
      </c>
      <c r="N1266" s="29" t="s">
        <v>3</v>
      </c>
      <c r="O1266" s="1" t="s">
        <v>2412</v>
      </c>
      <c r="P1266" s="29" t="s">
        <v>57</v>
      </c>
      <c r="Q1266" s="29"/>
      <c r="R1266" s="85" t="s">
        <v>3</v>
      </c>
      <c r="S1266" s="85" t="s">
        <v>3</v>
      </c>
      <c r="T1266" s="117" t="str">
        <f t="shared" si="114"/>
        <v>ja</v>
      </c>
      <c r="U1266" s="117" t="str">
        <f t="shared" si="115"/>
        <v>ja</v>
      </c>
      <c r="V1266" s="142" t="s">
        <v>4598</v>
      </c>
      <c r="W1266" s="118">
        <f t="shared" si="116"/>
        <v>3</v>
      </c>
      <c r="X1266" s="117" t="str">
        <f t="shared" si="117"/>
        <v>OK</v>
      </c>
      <c r="Y1266" s="117" t="str">
        <f t="shared" si="118"/>
        <v>1193/1207</v>
      </c>
      <c r="Z1266" s="117" t="str">
        <f t="shared" si="119"/>
        <v>OK</v>
      </c>
    </row>
    <row r="1267" spans="1:26" s="117" customFormat="1" ht="12.75" hidden="1" customHeight="1" x14ac:dyDescent="0.35">
      <c r="A1267" s="29" t="s">
        <v>3555</v>
      </c>
      <c r="B1267" s="1" t="s">
        <v>521</v>
      </c>
      <c r="C1267" s="29" t="s">
        <v>3</v>
      </c>
      <c r="D1267" s="29" t="s">
        <v>3</v>
      </c>
      <c r="E1267" s="29" t="s">
        <v>2</v>
      </c>
      <c r="F1267" s="29" t="s">
        <v>2</v>
      </c>
      <c r="G1267" s="29" t="s">
        <v>2</v>
      </c>
      <c r="H1267" s="29" t="s">
        <v>2</v>
      </c>
      <c r="I1267" s="133" t="s">
        <v>3</v>
      </c>
      <c r="J1267" s="134">
        <v>1</v>
      </c>
      <c r="K1267" s="29" t="s">
        <v>2</v>
      </c>
      <c r="L1267" s="29" t="s">
        <v>2</v>
      </c>
      <c r="M1267" s="29" t="s">
        <v>2</v>
      </c>
      <c r="N1267" s="29" t="s">
        <v>3</v>
      </c>
      <c r="O1267" s="1"/>
      <c r="P1267" s="29" t="s">
        <v>4</v>
      </c>
      <c r="Q1267" s="29"/>
      <c r="R1267" s="85" t="s">
        <v>3</v>
      </c>
      <c r="S1267" s="85" t="s">
        <v>3</v>
      </c>
      <c r="T1267" s="117" t="str">
        <f t="shared" si="114"/>
        <v>ja</v>
      </c>
      <c r="U1267" s="117" t="str">
        <f t="shared" si="115"/>
        <v>ja</v>
      </c>
      <c r="V1267" s="142" t="s">
        <v>4582</v>
      </c>
      <c r="W1267" s="118">
        <f t="shared" si="116"/>
        <v>1</v>
      </c>
      <c r="X1267" s="117" t="str">
        <f t="shared" si="117"/>
        <v>OK</v>
      </c>
      <c r="Y1267" s="117" t="str">
        <f t="shared" si="118"/>
        <v>keine</v>
      </c>
      <c r="Z1267" s="117" t="str">
        <f t="shared" si="119"/>
        <v>OK</v>
      </c>
    </row>
    <row r="1268" spans="1:26" s="117" customFormat="1" ht="12.75" hidden="1" customHeight="1" x14ac:dyDescent="0.35">
      <c r="A1268" s="29" t="s">
        <v>3556</v>
      </c>
      <c r="B1268" s="1" t="s">
        <v>502</v>
      </c>
      <c r="C1268" s="29" t="s">
        <v>3</v>
      </c>
      <c r="D1268" s="29" t="s">
        <v>3</v>
      </c>
      <c r="E1268" s="29" t="s">
        <v>2</v>
      </c>
      <c r="F1268" s="29" t="s">
        <v>2</v>
      </c>
      <c r="G1268" s="29" t="s">
        <v>2</v>
      </c>
      <c r="H1268" s="29" t="s">
        <v>2</v>
      </c>
      <c r="I1268" s="29" t="s">
        <v>3</v>
      </c>
      <c r="J1268" s="30">
        <v>1</v>
      </c>
      <c r="K1268" s="29" t="s">
        <v>2</v>
      </c>
      <c r="L1268" s="29" t="s">
        <v>2</v>
      </c>
      <c r="M1268" s="29" t="s">
        <v>2</v>
      </c>
      <c r="N1268" s="29" t="s">
        <v>3</v>
      </c>
      <c r="O1268" s="1"/>
      <c r="P1268" s="29" t="s">
        <v>4</v>
      </c>
      <c r="Q1268" s="29"/>
      <c r="R1268" s="85" t="s">
        <v>3</v>
      </c>
      <c r="S1268" s="85" t="s">
        <v>3</v>
      </c>
      <c r="T1268" s="117" t="str">
        <f t="shared" si="114"/>
        <v>ja</v>
      </c>
      <c r="U1268" s="117" t="str">
        <f t="shared" si="115"/>
        <v>ja</v>
      </c>
      <c r="V1268" s="142" t="s">
        <v>4580</v>
      </c>
      <c r="W1268" s="118">
        <f t="shared" si="116"/>
        <v>1</v>
      </c>
      <c r="X1268" s="117" t="str">
        <f t="shared" si="117"/>
        <v>OK</v>
      </c>
      <c r="Y1268" s="117" t="str">
        <f t="shared" si="118"/>
        <v>keine</v>
      </c>
      <c r="Z1268" s="117" t="str">
        <f t="shared" si="119"/>
        <v>OK</v>
      </c>
    </row>
    <row r="1269" spans="1:26" s="117" customFormat="1" ht="12.75" hidden="1" customHeight="1" x14ac:dyDescent="0.35">
      <c r="A1269" s="29" t="s">
        <v>2040</v>
      </c>
      <c r="B1269" s="1" t="s">
        <v>2039</v>
      </c>
      <c r="C1269" s="29" t="s">
        <v>3</v>
      </c>
      <c r="D1269" s="29" t="s">
        <v>3</v>
      </c>
      <c r="E1269" s="29" t="s">
        <v>2</v>
      </c>
      <c r="F1269" s="29" t="s">
        <v>2</v>
      </c>
      <c r="G1269" s="29" t="s">
        <v>2</v>
      </c>
      <c r="H1269" s="29" t="s">
        <v>2</v>
      </c>
      <c r="I1269" s="29" t="s">
        <v>3</v>
      </c>
      <c r="J1269" s="30">
        <v>1</v>
      </c>
      <c r="K1269" s="29" t="s">
        <v>2</v>
      </c>
      <c r="L1269" s="29" t="s">
        <v>2</v>
      </c>
      <c r="M1269" s="29" t="s">
        <v>2</v>
      </c>
      <c r="N1269" s="29" t="s">
        <v>3</v>
      </c>
      <c r="O1269" s="1"/>
      <c r="P1269" s="29" t="s">
        <v>4</v>
      </c>
      <c r="Q1269" s="29"/>
      <c r="R1269" s="85" t="s">
        <v>2</v>
      </c>
      <c r="S1269" s="85" t="s">
        <v>2</v>
      </c>
      <c r="T1269" s="117" t="str">
        <f t="shared" si="114"/>
        <v>ja</v>
      </c>
      <c r="U1269" s="117" t="str">
        <f t="shared" si="115"/>
        <v>ja</v>
      </c>
      <c r="V1269" s="142" t="s">
        <v>4599</v>
      </c>
      <c r="W1269" s="118">
        <f t="shared" si="116"/>
        <v>1</v>
      </c>
      <c r="X1269" s="117" t="str">
        <f t="shared" si="117"/>
        <v>OK</v>
      </c>
      <c r="Y1269" s="117" t="str">
        <f t="shared" si="118"/>
        <v>keine</v>
      </c>
      <c r="Z1269" s="117" t="str">
        <f t="shared" si="119"/>
        <v>OK</v>
      </c>
    </row>
    <row r="1270" spans="1:26" s="117" customFormat="1" ht="12.75" hidden="1" customHeight="1" x14ac:dyDescent="0.35">
      <c r="A1270" s="29" t="s">
        <v>3557</v>
      </c>
      <c r="B1270" s="1" t="s">
        <v>1602</v>
      </c>
      <c r="C1270" s="29" t="s">
        <v>3</v>
      </c>
      <c r="D1270" s="29" t="s">
        <v>3</v>
      </c>
      <c r="E1270" s="29" t="s">
        <v>2</v>
      </c>
      <c r="F1270" s="29" t="s">
        <v>2</v>
      </c>
      <c r="G1270" s="29" t="s">
        <v>2</v>
      </c>
      <c r="H1270" s="29" t="s">
        <v>2</v>
      </c>
      <c r="I1270" s="29" t="s">
        <v>3</v>
      </c>
      <c r="J1270" s="30">
        <v>2</v>
      </c>
      <c r="K1270" s="29" t="s">
        <v>2</v>
      </c>
      <c r="L1270" s="29" t="s">
        <v>2</v>
      </c>
      <c r="M1270" s="29" t="s">
        <v>2</v>
      </c>
      <c r="N1270" s="29" t="s">
        <v>3</v>
      </c>
      <c r="O1270" s="1"/>
      <c r="P1270" s="29" t="s">
        <v>4</v>
      </c>
      <c r="Q1270" s="29"/>
      <c r="R1270" s="85" t="s">
        <v>3</v>
      </c>
      <c r="S1270" s="85" t="s">
        <v>3</v>
      </c>
      <c r="T1270" s="117" t="str">
        <f t="shared" si="114"/>
        <v>ja</v>
      </c>
      <c r="U1270" s="117" t="str">
        <f t="shared" si="115"/>
        <v>ja</v>
      </c>
      <c r="V1270" s="142" t="s">
        <v>4596</v>
      </c>
      <c r="W1270" s="118">
        <f t="shared" si="116"/>
        <v>2</v>
      </c>
      <c r="X1270" s="117" t="str">
        <f t="shared" si="117"/>
        <v>OK</v>
      </c>
      <c r="Y1270" s="117" t="str">
        <f t="shared" si="118"/>
        <v>keine</v>
      </c>
      <c r="Z1270" s="117" t="str">
        <f t="shared" si="119"/>
        <v>OK</v>
      </c>
    </row>
    <row r="1271" spans="1:26" s="117" customFormat="1" ht="12.75" hidden="1" customHeight="1" x14ac:dyDescent="0.35">
      <c r="A1271" s="29" t="s">
        <v>3558</v>
      </c>
      <c r="B1271" s="1" t="s">
        <v>610</v>
      </c>
      <c r="C1271" s="29" t="s">
        <v>3</v>
      </c>
      <c r="D1271" s="29" t="s">
        <v>3</v>
      </c>
      <c r="E1271" s="29" t="s">
        <v>2</v>
      </c>
      <c r="F1271" s="29" t="s">
        <v>2</v>
      </c>
      <c r="G1271" s="29" t="s">
        <v>2</v>
      </c>
      <c r="H1271" s="29" t="s">
        <v>2</v>
      </c>
      <c r="I1271" s="29" t="s">
        <v>3</v>
      </c>
      <c r="J1271" s="30">
        <v>3</v>
      </c>
      <c r="K1271" s="29" t="s">
        <v>2</v>
      </c>
      <c r="L1271" s="29" t="s">
        <v>2</v>
      </c>
      <c r="M1271" s="29" t="s">
        <v>2</v>
      </c>
      <c r="N1271" s="29" t="s">
        <v>3</v>
      </c>
      <c r="O1271" s="1"/>
      <c r="P1271" s="29" t="s">
        <v>4</v>
      </c>
      <c r="Q1271" s="29"/>
      <c r="R1271" s="85" t="s">
        <v>2</v>
      </c>
      <c r="S1271" s="85" t="s">
        <v>2</v>
      </c>
      <c r="T1271" s="117" t="str">
        <f t="shared" si="114"/>
        <v>ja</v>
      </c>
      <c r="U1271" s="117" t="str">
        <f t="shared" si="115"/>
        <v>ja</v>
      </c>
      <c r="V1271" s="142" t="s">
        <v>4598</v>
      </c>
      <c r="W1271" s="118">
        <f t="shared" si="116"/>
        <v>3</v>
      </c>
      <c r="X1271" s="117" t="str">
        <f t="shared" si="117"/>
        <v>OK</v>
      </c>
      <c r="Y1271" s="117" t="str">
        <f t="shared" si="118"/>
        <v>keine</v>
      </c>
      <c r="Z1271" s="117" t="str">
        <f t="shared" si="119"/>
        <v>OK</v>
      </c>
    </row>
    <row r="1272" spans="1:26" s="117" customFormat="1" ht="12.75" hidden="1" customHeight="1" x14ac:dyDescent="0.35">
      <c r="A1272" s="29" t="s">
        <v>3559</v>
      </c>
      <c r="B1272" s="1" t="s">
        <v>1289</v>
      </c>
      <c r="C1272" s="29" t="s">
        <v>3</v>
      </c>
      <c r="D1272" s="29" t="s">
        <v>3</v>
      </c>
      <c r="E1272" s="29" t="s">
        <v>2</v>
      </c>
      <c r="F1272" s="29" t="s">
        <v>2</v>
      </c>
      <c r="G1272" s="29" t="s">
        <v>2</v>
      </c>
      <c r="H1272" s="29" t="s">
        <v>2</v>
      </c>
      <c r="I1272" s="29" t="s">
        <v>3</v>
      </c>
      <c r="J1272" s="30">
        <v>2</v>
      </c>
      <c r="K1272" s="29" t="s">
        <v>2</v>
      </c>
      <c r="L1272" s="29" t="s">
        <v>2</v>
      </c>
      <c r="M1272" s="29" t="s">
        <v>2</v>
      </c>
      <c r="N1272" s="29" t="s">
        <v>3</v>
      </c>
      <c r="O1272" s="1"/>
      <c r="P1272" s="29" t="s">
        <v>4</v>
      </c>
      <c r="Q1272" s="29"/>
      <c r="R1272" s="85" t="s">
        <v>2</v>
      </c>
      <c r="S1272" s="85" t="s">
        <v>2</v>
      </c>
      <c r="T1272" s="117" t="str">
        <f t="shared" si="114"/>
        <v>ja</v>
      </c>
      <c r="U1272" s="117" t="str">
        <f t="shared" si="115"/>
        <v>ja</v>
      </c>
      <c r="V1272" s="142" t="s">
        <v>4577</v>
      </c>
      <c r="W1272" s="118">
        <f t="shared" si="116"/>
        <v>2</v>
      </c>
      <c r="X1272" s="117" t="str">
        <f t="shared" si="117"/>
        <v>OK</v>
      </c>
      <c r="Y1272" s="117" t="str">
        <f t="shared" si="118"/>
        <v>keine</v>
      </c>
      <c r="Z1272" s="117" t="str">
        <f t="shared" si="119"/>
        <v>OK</v>
      </c>
    </row>
    <row r="1273" spans="1:26" s="117" customFormat="1" ht="12.75" hidden="1" customHeight="1" x14ac:dyDescent="0.35">
      <c r="A1273" s="29" t="s">
        <v>3560</v>
      </c>
      <c r="B1273" s="1" t="s">
        <v>293</v>
      </c>
      <c r="C1273" s="29" t="s">
        <v>3</v>
      </c>
      <c r="D1273" s="29" t="s">
        <v>3</v>
      </c>
      <c r="E1273" s="29" t="s">
        <v>2</v>
      </c>
      <c r="F1273" s="29" t="s">
        <v>2</v>
      </c>
      <c r="G1273" s="29" t="s">
        <v>2</v>
      </c>
      <c r="H1273" s="29" t="s">
        <v>2</v>
      </c>
      <c r="I1273" s="29" t="s">
        <v>3</v>
      </c>
      <c r="J1273" s="30">
        <v>2</v>
      </c>
      <c r="K1273" s="29" t="s">
        <v>2</v>
      </c>
      <c r="L1273" s="29" t="s">
        <v>2</v>
      </c>
      <c r="M1273" s="29" t="s">
        <v>2</v>
      </c>
      <c r="N1273" s="29" t="s">
        <v>3</v>
      </c>
      <c r="O1273" s="1"/>
      <c r="P1273" s="29" t="s">
        <v>57</v>
      </c>
      <c r="Q1273" s="29"/>
      <c r="R1273" s="85" t="s">
        <v>2</v>
      </c>
      <c r="S1273" s="85" t="s">
        <v>2</v>
      </c>
      <c r="T1273" s="117" t="str">
        <f t="shared" si="114"/>
        <v>ja</v>
      </c>
      <c r="U1273" s="117" t="str">
        <f t="shared" si="115"/>
        <v>ja</v>
      </c>
      <c r="V1273" s="142" t="s">
        <v>4603</v>
      </c>
      <c r="W1273" s="118">
        <f t="shared" si="116"/>
        <v>2</v>
      </c>
      <c r="X1273" s="117" t="str">
        <f t="shared" si="117"/>
        <v>OK</v>
      </c>
      <c r="Y1273" s="117" t="str">
        <f t="shared" si="118"/>
        <v>1193/1207</v>
      </c>
      <c r="Z1273" s="117" t="str">
        <f t="shared" si="119"/>
        <v>OK</v>
      </c>
    </row>
    <row r="1274" spans="1:26" s="117" customFormat="1" ht="12.75" hidden="1" customHeight="1" x14ac:dyDescent="0.35">
      <c r="A1274" s="29" t="s">
        <v>3561</v>
      </c>
      <c r="B1274" s="1" t="s">
        <v>664</v>
      </c>
      <c r="C1274" s="29" t="s">
        <v>3</v>
      </c>
      <c r="D1274" s="29" t="s">
        <v>3</v>
      </c>
      <c r="E1274" s="29" t="s">
        <v>2</v>
      </c>
      <c r="F1274" s="29" t="s">
        <v>2</v>
      </c>
      <c r="G1274" s="29" t="s">
        <v>2</v>
      </c>
      <c r="H1274" s="29" t="s">
        <v>2</v>
      </c>
      <c r="I1274" s="29" t="s">
        <v>3</v>
      </c>
      <c r="J1274" s="30">
        <v>1</v>
      </c>
      <c r="K1274" s="29" t="s">
        <v>2</v>
      </c>
      <c r="L1274" s="29" t="s">
        <v>2</v>
      </c>
      <c r="M1274" s="29" t="s">
        <v>2</v>
      </c>
      <c r="N1274" s="29" t="s">
        <v>3</v>
      </c>
      <c r="O1274" s="1"/>
      <c r="P1274" s="29" t="s">
        <v>4</v>
      </c>
      <c r="Q1274" s="29"/>
      <c r="R1274" s="85" t="s">
        <v>2</v>
      </c>
      <c r="S1274" s="85" t="s">
        <v>2</v>
      </c>
      <c r="T1274" s="117" t="str">
        <f t="shared" si="114"/>
        <v>ja</v>
      </c>
      <c r="U1274" s="117" t="str">
        <f t="shared" si="115"/>
        <v>ja</v>
      </c>
      <c r="V1274" s="142" t="s">
        <v>4586</v>
      </c>
      <c r="W1274" s="118">
        <f t="shared" si="116"/>
        <v>1</v>
      </c>
      <c r="X1274" s="117" t="str">
        <f t="shared" si="117"/>
        <v>OK</v>
      </c>
      <c r="Y1274" s="117" t="str">
        <f t="shared" si="118"/>
        <v>keine</v>
      </c>
      <c r="Z1274" s="117" t="str">
        <f t="shared" si="119"/>
        <v>OK</v>
      </c>
    </row>
    <row r="1275" spans="1:26" s="117" customFormat="1" ht="12.75" hidden="1" customHeight="1" x14ac:dyDescent="0.35">
      <c r="A1275" s="29" t="s">
        <v>2144</v>
      </c>
      <c r="B1275" s="1" t="s">
        <v>2143</v>
      </c>
      <c r="C1275" s="29" t="s">
        <v>3</v>
      </c>
      <c r="D1275" s="29" t="s">
        <v>3</v>
      </c>
      <c r="E1275" s="29" t="s">
        <v>2</v>
      </c>
      <c r="F1275" s="29" t="s">
        <v>2</v>
      </c>
      <c r="G1275" s="29" t="s">
        <v>2</v>
      </c>
      <c r="H1275" s="29" t="s">
        <v>2</v>
      </c>
      <c r="I1275" s="29" t="s">
        <v>3</v>
      </c>
      <c r="J1275" s="30">
        <v>1</v>
      </c>
      <c r="K1275" s="29" t="s">
        <v>2</v>
      </c>
      <c r="L1275" s="29" t="s">
        <v>2</v>
      </c>
      <c r="M1275" s="29" t="s">
        <v>2</v>
      </c>
      <c r="N1275" s="29" t="s">
        <v>3</v>
      </c>
      <c r="O1275" s="1"/>
      <c r="P1275" s="29" t="s">
        <v>4</v>
      </c>
      <c r="Q1275" s="29"/>
      <c r="R1275" s="85" t="s">
        <v>3</v>
      </c>
      <c r="S1275" s="85" t="s">
        <v>3</v>
      </c>
      <c r="T1275" s="117" t="str">
        <f t="shared" si="114"/>
        <v>ja</v>
      </c>
      <c r="U1275" s="117" t="str">
        <f t="shared" si="115"/>
        <v>ja</v>
      </c>
      <c r="V1275" s="142" t="s">
        <v>4580</v>
      </c>
      <c r="W1275" s="118">
        <f t="shared" si="116"/>
        <v>1</v>
      </c>
      <c r="X1275" s="117" t="str">
        <f t="shared" si="117"/>
        <v>OK</v>
      </c>
      <c r="Y1275" s="117" t="str">
        <f t="shared" si="118"/>
        <v>keine</v>
      </c>
      <c r="Z1275" s="117" t="str">
        <f t="shared" si="119"/>
        <v>OK</v>
      </c>
    </row>
    <row r="1276" spans="1:26" s="117" customFormat="1" ht="12.75" hidden="1" customHeight="1" x14ac:dyDescent="0.35">
      <c r="A1276" s="29" t="s">
        <v>3562</v>
      </c>
      <c r="B1276" s="1" t="s">
        <v>665</v>
      </c>
      <c r="C1276" s="29" t="s">
        <v>3</v>
      </c>
      <c r="D1276" s="29" t="s">
        <v>3</v>
      </c>
      <c r="E1276" s="29" t="s">
        <v>2</v>
      </c>
      <c r="F1276" s="29" t="s">
        <v>2</v>
      </c>
      <c r="G1276" s="29" t="s">
        <v>2</v>
      </c>
      <c r="H1276" s="29" t="s">
        <v>2</v>
      </c>
      <c r="I1276" s="29" t="s">
        <v>3</v>
      </c>
      <c r="J1276" s="30">
        <v>1</v>
      </c>
      <c r="K1276" s="29" t="s">
        <v>2</v>
      </c>
      <c r="L1276" s="29" t="s">
        <v>2</v>
      </c>
      <c r="M1276" s="29" t="s">
        <v>2</v>
      </c>
      <c r="N1276" s="29" t="s">
        <v>3</v>
      </c>
      <c r="O1276" s="1"/>
      <c r="P1276" s="29" t="s">
        <v>4</v>
      </c>
      <c r="Q1276" s="29"/>
      <c r="R1276" s="85" t="s">
        <v>2</v>
      </c>
      <c r="S1276" s="85" t="s">
        <v>2</v>
      </c>
      <c r="T1276" s="117" t="str">
        <f t="shared" si="114"/>
        <v>ja</v>
      </c>
      <c r="U1276" s="117" t="str">
        <f t="shared" si="115"/>
        <v>ja</v>
      </c>
      <c r="V1276" s="142" t="s">
        <v>4586</v>
      </c>
      <c r="W1276" s="118">
        <f t="shared" si="116"/>
        <v>1</v>
      </c>
      <c r="X1276" s="117" t="str">
        <f t="shared" si="117"/>
        <v>OK</v>
      </c>
      <c r="Y1276" s="117" t="str">
        <f t="shared" si="118"/>
        <v>keine</v>
      </c>
      <c r="Z1276" s="117" t="str">
        <f t="shared" si="119"/>
        <v>OK</v>
      </c>
    </row>
    <row r="1277" spans="1:26" s="117" customFormat="1" ht="12.75" hidden="1" customHeight="1" x14ac:dyDescent="0.35">
      <c r="A1277" s="29" t="s">
        <v>3563</v>
      </c>
      <c r="B1277" s="1" t="s">
        <v>1167</v>
      </c>
      <c r="C1277" s="29" t="s">
        <v>3</v>
      </c>
      <c r="D1277" s="29" t="s">
        <v>3</v>
      </c>
      <c r="E1277" s="29" t="s">
        <v>2</v>
      </c>
      <c r="F1277" s="29" t="s">
        <v>2</v>
      </c>
      <c r="G1277" s="29" t="s">
        <v>2</v>
      </c>
      <c r="H1277" s="29" t="s">
        <v>2</v>
      </c>
      <c r="I1277" s="29" t="s">
        <v>3</v>
      </c>
      <c r="J1277" s="30">
        <v>2</v>
      </c>
      <c r="K1277" s="29" t="s">
        <v>2</v>
      </c>
      <c r="L1277" s="29" t="s">
        <v>2</v>
      </c>
      <c r="M1277" s="29" t="s">
        <v>2</v>
      </c>
      <c r="N1277" s="29" t="s">
        <v>3</v>
      </c>
      <c r="O1277" s="1"/>
      <c r="P1277" s="29" t="s">
        <v>4</v>
      </c>
      <c r="Q1277" s="29"/>
      <c r="R1277" s="85" t="s">
        <v>2</v>
      </c>
      <c r="S1277" s="85" t="s">
        <v>2</v>
      </c>
      <c r="T1277" s="117" t="str">
        <f t="shared" si="114"/>
        <v>ja</v>
      </c>
      <c r="U1277" s="117" t="str">
        <f t="shared" si="115"/>
        <v>ja</v>
      </c>
      <c r="V1277" s="142" t="s">
        <v>4577</v>
      </c>
      <c r="W1277" s="118">
        <f t="shared" si="116"/>
        <v>2</v>
      </c>
      <c r="X1277" s="117" t="str">
        <f t="shared" si="117"/>
        <v>OK</v>
      </c>
      <c r="Y1277" s="117" t="str">
        <f t="shared" si="118"/>
        <v>keine</v>
      </c>
      <c r="Z1277" s="117" t="str">
        <f t="shared" si="119"/>
        <v>OK</v>
      </c>
    </row>
    <row r="1278" spans="1:26" s="117" customFormat="1" ht="12.75" hidden="1" customHeight="1" x14ac:dyDescent="0.35">
      <c r="A1278" s="29" t="s">
        <v>3564</v>
      </c>
      <c r="B1278" s="1" t="s">
        <v>666</v>
      </c>
      <c r="C1278" s="29" t="s">
        <v>3</v>
      </c>
      <c r="D1278" s="29" t="s">
        <v>3</v>
      </c>
      <c r="E1278" s="29" t="s">
        <v>2</v>
      </c>
      <c r="F1278" s="29" t="s">
        <v>2</v>
      </c>
      <c r="G1278" s="29" t="s">
        <v>2</v>
      </c>
      <c r="H1278" s="29" t="s">
        <v>2</v>
      </c>
      <c r="I1278" s="29" t="s">
        <v>3</v>
      </c>
      <c r="J1278" s="30">
        <v>1</v>
      </c>
      <c r="K1278" s="29" t="s">
        <v>2</v>
      </c>
      <c r="L1278" s="29" t="s">
        <v>2</v>
      </c>
      <c r="M1278" s="29" t="s">
        <v>2</v>
      </c>
      <c r="N1278" s="29" t="s">
        <v>3</v>
      </c>
      <c r="O1278" s="1"/>
      <c r="P1278" s="29" t="s">
        <v>4</v>
      </c>
      <c r="Q1278" s="29"/>
      <c r="R1278" s="85" t="s">
        <v>2</v>
      </c>
      <c r="S1278" s="85" t="s">
        <v>2</v>
      </c>
      <c r="T1278" s="117" t="str">
        <f t="shared" si="114"/>
        <v>ja</v>
      </c>
      <c r="U1278" s="117" t="str">
        <f t="shared" si="115"/>
        <v>ja</v>
      </c>
      <c r="V1278" s="142" t="s">
        <v>4586</v>
      </c>
      <c r="W1278" s="118">
        <f t="shared" si="116"/>
        <v>1</v>
      </c>
      <c r="X1278" s="117" t="str">
        <f t="shared" si="117"/>
        <v>OK</v>
      </c>
      <c r="Y1278" s="117" t="str">
        <f t="shared" si="118"/>
        <v>keine</v>
      </c>
      <c r="Z1278" s="117" t="str">
        <f t="shared" si="119"/>
        <v>OK</v>
      </c>
    </row>
    <row r="1279" spans="1:26" s="117" customFormat="1" ht="12.75" hidden="1" customHeight="1" x14ac:dyDescent="0.35">
      <c r="A1279" s="29" t="s">
        <v>3565</v>
      </c>
      <c r="B1279" s="1" t="s">
        <v>1112</v>
      </c>
      <c r="C1279" s="29" t="s">
        <v>3</v>
      </c>
      <c r="D1279" s="29" t="s">
        <v>3</v>
      </c>
      <c r="E1279" s="29" t="s">
        <v>2</v>
      </c>
      <c r="F1279" s="29" t="s">
        <v>2</v>
      </c>
      <c r="G1279" s="29" t="s">
        <v>2</v>
      </c>
      <c r="H1279" s="29" t="s">
        <v>2</v>
      </c>
      <c r="I1279" s="133" t="s">
        <v>3</v>
      </c>
      <c r="J1279" s="134">
        <v>1</v>
      </c>
      <c r="K1279" s="29" t="s">
        <v>2</v>
      </c>
      <c r="L1279" s="29" t="s">
        <v>2</v>
      </c>
      <c r="M1279" s="29" t="s">
        <v>2</v>
      </c>
      <c r="N1279" s="29" t="s">
        <v>3</v>
      </c>
      <c r="O1279" s="1"/>
      <c r="P1279" s="29" t="s">
        <v>4</v>
      </c>
      <c r="Q1279" s="29"/>
      <c r="R1279" s="85" t="s">
        <v>2</v>
      </c>
      <c r="S1279" s="85" t="s">
        <v>2</v>
      </c>
      <c r="T1279" s="117" t="str">
        <f t="shared" si="114"/>
        <v>ja</v>
      </c>
      <c r="U1279" s="117" t="str">
        <f t="shared" si="115"/>
        <v>ja</v>
      </c>
      <c r="V1279" s="142" t="s">
        <v>4606</v>
      </c>
      <c r="W1279" s="118">
        <f t="shared" si="116"/>
        <v>1</v>
      </c>
      <c r="X1279" s="117" t="str">
        <f t="shared" si="117"/>
        <v>OK</v>
      </c>
      <c r="Y1279" s="117" t="str">
        <f t="shared" si="118"/>
        <v>keine</v>
      </c>
      <c r="Z1279" s="117" t="str">
        <f t="shared" si="119"/>
        <v>OK</v>
      </c>
    </row>
    <row r="1280" spans="1:26" s="117" customFormat="1" ht="12.75" hidden="1" customHeight="1" x14ac:dyDescent="0.35">
      <c r="A1280" s="29" t="s">
        <v>3566</v>
      </c>
      <c r="B1280" s="1" t="s">
        <v>464</v>
      </c>
      <c r="C1280" s="29" t="s">
        <v>3</v>
      </c>
      <c r="D1280" s="29" t="s">
        <v>3</v>
      </c>
      <c r="E1280" s="29" t="s">
        <v>2</v>
      </c>
      <c r="F1280" s="29" t="s">
        <v>2</v>
      </c>
      <c r="G1280" s="29" t="s">
        <v>2</v>
      </c>
      <c r="H1280" s="29" t="s">
        <v>2</v>
      </c>
      <c r="I1280" s="29" t="s">
        <v>3</v>
      </c>
      <c r="J1280" s="30">
        <v>1</v>
      </c>
      <c r="K1280" s="29" t="s">
        <v>2</v>
      </c>
      <c r="L1280" s="29" t="s">
        <v>2</v>
      </c>
      <c r="M1280" s="29" t="s">
        <v>2</v>
      </c>
      <c r="N1280" s="29" t="s">
        <v>3</v>
      </c>
      <c r="O1280" s="1"/>
      <c r="P1280" s="29" t="s">
        <v>4</v>
      </c>
      <c r="Q1280" s="29"/>
      <c r="R1280" s="85" t="s">
        <v>3</v>
      </c>
      <c r="S1280" s="85" t="s">
        <v>3</v>
      </c>
      <c r="T1280" s="117" t="str">
        <f t="shared" si="114"/>
        <v>ja</v>
      </c>
      <c r="U1280" s="117" t="str">
        <f t="shared" si="115"/>
        <v>ja</v>
      </c>
      <c r="V1280" s="142" t="s">
        <v>4597</v>
      </c>
      <c r="W1280" s="118">
        <f t="shared" si="116"/>
        <v>1</v>
      </c>
      <c r="X1280" s="117" t="str">
        <f t="shared" si="117"/>
        <v>OK</v>
      </c>
      <c r="Y1280" s="117" t="str">
        <f t="shared" si="118"/>
        <v>keine</v>
      </c>
      <c r="Z1280" s="117" t="str">
        <f t="shared" si="119"/>
        <v>OK</v>
      </c>
    </row>
    <row r="1281" spans="1:26" s="117" customFormat="1" ht="12.75" hidden="1" customHeight="1" x14ac:dyDescent="0.35">
      <c r="A1281" s="29" t="s">
        <v>3567</v>
      </c>
      <c r="B1281" s="1" t="s">
        <v>1761</v>
      </c>
      <c r="C1281" s="29" t="s">
        <v>3</v>
      </c>
      <c r="D1281" s="29" t="s">
        <v>3</v>
      </c>
      <c r="E1281" s="29" t="s">
        <v>2</v>
      </c>
      <c r="F1281" s="29" t="s">
        <v>2</v>
      </c>
      <c r="G1281" s="29" t="s">
        <v>2</v>
      </c>
      <c r="H1281" s="29" t="s">
        <v>2</v>
      </c>
      <c r="I1281" s="29" t="s">
        <v>3</v>
      </c>
      <c r="J1281" s="30">
        <v>1</v>
      </c>
      <c r="K1281" s="29" t="s">
        <v>2</v>
      </c>
      <c r="L1281" s="29" t="s">
        <v>2</v>
      </c>
      <c r="M1281" s="29" t="s">
        <v>2</v>
      </c>
      <c r="N1281" s="29" t="s">
        <v>3</v>
      </c>
      <c r="O1281" s="1"/>
      <c r="P1281" s="29" t="s">
        <v>4</v>
      </c>
      <c r="Q1281" s="29"/>
      <c r="R1281" s="85" t="s">
        <v>2</v>
      </c>
      <c r="S1281" s="85" t="s">
        <v>2</v>
      </c>
      <c r="T1281" s="117" t="str">
        <f t="shared" si="114"/>
        <v>ja</v>
      </c>
      <c r="U1281" s="117" t="str">
        <f t="shared" si="115"/>
        <v>ja</v>
      </c>
      <c r="V1281" s="142" t="s">
        <v>4606</v>
      </c>
      <c r="W1281" s="118">
        <f t="shared" si="116"/>
        <v>1</v>
      </c>
      <c r="X1281" s="117" t="str">
        <f t="shared" si="117"/>
        <v>OK</v>
      </c>
      <c r="Y1281" s="117" t="str">
        <f t="shared" si="118"/>
        <v>keine</v>
      </c>
      <c r="Z1281" s="117" t="str">
        <f t="shared" si="119"/>
        <v>OK</v>
      </c>
    </row>
    <row r="1282" spans="1:26" s="117" customFormat="1" ht="12.75" hidden="1" customHeight="1" x14ac:dyDescent="0.35">
      <c r="A1282" s="29" t="s">
        <v>3568</v>
      </c>
      <c r="B1282" s="1" t="s">
        <v>1762</v>
      </c>
      <c r="C1282" s="29" t="s">
        <v>3</v>
      </c>
      <c r="D1282" s="29" t="s">
        <v>3</v>
      </c>
      <c r="E1282" s="29" t="s">
        <v>2</v>
      </c>
      <c r="F1282" s="29" t="s">
        <v>2</v>
      </c>
      <c r="G1282" s="29" t="s">
        <v>2</v>
      </c>
      <c r="H1282" s="29" t="s">
        <v>2</v>
      </c>
      <c r="I1282" s="29" t="s">
        <v>3</v>
      </c>
      <c r="J1282" s="30">
        <v>1</v>
      </c>
      <c r="K1282" s="29" t="s">
        <v>2</v>
      </c>
      <c r="L1282" s="29" t="s">
        <v>2</v>
      </c>
      <c r="M1282" s="29" t="s">
        <v>2</v>
      </c>
      <c r="N1282" s="29" t="s">
        <v>3</v>
      </c>
      <c r="O1282" s="1"/>
      <c r="P1282" s="29" t="s">
        <v>4</v>
      </c>
      <c r="Q1282" s="29"/>
      <c r="R1282" s="85" t="s">
        <v>3</v>
      </c>
      <c r="S1282" s="85" t="s">
        <v>3</v>
      </c>
      <c r="T1282" s="117" t="str">
        <f t="shared" ref="T1282:T1345" si="120">IF(AND(C1282="nein",D1282="nein",E1282="nein",F1282="nein",G1282="nein",H1282="nein",I1282="nein",K1282="nein",L1282="nein",M1282="nein",N1282="nein"),"nein","ja")</f>
        <v>ja</v>
      </c>
      <c r="U1282" s="117" t="str">
        <f t="shared" ref="U1282:U1345" si="121">IF(OR(C1282="ja",D1282="ja",G1282="ja",A1282="8100"),"ja","nein")</f>
        <v>ja</v>
      </c>
      <c r="V1282" s="142" t="s">
        <v>4599</v>
      </c>
      <c r="W1282" s="118">
        <f t="shared" si="116"/>
        <v>1</v>
      </c>
      <c r="X1282" s="117" t="str">
        <f t="shared" si="117"/>
        <v>OK</v>
      </c>
      <c r="Y1282" s="117" t="str">
        <f t="shared" si="118"/>
        <v>keine</v>
      </c>
      <c r="Z1282" s="117" t="str">
        <f t="shared" si="119"/>
        <v>OK</v>
      </c>
    </row>
    <row r="1283" spans="1:26" s="117" customFormat="1" ht="12.75" hidden="1" customHeight="1" x14ac:dyDescent="0.35">
      <c r="A1283" s="29" t="s">
        <v>3569</v>
      </c>
      <c r="B1283" s="1" t="s">
        <v>1766</v>
      </c>
      <c r="C1283" s="29" t="s">
        <v>3</v>
      </c>
      <c r="D1283" s="29" t="s">
        <v>3</v>
      </c>
      <c r="E1283" s="29" t="s">
        <v>2</v>
      </c>
      <c r="F1283" s="29" t="s">
        <v>2</v>
      </c>
      <c r="G1283" s="29" t="s">
        <v>2</v>
      </c>
      <c r="H1283" s="29" t="s">
        <v>2</v>
      </c>
      <c r="I1283" s="29" t="s">
        <v>3</v>
      </c>
      <c r="J1283" s="30">
        <v>1</v>
      </c>
      <c r="K1283" s="29" t="s">
        <v>2</v>
      </c>
      <c r="L1283" s="29" t="s">
        <v>2</v>
      </c>
      <c r="M1283" s="29" t="s">
        <v>2</v>
      </c>
      <c r="N1283" s="29" t="s">
        <v>3</v>
      </c>
      <c r="O1283" s="1"/>
      <c r="P1283" s="29" t="s">
        <v>4</v>
      </c>
      <c r="Q1283" s="29"/>
      <c r="R1283" s="85" t="s">
        <v>2</v>
      </c>
      <c r="S1283" s="85" t="s">
        <v>2</v>
      </c>
      <c r="T1283" s="117" t="str">
        <f t="shared" si="120"/>
        <v>ja</v>
      </c>
      <c r="U1283" s="117" t="str">
        <f t="shared" si="121"/>
        <v>ja</v>
      </c>
      <c r="V1283" s="142" t="s">
        <v>4599</v>
      </c>
      <c r="W1283" s="118">
        <f t="shared" ref="W1283:W1346" si="122">J1283</f>
        <v>1</v>
      </c>
      <c r="X1283" s="117" t="str">
        <f t="shared" ref="X1283:X1346" si="123">IF(J1283=W1283,"OK","NICHT OK!")</f>
        <v>OK</v>
      </c>
      <c r="Y1283" s="117" t="str">
        <f t="shared" ref="Y1283:Y1346" si="124">P1283</f>
        <v>keine</v>
      </c>
      <c r="Z1283" s="117" t="str">
        <f t="shared" ref="Z1283:Z1346" si="125">IF(P1283=Y1283,"OK","NICHT OK!")</f>
        <v>OK</v>
      </c>
    </row>
    <row r="1284" spans="1:26" s="117" customFormat="1" ht="12.75" hidden="1" customHeight="1" x14ac:dyDescent="0.35">
      <c r="A1284" s="29" t="s">
        <v>3570</v>
      </c>
      <c r="B1284" s="1" t="s">
        <v>1392</v>
      </c>
      <c r="C1284" s="29" t="s">
        <v>3</v>
      </c>
      <c r="D1284" s="29" t="s">
        <v>3</v>
      </c>
      <c r="E1284" s="29" t="s">
        <v>2</v>
      </c>
      <c r="F1284" s="29" t="s">
        <v>2</v>
      </c>
      <c r="G1284" s="29" t="s">
        <v>2</v>
      </c>
      <c r="H1284" s="29" t="s">
        <v>2</v>
      </c>
      <c r="I1284" s="133" t="s">
        <v>3</v>
      </c>
      <c r="J1284" s="134">
        <v>1</v>
      </c>
      <c r="K1284" s="29" t="s">
        <v>2</v>
      </c>
      <c r="L1284" s="29" t="s">
        <v>2</v>
      </c>
      <c r="M1284" s="29" t="s">
        <v>2</v>
      </c>
      <c r="N1284" s="29" t="s">
        <v>3</v>
      </c>
      <c r="O1284" s="1"/>
      <c r="P1284" s="29" t="s">
        <v>4</v>
      </c>
      <c r="Q1284" s="29"/>
      <c r="R1284" s="85" t="s">
        <v>2</v>
      </c>
      <c r="S1284" s="85" t="s">
        <v>2</v>
      </c>
      <c r="T1284" s="117" t="str">
        <f t="shared" si="120"/>
        <v>ja</v>
      </c>
      <c r="U1284" s="117" t="str">
        <f t="shared" si="121"/>
        <v>ja</v>
      </c>
      <c r="V1284" s="142" t="s">
        <v>4606</v>
      </c>
      <c r="W1284" s="118">
        <f t="shared" si="122"/>
        <v>1</v>
      </c>
      <c r="X1284" s="117" t="str">
        <f t="shared" si="123"/>
        <v>OK</v>
      </c>
      <c r="Y1284" s="117" t="str">
        <f t="shared" si="124"/>
        <v>keine</v>
      </c>
      <c r="Z1284" s="117" t="str">
        <f t="shared" si="125"/>
        <v>OK</v>
      </c>
    </row>
    <row r="1285" spans="1:26" s="117" customFormat="1" ht="12.75" hidden="1" customHeight="1" x14ac:dyDescent="0.35">
      <c r="A1285" s="29" t="s">
        <v>3571</v>
      </c>
      <c r="B1285" s="1" t="s">
        <v>149</v>
      </c>
      <c r="C1285" s="29" t="s">
        <v>3</v>
      </c>
      <c r="D1285" s="29" t="s">
        <v>3</v>
      </c>
      <c r="E1285" s="29" t="s">
        <v>2</v>
      </c>
      <c r="F1285" s="29" t="s">
        <v>3</v>
      </c>
      <c r="G1285" s="29" t="s">
        <v>2</v>
      </c>
      <c r="H1285" s="29" t="s">
        <v>2</v>
      </c>
      <c r="I1285" s="29" t="s">
        <v>3</v>
      </c>
      <c r="J1285" s="30">
        <v>1</v>
      </c>
      <c r="K1285" s="29" t="s">
        <v>2</v>
      </c>
      <c r="L1285" s="29" t="s">
        <v>2</v>
      </c>
      <c r="M1285" s="29" t="s">
        <v>2</v>
      </c>
      <c r="N1285" s="29" t="s">
        <v>3</v>
      </c>
      <c r="O1285" s="1"/>
      <c r="P1285" s="29" t="s">
        <v>4</v>
      </c>
      <c r="Q1285" s="29"/>
      <c r="R1285" s="85" t="s">
        <v>2</v>
      </c>
      <c r="S1285" s="85" t="s">
        <v>2</v>
      </c>
      <c r="T1285" s="117" t="str">
        <f t="shared" si="120"/>
        <v>ja</v>
      </c>
      <c r="U1285" s="117" t="str">
        <f t="shared" si="121"/>
        <v>ja</v>
      </c>
      <c r="V1285" s="142" t="s">
        <v>4599</v>
      </c>
      <c r="W1285" s="118">
        <f t="shared" si="122"/>
        <v>1</v>
      </c>
      <c r="X1285" s="117" t="str">
        <f t="shared" si="123"/>
        <v>OK</v>
      </c>
      <c r="Y1285" s="117" t="str">
        <f t="shared" si="124"/>
        <v>keine</v>
      </c>
      <c r="Z1285" s="117" t="str">
        <f t="shared" si="125"/>
        <v>OK</v>
      </c>
    </row>
    <row r="1286" spans="1:26" s="117" customFormat="1" ht="12.75" hidden="1" customHeight="1" x14ac:dyDescent="0.35">
      <c r="A1286" s="29" t="s">
        <v>3572</v>
      </c>
      <c r="B1286" s="1" t="s">
        <v>1767</v>
      </c>
      <c r="C1286" s="29" t="s">
        <v>3</v>
      </c>
      <c r="D1286" s="29" t="s">
        <v>3</v>
      </c>
      <c r="E1286" s="29" t="s">
        <v>2</v>
      </c>
      <c r="F1286" s="29" t="s">
        <v>2</v>
      </c>
      <c r="G1286" s="29" t="s">
        <v>2</v>
      </c>
      <c r="H1286" s="29" t="s">
        <v>2</v>
      </c>
      <c r="I1286" s="30" t="s">
        <v>3</v>
      </c>
      <c r="J1286" s="30">
        <v>1</v>
      </c>
      <c r="K1286" s="29" t="s">
        <v>2</v>
      </c>
      <c r="L1286" s="29" t="s">
        <v>2</v>
      </c>
      <c r="M1286" s="29" t="s">
        <v>2</v>
      </c>
      <c r="N1286" s="29" t="s">
        <v>3</v>
      </c>
      <c r="O1286" s="1"/>
      <c r="P1286" s="29" t="s">
        <v>4</v>
      </c>
      <c r="Q1286" s="29"/>
      <c r="R1286" s="85" t="s">
        <v>2</v>
      </c>
      <c r="S1286" s="85" t="s">
        <v>2</v>
      </c>
      <c r="T1286" s="117" t="str">
        <f t="shared" si="120"/>
        <v>ja</v>
      </c>
      <c r="U1286" s="117" t="str">
        <f t="shared" si="121"/>
        <v>ja</v>
      </c>
      <c r="V1286" s="142" t="s">
        <v>4599</v>
      </c>
      <c r="W1286" s="118">
        <f t="shared" si="122"/>
        <v>1</v>
      </c>
      <c r="X1286" s="117" t="str">
        <f t="shared" si="123"/>
        <v>OK</v>
      </c>
      <c r="Y1286" s="117" t="str">
        <f t="shared" si="124"/>
        <v>keine</v>
      </c>
      <c r="Z1286" s="117" t="str">
        <f t="shared" si="125"/>
        <v>OK</v>
      </c>
    </row>
    <row r="1287" spans="1:26" s="117" customFormat="1" ht="12.75" hidden="1" customHeight="1" x14ac:dyDescent="0.35">
      <c r="A1287" s="29" t="s">
        <v>3573</v>
      </c>
      <c r="B1287" s="1" t="s">
        <v>425</v>
      </c>
      <c r="C1287" s="29" t="s">
        <v>3</v>
      </c>
      <c r="D1287" s="29" t="s">
        <v>3</v>
      </c>
      <c r="E1287" s="29" t="s">
        <v>2</v>
      </c>
      <c r="F1287" s="29" t="s">
        <v>2</v>
      </c>
      <c r="G1287" s="29" t="s">
        <v>2</v>
      </c>
      <c r="H1287" s="29" t="s">
        <v>2</v>
      </c>
      <c r="I1287" s="29" t="s">
        <v>3</v>
      </c>
      <c r="J1287" s="30">
        <v>1</v>
      </c>
      <c r="K1287" s="29" t="s">
        <v>2</v>
      </c>
      <c r="L1287" s="29" t="s">
        <v>2</v>
      </c>
      <c r="M1287" s="29" t="s">
        <v>2</v>
      </c>
      <c r="N1287" s="29" t="s">
        <v>3</v>
      </c>
      <c r="O1287" s="1"/>
      <c r="P1287" s="29" t="s">
        <v>4</v>
      </c>
      <c r="Q1287" s="29"/>
      <c r="R1287" s="85" t="s">
        <v>2</v>
      </c>
      <c r="S1287" s="85" t="s">
        <v>2</v>
      </c>
      <c r="T1287" s="117" t="str">
        <f t="shared" si="120"/>
        <v>ja</v>
      </c>
      <c r="U1287" s="117" t="str">
        <f t="shared" si="121"/>
        <v>ja</v>
      </c>
      <c r="V1287" s="142" t="s">
        <v>4574</v>
      </c>
      <c r="W1287" s="118">
        <f t="shared" si="122"/>
        <v>1</v>
      </c>
      <c r="X1287" s="117" t="str">
        <f t="shared" si="123"/>
        <v>OK</v>
      </c>
      <c r="Y1287" s="117" t="str">
        <f t="shared" si="124"/>
        <v>keine</v>
      </c>
      <c r="Z1287" s="117" t="str">
        <f t="shared" si="125"/>
        <v>OK</v>
      </c>
    </row>
    <row r="1288" spans="1:26" s="117" customFormat="1" ht="12.75" hidden="1" customHeight="1" x14ac:dyDescent="0.35">
      <c r="A1288" s="29" t="s">
        <v>3574</v>
      </c>
      <c r="B1288" s="1" t="s">
        <v>542</v>
      </c>
      <c r="C1288" s="29" t="s">
        <v>3</v>
      </c>
      <c r="D1288" s="29" t="s">
        <v>3</v>
      </c>
      <c r="E1288" s="29" t="s">
        <v>2</v>
      </c>
      <c r="F1288" s="29" t="s">
        <v>2</v>
      </c>
      <c r="G1288" s="29" t="s">
        <v>2</v>
      </c>
      <c r="H1288" s="29" t="s">
        <v>2</v>
      </c>
      <c r="I1288" s="29" t="s">
        <v>3</v>
      </c>
      <c r="J1288" s="30">
        <v>1</v>
      </c>
      <c r="K1288" s="29" t="s">
        <v>2</v>
      </c>
      <c r="L1288" s="29" t="s">
        <v>2</v>
      </c>
      <c r="M1288" s="29" t="s">
        <v>2</v>
      </c>
      <c r="N1288" s="29" t="s">
        <v>3</v>
      </c>
      <c r="O1288" s="1"/>
      <c r="P1288" s="29" t="s">
        <v>4</v>
      </c>
      <c r="Q1288" s="29"/>
      <c r="R1288" s="85" t="s">
        <v>2</v>
      </c>
      <c r="S1288" s="85" t="s">
        <v>2</v>
      </c>
      <c r="T1288" s="117" t="str">
        <f t="shared" si="120"/>
        <v>ja</v>
      </c>
      <c r="U1288" s="117" t="str">
        <f t="shared" si="121"/>
        <v>ja</v>
      </c>
      <c r="V1288" s="142" t="s">
        <v>4577</v>
      </c>
      <c r="W1288" s="118">
        <f t="shared" si="122"/>
        <v>1</v>
      </c>
      <c r="X1288" s="117" t="str">
        <f t="shared" si="123"/>
        <v>OK</v>
      </c>
      <c r="Y1288" s="117" t="str">
        <f t="shared" si="124"/>
        <v>keine</v>
      </c>
      <c r="Z1288" s="117" t="str">
        <f t="shared" si="125"/>
        <v>OK</v>
      </c>
    </row>
    <row r="1289" spans="1:26" s="117" customFormat="1" ht="12.75" hidden="1" customHeight="1" x14ac:dyDescent="0.35">
      <c r="A1289" s="29" t="s">
        <v>3575</v>
      </c>
      <c r="B1289" s="1" t="s">
        <v>1362</v>
      </c>
      <c r="C1289" s="29" t="s">
        <v>3</v>
      </c>
      <c r="D1289" s="29" t="s">
        <v>3</v>
      </c>
      <c r="E1289" s="29" t="s">
        <v>2</v>
      </c>
      <c r="F1289" s="29" t="s">
        <v>2</v>
      </c>
      <c r="G1289" s="29" t="s">
        <v>2</v>
      </c>
      <c r="H1289" s="29" t="s">
        <v>2</v>
      </c>
      <c r="I1289" s="133" t="s">
        <v>3</v>
      </c>
      <c r="J1289" s="134">
        <v>1</v>
      </c>
      <c r="K1289" s="29" t="s">
        <v>2</v>
      </c>
      <c r="L1289" s="29" t="s">
        <v>2</v>
      </c>
      <c r="M1289" s="29" t="s">
        <v>2</v>
      </c>
      <c r="N1289" s="29" t="s">
        <v>3</v>
      </c>
      <c r="O1289" s="1"/>
      <c r="P1289" s="29" t="s">
        <v>4</v>
      </c>
      <c r="Q1289" s="29"/>
      <c r="R1289" s="85" t="s">
        <v>2</v>
      </c>
      <c r="S1289" s="85" t="s">
        <v>2</v>
      </c>
      <c r="T1289" s="117" t="str">
        <f t="shared" si="120"/>
        <v>ja</v>
      </c>
      <c r="U1289" s="117" t="str">
        <f t="shared" si="121"/>
        <v>ja</v>
      </c>
      <c r="V1289" s="142" t="s">
        <v>4606</v>
      </c>
      <c r="W1289" s="118">
        <f t="shared" si="122"/>
        <v>1</v>
      </c>
      <c r="X1289" s="117" t="str">
        <f t="shared" si="123"/>
        <v>OK</v>
      </c>
      <c r="Y1289" s="117" t="str">
        <f t="shared" si="124"/>
        <v>keine</v>
      </c>
      <c r="Z1289" s="117" t="str">
        <f t="shared" si="125"/>
        <v>OK</v>
      </c>
    </row>
    <row r="1290" spans="1:26" s="117" customFormat="1" ht="12.75" hidden="1" customHeight="1" x14ac:dyDescent="0.35">
      <c r="A1290" s="29" t="s">
        <v>3576</v>
      </c>
      <c r="B1290" s="1" t="s">
        <v>878</v>
      </c>
      <c r="C1290" s="29" t="s">
        <v>3</v>
      </c>
      <c r="D1290" s="29" t="s">
        <v>3</v>
      </c>
      <c r="E1290" s="29" t="s">
        <v>2</v>
      </c>
      <c r="F1290" s="29" t="s">
        <v>2</v>
      </c>
      <c r="G1290" s="29" t="s">
        <v>2</v>
      </c>
      <c r="H1290" s="29" t="s">
        <v>2</v>
      </c>
      <c r="I1290" s="29" t="s">
        <v>3</v>
      </c>
      <c r="J1290" s="30">
        <v>1</v>
      </c>
      <c r="K1290" s="29" t="s">
        <v>2</v>
      </c>
      <c r="L1290" s="29" t="s">
        <v>2</v>
      </c>
      <c r="M1290" s="29" t="s">
        <v>2</v>
      </c>
      <c r="N1290" s="29" t="s">
        <v>3</v>
      </c>
      <c r="O1290" s="1"/>
      <c r="P1290" s="29" t="s">
        <v>4</v>
      </c>
      <c r="Q1290" s="29"/>
      <c r="R1290" s="85" t="s">
        <v>3</v>
      </c>
      <c r="S1290" s="85" t="s">
        <v>3</v>
      </c>
      <c r="T1290" s="117" t="str">
        <f t="shared" si="120"/>
        <v>ja</v>
      </c>
      <c r="U1290" s="117" t="str">
        <f t="shared" si="121"/>
        <v>ja</v>
      </c>
      <c r="V1290" s="142" t="s">
        <v>4597</v>
      </c>
      <c r="W1290" s="118">
        <f t="shared" si="122"/>
        <v>1</v>
      </c>
      <c r="X1290" s="117" t="str">
        <f t="shared" si="123"/>
        <v>OK</v>
      </c>
      <c r="Y1290" s="117" t="str">
        <f t="shared" si="124"/>
        <v>keine</v>
      </c>
      <c r="Z1290" s="117" t="str">
        <f t="shared" si="125"/>
        <v>OK</v>
      </c>
    </row>
    <row r="1291" spans="1:26" s="117" customFormat="1" ht="12.75" hidden="1" customHeight="1" x14ac:dyDescent="0.35">
      <c r="A1291" s="29" t="s">
        <v>3577</v>
      </c>
      <c r="B1291" s="1" t="s">
        <v>787</v>
      </c>
      <c r="C1291" s="29" t="s">
        <v>3</v>
      </c>
      <c r="D1291" s="29" t="s">
        <v>3</v>
      </c>
      <c r="E1291" s="29" t="s">
        <v>2</v>
      </c>
      <c r="F1291" s="29" t="s">
        <v>2</v>
      </c>
      <c r="G1291" s="29" t="s">
        <v>2</v>
      </c>
      <c r="H1291" s="29" t="s">
        <v>2</v>
      </c>
      <c r="I1291" s="29" t="s">
        <v>3</v>
      </c>
      <c r="J1291" s="30">
        <v>2</v>
      </c>
      <c r="K1291" s="29" t="s">
        <v>2</v>
      </c>
      <c r="L1291" s="29" t="s">
        <v>2</v>
      </c>
      <c r="M1291" s="29" t="s">
        <v>2</v>
      </c>
      <c r="N1291" s="29" t="s">
        <v>3</v>
      </c>
      <c r="O1291" s="1"/>
      <c r="P1291" s="29" t="s">
        <v>4</v>
      </c>
      <c r="Q1291" s="29"/>
      <c r="R1291" s="85" t="s">
        <v>3</v>
      </c>
      <c r="S1291" s="85" t="s">
        <v>3</v>
      </c>
      <c r="T1291" s="117" t="str">
        <f t="shared" si="120"/>
        <v>ja</v>
      </c>
      <c r="U1291" s="117" t="str">
        <f t="shared" si="121"/>
        <v>ja</v>
      </c>
      <c r="V1291" s="142" t="s">
        <v>4581</v>
      </c>
      <c r="W1291" s="118">
        <f t="shared" si="122"/>
        <v>2</v>
      </c>
      <c r="X1291" s="117" t="str">
        <f t="shared" si="123"/>
        <v>OK</v>
      </c>
      <c r="Y1291" s="117" t="str">
        <f t="shared" si="124"/>
        <v>keine</v>
      </c>
      <c r="Z1291" s="117" t="str">
        <f t="shared" si="125"/>
        <v>OK</v>
      </c>
    </row>
    <row r="1292" spans="1:26" s="117" customFormat="1" ht="12.75" hidden="1" customHeight="1" x14ac:dyDescent="0.35">
      <c r="A1292" s="29" t="s">
        <v>1324</v>
      </c>
      <c r="B1292" s="1" t="s">
        <v>2231</v>
      </c>
      <c r="C1292" s="29" t="s">
        <v>3</v>
      </c>
      <c r="D1292" s="29" t="s">
        <v>3</v>
      </c>
      <c r="E1292" s="29" t="s">
        <v>2</v>
      </c>
      <c r="F1292" s="29" t="s">
        <v>2</v>
      </c>
      <c r="G1292" s="29" t="s">
        <v>2</v>
      </c>
      <c r="H1292" s="29" t="s">
        <v>2</v>
      </c>
      <c r="I1292" s="29" t="s">
        <v>3</v>
      </c>
      <c r="J1292" s="30">
        <v>1</v>
      </c>
      <c r="K1292" s="29" t="s">
        <v>2</v>
      </c>
      <c r="L1292" s="29" t="s">
        <v>2</v>
      </c>
      <c r="M1292" s="29" t="s">
        <v>2</v>
      </c>
      <c r="N1292" s="29" t="s">
        <v>3</v>
      </c>
      <c r="O1292" s="1"/>
      <c r="P1292" s="29" t="s">
        <v>4</v>
      </c>
      <c r="Q1292" s="29"/>
      <c r="R1292" s="85" t="s">
        <v>3</v>
      </c>
      <c r="S1292" s="85" t="s">
        <v>3</v>
      </c>
      <c r="T1292" s="117" t="str">
        <f t="shared" si="120"/>
        <v>ja</v>
      </c>
      <c r="U1292" s="117" t="str">
        <f t="shared" si="121"/>
        <v>ja</v>
      </c>
      <c r="V1292" s="142" t="s">
        <v>4585</v>
      </c>
      <c r="W1292" s="118">
        <f t="shared" si="122"/>
        <v>1</v>
      </c>
      <c r="X1292" s="117" t="str">
        <f t="shared" si="123"/>
        <v>OK</v>
      </c>
      <c r="Y1292" s="117" t="str">
        <f t="shared" si="124"/>
        <v>keine</v>
      </c>
      <c r="Z1292" s="117" t="str">
        <f t="shared" si="125"/>
        <v>OK</v>
      </c>
    </row>
    <row r="1293" spans="1:26" s="117" customFormat="1" ht="12.75" hidden="1" customHeight="1" x14ac:dyDescent="0.35">
      <c r="A1293" s="29" t="s">
        <v>3578</v>
      </c>
      <c r="B1293" s="1" t="s">
        <v>533</v>
      </c>
      <c r="C1293" s="29" t="s">
        <v>3</v>
      </c>
      <c r="D1293" s="29" t="s">
        <v>3</v>
      </c>
      <c r="E1293" s="29" t="s">
        <v>2</v>
      </c>
      <c r="F1293" s="29" t="s">
        <v>2</v>
      </c>
      <c r="G1293" s="29" t="s">
        <v>2</v>
      </c>
      <c r="H1293" s="29" t="s">
        <v>2</v>
      </c>
      <c r="I1293" s="29" t="s">
        <v>3</v>
      </c>
      <c r="J1293" s="30">
        <v>1</v>
      </c>
      <c r="K1293" s="29" t="s">
        <v>2</v>
      </c>
      <c r="L1293" s="29" t="s">
        <v>2</v>
      </c>
      <c r="M1293" s="29" t="s">
        <v>2</v>
      </c>
      <c r="N1293" s="29" t="s">
        <v>3</v>
      </c>
      <c r="O1293" s="1"/>
      <c r="P1293" s="29" t="s">
        <v>4</v>
      </c>
      <c r="Q1293" s="29"/>
      <c r="R1293" s="85" t="s">
        <v>3</v>
      </c>
      <c r="S1293" s="85" t="s">
        <v>3</v>
      </c>
      <c r="T1293" s="117" t="str">
        <f t="shared" si="120"/>
        <v>ja</v>
      </c>
      <c r="U1293" s="117" t="str">
        <f t="shared" si="121"/>
        <v>ja</v>
      </c>
      <c r="V1293" s="142" t="s">
        <v>4580</v>
      </c>
      <c r="W1293" s="118">
        <f t="shared" si="122"/>
        <v>1</v>
      </c>
      <c r="X1293" s="117" t="str">
        <f t="shared" si="123"/>
        <v>OK</v>
      </c>
      <c r="Y1293" s="117" t="str">
        <f t="shared" si="124"/>
        <v>keine</v>
      </c>
      <c r="Z1293" s="117" t="str">
        <f t="shared" si="125"/>
        <v>OK</v>
      </c>
    </row>
    <row r="1294" spans="1:26" s="117" customFormat="1" ht="12.75" hidden="1" customHeight="1" x14ac:dyDescent="0.35">
      <c r="A1294" s="29" t="s">
        <v>3579</v>
      </c>
      <c r="B1294" s="1" t="s">
        <v>1319</v>
      </c>
      <c r="C1294" s="29" t="s">
        <v>3</v>
      </c>
      <c r="D1294" s="29" t="s">
        <v>3</v>
      </c>
      <c r="E1294" s="29" t="s">
        <v>2</v>
      </c>
      <c r="F1294" s="29" t="s">
        <v>2</v>
      </c>
      <c r="G1294" s="29" t="s">
        <v>2</v>
      </c>
      <c r="H1294" s="29" t="s">
        <v>2</v>
      </c>
      <c r="I1294" s="29" t="s">
        <v>3</v>
      </c>
      <c r="J1294" s="30">
        <v>2</v>
      </c>
      <c r="K1294" s="29" t="s">
        <v>2</v>
      </c>
      <c r="L1294" s="29" t="s">
        <v>2</v>
      </c>
      <c r="M1294" s="29" t="s">
        <v>2</v>
      </c>
      <c r="N1294" s="29" t="s">
        <v>3</v>
      </c>
      <c r="O1294" s="1"/>
      <c r="P1294" s="29" t="s">
        <v>4</v>
      </c>
      <c r="Q1294" s="29"/>
      <c r="R1294" s="85" t="s">
        <v>3</v>
      </c>
      <c r="S1294" s="85" t="s">
        <v>3</v>
      </c>
      <c r="T1294" s="117" t="str">
        <f t="shared" si="120"/>
        <v>ja</v>
      </c>
      <c r="U1294" s="117" t="str">
        <f t="shared" si="121"/>
        <v>ja</v>
      </c>
      <c r="V1294" s="142" t="s">
        <v>4577</v>
      </c>
      <c r="W1294" s="118">
        <f t="shared" si="122"/>
        <v>2</v>
      </c>
      <c r="X1294" s="117" t="str">
        <f t="shared" si="123"/>
        <v>OK</v>
      </c>
      <c r="Y1294" s="117" t="str">
        <f t="shared" si="124"/>
        <v>keine</v>
      </c>
      <c r="Z1294" s="117" t="str">
        <f t="shared" si="125"/>
        <v>OK</v>
      </c>
    </row>
    <row r="1295" spans="1:26" s="117" customFormat="1" ht="12.75" hidden="1" customHeight="1" x14ac:dyDescent="0.35">
      <c r="A1295" s="29" t="s">
        <v>3580</v>
      </c>
      <c r="B1295" s="1" t="s">
        <v>963</v>
      </c>
      <c r="C1295" s="29" t="s">
        <v>3</v>
      </c>
      <c r="D1295" s="29" t="s">
        <v>3</v>
      </c>
      <c r="E1295" s="29" t="s">
        <v>2</v>
      </c>
      <c r="F1295" s="29" t="s">
        <v>2</v>
      </c>
      <c r="G1295" s="29" t="s">
        <v>2</v>
      </c>
      <c r="H1295" s="29" t="s">
        <v>2</v>
      </c>
      <c r="I1295" s="29" t="s">
        <v>3</v>
      </c>
      <c r="J1295" s="30">
        <v>2</v>
      </c>
      <c r="K1295" s="29" t="s">
        <v>2</v>
      </c>
      <c r="L1295" s="29" t="s">
        <v>2</v>
      </c>
      <c r="M1295" s="29" t="s">
        <v>2</v>
      </c>
      <c r="N1295" s="29" t="s">
        <v>3</v>
      </c>
      <c r="O1295" s="1"/>
      <c r="P1295" s="29" t="s">
        <v>57</v>
      </c>
      <c r="Q1295" s="29"/>
      <c r="R1295" s="85" t="s">
        <v>3</v>
      </c>
      <c r="S1295" s="85" t="s">
        <v>3</v>
      </c>
      <c r="T1295" s="117" t="str">
        <f t="shared" si="120"/>
        <v>ja</v>
      </c>
      <c r="U1295" s="117" t="str">
        <f t="shared" si="121"/>
        <v>ja</v>
      </c>
      <c r="V1295" s="142" t="s">
        <v>4577</v>
      </c>
      <c r="W1295" s="118">
        <f t="shared" si="122"/>
        <v>2</v>
      </c>
      <c r="X1295" s="117" t="str">
        <f t="shared" si="123"/>
        <v>OK</v>
      </c>
      <c r="Y1295" s="117" t="str">
        <f t="shared" si="124"/>
        <v>1193/1207</v>
      </c>
      <c r="Z1295" s="117" t="str">
        <f t="shared" si="125"/>
        <v>OK</v>
      </c>
    </row>
    <row r="1296" spans="1:26" s="117" customFormat="1" ht="12.75" hidden="1" customHeight="1" x14ac:dyDescent="0.35">
      <c r="A1296" s="29" t="s">
        <v>16</v>
      </c>
      <c r="B1296" s="1" t="s">
        <v>15</v>
      </c>
      <c r="C1296" s="29" t="s">
        <v>3</v>
      </c>
      <c r="D1296" s="29" t="s">
        <v>3</v>
      </c>
      <c r="E1296" s="29" t="s">
        <v>2</v>
      </c>
      <c r="F1296" s="29" t="s">
        <v>2</v>
      </c>
      <c r="G1296" s="29" t="s">
        <v>2</v>
      </c>
      <c r="H1296" s="29" t="s">
        <v>2</v>
      </c>
      <c r="I1296" s="29" t="s">
        <v>3</v>
      </c>
      <c r="J1296" s="30">
        <v>1</v>
      </c>
      <c r="K1296" s="29" t="s">
        <v>2</v>
      </c>
      <c r="L1296" s="29" t="s">
        <v>2</v>
      </c>
      <c r="M1296" s="29" t="s">
        <v>2</v>
      </c>
      <c r="N1296" s="29" t="s">
        <v>3</v>
      </c>
      <c r="O1296" s="1"/>
      <c r="P1296" s="29" t="s">
        <v>4</v>
      </c>
      <c r="Q1296" s="29"/>
      <c r="R1296" s="85" t="s">
        <v>2</v>
      </c>
      <c r="S1296" s="85" t="s">
        <v>2</v>
      </c>
      <c r="T1296" s="117" t="str">
        <f t="shared" si="120"/>
        <v>ja</v>
      </c>
      <c r="U1296" s="117" t="str">
        <f t="shared" si="121"/>
        <v>ja</v>
      </c>
      <c r="V1296" s="142" t="s">
        <v>4573</v>
      </c>
      <c r="W1296" s="118">
        <f t="shared" si="122"/>
        <v>1</v>
      </c>
      <c r="X1296" s="117" t="str">
        <f t="shared" si="123"/>
        <v>OK</v>
      </c>
      <c r="Y1296" s="117" t="str">
        <f t="shared" si="124"/>
        <v>keine</v>
      </c>
      <c r="Z1296" s="117" t="str">
        <f t="shared" si="125"/>
        <v>OK</v>
      </c>
    </row>
    <row r="1297" spans="1:26" s="117" customFormat="1" ht="12.75" hidden="1" customHeight="1" x14ac:dyDescent="0.35">
      <c r="A1297" s="29" t="s">
        <v>3581</v>
      </c>
      <c r="B1297" s="1" t="s">
        <v>1320</v>
      </c>
      <c r="C1297" s="29" t="s">
        <v>3</v>
      </c>
      <c r="D1297" s="29" t="s">
        <v>3</v>
      </c>
      <c r="E1297" s="29" t="s">
        <v>2</v>
      </c>
      <c r="F1297" s="29" t="s">
        <v>2</v>
      </c>
      <c r="G1297" s="29" t="s">
        <v>2</v>
      </c>
      <c r="H1297" s="29" t="s">
        <v>2</v>
      </c>
      <c r="I1297" s="29" t="s">
        <v>3</v>
      </c>
      <c r="J1297" s="30">
        <v>1</v>
      </c>
      <c r="K1297" s="29" t="s">
        <v>2</v>
      </c>
      <c r="L1297" s="29" t="s">
        <v>2</v>
      </c>
      <c r="M1297" s="29" t="s">
        <v>2</v>
      </c>
      <c r="N1297" s="29" t="s">
        <v>3</v>
      </c>
      <c r="O1297" s="1"/>
      <c r="P1297" s="29" t="s">
        <v>4</v>
      </c>
      <c r="Q1297" s="29"/>
      <c r="R1297" s="85" t="s">
        <v>2</v>
      </c>
      <c r="S1297" s="85" t="s">
        <v>2</v>
      </c>
      <c r="T1297" s="117" t="str">
        <f t="shared" si="120"/>
        <v>ja</v>
      </c>
      <c r="U1297" s="117" t="str">
        <f t="shared" si="121"/>
        <v>ja</v>
      </c>
      <c r="V1297" s="142" t="s">
        <v>4585</v>
      </c>
      <c r="W1297" s="118">
        <f t="shared" si="122"/>
        <v>1</v>
      </c>
      <c r="X1297" s="117" t="str">
        <f t="shared" si="123"/>
        <v>OK</v>
      </c>
      <c r="Y1297" s="117" t="str">
        <f t="shared" si="124"/>
        <v>keine</v>
      </c>
      <c r="Z1297" s="117" t="str">
        <f t="shared" si="125"/>
        <v>OK</v>
      </c>
    </row>
    <row r="1298" spans="1:26" s="117" customFormat="1" ht="12.75" hidden="1" customHeight="1" x14ac:dyDescent="0.35">
      <c r="A1298" s="29" t="s">
        <v>3582</v>
      </c>
      <c r="B1298" s="1" t="s">
        <v>1321</v>
      </c>
      <c r="C1298" s="29" t="s">
        <v>3</v>
      </c>
      <c r="D1298" s="29" t="s">
        <v>3</v>
      </c>
      <c r="E1298" s="29" t="s">
        <v>2</v>
      </c>
      <c r="F1298" s="29" t="s">
        <v>2</v>
      </c>
      <c r="G1298" s="29" t="s">
        <v>2</v>
      </c>
      <c r="H1298" s="29" t="s">
        <v>2</v>
      </c>
      <c r="I1298" s="29" t="s">
        <v>3</v>
      </c>
      <c r="J1298" s="30">
        <v>1</v>
      </c>
      <c r="K1298" s="29" t="s">
        <v>2</v>
      </c>
      <c r="L1298" s="29" t="s">
        <v>2</v>
      </c>
      <c r="M1298" s="29" t="s">
        <v>2</v>
      </c>
      <c r="N1298" s="29" t="s">
        <v>3</v>
      </c>
      <c r="O1298" s="1"/>
      <c r="P1298" s="29" t="s">
        <v>4</v>
      </c>
      <c r="Q1298" s="29"/>
      <c r="R1298" s="85" t="s">
        <v>2</v>
      </c>
      <c r="S1298" s="85" t="s">
        <v>2</v>
      </c>
      <c r="T1298" s="117" t="str">
        <f t="shared" si="120"/>
        <v>ja</v>
      </c>
      <c r="U1298" s="117" t="str">
        <f t="shared" si="121"/>
        <v>ja</v>
      </c>
      <c r="V1298" s="142" t="s">
        <v>4585</v>
      </c>
      <c r="W1298" s="118">
        <f t="shared" si="122"/>
        <v>1</v>
      </c>
      <c r="X1298" s="117" t="str">
        <f t="shared" si="123"/>
        <v>OK</v>
      </c>
      <c r="Y1298" s="117" t="str">
        <f t="shared" si="124"/>
        <v>keine</v>
      </c>
      <c r="Z1298" s="117" t="str">
        <f t="shared" si="125"/>
        <v>OK</v>
      </c>
    </row>
    <row r="1299" spans="1:26" s="117" customFormat="1" ht="12.75" hidden="1" customHeight="1" x14ac:dyDescent="0.35">
      <c r="A1299" s="29" t="s">
        <v>3583</v>
      </c>
      <c r="B1299" s="1" t="s">
        <v>1322</v>
      </c>
      <c r="C1299" s="29" t="s">
        <v>3</v>
      </c>
      <c r="D1299" s="29" t="s">
        <v>3</v>
      </c>
      <c r="E1299" s="29" t="s">
        <v>2</v>
      </c>
      <c r="F1299" s="29" t="s">
        <v>2</v>
      </c>
      <c r="G1299" s="29" t="s">
        <v>2</v>
      </c>
      <c r="H1299" s="29" t="s">
        <v>2</v>
      </c>
      <c r="I1299" s="29" t="s">
        <v>3</v>
      </c>
      <c r="J1299" s="30">
        <v>1</v>
      </c>
      <c r="K1299" s="29" t="s">
        <v>2</v>
      </c>
      <c r="L1299" s="29" t="s">
        <v>2</v>
      </c>
      <c r="M1299" s="29" t="s">
        <v>2</v>
      </c>
      <c r="N1299" s="29" t="s">
        <v>3</v>
      </c>
      <c r="O1299" s="1"/>
      <c r="P1299" s="29" t="s">
        <v>4</v>
      </c>
      <c r="Q1299" s="29"/>
      <c r="R1299" s="85" t="s">
        <v>2</v>
      </c>
      <c r="S1299" s="85" t="s">
        <v>2</v>
      </c>
      <c r="T1299" s="117" t="str">
        <f t="shared" si="120"/>
        <v>ja</v>
      </c>
      <c r="U1299" s="117" t="str">
        <f t="shared" si="121"/>
        <v>ja</v>
      </c>
      <c r="V1299" s="142" t="s">
        <v>4585</v>
      </c>
      <c r="W1299" s="118">
        <f t="shared" si="122"/>
        <v>1</v>
      </c>
      <c r="X1299" s="117" t="str">
        <f t="shared" si="123"/>
        <v>OK</v>
      </c>
      <c r="Y1299" s="117" t="str">
        <f t="shared" si="124"/>
        <v>keine</v>
      </c>
      <c r="Z1299" s="117" t="str">
        <f t="shared" si="125"/>
        <v>OK</v>
      </c>
    </row>
    <row r="1300" spans="1:26" s="117" customFormat="1" ht="12.75" hidden="1" customHeight="1" x14ac:dyDescent="0.35">
      <c r="A1300" s="29" t="s">
        <v>3584</v>
      </c>
      <c r="B1300" s="1" t="s">
        <v>1590</v>
      </c>
      <c r="C1300" s="29" t="s">
        <v>3</v>
      </c>
      <c r="D1300" s="29" t="s">
        <v>3</v>
      </c>
      <c r="E1300" s="29" t="s">
        <v>2</v>
      </c>
      <c r="F1300" s="29" t="s">
        <v>2</v>
      </c>
      <c r="G1300" s="29" t="s">
        <v>2</v>
      </c>
      <c r="H1300" s="29" t="s">
        <v>2</v>
      </c>
      <c r="I1300" s="29" t="s">
        <v>3</v>
      </c>
      <c r="J1300" s="30">
        <v>1</v>
      </c>
      <c r="K1300" s="29" t="s">
        <v>2</v>
      </c>
      <c r="L1300" s="29" t="s">
        <v>2</v>
      </c>
      <c r="M1300" s="29" t="s">
        <v>2</v>
      </c>
      <c r="N1300" s="29" t="s">
        <v>3</v>
      </c>
      <c r="O1300" s="1"/>
      <c r="P1300" s="29" t="s">
        <v>4</v>
      </c>
      <c r="Q1300" s="29"/>
      <c r="R1300" s="85" t="s">
        <v>2</v>
      </c>
      <c r="S1300" s="85" t="s">
        <v>2</v>
      </c>
      <c r="T1300" s="117" t="str">
        <f t="shared" si="120"/>
        <v>ja</v>
      </c>
      <c r="U1300" s="117" t="str">
        <f t="shared" si="121"/>
        <v>ja</v>
      </c>
      <c r="V1300" s="142" t="s">
        <v>4580</v>
      </c>
      <c r="W1300" s="118">
        <f t="shared" si="122"/>
        <v>1</v>
      </c>
      <c r="X1300" s="117" t="str">
        <f t="shared" si="123"/>
        <v>OK</v>
      </c>
      <c r="Y1300" s="117" t="str">
        <f t="shared" si="124"/>
        <v>keine</v>
      </c>
      <c r="Z1300" s="117" t="str">
        <f t="shared" si="125"/>
        <v>OK</v>
      </c>
    </row>
    <row r="1301" spans="1:26" s="117" customFormat="1" ht="12.75" hidden="1" customHeight="1" x14ac:dyDescent="0.35">
      <c r="A1301" s="29" t="s">
        <v>3585</v>
      </c>
      <c r="B1301" s="1" t="s">
        <v>1589</v>
      </c>
      <c r="C1301" s="29" t="s">
        <v>3</v>
      </c>
      <c r="D1301" s="29" t="s">
        <v>3</v>
      </c>
      <c r="E1301" s="29" t="s">
        <v>2</v>
      </c>
      <c r="F1301" s="29" t="s">
        <v>2</v>
      </c>
      <c r="G1301" s="29" t="s">
        <v>2</v>
      </c>
      <c r="H1301" s="29" t="s">
        <v>2</v>
      </c>
      <c r="I1301" s="29" t="s">
        <v>3</v>
      </c>
      <c r="J1301" s="30">
        <v>1</v>
      </c>
      <c r="K1301" s="29" t="s">
        <v>2</v>
      </c>
      <c r="L1301" s="29" t="s">
        <v>2</v>
      </c>
      <c r="M1301" s="29" t="s">
        <v>2</v>
      </c>
      <c r="N1301" s="29" t="s">
        <v>3</v>
      </c>
      <c r="O1301" s="1"/>
      <c r="P1301" s="29" t="s">
        <v>4</v>
      </c>
      <c r="Q1301" s="29"/>
      <c r="R1301" s="85" t="s">
        <v>2</v>
      </c>
      <c r="S1301" s="85" t="s">
        <v>2</v>
      </c>
      <c r="T1301" s="117" t="str">
        <f t="shared" si="120"/>
        <v>ja</v>
      </c>
      <c r="U1301" s="117" t="str">
        <f t="shared" si="121"/>
        <v>ja</v>
      </c>
      <c r="V1301" s="142" t="s">
        <v>4580</v>
      </c>
      <c r="W1301" s="118">
        <f t="shared" si="122"/>
        <v>1</v>
      </c>
      <c r="X1301" s="117" t="str">
        <f t="shared" si="123"/>
        <v>OK</v>
      </c>
      <c r="Y1301" s="117" t="str">
        <f t="shared" si="124"/>
        <v>keine</v>
      </c>
      <c r="Z1301" s="117" t="str">
        <f t="shared" si="125"/>
        <v>OK</v>
      </c>
    </row>
    <row r="1302" spans="1:26" s="117" customFormat="1" ht="12.75" hidden="1" customHeight="1" x14ac:dyDescent="0.35">
      <c r="A1302" s="29" t="s">
        <v>3586</v>
      </c>
      <c r="B1302" s="1" t="s">
        <v>1323</v>
      </c>
      <c r="C1302" s="29" t="s">
        <v>3</v>
      </c>
      <c r="D1302" s="29" t="s">
        <v>3</v>
      </c>
      <c r="E1302" s="29" t="s">
        <v>2</v>
      </c>
      <c r="F1302" s="29" t="s">
        <v>2</v>
      </c>
      <c r="G1302" s="29" t="s">
        <v>2</v>
      </c>
      <c r="H1302" s="29" t="s">
        <v>2</v>
      </c>
      <c r="I1302" s="29" t="s">
        <v>3</v>
      </c>
      <c r="J1302" s="30">
        <v>2</v>
      </c>
      <c r="K1302" s="29" t="s">
        <v>2</v>
      </c>
      <c r="L1302" s="29" t="s">
        <v>2</v>
      </c>
      <c r="M1302" s="29" t="s">
        <v>2</v>
      </c>
      <c r="N1302" s="29" t="s">
        <v>3</v>
      </c>
      <c r="O1302" s="1"/>
      <c r="P1302" s="29" t="s">
        <v>4</v>
      </c>
      <c r="Q1302" s="29"/>
      <c r="R1302" s="85" t="s">
        <v>3</v>
      </c>
      <c r="S1302" s="85" t="s">
        <v>3</v>
      </c>
      <c r="T1302" s="117" t="str">
        <f t="shared" si="120"/>
        <v>ja</v>
      </c>
      <c r="U1302" s="117" t="str">
        <f t="shared" si="121"/>
        <v>ja</v>
      </c>
      <c r="V1302" s="142" t="s">
        <v>4577</v>
      </c>
      <c r="W1302" s="118">
        <f t="shared" si="122"/>
        <v>2</v>
      </c>
      <c r="X1302" s="117" t="str">
        <f t="shared" si="123"/>
        <v>OK</v>
      </c>
      <c r="Y1302" s="117" t="str">
        <f t="shared" si="124"/>
        <v>keine</v>
      </c>
      <c r="Z1302" s="117" t="str">
        <f t="shared" si="125"/>
        <v>OK</v>
      </c>
    </row>
    <row r="1303" spans="1:26" s="117" customFormat="1" ht="12.75" hidden="1" customHeight="1" x14ac:dyDescent="0.35">
      <c r="A1303" s="29" t="s">
        <v>3587</v>
      </c>
      <c r="B1303" s="1" t="s">
        <v>150</v>
      </c>
      <c r="C1303" s="29" t="s">
        <v>3</v>
      </c>
      <c r="D1303" s="29" t="s">
        <v>3</v>
      </c>
      <c r="E1303" s="29" t="s">
        <v>2</v>
      </c>
      <c r="F1303" s="29" t="s">
        <v>2</v>
      </c>
      <c r="G1303" s="29" t="s">
        <v>2</v>
      </c>
      <c r="H1303" s="29" t="s">
        <v>2</v>
      </c>
      <c r="I1303" s="29" t="s">
        <v>3</v>
      </c>
      <c r="J1303" s="30">
        <v>3</v>
      </c>
      <c r="K1303" s="29" t="s">
        <v>2</v>
      </c>
      <c r="L1303" s="29" t="s">
        <v>2</v>
      </c>
      <c r="M1303" s="29" t="s">
        <v>2</v>
      </c>
      <c r="N1303" s="29" t="s">
        <v>3</v>
      </c>
      <c r="O1303" s="1"/>
      <c r="P1303" s="29" t="s">
        <v>4</v>
      </c>
      <c r="Q1303" s="29"/>
      <c r="R1303" s="85" t="s">
        <v>2</v>
      </c>
      <c r="S1303" s="85" t="s">
        <v>2</v>
      </c>
      <c r="T1303" s="117" t="str">
        <f t="shared" si="120"/>
        <v>ja</v>
      </c>
      <c r="U1303" s="117" t="str">
        <f t="shared" si="121"/>
        <v>ja</v>
      </c>
      <c r="V1303" s="142" t="s">
        <v>4589</v>
      </c>
      <c r="W1303" s="118">
        <f t="shared" si="122"/>
        <v>3</v>
      </c>
      <c r="X1303" s="117" t="str">
        <f t="shared" si="123"/>
        <v>OK</v>
      </c>
      <c r="Y1303" s="117" t="str">
        <f t="shared" si="124"/>
        <v>keine</v>
      </c>
      <c r="Z1303" s="117" t="str">
        <f t="shared" si="125"/>
        <v>OK</v>
      </c>
    </row>
    <row r="1304" spans="1:26" s="117" customFormat="1" ht="12.75" hidden="1" customHeight="1" x14ac:dyDescent="0.35">
      <c r="A1304" s="29" t="s">
        <v>3588</v>
      </c>
      <c r="B1304" s="1" t="s">
        <v>1101</v>
      </c>
      <c r="C1304" s="29" t="s">
        <v>3</v>
      </c>
      <c r="D1304" s="29" t="s">
        <v>3</v>
      </c>
      <c r="E1304" s="29" t="s">
        <v>2</v>
      </c>
      <c r="F1304" s="29" t="s">
        <v>2</v>
      </c>
      <c r="G1304" s="29" t="s">
        <v>2</v>
      </c>
      <c r="H1304" s="29" t="s">
        <v>2</v>
      </c>
      <c r="I1304" s="133" t="s">
        <v>3</v>
      </c>
      <c r="J1304" s="134">
        <v>1</v>
      </c>
      <c r="K1304" s="29" t="s">
        <v>2</v>
      </c>
      <c r="L1304" s="29" t="s">
        <v>2</v>
      </c>
      <c r="M1304" s="29" t="s">
        <v>2</v>
      </c>
      <c r="N1304" s="29" t="s">
        <v>3</v>
      </c>
      <c r="O1304" s="1"/>
      <c r="P1304" s="29" t="s">
        <v>4</v>
      </c>
      <c r="Q1304" s="29"/>
      <c r="R1304" s="85" t="s">
        <v>3</v>
      </c>
      <c r="S1304" s="85" t="s">
        <v>3</v>
      </c>
      <c r="T1304" s="117" t="str">
        <f t="shared" si="120"/>
        <v>ja</v>
      </c>
      <c r="U1304" s="117" t="str">
        <f t="shared" si="121"/>
        <v>ja</v>
      </c>
      <c r="V1304" s="142" t="s">
        <v>4601</v>
      </c>
      <c r="W1304" s="118">
        <f t="shared" si="122"/>
        <v>1</v>
      </c>
      <c r="X1304" s="117" t="str">
        <f t="shared" si="123"/>
        <v>OK</v>
      </c>
      <c r="Y1304" s="117" t="str">
        <f t="shared" si="124"/>
        <v>keine</v>
      </c>
      <c r="Z1304" s="117" t="str">
        <f t="shared" si="125"/>
        <v>OK</v>
      </c>
    </row>
    <row r="1305" spans="1:26" s="117" customFormat="1" ht="12.75" hidden="1" customHeight="1" x14ac:dyDescent="0.35">
      <c r="A1305" s="29" t="s">
        <v>3589</v>
      </c>
      <c r="B1305" s="1" t="s">
        <v>294</v>
      </c>
      <c r="C1305" s="29" t="s">
        <v>3</v>
      </c>
      <c r="D1305" s="29" t="s">
        <v>3</v>
      </c>
      <c r="E1305" s="29" t="s">
        <v>2</v>
      </c>
      <c r="F1305" s="29" t="s">
        <v>2</v>
      </c>
      <c r="G1305" s="29" t="s">
        <v>2</v>
      </c>
      <c r="H1305" s="29" t="s">
        <v>2</v>
      </c>
      <c r="I1305" s="29" t="s">
        <v>3</v>
      </c>
      <c r="J1305" s="30">
        <v>2</v>
      </c>
      <c r="K1305" s="29" t="s">
        <v>2</v>
      </c>
      <c r="L1305" s="29" t="s">
        <v>2</v>
      </c>
      <c r="M1305" s="29" t="s">
        <v>2</v>
      </c>
      <c r="N1305" s="29" t="s">
        <v>3</v>
      </c>
      <c r="O1305" s="1"/>
      <c r="P1305" s="29" t="s">
        <v>57</v>
      </c>
      <c r="Q1305" s="29"/>
      <c r="R1305" s="85" t="s">
        <v>2</v>
      </c>
      <c r="S1305" s="85" t="s">
        <v>2</v>
      </c>
      <c r="T1305" s="117" t="str">
        <f t="shared" si="120"/>
        <v>ja</v>
      </c>
      <c r="U1305" s="117" t="str">
        <f t="shared" si="121"/>
        <v>ja</v>
      </c>
      <c r="V1305" s="142" t="s">
        <v>4603</v>
      </c>
      <c r="W1305" s="118">
        <f t="shared" si="122"/>
        <v>2</v>
      </c>
      <c r="X1305" s="117" t="str">
        <f t="shared" si="123"/>
        <v>OK</v>
      </c>
      <c r="Y1305" s="117" t="str">
        <f t="shared" si="124"/>
        <v>1193/1207</v>
      </c>
      <c r="Z1305" s="117" t="str">
        <f t="shared" si="125"/>
        <v>OK</v>
      </c>
    </row>
    <row r="1306" spans="1:26" s="117" customFormat="1" ht="12.75" hidden="1" customHeight="1" x14ac:dyDescent="0.35">
      <c r="A1306" s="29" t="s">
        <v>3590</v>
      </c>
      <c r="B1306" s="1" t="s">
        <v>1197</v>
      </c>
      <c r="C1306" s="29" t="s">
        <v>3</v>
      </c>
      <c r="D1306" s="29" t="s">
        <v>3</v>
      </c>
      <c r="E1306" s="29" t="s">
        <v>2</v>
      </c>
      <c r="F1306" s="29" t="s">
        <v>2</v>
      </c>
      <c r="G1306" s="29" t="s">
        <v>2</v>
      </c>
      <c r="H1306" s="29" t="s">
        <v>2</v>
      </c>
      <c r="I1306" s="29" t="s">
        <v>3</v>
      </c>
      <c r="J1306" s="30">
        <v>2</v>
      </c>
      <c r="K1306" s="29" t="s">
        <v>2</v>
      </c>
      <c r="L1306" s="29" t="s">
        <v>2</v>
      </c>
      <c r="M1306" s="29" t="s">
        <v>2</v>
      </c>
      <c r="N1306" s="29" t="s">
        <v>3</v>
      </c>
      <c r="O1306" s="1"/>
      <c r="P1306" s="29" t="s">
        <v>4</v>
      </c>
      <c r="Q1306" s="29"/>
      <c r="R1306" s="85" t="s">
        <v>2</v>
      </c>
      <c r="S1306" s="85" t="s">
        <v>2</v>
      </c>
      <c r="T1306" s="117" t="str">
        <f t="shared" si="120"/>
        <v>ja</v>
      </c>
      <c r="U1306" s="117" t="str">
        <f t="shared" si="121"/>
        <v>ja</v>
      </c>
      <c r="V1306" s="142" t="s">
        <v>4577</v>
      </c>
      <c r="W1306" s="118">
        <f t="shared" si="122"/>
        <v>2</v>
      </c>
      <c r="X1306" s="117" t="str">
        <f t="shared" si="123"/>
        <v>OK</v>
      </c>
      <c r="Y1306" s="117" t="str">
        <f t="shared" si="124"/>
        <v>keine</v>
      </c>
      <c r="Z1306" s="117" t="str">
        <f t="shared" si="125"/>
        <v>OK</v>
      </c>
    </row>
    <row r="1307" spans="1:26" s="117" customFormat="1" ht="12.75" hidden="1" customHeight="1" x14ac:dyDescent="0.35">
      <c r="A1307" s="29" t="s">
        <v>3591</v>
      </c>
      <c r="B1307" s="1" t="s">
        <v>884</v>
      </c>
      <c r="C1307" s="29" t="s">
        <v>3</v>
      </c>
      <c r="D1307" s="29" t="s">
        <v>3</v>
      </c>
      <c r="E1307" s="29" t="s">
        <v>2</v>
      </c>
      <c r="F1307" s="29" t="s">
        <v>2</v>
      </c>
      <c r="G1307" s="29" t="s">
        <v>2</v>
      </c>
      <c r="H1307" s="29" t="s">
        <v>2</v>
      </c>
      <c r="I1307" s="29" t="s">
        <v>3</v>
      </c>
      <c r="J1307" s="30">
        <v>2</v>
      </c>
      <c r="K1307" s="29" t="s">
        <v>2</v>
      </c>
      <c r="L1307" s="29" t="s">
        <v>2</v>
      </c>
      <c r="M1307" s="29" t="s">
        <v>2</v>
      </c>
      <c r="N1307" s="29" t="s">
        <v>3</v>
      </c>
      <c r="O1307" s="1"/>
      <c r="P1307" s="29" t="s">
        <v>4</v>
      </c>
      <c r="Q1307" s="29"/>
      <c r="R1307" s="85" t="s">
        <v>2</v>
      </c>
      <c r="S1307" s="85" t="s">
        <v>2</v>
      </c>
      <c r="T1307" s="117" t="str">
        <f t="shared" si="120"/>
        <v>ja</v>
      </c>
      <c r="U1307" s="117" t="str">
        <f t="shared" si="121"/>
        <v>ja</v>
      </c>
      <c r="V1307" s="142" t="s">
        <v>4587</v>
      </c>
      <c r="W1307" s="118">
        <f t="shared" si="122"/>
        <v>2</v>
      </c>
      <c r="X1307" s="117" t="str">
        <f t="shared" si="123"/>
        <v>OK</v>
      </c>
      <c r="Y1307" s="117" t="str">
        <f t="shared" si="124"/>
        <v>keine</v>
      </c>
      <c r="Z1307" s="117" t="str">
        <f t="shared" si="125"/>
        <v>OK</v>
      </c>
    </row>
    <row r="1308" spans="1:26" s="117" customFormat="1" ht="12.75" hidden="1" customHeight="1" x14ac:dyDescent="0.35">
      <c r="A1308" s="29" t="s">
        <v>3592</v>
      </c>
      <c r="B1308" s="1" t="s">
        <v>397</v>
      </c>
      <c r="C1308" s="29" t="s">
        <v>3</v>
      </c>
      <c r="D1308" s="29" t="s">
        <v>3</v>
      </c>
      <c r="E1308" s="29" t="s">
        <v>2</v>
      </c>
      <c r="F1308" s="29" t="s">
        <v>2</v>
      </c>
      <c r="G1308" s="29" t="s">
        <v>2</v>
      </c>
      <c r="H1308" s="29" t="s">
        <v>2</v>
      </c>
      <c r="I1308" s="133" t="s">
        <v>3</v>
      </c>
      <c r="J1308" s="134">
        <v>1</v>
      </c>
      <c r="K1308" s="29" t="s">
        <v>2</v>
      </c>
      <c r="L1308" s="29" t="s">
        <v>2</v>
      </c>
      <c r="M1308" s="29" t="s">
        <v>2</v>
      </c>
      <c r="N1308" s="29" t="s">
        <v>3</v>
      </c>
      <c r="O1308" s="1"/>
      <c r="P1308" s="29" t="s">
        <v>4</v>
      </c>
      <c r="Q1308" s="29"/>
      <c r="R1308" s="85" t="s">
        <v>2</v>
      </c>
      <c r="S1308" s="85" t="s">
        <v>2</v>
      </c>
      <c r="T1308" s="117" t="str">
        <f t="shared" si="120"/>
        <v>ja</v>
      </c>
      <c r="U1308" s="117" t="str">
        <f t="shared" si="121"/>
        <v>ja</v>
      </c>
      <c r="V1308" s="142" t="s">
        <v>4606</v>
      </c>
      <c r="W1308" s="118">
        <f t="shared" si="122"/>
        <v>1</v>
      </c>
      <c r="X1308" s="117" t="str">
        <f t="shared" si="123"/>
        <v>OK</v>
      </c>
      <c r="Y1308" s="117" t="str">
        <f t="shared" si="124"/>
        <v>keine</v>
      </c>
      <c r="Z1308" s="117" t="str">
        <f t="shared" si="125"/>
        <v>OK</v>
      </c>
    </row>
    <row r="1309" spans="1:26" s="117" customFormat="1" ht="12.75" hidden="1" customHeight="1" x14ac:dyDescent="0.35">
      <c r="A1309" s="29" t="s">
        <v>3593</v>
      </c>
      <c r="B1309" s="1" t="s">
        <v>1398</v>
      </c>
      <c r="C1309" s="29" t="s">
        <v>3</v>
      </c>
      <c r="D1309" s="29" t="s">
        <v>3</v>
      </c>
      <c r="E1309" s="29" t="s">
        <v>2</v>
      </c>
      <c r="F1309" s="29" t="s">
        <v>2</v>
      </c>
      <c r="G1309" s="29" t="s">
        <v>2</v>
      </c>
      <c r="H1309" s="29" t="s">
        <v>2</v>
      </c>
      <c r="I1309" s="29" t="s">
        <v>3</v>
      </c>
      <c r="J1309" s="30">
        <v>1</v>
      </c>
      <c r="K1309" s="29" t="s">
        <v>2</v>
      </c>
      <c r="L1309" s="29" t="s">
        <v>2</v>
      </c>
      <c r="M1309" s="29" t="s">
        <v>2</v>
      </c>
      <c r="N1309" s="29" t="s">
        <v>3</v>
      </c>
      <c r="O1309" s="1"/>
      <c r="P1309" s="29" t="s">
        <v>4</v>
      </c>
      <c r="Q1309" s="29"/>
      <c r="R1309" s="85" t="s">
        <v>2</v>
      </c>
      <c r="S1309" s="85" t="s">
        <v>2</v>
      </c>
      <c r="T1309" s="117" t="str">
        <f t="shared" si="120"/>
        <v>ja</v>
      </c>
      <c r="U1309" s="117" t="str">
        <f t="shared" si="121"/>
        <v>ja</v>
      </c>
      <c r="V1309" s="142" t="s">
        <v>4578</v>
      </c>
      <c r="W1309" s="118">
        <f t="shared" si="122"/>
        <v>1</v>
      </c>
      <c r="X1309" s="117" t="str">
        <f t="shared" si="123"/>
        <v>OK</v>
      </c>
      <c r="Y1309" s="117" t="str">
        <f t="shared" si="124"/>
        <v>keine</v>
      </c>
      <c r="Z1309" s="117" t="str">
        <f t="shared" si="125"/>
        <v>OK</v>
      </c>
    </row>
    <row r="1310" spans="1:26" s="117" customFormat="1" ht="12.75" hidden="1" customHeight="1" x14ac:dyDescent="0.35">
      <c r="A1310" s="29" t="s">
        <v>3594</v>
      </c>
      <c r="B1310" s="1" t="s">
        <v>1399</v>
      </c>
      <c r="C1310" s="29" t="s">
        <v>3</v>
      </c>
      <c r="D1310" s="29" t="s">
        <v>3</v>
      </c>
      <c r="E1310" s="29" t="s">
        <v>2</v>
      </c>
      <c r="F1310" s="29" t="s">
        <v>2</v>
      </c>
      <c r="G1310" s="29" t="s">
        <v>2</v>
      </c>
      <c r="H1310" s="29" t="s">
        <v>2</v>
      </c>
      <c r="I1310" s="29" t="s">
        <v>3</v>
      </c>
      <c r="J1310" s="30">
        <v>1</v>
      </c>
      <c r="K1310" s="29" t="s">
        <v>2</v>
      </c>
      <c r="L1310" s="29" t="s">
        <v>2</v>
      </c>
      <c r="M1310" s="29" t="s">
        <v>2</v>
      </c>
      <c r="N1310" s="29" t="s">
        <v>3</v>
      </c>
      <c r="O1310" s="1"/>
      <c r="P1310" s="29" t="s">
        <v>4</v>
      </c>
      <c r="Q1310" s="29"/>
      <c r="R1310" s="85" t="s">
        <v>2</v>
      </c>
      <c r="S1310" s="85" t="s">
        <v>2</v>
      </c>
      <c r="T1310" s="117" t="str">
        <f t="shared" si="120"/>
        <v>ja</v>
      </c>
      <c r="U1310" s="117" t="str">
        <f t="shared" si="121"/>
        <v>ja</v>
      </c>
      <c r="V1310" s="142" t="s">
        <v>4577</v>
      </c>
      <c r="W1310" s="118">
        <f t="shared" si="122"/>
        <v>1</v>
      </c>
      <c r="X1310" s="117" t="str">
        <f t="shared" si="123"/>
        <v>OK</v>
      </c>
      <c r="Y1310" s="117" t="str">
        <f t="shared" si="124"/>
        <v>keine</v>
      </c>
      <c r="Z1310" s="117" t="str">
        <f t="shared" si="125"/>
        <v>OK</v>
      </c>
    </row>
    <row r="1311" spans="1:26" s="117" customFormat="1" ht="12.75" hidden="1" customHeight="1" x14ac:dyDescent="0.35">
      <c r="A1311" s="29" t="s">
        <v>3595</v>
      </c>
      <c r="B1311" s="1" t="s">
        <v>370</v>
      </c>
      <c r="C1311" s="29" t="s">
        <v>3</v>
      </c>
      <c r="D1311" s="29" t="s">
        <v>3</v>
      </c>
      <c r="E1311" s="29" t="s">
        <v>2</v>
      </c>
      <c r="F1311" s="29" t="s">
        <v>2</v>
      </c>
      <c r="G1311" s="29" t="s">
        <v>2</v>
      </c>
      <c r="H1311" s="29" t="s">
        <v>2</v>
      </c>
      <c r="I1311" s="29" t="s">
        <v>3</v>
      </c>
      <c r="J1311" s="30">
        <v>1</v>
      </c>
      <c r="K1311" s="29" t="s">
        <v>2</v>
      </c>
      <c r="L1311" s="29" t="s">
        <v>2</v>
      </c>
      <c r="M1311" s="29" t="s">
        <v>2</v>
      </c>
      <c r="N1311" s="29" t="s">
        <v>3</v>
      </c>
      <c r="O1311" s="1"/>
      <c r="P1311" s="29" t="s">
        <v>4</v>
      </c>
      <c r="Q1311" s="29"/>
      <c r="R1311" s="85" t="s">
        <v>3</v>
      </c>
      <c r="S1311" s="85" t="s">
        <v>3</v>
      </c>
      <c r="T1311" s="117" t="str">
        <f t="shared" si="120"/>
        <v>ja</v>
      </c>
      <c r="U1311" s="117" t="str">
        <f t="shared" si="121"/>
        <v>ja</v>
      </c>
      <c r="V1311" s="142" t="s">
        <v>4594</v>
      </c>
      <c r="W1311" s="118">
        <f t="shared" si="122"/>
        <v>1</v>
      </c>
      <c r="X1311" s="117" t="str">
        <f t="shared" si="123"/>
        <v>OK</v>
      </c>
      <c r="Y1311" s="117" t="str">
        <f t="shared" si="124"/>
        <v>keine</v>
      </c>
      <c r="Z1311" s="117" t="str">
        <f t="shared" si="125"/>
        <v>OK</v>
      </c>
    </row>
    <row r="1312" spans="1:26" s="117" customFormat="1" ht="12.75" hidden="1" customHeight="1" x14ac:dyDescent="0.35">
      <c r="A1312" s="29" t="s">
        <v>3596</v>
      </c>
      <c r="B1312" s="1" t="s">
        <v>1400</v>
      </c>
      <c r="C1312" s="29" t="s">
        <v>3</v>
      </c>
      <c r="D1312" s="29" t="s">
        <v>3</v>
      </c>
      <c r="E1312" s="29" t="s">
        <v>2</v>
      </c>
      <c r="F1312" s="29" t="s">
        <v>2</v>
      </c>
      <c r="G1312" s="29" t="s">
        <v>2</v>
      </c>
      <c r="H1312" s="29" t="s">
        <v>2</v>
      </c>
      <c r="I1312" s="29" t="s">
        <v>3</v>
      </c>
      <c r="J1312" s="30">
        <v>1</v>
      </c>
      <c r="K1312" s="29" t="s">
        <v>2</v>
      </c>
      <c r="L1312" s="29" t="s">
        <v>2</v>
      </c>
      <c r="M1312" s="29" t="s">
        <v>2</v>
      </c>
      <c r="N1312" s="29" t="s">
        <v>3</v>
      </c>
      <c r="O1312" s="1"/>
      <c r="P1312" s="29" t="s">
        <v>4</v>
      </c>
      <c r="Q1312" s="29"/>
      <c r="R1312" s="85" t="s">
        <v>2</v>
      </c>
      <c r="S1312" s="85" t="s">
        <v>2</v>
      </c>
      <c r="T1312" s="117" t="str">
        <f t="shared" si="120"/>
        <v>ja</v>
      </c>
      <c r="U1312" s="117" t="str">
        <f t="shared" si="121"/>
        <v>ja</v>
      </c>
      <c r="V1312" s="142" t="s">
        <v>4585</v>
      </c>
      <c r="W1312" s="118">
        <f t="shared" si="122"/>
        <v>1</v>
      </c>
      <c r="X1312" s="117" t="str">
        <f t="shared" si="123"/>
        <v>OK</v>
      </c>
      <c r="Y1312" s="117" t="str">
        <f t="shared" si="124"/>
        <v>keine</v>
      </c>
      <c r="Z1312" s="117" t="str">
        <f t="shared" si="125"/>
        <v>OK</v>
      </c>
    </row>
    <row r="1313" spans="1:26" s="117" customFormat="1" ht="12.75" hidden="1" customHeight="1" x14ac:dyDescent="0.35">
      <c r="A1313" s="29" t="s">
        <v>3597</v>
      </c>
      <c r="B1313" s="1" t="s">
        <v>2032</v>
      </c>
      <c r="C1313" s="29" t="s">
        <v>3</v>
      </c>
      <c r="D1313" s="29" t="s">
        <v>3</v>
      </c>
      <c r="E1313" s="29" t="s">
        <v>2</v>
      </c>
      <c r="F1313" s="29" t="s">
        <v>2</v>
      </c>
      <c r="G1313" s="29" t="s">
        <v>2</v>
      </c>
      <c r="H1313" s="29" t="s">
        <v>2</v>
      </c>
      <c r="I1313" s="133" t="s">
        <v>3</v>
      </c>
      <c r="J1313" s="134">
        <v>1</v>
      </c>
      <c r="K1313" s="29" t="s">
        <v>2</v>
      </c>
      <c r="L1313" s="29" t="s">
        <v>2</v>
      </c>
      <c r="M1313" s="29" t="s">
        <v>2</v>
      </c>
      <c r="N1313" s="29" t="s">
        <v>3</v>
      </c>
      <c r="O1313" s="1"/>
      <c r="P1313" s="29">
        <v>300</v>
      </c>
      <c r="Q1313" s="29"/>
      <c r="R1313" s="85" t="s">
        <v>2</v>
      </c>
      <c r="S1313" s="85" t="s">
        <v>2</v>
      </c>
      <c r="T1313" s="117" t="str">
        <f t="shared" si="120"/>
        <v>ja</v>
      </c>
      <c r="U1313" s="117" t="str">
        <f t="shared" si="121"/>
        <v>ja</v>
      </c>
      <c r="V1313" s="142" t="s">
        <v>4606</v>
      </c>
      <c r="W1313" s="118">
        <f t="shared" si="122"/>
        <v>1</v>
      </c>
      <c r="X1313" s="117" t="str">
        <f t="shared" si="123"/>
        <v>OK</v>
      </c>
      <c r="Y1313" s="117">
        <f t="shared" si="124"/>
        <v>300</v>
      </c>
      <c r="Z1313" s="117" t="str">
        <f t="shared" si="125"/>
        <v>OK</v>
      </c>
    </row>
    <row r="1314" spans="1:26" s="117" customFormat="1" ht="12.75" hidden="1" customHeight="1" x14ac:dyDescent="0.35">
      <c r="A1314" s="29" t="s">
        <v>3598</v>
      </c>
      <c r="B1314" s="1" t="s">
        <v>1473</v>
      </c>
      <c r="C1314" s="29" t="s">
        <v>3</v>
      </c>
      <c r="D1314" s="29" t="s">
        <v>3</v>
      </c>
      <c r="E1314" s="29" t="s">
        <v>2</v>
      </c>
      <c r="F1314" s="29" t="s">
        <v>2</v>
      </c>
      <c r="G1314" s="29" t="s">
        <v>2</v>
      </c>
      <c r="H1314" s="29" t="s">
        <v>2</v>
      </c>
      <c r="I1314" s="133" t="s">
        <v>3</v>
      </c>
      <c r="J1314" s="134">
        <v>1</v>
      </c>
      <c r="K1314" s="29" t="s">
        <v>2</v>
      </c>
      <c r="L1314" s="29" t="s">
        <v>2</v>
      </c>
      <c r="M1314" s="29" t="s">
        <v>2</v>
      </c>
      <c r="N1314" s="29" t="s">
        <v>3</v>
      </c>
      <c r="O1314" s="1"/>
      <c r="P1314" s="29" t="s">
        <v>4</v>
      </c>
      <c r="Q1314" s="29"/>
      <c r="R1314" s="85" t="s">
        <v>2</v>
      </c>
      <c r="S1314" s="85" t="s">
        <v>2</v>
      </c>
      <c r="T1314" s="117" t="str">
        <f t="shared" si="120"/>
        <v>ja</v>
      </c>
      <c r="U1314" s="117" t="str">
        <f t="shared" si="121"/>
        <v>ja</v>
      </c>
      <c r="V1314" s="142" t="s">
        <v>4606</v>
      </c>
      <c r="W1314" s="118">
        <f t="shared" si="122"/>
        <v>1</v>
      </c>
      <c r="X1314" s="117" t="str">
        <f t="shared" si="123"/>
        <v>OK</v>
      </c>
      <c r="Y1314" s="117" t="str">
        <f t="shared" si="124"/>
        <v>keine</v>
      </c>
      <c r="Z1314" s="117" t="str">
        <f t="shared" si="125"/>
        <v>OK</v>
      </c>
    </row>
    <row r="1315" spans="1:26" s="117" customFormat="1" ht="12.75" hidden="1" customHeight="1" x14ac:dyDescent="0.35">
      <c r="A1315" s="29" t="s">
        <v>3599</v>
      </c>
      <c r="B1315" s="1" t="s">
        <v>1603</v>
      </c>
      <c r="C1315" s="29" t="s">
        <v>3</v>
      </c>
      <c r="D1315" s="29" t="s">
        <v>3</v>
      </c>
      <c r="E1315" s="29" t="s">
        <v>2</v>
      </c>
      <c r="F1315" s="29" t="s">
        <v>2</v>
      </c>
      <c r="G1315" s="29" t="s">
        <v>2</v>
      </c>
      <c r="H1315" s="29" t="s">
        <v>2</v>
      </c>
      <c r="I1315" s="29" t="s">
        <v>3</v>
      </c>
      <c r="J1315" s="30">
        <v>2</v>
      </c>
      <c r="K1315" s="29" t="s">
        <v>2</v>
      </c>
      <c r="L1315" s="29" t="s">
        <v>2</v>
      </c>
      <c r="M1315" s="29" t="s">
        <v>2</v>
      </c>
      <c r="N1315" s="29" t="s">
        <v>3</v>
      </c>
      <c r="O1315" s="1"/>
      <c r="P1315" s="29" t="s">
        <v>4</v>
      </c>
      <c r="Q1315" s="29"/>
      <c r="R1315" s="85" t="s">
        <v>3</v>
      </c>
      <c r="S1315" s="85" t="s">
        <v>3</v>
      </c>
      <c r="T1315" s="117" t="str">
        <f t="shared" si="120"/>
        <v>ja</v>
      </c>
      <c r="U1315" s="117" t="str">
        <f t="shared" si="121"/>
        <v>ja</v>
      </c>
      <c r="V1315" s="142" t="s">
        <v>4581</v>
      </c>
      <c r="W1315" s="118">
        <f t="shared" si="122"/>
        <v>2</v>
      </c>
      <c r="X1315" s="117" t="str">
        <f t="shared" si="123"/>
        <v>OK</v>
      </c>
      <c r="Y1315" s="117" t="str">
        <f t="shared" si="124"/>
        <v>keine</v>
      </c>
      <c r="Z1315" s="117" t="str">
        <f t="shared" si="125"/>
        <v>OK</v>
      </c>
    </row>
    <row r="1316" spans="1:26" s="117" customFormat="1" ht="12.75" hidden="1" customHeight="1" x14ac:dyDescent="0.35">
      <c r="A1316" s="29" t="s">
        <v>3600</v>
      </c>
      <c r="B1316" s="1" t="s">
        <v>916</v>
      </c>
      <c r="C1316" s="29" t="s">
        <v>3</v>
      </c>
      <c r="D1316" s="29" t="s">
        <v>3</v>
      </c>
      <c r="E1316" s="29" t="s">
        <v>2</v>
      </c>
      <c r="F1316" s="29" t="s">
        <v>2</v>
      </c>
      <c r="G1316" s="29" t="s">
        <v>2</v>
      </c>
      <c r="H1316" s="29" t="s">
        <v>2</v>
      </c>
      <c r="I1316" s="29" t="s">
        <v>3</v>
      </c>
      <c r="J1316" s="30">
        <v>4</v>
      </c>
      <c r="K1316" s="29" t="s">
        <v>2</v>
      </c>
      <c r="L1316" s="29" t="s">
        <v>2</v>
      </c>
      <c r="M1316" s="29" t="s">
        <v>2</v>
      </c>
      <c r="N1316" s="29" t="s">
        <v>3</v>
      </c>
      <c r="O1316" s="1" t="s">
        <v>2412</v>
      </c>
      <c r="P1316" s="29">
        <v>1195</v>
      </c>
      <c r="Q1316" s="29"/>
      <c r="R1316" s="85" t="s">
        <v>2</v>
      </c>
      <c r="S1316" s="85" t="s">
        <v>2</v>
      </c>
      <c r="T1316" s="117" t="str">
        <f t="shared" si="120"/>
        <v>ja</v>
      </c>
      <c r="U1316" s="117" t="str">
        <f t="shared" si="121"/>
        <v>ja</v>
      </c>
      <c r="V1316" s="142" t="s">
        <v>4587</v>
      </c>
      <c r="W1316" s="118">
        <f t="shared" si="122"/>
        <v>4</v>
      </c>
      <c r="X1316" s="117" t="str">
        <f t="shared" si="123"/>
        <v>OK</v>
      </c>
      <c r="Y1316" s="117">
        <f t="shared" si="124"/>
        <v>1195</v>
      </c>
      <c r="Z1316" s="117" t="str">
        <f t="shared" si="125"/>
        <v>OK</v>
      </c>
    </row>
    <row r="1317" spans="1:26" s="117" customFormat="1" ht="12.75" hidden="1" customHeight="1" x14ac:dyDescent="0.35">
      <c r="A1317" s="29" t="s">
        <v>3601</v>
      </c>
      <c r="B1317" s="1" t="s">
        <v>600</v>
      </c>
      <c r="C1317" s="29" t="s">
        <v>3</v>
      </c>
      <c r="D1317" s="29" t="s">
        <v>3</v>
      </c>
      <c r="E1317" s="29" t="s">
        <v>2</v>
      </c>
      <c r="F1317" s="29" t="s">
        <v>2</v>
      </c>
      <c r="G1317" s="29" t="s">
        <v>2</v>
      </c>
      <c r="H1317" s="29" t="s">
        <v>2</v>
      </c>
      <c r="I1317" s="29" t="s">
        <v>3</v>
      </c>
      <c r="J1317" s="30">
        <v>1</v>
      </c>
      <c r="K1317" s="29" t="s">
        <v>2</v>
      </c>
      <c r="L1317" s="29" t="s">
        <v>2</v>
      </c>
      <c r="M1317" s="29" t="s">
        <v>2</v>
      </c>
      <c r="N1317" s="29" t="s">
        <v>3</v>
      </c>
      <c r="O1317" s="1"/>
      <c r="P1317" s="29" t="s">
        <v>4</v>
      </c>
      <c r="Q1317" s="29"/>
      <c r="R1317" s="85" t="s">
        <v>2</v>
      </c>
      <c r="S1317" s="85" t="s">
        <v>2</v>
      </c>
      <c r="T1317" s="117" t="str">
        <f t="shared" si="120"/>
        <v>ja</v>
      </c>
      <c r="U1317" s="117" t="str">
        <f t="shared" si="121"/>
        <v>ja</v>
      </c>
      <c r="V1317" s="142" t="s">
        <v>4577</v>
      </c>
      <c r="W1317" s="118">
        <f t="shared" si="122"/>
        <v>1</v>
      </c>
      <c r="X1317" s="117" t="str">
        <f t="shared" si="123"/>
        <v>OK</v>
      </c>
      <c r="Y1317" s="117" t="str">
        <f t="shared" si="124"/>
        <v>keine</v>
      </c>
      <c r="Z1317" s="117" t="str">
        <f t="shared" si="125"/>
        <v>OK</v>
      </c>
    </row>
    <row r="1318" spans="1:26" s="117" customFormat="1" ht="12.75" hidden="1" customHeight="1" x14ac:dyDescent="0.35">
      <c r="A1318" s="29" t="s">
        <v>3602</v>
      </c>
      <c r="B1318" s="1" t="s">
        <v>515</v>
      </c>
      <c r="C1318" s="29" t="s">
        <v>3</v>
      </c>
      <c r="D1318" s="29" t="s">
        <v>3</v>
      </c>
      <c r="E1318" s="29" t="s">
        <v>2</v>
      </c>
      <c r="F1318" s="29" t="s">
        <v>2</v>
      </c>
      <c r="G1318" s="29" t="s">
        <v>2</v>
      </c>
      <c r="H1318" s="29" t="s">
        <v>2</v>
      </c>
      <c r="I1318" s="29" t="s">
        <v>3</v>
      </c>
      <c r="J1318" s="30">
        <v>1</v>
      </c>
      <c r="K1318" s="29" t="s">
        <v>2</v>
      </c>
      <c r="L1318" s="29" t="s">
        <v>2</v>
      </c>
      <c r="M1318" s="29" t="s">
        <v>2</v>
      </c>
      <c r="N1318" s="29" t="s">
        <v>3</v>
      </c>
      <c r="O1318" s="1"/>
      <c r="P1318" s="29">
        <v>300</v>
      </c>
      <c r="Q1318" s="29"/>
      <c r="R1318" s="85" t="s">
        <v>3</v>
      </c>
      <c r="S1318" s="85" t="s">
        <v>3</v>
      </c>
      <c r="T1318" s="117" t="str">
        <f t="shared" si="120"/>
        <v>ja</v>
      </c>
      <c r="U1318" s="117" t="str">
        <f t="shared" si="121"/>
        <v>ja</v>
      </c>
      <c r="V1318" s="142" t="s">
        <v>4598</v>
      </c>
      <c r="W1318" s="118">
        <f t="shared" si="122"/>
        <v>1</v>
      </c>
      <c r="X1318" s="117" t="str">
        <f t="shared" si="123"/>
        <v>OK</v>
      </c>
      <c r="Y1318" s="117">
        <f t="shared" si="124"/>
        <v>300</v>
      </c>
      <c r="Z1318" s="117" t="str">
        <f t="shared" si="125"/>
        <v>OK</v>
      </c>
    </row>
    <row r="1319" spans="1:26" s="117" customFormat="1" ht="12.75" customHeight="1" x14ac:dyDescent="0.35">
      <c r="A1319" s="29" t="s">
        <v>2264</v>
      </c>
      <c r="B1319" s="1" t="s">
        <v>2263</v>
      </c>
      <c r="C1319" s="29" t="s">
        <v>3</v>
      </c>
      <c r="D1319" s="29" t="s">
        <v>3</v>
      </c>
      <c r="E1319" s="29" t="s">
        <v>2</v>
      </c>
      <c r="F1319" s="29" t="s">
        <v>2</v>
      </c>
      <c r="G1319" s="29" t="s">
        <v>3</v>
      </c>
      <c r="H1319" s="29" t="s">
        <v>2</v>
      </c>
      <c r="I1319" s="30" t="s">
        <v>3</v>
      </c>
      <c r="J1319" s="30">
        <v>1</v>
      </c>
      <c r="K1319" s="29" t="s">
        <v>2</v>
      </c>
      <c r="L1319" s="29" t="s">
        <v>2</v>
      </c>
      <c r="M1319" s="29" t="s">
        <v>2</v>
      </c>
      <c r="N1319" s="29" t="s">
        <v>3</v>
      </c>
      <c r="O1319" s="1" t="s">
        <v>4468</v>
      </c>
      <c r="P1319" s="29" t="s">
        <v>4</v>
      </c>
      <c r="Q1319" s="29" t="s">
        <v>4442</v>
      </c>
      <c r="R1319" s="85" t="s">
        <v>3</v>
      </c>
      <c r="S1319" s="85" t="s">
        <v>3</v>
      </c>
      <c r="T1319" s="117" t="str">
        <f t="shared" si="120"/>
        <v>ja</v>
      </c>
      <c r="U1319" s="117" t="str">
        <f t="shared" si="121"/>
        <v>ja</v>
      </c>
      <c r="V1319" s="142" t="s">
        <v>4579</v>
      </c>
      <c r="W1319" s="118">
        <f t="shared" si="122"/>
        <v>1</v>
      </c>
      <c r="X1319" s="117" t="str">
        <f t="shared" si="123"/>
        <v>OK</v>
      </c>
      <c r="Y1319" s="117" t="str">
        <f t="shared" si="124"/>
        <v>keine</v>
      </c>
      <c r="Z1319" s="117" t="str">
        <f t="shared" si="125"/>
        <v>OK</v>
      </c>
    </row>
    <row r="1320" spans="1:26" s="117" customFormat="1" ht="12.75" hidden="1" customHeight="1" x14ac:dyDescent="0.35">
      <c r="A1320" s="29" t="s">
        <v>2261</v>
      </c>
      <c r="B1320" s="1" t="s">
        <v>2260</v>
      </c>
      <c r="C1320" s="29" t="s">
        <v>2</v>
      </c>
      <c r="D1320" s="29" t="s">
        <v>2</v>
      </c>
      <c r="E1320" s="29" t="s">
        <v>2</v>
      </c>
      <c r="F1320" s="29" t="s">
        <v>2</v>
      </c>
      <c r="G1320" s="29" t="s">
        <v>2</v>
      </c>
      <c r="H1320" s="29" t="s">
        <v>2</v>
      </c>
      <c r="I1320" s="29" t="s">
        <v>2</v>
      </c>
      <c r="J1320" s="30" t="s">
        <v>2</v>
      </c>
      <c r="K1320" s="29" t="s">
        <v>2</v>
      </c>
      <c r="L1320" s="29" t="s">
        <v>2</v>
      </c>
      <c r="M1320" s="29" t="s">
        <v>2</v>
      </c>
      <c r="N1320" s="29" t="s">
        <v>2</v>
      </c>
      <c r="O1320" s="1" t="s">
        <v>2411</v>
      </c>
      <c r="P1320" s="29" t="s">
        <v>59</v>
      </c>
      <c r="Q1320" s="29"/>
      <c r="R1320" s="85" t="s">
        <v>2</v>
      </c>
      <c r="S1320" s="85" t="s">
        <v>2</v>
      </c>
      <c r="T1320" s="117" t="str">
        <f t="shared" si="120"/>
        <v>nein</v>
      </c>
      <c r="U1320" s="117" t="str">
        <f t="shared" si="121"/>
        <v>nein</v>
      </c>
      <c r="V1320" s="142" t="s">
        <v>2411</v>
      </c>
      <c r="W1320" s="118" t="str">
        <f t="shared" si="122"/>
        <v>nein</v>
      </c>
      <c r="X1320" s="117" t="str">
        <f t="shared" si="123"/>
        <v>OK</v>
      </c>
      <c r="Y1320" s="117" t="str">
        <f t="shared" si="124"/>
        <v>nicht FK (Vereins-RS)</v>
      </c>
      <c r="Z1320" s="117" t="str">
        <f t="shared" si="125"/>
        <v>OK</v>
      </c>
    </row>
    <row r="1321" spans="1:26" s="117" customFormat="1" ht="12.75" hidden="1" customHeight="1" x14ac:dyDescent="0.35">
      <c r="A1321" s="29" t="s">
        <v>3603</v>
      </c>
      <c r="B1321" s="1" t="s">
        <v>757</v>
      </c>
      <c r="C1321" s="29" t="s">
        <v>3</v>
      </c>
      <c r="D1321" s="29" t="s">
        <v>3</v>
      </c>
      <c r="E1321" s="29" t="s">
        <v>2</v>
      </c>
      <c r="F1321" s="29" t="s">
        <v>2</v>
      </c>
      <c r="G1321" s="29" t="s">
        <v>2</v>
      </c>
      <c r="H1321" s="29" t="s">
        <v>2</v>
      </c>
      <c r="I1321" s="29" t="s">
        <v>3</v>
      </c>
      <c r="J1321" s="30">
        <v>4</v>
      </c>
      <c r="K1321" s="29" t="s">
        <v>2</v>
      </c>
      <c r="L1321" s="29" t="s">
        <v>2</v>
      </c>
      <c r="M1321" s="29" t="s">
        <v>2</v>
      </c>
      <c r="N1321" s="29" t="s">
        <v>3</v>
      </c>
      <c r="O1321" s="1" t="s">
        <v>2412</v>
      </c>
      <c r="P1321" s="29" t="s">
        <v>4569</v>
      </c>
      <c r="Q1321" s="29"/>
      <c r="R1321" s="85" t="s">
        <v>3</v>
      </c>
      <c r="S1321" s="85" t="s">
        <v>3</v>
      </c>
      <c r="T1321" s="117" t="str">
        <f t="shared" si="120"/>
        <v>ja</v>
      </c>
      <c r="U1321" s="117" t="str">
        <f t="shared" si="121"/>
        <v>ja</v>
      </c>
      <c r="V1321" s="142" t="s">
        <v>4622</v>
      </c>
      <c r="W1321" s="118">
        <f t="shared" si="122"/>
        <v>4</v>
      </c>
      <c r="X1321" s="117" t="str">
        <f t="shared" si="123"/>
        <v>OK</v>
      </c>
      <c r="Y1321" s="117" t="str">
        <f t="shared" si="124"/>
        <v>1198/1195</v>
      </c>
      <c r="Z1321" s="117" t="str">
        <f t="shared" si="125"/>
        <v>OK</v>
      </c>
    </row>
    <row r="1322" spans="1:26" s="117" customFormat="1" ht="12.75" hidden="1" customHeight="1" x14ac:dyDescent="0.35">
      <c r="A1322" s="29" t="s">
        <v>3604</v>
      </c>
      <c r="B1322" s="1" t="s">
        <v>708</v>
      </c>
      <c r="C1322" s="29" t="s">
        <v>3</v>
      </c>
      <c r="D1322" s="29" t="s">
        <v>3</v>
      </c>
      <c r="E1322" s="29" t="s">
        <v>2</v>
      </c>
      <c r="F1322" s="29" t="s">
        <v>2</v>
      </c>
      <c r="G1322" s="29" t="s">
        <v>2</v>
      </c>
      <c r="H1322" s="29" t="s">
        <v>2</v>
      </c>
      <c r="I1322" s="29" t="s">
        <v>3</v>
      </c>
      <c r="J1322" s="30">
        <v>1</v>
      </c>
      <c r="K1322" s="29" t="s">
        <v>2</v>
      </c>
      <c r="L1322" s="29" t="s">
        <v>2</v>
      </c>
      <c r="M1322" s="29" t="s">
        <v>2</v>
      </c>
      <c r="N1322" s="29" t="s">
        <v>3</v>
      </c>
      <c r="O1322" s="1"/>
      <c r="P1322" s="29" t="s">
        <v>4</v>
      </c>
      <c r="Q1322" s="29"/>
      <c r="R1322" s="85" t="s">
        <v>2</v>
      </c>
      <c r="S1322" s="85" t="s">
        <v>2</v>
      </c>
      <c r="T1322" s="117" t="str">
        <f t="shared" si="120"/>
        <v>ja</v>
      </c>
      <c r="U1322" s="117" t="str">
        <f t="shared" si="121"/>
        <v>ja</v>
      </c>
      <c r="V1322" s="142" t="s">
        <v>4598</v>
      </c>
      <c r="W1322" s="118">
        <f t="shared" si="122"/>
        <v>1</v>
      </c>
      <c r="X1322" s="117" t="str">
        <f t="shared" si="123"/>
        <v>OK</v>
      </c>
      <c r="Y1322" s="117" t="str">
        <f t="shared" si="124"/>
        <v>keine</v>
      </c>
      <c r="Z1322" s="117" t="str">
        <f t="shared" si="125"/>
        <v>OK</v>
      </c>
    </row>
    <row r="1323" spans="1:26" s="117" customFormat="1" ht="12.75" hidden="1" customHeight="1" x14ac:dyDescent="0.35">
      <c r="A1323" s="29" t="s">
        <v>3605</v>
      </c>
      <c r="B1323" s="1" t="s">
        <v>709</v>
      </c>
      <c r="C1323" s="29" t="s">
        <v>3</v>
      </c>
      <c r="D1323" s="29" t="s">
        <v>3</v>
      </c>
      <c r="E1323" s="29" t="s">
        <v>2</v>
      </c>
      <c r="F1323" s="29" t="s">
        <v>2</v>
      </c>
      <c r="G1323" s="29" t="s">
        <v>2</v>
      </c>
      <c r="H1323" s="29" t="s">
        <v>2</v>
      </c>
      <c r="I1323" s="29" t="s">
        <v>3</v>
      </c>
      <c r="J1323" s="30">
        <v>1</v>
      </c>
      <c r="K1323" s="29" t="s">
        <v>2</v>
      </c>
      <c r="L1323" s="29" t="s">
        <v>2</v>
      </c>
      <c r="M1323" s="29" t="s">
        <v>2</v>
      </c>
      <c r="N1323" s="29" t="s">
        <v>3</v>
      </c>
      <c r="O1323" s="1"/>
      <c r="P1323" s="29" t="s">
        <v>4</v>
      </c>
      <c r="Q1323" s="29"/>
      <c r="R1323" s="85" t="s">
        <v>2</v>
      </c>
      <c r="S1323" s="85" t="s">
        <v>2</v>
      </c>
      <c r="T1323" s="117" t="str">
        <f t="shared" si="120"/>
        <v>ja</v>
      </c>
      <c r="U1323" s="117" t="str">
        <f t="shared" si="121"/>
        <v>ja</v>
      </c>
      <c r="V1323" s="142" t="s">
        <v>4598</v>
      </c>
      <c r="W1323" s="118">
        <f t="shared" si="122"/>
        <v>1</v>
      </c>
      <c r="X1323" s="117" t="str">
        <f t="shared" si="123"/>
        <v>OK</v>
      </c>
      <c r="Y1323" s="117" t="str">
        <f t="shared" si="124"/>
        <v>keine</v>
      </c>
      <c r="Z1323" s="117" t="str">
        <f t="shared" si="125"/>
        <v>OK</v>
      </c>
    </row>
    <row r="1324" spans="1:26" s="117" customFormat="1" ht="12.75" hidden="1" customHeight="1" x14ac:dyDescent="0.35">
      <c r="A1324" s="29" t="s">
        <v>3606</v>
      </c>
      <c r="B1324" s="1" t="s">
        <v>901</v>
      </c>
      <c r="C1324" s="29" t="s">
        <v>3</v>
      </c>
      <c r="D1324" s="29" t="s">
        <v>3</v>
      </c>
      <c r="E1324" s="29" t="s">
        <v>2</v>
      </c>
      <c r="F1324" s="29" t="s">
        <v>2</v>
      </c>
      <c r="G1324" s="29" t="s">
        <v>2</v>
      </c>
      <c r="H1324" s="29" t="s">
        <v>2</v>
      </c>
      <c r="I1324" s="29" t="s">
        <v>3</v>
      </c>
      <c r="J1324" s="30">
        <v>3</v>
      </c>
      <c r="K1324" s="29" t="s">
        <v>2</v>
      </c>
      <c r="L1324" s="29" t="s">
        <v>2</v>
      </c>
      <c r="M1324" s="29" t="s">
        <v>2</v>
      </c>
      <c r="N1324" s="29" t="s">
        <v>3</v>
      </c>
      <c r="O1324" s="1"/>
      <c r="P1324" s="29" t="s">
        <v>4</v>
      </c>
      <c r="Q1324" s="29"/>
      <c r="R1324" s="85" t="s">
        <v>2</v>
      </c>
      <c r="S1324" s="85" t="s">
        <v>2</v>
      </c>
      <c r="T1324" s="117" t="str">
        <f t="shared" si="120"/>
        <v>ja</v>
      </c>
      <c r="U1324" s="117" t="str">
        <f t="shared" si="121"/>
        <v>ja</v>
      </c>
      <c r="V1324" s="142" t="s">
        <v>4598</v>
      </c>
      <c r="W1324" s="118">
        <f t="shared" si="122"/>
        <v>3</v>
      </c>
      <c r="X1324" s="117" t="str">
        <f t="shared" si="123"/>
        <v>OK</v>
      </c>
      <c r="Y1324" s="117" t="str">
        <f t="shared" si="124"/>
        <v>keine</v>
      </c>
      <c r="Z1324" s="117" t="str">
        <f t="shared" si="125"/>
        <v>OK</v>
      </c>
    </row>
    <row r="1325" spans="1:26" s="117" customFormat="1" ht="12.75" hidden="1" customHeight="1" x14ac:dyDescent="0.35">
      <c r="A1325" s="29" t="s">
        <v>3607</v>
      </c>
      <c r="B1325" s="1" t="s">
        <v>1573</v>
      </c>
      <c r="C1325" s="29" t="s">
        <v>3</v>
      </c>
      <c r="D1325" s="29" t="s">
        <v>3</v>
      </c>
      <c r="E1325" s="29" t="s">
        <v>2</v>
      </c>
      <c r="F1325" s="29" t="s">
        <v>2</v>
      </c>
      <c r="G1325" s="29" t="s">
        <v>2</v>
      </c>
      <c r="H1325" s="29" t="s">
        <v>2</v>
      </c>
      <c r="I1325" s="29" t="s">
        <v>3</v>
      </c>
      <c r="J1325" s="30">
        <v>2</v>
      </c>
      <c r="K1325" s="29" t="s">
        <v>2</v>
      </c>
      <c r="L1325" s="29" t="s">
        <v>2</v>
      </c>
      <c r="M1325" s="29" t="s">
        <v>2</v>
      </c>
      <c r="N1325" s="29" t="s">
        <v>3</v>
      </c>
      <c r="O1325" s="1"/>
      <c r="P1325" s="29" t="s">
        <v>4</v>
      </c>
      <c r="Q1325" s="29"/>
      <c r="R1325" s="85" t="s">
        <v>2</v>
      </c>
      <c r="S1325" s="85" t="s">
        <v>2</v>
      </c>
      <c r="T1325" s="117" t="str">
        <f t="shared" si="120"/>
        <v>ja</v>
      </c>
      <c r="U1325" s="117" t="str">
        <f t="shared" si="121"/>
        <v>ja</v>
      </c>
      <c r="V1325" s="142" t="s">
        <v>4573</v>
      </c>
      <c r="W1325" s="118">
        <f t="shared" si="122"/>
        <v>2</v>
      </c>
      <c r="X1325" s="117" t="str">
        <f t="shared" si="123"/>
        <v>OK</v>
      </c>
      <c r="Y1325" s="117" t="str">
        <f t="shared" si="124"/>
        <v>keine</v>
      </c>
      <c r="Z1325" s="117" t="str">
        <f t="shared" si="125"/>
        <v>OK</v>
      </c>
    </row>
    <row r="1326" spans="1:26" s="117" customFormat="1" ht="12.75" hidden="1" customHeight="1" x14ac:dyDescent="0.35">
      <c r="A1326" s="29" t="s">
        <v>3608</v>
      </c>
      <c r="B1326" s="1" t="s">
        <v>259</v>
      </c>
      <c r="C1326" s="29" t="s">
        <v>3</v>
      </c>
      <c r="D1326" s="29" t="s">
        <v>3</v>
      </c>
      <c r="E1326" s="29" t="s">
        <v>2</v>
      </c>
      <c r="F1326" s="29" t="s">
        <v>2</v>
      </c>
      <c r="G1326" s="29" t="s">
        <v>2</v>
      </c>
      <c r="H1326" s="29" t="s">
        <v>2</v>
      </c>
      <c r="I1326" s="133" t="s">
        <v>3</v>
      </c>
      <c r="J1326" s="134">
        <v>1</v>
      </c>
      <c r="K1326" s="29" t="s">
        <v>2</v>
      </c>
      <c r="L1326" s="29" t="s">
        <v>2</v>
      </c>
      <c r="M1326" s="29" t="s">
        <v>2</v>
      </c>
      <c r="N1326" s="29" t="s">
        <v>3</v>
      </c>
      <c r="O1326" s="1"/>
      <c r="P1326" s="29" t="s">
        <v>4</v>
      </c>
      <c r="Q1326" s="29"/>
      <c r="R1326" s="85" t="s">
        <v>2</v>
      </c>
      <c r="S1326" s="85" t="s">
        <v>2</v>
      </c>
      <c r="T1326" s="117" t="str">
        <f t="shared" si="120"/>
        <v>ja</v>
      </c>
      <c r="U1326" s="117" t="str">
        <f t="shared" si="121"/>
        <v>ja</v>
      </c>
      <c r="V1326" s="142" t="s">
        <v>4582</v>
      </c>
      <c r="W1326" s="118">
        <f t="shared" si="122"/>
        <v>1</v>
      </c>
      <c r="X1326" s="117" t="str">
        <f t="shared" si="123"/>
        <v>OK</v>
      </c>
      <c r="Y1326" s="117" t="str">
        <f t="shared" si="124"/>
        <v>keine</v>
      </c>
      <c r="Z1326" s="117" t="str">
        <f t="shared" si="125"/>
        <v>OK</v>
      </c>
    </row>
    <row r="1327" spans="1:26" s="117" customFormat="1" ht="12.75" hidden="1" customHeight="1" x14ac:dyDescent="0.35">
      <c r="A1327" s="29" t="s">
        <v>3609</v>
      </c>
      <c r="B1327" s="1" t="s">
        <v>426</v>
      </c>
      <c r="C1327" s="29" t="s">
        <v>3</v>
      </c>
      <c r="D1327" s="29" t="s">
        <v>3</v>
      </c>
      <c r="E1327" s="29" t="s">
        <v>2</v>
      </c>
      <c r="F1327" s="29" t="s">
        <v>2</v>
      </c>
      <c r="G1327" s="29" t="s">
        <v>2</v>
      </c>
      <c r="H1327" s="29" t="s">
        <v>2</v>
      </c>
      <c r="I1327" s="29" t="s">
        <v>3</v>
      </c>
      <c r="J1327" s="30">
        <v>1</v>
      </c>
      <c r="K1327" s="29" t="s">
        <v>2</v>
      </c>
      <c r="L1327" s="29" t="s">
        <v>2</v>
      </c>
      <c r="M1327" s="29" t="s">
        <v>2</v>
      </c>
      <c r="N1327" s="29" t="s">
        <v>3</v>
      </c>
      <c r="O1327" s="1"/>
      <c r="P1327" s="29" t="s">
        <v>4</v>
      </c>
      <c r="Q1327" s="29"/>
      <c r="R1327" s="85" t="s">
        <v>2</v>
      </c>
      <c r="S1327" s="85" t="s">
        <v>2</v>
      </c>
      <c r="T1327" s="117" t="str">
        <f t="shared" si="120"/>
        <v>ja</v>
      </c>
      <c r="U1327" s="117" t="str">
        <f t="shared" si="121"/>
        <v>ja</v>
      </c>
      <c r="V1327" s="142" t="s">
        <v>4574</v>
      </c>
      <c r="W1327" s="118">
        <f t="shared" si="122"/>
        <v>1</v>
      </c>
      <c r="X1327" s="117" t="str">
        <f t="shared" si="123"/>
        <v>OK</v>
      </c>
      <c r="Y1327" s="117" t="str">
        <f t="shared" si="124"/>
        <v>keine</v>
      </c>
      <c r="Z1327" s="117" t="str">
        <f t="shared" si="125"/>
        <v>OK</v>
      </c>
    </row>
    <row r="1328" spans="1:26" s="117" customFormat="1" ht="12.75" hidden="1" customHeight="1" x14ac:dyDescent="0.35">
      <c r="A1328" s="29" t="s">
        <v>3610</v>
      </c>
      <c r="B1328" s="1" t="s">
        <v>427</v>
      </c>
      <c r="C1328" s="29" t="s">
        <v>3</v>
      </c>
      <c r="D1328" s="29" t="s">
        <v>3</v>
      </c>
      <c r="E1328" s="29" t="s">
        <v>2</v>
      </c>
      <c r="F1328" s="29" t="s">
        <v>2</v>
      </c>
      <c r="G1328" s="29" t="s">
        <v>2</v>
      </c>
      <c r="H1328" s="29" t="s">
        <v>2</v>
      </c>
      <c r="I1328" s="29" t="s">
        <v>3</v>
      </c>
      <c r="J1328" s="30">
        <v>1</v>
      </c>
      <c r="K1328" s="29" t="s">
        <v>2</v>
      </c>
      <c r="L1328" s="29" t="s">
        <v>2</v>
      </c>
      <c r="M1328" s="29" t="s">
        <v>2</v>
      </c>
      <c r="N1328" s="29" t="s">
        <v>3</v>
      </c>
      <c r="O1328" s="1"/>
      <c r="P1328" s="29" t="s">
        <v>4</v>
      </c>
      <c r="Q1328" s="29"/>
      <c r="R1328" s="85" t="s">
        <v>2</v>
      </c>
      <c r="S1328" s="85" t="s">
        <v>2</v>
      </c>
      <c r="T1328" s="117" t="str">
        <f t="shared" si="120"/>
        <v>ja</v>
      </c>
      <c r="U1328" s="117" t="str">
        <f t="shared" si="121"/>
        <v>ja</v>
      </c>
      <c r="V1328" s="142" t="s">
        <v>4574</v>
      </c>
      <c r="W1328" s="118">
        <f t="shared" si="122"/>
        <v>1</v>
      </c>
      <c r="X1328" s="117" t="str">
        <f t="shared" si="123"/>
        <v>OK</v>
      </c>
      <c r="Y1328" s="117" t="str">
        <f t="shared" si="124"/>
        <v>keine</v>
      </c>
      <c r="Z1328" s="117" t="str">
        <f t="shared" si="125"/>
        <v>OK</v>
      </c>
    </row>
    <row r="1329" spans="1:26" s="117" customFormat="1" ht="12.75" hidden="1" customHeight="1" x14ac:dyDescent="0.35">
      <c r="A1329" s="29" t="s">
        <v>3611</v>
      </c>
      <c r="B1329" s="1" t="s">
        <v>710</v>
      </c>
      <c r="C1329" s="29" t="s">
        <v>3</v>
      </c>
      <c r="D1329" s="29" t="s">
        <v>3</v>
      </c>
      <c r="E1329" s="29" t="s">
        <v>2</v>
      </c>
      <c r="F1329" s="29" t="s">
        <v>2</v>
      </c>
      <c r="G1329" s="29" t="s">
        <v>2</v>
      </c>
      <c r="H1329" s="29" t="s">
        <v>2</v>
      </c>
      <c r="I1329" s="29" t="s">
        <v>3</v>
      </c>
      <c r="J1329" s="30">
        <v>4</v>
      </c>
      <c r="K1329" s="29" t="s">
        <v>2</v>
      </c>
      <c r="L1329" s="29" t="s">
        <v>2</v>
      </c>
      <c r="M1329" s="29" t="s">
        <v>2</v>
      </c>
      <c r="N1329" s="29" t="s">
        <v>3</v>
      </c>
      <c r="O1329" s="1" t="s">
        <v>2412</v>
      </c>
      <c r="P1329" s="29">
        <v>1195</v>
      </c>
      <c r="Q1329" s="29"/>
      <c r="R1329" s="85" t="s">
        <v>2</v>
      </c>
      <c r="S1329" s="85" t="s">
        <v>2</v>
      </c>
      <c r="T1329" s="117" t="str">
        <f t="shared" si="120"/>
        <v>ja</v>
      </c>
      <c r="U1329" s="117" t="str">
        <f t="shared" si="121"/>
        <v>ja</v>
      </c>
      <c r="V1329" s="142" t="s">
        <v>4598</v>
      </c>
      <c r="W1329" s="118">
        <f t="shared" si="122"/>
        <v>4</v>
      </c>
      <c r="X1329" s="117" t="str">
        <f t="shared" si="123"/>
        <v>OK</v>
      </c>
      <c r="Y1329" s="117">
        <f t="shared" si="124"/>
        <v>1195</v>
      </c>
      <c r="Z1329" s="117" t="str">
        <f t="shared" si="125"/>
        <v>OK</v>
      </c>
    </row>
    <row r="1330" spans="1:26" s="117" customFormat="1" ht="12.75" hidden="1" customHeight="1" x14ac:dyDescent="0.35">
      <c r="A1330" s="29" t="s">
        <v>3612</v>
      </c>
      <c r="B1330" s="1" t="s">
        <v>1822</v>
      </c>
      <c r="C1330" s="29" t="s">
        <v>2</v>
      </c>
      <c r="D1330" s="29" t="s">
        <v>2</v>
      </c>
      <c r="E1330" s="29" t="s">
        <v>2</v>
      </c>
      <c r="F1330" s="29" t="s">
        <v>2</v>
      </c>
      <c r="G1330" s="29" t="s">
        <v>2</v>
      </c>
      <c r="H1330" s="29" t="s">
        <v>3</v>
      </c>
      <c r="I1330" s="29" t="s">
        <v>2</v>
      </c>
      <c r="J1330" s="30" t="s">
        <v>2</v>
      </c>
      <c r="K1330" s="29" t="s">
        <v>2</v>
      </c>
      <c r="L1330" s="29" t="s">
        <v>2</v>
      </c>
      <c r="M1330" s="29" t="s">
        <v>2</v>
      </c>
      <c r="N1330" s="29" t="s">
        <v>2</v>
      </c>
      <c r="O1330" s="1" t="s">
        <v>2411</v>
      </c>
      <c r="P1330" s="29" t="s">
        <v>59</v>
      </c>
      <c r="Q1330" s="29"/>
      <c r="R1330" s="85" t="s">
        <v>2</v>
      </c>
      <c r="S1330" s="85" t="s">
        <v>2</v>
      </c>
      <c r="T1330" s="117" t="str">
        <f t="shared" si="120"/>
        <v>ja</v>
      </c>
      <c r="U1330" s="117" t="str">
        <f t="shared" si="121"/>
        <v>nein</v>
      </c>
      <c r="V1330" s="142" t="s">
        <v>2411</v>
      </c>
      <c r="W1330" s="118" t="str">
        <f t="shared" si="122"/>
        <v>nein</v>
      </c>
      <c r="X1330" s="117" t="str">
        <f t="shared" si="123"/>
        <v>OK</v>
      </c>
      <c r="Y1330" s="117" t="str">
        <f t="shared" si="124"/>
        <v>nicht FK (Vereins-RS)</v>
      </c>
      <c r="Z1330" s="117" t="str">
        <f t="shared" si="125"/>
        <v>OK</v>
      </c>
    </row>
    <row r="1331" spans="1:26" s="117" customFormat="1" ht="12.75" hidden="1" customHeight="1" x14ac:dyDescent="0.35">
      <c r="A1331" s="29" t="s">
        <v>2067</v>
      </c>
      <c r="B1331" s="1" t="s">
        <v>2066</v>
      </c>
      <c r="C1331" s="29" t="s">
        <v>3</v>
      </c>
      <c r="D1331" s="29" t="s">
        <v>3</v>
      </c>
      <c r="E1331" s="29" t="s">
        <v>2</v>
      </c>
      <c r="F1331" s="29" t="s">
        <v>2</v>
      </c>
      <c r="G1331" s="29" t="s">
        <v>2</v>
      </c>
      <c r="H1331" s="29" t="s">
        <v>2</v>
      </c>
      <c r="I1331" s="29" t="s">
        <v>3</v>
      </c>
      <c r="J1331" s="30">
        <v>1</v>
      </c>
      <c r="K1331" s="29" t="s">
        <v>2</v>
      </c>
      <c r="L1331" s="29" t="s">
        <v>2</v>
      </c>
      <c r="M1331" s="29" t="s">
        <v>2</v>
      </c>
      <c r="N1331" s="29" t="s">
        <v>3</v>
      </c>
      <c r="O1331" s="1"/>
      <c r="P1331" s="29" t="s">
        <v>4</v>
      </c>
      <c r="Q1331" s="29"/>
      <c r="R1331" s="85" t="s">
        <v>2</v>
      </c>
      <c r="S1331" s="85" t="s">
        <v>2</v>
      </c>
      <c r="T1331" s="117" t="str">
        <f t="shared" si="120"/>
        <v>ja</v>
      </c>
      <c r="U1331" s="117" t="str">
        <f t="shared" si="121"/>
        <v>ja</v>
      </c>
      <c r="V1331" s="142" t="s">
        <v>4578</v>
      </c>
      <c r="W1331" s="118">
        <f t="shared" si="122"/>
        <v>1</v>
      </c>
      <c r="X1331" s="117" t="str">
        <f t="shared" si="123"/>
        <v>OK</v>
      </c>
      <c r="Y1331" s="117" t="str">
        <f t="shared" si="124"/>
        <v>keine</v>
      </c>
      <c r="Z1331" s="117" t="str">
        <f t="shared" si="125"/>
        <v>OK</v>
      </c>
    </row>
    <row r="1332" spans="1:26" s="117" customFormat="1" ht="12.75" hidden="1" customHeight="1" x14ac:dyDescent="0.35">
      <c r="A1332" s="29" t="s">
        <v>3613</v>
      </c>
      <c r="B1332" s="1" t="s">
        <v>1997</v>
      </c>
      <c r="C1332" s="29" t="s">
        <v>3</v>
      </c>
      <c r="D1332" s="29" t="s">
        <v>3</v>
      </c>
      <c r="E1332" s="29" t="s">
        <v>2</v>
      </c>
      <c r="F1332" s="29" t="s">
        <v>2</v>
      </c>
      <c r="G1332" s="29" t="s">
        <v>2</v>
      </c>
      <c r="H1332" s="29" t="s">
        <v>2</v>
      </c>
      <c r="I1332" s="29" t="s">
        <v>3</v>
      </c>
      <c r="J1332" s="30">
        <v>1</v>
      </c>
      <c r="K1332" s="29" t="s">
        <v>2</v>
      </c>
      <c r="L1332" s="29" t="s">
        <v>2</v>
      </c>
      <c r="M1332" s="29" t="s">
        <v>2</v>
      </c>
      <c r="N1332" s="29" t="s">
        <v>3</v>
      </c>
      <c r="O1332" s="1"/>
      <c r="P1332" s="29" t="s">
        <v>4</v>
      </c>
      <c r="Q1332" s="29"/>
      <c r="R1332" s="85" t="s">
        <v>2</v>
      </c>
      <c r="S1332" s="85" t="s">
        <v>2</v>
      </c>
      <c r="T1332" s="117" t="str">
        <f t="shared" si="120"/>
        <v>ja</v>
      </c>
      <c r="U1332" s="117" t="str">
        <f t="shared" si="121"/>
        <v>ja</v>
      </c>
      <c r="V1332" s="142" t="s">
        <v>4577</v>
      </c>
      <c r="W1332" s="118">
        <f t="shared" si="122"/>
        <v>1</v>
      </c>
      <c r="X1332" s="117" t="str">
        <f t="shared" si="123"/>
        <v>OK</v>
      </c>
      <c r="Y1332" s="117" t="str">
        <f t="shared" si="124"/>
        <v>keine</v>
      </c>
      <c r="Z1332" s="117" t="str">
        <f t="shared" si="125"/>
        <v>OK</v>
      </c>
    </row>
    <row r="1333" spans="1:26" s="117" customFormat="1" ht="12.75" hidden="1" customHeight="1" x14ac:dyDescent="0.35">
      <c r="A1333" s="29" t="s">
        <v>3614</v>
      </c>
      <c r="B1333" s="1" t="s">
        <v>1061</v>
      </c>
      <c r="C1333" s="29" t="s">
        <v>3</v>
      </c>
      <c r="D1333" s="29" t="s">
        <v>3</v>
      </c>
      <c r="E1333" s="29" t="s">
        <v>2</v>
      </c>
      <c r="F1333" s="29" t="s">
        <v>2</v>
      </c>
      <c r="G1333" s="29" t="s">
        <v>2</v>
      </c>
      <c r="H1333" s="29" t="s">
        <v>2</v>
      </c>
      <c r="I1333" s="29" t="s">
        <v>3</v>
      </c>
      <c r="J1333" s="30">
        <v>1</v>
      </c>
      <c r="K1333" s="29" t="s">
        <v>2</v>
      </c>
      <c r="L1333" s="29" t="s">
        <v>2</v>
      </c>
      <c r="M1333" s="29" t="s">
        <v>2</v>
      </c>
      <c r="N1333" s="29" t="s">
        <v>3</v>
      </c>
      <c r="O1333" s="1"/>
      <c r="P1333" s="29" t="s">
        <v>4</v>
      </c>
      <c r="Q1333" s="29"/>
      <c r="R1333" s="85" t="s">
        <v>2</v>
      </c>
      <c r="S1333" s="85" t="s">
        <v>2</v>
      </c>
      <c r="T1333" s="117" t="str">
        <f t="shared" si="120"/>
        <v>ja</v>
      </c>
      <c r="U1333" s="117" t="str">
        <f t="shared" si="121"/>
        <v>ja</v>
      </c>
      <c r="V1333" s="142" t="s">
        <v>4587</v>
      </c>
      <c r="W1333" s="118">
        <f t="shared" si="122"/>
        <v>1</v>
      </c>
      <c r="X1333" s="117" t="str">
        <f t="shared" si="123"/>
        <v>OK</v>
      </c>
      <c r="Y1333" s="117" t="str">
        <f t="shared" si="124"/>
        <v>keine</v>
      </c>
      <c r="Z1333" s="117" t="str">
        <f t="shared" si="125"/>
        <v>OK</v>
      </c>
    </row>
    <row r="1334" spans="1:26" s="117" customFormat="1" ht="12.75" hidden="1" customHeight="1" x14ac:dyDescent="0.35">
      <c r="A1334" s="29" t="s">
        <v>3615</v>
      </c>
      <c r="B1334" s="1" t="s">
        <v>289</v>
      </c>
      <c r="C1334" s="29" t="s">
        <v>3</v>
      </c>
      <c r="D1334" s="29" t="s">
        <v>3</v>
      </c>
      <c r="E1334" s="29" t="s">
        <v>2</v>
      </c>
      <c r="F1334" s="29" t="s">
        <v>2</v>
      </c>
      <c r="G1334" s="29" t="s">
        <v>2</v>
      </c>
      <c r="H1334" s="29" t="s">
        <v>2</v>
      </c>
      <c r="I1334" s="29" t="s">
        <v>3</v>
      </c>
      <c r="J1334" s="30">
        <v>1</v>
      </c>
      <c r="K1334" s="29" t="s">
        <v>2</v>
      </c>
      <c r="L1334" s="29" t="s">
        <v>2</v>
      </c>
      <c r="M1334" s="29" t="s">
        <v>2</v>
      </c>
      <c r="N1334" s="29" t="s">
        <v>3</v>
      </c>
      <c r="O1334" s="1"/>
      <c r="P1334" s="29" t="s">
        <v>4</v>
      </c>
      <c r="Q1334" s="29"/>
      <c r="R1334" s="85" t="s">
        <v>3</v>
      </c>
      <c r="S1334" s="85" t="s">
        <v>3</v>
      </c>
      <c r="T1334" s="117" t="str">
        <f t="shared" si="120"/>
        <v>ja</v>
      </c>
      <c r="U1334" s="117" t="str">
        <f t="shared" si="121"/>
        <v>ja</v>
      </c>
      <c r="V1334" s="142" t="s">
        <v>4580</v>
      </c>
      <c r="W1334" s="118">
        <f t="shared" si="122"/>
        <v>1</v>
      </c>
      <c r="X1334" s="117" t="str">
        <f t="shared" si="123"/>
        <v>OK</v>
      </c>
      <c r="Y1334" s="117" t="str">
        <f t="shared" si="124"/>
        <v>keine</v>
      </c>
      <c r="Z1334" s="117" t="str">
        <f t="shared" si="125"/>
        <v>OK</v>
      </c>
    </row>
    <row r="1335" spans="1:26" s="117" customFormat="1" ht="12.75" hidden="1" customHeight="1" x14ac:dyDescent="0.35">
      <c r="A1335" s="29" t="s">
        <v>3616</v>
      </c>
      <c r="B1335" s="1" t="s">
        <v>84</v>
      </c>
      <c r="C1335" s="29" t="s">
        <v>3</v>
      </c>
      <c r="D1335" s="29" t="s">
        <v>3</v>
      </c>
      <c r="E1335" s="29" t="s">
        <v>2</v>
      </c>
      <c r="F1335" s="29" t="s">
        <v>2</v>
      </c>
      <c r="G1335" s="29" t="s">
        <v>2</v>
      </c>
      <c r="H1335" s="29" t="s">
        <v>2</v>
      </c>
      <c r="I1335" s="133" t="s">
        <v>3</v>
      </c>
      <c r="J1335" s="134">
        <v>1</v>
      </c>
      <c r="K1335" s="29" t="s">
        <v>2</v>
      </c>
      <c r="L1335" s="29" t="s">
        <v>2</v>
      </c>
      <c r="M1335" s="29" t="s">
        <v>2</v>
      </c>
      <c r="N1335" s="29" t="s">
        <v>3</v>
      </c>
      <c r="O1335" s="1"/>
      <c r="P1335" s="29" t="s">
        <v>4</v>
      </c>
      <c r="Q1335" s="29"/>
      <c r="R1335" s="85" t="s">
        <v>3</v>
      </c>
      <c r="S1335" s="85" t="s">
        <v>3</v>
      </c>
      <c r="T1335" s="117" t="str">
        <f t="shared" si="120"/>
        <v>ja</v>
      </c>
      <c r="U1335" s="117" t="str">
        <f t="shared" si="121"/>
        <v>ja</v>
      </c>
      <c r="V1335" s="142" t="s">
        <v>4582</v>
      </c>
      <c r="W1335" s="118">
        <f t="shared" si="122"/>
        <v>1</v>
      </c>
      <c r="X1335" s="117" t="str">
        <f t="shared" si="123"/>
        <v>OK</v>
      </c>
      <c r="Y1335" s="117" t="str">
        <f t="shared" si="124"/>
        <v>keine</v>
      </c>
      <c r="Z1335" s="117" t="str">
        <f t="shared" si="125"/>
        <v>OK</v>
      </c>
    </row>
    <row r="1336" spans="1:26" s="117" customFormat="1" ht="12.75" hidden="1" customHeight="1" x14ac:dyDescent="0.35">
      <c r="A1336" s="29" t="s">
        <v>3617</v>
      </c>
      <c r="B1336" s="1" t="s">
        <v>85</v>
      </c>
      <c r="C1336" s="29" t="s">
        <v>3</v>
      </c>
      <c r="D1336" s="29" t="s">
        <v>3</v>
      </c>
      <c r="E1336" s="29" t="s">
        <v>2</v>
      </c>
      <c r="F1336" s="29" t="s">
        <v>2</v>
      </c>
      <c r="G1336" s="29" t="s">
        <v>2</v>
      </c>
      <c r="H1336" s="29" t="s">
        <v>2</v>
      </c>
      <c r="I1336" s="133" t="s">
        <v>3</v>
      </c>
      <c r="J1336" s="134">
        <v>1</v>
      </c>
      <c r="K1336" s="29" t="s">
        <v>2</v>
      </c>
      <c r="L1336" s="29" t="s">
        <v>2</v>
      </c>
      <c r="M1336" s="29" t="s">
        <v>2</v>
      </c>
      <c r="N1336" s="29" t="s">
        <v>3</v>
      </c>
      <c r="O1336" s="1"/>
      <c r="P1336" s="29" t="s">
        <v>4</v>
      </c>
      <c r="Q1336" s="29"/>
      <c r="R1336" s="85" t="s">
        <v>3</v>
      </c>
      <c r="S1336" s="85" t="s">
        <v>3</v>
      </c>
      <c r="T1336" s="117" t="str">
        <f t="shared" si="120"/>
        <v>ja</v>
      </c>
      <c r="U1336" s="117" t="str">
        <f t="shared" si="121"/>
        <v>ja</v>
      </c>
      <c r="V1336" s="142" t="s">
        <v>4582</v>
      </c>
      <c r="W1336" s="118">
        <f t="shared" si="122"/>
        <v>1</v>
      </c>
      <c r="X1336" s="117" t="str">
        <f t="shared" si="123"/>
        <v>OK</v>
      </c>
      <c r="Y1336" s="117" t="str">
        <f t="shared" si="124"/>
        <v>keine</v>
      </c>
      <c r="Z1336" s="117" t="str">
        <f t="shared" si="125"/>
        <v>OK</v>
      </c>
    </row>
    <row r="1337" spans="1:26" s="117" customFormat="1" ht="12.75" hidden="1" customHeight="1" x14ac:dyDescent="0.35">
      <c r="A1337" s="29" t="s">
        <v>2282</v>
      </c>
      <c r="B1337" s="1" t="s">
        <v>2281</v>
      </c>
      <c r="C1337" s="29" t="s">
        <v>3</v>
      </c>
      <c r="D1337" s="29" t="s">
        <v>3</v>
      </c>
      <c r="E1337" s="29" t="s">
        <v>2</v>
      </c>
      <c r="F1337" s="29" t="s">
        <v>2</v>
      </c>
      <c r="G1337" s="29" t="s">
        <v>2</v>
      </c>
      <c r="H1337" s="29" t="s">
        <v>2</v>
      </c>
      <c r="I1337" s="29" t="s">
        <v>3</v>
      </c>
      <c r="J1337" s="30">
        <v>2</v>
      </c>
      <c r="K1337" s="29" t="s">
        <v>2</v>
      </c>
      <c r="L1337" s="29" t="s">
        <v>2</v>
      </c>
      <c r="M1337" s="29" t="s">
        <v>2</v>
      </c>
      <c r="N1337" s="29" t="s">
        <v>3</v>
      </c>
      <c r="O1337" s="1"/>
      <c r="P1337" s="29" t="s">
        <v>4</v>
      </c>
      <c r="Q1337" s="29"/>
      <c r="R1337" s="85" t="s">
        <v>3</v>
      </c>
      <c r="S1337" s="85" t="s">
        <v>3</v>
      </c>
      <c r="T1337" s="117" t="str">
        <f t="shared" si="120"/>
        <v>ja</v>
      </c>
      <c r="U1337" s="117" t="str">
        <f t="shared" si="121"/>
        <v>ja</v>
      </c>
      <c r="V1337" s="142" t="s">
        <v>4581</v>
      </c>
      <c r="W1337" s="118">
        <f t="shared" si="122"/>
        <v>2</v>
      </c>
      <c r="X1337" s="117" t="str">
        <f t="shared" si="123"/>
        <v>OK</v>
      </c>
      <c r="Y1337" s="117" t="str">
        <f t="shared" si="124"/>
        <v>keine</v>
      </c>
      <c r="Z1337" s="117" t="str">
        <f t="shared" si="125"/>
        <v>OK</v>
      </c>
    </row>
    <row r="1338" spans="1:26" s="117" customFormat="1" ht="12.75" hidden="1" customHeight="1" x14ac:dyDescent="0.35">
      <c r="A1338" s="29" t="s">
        <v>3618</v>
      </c>
      <c r="B1338" s="1" t="s">
        <v>268</v>
      </c>
      <c r="C1338" s="29" t="s">
        <v>3</v>
      </c>
      <c r="D1338" s="29" t="s">
        <v>3</v>
      </c>
      <c r="E1338" s="29" t="s">
        <v>2</v>
      </c>
      <c r="F1338" s="29" t="s">
        <v>2</v>
      </c>
      <c r="G1338" s="29" t="s">
        <v>2</v>
      </c>
      <c r="H1338" s="29" t="s">
        <v>2</v>
      </c>
      <c r="I1338" s="29" t="s">
        <v>3</v>
      </c>
      <c r="J1338" s="30">
        <v>1</v>
      </c>
      <c r="K1338" s="29" t="s">
        <v>2</v>
      </c>
      <c r="L1338" s="29" t="s">
        <v>2</v>
      </c>
      <c r="M1338" s="29" t="s">
        <v>2</v>
      </c>
      <c r="N1338" s="29" t="s">
        <v>3</v>
      </c>
      <c r="O1338" s="1"/>
      <c r="P1338" s="29" t="s">
        <v>4</v>
      </c>
      <c r="Q1338" s="29"/>
      <c r="R1338" s="85" t="s">
        <v>2</v>
      </c>
      <c r="S1338" s="85" t="s">
        <v>2</v>
      </c>
      <c r="T1338" s="117" t="str">
        <f t="shared" si="120"/>
        <v>ja</v>
      </c>
      <c r="U1338" s="117" t="str">
        <f t="shared" si="121"/>
        <v>ja</v>
      </c>
      <c r="V1338" s="142" t="s">
        <v>4592</v>
      </c>
      <c r="W1338" s="118">
        <f t="shared" si="122"/>
        <v>1</v>
      </c>
      <c r="X1338" s="117" t="str">
        <f t="shared" si="123"/>
        <v>OK</v>
      </c>
      <c r="Y1338" s="117" t="str">
        <f t="shared" si="124"/>
        <v>keine</v>
      </c>
      <c r="Z1338" s="117" t="str">
        <f t="shared" si="125"/>
        <v>OK</v>
      </c>
    </row>
    <row r="1339" spans="1:26" s="117" customFormat="1" ht="12.75" hidden="1" customHeight="1" x14ac:dyDescent="0.35">
      <c r="A1339" s="29" t="s">
        <v>3619</v>
      </c>
      <c r="B1339" s="1" t="s">
        <v>560</v>
      </c>
      <c r="C1339" s="29" t="s">
        <v>3</v>
      </c>
      <c r="D1339" s="29" t="s">
        <v>3</v>
      </c>
      <c r="E1339" s="29" t="s">
        <v>2</v>
      </c>
      <c r="F1339" s="29" t="s">
        <v>2</v>
      </c>
      <c r="G1339" s="29" t="s">
        <v>2</v>
      </c>
      <c r="H1339" s="29" t="s">
        <v>2</v>
      </c>
      <c r="I1339" s="29" t="s">
        <v>3</v>
      </c>
      <c r="J1339" s="30">
        <v>2</v>
      </c>
      <c r="K1339" s="29" t="s">
        <v>2</v>
      </c>
      <c r="L1339" s="29" t="s">
        <v>2</v>
      </c>
      <c r="M1339" s="29" t="s">
        <v>2</v>
      </c>
      <c r="N1339" s="29" t="s">
        <v>3</v>
      </c>
      <c r="O1339" s="1"/>
      <c r="P1339" s="29" t="s">
        <v>4</v>
      </c>
      <c r="Q1339" s="29"/>
      <c r="R1339" s="85" t="s">
        <v>3</v>
      </c>
      <c r="S1339" s="85" t="s">
        <v>3</v>
      </c>
      <c r="T1339" s="117" t="str">
        <f t="shared" si="120"/>
        <v>ja</v>
      </c>
      <c r="U1339" s="117" t="str">
        <f t="shared" si="121"/>
        <v>ja</v>
      </c>
      <c r="V1339" s="142" t="s">
        <v>4581</v>
      </c>
      <c r="W1339" s="118">
        <f t="shared" si="122"/>
        <v>2</v>
      </c>
      <c r="X1339" s="117" t="str">
        <f t="shared" si="123"/>
        <v>OK</v>
      </c>
      <c r="Y1339" s="117" t="str">
        <f t="shared" si="124"/>
        <v>keine</v>
      </c>
      <c r="Z1339" s="117" t="str">
        <f t="shared" si="125"/>
        <v>OK</v>
      </c>
    </row>
    <row r="1340" spans="1:26" s="117" customFormat="1" ht="12.75" hidden="1" customHeight="1" x14ac:dyDescent="0.35">
      <c r="A1340" s="29">
        <v>11990</v>
      </c>
      <c r="B1340" s="1" t="s">
        <v>4570</v>
      </c>
      <c r="C1340" s="29" t="s">
        <v>3</v>
      </c>
      <c r="D1340" s="29" t="s">
        <v>3</v>
      </c>
      <c r="E1340" s="29" t="s">
        <v>2</v>
      </c>
      <c r="F1340" s="29" t="s">
        <v>2</v>
      </c>
      <c r="G1340" s="29" t="s">
        <v>2</v>
      </c>
      <c r="H1340" s="29" t="s">
        <v>2</v>
      </c>
      <c r="I1340" s="29" t="s">
        <v>3</v>
      </c>
      <c r="J1340" s="29">
        <v>1</v>
      </c>
      <c r="K1340" s="29" t="s">
        <v>2</v>
      </c>
      <c r="L1340" s="29" t="s">
        <v>2</v>
      </c>
      <c r="M1340" s="29" t="s">
        <v>2</v>
      </c>
      <c r="N1340" s="29" t="s">
        <v>3</v>
      </c>
      <c r="O1340" s="1"/>
      <c r="P1340" s="29" t="s">
        <v>4</v>
      </c>
      <c r="Q1340" s="29"/>
      <c r="R1340" s="85" t="s">
        <v>2</v>
      </c>
      <c r="S1340" s="85" t="s">
        <v>2</v>
      </c>
      <c r="T1340" s="117" t="str">
        <f t="shared" si="120"/>
        <v>ja</v>
      </c>
      <c r="U1340" s="117" t="str">
        <f t="shared" si="121"/>
        <v>ja</v>
      </c>
      <c r="V1340" s="142" t="s">
        <v>4594</v>
      </c>
      <c r="W1340" s="118">
        <f t="shared" si="122"/>
        <v>1</v>
      </c>
      <c r="X1340" s="117" t="str">
        <f t="shared" si="123"/>
        <v>OK</v>
      </c>
      <c r="Y1340" s="117" t="str">
        <f t="shared" si="124"/>
        <v>keine</v>
      </c>
      <c r="Z1340" s="117" t="str">
        <f t="shared" si="125"/>
        <v>OK</v>
      </c>
    </row>
    <row r="1341" spans="1:26" s="117" customFormat="1" ht="12.75" hidden="1" customHeight="1" x14ac:dyDescent="0.35">
      <c r="A1341" s="29" t="s">
        <v>3620</v>
      </c>
      <c r="B1341" s="1" t="s">
        <v>995</v>
      </c>
      <c r="C1341" s="29" t="s">
        <v>3</v>
      </c>
      <c r="D1341" s="29" t="s">
        <v>3</v>
      </c>
      <c r="E1341" s="29" t="s">
        <v>2</v>
      </c>
      <c r="F1341" s="29" t="s">
        <v>2</v>
      </c>
      <c r="G1341" s="29" t="s">
        <v>2</v>
      </c>
      <c r="H1341" s="29" t="s">
        <v>2</v>
      </c>
      <c r="I1341" s="29" t="s">
        <v>3</v>
      </c>
      <c r="J1341" s="30">
        <v>1</v>
      </c>
      <c r="K1341" s="29" t="s">
        <v>2</v>
      </c>
      <c r="L1341" s="29" t="s">
        <v>2</v>
      </c>
      <c r="M1341" s="29" t="s">
        <v>2</v>
      </c>
      <c r="N1341" s="29" t="s">
        <v>3</v>
      </c>
      <c r="O1341" s="1"/>
      <c r="P1341" s="29" t="s">
        <v>4</v>
      </c>
      <c r="Q1341" s="29"/>
      <c r="R1341" s="85" t="s">
        <v>3</v>
      </c>
      <c r="S1341" s="85" t="s">
        <v>3</v>
      </c>
      <c r="T1341" s="117" t="str">
        <f t="shared" si="120"/>
        <v>ja</v>
      </c>
      <c r="U1341" s="117" t="str">
        <f t="shared" si="121"/>
        <v>ja</v>
      </c>
      <c r="V1341" s="142" t="s">
        <v>4580</v>
      </c>
      <c r="W1341" s="118">
        <f t="shared" si="122"/>
        <v>1</v>
      </c>
      <c r="X1341" s="117" t="str">
        <f t="shared" si="123"/>
        <v>OK</v>
      </c>
      <c r="Y1341" s="117" t="str">
        <f t="shared" si="124"/>
        <v>keine</v>
      </c>
      <c r="Z1341" s="117" t="str">
        <f t="shared" si="125"/>
        <v>OK</v>
      </c>
    </row>
    <row r="1342" spans="1:26" s="117" customFormat="1" ht="12.75" hidden="1" customHeight="1" x14ac:dyDescent="0.35">
      <c r="A1342" s="29" t="s">
        <v>3621</v>
      </c>
      <c r="B1342" s="1" t="s">
        <v>996</v>
      </c>
      <c r="C1342" s="29" t="s">
        <v>3</v>
      </c>
      <c r="D1342" s="29" t="s">
        <v>3</v>
      </c>
      <c r="E1342" s="29" t="s">
        <v>2</v>
      </c>
      <c r="F1342" s="29" t="s">
        <v>2</v>
      </c>
      <c r="G1342" s="29" t="s">
        <v>2</v>
      </c>
      <c r="H1342" s="29" t="s">
        <v>2</v>
      </c>
      <c r="I1342" s="29" t="s">
        <v>3</v>
      </c>
      <c r="J1342" s="30">
        <v>1</v>
      </c>
      <c r="K1342" s="29" t="s">
        <v>2</v>
      </c>
      <c r="L1342" s="29" t="s">
        <v>2</v>
      </c>
      <c r="M1342" s="29" t="s">
        <v>2</v>
      </c>
      <c r="N1342" s="29" t="s">
        <v>3</v>
      </c>
      <c r="O1342" s="1"/>
      <c r="P1342" s="29" t="s">
        <v>4</v>
      </c>
      <c r="Q1342" s="29"/>
      <c r="R1342" s="85" t="s">
        <v>2</v>
      </c>
      <c r="S1342" s="85" t="s">
        <v>2</v>
      </c>
      <c r="T1342" s="117" t="str">
        <f t="shared" si="120"/>
        <v>ja</v>
      </c>
      <c r="U1342" s="117" t="str">
        <f t="shared" si="121"/>
        <v>ja</v>
      </c>
      <c r="V1342" s="142" t="s">
        <v>4577</v>
      </c>
      <c r="W1342" s="118">
        <f t="shared" si="122"/>
        <v>1</v>
      </c>
      <c r="X1342" s="117" t="str">
        <f t="shared" si="123"/>
        <v>OK</v>
      </c>
      <c r="Y1342" s="117" t="str">
        <f t="shared" si="124"/>
        <v>keine</v>
      </c>
      <c r="Z1342" s="117" t="str">
        <f t="shared" si="125"/>
        <v>OK</v>
      </c>
    </row>
    <row r="1343" spans="1:26" s="117" customFormat="1" ht="12.75" hidden="1" customHeight="1" x14ac:dyDescent="0.35">
      <c r="A1343" s="29" t="s">
        <v>3622</v>
      </c>
      <c r="B1343" s="1" t="s">
        <v>890</v>
      </c>
      <c r="C1343" s="29" t="s">
        <v>3</v>
      </c>
      <c r="D1343" s="29" t="s">
        <v>3</v>
      </c>
      <c r="E1343" s="29" t="s">
        <v>2</v>
      </c>
      <c r="F1343" s="29" t="s">
        <v>2</v>
      </c>
      <c r="G1343" s="29" t="s">
        <v>2</v>
      </c>
      <c r="H1343" s="29" t="s">
        <v>2</v>
      </c>
      <c r="I1343" s="133" t="s">
        <v>3</v>
      </c>
      <c r="J1343" s="134">
        <v>1</v>
      </c>
      <c r="K1343" s="29" t="s">
        <v>2</v>
      </c>
      <c r="L1343" s="29" t="s">
        <v>2</v>
      </c>
      <c r="M1343" s="29" t="s">
        <v>2</v>
      </c>
      <c r="N1343" s="29" t="s">
        <v>3</v>
      </c>
      <c r="O1343" s="1"/>
      <c r="P1343" s="29" t="s">
        <v>4</v>
      </c>
      <c r="Q1343" s="29"/>
      <c r="R1343" s="85" t="s">
        <v>2</v>
      </c>
      <c r="S1343" s="85" t="s">
        <v>2</v>
      </c>
      <c r="T1343" s="117" t="str">
        <f t="shared" si="120"/>
        <v>ja</v>
      </c>
      <c r="U1343" s="117" t="str">
        <f t="shared" si="121"/>
        <v>ja</v>
      </c>
      <c r="V1343" s="142" t="s">
        <v>4606</v>
      </c>
      <c r="W1343" s="118">
        <f t="shared" si="122"/>
        <v>1</v>
      </c>
      <c r="X1343" s="117" t="str">
        <f t="shared" si="123"/>
        <v>OK</v>
      </c>
      <c r="Y1343" s="117" t="str">
        <f t="shared" si="124"/>
        <v>keine</v>
      </c>
      <c r="Z1343" s="117" t="str">
        <f t="shared" si="125"/>
        <v>OK</v>
      </c>
    </row>
    <row r="1344" spans="1:26" s="117" customFormat="1" ht="12.75" hidden="1" customHeight="1" x14ac:dyDescent="0.35">
      <c r="A1344" s="29" t="s">
        <v>3623</v>
      </c>
      <c r="B1344" s="1" t="s">
        <v>1250</v>
      </c>
      <c r="C1344" s="29" t="s">
        <v>3</v>
      </c>
      <c r="D1344" s="29" t="s">
        <v>3</v>
      </c>
      <c r="E1344" s="29" t="s">
        <v>2</v>
      </c>
      <c r="F1344" s="29" t="s">
        <v>2</v>
      </c>
      <c r="G1344" s="29" t="s">
        <v>2</v>
      </c>
      <c r="H1344" s="29" t="s">
        <v>2</v>
      </c>
      <c r="I1344" s="29" t="s">
        <v>3</v>
      </c>
      <c r="J1344" s="30">
        <v>1</v>
      </c>
      <c r="K1344" s="29" t="s">
        <v>2</v>
      </c>
      <c r="L1344" s="29" t="s">
        <v>2</v>
      </c>
      <c r="M1344" s="29" t="s">
        <v>2</v>
      </c>
      <c r="N1344" s="29" t="s">
        <v>3</v>
      </c>
      <c r="O1344" s="1"/>
      <c r="P1344" s="29" t="s">
        <v>4</v>
      </c>
      <c r="Q1344" s="29"/>
      <c r="R1344" s="85" t="s">
        <v>2</v>
      </c>
      <c r="S1344" s="85" t="s">
        <v>2</v>
      </c>
      <c r="T1344" s="117" t="str">
        <f t="shared" si="120"/>
        <v>ja</v>
      </c>
      <c r="U1344" s="117" t="str">
        <f t="shared" si="121"/>
        <v>ja</v>
      </c>
      <c r="V1344" s="142" t="s">
        <v>4580</v>
      </c>
      <c r="W1344" s="118">
        <f t="shared" si="122"/>
        <v>1</v>
      </c>
      <c r="X1344" s="117" t="str">
        <f t="shared" si="123"/>
        <v>OK</v>
      </c>
      <c r="Y1344" s="117" t="str">
        <f t="shared" si="124"/>
        <v>keine</v>
      </c>
      <c r="Z1344" s="117" t="str">
        <f t="shared" si="125"/>
        <v>OK</v>
      </c>
    </row>
    <row r="1345" spans="1:26" s="117" customFormat="1" ht="12.75" hidden="1" customHeight="1" x14ac:dyDescent="0.35">
      <c r="A1345" s="29" t="s">
        <v>3624</v>
      </c>
      <c r="B1345" s="1" t="s">
        <v>902</v>
      </c>
      <c r="C1345" s="29" t="s">
        <v>2</v>
      </c>
      <c r="D1345" s="29" t="s">
        <v>2</v>
      </c>
      <c r="E1345" s="29" t="s">
        <v>2</v>
      </c>
      <c r="F1345" s="29" t="s">
        <v>2</v>
      </c>
      <c r="G1345" s="29" t="s">
        <v>2</v>
      </c>
      <c r="H1345" s="29" t="s">
        <v>2</v>
      </c>
      <c r="I1345" s="134" t="s">
        <v>3</v>
      </c>
      <c r="J1345" s="134">
        <v>1</v>
      </c>
      <c r="K1345" s="29" t="s">
        <v>2</v>
      </c>
      <c r="L1345" s="29" t="s">
        <v>2</v>
      </c>
      <c r="M1345" s="29" t="s">
        <v>2</v>
      </c>
      <c r="N1345" s="29" t="s">
        <v>2</v>
      </c>
      <c r="O1345" s="1"/>
      <c r="P1345" s="29" t="s">
        <v>4</v>
      </c>
      <c r="Q1345" s="29"/>
      <c r="R1345" s="85" t="s">
        <v>2</v>
      </c>
      <c r="S1345" s="85" t="s">
        <v>2</v>
      </c>
      <c r="T1345" s="117" t="str">
        <f t="shared" si="120"/>
        <v>ja</v>
      </c>
      <c r="U1345" s="117" t="str">
        <f t="shared" si="121"/>
        <v>nein</v>
      </c>
      <c r="V1345" s="142" t="s">
        <v>4593</v>
      </c>
      <c r="W1345" s="118">
        <f t="shared" si="122"/>
        <v>1</v>
      </c>
      <c r="X1345" s="117" t="str">
        <f t="shared" si="123"/>
        <v>OK</v>
      </c>
      <c r="Y1345" s="117" t="str">
        <f t="shared" si="124"/>
        <v>keine</v>
      </c>
      <c r="Z1345" s="117" t="str">
        <f t="shared" si="125"/>
        <v>OK</v>
      </c>
    </row>
    <row r="1346" spans="1:26" s="117" customFormat="1" ht="12.75" hidden="1" customHeight="1" x14ac:dyDescent="0.35">
      <c r="A1346" s="29" t="s">
        <v>3625</v>
      </c>
      <c r="B1346" s="1" t="s">
        <v>849</v>
      </c>
      <c r="C1346" s="29" t="s">
        <v>3</v>
      </c>
      <c r="D1346" s="29" t="s">
        <v>3</v>
      </c>
      <c r="E1346" s="29" t="s">
        <v>2</v>
      </c>
      <c r="F1346" s="29" t="s">
        <v>2</v>
      </c>
      <c r="G1346" s="29" t="s">
        <v>2</v>
      </c>
      <c r="H1346" s="29" t="s">
        <v>2</v>
      </c>
      <c r="I1346" s="29" t="s">
        <v>3</v>
      </c>
      <c r="J1346" s="30">
        <v>2</v>
      </c>
      <c r="K1346" s="29" t="s">
        <v>2</v>
      </c>
      <c r="L1346" s="29" t="s">
        <v>2</v>
      </c>
      <c r="M1346" s="29" t="s">
        <v>2</v>
      </c>
      <c r="N1346" s="29" t="s">
        <v>3</v>
      </c>
      <c r="O1346" s="1"/>
      <c r="P1346" s="29" t="s">
        <v>4</v>
      </c>
      <c r="Q1346" s="29"/>
      <c r="R1346" s="85" t="s">
        <v>3</v>
      </c>
      <c r="S1346" s="85" t="s">
        <v>3</v>
      </c>
      <c r="T1346" s="117" t="str">
        <f t="shared" ref="T1346:T1409" si="126">IF(AND(C1346="nein",D1346="nein",E1346="nein",F1346="nein",G1346="nein",H1346="nein",I1346="nein",K1346="nein",L1346="nein",M1346="nein",N1346="nein"),"nein","ja")</f>
        <v>ja</v>
      </c>
      <c r="U1346" s="117" t="str">
        <f t="shared" ref="U1346:U1409" si="127">IF(OR(C1346="ja",D1346="ja",G1346="ja",A1346="8100"),"ja","nein")</f>
        <v>ja</v>
      </c>
      <c r="V1346" s="142" t="s">
        <v>4581</v>
      </c>
      <c r="W1346" s="118">
        <f t="shared" si="122"/>
        <v>2</v>
      </c>
      <c r="X1346" s="117" t="str">
        <f t="shared" si="123"/>
        <v>OK</v>
      </c>
      <c r="Y1346" s="117" t="str">
        <f t="shared" si="124"/>
        <v>keine</v>
      </c>
      <c r="Z1346" s="117" t="str">
        <f t="shared" si="125"/>
        <v>OK</v>
      </c>
    </row>
    <row r="1347" spans="1:26" s="117" customFormat="1" ht="12.75" hidden="1" customHeight="1" x14ac:dyDescent="0.35">
      <c r="A1347" s="29" t="s">
        <v>3626</v>
      </c>
      <c r="B1347" s="1" t="s">
        <v>380</v>
      </c>
      <c r="C1347" s="29" t="s">
        <v>3</v>
      </c>
      <c r="D1347" s="29" t="s">
        <v>3</v>
      </c>
      <c r="E1347" s="29" t="s">
        <v>2</v>
      </c>
      <c r="F1347" s="29" t="s">
        <v>2</v>
      </c>
      <c r="G1347" s="29" t="s">
        <v>2</v>
      </c>
      <c r="H1347" s="29" t="s">
        <v>2</v>
      </c>
      <c r="I1347" s="29" t="s">
        <v>3</v>
      </c>
      <c r="J1347" s="30">
        <v>2</v>
      </c>
      <c r="K1347" s="29" t="s">
        <v>2</v>
      </c>
      <c r="L1347" s="29" t="s">
        <v>2</v>
      </c>
      <c r="M1347" s="29" t="s">
        <v>2</v>
      </c>
      <c r="N1347" s="29" t="s">
        <v>3</v>
      </c>
      <c r="O1347" s="1"/>
      <c r="P1347" s="29" t="s">
        <v>4</v>
      </c>
      <c r="Q1347" s="29"/>
      <c r="R1347" s="85" t="s">
        <v>2</v>
      </c>
      <c r="S1347" s="85" t="s">
        <v>2</v>
      </c>
      <c r="T1347" s="117" t="str">
        <f t="shared" si="126"/>
        <v>ja</v>
      </c>
      <c r="U1347" s="117" t="str">
        <f t="shared" si="127"/>
        <v>ja</v>
      </c>
      <c r="V1347" s="142" t="s">
        <v>4577</v>
      </c>
      <c r="W1347" s="118">
        <f t="shared" ref="W1347:W1410" si="128">J1347</f>
        <v>2</v>
      </c>
      <c r="X1347" s="117" t="str">
        <f t="shared" ref="X1347:X1410" si="129">IF(J1347=W1347,"OK","NICHT OK!")</f>
        <v>OK</v>
      </c>
      <c r="Y1347" s="117" t="str">
        <f t="shared" ref="Y1347:Y1410" si="130">P1347</f>
        <v>keine</v>
      </c>
      <c r="Z1347" s="117" t="str">
        <f t="shared" ref="Z1347:Z1410" si="131">IF(P1347=Y1347,"OK","NICHT OK!")</f>
        <v>OK</v>
      </c>
    </row>
    <row r="1348" spans="1:26" s="117" customFormat="1" ht="12.75" hidden="1" customHeight="1" x14ac:dyDescent="0.35">
      <c r="A1348" s="29" t="s">
        <v>3627</v>
      </c>
      <c r="B1348" s="1" t="s">
        <v>379</v>
      </c>
      <c r="C1348" s="29" t="s">
        <v>3</v>
      </c>
      <c r="D1348" s="29" t="s">
        <v>3</v>
      </c>
      <c r="E1348" s="29" t="s">
        <v>2</v>
      </c>
      <c r="F1348" s="29" t="s">
        <v>2</v>
      </c>
      <c r="G1348" s="29" t="s">
        <v>2</v>
      </c>
      <c r="H1348" s="29" t="s">
        <v>2</v>
      </c>
      <c r="I1348" s="29" t="s">
        <v>3</v>
      </c>
      <c r="J1348" s="30">
        <v>2</v>
      </c>
      <c r="K1348" s="29" t="s">
        <v>2</v>
      </c>
      <c r="L1348" s="29" t="s">
        <v>2</v>
      </c>
      <c r="M1348" s="29" t="s">
        <v>2</v>
      </c>
      <c r="N1348" s="29" t="s">
        <v>3</v>
      </c>
      <c r="O1348" s="1"/>
      <c r="P1348" s="29" t="s">
        <v>4</v>
      </c>
      <c r="Q1348" s="29"/>
      <c r="R1348" s="85" t="s">
        <v>2</v>
      </c>
      <c r="S1348" s="85" t="s">
        <v>2</v>
      </c>
      <c r="T1348" s="117" t="str">
        <f t="shared" si="126"/>
        <v>ja</v>
      </c>
      <c r="U1348" s="117" t="str">
        <f t="shared" si="127"/>
        <v>ja</v>
      </c>
      <c r="V1348" s="142" t="s">
        <v>4577</v>
      </c>
      <c r="W1348" s="118">
        <f t="shared" si="128"/>
        <v>2</v>
      </c>
      <c r="X1348" s="117" t="str">
        <f t="shared" si="129"/>
        <v>OK</v>
      </c>
      <c r="Y1348" s="117" t="str">
        <f t="shared" si="130"/>
        <v>keine</v>
      </c>
      <c r="Z1348" s="117" t="str">
        <f t="shared" si="131"/>
        <v>OK</v>
      </c>
    </row>
    <row r="1349" spans="1:26" s="117" customFormat="1" ht="12.75" hidden="1" customHeight="1" x14ac:dyDescent="0.35">
      <c r="A1349" s="29" t="s">
        <v>2146</v>
      </c>
      <c r="B1349" s="1" t="s">
        <v>2145</v>
      </c>
      <c r="C1349" s="29" t="s">
        <v>3</v>
      </c>
      <c r="D1349" s="29" t="s">
        <v>3</v>
      </c>
      <c r="E1349" s="29" t="s">
        <v>2</v>
      </c>
      <c r="F1349" s="29" t="s">
        <v>2</v>
      </c>
      <c r="G1349" s="29" t="s">
        <v>2</v>
      </c>
      <c r="H1349" s="29" t="s">
        <v>2</v>
      </c>
      <c r="I1349" s="29" t="s">
        <v>3</v>
      </c>
      <c r="J1349" s="30">
        <v>1</v>
      </c>
      <c r="K1349" s="29" t="s">
        <v>2</v>
      </c>
      <c r="L1349" s="29" t="s">
        <v>2</v>
      </c>
      <c r="M1349" s="29" t="s">
        <v>2</v>
      </c>
      <c r="N1349" s="29" t="s">
        <v>3</v>
      </c>
      <c r="O1349" s="1"/>
      <c r="P1349" s="29" t="s">
        <v>4</v>
      </c>
      <c r="Q1349" s="29"/>
      <c r="R1349" s="85" t="s">
        <v>3</v>
      </c>
      <c r="S1349" s="85" t="s">
        <v>3</v>
      </c>
      <c r="T1349" s="117" t="str">
        <f t="shared" si="126"/>
        <v>ja</v>
      </c>
      <c r="U1349" s="117" t="str">
        <f t="shared" si="127"/>
        <v>ja</v>
      </c>
      <c r="V1349" s="142" t="s">
        <v>4586</v>
      </c>
      <c r="W1349" s="118">
        <f t="shared" si="128"/>
        <v>1</v>
      </c>
      <c r="X1349" s="117" t="str">
        <f t="shared" si="129"/>
        <v>OK</v>
      </c>
      <c r="Y1349" s="117" t="str">
        <f t="shared" si="130"/>
        <v>keine</v>
      </c>
      <c r="Z1349" s="117" t="str">
        <f t="shared" si="131"/>
        <v>OK</v>
      </c>
    </row>
    <row r="1350" spans="1:26" s="117" customFormat="1" ht="12.75" hidden="1" customHeight="1" x14ac:dyDescent="0.35">
      <c r="A1350" s="29" t="s">
        <v>3628</v>
      </c>
      <c r="B1350" s="1" t="s">
        <v>1998</v>
      </c>
      <c r="C1350" s="29" t="s">
        <v>3</v>
      </c>
      <c r="D1350" s="29" t="s">
        <v>3</v>
      </c>
      <c r="E1350" s="29" t="s">
        <v>2</v>
      </c>
      <c r="F1350" s="29" t="s">
        <v>2</v>
      </c>
      <c r="G1350" s="29" t="s">
        <v>2</v>
      </c>
      <c r="H1350" s="29" t="s">
        <v>2</v>
      </c>
      <c r="I1350" s="29" t="s">
        <v>3</v>
      </c>
      <c r="J1350" s="30">
        <v>3</v>
      </c>
      <c r="K1350" s="29" t="s">
        <v>2</v>
      </c>
      <c r="L1350" s="29" t="s">
        <v>2</v>
      </c>
      <c r="M1350" s="29" t="s">
        <v>2</v>
      </c>
      <c r="N1350" s="29" t="s">
        <v>3</v>
      </c>
      <c r="O1350" s="1"/>
      <c r="P1350" s="29" t="s">
        <v>4</v>
      </c>
      <c r="Q1350" s="29"/>
      <c r="R1350" s="85" t="s">
        <v>2</v>
      </c>
      <c r="S1350" s="85" t="s">
        <v>2</v>
      </c>
      <c r="T1350" s="117" t="str">
        <f t="shared" si="126"/>
        <v>ja</v>
      </c>
      <c r="U1350" s="117" t="str">
        <f t="shared" si="127"/>
        <v>ja</v>
      </c>
      <c r="V1350" s="142" t="s">
        <v>4573</v>
      </c>
      <c r="W1350" s="118">
        <f t="shared" si="128"/>
        <v>3</v>
      </c>
      <c r="X1350" s="117" t="str">
        <f t="shared" si="129"/>
        <v>OK</v>
      </c>
      <c r="Y1350" s="117" t="str">
        <f t="shared" si="130"/>
        <v>keine</v>
      </c>
      <c r="Z1350" s="117" t="str">
        <f t="shared" si="131"/>
        <v>OK</v>
      </c>
    </row>
    <row r="1351" spans="1:26" s="117" customFormat="1" ht="12.75" hidden="1" customHeight="1" x14ac:dyDescent="0.35">
      <c r="A1351" s="29" t="s">
        <v>3629</v>
      </c>
      <c r="B1351" s="1" t="s">
        <v>891</v>
      </c>
      <c r="C1351" s="29" t="s">
        <v>3</v>
      </c>
      <c r="D1351" s="29" t="s">
        <v>3</v>
      </c>
      <c r="E1351" s="29" t="s">
        <v>2</v>
      </c>
      <c r="F1351" s="29" t="s">
        <v>2</v>
      </c>
      <c r="G1351" s="29" t="s">
        <v>2</v>
      </c>
      <c r="H1351" s="29" t="s">
        <v>2</v>
      </c>
      <c r="I1351" s="29" t="s">
        <v>3</v>
      </c>
      <c r="J1351" s="30">
        <v>1</v>
      </c>
      <c r="K1351" s="29" t="s">
        <v>2</v>
      </c>
      <c r="L1351" s="29" t="s">
        <v>2</v>
      </c>
      <c r="M1351" s="29" t="s">
        <v>2</v>
      </c>
      <c r="N1351" s="29" t="s">
        <v>3</v>
      </c>
      <c r="O1351" s="1"/>
      <c r="P1351" s="29" t="s">
        <v>4</v>
      </c>
      <c r="Q1351" s="29"/>
      <c r="R1351" s="85" t="s">
        <v>2</v>
      </c>
      <c r="S1351" s="85" t="s">
        <v>2</v>
      </c>
      <c r="T1351" s="117" t="str">
        <f t="shared" si="126"/>
        <v>ja</v>
      </c>
      <c r="U1351" s="117" t="str">
        <f t="shared" si="127"/>
        <v>ja</v>
      </c>
      <c r="V1351" s="142" t="s">
        <v>4578</v>
      </c>
      <c r="W1351" s="118">
        <f t="shared" si="128"/>
        <v>1</v>
      </c>
      <c r="X1351" s="117" t="str">
        <f t="shared" si="129"/>
        <v>OK</v>
      </c>
      <c r="Y1351" s="117" t="str">
        <f t="shared" si="130"/>
        <v>keine</v>
      </c>
      <c r="Z1351" s="117" t="str">
        <f t="shared" si="131"/>
        <v>OK</v>
      </c>
    </row>
    <row r="1352" spans="1:26" s="117" customFormat="1" ht="12.75" hidden="1" customHeight="1" x14ac:dyDescent="0.35">
      <c r="A1352" s="29" t="s">
        <v>3630</v>
      </c>
      <c r="B1352" s="1" t="s">
        <v>4488</v>
      </c>
      <c r="C1352" s="29" t="s">
        <v>3</v>
      </c>
      <c r="D1352" s="29" t="s">
        <v>3</v>
      </c>
      <c r="E1352" s="29" t="s">
        <v>2</v>
      </c>
      <c r="F1352" s="29" t="s">
        <v>2</v>
      </c>
      <c r="G1352" s="29" t="s">
        <v>2</v>
      </c>
      <c r="H1352" s="29" t="s">
        <v>2</v>
      </c>
      <c r="I1352" s="133" t="s">
        <v>3</v>
      </c>
      <c r="J1352" s="134">
        <v>4</v>
      </c>
      <c r="K1352" s="29" t="s">
        <v>2</v>
      </c>
      <c r="L1352" s="29" t="s">
        <v>2</v>
      </c>
      <c r="M1352" s="29" t="s">
        <v>2</v>
      </c>
      <c r="N1352" s="29" t="s">
        <v>3</v>
      </c>
      <c r="O1352" s="1" t="s">
        <v>2412</v>
      </c>
      <c r="P1352" s="29">
        <v>1195</v>
      </c>
      <c r="Q1352" s="29"/>
      <c r="R1352" s="85" t="s">
        <v>2</v>
      </c>
      <c r="S1352" s="85" t="s">
        <v>2</v>
      </c>
      <c r="T1352" s="117" t="str">
        <f t="shared" si="126"/>
        <v>ja</v>
      </c>
      <c r="U1352" s="117" t="str">
        <f t="shared" si="127"/>
        <v>ja</v>
      </c>
      <c r="V1352" s="142" t="s">
        <v>4607</v>
      </c>
      <c r="W1352" s="118">
        <f t="shared" si="128"/>
        <v>4</v>
      </c>
      <c r="X1352" s="117" t="str">
        <f t="shared" si="129"/>
        <v>OK</v>
      </c>
      <c r="Y1352" s="117">
        <f t="shared" si="130"/>
        <v>1195</v>
      </c>
      <c r="Z1352" s="117" t="str">
        <f t="shared" si="131"/>
        <v>OK</v>
      </c>
    </row>
    <row r="1353" spans="1:26" s="117" customFormat="1" ht="12.75" hidden="1" customHeight="1" x14ac:dyDescent="0.35">
      <c r="A1353" s="29" t="s">
        <v>3631</v>
      </c>
      <c r="B1353" s="1" t="s">
        <v>1234</v>
      </c>
      <c r="C1353" s="29" t="s">
        <v>3</v>
      </c>
      <c r="D1353" s="29" t="s">
        <v>3</v>
      </c>
      <c r="E1353" s="29" t="s">
        <v>2</v>
      </c>
      <c r="F1353" s="29" t="s">
        <v>2</v>
      </c>
      <c r="G1353" s="29" t="s">
        <v>2</v>
      </c>
      <c r="H1353" s="29" t="s">
        <v>2</v>
      </c>
      <c r="I1353" s="29" t="s">
        <v>3</v>
      </c>
      <c r="J1353" s="30">
        <v>1</v>
      </c>
      <c r="K1353" s="29" t="s">
        <v>2</v>
      </c>
      <c r="L1353" s="29" t="s">
        <v>2</v>
      </c>
      <c r="M1353" s="29" t="s">
        <v>2</v>
      </c>
      <c r="N1353" s="29" t="s">
        <v>3</v>
      </c>
      <c r="O1353" s="1"/>
      <c r="P1353" s="29" t="s">
        <v>4</v>
      </c>
      <c r="Q1353" s="29"/>
      <c r="R1353" s="85" t="s">
        <v>2</v>
      </c>
      <c r="S1353" s="85" t="s">
        <v>2</v>
      </c>
      <c r="T1353" s="117" t="str">
        <f t="shared" si="126"/>
        <v>ja</v>
      </c>
      <c r="U1353" s="117" t="str">
        <f t="shared" si="127"/>
        <v>ja</v>
      </c>
      <c r="V1353" s="142" t="s">
        <v>4580</v>
      </c>
      <c r="W1353" s="118">
        <f t="shared" si="128"/>
        <v>1</v>
      </c>
      <c r="X1353" s="117" t="str">
        <f t="shared" si="129"/>
        <v>OK</v>
      </c>
      <c r="Y1353" s="117" t="str">
        <f t="shared" si="130"/>
        <v>keine</v>
      </c>
      <c r="Z1353" s="117" t="str">
        <f t="shared" si="131"/>
        <v>OK</v>
      </c>
    </row>
    <row r="1354" spans="1:26" s="117" customFormat="1" ht="12.75" hidden="1" customHeight="1" x14ac:dyDescent="0.35">
      <c r="A1354" s="29" t="s">
        <v>3632</v>
      </c>
      <c r="B1354" s="1" t="s">
        <v>1464</v>
      </c>
      <c r="C1354" s="29" t="s">
        <v>3</v>
      </c>
      <c r="D1354" s="29" t="s">
        <v>3</v>
      </c>
      <c r="E1354" s="29" t="s">
        <v>2</v>
      </c>
      <c r="F1354" s="29" t="s">
        <v>2</v>
      </c>
      <c r="G1354" s="29" t="s">
        <v>2</v>
      </c>
      <c r="H1354" s="29" t="s">
        <v>2</v>
      </c>
      <c r="I1354" s="29" t="s">
        <v>3</v>
      </c>
      <c r="J1354" s="30">
        <v>1</v>
      </c>
      <c r="K1354" s="29" t="s">
        <v>2</v>
      </c>
      <c r="L1354" s="29" t="s">
        <v>2</v>
      </c>
      <c r="M1354" s="29" t="s">
        <v>2</v>
      </c>
      <c r="N1354" s="29" t="s">
        <v>3</v>
      </c>
      <c r="O1354" s="1"/>
      <c r="P1354" s="29" t="s">
        <v>57</v>
      </c>
      <c r="Q1354" s="29"/>
      <c r="R1354" s="85" t="s">
        <v>3</v>
      </c>
      <c r="S1354" s="85" t="s">
        <v>3</v>
      </c>
      <c r="T1354" s="117" t="str">
        <f t="shared" si="126"/>
        <v>ja</v>
      </c>
      <c r="U1354" s="117" t="str">
        <f t="shared" si="127"/>
        <v>ja</v>
      </c>
      <c r="V1354" s="142" t="s">
        <v>4577</v>
      </c>
      <c r="W1354" s="118">
        <f t="shared" si="128"/>
        <v>1</v>
      </c>
      <c r="X1354" s="117" t="str">
        <f t="shared" si="129"/>
        <v>OK</v>
      </c>
      <c r="Y1354" s="117" t="str">
        <f t="shared" si="130"/>
        <v>1193/1207</v>
      </c>
      <c r="Z1354" s="117" t="str">
        <f t="shared" si="131"/>
        <v>OK</v>
      </c>
    </row>
    <row r="1355" spans="1:26" s="117" customFormat="1" ht="12.75" hidden="1" customHeight="1" x14ac:dyDescent="0.35">
      <c r="A1355" s="29" t="s">
        <v>3633</v>
      </c>
      <c r="B1355" s="1" t="s">
        <v>1235</v>
      </c>
      <c r="C1355" s="29" t="s">
        <v>3</v>
      </c>
      <c r="D1355" s="29" t="s">
        <v>3</v>
      </c>
      <c r="E1355" s="29" t="s">
        <v>2</v>
      </c>
      <c r="F1355" s="29" t="s">
        <v>2</v>
      </c>
      <c r="G1355" s="29" t="s">
        <v>2</v>
      </c>
      <c r="H1355" s="29" t="s">
        <v>2</v>
      </c>
      <c r="I1355" s="133" t="s">
        <v>3</v>
      </c>
      <c r="J1355" s="134">
        <v>1</v>
      </c>
      <c r="K1355" s="29" t="s">
        <v>2</v>
      </c>
      <c r="L1355" s="29" t="s">
        <v>2</v>
      </c>
      <c r="M1355" s="29" t="s">
        <v>2</v>
      </c>
      <c r="N1355" s="29" t="s">
        <v>3</v>
      </c>
      <c r="O1355" s="1"/>
      <c r="P1355" s="29" t="s">
        <v>4</v>
      </c>
      <c r="Q1355" s="29"/>
      <c r="R1355" s="85" t="s">
        <v>2</v>
      </c>
      <c r="S1355" s="85" t="s">
        <v>2</v>
      </c>
      <c r="T1355" s="117" t="str">
        <f t="shared" si="126"/>
        <v>ja</v>
      </c>
      <c r="U1355" s="117" t="str">
        <f t="shared" si="127"/>
        <v>ja</v>
      </c>
      <c r="V1355" s="142" t="s">
        <v>4582</v>
      </c>
      <c r="W1355" s="118">
        <f t="shared" si="128"/>
        <v>1</v>
      </c>
      <c r="X1355" s="117" t="str">
        <f t="shared" si="129"/>
        <v>OK</v>
      </c>
      <c r="Y1355" s="117" t="str">
        <f t="shared" si="130"/>
        <v>keine</v>
      </c>
      <c r="Z1355" s="117" t="str">
        <f t="shared" si="131"/>
        <v>OK</v>
      </c>
    </row>
    <row r="1356" spans="1:26" s="117" customFormat="1" ht="12.75" hidden="1" customHeight="1" x14ac:dyDescent="0.35">
      <c r="A1356" s="29" t="s">
        <v>3634</v>
      </c>
      <c r="B1356" s="1" t="s">
        <v>1363</v>
      </c>
      <c r="C1356" s="29" t="s">
        <v>3</v>
      </c>
      <c r="D1356" s="29" t="s">
        <v>3</v>
      </c>
      <c r="E1356" s="29" t="s">
        <v>2</v>
      </c>
      <c r="F1356" s="29" t="s">
        <v>2</v>
      </c>
      <c r="G1356" s="29" t="s">
        <v>2</v>
      </c>
      <c r="H1356" s="29" t="s">
        <v>2</v>
      </c>
      <c r="I1356" s="133" t="s">
        <v>3</v>
      </c>
      <c r="J1356" s="134">
        <v>1</v>
      </c>
      <c r="K1356" s="29" t="s">
        <v>2</v>
      </c>
      <c r="L1356" s="29" t="s">
        <v>2</v>
      </c>
      <c r="M1356" s="29" t="s">
        <v>2</v>
      </c>
      <c r="N1356" s="29" t="s">
        <v>3</v>
      </c>
      <c r="O1356" s="1"/>
      <c r="P1356" s="29" t="s">
        <v>920</v>
      </c>
      <c r="Q1356" s="29"/>
      <c r="R1356" s="85" t="s">
        <v>2</v>
      </c>
      <c r="S1356" s="85" t="s">
        <v>2</v>
      </c>
      <c r="T1356" s="117" t="str">
        <f t="shared" si="126"/>
        <v>ja</v>
      </c>
      <c r="U1356" s="117" t="str">
        <f t="shared" si="127"/>
        <v>ja</v>
      </c>
      <c r="V1356" s="142" t="s">
        <v>4584</v>
      </c>
      <c r="W1356" s="118">
        <f t="shared" si="128"/>
        <v>1</v>
      </c>
      <c r="X1356" s="117" t="str">
        <f t="shared" si="129"/>
        <v>OK</v>
      </c>
      <c r="Y1356" s="117" t="str">
        <f t="shared" si="130"/>
        <v xml:space="preserve">100/1193/1207
</v>
      </c>
      <c r="Z1356" s="117" t="str">
        <f t="shared" si="131"/>
        <v>OK</v>
      </c>
    </row>
    <row r="1357" spans="1:26" s="117" customFormat="1" ht="12.75" hidden="1" customHeight="1" x14ac:dyDescent="0.35">
      <c r="A1357" s="29" t="s">
        <v>3635</v>
      </c>
      <c r="B1357" s="1" t="s">
        <v>327</v>
      </c>
      <c r="C1357" s="29" t="s">
        <v>3</v>
      </c>
      <c r="D1357" s="29" t="s">
        <v>3</v>
      </c>
      <c r="E1357" s="29" t="s">
        <v>2</v>
      </c>
      <c r="F1357" s="29" t="s">
        <v>2</v>
      </c>
      <c r="G1357" s="29" t="s">
        <v>2</v>
      </c>
      <c r="H1357" s="29" t="s">
        <v>2</v>
      </c>
      <c r="I1357" s="29" t="s">
        <v>3</v>
      </c>
      <c r="J1357" s="30">
        <v>1</v>
      </c>
      <c r="K1357" s="29" t="s">
        <v>2</v>
      </c>
      <c r="L1357" s="29" t="s">
        <v>2</v>
      </c>
      <c r="M1357" s="29" t="s">
        <v>2</v>
      </c>
      <c r="N1357" s="29" t="s">
        <v>3</v>
      </c>
      <c r="O1357" s="1"/>
      <c r="P1357" s="29" t="s">
        <v>4</v>
      </c>
      <c r="Q1357" s="29"/>
      <c r="R1357" s="85" t="s">
        <v>2</v>
      </c>
      <c r="S1357" s="85" t="s">
        <v>2</v>
      </c>
      <c r="T1357" s="117" t="str">
        <f t="shared" si="126"/>
        <v>ja</v>
      </c>
      <c r="U1357" s="117" t="str">
        <f t="shared" si="127"/>
        <v>ja</v>
      </c>
      <c r="V1357" s="142" t="s">
        <v>4575</v>
      </c>
      <c r="W1357" s="118">
        <f t="shared" si="128"/>
        <v>1</v>
      </c>
      <c r="X1357" s="117" t="str">
        <f t="shared" si="129"/>
        <v>OK</v>
      </c>
      <c r="Y1357" s="117" t="str">
        <f t="shared" si="130"/>
        <v>keine</v>
      </c>
      <c r="Z1357" s="117" t="str">
        <f t="shared" si="131"/>
        <v>OK</v>
      </c>
    </row>
    <row r="1358" spans="1:26" s="117" customFormat="1" ht="12.75" hidden="1" customHeight="1" x14ac:dyDescent="0.35">
      <c r="A1358" s="29" t="s">
        <v>3636</v>
      </c>
      <c r="B1358" s="1" t="s">
        <v>640</v>
      </c>
      <c r="C1358" s="29" t="s">
        <v>3</v>
      </c>
      <c r="D1358" s="29" t="s">
        <v>3</v>
      </c>
      <c r="E1358" s="29" t="s">
        <v>2</v>
      </c>
      <c r="F1358" s="29" t="s">
        <v>2</v>
      </c>
      <c r="G1358" s="29" t="s">
        <v>2</v>
      </c>
      <c r="H1358" s="29" t="s">
        <v>2</v>
      </c>
      <c r="I1358" s="29" t="s">
        <v>3</v>
      </c>
      <c r="J1358" s="30">
        <v>1</v>
      </c>
      <c r="K1358" s="29" t="s">
        <v>2</v>
      </c>
      <c r="L1358" s="29" t="s">
        <v>2</v>
      </c>
      <c r="M1358" s="29" t="s">
        <v>2</v>
      </c>
      <c r="N1358" s="29" t="s">
        <v>3</v>
      </c>
      <c r="O1358" s="1"/>
      <c r="P1358" s="29" t="s">
        <v>4</v>
      </c>
      <c r="Q1358" s="29"/>
      <c r="R1358" s="85" t="s">
        <v>2</v>
      </c>
      <c r="S1358" s="85" t="s">
        <v>2</v>
      </c>
      <c r="T1358" s="117" t="str">
        <f t="shared" si="126"/>
        <v>ja</v>
      </c>
      <c r="U1358" s="117" t="str">
        <f t="shared" si="127"/>
        <v>ja</v>
      </c>
      <c r="V1358" s="142" t="s">
        <v>4580</v>
      </c>
      <c r="W1358" s="118">
        <f t="shared" si="128"/>
        <v>1</v>
      </c>
      <c r="X1358" s="117" t="str">
        <f t="shared" si="129"/>
        <v>OK</v>
      </c>
      <c r="Y1358" s="117" t="str">
        <f t="shared" si="130"/>
        <v>keine</v>
      </c>
      <c r="Z1358" s="117" t="str">
        <f t="shared" si="131"/>
        <v>OK</v>
      </c>
    </row>
    <row r="1359" spans="1:26" s="117" customFormat="1" ht="12.75" customHeight="1" x14ac:dyDescent="0.35">
      <c r="A1359" s="29" t="s">
        <v>3637</v>
      </c>
      <c r="B1359" s="1" t="s">
        <v>184</v>
      </c>
      <c r="C1359" s="29" t="s">
        <v>3</v>
      </c>
      <c r="D1359" s="29" t="s">
        <v>3</v>
      </c>
      <c r="E1359" s="29" t="s">
        <v>2</v>
      </c>
      <c r="F1359" s="29" t="s">
        <v>2</v>
      </c>
      <c r="G1359" s="29" t="s">
        <v>3</v>
      </c>
      <c r="H1359" s="29" t="s">
        <v>2</v>
      </c>
      <c r="I1359" s="29" t="s">
        <v>3</v>
      </c>
      <c r="J1359" s="30">
        <v>1</v>
      </c>
      <c r="K1359" s="29" t="s">
        <v>2</v>
      </c>
      <c r="L1359" s="29" t="s">
        <v>2</v>
      </c>
      <c r="M1359" s="29" t="s">
        <v>2</v>
      </c>
      <c r="N1359" s="29" t="s">
        <v>3</v>
      </c>
      <c r="O1359" s="1" t="s">
        <v>4468</v>
      </c>
      <c r="P1359" s="29" t="s">
        <v>4</v>
      </c>
      <c r="Q1359" s="29" t="s">
        <v>4442</v>
      </c>
      <c r="R1359" s="85" t="s">
        <v>3</v>
      </c>
      <c r="S1359" s="85" t="s">
        <v>3</v>
      </c>
      <c r="T1359" s="117" t="str">
        <f t="shared" si="126"/>
        <v>ja</v>
      </c>
      <c r="U1359" s="117" t="str">
        <f t="shared" si="127"/>
        <v>ja</v>
      </c>
      <c r="V1359" s="142" t="s">
        <v>4579</v>
      </c>
      <c r="W1359" s="118">
        <f t="shared" si="128"/>
        <v>1</v>
      </c>
      <c r="X1359" s="117" t="str">
        <f t="shared" si="129"/>
        <v>OK</v>
      </c>
      <c r="Y1359" s="117" t="str">
        <f t="shared" si="130"/>
        <v>keine</v>
      </c>
      <c r="Z1359" s="117" t="str">
        <f t="shared" si="131"/>
        <v>OK</v>
      </c>
    </row>
    <row r="1360" spans="1:26" s="117" customFormat="1" ht="12.75" hidden="1" customHeight="1" x14ac:dyDescent="0.35">
      <c r="A1360" s="29" t="s">
        <v>3638</v>
      </c>
      <c r="B1360" s="1" t="s">
        <v>1651</v>
      </c>
      <c r="C1360" s="29" t="s">
        <v>3</v>
      </c>
      <c r="D1360" s="29" t="s">
        <v>3</v>
      </c>
      <c r="E1360" s="29" t="s">
        <v>2</v>
      </c>
      <c r="F1360" s="29" t="s">
        <v>2</v>
      </c>
      <c r="G1360" s="29" t="s">
        <v>2</v>
      </c>
      <c r="H1360" s="29" t="s">
        <v>2</v>
      </c>
      <c r="I1360" s="29" t="s">
        <v>3</v>
      </c>
      <c r="J1360" s="30">
        <v>1</v>
      </c>
      <c r="K1360" s="29" t="s">
        <v>2</v>
      </c>
      <c r="L1360" s="29" t="s">
        <v>2</v>
      </c>
      <c r="M1360" s="29" t="s">
        <v>2</v>
      </c>
      <c r="N1360" s="29" t="s">
        <v>3</v>
      </c>
      <c r="O1360" s="1"/>
      <c r="P1360" s="29" t="s">
        <v>4</v>
      </c>
      <c r="Q1360" s="29"/>
      <c r="R1360" s="85" t="s">
        <v>3</v>
      </c>
      <c r="S1360" s="85" t="s">
        <v>3</v>
      </c>
      <c r="T1360" s="117" t="str">
        <f t="shared" si="126"/>
        <v>ja</v>
      </c>
      <c r="U1360" s="117" t="str">
        <f t="shared" si="127"/>
        <v>ja</v>
      </c>
      <c r="V1360" s="142" t="s">
        <v>4579</v>
      </c>
      <c r="W1360" s="118">
        <f t="shared" si="128"/>
        <v>1</v>
      </c>
      <c r="X1360" s="117" t="str">
        <f t="shared" si="129"/>
        <v>OK</v>
      </c>
      <c r="Y1360" s="117" t="str">
        <f t="shared" si="130"/>
        <v>keine</v>
      </c>
      <c r="Z1360" s="117" t="str">
        <f t="shared" si="131"/>
        <v>OK</v>
      </c>
    </row>
    <row r="1361" spans="1:26" s="117" customFormat="1" ht="12.75" hidden="1" customHeight="1" x14ac:dyDescent="0.35">
      <c r="A1361" s="29" t="s">
        <v>3639</v>
      </c>
      <c r="B1361" s="1" t="s">
        <v>183</v>
      </c>
      <c r="C1361" s="29" t="s">
        <v>3</v>
      </c>
      <c r="D1361" s="29" t="s">
        <v>3</v>
      </c>
      <c r="E1361" s="29" t="s">
        <v>2</v>
      </c>
      <c r="F1361" s="29" t="s">
        <v>2</v>
      </c>
      <c r="G1361" s="29" t="s">
        <v>2</v>
      </c>
      <c r="H1361" s="29" t="s">
        <v>2</v>
      </c>
      <c r="I1361" s="29" t="s">
        <v>3</v>
      </c>
      <c r="J1361" s="30">
        <v>1</v>
      </c>
      <c r="K1361" s="29" t="s">
        <v>2</v>
      </c>
      <c r="L1361" s="29" t="s">
        <v>2</v>
      </c>
      <c r="M1361" s="29" t="s">
        <v>2</v>
      </c>
      <c r="N1361" s="29" t="s">
        <v>3</v>
      </c>
      <c r="O1361" s="1"/>
      <c r="P1361" s="29" t="s">
        <v>4</v>
      </c>
      <c r="Q1361" s="29"/>
      <c r="R1361" s="85" t="s">
        <v>3</v>
      </c>
      <c r="S1361" s="85" t="s">
        <v>3</v>
      </c>
      <c r="T1361" s="117" t="str">
        <f t="shared" si="126"/>
        <v>ja</v>
      </c>
      <c r="U1361" s="117" t="str">
        <f t="shared" si="127"/>
        <v>ja</v>
      </c>
      <c r="V1361" s="142" t="s">
        <v>4579</v>
      </c>
      <c r="W1361" s="118">
        <f t="shared" si="128"/>
        <v>1</v>
      </c>
      <c r="X1361" s="117" t="str">
        <f t="shared" si="129"/>
        <v>OK</v>
      </c>
      <c r="Y1361" s="117" t="str">
        <f t="shared" si="130"/>
        <v>keine</v>
      </c>
      <c r="Z1361" s="117" t="str">
        <f t="shared" si="131"/>
        <v>OK</v>
      </c>
    </row>
    <row r="1362" spans="1:26" s="117" customFormat="1" ht="12.75" customHeight="1" x14ac:dyDescent="0.35">
      <c r="A1362" s="29" t="s">
        <v>3640</v>
      </c>
      <c r="B1362" s="1" t="s">
        <v>1394</v>
      </c>
      <c r="C1362" s="29" t="s">
        <v>3</v>
      </c>
      <c r="D1362" s="29" t="s">
        <v>3</v>
      </c>
      <c r="E1362" s="29" t="s">
        <v>2</v>
      </c>
      <c r="F1362" s="29" t="s">
        <v>2</v>
      </c>
      <c r="G1362" s="29" t="s">
        <v>3</v>
      </c>
      <c r="H1362" s="29" t="s">
        <v>2</v>
      </c>
      <c r="I1362" s="29" t="s">
        <v>3</v>
      </c>
      <c r="J1362" s="30">
        <v>1</v>
      </c>
      <c r="K1362" s="29" t="s">
        <v>2</v>
      </c>
      <c r="L1362" s="29" t="s">
        <v>2</v>
      </c>
      <c r="M1362" s="29" t="s">
        <v>2</v>
      </c>
      <c r="N1362" s="29" t="s">
        <v>3</v>
      </c>
      <c r="O1362" s="1" t="s">
        <v>4468</v>
      </c>
      <c r="P1362" s="29" t="s">
        <v>4</v>
      </c>
      <c r="Q1362" s="29" t="s">
        <v>4442</v>
      </c>
      <c r="R1362" s="85" t="s">
        <v>3</v>
      </c>
      <c r="S1362" s="85" t="s">
        <v>3</v>
      </c>
      <c r="T1362" s="117" t="str">
        <f t="shared" si="126"/>
        <v>ja</v>
      </c>
      <c r="U1362" s="117" t="str">
        <f t="shared" si="127"/>
        <v>ja</v>
      </c>
      <c r="V1362" s="142" t="s">
        <v>4579</v>
      </c>
      <c r="W1362" s="118">
        <f t="shared" si="128"/>
        <v>1</v>
      </c>
      <c r="X1362" s="117" t="str">
        <f t="shared" si="129"/>
        <v>OK</v>
      </c>
      <c r="Y1362" s="117" t="str">
        <f t="shared" si="130"/>
        <v>keine</v>
      </c>
      <c r="Z1362" s="117" t="str">
        <f t="shared" si="131"/>
        <v>OK</v>
      </c>
    </row>
    <row r="1363" spans="1:26" s="117" customFormat="1" ht="12.75" hidden="1" customHeight="1" x14ac:dyDescent="0.35">
      <c r="A1363" s="29" t="s">
        <v>3641</v>
      </c>
      <c r="B1363" s="1" t="s">
        <v>638</v>
      </c>
      <c r="C1363" s="29" t="s">
        <v>3</v>
      </c>
      <c r="D1363" s="29" t="s">
        <v>3</v>
      </c>
      <c r="E1363" s="29" t="s">
        <v>2</v>
      </c>
      <c r="F1363" s="29" t="s">
        <v>2</v>
      </c>
      <c r="G1363" s="29" t="s">
        <v>2</v>
      </c>
      <c r="H1363" s="29" t="s">
        <v>2</v>
      </c>
      <c r="I1363" s="29" t="s">
        <v>3</v>
      </c>
      <c r="J1363" s="30">
        <v>1</v>
      </c>
      <c r="K1363" s="29" t="s">
        <v>2</v>
      </c>
      <c r="L1363" s="29" t="s">
        <v>2</v>
      </c>
      <c r="M1363" s="29" t="s">
        <v>2</v>
      </c>
      <c r="N1363" s="29" t="s">
        <v>3</v>
      </c>
      <c r="O1363" s="1"/>
      <c r="P1363" s="29" t="s">
        <v>4</v>
      </c>
      <c r="Q1363" s="29"/>
      <c r="R1363" s="85" t="s">
        <v>2</v>
      </c>
      <c r="S1363" s="85" t="s">
        <v>2</v>
      </c>
      <c r="T1363" s="117" t="str">
        <f t="shared" si="126"/>
        <v>ja</v>
      </c>
      <c r="U1363" s="117" t="str">
        <f t="shared" si="127"/>
        <v>ja</v>
      </c>
      <c r="V1363" s="142" t="s">
        <v>4578</v>
      </c>
      <c r="W1363" s="118">
        <f t="shared" si="128"/>
        <v>1</v>
      </c>
      <c r="X1363" s="117" t="str">
        <f t="shared" si="129"/>
        <v>OK</v>
      </c>
      <c r="Y1363" s="117" t="str">
        <f t="shared" si="130"/>
        <v>keine</v>
      </c>
      <c r="Z1363" s="117" t="str">
        <f t="shared" si="131"/>
        <v>OK</v>
      </c>
    </row>
    <row r="1364" spans="1:26" s="117" customFormat="1" ht="12.75" hidden="1" customHeight="1" x14ac:dyDescent="0.35">
      <c r="A1364" s="29" t="s">
        <v>3642</v>
      </c>
      <c r="B1364" s="1" t="s">
        <v>1723</v>
      </c>
      <c r="C1364" s="29" t="s">
        <v>3</v>
      </c>
      <c r="D1364" s="29" t="s">
        <v>3</v>
      </c>
      <c r="E1364" s="29" t="s">
        <v>2</v>
      </c>
      <c r="F1364" s="29" t="s">
        <v>2</v>
      </c>
      <c r="G1364" s="29" t="s">
        <v>2</v>
      </c>
      <c r="H1364" s="29" t="s">
        <v>2</v>
      </c>
      <c r="I1364" s="133" t="s">
        <v>3</v>
      </c>
      <c r="J1364" s="134">
        <v>1</v>
      </c>
      <c r="K1364" s="29" t="s">
        <v>2</v>
      </c>
      <c r="L1364" s="29" t="s">
        <v>2</v>
      </c>
      <c r="M1364" s="29" t="s">
        <v>2</v>
      </c>
      <c r="N1364" s="29" t="s">
        <v>3</v>
      </c>
      <c r="O1364" s="1"/>
      <c r="P1364" s="29" t="s">
        <v>4</v>
      </c>
      <c r="Q1364" s="29"/>
      <c r="R1364" s="85" t="s">
        <v>2</v>
      </c>
      <c r="S1364" s="85" t="s">
        <v>2</v>
      </c>
      <c r="T1364" s="117" t="str">
        <f t="shared" si="126"/>
        <v>ja</v>
      </c>
      <c r="U1364" s="117" t="str">
        <f t="shared" si="127"/>
        <v>ja</v>
      </c>
      <c r="V1364" s="142" t="s">
        <v>4606</v>
      </c>
      <c r="W1364" s="118">
        <f t="shared" si="128"/>
        <v>1</v>
      </c>
      <c r="X1364" s="117" t="str">
        <f t="shared" si="129"/>
        <v>OK</v>
      </c>
      <c r="Y1364" s="117" t="str">
        <f t="shared" si="130"/>
        <v>keine</v>
      </c>
      <c r="Z1364" s="117" t="str">
        <f t="shared" si="131"/>
        <v>OK</v>
      </c>
    </row>
    <row r="1365" spans="1:26" s="117" customFormat="1" ht="12.75" hidden="1" customHeight="1" x14ac:dyDescent="0.35">
      <c r="A1365" s="29" t="s">
        <v>3643</v>
      </c>
      <c r="B1365" s="1" t="s">
        <v>805</v>
      </c>
      <c r="C1365" s="29" t="s">
        <v>3</v>
      </c>
      <c r="D1365" s="29" t="s">
        <v>3</v>
      </c>
      <c r="E1365" s="29" t="s">
        <v>2</v>
      </c>
      <c r="F1365" s="29" t="s">
        <v>2</v>
      </c>
      <c r="G1365" s="29" t="s">
        <v>2</v>
      </c>
      <c r="H1365" s="29" t="s">
        <v>2</v>
      </c>
      <c r="I1365" s="29" t="s">
        <v>3</v>
      </c>
      <c r="J1365" s="30">
        <v>1</v>
      </c>
      <c r="K1365" s="29" t="s">
        <v>2</v>
      </c>
      <c r="L1365" s="29" t="s">
        <v>2</v>
      </c>
      <c r="M1365" s="29" t="s">
        <v>2</v>
      </c>
      <c r="N1365" s="29" t="s">
        <v>3</v>
      </c>
      <c r="O1365" s="1"/>
      <c r="P1365" s="29" t="s">
        <v>4</v>
      </c>
      <c r="Q1365" s="29"/>
      <c r="R1365" s="85" t="s">
        <v>2</v>
      </c>
      <c r="S1365" s="85" t="s">
        <v>2</v>
      </c>
      <c r="T1365" s="117" t="str">
        <f t="shared" si="126"/>
        <v>ja</v>
      </c>
      <c r="U1365" s="117" t="str">
        <f t="shared" si="127"/>
        <v>ja</v>
      </c>
      <c r="V1365" s="142" t="s">
        <v>4585</v>
      </c>
      <c r="W1365" s="118">
        <f t="shared" si="128"/>
        <v>1</v>
      </c>
      <c r="X1365" s="117" t="str">
        <f t="shared" si="129"/>
        <v>OK</v>
      </c>
      <c r="Y1365" s="117" t="str">
        <f t="shared" si="130"/>
        <v>keine</v>
      </c>
      <c r="Z1365" s="117" t="str">
        <f t="shared" si="131"/>
        <v>OK</v>
      </c>
    </row>
    <row r="1366" spans="1:26" s="117" customFormat="1" ht="12.75" hidden="1" customHeight="1" x14ac:dyDescent="0.35">
      <c r="A1366" s="29" t="s">
        <v>3644</v>
      </c>
      <c r="B1366" s="1" t="s">
        <v>806</v>
      </c>
      <c r="C1366" s="29" t="s">
        <v>3</v>
      </c>
      <c r="D1366" s="29" t="s">
        <v>3</v>
      </c>
      <c r="E1366" s="29" t="s">
        <v>2</v>
      </c>
      <c r="F1366" s="29" t="s">
        <v>2</v>
      </c>
      <c r="G1366" s="29" t="s">
        <v>2</v>
      </c>
      <c r="H1366" s="29" t="s">
        <v>2</v>
      </c>
      <c r="I1366" s="29" t="s">
        <v>3</v>
      </c>
      <c r="J1366" s="30">
        <v>1</v>
      </c>
      <c r="K1366" s="29" t="s">
        <v>2</v>
      </c>
      <c r="L1366" s="29" t="s">
        <v>2</v>
      </c>
      <c r="M1366" s="29" t="s">
        <v>2</v>
      </c>
      <c r="N1366" s="29" t="s">
        <v>3</v>
      </c>
      <c r="O1366" s="1"/>
      <c r="P1366" s="29" t="s">
        <v>4</v>
      </c>
      <c r="Q1366" s="29"/>
      <c r="R1366" s="85" t="s">
        <v>2</v>
      </c>
      <c r="S1366" s="85" t="s">
        <v>2</v>
      </c>
      <c r="T1366" s="117" t="str">
        <f t="shared" si="126"/>
        <v>ja</v>
      </c>
      <c r="U1366" s="117" t="str">
        <f t="shared" si="127"/>
        <v>ja</v>
      </c>
      <c r="V1366" s="142" t="s">
        <v>4577</v>
      </c>
      <c r="W1366" s="118">
        <f t="shared" si="128"/>
        <v>1</v>
      </c>
      <c r="X1366" s="117" t="str">
        <f t="shared" si="129"/>
        <v>OK</v>
      </c>
      <c r="Y1366" s="117" t="str">
        <f t="shared" si="130"/>
        <v>keine</v>
      </c>
      <c r="Z1366" s="117" t="str">
        <f t="shared" si="131"/>
        <v>OK</v>
      </c>
    </row>
    <row r="1367" spans="1:26" s="117" customFormat="1" ht="12.75" hidden="1" customHeight="1" x14ac:dyDescent="0.35">
      <c r="A1367" s="29" t="s">
        <v>3645</v>
      </c>
      <c r="B1367" s="1" t="s">
        <v>506</v>
      </c>
      <c r="C1367" s="29" t="s">
        <v>3</v>
      </c>
      <c r="D1367" s="29" t="s">
        <v>3</v>
      </c>
      <c r="E1367" s="29" t="s">
        <v>2</v>
      </c>
      <c r="F1367" s="29" t="s">
        <v>2</v>
      </c>
      <c r="G1367" s="29" t="s">
        <v>2</v>
      </c>
      <c r="H1367" s="29" t="s">
        <v>2</v>
      </c>
      <c r="I1367" s="29" t="s">
        <v>3</v>
      </c>
      <c r="J1367" s="30">
        <v>1</v>
      </c>
      <c r="K1367" s="29" t="s">
        <v>2</v>
      </c>
      <c r="L1367" s="29" t="s">
        <v>2</v>
      </c>
      <c r="M1367" s="29" t="s">
        <v>2</v>
      </c>
      <c r="N1367" s="29" t="s">
        <v>3</v>
      </c>
      <c r="O1367" s="1"/>
      <c r="P1367" s="29" t="s">
        <v>4</v>
      </c>
      <c r="Q1367" s="29"/>
      <c r="R1367" s="85" t="s">
        <v>2</v>
      </c>
      <c r="S1367" s="85" t="s">
        <v>2</v>
      </c>
      <c r="T1367" s="117" t="str">
        <f t="shared" si="126"/>
        <v>ja</v>
      </c>
      <c r="U1367" s="117" t="str">
        <f t="shared" si="127"/>
        <v>ja</v>
      </c>
      <c r="V1367" s="142" t="s">
        <v>4585</v>
      </c>
      <c r="W1367" s="118">
        <f t="shared" si="128"/>
        <v>1</v>
      </c>
      <c r="X1367" s="117" t="str">
        <f t="shared" si="129"/>
        <v>OK</v>
      </c>
      <c r="Y1367" s="117" t="str">
        <f t="shared" si="130"/>
        <v>keine</v>
      </c>
      <c r="Z1367" s="117" t="str">
        <f t="shared" si="131"/>
        <v>OK</v>
      </c>
    </row>
    <row r="1368" spans="1:26" s="117" customFormat="1" ht="12.75" hidden="1" customHeight="1" x14ac:dyDescent="0.35">
      <c r="A1368" s="29" t="s">
        <v>3646</v>
      </c>
      <c r="B1368" s="1" t="s">
        <v>2175</v>
      </c>
      <c r="C1368" s="29" t="s">
        <v>3</v>
      </c>
      <c r="D1368" s="29" t="s">
        <v>3</v>
      </c>
      <c r="E1368" s="29" t="s">
        <v>2</v>
      </c>
      <c r="F1368" s="29" t="s">
        <v>2</v>
      </c>
      <c r="G1368" s="29" t="s">
        <v>2</v>
      </c>
      <c r="H1368" s="29" t="s">
        <v>2</v>
      </c>
      <c r="I1368" s="133" t="s">
        <v>3</v>
      </c>
      <c r="J1368" s="134">
        <v>2</v>
      </c>
      <c r="K1368" s="29" t="s">
        <v>2</v>
      </c>
      <c r="L1368" s="29" t="s">
        <v>2</v>
      </c>
      <c r="M1368" s="29" t="s">
        <v>2</v>
      </c>
      <c r="N1368" s="29" t="s">
        <v>3</v>
      </c>
      <c r="O1368" s="1"/>
      <c r="P1368" s="29" t="s">
        <v>4</v>
      </c>
      <c r="Q1368" s="29"/>
      <c r="R1368" s="85" t="s">
        <v>2</v>
      </c>
      <c r="S1368" s="85" t="s">
        <v>2</v>
      </c>
      <c r="T1368" s="117" t="str">
        <f t="shared" si="126"/>
        <v>ja</v>
      </c>
      <c r="U1368" s="117" t="str">
        <f t="shared" si="127"/>
        <v>ja</v>
      </c>
      <c r="V1368" s="142" t="s">
        <v>4591</v>
      </c>
      <c r="W1368" s="118">
        <f t="shared" si="128"/>
        <v>2</v>
      </c>
      <c r="X1368" s="117" t="str">
        <f t="shared" si="129"/>
        <v>OK</v>
      </c>
      <c r="Y1368" s="117" t="str">
        <f t="shared" si="130"/>
        <v>keine</v>
      </c>
      <c r="Z1368" s="117" t="str">
        <f t="shared" si="131"/>
        <v>OK</v>
      </c>
    </row>
    <row r="1369" spans="1:26" s="117" customFormat="1" ht="12.75" hidden="1" customHeight="1" x14ac:dyDescent="0.35">
      <c r="A1369" s="29" t="s">
        <v>3647</v>
      </c>
      <c r="B1369" s="1" t="s">
        <v>1778</v>
      </c>
      <c r="C1369" s="29" t="s">
        <v>3</v>
      </c>
      <c r="D1369" s="29" t="s">
        <v>3</v>
      </c>
      <c r="E1369" s="29" t="s">
        <v>2</v>
      </c>
      <c r="F1369" s="29" t="s">
        <v>2</v>
      </c>
      <c r="G1369" s="29" t="s">
        <v>2</v>
      </c>
      <c r="H1369" s="29" t="s">
        <v>2</v>
      </c>
      <c r="I1369" s="29" t="s">
        <v>3</v>
      </c>
      <c r="J1369" s="30">
        <v>2</v>
      </c>
      <c r="K1369" s="29" t="s">
        <v>2</v>
      </c>
      <c r="L1369" s="29" t="s">
        <v>2</v>
      </c>
      <c r="M1369" s="29" t="s">
        <v>2</v>
      </c>
      <c r="N1369" s="29" t="s">
        <v>3</v>
      </c>
      <c r="O1369" s="1"/>
      <c r="P1369" s="29" t="s">
        <v>4</v>
      </c>
      <c r="Q1369" s="29"/>
      <c r="R1369" s="85" t="s">
        <v>2</v>
      </c>
      <c r="S1369" s="85" t="s">
        <v>2</v>
      </c>
      <c r="T1369" s="117" t="str">
        <f t="shared" si="126"/>
        <v>ja</v>
      </c>
      <c r="U1369" s="117" t="str">
        <f t="shared" si="127"/>
        <v>ja</v>
      </c>
      <c r="V1369" s="142" t="s">
        <v>4591</v>
      </c>
      <c r="W1369" s="118">
        <f t="shared" si="128"/>
        <v>2</v>
      </c>
      <c r="X1369" s="117" t="str">
        <f t="shared" si="129"/>
        <v>OK</v>
      </c>
      <c r="Y1369" s="117" t="str">
        <f t="shared" si="130"/>
        <v>keine</v>
      </c>
      <c r="Z1369" s="117" t="str">
        <f t="shared" si="131"/>
        <v>OK</v>
      </c>
    </row>
    <row r="1370" spans="1:26" s="117" customFormat="1" ht="12.75" hidden="1" customHeight="1" x14ac:dyDescent="0.35">
      <c r="A1370" s="29" t="s">
        <v>3648</v>
      </c>
      <c r="B1370" s="1" t="s">
        <v>1779</v>
      </c>
      <c r="C1370" s="29" t="s">
        <v>3</v>
      </c>
      <c r="D1370" s="29" t="s">
        <v>3</v>
      </c>
      <c r="E1370" s="29" t="s">
        <v>2</v>
      </c>
      <c r="F1370" s="29" t="s">
        <v>2</v>
      </c>
      <c r="G1370" s="29" t="s">
        <v>2</v>
      </c>
      <c r="H1370" s="29" t="s">
        <v>2</v>
      </c>
      <c r="I1370" s="29" t="s">
        <v>3</v>
      </c>
      <c r="J1370" s="30">
        <v>2</v>
      </c>
      <c r="K1370" s="29" t="s">
        <v>2</v>
      </c>
      <c r="L1370" s="29" t="s">
        <v>2</v>
      </c>
      <c r="M1370" s="29" t="s">
        <v>2</v>
      </c>
      <c r="N1370" s="29" t="s">
        <v>3</v>
      </c>
      <c r="O1370" s="1"/>
      <c r="P1370" s="29" t="s">
        <v>4</v>
      </c>
      <c r="Q1370" s="29"/>
      <c r="R1370" s="85" t="s">
        <v>2</v>
      </c>
      <c r="S1370" s="85" t="s">
        <v>2</v>
      </c>
      <c r="T1370" s="117" t="str">
        <f t="shared" si="126"/>
        <v>ja</v>
      </c>
      <c r="U1370" s="117" t="str">
        <f t="shared" si="127"/>
        <v>ja</v>
      </c>
      <c r="V1370" s="142" t="s">
        <v>4591</v>
      </c>
      <c r="W1370" s="118">
        <f t="shared" si="128"/>
        <v>2</v>
      </c>
      <c r="X1370" s="117" t="str">
        <f t="shared" si="129"/>
        <v>OK</v>
      </c>
      <c r="Y1370" s="117" t="str">
        <f t="shared" si="130"/>
        <v>keine</v>
      </c>
      <c r="Z1370" s="117" t="str">
        <f t="shared" si="131"/>
        <v>OK</v>
      </c>
    </row>
    <row r="1371" spans="1:26" s="117" customFormat="1" ht="12.75" hidden="1" customHeight="1" x14ac:dyDescent="0.35">
      <c r="A1371" s="29" t="s">
        <v>3649</v>
      </c>
      <c r="B1371" s="1" t="s">
        <v>841</v>
      </c>
      <c r="C1371" s="29" t="s">
        <v>3</v>
      </c>
      <c r="D1371" s="29" t="s">
        <v>3</v>
      </c>
      <c r="E1371" s="29" t="s">
        <v>2</v>
      </c>
      <c r="F1371" s="29" t="s">
        <v>2</v>
      </c>
      <c r="G1371" s="29" t="s">
        <v>2</v>
      </c>
      <c r="H1371" s="29" t="s">
        <v>2</v>
      </c>
      <c r="I1371" s="133" t="s">
        <v>3</v>
      </c>
      <c r="J1371" s="134">
        <v>2</v>
      </c>
      <c r="K1371" s="29" t="s">
        <v>2</v>
      </c>
      <c r="L1371" s="29" t="s">
        <v>2</v>
      </c>
      <c r="M1371" s="29" t="s">
        <v>2</v>
      </c>
      <c r="N1371" s="29" t="s">
        <v>3</v>
      </c>
      <c r="O1371" s="1"/>
      <c r="P1371" s="29" t="s">
        <v>4</v>
      </c>
      <c r="Q1371" s="29"/>
      <c r="R1371" s="85" t="s">
        <v>3</v>
      </c>
      <c r="S1371" s="85" t="s">
        <v>3</v>
      </c>
      <c r="T1371" s="117" t="str">
        <f t="shared" si="126"/>
        <v>ja</v>
      </c>
      <c r="U1371" s="117" t="str">
        <f t="shared" si="127"/>
        <v>ja</v>
      </c>
      <c r="V1371" s="142" t="s">
        <v>4582</v>
      </c>
      <c r="W1371" s="118">
        <f t="shared" si="128"/>
        <v>2</v>
      </c>
      <c r="X1371" s="117" t="str">
        <f t="shared" si="129"/>
        <v>OK</v>
      </c>
      <c r="Y1371" s="117" t="str">
        <f t="shared" si="130"/>
        <v>keine</v>
      </c>
      <c r="Z1371" s="117" t="str">
        <f t="shared" si="131"/>
        <v>OK</v>
      </c>
    </row>
    <row r="1372" spans="1:26" s="117" customFormat="1" ht="12.75" hidden="1" customHeight="1" x14ac:dyDescent="0.35">
      <c r="A1372" s="29" t="s">
        <v>3650</v>
      </c>
      <c r="B1372" s="1" t="s">
        <v>1742</v>
      </c>
      <c r="C1372" s="29" t="s">
        <v>3</v>
      </c>
      <c r="D1372" s="29" t="s">
        <v>3</v>
      </c>
      <c r="E1372" s="29" t="s">
        <v>2</v>
      </c>
      <c r="F1372" s="29" t="s">
        <v>2</v>
      </c>
      <c r="G1372" s="29" t="s">
        <v>2</v>
      </c>
      <c r="H1372" s="29" t="s">
        <v>2</v>
      </c>
      <c r="I1372" s="29" t="s">
        <v>3</v>
      </c>
      <c r="J1372" s="30">
        <v>1</v>
      </c>
      <c r="K1372" s="29" t="s">
        <v>2</v>
      </c>
      <c r="L1372" s="29" t="s">
        <v>2</v>
      </c>
      <c r="M1372" s="29" t="s">
        <v>2</v>
      </c>
      <c r="N1372" s="29" t="s">
        <v>3</v>
      </c>
      <c r="O1372" s="1"/>
      <c r="P1372" s="29" t="s">
        <v>4</v>
      </c>
      <c r="Q1372" s="29"/>
      <c r="R1372" s="85" t="s">
        <v>2</v>
      </c>
      <c r="S1372" s="85" t="s">
        <v>2</v>
      </c>
      <c r="T1372" s="117" t="str">
        <f t="shared" si="126"/>
        <v>ja</v>
      </c>
      <c r="U1372" s="117" t="str">
        <f t="shared" si="127"/>
        <v>ja</v>
      </c>
      <c r="V1372" s="142" t="s">
        <v>4591</v>
      </c>
      <c r="W1372" s="118">
        <f t="shared" si="128"/>
        <v>1</v>
      </c>
      <c r="X1372" s="117" t="str">
        <f t="shared" si="129"/>
        <v>OK</v>
      </c>
      <c r="Y1372" s="117" t="str">
        <f t="shared" si="130"/>
        <v>keine</v>
      </c>
      <c r="Z1372" s="117" t="str">
        <f t="shared" si="131"/>
        <v>OK</v>
      </c>
    </row>
    <row r="1373" spans="1:26" s="117" customFormat="1" ht="12.75" hidden="1" customHeight="1" x14ac:dyDescent="0.35">
      <c r="A1373" s="29" t="s">
        <v>3651</v>
      </c>
      <c r="B1373" s="1" t="s">
        <v>169</v>
      </c>
      <c r="C1373" s="29" t="s">
        <v>3</v>
      </c>
      <c r="D1373" s="29" t="s">
        <v>3</v>
      </c>
      <c r="E1373" s="29" t="s">
        <v>2</v>
      </c>
      <c r="F1373" s="29" t="s">
        <v>2</v>
      </c>
      <c r="G1373" s="29" t="s">
        <v>2</v>
      </c>
      <c r="H1373" s="29" t="s">
        <v>2</v>
      </c>
      <c r="I1373" s="29" t="s">
        <v>3</v>
      </c>
      <c r="J1373" s="30">
        <v>1</v>
      </c>
      <c r="K1373" s="29" t="s">
        <v>2</v>
      </c>
      <c r="L1373" s="29" t="s">
        <v>2</v>
      </c>
      <c r="M1373" s="29" t="s">
        <v>2</v>
      </c>
      <c r="N1373" s="29" t="s">
        <v>3</v>
      </c>
      <c r="O1373" s="1"/>
      <c r="P1373" s="29" t="s">
        <v>4</v>
      </c>
      <c r="Q1373" s="29"/>
      <c r="R1373" s="85" t="s">
        <v>2</v>
      </c>
      <c r="S1373" s="85" t="s">
        <v>2</v>
      </c>
      <c r="T1373" s="117" t="str">
        <f t="shared" si="126"/>
        <v>ja</v>
      </c>
      <c r="U1373" s="117" t="str">
        <f t="shared" si="127"/>
        <v>ja</v>
      </c>
      <c r="V1373" s="142" t="s">
        <v>4585</v>
      </c>
      <c r="W1373" s="118">
        <f t="shared" si="128"/>
        <v>1</v>
      </c>
      <c r="X1373" s="117" t="str">
        <f t="shared" si="129"/>
        <v>OK</v>
      </c>
      <c r="Y1373" s="117" t="str">
        <f t="shared" si="130"/>
        <v>keine</v>
      </c>
      <c r="Z1373" s="117" t="str">
        <f t="shared" si="131"/>
        <v>OK</v>
      </c>
    </row>
    <row r="1374" spans="1:26" s="117" customFormat="1" ht="12.75" hidden="1" customHeight="1" x14ac:dyDescent="0.35">
      <c r="A1374" s="29" t="s">
        <v>3652</v>
      </c>
      <c r="B1374" s="1" t="s">
        <v>1684</v>
      </c>
      <c r="C1374" s="29" t="s">
        <v>3</v>
      </c>
      <c r="D1374" s="29" t="s">
        <v>3</v>
      </c>
      <c r="E1374" s="29" t="s">
        <v>2</v>
      </c>
      <c r="F1374" s="29" t="s">
        <v>2</v>
      </c>
      <c r="G1374" s="29" t="s">
        <v>2</v>
      </c>
      <c r="H1374" s="29" t="s">
        <v>2</v>
      </c>
      <c r="I1374" s="29" t="s">
        <v>3</v>
      </c>
      <c r="J1374" s="30">
        <v>4</v>
      </c>
      <c r="K1374" s="29" t="s">
        <v>2</v>
      </c>
      <c r="L1374" s="29" t="s">
        <v>2</v>
      </c>
      <c r="M1374" s="29" t="s">
        <v>2</v>
      </c>
      <c r="N1374" s="29" t="s">
        <v>3</v>
      </c>
      <c r="O1374" s="1" t="s">
        <v>2412</v>
      </c>
      <c r="P1374" s="29" t="s">
        <v>4438</v>
      </c>
      <c r="Q1374" s="29"/>
      <c r="R1374" s="85" t="s">
        <v>2</v>
      </c>
      <c r="S1374" s="85" t="s">
        <v>2</v>
      </c>
      <c r="T1374" s="117" t="str">
        <f t="shared" si="126"/>
        <v>ja</v>
      </c>
      <c r="U1374" s="117" t="str">
        <f t="shared" si="127"/>
        <v>ja</v>
      </c>
      <c r="V1374" s="142" t="s">
        <v>4583</v>
      </c>
      <c r="W1374" s="118">
        <f t="shared" si="128"/>
        <v>4</v>
      </c>
      <c r="X1374" s="117" t="str">
        <f t="shared" si="129"/>
        <v>OK</v>
      </c>
      <c r="Y1374" s="117" t="str">
        <f t="shared" si="130"/>
        <v>1193/1207/1195</v>
      </c>
      <c r="Z1374" s="117" t="str">
        <f t="shared" si="131"/>
        <v>OK</v>
      </c>
    </row>
    <row r="1375" spans="1:26" s="117" customFormat="1" ht="12.75" hidden="1" customHeight="1" x14ac:dyDescent="0.35">
      <c r="A1375" s="29" t="s">
        <v>3653</v>
      </c>
      <c r="B1375" s="1" t="s">
        <v>1411</v>
      </c>
      <c r="C1375" s="29" t="s">
        <v>3</v>
      </c>
      <c r="D1375" s="29" t="s">
        <v>3</v>
      </c>
      <c r="E1375" s="29" t="s">
        <v>2</v>
      </c>
      <c r="F1375" s="29" t="s">
        <v>2</v>
      </c>
      <c r="G1375" s="29" t="s">
        <v>2</v>
      </c>
      <c r="H1375" s="29" t="s">
        <v>2</v>
      </c>
      <c r="I1375" s="29" t="s">
        <v>3</v>
      </c>
      <c r="J1375" s="30">
        <v>1</v>
      </c>
      <c r="K1375" s="29" t="s">
        <v>2</v>
      </c>
      <c r="L1375" s="29" t="s">
        <v>2</v>
      </c>
      <c r="M1375" s="29" t="s">
        <v>2</v>
      </c>
      <c r="N1375" s="29" t="s">
        <v>3</v>
      </c>
      <c r="O1375" s="1"/>
      <c r="P1375" s="29" t="s">
        <v>4</v>
      </c>
      <c r="Q1375" s="29"/>
      <c r="R1375" s="85" t="s">
        <v>2</v>
      </c>
      <c r="S1375" s="85" t="s">
        <v>2</v>
      </c>
      <c r="T1375" s="117" t="str">
        <f t="shared" si="126"/>
        <v>ja</v>
      </c>
      <c r="U1375" s="117" t="str">
        <f t="shared" si="127"/>
        <v>ja</v>
      </c>
      <c r="V1375" s="142" t="s">
        <v>4585</v>
      </c>
      <c r="W1375" s="118">
        <f t="shared" si="128"/>
        <v>1</v>
      </c>
      <c r="X1375" s="117" t="str">
        <f t="shared" si="129"/>
        <v>OK</v>
      </c>
      <c r="Y1375" s="117" t="str">
        <f t="shared" si="130"/>
        <v>keine</v>
      </c>
      <c r="Z1375" s="117" t="str">
        <f t="shared" si="131"/>
        <v>OK</v>
      </c>
    </row>
    <row r="1376" spans="1:26" s="117" customFormat="1" ht="12.75" hidden="1" customHeight="1" x14ac:dyDescent="0.35">
      <c r="A1376" s="29" t="s">
        <v>3654</v>
      </c>
      <c r="B1376" s="1" t="s">
        <v>1743</v>
      </c>
      <c r="C1376" s="29" t="s">
        <v>3</v>
      </c>
      <c r="D1376" s="29" t="s">
        <v>3</v>
      </c>
      <c r="E1376" s="29" t="s">
        <v>2</v>
      </c>
      <c r="F1376" s="29" t="s">
        <v>2</v>
      </c>
      <c r="G1376" s="29" t="s">
        <v>2</v>
      </c>
      <c r="H1376" s="29" t="s">
        <v>2</v>
      </c>
      <c r="I1376" s="29" t="s">
        <v>3</v>
      </c>
      <c r="J1376" s="30">
        <v>1</v>
      </c>
      <c r="K1376" s="29" t="s">
        <v>2</v>
      </c>
      <c r="L1376" s="29" t="s">
        <v>2</v>
      </c>
      <c r="M1376" s="29" t="s">
        <v>2</v>
      </c>
      <c r="N1376" s="29" t="s">
        <v>3</v>
      </c>
      <c r="O1376" s="1"/>
      <c r="P1376" s="29" t="s">
        <v>4</v>
      </c>
      <c r="Q1376" s="29"/>
      <c r="R1376" s="85" t="s">
        <v>2</v>
      </c>
      <c r="S1376" s="85" t="s">
        <v>2</v>
      </c>
      <c r="T1376" s="117" t="str">
        <f t="shared" si="126"/>
        <v>ja</v>
      </c>
      <c r="U1376" s="117" t="str">
        <f t="shared" si="127"/>
        <v>ja</v>
      </c>
      <c r="V1376" s="142" t="s">
        <v>4585</v>
      </c>
      <c r="W1376" s="118">
        <f t="shared" si="128"/>
        <v>1</v>
      </c>
      <c r="X1376" s="117" t="str">
        <f t="shared" si="129"/>
        <v>OK</v>
      </c>
      <c r="Y1376" s="117" t="str">
        <f t="shared" si="130"/>
        <v>keine</v>
      </c>
      <c r="Z1376" s="117" t="str">
        <f t="shared" si="131"/>
        <v>OK</v>
      </c>
    </row>
    <row r="1377" spans="1:26" s="117" customFormat="1" ht="12.75" hidden="1" customHeight="1" x14ac:dyDescent="0.35">
      <c r="A1377" s="29" t="s">
        <v>3655</v>
      </c>
      <c r="B1377" s="1" t="s">
        <v>1744</v>
      </c>
      <c r="C1377" s="29" t="s">
        <v>3</v>
      </c>
      <c r="D1377" s="29" t="s">
        <v>3</v>
      </c>
      <c r="E1377" s="29" t="s">
        <v>2</v>
      </c>
      <c r="F1377" s="29" t="s">
        <v>2</v>
      </c>
      <c r="G1377" s="29" t="s">
        <v>2</v>
      </c>
      <c r="H1377" s="29" t="s">
        <v>2</v>
      </c>
      <c r="I1377" s="29" t="s">
        <v>3</v>
      </c>
      <c r="J1377" s="30">
        <v>3</v>
      </c>
      <c r="K1377" s="29" t="s">
        <v>2</v>
      </c>
      <c r="L1377" s="29" t="s">
        <v>2</v>
      </c>
      <c r="M1377" s="29" t="s">
        <v>2</v>
      </c>
      <c r="N1377" s="29" t="s">
        <v>3</v>
      </c>
      <c r="O1377" s="1"/>
      <c r="P1377" s="29" t="s">
        <v>4</v>
      </c>
      <c r="Q1377" s="29"/>
      <c r="R1377" s="85" t="s">
        <v>2</v>
      </c>
      <c r="S1377" s="85" t="s">
        <v>2</v>
      </c>
      <c r="T1377" s="117" t="str">
        <f t="shared" si="126"/>
        <v>ja</v>
      </c>
      <c r="U1377" s="117" t="str">
        <f t="shared" si="127"/>
        <v>ja</v>
      </c>
      <c r="V1377" s="142" t="s">
        <v>4591</v>
      </c>
      <c r="W1377" s="118">
        <f t="shared" si="128"/>
        <v>3</v>
      </c>
      <c r="X1377" s="117" t="str">
        <f t="shared" si="129"/>
        <v>OK</v>
      </c>
      <c r="Y1377" s="117" t="str">
        <f t="shared" si="130"/>
        <v>keine</v>
      </c>
      <c r="Z1377" s="117" t="str">
        <f t="shared" si="131"/>
        <v>OK</v>
      </c>
    </row>
    <row r="1378" spans="1:26" s="117" customFormat="1" ht="12.75" hidden="1" customHeight="1" x14ac:dyDescent="0.35">
      <c r="A1378" s="29" t="s">
        <v>3656</v>
      </c>
      <c r="B1378" s="1" t="s">
        <v>1999</v>
      </c>
      <c r="C1378" s="29" t="s">
        <v>3</v>
      </c>
      <c r="D1378" s="29" t="s">
        <v>3</v>
      </c>
      <c r="E1378" s="29" t="s">
        <v>2</v>
      </c>
      <c r="F1378" s="29" t="s">
        <v>2</v>
      </c>
      <c r="G1378" s="29" t="s">
        <v>2</v>
      </c>
      <c r="H1378" s="29" t="s">
        <v>2</v>
      </c>
      <c r="I1378" s="29" t="s">
        <v>3</v>
      </c>
      <c r="J1378" s="30">
        <v>2</v>
      </c>
      <c r="K1378" s="29" t="s">
        <v>2</v>
      </c>
      <c r="L1378" s="29" t="s">
        <v>2</v>
      </c>
      <c r="M1378" s="29" t="s">
        <v>2</v>
      </c>
      <c r="N1378" s="29" t="s">
        <v>3</v>
      </c>
      <c r="O1378" s="1"/>
      <c r="P1378" s="29" t="s">
        <v>4</v>
      </c>
      <c r="Q1378" s="29"/>
      <c r="R1378" s="85" t="s">
        <v>2</v>
      </c>
      <c r="S1378" s="85" t="s">
        <v>2</v>
      </c>
      <c r="T1378" s="117" t="str">
        <f t="shared" si="126"/>
        <v>ja</v>
      </c>
      <c r="U1378" s="117" t="str">
        <f t="shared" si="127"/>
        <v>ja</v>
      </c>
      <c r="V1378" s="142" t="s">
        <v>4591</v>
      </c>
      <c r="W1378" s="118">
        <f t="shared" si="128"/>
        <v>2</v>
      </c>
      <c r="X1378" s="117" t="str">
        <f t="shared" si="129"/>
        <v>OK</v>
      </c>
      <c r="Y1378" s="117" t="str">
        <f t="shared" si="130"/>
        <v>keine</v>
      </c>
      <c r="Z1378" s="117" t="str">
        <f t="shared" si="131"/>
        <v>OK</v>
      </c>
    </row>
    <row r="1379" spans="1:26" s="117" customFormat="1" ht="12.75" hidden="1" customHeight="1" x14ac:dyDescent="0.35">
      <c r="A1379" s="29" t="s">
        <v>3657</v>
      </c>
      <c r="B1379" s="1" t="s">
        <v>1745</v>
      </c>
      <c r="C1379" s="29" t="s">
        <v>3</v>
      </c>
      <c r="D1379" s="29" t="s">
        <v>3</v>
      </c>
      <c r="E1379" s="29" t="s">
        <v>2</v>
      </c>
      <c r="F1379" s="29" t="s">
        <v>2</v>
      </c>
      <c r="G1379" s="29" t="s">
        <v>2</v>
      </c>
      <c r="H1379" s="29" t="s">
        <v>2</v>
      </c>
      <c r="I1379" s="29" t="s">
        <v>3</v>
      </c>
      <c r="J1379" s="30">
        <v>2</v>
      </c>
      <c r="K1379" s="29" t="s">
        <v>2</v>
      </c>
      <c r="L1379" s="29" t="s">
        <v>2</v>
      </c>
      <c r="M1379" s="29" t="s">
        <v>2</v>
      </c>
      <c r="N1379" s="29" t="s">
        <v>3</v>
      </c>
      <c r="O1379" s="1"/>
      <c r="P1379" s="29" t="s">
        <v>4</v>
      </c>
      <c r="Q1379" s="29"/>
      <c r="R1379" s="85" t="s">
        <v>2</v>
      </c>
      <c r="S1379" s="85" t="s">
        <v>2</v>
      </c>
      <c r="T1379" s="117" t="str">
        <f t="shared" si="126"/>
        <v>ja</v>
      </c>
      <c r="U1379" s="117" t="str">
        <f t="shared" si="127"/>
        <v>ja</v>
      </c>
      <c r="V1379" s="142" t="s">
        <v>4591</v>
      </c>
      <c r="W1379" s="118">
        <f t="shared" si="128"/>
        <v>2</v>
      </c>
      <c r="X1379" s="117" t="str">
        <f t="shared" si="129"/>
        <v>OK</v>
      </c>
      <c r="Y1379" s="117" t="str">
        <f t="shared" si="130"/>
        <v>keine</v>
      </c>
      <c r="Z1379" s="117" t="str">
        <f t="shared" si="131"/>
        <v>OK</v>
      </c>
    </row>
    <row r="1380" spans="1:26" s="117" customFormat="1" ht="12.75" hidden="1" customHeight="1" x14ac:dyDescent="0.35">
      <c r="A1380" s="29" t="s">
        <v>3658</v>
      </c>
      <c r="B1380" s="1" t="s">
        <v>1746</v>
      </c>
      <c r="C1380" s="29" t="s">
        <v>3</v>
      </c>
      <c r="D1380" s="29" t="s">
        <v>3</v>
      </c>
      <c r="E1380" s="29" t="s">
        <v>2</v>
      </c>
      <c r="F1380" s="29" t="s">
        <v>2</v>
      </c>
      <c r="G1380" s="29" t="s">
        <v>2</v>
      </c>
      <c r="H1380" s="29" t="s">
        <v>2</v>
      </c>
      <c r="I1380" s="29" t="s">
        <v>3</v>
      </c>
      <c r="J1380" s="30">
        <v>2</v>
      </c>
      <c r="K1380" s="29" t="s">
        <v>2</v>
      </c>
      <c r="L1380" s="29" t="s">
        <v>2</v>
      </c>
      <c r="M1380" s="29" t="s">
        <v>2</v>
      </c>
      <c r="N1380" s="29" t="s">
        <v>3</v>
      </c>
      <c r="O1380" s="1"/>
      <c r="P1380" s="29" t="s">
        <v>4</v>
      </c>
      <c r="Q1380" s="29"/>
      <c r="R1380" s="85" t="s">
        <v>3</v>
      </c>
      <c r="S1380" s="85" t="s">
        <v>3</v>
      </c>
      <c r="T1380" s="117" t="str">
        <f t="shared" si="126"/>
        <v>ja</v>
      </c>
      <c r="U1380" s="117" t="str">
        <f t="shared" si="127"/>
        <v>ja</v>
      </c>
      <c r="V1380" s="142" t="s">
        <v>4591</v>
      </c>
      <c r="W1380" s="118">
        <f t="shared" si="128"/>
        <v>2</v>
      </c>
      <c r="X1380" s="117" t="str">
        <f t="shared" si="129"/>
        <v>OK</v>
      </c>
      <c r="Y1380" s="117" t="str">
        <f t="shared" si="130"/>
        <v>keine</v>
      </c>
      <c r="Z1380" s="117" t="str">
        <f t="shared" si="131"/>
        <v>OK</v>
      </c>
    </row>
    <row r="1381" spans="1:26" s="117" customFormat="1" ht="12.75" hidden="1" customHeight="1" x14ac:dyDescent="0.35">
      <c r="A1381" s="29" t="s">
        <v>2197</v>
      </c>
      <c r="B1381" s="1" t="s">
        <v>2196</v>
      </c>
      <c r="C1381" s="29" t="s">
        <v>3</v>
      </c>
      <c r="D1381" s="29" t="s">
        <v>3</v>
      </c>
      <c r="E1381" s="29" t="s">
        <v>2</v>
      </c>
      <c r="F1381" s="29" t="s">
        <v>2</v>
      </c>
      <c r="G1381" s="29" t="s">
        <v>2</v>
      </c>
      <c r="H1381" s="29" t="s">
        <v>2</v>
      </c>
      <c r="I1381" s="29" t="s">
        <v>3</v>
      </c>
      <c r="J1381" s="30">
        <v>2</v>
      </c>
      <c r="K1381" s="29" t="s">
        <v>2</v>
      </c>
      <c r="L1381" s="29" t="s">
        <v>2</v>
      </c>
      <c r="M1381" s="29" t="s">
        <v>2</v>
      </c>
      <c r="N1381" s="29" t="s">
        <v>3</v>
      </c>
      <c r="O1381" s="1"/>
      <c r="P1381" s="29" t="s">
        <v>4</v>
      </c>
      <c r="Q1381" s="29"/>
      <c r="R1381" s="85" t="s">
        <v>3</v>
      </c>
      <c r="S1381" s="85" t="s">
        <v>3</v>
      </c>
      <c r="T1381" s="117" t="str">
        <f t="shared" si="126"/>
        <v>ja</v>
      </c>
      <c r="U1381" s="117" t="str">
        <f t="shared" si="127"/>
        <v>ja</v>
      </c>
      <c r="V1381" s="142" t="s">
        <v>4596</v>
      </c>
      <c r="W1381" s="118">
        <f t="shared" si="128"/>
        <v>2</v>
      </c>
      <c r="X1381" s="117" t="str">
        <f t="shared" si="129"/>
        <v>OK</v>
      </c>
      <c r="Y1381" s="117" t="str">
        <f t="shared" si="130"/>
        <v>keine</v>
      </c>
      <c r="Z1381" s="117" t="str">
        <f t="shared" si="131"/>
        <v>OK</v>
      </c>
    </row>
    <row r="1382" spans="1:26" s="117" customFormat="1" ht="12.75" hidden="1" customHeight="1" x14ac:dyDescent="0.35">
      <c r="A1382" s="29" t="s">
        <v>3659</v>
      </c>
      <c r="B1382" s="1" t="s">
        <v>1131</v>
      </c>
      <c r="C1382" s="29" t="s">
        <v>3</v>
      </c>
      <c r="D1382" s="29" t="s">
        <v>3</v>
      </c>
      <c r="E1382" s="29" t="s">
        <v>2</v>
      </c>
      <c r="F1382" s="29" t="s">
        <v>2</v>
      </c>
      <c r="G1382" s="29" t="s">
        <v>2</v>
      </c>
      <c r="H1382" s="29" t="s">
        <v>2</v>
      </c>
      <c r="I1382" s="29" t="s">
        <v>3</v>
      </c>
      <c r="J1382" s="30">
        <v>1</v>
      </c>
      <c r="K1382" s="29" t="s">
        <v>2</v>
      </c>
      <c r="L1382" s="29" t="s">
        <v>2</v>
      </c>
      <c r="M1382" s="29" t="s">
        <v>2</v>
      </c>
      <c r="N1382" s="29" t="s">
        <v>3</v>
      </c>
      <c r="O1382" s="1"/>
      <c r="P1382" s="29" t="s">
        <v>4</v>
      </c>
      <c r="Q1382" s="29"/>
      <c r="R1382" s="85" t="s">
        <v>2</v>
      </c>
      <c r="S1382" s="85" t="s">
        <v>2</v>
      </c>
      <c r="T1382" s="117" t="str">
        <f t="shared" si="126"/>
        <v>ja</v>
      </c>
      <c r="U1382" s="117" t="str">
        <f t="shared" si="127"/>
        <v>ja</v>
      </c>
      <c r="V1382" s="142" t="s">
        <v>4580</v>
      </c>
      <c r="W1382" s="118">
        <f t="shared" si="128"/>
        <v>1</v>
      </c>
      <c r="X1382" s="117" t="str">
        <f t="shared" si="129"/>
        <v>OK</v>
      </c>
      <c r="Y1382" s="117" t="str">
        <f t="shared" si="130"/>
        <v>keine</v>
      </c>
      <c r="Z1382" s="117" t="str">
        <f t="shared" si="131"/>
        <v>OK</v>
      </c>
    </row>
    <row r="1383" spans="1:26" s="117" customFormat="1" ht="12.75" hidden="1" customHeight="1" x14ac:dyDescent="0.35">
      <c r="A1383" s="29" t="s">
        <v>3660</v>
      </c>
      <c r="B1383" s="1" t="s">
        <v>328</v>
      </c>
      <c r="C1383" s="29" t="s">
        <v>2</v>
      </c>
      <c r="D1383" s="29" t="s">
        <v>2</v>
      </c>
      <c r="E1383" s="29" t="s">
        <v>2</v>
      </c>
      <c r="F1383" s="29" t="s">
        <v>2</v>
      </c>
      <c r="G1383" s="29" t="s">
        <v>2</v>
      </c>
      <c r="H1383" s="29" t="s">
        <v>2</v>
      </c>
      <c r="I1383" s="29" t="s">
        <v>2</v>
      </c>
      <c r="J1383" s="30" t="s">
        <v>2</v>
      </c>
      <c r="K1383" s="29" t="s">
        <v>2</v>
      </c>
      <c r="L1383" s="29" t="s">
        <v>2</v>
      </c>
      <c r="M1383" s="29" t="s">
        <v>2</v>
      </c>
      <c r="N1383" s="29" t="s">
        <v>2</v>
      </c>
      <c r="O1383" s="1" t="s">
        <v>2411</v>
      </c>
      <c r="P1383" s="29" t="s">
        <v>59</v>
      </c>
      <c r="Q1383" s="29"/>
      <c r="R1383" s="85" t="s">
        <v>2</v>
      </c>
      <c r="S1383" s="85" t="s">
        <v>2</v>
      </c>
      <c r="T1383" s="117" t="str">
        <f t="shared" si="126"/>
        <v>nein</v>
      </c>
      <c r="U1383" s="117" t="str">
        <f t="shared" si="127"/>
        <v>nein</v>
      </c>
      <c r="V1383" s="142" t="s">
        <v>2411</v>
      </c>
      <c r="W1383" s="118" t="str">
        <f t="shared" si="128"/>
        <v>nein</v>
      </c>
      <c r="X1383" s="117" t="str">
        <f t="shared" si="129"/>
        <v>OK</v>
      </c>
      <c r="Y1383" s="117" t="str">
        <f t="shared" si="130"/>
        <v>nicht FK (Vereins-RS)</v>
      </c>
      <c r="Z1383" s="117" t="str">
        <f t="shared" si="131"/>
        <v>OK</v>
      </c>
    </row>
    <row r="1384" spans="1:26" s="117" customFormat="1" ht="12.75" hidden="1" customHeight="1" x14ac:dyDescent="0.35">
      <c r="A1384" s="29" t="s">
        <v>3661</v>
      </c>
      <c r="B1384" s="1" t="s">
        <v>807</v>
      </c>
      <c r="C1384" s="29" t="s">
        <v>3</v>
      </c>
      <c r="D1384" s="29" t="s">
        <v>3</v>
      </c>
      <c r="E1384" s="29" t="s">
        <v>2</v>
      </c>
      <c r="F1384" s="29" t="s">
        <v>2</v>
      </c>
      <c r="G1384" s="29" t="s">
        <v>2</v>
      </c>
      <c r="H1384" s="29" t="s">
        <v>2</v>
      </c>
      <c r="I1384" s="29" t="s">
        <v>3</v>
      </c>
      <c r="J1384" s="30">
        <v>1</v>
      </c>
      <c r="K1384" s="29" t="s">
        <v>2</v>
      </c>
      <c r="L1384" s="29" t="s">
        <v>2</v>
      </c>
      <c r="M1384" s="29" t="s">
        <v>2</v>
      </c>
      <c r="N1384" s="29" t="s">
        <v>3</v>
      </c>
      <c r="O1384" s="1"/>
      <c r="P1384" s="29" t="s">
        <v>4</v>
      </c>
      <c r="Q1384" s="29"/>
      <c r="R1384" s="85" t="s">
        <v>2</v>
      </c>
      <c r="S1384" s="85" t="s">
        <v>2</v>
      </c>
      <c r="T1384" s="117" t="str">
        <f t="shared" si="126"/>
        <v>ja</v>
      </c>
      <c r="U1384" s="117" t="str">
        <f t="shared" si="127"/>
        <v>ja</v>
      </c>
      <c r="V1384" s="142" t="s">
        <v>4577</v>
      </c>
      <c r="W1384" s="118">
        <f t="shared" si="128"/>
        <v>1</v>
      </c>
      <c r="X1384" s="117" t="str">
        <f t="shared" si="129"/>
        <v>OK</v>
      </c>
      <c r="Y1384" s="117" t="str">
        <f t="shared" si="130"/>
        <v>keine</v>
      </c>
      <c r="Z1384" s="117" t="str">
        <f t="shared" si="131"/>
        <v>OK</v>
      </c>
    </row>
    <row r="1385" spans="1:26" s="117" customFormat="1" ht="12.75" hidden="1" customHeight="1" x14ac:dyDescent="0.35">
      <c r="A1385" s="29" t="s">
        <v>3662</v>
      </c>
      <c r="B1385" s="1" t="s">
        <v>773</v>
      </c>
      <c r="C1385" s="29" t="s">
        <v>3</v>
      </c>
      <c r="D1385" s="29" t="s">
        <v>3</v>
      </c>
      <c r="E1385" s="29" t="s">
        <v>2</v>
      </c>
      <c r="F1385" s="29" t="s">
        <v>2</v>
      </c>
      <c r="G1385" s="29" t="s">
        <v>2</v>
      </c>
      <c r="H1385" s="29" t="s">
        <v>2</v>
      </c>
      <c r="I1385" s="29" t="s">
        <v>3</v>
      </c>
      <c r="J1385" s="30">
        <v>1</v>
      </c>
      <c r="K1385" s="29" t="s">
        <v>2</v>
      </c>
      <c r="L1385" s="29" t="s">
        <v>2</v>
      </c>
      <c r="M1385" s="29" t="s">
        <v>2</v>
      </c>
      <c r="N1385" s="29" t="s">
        <v>3</v>
      </c>
      <c r="O1385" s="1"/>
      <c r="P1385" s="29" t="s">
        <v>4</v>
      </c>
      <c r="Q1385" s="29"/>
      <c r="R1385" s="85" t="s">
        <v>3</v>
      </c>
      <c r="S1385" s="85" t="s">
        <v>3</v>
      </c>
      <c r="T1385" s="117" t="str">
        <f t="shared" si="126"/>
        <v>ja</v>
      </c>
      <c r="U1385" s="117" t="str">
        <f t="shared" si="127"/>
        <v>ja</v>
      </c>
      <c r="V1385" s="142" t="s">
        <v>4622</v>
      </c>
      <c r="W1385" s="118">
        <f t="shared" si="128"/>
        <v>1</v>
      </c>
      <c r="X1385" s="117" t="str">
        <f t="shared" si="129"/>
        <v>OK</v>
      </c>
      <c r="Y1385" s="117" t="str">
        <f t="shared" si="130"/>
        <v>keine</v>
      </c>
      <c r="Z1385" s="117" t="str">
        <f t="shared" si="131"/>
        <v>OK</v>
      </c>
    </row>
    <row r="1386" spans="1:26" s="117" customFormat="1" ht="12.75" hidden="1" customHeight="1" x14ac:dyDescent="0.35">
      <c r="A1386" s="29" t="s">
        <v>3663</v>
      </c>
      <c r="B1386" s="1" t="s">
        <v>376</v>
      </c>
      <c r="C1386" s="29" t="s">
        <v>3</v>
      </c>
      <c r="D1386" s="29" t="s">
        <v>3</v>
      </c>
      <c r="E1386" s="29" t="s">
        <v>2</v>
      </c>
      <c r="F1386" s="29" t="s">
        <v>2</v>
      </c>
      <c r="G1386" s="29" t="s">
        <v>2</v>
      </c>
      <c r="H1386" s="29" t="s">
        <v>2</v>
      </c>
      <c r="I1386" s="29" t="s">
        <v>3</v>
      </c>
      <c r="J1386" s="30">
        <v>3</v>
      </c>
      <c r="K1386" s="29" t="s">
        <v>2</v>
      </c>
      <c r="L1386" s="29" t="s">
        <v>2</v>
      </c>
      <c r="M1386" s="29" t="s">
        <v>2</v>
      </c>
      <c r="N1386" s="29" t="s">
        <v>3</v>
      </c>
      <c r="O1386" s="1"/>
      <c r="P1386" s="29" t="s">
        <v>4</v>
      </c>
      <c r="Q1386" s="29"/>
      <c r="R1386" s="85" t="s">
        <v>3</v>
      </c>
      <c r="S1386" s="85" t="s">
        <v>3</v>
      </c>
      <c r="T1386" s="117" t="str">
        <f t="shared" si="126"/>
        <v>ja</v>
      </c>
      <c r="U1386" s="117" t="str">
        <f t="shared" si="127"/>
        <v>ja</v>
      </c>
      <c r="V1386" s="142" t="s">
        <v>4581</v>
      </c>
      <c r="W1386" s="118">
        <f t="shared" si="128"/>
        <v>3</v>
      </c>
      <c r="X1386" s="117" t="str">
        <f t="shared" si="129"/>
        <v>OK</v>
      </c>
      <c r="Y1386" s="117" t="str">
        <f t="shared" si="130"/>
        <v>keine</v>
      </c>
      <c r="Z1386" s="117" t="str">
        <f t="shared" si="131"/>
        <v>OK</v>
      </c>
    </row>
    <row r="1387" spans="1:26" s="117" customFormat="1" ht="12.75" hidden="1" customHeight="1" x14ac:dyDescent="0.35">
      <c r="A1387" s="29" t="s">
        <v>3664</v>
      </c>
      <c r="B1387" s="1" t="s">
        <v>1000</v>
      </c>
      <c r="C1387" s="29" t="s">
        <v>3</v>
      </c>
      <c r="D1387" s="29" t="s">
        <v>3</v>
      </c>
      <c r="E1387" s="29" t="s">
        <v>2</v>
      </c>
      <c r="F1387" s="29" t="s">
        <v>2</v>
      </c>
      <c r="G1387" s="29" t="s">
        <v>2</v>
      </c>
      <c r="H1387" s="29" t="s">
        <v>2</v>
      </c>
      <c r="I1387" s="29" t="s">
        <v>3</v>
      </c>
      <c r="J1387" s="30">
        <v>1</v>
      </c>
      <c r="K1387" s="29" t="s">
        <v>2</v>
      </c>
      <c r="L1387" s="29" t="s">
        <v>2</v>
      </c>
      <c r="M1387" s="29" t="s">
        <v>2</v>
      </c>
      <c r="N1387" s="29" t="s">
        <v>3</v>
      </c>
      <c r="O1387" s="1"/>
      <c r="P1387" s="29" t="s">
        <v>4</v>
      </c>
      <c r="Q1387" s="29"/>
      <c r="R1387" s="85" t="s">
        <v>2</v>
      </c>
      <c r="S1387" s="85" t="s">
        <v>2</v>
      </c>
      <c r="T1387" s="117" t="str">
        <f t="shared" si="126"/>
        <v>ja</v>
      </c>
      <c r="U1387" s="117" t="str">
        <f t="shared" si="127"/>
        <v>ja</v>
      </c>
      <c r="V1387" s="142" t="s">
        <v>4591</v>
      </c>
      <c r="W1387" s="118">
        <f t="shared" si="128"/>
        <v>1</v>
      </c>
      <c r="X1387" s="117" t="str">
        <f t="shared" si="129"/>
        <v>OK</v>
      </c>
      <c r="Y1387" s="117" t="str">
        <f t="shared" si="130"/>
        <v>keine</v>
      </c>
      <c r="Z1387" s="117" t="str">
        <f t="shared" si="131"/>
        <v>OK</v>
      </c>
    </row>
    <row r="1388" spans="1:26" s="117" customFormat="1" ht="12.75" hidden="1" customHeight="1" x14ac:dyDescent="0.35">
      <c r="A1388" s="29" t="s">
        <v>3665</v>
      </c>
      <c r="B1388" s="1" t="s">
        <v>1271</v>
      </c>
      <c r="C1388" s="29" t="s">
        <v>3</v>
      </c>
      <c r="D1388" s="29" t="s">
        <v>3</v>
      </c>
      <c r="E1388" s="29" t="s">
        <v>2</v>
      </c>
      <c r="F1388" s="29" t="s">
        <v>2</v>
      </c>
      <c r="G1388" s="29" t="s">
        <v>2</v>
      </c>
      <c r="H1388" s="29" t="s">
        <v>2</v>
      </c>
      <c r="I1388" s="133" t="s">
        <v>3</v>
      </c>
      <c r="J1388" s="134">
        <v>3</v>
      </c>
      <c r="K1388" s="29" t="s">
        <v>2</v>
      </c>
      <c r="L1388" s="29" t="s">
        <v>2</v>
      </c>
      <c r="M1388" s="29" t="s">
        <v>2</v>
      </c>
      <c r="N1388" s="29" t="s">
        <v>3</v>
      </c>
      <c r="O1388" s="1"/>
      <c r="P1388" s="29" t="s">
        <v>4</v>
      </c>
      <c r="Q1388" s="29"/>
      <c r="R1388" s="85" t="s">
        <v>2</v>
      </c>
      <c r="S1388" s="85" t="s">
        <v>2</v>
      </c>
      <c r="T1388" s="117" t="str">
        <f t="shared" si="126"/>
        <v>ja</v>
      </c>
      <c r="U1388" s="117" t="str">
        <f t="shared" si="127"/>
        <v>ja</v>
      </c>
      <c r="V1388" s="142" t="s">
        <v>4602</v>
      </c>
      <c r="W1388" s="118">
        <f t="shared" si="128"/>
        <v>3</v>
      </c>
      <c r="X1388" s="117" t="str">
        <f t="shared" si="129"/>
        <v>OK</v>
      </c>
      <c r="Y1388" s="117" t="str">
        <f t="shared" si="130"/>
        <v>keine</v>
      </c>
      <c r="Z1388" s="117" t="str">
        <f t="shared" si="131"/>
        <v>OK</v>
      </c>
    </row>
    <row r="1389" spans="1:26" s="117" customFormat="1" ht="12.75" hidden="1" customHeight="1" x14ac:dyDescent="0.35">
      <c r="A1389" s="29" t="s">
        <v>2102</v>
      </c>
      <c r="B1389" s="1" t="s">
        <v>2101</v>
      </c>
      <c r="C1389" s="29" t="s">
        <v>3</v>
      </c>
      <c r="D1389" s="29" t="s">
        <v>3</v>
      </c>
      <c r="E1389" s="29" t="s">
        <v>2</v>
      </c>
      <c r="F1389" s="29" t="s">
        <v>2</v>
      </c>
      <c r="G1389" s="29" t="s">
        <v>2</v>
      </c>
      <c r="H1389" s="29" t="s">
        <v>2</v>
      </c>
      <c r="I1389" s="29" t="s">
        <v>3</v>
      </c>
      <c r="J1389" s="30">
        <v>1</v>
      </c>
      <c r="K1389" s="29" t="s">
        <v>2</v>
      </c>
      <c r="L1389" s="29" t="s">
        <v>2</v>
      </c>
      <c r="M1389" s="29" t="s">
        <v>2</v>
      </c>
      <c r="N1389" s="29" t="s">
        <v>3</v>
      </c>
      <c r="O1389" s="1"/>
      <c r="P1389" s="29" t="s">
        <v>4</v>
      </c>
      <c r="Q1389" s="29"/>
      <c r="R1389" s="85" t="s">
        <v>2</v>
      </c>
      <c r="S1389" s="85" t="s">
        <v>2</v>
      </c>
      <c r="T1389" s="117" t="str">
        <f t="shared" si="126"/>
        <v>ja</v>
      </c>
      <c r="U1389" s="117" t="str">
        <f t="shared" si="127"/>
        <v>ja</v>
      </c>
      <c r="V1389" s="142" t="s">
        <v>4594</v>
      </c>
      <c r="W1389" s="118">
        <f t="shared" si="128"/>
        <v>1</v>
      </c>
      <c r="X1389" s="117" t="str">
        <f t="shared" si="129"/>
        <v>OK</v>
      </c>
      <c r="Y1389" s="117" t="str">
        <f t="shared" si="130"/>
        <v>keine</v>
      </c>
      <c r="Z1389" s="117" t="str">
        <f t="shared" si="131"/>
        <v>OK</v>
      </c>
    </row>
    <row r="1390" spans="1:26" s="117" customFormat="1" ht="12.75" hidden="1" customHeight="1" x14ac:dyDescent="0.35">
      <c r="A1390" s="29" t="s">
        <v>3666</v>
      </c>
      <c r="B1390" s="1" t="s">
        <v>1525</v>
      </c>
      <c r="C1390" s="29" t="s">
        <v>3</v>
      </c>
      <c r="D1390" s="29" t="s">
        <v>3</v>
      </c>
      <c r="E1390" s="29" t="s">
        <v>2</v>
      </c>
      <c r="F1390" s="29" t="s">
        <v>2</v>
      </c>
      <c r="G1390" s="29" t="s">
        <v>2</v>
      </c>
      <c r="H1390" s="29" t="s">
        <v>2</v>
      </c>
      <c r="I1390" s="29" t="s">
        <v>3</v>
      </c>
      <c r="J1390" s="30">
        <v>2</v>
      </c>
      <c r="K1390" s="29" t="s">
        <v>2</v>
      </c>
      <c r="L1390" s="29" t="s">
        <v>2</v>
      </c>
      <c r="M1390" s="29" t="s">
        <v>2</v>
      </c>
      <c r="N1390" s="29" t="s">
        <v>3</v>
      </c>
      <c r="O1390" s="1"/>
      <c r="P1390" s="29" t="s">
        <v>4</v>
      </c>
      <c r="Q1390" s="29"/>
      <c r="R1390" s="85" t="s">
        <v>3</v>
      </c>
      <c r="S1390" s="85" t="s">
        <v>3</v>
      </c>
      <c r="T1390" s="117" t="str">
        <f t="shared" si="126"/>
        <v>ja</v>
      </c>
      <c r="U1390" s="117" t="str">
        <f t="shared" si="127"/>
        <v>ja</v>
      </c>
      <c r="V1390" s="142" t="s">
        <v>4577</v>
      </c>
      <c r="W1390" s="118">
        <f t="shared" si="128"/>
        <v>2</v>
      </c>
      <c r="X1390" s="117" t="str">
        <f t="shared" si="129"/>
        <v>OK</v>
      </c>
      <c r="Y1390" s="117" t="str">
        <f t="shared" si="130"/>
        <v>keine</v>
      </c>
      <c r="Z1390" s="117" t="str">
        <f t="shared" si="131"/>
        <v>OK</v>
      </c>
    </row>
    <row r="1391" spans="1:26" s="117" customFormat="1" ht="12.75" hidden="1" customHeight="1" x14ac:dyDescent="0.35">
      <c r="A1391" s="29" t="s">
        <v>3667</v>
      </c>
      <c r="B1391" s="1" t="s">
        <v>1526</v>
      </c>
      <c r="C1391" s="29" t="s">
        <v>3</v>
      </c>
      <c r="D1391" s="29" t="s">
        <v>3</v>
      </c>
      <c r="E1391" s="29" t="s">
        <v>2</v>
      </c>
      <c r="F1391" s="29" t="s">
        <v>2</v>
      </c>
      <c r="G1391" s="29" t="s">
        <v>2</v>
      </c>
      <c r="H1391" s="29" t="s">
        <v>2</v>
      </c>
      <c r="I1391" s="29" t="s">
        <v>3</v>
      </c>
      <c r="J1391" s="30">
        <v>2</v>
      </c>
      <c r="K1391" s="29" t="s">
        <v>2</v>
      </c>
      <c r="L1391" s="29" t="s">
        <v>2</v>
      </c>
      <c r="M1391" s="29" t="s">
        <v>2</v>
      </c>
      <c r="N1391" s="29" t="s">
        <v>3</v>
      </c>
      <c r="O1391" s="1"/>
      <c r="P1391" s="29" t="s">
        <v>4</v>
      </c>
      <c r="Q1391" s="29"/>
      <c r="R1391" s="85" t="s">
        <v>3</v>
      </c>
      <c r="S1391" s="85" t="s">
        <v>3</v>
      </c>
      <c r="T1391" s="117" t="str">
        <f t="shared" si="126"/>
        <v>ja</v>
      </c>
      <c r="U1391" s="117" t="str">
        <f t="shared" si="127"/>
        <v>ja</v>
      </c>
      <c r="V1391" s="142" t="s">
        <v>4577</v>
      </c>
      <c r="W1391" s="118">
        <f t="shared" si="128"/>
        <v>2</v>
      </c>
      <c r="X1391" s="117" t="str">
        <f t="shared" si="129"/>
        <v>OK</v>
      </c>
      <c r="Y1391" s="117" t="str">
        <f t="shared" si="130"/>
        <v>keine</v>
      </c>
      <c r="Z1391" s="117" t="str">
        <f t="shared" si="131"/>
        <v>OK</v>
      </c>
    </row>
    <row r="1392" spans="1:26" s="117" customFormat="1" ht="12.75" hidden="1" customHeight="1" x14ac:dyDescent="0.35">
      <c r="A1392" s="29" t="s">
        <v>2253</v>
      </c>
      <c r="B1392" s="1" t="s">
        <v>2252</v>
      </c>
      <c r="C1392" s="29" t="s">
        <v>3</v>
      </c>
      <c r="D1392" s="29" t="s">
        <v>3</v>
      </c>
      <c r="E1392" s="29" t="s">
        <v>2</v>
      </c>
      <c r="F1392" s="29" t="s">
        <v>2</v>
      </c>
      <c r="G1392" s="29" t="s">
        <v>2</v>
      </c>
      <c r="H1392" s="29" t="s">
        <v>2</v>
      </c>
      <c r="I1392" s="29" t="s">
        <v>3</v>
      </c>
      <c r="J1392" s="30">
        <v>1</v>
      </c>
      <c r="K1392" s="29" t="s">
        <v>2</v>
      </c>
      <c r="L1392" s="29" t="s">
        <v>2</v>
      </c>
      <c r="M1392" s="29" t="s">
        <v>2</v>
      </c>
      <c r="N1392" s="29" t="s">
        <v>3</v>
      </c>
      <c r="O1392" s="1"/>
      <c r="P1392" s="29" t="s">
        <v>4</v>
      </c>
      <c r="Q1392" s="29"/>
      <c r="R1392" s="85" t="s">
        <v>3</v>
      </c>
      <c r="S1392" s="85" t="s">
        <v>3</v>
      </c>
      <c r="T1392" s="117" t="str">
        <f t="shared" si="126"/>
        <v>ja</v>
      </c>
      <c r="U1392" s="117" t="str">
        <f t="shared" si="127"/>
        <v>ja</v>
      </c>
      <c r="V1392" s="142" t="s">
        <v>4580</v>
      </c>
      <c r="W1392" s="118">
        <f t="shared" si="128"/>
        <v>1</v>
      </c>
      <c r="X1392" s="117" t="str">
        <f t="shared" si="129"/>
        <v>OK</v>
      </c>
      <c r="Y1392" s="117" t="str">
        <f t="shared" si="130"/>
        <v>keine</v>
      </c>
      <c r="Z1392" s="117" t="str">
        <f t="shared" si="131"/>
        <v>OK</v>
      </c>
    </row>
    <row r="1393" spans="1:26" s="117" customFormat="1" ht="12.75" hidden="1" customHeight="1" x14ac:dyDescent="0.35">
      <c r="A1393" s="29" t="s">
        <v>3668</v>
      </c>
      <c r="B1393" s="1" t="s">
        <v>476</v>
      </c>
      <c r="C1393" s="29" t="s">
        <v>3</v>
      </c>
      <c r="D1393" s="29" t="s">
        <v>3</v>
      </c>
      <c r="E1393" s="29" t="s">
        <v>2</v>
      </c>
      <c r="F1393" s="29" t="s">
        <v>2</v>
      </c>
      <c r="G1393" s="29" t="s">
        <v>2</v>
      </c>
      <c r="H1393" s="29" t="s">
        <v>2</v>
      </c>
      <c r="I1393" s="29" t="s">
        <v>3</v>
      </c>
      <c r="J1393" s="30">
        <v>1</v>
      </c>
      <c r="K1393" s="29" t="s">
        <v>2</v>
      </c>
      <c r="L1393" s="29" t="s">
        <v>2</v>
      </c>
      <c r="M1393" s="29" t="s">
        <v>2</v>
      </c>
      <c r="N1393" s="29" t="s">
        <v>3</v>
      </c>
      <c r="O1393" s="1"/>
      <c r="P1393" s="29" t="s">
        <v>4</v>
      </c>
      <c r="Q1393" s="29"/>
      <c r="R1393" s="85" t="s">
        <v>3</v>
      </c>
      <c r="S1393" s="85" t="s">
        <v>3</v>
      </c>
      <c r="T1393" s="117" t="str">
        <f t="shared" si="126"/>
        <v>ja</v>
      </c>
      <c r="U1393" s="117" t="str">
        <f t="shared" si="127"/>
        <v>ja</v>
      </c>
      <c r="V1393" s="142" t="s">
        <v>4577</v>
      </c>
      <c r="W1393" s="118">
        <f t="shared" si="128"/>
        <v>1</v>
      </c>
      <c r="X1393" s="117" t="str">
        <f t="shared" si="129"/>
        <v>OK</v>
      </c>
      <c r="Y1393" s="117" t="str">
        <f t="shared" si="130"/>
        <v>keine</v>
      </c>
      <c r="Z1393" s="117" t="str">
        <f t="shared" si="131"/>
        <v>OK</v>
      </c>
    </row>
    <row r="1394" spans="1:26" s="117" customFormat="1" ht="12.75" hidden="1" customHeight="1" x14ac:dyDescent="0.35">
      <c r="A1394" s="29" t="s">
        <v>3669</v>
      </c>
      <c r="B1394" s="1" t="s">
        <v>516</v>
      </c>
      <c r="C1394" s="29" t="s">
        <v>3</v>
      </c>
      <c r="D1394" s="29" t="s">
        <v>3</v>
      </c>
      <c r="E1394" s="29" t="s">
        <v>2</v>
      </c>
      <c r="F1394" s="29" t="s">
        <v>2</v>
      </c>
      <c r="G1394" s="29" t="s">
        <v>2</v>
      </c>
      <c r="H1394" s="29" t="s">
        <v>2</v>
      </c>
      <c r="I1394" s="29" t="s">
        <v>3</v>
      </c>
      <c r="J1394" s="30">
        <v>1</v>
      </c>
      <c r="K1394" s="29" t="s">
        <v>2</v>
      </c>
      <c r="L1394" s="29" t="s">
        <v>2</v>
      </c>
      <c r="M1394" s="29" t="s">
        <v>2</v>
      </c>
      <c r="N1394" s="29" t="s">
        <v>3</v>
      </c>
      <c r="O1394" s="1"/>
      <c r="P1394" s="29">
        <v>300</v>
      </c>
      <c r="Q1394" s="29"/>
      <c r="R1394" s="85" t="s">
        <v>3</v>
      </c>
      <c r="S1394" s="85" t="s">
        <v>3</v>
      </c>
      <c r="T1394" s="117" t="str">
        <f t="shared" si="126"/>
        <v>ja</v>
      </c>
      <c r="U1394" s="117" t="str">
        <f t="shared" si="127"/>
        <v>ja</v>
      </c>
      <c r="V1394" s="142" t="s">
        <v>4598</v>
      </c>
      <c r="W1394" s="118">
        <f t="shared" si="128"/>
        <v>1</v>
      </c>
      <c r="X1394" s="117" t="str">
        <f t="shared" si="129"/>
        <v>OK</v>
      </c>
      <c r="Y1394" s="117">
        <f t="shared" si="130"/>
        <v>300</v>
      </c>
      <c r="Z1394" s="117" t="str">
        <f t="shared" si="131"/>
        <v>OK</v>
      </c>
    </row>
    <row r="1395" spans="1:26" s="117" customFormat="1" ht="12.75" hidden="1" customHeight="1" x14ac:dyDescent="0.35">
      <c r="A1395" s="29" t="s">
        <v>3670</v>
      </c>
      <c r="B1395" s="1" t="s">
        <v>477</v>
      </c>
      <c r="C1395" s="29" t="s">
        <v>3</v>
      </c>
      <c r="D1395" s="29" t="s">
        <v>3</v>
      </c>
      <c r="E1395" s="29" t="s">
        <v>2</v>
      </c>
      <c r="F1395" s="29" t="s">
        <v>2</v>
      </c>
      <c r="G1395" s="29" t="s">
        <v>2</v>
      </c>
      <c r="H1395" s="29" t="s">
        <v>2</v>
      </c>
      <c r="I1395" s="29" t="s">
        <v>3</v>
      </c>
      <c r="J1395" s="30">
        <v>1</v>
      </c>
      <c r="K1395" s="29" t="s">
        <v>2</v>
      </c>
      <c r="L1395" s="29" t="s">
        <v>2</v>
      </c>
      <c r="M1395" s="29" t="s">
        <v>2</v>
      </c>
      <c r="N1395" s="29" t="s">
        <v>3</v>
      </c>
      <c r="O1395" s="1"/>
      <c r="P1395" s="29" t="s">
        <v>4</v>
      </c>
      <c r="Q1395" s="29"/>
      <c r="R1395" s="85" t="s">
        <v>3</v>
      </c>
      <c r="S1395" s="85" t="s">
        <v>3</v>
      </c>
      <c r="T1395" s="117" t="str">
        <f t="shared" si="126"/>
        <v>ja</v>
      </c>
      <c r="U1395" s="117" t="str">
        <f t="shared" si="127"/>
        <v>ja</v>
      </c>
      <c r="V1395" s="142" t="s">
        <v>4585</v>
      </c>
      <c r="W1395" s="118">
        <f t="shared" si="128"/>
        <v>1</v>
      </c>
      <c r="X1395" s="117" t="str">
        <f t="shared" si="129"/>
        <v>OK</v>
      </c>
      <c r="Y1395" s="117" t="str">
        <f t="shared" si="130"/>
        <v>keine</v>
      </c>
      <c r="Z1395" s="117" t="str">
        <f t="shared" si="131"/>
        <v>OK</v>
      </c>
    </row>
    <row r="1396" spans="1:26" s="117" customFormat="1" ht="12.75" hidden="1" customHeight="1" x14ac:dyDescent="0.35">
      <c r="A1396" s="29" t="s">
        <v>3671</v>
      </c>
      <c r="B1396" s="1" t="s">
        <v>517</v>
      </c>
      <c r="C1396" s="29" t="s">
        <v>3</v>
      </c>
      <c r="D1396" s="29" t="s">
        <v>3</v>
      </c>
      <c r="E1396" s="29" t="s">
        <v>2</v>
      </c>
      <c r="F1396" s="29" t="s">
        <v>2</v>
      </c>
      <c r="G1396" s="29" t="s">
        <v>2</v>
      </c>
      <c r="H1396" s="29" t="s">
        <v>2</v>
      </c>
      <c r="I1396" s="29" t="s">
        <v>3</v>
      </c>
      <c r="J1396" s="30">
        <v>1</v>
      </c>
      <c r="K1396" s="29" t="s">
        <v>2</v>
      </c>
      <c r="L1396" s="29" t="s">
        <v>2</v>
      </c>
      <c r="M1396" s="29" t="s">
        <v>2</v>
      </c>
      <c r="N1396" s="29" t="s">
        <v>3</v>
      </c>
      <c r="O1396" s="1"/>
      <c r="P1396" s="29">
        <v>300</v>
      </c>
      <c r="Q1396" s="29"/>
      <c r="R1396" s="85" t="s">
        <v>3</v>
      </c>
      <c r="S1396" s="85" t="s">
        <v>3</v>
      </c>
      <c r="T1396" s="117" t="str">
        <f t="shared" si="126"/>
        <v>ja</v>
      </c>
      <c r="U1396" s="117" t="str">
        <f t="shared" si="127"/>
        <v>ja</v>
      </c>
      <c r="V1396" s="142" t="s">
        <v>4598</v>
      </c>
      <c r="W1396" s="118">
        <f t="shared" si="128"/>
        <v>1</v>
      </c>
      <c r="X1396" s="117" t="str">
        <f t="shared" si="129"/>
        <v>OK</v>
      </c>
      <c r="Y1396" s="117">
        <f t="shared" si="130"/>
        <v>300</v>
      </c>
      <c r="Z1396" s="117" t="str">
        <f t="shared" si="131"/>
        <v>OK</v>
      </c>
    </row>
    <row r="1397" spans="1:26" s="117" customFormat="1" ht="12.75" hidden="1" customHeight="1" x14ac:dyDescent="0.35">
      <c r="A1397" s="29" t="s">
        <v>3672</v>
      </c>
      <c r="B1397" s="1" t="s">
        <v>1137</v>
      </c>
      <c r="C1397" s="29" t="s">
        <v>3</v>
      </c>
      <c r="D1397" s="29" t="s">
        <v>3</v>
      </c>
      <c r="E1397" s="29" t="s">
        <v>2</v>
      </c>
      <c r="F1397" s="29" t="s">
        <v>2</v>
      </c>
      <c r="G1397" s="29" t="s">
        <v>2</v>
      </c>
      <c r="H1397" s="29" t="s">
        <v>2</v>
      </c>
      <c r="I1397" s="29" t="s">
        <v>3</v>
      </c>
      <c r="J1397" s="30">
        <v>1</v>
      </c>
      <c r="K1397" s="29" t="s">
        <v>2</v>
      </c>
      <c r="L1397" s="29" t="s">
        <v>2</v>
      </c>
      <c r="M1397" s="29" t="s">
        <v>2</v>
      </c>
      <c r="N1397" s="29" t="s">
        <v>3</v>
      </c>
      <c r="O1397" s="1"/>
      <c r="P1397" s="29" t="s">
        <v>4</v>
      </c>
      <c r="Q1397" s="29"/>
      <c r="R1397" s="85" t="s">
        <v>2</v>
      </c>
      <c r="S1397" s="85" t="s">
        <v>2</v>
      </c>
      <c r="T1397" s="117" t="str">
        <f t="shared" si="126"/>
        <v>ja</v>
      </c>
      <c r="U1397" s="117" t="str">
        <f t="shared" si="127"/>
        <v>ja</v>
      </c>
      <c r="V1397" s="142" t="s">
        <v>4580</v>
      </c>
      <c r="W1397" s="118">
        <f t="shared" si="128"/>
        <v>1</v>
      </c>
      <c r="X1397" s="117" t="str">
        <f t="shared" si="129"/>
        <v>OK</v>
      </c>
      <c r="Y1397" s="117" t="str">
        <f t="shared" si="130"/>
        <v>keine</v>
      </c>
      <c r="Z1397" s="117" t="str">
        <f t="shared" si="131"/>
        <v>OK</v>
      </c>
    </row>
    <row r="1398" spans="1:26" s="117" customFormat="1" ht="12.75" hidden="1" customHeight="1" x14ac:dyDescent="0.35">
      <c r="A1398" s="29" t="s">
        <v>51</v>
      </c>
      <c r="B1398" s="1" t="s">
        <v>50</v>
      </c>
      <c r="C1398" s="29" t="s">
        <v>3</v>
      </c>
      <c r="D1398" s="29" t="s">
        <v>3</v>
      </c>
      <c r="E1398" s="29" t="s">
        <v>2</v>
      </c>
      <c r="F1398" s="29" t="s">
        <v>2</v>
      </c>
      <c r="G1398" s="29" t="s">
        <v>2</v>
      </c>
      <c r="H1398" s="29" t="s">
        <v>2</v>
      </c>
      <c r="I1398" s="29" t="s">
        <v>3</v>
      </c>
      <c r="J1398" s="30">
        <v>1</v>
      </c>
      <c r="K1398" s="29" t="s">
        <v>2</v>
      </c>
      <c r="L1398" s="29" t="s">
        <v>2</v>
      </c>
      <c r="M1398" s="29" t="s">
        <v>2</v>
      </c>
      <c r="N1398" s="29" t="s">
        <v>3</v>
      </c>
      <c r="O1398" s="1"/>
      <c r="P1398" s="29" t="s">
        <v>4</v>
      </c>
      <c r="Q1398" s="29"/>
      <c r="R1398" s="85" t="s">
        <v>2</v>
      </c>
      <c r="S1398" s="85" t="s">
        <v>2</v>
      </c>
      <c r="T1398" s="117" t="str">
        <f t="shared" si="126"/>
        <v>ja</v>
      </c>
      <c r="U1398" s="117" t="str">
        <f t="shared" si="127"/>
        <v>ja</v>
      </c>
      <c r="V1398" s="142" t="s">
        <v>4585</v>
      </c>
      <c r="W1398" s="118">
        <f t="shared" si="128"/>
        <v>1</v>
      </c>
      <c r="X1398" s="117" t="str">
        <f t="shared" si="129"/>
        <v>OK</v>
      </c>
      <c r="Y1398" s="117" t="str">
        <f t="shared" si="130"/>
        <v>keine</v>
      </c>
      <c r="Z1398" s="117" t="str">
        <f t="shared" si="131"/>
        <v>OK</v>
      </c>
    </row>
    <row r="1399" spans="1:26" s="117" customFormat="1" ht="12.75" hidden="1" customHeight="1" x14ac:dyDescent="0.35">
      <c r="A1399" s="29" t="s">
        <v>3673</v>
      </c>
      <c r="B1399" s="1" t="s">
        <v>1708</v>
      </c>
      <c r="C1399" s="29" t="s">
        <v>3</v>
      </c>
      <c r="D1399" s="29" t="s">
        <v>3</v>
      </c>
      <c r="E1399" s="29" t="s">
        <v>2</v>
      </c>
      <c r="F1399" s="29" t="s">
        <v>2</v>
      </c>
      <c r="G1399" s="29" t="s">
        <v>2</v>
      </c>
      <c r="H1399" s="29" t="s">
        <v>2</v>
      </c>
      <c r="I1399" s="29" t="s">
        <v>3</v>
      </c>
      <c r="J1399" s="30">
        <v>1</v>
      </c>
      <c r="K1399" s="29" t="s">
        <v>2</v>
      </c>
      <c r="L1399" s="29" t="s">
        <v>2</v>
      </c>
      <c r="M1399" s="29" t="s">
        <v>2</v>
      </c>
      <c r="N1399" s="29" t="s">
        <v>3</v>
      </c>
      <c r="O1399" s="1"/>
      <c r="P1399" s="29" t="s">
        <v>4</v>
      </c>
      <c r="Q1399" s="29"/>
      <c r="R1399" s="85" t="s">
        <v>2</v>
      </c>
      <c r="S1399" s="85" t="s">
        <v>2</v>
      </c>
      <c r="T1399" s="117" t="str">
        <f t="shared" si="126"/>
        <v>ja</v>
      </c>
      <c r="U1399" s="117" t="str">
        <f t="shared" si="127"/>
        <v>ja</v>
      </c>
      <c r="V1399" s="142" t="s">
        <v>4580</v>
      </c>
      <c r="W1399" s="118">
        <f t="shared" si="128"/>
        <v>1</v>
      </c>
      <c r="X1399" s="117" t="str">
        <f t="shared" si="129"/>
        <v>OK</v>
      </c>
      <c r="Y1399" s="117" t="str">
        <f t="shared" si="130"/>
        <v>keine</v>
      </c>
      <c r="Z1399" s="117" t="str">
        <f t="shared" si="131"/>
        <v>OK</v>
      </c>
    </row>
    <row r="1400" spans="1:26" s="117" customFormat="1" ht="12.75" hidden="1" customHeight="1" x14ac:dyDescent="0.35">
      <c r="A1400" s="29" t="s">
        <v>2303</v>
      </c>
      <c r="B1400" s="1" t="s">
        <v>2302</v>
      </c>
      <c r="C1400" s="29" t="s">
        <v>3</v>
      </c>
      <c r="D1400" s="29" t="s">
        <v>3</v>
      </c>
      <c r="E1400" s="29" t="s">
        <v>2</v>
      </c>
      <c r="F1400" s="29" t="s">
        <v>2</v>
      </c>
      <c r="G1400" s="29" t="s">
        <v>2</v>
      </c>
      <c r="H1400" s="29" t="s">
        <v>2</v>
      </c>
      <c r="I1400" s="29" t="s">
        <v>3</v>
      </c>
      <c r="J1400" s="30">
        <v>1</v>
      </c>
      <c r="K1400" s="29" t="s">
        <v>2</v>
      </c>
      <c r="L1400" s="29" t="s">
        <v>2</v>
      </c>
      <c r="M1400" s="29" t="s">
        <v>2</v>
      </c>
      <c r="N1400" s="29" t="s">
        <v>3</v>
      </c>
      <c r="O1400" s="1"/>
      <c r="P1400" s="29" t="s">
        <v>4</v>
      </c>
      <c r="Q1400" s="29"/>
      <c r="R1400" s="85" t="s">
        <v>2</v>
      </c>
      <c r="S1400" s="85" t="s">
        <v>2</v>
      </c>
      <c r="T1400" s="117" t="str">
        <f t="shared" si="126"/>
        <v>ja</v>
      </c>
      <c r="U1400" s="117" t="str">
        <f t="shared" si="127"/>
        <v>ja</v>
      </c>
      <c r="V1400" s="142" t="s">
        <v>4585</v>
      </c>
      <c r="W1400" s="118">
        <f t="shared" si="128"/>
        <v>1</v>
      </c>
      <c r="X1400" s="117" t="str">
        <f t="shared" si="129"/>
        <v>OK</v>
      </c>
      <c r="Y1400" s="117" t="str">
        <f t="shared" si="130"/>
        <v>keine</v>
      </c>
      <c r="Z1400" s="117" t="str">
        <f t="shared" si="131"/>
        <v>OK</v>
      </c>
    </row>
    <row r="1401" spans="1:26" s="117" customFormat="1" ht="12.75" hidden="1" customHeight="1" x14ac:dyDescent="0.35">
      <c r="A1401" s="29" t="s">
        <v>3674</v>
      </c>
      <c r="B1401" s="1" t="s">
        <v>1138</v>
      </c>
      <c r="C1401" s="29" t="s">
        <v>3</v>
      </c>
      <c r="D1401" s="29" t="s">
        <v>3</v>
      </c>
      <c r="E1401" s="29" t="s">
        <v>2</v>
      </c>
      <c r="F1401" s="29" t="s">
        <v>2</v>
      </c>
      <c r="G1401" s="29" t="s">
        <v>2</v>
      </c>
      <c r="H1401" s="29" t="s">
        <v>2</v>
      </c>
      <c r="I1401" s="29" t="s">
        <v>3</v>
      </c>
      <c r="J1401" s="30">
        <v>1</v>
      </c>
      <c r="K1401" s="29" t="s">
        <v>2</v>
      </c>
      <c r="L1401" s="29" t="s">
        <v>2</v>
      </c>
      <c r="M1401" s="29" t="s">
        <v>2</v>
      </c>
      <c r="N1401" s="29" t="s">
        <v>3</v>
      </c>
      <c r="O1401" s="1"/>
      <c r="P1401" s="29" t="s">
        <v>4</v>
      </c>
      <c r="Q1401" s="29"/>
      <c r="R1401" s="85" t="s">
        <v>3</v>
      </c>
      <c r="S1401" s="85" t="s">
        <v>3</v>
      </c>
      <c r="T1401" s="117" t="str">
        <f t="shared" si="126"/>
        <v>ja</v>
      </c>
      <c r="U1401" s="117" t="str">
        <f t="shared" si="127"/>
        <v>ja</v>
      </c>
      <c r="V1401" s="142" t="s">
        <v>4580</v>
      </c>
      <c r="W1401" s="118">
        <f t="shared" si="128"/>
        <v>1</v>
      </c>
      <c r="X1401" s="117" t="str">
        <f t="shared" si="129"/>
        <v>OK</v>
      </c>
      <c r="Y1401" s="117" t="str">
        <f t="shared" si="130"/>
        <v>keine</v>
      </c>
      <c r="Z1401" s="117" t="str">
        <f t="shared" si="131"/>
        <v>OK</v>
      </c>
    </row>
    <row r="1402" spans="1:26" s="117" customFormat="1" ht="12.75" hidden="1" customHeight="1" x14ac:dyDescent="0.35">
      <c r="A1402" s="29" t="s">
        <v>3675</v>
      </c>
      <c r="B1402" s="1" t="s">
        <v>252</v>
      </c>
      <c r="C1402" s="29" t="s">
        <v>3</v>
      </c>
      <c r="D1402" s="29" t="s">
        <v>3</v>
      </c>
      <c r="E1402" s="29" t="s">
        <v>2</v>
      </c>
      <c r="F1402" s="29" t="s">
        <v>2</v>
      </c>
      <c r="G1402" s="29" t="s">
        <v>2</v>
      </c>
      <c r="H1402" s="29" t="s">
        <v>2</v>
      </c>
      <c r="I1402" s="29" t="s">
        <v>3</v>
      </c>
      <c r="J1402" s="30">
        <v>1</v>
      </c>
      <c r="K1402" s="29" t="s">
        <v>2</v>
      </c>
      <c r="L1402" s="29" t="s">
        <v>2</v>
      </c>
      <c r="M1402" s="29" t="s">
        <v>2</v>
      </c>
      <c r="N1402" s="29" t="s">
        <v>3</v>
      </c>
      <c r="O1402" s="1"/>
      <c r="P1402" s="29" t="s">
        <v>4</v>
      </c>
      <c r="Q1402" s="29"/>
      <c r="R1402" s="85" t="s">
        <v>3</v>
      </c>
      <c r="S1402" s="85" t="s">
        <v>3</v>
      </c>
      <c r="T1402" s="117" t="str">
        <f t="shared" si="126"/>
        <v>ja</v>
      </c>
      <c r="U1402" s="117" t="str">
        <f t="shared" si="127"/>
        <v>ja</v>
      </c>
      <c r="V1402" s="142" t="s">
        <v>4580</v>
      </c>
      <c r="W1402" s="118">
        <f t="shared" si="128"/>
        <v>1</v>
      </c>
      <c r="X1402" s="117" t="str">
        <f t="shared" si="129"/>
        <v>OK</v>
      </c>
      <c r="Y1402" s="117" t="str">
        <f t="shared" si="130"/>
        <v>keine</v>
      </c>
      <c r="Z1402" s="117" t="str">
        <f t="shared" si="131"/>
        <v>OK</v>
      </c>
    </row>
    <row r="1403" spans="1:26" s="117" customFormat="1" ht="12.75" hidden="1" customHeight="1" x14ac:dyDescent="0.35">
      <c r="A1403" s="29" t="s">
        <v>3676</v>
      </c>
      <c r="B1403" s="1" t="s">
        <v>1623</v>
      </c>
      <c r="C1403" s="29" t="s">
        <v>3</v>
      </c>
      <c r="D1403" s="29" t="s">
        <v>3</v>
      </c>
      <c r="E1403" s="29" t="s">
        <v>2</v>
      </c>
      <c r="F1403" s="29" t="s">
        <v>2</v>
      </c>
      <c r="G1403" s="29" t="s">
        <v>2</v>
      </c>
      <c r="H1403" s="29" t="s">
        <v>2</v>
      </c>
      <c r="I1403" s="29" t="s">
        <v>3</v>
      </c>
      <c r="J1403" s="30">
        <v>1</v>
      </c>
      <c r="K1403" s="29" t="s">
        <v>2</v>
      </c>
      <c r="L1403" s="29" t="s">
        <v>2</v>
      </c>
      <c r="M1403" s="29" t="s">
        <v>2</v>
      </c>
      <c r="N1403" s="29" t="s">
        <v>3</v>
      </c>
      <c r="O1403" s="1"/>
      <c r="P1403" s="29" t="s">
        <v>4</v>
      </c>
      <c r="Q1403" s="29"/>
      <c r="R1403" s="85" t="s">
        <v>3</v>
      </c>
      <c r="S1403" s="85" t="s">
        <v>3</v>
      </c>
      <c r="T1403" s="117" t="str">
        <f t="shared" si="126"/>
        <v>ja</v>
      </c>
      <c r="U1403" s="117" t="str">
        <f t="shared" si="127"/>
        <v>ja</v>
      </c>
      <c r="V1403" s="142" t="s">
        <v>4577</v>
      </c>
      <c r="W1403" s="118">
        <f t="shared" si="128"/>
        <v>1</v>
      </c>
      <c r="X1403" s="117" t="str">
        <f t="shared" si="129"/>
        <v>OK</v>
      </c>
      <c r="Y1403" s="117" t="str">
        <f t="shared" si="130"/>
        <v>keine</v>
      </c>
      <c r="Z1403" s="117" t="str">
        <f t="shared" si="131"/>
        <v>OK</v>
      </c>
    </row>
    <row r="1404" spans="1:26" s="117" customFormat="1" ht="12.75" hidden="1" customHeight="1" x14ac:dyDescent="0.35">
      <c r="A1404" s="29" t="s">
        <v>3677</v>
      </c>
      <c r="B1404" s="1" t="s">
        <v>1617</v>
      </c>
      <c r="C1404" s="29" t="s">
        <v>3</v>
      </c>
      <c r="D1404" s="29" t="s">
        <v>3</v>
      </c>
      <c r="E1404" s="29" t="s">
        <v>2</v>
      </c>
      <c r="F1404" s="29" t="s">
        <v>2</v>
      </c>
      <c r="G1404" s="29" t="s">
        <v>2</v>
      </c>
      <c r="H1404" s="29" t="s">
        <v>2</v>
      </c>
      <c r="I1404" s="29" t="s">
        <v>3</v>
      </c>
      <c r="J1404" s="30">
        <v>1</v>
      </c>
      <c r="K1404" s="29" t="s">
        <v>2</v>
      </c>
      <c r="L1404" s="29" t="s">
        <v>2</v>
      </c>
      <c r="M1404" s="29" t="s">
        <v>2</v>
      </c>
      <c r="N1404" s="29" t="s">
        <v>3</v>
      </c>
      <c r="O1404" s="1"/>
      <c r="P1404" s="29" t="s">
        <v>4</v>
      </c>
      <c r="Q1404" s="29"/>
      <c r="R1404" s="85" t="s">
        <v>3</v>
      </c>
      <c r="S1404" s="85" t="s">
        <v>3</v>
      </c>
      <c r="T1404" s="117" t="str">
        <f t="shared" si="126"/>
        <v>ja</v>
      </c>
      <c r="U1404" s="117" t="str">
        <f t="shared" si="127"/>
        <v>ja</v>
      </c>
      <c r="V1404" s="142" t="s">
        <v>4585</v>
      </c>
      <c r="W1404" s="118">
        <f t="shared" si="128"/>
        <v>1</v>
      </c>
      <c r="X1404" s="117" t="str">
        <f t="shared" si="129"/>
        <v>OK</v>
      </c>
      <c r="Y1404" s="117" t="str">
        <f t="shared" si="130"/>
        <v>keine</v>
      </c>
      <c r="Z1404" s="117" t="str">
        <f t="shared" si="131"/>
        <v>OK</v>
      </c>
    </row>
    <row r="1405" spans="1:26" s="117" customFormat="1" ht="12.75" hidden="1" customHeight="1" x14ac:dyDescent="0.35">
      <c r="A1405" s="29" t="s">
        <v>3678</v>
      </c>
      <c r="B1405" s="1" t="s">
        <v>375</v>
      </c>
      <c r="C1405" s="29" t="s">
        <v>3</v>
      </c>
      <c r="D1405" s="29" t="s">
        <v>3</v>
      </c>
      <c r="E1405" s="29" t="s">
        <v>2</v>
      </c>
      <c r="F1405" s="29" t="s">
        <v>2</v>
      </c>
      <c r="G1405" s="29" t="s">
        <v>2</v>
      </c>
      <c r="H1405" s="29" t="s">
        <v>2</v>
      </c>
      <c r="I1405" s="29" t="s">
        <v>3</v>
      </c>
      <c r="J1405" s="30">
        <v>3</v>
      </c>
      <c r="K1405" s="29" t="s">
        <v>2</v>
      </c>
      <c r="L1405" s="29" t="s">
        <v>2</v>
      </c>
      <c r="M1405" s="29" t="s">
        <v>2</v>
      </c>
      <c r="N1405" s="29" t="s">
        <v>3</v>
      </c>
      <c r="O1405" s="1"/>
      <c r="P1405" s="29" t="s">
        <v>4</v>
      </c>
      <c r="Q1405" s="29"/>
      <c r="R1405" s="85" t="s">
        <v>3</v>
      </c>
      <c r="S1405" s="85" t="s">
        <v>3</v>
      </c>
      <c r="T1405" s="117" t="str">
        <f t="shared" si="126"/>
        <v>ja</v>
      </c>
      <c r="U1405" s="117" t="str">
        <f t="shared" si="127"/>
        <v>ja</v>
      </c>
      <c r="V1405" s="142" t="s">
        <v>4581</v>
      </c>
      <c r="W1405" s="118">
        <f t="shared" si="128"/>
        <v>3</v>
      </c>
      <c r="X1405" s="117" t="str">
        <f t="shared" si="129"/>
        <v>OK</v>
      </c>
      <c r="Y1405" s="117" t="str">
        <f t="shared" si="130"/>
        <v>keine</v>
      </c>
      <c r="Z1405" s="117" t="str">
        <f t="shared" si="131"/>
        <v>OK</v>
      </c>
    </row>
    <row r="1406" spans="1:26" s="117" customFormat="1" ht="12.75" hidden="1" customHeight="1" x14ac:dyDescent="0.35">
      <c r="A1406" s="29" t="s">
        <v>3679</v>
      </c>
      <c r="B1406" s="1" t="s">
        <v>265</v>
      </c>
      <c r="C1406" s="29" t="s">
        <v>3</v>
      </c>
      <c r="D1406" s="29" t="s">
        <v>3</v>
      </c>
      <c r="E1406" s="29" t="s">
        <v>2</v>
      </c>
      <c r="F1406" s="29" t="s">
        <v>2</v>
      </c>
      <c r="G1406" s="29" t="s">
        <v>2</v>
      </c>
      <c r="H1406" s="29" t="s">
        <v>2</v>
      </c>
      <c r="I1406" s="29" t="s">
        <v>3</v>
      </c>
      <c r="J1406" s="30">
        <v>1</v>
      </c>
      <c r="K1406" s="29" t="s">
        <v>2</v>
      </c>
      <c r="L1406" s="29" t="s">
        <v>2</v>
      </c>
      <c r="M1406" s="29" t="s">
        <v>2</v>
      </c>
      <c r="N1406" s="29" t="s">
        <v>3</v>
      </c>
      <c r="O1406" s="1"/>
      <c r="P1406" s="29" t="s">
        <v>4</v>
      </c>
      <c r="Q1406" s="29"/>
      <c r="R1406" s="85" t="s">
        <v>3</v>
      </c>
      <c r="S1406" s="85" t="s">
        <v>3</v>
      </c>
      <c r="T1406" s="117" t="str">
        <f t="shared" si="126"/>
        <v>ja</v>
      </c>
      <c r="U1406" s="117" t="str">
        <f t="shared" si="127"/>
        <v>ja</v>
      </c>
      <c r="V1406" s="142" t="s">
        <v>4597</v>
      </c>
      <c r="W1406" s="118">
        <f t="shared" si="128"/>
        <v>1</v>
      </c>
      <c r="X1406" s="117" t="str">
        <f t="shared" si="129"/>
        <v>OK</v>
      </c>
      <c r="Y1406" s="117" t="str">
        <f t="shared" si="130"/>
        <v>keine</v>
      </c>
      <c r="Z1406" s="117" t="str">
        <f t="shared" si="131"/>
        <v>OK</v>
      </c>
    </row>
    <row r="1407" spans="1:26" s="117" customFormat="1" ht="12.75" hidden="1" customHeight="1" x14ac:dyDescent="0.35">
      <c r="A1407" s="29" t="s">
        <v>3680</v>
      </c>
      <c r="B1407" s="1" t="s">
        <v>468</v>
      </c>
      <c r="C1407" s="29" t="s">
        <v>3</v>
      </c>
      <c r="D1407" s="29" t="s">
        <v>3</v>
      </c>
      <c r="E1407" s="29" t="s">
        <v>2</v>
      </c>
      <c r="F1407" s="29" t="s">
        <v>2</v>
      </c>
      <c r="G1407" s="29" t="s">
        <v>2</v>
      </c>
      <c r="H1407" s="29" t="s">
        <v>2</v>
      </c>
      <c r="I1407" s="29" t="s">
        <v>3</v>
      </c>
      <c r="J1407" s="30">
        <v>1</v>
      </c>
      <c r="K1407" s="29" t="s">
        <v>2</v>
      </c>
      <c r="L1407" s="29" t="s">
        <v>2</v>
      </c>
      <c r="M1407" s="29" t="s">
        <v>2</v>
      </c>
      <c r="N1407" s="29" t="s">
        <v>3</v>
      </c>
      <c r="O1407" s="1"/>
      <c r="P1407" s="29" t="s">
        <v>4</v>
      </c>
      <c r="Q1407" s="29"/>
      <c r="R1407" s="85" t="s">
        <v>2</v>
      </c>
      <c r="S1407" s="85" t="s">
        <v>2</v>
      </c>
      <c r="T1407" s="117" t="str">
        <f t="shared" si="126"/>
        <v>ja</v>
      </c>
      <c r="U1407" s="117" t="str">
        <f t="shared" si="127"/>
        <v>ja</v>
      </c>
      <c r="V1407" s="142" t="s">
        <v>4578</v>
      </c>
      <c r="W1407" s="118">
        <f t="shared" si="128"/>
        <v>1</v>
      </c>
      <c r="X1407" s="117" t="str">
        <f t="shared" si="129"/>
        <v>OK</v>
      </c>
      <c r="Y1407" s="117" t="str">
        <f t="shared" si="130"/>
        <v>keine</v>
      </c>
      <c r="Z1407" s="117" t="str">
        <f t="shared" si="131"/>
        <v>OK</v>
      </c>
    </row>
    <row r="1408" spans="1:26" s="117" customFormat="1" ht="12.75" hidden="1" customHeight="1" x14ac:dyDescent="0.35">
      <c r="A1408" s="29" t="s">
        <v>3681</v>
      </c>
      <c r="B1408" s="1" t="s">
        <v>2000</v>
      </c>
      <c r="C1408" s="29" t="s">
        <v>2</v>
      </c>
      <c r="D1408" s="29" t="s">
        <v>2</v>
      </c>
      <c r="E1408" s="29" t="s">
        <v>2</v>
      </c>
      <c r="F1408" s="29" t="s">
        <v>2</v>
      </c>
      <c r="G1408" s="29" t="s">
        <v>2</v>
      </c>
      <c r="H1408" s="29" t="s">
        <v>2</v>
      </c>
      <c r="I1408" s="134" t="s">
        <v>2</v>
      </c>
      <c r="J1408" s="134" t="s">
        <v>2</v>
      </c>
      <c r="K1408" s="29" t="s">
        <v>2</v>
      </c>
      <c r="L1408" s="29" t="s">
        <v>2</v>
      </c>
      <c r="M1408" s="29" t="s">
        <v>2</v>
      </c>
      <c r="N1408" s="29" t="s">
        <v>2</v>
      </c>
      <c r="O1408" s="1" t="s">
        <v>2412</v>
      </c>
      <c r="P1408" s="29"/>
      <c r="Q1408" s="29"/>
      <c r="R1408" s="85" t="s">
        <v>2</v>
      </c>
      <c r="S1408" s="85" t="s">
        <v>2</v>
      </c>
      <c r="T1408" s="117" t="str">
        <f t="shared" si="126"/>
        <v>nein</v>
      </c>
      <c r="U1408" s="117" t="str">
        <f t="shared" si="127"/>
        <v>nein</v>
      </c>
      <c r="V1408" s="142" t="s">
        <v>4578</v>
      </c>
      <c r="W1408" s="118" t="str">
        <f t="shared" si="128"/>
        <v>nein</v>
      </c>
      <c r="X1408" s="117" t="str">
        <f t="shared" si="129"/>
        <v>OK</v>
      </c>
      <c r="Y1408" s="117">
        <f t="shared" si="130"/>
        <v>0</v>
      </c>
      <c r="Z1408" s="117" t="str">
        <f t="shared" si="131"/>
        <v>OK</v>
      </c>
    </row>
    <row r="1409" spans="1:26" s="117" customFormat="1" ht="12.75" hidden="1" customHeight="1" x14ac:dyDescent="0.35">
      <c r="A1409" s="29" t="s">
        <v>2117</v>
      </c>
      <c r="B1409" s="137" t="s">
        <v>2116</v>
      </c>
      <c r="C1409" s="29" t="s">
        <v>3</v>
      </c>
      <c r="D1409" s="29" t="s">
        <v>3</v>
      </c>
      <c r="E1409" s="29" t="s">
        <v>2</v>
      </c>
      <c r="F1409" s="29" t="s">
        <v>2</v>
      </c>
      <c r="G1409" s="29" t="s">
        <v>2</v>
      </c>
      <c r="H1409" s="29" t="s">
        <v>2</v>
      </c>
      <c r="I1409" s="29" t="s">
        <v>3</v>
      </c>
      <c r="J1409" s="30">
        <v>1</v>
      </c>
      <c r="K1409" s="29" t="s">
        <v>2</v>
      </c>
      <c r="L1409" s="29" t="s">
        <v>2</v>
      </c>
      <c r="M1409" s="29" t="s">
        <v>2</v>
      </c>
      <c r="N1409" s="29" t="s">
        <v>3</v>
      </c>
      <c r="O1409" s="1"/>
      <c r="P1409" s="29" t="s">
        <v>4</v>
      </c>
      <c r="Q1409" s="29"/>
      <c r="R1409" s="85" t="s">
        <v>2</v>
      </c>
      <c r="S1409" s="85" t="s">
        <v>2</v>
      </c>
      <c r="T1409" s="117" t="str">
        <f t="shared" si="126"/>
        <v>ja</v>
      </c>
      <c r="U1409" s="117" t="str">
        <f t="shared" si="127"/>
        <v>ja</v>
      </c>
      <c r="V1409" s="142" t="s">
        <v>4585</v>
      </c>
      <c r="W1409" s="118">
        <f t="shared" si="128"/>
        <v>1</v>
      </c>
      <c r="X1409" s="117" t="str">
        <f t="shared" si="129"/>
        <v>OK</v>
      </c>
      <c r="Y1409" s="117" t="str">
        <f t="shared" si="130"/>
        <v>keine</v>
      </c>
      <c r="Z1409" s="117" t="str">
        <f t="shared" si="131"/>
        <v>OK</v>
      </c>
    </row>
    <row r="1410" spans="1:26" s="117" customFormat="1" ht="12.75" hidden="1" customHeight="1" x14ac:dyDescent="0.35">
      <c r="A1410" s="29" t="s">
        <v>3682</v>
      </c>
      <c r="B1410" s="1" t="s">
        <v>1869</v>
      </c>
      <c r="C1410" s="29" t="s">
        <v>2</v>
      </c>
      <c r="D1410" s="29" t="s">
        <v>2</v>
      </c>
      <c r="E1410" s="29" t="s">
        <v>2</v>
      </c>
      <c r="F1410" s="29" t="s">
        <v>2</v>
      </c>
      <c r="G1410" s="29" t="s">
        <v>2</v>
      </c>
      <c r="H1410" s="29" t="s">
        <v>2</v>
      </c>
      <c r="I1410" s="29" t="s">
        <v>2</v>
      </c>
      <c r="J1410" s="30" t="s">
        <v>2</v>
      </c>
      <c r="K1410" s="29" t="s">
        <v>2</v>
      </c>
      <c r="L1410" s="29" t="s">
        <v>2</v>
      </c>
      <c r="M1410" s="29" t="s">
        <v>2</v>
      </c>
      <c r="N1410" s="29" t="s">
        <v>2</v>
      </c>
      <c r="O1410" s="1" t="s">
        <v>2411</v>
      </c>
      <c r="P1410" s="29" t="s">
        <v>59</v>
      </c>
      <c r="Q1410" s="29"/>
      <c r="R1410" s="85" t="s">
        <v>2</v>
      </c>
      <c r="S1410" s="85" t="s">
        <v>2</v>
      </c>
      <c r="T1410" s="117" t="str">
        <f t="shared" ref="T1410:T1473" si="132">IF(AND(C1410="nein",D1410="nein",E1410="nein",F1410="nein",G1410="nein",H1410="nein",I1410="nein",K1410="nein",L1410="nein",M1410="nein",N1410="nein"),"nein","ja")</f>
        <v>nein</v>
      </c>
      <c r="U1410" s="117" t="str">
        <f t="shared" ref="U1410:U1473" si="133">IF(OR(C1410="ja",D1410="ja",G1410="ja",A1410="8100"),"ja","nein")</f>
        <v>nein</v>
      </c>
      <c r="V1410" s="142" t="s">
        <v>4604</v>
      </c>
      <c r="W1410" s="118" t="str">
        <f t="shared" si="128"/>
        <v>nein</v>
      </c>
      <c r="X1410" s="117" t="str">
        <f t="shared" si="129"/>
        <v>OK</v>
      </c>
      <c r="Y1410" s="117" t="str">
        <f t="shared" si="130"/>
        <v>nicht FK (Vereins-RS)</v>
      </c>
      <c r="Z1410" s="117" t="str">
        <f t="shared" si="131"/>
        <v>OK</v>
      </c>
    </row>
    <row r="1411" spans="1:26" s="117" customFormat="1" ht="12.75" hidden="1" customHeight="1" x14ac:dyDescent="0.35">
      <c r="A1411" s="29" t="s">
        <v>3683</v>
      </c>
      <c r="B1411" s="1" t="s">
        <v>1604</v>
      </c>
      <c r="C1411" s="29" t="s">
        <v>3</v>
      </c>
      <c r="D1411" s="29" t="s">
        <v>3</v>
      </c>
      <c r="E1411" s="29" t="s">
        <v>2</v>
      </c>
      <c r="F1411" s="29" t="s">
        <v>2</v>
      </c>
      <c r="G1411" s="29" t="s">
        <v>2</v>
      </c>
      <c r="H1411" s="29" t="s">
        <v>2</v>
      </c>
      <c r="I1411" s="29" t="s">
        <v>3</v>
      </c>
      <c r="J1411" s="30">
        <v>3</v>
      </c>
      <c r="K1411" s="29" t="s">
        <v>2</v>
      </c>
      <c r="L1411" s="29" t="s">
        <v>2</v>
      </c>
      <c r="M1411" s="29" t="s">
        <v>2</v>
      </c>
      <c r="N1411" s="29" t="s">
        <v>3</v>
      </c>
      <c r="O1411" s="1"/>
      <c r="P1411" s="29" t="s">
        <v>4</v>
      </c>
      <c r="Q1411" s="29"/>
      <c r="R1411" s="85" t="s">
        <v>3</v>
      </c>
      <c r="S1411" s="85" t="s">
        <v>3</v>
      </c>
      <c r="T1411" s="117" t="str">
        <f t="shared" si="132"/>
        <v>ja</v>
      </c>
      <c r="U1411" s="117" t="str">
        <f t="shared" si="133"/>
        <v>ja</v>
      </c>
      <c r="V1411" s="142" t="s">
        <v>4581</v>
      </c>
      <c r="W1411" s="118">
        <f t="shared" ref="W1411:W1474" si="134">J1411</f>
        <v>3</v>
      </c>
      <c r="X1411" s="117" t="str">
        <f t="shared" ref="X1411:X1474" si="135">IF(J1411=W1411,"OK","NICHT OK!")</f>
        <v>OK</v>
      </c>
      <c r="Y1411" s="117" t="str">
        <f t="shared" ref="Y1411:Y1474" si="136">P1411</f>
        <v>keine</v>
      </c>
      <c r="Z1411" s="117" t="str">
        <f t="shared" ref="Z1411:Z1474" si="137">IF(P1411=Y1411,"OK","NICHT OK!")</f>
        <v>OK</v>
      </c>
    </row>
    <row r="1412" spans="1:26" s="117" customFormat="1" ht="12.75" hidden="1" customHeight="1" x14ac:dyDescent="0.35">
      <c r="A1412" s="29" t="s">
        <v>3684</v>
      </c>
      <c r="B1412" s="1" t="s">
        <v>745</v>
      </c>
      <c r="C1412" s="29" t="s">
        <v>3</v>
      </c>
      <c r="D1412" s="29" t="s">
        <v>3</v>
      </c>
      <c r="E1412" s="29" t="s">
        <v>2</v>
      </c>
      <c r="F1412" s="29" t="s">
        <v>2</v>
      </c>
      <c r="G1412" s="29" t="s">
        <v>2</v>
      </c>
      <c r="H1412" s="29" t="s">
        <v>2</v>
      </c>
      <c r="I1412" s="29" t="s">
        <v>3</v>
      </c>
      <c r="J1412" s="30">
        <v>1</v>
      </c>
      <c r="K1412" s="29" t="s">
        <v>2</v>
      </c>
      <c r="L1412" s="29" t="s">
        <v>2</v>
      </c>
      <c r="M1412" s="29" t="s">
        <v>2</v>
      </c>
      <c r="N1412" s="29" t="s">
        <v>3</v>
      </c>
      <c r="O1412" s="1"/>
      <c r="P1412" s="29">
        <v>1198</v>
      </c>
      <c r="Q1412" s="29"/>
      <c r="R1412" s="85" t="s">
        <v>3</v>
      </c>
      <c r="S1412" s="85" t="s">
        <v>3</v>
      </c>
      <c r="T1412" s="117" t="str">
        <f t="shared" si="132"/>
        <v>ja</v>
      </c>
      <c r="U1412" s="117" t="str">
        <f t="shared" si="133"/>
        <v>ja</v>
      </c>
      <c r="V1412" s="142" t="s">
        <v>4622</v>
      </c>
      <c r="W1412" s="118">
        <f t="shared" si="134"/>
        <v>1</v>
      </c>
      <c r="X1412" s="117" t="str">
        <f t="shared" si="135"/>
        <v>OK</v>
      </c>
      <c r="Y1412" s="117">
        <f t="shared" si="136"/>
        <v>1198</v>
      </c>
      <c r="Z1412" s="117" t="str">
        <f t="shared" si="137"/>
        <v>OK</v>
      </c>
    </row>
    <row r="1413" spans="1:26" s="117" customFormat="1" ht="12.75" hidden="1" customHeight="1" x14ac:dyDescent="0.35">
      <c r="A1413" s="29" t="s">
        <v>3685</v>
      </c>
      <c r="B1413" s="1" t="s">
        <v>1364</v>
      </c>
      <c r="C1413" s="29" t="s">
        <v>3</v>
      </c>
      <c r="D1413" s="29" t="s">
        <v>3</v>
      </c>
      <c r="E1413" s="29" t="s">
        <v>2</v>
      </c>
      <c r="F1413" s="29" t="s">
        <v>2</v>
      </c>
      <c r="G1413" s="29" t="s">
        <v>2</v>
      </c>
      <c r="H1413" s="29" t="s">
        <v>2</v>
      </c>
      <c r="I1413" s="133" t="s">
        <v>3</v>
      </c>
      <c r="J1413" s="134">
        <v>1</v>
      </c>
      <c r="K1413" s="29" t="s">
        <v>2</v>
      </c>
      <c r="L1413" s="29" t="s">
        <v>2</v>
      </c>
      <c r="M1413" s="29" t="s">
        <v>2</v>
      </c>
      <c r="N1413" s="29" t="s">
        <v>3</v>
      </c>
      <c r="O1413" s="1"/>
      <c r="P1413" s="29" t="s">
        <v>4</v>
      </c>
      <c r="Q1413" s="29"/>
      <c r="R1413" s="85" t="s">
        <v>3</v>
      </c>
      <c r="S1413" s="85" t="s">
        <v>3</v>
      </c>
      <c r="T1413" s="117" t="str">
        <f t="shared" si="132"/>
        <v>ja</v>
      </c>
      <c r="U1413" s="117" t="str">
        <f t="shared" si="133"/>
        <v>ja</v>
      </c>
      <c r="V1413" s="142" t="s">
        <v>4601</v>
      </c>
      <c r="W1413" s="118">
        <f t="shared" si="134"/>
        <v>1</v>
      </c>
      <c r="X1413" s="117" t="str">
        <f t="shared" si="135"/>
        <v>OK</v>
      </c>
      <c r="Y1413" s="117" t="str">
        <f t="shared" si="136"/>
        <v>keine</v>
      </c>
      <c r="Z1413" s="117" t="str">
        <f t="shared" si="137"/>
        <v>OK</v>
      </c>
    </row>
    <row r="1414" spans="1:26" s="117" customFormat="1" ht="12.75" customHeight="1" x14ac:dyDescent="0.35">
      <c r="A1414" s="29" t="s">
        <v>3686</v>
      </c>
      <c r="B1414" s="1" t="s">
        <v>1561</v>
      </c>
      <c r="C1414" s="29" t="s">
        <v>3</v>
      </c>
      <c r="D1414" s="29" t="s">
        <v>3</v>
      </c>
      <c r="E1414" s="29" t="s">
        <v>2</v>
      </c>
      <c r="F1414" s="29" t="s">
        <v>2</v>
      </c>
      <c r="G1414" s="29" t="s">
        <v>3</v>
      </c>
      <c r="H1414" s="29" t="s">
        <v>2</v>
      </c>
      <c r="I1414" s="29" t="s">
        <v>3</v>
      </c>
      <c r="J1414" s="30">
        <v>1</v>
      </c>
      <c r="K1414" s="29" t="s">
        <v>2</v>
      </c>
      <c r="L1414" s="29" t="s">
        <v>2</v>
      </c>
      <c r="M1414" s="29" t="s">
        <v>2</v>
      </c>
      <c r="N1414" s="29" t="s">
        <v>3</v>
      </c>
      <c r="O1414" s="1" t="s">
        <v>4468</v>
      </c>
      <c r="P1414" s="29" t="s">
        <v>4</v>
      </c>
      <c r="Q1414" s="29" t="s">
        <v>4442</v>
      </c>
      <c r="R1414" s="85" t="s">
        <v>3</v>
      </c>
      <c r="S1414" s="85" t="s">
        <v>3</v>
      </c>
      <c r="T1414" s="117" t="str">
        <f t="shared" si="132"/>
        <v>ja</v>
      </c>
      <c r="U1414" s="117" t="str">
        <f t="shared" si="133"/>
        <v>ja</v>
      </c>
      <c r="V1414" s="142" t="s">
        <v>4579</v>
      </c>
      <c r="W1414" s="118">
        <f t="shared" si="134"/>
        <v>1</v>
      </c>
      <c r="X1414" s="117" t="str">
        <f t="shared" si="135"/>
        <v>OK</v>
      </c>
      <c r="Y1414" s="117" t="str">
        <f t="shared" si="136"/>
        <v>keine</v>
      </c>
      <c r="Z1414" s="117" t="str">
        <f t="shared" si="137"/>
        <v>OK</v>
      </c>
    </row>
    <row r="1415" spans="1:26" s="117" customFormat="1" ht="12.75" hidden="1" customHeight="1" x14ac:dyDescent="0.35">
      <c r="A1415" s="29" t="s">
        <v>3687</v>
      </c>
      <c r="B1415" s="1" t="s">
        <v>711</v>
      </c>
      <c r="C1415" s="29" t="s">
        <v>3</v>
      </c>
      <c r="D1415" s="29" t="s">
        <v>3</v>
      </c>
      <c r="E1415" s="29" t="s">
        <v>2</v>
      </c>
      <c r="F1415" s="29" t="s">
        <v>2</v>
      </c>
      <c r="G1415" s="29" t="s">
        <v>2</v>
      </c>
      <c r="H1415" s="29" t="s">
        <v>2</v>
      </c>
      <c r="I1415" s="29" t="s">
        <v>3</v>
      </c>
      <c r="J1415" s="30">
        <v>2</v>
      </c>
      <c r="K1415" s="29" t="s">
        <v>2</v>
      </c>
      <c r="L1415" s="29" t="s">
        <v>2</v>
      </c>
      <c r="M1415" s="29" t="s">
        <v>2</v>
      </c>
      <c r="N1415" s="29" t="s">
        <v>3</v>
      </c>
      <c r="O1415" s="1"/>
      <c r="P1415" s="29" t="s">
        <v>4</v>
      </c>
      <c r="Q1415" s="29"/>
      <c r="R1415" s="85" t="s">
        <v>2</v>
      </c>
      <c r="S1415" s="85" t="s">
        <v>2</v>
      </c>
      <c r="T1415" s="117" t="str">
        <f t="shared" si="132"/>
        <v>ja</v>
      </c>
      <c r="U1415" s="117" t="str">
        <f t="shared" si="133"/>
        <v>ja</v>
      </c>
      <c r="V1415" s="142" t="s">
        <v>4598</v>
      </c>
      <c r="W1415" s="118">
        <f t="shared" si="134"/>
        <v>2</v>
      </c>
      <c r="X1415" s="117" t="str">
        <f t="shared" si="135"/>
        <v>OK</v>
      </c>
      <c r="Y1415" s="117" t="str">
        <f t="shared" si="136"/>
        <v>keine</v>
      </c>
      <c r="Z1415" s="117" t="str">
        <f t="shared" si="137"/>
        <v>OK</v>
      </c>
    </row>
    <row r="1416" spans="1:26" s="117" customFormat="1" ht="12.75" hidden="1" customHeight="1" x14ac:dyDescent="0.35">
      <c r="A1416" s="29" t="s">
        <v>3688</v>
      </c>
      <c r="B1416" s="1" t="s">
        <v>712</v>
      </c>
      <c r="C1416" s="29" t="s">
        <v>3</v>
      </c>
      <c r="D1416" s="29" t="s">
        <v>3</v>
      </c>
      <c r="E1416" s="29" t="s">
        <v>2</v>
      </c>
      <c r="F1416" s="29" t="s">
        <v>2</v>
      </c>
      <c r="G1416" s="29" t="s">
        <v>2</v>
      </c>
      <c r="H1416" s="29" t="s">
        <v>2</v>
      </c>
      <c r="I1416" s="29" t="s">
        <v>3</v>
      </c>
      <c r="J1416" s="30">
        <v>1</v>
      </c>
      <c r="K1416" s="29" t="s">
        <v>2</v>
      </c>
      <c r="L1416" s="29" t="s">
        <v>2</v>
      </c>
      <c r="M1416" s="29" t="s">
        <v>2</v>
      </c>
      <c r="N1416" s="29" t="s">
        <v>3</v>
      </c>
      <c r="O1416" s="1"/>
      <c r="P1416" s="29" t="s">
        <v>4</v>
      </c>
      <c r="Q1416" s="29"/>
      <c r="R1416" s="85" t="s">
        <v>2</v>
      </c>
      <c r="S1416" s="85" t="s">
        <v>2</v>
      </c>
      <c r="T1416" s="117" t="str">
        <f t="shared" si="132"/>
        <v>ja</v>
      </c>
      <c r="U1416" s="117" t="str">
        <f t="shared" si="133"/>
        <v>ja</v>
      </c>
      <c r="V1416" s="142" t="s">
        <v>4598</v>
      </c>
      <c r="W1416" s="118">
        <f t="shared" si="134"/>
        <v>1</v>
      </c>
      <c r="X1416" s="117" t="str">
        <f t="shared" si="135"/>
        <v>OK</v>
      </c>
      <c r="Y1416" s="117" t="str">
        <f t="shared" si="136"/>
        <v>keine</v>
      </c>
      <c r="Z1416" s="117" t="str">
        <f t="shared" si="137"/>
        <v>OK</v>
      </c>
    </row>
    <row r="1417" spans="1:26" s="117" customFormat="1" ht="12.75" hidden="1" customHeight="1" x14ac:dyDescent="0.35">
      <c r="A1417" s="29" t="s">
        <v>3689</v>
      </c>
      <c r="B1417" s="1" t="s">
        <v>1057</v>
      </c>
      <c r="C1417" s="29" t="s">
        <v>3</v>
      </c>
      <c r="D1417" s="29" t="s">
        <v>3</v>
      </c>
      <c r="E1417" s="29" t="s">
        <v>2</v>
      </c>
      <c r="F1417" s="29" t="s">
        <v>2</v>
      </c>
      <c r="G1417" s="29" t="s">
        <v>2</v>
      </c>
      <c r="H1417" s="29" t="s">
        <v>2</v>
      </c>
      <c r="I1417" s="29" t="s">
        <v>3</v>
      </c>
      <c r="J1417" s="30">
        <v>1</v>
      </c>
      <c r="K1417" s="29" t="s">
        <v>2</v>
      </c>
      <c r="L1417" s="29" t="s">
        <v>2</v>
      </c>
      <c r="M1417" s="29" t="s">
        <v>2</v>
      </c>
      <c r="N1417" s="29" t="s">
        <v>3</v>
      </c>
      <c r="O1417" s="1"/>
      <c r="P1417" s="29" t="s">
        <v>4</v>
      </c>
      <c r="Q1417" s="29"/>
      <c r="R1417" s="85" t="s">
        <v>2</v>
      </c>
      <c r="S1417" s="85" t="s">
        <v>2</v>
      </c>
      <c r="T1417" s="117" t="str">
        <f t="shared" si="132"/>
        <v>ja</v>
      </c>
      <c r="U1417" s="117" t="str">
        <f t="shared" si="133"/>
        <v>ja</v>
      </c>
      <c r="V1417" s="142" t="s">
        <v>4586</v>
      </c>
      <c r="W1417" s="118">
        <f t="shared" si="134"/>
        <v>1</v>
      </c>
      <c r="X1417" s="117" t="str">
        <f t="shared" si="135"/>
        <v>OK</v>
      </c>
      <c r="Y1417" s="117" t="str">
        <f t="shared" si="136"/>
        <v>keine</v>
      </c>
      <c r="Z1417" s="117" t="str">
        <f t="shared" si="137"/>
        <v>OK</v>
      </c>
    </row>
    <row r="1418" spans="1:26" s="117" customFormat="1" ht="12.75" hidden="1" customHeight="1" x14ac:dyDescent="0.35">
      <c r="A1418" s="29" t="s">
        <v>3690</v>
      </c>
      <c r="B1418" s="1" t="s">
        <v>1145</v>
      </c>
      <c r="C1418" s="29" t="s">
        <v>3</v>
      </c>
      <c r="D1418" s="29" t="s">
        <v>3</v>
      </c>
      <c r="E1418" s="29" t="s">
        <v>2</v>
      </c>
      <c r="F1418" s="29" t="s">
        <v>2</v>
      </c>
      <c r="G1418" s="29" t="s">
        <v>2</v>
      </c>
      <c r="H1418" s="29" t="s">
        <v>2</v>
      </c>
      <c r="I1418" s="29" t="s">
        <v>3</v>
      </c>
      <c r="J1418" s="30">
        <v>1</v>
      </c>
      <c r="K1418" s="29" t="s">
        <v>2</v>
      </c>
      <c r="L1418" s="29" t="s">
        <v>2</v>
      </c>
      <c r="M1418" s="29" t="s">
        <v>2</v>
      </c>
      <c r="N1418" s="29" t="s">
        <v>3</v>
      </c>
      <c r="O1418" s="1"/>
      <c r="P1418" s="29" t="s">
        <v>4</v>
      </c>
      <c r="Q1418" s="29"/>
      <c r="R1418" s="85" t="s">
        <v>3</v>
      </c>
      <c r="S1418" s="85" t="s">
        <v>3</v>
      </c>
      <c r="T1418" s="117" t="str">
        <f t="shared" si="132"/>
        <v>ja</v>
      </c>
      <c r="U1418" s="117" t="str">
        <f t="shared" si="133"/>
        <v>ja</v>
      </c>
      <c r="V1418" s="142" t="s">
        <v>4623</v>
      </c>
      <c r="W1418" s="118">
        <f t="shared" si="134"/>
        <v>1</v>
      </c>
      <c r="X1418" s="117" t="str">
        <f t="shared" si="135"/>
        <v>OK</v>
      </c>
      <c r="Y1418" s="117" t="str">
        <f t="shared" si="136"/>
        <v>keine</v>
      </c>
      <c r="Z1418" s="117" t="str">
        <f t="shared" si="137"/>
        <v>OK</v>
      </c>
    </row>
    <row r="1419" spans="1:26" s="117" customFormat="1" ht="12.75" hidden="1" customHeight="1" x14ac:dyDescent="0.35">
      <c r="A1419" s="29" t="s">
        <v>3691</v>
      </c>
      <c r="B1419" s="1" t="s">
        <v>1136</v>
      </c>
      <c r="C1419" s="29" t="s">
        <v>3</v>
      </c>
      <c r="D1419" s="29" t="s">
        <v>3</v>
      </c>
      <c r="E1419" s="29" t="s">
        <v>2</v>
      </c>
      <c r="F1419" s="29" t="s">
        <v>2</v>
      </c>
      <c r="G1419" s="29" t="s">
        <v>2</v>
      </c>
      <c r="H1419" s="29" t="s">
        <v>2</v>
      </c>
      <c r="I1419" s="29" t="s">
        <v>3</v>
      </c>
      <c r="J1419" s="30">
        <v>1</v>
      </c>
      <c r="K1419" s="29" t="s">
        <v>2</v>
      </c>
      <c r="L1419" s="29" t="s">
        <v>2</v>
      </c>
      <c r="M1419" s="29" t="s">
        <v>2</v>
      </c>
      <c r="N1419" s="29" t="s">
        <v>3</v>
      </c>
      <c r="O1419" s="1"/>
      <c r="P1419" s="29" t="s">
        <v>4</v>
      </c>
      <c r="Q1419" s="29"/>
      <c r="R1419" s="85" t="s">
        <v>3</v>
      </c>
      <c r="S1419" s="85" t="s">
        <v>3</v>
      </c>
      <c r="T1419" s="117" t="str">
        <f t="shared" si="132"/>
        <v>ja</v>
      </c>
      <c r="U1419" s="117" t="str">
        <f t="shared" si="133"/>
        <v>ja</v>
      </c>
      <c r="V1419" s="142" t="s">
        <v>4623</v>
      </c>
      <c r="W1419" s="118">
        <f t="shared" si="134"/>
        <v>1</v>
      </c>
      <c r="X1419" s="117" t="str">
        <f t="shared" si="135"/>
        <v>OK</v>
      </c>
      <c r="Y1419" s="117" t="str">
        <f t="shared" si="136"/>
        <v>keine</v>
      </c>
      <c r="Z1419" s="117" t="str">
        <f t="shared" si="137"/>
        <v>OK</v>
      </c>
    </row>
    <row r="1420" spans="1:26" s="117" customFormat="1" ht="12.75" hidden="1" customHeight="1" x14ac:dyDescent="0.35">
      <c r="A1420" s="29" t="s">
        <v>3692</v>
      </c>
      <c r="B1420" s="1" t="s">
        <v>1823</v>
      </c>
      <c r="C1420" s="29" t="s">
        <v>2</v>
      </c>
      <c r="D1420" s="29" t="s">
        <v>2</v>
      </c>
      <c r="E1420" s="29" t="s">
        <v>2</v>
      </c>
      <c r="F1420" s="29" t="s">
        <v>2</v>
      </c>
      <c r="G1420" s="29" t="s">
        <v>2</v>
      </c>
      <c r="H1420" s="29" t="s">
        <v>3</v>
      </c>
      <c r="I1420" s="29" t="s">
        <v>2</v>
      </c>
      <c r="J1420" s="30" t="s">
        <v>2</v>
      </c>
      <c r="K1420" s="29" t="s">
        <v>2</v>
      </c>
      <c r="L1420" s="29" t="s">
        <v>2</v>
      </c>
      <c r="M1420" s="29" t="s">
        <v>2</v>
      </c>
      <c r="N1420" s="29" t="s">
        <v>2</v>
      </c>
      <c r="O1420" s="1" t="s">
        <v>2411</v>
      </c>
      <c r="P1420" s="29" t="s">
        <v>59</v>
      </c>
      <c r="Q1420" s="29"/>
      <c r="R1420" s="85" t="s">
        <v>2</v>
      </c>
      <c r="S1420" s="85" t="s">
        <v>2</v>
      </c>
      <c r="T1420" s="117" t="str">
        <f t="shared" si="132"/>
        <v>ja</v>
      </c>
      <c r="U1420" s="117" t="str">
        <f t="shared" si="133"/>
        <v>nein</v>
      </c>
      <c r="V1420" s="142" t="s">
        <v>2411</v>
      </c>
      <c r="W1420" s="118" t="str">
        <f t="shared" si="134"/>
        <v>nein</v>
      </c>
      <c r="X1420" s="117" t="str">
        <f t="shared" si="135"/>
        <v>OK</v>
      </c>
      <c r="Y1420" s="117" t="str">
        <f t="shared" si="136"/>
        <v>nicht FK (Vereins-RS)</v>
      </c>
      <c r="Z1420" s="117" t="str">
        <f t="shared" si="137"/>
        <v>OK</v>
      </c>
    </row>
    <row r="1421" spans="1:26" s="117" customFormat="1" ht="12.75" hidden="1" customHeight="1" x14ac:dyDescent="0.35">
      <c r="A1421" s="29" t="s">
        <v>3693</v>
      </c>
      <c r="B1421" s="1" t="s">
        <v>386</v>
      </c>
      <c r="C1421" s="29" t="s">
        <v>3</v>
      </c>
      <c r="D1421" s="29" t="s">
        <v>3</v>
      </c>
      <c r="E1421" s="29" t="s">
        <v>2</v>
      </c>
      <c r="F1421" s="29" t="s">
        <v>2</v>
      </c>
      <c r="G1421" s="29" t="s">
        <v>2</v>
      </c>
      <c r="H1421" s="29" t="s">
        <v>2</v>
      </c>
      <c r="I1421" s="29" t="s">
        <v>3</v>
      </c>
      <c r="J1421" s="30">
        <v>1</v>
      </c>
      <c r="K1421" s="29" t="s">
        <v>2</v>
      </c>
      <c r="L1421" s="29" t="s">
        <v>2</v>
      </c>
      <c r="M1421" s="29" t="s">
        <v>2</v>
      </c>
      <c r="N1421" s="29" t="s">
        <v>3</v>
      </c>
      <c r="O1421" s="1"/>
      <c r="P1421" s="29" t="s">
        <v>4</v>
      </c>
      <c r="Q1421" s="29"/>
      <c r="R1421" s="85" t="s">
        <v>3</v>
      </c>
      <c r="S1421" s="85" t="s">
        <v>3</v>
      </c>
      <c r="T1421" s="117" t="str">
        <f t="shared" si="132"/>
        <v>ja</v>
      </c>
      <c r="U1421" s="117" t="str">
        <f t="shared" si="133"/>
        <v>ja</v>
      </c>
      <c r="V1421" s="142" t="s">
        <v>4581</v>
      </c>
      <c r="W1421" s="118">
        <f t="shared" si="134"/>
        <v>1</v>
      </c>
      <c r="X1421" s="117" t="str">
        <f t="shared" si="135"/>
        <v>OK</v>
      </c>
      <c r="Y1421" s="117" t="str">
        <f t="shared" si="136"/>
        <v>keine</v>
      </c>
      <c r="Z1421" s="117" t="str">
        <f t="shared" si="137"/>
        <v>OK</v>
      </c>
    </row>
    <row r="1422" spans="1:26" s="117" customFormat="1" ht="12.75" hidden="1" customHeight="1" x14ac:dyDescent="0.35">
      <c r="A1422" s="29" t="s">
        <v>3694</v>
      </c>
      <c r="B1422" s="1" t="s">
        <v>72</v>
      </c>
      <c r="C1422" s="29" t="s">
        <v>3</v>
      </c>
      <c r="D1422" s="29" t="s">
        <v>3</v>
      </c>
      <c r="E1422" s="29" t="s">
        <v>2</v>
      </c>
      <c r="F1422" s="29" t="s">
        <v>2</v>
      </c>
      <c r="G1422" s="29" t="s">
        <v>2</v>
      </c>
      <c r="H1422" s="29" t="s">
        <v>2</v>
      </c>
      <c r="I1422" s="133" t="s">
        <v>3</v>
      </c>
      <c r="J1422" s="134">
        <v>4</v>
      </c>
      <c r="K1422" s="29" t="s">
        <v>2</v>
      </c>
      <c r="L1422" s="29" t="s">
        <v>2</v>
      </c>
      <c r="M1422" s="29" t="s">
        <v>2</v>
      </c>
      <c r="N1422" s="29" t="s">
        <v>3</v>
      </c>
      <c r="O1422" s="1" t="s">
        <v>2412</v>
      </c>
      <c r="P1422" s="29" t="s">
        <v>4438</v>
      </c>
      <c r="Q1422" s="29"/>
      <c r="R1422" s="85" t="s">
        <v>2</v>
      </c>
      <c r="S1422" s="85" t="s">
        <v>2</v>
      </c>
      <c r="T1422" s="117" t="str">
        <f t="shared" si="132"/>
        <v>ja</v>
      </c>
      <c r="U1422" s="117" t="str">
        <f t="shared" si="133"/>
        <v>ja</v>
      </c>
      <c r="V1422" s="142" t="s">
        <v>4572</v>
      </c>
      <c r="W1422" s="118">
        <f t="shared" si="134"/>
        <v>4</v>
      </c>
      <c r="X1422" s="117" t="str">
        <f t="shared" si="135"/>
        <v>OK</v>
      </c>
      <c r="Y1422" s="117" t="str">
        <f t="shared" si="136"/>
        <v>1193/1207/1195</v>
      </c>
      <c r="Z1422" s="117" t="str">
        <f t="shared" si="137"/>
        <v>OK</v>
      </c>
    </row>
    <row r="1423" spans="1:26" s="117" customFormat="1" ht="12.75" hidden="1" customHeight="1" x14ac:dyDescent="0.35">
      <c r="A1423" s="29" t="s">
        <v>3695</v>
      </c>
      <c r="B1423" s="1" t="s">
        <v>73</v>
      </c>
      <c r="C1423" s="29" t="s">
        <v>3</v>
      </c>
      <c r="D1423" s="29" t="s">
        <v>3</v>
      </c>
      <c r="E1423" s="29" t="s">
        <v>2</v>
      </c>
      <c r="F1423" s="29" t="s">
        <v>2</v>
      </c>
      <c r="G1423" s="29" t="s">
        <v>2</v>
      </c>
      <c r="H1423" s="29" t="s">
        <v>2</v>
      </c>
      <c r="I1423" s="133" t="s">
        <v>3</v>
      </c>
      <c r="J1423" s="134">
        <v>4</v>
      </c>
      <c r="K1423" s="29" t="s">
        <v>2</v>
      </c>
      <c r="L1423" s="29" t="s">
        <v>2</v>
      </c>
      <c r="M1423" s="29" t="s">
        <v>2</v>
      </c>
      <c r="N1423" s="29" t="s">
        <v>3</v>
      </c>
      <c r="O1423" s="1" t="s">
        <v>2412</v>
      </c>
      <c r="P1423" s="29" t="s">
        <v>4438</v>
      </c>
      <c r="Q1423" s="29"/>
      <c r="R1423" s="85" t="s">
        <v>2</v>
      </c>
      <c r="S1423" s="85" t="s">
        <v>2</v>
      </c>
      <c r="T1423" s="117" t="str">
        <f t="shared" si="132"/>
        <v>ja</v>
      </c>
      <c r="U1423" s="117" t="str">
        <f t="shared" si="133"/>
        <v>ja</v>
      </c>
      <c r="V1423" s="142" t="s">
        <v>4572</v>
      </c>
      <c r="W1423" s="118">
        <f t="shared" si="134"/>
        <v>4</v>
      </c>
      <c r="X1423" s="117" t="str">
        <f t="shared" si="135"/>
        <v>OK</v>
      </c>
      <c r="Y1423" s="117" t="str">
        <f t="shared" si="136"/>
        <v>1193/1207/1195</v>
      </c>
      <c r="Z1423" s="117" t="str">
        <f t="shared" si="137"/>
        <v>OK</v>
      </c>
    </row>
    <row r="1424" spans="1:26" s="117" customFormat="1" ht="12.75" hidden="1" customHeight="1" x14ac:dyDescent="0.35">
      <c r="A1424" s="29" t="s">
        <v>3696</v>
      </c>
      <c r="B1424" s="1" t="s">
        <v>2001</v>
      </c>
      <c r="C1424" s="29" t="s">
        <v>3</v>
      </c>
      <c r="D1424" s="29" t="s">
        <v>3</v>
      </c>
      <c r="E1424" s="29" t="s">
        <v>2</v>
      </c>
      <c r="F1424" s="29" t="s">
        <v>2</v>
      </c>
      <c r="G1424" s="29" t="s">
        <v>2</v>
      </c>
      <c r="H1424" s="29" t="s">
        <v>2</v>
      </c>
      <c r="I1424" s="29" t="s">
        <v>3</v>
      </c>
      <c r="J1424" s="30">
        <v>1</v>
      </c>
      <c r="K1424" s="29" t="s">
        <v>2</v>
      </c>
      <c r="L1424" s="29" t="s">
        <v>2</v>
      </c>
      <c r="M1424" s="29" t="s">
        <v>2</v>
      </c>
      <c r="N1424" s="29" t="s">
        <v>3</v>
      </c>
      <c r="O1424" s="1"/>
      <c r="P1424" s="29" t="s">
        <v>4</v>
      </c>
      <c r="Q1424" s="29"/>
      <c r="R1424" s="85" t="s">
        <v>3</v>
      </c>
      <c r="S1424" s="85" t="s">
        <v>3</v>
      </c>
      <c r="T1424" s="117" t="str">
        <f t="shared" si="132"/>
        <v>ja</v>
      </c>
      <c r="U1424" s="117" t="str">
        <f t="shared" si="133"/>
        <v>ja</v>
      </c>
      <c r="V1424" s="142" t="s">
        <v>4580</v>
      </c>
      <c r="W1424" s="118">
        <f t="shared" si="134"/>
        <v>1</v>
      </c>
      <c r="X1424" s="117" t="str">
        <f t="shared" si="135"/>
        <v>OK</v>
      </c>
      <c r="Y1424" s="117" t="str">
        <f t="shared" si="136"/>
        <v>keine</v>
      </c>
      <c r="Z1424" s="117" t="str">
        <f t="shared" si="137"/>
        <v>OK</v>
      </c>
    </row>
    <row r="1425" spans="1:26" s="117" customFormat="1" ht="12.75" hidden="1" customHeight="1" x14ac:dyDescent="0.35">
      <c r="A1425" s="29" t="s">
        <v>3697</v>
      </c>
      <c r="B1425" s="1" t="s">
        <v>2002</v>
      </c>
      <c r="C1425" s="29" t="s">
        <v>3</v>
      </c>
      <c r="D1425" s="29" t="s">
        <v>3</v>
      </c>
      <c r="E1425" s="29" t="s">
        <v>2</v>
      </c>
      <c r="F1425" s="29" t="s">
        <v>2</v>
      </c>
      <c r="G1425" s="29" t="s">
        <v>2</v>
      </c>
      <c r="H1425" s="29" t="s">
        <v>2</v>
      </c>
      <c r="I1425" s="29" t="s">
        <v>3</v>
      </c>
      <c r="J1425" s="30">
        <v>1</v>
      </c>
      <c r="K1425" s="29" t="s">
        <v>2</v>
      </c>
      <c r="L1425" s="29" t="s">
        <v>2</v>
      </c>
      <c r="M1425" s="29" t="s">
        <v>2</v>
      </c>
      <c r="N1425" s="29" t="s">
        <v>3</v>
      </c>
      <c r="O1425" s="1"/>
      <c r="P1425" s="29" t="s">
        <v>4</v>
      </c>
      <c r="Q1425" s="29"/>
      <c r="R1425" s="85" t="s">
        <v>2</v>
      </c>
      <c r="S1425" s="85" t="s">
        <v>2</v>
      </c>
      <c r="T1425" s="117" t="str">
        <f t="shared" si="132"/>
        <v>ja</v>
      </c>
      <c r="U1425" s="117" t="str">
        <f t="shared" si="133"/>
        <v>ja</v>
      </c>
      <c r="V1425" s="142" t="s">
        <v>4573</v>
      </c>
      <c r="W1425" s="118">
        <f t="shared" si="134"/>
        <v>1</v>
      </c>
      <c r="X1425" s="117" t="str">
        <f t="shared" si="135"/>
        <v>OK</v>
      </c>
      <c r="Y1425" s="117" t="str">
        <f t="shared" si="136"/>
        <v>keine</v>
      </c>
      <c r="Z1425" s="117" t="str">
        <f t="shared" si="137"/>
        <v>OK</v>
      </c>
    </row>
    <row r="1426" spans="1:26" s="117" customFormat="1" ht="12.75" hidden="1" customHeight="1" x14ac:dyDescent="0.35">
      <c r="A1426" s="29" t="s">
        <v>3698</v>
      </c>
      <c r="B1426" s="1" t="s">
        <v>1724</v>
      </c>
      <c r="C1426" s="29" t="s">
        <v>3</v>
      </c>
      <c r="D1426" s="29" t="s">
        <v>3</v>
      </c>
      <c r="E1426" s="29" t="s">
        <v>2</v>
      </c>
      <c r="F1426" s="29" t="s">
        <v>2</v>
      </c>
      <c r="G1426" s="29" t="s">
        <v>2</v>
      </c>
      <c r="H1426" s="29" t="s">
        <v>2</v>
      </c>
      <c r="I1426" s="29" t="s">
        <v>3</v>
      </c>
      <c r="J1426" s="30">
        <v>1</v>
      </c>
      <c r="K1426" s="29" t="s">
        <v>2</v>
      </c>
      <c r="L1426" s="29" t="s">
        <v>2</v>
      </c>
      <c r="M1426" s="29" t="s">
        <v>2</v>
      </c>
      <c r="N1426" s="29" t="s">
        <v>3</v>
      </c>
      <c r="O1426" s="1"/>
      <c r="P1426" s="29" t="s">
        <v>4</v>
      </c>
      <c r="Q1426" s="29"/>
      <c r="R1426" s="85" t="s">
        <v>2</v>
      </c>
      <c r="S1426" s="85" t="s">
        <v>2</v>
      </c>
      <c r="T1426" s="117" t="str">
        <f t="shared" si="132"/>
        <v>ja</v>
      </c>
      <c r="U1426" s="117" t="str">
        <f t="shared" si="133"/>
        <v>ja</v>
      </c>
      <c r="V1426" s="142" t="s">
        <v>4594</v>
      </c>
      <c r="W1426" s="118">
        <f t="shared" si="134"/>
        <v>1</v>
      </c>
      <c r="X1426" s="117" t="str">
        <f t="shared" si="135"/>
        <v>OK</v>
      </c>
      <c r="Y1426" s="117" t="str">
        <f t="shared" si="136"/>
        <v>keine</v>
      </c>
      <c r="Z1426" s="117" t="str">
        <f t="shared" si="137"/>
        <v>OK</v>
      </c>
    </row>
    <row r="1427" spans="1:26" s="117" customFormat="1" ht="12.75" hidden="1" customHeight="1" x14ac:dyDescent="0.35">
      <c r="A1427" s="29" t="s">
        <v>3699</v>
      </c>
      <c r="B1427" s="1" t="s">
        <v>1725</v>
      </c>
      <c r="C1427" s="29" t="s">
        <v>3</v>
      </c>
      <c r="D1427" s="29" t="s">
        <v>3</v>
      </c>
      <c r="E1427" s="29" t="s">
        <v>2</v>
      </c>
      <c r="F1427" s="29" t="s">
        <v>2</v>
      </c>
      <c r="G1427" s="29" t="s">
        <v>2</v>
      </c>
      <c r="H1427" s="29" t="s">
        <v>2</v>
      </c>
      <c r="I1427" s="29" t="s">
        <v>3</v>
      </c>
      <c r="J1427" s="30">
        <v>2</v>
      </c>
      <c r="K1427" s="29" t="s">
        <v>2</v>
      </c>
      <c r="L1427" s="29" t="s">
        <v>2</v>
      </c>
      <c r="M1427" s="29" t="s">
        <v>2</v>
      </c>
      <c r="N1427" s="29" t="s">
        <v>3</v>
      </c>
      <c r="O1427" s="1"/>
      <c r="P1427" s="29" t="s">
        <v>4</v>
      </c>
      <c r="Q1427" s="29"/>
      <c r="R1427" s="85" t="s">
        <v>2</v>
      </c>
      <c r="S1427" s="85" t="s">
        <v>2</v>
      </c>
      <c r="T1427" s="117" t="str">
        <f t="shared" si="132"/>
        <v>ja</v>
      </c>
      <c r="U1427" s="117" t="str">
        <f t="shared" si="133"/>
        <v>ja</v>
      </c>
      <c r="V1427" s="142" t="s">
        <v>4598</v>
      </c>
      <c r="W1427" s="118">
        <f t="shared" si="134"/>
        <v>2</v>
      </c>
      <c r="X1427" s="117" t="str">
        <f t="shared" si="135"/>
        <v>OK</v>
      </c>
      <c r="Y1427" s="117" t="str">
        <f t="shared" si="136"/>
        <v>keine</v>
      </c>
      <c r="Z1427" s="117" t="str">
        <f t="shared" si="137"/>
        <v>OK</v>
      </c>
    </row>
    <row r="1428" spans="1:26" s="117" customFormat="1" ht="12.75" hidden="1" customHeight="1" x14ac:dyDescent="0.35">
      <c r="A1428" s="29" t="s">
        <v>3700</v>
      </c>
      <c r="B1428" s="1" t="s">
        <v>896</v>
      </c>
      <c r="C1428" s="29" t="s">
        <v>3</v>
      </c>
      <c r="D1428" s="29" t="s">
        <v>3</v>
      </c>
      <c r="E1428" s="29" t="s">
        <v>2</v>
      </c>
      <c r="F1428" s="29" t="s">
        <v>2</v>
      </c>
      <c r="G1428" s="29" t="s">
        <v>2</v>
      </c>
      <c r="H1428" s="29" t="s">
        <v>2</v>
      </c>
      <c r="I1428" s="29" t="s">
        <v>3</v>
      </c>
      <c r="J1428" s="30">
        <v>1</v>
      </c>
      <c r="K1428" s="29" t="s">
        <v>2</v>
      </c>
      <c r="L1428" s="29" t="s">
        <v>2</v>
      </c>
      <c r="M1428" s="29" t="s">
        <v>2</v>
      </c>
      <c r="N1428" s="29" t="s">
        <v>3</v>
      </c>
      <c r="O1428" s="1"/>
      <c r="P1428" s="29" t="s">
        <v>4</v>
      </c>
      <c r="Q1428" s="29"/>
      <c r="R1428" s="85" t="s">
        <v>3</v>
      </c>
      <c r="S1428" s="85" t="s">
        <v>3</v>
      </c>
      <c r="T1428" s="117" t="str">
        <f t="shared" si="132"/>
        <v>ja</v>
      </c>
      <c r="U1428" s="117" t="str">
        <f t="shared" si="133"/>
        <v>ja</v>
      </c>
      <c r="V1428" s="142" t="s">
        <v>4580</v>
      </c>
      <c r="W1428" s="118">
        <f t="shared" si="134"/>
        <v>1</v>
      </c>
      <c r="X1428" s="117" t="str">
        <f t="shared" si="135"/>
        <v>OK</v>
      </c>
      <c r="Y1428" s="117" t="str">
        <f t="shared" si="136"/>
        <v>keine</v>
      </c>
      <c r="Z1428" s="117" t="str">
        <f t="shared" si="137"/>
        <v>OK</v>
      </c>
    </row>
    <row r="1429" spans="1:26" s="117" customFormat="1" ht="12.75" hidden="1" customHeight="1" x14ac:dyDescent="0.35">
      <c r="A1429" s="29" t="s">
        <v>3701</v>
      </c>
      <c r="B1429" s="1" t="s">
        <v>725</v>
      </c>
      <c r="C1429" s="29" t="s">
        <v>3</v>
      </c>
      <c r="D1429" s="29" t="s">
        <v>3</v>
      </c>
      <c r="E1429" s="29" t="s">
        <v>2</v>
      </c>
      <c r="F1429" s="29" t="s">
        <v>2</v>
      </c>
      <c r="G1429" s="29" t="s">
        <v>2</v>
      </c>
      <c r="H1429" s="29" t="s">
        <v>2</v>
      </c>
      <c r="I1429" s="29" t="s">
        <v>3</v>
      </c>
      <c r="J1429" s="30">
        <v>1</v>
      </c>
      <c r="K1429" s="29" t="s">
        <v>2</v>
      </c>
      <c r="L1429" s="29" t="s">
        <v>2</v>
      </c>
      <c r="M1429" s="29" t="s">
        <v>2</v>
      </c>
      <c r="N1429" s="29" t="s">
        <v>3</v>
      </c>
      <c r="O1429" s="1"/>
      <c r="P1429" s="29" t="s">
        <v>4</v>
      </c>
      <c r="Q1429" s="29"/>
      <c r="R1429" s="85" t="s">
        <v>2</v>
      </c>
      <c r="S1429" s="85" t="s">
        <v>2</v>
      </c>
      <c r="T1429" s="117" t="str">
        <f t="shared" si="132"/>
        <v>ja</v>
      </c>
      <c r="U1429" s="117" t="str">
        <f t="shared" si="133"/>
        <v>ja</v>
      </c>
      <c r="V1429" s="142" t="s">
        <v>4575</v>
      </c>
      <c r="W1429" s="118">
        <f t="shared" si="134"/>
        <v>1</v>
      </c>
      <c r="X1429" s="117" t="str">
        <f t="shared" si="135"/>
        <v>OK</v>
      </c>
      <c r="Y1429" s="117" t="str">
        <f t="shared" si="136"/>
        <v>keine</v>
      </c>
      <c r="Z1429" s="117" t="str">
        <f t="shared" si="137"/>
        <v>OK</v>
      </c>
    </row>
    <row r="1430" spans="1:26" s="117" customFormat="1" ht="12.75" hidden="1" customHeight="1" x14ac:dyDescent="0.35">
      <c r="A1430" s="29" t="s">
        <v>3702</v>
      </c>
      <c r="B1430" s="1" t="s">
        <v>1300</v>
      </c>
      <c r="C1430" s="29" t="s">
        <v>3</v>
      </c>
      <c r="D1430" s="29" t="s">
        <v>3</v>
      </c>
      <c r="E1430" s="29" t="s">
        <v>2</v>
      </c>
      <c r="F1430" s="29" t="s">
        <v>2</v>
      </c>
      <c r="G1430" s="29" t="s">
        <v>2</v>
      </c>
      <c r="H1430" s="29" t="s">
        <v>2</v>
      </c>
      <c r="I1430" s="29" t="s">
        <v>3</v>
      </c>
      <c r="J1430" s="30">
        <v>1</v>
      </c>
      <c r="K1430" s="29" t="s">
        <v>2</v>
      </c>
      <c r="L1430" s="29" t="s">
        <v>2</v>
      </c>
      <c r="M1430" s="29" t="s">
        <v>2</v>
      </c>
      <c r="N1430" s="29" t="s">
        <v>3</v>
      </c>
      <c r="O1430" s="1"/>
      <c r="P1430" s="29" t="s">
        <v>4</v>
      </c>
      <c r="Q1430" s="29"/>
      <c r="R1430" s="85" t="s">
        <v>2</v>
      </c>
      <c r="S1430" s="85" t="s">
        <v>2</v>
      </c>
      <c r="T1430" s="117" t="str">
        <f t="shared" si="132"/>
        <v>ja</v>
      </c>
      <c r="U1430" s="117" t="str">
        <f t="shared" si="133"/>
        <v>ja</v>
      </c>
      <c r="V1430" s="142" t="s">
        <v>4585</v>
      </c>
      <c r="W1430" s="118">
        <f t="shared" si="134"/>
        <v>1</v>
      </c>
      <c r="X1430" s="117" t="str">
        <f t="shared" si="135"/>
        <v>OK</v>
      </c>
      <c r="Y1430" s="117" t="str">
        <f t="shared" si="136"/>
        <v>keine</v>
      </c>
      <c r="Z1430" s="117" t="str">
        <f t="shared" si="137"/>
        <v>OK</v>
      </c>
    </row>
    <row r="1431" spans="1:26" s="117" customFormat="1" ht="12.75" hidden="1" customHeight="1" x14ac:dyDescent="0.35">
      <c r="A1431" s="29" t="s">
        <v>3703</v>
      </c>
      <c r="B1431" s="137" t="s">
        <v>897</v>
      </c>
      <c r="C1431" s="29" t="s">
        <v>3</v>
      </c>
      <c r="D1431" s="29" t="s">
        <v>3</v>
      </c>
      <c r="E1431" s="29" t="s">
        <v>2</v>
      </c>
      <c r="F1431" s="29" t="s">
        <v>2</v>
      </c>
      <c r="G1431" s="29" t="s">
        <v>2</v>
      </c>
      <c r="H1431" s="29" t="s">
        <v>2</v>
      </c>
      <c r="I1431" s="29" t="s">
        <v>3</v>
      </c>
      <c r="J1431" s="30">
        <v>1</v>
      </c>
      <c r="K1431" s="29" t="s">
        <v>2</v>
      </c>
      <c r="L1431" s="29" t="s">
        <v>2</v>
      </c>
      <c r="M1431" s="29" t="s">
        <v>2</v>
      </c>
      <c r="N1431" s="29" t="s">
        <v>3</v>
      </c>
      <c r="O1431" s="1"/>
      <c r="P1431" s="29" t="s">
        <v>4</v>
      </c>
      <c r="Q1431" s="29"/>
      <c r="R1431" s="85" t="s">
        <v>2</v>
      </c>
      <c r="S1431" s="85" t="s">
        <v>2</v>
      </c>
      <c r="T1431" s="117" t="str">
        <f t="shared" si="132"/>
        <v>ja</v>
      </c>
      <c r="U1431" s="117" t="str">
        <f t="shared" si="133"/>
        <v>ja</v>
      </c>
      <c r="V1431" s="142" t="s">
        <v>4580</v>
      </c>
      <c r="W1431" s="118">
        <f t="shared" si="134"/>
        <v>1</v>
      </c>
      <c r="X1431" s="117" t="str">
        <f t="shared" si="135"/>
        <v>OK</v>
      </c>
      <c r="Y1431" s="117" t="str">
        <f t="shared" si="136"/>
        <v>keine</v>
      </c>
      <c r="Z1431" s="117" t="str">
        <f t="shared" si="137"/>
        <v>OK</v>
      </c>
    </row>
    <row r="1432" spans="1:26" s="117" customFormat="1" ht="12.75" hidden="1" customHeight="1" x14ac:dyDescent="0.35">
      <c r="A1432" s="29" t="s">
        <v>2221</v>
      </c>
      <c r="B1432" s="1" t="s">
        <v>1298</v>
      </c>
      <c r="C1432" s="29" t="s">
        <v>3</v>
      </c>
      <c r="D1432" s="29" t="s">
        <v>3</v>
      </c>
      <c r="E1432" s="29" t="s">
        <v>2</v>
      </c>
      <c r="F1432" s="29" t="s">
        <v>2</v>
      </c>
      <c r="G1432" s="29" t="s">
        <v>2</v>
      </c>
      <c r="H1432" s="29" t="s">
        <v>2</v>
      </c>
      <c r="I1432" s="29" t="s">
        <v>3</v>
      </c>
      <c r="J1432" s="30">
        <v>1</v>
      </c>
      <c r="K1432" s="29" t="s">
        <v>2</v>
      </c>
      <c r="L1432" s="29" t="s">
        <v>2</v>
      </c>
      <c r="M1432" s="29" t="s">
        <v>2</v>
      </c>
      <c r="N1432" s="29" t="s">
        <v>3</v>
      </c>
      <c r="O1432" s="1"/>
      <c r="P1432" s="29" t="s">
        <v>4</v>
      </c>
      <c r="Q1432" s="29"/>
      <c r="R1432" s="85" t="s">
        <v>2</v>
      </c>
      <c r="S1432" s="85" t="s">
        <v>2</v>
      </c>
      <c r="T1432" s="117" t="str">
        <f t="shared" si="132"/>
        <v>ja</v>
      </c>
      <c r="U1432" s="117" t="str">
        <f t="shared" si="133"/>
        <v>ja</v>
      </c>
      <c r="V1432" s="142" t="s">
        <v>4577</v>
      </c>
      <c r="W1432" s="118">
        <f t="shared" si="134"/>
        <v>1</v>
      </c>
      <c r="X1432" s="117" t="str">
        <f t="shared" si="135"/>
        <v>OK</v>
      </c>
      <c r="Y1432" s="117" t="str">
        <f t="shared" si="136"/>
        <v>keine</v>
      </c>
      <c r="Z1432" s="117" t="str">
        <f t="shared" si="137"/>
        <v>OK</v>
      </c>
    </row>
    <row r="1433" spans="1:26" s="117" customFormat="1" ht="12.75" hidden="1" customHeight="1" x14ac:dyDescent="0.35">
      <c r="A1433" s="29" t="s">
        <v>45</v>
      </c>
      <c r="B1433" s="1" t="s">
        <v>44</v>
      </c>
      <c r="C1433" s="29" t="s">
        <v>3</v>
      </c>
      <c r="D1433" s="29" t="s">
        <v>3</v>
      </c>
      <c r="E1433" s="29" t="s">
        <v>2</v>
      </c>
      <c r="F1433" s="29" t="s">
        <v>2</v>
      </c>
      <c r="G1433" s="29" t="s">
        <v>2</v>
      </c>
      <c r="H1433" s="29" t="s">
        <v>2</v>
      </c>
      <c r="I1433" s="29" t="s">
        <v>3</v>
      </c>
      <c r="J1433" s="30">
        <v>1</v>
      </c>
      <c r="K1433" s="29" t="s">
        <v>2</v>
      </c>
      <c r="L1433" s="29" t="s">
        <v>2</v>
      </c>
      <c r="M1433" s="29" t="s">
        <v>2</v>
      </c>
      <c r="N1433" s="29" t="s">
        <v>3</v>
      </c>
      <c r="O1433" s="1"/>
      <c r="P1433" s="29" t="s">
        <v>4</v>
      </c>
      <c r="Q1433" s="29"/>
      <c r="R1433" s="85" t="s">
        <v>2</v>
      </c>
      <c r="S1433" s="85" t="s">
        <v>2</v>
      </c>
      <c r="T1433" s="117" t="str">
        <f t="shared" si="132"/>
        <v>ja</v>
      </c>
      <c r="U1433" s="117" t="str">
        <f t="shared" si="133"/>
        <v>ja</v>
      </c>
      <c r="V1433" s="142" t="s">
        <v>4575</v>
      </c>
      <c r="W1433" s="118">
        <f t="shared" si="134"/>
        <v>1</v>
      </c>
      <c r="X1433" s="117" t="str">
        <f t="shared" si="135"/>
        <v>OK</v>
      </c>
      <c r="Y1433" s="117" t="str">
        <f t="shared" si="136"/>
        <v>keine</v>
      </c>
      <c r="Z1433" s="117" t="str">
        <f t="shared" si="137"/>
        <v>OK</v>
      </c>
    </row>
    <row r="1434" spans="1:26" s="117" customFormat="1" ht="12.75" hidden="1" customHeight="1" x14ac:dyDescent="0.35">
      <c r="A1434" s="29" t="s">
        <v>3704</v>
      </c>
      <c r="B1434" s="1" t="s">
        <v>1102</v>
      </c>
      <c r="C1434" s="29" t="s">
        <v>3</v>
      </c>
      <c r="D1434" s="29" t="s">
        <v>3</v>
      </c>
      <c r="E1434" s="29" t="s">
        <v>2</v>
      </c>
      <c r="F1434" s="29" t="s">
        <v>2</v>
      </c>
      <c r="G1434" s="29" t="s">
        <v>2</v>
      </c>
      <c r="H1434" s="29" t="s">
        <v>2</v>
      </c>
      <c r="I1434" s="133" t="s">
        <v>3</v>
      </c>
      <c r="J1434" s="134">
        <v>1</v>
      </c>
      <c r="K1434" s="29" t="s">
        <v>2</v>
      </c>
      <c r="L1434" s="29" t="s">
        <v>2</v>
      </c>
      <c r="M1434" s="29" t="s">
        <v>2</v>
      </c>
      <c r="N1434" s="29" t="s">
        <v>3</v>
      </c>
      <c r="O1434" s="1"/>
      <c r="P1434" s="29" t="s">
        <v>4</v>
      </c>
      <c r="Q1434" s="29"/>
      <c r="R1434" s="85" t="s">
        <v>2</v>
      </c>
      <c r="S1434" s="85" t="s">
        <v>2</v>
      </c>
      <c r="T1434" s="117" t="str">
        <f t="shared" si="132"/>
        <v>ja</v>
      </c>
      <c r="U1434" s="117" t="str">
        <f t="shared" si="133"/>
        <v>ja</v>
      </c>
      <c r="V1434" s="142" t="s">
        <v>4601</v>
      </c>
      <c r="W1434" s="118">
        <f t="shared" si="134"/>
        <v>1</v>
      </c>
      <c r="X1434" s="117" t="str">
        <f t="shared" si="135"/>
        <v>OK</v>
      </c>
      <c r="Y1434" s="117" t="str">
        <f t="shared" si="136"/>
        <v>keine</v>
      </c>
      <c r="Z1434" s="117" t="str">
        <f t="shared" si="137"/>
        <v>OK</v>
      </c>
    </row>
    <row r="1435" spans="1:26" s="117" customFormat="1" ht="12.75" hidden="1" customHeight="1" x14ac:dyDescent="0.35">
      <c r="A1435" s="29" t="s">
        <v>3705</v>
      </c>
      <c r="B1435" s="1" t="s">
        <v>1824</v>
      </c>
      <c r="C1435" s="29" t="s">
        <v>2</v>
      </c>
      <c r="D1435" s="29" t="s">
        <v>2</v>
      </c>
      <c r="E1435" s="29" t="s">
        <v>2</v>
      </c>
      <c r="F1435" s="29" t="s">
        <v>2</v>
      </c>
      <c r="G1435" s="29" t="s">
        <v>2</v>
      </c>
      <c r="H1435" s="29" t="s">
        <v>3</v>
      </c>
      <c r="I1435" s="29" t="s">
        <v>2</v>
      </c>
      <c r="J1435" s="30" t="s">
        <v>2</v>
      </c>
      <c r="K1435" s="29" t="s">
        <v>2</v>
      </c>
      <c r="L1435" s="29" t="s">
        <v>2</v>
      </c>
      <c r="M1435" s="29" t="s">
        <v>2</v>
      </c>
      <c r="N1435" s="29" t="s">
        <v>2</v>
      </c>
      <c r="O1435" s="1" t="s">
        <v>2411</v>
      </c>
      <c r="P1435" s="29" t="s">
        <v>59</v>
      </c>
      <c r="Q1435" s="29"/>
      <c r="R1435" s="85" t="s">
        <v>2</v>
      </c>
      <c r="S1435" s="85" t="s">
        <v>2</v>
      </c>
      <c r="T1435" s="117" t="str">
        <f t="shared" si="132"/>
        <v>ja</v>
      </c>
      <c r="U1435" s="117" t="str">
        <f t="shared" si="133"/>
        <v>nein</v>
      </c>
      <c r="V1435" s="142" t="s">
        <v>2411</v>
      </c>
      <c r="W1435" s="118" t="str">
        <f t="shared" si="134"/>
        <v>nein</v>
      </c>
      <c r="X1435" s="117" t="str">
        <f t="shared" si="135"/>
        <v>OK</v>
      </c>
      <c r="Y1435" s="117" t="str">
        <f t="shared" si="136"/>
        <v>nicht FK (Vereins-RS)</v>
      </c>
      <c r="Z1435" s="117" t="str">
        <f t="shared" si="137"/>
        <v>OK</v>
      </c>
    </row>
    <row r="1436" spans="1:26" s="117" customFormat="1" ht="12.75" hidden="1" customHeight="1" x14ac:dyDescent="0.35">
      <c r="A1436" s="29" t="s">
        <v>3706</v>
      </c>
      <c r="B1436" s="1" t="s">
        <v>627</v>
      </c>
      <c r="C1436" s="29" t="s">
        <v>3</v>
      </c>
      <c r="D1436" s="29" t="s">
        <v>3</v>
      </c>
      <c r="E1436" s="29" t="s">
        <v>2</v>
      </c>
      <c r="F1436" s="29" t="s">
        <v>2</v>
      </c>
      <c r="G1436" s="29" t="s">
        <v>2</v>
      </c>
      <c r="H1436" s="29" t="s">
        <v>2</v>
      </c>
      <c r="I1436" s="29" t="s">
        <v>2</v>
      </c>
      <c r="J1436" s="30" t="s">
        <v>2</v>
      </c>
      <c r="K1436" s="29" t="s">
        <v>2</v>
      </c>
      <c r="L1436" s="29" t="s">
        <v>3</v>
      </c>
      <c r="M1436" s="29" t="s">
        <v>2</v>
      </c>
      <c r="N1436" s="29" t="s">
        <v>3</v>
      </c>
      <c r="O1436" s="1" t="s">
        <v>2409</v>
      </c>
      <c r="P1436" s="29" t="s">
        <v>58</v>
      </c>
      <c r="Q1436" s="29"/>
      <c r="R1436" s="85" t="s">
        <v>2</v>
      </c>
      <c r="S1436" s="85" t="s">
        <v>2</v>
      </c>
      <c r="T1436" s="117" t="str">
        <f t="shared" si="132"/>
        <v>ja</v>
      </c>
      <c r="U1436" s="117" t="str">
        <f t="shared" si="133"/>
        <v>ja</v>
      </c>
      <c r="V1436" s="142" t="s">
        <v>4604</v>
      </c>
      <c r="W1436" s="118" t="str">
        <f t="shared" si="134"/>
        <v>nein</v>
      </c>
      <c r="X1436" s="117" t="str">
        <f t="shared" si="135"/>
        <v>OK</v>
      </c>
      <c r="Y1436" s="117" t="str">
        <f t="shared" si="136"/>
        <v>1194/1199</v>
      </c>
      <c r="Z1436" s="117" t="str">
        <f t="shared" si="137"/>
        <v>OK</v>
      </c>
    </row>
    <row r="1437" spans="1:26" s="117" customFormat="1" ht="12.75" hidden="1" customHeight="1" x14ac:dyDescent="0.35">
      <c r="A1437" s="29" t="s">
        <v>3707</v>
      </c>
      <c r="B1437" s="1" t="s">
        <v>329</v>
      </c>
      <c r="C1437" s="29" t="s">
        <v>3</v>
      </c>
      <c r="D1437" s="29" t="s">
        <v>3</v>
      </c>
      <c r="E1437" s="29" t="s">
        <v>2</v>
      </c>
      <c r="F1437" s="29" t="s">
        <v>2</v>
      </c>
      <c r="G1437" s="29" t="s">
        <v>2</v>
      </c>
      <c r="H1437" s="29" t="s">
        <v>2</v>
      </c>
      <c r="I1437" s="133" t="s">
        <v>3</v>
      </c>
      <c r="J1437" s="134">
        <v>1</v>
      </c>
      <c r="K1437" s="29" t="s">
        <v>2</v>
      </c>
      <c r="L1437" s="29" t="s">
        <v>2</v>
      </c>
      <c r="M1437" s="29" t="s">
        <v>2</v>
      </c>
      <c r="N1437" s="29" t="s">
        <v>3</v>
      </c>
      <c r="O1437" s="1"/>
      <c r="P1437" s="29" t="s">
        <v>4</v>
      </c>
      <c r="Q1437" s="29"/>
      <c r="R1437" s="85" t="s">
        <v>2</v>
      </c>
      <c r="S1437" s="85" t="s">
        <v>2</v>
      </c>
      <c r="T1437" s="117" t="str">
        <f t="shared" si="132"/>
        <v>ja</v>
      </c>
      <c r="U1437" s="117" t="str">
        <f t="shared" si="133"/>
        <v>ja</v>
      </c>
      <c r="V1437" s="142" t="s">
        <v>4601</v>
      </c>
      <c r="W1437" s="118">
        <f t="shared" si="134"/>
        <v>1</v>
      </c>
      <c r="X1437" s="117" t="str">
        <f t="shared" si="135"/>
        <v>OK</v>
      </c>
      <c r="Y1437" s="117" t="str">
        <f t="shared" si="136"/>
        <v>keine</v>
      </c>
      <c r="Z1437" s="117" t="str">
        <f t="shared" si="137"/>
        <v>OK</v>
      </c>
    </row>
    <row r="1438" spans="1:26" s="117" customFormat="1" ht="12.75" hidden="1" customHeight="1" x14ac:dyDescent="0.35">
      <c r="A1438" s="29" t="s">
        <v>3708</v>
      </c>
      <c r="B1438" s="1" t="s">
        <v>917</v>
      </c>
      <c r="C1438" s="29" t="s">
        <v>3</v>
      </c>
      <c r="D1438" s="29" t="s">
        <v>3</v>
      </c>
      <c r="E1438" s="29" t="s">
        <v>2</v>
      </c>
      <c r="F1438" s="29" t="s">
        <v>2</v>
      </c>
      <c r="G1438" s="29" t="s">
        <v>2</v>
      </c>
      <c r="H1438" s="29" t="s">
        <v>2</v>
      </c>
      <c r="I1438" s="133" t="s">
        <v>3</v>
      </c>
      <c r="J1438" s="134">
        <v>3</v>
      </c>
      <c r="K1438" s="29" t="s">
        <v>2</v>
      </c>
      <c r="L1438" s="29" t="s">
        <v>2</v>
      </c>
      <c r="M1438" s="29" t="s">
        <v>2</v>
      </c>
      <c r="N1438" s="29" t="s">
        <v>3</v>
      </c>
      <c r="O1438" s="1"/>
      <c r="P1438" s="29" t="s">
        <v>4</v>
      </c>
      <c r="Q1438" s="29"/>
      <c r="R1438" s="85" t="s">
        <v>2</v>
      </c>
      <c r="S1438" s="85" t="s">
        <v>2</v>
      </c>
      <c r="T1438" s="117" t="str">
        <f t="shared" si="132"/>
        <v>ja</v>
      </c>
      <c r="U1438" s="117" t="str">
        <f t="shared" si="133"/>
        <v>ja</v>
      </c>
      <c r="V1438" s="142" t="s">
        <v>4584</v>
      </c>
      <c r="W1438" s="118">
        <f t="shared" si="134"/>
        <v>3</v>
      </c>
      <c r="X1438" s="117" t="str">
        <f t="shared" si="135"/>
        <v>OK</v>
      </c>
      <c r="Y1438" s="117" t="str">
        <f t="shared" si="136"/>
        <v>keine</v>
      </c>
      <c r="Z1438" s="117" t="str">
        <f t="shared" si="137"/>
        <v>OK</v>
      </c>
    </row>
    <row r="1439" spans="1:26" s="117" customFormat="1" ht="12.75" hidden="1" customHeight="1" x14ac:dyDescent="0.35">
      <c r="A1439" s="29" t="s">
        <v>3709</v>
      </c>
      <c r="B1439" s="1" t="s">
        <v>918</v>
      </c>
      <c r="C1439" s="29" t="s">
        <v>3</v>
      </c>
      <c r="D1439" s="29" t="s">
        <v>3</v>
      </c>
      <c r="E1439" s="29" t="s">
        <v>2</v>
      </c>
      <c r="F1439" s="29" t="s">
        <v>2</v>
      </c>
      <c r="G1439" s="29" t="s">
        <v>2</v>
      </c>
      <c r="H1439" s="29" t="s">
        <v>2</v>
      </c>
      <c r="I1439" s="133" t="s">
        <v>3</v>
      </c>
      <c r="J1439" s="134">
        <v>3</v>
      </c>
      <c r="K1439" s="29" t="s">
        <v>2</v>
      </c>
      <c r="L1439" s="29" t="s">
        <v>2</v>
      </c>
      <c r="M1439" s="29" t="s">
        <v>2</v>
      </c>
      <c r="N1439" s="29" t="s">
        <v>3</v>
      </c>
      <c r="O1439" s="1"/>
      <c r="P1439" s="29" t="s">
        <v>4</v>
      </c>
      <c r="Q1439" s="29"/>
      <c r="R1439" s="85" t="s">
        <v>2</v>
      </c>
      <c r="S1439" s="85" t="s">
        <v>2</v>
      </c>
      <c r="T1439" s="117" t="str">
        <f t="shared" si="132"/>
        <v>ja</v>
      </c>
      <c r="U1439" s="117" t="str">
        <f t="shared" si="133"/>
        <v>ja</v>
      </c>
      <c r="V1439" s="142" t="s">
        <v>4584</v>
      </c>
      <c r="W1439" s="118">
        <f t="shared" si="134"/>
        <v>3</v>
      </c>
      <c r="X1439" s="117" t="str">
        <f t="shared" si="135"/>
        <v>OK</v>
      </c>
      <c r="Y1439" s="117" t="str">
        <f t="shared" si="136"/>
        <v>keine</v>
      </c>
      <c r="Z1439" s="117" t="str">
        <f t="shared" si="137"/>
        <v>OK</v>
      </c>
    </row>
    <row r="1440" spans="1:26" s="117" customFormat="1" ht="12.75" hidden="1" customHeight="1" x14ac:dyDescent="0.35">
      <c r="A1440" s="29">
        <v>11988</v>
      </c>
      <c r="B1440" s="1" t="s">
        <v>4489</v>
      </c>
      <c r="C1440" s="29" t="s">
        <v>3</v>
      </c>
      <c r="D1440" s="29" t="s">
        <v>3</v>
      </c>
      <c r="E1440" s="29" t="s">
        <v>2</v>
      </c>
      <c r="F1440" s="29" t="s">
        <v>2</v>
      </c>
      <c r="G1440" s="29" t="s">
        <v>2</v>
      </c>
      <c r="H1440" s="29" t="s">
        <v>2</v>
      </c>
      <c r="I1440" s="133" t="s">
        <v>3</v>
      </c>
      <c r="J1440" s="134">
        <v>4</v>
      </c>
      <c r="K1440" s="29" t="s">
        <v>2</v>
      </c>
      <c r="L1440" s="29" t="s">
        <v>2</v>
      </c>
      <c r="M1440" s="29" t="s">
        <v>2</v>
      </c>
      <c r="N1440" s="29" t="s">
        <v>3</v>
      </c>
      <c r="O1440" s="1" t="s">
        <v>2412</v>
      </c>
      <c r="P1440" s="29" t="s">
        <v>4439</v>
      </c>
      <c r="Q1440" s="29"/>
      <c r="R1440" s="85" t="s">
        <v>2</v>
      </c>
      <c r="S1440" s="85" t="s">
        <v>2</v>
      </c>
      <c r="T1440" s="117" t="str">
        <f t="shared" si="132"/>
        <v>ja</v>
      </c>
      <c r="U1440" s="117" t="str">
        <f t="shared" si="133"/>
        <v>ja</v>
      </c>
      <c r="V1440" s="142" t="s">
        <v>4607</v>
      </c>
      <c r="W1440" s="118">
        <f t="shared" si="134"/>
        <v>4</v>
      </c>
      <c r="X1440" s="117" t="str">
        <f t="shared" si="135"/>
        <v>OK</v>
      </c>
      <c r="Y1440" s="117" t="str">
        <f t="shared" si="136"/>
        <v>1192/1195</v>
      </c>
      <c r="Z1440" s="117" t="str">
        <f t="shared" si="137"/>
        <v>OK</v>
      </c>
    </row>
    <row r="1441" spans="1:26" s="117" customFormat="1" ht="12.75" hidden="1" customHeight="1" x14ac:dyDescent="0.35">
      <c r="A1441" s="29" t="s">
        <v>3710</v>
      </c>
      <c r="B1441" s="1" t="s">
        <v>4490</v>
      </c>
      <c r="C1441" s="29" t="s">
        <v>3</v>
      </c>
      <c r="D1441" s="29" t="s">
        <v>3</v>
      </c>
      <c r="E1441" s="29" t="s">
        <v>2</v>
      </c>
      <c r="F1441" s="29" t="s">
        <v>2</v>
      </c>
      <c r="G1441" s="29" t="s">
        <v>2</v>
      </c>
      <c r="H1441" s="29" t="s">
        <v>2</v>
      </c>
      <c r="I1441" s="29" t="s">
        <v>3</v>
      </c>
      <c r="J1441" s="30">
        <v>3</v>
      </c>
      <c r="K1441" s="29" t="s">
        <v>2</v>
      </c>
      <c r="L1441" s="29" t="s">
        <v>2</v>
      </c>
      <c r="M1441" s="29" t="s">
        <v>2</v>
      </c>
      <c r="N1441" s="29" t="s">
        <v>3</v>
      </c>
      <c r="O1441" s="1"/>
      <c r="P1441" s="29">
        <v>1192</v>
      </c>
      <c r="Q1441" s="29"/>
      <c r="R1441" s="85" t="s">
        <v>3</v>
      </c>
      <c r="S1441" s="85" t="s">
        <v>3</v>
      </c>
      <c r="T1441" s="117" t="str">
        <f t="shared" si="132"/>
        <v>ja</v>
      </c>
      <c r="U1441" s="117" t="str">
        <f t="shared" si="133"/>
        <v>ja</v>
      </c>
      <c r="V1441" s="142" t="s">
        <v>4622</v>
      </c>
      <c r="W1441" s="118">
        <f t="shared" si="134"/>
        <v>3</v>
      </c>
      <c r="X1441" s="117" t="str">
        <f t="shared" si="135"/>
        <v>OK</v>
      </c>
      <c r="Y1441" s="117">
        <f t="shared" si="136"/>
        <v>1192</v>
      </c>
      <c r="Z1441" s="117" t="str">
        <f t="shared" si="137"/>
        <v>OK</v>
      </c>
    </row>
    <row r="1442" spans="1:26" s="117" customFormat="1" ht="12.75" hidden="1" customHeight="1" x14ac:dyDescent="0.35">
      <c r="A1442" s="29">
        <v>11986</v>
      </c>
      <c r="B1442" s="1" t="s">
        <v>4491</v>
      </c>
      <c r="C1442" s="29" t="s">
        <v>3</v>
      </c>
      <c r="D1442" s="29" t="s">
        <v>3</v>
      </c>
      <c r="E1442" s="29" t="s">
        <v>2</v>
      </c>
      <c r="F1442" s="29" t="s">
        <v>2</v>
      </c>
      <c r="G1442" s="29" t="s">
        <v>2</v>
      </c>
      <c r="H1442" s="29" t="s">
        <v>2</v>
      </c>
      <c r="I1442" s="133" t="s">
        <v>3</v>
      </c>
      <c r="J1442" s="134">
        <v>4</v>
      </c>
      <c r="K1442" s="29" t="s">
        <v>2</v>
      </c>
      <c r="L1442" s="29" t="s">
        <v>2</v>
      </c>
      <c r="M1442" s="29" t="s">
        <v>2</v>
      </c>
      <c r="N1442" s="29" t="s">
        <v>3</v>
      </c>
      <c r="O1442" s="1" t="s">
        <v>2412</v>
      </c>
      <c r="P1442" s="29" t="s">
        <v>4439</v>
      </c>
      <c r="Q1442" s="29"/>
      <c r="R1442" s="85" t="s">
        <v>2</v>
      </c>
      <c r="S1442" s="85" t="s">
        <v>2</v>
      </c>
      <c r="T1442" s="117" t="str">
        <f t="shared" si="132"/>
        <v>ja</v>
      </c>
      <c r="U1442" s="117" t="str">
        <f t="shared" si="133"/>
        <v>ja</v>
      </c>
      <c r="V1442" s="142" t="s">
        <v>4607</v>
      </c>
      <c r="W1442" s="118">
        <f t="shared" si="134"/>
        <v>4</v>
      </c>
      <c r="X1442" s="117" t="str">
        <f t="shared" si="135"/>
        <v>OK</v>
      </c>
      <c r="Y1442" s="117" t="str">
        <f t="shared" si="136"/>
        <v>1192/1195</v>
      </c>
      <c r="Z1442" s="117" t="str">
        <f t="shared" si="137"/>
        <v>OK</v>
      </c>
    </row>
    <row r="1443" spans="1:26" s="117" customFormat="1" ht="12.75" hidden="1" customHeight="1" x14ac:dyDescent="0.35">
      <c r="A1443" s="29" t="s">
        <v>3711</v>
      </c>
      <c r="B1443" s="1" t="s">
        <v>4492</v>
      </c>
      <c r="C1443" s="29" t="s">
        <v>3</v>
      </c>
      <c r="D1443" s="29" t="s">
        <v>3</v>
      </c>
      <c r="E1443" s="29" t="s">
        <v>2</v>
      </c>
      <c r="F1443" s="29" t="s">
        <v>2</v>
      </c>
      <c r="G1443" s="29" t="s">
        <v>2</v>
      </c>
      <c r="H1443" s="29" t="s">
        <v>2</v>
      </c>
      <c r="I1443" s="29" t="s">
        <v>3</v>
      </c>
      <c r="J1443" s="30">
        <v>3</v>
      </c>
      <c r="K1443" s="29" t="s">
        <v>2</v>
      </c>
      <c r="L1443" s="29" t="s">
        <v>2</v>
      </c>
      <c r="M1443" s="29" t="s">
        <v>2</v>
      </c>
      <c r="N1443" s="29" t="s">
        <v>3</v>
      </c>
      <c r="O1443" s="1"/>
      <c r="P1443" s="29">
        <v>1192</v>
      </c>
      <c r="Q1443" s="29"/>
      <c r="R1443" s="85" t="s">
        <v>3</v>
      </c>
      <c r="S1443" s="85" t="s">
        <v>3</v>
      </c>
      <c r="T1443" s="117" t="str">
        <f t="shared" si="132"/>
        <v>ja</v>
      </c>
      <c r="U1443" s="117" t="str">
        <f t="shared" si="133"/>
        <v>ja</v>
      </c>
      <c r="V1443" s="142" t="s">
        <v>4622</v>
      </c>
      <c r="W1443" s="118">
        <f t="shared" si="134"/>
        <v>3</v>
      </c>
      <c r="X1443" s="117" t="str">
        <f t="shared" si="135"/>
        <v>OK</v>
      </c>
      <c r="Y1443" s="117">
        <f t="shared" si="136"/>
        <v>1192</v>
      </c>
      <c r="Z1443" s="117" t="str">
        <f t="shared" si="137"/>
        <v>OK</v>
      </c>
    </row>
    <row r="1444" spans="1:26" s="117" customFormat="1" ht="12.75" hidden="1" customHeight="1" x14ac:dyDescent="0.35">
      <c r="A1444" s="29" t="s">
        <v>3712</v>
      </c>
      <c r="B1444" s="1" t="s">
        <v>217</v>
      </c>
      <c r="C1444" s="29" t="s">
        <v>3</v>
      </c>
      <c r="D1444" s="29" t="s">
        <v>3</v>
      </c>
      <c r="E1444" s="29" t="s">
        <v>2</v>
      </c>
      <c r="F1444" s="29" t="s">
        <v>2</v>
      </c>
      <c r="G1444" s="29" t="s">
        <v>2</v>
      </c>
      <c r="H1444" s="29" t="s">
        <v>2</v>
      </c>
      <c r="I1444" s="29" t="s">
        <v>3</v>
      </c>
      <c r="J1444" s="30">
        <v>1</v>
      </c>
      <c r="K1444" s="29" t="s">
        <v>2</v>
      </c>
      <c r="L1444" s="29" t="s">
        <v>2</v>
      </c>
      <c r="M1444" s="29" t="s">
        <v>2</v>
      </c>
      <c r="N1444" s="29" t="s">
        <v>3</v>
      </c>
      <c r="O1444" s="1"/>
      <c r="P1444" s="29" t="s">
        <v>4</v>
      </c>
      <c r="Q1444" s="29"/>
      <c r="R1444" s="85" t="s">
        <v>3</v>
      </c>
      <c r="S1444" s="85" t="s">
        <v>3</v>
      </c>
      <c r="T1444" s="117" t="str">
        <f t="shared" si="132"/>
        <v>ja</v>
      </c>
      <c r="U1444" s="117" t="str">
        <f t="shared" si="133"/>
        <v>ja</v>
      </c>
      <c r="V1444" s="142" t="s">
        <v>4605</v>
      </c>
      <c r="W1444" s="118">
        <f t="shared" si="134"/>
        <v>1</v>
      </c>
      <c r="X1444" s="117" t="str">
        <f t="shared" si="135"/>
        <v>OK</v>
      </c>
      <c r="Y1444" s="117" t="str">
        <f t="shared" si="136"/>
        <v>keine</v>
      </c>
      <c r="Z1444" s="117" t="str">
        <f t="shared" si="137"/>
        <v>OK</v>
      </c>
    </row>
    <row r="1445" spans="1:26" s="117" customFormat="1" ht="12.75" hidden="1" customHeight="1" x14ac:dyDescent="0.35">
      <c r="A1445" s="29" t="s">
        <v>3713</v>
      </c>
      <c r="B1445" s="1" t="s">
        <v>496</v>
      </c>
      <c r="C1445" s="29" t="s">
        <v>3</v>
      </c>
      <c r="D1445" s="29" t="s">
        <v>3</v>
      </c>
      <c r="E1445" s="29" t="s">
        <v>2</v>
      </c>
      <c r="F1445" s="29" t="s">
        <v>2</v>
      </c>
      <c r="G1445" s="29" t="s">
        <v>2</v>
      </c>
      <c r="H1445" s="29" t="s">
        <v>2</v>
      </c>
      <c r="I1445" s="29" t="s">
        <v>3</v>
      </c>
      <c r="J1445" s="30">
        <v>1</v>
      </c>
      <c r="K1445" s="29" t="s">
        <v>2</v>
      </c>
      <c r="L1445" s="29" t="s">
        <v>2</v>
      </c>
      <c r="M1445" s="29" t="s">
        <v>2</v>
      </c>
      <c r="N1445" s="29" t="s">
        <v>3</v>
      </c>
      <c r="O1445" s="1"/>
      <c r="P1445" s="29" t="s">
        <v>4</v>
      </c>
      <c r="Q1445" s="29"/>
      <c r="R1445" s="85" t="s">
        <v>2</v>
      </c>
      <c r="S1445" s="85" t="s">
        <v>2</v>
      </c>
      <c r="T1445" s="117" t="str">
        <f t="shared" si="132"/>
        <v>ja</v>
      </c>
      <c r="U1445" s="117" t="str">
        <f t="shared" si="133"/>
        <v>ja</v>
      </c>
      <c r="V1445" s="142" t="s">
        <v>4585</v>
      </c>
      <c r="W1445" s="118">
        <f t="shared" si="134"/>
        <v>1</v>
      </c>
      <c r="X1445" s="117" t="str">
        <f t="shared" si="135"/>
        <v>OK</v>
      </c>
      <c r="Y1445" s="117" t="str">
        <f t="shared" si="136"/>
        <v>keine</v>
      </c>
      <c r="Z1445" s="117" t="str">
        <f t="shared" si="137"/>
        <v>OK</v>
      </c>
    </row>
    <row r="1446" spans="1:26" s="117" customFormat="1" ht="12.75" hidden="1" customHeight="1" x14ac:dyDescent="0.35">
      <c r="A1446" s="29" t="s">
        <v>3714</v>
      </c>
      <c r="B1446" s="137" t="s">
        <v>487</v>
      </c>
      <c r="C1446" s="29" t="s">
        <v>3</v>
      </c>
      <c r="D1446" s="29" t="s">
        <v>3</v>
      </c>
      <c r="E1446" s="29" t="s">
        <v>2</v>
      </c>
      <c r="F1446" s="29" t="s">
        <v>2</v>
      </c>
      <c r="G1446" s="29" t="s">
        <v>2</v>
      </c>
      <c r="H1446" s="29" t="s">
        <v>2</v>
      </c>
      <c r="I1446" s="29" t="s">
        <v>3</v>
      </c>
      <c r="J1446" s="30">
        <v>1</v>
      </c>
      <c r="K1446" s="29" t="s">
        <v>2</v>
      </c>
      <c r="L1446" s="29" t="s">
        <v>2</v>
      </c>
      <c r="M1446" s="29" t="s">
        <v>2</v>
      </c>
      <c r="N1446" s="29" t="s">
        <v>3</v>
      </c>
      <c r="O1446" s="1"/>
      <c r="P1446" s="29" t="s">
        <v>4</v>
      </c>
      <c r="Q1446" s="29"/>
      <c r="R1446" s="85" t="s">
        <v>2</v>
      </c>
      <c r="S1446" s="85" t="s">
        <v>2</v>
      </c>
      <c r="T1446" s="117" t="str">
        <f t="shared" si="132"/>
        <v>ja</v>
      </c>
      <c r="U1446" s="117" t="str">
        <f t="shared" si="133"/>
        <v>ja</v>
      </c>
      <c r="V1446" s="142" t="s">
        <v>4585</v>
      </c>
      <c r="W1446" s="118">
        <f t="shared" si="134"/>
        <v>1</v>
      </c>
      <c r="X1446" s="117" t="str">
        <f t="shared" si="135"/>
        <v>OK</v>
      </c>
      <c r="Y1446" s="117" t="str">
        <f t="shared" si="136"/>
        <v>keine</v>
      </c>
      <c r="Z1446" s="117" t="str">
        <f t="shared" si="137"/>
        <v>OK</v>
      </c>
    </row>
    <row r="1447" spans="1:26" s="117" customFormat="1" ht="12.75" hidden="1" customHeight="1" x14ac:dyDescent="0.35">
      <c r="A1447" s="29" t="s">
        <v>3715</v>
      </c>
      <c r="B1447" s="1" t="s">
        <v>2003</v>
      </c>
      <c r="C1447" s="29" t="s">
        <v>3</v>
      </c>
      <c r="D1447" s="29" t="s">
        <v>3</v>
      </c>
      <c r="E1447" s="29" t="s">
        <v>2</v>
      </c>
      <c r="F1447" s="29" t="s">
        <v>2</v>
      </c>
      <c r="G1447" s="29" t="s">
        <v>2</v>
      </c>
      <c r="H1447" s="29" t="s">
        <v>2</v>
      </c>
      <c r="I1447" s="29" t="s">
        <v>3</v>
      </c>
      <c r="J1447" s="30">
        <v>1</v>
      </c>
      <c r="K1447" s="29" t="s">
        <v>2</v>
      </c>
      <c r="L1447" s="29" t="s">
        <v>2</v>
      </c>
      <c r="M1447" s="29" t="s">
        <v>2</v>
      </c>
      <c r="N1447" s="29" t="s">
        <v>3</v>
      </c>
      <c r="O1447" s="1"/>
      <c r="P1447" s="29" t="s">
        <v>4</v>
      </c>
      <c r="Q1447" s="29"/>
      <c r="R1447" s="85" t="s">
        <v>3</v>
      </c>
      <c r="S1447" s="85" t="s">
        <v>3</v>
      </c>
      <c r="T1447" s="117" t="str">
        <f t="shared" si="132"/>
        <v>ja</v>
      </c>
      <c r="U1447" s="117" t="str">
        <f t="shared" si="133"/>
        <v>ja</v>
      </c>
      <c r="V1447" s="142" t="s">
        <v>4580</v>
      </c>
      <c r="W1447" s="118">
        <f t="shared" si="134"/>
        <v>1</v>
      </c>
      <c r="X1447" s="117" t="str">
        <f t="shared" si="135"/>
        <v>OK</v>
      </c>
      <c r="Y1447" s="117" t="str">
        <f t="shared" si="136"/>
        <v>keine</v>
      </c>
      <c r="Z1447" s="117" t="str">
        <f t="shared" si="137"/>
        <v>OK</v>
      </c>
    </row>
    <row r="1448" spans="1:26" s="117" customFormat="1" ht="12.75" hidden="1" customHeight="1" x14ac:dyDescent="0.35">
      <c r="A1448" s="29" t="s">
        <v>3716</v>
      </c>
      <c r="B1448" s="1" t="s">
        <v>28</v>
      </c>
      <c r="C1448" s="29" t="s">
        <v>3</v>
      </c>
      <c r="D1448" s="29" t="s">
        <v>3</v>
      </c>
      <c r="E1448" s="29" t="s">
        <v>2</v>
      </c>
      <c r="F1448" s="29" t="s">
        <v>2</v>
      </c>
      <c r="G1448" s="29" t="s">
        <v>2</v>
      </c>
      <c r="H1448" s="29" t="s">
        <v>2</v>
      </c>
      <c r="I1448" s="29" t="s">
        <v>3</v>
      </c>
      <c r="J1448" s="30">
        <v>1</v>
      </c>
      <c r="K1448" s="29" t="s">
        <v>2</v>
      </c>
      <c r="L1448" s="29" t="s">
        <v>2</v>
      </c>
      <c r="M1448" s="29" t="s">
        <v>2</v>
      </c>
      <c r="N1448" s="29" t="s">
        <v>3</v>
      </c>
      <c r="O1448" s="1"/>
      <c r="P1448" s="29" t="s">
        <v>4</v>
      </c>
      <c r="Q1448" s="29"/>
      <c r="R1448" s="85" t="s">
        <v>3</v>
      </c>
      <c r="S1448" s="85" t="s">
        <v>3</v>
      </c>
      <c r="T1448" s="117" t="str">
        <f t="shared" si="132"/>
        <v>ja</v>
      </c>
      <c r="U1448" s="117" t="str">
        <f t="shared" si="133"/>
        <v>ja</v>
      </c>
      <c r="V1448" s="142" t="s">
        <v>4586</v>
      </c>
      <c r="W1448" s="118">
        <f t="shared" si="134"/>
        <v>1</v>
      </c>
      <c r="X1448" s="117" t="str">
        <f t="shared" si="135"/>
        <v>OK</v>
      </c>
      <c r="Y1448" s="117" t="str">
        <f t="shared" si="136"/>
        <v>keine</v>
      </c>
      <c r="Z1448" s="117" t="str">
        <f t="shared" si="137"/>
        <v>OK</v>
      </c>
    </row>
    <row r="1449" spans="1:26" s="117" customFormat="1" ht="12.75" hidden="1" customHeight="1" x14ac:dyDescent="0.35">
      <c r="A1449" s="29" t="s">
        <v>3717</v>
      </c>
      <c r="B1449" s="1" t="s">
        <v>377</v>
      </c>
      <c r="C1449" s="29" t="s">
        <v>3</v>
      </c>
      <c r="D1449" s="29" t="s">
        <v>3</v>
      </c>
      <c r="E1449" s="29" t="s">
        <v>2</v>
      </c>
      <c r="F1449" s="29" t="s">
        <v>2</v>
      </c>
      <c r="G1449" s="29" t="s">
        <v>2</v>
      </c>
      <c r="H1449" s="29" t="s">
        <v>2</v>
      </c>
      <c r="I1449" s="29" t="s">
        <v>3</v>
      </c>
      <c r="J1449" s="30">
        <v>2</v>
      </c>
      <c r="K1449" s="29" t="s">
        <v>2</v>
      </c>
      <c r="L1449" s="29" t="s">
        <v>2</v>
      </c>
      <c r="M1449" s="29" t="s">
        <v>2</v>
      </c>
      <c r="N1449" s="29" t="s">
        <v>3</v>
      </c>
      <c r="O1449" s="1"/>
      <c r="P1449" s="29" t="s">
        <v>4</v>
      </c>
      <c r="Q1449" s="29"/>
      <c r="R1449" s="85" t="s">
        <v>2</v>
      </c>
      <c r="S1449" s="85" t="s">
        <v>2</v>
      </c>
      <c r="T1449" s="117" t="str">
        <f t="shared" si="132"/>
        <v>ja</v>
      </c>
      <c r="U1449" s="117" t="str">
        <f t="shared" si="133"/>
        <v>ja</v>
      </c>
      <c r="V1449" s="142" t="s">
        <v>4581</v>
      </c>
      <c r="W1449" s="118">
        <f t="shared" si="134"/>
        <v>2</v>
      </c>
      <c r="X1449" s="117" t="str">
        <f t="shared" si="135"/>
        <v>OK</v>
      </c>
      <c r="Y1449" s="117" t="str">
        <f t="shared" si="136"/>
        <v>keine</v>
      </c>
      <c r="Z1449" s="117" t="str">
        <f t="shared" si="137"/>
        <v>OK</v>
      </c>
    </row>
    <row r="1450" spans="1:26" s="117" customFormat="1" ht="12.75" hidden="1" customHeight="1" x14ac:dyDescent="0.35">
      <c r="A1450" s="29" t="s">
        <v>3718</v>
      </c>
      <c r="B1450" s="1" t="s">
        <v>879</v>
      </c>
      <c r="C1450" s="29" t="s">
        <v>3</v>
      </c>
      <c r="D1450" s="29" t="s">
        <v>3</v>
      </c>
      <c r="E1450" s="29" t="s">
        <v>2</v>
      </c>
      <c r="F1450" s="29" t="s">
        <v>2</v>
      </c>
      <c r="G1450" s="29" t="s">
        <v>2</v>
      </c>
      <c r="H1450" s="29" t="s">
        <v>2</v>
      </c>
      <c r="I1450" s="29" t="s">
        <v>3</v>
      </c>
      <c r="J1450" s="30">
        <v>1</v>
      </c>
      <c r="K1450" s="29" t="s">
        <v>2</v>
      </c>
      <c r="L1450" s="29" t="s">
        <v>2</v>
      </c>
      <c r="M1450" s="29" t="s">
        <v>2</v>
      </c>
      <c r="N1450" s="29" t="s">
        <v>3</v>
      </c>
      <c r="O1450" s="1"/>
      <c r="P1450" s="29" t="s">
        <v>4</v>
      </c>
      <c r="Q1450" s="29"/>
      <c r="R1450" s="85" t="s">
        <v>3</v>
      </c>
      <c r="S1450" s="85" t="s">
        <v>3</v>
      </c>
      <c r="T1450" s="117" t="str">
        <f t="shared" si="132"/>
        <v>ja</v>
      </c>
      <c r="U1450" s="117" t="str">
        <f t="shared" si="133"/>
        <v>ja</v>
      </c>
      <c r="V1450" s="142" t="s">
        <v>4597</v>
      </c>
      <c r="W1450" s="118">
        <f t="shared" si="134"/>
        <v>1</v>
      </c>
      <c r="X1450" s="117" t="str">
        <f t="shared" si="135"/>
        <v>OK</v>
      </c>
      <c r="Y1450" s="117" t="str">
        <f t="shared" si="136"/>
        <v>keine</v>
      </c>
      <c r="Z1450" s="117" t="str">
        <f t="shared" si="137"/>
        <v>OK</v>
      </c>
    </row>
    <row r="1451" spans="1:26" s="117" customFormat="1" ht="12.75" hidden="1" customHeight="1" x14ac:dyDescent="0.35">
      <c r="A1451" s="29" t="s">
        <v>3719</v>
      </c>
      <c r="B1451" s="1" t="s">
        <v>163</v>
      </c>
      <c r="C1451" s="29" t="s">
        <v>3</v>
      </c>
      <c r="D1451" s="29" t="s">
        <v>3</v>
      </c>
      <c r="E1451" s="29" t="s">
        <v>2</v>
      </c>
      <c r="F1451" s="29" t="s">
        <v>2</v>
      </c>
      <c r="G1451" s="29" t="s">
        <v>2</v>
      </c>
      <c r="H1451" s="29" t="s">
        <v>2</v>
      </c>
      <c r="I1451" s="29" t="s">
        <v>3</v>
      </c>
      <c r="J1451" s="30">
        <v>1</v>
      </c>
      <c r="K1451" s="29" t="s">
        <v>2</v>
      </c>
      <c r="L1451" s="29" t="s">
        <v>2</v>
      </c>
      <c r="M1451" s="29" t="s">
        <v>2</v>
      </c>
      <c r="N1451" s="29" t="s">
        <v>3</v>
      </c>
      <c r="O1451" s="1"/>
      <c r="P1451" s="29" t="s">
        <v>4</v>
      </c>
      <c r="Q1451" s="29"/>
      <c r="R1451" s="85" t="s">
        <v>3</v>
      </c>
      <c r="S1451" s="85" t="s">
        <v>3</v>
      </c>
      <c r="T1451" s="117" t="str">
        <f t="shared" si="132"/>
        <v>ja</v>
      </c>
      <c r="U1451" s="117" t="str">
        <f t="shared" si="133"/>
        <v>ja</v>
      </c>
      <c r="V1451" s="142" t="s">
        <v>4597</v>
      </c>
      <c r="W1451" s="118">
        <f t="shared" si="134"/>
        <v>1</v>
      </c>
      <c r="X1451" s="117" t="str">
        <f t="shared" si="135"/>
        <v>OK</v>
      </c>
      <c r="Y1451" s="117" t="str">
        <f t="shared" si="136"/>
        <v>keine</v>
      </c>
      <c r="Z1451" s="117" t="str">
        <f t="shared" si="137"/>
        <v>OK</v>
      </c>
    </row>
    <row r="1452" spans="1:26" s="117" customFormat="1" ht="12.75" hidden="1" customHeight="1" x14ac:dyDescent="0.35">
      <c r="A1452" s="29" t="s">
        <v>3720</v>
      </c>
      <c r="B1452" s="1" t="s">
        <v>1001</v>
      </c>
      <c r="C1452" s="29" t="s">
        <v>3</v>
      </c>
      <c r="D1452" s="29" t="s">
        <v>3</v>
      </c>
      <c r="E1452" s="29" t="s">
        <v>2</v>
      </c>
      <c r="F1452" s="29" t="s">
        <v>2</v>
      </c>
      <c r="G1452" s="29" t="s">
        <v>2</v>
      </c>
      <c r="H1452" s="29" t="s">
        <v>2</v>
      </c>
      <c r="I1452" s="29" t="s">
        <v>3</v>
      </c>
      <c r="J1452" s="30">
        <v>2</v>
      </c>
      <c r="K1452" s="29" t="s">
        <v>2</v>
      </c>
      <c r="L1452" s="29" t="s">
        <v>2</v>
      </c>
      <c r="M1452" s="29" t="s">
        <v>2</v>
      </c>
      <c r="N1452" s="29" t="s">
        <v>3</v>
      </c>
      <c r="O1452" s="1"/>
      <c r="P1452" s="29" t="s">
        <v>4</v>
      </c>
      <c r="Q1452" s="29"/>
      <c r="R1452" s="85" t="s">
        <v>2</v>
      </c>
      <c r="S1452" s="85" t="s">
        <v>2</v>
      </c>
      <c r="T1452" s="117" t="str">
        <f t="shared" si="132"/>
        <v>ja</v>
      </c>
      <c r="U1452" s="117" t="str">
        <f t="shared" si="133"/>
        <v>ja</v>
      </c>
      <c r="V1452" s="142" t="s">
        <v>4577</v>
      </c>
      <c r="W1452" s="118">
        <f t="shared" si="134"/>
        <v>2</v>
      </c>
      <c r="X1452" s="117" t="str">
        <f t="shared" si="135"/>
        <v>OK</v>
      </c>
      <c r="Y1452" s="117" t="str">
        <f t="shared" si="136"/>
        <v>keine</v>
      </c>
      <c r="Z1452" s="117" t="str">
        <f t="shared" si="137"/>
        <v>OK</v>
      </c>
    </row>
    <row r="1453" spans="1:26" s="117" customFormat="1" ht="12.75" hidden="1" customHeight="1" x14ac:dyDescent="0.35">
      <c r="A1453" s="29" t="s">
        <v>3721</v>
      </c>
      <c r="B1453" s="1" t="s">
        <v>919</v>
      </c>
      <c r="C1453" s="29" t="s">
        <v>3</v>
      </c>
      <c r="D1453" s="29" t="s">
        <v>3</v>
      </c>
      <c r="E1453" s="29" t="s">
        <v>2</v>
      </c>
      <c r="F1453" s="29" t="s">
        <v>2</v>
      </c>
      <c r="G1453" s="29" t="s">
        <v>2</v>
      </c>
      <c r="H1453" s="29" t="s">
        <v>2</v>
      </c>
      <c r="I1453" s="133" t="s">
        <v>3</v>
      </c>
      <c r="J1453" s="134">
        <v>3</v>
      </c>
      <c r="K1453" s="29" t="s">
        <v>2</v>
      </c>
      <c r="L1453" s="29" t="s">
        <v>2</v>
      </c>
      <c r="M1453" s="29" t="s">
        <v>2</v>
      </c>
      <c r="N1453" s="29" t="s">
        <v>3</v>
      </c>
      <c r="O1453" s="1"/>
      <c r="P1453" s="29" t="s">
        <v>920</v>
      </c>
      <c r="Q1453" s="29"/>
      <c r="R1453" s="85" t="s">
        <v>2</v>
      </c>
      <c r="S1453" s="85" t="s">
        <v>2</v>
      </c>
      <c r="T1453" s="117" t="str">
        <f t="shared" si="132"/>
        <v>ja</v>
      </c>
      <c r="U1453" s="117" t="str">
        <f t="shared" si="133"/>
        <v>ja</v>
      </c>
      <c r="V1453" s="142" t="s">
        <v>4584</v>
      </c>
      <c r="W1453" s="118">
        <f t="shared" si="134"/>
        <v>3</v>
      </c>
      <c r="X1453" s="117" t="str">
        <f t="shared" si="135"/>
        <v>OK</v>
      </c>
      <c r="Y1453" s="117" t="str">
        <f t="shared" si="136"/>
        <v xml:space="preserve">100/1193/1207
</v>
      </c>
      <c r="Z1453" s="117" t="str">
        <f t="shared" si="137"/>
        <v>OK</v>
      </c>
    </row>
    <row r="1454" spans="1:26" s="117" customFormat="1" ht="12.75" hidden="1" customHeight="1" x14ac:dyDescent="0.35">
      <c r="A1454" s="29" t="s">
        <v>3722</v>
      </c>
      <c r="B1454" s="1" t="s">
        <v>1086</v>
      </c>
      <c r="C1454" s="29" t="s">
        <v>3</v>
      </c>
      <c r="D1454" s="29" t="s">
        <v>3</v>
      </c>
      <c r="E1454" s="29" t="s">
        <v>2</v>
      </c>
      <c r="F1454" s="29" t="s">
        <v>2</v>
      </c>
      <c r="G1454" s="29" t="s">
        <v>2</v>
      </c>
      <c r="H1454" s="29" t="s">
        <v>2</v>
      </c>
      <c r="I1454" s="29" t="s">
        <v>3</v>
      </c>
      <c r="J1454" s="30">
        <v>3</v>
      </c>
      <c r="K1454" s="29" t="s">
        <v>2</v>
      </c>
      <c r="L1454" s="29" t="s">
        <v>2</v>
      </c>
      <c r="M1454" s="29" t="s">
        <v>2</v>
      </c>
      <c r="N1454" s="29" t="s">
        <v>3</v>
      </c>
      <c r="O1454" s="1"/>
      <c r="P1454" s="29" t="s">
        <v>57</v>
      </c>
      <c r="Q1454" s="29"/>
      <c r="R1454" s="85" t="s">
        <v>3</v>
      </c>
      <c r="S1454" s="85" t="s">
        <v>3</v>
      </c>
      <c r="T1454" s="117" t="str">
        <f t="shared" si="132"/>
        <v>ja</v>
      </c>
      <c r="U1454" s="117" t="str">
        <f t="shared" si="133"/>
        <v>ja</v>
      </c>
      <c r="V1454" s="142" t="s">
        <v>4596</v>
      </c>
      <c r="W1454" s="118">
        <f t="shared" si="134"/>
        <v>3</v>
      </c>
      <c r="X1454" s="117" t="str">
        <f t="shared" si="135"/>
        <v>OK</v>
      </c>
      <c r="Y1454" s="117" t="str">
        <f t="shared" si="136"/>
        <v>1193/1207</v>
      </c>
      <c r="Z1454" s="117" t="str">
        <f t="shared" si="137"/>
        <v>OK</v>
      </c>
    </row>
    <row r="1455" spans="1:26" s="117" customFormat="1" ht="12.75" hidden="1" customHeight="1" x14ac:dyDescent="0.35">
      <c r="A1455" s="29" t="s">
        <v>3723</v>
      </c>
      <c r="B1455" s="1" t="s">
        <v>1310</v>
      </c>
      <c r="C1455" s="29" t="s">
        <v>3</v>
      </c>
      <c r="D1455" s="29" t="s">
        <v>3</v>
      </c>
      <c r="E1455" s="29" t="s">
        <v>2</v>
      </c>
      <c r="F1455" s="29" t="s">
        <v>2</v>
      </c>
      <c r="G1455" s="29" t="s">
        <v>2</v>
      </c>
      <c r="H1455" s="29" t="s">
        <v>2</v>
      </c>
      <c r="I1455" s="133" t="s">
        <v>3</v>
      </c>
      <c r="J1455" s="134">
        <v>1</v>
      </c>
      <c r="K1455" s="29" t="s">
        <v>2</v>
      </c>
      <c r="L1455" s="29" t="s">
        <v>2</v>
      </c>
      <c r="M1455" s="29" t="s">
        <v>2</v>
      </c>
      <c r="N1455" s="29" t="s">
        <v>3</v>
      </c>
      <c r="O1455" s="1"/>
      <c r="P1455" s="29" t="s">
        <v>4</v>
      </c>
      <c r="Q1455" s="29"/>
      <c r="R1455" s="85" t="s">
        <v>2</v>
      </c>
      <c r="S1455" s="85" t="s">
        <v>2</v>
      </c>
      <c r="T1455" s="117" t="str">
        <f t="shared" si="132"/>
        <v>ja</v>
      </c>
      <c r="U1455" s="117" t="str">
        <f t="shared" si="133"/>
        <v>ja</v>
      </c>
      <c r="V1455" s="142" t="s">
        <v>4602</v>
      </c>
      <c r="W1455" s="118">
        <f t="shared" si="134"/>
        <v>1</v>
      </c>
      <c r="X1455" s="117" t="str">
        <f t="shared" si="135"/>
        <v>OK</v>
      </c>
      <c r="Y1455" s="117" t="str">
        <f t="shared" si="136"/>
        <v>keine</v>
      </c>
      <c r="Z1455" s="117" t="str">
        <f t="shared" si="137"/>
        <v>OK</v>
      </c>
    </row>
    <row r="1456" spans="1:26" s="117" customFormat="1" ht="12.75" hidden="1" customHeight="1" x14ac:dyDescent="0.35">
      <c r="A1456" s="29" t="s">
        <v>3724</v>
      </c>
      <c r="B1456" s="1" t="s">
        <v>788</v>
      </c>
      <c r="C1456" s="29" t="s">
        <v>3</v>
      </c>
      <c r="D1456" s="29" t="s">
        <v>3</v>
      </c>
      <c r="E1456" s="29" t="s">
        <v>2</v>
      </c>
      <c r="F1456" s="29" t="s">
        <v>2</v>
      </c>
      <c r="G1456" s="29" t="s">
        <v>2</v>
      </c>
      <c r="H1456" s="29" t="s">
        <v>2</v>
      </c>
      <c r="I1456" s="29" t="s">
        <v>3</v>
      </c>
      <c r="J1456" s="30">
        <v>2</v>
      </c>
      <c r="K1456" s="29" t="s">
        <v>2</v>
      </c>
      <c r="L1456" s="29" t="s">
        <v>2</v>
      </c>
      <c r="M1456" s="29" t="s">
        <v>2</v>
      </c>
      <c r="N1456" s="29" t="s">
        <v>3</v>
      </c>
      <c r="O1456" s="1"/>
      <c r="P1456" s="29" t="s">
        <v>4</v>
      </c>
      <c r="Q1456" s="29"/>
      <c r="R1456" s="85" t="s">
        <v>3</v>
      </c>
      <c r="S1456" s="85" t="s">
        <v>3</v>
      </c>
      <c r="T1456" s="117" t="str">
        <f t="shared" si="132"/>
        <v>ja</v>
      </c>
      <c r="U1456" s="117" t="str">
        <f t="shared" si="133"/>
        <v>ja</v>
      </c>
      <c r="V1456" s="142" t="s">
        <v>4581</v>
      </c>
      <c r="W1456" s="118">
        <f t="shared" si="134"/>
        <v>2</v>
      </c>
      <c r="X1456" s="117" t="str">
        <f t="shared" si="135"/>
        <v>OK</v>
      </c>
      <c r="Y1456" s="117" t="str">
        <f t="shared" si="136"/>
        <v>keine</v>
      </c>
      <c r="Z1456" s="117" t="str">
        <f t="shared" si="137"/>
        <v>OK</v>
      </c>
    </row>
    <row r="1457" spans="1:26" s="117" customFormat="1" ht="12.75" hidden="1" customHeight="1" x14ac:dyDescent="0.35">
      <c r="A1457" s="29" t="s">
        <v>3725</v>
      </c>
      <c r="B1457" s="1" t="s">
        <v>1882</v>
      </c>
      <c r="C1457" s="29" t="s">
        <v>3</v>
      </c>
      <c r="D1457" s="29" t="s">
        <v>3</v>
      </c>
      <c r="E1457" s="29" t="s">
        <v>2</v>
      </c>
      <c r="F1457" s="29" t="s">
        <v>2</v>
      </c>
      <c r="G1457" s="29" t="s">
        <v>2</v>
      </c>
      <c r="H1457" s="29" t="s">
        <v>2</v>
      </c>
      <c r="I1457" s="29" t="s">
        <v>2</v>
      </c>
      <c r="J1457" s="30" t="s">
        <v>2</v>
      </c>
      <c r="K1457" s="29" t="s">
        <v>2</v>
      </c>
      <c r="L1457" s="29" t="s">
        <v>3</v>
      </c>
      <c r="M1457" s="29" t="s">
        <v>2</v>
      </c>
      <c r="N1457" s="29" t="s">
        <v>3</v>
      </c>
      <c r="O1457" s="1" t="s">
        <v>2409</v>
      </c>
      <c r="P1457" s="29" t="s">
        <v>58</v>
      </c>
      <c r="Q1457" s="29"/>
      <c r="R1457" s="85" t="s">
        <v>2</v>
      </c>
      <c r="S1457" s="85" t="s">
        <v>2</v>
      </c>
      <c r="T1457" s="117" t="str">
        <f t="shared" si="132"/>
        <v>ja</v>
      </c>
      <c r="U1457" s="117" t="str">
        <f t="shared" si="133"/>
        <v>ja</v>
      </c>
      <c r="V1457" s="142" t="s">
        <v>4604</v>
      </c>
      <c r="W1457" s="118" t="str">
        <f t="shared" si="134"/>
        <v>nein</v>
      </c>
      <c r="X1457" s="117" t="str">
        <f t="shared" si="135"/>
        <v>OK</v>
      </c>
      <c r="Y1457" s="117" t="str">
        <f t="shared" si="136"/>
        <v>1194/1199</v>
      </c>
      <c r="Z1457" s="117" t="str">
        <f t="shared" si="137"/>
        <v>OK</v>
      </c>
    </row>
    <row r="1458" spans="1:26" s="117" customFormat="1" ht="12.75" hidden="1" customHeight="1" x14ac:dyDescent="0.35">
      <c r="A1458" s="29" t="s">
        <v>3726</v>
      </c>
      <c r="B1458" s="1" t="s">
        <v>956</v>
      </c>
      <c r="C1458" s="29" t="s">
        <v>2</v>
      </c>
      <c r="D1458" s="29" t="s">
        <v>2</v>
      </c>
      <c r="E1458" s="29" t="s">
        <v>2</v>
      </c>
      <c r="F1458" s="29" t="s">
        <v>2</v>
      </c>
      <c r="G1458" s="29" t="s">
        <v>2</v>
      </c>
      <c r="H1458" s="29" t="s">
        <v>2</v>
      </c>
      <c r="I1458" s="29" t="s">
        <v>2</v>
      </c>
      <c r="J1458" s="30" t="s">
        <v>2</v>
      </c>
      <c r="K1458" s="29" t="s">
        <v>2</v>
      </c>
      <c r="L1458" s="29" t="s">
        <v>2</v>
      </c>
      <c r="M1458" s="29" t="s">
        <v>2</v>
      </c>
      <c r="N1458" s="29" t="s">
        <v>2</v>
      </c>
      <c r="O1458" s="1" t="s">
        <v>2410</v>
      </c>
      <c r="P1458" s="29" t="s">
        <v>4</v>
      </c>
      <c r="Q1458" s="29"/>
      <c r="R1458" s="85" t="s">
        <v>2</v>
      </c>
      <c r="S1458" s="85" t="s">
        <v>2</v>
      </c>
      <c r="T1458" s="117" t="str">
        <f t="shared" si="132"/>
        <v>nein</v>
      </c>
      <c r="U1458" s="117" t="str">
        <f t="shared" si="133"/>
        <v>nein</v>
      </c>
      <c r="V1458" s="142" t="s">
        <v>4579</v>
      </c>
      <c r="W1458" s="118" t="str">
        <f t="shared" si="134"/>
        <v>nein</v>
      </c>
      <c r="X1458" s="117" t="str">
        <f t="shared" si="135"/>
        <v>OK</v>
      </c>
      <c r="Y1458" s="117" t="str">
        <f t="shared" si="136"/>
        <v>keine</v>
      </c>
      <c r="Z1458" s="117" t="str">
        <f t="shared" si="137"/>
        <v>OK</v>
      </c>
    </row>
    <row r="1459" spans="1:26" s="117" customFormat="1" ht="12.75" hidden="1" customHeight="1" x14ac:dyDescent="0.35">
      <c r="A1459" s="29" t="s">
        <v>3727</v>
      </c>
      <c r="B1459" s="1" t="s">
        <v>950</v>
      </c>
      <c r="C1459" s="29" t="s">
        <v>2</v>
      </c>
      <c r="D1459" s="29" t="s">
        <v>2</v>
      </c>
      <c r="E1459" s="29" t="s">
        <v>2</v>
      </c>
      <c r="F1459" s="29" t="s">
        <v>2</v>
      </c>
      <c r="G1459" s="29" t="s">
        <v>2</v>
      </c>
      <c r="H1459" s="29" t="s">
        <v>2</v>
      </c>
      <c r="I1459" s="29" t="s">
        <v>2</v>
      </c>
      <c r="J1459" s="30" t="s">
        <v>2</v>
      </c>
      <c r="K1459" s="29" t="s">
        <v>2</v>
      </c>
      <c r="L1459" s="29" t="s">
        <v>2</v>
      </c>
      <c r="M1459" s="29" t="s">
        <v>2</v>
      </c>
      <c r="N1459" s="29" t="s">
        <v>2</v>
      </c>
      <c r="O1459" s="1" t="s">
        <v>2410</v>
      </c>
      <c r="P1459" s="29" t="s">
        <v>4</v>
      </c>
      <c r="Q1459" s="29"/>
      <c r="R1459" s="85" t="s">
        <v>2</v>
      </c>
      <c r="S1459" s="85" t="s">
        <v>2</v>
      </c>
      <c r="T1459" s="117" t="str">
        <f t="shared" si="132"/>
        <v>nein</v>
      </c>
      <c r="U1459" s="117" t="str">
        <f t="shared" si="133"/>
        <v>nein</v>
      </c>
      <c r="V1459" s="142" t="s">
        <v>4579</v>
      </c>
      <c r="W1459" s="118" t="str">
        <f t="shared" si="134"/>
        <v>nein</v>
      </c>
      <c r="X1459" s="117" t="str">
        <f t="shared" si="135"/>
        <v>OK</v>
      </c>
      <c r="Y1459" s="117" t="str">
        <f t="shared" si="136"/>
        <v>keine</v>
      </c>
      <c r="Z1459" s="117" t="str">
        <f t="shared" si="137"/>
        <v>OK</v>
      </c>
    </row>
    <row r="1460" spans="1:26" s="117" customFormat="1" ht="12.75" hidden="1" customHeight="1" x14ac:dyDescent="0.35">
      <c r="A1460" s="29" t="s">
        <v>3728</v>
      </c>
      <c r="B1460" s="1" t="s">
        <v>951</v>
      </c>
      <c r="C1460" s="29" t="s">
        <v>2</v>
      </c>
      <c r="D1460" s="29" t="s">
        <v>2</v>
      </c>
      <c r="E1460" s="29" t="s">
        <v>2</v>
      </c>
      <c r="F1460" s="29" t="s">
        <v>2</v>
      </c>
      <c r="G1460" s="29" t="s">
        <v>2</v>
      </c>
      <c r="H1460" s="29" t="s">
        <v>2</v>
      </c>
      <c r="I1460" s="29" t="s">
        <v>2</v>
      </c>
      <c r="J1460" s="30" t="s">
        <v>2</v>
      </c>
      <c r="K1460" s="29" t="s">
        <v>2</v>
      </c>
      <c r="L1460" s="29" t="s">
        <v>2</v>
      </c>
      <c r="M1460" s="29" t="s">
        <v>2</v>
      </c>
      <c r="N1460" s="29" t="s">
        <v>2</v>
      </c>
      <c r="O1460" s="1" t="s">
        <v>2410</v>
      </c>
      <c r="P1460" s="29" t="s">
        <v>4</v>
      </c>
      <c r="Q1460" s="29"/>
      <c r="R1460" s="85" t="s">
        <v>2</v>
      </c>
      <c r="S1460" s="85" t="s">
        <v>2</v>
      </c>
      <c r="T1460" s="117" t="str">
        <f t="shared" si="132"/>
        <v>nein</v>
      </c>
      <c r="U1460" s="117" t="str">
        <f t="shared" si="133"/>
        <v>nein</v>
      </c>
      <c r="V1460" s="142" t="s">
        <v>4579</v>
      </c>
      <c r="W1460" s="118" t="str">
        <f t="shared" si="134"/>
        <v>nein</v>
      </c>
      <c r="X1460" s="117" t="str">
        <f t="shared" si="135"/>
        <v>OK</v>
      </c>
      <c r="Y1460" s="117" t="str">
        <f t="shared" si="136"/>
        <v>keine</v>
      </c>
      <c r="Z1460" s="117" t="str">
        <f t="shared" si="137"/>
        <v>OK</v>
      </c>
    </row>
    <row r="1461" spans="1:26" s="117" customFormat="1" ht="12.75" hidden="1" customHeight="1" x14ac:dyDescent="0.35">
      <c r="A1461" s="29" t="s">
        <v>3729</v>
      </c>
      <c r="B1461" s="1" t="s">
        <v>952</v>
      </c>
      <c r="C1461" s="29" t="s">
        <v>2</v>
      </c>
      <c r="D1461" s="29" t="s">
        <v>2</v>
      </c>
      <c r="E1461" s="29" t="s">
        <v>2</v>
      </c>
      <c r="F1461" s="29" t="s">
        <v>2</v>
      </c>
      <c r="G1461" s="29" t="s">
        <v>2</v>
      </c>
      <c r="H1461" s="29" t="s">
        <v>2</v>
      </c>
      <c r="I1461" s="29" t="s">
        <v>2</v>
      </c>
      <c r="J1461" s="30" t="s">
        <v>2</v>
      </c>
      <c r="K1461" s="29" t="s">
        <v>2</v>
      </c>
      <c r="L1461" s="29" t="s">
        <v>2</v>
      </c>
      <c r="M1461" s="29" t="s">
        <v>2</v>
      </c>
      <c r="N1461" s="29" t="s">
        <v>2</v>
      </c>
      <c r="O1461" s="1" t="s">
        <v>2410</v>
      </c>
      <c r="P1461" s="29" t="s">
        <v>4</v>
      </c>
      <c r="Q1461" s="29"/>
      <c r="R1461" s="85" t="s">
        <v>2</v>
      </c>
      <c r="S1461" s="85" t="s">
        <v>2</v>
      </c>
      <c r="T1461" s="117" t="str">
        <f t="shared" si="132"/>
        <v>nein</v>
      </c>
      <c r="U1461" s="117" t="str">
        <f t="shared" si="133"/>
        <v>nein</v>
      </c>
      <c r="V1461" s="142" t="s">
        <v>4579</v>
      </c>
      <c r="W1461" s="118" t="str">
        <f t="shared" si="134"/>
        <v>nein</v>
      </c>
      <c r="X1461" s="117" t="str">
        <f t="shared" si="135"/>
        <v>OK</v>
      </c>
      <c r="Y1461" s="117" t="str">
        <f t="shared" si="136"/>
        <v>keine</v>
      </c>
      <c r="Z1461" s="117" t="str">
        <f t="shared" si="137"/>
        <v>OK</v>
      </c>
    </row>
    <row r="1462" spans="1:26" s="117" customFormat="1" ht="12.75" hidden="1" customHeight="1" x14ac:dyDescent="0.35">
      <c r="A1462" s="29" t="s">
        <v>3730</v>
      </c>
      <c r="B1462" s="1" t="s">
        <v>949</v>
      </c>
      <c r="C1462" s="29" t="s">
        <v>2</v>
      </c>
      <c r="D1462" s="29" t="s">
        <v>2</v>
      </c>
      <c r="E1462" s="29" t="s">
        <v>2</v>
      </c>
      <c r="F1462" s="29" t="s">
        <v>2</v>
      </c>
      <c r="G1462" s="29" t="s">
        <v>2</v>
      </c>
      <c r="H1462" s="29" t="s">
        <v>2</v>
      </c>
      <c r="I1462" s="29" t="s">
        <v>2</v>
      </c>
      <c r="J1462" s="30" t="s">
        <v>2</v>
      </c>
      <c r="K1462" s="29" t="s">
        <v>2</v>
      </c>
      <c r="L1462" s="29" t="s">
        <v>2</v>
      </c>
      <c r="M1462" s="29" t="s">
        <v>2</v>
      </c>
      <c r="N1462" s="29" t="s">
        <v>2</v>
      </c>
      <c r="O1462" s="1" t="s">
        <v>2410</v>
      </c>
      <c r="P1462" s="29" t="s">
        <v>4</v>
      </c>
      <c r="Q1462" s="29"/>
      <c r="R1462" s="85" t="s">
        <v>2</v>
      </c>
      <c r="S1462" s="85" t="s">
        <v>2</v>
      </c>
      <c r="T1462" s="117" t="str">
        <f t="shared" si="132"/>
        <v>nein</v>
      </c>
      <c r="U1462" s="117" t="str">
        <f t="shared" si="133"/>
        <v>nein</v>
      </c>
      <c r="V1462" s="142" t="s">
        <v>4579</v>
      </c>
      <c r="W1462" s="118" t="str">
        <f t="shared" si="134"/>
        <v>nein</v>
      </c>
      <c r="X1462" s="117" t="str">
        <f t="shared" si="135"/>
        <v>OK</v>
      </c>
      <c r="Y1462" s="117" t="str">
        <f t="shared" si="136"/>
        <v>keine</v>
      </c>
      <c r="Z1462" s="117" t="str">
        <f t="shared" si="137"/>
        <v>OK</v>
      </c>
    </row>
    <row r="1463" spans="1:26" s="117" customFormat="1" ht="12.75" hidden="1" customHeight="1" x14ac:dyDescent="0.35">
      <c r="A1463" s="29" t="s">
        <v>3731</v>
      </c>
      <c r="B1463" s="1" t="s">
        <v>953</v>
      </c>
      <c r="C1463" s="29" t="s">
        <v>2</v>
      </c>
      <c r="D1463" s="29" t="s">
        <v>2</v>
      </c>
      <c r="E1463" s="29" t="s">
        <v>2</v>
      </c>
      <c r="F1463" s="29" t="s">
        <v>2</v>
      </c>
      <c r="G1463" s="29" t="s">
        <v>2</v>
      </c>
      <c r="H1463" s="29" t="s">
        <v>2</v>
      </c>
      <c r="I1463" s="29" t="s">
        <v>2</v>
      </c>
      <c r="J1463" s="30" t="s">
        <v>2</v>
      </c>
      <c r="K1463" s="29" t="s">
        <v>2</v>
      </c>
      <c r="L1463" s="29" t="s">
        <v>2</v>
      </c>
      <c r="M1463" s="29" t="s">
        <v>2</v>
      </c>
      <c r="N1463" s="29" t="s">
        <v>2</v>
      </c>
      <c r="O1463" s="1" t="s">
        <v>2410</v>
      </c>
      <c r="P1463" s="29" t="s">
        <v>4</v>
      </c>
      <c r="Q1463" s="29"/>
      <c r="R1463" s="85" t="s">
        <v>2</v>
      </c>
      <c r="S1463" s="85" t="s">
        <v>2</v>
      </c>
      <c r="T1463" s="117" t="str">
        <f t="shared" si="132"/>
        <v>nein</v>
      </c>
      <c r="U1463" s="117" t="str">
        <f t="shared" si="133"/>
        <v>nein</v>
      </c>
      <c r="V1463" s="142" t="s">
        <v>4579</v>
      </c>
      <c r="W1463" s="118" t="str">
        <f t="shared" si="134"/>
        <v>nein</v>
      </c>
      <c r="X1463" s="117" t="str">
        <f t="shared" si="135"/>
        <v>OK</v>
      </c>
      <c r="Y1463" s="117" t="str">
        <f t="shared" si="136"/>
        <v>keine</v>
      </c>
      <c r="Z1463" s="117" t="str">
        <f t="shared" si="137"/>
        <v>OK</v>
      </c>
    </row>
    <row r="1464" spans="1:26" s="117" customFormat="1" ht="12.75" hidden="1" customHeight="1" x14ac:dyDescent="0.35">
      <c r="A1464" s="29" t="s">
        <v>3732</v>
      </c>
      <c r="B1464" s="1" t="s">
        <v>954</v>
      </c>
      <c r="C1464" s="29" t="s">
        <v>2</v>
      </c>
      <c r="D1464" s="29" t="s">
        <v>2</v>
      </c>
      <c r="E1464" s="29" t="s">
        <v>2</v>
      </c>
      <c r="F1464" s="29" t="s">
        <v>2</v>
      </c>
      <c r="G1464" s="29" t="s">
        <v>2</v>
      </c>
      <c r="H1464" s="29" t="s">
        <v>2</v>
      </c>
      <c r="I1464" s="29" t="s">
        <v>2</v>
      </c>
      <c r="J1464" s="30" t="s">
        <v>2</v>
      </c>
      <c r="K1464" s="29" t="s">
        <v>2</v>
      </c>
      <c r="L1464" s="29" t="s">
        <v>2</v>
      </c>
      <c r="M1464" s="29" t="s">
        <v>2</v>
      </c>
      <c r="N1464" s="29" t="s">
        <v>2</v>
      </c>
      <c r="O1464" s="1" t="s">
        <v>2410</v>
      </c>
      <c r="P1464" s="29" t="s">
        <v>4</v>
      </c>
      <c r="Q1464" s="29"/>
      <c r="R1464" s="85" t="s">
        <v>2</v>
      </c>
      <c r="S1464" s="85" t="s">
        <v>2</v>
      </c>
      <c r="T1464" s="117" t="str">
        <f t="shared" si="132"/>
        <v>nein</v>
      </c>
      <c r="U1464" s="117" t="str">
        <f t="shared" si="133"/>
        <v>nein</v>
      </c>
      <c r="V1464" s="142" t="s">
        <v>4579</v>
      </c>
      <c r="W1464" s="118" t="str">
        <f t="shared" si="134"/>
        <v>nein</v>
      </c>
      <c r="X1464" s="117" t="str">
        <f t="shared" si="135"/>
        <v>OK</v>
      </c>
      <c r="Y1464" s="117" t="str">
        <f t="shared" si="136"/>
        <v>keine</v>
      </c>
      <c r="Z1464" s="117" t="str">
        <f t="shared" si="137"/>
        <v>OK</v>
      </c>
    </row>
    <row r="1465" spans="1:26" s="117" customFormat="1" ht="12.75" hidden="1" customHeight="1" x14ac:dyDescent="0.35">
      <c r="A1465" s="29" t="s">
        <v>3733</v>
      </c>
      <c r="B1465" s="1" t="s">
        <v>955</v>
      </c>
      <c r="C1465" s="29" t="s">
        <v>2</v>
      </c>
      <c r="D1465" s="29" t="s">
        <v>2</v>
      </c>
      <c r="E1465" s="29" t="s">
        <v>2</v>
      </c>
      <c r="F1465" s="29" t="s">
        <v>2</v>
      </c>
      <c r="G1465" s="29" t="s">
        <v>2</v>
      </c>
      <c r="H1465" s="29" t="s">
        <v>2</v>
      </c>
      <c r="I1465" s="29" t="s">
        <v>2</v>
      </c>
      <c r="J1465" s="30" t="s">
        <v>2</v>
      </c>
      <c r="K1465" s="29" t="s">
        <v>2</v>
      </c>
      <c r="L1465" s="29" t="s">
        <v>2</v>
      </c>
      <c r="M1465" s="29" t="s">
        <v>2</v>
      </c>
      <c r="N1465" s="29" t="s">
        <v>2</v>
      </c>
      <c r="O1465" s="1" t="s">
        <v>2410</v>
      </c>
      <c r="P1465" s="29" t="s">
        <v>4</v>
      </c>
      <c r="Q1465" s="29"/>
      <c r="R1465" s="85" t="s">
        <v>2</v>
      </c>
      <c r="S1465" s="85" t="s">
        <v>2</v>
      </c>
      <c r="T1465" s="117" t="str">
        <f t="shared" si="132"/>
        <v>nein</v>
      </c>
      <c r="U1465" s="117" t="str">
        <f t="shared" si="133"/>
        <v>nein</v>
      </c>
      <c r="V1465" s="142" t="s">
        <v>4579</v>
      </c>
      <c r="W1465" s="118" t="str">
        <f t="shared" si="134"/>
        <v>nein</v>
      </c>
      <c r="X1465" s="117" t="str">
        <f t="shared" si="135"/>
        <v>OK</v>
      </c>
      <c r="Y1465" s="117" t="str">
        <f t="shared" si="136"/>
        <v>keine</v>
      </c>
      <c r="Z1465" s="117" t="str">
        <f t="shared" si="137"/>
        <v>OK</v>
      </c>
    </row>
    <row r="1466" spans="1:26" s="117" customFormat="1" ht="12.75" hidden="1" customHeight="1" x14ac:dyDescent="0.35">
      <c r="A1466" s="29" t="s">
        <v>2311</v>
      </c>
      <c r="B1466" s="1" t="s">
        <v>2310</v>
      </c>
      <c r="C1466" s="29" t="s">
        <v>3</v>
      </c>
      <c r="D1466" s="29" t="s">
        <v>3</v>
      </c>
      <c r="E1466" s="29" t="s">
        <v>2</v>
      </c>
      <c r="F1466" s="29" t="s">
        <v>2</v>
      </c>
      <c r="G1466" s="29" t="s">
        <v>2</v>
      </c>
      <c r="H1466" s="29" t="s">
        <v>2</v>
      </c>
      <c r="I1466" s="30" t="s">
        <v>3</v>
      </c>
      <c r="J1466" s="30">
        <v>3</v>
      </c>
      <c r="K1466" s="29" t="s">
        <v>2</v>
      </c>
      <c r="L1466" s="29" t="s">
        <v>2</v>
      </c>
      <c r="M1466" s="29" t="s">
        <v>2</v>
      </c>
      <c r="N1466" s="29" t="s">
        <v>3</v>
      </c>
      <c r="O1466" s="1" t="s">
        <v>2412</v>
      </c>
      <c r="P1466" s="29"/>
      <c r="Q1466" s="29"/>
      <c r="R1466" s="85" t="s">
        <v>2</v>
      </c>
      <c r="S1466" s="85" t="s">
        <v>2</v>
      </c>
      <c r="T1466" s="117" t="str">
        <f t="shared" si="132"/>
        <v>ja</v>
      </c>
      <c r="U1466" s="117" t="str">
        <f t="shared" si="133"/>
        <v>ja</v>
      </c>
      <c r="V1466" s="142" t="s">
        <v>4591</v>
      </c>
      <c r="W1466" s="118">
        <f t="shared" si="134"/>
        <v>3</v>
      </c>
      <c r="X1466" s="117" t="str">
        <f t="shared" si="135"/>
        <v>OK</v>
      </c>
      <c r="Y1466" s="117">
        <f t="shared" si="136"/>
        <v>0</v>
      </c>
      <c r="Z1466" s="117" t="str">
        <f t="shared" si="137"/>
        <v>OK</v>
      </c>
    </row>
    <row r="1467" spans="1:26" s="117" customFormat="1" ht="12.75" hidden="1" customHeight="1" x14ac:dyDescent="0.35">
      <c r="A1467" s="29" t="s">
        <v>3734</v>
      </c>
      <c r="B1467" s="1" t="s">
        <v>962</v>
      </c>
      <c r="C1467" s="29" t="s">
        <v>3</v>
      </c>
      <c r="D1467" s="29" t="s">
        <v>3</v>
      </c>
      <c r="E1467" s="29" t="s">
        <v>2</v>
      </c>
      <c r="F1467" s="29" t="s">
        <v>2</v>
      </c>
      <c r="G1467" s="29" t="s">
        <v>2</v>
      </c>
      <c r="H1467" s="29" t="s">
        <v>2</v>
      </c>
      <c r="I1467" s="29" t="s">
        <v>3</v>
      </c>
      <c r="J1467" s="30">
        <v>1</v>
      </c>
      <c r="K1467" s="29" t="s">
        <v>2</v>
      </c>
      <c r="L1467" s="29" t="s">
        <v>2</v>
      </c>
      <c r="M1467" s="29" t="s">
        <v>2</v>
      </c>
      <c r="N1467" s="29" t="s">
        <v>3</v>
      </c>
      <c r="O1467" s="1"/>
      <c r="P1467" s="29" t="s">
        <v>4</v>
      </c>
      <c r="Q1467" s="29"/>
      <c r="R1467" s="85" t="s">
        <v>3</v>
      </c>
      <c r="S1467" s="85" t="s">
        <v>3</v>
      </c>
      <c r="T1467" s="117" t="str">
        <f t="shared" si="132"/>
        <v>ja</v>
      </c>
      <c r="U1467" s="117" t="str">
        <f t="shared" si="133"/>
        <v>ja</v>
      </c>
      <c r="V1467" s="142" t="s">
        <v>4597</v>
      </c>
      <c r="W1467" s="118">
        <f t="shared" si="134"/>
        <v>1</v>
      </c>
      <c r="X1467" s="117" t="str">
        <f t="shared" si="135"/>
        <v>OK</v>
      </c>
      <c r="Y1467" s="117" t="str">
        <f t="shared" si="136"/>
        <v>keine</v>
      </c>
      <c r="Z1467" s="117" t="str">
        <f t="shared" si="137"/>
        <v>OK</v>
      </c>
    </row>
    <row r="1468" spans="1:26" s="117" customFormat="1" ht="12.75" hidden="1" customHeight="1" x14ac:dyDescent="0.35">
      <c r="A1468" s="29" t="s">
        <v>3735</v>
      </c>
      <c r="B1468" s="1" t="s">
        <v>959</v>
      </c>
      <c r="C1468" s="29" t="s">
        <v>3</v>
      </c>
      <c r="D1468" s="29" t="s">
        <v>3</v>
      </c>
      <c r="E1468" s="29" t="s">
        <v>2</v>
      </c>
      <c r="F1468" s="29" t="s">
        <v>2</v>
      </c>
      <c r="G1468" s="29" t="s">
        <v>2</v>
      </c>
      <c r="H1468" s="29" t="s">
        <v>2</v>
      </c>
      <c r="I1468" s="29" t="s">
        <v>3</v>
      </c>
      <c r="J1468" s="30">
        <v>1</v>
      </c>
      <c r="K1468" s="29" t="s">
        <v>2</v>
      </c>
      <c r="L1468" s="29" t="s">
        <v>2</v>
      </c>
      <c r="M1468" s="29" t="s">
        <v>2</v>
      </c>
      <c r="N1468" s="29" t="s">
        <v>3</v>
      </c>
      <c r="O1468" s="1"/>
      <c r="P1468" s="29" t="s">
        <v>4</v>
      </c>
      <c r="Q1468" s="29"/>
      <c r="R1468" s="85" t="s">
        <v>2</v>
      </c>
      <c r="S1468" s="85" t="s">
        <v>2</v>
      </c>
      <c r="T1468" s="117" t="str">
        <f t="shared" si="132"/>
        <v>ja</v>
      </c>
      <c r="U1468" s="117" t="str">
        <f t="shared" si="133"/>
        <v>ja</v>
      </c>
      <c r="V1468" s="142" t="s">
        <v>4597</v>
      </c>
      <c r="W1468" s="118">
        <f t="shared" si="134"/>
        <v>1</v>
      </c>
      <c r="X1468" s="117" t="str">
        <f t="shared" si="135"/>
        <v>OK</v>
      </c>
      <c r="Y1468" s="117" t="str">
        <f t="shared" si="136"/>
        <v>keine</v>
      </c>
      <c r="Z1468" s="117" t="str">
        <f t="shared" si="137"/>
        <v>OK</v>
      </c>
    </row>
    <row r="1469" spans="1:26" s="117" customFormat="1" ht="12.75" hidden="1" customHeight="1" x14ac:dyDescent="0.35">
      <c r="A1469" s="29" t="s">
        <v>56</v>
      </c>
      <c r="B1469" s="1" t="s">
        <v>55</v>
      </c>
      <c r="C1469" s="29" t="s">
        <v>3</v>
      </c>
      <c r="D1469" s="29" t="s">
        <v>3</v>
      </c>
      <c r="E1469" s="29" t="s">
        <v>2</v>
      </c>
      <c r="F1469" s="29" t="s">
        <v>2</v>
      </c>
      <c r="G1469" s="29" t="s">
        <v>2</v>
      </c>
      <c r="H1469" s="29" t="s">
        <v>2</v>
      </c>
      <c r="I1469" s="29" t="s">
        <v>3</v>
      </c>
      <c r="J1469" s="30">
        <v>1</v>
      </c>
      <c r="K1469" s="29" t="s">
        <v>2</v>
      </c>
      <c r="L1469" s="29" t="s">
        <v>2</v>
      </c>
      <c r="M1469" s="29" t="s">
        <v>2</v>
      </c>
      <c r="N1469" s="29" t="s">
        <v>3</v>
      </c>
      <c r="O1469" s="1"/>
      <c r="P1469" s="29" t="s">
        <v>4</v>
      </c>
      <c r="Q1469" s="29"/>
      <c r="R1469" s="85" t="s">
        <v>3</v>
      </c>
      <c r="S1469" s="85" t="s">
        <v>3</v>
      </c>
      <c r="T1469" s="117" t="str">
        <f t="shared" si="132"/>
        <v>ja</v>
      </c>
      <c r="U1469" s="117" t="str">
        <f t="shared" si="133"/>
        <v>ja</v>
      </c>
      <c r="V1469" s="142" t="s">
        <v>4583</v>
      </c>
      <c r="W1469" s="118">
        <f t="shared" si="134"/>
        <v>1</v>
      </c>
      <c r="X1469" s="117" t="str">
        <f t="shared" si="135"/>
        <v>OK</v>
      </c>
      <c r="Y1469" s="117" t="str">
        <f t="shared" si="136"/>
        <v>keine</v>
      </c>
      <c r="Z1469" s="117" t="str">
        <f t="shared" si="137"/>
        <v>OK</v>
      </c>
    </row>
    <row r="1470" spans="1:26" s="117" customFormat="1" ht="12.75" hidden="1" customHeight="1" x14ac:dyDescent="0.35">
      <c r="A1470" s="29" t="s">
        <v>3736</v>
      </c>
      <c r="B1470" s="1" t="s">
        <v>151</v>
      </c>
      <c r="C1470" s="29" t="s">
        <v>3</v>
      </c>
      <c r="D1470" s="29" t="s">
        <v>3</v>
      </c>
      <c r="E1470" s="29" t="s">
        <v>2</v>
      </c>
      <c r="F1470" s="29" t="s">
        <v>2</v>
      </c>
      <c r="G1470" s="29" t="s">
        <v>2</v>
      </c>
      <c r="H1470" s="29" t="s">
        <v>2</v>
      </c>
      <c r="I1470" s="29" t="s">
        <v>3</v>
      </c>
      <c r="J1470" s="30">
        <v>1</v>
      </c>
      <c r="K1470" s="29" t="s">
        <v>2</v>
      </c>
      <c r="L1470" s="29" t="s">
        <v>2</v>
      </c>
      <c r="M1470" s="29" t="s">
        <v>2</v>
      </c>
      <c r="N1470" s="29" t="s">
        <v>3</v>
      </c>
      <c r="O1470" s="1"/>
      <c r="P1470" s="29" t="s">
        <v>4</v>
      </c>
      <c r="Q1470" s="29"/>
      <c r="R1470" s="85" t="s">
        <v>2</v>
      </c>
      <c r="S1470" s="85" t="s">
        <v>2</v>
      </c>
      <c r="T1470" s="117" t="str">
        <f t="shared" si="132"/>
        <v>ja</v>
      </c>
      <c r="U1470" s="117" t="str">
        <f t="shared" si="133"/>
        <v>ja</v>
      </c>
      <c r="V1470" s="142" t="s">
        <v>4599</v>
      </c>
      <c r="W1470" s="118">
        <f t="shared" si="134"/>
        <v>1</v>
      </c>
      <c r="X1470" s="117" t="str">
        <f t="shared" si="135"/>
        <v>OK</v>
      </c>
      <c r="Y1470" s="117" t="str">
        <f t="shared" si="136"/>
        <v>keine</v>
      </c>
      <c r="Z1470" s="117" t="str">
        <f t="shared" si="137"/>
        <v>OK</v>
      </c>
    </row>
    <row r="1471" spans="1:26" s="117" customFormat="1" ht="12.75" hidden="1" customHeight="1" x14ac:dyDescent="0.35">
      <c r="A1471" s="29" t="s">
        <v>3737</v>
      </c>
      <c r="B1471" s="1" t="s">
        <v>1605</v>
      </c>
      <c r="C1471" s="29" t="s">
        <v>3</v>
      </c>
      <c r="D1471" s="29" t="s">
        <v>3</v>
      </c>
      <c r="E1471" s="29" t="s">
        <v>2</v>
      </c>
      <c r="F1471" s="29" t="s">
        <v>2</v>
      </c>
      <c r="G1471" s="29" t="s">
        <v>2</v>
      </c>
      <c r="H1471" s="29" t="s">
        <v>2</v>
      </c>
      <c r="I1471" s="29" t="s">
        <v>3</v>
      </c>
      <c r="J1471" s="30">
        <v>2</v>
      </c>
      <c r="K1471" s="29" t="s">
        <v>2</v>
      </c>
      <c r="L1471" s="29" t="s">
        <v>2</v>
      </c>
      <c r="M1471" s="29" t="s">
        <v>2</v>
      </c>
      <c r="N1471" s="29" t="s">
        <v>3</v>
      </c>
      <c r="O1471" s="1"/>
      <c r="P1471" s="29" t="s">
        <v>4</v>
      </c>
      <c r="Q1471" s="29"/>
      <c r="R1471" s="85" t="s">
        <v>3</v>
      </c>
      <c r="S1471" s="85" t="s">
        <v>3</v>
      </c>
      <c r="T1471" s="117" t="str">
        <f t="shared" si="132"/>
        <v>ja</v>
      </c>
      <c r="U1471" s="117" t="str">
        <f t="shared" si="133"/>
        <v>ja</v>
      </c>
      <c r="V1471" s="142" t="s">
        <v>4581</v>
      </c>
      <c r="W1471" s="118">
        <f t="shared" si="134"/>
        <v>2</v>
      </c>
      <c r="X1471" s="117" t="str">
        <f t="shared" si="135"/>
        <v>OK</v>
      </c>
      <c r="Y1471" s="117" t="str">
        <f t="shared" si="136"/>
        <v>keine</v>
      </c>
      <c r="Z1471" s="117" t="str">
        <f t="shared" si="137"/>
        <v>OK</v>
      </c>
    </row>
    <row r="1472" spans="1:26" s="117" customFormat="1" ht="12.75" hidden="1" customHeight="1" x14ac:dyDescent="0.35">
      <c r="A1472" s="29" t="s">
        <v>3738</v>
      </c>
      <c r="B1472" s="1" t="s">
        <v>1606</v>
      </c>
      <c r="C1472" s="29" t="s">
        <v>3</v>
      </c>
      <c r="D1472" s="29" t="s">
        <v>3</v>
      </c>
      <c r="E1472" s="29" t="s">
        <v>2</v>
      </c>
      <c r="F1472" s="29" t="s">
        <v>2</v>
      </c>
      <c r="G1472" s="29" t="s">
        <v>2</v>
      </c>
      <c r="H1472" s="29" t="s">
        <v>2</v>
      </c>
      <c r="I1472" s="29" t="s">
        <v>3</v>
      </c>
      <c r="J1472" s="30">
        <v>2</v>
      </c>
      <c r="K1472" s="29" t="s">
        <v>2</v>
      </c>
      <c r="L1472" s="29" t="s">
        <v>2</v>
      </c>
      <c r="M1472" s="29" t="s">
        <v>2</v>
      </c>
      <c r="N1472" s="29" t="s">
        <v>3</v>
      </c>
      <c r="O1472" s="1"/>
      <c r="P1472" s="29" t="s">
        <v>4</v>
      </c>
      <c r="Q1472" s="29"/>
      <c r="R1472" s="85" t="s">
        <v>3</v>
      </c>
      <c r="S1472" s="85" t="s">
        <v>3</v>
      </c>
      <c r="T1472" s="117" t="str">
        <f t="shared" si="132"/>
        <v>ja</v>
      </c>
      <c r="U1472" s="117" t="str">
        <f t="shared" si="133"/>
        <v>ja</v>
      </c>
      <c r="V1472" s="142" t="s">
        <v>4581</v>
      </c>
      <c r="W1472" s="118">
        <f t="shared" si="134"/>
        <v>2</v>
      </c>
      <c r="X1472" s="117" t="str">
        <f t="shared" si="135"/>
        <v>OK</v>
      </c>
      <c r="Y1472" s="117" t="str">
        <f t="shared" si="136"/>
        <v>keine</v>
      </c>
      <c r="Z1472" s="117" t="str">
        <f t="shared" si="137"/>
        <v>OK</v>
      </c>
    </row>
    <row r="1473" spans="1:26" s="117" customFormat="1" ht="12.75" hidden="1" customHeight="1" x14ac:dyDescent="0.35">
      <c r="A1473" s="29" t="s">
        <v>3739</v>
      </c>
      <c r="B1473" s="1" t="s">
        <v>260</v>
      </c>
      <c r="C1473" s="29" t="s">
        <v>3</v>
      </c>
      <c r="D1473" s="29" t="s">
        <v>3</v>
      </c>
      <c r="E1473" s="29" t="s">
        <v>2</v>
      </c>
      <c r="F1473" s="29" t="s">
        <v>2</v>
      </c>
      <c r="G1473" s="29" t="s">
        <v>2</v>
      </c>
      <c r="H1473" s="29" t="s">
        <v>2</v>
      </c>
      <c r="I1473" s="29" t="s">
        <v>3</v>
      </c>
      <c r="J1473" s="30">
        <v>1</v>
      </c>
      <c r="K1473" s="29" t="s">
        <v>2</v>
      </c>
      <c r="L1473" s="29" t="s">
        <v>2</v>
      </c>
      <c r="M1473" s="29" t="s">
        <v>2</v>
      </c>
      <c r="N1473" s="29" t="s">
        <v>3</v>
      </c>
      <c r="O1473" s="1"/>
      <c r="P1473" s="29" t="s">
        <v>4</v>
      </c>
      <c r="Q1473" s="29"/>
      <c r="R1473" s="85" t="s">
        <v>2</v>
      </c>
      <c r="S1473" s="85" t="s">
        <v>2</v>
      </c>
      <c r="T1473" s="117" t="str">
        <f t="shared" si="132"/>
        <v>ja</v>
      </c>
      <c r="U1473" s="117" t="str">
        <f t="shared" si="133"/>
        <v>ja</v>
      </c>
      <c r="V1473" s="142" t="s">
        <v>4577</v>
      </c>
      <c r="W1473" s="118">
        <f t="shared" si="134"/>
        <v>1</v>
      </c>
      <c r="X1473" s="117" t="str">
        <f t="shared" si="135"/>
        <v>OK</v>
      </c>
      <c r="Y1473" s="117" t="str">
        <f t="shared" si="136"/>
        <v>keine</v>
      </c>
      <c r="Z1473" s="117" t="str">
        <f t="shared" si="137"/>
        <v>OK</v>
      </c>
    </row>
    <row r="1474" spans="1:26" s="117" customFormat="1" ht="12.75" hidden="1" customHeight="1" x14ac:dyDescent="0.35">
      <c r="A1474" s="29" t="s">
        <v>3740</v>
      </c>
      <c r="B1474" s="1" t="s">
        <v>261</v>
      </c>
      <c r="C1474" s="29" t="s">
        <v>3</v>
      </c>
      <c r="D1474" s="29" t="s">
        <v>3</v>
      </c>
      <c r="E1474" s="29" t="s">
        <v>2</v>
      </c>
      <c r="F1474" s="29" t="s">
        <v>2</v>
      </c>
      <c r="G1474" s="29" t="s">
        <v>2</v>
      </c>
      <c r="H1474" s="29" t="s">
        <v>2</v>
      </c>
      <c r="I1474" s="29" t="s">
        <v>3</v>
      </c>
      <c r="J1474" s="30">
        <v>1</v>
      </c>
      <c r="K1474" s="29" t="s">
        <v>2</v>
      </c>
      <c r="L1474" s="29" t="s">
        <v>2</v>
      </c>
      <c r="M1474" s="29" t="s">
        <v>2</v>
      </c>
      <c r="N1474" s="29" t="s">
        <v>3</v>
      </c>
      <c r="O1474" s="1"/>
      <c r="P1474" s="29" t="s">
        <v>4</v>
      </c>
      <c r="Q1474" s="29"/>
      <c r="R1474" s="85" t="s">
        <v>2</v>
      </c>
      <c r="S1474" s="85" t="s">
        <v>2</v>
      </c>
      <c r="T1474" s="117" t="str">
        <f t="shared" ref="T1474:T1537" si="138">IF(AND(C1474="nein",D1474="nein",E1474="nein",F1474="nein",G1474="nein",H1474="nein",I1474="nein",K1474="nein",L1474="nein",M1474="nein",N1474="nein"),"nein","ja")</f>
        <v>ja</v>
      </c>
      <c r="U1474" s="117" t="str">
        <f t="shared" ref="U1474:U1537" si="139">IF(OR(C1474="ja",D1474="ja",G1474="ja",A1474="8100"),"ja","nein")</f>
        <v>ja</v>
      </c>
      <c r="V1474" s="142" t="s">
        <v>4585</v>
      </c>
      <c r="W1474" s="118">
        <f t="shared" si="134"/>
        <v>1</v>
      </c>
      <c r="X1474" s="117" t="str">
        <f t="shared" si="135"/>
        <v>OK</v>
      </c>
      <c r="Y1474" s="117" t="str">
        <f t="shared" si="136"/>
        <v>keine</v>
      </c>
      <c r="Z1474" s="117" t="str">
        <f t="shared" si="137"/>
        <v>OK</v>
      </c>
    </row>
    <row r="1475" spans="1:26" s="117" customFormat="1" ht="12.75" hidden="1" customHeight="1" x14ac:dyDescent="0.35">
      <c r="A1475" s="29" t="s">
        <v>3741</v>
      </c>
      <c r="B1475" s="1" t="s">
        <v>1240</v>
      </c>
      <c r="C1475" s="29" t="s">
        <v>3</v>
      </c>
      <c r="D1475" s="29" t="s">
        <v>3</v>
      </c>
      <c r="E1475" s="29" t="s">
        <v>2</v>
      </c>
      <c r="F1475" s="29" t="s">
        <v>2</v>
      </c>
      <c r="G1475" s="29" t="s">
        <v>2</v>
      </c>
      <c r="H1475" s="29" t="s">
        <v>2</v>
      </c>
      <c r="I1475" s="29" t="s">
        <v>2</v>
      </c>
      <c r="J1475" s="30" t="s">
        <v>2</v>
      </c>
      <c r="K1475" s="29" t="s">
        <v>2</v>
      </c>
      <c r="L1475" s="29" t="s">
        <v>2</v>
      </c>
      <c r="M1475" s="29" t="s">
        <v>3</v>
      </c>
      <c r="N1475" s="29" t="s">
        <v>3</v>
      </c>
      <c r="O1475" s="1" t="s">
        <v>2409</v>
      </c>
      <c r="P1475" s="29" t="s">
        <v>58</v>
      </c>
      <c r="Q1475" s="29"/>
      <c r="R1475" s="85" t="s">
        <v>2</v>
      </c>
      <c r="S1475" s="85" t="s">
        <v>2</v>
      </c>
      <c r="T1475" s="117" t="str">
        <f t="shared" si="138"/>
        <v>ja</v>
      </c>
      <c r="U1475" s="117" t="str">
        <f t="shared" si="139"/>
        <v>ja</v>
      </c>
      <c r="V1475" s="142" t="s">
        <v>4604</v>
      </c>
      <c r="W1475" s="118" t="str">
        <f t="shared" ref="W1475:W1538" si="140">J1475</f>
        <v>nein</v>
      </c>
      <c r="X1475" s="117" t="str">
        <f t="shared" ref="X1475:X1538" si="141">IF(J1475=W1475,"OK","NICHT OK!")</f>
        <v>OK</v>
      </c>
      <c r="Y1475" s="117" t="str">
        <f t="shared" ref="Y1475:Y1538" si="142">P1475</f>
        <v>1194/1199</v>
      </c>
      <c r="Z1475" s="117" t="str">
        <f t="shared" ref="Z1475:Z1538" si="143">IF(P1475=Y1475,"OK","NICHT OK!")</f>
        <v>OK</v>
      </c>
    </row>
    <row r="1476" spans="1:26" s="117" customFormat="1" ht="12.75" hidden="1" customHeight="1" x14ac:dyDescent="0.35">
      <c r="A1476" s="29" t="s">
        <v>3742</v>
      </c>
      <c r="B1476" s="1" t="s">
        <v>601</v>
      </c>
      <c r="C1476" s="29" t="s">
        <v>3</v>
      </c>
      <c r="D1476" s="29" t="s">
        <v>3</v>
      </c>
      <c r="E1476" s="29" t="s">
        <v>2</v>
      </c>
      <c r="F1476" s="29" t="s">
        <v>2</v>
      </c>
      <c r="G1476" s="29" t="s">
        <v>2</v>
      </c>
      <c r="H1476" s="29" t="s">
        <v>2</v>
      </c>
      <c r="I1476" s="29" t="s">
        <v>3</v>
      </c>
      <c r="J1476" s="30">
        <v>1</v>
      </c>
      <c r="K1476" s="29" t="s">
        <v>2</v>
      </c>
      <c r="L1476" s="29" t="s">
        <v>2</v>
      </c>
      <c r="M1476" s="29" t="s">
        <v>2</v>
      </c>
      <c r="N1476" s="29" t="s">
        <v>3</v>
      </c>
      <c r="O1476" s="1"/>
      <c r="P1476" s="29" t="s">
        <v>4</v>
      </c>
      <c r="Q1476" s="29"/>
      <c r="R1476" s="85" t="s">
        <v>3</v>
      </c>
      <c r="S1476" s="85" t="s">
        <v>3</v>
      </c>
      <c r="T1476" s="117" t="str">
        <f t="shared" si="138"/>
        <v>ja</v>
      </c>
      <c r="U1476" s="117" t="str">
        <f t="shared" si="139"/>
        <v>ja</v>
      </c>
      <c r="V1476" s="142" t="s">
        <v>4585</v>
      </c>
      <c r="W1476" s="118">
        <f t="shared" si="140"/>
        <v>1</v>
      </c>
      <c r="X1476" s="117" t="str">
        <f t="shared" si="141"/>
        <v>OK</v>
      </c>
      <c r="Y1476" s="117" t="str">
        <f t="shared" si="142"/>
        <v>keine</v>
      </c>
      <c r="Z1476" s="117" t="str">
        <f t="shared" si="143"/>
        <v>OK</v>
      </c>
    </row>
    <row r="1477" spans="1:26" s="117" customFormat="1" ht="12.75" hidden="1" customHeight="1" x14ac:dyDescent="0.35">
      <c r="A1477" s="29" t="s">
        <v>3743</v>
      </c>
      <c r="B1477" s="1" t="s">
        <v>388</v>
      </c>
      <c r="C1477" s="29" t="s">
        <v>3</v>
      </c>
      <c r="D1477" s="29" t="s">
        <v>3</v>
      </c>
      <c r="E1477" s="29" t="s">
        <v>2</v>
      </c>
      <c r="F1477" s="29" t="s">
        <v>2</v>
      </c>
      <c r="G1477" s="29" t="s">
        <v>2</v>
      </c>
      <c r="H1477" s="29" t="s">
        <v>2</v>
      </c>
      <c r="I1477" s="29" t="s">
        <v>3</v>
      </c>
      <c r="J1477" s="30">
        <v>2</v>
      </c>
      <c r="K1477" s="29" t="s">
        <v>2</v>
      </c>
      <c r="L1477" s="29" t="s">
        <v>2</v>
      </c>
      <c r="M1477" s="29" t="s">
        <v>2</v>
      </c>
      <c r="N1477" s="29" t="s">
        <v>3</v>
      </c>
      <c r="O1477" s="1"/>
      <c r="P1477" s="29" t="s">
        <v>4</v>
      </c>
      <c r="Q1477" s="29"/>
      <c r="R1477" s="85" t="s">
        <v>3</v>
      </c>
      <c r="S1477" s="85" t="s">
        <v>3</v>
      </c>
      <c r="T1477" s="117" t="str">
        <f t="shared" si="138"/>
        <v>ja</v>
      </c>
      <c r="U1477" s="117" t="str">
        <f t="shared" si="139"/>
        <v>ja</v>
      </c>
      <c r="V1477" s="142" t="s">
        <v>4581</v>
      </c>
      <c r="W1477" s="118">
        <f t="shared" si="140"/>
        <v>2</v>
      </c>
      <c r="X1477" s="117" t="str">
        <f t="shared" si="141"/>
        <v>OK</v>
      </c>
      <c r="Y1477" s="117" t="str">
        <f t="shared" si="142"/>
        <v>keine</v>
      </c>
      <c r="Z1477" s="117" t="str">
        <f t="shared" si="143"/>
        <v>OK</v>
      </c>
    </row>
    <row r="1478" spans="1:26" s="117" customFormat="1" ht="12.75" hidden="1" customHeight="1" x14ac:dyDescent="0.35">
      <c r="A1478" s="29" t="s">
        <v>3744</v>
      </c>
      <c r="B1478" s="1" t="s">
        <v>1488</v>
      </c>
      <c r="C1478" s="29" t="s">
        <v>3</v>
      </c>
      <c r="D1478" s="29" t="s">
        <v>3</v>
      </c>
      <c r="E1478" s="29" t="s">
        <v>2</v>
      </c>
      <c r="F1478" s="29" t="s">
        <v>2</v>
      </c>
      <c r="G1478" s="29" t="s">
        <v>2</v>
      </c>
      <c r="H1478" s="29" t="s">
        <v>2</v>
      </c>
      <c r="I1478" s="29" t="s">
        <v>3</v>
      </c>
      <c r="J1478" s="30">
        <v>2</v>
      </c>
      <c r="K1478" s="29" t="s">
        <v>2</v>
      </c>
      <c r="L1478" s="29" t="s">
        <v>2</v>
      </c>
      <c r="M1478" s="29" t="s">
        <v>2</v>
      </c>
      <c r="N1478" s="29" t="s">
        <v>3</v>
      </c>
      <c r="O1478" s="1"/>
      <c r="P1478" s="29">
        <v>300</v>
      </c>
      <c r="Q1478" s="29"/>
      <c r="R1478" s="85" t="s">
        <v>3</v>
      </c>
      <c r="S1478" s="85" t="s">
        <v>3</v>
      </c>
      <c r="T1478" s="117" t="str">
        <f t="shared" si="138"/>
        <v>ja</v>
      </c>
      <c r="U1478" s="117" t="str">
        <f t="shared" si="139"/>
        <v>ja</v>
      </c>
      <c r="V1478" s="142" t="s">
        <v>4598</v>
      </c>
      <c r="W1478" s="118">
        <f t="shared" si="140"/>
        <v>2</v>
      </c>
      <c r="X1478" s="117" t="str">
        <f t="shared" si="141"/>
        <v>OK</v>
      </c>
      <c r="Y1478" s="117">
        <f t="shared" si="142"/>
        <v>300</v>
      </c>
      <c r="Z1478" s="117" t="str">
        <f t="shared" si="143"/>
        <v>OK</v>
      </c>
    </row>
    <row r="1479" spans="1:26" s="117" customFormat="1" ht="12.75" hidden="1" customHeight="1" x14ac:dyDescent="0.35">
      <c r="A1479" s="29" t="s">
        <v>3745</v>
      </c>
      <c r="B1479" s="1" t="s">
        <v>283</v>
      </c>
      <c r="C1479" s="29" t="s">
        <v>3</v>
      </c>
      <c r="D1479" s="29" t="s">
        <v>3</v>
      </c>
      <c r="E1479" s="29" t="s">
        <v>2</v>
      </c>
      <c r="F1479" s="29" t="s">
        <v>2</v>
      </c>
      <c r="G1479" s="29" t="s">
        <v>2</v>
      </c>
      <c r="H1479" s="29" t="s">
        <v>2</v>
      </c>
      <c r="I1479" s="29" t="s">
        <v>3</v>
      </c>
      <c r="J1479" s="30">
        <v>1</v>
      </c>
      <c r="K1479" s="29" t="s">
        <v>2</v>
      </c>
      <c r="L1479" s="29" t="s">
        <v>2</v>
      </c>
      <c r="M1479" s="29" t="s">
        <v>2</v>
      </c>
      <c r="N1479" s="29" t="s">
        <v>3</v>
      </c>
      <c r="O1479" s="1"/>
      <c r="P1479" s="29" t="s">
        <v>4</v>
      </c>
      <c r="Q1479" s="29"/>
      <c r="R1479" s="85" t="s">
        <v>2</v>
      </c>
      <c r="S1479" s="85" t="s">
        <v>2</v>
      </c>
      <c r="T1479" s="117" t="str">
        <f t="shared" si="138"/>
        <v>ja</v>
      </c>
      <c r="U1479" s="117" t="str">
        <f t="shared" si="139"/>
        <v>ja</v>
      </c>
      <c r="V1479" s="142" t="s">
        <v>4608</v>
      </c>
      <c r="W1479" s="118">
        <f t="shared" si="140"/>
        <v>1</v>
      </c>
      <c r="X1479" s="117" t="str">
        <f t="shared" si="141"/>
        <v>OK</v>
      </c>
      <c r="Y1479" s="117" t="str">
        <f t="shared" si="142"/>
        <v>keine</v>
      </c>
      <c r="Z1479" s="117" t="str">
        <f t="shared" si="143"/>
        <v>OK</v>
      </c>
    </row>
    <row r="1480" spans="1:26" s="117" customFormat="1" ht="12.75" hidden="1" customHeight="1" x14ac:dyDescent="0.35">
      <c r="A1480" s="29" t="s">
        <v>3746</v>
      </c>
      <c r="B1480" s="1" t="s">
        <v>36</v>
      </c>
      <c r="C1480" s="29" t="s">
        <v>3</v>
      </c>
      <c r="D1480" s="29" t="s">
        <v>3</v>
      </c>
      <c r="E1480" s="29" t="s">
        <v>2</v>
      </c>
      <c r="F1480" s="29" t="s">
        <v>2</v>
      </c>
      <c r="G1480" s="29" t="s">
        <v>2</v>
      </c>
      <c r="H1480" s="29" t="s">
        <v>2</v>
      </c>
      <c r="I1480" s="29" t="s">
        <v>3</v>
      </c>
      <c r="J1480" s="30">
        <v>4</v>
      </c>
      <c r="K1480" s="29" t="s">
        <v>2</v>
      </c>
      <c r="L1480" s="29" t="s">
        <v>2</v>
      </c>
      <c r="M1480" s="29" t="s">
        <v>2</v>
      </c>
      <c r="N1480" s="29" t="s">
        <v>3</v>
      </c>
      <c r="O1480" s="1" t="s">
        <v>2412</v>
      </c>
      <c r="P1480" s="29">
        <v>1195</v>
      </c>
      <c r="Q1480" s="29"/>
      <c r="R1480" s="85" t="s">
        <v>2</v>
      </c>
      <c r="S1480" s="85" t="s">
        <v>2</v>
      </c>
      <c r="T1480" s="117" t="str">
        <f t="shared" si="138"/>
        <v>ja</v>
      </c>
      <c r="U1480" s="117" t="str">
        <f t="shared" si="139"/>
        <v>ja</v>
      </c>
      <c r="V1480" s="142" t="s">
        <v>4580</v>
      </c>
      <c r="W1480" s="118">
        <f t="shared" si="140"/>
        <v>4</v>
      </c>
      <c r="X1480" s="117" t="str">
        <f t="shared" si="141"/>
        <v>OK</v>
      </c>
      <c r="Y1480" s="117">
        <f t="shared" si="142"/>
        <v>1195</v>
      </c>
      <c r="Z1480" s="117" t="str">
        <f t="shared" si="143"/>
        <v>OK</v>
      </c>
    </row>
    <row r="1481" spans="1:26" s="117" customFormat="1" ht="12.75" hidden="1" customHeight="1" x14ac:dyDescent="0.35">
      <c r="A1481" s="29" t="s">
        <v>3747</v>
      </c>
      <c r="B1481" s="1" t="s">
        <v>726</v>
      </c>
      <c r="C1481" s="29" t="s">
        <v>3</v>
      </c>
      <c r="D1481" s="29" t="s">
        <v>3</v>
      </c>
      <c r="E1481" s="29" t="s">
        <v>2</v>
      </c>
      <c r="F1481" s="29" t="s">
        <v>2</v>
      </c>
      <c r="G1481" s="29" t="s">
        <v>2</v>
      </c>
      <c r="H1481" s="29" t="s">
        <v>2</v>
      </c>
      <c r="I1481" s="29" t="s">
        <v>3</v>
      </c>
      <c r="J1481" s="30">
        <v>1</v>
      </c>
      <c r="K1481" s="29" t="s">
        <v>2</v>
      </c>
      <c r="L1481" s="29" t="s">
        <v>2</v>
      </c>
      <c r="M1481" s="29" t="s">
        <v>2</v>
      </c>
      <c r="N1481" s="29" t="s">
        <v>3</v>
      </c>
      <c r="O1481" s="1"/>
      <c r="P1481" s="29" t="s">
        <v>4</v>
      </c>
      <c r="Q1481" s="29"/>
      <c r="R1481" s="85" t="s">
        <v>2</v>
      </c>
      <c r="S1481" s="85" t="s">
        <v>2</v>
      </c>
      <c r="T1481" s="117" t="str">
        <f t="shared" si="138"/>
        <v>ja</v>
      </c>
      <c r="U1481" s="117" t="str">
        <f t="shared" si="139"/>
        <v>ja</v>
      </c>
      <c r="V1481" s="142" t="s">
        <v>4594</v>
      </c>
      <c r="W1481" s="118">
        <f t="shared" si="140"/>
        <v>1</v>
      </c>
      <c r="X1481" s="117" t="str">
        <f t="shared" si="141"/>
        <v>OK</v>
      </c>
      <c r="Y1481" s="117" t="str">
        <f t="shared" si="142"/>
        <v>keine</v>
      </c>
      <c r="Z1481" s="117" t="str">
        <f t="shared" si="143"/>
        <v>OK</v>
      </c>
    </row>
    <row r="1482" spans="1:26" s="117" customFormat="1" ht="16.5" hidden="1" customHeight="1" x14ac:dyDescent="0.35">
      <c r="A1482" s="29" t="s">
        <v>3748</v>
      </c>
      <c r="B1482" s="1" t="s">
        <v>103</v>
      </c>
      <c r="C1482" s="29" t="s">
        <v>3</v>
      </c>
      <c r="D1482" s="29" t="s">
        <v>3</v>
      </c>
      <c r="E1482" s="29" t="s">
        <v>2</v>
      </c>
      <c r="F1482" s="29" t="s">
        <v>2</v>
      </c>
      <c r="G1482" s="29" t="s">
        <v>2</v>
      </c>
      <c r="H1482" s="29" t="s">
        <v>2</v>
      </c>
      <c r="I1482" s="29" t="s">
        <v>3</v>
      </c>
      <c r="J1482" s="30">
        <v>1</v>
      </c>
      <c r="K1482" s="29" t="s">
        <v>2</v>
      </c>
      <c r="L1482" s="29" t="s">
        <v>2</v>
      </c>
      <c r="M1482" s="29" t="s">
        <v>2</v>
      </c>
      <c r="N1482" s="29" t="s">
        <v>3</v>
      </c>
      <c r="O1482" s="1"/>
      <c r="P1482" s="29" t="s">
        <v>4</v>
      </c>
      <c r="Q1482" s="29"/>
      <c r="R1482" s="85" t="s">
        <v>3</v>
      </c>
      <c r="S1482" s="85" t="s">
        <v>3</v>
      </c>
      <c r="T1482" s="117" t="str">
        <f t="shared" si="138"/>
        <v>ja</v>
      </c>
      <c r="U1482" s="117" t="str">
        <f t="shared" si="139"/>
        <v>ja</v>
      </c>
      <c r="V1482" s="142" t="s">
        <v>4585</v>
      </c>
      <c r="W1482" s="118">
        <f t="shared" si="140"/>
        <v>1</v>
      </c>
      <c r="X1482" s="117" t="str">
        <f t="shared" si="141"/>
        <v>OK</v>
      </c>
      <c r="Y1482" s="117" t="str">
        <f t="shared" si="142"/>
        <v>keine</v>
      </c>
      <c r="Z1482" s="117" t="str">
        <f t="shared" si="143"/>
        <v>OK</v>
      </c>
    </row>
    <row r="1483" spans="1:26" s="117" customFormat="1" ht="12.75" hidden="1" customHeight="1" x14ac:dyDescent="0.35">
      <c r="A1483" s="29" t="s">
        <v>3749</v>
      </c>
      <c r="B1483" s="1" t="s">
        <v>105</v>
      </c>
      <c r="C1483" s="29" t="s">
        <v>3</v>
      </c>
      <c r="D1483" s="29" t="s">
        <v>3</v>
      </c>
      <c r="E1483" s="29" t="s">
        <v>2</v>
      </c>
      <c r="F1483" s="29" t="s">
        <v>2</v>
      </c>
      <c r="G1483" s="29" t="s">
        <v>2</v>
      </c>
      <c r="H1483" s="29" t="s">
        <v>2</v>
      </c>
      <c r="I1483" s="29" t="s">
        <v>3</v>
      </c>
      <c r="J1483" s="30">
        <v>1</v>
      </c>
      <c r="K1483" s="29" t="s">
        <v>2</v>
      </c>
      <c r="L1483" s="29" t="s">
        <v>2</v>
      </c>
      <c r="M1483" s="29" t="s">
        <v>2</v>
      </c>
      <c r="N1483" s="29" t="s">
        <v>3</v>
      </c>
      <c r="O1483" s="1"/>
      <c r="P1483" s="29" t="s">
        <v>4</v>
      </c>
      <c r="Q1483" s="29"/>
      <c r="R1483" s="85" t="s">
        <v>3</v>
      </c>
      <c r="S1483" s="85" t="s">
        <v>3</v>
      </c>
      <c r="T1483" s="117" t="str">
        <f t="shared" si="138"/>
        <v>ja</v>
      </c>
      <c r="U1483" s="117" t="str">
        <f t="shared" si="139"/>
        <v>ja</v>
      </c>
      <c r="V1483" s="142" t="s">
        <v>4585</v>
      </c>
      <c r="W1483" s="118">
        <f t="shared" si="140"/>
        <v>1</v>
      </c>
      <c r="X1483" s="117" t="str">
        <f t="shared" si="141"/>
        <v>OK</v>
      </c>
      <c r="Y1483" s="117" t="str">
        <f t="shared" si="142"/>
        <v>keine</v>
      </c>
      <c r="Z1483" s="117" t="str">
        <f t="shared" si="143"/>
        <v>OK</v>
      </c>
    </row>
    <row r="1484" spans="1:26" s="117" customFormat="1" ht="12.75" hidden="1" customHeight="1" x14ac:dyDescent="0.35">
      <c r="A1484" s="29" t="s">
        <v>3750</v>
      </c>
      <c r="B1484" s="1" t="s">
        <v>808</v>
      </c>
      <c r="C1484" s="29" t="s">
        <v>3</v>
      </c>
      <c r="D1484" s="29" t="s">
        <v>3</v>
      </c>
      <c r="E1484" s="29" t="s">
        <v>2</v>
      </c>
      <c r="F1484" s="29" t="s">
        <v>2</v>
      </c>
      <c r="G1484" s="29" t="s">
        <v>2</v>
      </c>
      <c r="H1484" s="29" t="s">
        <v>2</v>
      </c>
      <c r="I1484" s="29" t="s">
        <v>3</v>
      </c>
      <c r="J1484" s="30">
        <v>1</v>
      </c>
      <c r="K1484" s="29" t="s">
        <v>2</v>
      </c>
      <c r="L1484" s="29" t="s">
        <v>2</v>
      </c>
      <c r="M1484" s="29" t="s">
        <v>2</v>
      </c>
      <c r="N1484" s="29" t="s">
        <v>3</v>
      </c>
      <c r="O1484" s="1"/>
      <c r="P1484" s="29" t="s">
        <v>4</v>
      </c>
      <c r="Q1484" s="29"/>
      <c r="R1484" s="85" t="s">
        <v>2</v>
      </c>
      <c r="S1484" s="85" t="s">
        <v>2</v>
      </c>
      <c r="T1484" s="117" t="str">
        <f t="shared" si="138"/>
        <v>ja</v>
      </c>
      <c r="U1484" s="117" t="str">
        <f t="shared" si="139"/>
        <v>ja</v>
      </c>
      <c r="V1484" s="142" t="s">
        <v>4585</v>
      </c>
      <c r="W1484" s="118">
        <f t="shared" si="140"/>
        <v>1</v>
      </c>
      <c r="X1484" s="117" t="str">
        <f t="shared" si="141"/>
        <v>OK</v>
      </c>
      <c r="Y1484" s="117" t="str">
        <f t="shared" si="142"/>
        <v>keine</v>
      </c>
      <c r="Z1484" s="117" t="str">
        <f t="shared" si="143"/>
        <v>OK</v>
      </c>
    </row>
    <row r="1485" spans="1:26" s="117" customFormat="1" ht="12.75" hidden="1" customHeight="1" x14ac:dyDescent="0.35">
      <c r="A1485" s="29" t="s">
        <v>3751</v>
      </c>
      <c r="B1485" s="1" t="s">
        <v>727</v>
      </c>
      <c r="C1485" s="29" t="s">
        <v>3</v>
      </c>
      <c r="D1485" s="29" t="s">
        <v>3</v>
      </c>
      <c r="E1485" s="29" t="s">
        <v>2</v>
      </c>
      <c r="F1485" s="29" t="s">
        <v>2</v>
      </c>
      <c r="G1485" s="29" t="s">
        <v>2</v>
      </c>
      <c r="H1485" s="29" t="s">
        <v>2</v>
      </c>
      <c r="I1485" s="29" t="s">
        <v>3</v>
      </c>
      <c r="J1485" s="30">
        <v>1</v>
      </c>
      <c r="K1485" s="29" t="s">
        <v>2</v>
      </c>
      <c r="L1485" s="29" t="s">
        <v>2</v>
      </c>
      <c r="M1485" s="29" t="s">
        <v>2</v>
      </c>
      <c r="N1485" s="29" t="s">
        <v>3</v>
      </c>
      <c r="O1485" s="1"/>
      <c r="P1485" s="29" t="s">
        <v>4</v>
      </c>
      <c r="Q1485" s="29"/>
      <c r="R1485" s="85" t="s">
        <v>2</v>
      </c>
      <c r="S1485" s="85" t="s">
        <v>2</v>
      </c>
      <c r="T1485" s="117" t="str">
        <f t="shared" si="138"/>
        <v>ja</v>
      </c>
      <c r="U1485" s="117" t="str">
        <f t="shared" si="139"/>
        <v>ja</v>
      </c>
      <c r="V1485" s="142" t="s">
        <v>4594</v>
      </c>
      <c r="W1485" s="118">
        <f t="shared" si="140"/>
        <v>1</v>
      </c>
      <c r="X1485" s="117" t="str">
        <f t="shared" si="141"/>
        <v>OK</v>
      </c>
      <c r="Y1485" s="117" t="str">
        <f t="shared" si="142"/>
        <v>keine</v>
      </c>
      <c r="Z1485" s="117" t="str">
        <f t="shared" si="143"/>
        <v>OK</v>
      </c>
    </row>
    <row r="1486" spans="1:26" s="117" customFormat="1" ht="12.75" hidden="1" customHeight="1" x14ac:dyDescent="0.35">
      <c r="A1486" s="29" t="s">
        <v>3752</v>
      </c>
      <c r="B1486" s="1" t="s">
        <v>1554</v>
      </c>
      <c r="C1486" s="29" t="s">
        <v>3</v>
      </c>
      <c r="D1486" s="29" t="s">
        <v>3</v>
      </c>
      <c r="E1486" s="29" t="s">
        <v>2</v>
      </c>
      <c r="F1486" s="29" t="s">
        <v>2</v>
      </c>
      <c r="G1486" s="29" t="s">
        <v>2</v>
      </c>
      <c r="H1486" s="29" t="s">
        <v>2</v>
      </c>
      <c r="I1486" s="29" t="s">
        <v>3</v>
      </c>
      <c r="J1486" s="30">
        <v>1</v>
      </c>
      <c r="K1486" s="29" t="s">
        <v>2</v>
      </c>
      <c r="L1486" s="29" t="s">
        <v>2</v>
      </c>
      <c r="M1486" s="29" t="s">
        <v>2</v>
      </c>
      <c r="N1486" s="29" t="s">
        <v>3</v>
      </c>
      <c r="O1486" s="1"/>
      <c r="P1486" s="29" t="s">
        <v>4</v>
      </c>
      <c r="Q1486" s="29"/>
      <c r="R1486" s="85" t="s">
        <v>3</v>
      </c>
      <c r="S1486" s="85" t="s">
        <v>3</v>
      </c>
      <c r="T1486" s="117" t="str">
        <f t="shared" si="138"/>
        <v>ja</v>
      </c>
      <c r="U1486" s="117" t="str">
        <f t="shared" si="139"/>
        <v>ja</v>
      </c>
      <c r="V1486" s="142" t="s">
        <v>4580</v>
      </c>
      <c r="W1486" s="118">
        <f t="shared" si="140"/>
        <v>1</v>
      </c>
      <c r="X1486" s="117" t="str">
        <f t="shared" si="141"/>
        <v>OK</v>
      </c>
      <c r="Y1486" s="117" t="str">
        <f t="shared" si="142"/>
        <v>keine</v>
      </c>
      <c r="Z1486" s="117" t="str">
        <f t="shared" si="143"/>
        <v>OK</v>
      </c>
    </row>
    <row r="1487" spans="1:26" s="117" customFormat="1" ht="12.75" hidden="1" customHeight="1" x14ac:dyDescent="0.35">
      <c r="A1487" s="29" t="s">
        <v>3753</v>
      </c>
      <c r="B1487" s="1" t="s">
        <v>1537</v>
      </c>
      <c r="C1487" s="29" t="s">
        <v>3</v>
      </c>
      <c r="D1487" s="29" t="s">
        <v>3</v>
      </c>
      <c r="E1487" s="29" t="s">
        <v>2</v>
      </c>
      <c r="F1487" s="29" t="s">
        <v>2</v>
      </c>
      <c r="G1487" s="29" t="s">
        <v>2</v>
      </c>
      <c r="H1487" s="29" t="s">
        <v>2</v>
      </c>
      <c r="I1487" s="29" t="s">
        <v>3</v>
      </c>
      <c r="J1487" s="30">
        <v>1</v>
      </c>
      <c r="K1487" s="29" t="s">
        <v>2</v>
      </c>
      <c r="L1487" s="29" t="s">
        <v>2</v>
      </c>
      <c r="M1487" s="29" t="s">
        <v>2</v>
      </c>
      <c r="N1487" s="29" t="s">
        <v>3</v>
      </c>
      <c r="O1487" s="1"/>
      <c r="P1487" s="29" t="s">
        <v>4</v>
      </c>
      <c r="Q1487" s="29"/>
      <c r="R1487" s="85" t="s">
        <v>2</v>
      </c>
      <c r="S1487" s="85" t="s">
        <v>2</v>
      </c>
      <c r="T1487" s="117" t="str">
        <f t="shared" si="138"/>
        <v>ja</v>
      </c>
      <c r="U1487" s="117" t="str">
        <f t="shared" si="139"/>
        <v>ja</v>
      </c>
      <c r="V1487" s="142" t="s">
        <v>4580</v>
      </c>
      <c r="W1487" s="118">
        <f t="shared" si="140"/>
        <v>1</v>
      </c>
      <c r="X1487" s="117" t="str">
        <f t="shared" si="141"/>
        <v>OK</v>
      </c>
      <c r="Y1487" s="117" t="str">
        <f t="shared" si="142"/>
        <v>keine</v>
      </c>
      <c r="Z1487" s="117" t="str">
        <f t="shared" si="143"/>
        <v>OK</v>
      </c>
    </row>
    <row r="1488" spans="1:26" s="117" customFormat="1" ht="12.75" hidden="1" customHeight="1" x14ac:dyDescent="0.35">
      <c r="A1488" s="29" t="s">
        <v>3754</v>
      </c>
      <c r="B1488" s="1" t="s">
        <v>1538</v>
      </c>
      <c r="C1488" s="29" t="s">
        <v>3</v>
      </c>
      <c r="D1488" s="29" t="s">
        <v>3</v>
      </c>
      <c r="E1488" s="29" t="s">
        <v>2</v>
      </c>
      <c r="F1488" s="29" t="s">
        <v>2</v>
      </c>
      <c r="G1488" s="29" t="s">
        <v>2</v>
      </c>
      <c r="H1488" s="29" t="s">
        <v>2</v>
      </c>
      <c r="I1488" s="29" t="s">
        <v>3</v>
      </c>
      <c r="J1488" s="30">
        <v>1</v>
      </c>
      <c r="K1488" s="29" t="s">
        <v>2</v>
      </c>
      <c r="L1488" s="29" t="s">
        <v>2</v>
      </c>
      <c r="M1488" s="29" t="s">
        <v>2</v>
      </c>
      <c r="N1488" s="29" t="s">
        <v>3</v>
      </c>
      <c r="O1488" s="1"/>
      <c r="P1488" s="29" t="s">
        <v>4</v>
      </c>
      <c r="Q1488" s="29"/>
      <c r="R1488" s="85" t="s">
        <v>2</v>
      </c>
      <c r="S1488" s="85" t="s">
        <v>2</v>
      </c>
      <c r="T1488" s="117" t="str">
        <f t="shared" si="138"/>
        <v>ja</v>
      </c>
      <c r="U1488" s="117" t="str">
        <f t="shared" si="139"/>
        <v>ja</v>
      </c>
      <c r="V1488" s="142" t="s">
        <v>4585</v>
      </c>
      <c r="W1488" s="118">
        <f t="shared" si="140"/>
        <v>1</v>
      </c>
      <c r="X1488" s="117" t="str">
        <f t="shared" si="141"/>
        <v>OK</v>
      </c>
      <c r="Y1488" s="117" t="str">
        <f t="shared" si="142"/>
        <v>keine</v>
      </c>
      <c r="Z1488" s="117" t="str">
        <f t="shared" si="143"/>
        <v>OK</v>
      </c>
    </row>
    <row r="1489" spans="1:26" s="117" customFormat="1" ht="12.75" hidden="1" customHeight="1" x14ac:dyDescent="0.35">
      <c r="A1489" s="29" t="s">
        <v>3755</v>
      </c>
      <c r="B1489" s="1" t="s">
        <v>121</v>
      </c>
      <c r="C1489" s="29" t="s">
        <v>3</v>
      </c>
      <c r="D1489" s="29" t="s">
        <v>3</v>
      </c>
      <c r="E1489" s="29" t="s">
        <v>2</v>
      </c>
      <c r="F1489" s="29" t="s">
        <v>2</v>
      </c>
      <c r="G1489" s="29" t="s">
        <v>2</v>
      </c>
      <c r="H1489" s="29" t="s">
        <v>2</v>
      </c>
      <c r="I1489" s="29" t="s">
        <v>3</v>
      </c>
      <c r="J1489" s="30">
        <v>1</v>
      </c>
      <c r="K1489" s="29" t="s">
        <v>2</v>
      </c>
      <c r="L1489" s="29" t="s">
        <v>2</v>
      </c>
      <c r="M1489" s="29" t="s">
        <v>2</v>
      </c>
      <c r="N1489" s="29" t="s">
        <v>3</v>
      </c>
      <c r="O1489" s="1"/>
      <c r="P1489" s="29" t="s">
        <v>4</v>
      </c>
      <c r="Q1489" s="29"/>
      <c r="R1489" s="85" t="s">
        <v>2</v>
      </c>
      <c r="S1489" s="85" t="s">
        <v>2</v>
      </c>
      <c r="T1489" s="117" t="str">
        <f t="shared" si="138"/>
        <v>ja</v>
      </c>
      <c r="U1489" s="117" t="str">
        <f t="shared" si="139"/>
        <v>ja</v>
      </c>
      <c r="V1489" s="142" t="s">
        <v>4585</v>
      </c>
      <c r="W1489" s="118">
        <f t="shared" si="140"/>
        <v>1</v>
      </c>
      <c r="X1489" s="117" t="str">
        <f t="shared" si="141"/>
        <v>OK</v>
      </c>
      <c r="Y1489" s="117" t="str">
        <f t="shared" si="142"/>
        <v>keine</v>
      </c>
      <c r="Z1489" s="117" t="str">
        <f t="shared" si="143"/>
        <v>OK</v>
      </c>
    </row>
    <row r="1490" spans="1:26" s="117" customFormat="1" ht="12.75" hidden="1" customHeight="1" x14ac:dyDescent="0.35">
      <c r="A1490" s="29" t="s">
        <v>2259</v>
      </c>
      <c r="B1490" s="1" t="s">
        <v>2258</v>
      </c>
      <c r="C1490" s="29" t="s">
        <v>3</v>
      </c>
      <c r="D1490" s="29" t="s">
        <v>3</v>
      </c>
      <c r="E1490" s="29" t="s">
        <v>2</v>
      </c>
      <c r="F1490" s="29" t="s">
        <v>2</v>
      </c>
      <c r="G1490" s="29" t="s">
        <v>2</v>
      </c>
      <c r="H1490" s="29" t="s">
        <v>2</v>
      </c>
      <c r="I1490" s="29" t="s">
        <v>3</v>
      </c>
      <c r="J1490" s="30">
        <v>1</v>
      </c>
      <c r="K1490" s="29" t="s">
        <v>2</v>
      </c>
      <c r="L1490" s="29" t="s">
        <v>2</v>
      </c>
      <c r="M1490" s="29" t="s">
        <v>2</v>
      </c>
      <c r="N1490" s="29" t="s">
        <v>3</v>
      </c>
      <c r="O1490" s="1"/>
      <c r="P1490" s="29" t="s">
        <v>4</v>
      </c>
      <c r="Q1490" s="29"/>
      <c r="R1490" s="85" t="s">
        <v>3</v>
      </c>
      <c r="S1490" s="85" t="s">
        <v>3</v>
      </c>
      <c r="T1490" s="117" t="str">
        <f t="shared" si="138"/>
        <v>ja</v>
      </c>
      <c r="U1490" s="117" t="str">
        <f t="shared" si="139"/>
        <v>ja</v>
      </c>
      <c r="V1490" s="142" t="s">
        <v>4585</v>
      </c>
      <c r="W1490" s="118">
        <f t="shared" si="140"/>
        <v>1</v>
      </c>
      <c r="X1490" s="117" t="str">
        <f t="shared" si="141"/>
        <v>OK</v>
      </c>
      <c r="Y1490" s="117" t="str">
        <f t="shared" si="142"/>
        <v>keine</v>
      </c>
      <c r="Z1490" s="117" t="str">
        <f t="shared" si="143"/>
        <v>OK</v>
      </c>
    </row>
    <row r="1491" spans="1:26" s="117" customFormat="1" ht="12.75" hidden="1" customHeight="1" x14ac:dyDescent="0.35">
      <c r="A1491" s="29">
        <v>11994</v>
      </c>
      <c r="B1491" s="1" t="s">
        <v>4616</v>
      </c>
      <c r="C1491" s="29" t="s">
        <v>3</v>
      </c>
      <c r="D1491" s="29" t="s">
        <v>3</v>
      </c>
      <c r="E1491" s="29" t="s">
        <v>2</v>
      </c>
      <c r="F1491" s="29" t="s">
        <v>2</v>
      </c>
      <c r="G1491" s="29" t="s">
        <v>2</v>
      </c>
      <c r="H1491" s="29" t="s">
        <v>2</v>
      </c>
      <c r="I1491" s="29" t="s">
        <v>3</v>
      </c>
      <c r="J1491" s="29">
        <v>2</v>
      </c>
      <c r="K1491" s="29" t="s">
        <v>2</v>
      </c>
      <c r="L1491" s="29" t="s">
        <v>2</v>
      </c>
      <c r="M1491" s="29" t="s">
        <v>2</v>
      </c>
      <c r="N1491" s="29" t="s">
        <v>3</v>
      </c>
      <c r="O1491" s="1"/>
      <c r="P1491" s="29" t="s">
        <v>4</v>
      </c>
      <c r="Q1491" s="29"/>
      <c r="R1491" s="85" t="s">
        <v>2</v>
      </c>
      <c r="S1491" s="85" t="s">
        <v>2</v>
      </c>
      <c r="T1491" s="117" t="str">
        <f t="shared" si="138"/>
        <v>ja</v>
      </c>
      <c r="U1491" s="117" t="str">
        <f t="shared" si="139"/>
        <v>ja</v>
      </c>
      <c r="V1491" s="142" t="s">
        <v>4576</v>
      </c>
      <c r="W1491" s="118">
        <f t="shared" si="140"/>
        <v>2</v>
      </c>
      <c r="X1491" s="117" t="str">
        <f t="shared" si="141"/>
        <v>OK</v>
      </c>
      <c r="Y1491" s="117" t="str">
        <f t="shared" si="142"/>
        <v>keine</v>
      </c>
      <c r="Z1491" s="117" t="str">
        <f t="shared" si="143"/>
        <v>OK</v>
      </c>
    </row>
    <row r="1492" spans="1:26" s="117" customFormat="1" ht="12.75" hidden="1" customHeight="1" x14ac:dyDescent="0.35">
      <c r="A1492" s="29" t="s">
        <v>3756</v>
      </c>
      <c r="B1492" s="1" t="s">
        <v>428</v>
      </c>
      <c r="C1492" s="29" t="s">
        <v>3</v>
      </c>
      <c r="D1492" s="29" t="s">
        <v>3</v>
      </c>
      <c r="E1492" s="29" t="s">
        <v>2</v>
      </c>
      <c r="F1492" s="29" t="s">
        <v>2</v>
      </c>
      <c r="G1492" s="29" t="s">
        <v>2</v>
      </c>
      <c r="H1492" s="29" t="s">
        <v>2</v>
      </c>
      <c r="I1492" s="29" t="s">
        <v>3</v>
      </c>
      <c r="J1492" s="30">
        <v>1</v>
      </c>
      <c r="K1492" s="29" t="s">
        <v>2</v>
      </c>
      <c r="L1492" s="29" t="s">
        <v>2</v>
      </c>
      <c r="M1492" s="29" t="s">
        <v>2</v>
      </c>
      <c r="N1492" s="29" t="s">
        <v>3</v>
      </c>
      <c r="O1492" s="1"/>
      <c r="P1492" s="29" t="s">
        <v>4</v>
      </c>
      <c r="Q1492" s="29"/>
      <c r="R1492" s="85" t="s">
        <v>2</v>
      </c>
      <c r="S1492" s="85" t="s">
        <v>2</v>
      </c>
      <c r="T1492" s="117" t="str">
        <f t="shared" si="138"/>
        <v>ja</v>
      </c>
      <c r="U1492" s="117" t="str">
        <f t="shared" si="139"/>
        <v>ja</v>
      </c>
      <c r="V1492" s="142" t="s">
        <v>4574</v>
      </c>
      <c r="W1492" s="118">
        <f t="shared" si="140"/>
        <v>1</v>
      </c>
      <c r="X1492" s="117" t="str">
        <f t="shared" si="141"/>
        <v>OK</v>
      </c>
      <c r="Y1492" s="117" t="str">
        <f t="shared" si="142"/>
        <v>keine</v>
      </c>
      <c r="Z1492" s="117" t="str">
        <f t="shared" si="143"/>
        <v>OK</v>
      </c>
    </row>
    <row r="1493" spans="1:26" s="117" customFormat="1" ht="12.75" hidden="1" customHeight="1" x14ac:dyDescent="0.35">
      <c r="A1493" s="29" t="s">
        <v>2187</v>
      </c>
      <c r="B1493" s="1" t="s">
        <v>2186</v>
      </c>
      <c r="C1493" s="29" t="s">
        <v>3</v>
      </c>
      <c r="D1493" s="29" t="s">
        <v>3</v>
      </c>
      <c r="E1493" s="29" t="s">
        <v>2</v>
      </c>
      <c r="F1493" s="29" t="s">
        <v>2</v>
      </c>
      <c r="G1493" s="29" t="s">
        <v>2</v>
      </c>
      <c r="H1493" s="29" t="s">
        <v>2</v>
      </c>
      <c r="I1493" s="29" t="s">
        <v>3</v>
      </c>
      <c r="J1493" s="30">
        <v>1</v>
      </c>
      <c r="K1493" s="29" t="s">
        <v>2</v>
      </c>
      <c r="L1493" s="29" t="s">
        <v>2</v>
      </c>
      <c r="M1493" s="29" t="s">
        <v>2</v>
      </c>
      <c r="N1493" s="29" t="s">
        <v>3</v>
      </c>
      <c r="O1493" s="1"/>
      <c r="P1493" s="29" t="s">
        <v>57</v>
      </c>
      <c r="Q1493" s="29"/>
      <c r="R1493" s="85" t="s">
        <v>2</v>
      </c>
      <c r="S1493" s="85" t="s">
        <v>2</v>
      </c>
      <c r="T1493" s="117" t="str">
        <f t="shared" si="138"/>
        <v>ja</v>
      </c>
      <c r="U1493" s="117" t="str">
        <f t="shared" si="139"/>
        <v>ja</v>
      </c>
      <c r="V1493" s="142" t="s">
        <v>4577</v>
      </c>
      <c r="W1493" s="118">
        <f t="shared" si="140"/>
        <v>1</v>
      </c>
      <c r="X1493" s="117" t="str">
        <f t="shared" si="141"/>
        <v>OK</v>
      </c>
      <c r="Y1493" s="117" t="str">
        <f t="shared" si="142"/>
        <v>1193/1207</v>
      </c>
      <c r="Z1493" s="117" t="str">
        <f t="shared" si="143"/>
        <v>OK</v>
      </c>
    </row>
    <row r="1494" spans="1:26" s="117" customFormat="1" ht="12.75" hidden="1" customHeight="1" x14ac:dyDescent="0.35">
      <c r="A1494" s="29" t="s">
        <v>2185</v>
      </c>
      <c r="B1494" s="1" t="s">
        <v>2184</v>
      </c>
      <c r="C1494" s="29" t="s">
        <v>3</v>
      </c>
      <c r="D1494" s="29" t="s">
        <v>3</v>
      </c>
      <c r="E1494" s="29" t="s">
        <v>2</v>
      </c>
      <c r="F1494" s="29" t="s">
        <v>2</v>
      </c>
      <c r="G1494" s="29" t="s">
        <v>2</v>
      </c>
      <c r="H1494" s="29" t="s">
        <v>2</v>
      </c>
      <c r="I1494" s="29" t="s">
        <v>3</v>
      </c>
      <c r="J1494" s="30">
        <v>1</v>
      </c>
      <c r="K1494" s="29" t="s">
        <v>2</v>
      </c>
      <c r="L1494" s="29" t="s">
        <v>2</v>
      </c>
      <c r="M1494" s="29" t="s">
        <v>2</v>
      </c>
      <c r="N1494" s="29" t="s">
        <v>3</v>
      </c>
      <c r="O1494" s="1"/>
      <c r="P1494" s="29" t="s">
        <v>4</v>
      </c>
      <c r="Q1494" s="29"/>
      <c r="R1494" s="85" t="s">
        <v>2</v>
      </c>
      <c r="S1494" s="85" t="s">
        <v>2</v>
      </c>
      <c r="T1494" s="117" t="str">
        <f t="shared" si="138"/>
        <v>ja</v>
      </c>
      <c r="U1494" s="117" t="str">
        <f t="shared" si="139"/>
        <v>ja</v>
      </c>
      <c r="V1494" s="142" t="s">
        <v>4577</v>
      </c>
      <c r="W1494" s="118">
        <f t="shared" si="140"/>
        <v>1</v>
      </c>
      <c r="X1494" s="117" t="str">
        <f t="shared" si="141"/>
        <v>OK</v>
      </c>
      <c r="Y1494" s="117" t="str">
        <f t="shared" si="142"/>
        <v>keine</v>
      </c>
      <c r="Z1494" s="117" t="str">
        <f t="shared" si="143"/>
        <v>OK</v>
      </c>
    </row>
    <row r="1495" spans="1:26" s="117" customFormat="1" ht="12.75" hidden="1" customHeight="1" x14ac:dyDescent="0.35">
      <c r="A1495" s="29" t="s">
        <v>3757</v>
      </c>
      <c r="B1495" s="1" t="s">
        <v>1019</v>
      </c>
      <c r="C1495" s="29" t="s">
        <v>3</v>
      </c>
      <c r="D1495" s="29" t="s">
        <v>3</v>
      </c>
      <c r="E1495" s="29" t="s">
        <v>2</v>
      </c>
      <c r="F1495" s="29" t="s">
        <v>2</v>
      </c>
      <c r="G1495" s="29" t="s">
        <v>2</v>
      </c>
      <c r="H1495" s="29" t="s">
        <v>2</v>
      </c>
      <c r="I1495" s="29" t="s">
        <v>3</v>
      </c>
      <c r="J1495" s="30">
        <v>1</v>
      </c>
      <c r="K1495" s="29" t="s">
        <v>2</v>
      </c>
      <c r="L1495" s="29" t="s">
        <v>2</v>
      </c>
      <c r="M1495" s="29" t="s">
        <v>2</v>
      </c>
      <c r="N1495" s="29" t="s">
        <v>3</v>
      </c>
      <c r="O1495" s="1"/>
      <c r="P1495" s="29" t="s">
        <v>57</v>
      </c>
      <c r="Q1495" s="29"/>
      <c r="R1495" s="85" t="s">
        <v>2</v>
      </c>
      <c r="S1495" s="85" t="s">
        <v>2</v>
      </c>
      <c r="T1495" s="117" t="str">
        <f t="shared" si="138"/>
        <v>ja</v>
      </c>
      <c r="U1495" s="117" t="str">
        <f t="shared" si="139"/>
        <v>ja</v>
      </c>
      <c r="V1495" s="142" t="s">
        <v>4577</v>
      </c>
      <c r="W1495" s="118">
        <f t="shared" si="140"/>
        <v>1</v>
      </c>
      <c r="X1495" s="117" t="str">
        <f t="shared" si="141"/>
        <v>OK</v>
      </c>
      <c r="Y1495" s="117" t="str">
        <f t="shared" si="142"/>
        <v>1193/1207</v>
      </c>
      <c r="Z1495" s="117" t="str">
        <f t="shared" si="143"/>
        <v>OK</v>
      </c>
    </row>
    <row r="1496" spans="1:26" s="117" customFormat="1" ht="12.75" hidden="1" customHeight="1" x14ac:dyDescent="0.35">
      <c r="A1496" s="29" t="s">
        <v>2181</v>
      </c>
      <c r="B1496" s="1" t="s">
        <v>2180</v>
      </c>
      <c r="C1496" s="29" t="s">
        <v>3</v>
      </c>
      <c r="D1496" s="29" t="s">
        <v>3</v>
      </c>
      <c r="E1496" s="29" t="s">
        <v>2</v>
      </c>
      <c r="F1496" s="29" t="s">
        <v>2</v>
      </c>
      <c r="G1496" s="29" t="s">
        <v>2</v>
      </c>
      <c r="H1496" s="29" t="s">
        <v>2</v>
      </c>
      <c r="I1496" s="29" t="s">
        <v>3</v>
      </c>
      <c r="J1496" s="30">
        <v>1</v>
      </c>
      <c r="K1496" s="29" t="s">
        <v>2</v>
      </c>
      <c r="L1496" s="29" t="s">
        <v>2</v>
      </c>
      <c r="M1496" s="29" t="s">
        <v>2</v>
      </c>
      <c r="N1496" s="29" t="s">
        <v>3</v>
      </c>
      <c r="O1496" s="1"/>
      <c r="P1496" s="29" t="s">
        <v>4</v>
      </c>
      <c r="Q1496" s="29"/>
      <c r="R1496" s="85" t="s">
        <v>3</v>
      </c>
      <c r="S1496" s="85" t="s">
        <v>3</v>
      </c>
      <c r="T1496" s="117" t="str">
        <f t="shared" si="138"/>
        <v>ja</v>
      </c>
      <c r="U1496" s="117" t="str">
        <f t="shared" si="139"/>
        <v>ja</v>
      </c>
      <c r="V1496" s="142" t="s">
        <v>4580</v>
      </c>
      <c r="W1496" s="118">
        <f t="shared" si="140"/>
        <v>1</v>
      </c>
      <c r="X1496" s="117" t="str">
        <f t="shared" si="141"/>
        <v>OK</v>
      </c>
      <c r="Y1496" s="117" t="str">
        <f t="shared" si="142"/>
        <v>keine</v>
      </c>
      <c r="Z1496" s="117" t="str">
        <f t="shared" si="143"/>
        <v>OK</v>
      </c>
    </row>
    <row r="1497" spans="1:26" s="117" customFormat="1" ht="12.75" hidden="1" customHeight="1" x14ac:dyDescent="0.35">
      <c r="A1497" s="29" t="s">
        <v>3758</v>
      </c>
      <c r="B1497" s="1" t="s">
        <v>170</v>
      </c>
      <c r="C1497" s="29" t="s">
        <v>3</v>
      </c>
      <c r="D1497" s="29" t="s">
        <v>3</v>
      </c>
      <c r="E1497" s="29" t="s">
        <v>2</v>
      </c>
      <c r="F1497" s="29" t="s">
        <v>2</v>
      </c>
      <c r="G1497" s="29" t="s">
        <v>2</v>
      </c>
      <c r="H1497" s="29" t="s">
        <v>2</v>
      </c>
      <c r="I1497" s="29" t="s">
        <v>3</v>
      </c>
      <c r="J1497" s="30">
        <v>1</v>
      </c>
      <c r="K1497" s="29" t="s">
        <v>2</v>
      </c>
      <c r="L1497" s="29" t="s">
        <v>2</v>
      </c>
      <c r="M1497" s="29" t="s">
        <v>2</v>
      </c>
      <c r="N1497" s="29" t="s">
        <v>3</v>
      </c>
      <c r="O1497" s="1"/>
      <c r="P1497" s="29" t="s">
        <v>57</v>
      </c>
      <c r="Q1497" s="29"/>
      <c r="R1497" s="85" t="s">
        <v>2</v>
      </c>
      <c r="S1497" s="85" t="s">
        <v>2</v>
      </c>
      <c r="T1497" s="117" t="str">
        <f t="shared" si="138"/>
        <v>ja</v>
      </c>
      <c r="U1497" s="117" t="str">
        <f t="shared" si="139"/>
        <v>ja</v>
      </c>
      <c r="V1497" s="142" t="s">
        <v>4577</v>
      </c>
      <c r="W1497" s="118">
        <f t="shared" si="140"/>
        <v>1</v>
      </c>
      <c r="X1497" s="117" t="str">
        <f t="shared" si="141"/>
        <v>OK</v>
      </c>
      <c r="Y1497" s="117" t="str">
        <f t="shared" si="142"/>
        <v>1193/1207</v>
      </c>
      <c r="Z1497" s="117" t="str">
        <f t="shared" si="143"/>
        <v>OK</v>
      </c>
    </row>
    <row r="1498" spans="1:26" s="117" customFormat="1" ht="12.75" hidden="1" customHeight="1" x14ac:dyDescent="0.35">
      <c r="A1498" s="29" t="s">
        <v>3759</v>
      </c>
      <c r="B1498" s="1" t="s">
        <v>866</v>
      </c>
      <c r="C1498" s="29" t="s">
        <v>3</v>
      </c>
      <c r="D1498" s="29" t="s">
        <v>3</v>
      </c>
      <c r="E1498" s="29" t="s">
        <v>2</v>
      </c>
      <c r="F1498" s="29" t="s">
        <v>2</v>
      </c>
      <c r="G1498" s="29" t="s">
        <v>2</v>
      </c>
      <c r="H1498" s="29" t="s">
        <v>2</v>
      </c>
      <c r="I1498" s="29" t="s">
        <v>3</v>
      </c>
      <c r="J1498" s="30">
        <v>1</v>
      </c>
      <c r="K1498" s="29" t="s">
        <v>2</v>
      </c>
      <c r="L1498" s="29" t="s">
        <v>2</v>
      </c>
      <c r="M1498" s="29" t="s">
        <v>2</v>
      </c>
      <c r="N1498" s="29" t="s">
        <v>3</v>
      </c>
      <c r="O1498" s="1"/>
      <c r="P1498" s="29" t="s">
        <v>4</v>
      </c>
      <c r="Q1498" s="29"/>
      <c r="R1498" s="85" t="s">
        <v>3</v>
      </c>
      <c r="S1498" s="85" t="s">
        <v>3</v>
      </c>
      <c r="T1498" s="117" t="str">
        <f t="shared" si="138"/>
        <v>ja</v>
      </c>
      <c r="U1498" s="117" t="str">
        <f t="shared" si="139"/>
        <v>ja</v>
      </c>
      <c r="V1498" s="142" t="s">
        <v>4580</v>
      </c>
      <c r="W1498" s="118">
        <f t="shared" si="140"/>
        <v>1</v>
      </c>
      <c r="X1498" s="117" t="str">
        <f t="shared" si="141"/>
        <v>OK</v>
      </c>
      <c r="Y1498" s="117" t="str">
        <f t="shared" si="142"/>
        <v>keine</v>
      </c>
      <c r="Z1498" s="117" t="str">
        <f t="shared" si="143"/>
        <v>OK</v>
      </c>
    </row>
    <row r="1499" spans="1:26" s="117" customFormat="1" ht="12.75" hidden="1" customHeight="1" x14ac:dyDescent="0.35">
      <c r="A1499" s="29" t="s">
        <v>2216</v>
      </c>
      <c r="B1499" s="1" t="s">
        <v>2215</v>
      </c>
      <c r="C1499" s="29" t="s">
        <v>3</v>
      </c>
      <c r="D1499" s="29" t="s">
        <v>3</v>
      </c>
      <c r="E1499" s="29" t="s">
        <v>2</v>
      </c>
      <c r="F1499" s="29" t="s">
        <v>2</v>
      </c>
      <c r="G1499" s="29" t="s">
        <v>2</v>
      </c>
      <c r="H1499" s="29" t="s">
        <v>2</v>
      </c>
      <c r="I1499" s="29" t="s">
        <v>3</v>
      </c>
      <c r="J1499" s="30">
        <v>1</v>
      </c>
      <c r="K1499" s="29" t="s">
        <v>2</v>
      </c>
      <c r="L1499" s="29" t="s">
        <v>2</v>
      </c>
      <c r="M1499" s="29" t="s">
        <v>2</v>
      </c>
      <c r="N1499" s="29" t="s">
        <v>3</v>
      </c>
      <c r="O1499" s="1"/>
      <c r="P1499" s="29" t="s">
        <v>57</v>
      </c>
      <c r="Q1499" s="29"/>
      <c r="R1499" s="85" t="s">
        <v>2</v>
      </c>
      <c r="S1499" s="85" t="s">
        <v>2</v>
      </c>
      <c r="T1499" s="117" t="str">
        <f t="shared" si="138"/>
        <v>ja</v>
      </c>
      <c r="U1499" s="117" t="str">
        <f t="shared" si="139"/>
        <v>ja</v>
      </c>
      <c r="V1499" s="142" t="s">
        <v>4605</v>
      </c>
      <c r="W1499" s="118">
        <f t="shared" si="140"/>
        <v>1</v>
      </c>
      <c r="X1499" s="117" t="str">
        <f t="shared" si="141"/>
        <v>OK</v>
      </c>
      <c r="Y1499" s="117" t="str">
        <f t="shared" si="142"/>
        <v>1193/1207</v>
      </c>
      <c r="Z1499" s="117" t="str">
        <f t="shared" si="143"/>
        <v>OK</v>
      </c>
    </row>
    <row r="1500" spans="1:26" s="117" customFormat="1" ht="12.75" hidden="1" customHeight="1" x14ac:dyDescent="0.35">
      <c r="A1500" s="29" t="s">
        <v>3760</v>
      </c>
      <c r="B1500" s="1" t="s">
        <v>1256</v>
      </c>
      <c r="C1500" s="29" t="s">
        <v>3</v>
      </c>
      <c r="D1500" s="29" t="s">
        <v>3</v>
      </c>
      <c r="E1500" s="29" t="s">
        <v>2</v>
      </c>
      <c r="F1500" s="29" t="s">
        <v>2</v>
      </c>
      <c r="G1500" s="29" t="s">
        <v>2</v>
      </c>
      <c r="H1500" s="29" t="s">
        <v>2</v>
      </c>
      <c r="I1500" s="29" t="s">
        <v>3</v>
      </c>
      <c r="J1500" s="30">
        <v>2</v>
      </c>
      <c r="K1500" s="29" t="s">
        <v>2</v>
      </c>
      <c r="L1500" s="29" t="s">
        <v>2</v>
      </c>
      <c r="M1500" s="29" t="s">
        <v>2</v>
      </c>
      <c r="N1500" s="29" t="s">
        <v>3</v>
      </c>
      <c r="O1500" s="1"/>
      <c r="P1500" s="29" t="s">
        <v>57</v>
      </c>
      <c r="Q1500" s="29"/>
      <c r="R1500" s="85" t="s">
        <v>2</v>
      </c>
      <c r="S1500" s="85" t="s">
        <v>2</v>
      </c>
      <c r="T1500" s="117" t="str">
        <f t="shared" si="138"/>
        <v>ja</v>
      </c>
      <c r="U1500" s="117" t="str">
        <f t="shared" si="139"/>
        <v>ja</v>
      </c>
      <c r="V1500" s="142" t="s">
        <v>4605</v>
      </c>
      <c r="W1500" s="118">
        <f t="shared" si="140"/>
        <v>2</v>
      </c>
      <c r="X1500" s="117" t="str">
        <f t="shared" si="141"/>
        <v>OK</v>
      </c>
      <c r="Y1500" s="117" t="str">
        <f t="shared" si="142"/>
        <v>1193/1207</v>
      </c>
      <c r="Z1500" s="117" t="str">
        <f t="shared" si="143"/>
        <v>OK</v>
      </c>
    </row>
    <row r="1501" spans="1:26" s="117" customFormat="1" ht="12.75" hidden="1" customHeight="1" x14ac:dyDescent="0.35">
      <c r="A1501" s="29" t="s">
        <v>3761</v>
      </c>
      <c r="B1501" s="1" t="s">
        <v>1587</v>
      </c>
      <c r="C1501" s="29" t="s">
        <v>3</v>
      </c>
      <c r="D1501" s="29" t="s">
        <v>3</v>
      </c>
      <c r="E1501" s="29" t="s">
        <v>2</v>
      </c>
      <c r="F1501" s="29" t="s">
        <v>2</v>
      </c>
      <c r="G1501" s="29" t="s">
        <v>2</v>
      </c>
      <c r="H1501" s="29" t="s">
        <v>2</v>
      </c>
      <c r="I1501" s="29" t="s">
        <v>3</v>
      </c>
      <c r="J1501" s="30">
        <v>1</v>
      </c>
      <c r="K1501" s="29" t="s">
        <v>2</v>
      </c>
      <c r="L1501" s="29" t="s">
        <v>2</v>
      </c>
      <c r="M1501" s="29" t="s">
        <v>2</v>
      </c>
      <c r="N1501" s="29" t="s">
        <v>3</v>
      </c>
      <c r="O1501" s="1"/>
      <c r="P1501" s="29" t="s">
        <v>4</v>
      </c>
      <c r="Q1501" s="29"/>
      <c r="R1501" s="85" t="s">
        <v>2</v>
      </c>
      <c r="S1501" s="85" t="s">
        <v>2</v>
      </c>
      <c r="T1501" s="117" t="str">
        <f t="shared" si="138"/>
        <v>ja</v>
      </c>
      <c r="U1501" s="117" t="str">
        <f t="shared" si="139"/>
        <v>ja</v>
      </c>
      <c r="V1501" s="142" t="s">
        <v>4577</v>
      </c>
      <c r="W1501" s="118">
        <f t="shared" si="140"/>
        <v>1</v>
      </c>
      <c r="X1501" s="117" t="str">
        <f t="shared" si="141"/>
        <v>OK</v>
      </c>
      <c r="Y1501" s="117" t="str">
        <f t="shared" si="142"/>
        <v>keine</v>
      </c>
      <c r="Z1501" s="117" t="str">
        <f t="shared" si="143"/>
        <v>OK</v>
      </c>
    </row>
    <row r="1502" spans="1:26" s="117" customFormat="1" ht="12.75" hidden="1" customHeight="1" x14ac:dyDescent="0.35">
      <c r="A1502" s="29" t="s">
        <v>2119</v>
      </c>
      <c r="B1502" s="1" t="s">
        <v>2118</v>
      </c>
      <c r="C1502" s="29" t="s">
        <v>3</v>
      </c>
      <c r="D1502" s="29" t="s">
        <v>3</v>
      </c>
      <c r="E1502" s="29" t="s">
        <v>2</v>
      </c>
      <c r="F1502" s="29" t="s">
        <v>2</v>
      </c>
      <c r="G1502" s="29" t="s">
        <v>2</v>
      </c>
      <c r="H1502" s="29" t="s">
        <v>2</v>
      </c>
      <c r="I1502" s="29" t="s">
        <v>3</v>
      </c>
      <c r="J1502" s="30">
        <v>1</v>
      </c>
      <c r="K1502" s="29" t="s">
        <v>2</v>
      </c>
      <c r="L1502" s="29" t="s">
        <v>2</v>
      </c>
      <c r="M1502" s="29" t="s">
        <v>2</v>
      </c>
      <c r="N1502" s="29" t="s">
        <v>3</v>
      </c>
      <c r="O1502" s="1"/>
      <c r="P1502" s="29" t="s">
        <v>4</v>
      </c>
      <c r="Q1502" s="29"/>
      <c r="R1502" s="85" t="s">
        <v>2</v>
      </c>
      <c r="S1502" s="85" t="s">
        <v>2</v>
      </c>
      <c r="T1502" s="117" t="str">
        <f t="shared" si="138"/>
        <v>ja</v>
      </c>
      <c r="U1502" s="117" t="str">
        <f t="shared" si="139"/>
        <v>ja</v>
      </c>
      <c r="V1502" s="142" t="s">
        <v>4578</v>
      </c>
      <c r="W1502" s="118">
        <f t="shared" si="140"/>
        <v>1</v>
      </c>
      <c r="X1502" s="117" t="str">
        <f t="shared" si="141"/>
        <v>OK</v>
      </c>
      <c r="Y1502" s="117" t="str">
        <f t="shared" si="142"/>
        <v>keine</v>
      </c>
      <c r="Z1502" s="117" t="str">
        <f t="shared" si="143"/>
        <v>OK</v>
      </c>
    </row>
    <row r="1503" spans="1:26" s="117" customFormat="1" ht="12.75" hidden="1" customHeight="1" x14ac:dyDescent="0.35">
      <c r="A1503" s="29" t="s">
        <v>3762</v>
      </c>
      <c r="B1503" s="1" t="s">
        <v>817</v>
      </c>
      <c r="C1503" s="29" t="s">
        <v>3</v>
      </c>
      <c r="D1503" s="29" t="s">
        <v>3</v>
      </c>
      <c r="E1503" s="29" t="s">
        <v>2</v>
      </c>
      <c r="F1503" s="29" t="s">
        <v>2</v>
      </c>
      <c r="G1503" s="29" t="s">
        <v>2</v>
      </c>
      <c r="H1503" s="29" t="s">
        <v>2</v>
      </c>
      <c r="I1503" s="133" t="s">
        <v>3</v>
      </c>
      <c r="J1503" s="134">
        <v>1</v>
      </c>
      <c r="K1503" s="29" t="s">
        <v>2</v>
      </c>
      <c r="L1503" s="29" t="s">
        <v>2</v>
      </c>
      <c r="M1503" s="29" t="s">
        <v>2</v>
      </c>
      <c r="N1503" s="29" t="s">
        <v>3</v>
      </c>
      <c r="O1503" s="1"/>
      <c r="P1503" s="29" t="s">
        <v>4</v>
      </c>
      <c r="Q1503" s="29"/>
      <c r="R1503" s="85" t="s">
        <v>2</v>
      </c>
      <c r="S1503" s="85" t="s">
        <v>2</v>
      </c>
      <c r="T1503" s="117" t="str">
        <f t="shared" si="138"/>
        <v>ja</v>
      </c>
      <c r="U1503" s="117" t="str">
        <f t="shared" si="139"/>
        <v>ja</v>
      </c>
      <c r="V1503" s="142" t="s">
        <v>4606</v>
      </c>
      <c r="W1503" s="118">
        <f t="shared" si="140"/>
        <v>1</v>
      </c>
      <c r="X1503" s="117" t="str">
        <f t="shared" si="141"/>
        <v>OK</v>
      </c>
      <c r="Y1503" s="117" t="str">
        <f t="shared" si="142"/>
        <v>keine</v>
      </c>
      <c r="Z1503" s="117" t="str">
        <f t="shared" si="143"/>
        <v>OK</v>
      </c>
    </row>
    <row r="1504" spans="1:26" s="117" customFormat="1" ht="12.75" hidden="1" customHeight="1" x14ac:dyDescent="0.35">
      <c r="A1504" s="29" t="s">
        <v>3763</v>
      </c>
      <c r="B1504" s="1" t="s">
        <v>816</v>
      </c>
      <c r="C1504" s="29" t="s">
        <v>3</v>
      </c>
      <c r="D1504" s="29" t="s">
        <v>3</v>
      </c>
      <c r="E1504" s="29" t="s">
        <v>2</v>
      </c>
      <c r="F1504" s="29" t="s">
        <v>2</v>
      </c>
      <c r="G1504" s="29" t="s">
        <v>2</v>
      </c>
      <c r="H1504" s="29" t="s">
        <v>2</v>
      </c>
      <c r="I1504" s="133" t="s">
        <v>3</v>
      </c>
      <c r="J1504" s="134">
        <v>1</v>
      </c>
      <c r="K1504" s="29" t="s">
        <v>2</v>
      </c>
      <c r="L1504" s="29" t="s">
        <v>2</v>
      </c>
      <c r="M1504" s="29" t="s">
        <v>2</v>
      </c>
      <c r="N1504" s="29" t="s">
        <v>3</v>
      </c>
      <c r="O1504" s="1"/>
      <c r="P1504" s="29" t="s">
        <v>4</v>
      </c>
      <c r="Q1504" s="29"/>
      <c r="R1504" s="85" t="s">
        <v>2</v>
      </c>
      <c r="S1504" s="85" t="s">
        <v>2</v>
      </c>
      <c r="T1504" s="117" t="str">
        <f t="shared" si="138"/>
        <v>ja</v>
      </c>
      <c r="U1504" s="117" t="str">
        <f t="shared" si="139"/>
        <v>ja</v>
      </c>
      <c r="V1504" s="142" t="s">
        <v>4606</v>
      </c>
      <c r="W1504" s="118">
        <f t="shared" si="140"/>
        <v>1</v>
      </c>
      <c r="X1504" s="117" t="str">
        <f t="shared" si="141"/>
        <v>OK</v>
      </c>
      <c r="Y1504" s="117" t="str">
        <f t="shared" si="142"/>
        <v>keine</v>
      </c>
      <c r="Z1504" s="117" t="str">
        <f t="shared" si="143"/>
        <v>OK</v>
      </c>
    </row>
    <row r="1505" spans="1:26" s="117" customFormat="1" ht="12.75" hidden="1" customHeight="1" x14ac:dyDescent="0.35">
      <c r="A1505" s="29" t="s">
        <v>3764</v>
      </c>
      <c r="B1505" s="1" t="s">
        <v>1156</v>
      </c>
      <c r="C1505" s="29" t="s">
        <v>3</v>
      </c>
      <c r="D1505" s="29" t="s">
        <v>3</v>
      </c>
      <c r="E1505" s="29" t="s">
        <v>2</v>
      </c>
      <c r="F1505" s="29" t="s">
        <v>2</v>
      </c>
      <c r="G1505" s="29" t="s">
        <v>2</v>
      </c>
      <c r="H1505" s="29" t="s">
        <v>2</v>
      </c>
      <c r="I1505" s="134" t="s">
        <v>3</v>
      </c>
      <c r="J1505" s="134">
        <v>1</v>
      </c>
      <c r="K1505" s="29" t="s">
        <v>2</v>
      </c>
      <c r="L1505" s="29" t="s">
        <v>2</v>
      </c>
      <c r="M1505" s="29" t="s">
        <v>2</v>
      </c>
      <c r="N1505" s="29" t="s">
        <v>3</v>
      </c>
      <c r="O1505" s="1"/>
      <c r="P1505" s="29" t="s">
        <v>4</v>
      </c>
      <c r="Q1505" s="29"/>
      <c r="R1505" s="85" t="s">
        <v>2</v>
      </c>
      <c r="S1505" s="85" t="s">
        <v>2</v>
      </c>
      <c r="T1505" s="117" t="str">
        <f t="shared" si="138"/>
        <v>ja</v>
      </c>
      <c r="U1505" s="117" t="str">
        <f t="shared" si="139"/>
        <v>ja</v>
      </c>
      <c r="V1505" s="142" t="s">
        <v>4606</v>
      </c>
      <c r="W1505" s="118">
        <f t="shared" si="140"/>
        <v>1</v>
      </c>
      <c r="X1505" s="117" t="str">
        <f t="shared" si="141"/>
        <v>OK</v>
      </c>
      <c r="Y1505" s="117" t="str">
        <f t="shared" si="142"/>
        <v>keine</v>
      </c>
      <c r="Z1505" s="117" t="str">
        <f t="shared" si="143"/>
        <v>OK</v>
      </c>
    </row>
    <row r="1506" spans="1:26" s="117" customFormat="1" ht="12.75" hidden="1" customHeight="1" x14ac:dyDescent="0.35">
      <c r="A1506" s="29" t="s">
        <v>3765</v>
      </c>
      <c r="B1506" s="1" t="s">
        <v>2142</v>
      </c>
      <c r="C1506" s="29" t="s">
        <v>3</v>
      </c>
      <c r="D1506" s="29" t="s">
        <v>3</v>
      </c>
      <c r="E1506" s="29" t="s">
        <v>2</v>
      </c>
      <c r="F1506" s="29" t="s">
        <v>2</v>
      </c>
      <c r="G1506" s="29" t="s">
        <v>2</v>
      </c>
      <c r="H1506" s="29" t="s">
        <v>2</v>
      </c>
      <c r="I1506" s="133" t="s">
        <v>3</v>
      </c>
      <c r="J1506" s="134">
        <v>1</v>
      </c>
      <c r="K1506" s="29" t="s">
        <v>2</v>
      </c>
      <c r="L1506" s="29" t="s">
        <v>2</v>
      </c>
      <c r="M1506" s="29" t="s">
        <v>2</v>
      </c>
      <c r="N1506" s="29" t="s">
        <v>3</v>
      </c>
      <c r="O1506" s="1"/>
      <c r="P1506" s="29" t="s">
        <v>4</v>
      </c>
      <c r="Q1506" s="29"/>
      <c r="R1506" s="85" t="s">
        <v>2</v>
      </c>
      <c r="S1506" s="85" t="s">
        <v>2</v>
      </c>
      <c r="T1506" s="117" t="str">
        <f t="shared" si="138"/>
        <v>ja</v>
      </c>
      <c r="U1506" s="117" t="str">
        <f t="shared" si="139"/>
        <v>ja</v>
      </c>
      <c r="V1506" s="142" t="s">
        <v>4606</v>
      </c>
      <c r="W1506" s="118">
        <f t="shared" si="140"/>
        <v>1</v>
      </c>
      <c r="X1506" s="117" t="str">
        <f t="shared" si="141"/>
        <v>OK</v>
      </c>
      <c r="Y1506" s="117" t="str">
        <f t="shared" si="142"/>
        <v>keine</v>
      </c>
      <c r="Z1506" s="117" t="str">
        <f t="shared" si="143"/>
        <v>OK</v>
      </c>
    </row>
    <row r="1507" spans="1:26" s="117" customFormat="1" ht="12.75" hidden="1" customHeight="1" x14ac:dyDescent="0.35">
      <c r="A1507" s="29" t="s">
        <v>3766</v>
      </c>
      <c r="B1507" s="1" t="s">
        <v>2004</v>
      </c>
      <c r="C1507" s="29" t="s">
        <v>3</v>
      </c>
      <c r="D1507" s="29" t="s">
        <v>3</v>
      </c>
      <c r="E1507" s="29" t="s">
        <v>2</v>
      </c>
      <c r="F1507" s="29" t="s">
        <v>2</v>
      </c>
      <c r="G1507" s="29" t="s">
        <v>2</v>
      </c>
      <c r="H1507" s="29" t="s">
        <v>2</v>
      </c>
      <c r="I1507" s="29" t="s">
        <v>3</v>
      </c>
      <c r="J1507" s="30">
        <v>1</v>
      </c>
      <c r="K1507" s="29" t="s">
        <v>2</v>
      </c>
      <c r="L1507" s="29" t="s">
        <v>2</v>
      </c>
      <c r="M1507" s="29" t="s">
        <v>2</v>
      </c>
      <c r="N1507" s="29" t="s">
        <v>3</v>
      </c>
      <c r="O1507" s="1"/>
      <c r="P1507" s="29" t="s">
        <v>4</v>
      </c>
      <c r="Q1507" s="29"/>
      <c r="R1507" s="85" t="s">
        <v>3</v>
      </c>
      <c r="S1507" s="85" t="s">
        <v>3</v>
      </c>
      <c r="T1507" s="117" t="str">
        <f t="shared" si="138"/>
        <v>ja</v>
      </c>
      <c r="U1507" s="117" t="str">
        <f t="shared" si="139"/>
        <v>ja</v>
      </c>
      <c r="V1507" s="142" t="s">
        <v>4622</v>
      </c>
      <c r="W1507" s="118">
        <f t="shared" si="140"/>
        <v>1</v>
      </c>
      <c r="X1507" s="117" t="str">
        <f t="shared" si="141"/>
        <v>OK</v>
      </c>
      <c r="Y1507" s="117" t="str">
        <f t="shared" si="142"/>
        <v>keine</v>
      </c>
      <c r="Z1507" s="117" t="str">
        <f t="shared" si="143"/>
        <v>OK</v>
      </c>
    </row>
    <row r="1508" spans="1:26" s="117" customFormat="1" ht="12.75" hidden="1" customHeight="1" x14ac:dyDescent="0.35">
      <c r="A1508" s="29" t="s">
        <v>2121</v>
      </c>
      <c r="B1508" s="1" t="s">
        <v>2120</v>
      </c>
      <c r="C1508" s="29" t="s">
        <v>3</v>
      </c>
      <c r="D1508" s="29" t="s">
        <v>3</v>
      </c>
      <c r="E1508" s="29" t="s">
        <v>2</v>
      </c>
      <c r="F1508" s="29" t="s">
        <v>2</v>
      </c>
      <c r="G1508" s="29" t="s">
        <v>2</v>
      </c>
      <c r="H1508" s="29" t="s">
        <v>2</v>
      </c>
      <c r="I1508" s="29" t="s">
        <v>3</v>
      </c>
      <c r="J1508" s="30">
        <v>1</v>
      </c>
      <c r="K1508" s="29" t="s">
        <v>2</v>
      </c>
      <c r="L1508" s="29" t="s">
        <v>2</v>
      </c>
      <c r="M1508" s="29" t="s">
        <v>2</v>
      </c>
      <c r="N1508" s="29" t="s">
        <v>3</v>
      </c>
      <c r="O1508" s="1"/>
      <c r="P1508" s="29" t="s">
        <v>4</v>
      </c>
      <c r="Q1508" s="29"/>
      <c r="R1508" s="85" t="s">
        <v>3</v>
      </c>
      <c r="S1508" s="85" t="s">
        <v>3</v>
      </c>
      <c r="T1508" s="117" t="str">
        <f t="shared" si="138"/>
        <v>ja</v>
      </c>
      <c r="U1508" s="117" t="str">
        <f t="shared" si="139"/>
        <v>ja</v>
      </c>
      <c r="V1508" s="142" t="s">
        <v>4622</v>
      </c>
      <c r="W1508" s="118">
        <f t="shared" si="140"/>
        <v>1</v>
      </c>
      <c r="X1508" s="117" t="str">
        <f t="shared" si="141"/>
        <v>OK</v>
      </c>
      <c r="Y1508" s="117" t="str">
        <f t="shared" si="142"/>
        <v>keine</v>
      </c>
      <c r="Z1508" s="117" t="str">
        <f t="shared" si="143"/>
        <v>OK</v>
      </c>
    </row>
    <row r="1509" spans="1:26" s="117" customFormat="1" ht="12.75" hidden="1" customHeight="1" x14ac:dyDescent="0.35">
      <c r="A1509" s="29" t="s">
        <v>3767</v>
      </c>
      <c r="B1509" s="1" t="s">
        <v>921</v>
      </c>
      <c r="C1509" s="29" t="s">
        <v>3</v>
      </c>
      <c r="D1509" s="29" t="s">
        <v>3</v>
      </c>
      <c r="E1509" s="29" t="s">
        <v>2</v>
      </c>
      <c r="F1509" s="29" t="s">
        <v>2</v>
      </c>
      <c r="G1509" s="29" t="s">
        <v>2</v>
      </c>
      <c r="H1509" s="29" t="s">
        <v>2</v>
      </c>
      <c r="I1509" s="29" t="s">
        <v>3</v>
      </c>
      <c r="J1509" s="138">
        <v>4</v>
      </c>
      <c r="K1509" s="29" t="s">
        <v>2</v>
      </c>
      <c r="L1509" s="29" t="s">
        <v>2</v>
      </c>
      <c r="M1509" s="29" t="s">
        <v>2</v>
      </c>
      <c r="N1509" s="29" t="s">
        <v>3</v>
      </c>
      <c r="O1509" s="1" t="s">
        <v>2412</v>
      </c>
      <c r="P1509" s="139" t="s">
        <v>4568</v>
      </c>
      <c r="Q1509" s="29"/>
      <c r="R1509" s="85" t="s">
        <v>2</v>
      </c>
      <c r="S1509" s="85" t="s">
        <v>2</v>
      </c>
      <c r="T1509" s="117" t="str">
        <f t="shared" si="138"/>
        <v>ja</v>
      </c>
      <c r="U1509" s="117" t="str">
        <f t="shared" si="139"/>
        <v>ja</v>
      </c>
      <c r="V1509" s="142" t="s">
        <v>4584</v>
      </c>
      <c r="W1509" s="118">
        <f t="shared" si="140"/>
        <v>4</v>
      </c>
      <c r="X1509" s="117" t="str">
        <f t="shared" si="141"/>
        <v>OK</v>
      </c>
      <c r="Y1509" s="117" t="str">
        <f t="shared" si="142"/>
        <v>100/1193/1207</v>
      </c>
      <c r="Z1509" s="117" t="str">
        <f t="shared" si="143"/>
        <v>OK</v>
      </c>
    </row>
    <row r="1510" spans="1:26" s="117" customFormat="1" ht="12.75" hidden="1" customHeight="1" x14ac:dyDescent="0.35">
      <c r="A1510" s="29" t="s">
        <v>3768</v>
      </c>
      <c r="B1510" s="1" t="s">
        <v>531</v>
      </c>
      <c r="C1510" s="29" t="s">
        <v>3</v>
      </c>
      <c r="D1510" s="29" t="s">
        <v>3</v>
      </c>
      <c r="E1510" s="29" t="s">
        <v>2</v>
      </c>
      <c r="F1510" s="29" t="s">
        <v>2</v>
      </c>
      <c r="G1510" s="29" t="s">
        <v>2</v>
      </c>
      <c r="H1510" s="29" t="s">
        <v>2</v>
      </c>
      <c r="I1510" s="29" t="s">
        <v>3</v>
      </c>
      <c r="J1510" s="30">
        <v>1</v>
      </c>
      <c r="K1510" s="29" t="s">
        <v>2</v>
      </c>
      <c r="L1510" s="29" t="s">
        <v>2</v>
      </c>
      <c r="M1510" s="29" t="s">
        <v>2</v>
      </c>
      <c r="N1510" s="29" t="s">
        <v>3</v>
      </c>
      <c r="O1510" s="1"/>
      <c r="P1510" s="29" t="s">
        <v>4</v>
      </c>
      <c r="Q1510" s="29"/>
      <c r="R1510" s="85" t="s">
        <v>2</v>
      </c>
      <c r="S1510" s="85" t="s">
        <v>2</v>
      </c>
      <c r="T1510" s="117" t="str">
        <f t="shared" si="138"/>
        <v>ja</v>
      </c>
      <c r="U1510" s="117" t="str">
        <f t="shared" si="139"/>
        <v>ja</v>
      </c>
      <c r="V1510" s="142" t="s">
        <v>4608</v>
      </c>
      <c r="W1510" s="118">
        <f t="shared" si="140"/>
        <v>1</v>
      </c>
      <c r="X1510" s="117" t="str">
        <f t="shared" si="141"/>
        <v>OK</v>
      </c>
      <c r="Y1510" s="117" t="str">
        <f t="shared" si="142"/>
        <v>keine</v>
      </c>
      <c r="Z1510" s="117" t="str">
        <f t="shared" si="143"/>
        <v>OK</v>
      </c>
    </row>
    <row r="1511" spans="1:26" s="117" customFormat="1" ht="12.75" hidden="1" customHeight="1" x14ac:dyDescent="0.35">
      <c r="A1511" s="29" t="s">
        <v>3769</v>
      </c>
      <c r="B1511" s="1" t="s">
        <v>1511</v>
      </c>
      <c r="C1511" s="29" t="s">
        <v>3</v>
      </c>
      <c r="D1511" s="29" t="s">
        <v>3</v>
      </c>
      <c r="E1511" s="29" t="s">
        <v>2</v>
      </c>
      <c r="F1511" s="29" t="s">
        <v>2</v>
      </c>
      <c r="G1511" s="29" t="s">
        <v>2</v>
      </c>
      <c r="H1511" s="29" t="s">
        <v>2</v>
      </c>
      <c r="I1511" s="29" t="s">
        <v>3</v>
      </c>
      <c r="J1511" s="30">
        <v>2</v>
      </c>
      <c r="K1511" s="29" t="s">
        <v>2</v>
      </c>
      <c r="L1511" s="29" t="s">
        <v>2</v>
      </c>
      <c r="M1511" s="29" t="s">
        <v>2</v>
      </c>
      <c r="N1511" s="29" t="s">
        <v>3</v>
      </c>
      <c r="O1511" s="1"/>
      <c r="P1511" s="29" t="s">
        <v>4</v>
      </c>
      <c r="Q1511" s="29"/>
      <c r="R1511" s="85" t="s">
        <v>2</v>
      </c>
      <c r="S1511" s="85" t="s">
        <v>2</v>
      </c>
      <c r="T1511" s="117" t="str">
        <f t="shared" si="138"/>
        <v>ja</v>
      </c>
      <c r="U1511" s="117" t="str">
        <f t="shared" si="139"/>
        <v>ja</v>
      </c>
      <c r="V1511" s="142" t="s">
        <v>4577</v>
      </c>
      <c r="W1511" s="118">
        <f t="shared" si="140"/>
        <v>2</v>
      </c>
      <c r="X1511" s="117" t="str">
        <f t="shared" si="141"/>
        <v>OK</v>
      </c>
      <c r="Y1511" s="117" t="str">
        <f t="shared" si="142"/>
        <v>keine</v>
      </c>
      <c r="Z1511" s="117" t="str">
        <f t="shared" si="143"/>
        <v>OK</v>
      </c>
    </row>
    <row r="1512" spans="1:26" s="117" customFormat="1" ht="12.75" hidden="1" customHeight="1" x14ac:dyDescent="0.35">
      <c r="A1512" s="29" t="s">
        <v>3770</v>
      </c>
      <c r="B1512" s="1" t="s">
        <v>534</v>
      </c>
      <c r="C1512" s="29" t="s">
        <v>3</v>
      </c>
      <c r="D1512" s="29" t="s">
        <v>3</v>
      </c>
      <c r="E1512" s="29" t="s">
        <v>2</v>
      </c>
      <c r="F1512" s="29" t="s">
        <v>2</v>
      </c>
      <c r="G1512" s="29" t="s">
        <v>2</v>
      </c>
      <c r="H1512" s="29" t="s">
        <v>2</v>
      </c>
      <c r="I1512" s="29" t="s">
        <v>3</v>
      </c>
      <c r="J1512" s="30">
        <v>1</v>
      </c>
      <c r="K1512" s="29" t="s">
        <v>2</v>
      </c>
      <c r="L1512" s="29" t="s">
        <v>2</v>
      </c>
      <c r="M1512" s="29" t="s">
        <v>2</v>
      </c>
      <c r="N1512" s="29" t="s">
        <v>3</v>
      </c>
      <c r="O1512" s="1"/>
      <c r="P1512" s="29" t="s">
        <v>4</v>
      </c>
      <c r="Q1512" s="29"/>
      <c r="R1512" s="85" t="s">
        <v>3</v>
      </c>
      <c r="S1512" s="85" t="s">
        <v>3</v>
      </c>
      <c r="T1512" s="117" t="str">
        <f t="shared" si="138"/>
        <v>ja</v>
      </c>
      <c r="U1512" s="117" t="str">
        <f t="shared" si="139"/>
        <v>ja</v>
      </c>
      <c r="V1512" s="142" t="s">
        <v>4580</v>
      </c>
      <c r="W1512" s="118">
        <f t="shared" si="140"/>
        <v>1</v>
      </c>
      <c r="X1512" s="117" t="str">
        <f t="shared" si="141"/>
        <v>OK</v>
      </c>
      <c r="Y1512" s="117" t="str">
        <f t="shared" si="142"/>
        <v>keine</v>
      </c>
      <c r="Z1512" s="117" t="str">
        <f t="shared" si="143"/>
        <v>OK</v>
      </c>
    </row>
    <row r="1513" spans="1:26" s="117" customFormat="1" ht="12.75" hidden="1" customHeight="1" x14ac:dyDescent="0.35">
      <c r="A1513" s="29" t="s">
        <v>3771</v>
      </c>
      <c r="B1513" s="1" t="s">
        <v>152</v>
      </c>
      <c r="C1513" s="29" t="s">
        <v>3</v>
      </c>
      <c r="D1513" s="29" t="s">
        <v>3</v>
      </c>
      <c r="E1513" s="29" t="s">
        <v>2</v>
      </c>
      <c r="F1513" s="29" t="s">
        <v>2</v>
      </c>
      <c r="G1513" s="29" t="s">
        <v>2</v>
      </c>
      <c r="H1513" s="29" t="s">
        <v>2</v>
      </c>
      <c r="I1513" s="29" t="s">
        <v>3</v>
      </c>
      <c r="J1513" s="30">
        <v>3</v>
      </c>
      <c r="K1513" s="29" t="s">
        <v>2</v>
      </c>
      <c r="L1513" s="29" t="s">
        <v>2</v>
      </c>
      <c r="M1513" s="29" t="s">
        <v>2</v>
      </c>
      <c r="N1513" s="29" t="s">
        <v>3</v>
      </c>
      <c r="O1513" s="1"/>
      <c r="P1513" s="29" t="s">
        <v>4</v>
      </c>
      <c r="Q1513" s="29"/>
      <c r="R1513" s="85" t="s">
        <v>2</v>
      </c>
      <c r="S1513" s="85" t="s">
        <v>2</v>
      </c>
      <c r="T1513" s="117" t="str">
        <f t="shared" si="138"/>
        <v>ja</v>
      </c>
      <c r="U1513" s="117" t="str">
        <f t="shared" si="139"/>
        <v>ja</v>
      </c>
      <c r="V1513" s="142" t="s">
        <v>4589</v>
      </c>
      <c r="W1513" s="118">
        <f t="shared" si="140"/>
        <v>3</v>
      </c>
      <c r="X1513" s="117" t="str">
        <f t="shared" si="141"/>
        <v>OK</v>
      </c>
      <c r="Y1513" s="117" t="str">
        <f t="shared" si="142"/>
        <v>keine</v>
      </c>
      <c r="Z1513" s="117" t="str">
        <f t="shared" si="143"/>
        <v>OK</v>
      </c>
    </row>
    <row r="1514" spans="1:26" s="117" customFormat="1" ht="12.75" hidden="1" customHeight="1" x14ac:dyDescent="0.35">
      <c r="A1514" s="29" t="s">
        <v>3772</v>
      </c>
      <c r="B1514" s="1" t="s">
        <v>1509</v>
      </c>
      <c r="C1514" s="29" t="s">
        <v>3</v>
      </c>
      <c r="D1514" s="29" t="s">
        <v>3</v>
      </c>
      <c r="E1514" s="29" t="s">
        <v>2</v>
      </c>
      <c r="F1514" s="29" t="s">
        <v>2</v>
      </c>
      <c r="G1514" s="29" t="s">
        <v>2</v>
      </c>
      <c r="H1514" s="29" t="s">
        <v>2</v>
      </c>
      <c r="I1514" s="29" t="s">
        <v>3</v>
      </c>
      <c r="J1514" s="30">
        <v>2</v>
      </c>
      <c r="K1514" s="29" t="s">
        <v>2</v>
      </c>
      <c r="L1514" s="29" t="s">
        <v>2</v>
      </c>
      <c r="M1514" s="29" t="s">
        <v>2</v>
      </c>
      <c r="N1514" s="29" t="s">
        <v>3</v>
      </c>
      <c r="O1514" s="1"/>
      <c r="P1514" s="29" t="s">
        <v>4</v>
      </c>
      <c r="Q1514" s="29"/>
      <c r="R1514" s="85" t="s">
        <v>2</v>
      </c>
      <c r="S1514" s="85" t="s">
        <v>2</v>
      </c>
      <c r="T1514" s="117" t="str">
        <f t="shared" si="138"/>
        <v>ja</v>
      </c>
      <c r="U1514" s="117" t="str">
        <f t="shared" si="139"/>
        <v>ja</v>
      </c>
      <c r="V1514" s="142" t="s">
        <v>4577</v>
      </c>
      <c r="W1514" s="118">
        <f t="shared" si="140"/>
        <v>2</v>
      </c>
      <c r="X1514" s="117" t="str">
        <f t="shared" si="141"/>
        <v>OK</v>
      </c>
      <c r="Y1514" s="117" t="str">
        <f t="shared" si="142"/>
        <v>keine</v>
      </c>
      <c r="Z1514" s="117" t="str">
        <f t="shared" si="143"/>
        <v>OK</v>
      </c>
    </row>
    <row r="1515" spans="1:26" s="117" customFormat="1" ht="12.75" hidden="1" customHeight="1" x14ac:dyDescent="0.35">
      <c r="A1515" s="29" t="s">
        <v>3773</v>
      </c>
      <c r="B1515" s="1" t="s">
        <v>1510</v>
      </c>
      <c r="C1515" s="29" t="s">
        <v>3</v>
      </c>
      <c r="D1515" s="29" t="s">
        <v>3</v>
      </c>
      <c r="E1515" s="29" t="s">
        <v>2</v>
      </c>
      <c r="F1515" s="29" t="s">
        <v>2</v>
      </c>
      <c r="G1515" s="29" t="s">
        <v>2</v>
      </c>
      <c r="H1515" s="29" t="s">
        <v>2</v>
      </c>
      <c r="I1515" s="29" t="s">
        <v>3</v>
      </c>
      <c r="J1515" s="30">
        <v>1</v>
      </c>
      <c r="K1515" s="29" t="s">
        <v>2</v>
      </c>
      <c r="L1515" s="29" t="s">
        <v>2</v>
      </c>
      <c r="M1515" s="29" t="s">
        <v>2</v>
      </c>
      <c r="N1515" s="29" t="s">
        <v>3</v>
      </c>
      <c r="O1515" s="1"/>
      <c r="P1515" s="29" t="s">
        <v>4</v>
      </c>
      <c r="Q1515" s="29"/>
      <c r="R1515" s="85" t="s">
        <v>2</v>
      </c>
      <c r="S1515" s="85" t="s">
        <v>2</v>
      </c>
      <c r="T1515" s="117" t="str">
        <f t="shared" si="138"/>
        <v>ja</v>
      </c>
      <c r="U1515" s="117" t="str">
        <f t="shared" si="139"/>
        <v>ja</v>
      </c>
      <c r="V1515" s="142" t="s">
        <v>4585</v>
      </c>
      <c r="W1515" s="118">
        <f t="shared" si="140"/>
        <v>1</v>
      </c>
      <c r="X1515" s="117" t="str">
        <f t="shared" si="141"/>
        <v>OK</v>
      </c>
      <c r="Y1515" s="117" t="str">
        <f t="shared" si="142"/>
        <v>keine</v>
      </c>
      <c r="Z1515" s="117" t="str">
        <f t="shared" si="143"/>
        <v>OK</v>
      </c>
    </row>
    <row r="1516" spans="1:26" s="117" customFormat="1" ht="12.75" hidden="1" customHeight="1" x14ac:dyDescent="0.35">
      <c r="A1516" s="29" t="s">
        <v>3774</v>
      </c>
      <c r="B1516" s="1" t="s">
        <v>536</v>
      </c>
      <c r="C1516" s="29" t="s">
        <v>3</v>
      </c>
      <c r="D1516" s="29" t="s">
        <v>3</v>
      </c>
      <c r="E1516" s="29" t="s">
        <v>2</v>
      </c>
      <c r="F1516" s="29" t="s">
        <v>2</v>
      </c>
      <c r="G1516" s="29" t="s">
        <v>2</v>
      </c>
      <c r="H1516" s="29" t="s">
        <v>2</v>
      </c>
      <c r="I1516" s="29" t="s">
        <v>3</v>
      </c>
      <c r="J1516" s="30">
        <v>1</v>
      </c>
      <c r="K1516" s="29" t="s">
        <v>2</v>
      </c>
      <c r="L1516" s="29" t="s">
        <v>2</v>
      </c>
      <c r="M1516" s="29" t="s">
        <v>2</v>
      </c>
      <c r="N1516" s="29" t="s">
        <v>3</v>
      </c>
      <c r="O1516" s="1"/>
      <c r="P1516" s="29" t="s">
        <v>4</v>
      </c>
      <c r="Q1516" s="29"/>
      <c r="R1516" s="85" t="s">
        <v>3</v>
      </c>
      <c r="S1516" s="85" t="s">
        <v>3</v>
      </c>
      <c r="T1516" s="117" t="str">
        <f t="shared" si="138"/>
        <v>ja</v>
      </c>
      <c r="U1516" s="117" t="str">
        <f t="shared" si="139"/>
        <v>ja</v>
      </c>
      <c r="V1516" s="142" t="s">
        <v>4580</v>
      </c>
      <c r="W1516" s="118">
        <f t="shared" si="140"/>
        <v>1</v>
      </c>
      <c r="X1516" s="117" t="str">
        <f t="shared" si="141"/>
        <v>OK</v>
      </c>
      <c r="Y1516" s="117" t="str">
        <f t="shared" si="142"/>
        <v>keine</v>
      </c>
      <c r="Z1516" s="117" t="str">
        <f t="shared" si="143"/>
        <v>OK</v>
      </c>
    </row>
    <row r="1517" spans="1:26" s="117" customFormat="1" ht="12.75" hidden="1" customHeight="1" x14ac:dyDescent="0.35">
      <c r="A1517" s="29" t="s">
        <v>3775</v>
      </c>
      <c r="B1517" s="1" t="s">
        <v>746</v>
      </c>
      <c r="C1517" s="29" t="s">
        <v>3</v>
      </c>
      <c r="D1517" s="29" t="s">
        <v>3</v>
      </c>
      <c r="E1517" s="29" t="s">
        <v>2</v>
      </c>
      <c r="F1517" s="29" t="s">
        <v>2</v>
      </c>
      <c r="G1517" s="29" t="s">
        <v>2</v>
      </c>
      <c r="H1517" s="29" t="s">
        <v>2</v>
      </c>
      <c r="I1517" s="29" t="s">
        <v>3</v>
      </c>
      <c r="J1517" s="30">
        <v>1</v>
      </c>
      <c r="K1517" s="29" t="s">
        <v>2</v>
      </c>
      <c r="L1517" s="29" t="s">
        <v>2</v>
      </c>
      <c r="M1517" s="29" t="s">
        <v>2</v>
      </c>
      <c r="N1517" s="29" t="s">
        <v>3</v>
      </c>
      <c r="O1517" s="1"/>
      <c r="P1517" s="29">
        <v>1198</v>
      </c>
      <c r="Q1517" s="29"/>
      <c r="R1517" s="85" t="s">
        <v>3</v>
      </c>
      <c r="S1517" s="85" t="s">
        <v>3</v>
      </c>
      <c r="T1517" s="117" t="str">
        <f t="shared" si="138"/>
        <v>ja</v>
      </c>
      <c r="U1517" s="117" t="str">
        <f t="shared" si="139"/>
        <v>ja</v>
      </c>
      <c r="V1517" s="142" t="s">
        <v>4622</v>
      </c>
      <c r="W1517" s="118">
        <f t="shared" si="140"/>
        <v>1</v>
      </c>
      <c r="X1517" s="117" t="str">
        <f t="shared" si="141"/>
        <v>OK</v>
      </c>
      <c r="Y1517" s="117">
        <f t="shared" si="142"/>
        <v>1198</v>
      </c>
      <c r="Z1517" s="117" t="str">
        <f t="shared" si="143"/>
        <v>OK</v>
      </c>
    </row>
    <row r="1518" spans="1:26" s="117" customFormat="1" ht="12.75" hidden="1" customHeight="1" x14ac:dyDescent="0.35">
      <c r="A1518" s="29" t="s">
        <v>3776</v>
      </c>
      <c r="B1518" s="1" t="s">
        <v>253</v>
      </c>
      <c r="C1518" s="29" t="s">
        <v>3</v>
      </c>
      <c r="D1518" s="29" t="s">
        <v>3</v>
      </c>
      <c r="E1518" s="29" t="s">
        <v>2</v>
      </c>
      <c r="F1518" s="29" t="s">
        <v>2</v>
      </c>
      <c r="G1518" s="29" t="s">
        <v>2</v>
      </c>
      <c r="H1518" s="29" t="s">
        <v>2</v>
      </c>
      <c r="I1518" s="29" t="s">
        <v>3</v>
      </c>
      <c r="J1518" s="30">
        <v>1</v>
      </c>
      <c r="K1518" s="29" t="s">
        <v>2</v>
      </c>
      <c r="L1518" s="29" t="s">
        <v>2</v>
      </c>
      <c r="M1518" s="29" t="s">
        <v>2</v>
      </c>
      <c r="N1518" s="29" t="s">
        <v>3</v>
      </c>
      <c r="O1518" s="1"/>
      <c r="P1518" s="29" t="s">
        <v>4</v>
      </c>
      <c r="Q1518" s="29"/>
      <c r="R1518" s="85" t="s">
        <v>2</v>
      </c>
      <c r="S1518" s="85" t="s">
        <v>2</v>
      </c>
      <c r="T1518" s="117" t="str">
        <f t="shared" si="138"/>
        <v>ja</v>
      </c>
      <c r="U1518" s="117" t="str">
        <f t="shared" si="139"/>
        <v>ja</v>
      </c>
      <c r="V1518" s="142" t="s">
        <v>4580</v>
      </c>
      <c r="W1518" s="118">
        <f t="shared" si="140"/>
        <v>1</v>
      </c>
      <c r="X1518" s="117" t="str">
        <f t="shared" si="141"/>
        <v>OK</v>
      </c>
      <c r="Y1518" s="117" t="str">
        <f t="shared" si="142"/>
        <v>keine</v>
      </c>
      <c r="Z1518" s="117" t="str">
        <f t="shared" si="143"/>
        <v>OK</v>
      </c>
    </row>
    <row r="1519" spans="1:26" s="117" customFormat="1" ht="12.75" hidden="1" customHeight="1" x14ac:dyDescent="0.35">
      <c r="A1519" s="29" t="s">
        <v>3777</v>
      </c>
      <c r="B1519" s="1" t="s">
        <v>480</v>
      </c>
      <c r="C1519" s="29" t="s">
        <v>3</v>
      </c>
      <c r="D1519" s="29" t="s">
        <v>3</v>
      </c>
      <c r="E1519" s="29" t="s">
        <v>2</v>
      </c>
      <c r="F1519" s="29" t="s">
        <v>2</v>
      </c>
      <c r="G1519" s="29" t="s">
        <v>2</v>
      </c>
      <c r="H1519" s="29" t="s">
        <v>2</v>
      </c>
      <c r="I1519" s="134" t="s">
        <v>3</v>
      </c>
      <c r="J1519" s="134">
        <v>1</v>
      </c>
      <c r="K1519" s="29" t="s">
        <v>2</v>
      </c>
      <c r="L1519" s="29" t="s">
        <v>2</v>
      </c>
      <c r="M1519" s="29" t="s">
        <v>2</v>
      </c>
      <c r="N1519" s="29" t="s">
        <v>3</v>
      </c>
      <c r="O1519" s="1"/>
      <c r="P1519" s="29" t="s">
        <v>4</v>
      </c>
      <c r="Q1519" s="29"/>
      <c r="R1519" s="85" t="s">
        <v>2</v>
      </c>
      <c r="S1519" s="85" t="s">
        <v>2</v>
      </c>
      <c r="T1519" s="117" t="str">
        <f t="shared" si="138"/>
        <v>ja</v>
      </c>
      <c r="U1519" s="117" t="str">
        <f t="shared" si="139"/>
        <v>ja</v>
      </c>
      <c r="V1519" s="142" t="s">
        <v>4590</v>
      </c>
      <c r="W1519" s="118">
        <f t="shared" si="140"/>
        <v>1</v>
      </c>
      <c r="X1519" s="117" t="str">
        <f t="shared" si="141"/>
        <v>OK</v>
      </c>
      <c r="Y1519" s="117" t="str">
        <f t="shared" si="142"/>
        <v>keine</v>
      </c>
      <c r="Z1519" s="117" t="str">
        <f t="shared" si="143"/>
        <v>OK</v>
      </c>
    </row>
    <row r="1520" spans="1:26" s="117" customFormat="1" ht="12.75" hidden="1" customHeight="1" x14ac:dyDescent="0.35">
      <c r="A1520" s="29" t="s">
        <v>3778</v>
      </c>
      <c r="B1520" s="1" t="s">
        <v>295</v>
      </c>
      <c r="C1520" s="29" t="s">
        <v>3</v>
      </c>
      <c r="D1520" s="29" t="s">
        <v>3</v>
      </c>
      <c r="E1520" s="29" t="s">
        <v>2</v>
      </c>
      <c r="F1520" s="29" t="s">
        <v>2</v>
      </c>
      <c r="G1520" s="29" t="s">
        <v>2</v>
      </c>
      <c r="H1520" s="29" t="s">
        <v>2</v>
      </c>
      <c r="I1520" s="29" t="s">
        <v>3</v>
      </c>
      <c r="J1520" s="30">
        <v>2</v>
      </c>
      <c r="K1520" s="29" t="s">
        <v>2</v>
      </c>
      <c r="L1520" s="29" t="s">
        <v>2</v>
      </c>
      <c r="M1520" s="29" t="s">
        <v>2</v>
      </c>
      <c r="N1520" s="29" t="s">
        <v>3</v>
      </c>
      <c r="O1520" s="1"/>
      <c r="P1520" s="29" t="s">
        <v>57</v>
      </c>
      <c r="Q1520" s="29"/>
      <c r="R1520" s="85" t="s">
        <v>2</v>
      </c>
      <c r="S1520" s="85" t="s">
        <v>2</v>
      </c>
      <c r="T1520" s="117" t="str">
        <f t="shared" si="138"/>
        <v>ja</v>
      </c>
      <c r="U1520" s="117" t="str">
        <f t="shared" si="139"/>
        <v>ja</v>
      </c>
      <c r="V1520" s="142" t="s">
        <v>4603</v>
      </c>
      <c r="W1520" s="118">
        <f t="shared" si="140"/>
        <v>2</v>
      </c>
      <c r="X1520" s="117" t="str">
        <f t="shared" si="141"/>
        <v>OK</v>
      </c>
      <c r="Y1520" s="117" t="str">
        <f t="shared" si="142"/>
        <v>1193/1207</v>
      </c>
      <c r="Z1520" s="117" t="str">
        <f t="shared" si="143"/>
        <v>OK</v>
      </c>
    </row>
    <row r="1521" spans="1:26" s="117" customFormat="1" ht="12.75" hidden="1" customHeight="1" x14ac:dyDescent="0.35">
      <c r="A1521" s="29" t="s">
        <v>3779</v>
      </c>
      <c r="B1521" s="1" t="s">
        <v>346</v>
      </c>
      <c r="C1521" s="29" t="s">
        <v>3</v>
      </c>
      <c r="D1521" s="29" t="s">
        <v>3</v>
      </c>
      <c r="E1521" s="29" t="s">
        <v>2</v>
      </c>
      <c r="F1521" s="29" t="s">
        <v>2</v>
      </c>
      <c r="G1521" s="29" t="s">
        <v>2</v>
      </c>
      <c r="H1521" s="29" t="s">
        <v>2</v>
      </c>
      <c r="I1521" s="29" t="s">
        <v>3</v>
      </c>
      <c r="J1521" s="30">
        <v>1</v>
      </c>
      <c r="K1521" s="29" t="s">
        <v>2</v>
      </c>
      <c r="L1521" s="29" t="s">
        <v>2</v>
      </c>
      <c r="M1521" s="29" t="s">
        <v>2</v>
      </c>
      <c r="N1521" s="29" t="s">
        <v>3</v>
      </c>
      <c r="O1521" s="1"/>
      <c r="P1521" s="29" t="s">
        <v>4</v>
      </c>
      <c r="Q1521" s="29"/>
      <c r="R1521" s="85" t="s">
        <v>2</v>
      </c>
      <c r="S1521" s="85" t="s">
        <v>2</v>
      </c>
      <c r="T1521" s="117" t="str">
        <f t="shared" si="138"/>
        <v>ja</v>
      </c>
      <c r="U1521" s="117" t="str">
        <f t="shared" si="139"/>
        <v>ja</v>
      </c>
      <c r="V1521" s="142" t="s">
        <v>4580</v>
      </c>
      <c r="W1521" s="118">
        <f t="shared" si="140"/>
        <v>1</v>
      </c>
      <c r="X1521" s="117" t="str">
        <f t="shared" si="141"/>
        <v>OK</v>
      </c>
      <c r="Y1521" s="117" t="str">
        <f t="shared" si="142"/>
        <v>keine</v>
      </c>
      <c r="Z1521" s="117" t="str">
        <f t="shared" si="143"/>
        <v>OK</v>
      </c>
    </row>
    <row r="1522" spans="1:26" s="117" customFormat="1" ht="12.75" hidden="1" customHeight="1" x14ac:dyDescent="0.35">
      <c r="A1522" s="29" t="s">
        <v>2081</v>
      </c>
      <c r="B1522" s="1" t="s">
        <v>2080</v>
      </c>
      <c r="C1522" s="29" t="s">
        <v>3</v>
      </c>
      <c r="D1522" s="29" t="s">
        <v>3</v>
      </c>
      <c r="E1522" s="29" t="s">
        <v>2</v>
      </c>
      <c r="F1522" s="29" t="s">
        <v>2</v>
      </c>
      <c r="G1522" s="29" t="s">
        <v>2</v>
      </c>
      <c r="H1522" s="29" t="s">
        <v>2</v>
      </c>
      <c r="I1522" s="29" t="s">
        <v>3</v>
      </c>
      <c r="J1522" s="30">
        <v>2</v>
      </c>
      <c r="K1522" s="29" t="s">
        <v>2</v>
      </c>
      <c r="L1522" s="29" t="s">
        <v>2</v>
      </c>
      <c r="M1522" s="29" t="s">
        <v>2</v>
      </c>
      <c r="N1522" s="29" t="s">
        <v>3</v>
      </c>
      <c r="O1522" s="1"/>
      <c r="P1522" s="29" t="s">
        <v>4</v>
      </c>
      <c r="Q1522" s="29"/>
      <c r="R1522" s="85" t="s">
        <v>3</v>
      </c>
      <c r="S1522" s="85" t="s">
        <v>3</v>
      </c>
      <c r="T1522" s="117" t="str">
        <f t="shared" si="138"/>
        <v>ja</v>
      </c>
      <c r="U1522" s="117" t="str">
        <f t="shared" si="139"/>
        <v>ja</v>
      </c>
      <c r="V1522" s="142" t="s">
        <v>4577</v>
      </c>
      <c r="W1522" s="118">
        <f t="shared" si="140"/>
        <v>2</v>
      </c>
      <c r="X1522" s="117" t="str">
        <f t="shared" si="141"/>
        <v>OK</v>
      </c>
      <c r="Y1522" s="117" t="str">
        <f t="shared" si="142"/>
        <v>keine</v>
      </c>
      <c r="Z1522" s="117" t="str">
        <f t="shared" si="143"/>
        <v>OK</v>
      </c>
    </row>
    <row r="1523" spans="1:26" s="117" customFormat="1" ht="12.75" hidden="1" customHeight="1" x14ac:dyDescent="0.35">
      <c r="A1523" s="29" t="s">
        <v>3780</v>
      </c>
      <c r="B1523" s="1" t="s">
        <v>613</v>
      </c>
      <c r="C1523" s="29" t="s">
        <v>3</v>
      </c>
      <c r="D1523" s="29" t="s">
        <v>3</v>
      </c>
      <c r="E1523" s="29" t="s">
        <v>2</v>
      </c>
      <c r="F1523" s="29" t="s">
        <v>2</v>
      </c>
      <c r="G1523" s="29" t="s">
        <v>2</v>
      </c>
      <c r="H1523" s="29" t="s">
        <v>2</v>
      </c>
      <c r="I1523" s="133" t="s">
        <v>3</v>
      </c>
      <c r="J1523" s="134">
        <v>3</v>
      </c>
      <c r="K1523" s="29" t="s">
        <v>2</v>
      </c>
      <c r="L1523" s="29" t="s">
        <v>2</v>
      </c>
      <c r="M1523" s="29" t="s">
        <v>2</v>
      </c>
      <c r="N1523" s="29" t="s">
        <v>3</v>
      </c>
      <c r="O1523" s="1"/>
      <c r="P1523" s="29" t="s">
        <v>4</v>
      </c>
      <c r="Q1523" s="29"/>
      <c r="R1523" s="85" t="s">
        <v>2</v>
      </c>
      <c r="S1523" s="85" t="s">
        <v>2</v>
      </c>
      <c r="T1523" s="117" t="str">
        <f t="shared" si="138"/>
        <v>ja</v>
      </c>
      <c r="U1523" s="117" t="str">
        <f t="shared" si="139"/>
        <v>ja</v>
      </c>
      <c r="V1523" s="142" t="s">
        <v>4582</v>
      </c>
      <c r="W1523" s="118">
        <f t="shared" si="140"/>
        <v>3</v>
      </c>
      <c r="X1523" s="117" t="str">
        <f t="shared" si="141"/>
        <v>OK</v>
      </c>
      <c r="Y1523" s="117" t="str">
        <f t="shared" si="142"/>
        <v>keine</v>
      </c>
      <c r="Z1523" s="117" t="str">
        <f t="shared" si="143"/>
        <v>OK</v>
      </c>
    </row>
    <row r="1524" spans="1:26" s="117" customFormat="1" ht="12.75" hidden="1" customHeight="1" x14ac:dyDescent="0.35">
      <c r="A1524" s="29" t="s">
        <v>3781</v>
      </c>
      <c r="B1524" s="1" t="s">
        <v>885</v>
      </c>
      <c r="C1524" s="29" t="s">
        <v>3</v>
      </c>
      <c r="D1524" s="29" t="s">
        <v>3</v>
      </c>
      <c r="E1524" s="29" t="s">
        <v>2</v>
      </c>
      <c r="F1524" s="29" t="s">
        <v>2</v>
      </c>
      <c r="G1524" s="29" t="s">
        <v>2</v>
      </c>
      <c r="H1524" s="29" t="s">
        <v>2</v>
      </c>
      <c r="I1524" s="133" t="s">
        <v>3</v>
      </c>
      <c r="J1524" s="134">
        <v>1</v>
      </c>
      <c r="K1524" s="29" t="s">
        <v>2</v>
      </c>
      <c r="L1524" s="29" t="s">
        <v>2</v>
      </c>
      <c r="M1524" s="29" t="s">
        <v>2</v>
      </c>
      <c r="N1524" s="29" t="s">
        <v>3</v>
      </c>
      <c r="O1524" s="1"/>
      <c r="P1524" s="29" t="s">
        <v>4</v>
      </c>
      <c r="Q1524" s="29"/>
      <c r="R1524" s="85" t="s">
        <v>2</v>
      </c>
      <c r="S1524" s="85" t="s">
        <v>2</v>
      </c>
      <c r="T1524" s="117" t="str">
        <f t="shared" si="138"/>
        <v>ja</v>
      </c>
      <c r="U1524" s="117" t="str">
        <f t="shared" si="139"/>
        <v>ja</v>
      </c>
      <c r="V1524" s="142" t="s">
        <v>4606</v>
      </c>
      <c r="W1524" s="118">
        <f t="shared" si="140"/>
        <v>1</v>
      </c>
      <c r="X1524" s="117" t="str">
        <f t="shared" si="141"/>
        <v>OK</v>
      </c>
      <c r="Y1524" s="117" t="str">
        <f t="shared" si="142"/>
        <v>keine</v>
      </c>
      <c r="Z1524" s="117" t="str">
        <f t="shared" si="143"/>
        <v>OK</v>
      </c>
    </row>
    <row r="1525" spans="1:26" s="117" customFormat="1" ht="12.75" hidden="1" customHeight="1" x14ac:dyDescent="0.35">
      <c r="A1525" s="29" t="s">
        <v>3782</v>
      </c>
      <c r="B1525" s="1" t="s">
        <v>1241</v>
      </c>
      <c r="C1525" s="29" t="s">
        <v>2</v>
      </c>
      <c r="D1525" s="29" t="s">
        <v>2</v>
      </c>
      <c r="E1525" s="29" t="s">
        <v>2</v>
      </c>
      <c r="F1525" s="29" t="s">
        <v>2</v>
      </c>
      <c r="G1525" s="29" t="s">
        <v>2</v>
      </c>
      <c r="H1525" s="29" t="s">
        <v>2</v>
      </c>
      <c r="I1525" s="29" t="s">
        <v>2</v>
      </c>
      <c r="J1525" s="30" t="s">
        <v>2</v>
      </c>
      <c r="K1525" s="29" t="s">
        <v>2</v>
      </c>
      <c r="L1525" s="29" t="s">
        <v>2</v>
      </c>
      <c r="M1525" s="29" t="s">
        <v>2</v>
      </c>
      <c r="N1525" s="29" t="s">
        <v>2</v>
      </c>
      <c r="O1525" s="1" t="s">
        <v>2412</v>
      </c>
      <c r="P1525" s="29"/>
      <c r="Q1525" s="29"/>
      <c r="R1525" s="85" t="s">
        <v>2</v>
      </c>
      <c r="S1525" s="85" t="s">
        <v>2</v>
      </c>
      <c r="T1525" s="117" t="str">
        <f t="shared" si="138"/>
        <v>nein</v>
      </c>
      <c r="U1525" s="117" t="str">
        <f t="shared" si="139"/>
        <v>nein</v>
      </c>
      <c r="V1525" s="142" t="s">
        <v>4604</v>
      </c>
      <c r="W1525" s="118" t="str">
        <f t="shared" si="140"/>
        <v>nein</v>
      </c>
      <c r="X1525" s="117" t="str">
        <f t="shared" si="141"/>
        <v>OK</v>
      </c>
      <c r="Y1525" s="117">
        <f t="shared" si="142"/>
        <v>0</v>
      </c>
      <c r="Z1525" s="117" t="str">
        <f t="shared" si="143"/>
        <v>OK</v>
      </c>
    </row>
    <row r="1526" spans="1:26" s="117" customFormat="1" ht="12.75" hidden="1" customHeight="1" x14ac:dyDescent="0.35">
      <c r="A1526" s="29" t="s">
        <v>3783</v>
      </c>
      <c r="B1526" s="1" t="s">
        <v>450</v>
      </c>
      <c r="C1526" s="29" t="s">
        <v>3</v>
      </c>
      <c r="D1526" s="29" t="s">
        <v>3</v>
      </c>
      <c r="E1526" s="29" t="s">
        <v>2</v>
      </c>
      <c r="F1526" s="29" t="s">
        <v>2</v>
      </c>
      <c r="G1526" s="29" t="s">
        <v>2</v>
      </c>
      <c r="H1526" s="29" t="s">
        <v>2</v>
      </c>
      <c r="I1526" s="29" t="s">
        <v>3</v>
      </c>
      <c r="J1526" s="30">
        <v>1</v>
      </c>
      <c r="K1526" s="29" t="s">
        <v>2</v>
      </c>
      <c r="L1526" s="29" t="s">
        <v>2</v>
      </c>
      <c r="M1526" s="29" t="s">
        <v>2</v>
      </c>
      <c r="N1526" s="29" t="s">
        <v>3</v>
      </c>
      <c r="O1526" s="1"/>
      <c r="P1526" s="29" t="s">
        <v>4</v>
      </c>
      <c r="Q1526" s="29"/>
      <c r="R1526" s="85" t="s">
        <v>3</v>
      </c>
      <c r="S1526" s="85" t="s">
        <v>3</v>
      </c>
      <c r="T1526" s="117" t="str">
        <f t="shared" si="138"/>
        <v>ja</v>
      </c>
      <c r="U1526" s="117" t="str">
        <f t="shared" si="139"/>
        <v>ja</v>
      </c>
      <c r="V1526" s="142" t="s">
        <v>4580</v>
      </c>
      <c r="W1526" s="118">
        <f t="shared" si="140"/>
        <v>1</v>
      </c>
      <c r="X1526" s="117" t="str">
        <f t="shared" si="141"/>
        <v>OK</v>
      </c>
      <c r="Y1526" s="117" t="str">
        <f t="shared" si="142"/>
        <v>keine</v>
      </c>
      <c r="Z1526" s="117" t="str">
        <f t="shared" si="143"/>
        <v>OK</v>
      </c>
    </row>
    <row r="1527" spans="1:26" s="117" customFormat="1" ht="12.75" hidden="1" customHeight="1" x14ac:dyDescent="0.35">
      <c r="A1527" s="29" t="s">
        <v>3784</v>
      </c>
      <c r="B1527" s="1" t="s">
        <v>1078</v>
      </c>
      <c r="C1527" s="29" t="s">
        <v>3</v>
      </c>
      <c r="D1527" s="29" t="s">
        <v>3</v>
      </c>
      <c r="E1527" s="29" t="s">
        <v>2</v>
      </c>
      <c r="F1527" s="29" t="s">
        <v>2</v>
      </c>
      <c r="G1527" s="29" t="s">
        <v>2</v>
      </c>
      <c r="H1527" s="29" t="s">
        <v>2</v>
      </c>
      <c r="I1527" s="29" t="s">
        <v>3</v>
      </c>
      <c r="J1527" s="30">
        <v>1</v>
      </c>
      <c r="K1527" s="29" t="s">
        <v>2</v>
      </c>
      <c r="L1527" s="29" t="s">
        <v>2</v>
      </c>
      <c r="M1527" s="29" t="s">
        <v>2</v>
      </c>
      <c r="N1527" s="29" t="s">
        <v>3</v>
      </c>
      <c r="O1527" s="1"/>
      <c r="P1527" s="29" t="s">
        <v>4</v>
      </c>
      <c r="Q1527" s="29"/>
      <c r="R1527" s="85" t="s">
        <v>2</v>
      </c>
      <c r="S1527" s="85" t="s">
        <v>2</v>
      </c>
      <c r="T1527" s="117" t="str">
        <f t="shared" si="138"/>
        <v>ja</v>
      </c>
      <c r="U1527" s="117" t="str">
        <f t="shared" si="139"/>
        <v>ja</v>
      </c>
      <c r="V1527" s="142" t="s">
        <v>4589</v>
      </c>
      <c r="W1527" s="118">
        <f t="shared" si="140"/>
        <v>1</v>
      </c>
      <c r="X1527" s="117" t="str">
        <f t="shared" si="141"/>
        <v>OK</v>
      </c>
      <c r="Y1527" s="117" t="str">
        <f t="shared" si="142"/>
        <v>keine</v>
      </c>
      <c r="Z1527" s="117" t="str">
        <f t="shared" si="143"/>
        <v>OK</v>
      </c>
    </row>
    <row r="1528" spans="1:26" s="117" customFormat="1" ht="12.75" hidden="1" customHeight="1" x14ac:dyDescent="0.35">
      <c r="A1528" s="29" t="s">
        <v>3785</v>
      </c>
      <c r="B1528" s="1" t="s">
        <v>429</v>
      </c>
      <c r="C1528" s="29" t="s">
        <v>3</v>
      </c>
      <c r="D1528" s="29" t="s">
        <v>3</v>
      </c>
      <c r="E1528" s="29" t="s">
        <v>2</v>
      </c>
      <c r="F1528" s="29" t="s">
        <v>2</v>
      </c>
      <c r="G1528" s="29" t="s">
        <v>2</v>
      </c>
      <c r="H1528" s="29" t="s">
        <v>2</v>
      </c>
      <c r="I1528" s="29" t="s">
        <v>3</v>
      </c>
      <c r="J1528" s="30">
        <v>1</v>
      </c>
      <c r="K1528" s="29" t="s">
        <v>2</v>
      </c>
      <c r="L1528" s="29" t="s">
        <v>2</v>
      </c>
      <c r="M1528" s="29" t="s">
        <v>2</v>
      </c>
      <c r="N1528" s="29" t="s">
        <v>3</v>
      </c>
      <c r="O1528" s="1"/>
      <c r="P1528" s="29" t="s">
        <v>4</v>
      </c>
      <c r="Q1528" s="29"/>
      <c r="R1528" s="85" t="s">
        <v>2</v>
      </c>
      <c r="S1528" s="85" t="s">
        <v>2</v>
      </c>
      <c r="T1528" s="117" t="str">
        <f t="shared" si="138"/>
        <v>ja</v>
      </c>
      <c r="U1528" s="117" t="str">
        <f t="shared" si="139"/>
        <v>ja</v>
      </c>
      <c r="V1528" s="142" t="s">
        <v>4574</v>
      </c>
      <c r="W1528" s="118">
        <f t="shared" si="140"/>
        <v>1</v>
      </c>
      <c r="X1528" s="117" t="str">
        <f t="shared" si="141"/>
        <v>OK</v>
      </c>
      <c r="Y1528" s="117" t="str">
        <f t="shared" si="142"/>
        <v>keine</v>
      </c>
      <c r="Z1528" s="117" t="str">
        <f t="shared" si="143"/>
        <v>OK</v>
      </c>
    </row>
    <row r="1529" spans="1:26" s="117" customFormat="1" ht="12.75" hidden="1" customHeight="1" x14ac:dyDescent="0.35">
      <c r="A1529" s="29" t="s">
        <v>3786</v>
      </c>
      <c r="B1529" s="1" t="s">
        <v>1592</v>
      </c>
      <c r="C1529" s="29" t="s">
        <v>3</v>
      </c>
      <c r="D1529" s="29" t="s">
        <v>3</v>
      </c>
      <c r="E1529" s="29" t="s">
        <v>2</v>
      </c>
      <c r="F1529" s="29" t="s">
        <v>2</v>
      </c>
      <c r="G1529" s="29" t="s">
        <v>2</v>
      </c>
      <c r="H1529" s="29" t="s">
        <v>2</v>
      </c>
      <c r="I1529" s="29" t="s">
        <v>3</v>
      </c>
      <c r="J1529" s="30">
        <v>1</v>
      </c>
      <c r="K1529" s="29" t="s">
        <v>2</v>
      </c>
      <c r="L1529" s="29" t="s">
        <v>2</v>
      </c>
      <c r="M1529" s="29" t="s">
        <v>2</v>
      </c>
      <c r="N1529" s="29" t="s">
        <v>3</v>
      </c>
      <c r="O1529" s="1"/>
      <c r="P1529" s="29" t="s">
        <v>4</v>
      </c>
      <c r="Q1529" s="29"/>
      <c r="R1529" s="85" t="s">
        <v>2</v>
      </c>
      <c r="S1529" s="85" t="s">
        <v>2</v>
      </c>
      <c r="T1529" s="117" t="str">
        <f t="shared" si="138"/>
        <v>ja</v>
      </c>
      <c r="U1529" s="117" t="str">
        <f t="shared" si="139"/>
        <v>ja</v>
      </c>
      <c r="V1529" s="142" t="s">
        <v>4594</v>
      </c>
      <c r="W1529" s="118">
        <f t="shared" si="140"/>
        <v>1</v>
      </c>
      <c r="X1529" s="117" t="str">
        <f t="shared" si="141"/>
        <v>OK</v>
      </c>
      <c r="Y1529" s="117" t="str">
        <f t="shared" si="142"/>
        <v>keine</v>
      </c>
      <c r="Z1529" s="117" t="str">
        <f t="shared" si="143"/>
        <v>OK</v>
      </c>
    </row>
    <row r="1530" spans="1:26" s="117" customFormat="1" ht="12.75" hidden="1" customHeight="1" x14ac:dyDescent="0.35">
      <c r="A1530" s="29" t="s">
        <v>3787</v>
      </c>
      <c r="B1530" s="1" t="s">
        <v>1257</v>
      </c>
      <c r="C1530" s="29" t="s">
        <v>3</v>
      </c>
      <c r="D1530" s="29" t="s">
        <v>3</v>
      </c>
      <c r="E1530" s="29" t="s">
        <v>2</v>
      </c>
      <c r="F1530" s="29" t="s">
        <v>2</v>
      </c>
      <c r="G1530" s="29" t="s">
        <v>2</v>
      </c>
      <c r="H1530" s="29" t="s">
        <v>2</v>
      </c>
      <c r="I1530" s="29" t="s">
        <v>3</v>
      </c>
      <c r="J1530" s="30">
        <v>3</v>
      </c>
      <c r="K1530" s="29" t="s">
        <v>2</v>
      </c>
      <c r="L1530" s="29" t="s">
        <v>2</v>
      </c>
      <c r="M1530" s="29" t="s">
        <v>2</v>
      </c>
      <c r="N1530" s="29" t="s">
        <v>3</v>
      </c>
      <c r="O1530" s="1"/>
      <c r="P1530" s="29" t="s">
        <v>4</v>
      </c>
      <c r="Q1530" s="29"/>
      <c r="R1530" s="85" t="s">
        <v>2</v>
      </c>
      <c r="S1530" s="85" t="s">
        <v>2</v>
      </c>
      <c r="T1530" s="117" t="str">
        <f t="shared" si="138"/>
        <v>ja</v>
      </c>
      <c r="U1530" s="117" t="str">
        <f t="shared" si="139"/>
        <v>ja</v>
      </c>
      <c r="V1530" s="142" t="s">
        <v>4589</v>
      </c>
      <c r="W1530" s="118">
        <f t="shared" si="140"/>
        <v>3</v>
      </c>
      <c r="X1530" s="117" t="str">
        <f t="shared" si="141"/>
        <v>OK</v>
      </c>
      <c r="Y1530" s="117" t="str">
        <f t="shared" si="142"/>
        <v>keine</v>
      </c>
      <c r="Z1530" s="117" t="str">
        <f t="shared" si="143"/>
        <v>OK</v>
      </c>
    </row>
    <row r="1531" spans="1:26" s="117" customFormat="1" ht="12.75" hidden="1" customHeight="1" x14ac:dyDescent="0.35">
      <c r="A1531" s="29" t="s">
        <v>3788</v>
      </c>
      <c r="B1531" s="1" t="s">
        <v>1034</v>
      </c>
      <c r="C1531" s="29" t="s">
        <v>3</v>
      </c>
      <c r="D1531" s="29" t="s">
        <v>3</v>
      </c>
      <c r="E1531" s="29" t="s">
        <v>2</v>
      </c>
      <c r="F1531" s="29" t="s">
        <v>2</v>
      </c>
      <c r="G1531" s="29" t="s">
        <v>2</v>
      </c>
      <c r="H1531" s="29" t="s">
        <v>2</v>
      </c>
      <c r="I1531" s="29" t="s">
        <v>3</v>
      </c>
      <c r="J1531" s="30">
        <v>1</v>
      </c>
      <c r="K1531" s="29" t="s">
        <v>2</v>
      </c>
      <c r="L1531" s="29" t="s">
        <v>2</v>
      </c>
      <c r="M1531" s="29" t="s">
        <v>2</v>
      </c>
      <c r="N1531" s="29" t="s">
        <v>3</v>
      </c>
      <c r="O1531" s="1"/>
      <c r="P1531" s="29" t="s">
        <v>4</v>
      </c>
      <c r="Q1531" s="29"/>
      <c r="R1531" s="85" t="s">
        <v>3</v>
      </c>
      <c r="S1531" s="85" t="s">
        <v>3</v>
      </c>
      <c r="T1531" s="117" t="str">
        <f t="shared" si="138"/>
        <v>ja</v>
      </c>
      <c r="U1531" s="117" t="str">
        <f t="shared" si="139"/>
        <v>ja</v>
      </c>
      <c r="V1531" s="142" t="s">
        <v>4580</v>
      </c>
      <c r="W1531" s="118">
        <f t="shared" si="140"/>
        <v>1</v>
      </c>
      <c r="X1531" s="117" t="str">
        <f t="shared" si="141"/>
        <v>OK</v>
      </c>
      <c r="Y1531" s="117" t="str">
        <f t="shared" si="142"/>
        <v>keine</v>
      </c>
      <c r="Z1531" s="117" t="str">
        <f t="shared" si="143"/>
        <v>OK</v>
      </c>
    </row>
    <row r="1532" spans="1:26" s="117" customFormat="1" ht="12.75" hidden="1" customHeight="1" x14ac:dyDescent="0.35">
      <c r="A1532" s="29" t="s">
        <v>3789</v>
      </c>
      <c r="B1532" s="1" t="s">
        <v>1763</v>
      </c>
      <c r="C1532" s="29" t="s">
        <v>3</v>
      </c>
      <c r="D1532" s="29" t="s">
        <v>3</v>
      </c>
      <c r="E1532" s="29" t="s">
        <v>2</v>
      </c>
      <c r="F1532" s="29" t="s">
        <v>2</v>
      </c>
      <c r="G1532" s="29" t="s">
        <v>2</v>
      </c>
      <c r="H1532" s="29" t="s">
        <v>2</v>
      </c>
      <c r="I1532" s="29" t="s">
        <v>3</v>
      </c>
      <c r="J1532" s="30">
        <v>1</v>
      </c>
      <c r="K1532" s="29" t="s">
        <v>2</v>
      </c>
      <c r="L1532" s="29" t="s">
        <v>2</v>
      </c>
      <c r="M1532" s="29" t="s">
        <v>2</v>
      </c>
      <c r="N1532" s="29" t="s">
        <v>3</v>
      </c>
      <c r="O1532" s="1"/>
      <c r="P1532" s="29" t="s">
        <v>4</v>
      </c>
      <c r="Q1532" s="29"/>
      <c r="R1532" s="85" t="s">
        <v>3</v>
      </c>
      <c r="S1532" s="85" t="s">
        <v>3</v>
      </c>
      <c r="T1532" s="117" t="str">
        <f t="shared" si="138"/>
        <v>ja</v>
      </c>
      <c r="U1532" s="117" t="str">
        <f t="shared" si="139"/>
        <v>ja</v>
      </c>
      <c r="V1532" s="142" t="s">
        <v>4580</v>
      </c>
      <c r="W1532" s="118">
        <f t="shared" si="140"/>
        <v>1</v>
      </c>
      <c r="X1532" s="117" t="str">
        <f t="shared" si="141"/>
        <v>OK</v>
      </c>
      <c r="Y1532" s="117" t="str">
        <f t="shared" si="142"/>
        <v>keine</v>
      </c>
      <c r="Z1532" s="117" t="str">
        <f t="shared" si="143"/>
        <v>OK</v>
      </c>
    </row>
    <row r="1533" spans="1:26" s="117" customFormat="1" ht="12.75" hidden="1" customHeight="1" x14ac:dyDescent="0.35">
      <c r="A1533" s="29" t="s">
        <v>3790</v>
      </c>
      <c r="B1533" s="1" t="s">
        <v>683</v>
      </c>
      <c r="C1533" s="29" t="s">
        <v>3</v>
      </c>
      <c r="D1533" s="29" t="s">
        <v>3</v>
      </c>
      <c r="E1533" s="29" t="s">
        <v>2</v>
      </c>
      <c r="F1533" s="29" t="s">
        <v>2</v>
      </c>
      <c r="G1533" s="29" t="s">
        <v>2</v>
      </c>
      <c r="H1533" s="29" t="s">
        <v>2</v>
      </c>
      <c r="I1533" s="133" t="s">
        <v>3</v>
      </c>
      <c r="J1533" s="134">
        <v>3</v>
      </c>
      <c r="K1533" s="29" t="s">
        <v>2</v>
      </c>
      <c r="L1533" s="29" t="s">
        <v>2</v>
      </c>
      <c r="M1533" s="29" t="s">
        <v>2</v>
      </c>
      <c r="N1533" s="29" t="s">
        <v>3</v>
      </c>
      <c r="O1533" s="1" t="s">
        <v>2412</v>
      </c>
      <c r="P1533" s="29" t="s">
        <v>57</v>
      </c>
      <c r="Q1533" s="29"/>
      <c r="R1533" s="85" t="s">
        <v>2</v>
      </c>
      <c r="S1533" s="85" t="s">
        <v>2</v>
      </c>
      <c r="T1533" s="117" t="str">
        <f t="shared" si="138"/>
        <v>ja</v>
      </c>
      <c r="U1533" s="117" t="str">
        <f t="shared" si="139"/>
        <v>ja</v>
      </c>
      <c r="V1533" s="142" t="s">
        <v>4602</v>
      </c>
      <c r="W1533" s="118">
        <f t="shared" si="140"/>
        <v>3</v>
      </c>
      <c r="X1533" s="117" t="str">
        <f t="shared" si="141"/>
        <v>OK</v>
      </c>
      <c r="Y1533" s="117" t="str">
        <f t="shared" si="142"/>
        <v>1193/1207</v>
      </c>
      <c r="Z1533" s="117" t="str">
        <f t="shared" si="143"/>
        <v>OK</v>
      </c>
    </row>
    <row r="1534" spans="1:26" s="117" customFormat="1" ht="12.75" hidden="1" customHeight="1" x14ac:dyDescent="0.35">
      <c r="A1534" s="29" t="s">
        <v>3791</v>
      </c>
      <c r="B1534" s="1" t="s">
        <v>826</v>
      </c>
      <c r="C1534" s="29" t="s">
        <v>3</v>
      </c>
      <c r="D1534" s="29" t="s">
        <v>3</v>
      </c>
      <c r="E1534" s="29" t="s">
        <v>2</v>
      </c>
      <c r="F1534" s="29" t="s">
        <v>2</v>
      </c>
      <c r="G1534" s="29" t="s">
        <v>2</v>
      </c>
      <c r="H1534" s="29" t="s">
        <v>2</v>
      </c>
      <c r="I1534" s="133" t="s">
        <v>3</v>
      </c>
      <c r="J1534" s="134">
        <v>3</v>
      </c>
      <c r="K1534" s="29" t="s">
        <v>2</v>
      </c>
      <c r="L1534" s="29" t="s">
        <v>2</v>
      </c>
      <c r="M1534" s="29" t="s">
        <v>2</v>
      </c>
      <c r="N1534" s="29" t="s">
        <v>3</v>
      </c>
      <c r="O1534" s="1"/>
      <c r="P1534" s="29" t="s">
        <v>57</v>
      </c>
      <c r="Q1534" s="29"/>
      <c r="R1534" s="85" t="s">
        <v>2</v>
      </c>
      <c r="S1534" s="85" t="s">
        <v>2</v>
      </c>
      <c r="T1534" s="117" t="str">
        <f t="shared" si="138"/>
        <v>ja</v>
      </c>
      <c r="U1534" s="117" t="str">
        <f t="shared" si="139"/>
        <v>ja</v>
      </c>
      <c r="V1534" s="142" t="s">
        <v>4588</v>
      </c>
      <c r="W1534" s="118">
        <f t="shared" si="140"/>
        <v>3</v>
      </c>
      <c r="X1534" s="117" t="str">
        <f t="shared" si="141"/>
        <v>OK</v>
      </c>
      <c r="Y1534" s="117" t="str">
        <f t="shared" si="142"/>
        <v>1193/1207</v>
      </c>
      <c r="Z1534" s="117" t="str">
        <f t="shared" si="143"/>
        <v>OK</v>
      </c>
    </row>
    <row r="1535" spans="1:26" s="117" customFormat="1" ht="12.75" hidden="1" customHeight="1" x14ac:dyDescent="0.35">
      <c r="A1535" s="29" t="s">
        <v>3792</v>
      </c>
      <c r="B1535" s="1" t="s">
        <v>1258</v>
      </c>
      <c r="C1535" s="29" t="s">
        <v>3</v>
      </c>
      <c r="D1535" s="29" t="s">
        <v>3</v>
      </c>
      <c r="E1535" s="29" t="s">
        <v>2</v>
      </c>
      <c r="F1535" s="29" t="s">
        <v>2</v>
      </c>
      <c r="G1535" s="29" t="s">
        <v>2</v>
      </c>
      <c r="H1535" s="29" t="s">
        <v>2</v>
      </c>
      <c r="I1535" s="133" t="s">
        <v>3</v>
      </c>
      <c r="J1535" s="134">
        <v>1</v>
      </c>
      <c r="K1535" s="29" t="s">
        <v>2</v>
      </c>
      <c r="L1535" s="29" t="s">
        <v>2</v>
      </c>
      <c r="M1535" s="29" t="s">
        <v>2</v>
      </c>
      <c r="N1535" s="29" t="s">
        <v>3</v>
      </c>
      <c r="O1535" s="1"/>
      <c r="P1535" s="29" t="s">
        <v>4</v>
      </c>
      <c r="Q1535" s="29"/>
      <c r="R1535" s="85" t="s">
        <v>2</v>
      </c>
      <c r="S1535" s="85" t="s">
        <v>2</v>
      </c>
      <c r="T1535" s="117" t="str">
        <f t="shared" si="138"/>
        <v>ja</v>
      </c>
      <c r="U1535" s="117" t="str">
        <f t="shared" si="139"/>
        <v>ja</v>
      </c>
      <c r="V1535" s="142" t="s">
        <v>4582</v>
      </c>
      <c r="W1535" s="118">
        <f t="shared" si="140"/>
        <v>1</v>
      </c>
      <c r="X1535" s="117" t="str">
        <f t="shared" si="141"/>
        <v>OK</v>
      </c>
      <c r="Y1535" s="117" t="str">
        <f t="shared" si="142"/>
        <v>keine</v>
      </c>
      <c r="Z1535" s="117" t="str">
        <f t="shared" si="143"/>
        <v>OK</v>
      </c>
    </row>
    <row r="1536" spans="1:26" s="117" customFormat="1" ht="12.75" hidden="1" customHeight="1" x14ac:dyDescent="0.35">
      <c r="A1536" s="29" t="s">
        <v>3793</v>
      </c>
      <c r="B1536" s="1" t="s">
        <v>1424</v>
      </c>
      <c r="C1536" s="29" t="s">
        <v>3</v>
      </c>
      <c r="D1536" s="29" t="s">
        <v>3</v>
      </c>
      <c r="E1536" s="29" t="s">
        <v>2</v>
      </c>
      <c r="F1536" s="29" t="s">
        <v>2</v>
      </c>
      <c r="G1536" s="29" t="s">
        <v>2</v>
      </c>
      <c r="H1536" s="29" t="s">
        <v>2</v>
      </c>
      <c r="I1536" s="29" t="s">
        <v>2</v>
      </c>
      <c r="J1536" s="30" t="s">
        <v>2</v>
      </c>
      <c r="K1536" s="29" t="s">
        <v>2</v>
      </c>
      <c r="L1536" s="29" t="s">
        <v>3</v>
      </c>
      <c r="M1536" s="29" t="s">
        <v>2</v>
      </c>
      <c r="N1536" s="29" t="s">
        <v>3</v>
      </c>
      <c r="O1536" s="1" t="s">
        <v>2409</v>
      </c>
      <c r="P1536" s="29" t="s">
        <v>58</v>
      </c>
      <c r="Q1536" s="29"/>
      <c r="R1536" s="85" t="s">
        <v>3</v>
      </c>
      <c r="S1536" s="85" t="s">
        <v>3</v>
      </c>
      <c r="T1536" s="117" t="str">
        <f t="shared" si="138"/>
        <v>ja</v>
      </c>
      <c r="U1536" s="117" t="str">
        <f t="shared" si="139"/>
        <v>ja</v>
      </c>
      <c r="V1536" s="142" t="s">
        <v>4579</v>
      </c>
      <c r="W1536" s="118" t="str">
        <f t="shared" si="140"/>
        <v>nein</v>
      </c>
      <c r="X1536" s="117" t="str">
        <f t="shared" si="141"/>
        <v>OK</v>
      </c>
      <c r="Y1536" s="117" t="str">
        <f t="shared" si="142"/>
        <v>1194/1199</v>
      </c>
      <c r="Z1536" s="117" t="str">
        <f t="shared" si="143"/>
        <v>OK</v>
      </c>
    </row>
    <row r="1537" spans="1:26" s="117" customFormat="1" ht="12.75" hidden="1" customHeight="1" x14ac:dyDescent="0.35">
      <c r="A1537" s="29" t="s">
        <v>3794</v>
      </c>
      <c r="B1537" s="1" t="s">
        <v>922</v>
      </c>
      <c r="C1537" s="29" t="s">
        <v>3</v>
      </c>
      <c r="D1537" s="29" t="s">
        <v>3</v>
      </c>
      <c r="E1537" s="29" t="s">
        <v>2</v>
      </c>
      <c r="F1537" s="29" t="s">
        <v>2</v>
      </c>
      <c r="G1537" s="29" t="s">
        <v>2</v>
      </c>
      <c r="H1537" s="29" t="s">
        <v>2</v>
      </c>
      <c r="I1537" s="29" t="s">
        <v>2</v>
      </c>
      <c r="J1537" s="30" t="s">
        <v>2</v>
      </c>
      <c r="K1537" s="29" t="s">
        <v>2</v>
      </c>
      <c r="L1537" s="29" t="s">
        <v>2</v>
      </c>
      <c r="M1537" s="29" t="s">
        <v>2</v>
      </c>
      <c r="N1537" s="29" t="s">
        <v>3</v>
      </c>
      <c r="O1537" s="1"/>
      <c r="P1537" s="29" t="s">
        <v>4</v>
      </c>
      <c r="Q1537" s="29"/>
      <c r="R1537" s="85" t="s">
        <v>2</v>
      </c>
      <c r="S1537" s="85" t="s">
        <v>2</v>
      </c>
      <c r="T1537" s="117" t="str">
        <f t="shared" si="138"/>
        <v>ja</v>
      </c>
      <c r="U1537" s="117" t="str">
        <f t="shared" si="139"/>
        <v>ja</v>
      </c>
      <c r="V1537" s="142" t="s">
        <v>4584</v>
      </c>
      <c r="W1537" s="118" t="str">
        <f t="shared" si="140"/>
        <v>nein</v>
      </c>
      <c r="X1537" s="117" t="str">
        <f t="shared" si="141"/>
        <v>OK</v>
      </c>
      <c r="Y1537" s="117" t="str">
        <f t="shared" si="142"/>
        <v>keine</v>
      </c>
      <c r="Z1537" s="117" t="str">
        <f t="shared" si="143"/>
        <v>OK</v>
      </c>
    </row>
    <row r="1538" spans="1:26" s="117" customFormat="1" ht="12.75" hidden="1" customHeight="1" x14ac:dyDescent="0.35">
      <c r="A1538" s="29" t="s">
        <v>3795</v>
      </c>
      <c r="B1538" s="1" t="s">
        <v>185</v>
      </c>
      <c r="C1538" s="29" t="s">
        <v>3</v>
      </c>
      <c r="D1538" s="29" t="s">
        <v>3</v>
      </c>
      <c r="E1538" s="29" t="s">
        <v>2</v>
      </c>
      <c r="F1538" s="29" t="s">
        <v>2</v>
      </c>
      <c r="G1538" s="29" t="s">
        <v>2</v>
      </c>
      <c r="H1538" s="29" t="s">
        <v>2</v>
      </c>
      <c r="I1538" s="29" t="s">
        <v>3</v>
      </c>
      <c r="J1538" s="30">
        <v>3</v>
      </c>
      <c r="K1538" s="29" t="s">
        <v>2</v>
      </c>
      <c r="L1538" s="29" t="s">
        <v>2</v>
      </c>
      <c r="M1538" s="29" t="s">
        <v>2</v>
      </c>
      <c r="N1538" s="29" t="s">
        <v>3</v>
      </c>
      <c r="O1538" s="1"/>
      <c r="P1538" s="29" t="s">
        <v>57</v>
      </c>
      <c r="Q1538" s="29"/>
      <c r="R1538" s="85" t="s">
        <v>2</v>
      </c>
      <c r="S1538" s="85" t="s">
        <v>2</v>
      </c>
      <c r="T1538" s="117" t="str">
        <f t="shared" ref="T1538:T1601" si="144">IF(AND(C1538="nein",D1538="nein",E1538="nein",F1538="nein",G1538="nein",H1538="nein",I1538="nein",K1538="nein",L1538="nein",M1538="nein",N1538="nein"),"nein","ja")</f>
        <v>ja</v>
      </c>
      <c r="U1538" s="117" t="str">
        <f t="shared" ref="U1538:U1601" si="145">IF(OR(C1538="ja",D1538="ja",G1538="ja",A1538="8100"),"ja","nein")</f>
        <v>ja</v>
      </c>
      <c r="V1538" s="142" t="s">
        <v>4577</v>
      </c>
      <c r="W1538" s="118">
        <f t="shared" si="140"/>
        <v>3</v>
      </c>
      <c r="X1538" s="117" t="str">
        <f t="shared" si="141"/>
        <v>OK</v>
      </c>
      <c r="Y1538" s="117" t="str">
        <f t="shared" si="142"/>
        <v>1193/1207</v>
      </c>
      <c r="Z1538" s="117" t="str">
        <f t="shared" si="143"/>
        <v>OK</v>
      </c>
    </row>
    <row r="1539" spans="1:26" s="117" customFormat="1" ht="12.75" customHeight="1" x14ac:dyDescent="0.35">
      <c r="A1539" s="29" t="s">
        <v>3796</v>
      </c>
      <c r="B1539" s="1" t="s">
        <v>186</v>
      </c>
      <c r="C1539" s="29" t="s">
        <v>3</v>
      </c>
      <c r="D1539" s="29" t="s">
        <v>3</v>
      </c>
      <c r="E1539" s="29" t="s">
        <v>2</v>
      </c>
      <c r="F1539" s="29" t="s">
        <v>2</v>
      </c>
      <c r="G1539" s="29" t="s">
        <v>3</v>
      </c>
      <c r="H1539" s="29" t="s">
        <v>2</v>
      </c>
      <c r="I1539" s="30" t="s">
        <v>3</v>
      </c>
      <c r="J1539" s="30">
        <v>2</v>
      </c>
      <c r="K1539" s="29" t="s">
        <v>2</v>
      </c>
      <c r="L1539" s="29" t="s">
        <v>2</v>
      </c>
      <c r="M1539" s="29" t="s">
        <v>2</v>
      </c>
      <c r="N1539" s="29" t="s">
        <v>3</v>
      </c>
      <c r="O1539" s="1" t="s">
        <v>4468</v>
      </c>
      <c r="P1539" s="29" t="s">
        <v>4</v>
      </c>
      <c r="Q1539" s="29" t="s">
        <v>4442</v>
      </c>
      <c r="R1539" s="85" t="s">
        <v>3</v>
      </c>
      <c r="S1539" s="85" t="s">
        <v>3</v>
      </c>
      <c r="T1539" s="117" t="str">
        <f t="shared" si="144"/>
        <v>ja</v>
      </c>
      <c r="U1539" s="117" t="str">
        <f t="shared" si="145"/>
        <v>ja</v>
      </c>
      <c r="V1539" s="142" t="s">
        <v>4579</v>
      </c>
      <c r="W1539" s="118">
        <f t="shared" ref="W1539:W1602" si="146">J1539</f>
        <v>2</v>
      </c>
      <c r="X1539" s="117" t="str">
        <f t="shared" ref="X1539:X1602" si="147">IF(J1539=W1539,"OK","NICHT OK!")</f>
        <v>OK</v>
      </c>
      <c r="Y1539" s="117" t="str">
        <f t="shared" ref="Y1539:Y1602" si="148">P1539</f>
        <v>keine</v>
      </c>
      <c r="Z1539" s="117" t="str">
        <f t="shared" ref="Z1539:Z1602" si="149">IF(P1539=Y1539,"OK","NICHT OK!")</f>
        <v>OK</v>
      </c>
    </row>
    <row r="1540" spans="1:26" s="117" customFormat="1" ht="12.75" hidden="1" customHeight="1" x14ac:dyDescent="0.35">
      <c r="A1540" s="29" t="s">
        <v>3797</v>
      </c>
      <c r="B1540" s="1" t="s">
        <v>766</v>
      </c>
      <c r="C1540" s="29" t="s">
        <v>3</v>
      </c>
      <c r="D1540" s="29" t="s">
        <v>3</v>
      </c>
      <c r="E1540" s="29" t="s">
        <v>2</v>
      </c>
      <c r="F1540" s="29" t="s">
        <v>2</v>
      </c>
      <c r="G1540" s="29" t="s">
        <v>2</v>
      </c>
      <c r="H1540" s="29" t="s">
        <v>2</v>
      </c>
      <c r="I1540" s="29" t="s">
        <v>3</v>
      </c>
      <c r="J1540" s="30">
        <v>1</v>
      </c>
      <c r="K1540" s="29" t="s">
        <v>2</v>
      </c>
      <c r="L1540" s="29" t="s">
        <v>2</v>
      </c>
      <c r="M1540" s="29" t="s">
        <v>2</v>
      </c>
      <c r="N1540" s="29" t="s">
        <v>3</v>
      </c>
      <c r="O1540" s="1"/>
      <c r="P1540" s="29" t="s">
        <v>4</v>
      </c>
      <c r="Q1540" s="29"/>
      <c r="R1540" s="85" t="s">
        <v>2</v>
      </c>
      <c r="S1540" s="85" t="s">
        <v>2</v>
      </c>
      <c r="T1540" s="117" t="str">
        <f t="shared" si="144"/>
        <v>ja</v>
      </c>
      <c r="U1540" s="117" t="str">
        <f t="shared" si="145"/>
        <v>ja</v>
      </c>
      <c r="V1540" s="142" t="s">
        <v>4585</v>
      </c>
      <c r="W1540" s="118">
        <f t="shared" si="146"/>
        <v>1</v>
      </c>
      <c r="X1540" s="117" t="str">
        <f t="shared" si="147"/>
        <v>OK</v>
      </c>
      <c r="Y1540" s="117" t="str">
        <f t="shared" si="148"/>
        <v>keine</v>
      </c>
      <c r="Z1540" s="117" t="str">
        <f t="shared" si="149"/>
        <v>OK</v>
      </c>
    </row>
    <row r="1541" spans="1:26" s="117" customFormat="1" ht="12.75" hidden="1" customHeight="1" x14ac:dyDescent="0.35">
      <c r="A1541" s="29" t="s">
        <v>3798</v>
      </c>
      <c r="B1541" s="1" t="s">
        <v>1251</v>
      </c>
      <c r="C1541" s="29" t="s">
        <v>3</v>
      </c>
      <c r="D1541" s="29" t="s">
        <v>3</v>
      </c>
      <c r="E1541" s="29" t="s">
        <v>2</v>
      </c>
      <c r="F1541" s="29" t="s">
        <v>2</v>
      </c>
      <c r="G1541" s="29" t="s">
        <v>2</v>
      </c>
      <c r="H1541" s="29" t="s">
        <v>2</v>
      </c>
      <c r="I1541" s="29" t="s">
        <v>3</v>
      </c>
      <c r="J1541" s="30">
        <v>1</v>
      </c>
      <c r="K1541" s="29" t="s">
        <v>2</v>
      </c>
      <c r="L1541" s="29" t="s">
        <v>2</v>
      </c>
      <c r="M1541" s="29" t="s">
        <v>2</v>
      </c>
      <c r="N1541" s="29" t="s">
        <v>3</v>
      </c>
      <c r="O1541" s="1"/>
      <c r="P1541" s="29" t="s">
        <v>4</v>
      </c>
      <c r="Q1541" s="29"/>
      <c r="R1541" s="85" t="s">
        <v>3</v>
      </c>
      <c r="S1541" s="85" t="s">
        <v>3</v>
      </c>
      <c r="T1541" s="117" t="str">
        <f t="shared" si="144"/>
        <v>ja</v>
      </c>
      <c r="U1541" s="117" t="str">
        <f t="shared" si="145"/>
        <v>ja</v>
      </c>
      <c r="V1541" s="142" t="s">
        <v>4622</v>
      </c>
      <c r="W1541" s="118">
        <f t="shared" si="146"/>
        <v>1</v>
      </c>
      <c r="X1541" s="117" t="str">
        <f t="shared" si="147"/>
        <v>OK</v>
      </c>
      <c r="Y1541" s="117" t="str">
        <f t="shared" si="148"/>
        <v>keine</v>
      </c>
      <c r="Z1541" s="117" t="str">
        <f t="shared" si="149"/>
        <v>OK</v>
      </c>
    </row>
    <row r="1542" spans="1:26" s="117" customFormat="1" ht="12.75" hidden="1" customHeight="1" x14ac:dyDescent="0.35">
      <c r="A1542" s="29" t="s">
        <v>3799</v>
      </c>
      <c r="B1542" s="1" t="s">
        <v>1274</v>
      </c>
      <c r="C1542" s="29" t="s">
        <v>3</v>
      </c>
      <c r="D1542" s="29" t="s">
        <v>3</v>
      </c>
      <c r="E1542" s="29" t="s">
        <v>2</v>
      </c>
      <c r="F1542" s="29" t="s">
        <v>2</v>
      </c>
      <c r="G1542" s="29" t="s">
        <v>2</v>
      </c>
      <c r="H1542" s="29" t="s">
        <v>2</v>
      </c>
      <c r="I1542" s="29" t="s">
        <v>3</v>
      </c>
      <c r="J1542" s="30">
        <v>1</v>
      </c>
      <c r="K1542" s="29" t="s">
        <v>2</v>
      </c>
      <c r="L1542" s="29" t="s">
        <v>2</v>
      </c>
      <c r="M1542" s="29" t="s">
        <v>2</v>
      </c>
      <c r="N1542" s="29" t="s">
        <v>3</v>
      </c>
      <c r="O1542" s="1"/>
      <c r="P1542" s="29">
        <v>1198</v>
      </c>
      <c r="Q1542" s="29"/>
      <c r="R1542" s="85" t="s">
        <v>3</v>
      </c>
      <c r="S1542" s="85" t="s">
        <v>3</v>
      </c>
      <c r="T1542" s="117" t="str">
        <f t="shared" si="144"/>
        <v>ja</v>
      </c>
      <c r="U1542" s="117" t="str">
        <f t="shared" si="145"/>
        <v>ja</v>
      </c>
      <c r="V1542" s="142" t="s">
        <v>4622</v>
      </c>
      <c r="W1542" s="118">
        <f t="shared" si="146"/>
        <v>1</v>
      </c>
      <c r="X1542" s="117" t="str">
        <f t="shared" si="147"/>
        <v>OK</v>
      </c>
      <c r="Y1542" s="117">
        <f t="shared" si="148"/>
        <v>1198</v>
      </c>
      <c r="Z1542" s="117" t="str">
        <f t="shared" si="149"/>
        <v>OK</v>
      </c>
    </row>
    <row r="1543" spans="1:26" s="117" customFormat="1" ht="12.75" hidden="1" customHeight="1" x14ac:dyDescent="0.35">
      <c r="A1543" s="29" t="s">
        <v>3800</v>
      </c>
      <c r="B1543" s="1" t="s">
        <v>1275</v>
      </c>
      <c r="C1543" s="29" t="s">
        <v>3</v>
      </c>
      <c r="D1543" s="29" t="s">
        <v>3</v>
      </c>
      <c r="E1543" s="29" t="s">
        <v>2</v>
      </c>
      <c r="F1543" s="29" t="s">
        <v>2</v>
      </c>
      <c r="G1543" s="29" t="s">
        <v>2</v>
      </c>
      <c r="H1543" s="29" t="s">
        <v>2</v>
      </c>
      <c r="I1543" s="29" t="s">
        <v>3</v>
      </c>
      <c r="J1543" s="30">
        <v>1</v>
      </c>
      <c r="K1543" s="29" t="s">
        <v>2</v>
      </c>
      <c r="L1543" s="29" t="s">
        <v>2</v>
      </c>
      <c r="M1543" s="29" t="s">
        <v>2</v>
      </c>
      <c r="N1543" s="29" t="s">
        <v>3</v>
      </c>
      <c r="O1543" s="1"/>
      <c r="P1543" s="29">
        <v>1198</v>
      </c>
      <c r="Q1543" s="29"/>
      <c r="R1543" s="85" t="s">
        <v>3</v>
      </c>
      <c r="S1543" s="85" t="s">
        <v>3</v>
      </c>
      <c r="T1543" s="117" t="str">
        <f t="shared" si="144"/>
        <v>ja</v>
      </c>
      <c r="U1543" s="117" t="str">
        <f t="shared" si="145"/>
        <v>ja</v>
      </c>
      <c r="V1543" s="142" t="s">
        <v>4622</v>
      </c>
      <c r="W1543" s="118">
        <f t="shared" si="146"/>
        <v>1</v>
      </c>
      <c r="X1543" s="117" t="str">
        <f t="shared" si="147"/>
        <v>OK</v>
      </c>
      <c r="Y1543" s="117">
        <f t="shared" si="148"/>
        <v>1198</v>
      </c>
      <c r="Z1543" s="117" t="str">
        <f t="shared" si="149"/>
        <v>OK</v>
      </c>
    </row>
    <row r="1544" spans="1:26" s="117" customFormat="1" ht="12.75" hidden="1" customHeight="1" x14ac:dyDescent="0.35">
      <c r="A1544" s="29" t="s">
        <v>3801</v>
      </c>
      <c r="B1544" s="1" t="s">
        <v>1401</v>
      </c>
      <c r="C1544" s="29" t="s">
        <v>3</v>
      </c>
      <c r="D1544" s="29" t="s">
        <v>3</v>
      </c>
      <c r="E1544" s="29" t="s">
        <v>2</v>
      </c>
      <c r="F1544" s="29" t="s">
        <v>2</v>
      </c>
      <c r="G1544" s="29" t="s">
        <v>2</v>
      </c>
      <c r="H1544" s="29" t="s">
        <v>2</v>
      </c>
      <c r="I1544" s="133" t="s">
        <v>3</v>
      </c>
      <c r="J1544" s="134">
        <v>1</v>
      </c>
      <c r="K1544" s="29" t="s">
        <v>2</v>
      </c>
      <c r="L1544" s="29" t="s">
        <v>2</v>
      </c>
      <c r="M1544" s="29" t="s">
        <v>2</v>
      </c>
      <c r="N1544" s="29" t="s">
        <v>3</v>
      </c>
      <c r="O1544" s="1"/>
      <c r="P1544" s="29" t="s">
        <v>4</v>
      </c>
      <c r="Q1544" s="29"/>
      <c r="R1544" s="85" t="s">
        <v>2</v>
      </c>
      <c r="S1544" s="85" t="s">
        <v>2</v>
      </c>
      <c r="T1544" s="117" t="str">
        <f t="shared" si="144"/>
        <v>ja</v>
      </c>
      <c r="U1544" s="117" t="str">
        <f t="shared" si="145"/>
        <v>ja</v>
      </c>
      <c r="V1544" s="142" t="s">
        <v>4606</v>
      </c>
      <c r="W1544" s="118">
        <f t="shared" si="146"/>
        <v>1</v>
      </c>
      <c r="X1544" s="117" t="str">
        <f t="shared" si="147"/>
        <v>OK</v>
      </c>
      <c r="Y1544" s="117" t="str">
        <f t="shared" si="148"/>
        <v>keine</v>
      </c>
      <c r="Z1544" s="117" t="str">
        <f t="shared" si="149"/>
        <v>OK</v>
      </c>
    </row>
    <row r="1545" spans="1:26" s="117" customFormat="1" ht="12.75" hidden="1" customHeight="1" x14ac:dyDescent="0.35">
      <c r="A1545" s="29" t="s">
        <v>3802</v>
      </c>
      <c r="B1545" s="1" t="s">
        <v>1446</v>
      </c>
      <c r="C1545" s="29" t="s">
        <v>3</v>
      </c>
      <c r="D1545" s="29" t="s">
        <v>3</v>
      </c>
      <c r="E1545" s="29" t="s">
        <v>2</v>
      </c>
      <c r="F1545" s="29" t="s">
        <v>2</v>
      </c>
      <c r="G1545" s="29" t="s">
        <v>2</v>
      </c>
      <c r="H1545" s="29" t="s">
        <v>2</v>
      </c>
      <c r="I1545" s="133" t="s">
        <v>3</v>
      </c>
      <c r="J1545" s="134">
        <v>1</v>
      </c>
      <c r="K1545" s="29" t="s">
        <v>2</v>
      </c>
      <c r="L1545" s="29" t="s">
        <v>2</v>
      </c>
      <c r="M1545" s="29" t="s">
        <v>2</v>
      </c>
      <c r="N1545" s="29" t="s">
        <v>3</v>
      </c>
      <c r="O1545" s="1"/>
      <c r="P1545" s="29" t="s">
        <v>4</v>
      </c>
      <c r="Q1545" s="29"/>
      <c r="R1545" s="85" t="s">
        <v>2</v>
      </c>
      <c r="S1545" s="85" t="s">
        <v>2</v>
      </c>
      <c r="T1545" s="117" t="str">
        <f t="shared" si="144"/>
        <v>ja</v>
      </c>
      <c r="U1545" s="117" t="str">
        <f t="shared" si="145"/>
        <v>ja</v>
      </c>
      <c r="V1545" s="142" t="s">
        <v>4606</v>
      </c>
      <c r="W1545" s="118">
        <f t="shared" si="146"/>
        <v>1</v>
      </c>
      <c r="X1545" s="117" t="str">
        <f t="shared" si="147"/>
        <v>OK</v>
      </c>
      <c r="Y1545" s="117" t="str">
        <f t="shared" si="148"/>
        <v>keine</v>
      </c>
      <c r="Z1545" s="117" t="str">
        <f t="shared" si="149"/>
        <v>OK</v>
      </c>
    </row>
    <row r="1546" spans="1:26" s="117" customFormat="1" ht="12.75" hidden="1" customHeight="1" x14ac:dyDescent="0.35">
      <c r="A1546" s="29" t="s">
        <v>3803</v>
      </c>
      <c r="B1546" s="1" t="s">
        <v>903</v>
      </c>
      <c r="C1546" s="29" t="s">
        <v>3</v>
      </c>
      <c r="D1546" s="29" t="s">
        <v>3</v>
      </c>
      <c r="E1546" s="29" t="s">
        <v>2</v>
      </c>
      <c r="F1546" s="29" t="s">
        <v>2</v>
      </c>
      <c r="G1546" s="29" t="s">
        <v>2</v>
      </c>
      <c r="H1546" s="29" t="s">
        <v>2</v>
      </c>
      <c r="I1546" s="29" t="s">
        <v>3</v>
      </c>
      <c r="J1546" s="30">
        <v>1</v>
      </c>
      <c r="K1546" s="29" t="s">
        <v>2</v>
      </c>
      <c r="L1546" s="29" t="s">
        <v>2</v>
      </c>
      <c r="M1546" s="29" t="s">
        <v>2</v>
      </c>
      <c r="N1546" s="29" t="s">
        <v>3</v>
      </c>
      <c r="O1546" s="1"/>
      <c r="P1546" s="29">
        <v>300</v>
      </c>
      <c r="Q1546" s="29"/>
      <c r="R1546" s="85" t="s">
        <v>2</v>
      </c>
      <c r="S1546" s="85" t="s">
        <v>2</v>
      </c>
      <c r="T1546" s="117" t="str">
        <f t="shared" si="144"/>
        <v>ja</v>
      </c>
      <c r="U1546" s="117" t="str">
        <f t="shared" si="145"/>
        <v>ja</v>
      </c>
      <c r="V1546" s="142" t="s">
        <v>4594</v>
      </c>
      <c r="W1546" s="118">
        <f t="shared" si="146"/>
        <v>1</v>
      </c>
      <c r="X1546" s="117" t="str">
        <f t="shared" si="147"/>
        <v>OK</v>
      </c>
      <c r="Y1546" s="117">
        <f t="shared" si="148"/>
        <v>300</v>
      </c>
      <c r="Z1546" s="117" t="str">
        <f t="shared" si="149"/>
        <v>OK</v>
      </c>
    </row>
    <row r="1547" spans="1:26" s="117" customFormat="1" ht="12.75" hidden="1" customHeight="1" x14ac:dyDescent="0.35">
      <c r="A1547" s="29" t="s">
        <v>2297</v>
      </c>
      <c r="B1547" s="1" t="s">
        <v>2296</v>
      </c>
      <c r="C1547" s="29" t="s">
        <v>3</v>
      </c>
      <c r="D1547" s="29" t="s">
        <v>3</v>
      </c>
      <c r="E1547" s="29" t="s">
        <v>2</v>
      </c>
      <c r="F1547" s="29" t="s">
        <v>2</v>
      </c>
      <c r="G1547" s="29" t="s">
        <v>2</v>
      </c>
      <c r="H1547" s="29" t="s">
        <v>2</v>
      </c>
      <c r="I1547" s="29" t="s">
        <v>3</v>
      </c>
      <c r="J1547" s="30">
        <v>1</v>
      </c>
      <c r="K1547" s="29" t="s">
        <v>2</v>
      </c>
      <c r="L1547" s="29" t="s">
        <v>2</v>
      </c>
      <c r="M1547" s="29" t="s">
        <v>2</v>
      </c>
      <c r="N1547" s="29" t="s">
        <v>3</v>
      </c>
      <c r="O1547" s="1"/>
      <c r="P1547" s="29" t="s">
        <v>4</v>
      </c>
      <c r="Q1547" s="29"/>
      <c r="R1547" s="85" t="s">
        <v>2</v>
      </c>
      <c r="S1547" s="85" t="s">
        <v>2</v>
      </c>
      <c r="T1547" s="117" t="str">
        <f t="shared" si="144"/>
        <v>ja</v>
      </c>
      <c r="U1547" s="117" t="str">
        <f t="shared" si="145"/>
        <v>ja</v>
      </c>
      <c r="V1547" s="142" t="s">
        <v>4577</v>
      </c>
      <c r="W1547" s="118">
        <f t="shared" si="146"/>
        <v>1</v>
      </c>
      <c r="X1547" s="117" t="str">
        <f t="shared" si="147"/>
        <v>OK</v>
      </c>
      <c r="Y1547" s="117" t="str">
        <f t="shared" si="148"/>
        <v>keine</v>
      </c>
      <c r="Z1547" s="117" t="str">
        <f t="shared" si="149"/>
        <v>OK</v>
      </c>
    </row>
    <row r="1548" spans="1:26" s="117" customFormat="1" ht="12.75" hidden="1" customHeight="1" x14ac:dyDescent="0.35">
      <c r="A1548" s="29" t="s">
        <v>3804</v>
      </c>
      <c r="B1548" s="1" t="s">
        <v>522</v>
      </c>
      <c r="C1548" s="29" t="s">
        <v>3</v>
      </c>
      <c r="D1548" s="29" t="s">
        <v>3</v>
      </c>
      <c r="E1548" s="29" t="s">
        <v>2</v>
      </c>
      <c r="F1548" s="29" t="s">
        <v>2</v>
      </c>
      <c r="G1548" s="29" t="s">
        <v>2</v>
      </c>
      <c r="H1548" s="29" t="s">
        <v>2</v>
      </c>
      <c r="I1548" s="133" t="s">
        <v>3</v>
      </c>
      <c r="J1548" s="134">
        <v>1</v>
      </c>
      <c r="K1548" s="29" t="s">
        <v>2</v>
      </c>
      <c r="L1548" s="29" t="s">
        <v>2</v>
      </c>
      <c r="M1548" s="29" t="s">
        <v>2</v>
      </c>
      <c r="N1548" s="29" t="s">
        <v>3</v>
      </c>
      <c r="O1548" s="1"/>
      <c r="P1548" s="29" t="s">
        <v>4</v>
      </c>
      <c r="Q1548" s="29"/>
      <c r="R1548" s="85" t="s">
        <v>3</v>
      </c>
      <c r="S1548" s="85" t="s">
        <v>3</v>
      </c>
      <c r="T1548" s="117" t="str">
        <f t="shared" si="144"/>
        <v>ja</v>
      </c>
      <c r="U1548" s="117" t="str">
        <f t="shared" si="145"/>
        <v>ja</v>
      </c>
      <c r="V1548" s="142" t="s">
        <v>4582</v>
      </c>
      <c r="W1548" s="118">
        <f t="shared" si="146"/>
        <v>1</v>
      </c>
      <c r="X1548" s="117" t="str">
        <f t="shared" si="147"/>
        <v>OK</v>
      </c>
      <c r="Y1548" s="117" t="str">
        <f t="shared" si="148"/>
        <v>keine</v>
      </c>
      <c r="Z1548" s="117" t="str">
        <f t="shared" si="149"/>
        <v>OK</v>
      </c>
    </row>
    <row r="1549" spans="1:26" s="117" customFormat="1" ht="12.75" hidden="1" customHeight="1" x14ac:dyDescent="0.35">
      <c r="A1549" s="29" t="s">
        <v>3805</v>
      </c>
      <c r="B1549" s="1" t="s">
        <v>1712</v>
      </c>
      <c r="C1549" s="29" t="s">
        <v>3</v>
      </c>
      <c r="D1549" s="29" t="s">
        <v>3</v>
      </c>
      <c r="E1549" s="29" t="s">
        <v>2</v>
      </c>
      <c r="F1549" s="29" t="s">
        <v>2</v>
      </c>
      <c r="G1549" s="29" t="s">
        <v>2</v>
      </c>
      <c r="H1549" s="29" t="s">
        <v>2</v>
      </c>
      <c r="I1549" s="29" t="s">
        <v>3</v>
      </c>
      <c r="J1549" s="30">
        <v>1</v>
      </c>
      <c r="K1549" s="29" t="s">
        <v>2</v>
      </c>
      <c r="L1549" s="29" t="s">
        <v>2</v>
      </c>
      <c r="M1549" s="29" t="s">
        <v>2</v>
      </c>
      <c r="N1549" s="29" t="s">
        <v>3</v>
      </c>
      <c r="O1549" s="1"/>
      <c r="P1549" s="29" t="s">
        <v>4</v>
      </c>
      <c r="Q1549" s="29"/>
      <c r="R1549" s="85" t="s">
        <v>2</v>
      </c>
      <c r="S1549" s="85" t="s">
        <v>2</v>
      </c>
      <c r="T1549" s="117" t="str">
        <f t="shared" si="144"/>
        <v>ja</v>
      </c>
      <c r="U1549" s="117" t="str">
        <f t="shared" si="145"/>
        <v>ja</v>
      </c>
      <c r="V1549" s="142" t="s">
        <v>4577</v>
      </c>
      <c r="W1549" s="118">
        <f t="shared" si="146"/>
        <v>1</v>
      </c>
      <c r="X1549" s="117" t="str">
        <f t="shared" si="147"/>
        <v>OK</v>
      </c>
      <c r="Y1549" s="117" t="str">
        <f t="shared" si="148"/>
        <v>keine</v>
      </c>
      <c r="Z1549" s="117" t="str">
        <f t="shared" si="149"/>
        <v>OK</v>
      </c>
    </row>
    <row r="1550" spans="1:26" s="117" customFormat="1" ht="12.75" customHeight="1" x14ac:dyDescent="0.35">
      <c r="A1550" s="29" t="s">
        <v>3806</v>
      </c>
      <c r="B1550" s="1" t="s">
        <v>218</v>
      </c>
      <c r="C1550" s="29" t="s">
        <v>3</v>
      </c>
      <c r="D1550" s="29" t="s">
        <v>3</v>
      </c>
      <c r="E1550" s="29" t="s">
        <v>2</v>
      </c>
      <c r="F1550" s="29" t="s">
        <v>2</v>
      </c>
      <c r="G1550" s="29" t="s">
        <v>3</v>
      </c>
      <c r="H1550" s="29" t="s">
        <v>2</v>
      </c>
      <c r="I1550" s="30" t="s">
        <v>3</v>
      </c>
      <c r="J1550" s="30">
        <v>1</v>
      </c>
      <c r="K1550" s="29" t="s">
        <v>2</v>
      </c>
      <c r="L1550" s="29" t="s">
        <v>2</v>
      </c>
      <c r="M1550" s="29" t="s">
        <v>2</v>
      </c>
      <c r="N1550" s="29" t="s">
        <v>3</v>
      </c>
      <c r="O1550" s="1" t="s">
        <v>4468</v>
      </c>
      <c r="P1550" s="29" t="s">
        <v>4</v>
      </c>
      <c r="Q1550" s="29" t="s">
        <v>4442</v>
      </c>
      <c r="R1550" s="85" t="s">
        <v>3</v>
      </c>
      <c r="S1550" s="85" t="s">
        <v>3</v>
      </c>
      <c r="T1550" s="117" t="str">
        <f t="shared" si="144"/>
        <v>ja</v>
      </c>
      <c r="U1550" s="117" t="str">
        <f t="shared" si="145"/>
        <v>ja</v>
      </c>
      <c r="V1550" s="142" t="s">
        <v>4579</v>
      </c>
      <c r="W1550" s="118">
        <f t="shared" si="146"/>
        <v>1</v>
      </c>
      <c r="X1550" s="117" t="str">
        <f t="shared" si="147"/>
        <v>OK</v>
      </c>
      <c r="Y1550" s="117" t="str">
        <f t="shared" si="148"/>
        <v>keine</v>
      </c>
      <c r="Z1550" s="117" t="str">
        <f t="shared" si="149"/>
        <v>OK</v>
      </c>
    </row>
    <row r="1551" spans="1:26" s="117" customFormat="1" ht="12.75" hidden="1" customHeight="1" x14ac:dyDescent="0.35">
      <c r="A1551" s="29" t="s">
        <v>2328</v>
      </c>
      <c r="B1551" s="1" t="s">
        <v>2327</v>
      </c>
      <c r="C1551" s="29" t="s">
        <v>2</v>
      </c>
      <c r="D1551" s="29" t="s">
        <v>2</v>
      </c>
      <c r="E1551" s="29" t="s">
        <v>2</v>
      </c>
      <c r="F1551" s="29" t="s">
        <v>2</v>
      </c>
      <c r="G1551" s="29" t="s">
        <v>2</v>
      </c>
      <c r="H1551" s="29" t="s">
        <v>2</v>
      </c>
      <c r="I1551" s="29" t="s">
        <v>2</v>
      </c>
      <c r="J1551" s="30" t="s">
        <v>2</v>
      </c>
      <c r="K1551" s="29" t="s">
        <v>2</v>
      </c>
      <c r="L1551" s="29" t="s">
        <v>2</v>
      </c>
      <c r="M1551" s="29" t="s">
        <v>2</v>
      </c>
      <c r="N1551" s="29" t="s">
        <v>2</v>
      </c>
      <c r="O1551" s="1" t="s">
        <v>2411</v>
      </c>
      <c r="P1551" s="29" t="s">
        <v>59</v>
      </c>
      <c r="Q1551" s="29"/>
      <c r="R1551" s="85" t="s">
        <v>2</v>
      </c>
      <c r="S1551" s="85" t="s">
        <v>2</v>
      </c>
      <c r="T1551" s="117" t="str">
        <f t="shared" si="144"/>
        <v>nein</v>
      </c>
      <c r="U1551" s="117" t="str">
        <f t="shared" si="145"/>
        <v>nein</v>
      </c>
      <c r="V1551" s="142" t="s">
        <v>4592</v>
      </c>
      <c r="W1551" s="118" t="str">
        <f t="shared" si="146"/>
        <v>nein</v>
      </c>
      <c r="X1551" s="117" t="str">
        <f t="shared" si="147"/>
        <v>OK</v>
      </c>
      <c r="Y1551" s="117" t="str">
        <f t="shared" si="148"/>
        <v>nicht FK (Vereins-RS)</v>
      </c>
      <c r="Z1551" s="117" t="str">
        <f t="shared" si="149"/>
        <v>OK</v>
      </c>
    </row>
    <row r="1552" spans="1:26" s="117" customFormat="1" ht="12.75" hidden="1" customHeight="1" x14ac:dyDescent="0.35">
      <c r="A1552" s="29" t="s">
        <v>3807</v>
      </c>
      <c r="B1552" s="1" t="s">
        <v>546</v>
      </c>
      <c r="C1552" s="29" t="s">
        <v>3</v>
      </c>
      <c r="D1552" s="29" t="s">
        <v>3</v>
      </c>
      <c r="E1552" s="29" t="s">
        <v>2</v>
      </c>
      <c r="F1552" s="29" t="s">
        <v>2</v>
      </c>
      <c r="G1552" s="29" t="s">
        <v>2</v>
      </c>
      <c r="H1552" s="29" t="s">
        <v>2</v>
      </c>
      <c r="I1552" s="29" t="s">
        <v>3</v>
      </c>
      <c r="J1552" s="30">
        <v>1</v>
      </c>
      <c r="K1552" s="29" t="s">
        <v>2</v>
      </c>
      <c r="L1552" s="29" t="s">
        <v>2</v>
      </c>
      <c r="M1552" s="29" t="s">
        <v>2</v>
      </c>
      <c r="N1552" s="29" t="s">
        <v>3</v>
      </c>
      <c r="O1552" s="1"/>
      <c r="P1552" s="29" t="s">
        <v>4</v>
      </c>
      <c r="Q1552" s="29"/>
      <c r="R1552" s="85" t="s">
        <v>2</v>
      </c>
      <c r="S1552" s="85" t="s">
        <v>2</v>
      </c>
      <c r="T1552" s="117" t="str">
        <f t="shared" si="144"/>
        <v>ja</v>
      </c>
      <c r="U1552" s="117" t="str">
        <f t="shared" si="145"/>
        <v>ja</v>
      </c>
      <c r="V1552" s="142" t="s">
        <v>4585</v>
      </c>
      <c r="W1552" s="118">
        <f t="shared" si="146"/>
        <v>1</v>
      </c>
      <c r="X1552" s="117" t="str">
        <f t="shared" si="147"/>
        <v>OK</v>
      </c>
      <c r="Y1552" s="117" t="str">
        <f t="shared" si="148"/>
        <v>keine</v>
      </c>
      <c r="Z1552" s="117" t="str">
        <f t="shared" si="149"/>
        <v>OK</v>
      </c>
    </row>
    <row r="1553" spans="1:26" s="117" customFormat="1" ht="12.75" hidden="1" customHeight="1" x14ac:dyDescent="0.35">
      <c r="A1553" s="29" t="s">
        <v>3808</v>
      </c>
      <c r="B1553" s="1" t="s">
        <v>1465</v>
      </c>
      <c r="C1553" s="29" t="s">
        <v>3</v>
      </c>
      <c r="D1553" s="29" t="s">
        <v>3</v>
      </c>
      <c r="E1553" s="29" t="s">
        <v>2</v>
      </c>
      <c r="F1553" s="29" t="s">
        <v>2</v>
      </c>
      <c r="G1553" s="29" t="s">
        <v>2</v>
      </c>
      <c r="H1553" s="29" t="s">
        <v>2</v>
      </c>
      <c r="I1553" s="29" t="s">
        <v>3</v>
      </c>
      <c r="J1553" s="30">
        <v>2</v>
      </c>
      <c r="K1553" s="29" t="s">
        <v>2</v>
      </c>
      <c r="L1553" s="29" t="s">
        <v>2</v>
      </c>
      <c r="M1553" s="29" t="s">
        <v>2</v>
      </c>
      <c r="N1553" s="29" t="s">
        <v>3</v>
      </c>
      <c r="O1553" s="1"/>
      <c r="P1553" s="29" t="s">
        <v>57</v>
      </c>
      <c r="Q1553" s="29"/>
      <c r="R1553" s="85" t="s">
        <v>3</v>
      </c>
      <c r="S1553" s="85" t="s">
        <v>3</v>
      </c>
      <c r="T1553" s="117" t="str">
        <f t="shared" si="144"/>
        <v>ja</v>
      </c>
      <c r="U1553" s="117" t="str">
        <f t="shared" si="145"/>
        <v>ja</v>
      </c>
      <c r="V1553" s="142" t="s">
        <v>4577</v>
      </c>
      <c r="W1553" s="118">
        <f t="shared" si="146"/>
        <v>2</v>
      </c>
      <c r="X1553" s="117" t="str">
        <f t="shared" si="147"/>
        <v>OK</v>
      </c>
      <c r="Y1553" s="117" t="str">
        <f t="shared" si="148"/>
        <v>1193/1207</v>
      </c>
      <c r="Z1553" s="117" t="str">
        <f t="shared" si="149"/>
        <v>OK</v>
      </c>
    </row>
    <row r="1554" spans="1:26" s="117" customFormat="1" ht="12.75" hidden="1" customHeight="1" x14ac:dyDescent="0.35">
      <c r="A1554" s="29" t="s">
        <v>3809</v>
      </c>
      <c r="B1554" s="1" t="s">
        <v>1522</v>
      </c>
      <c r="C1554" s="29" t="s">
        <v>3</v>
      </c>
      <c r="D1554" s="29" t="s">
        <v>3</v>
      </c>
      <c r="E1554" s="29" t="s">
        <v>2</v>
      </c>
      <c r="F1554" s="29" t="s">
        <v>2</v>
      </c>
      <c r="G1554" s="29" t="s">
        <v>2</v>
      </c>
      <c r="H1554" s="29" t="s">
        <v>2</v>
      </c>
      <c r="I1554" s="29" t="s">
        <v>3</v>
      </c>
      <c r="J1554" s="30">
        <v>2</v>
      </c>
      <c r="K1554" s="29" t="s">
        <v>2</v>
      </c>
      <c r="L1554" s="29" t="s">
        <v>2</v>
      </c>
      <c r="M1554" s="29" t="s">
        <v>2</v>
      </c>
      <c r="N1554" s="29" t="s">
        <v>3</v>
      </c>
      <c r="O1554" s="1"/>
      <c r="P1554" s="29" t="s">
        <v>4</v>
      </c>
      <c r="Q1554" s="29"/>
      <c r="R1554" s="85" t="s">
        <v>3</v>
      </c>
      <c r="S1554" s="85" t="s">
        <v>3</v>
      </c>
      <c r="T1554" s="117" t="str">
        <f t="shared" si="144"/>
        <v>ja</v>
      </c>
      <c r="U1554" s="117" t="str">
        <f t="shared" si="145"/>
        <v>ja</v>
      </c>
      <c r="V1554" s="142" t="s">
        <v>4577</v>
      </c>
      <c r="W1554" s="118">
        <f t="shared" si="146"/>
        <v>2</v>
      </c>
      <c r="X1554" s="117" t="str">
        <f t="shared" si="147"/>
        <v>OK</v>
      </c>
      <c r="Y1554" s="117" t="str">
        <f t="shared" si="148"/>
        <v>keine</v>
      </c>
      <c r="Z1554" s="117" t="str">
        <f t="shared" si="149"/>
        <v>OK</v>
      </c>
    </row>
    <row r="1555" spans="1:26" s="117" customFormat="1" ht="12.75" hidden="1" customHeight="1" x14ac:dyDescent="0.35">
      <c r="A1555" s="29" t="s">
        <v>3810</v>
      </c>
      <c r="B1555" s="1" t="s">
        <v>430</v>
      </c>
      <c r="C1555" s="29" t="s">
        <v>3</v>
      </c>
      <c r="D1555" s="29" t="s">
        <v>3</v>
      </c>
      <c r="E1555" s="29" t="s">
        <v>2</v>
      </c>
      <c r="F1555" s="29" t="s">
        <v>2</v>
      </c>
      <c r="G1555" s="29" t="s">
        <v>2</v>
      </c>
      <c r="H1555" s="29" t="s">
        <v>2</v>
      </c>
      <c r="I1555" s="29" t="s">
        <v>3</v>
      </c>
      <c r="J1555" s="30">
        <v>1</v>
      </c>
      <c r="K1555" s="29" t="s">
        <v>2</v>
      </c>
      <c r="L1555" s="29" t="s">
        <v>2</v>
      </c>
      <c r="M1555" s="29" t="s">
        <v>2</v>
      </c>
      <c r="N1555" s="29" t="s">
        <v>3</v>
      </c>
      <c r="O1555" s="1"/>
      <c r="P1555" s="29" t="s">
        <v>4</v>
      </c>
      <c r="Q1555" s="29"/>
      <c r="R1555" s="85" t="s">
        <v>2</v>
      </c>
      <c r="S1555" s="85" t="s">
        <v>2</v>
      </c>
      <c r="T1555" s="117" t="str">
        <f t="shared" si="144"/>
        <v>ja</v>
      </c>
      <c r="U1555" s="117" t="str">
        <f t="shared" si="145"/>
        <v>ja</v>
      </c>
      <c r="V1555" s="142" t="s">
        <v>4574</v>
      </c>
      <c r="W1555" s="118">
        <f t="shared" si="146"/>
        <v>1</v>
      </c>
      <c r="X1555" s="117" t="str">
        <f t="shared" si="147"/>
        <v>OK</v>
      </c>
      <c r="Y1555" s="117" t="str">
        <f t="shared" si="148"/>
        <v>keine</v>
      </c>
      <c r="Z1555" s="117" t="str">
        <f t="shared" si="149"/>
        <v>OK</v>
      </c>
    </row>
    <row r="1556" spans="1:26" s="117" customFormat="1" ht="12.75" hidden="1" customHeight="1" x14ac:dyDescent="0.35">
      <c r="A1556" s="29" t="s">
        <v>3811</v>
      </c>
      <c r="B1556" s="1" t="s">
        <v>904</v>
      </c>
      <c r="C1556" s="29" t="s">
        <v>2</v>
      </c>
      <c r="D1556" s="29" t="s">
        <v>2</v>
      </c>
      <c r="E1556" s="29" t="s">
        <v>2</v>
      </c>
      <c r="F1556" s="29" t="s">
        <v>2</v>
      </c>
      <c r="G1556" s="29" t="s">
        <v>2</v>
      </c>
      <c r="H1556" s="29" t="s">
        <v>2</v>
      </c>
      <c r="I1556" s="30" t="s">
        <v>3</v>
      </c>
      <c r="J1556" s="30">
        <v>4</v>
      </c>
      <c r="K1556" s="29" t="s">
        <v>2</v>
      </c>
      <c r="L1556" s="29" t="s">
        <v>2</v>
      </c>
      <c r="M1556" s="29" t="s">
        <v>2</v>
      </c>
      <c r="N1556" s="29" t="s">
        <v>2</v>
      </c>
      <c r="O1556" s="1" t="s">
        <v>2412</v>
      </c>
      <c r="P1556" s="29">
        <v>1195</v>
      </c>
      <c r="Q1556" s="29"/>
      <c r="R1556" s="85" t="s">
        <v>2</v>
      </c>
      <c r="S1556" s="85" t="s">
        <v>2</v>
      </c>
      <c r="T1556" s="117" t="str">
        <f t="shared" si="144"/>
        <v>ja</v>
      </c>
      <c r="U1556" s="117" t="str">
        <f t="shared" si="145"/>
        <v>nein</v>
      </c>
      <c r="V1556" s="142" t="s">
        <v>4575</v>
      </c>
      <c r="W1556" s="118">
        <f t="shared" si="146"/>
        <v>4</v>
      </c>
      <c r="X1556" s="117" t="str">
        <f t="shared" si="147"/>
        <v>OK</v>
      </c>
      <c r="Y1556" s="117">
        <f t="shared" si="148"/>
        <v>1195</v>
      </c>
      <c r="Z1556" s="117" t="str">
        <f t="shared" si="149"/>
        <v>OK</v>
      </c>
    </row>
    <row r="1557" spans="1:26" s="117" customFormat="1" ht="12.75" hidden="1" customHeight="1" x14ac:dyDescent="0.35">
      <c r="A1557" s="29" t="s">
        <v>3812</v>
      </c>
      <c r="B1557" s="1" t="s">
        <v>1357</v>
      </c>
      <c r="C1557" s="29" t="s">
        <v>3</v>
      </c>
      <c r="D1557" s="29" t="s">
        <v>3</v>
      </c>
      <c r="E1557" s="29" t="s">
        <v>2</v>
      </c>
      <c r="F1557" s="29" t="s">
        <v>2</v>
      </c>
      <c r="G1557" s="29" t="s">
        <v>2</v>
      </c>
      <c r="H1557" s="29" t="s">
        <v>2</v>
      </c>
      <c r="I1557" s="133" t="s">
        <v>3</v>
      </c>
      <c r="J1557" s="134">
        <v>4</v>
      </c>
      <c r="K1557" s="29" t="s">
        <v>2</v>
      </c>
      <c r="L1557" s="29" t="s">
        <v>2</v>
      </c>
      <c r="M1557" s="29" t="s">
        <v>2</v>
      </c>
      <c r="N1557" s="29" t="s">
        <v>3</v>
      </c>
      <c r="O1557" s="1" t="s">
        <v>2412</v>
      </c>
      <c r="P1557" s="29">
        <v>1195</v>
      </c>
      <c r="Q1557" s="29"/>
      <c r="R1557" s="85" t="s">
        <v>2</v>
      </c>
      <c r="S1557" s="85" t="s">
        <v>2</v>
      </c>
      <c r="T1557" s="117" t="str">
        <f t="shared" si="144"/>
        <v>ja</v>
      </c>
      <c r="U1557" s="117" t="str">
        <f t="shared" si="145"/>
        <v>ja</v>
      </c>
      <c r="V1557" s="142" t="s">
        <v>4607</v>
      </c>
      <c r="W1557" s="118">
        <f t="shared" si="146"/>
        <v>4</v>
      </c>
      <c r="X1557" s="117" t="str">
        <f t="shared" si="147"/>
        <v>OK</v>
      </c>
      <c r="Y1557" s="117">
        <f t="shared" si="148"/>
        <v>1195</v>
      </c>
      <c r="Z1557" s="117" t="str">
        <f t="shared" si="149"/>
        <v>OK</v>
      </c>
    </row>
    <row r="1558" spans="1:26" s="117" customFormat="1" ht="12.75" hidden="1" customHeight="1" x14ac:dyDescent="0.35">
      <c r="A1558" s="29" t="s">
        <v>3813</v>
      </c>
      <c r="B1558" s="1" t="s">
        <v>315</v>
      </c>
      <c r="C1558" s="29" t="s">
        <v>3</v>
      </c>
      <c r="D1558" s="29" t="s">
        <v>3</v>
      </c>
      <c r="E1558" s="29" t="s">
        <v>2</v>
      </c>
      <c r="F1558" s="29" t="s">
        <v>2</v>
      </c>
      <c r="G1558" s="29" t="s">
        <v>2</v>
      </c>
      <c r="H1558" s="29" t="s">
        <v>2</v>
      </c>
      <c r="I1558" s="29" t="s">
        <v>3</v>
      </c>
      <c r="J1558" s="30">
        <v>1</v>
      </c>
      <c r="K1558" s="29" t="s">
        <v>2</v>
      </c>
      <c r="L1558" s="29" t="s">
        <v>2</v>
      </c>
      <c r="M1558" s="29" t="s">
        <v>2</v>
      </c>
      <c r="N1558" s="29" t="s">
        <v>3</v>
      </c>
      <c r="O1558" s="1"/>
      <c r="P1558" s="29" t="s">
        <v>4</v>
      </c>
      <c r="Q1558" s="29"/>
      <c r="R1558" s="85" t="s">
        <v>3</v>
      </c>
      <c r="S1558" s="85" t="s">
        <v>3</v>
      </c>
      <c r="T1558" s="117" t="str">
        <f t="shared" si="144"/>
        <v>ja</v>
      </c>
      <c r="U1558" s="117" t="str">
        <f t="shared" si="145"/>
        <v>ja</v>
      </c>
      <c r="V1558" s="142" t="s">
        <v>4585</v>
      </c>
      <c r="W1558" s="118">
        <f t="shared" si="146"/>
        <v>1</v>
      </c>
      <c r="X1558" s="117" t="str">
        <f t="shared" si="147"/>
        <v>OK</v>
      </c>
      <c r="Y1558" s="117" t="str">
        <f t="shared" si="148"/>
        <v>keine</v>
      </c>
      <c r="Z1558" s="117" t="str">
        <f t="shared" si="149"/>
        <v>OK</v>
      </c>
    </row>
    <row r="1559" spans="1:26" s="117" customFormat="1" ht="12.75" hidden="1" customHeight="1" x14ac:dyDescent="0.35">
      <c r="A1559" s="29" t="s">
        <v>3814</v>
      </c>
      <c r="B1559" s="1" t="s">
        <v>229</v>
      </c>
      <c r="C1559" s="29" t="s">
        <v>3</v>
      </c>
      <c r="D1559" s="29" t="s">
        <v>3</v>
      </c>
      <c r="E1559" s="29" t="s">
        <v>2</v>
      </c>
      <c r="F1559" s="29" t="s">
        <v>2</v>
      </c>
      <c r="G1559" s="29" t="s">
        <v>2</v>
      </c>
      <c r="H1559" s="29" t="s">
        <v>2</v>
      </c>
      <c r="I1559" s="29" t="s">
        <v>3</v>
      </c>
      <c r="J1559" s="30">
        <v>1</v>
      </c>
      <c r="K1559" s="29" t="s">
        <v>2</v>
      </c>
      <c r="L1559" s="29" t="s">
        <v>2</v>
      </c>
      <c r="M1559" s="29" t="s">
        <v>2</v>
      </c>
      <c r="N1559" s="29" t="s">
        <v>3</v>
      </c>
      <c r="O1559" s="1"/>
      <c r="P1559" s="29" t="s">
        <v>4</v>
      </c>
      <c r="Q1559" s="29"/>
      <c r="R1559" s="85" t="s">
        <v>2</v>
      </c>
      <c r="S1559" s="85" t="s">
        <v>2</v>
      </c>
      <c r="T1559" s="117" t="str">
        <f t="shared" si="144"/>
        <v>ja</v>
      </c>
      <c r="U1559" s="117" t="str">
        <f t="shared" si="145"/>
        <v>ja</v>
      </c>
      <c r="V1559" s="142" t="s">
        <v>4580</v>
      </c>
      <c r="W1559" s="118">
        <f t="shared" si="146"/>
        <v>1</v>
      </c>
      <c r="X1559" s="117" t="str">
        <f t="shared" si="147"/>
        <v>OK</v>
      </c>
      <c r="Y1559" s="117" t="str">
        <f t="shared" si="148"/>
        <v>keine</v>
      </c>
      <c r="Z1559" s="117" t="str">
        <f t="shared" si="149"/>
        <v>OK</v>
      </c>
    </row>
    <row r="1560" spans="1:26" s="117" customFormat="1" ht="12.75" hidden="1" customHeight="1" x14ac:dyDescent="0.35">
      <c r="A1560" s="29" t="s">
        <v>3815</v>
      </c>
      <c r="B1560" s="1" t="s">
        <v>314</v>
      </c>
      <c r="C1560" s="29" t="s">
        <v>3</v>
      </c>
      <c r="D1560" s="29" t="s">
        <v>3</v>
      </c>
      <c r="E1560" s="29" t="s">
        <v>2</v>
      </c>
      <c r="F1560" s="29" t="s">
        <v>2</v>
      </c>
      <c r="G1560" s="29" t="s">
        <v>2</v>
      </c>
      <c r="H1560" s="29" t="s">
        <v>2</v>
      </c>
      <c r="I1560" s="29" t="s">
        <v>3</v>
      </c>
      <c r="J1560" s="30">
        <v>1</v>
      </c>
      <c r="K1560" s="29" t="s">
        <v>2</v>
      </c>
      <c r="L1560" s="29" t="s">
        <v>2</v>
      </c>
      <c r="M1560" s="29" t="s">
        <v>2</v>
      </c>
      <c r="N1560" s="29" t="s">
        <v>3</v>
      </c>
      <c r="O1560" s="1"/>
      <c r="P1560" s="29" t="s">
        <v>4</v>
      </c>
      <c r="Q1560" s="29"/>
      <c r="R1560" s="85" t="s">
        <v>3</v>
      </c>
      <c r="S1560" s="85" t="s">
        <v>3</v>
      </c>
      <c r="T1560" s="117" t="str">
        <f t="shared" si="144"/>
        <v>ja</v>
      </c>
      <c r="U1560" s="117" t="str">
        <f t="shared" si="145"/>
        <v>ja</v>
      </c>
      <c r="V1560" s="142" t="s">
        <v>4577</v>
      </c>
      <c r="W1560" s="118">
        <f t="shared" si="146"/>
        <v>1</v>
      </c>
      <c r="X1560" s="117" t="str">
        <f t="shared" si="147"/>
        <v>OK</v>
      </c>
      <c r="Y1560" s="117" t="str">
        <f t="shared" si="148"/>
        <v>keine</v>
      </c>
      <c r="Z1560" s="117" t="str">
        <f t="shared" si="149"/>
        <v>OK</v>
      </c>
    </row>
    <row r="1561" spans="1:26" s="117" customFormat="1" ht="12.75" hidden="1" customHeight="1" x14ac:dyDescent="0.35">
      <c r="A1561" s="29" t="s">
        <v>3816</v>
      </c>
      <c r="B1561" s="1" t="s">
        <v>171</v>
      </c>
      <c r="C1561" s="29" t="s">
        <v>3</v>
      </c>
      <c r="D1561" s="29" t="s">
        <v>3</v>
      </c>
      <c r="E1561" s="29" t="s">
        <v>2</v>
      </c>
      <c r="F1561" s="29" t="s">
        <v>2</v>
      </c>
      <c r="G1561" s="29" t="s">
        <v>2</v>
      </c>
      <c r="H1561" s="29" t="s">
        <v>2</v>
      </c>
      <c r="I1561" s="29" t="s">
        <v>3</v>
      </c>
      <c r="J1561" s="30">
        <v>2</v>
      </c>
      <c r="K1561" s="29" t="s">
        <v>2</v>
      </c>
      <c r="L1561" s="29" t="s">
        <v>2</v>
      </c>
      <c r="M1561" s="29" t="s">
        <v>2</v>
      </c>
      <c r="N1561" s="29" t="s">
        <v>3</v>
      </c>
      <c r="O1561" s="1"/>
      <c r="P1561" s="29" t="s">
        <v>4</v>
      </c>
      <c r="Q1561" s="29"/>
      <c r="R1561" s="85" t="s">
        <v>2</v>
      </c>
      <c r="S1561" s="85" t="s">
        <v>2</v>
      </c>
      <c r="T1561" s="117" t="str">
        <f t="shared" si="144"/>
        <v>ja</v>
      </c>
      <c r="U1561" s="117" t="str">
        <f t="shared" si="145"/>
        <v>ja</v>
      </c>
      <c r="V1561" s="142" t="s">
        <v>4577</v>
      </c>
      <c r="W1561" s="118">
        <f t="shared" si="146"/>
        <v>2</v>
      </c>
      <c r="X1561" s="117" t="str">
        <f t="shared" si="147"/>
        <v>OK</v>
      </c>
      <c r="Y1561" s="117" t="str">
        <f t="shared" si="148"/>
        <v>keine</v>
      </c>
      <c r="Z1561" s="117" t="str">
        <f t="shared" si="149"/>
        <v>OK</v>
      </c>
    </row>
    <row r="1562" spans="1:26" s="117" customFormat="1" ht="12.75" hidden="1" customHeight="1" x14ac:dyDescent="0.35">
      <c r="A1562" s="29" t="s">
        <v>3817</v>
      </c>
      <c r="B1562" s="1" t="s">
        <v>1764</v>
      </c>
      <c r="C1562" s="29" t="s">
        <v>3</v>
      </c>
      <c r="D1562" s="29" t="s">
        <v>3</v>
      </c>
      <c r="E1562" s="29" t="s">
        <v>2</v>
      </c>
      <c r="F1562" s="29" t="s">
        <v>2</v>
      </c>
      <c r="G1562" s="29" t="s">
        <v>2</v>
      </c>
      <c r="H1562" s="29" t="s">
        <v>2</v>
      </c>
      <c r="I1562" s="29" t="s">
        <v>3</v>
      </c>
      <c r="J1562" s="30">
        <v>1</v>
      </c>
      <c r="K1562" s="29" t="s">
        <v>2</v>
      </c>
      <c r="L1562" s="29" t="s">
        <v>2</v>
      </c>
      <c r="M1562" s="29" t="s">
        <v>2</v>
      </c>
      <c r="N1562" s="29" t="s">
        <v>3</v>
      </c>
      <c r="O1562" s="1"/>
      <c r="P1562" s="29" t="s">
        <v>4</v>
      </c>
      <c r="Q1562" s="29"/>
      <c r="R1562" s="85" t="s">
        <v>2</v>
      </c>
      <c r="S1562" s="85" t="s">
        <v>2</v>
      </c>
      <c r="T1562" s="117" t="str">
        <f t="shared" si="144"/>
        <v>ja</v>
      </c>
      <c r="U1562" s="117" t="str">
        <f t="shared" si="145"/>
        <v>ja</v>
      </c>
      <c r="V1562" s="142" t="s">
        <v>4585</v>
      </c>
      <c r="W1562" s="118">
        <f t="shared" si="146"/>
        <v>1</v>
      </c>
      <c r="X1562" s="117" t="str">
        <f t="shared" si="147"/>
        <v>OK</v>
      </c>
      <c r="Y1562" s="117" t="str">
        <f t="shared" si="148"/>
        <v>keine</v>
      </c>
      <c r="Z1562" s="117" t="str">
        <f t="shared" si="149"/>
        <v>OK</v>
      </c>
    </row>
    <row r="1563" spans="1:26" s="117" customFormat="1" ht="12.75" customHeight="1" x14ac:dyDescent="0.35">
      <c r="A1563" s="29" t="s">
        <v>3818</v>
      </c>
      <c r="B1563" s="1" t="s">
        <v>1354</v>
      </c>
      <c r="C1563" s="29" t="s">
        <v>3</v>
      </c>
      <c r="D1563" s="29" t="s">
        <v>3</v>
      </c>
      <c r="E1563" s="29" t="s">
        <v>2</v>
      </c>
      <c r="F1563" s="29" t="s">
        <v>2</v>
      </c>
      <c r="G1563" s="29" t="s">
        <v>2</v>
      </c>
      <c r="H1563" s="29" t="s">
        <v>2</v>
      </c>
      <c r="I1563" s="29" t="s">
        <v>2</v>
      </c>
      <c r="J1563" s="30" t="s">
        <v>2</v>
      </c>
      <c r="K1563" s="29" t="s">
        <v>2</v>
      </c>
      <c r="L1563" s="29" t="s">
        <v>2</v>
      </c>
      <c r="M1563" s="29" t="s">
        <v>2</v>
      </c>
      <c r="N1563" s="29" t="s">
        <v>3</v>
      </c>
      <c r="O1563" s="1" t="s">
        <v>4469</v>
      </c>
      <c r="P1563" s="29" t="s">
        <v>4</v>
      </c>
      <c r="Q1563" s="29" t="s">
        <v>4443</v>
      </c>
      <c r="R1563" s="85" t="s">
        <v>3</v>
      </c>
      <c r="S1563" s="85" t="s">
        <v>3</v>
      </c>
      <c r="T1563" s="117" t="str">
        <f t="shared" si="144"/>
        <v>ja</v>
      </c>
      <c r="U1563" s="117" t="str">
        <f t="shared" si="145"/>
        <v>ja</v>
      </c>
      <c r="V1563" s="142" t="s">
        <v>4579</v>
      </c>
      <c r="W1563" s="118" t="str">
        <f t="shared" si="146"/>
        <v>nein</v>
      </c>
      <c r="X1563" s="117" t="str">
        <f t="shared" si="147"/>
        <v>OK</v>
      </c>
      <c r="Y1563" s="117" t="str">
        <f t="shared" si="148"/>
        <v>keine</v>
      </c>
      <c r="Z1563" s="117" t="str">
        <f t="shared" si="149"/>
        <v>OK</v>
      </c>
    </row>
    <row r="1564" spans="1:26" s="117" customFormat="1" ht="12.75" customHeight="1" x14ac:dyDescent="0.35">
      <c r="A1564" s="29" t="s">
        <v>3819</v>
      </c>
      <c r="B1564" s="1" t="s">
        <v>1177</v>
      </c>
      <c r="C1564" s="29" t="s">
        <v>3</v>
      </c>
      <c r="D1564" s="29" t="s">
        <v>3</v>
      </c>
      <c r="E1564" s="29" t="s">
        <v>2</v>
      </c>
      <c r="F1564" s="29" t="s">
        <v>2</v>
      </c>
      <c r="G1564" s="29" t="s">
        <v>2</v>
      </c>
      <c r="H1564" s="29" t="s">
        <v>2</v>
      </c>
      <c r="I1564" s="29" t="s">
        <v>2</v>
      </c>
      <c r="J1564" s="30" t="s">
        <v>2</v>
      </c>
      <c r="K1564" s="29" t="s">
        <v>2</v>
      </c>
      <c r="L1564" s="29" t="s">
        <v>2</v>
      </c>
      <c r="M1564" s="29" t="s">
        <v>2</v>
      </c>
      <c r="N1564" s="29" t="s">
        <v>3</v>
      </c>
      <c r="O1564" s="1" t="s">
        <v>4469</v>
      </c>
      <c r="P1564" s="29" t="s">
        <v>4</v>
      </c>
      <c r="Q1564" s="29" t="s">
        <v>4443</v>
      </c>
      <c r="R1564" s="85" t="s">
        <v>3</v>
      </c>
      <c r="S1564" s="85" t="s">
        <v>3</v>
      </c>
      <c r="T1564" s="117" t="str">
        <f t="shared" si="144"/>
        <v>ja</v>
      </c>
      <c r="U1564" s="117" t="str">
        <f t="shared" si="145"/>
        <v>ja</v>
      </c>
      <c r="V1564" s="142" t="s">
        <v>4579</v>
      </c>
      <c r="W1564" s="118" t="str">
        <f t="shared" si="146"/>
        <v>nein</v>
      </c>
      <c r="X1564" s="117" t="str">
        <f t="shared" si="147"/>
        <v>OK</v>
      </c>
      <c r="Y1564" s="117" t="str">
        <f t="shared" si="148"/>
        <v>keine</v>
      </c>
      <c r="Z1564" s="117" t="str">
        <f t="shared" si="149"/>
        <v>OK</v>
      </c>
    </row>
    <row r="1565" spans="1:26" s="117" customFormat="1" ht="12.75" customHeight="1" x14ac:dyDescent="0.35">
      <c r="A1565" s="29" t="s">
        <v>3820</v>
      </c>
      <c r="B1565" s="1" t="s">
        <v>538</v>
      </c>
      <c r="C1565" s="29" t="s">
        <v>3</v>
      </c>
      <c r="D1565" s="29" t="s">
        <v>3</v>
      </c>
      <c r="E1565" s="29" t="s">
        <v>2</v>
      </c>
      <c r="F1565" s="29" t="s">
        <v>2</v>
      </c>
      <c r="G1565" s="29" t="s">
        <v>2</v>
      </c>
      <c r="H1565" s="29" t="s">
        <v>2</v>
      </c>
      <c r="I1565" s="29" t="s">
        <v>2</v>
      </c>
      <c r="J1565" s="30" t="s">
        <v>2</v>
      </c>
      <c r="K1565" s="29" t="s">
        <v>2</v>
      </c>
      <c r="L1565" s="29" t="s">
        <v>2</v>
      </c>
      <c r="M1565" s="29" t="s">
        <v>2</v>
      </c>
      <c r="N1565" s="29" t="s">
        <v>3</v>
      </c>
      <c r="O1565" s="1" t="s">
        <v>4469</v>
      </c>
      <c r="P1565" s="29" t="s">
        <v>4</v>
      </c>
      <c r="Q1565" s="29" t="s">
        <v>4443</v>
      </c>
      <c r="R1565" s="85" t="s">
        <v>3</v>
      </c>
      <c r="S1565" s="85" t="s">
        <v>3</v>
      </c>
      <c r="T1565" s="117" t="str">
        <f t="shared" si="144"/>
        <v>ja</v>
      </c>
      <c r="U1565" s="117" t="str">
        <f t="shared" si="145"/>
        <v>ja</v>
      </c>
      <c r="V1565" s="142" t="s">
        <v>4579</v>
      </c>
      <c r="W1565" s="118" t="str">
        <f t="shared" si="146"/>
        <v>nein</v>
      </c>
      <c r="X1565" s="117" t="str">
        <f t="shared" si="147"/>
        <v>OK</v>
      </c>
      <c r="Y1565" s="117" t="str">
        <f t="shared" si="148"/>
        <v>keine</v>
      </c>
      <c r="Z1565" s="117" t="str">
        <f t="shared" si="149"/>
        <v>OK</v>
      </c>
    </row>
    <row r="1566" spans="1:26" s="117" customFormat="1" ht="12.75" customHeight="1" x14ac:dyDescent="0.35">
      <c r="A1566" s="29" t="s">
        <v>3821</v>
      </c>
      <c r="B1566" s="1" t="s">
        <v>1330</v>
      </c>
      <c r="C1566" s="29" t="s">
        <v>3</v>
      </c>
      <c r="D1566" s="29" t="s">
        <v>3</v>
      </c>
      <c r="E1566" s="29" t="s">
        <v>2</v>
      </c>
      <c r="F1566" s="29" t="s">
        <v>2</v>
      </c>
      <c r="G1566" s="29" t="s">
        <v>2</v>
      </c>
      <c r="H1566" s="29" t="s">
        <v>2</v>
      </c>
      <c r="I1566" s="29" t="s">
        <v>2</v>
      </c>
      <c r="J1566" s="30" t="s">
        <v>2</v>
      </c>
      <c r="K1566" s="29" t="s">
        <v>2</v>
      </c>
      <c r="L1566" s="29" t="s">
        <v>2</v>
      </c>
      <c r="M1566" s="29" t="s">
        <v>2</v>
      </c>
      <c r="N1566" s="29" t="s">
        <v>3</v>
      </c>
      <c r="O1566" s="1" t="s">
        <v>4469</v>
      </c>
      <c r="P1566" s="29" t="s">
        <v>4</v>
      </c>
      <c r="Q1566" s="29" t="s">
        <v>4443</v>
      </c>
      <c r="R1566" s="85" t="s">
        <v>3</v>
      </c>
      <c r="S1566" s="85" t="s">
        <v>3</v>
      </c>
      <c r="T1566" s="117" t="str">
        <f t="shared" si="144"/>
        <v>ja</v>
      </c>
      <c r="U1566" s="117" t="str">
        <f t="shared" si="145"/>
        <v>ja</v>
      </c>
      <c r="V1566" s="142" t="s">
        <v>4579</v>
      </c>
      <c r="W1566" s="118" t="str">
        <f t="shared" si="146"/>
        <v>nein</v>
      </c>
      <c r="X1566" s="117" t="str">
        <f t="shared" si="147"/>
        <v>OK</v>
      </c>
      <c r="Y1566" s="117" t="str">
        <f t="shared" si="148"/>
        <v>keine</v>
      </c>
      <c r="Z1566" s="117" t="str">
        <f t="shared" si="149"/>
        <v>OK</v>
      </c>
    </row>
    <row r="1567" spans="1:26" s="117" customFormat="1" ht="12.75" customHeight="1" x14ac:dyDescent="0.35">
      <c r="A1567" s="29" t="s">
        <v>3822</v>
      </c>
      <c r="B1567" s="1" t="s">
        <v>1557</v>
      </c>
      <c r="C1567" s="29" t="s">
        <v>3</v>
      </c>
      <c r="D1567" s="29" t="s">
        <v>3</v>
      </c>
      <c r="E1567" s="29" t="s">
        <v>2</v>
      </c>
      <c r="F1567" s="29" t="s">
        <v>2</v>
      </c>
      <c r="G1567" s="29" t="s">
        <v>2</v>
      </c>
      <c r="H1567" s="29" t="s">
        <v>2</v>
      </c>
      <c r="I1567" s="29" t="s">
        <v>2</v>
      </c>
      <c r="J1567" s="30" t="s">
        <v>2</v>
      </c>
      <c r="K1567" s="29" t="s">
        <v>2</v>
      </c>
      <c r="L1567" s="29" t="s">
        <v>2</v>
      </c>
      <c r="M1567" s="29" t="s">
        <v>2</v>
      </c>
      <c r="N1567" s="29" t="s">
        <v>3</v>
      </c>
      <c r="O1567" s="1" t="s">
        <v>4469</v>
      </c>
      <c r="P1567" s="29" t="s">
        <v>4</v>
      </c>
      <c r="Q1567" s="29" t="s">
        <v>4443</v>
      </c>
      <c r="R1567" s="85" t="s">
        <v>3</v>
      </c>
      <c r="S1567" s="85" t="s">
        <v>3</v>
      </c>
      <c r="T1567" s="117" t="str">
        <f t="shared" si="144"/>
        <v>ja</v>
      </c>
      <c r="U1567" s="117" t="str">
        <f t="shared" si="145"/>
        <v>ja</v>
      </c>
      <c r="V1567" s="142" t="s">
        <v>4579</v>
      </c>
      <c r="W1567" s="118" t="str">
        <f t="shared" si="146"/>
        <v>nein</v>
      </c>
      <c r="X1567" s="117" t="str">
        <f t="shared" si="147"/>
        <v>OK</v>
      </c>
      <c r="Y1567" s="117" t="str">
        <f t="shared" si="148"/>
        <v>keine</v>
      </c>
      <c r="Z1567" s="117" t="str">
        <f t="shared" si="149"/>
        <v>OK</v>
      </c>
    </row>
    <row r="1568" spans="1:26" s="117" customFormat="1" ht="12.75" customHeight="1" x14ac:dyDescent="0.35">
      <c r="A1568" s="29" t="s">
        <v>3823</v>
      </c>
      <c r="B1568" s="1" t="s">
        <v>1562</v>
      </c>
      <c r="C1568" s="29" t="s">
        <v>3</v>
      </c>
      <c r="D1568" s="29" t="s">
        <v>3</v>
      </c>
      <c r="E1568" s="29" t="s">
        <v>2</v>
      </c>
      <c r="F1568" s="29" t="s">
        <v>2</v>
      </c>
      <c r="G1568" s="29" t="s">
        <v>2</v>
      </c>
      <c r="H1568" s="29" t="s">
        <v>2</v>
      </c>
      <c r="I1568" s="29" t="s">
        <v>2</v>
      </c>
      <c r="J1568" s="30" t="s">
        <v>2</v>
      </c>
      <c r="K1568" s="29" t="s">
        <v>2</v>
      </c>
      <c r="L1568" s="29" t="s">
        <v>2</v>
      </c>
      <c r="M1568" s="29" t="s">
        <v>2</v>
      </c>
      <c r="N1568" s="29" t="s">
        <v>3</v>
      </c>
      <c r="O1568" s="1" t="s">
        <v>4469</v>
      </c>
      <c r="P1568" s="29" t="s">
        <v>4</v>
      </c>
      <c r="Q1568" s="29" t="s">
        <v>4443</v>
      </c>
      <c r="R1568" s="85" t="s">
        <v>3</v>
      </c>
      <c r="S1568" s="85" t="s">
        <v>3</v>
      </c>
      <c r="T1568" s="117" t="str">
        <f t="shared" si="144"/>
        <v>ja</v>
      </c>
      <c r="U1568" s="117" t="str">
        <f t="shared" si="145"/>
        <v>ja</v>
      </c>
      <c r="V1568" s="142" t="s">
        <v>4579</v>
      </c>
      <c r="W1568" s="118" t="str">
        <f t="shared" si="146"/>
        <v>nein</v>
      </c>
      <c r="X1568" s="117" t="str">
        <f t="shared" si="147"/>
        <v>OK</v>
      </c>
      <c r="Y1568" s="117" t="str">
        <f t="shared" si="148"/>
        <v>keine</v>
      </c>
      <c r="Z1568" s="117" t="str">
        <f t="shared" si="149"/>
        <v>OK</v>
      </c>
    </row>
    <row r="1569" spans="1:26" s="117" customFormat="1" ht="12.75" customHeight="1" x14ac:dyDescent="0.35">
      <c r="A1569" s="29" t="s">
        <v>3824</v>
      </c>
      <c r="B1569" s="1" t="s">
        <v>1055</v>
      </c>
      <c r="C1569" s="29" t="s">
        <v>3</v>
      </c>
      <c r="D1569" s="29" t="s">
        <v>3</v>
      </c>
      <c r="E1569" s="29" t="s">
        <v>2</v>
      </c>
      <c r="F1569" s="29" t="s">
        <v>2</v>
      </c>
      <c r="G1569" s="29" t="s">
        <v>2</v>
      </c>
      <c r="H1569" s="29" t="s">
        <v>2</v>
      </c>
      <c r="I1569" s="29" t="s">
        <v>2</v>
      </c>
      <c r="J1569" s="30" t="s">
        <v>2</v>
      </c>
      <c r="K1569" s="29" t="s">
        <v>2</v>
      </c>
      <c r="L1569" s="29" t="s">
        <v>2</v>
      </c>
      <c r="M1569" s="29" t="s">
        <v>2</v>
      </c>
      <c r="N1569" s="29" t="s">
        <v>3</v>
      </c>
      <c r="O1569" s="1" t="s">
        <v>4469</v>
      </c>
      <c r="P1569" s="29" t="s">
        <v>4</v>
      </c>
      <c r="Q1569" s="29" t="s">
        <v>4443</v>
      </c>
      <c r="R1569" s="85" t="s">
        <v>3</v>
      </c>
      <c r="S1569" s="85" t="s">
        <v>3</v>
      </c>
      <c r="T1569" s="117" t="str">
        <f t="shared" si="144"/>
        <v>ja</v>
      </c>
      <c r="U1569" s="117" t="str">
        <f t="shared" si="145"/>
        <v>ja</v>
      </c>
      <c r="V1569" s="142" t="s">
        <v>4579</v>
      </c>
      <c r="W1569" s="118" t="str">
        <f t="shared" si="146"/>
        <v>nein</v>
      </c>
      <c r="X1569" s="117" t="str">
        <f t="shared" si="147"/>
        <v>OK</v>
      </c>
      <c r="Y1569" s="117" t="str">
        <f t="shared" si="148"/>
        <v>keine</v>
      </c>
      <c r="Z1569" s="117" t="str">
        <f t="shared" si="149"/>
        <v>OK</v>
      </c>
    </row>
    <row r="1570" spans="1:26" s="117" customFormat="1" ht="12.75" customHeight="1" x14ac:dyDescent="0.35">
      <c r="A1570" s="29" t="s">
        <v>3825</v>
      </c>
      <c r="B1570" s="1" t="s">
        <v>1169</v>
      </c>
      <c r="C1570" s="29" t="s">
        <v>3</v>
      </c>
      <c r="D1570" s="29" t="s">
        <v>3</v>
      </c>
      <c r="E1570" s="29" t="s">
        <v>2</v>
      </c>
      <c r="F1570" s="29" t="s">
        <v>2</v>
      </c>
      <c r="G1570" s="29" t="s">
        <v>2</v>
      </c>
      <c r="H1570" s="29" t="s">
        <v>2</v>
      </c>
      <c r="I1570" s="29" t="s">
        <v>2</v>
      </c>
      <c r="J1570" s="30" t="s">
        <v>2</v>
      </c>
      <c r="K1570" s="29" t="s">
        <v>2</v>
      </c>
      <c r="L1570" s="29" t="s">
        <v>2</v>
      </c>
      <c r="M1570" s="29" t="s">
        <v>2</v>
      </c>
      <c r="N1570" s="29" t="s">
        <v>3</v>
      </c>
      <c r="O1570" s="1" t="s">
        <v>4469</v>
      </c>
      <c r="P1570" s="29" t="s">
        <v>4</v>
      </c>
      <c r="Q1570" s="29" t="s">
        <v>4443</v>
      </c>
      <c r="R1570" s="85" t="s">
        <v>3</v>
      </c>
      <c r="S1570" s="85" t="s">
        <v>3</v>
      </c>
      <c r="T1570" s="117" t="str">
        <f t="shared" si="144"/>
        <v>ja</v>
      </c>
      <c r="U1570" s="117" t="str">
        <f t="shared" si="145"/>
        <v>ja</v>
      </c>
      <c r="V1570" s="142" t="s">
        <v>4579</v>
      </c>
      <c r="W1570" s="118" t="str">
        <f t="shared" si="146"/>
        <v>nein</v>
      </c>
      <c r="X1570" s="117" t="str">
        <f t="shared" si="147"/>
        <v>OK</v>
      </c>
      <c r="Y1570" s="117" t="str">
        <f t="shared" si="148"/>
        <v>keine</v>
      </c>
      <c r="Z1570" s="117" t="str">
        <f t="shared" si="149"/>
        <v>OK</v>
      </c>
    </row>
    <row r="1571" spans="1:26" s="117" customFormat="1" ht="12.75" customHeight="1" x14ac:dyDescent="0.35">
      <c r="A1571" s="29" t="s">
        <v>3826</v>
      </c>
      <c r="B1571" s="1" t="s">
        <v>1054</v>
      </c>
      <c r="C1571" s="29" t="s">
        <v>3</v>
      </c>
      <c r="D1571" s="29" t="s">
        <v>3</v>
      </c>
      <c r="E1571" s="29" t="s">
        <v>2</v>
      </c>
      <c r="F1571" s="29" t="s">
        <v>2</v>
      </c>
      <c r="G1571" s="29" t="s">
        <v>2</v>
      </c>
      <c r="H1571" s="29" t="s">
        <v>2</v>
      </c>
      <c r="I1571" s="29" t="s">
        <v>2</v>
      </c>
      <c r="J1571" s="30" t="s">
        <v>2</v>
      </c>
      <c r="K1571" s="29" t="s">
        <v>2</v>
      </c>
      <c r="L1571" s="29" t="s">
        <v>2</v>
      </c>
      <c r="M1571" s="29" t="s">
        <v>2</v>
      </c>
      <c r="N1571" s="29" t="s">
        <v>3</v>
      </c>
      <c r="O1571" s="1" t="s">
        <v>4469</v>
      </c>
      <c r="P1571" s="29" t="s">
        <v>4</v>
      </c>
      <c r="Q1571" s="29" t="s">
        <v>4443</v>
      </c>
      <c r="R1571" s="85" t="s">
        <v>3</v>
      </c>
      <c r="S1571" s="85" t="s">
        <v>3</v>
      </c>
      <c r="T1571" s="117" t="str">
        <f t="shared" si="144"/>
        <v>ja</v>
      </c>
      <c r="U1571" s="117" t="str">
        <f t="shared" si="145"/>
        <v>ja</v>
      </c>
      <c r="V1571" s="142" t="s">
        <v>4579</v>
      </c>
      <c r="W1571" s="118" t="str">
        <f t="shared" si="146"/>
        <v>nein</v>
      </c>
      <c r="X1571" s="117" t="str">
        <f t="shared" si="147"/>
        <v>OK</v>
      </c>
      <c r="Y1571" s="117" t="str">
        <f t="shared" si="148"/>
        <v>keine</v>
      </c>
      <c r="Z1571" s="117" t="str">
        <f t="shared" si="149"/>
        <v>OK</v>
      </c>
    </row>
    <row r="1572" spans="1:26" s="117" customFormat="1" ht="12.75" customHeight="1" x14ac:dyDescent="0.35">
      <c r="A1572" s="29" t="s">
        <v>3827</v>
      </c>
      <c r="B1572" s="1" t="s">
        <v>1260</v>
      </c>
      <c r="C1572" s="29" t="s">
        <v>3</v>
      </c>
      <c r="D1572" s="29" t="s">
        <v>3</v>
      </c>
      <c r="E1572" s="29" t="s">
        <v>2</v>
      </c>
      <c r="F1572" s="29" t="s">
        <v>2</v>
      </c>
      <c r="G1572" s="29" t="s">
        <v>2</v>
      </c>
      <c r="H1572" s="29" t="s">
        <v>2</v>
      </c>
      <c r="I1572" s="29" t="s">
        <v>2</v>
      </c>
      <c r="J1572" s="30" t="s">
        <v>2</v>
      </c>
      <c r="K1572" s="29" t="s">
        <v>2</v>
      </c>
      <c r="L1572" s="29" t="s">
        <v>2</v>
      </c>
      <c r="M1572" s="29" t="s">
        <v>2</v>
      </c>
      <c r="N1572" s="29" t="s">
        <v>3</v>
      </c>
      <c r="O1572" s="1" t="s">
        <v>4469</v>
      </c>
      <c r="P1572" s="29" t="s">
        <v>4</v>
      </c>
      <c r="Q1572" s="29" t="s">
        <v>4443</v>
      </c>
      <c r="R1572" s="85" t="s">
        <v>3</v>
      </c>
      <c r="S1572" s="85" t="s">
        <v>3</v>
      </c>
      <c r="T1572" s="117" t="str">
        <f t="shared" si="144"/>
        <v>ja</v>
      </c>
      <c r="U1572" s="117" t="str">
        <f t="shared" si="145"/>
        <v>ja</v>
      </c>
      <c r="V1572" s="142" t="s">
        <v>4579</v>
      </c>
      <c r="W1572" s="118" t="str">
        <f t="shared" si="146"/>
        <v>nein</v>
      </c>
      <c r="X1572" s="117" t="str">
        <f t="shared" si="147"/>
        <v>OK</v>
      </c>
      <c r="Y1572" s="117" t="str">
        <f t="shared" si="148"/>
        <v>keine</v>
      </c>
      <c r="Z1572" s="117" t="str">
        <f t="shared" si="149"/>
        <v>OK</v>
      </c>
    </row>
    <row r="1573" spans="1:26" s="117" customFormat="1" ht="12.75" customHeight="1" x14ac:dyDescent="0.35">
      <c r="A1573" s="29" t="s">
        <v>3828</v>
      </c>
      <c r="B1573" s="1" t="s">
        <v>1338</v>
      </c>
      <c r="C1573" s="29" t="s">
        <v>3</v>
      </c>
      <c r="D1573" s="29" t="s">
        <v>3</v>
      </c>
      <c r="E1573" s="29" t="s">
        <v>2</v>
      </c>
      <c r="F1573" s="29" t="s">
        <v>2</v>
      </c>
      <c r="G1573" s="29" t="s">
        <v>2</v>
      </c>
      <c r="H1573" s="29" t="s">
        <v>2</v>
      </c>
      <c r="I1573" s="29" t="s">
        <v>2</v>
      </c>
      <c r="J1573" s="30" t="s">
        <v>2</v>
      </c>
      <c r="K1573" s="29" t="s">
        <v>2</v>
      </c>
      <c r="L1573" s="29" t="s">
        <v>2</v>
      </c>
      <c r="M1573" s="29" t="s">
        <v>2</v>
      </c>
      <c r="N1573" s="29" t="s">
        <v>3</v>
      </c>
      <c r="O1573" s="1" t="s">
        <v>4469</v>
      </c>
      <c r="P1573" s="29" t="s">
        <v>4</v>
      </c>
      <c r="Q1573" s="29" t="s">
        <v>4443</v>
      </c>
      <c r="R1573" s="85" t="s">
        <v>3</v>
      </c>
      <c r="S1573" s="85" t="s">
        <v>3</v>
      </c>
      <c r="T1573" s="117" t="str">
        <f t="shared" si="144"/>
        <v>ja</v>
      </c>
      <c r="U1573" s="117" t="str">
        <f t="shared" si="145"/>
        <v>ja</v>
      </c>
      <c r="V1573" s="142" t="s">
        <v>4579</v>
      </c>
      <c r="W1573" s="118" t="str">
        <f t="shared" si="146"/>
        <v>nein</v>
      </c>
      <c r="X1573" s="117" t="str">
        <f t="shared" si="147"/>
        <v>OK</v>
      </c>
      <c r="Y1573" s="117" t="str">
        <f t="shared" si="148"/>
        <v>keine</v>
      </c>
      <c r="Z1573" s="117" t="str">
        <f t="shared" si="149"/>
        <v>OK</v>
      </c>
    </row>
    <row r="1574" spans="1:26" s="117" customFormat="1" ht="12.75" customHeight="1" x14ac:dyDescent="0.35">
      <c r="A1574" s="29" t="s">
        <v>3829</v>
      </c>
      <c r="B1574" s="1" t="s">
        <v>1339</v>
      </c>
      <c r="C1574" s="29" t="s">
        <v>3</v>
      </c>
      <c r="D1574" s="29" t="s">
        <v>3</v>
      </c>
      <c r="E1574" s="29" t="s">
        <v>2</v>
      </c>
      <c r="F1574" s="29" t="s">
        <v>2</v>
      </c>
      <c r="G1574" s="29" t="s">
        <v>2</v>
      </c>
      <c r="H1574" s="29" t="s">
        <v>2</v>
      </c>
      <c r="I1574" s="29" t="s">
        <v>2</v>
      </c>
      <c r="J1574" s="30" t="s">
        <v>2</v>
      </c>
      <c r="K1574" s="29" t="s">
        <v>2</v>
      </c>
      <c r="L1574" s="29" t="s">
        <v>2</v>
      </c>
      <c r="M1574" s="29" t="s">
        <v>2</v>
      </c>
      <c r="N1574" s="29" t="s">
        <v>3</v>
      </c>
      <c r="O1574" s="1" t="s">
        <v>4469</v>
      </c>
      <c r="P1574" s="29" t="s">
        <v>4</v>
      </c>
      <c r="Q1574" s="29" t="s">
        <v>4443</v>
      </c>
      <c r="R1574" s="85" t="s">
        <v>3</v>
      </c>
      <c r="S1574" s="85" t="s">
        <v>3</v>
      </c>
      <c r="T1574" s="117" t="str">
        <f t="shared" si="144"/>
        <v>ja</v>
      </c>
      <c r="U1574" s="117" t="str">
        <f t="shared" si="145"/>
        <v>ja</v>
      </c>
      <c r="V1574" s="142" t="s">
        <v>4579</v>
      </c>
      <c r="W1574" s="118" t="str">
        <f t="shared" si="146"/>
        <v>nein</v>
      </c>
      <c r="X1574" s="117" t="str">
        <f t="shared" si="147"/>
        <v>OK</v>
      </c>
      <c r="Y1574" s="117" t="str">
        <f t="shared" si="148"/>
        <v>keine</v>
      </c>
      <c r="Z1574" s="117" t="str">
        <f t="shared" si="149"/>
        <v>OK</v>
      </c>
    </row>
    <row r="1575" spans="1:26" s="117" customFormat="1" ht="12.75" customHeight="1" x14ac:dyDescent="0.35">
      <c r="A1575" s="29" t="s">
        <v>3831</v>
      </c>
      <c r="B1575" s="1" t="s">
        <v>3830</v>
      </c>
      <c r="C1575" s="29" t="s">
        <v>3</v>
      </c>
      <c r="D1575" s="29" t="s">
        <v>3</v>
      </c>
      <c r="E1575" s="29" t="s">
        <v>2</v>
      </c>
      <c r="F1575" s="29" t="s">
        <v>2</v>
      </c>
      <c r="G1575" s="29" t="s">
        <v>2</v>
      </c>
      <c r="H1575" s="29" t="s">
        <v>2</v>
      </c>
      <c r="I1575" s="29" t="s">
        <v>2</v>
      </c>
      <c r="J1575" s="30" t="s">
        <v>2</v>
      </c>
      <c r="K1575" s="29" t="s">
        <v>2</v>
      </c>
      <c r="L1575" s="29" t="s">
        <v>2</v>
      </c>
      <c r="M1575" s="29" t="s">
        <v>2</v>
      </c>
      <c r="N1575" s="29" t="s">
        <v>3</v>
      </c>
      <c r="O1575" s="1" t="s">
        <v>4469</v>
      </c>
      <c r="P1575" s="29" t="s">
        <v>4</v>
      </c>
      <c r="Q1575" s="29" t="s">
        <v>4443</v>
      </c>
      <c r="R1575" s="85" t="s">
        <v>3</v>
      </c>
      <c r="S1575" s="85" t="s">
        <v>3</v>
      </c>
      <c r="T1575" s="117" t="str">
        <f t="shared" si="144"/>
        <v>ja</v>
      </c>
      <c r="U1575" s="117" t="str">
        <f t="shared" si="145"/>
        <v>ja</v>
      </c>
      <c r="V1575" s="142" t="s">
        <v>4579</v>
      </c>
      <c r="W1575" s="118" t="str">
        <f t="shared" si="146"/>
        <v>nein</v>
      </c>
      <c r="X1575" s="117" t="str">
        <f t="shared" si="147"/>
        <v>OK</v>
      </c>
      <c r="Y1575" s="117" t="str">
        <f t="shared" si="148"/>
        <v>keine</v>
      </c>
      <c r="Z1575" s="117" t="str">
        <f t="shared" si="149"/>
        <v>OK</v>
      </c>
    </row>
    <row r="1576" spans="1:26" s="117" customFormat="1" ht="12.75" customHeight="1" x14ac:dyDescent="0.35">
      <c r="A1576" s="29" t="s">
        <v>3832</v>
      </c>
      <c r="B1576" s="1" t="s">
        <v>1395</v>
      </c>
      <c r="C1576" s="29" t="s">
        <v>3</v>
      </c>
      <c r="D1576" s="29" t="s">
        <v>3</v>
      </c>
      <c r="E1576" s="29" t="s">
        <v>2</v>
      </c>
      <c r="F1576" s="29" t="s">
        <v>2</v>
      </c>
      <c r="G1576" s="29" t="s">
        <v>3</v>
      </c>
      <c r="H1576" s="29" t="s">
        <v>2</v>
      </c>
      <c r="I1576" s="29" t="s">
        <v>3</v>
      </c>
      <c r="J1576" s="30">
        <v>1</v>
      </c>
      <c r="K1576" s="29" t="s">
        <v>2</v>
      </c>
      <c r="L1576" s="29" t="s">
        <v>2</v>
      </c>
      <c r="M1576" s="29" t="s">
        <v>2</v>
      </c>
      <c r="N1576" s="29" t="s">
        <v>3</v>
      </c>
      <c r="O1576" s="1" t="s">
        <v>4468</v>
      </c>
      <c r="P1576" s="29" t="s">
        <v>4</v>
      </c>
      <c r="Q1576" s="29" t="s">
        <v>4442</v>
      </c>
      <c r="R1576" s="85" t="s">
        <v>3</v>
      </c>
      <c r="S1576" s="85" t="s">
        <v>3</v>
      </c>
      <c r="T1576" s="117" t="str">
        <f t="shared" si="144"/>
        <v>ja</v>
      </c>
      <c r="U1576" s="117" t="str">
        <f t="shared" si="145"/>
        <v>ja</v>
      </c>
      <c r="V1576" s="142" t="s">
        <v>4579</v>
      </c>
      <c r="W1576" s="118">
        <f t="shared" si="146"/>
        <v>1</v>
      </c>
      <c r="X1576" s="117" t="str">
        <f t="shared" si="147"/>
        <v>OK</v>
      </c>
      <c r="Y1576" s="117" t="str">
        <f t="shared" si="148"/>
        <v>keine</v>
      </c>
      <c r="Z1576" s="117" t="str">
        <f t="shared" si="149"/>
        <v>OK</v>
      </c>
    </row>
    <row r="1577" spans="1:26" s="117" customFormat="1" ht="12.75" customHeight="1" x14ac:dyDescent="0.35">
      <c r="A1577" s="29" t="s">
        <v>3833</v>
      </c>
      <c r="B1577" s="1" t="s">
        <v>1178</v>
      </c>
      <c r="C1577" s="29" t="s">
        <v>3</v>
      </c>
      <c r="D1577" s="29" t="s">
        <v>3</v>
      </c>
      <c r="E1577" s="29" t="s">
        <v>2</v>
      </c>
      <c r="F1577" s="29" t="s">
        <v>2</v>
      </c>
      <c r="G1577" s="29" t="s">
        <v>2</v>
      </c>
      <c r="H1577" s="29" t="s">
        <v>2</v>
      </c>
      <c r="I1577" s="29" t="s">
        <v>2</v>
      </c>
      <c r="J1577" s="30" t="s">
        <v>2</v>
      </c>
      <c r="K1577" s="29" t="s">
        <v>2</v>
      </c>
      <c r="L1577" s="29" t="s">
        <v>2</v>
      </c>
      <c r="M1577" s="29" t="s">
        <v>2</v>
      </c>
      <c r="N1577" s="29" t="s">
        <v>3</v>
      </c>
      <c r="O1577" s="1" t="s">
        <v>4469</v>
      </c>
      <c r="P1577" s="29" t="s">
        <v>4</v>
      </c>
      <c r="Q1577" s="29" t="s">
        <v>4443</v>
      </c>
      <c r="R1577" s="85" t="s">
        <v>3</v>
      </c>
      <c r="S1577" s="85" t="s">
        <v>3</v>
      </c>
      <c r="T1577" s="117" t="str">
        <f t="shared" si="144"/>
        <v>ja</v>
      </c>
      <c r="U1577" s="117" t="str">
        <f t="shared" si="145"/>
        <v>ja</v>
      </c>
      <c r="V1577" s="142" t="s">
        <v>4579</v>
      </c>
      <c r="W1577" s="118" t="str">
        <f t="shared" si="146"/>
        <v>nein</v>
      </c>
      <c r="X1577" s="117" t="str">
        <f t="shared" si="147"/>
        <v>OK</v>
      </c>
      <c r="Y1577" s="117" t="str">
        <f t="shared" si="148"/>
        <v>keine</v>
      </c>
      <c r="Z1577" s="117" t="str">
        <f t="shared" si="149"/>
        <v>OK</v>
      </c>
    </row>
    <row r="1578" spans="1:26" s="117" customFormat="1" ht="12.75" customHeight="1" x14ac:dyDescent="0.35">
      <c r="A1578" s="29" t="s">
        <v>3834</v>
      </c>
      <c r="B1578" s="1" t="s">
        <v>1069</v>
      </c>
      <c r="C1578" s="29" t="s">
        <v>3</v>
      </c>
      <c r="D1578" s="29" t="s">
        <v>3</v>
      </c>
      <c r="E1578" s="29" t="s">
        <v>2</v>
      </c>
      <c r="F1578" s="29" t="s">
        <v>2</v>
      </c>
      <c r="G1578" s="29" t="s">
        <v>2</v>
      </c>
      <c r="H1578" s="29" t="s">
        <v>2</v>
      </c>
      <c r="I1578" s="29" t="s">
        <v>2</v>
      </c>
      <c r="J1578" s="30" t="s">
        <v>2</v>
      </c>
      <c r="K1578" s="29" t="s">
        <v>2</v>
      </c>
      <c r="L1578" s="29" t="s">
        <v>2</v>
      </c>
      <c r="M1578" s="29" t="s">
        <v>2</v>
      </c>
      <c r="N1578" s="29" t="s">
        <v>3</v>
      </c>
      <c r="O1578" s="1" t="s">
        <v>4469</v>
      </c>
      <c r="P1578" s="29" t="s">
        <v>4</v>
      </c>
      <c r="Q1578" s="29" t="s">
        <v>4443</v>
      </c>
      <c r="R1578" s="85" t="s">
        <v>3</v>
      </c>
      <c r="S1578" s="85" t="s">
        <v>3</v>
      </c>
      <c r="T1578" s="117" t="str">
        <f t="shared" si="144"/>
        <v>ja</v>
      </c>
      <c r="U1578" s="117" t="str">
        <f t="shared" si="145"/>
        <v>ja</v>
      </c>
      <c r="V1578" s="142" t="s">
        <v>4579</v>
      </c>
      <c r="W1578" s="118" t="str">
        <f t="shared" si="146"/>
        <v>nein</v>
      </c>
      <c r="X1578" s="117" t="str">
        <f t="shared" si="147"/>
        <v>OK</v>
      </c>
      <c r="Y1578" s="117" t="str">
        <f t="shared" si="148"/>
        <v>keine</v>
      </c>
      <c r="Z1578" s="117" t="str">
        <f t="shared" si="149"/>
        <v>OK</v>
      </c>
    </row>
    <row r="1579" spans="1:26" s="117" customFormat="1" ht="12.75" customHeight="1" x14ac:dyDescent="0.35">
      <c r="A1579" s="29" t="s">
        <v>3835</v>
      </c>
      <c r="B1579" s="1" t="s">
        <v>1334</v>
      </c>
      <c r="C1579" s="29" t="s">
        <v>3</v>
      </c>
      <c r="D1579" s="29" t="s">
        <v>3</v>
      </c>
      <c r="E1579" s="29" t="s">
        <v>2</v>
      </c>
      <c r="F1579" s="29" t="s">
        <v>2</v>
      </c>
      <c r="G1579" s="29" t="s">
        <v>2</v>
      </c>
      <c r="H1579" s="29" t="s">
        <v>2</v>
      </c>
      <c r="I1579" s="29" t="s">
        <v>2</v>
      </c>
      <c r="J1579" s="30" t="s">
        <v>2</v>
      </c>
      <c r="K1579" s="29" t="s">
        <v>2</v>
      </c>
      <c r="L1579" s="29" t="s">
        <v>2</v>
      </c>
      <c r="M1579" s="29" t="s">
        <v>2</v>
      </c>
      <c r="N1579" s="29" t="s">
        <v>3</v>
      </c>
      <c r="O1579" s="1" t="s">
        <v>4469</v>
      </c>
      <c r="P1579" s="29" t="s">
        <v>4</v>
      </c>
      <c r="Q1579" s="29" t="s">
        <v>4443</v>
      </c>
      <c r="R1579" s="85" t="s">
        <v>3</v>
      </c>
      <c r="S1579" s="85" t="s">
        <v>3</v>
      </c>
      <c r="T1579" s="117" t="str">
        <f t="shared" si="144"/>
        <v>ja</v>
      </c>
      <c r="U1579" s="117" t="str">
        <f t="shared" si="145"/>
        <v>ja</v>
      </c>
      <c r="V1579" s="142" t="s">
        <v>4579</v>
      </c>
      <c r="W1579" s="118" t="str">
        <f t="shared" si="146"/>
        <v>nein</v>
      </c>
      <c r="X1579" s="117" t="str">
        <f t="shared" si="147"/>
        <v>OK</v>
      </c>
      <c r="Y1579" s="117" t="str">
        <f t="shared" si="148"/>
        <v>keine</v>
      </c>
      <c r="Z1579" s="117" t="str">
        <f t="shared" si="149"/>
        <v>OK</v>
      </c>
    </row>
    <row r="1580" spans="1:26" s="117" customFormat="1" ht="12.75" customHeight="1" x14ac:dyDescent="0.35">
      <c r="A1580" s="29" t="s">
        <v>3836</v>
      </c>
      <c r="B1580" s="1" t="s">
        <v>1261</v>
      </c>
      <c r="C1580" s="29" t="s">
        <v>3</v>
      </c>
      <c r="D1580" s="29" t="s">
        <v>3</v>
      </c>
      <c r="E1580" s="29" t="s">
        <v>2</v>
      </c>
      <c r="F1580" s="29" t="s">
        <v>2</v>
      </c>
      <c r="G1580" s="29" t="s">
        <v>2</v>
      </c>
      <c r="H1580" s="29" t="s">
        <v>2</v>
      </c>
      <c r="I1580" s="29" t="s">
        <v>2</v>
      </c>
      <c r="J1580" s="30" t="s">
        <v>2</v>
      </c>
      <c r="K1580" s="29" t="s">
        <v>2</v>
      </c>
      <c r="L1580" s="29" t="s">
        <v>2</v>
      </c>
      <c r="M1580" s="29" t="s">
        <v>2</v>
      </c>
      <c r="N1580" s="29" t="s">
        <v>3</v>
      </c>
      <c r="O1580" s="1" t="s">
        <v>4469</v>
      </c>
      <c r="P1580" s="29" t="s">
        <v>4</v>
      </c>
      <c r="Q1580" s="29" t="s">
        <v>4443</v>
      </c>
      <c r="R1580" s="85" t="s">
        <v>3</v>
      </c>
      <c r="S1580" s="85" t="s">
        <v>3</v>
      </c>
      <c r="T1580" s="117" t="str">
        <f t="shared" si="144"/>
        <v>ja</v>
      </c>
      <c r="U1580" s="117" t="str">
        <f t="shared" si="145"/>
        <v>ja</v>
      </c>
      <c r="V1580" s="142" t="s">
        <v>4579</v>
      </c>
      <c r="W1580" s="118" t="str">
        <f t="shared" si="146"/>
        <v>nein</v>
      </c>
      <c r="X1580" s="117" t="str">
        <f t="shared" si="147"/>
        <v>OK</v>
      </c>
      <c r="Y1580" s="117" t="str">
        <f t="shared" si="148"/>
        <v>keine</v>
      </c>
      <c r="Z1580" s="117" t="str">
        <f t="shared" si="149"/>
        <v>OK</v>
      </c>
    </row>
    <row r="1581" spans="1:26" s="117" customFormat="1" ht="12.75" customHeight="1" x14ac:dyDescent="0.35">
      <c r="A1581" s="29" t="s">
        <v>3837</v>
      </c>
      <c r="B1581" s="1" t="s">
        <v>1262</v>
      </c>
      <c r="C1581" s="29" t="s">
        <v>3</v>
      </c>
      <c r="D1581" s="29" t="s">
        <v>3</v>
      </c>
      <c r="E1581" s="29" t="s">
        <v>2</v>
      </c>
      <c r="F1581" s="29" t="s">
        <v>2</v>
      </c>
      <c r="G1581" s="29" t="s">
        <v>2</v>
      </c>
      <c r="H1581" s="29" t="s">
        <v>2</v>
      </c>
      <c r="I1581" s="29" t="s">
        <v>2</v>
      </c>
      <c r="J1581" s="30" t="s">
        <v>2</v>
      </c>
      <c r="K1581" s="29" t="s">
        <v>2</v>
      </c>
      <c r="L1581" s="29" t="s">
        <v>2</v>
      </c>
      <c r="M1581" s="29" t="s">
        <v>2</v>
      </c>
      <c r="N1581" s="29" t="s">
        <v>3</v>
      </c>
      <c r="O1581" s="1" t="s">
        <v>4469</v>
      </c>
      <c r="P1581" s="29" t="s">
        <v>4</v>
      </c>
      <c r="Q1581" s="29" t="s">
        <v>4443</v>
      </c>
      <c r="R1581" s="85" t="s">
        <v>3</v>
      </c>
      <c r="S1581" s="85" t="s">
        <v>3</v>
      </c>
      <c r="T1581" s="117" t="str">
        <f t="shared" si="144"/>
        <v>ja</v>
      </c>
      <c r="U1581" s="117" t="str">
        <f t="shared" si="145"/>
        <v>ja</v>
      </c>
      <c r="V1581" s="142" t="s">
        <v>4579</v>
      </c>
      <c r="W1581" s="118" t="str">
        <f t="shared" si="146"/>
        <v>nein</v>
      </c>
      <c r="X1581" s="117" t="str">
        <f t="shared" si="147"/>
        <v>OK</v>
      </c>
      <c r="Y1581" s="117" t="str">
        <f t="shared" si="148"/>
        <v>keine</v>
      </c>
      <c r="Z1581" s="117" t="str">
        <f t="shared" si="149"/>
        <v>OK</v>
      </c>
    </row>
    <row r="1582" spans="1:26" s="117" customFormat="1" ht="12.75" hidden="1" customHeight="1" x14ac:dyDescent="0.35">
      <c r="A1582" s="29" t="s">
        <v>3838</v>
      </c>
      <c r="B1582" s="1" t="s">
        <v>219</v>
      </c>
      <c r="C1582" s="29" t="s">
        <v>3</v>
      </c>
      <c r="D1582" s="29" t="s">
        <v>3</v>
      </c>
      <c r="E1582" s="29" t="s">
        <v>2</v>
      </c>
      <c r="F1582" s="29" t="s">
        <v>2</v>
      </c>
      <c r="G1582" s="29" t="s">
        <v>2</v>
      </c>
      <c r="H1582" s="29" t="s">
        <v>2</v>
      </c>
      <c r="I1582" s="29" t="s">
        <v>3</v>
      </c>
      <c r="J1582" s="30">
        <v>1</v>
      </c>
      <c r="K1582" s="29" t="s">
        <v>2</v>
      </c>
      <c r="L1582" s="29" t="s">
        <v>2</v>
      </c>
      <c r="M1582" s="29" t="s">
        <v>2</v>
      </c>
      <c r="N1582" s="29" t="s">
        <v>3</v>
      </c>
      <c r="O1582" s="1"/>
      <c r="P1582" s="29" t="s">
        <v>4</v>
      </c>
      <c r="Q1582" s="29"/>
      <c r="R1582" s="85" t="s">
        <v>3</v>
      </c>
      <c r="S1582" s="85" t="s">
        <v>3</v>
      </c>
      <c r="T1582" s="117" t="str">
        <f t="shared" si="144"/>
        <v>ja</v>
      </c>
      <c r="U1582" s="117" t="str">
        <f t="shared" si="145"/>
        <v>ja</v>
      </c>
      <c r="V1582" s="142" t="s">
        <v>4579</v>
      </c>
      <c r="W1582" s="118">
        <f t="shared" si="146"/>
        <v>1</v>
      </c>
      <c r="X1582" s="117" t="str">
        <f t="shared" si="147"/>
        <v>OK</v>
      </c>
      <c r="Y1582" s="117" t="str">
        <f t="shared" si="148"/>
        <v>keine</v>
      </c>
      <c r="Z1582" s="117" t="str">
        <f t="shared" si="149"/>
        <v>OK</v>
      </c>
    </row>
    <row r="1583" spans="1:26" s="117" customFormat="1" ht="12.75" customHeight="1" x14ac:dyDescent="0.35">
      <c r="A1583" s="29" t="s">
        <v>3839</v>
      </c>
      <c r="B1583" s="1" t="s">
        <v>1396</v>
      </c>
      <c r="C1583" s="29" t="s">
        <v>3</v>
      </c>
      <c r="D1583" s="29" t="s">
        <v>3</v>
      </c>
      <c r="E1583" s="29" t="s">
        <v>2</v>
      </c>
      <c r="F1583" s="29" t="s">
        <v>2</v>
      </c>
      <c r="G1583" s="29" t="s">
        <v>3</v>
      </c>
      <c r="H1583" s="29" t="s">
        <v>2</v>
      </c>
      <c r="I1583" s="30" t="s">
        <v>3</v>
      </c>
      <c r="J1583" s="30">
        <v>1</v>
      </c>
      <c r="K1583" s="29" t="s">
        <v>2</v>
      </c>
      <c r="L1583" s="29" t="s">
        <v>2</v>
      </c>
      <c r="M1583" s="29" t="s">
        <v>2</v>
      </c>
      <c r="N1583" s="29" t="s">
        <v>3</v>
      </c>
      <c r="O1583" s="1" t="s">
        <v>4468</v>
      </c>
      <c r="P1583" s="29" t="s">
        <v>4</v>
      </c>
      <c r="Q1583" s="29" t="s">
        <v>4442</v>
      </c>
      <c r="R1583" s="85" t="s">
        <v>3</v>
      </c>
      <c r="S1583" s="85" t="s">
        <v>3</v>
      </c>
      <c r="T1583" s="117" t="str">
        <f t="shared" si="144"/>
        <v>ja</v>
      </c>
      <c r="U1583" s="117" t="str">
        <f t="shared" si="145"/>
        <v>ja</v>
      </c>
      <c r="V1583" s="142" t="s">
        <v>4579</v>
      </c>
      <c r="W1583" s="118">
        <f t="shared" si="146"/>
        <v>1</v>
      </c>
      <c r="X1583" s="117" t="str">
        <f t="shared" si="147"/>
        <v>OK</v>
      </c>
      <c r="Y1583" s="117" t="str">
        <f t="shared" si="148"/>
        <v>keine</v>
      </c>
      <c r="Z1583" s="117" t="str">
        <f t="shared" si="149"/>
        <v>OK</v>
      </c>
    </row>
    <row r="1584" spans="1:26" s="117" customFormat="1" ht="12.75" customHeight="1" x14ac:dyDescent="0.35">
      <c r="A1584" s="29" t="s">
        <v>3840</v>
      </c>
      <c r="B1584" s="1" t="s">
        <v>1768</v>
      </c>
      <c r="C1584" s="29" t="s">
        <v>3</v>
      </c>
      <c r="D1584" s="29" t="s">
        <v>3</v>
      </c>
      <c r="E1584" s="29" t="s">
        <v>2</v>
      </c>
      <c r="F1584" s="29" t="s">
        <v>2</v>
      </c>
      <c r="G1584" s="29" t="s">
        <v>2</v>
      </c>
      <c r="H1584" s="29" t="s">
        <v>2</v>
      </c>
      <c r="I1584" s="29" t="s">
        <v>2</v>
      </c>
      <c r="J1584" s="30" t="s">
        <v>2</v>
      </c>
      <c r="K1584" s="29" t="s">
        <v>2</v>
      </c>
      <c r="L1584" s="29" t="s">
        <v>2</v>
      </c>
      <c r="M1584" s="29" t="s">
        <v>2</v>
      </c>
      <c r="N1584" s="29" t="s">
        <v>3</v>
      </c>
      <c r="O1584" s="1" t="s">
        <v>4469</v>
      </c>
      <c r="P1584" s="29" t="s">
        <v>4</v>
      </c>
      <c r="Q1584" s="29" t="s">
        <v>4443</v>
      </c>
      <c r="R1584" s="85" t="s">
        <v>3</v>
      </c>
      <c r="S1584" s="85" t="s">
        <v>3</v>
      </c>
      <c r="T1584" s="117" t="str">
        <f t="shared" si="144"/>
        <v>ja</v>
      </c>
      <c r="U1584" s="117" t="str">
        <f t="shared" si="145"/>
        <v>ja</v>
      </c>
      <c r="V1584" s="142" t="s">
        <v>4579</v>
      </c>
      <c r="W1584" s="118" t="str">
        <f t="shared" si="146"/>
        <v>nein</v>
      </c>
      <c r="X1584" s="117" t="str">
        <f t="shared" si="147"/>
        <v>OK</v>
      </c>
      <c r="Y1584" s="117" t="str">
        <f t="shared" si="148"/>
        <v>keine</v>
      </c>
      <c r="Z1584" s="117" t="str">
        <f t="shared" si="149"/>
        <v>OK</v>
      </c>
    </row>
    <row r="1585" spans="1:26" s="117" customFormat="1" ht="12.75" customHeight="1" x14ac:dyDescent="0.35">
      <c r="A1585" s="29" t="s">
        <v>3841</v>
      </c>
      <c r="B1585" s="1" t="s">
        <v>1770</v>
      </c>
      <c r="C1585" s="29" t="s">
        <v>3</v>
      </c>
      <c r="D1585" s="29" t="s">
        <v>3</v>
      </c>
      <c r="E1585" s="29" t="s">
        <v>2</v>
      </c>
      <c r="F1585" s="29" t="s">
        <v>2</v>
      </c>
      <c r="G1585" s="29" t="s">
        <v>2</v>
      </c>
      <c r="H1585" s="29" t="s">
        <v>2</v>
      </c>
      <c r="I1585" s="29" t="s">
        <v>2</v>
      </c>
      <c r="J1585" s="30" t="s">
        <v>2</v>
      </c>
      <c r="K1585" s="29" t="s">
        <v>2</v>
      </c>
      <c r="L1585" s="29" t="s">
        <v>2</v>
      </c>
      <c r="M1585" s="29" t="s">
        <v>2</v>
      </c>
      <c r="N1585" s="29" t="s">
        <v>3</v>
      </c>
      <c r="O1585" s="1" t="s">
        <v>4469</v>
      </c>
      <c r="P1585" s="29" t="s">
        <v>4</v>
      </c>
      <c r="Q1585" s="29" t="s">
        <v>4443</v>
      </c>
      <c r="R1585" s="85" t="s">
        <v>3</v>
      </c>
      <c r="S1585" s="85" t="s">
        <v>3</v>
      </c>
      <c r="T1585" s="117" t="str">
        <f t="shared" si="144"/>
        <v>ja</v>
      </c>
      <c r="U1585" s="117" t="str">
        <f t="shared" si="145"/>
        <v>ja</v>
      </c>
      <c r="V1585" s="142" t="s">
        <v>4579</v>
      </c>
      <c r="W1585" s="118" t="str">
        <f t="shared" si="146"/>
        <v>nein</v>
      </c>
      <c r="X1585" s="117" t="str">
        <f t="shared" si="147"/>
        <v>OK</v>
      </c>
      <c r="Y1585" s="117" t="str">
        <f t="shared" si="148"/>
        <v>keine</v>
      </c>
      <c r="Z1585" s="117" t="str">
        <f t="shared" si="149"/>
        <v>OK</v>
      </c>
    </row>
    <row r="1586" spans="1:26" s="117" customFormat="1" ht="12.75" customHeight="1" x14ac:dyDescent="0.35">
      <c r="A1586" s="29" t="s">
        <v>3842</v>
      </c>
      <c r="B1586" s="1" t="s">
        <v>1771</v>
      </c>
      <c r="C1586" s="29" t="s">
        <v>3</v>
      </c>
      <c r="D1586" s="29" t="s">
        <v>3</v>
      </c>
      <c r="E1586" s="29" t="s">
        <v>2</v>
      </c>
      <c r="F1586" s="29" t="s">
        <v>2</v>
      </c>
      <c r="G1586" s="29" t="s">
        <v>2</v>
      </c>
      <c r="H1586" s="29" t="s">
        <v>2</v>
      </c>
      <c r="I1586" s="29" t="s">
        <v>2</v>
      </c>
      <c r="J1586" s="30" t="s">
        <v>2</v>
      </c>
      <c r="K1586" s="29" t="s">
        <v>2</v>
      </c>
      <c r="L1586" s="29" t="s">
        <v>2</v>
      </c>
      <c r="M1586" s="29" t="s">
        <v>2</v>
      </c>
      <c r="N1586" s="29" t="s">
        <v>3</v>
      </c>
      <c r="O1586" s="1" t="s">
        <v>4469</v>
      </c>
      <c r="P1586" s="29" t="s">
        <v>4</v>
      </c>
      <c r="Q1586" s="29" t="s">
        <v>4443</v>
      </c>
      <c r="R1586" s="85" t="s">
        <v>3</v>
      </c>
      <c r="S1586" s="85" t="s">
        <v>3</v>
      </c>
      <c r="T1586" s="117" t="str">
        <f t="shared" si="144"/>
        <v>ja</v>
      </c>
      <c r="U1586" s="117" t="str">
        <f t="shared" si="145"/>
        <v>ja</v>
      </c>
      <c r="V1586" s="142" t="s">
        <v>4579</v>
      </c>
      <c r="W1586" s="118" t="str">
        <f t="shared" si="146"/>
        <v>nein</v>
      </c>
      <c r="X1586" s="117" t="str">
        <f t="shared" si="147"/>
        <v>OK</v>
      </c>
      <c r="Y1586" s="117" t="str">
        <f t="shared" si="148"/>
        <v>keine</v>
      </c>
      <c r="Z1586" s="117" t="str">
        <f t="shared" si="149"/>
        <v>OK</v>
      </c>
    </row>
    <row r="1587" spans="1:26" s="117" customFormat="1" ht="12.75" customHeight="1" x14ac:dyDescent="0.35">
      <c r="A1587" s="29" t="s">
        <v>3843</v>
      </c>
      <c r="B1587" s="1" t="s">
        <v>1769</v>
      </c>
      <c r="C1587" s="29" t="s">
        <v>3</v>
      </c>
      <c r="D1587" s="29" t="s">
        <v>3</v>
      </c>
      <c r="E1587" s="29" t="s">
        <v>2</v>
      </c>
      <c r="F1587" s="29" t="s">
        <v>2</v>
      </c>
      <c r="G1587" s="29" t="s">
        <v>2</v>
      </c>
      <c r="H1587" s="29" t="s">
        <v>2</v>
      </c>
      <c r="I1587" s="29" t="s">
        <v>2</v>
      </c>
      <c r="J1587" s="30" t="s">
        <v>2</v>
      </c>
      <c r="K1587" s="29" t="s">
        <v>2</v>
      </c>
      <c r="L1587" s="29" t="s">
        <v>2</v>
      </c>
      <c r="M1587" s="29" t="s">
        <v>2</v>
      </c>
      <c r="N1587" s="29" t="s">
        <v>3</v>
      </c>
      <c r="O1587" s="1" t="s">
        <v>4469</v>
      </c>
      <c r="P1587" s="29" t="s">
        <v>4</v>
      </c>
      <c r="Q1587" s="29" t="s">
        <v>4443</v>
      </c>
      <c r="R1587" s="85" t="s">
        <v>3</v>
      </c>
      <c r="S1587" s="85" t="s">
        <v>3</v>
      </c>
      <c r="T1587" s="117" t="str">
        <f t="shared" si="144"/>
        <v>ja</v>
      </c>
      <c r="U1587" s="117" t="str">
        <f t="shared" si="145"/>
        <v>ja</v>
      </c>
      <c r="V1587" s="142" t="s">
        <v>4579</v>
      </c>
      <c r="W1587" s="118" t="str">
        <f t="shared" si="146"/>
        <v>nein</v>
      </c>
      <c r="X1587" s="117" t="str">
        <f t="shared" si="147"/>
        <v>OK</v>
      </c>
      <c r="Y1587" s="117" t="str">
        <f t="shared" si="148"/>
        <v>keine</v>
      </c>
      <c r="Z1587" s="117" t="str">
        <f t="shared" si="149"/>
        <v>OK</v>
      </c>
    </row>
    <row r="1588" spans="1:26" s="117" customFormat="1" ht="12.75" customHeight="1" x14ac:dyDescent="0.35">
      <c r="A1588" s="29" t="s">
        <v>3844</v>
      </c>
      <c r="B1588" s="1" t="s">
        <v>1263</v>
      </c>
      <c r="C1588" s="29" t="s">
        <v>3</v>
      </c>
      <c r="D1588" s="29" t="s">
        <v>3</v>
      </c>
      <c r="E1588" s="29" t="s">
        <v>2</v>
      </c>
      <c r="F1588" s="29" t="s">
        <v>2</v>
      </c>
      <c r="G1588" s="29" t="s">
        <v>2</v>
      </c>
      <c r="H1588" s="29" t="s">
        <v>2</v>
      </c>
      <c r="I1588" s="29" t="s">
        <v>2</v>
      </c>
      <c r="J1588" s="30" t="s">
        <v>2</v>
      </c>
      <c r="K1588" s="29" t="s">
        <v>2</v>
      </c>
      <c r="L1588" s="29" t="s">
        <v>2</v>
      </c>
      <c r="M1588" s="29" t="s">
        <v>2</v>
      </c>
      <c r="N1588" s="29" t="s">
        <v>3</v>
      </c>
      <c r="O1588" s="1" t="s">
        <v>4469</v>
      </c>
      <c r="P1588" s="29" t="s">
        <v>4</v>
      </c>
      <c r="Q1588" s="29" t="s">
        <v>4443</v>
      </c>
      <c r="R1588" s="85" t="s">
        <v>3</v>
      </c>
      <c r="S1588" s="85" t="s">
        <v>3</v>
      </c>
      <c r="T1588" s="117" t="str">
        <f t="shared" si="144"/>
        <v>ja</v>
      </c>
      <c r="U1588" s="117" t="str">
        <f t="shared" si="145"/>
        <v>ja</v>
      </c>
      <c r="V1588" s="142" t="s">
        <v>4579</v>
      </c>
      <c r="W1588" s="118" t="str">
        <f t="shared" si="146"/>
        <v>nein</v>
      </c>
      <c r="X1588" s="117" t="str">
        <f t="shared" si="147"/>
        <v>OK</v>
      </c>
      <c r="Y1588" s="117" t="str">
        <f t="shared" si="148"/>
        <v>keine</v>
      </c>
      <c r="Z1588" s="117" t="str">
        <f t="shared" si="149"/>
        <v>OK</v>
      </c>
    </row>
    <row r="1589" spans="1:26" s="117" customFormat="1" ht="12.75" customHeight="1" x14ac:dyDescent="0.35">
      <c r="A1589" s="29" t="s">
        <v>3845</v>
      </c>
      <c r="B1589" s="1" t="s">
        <v>1340</v>
      </c>
      <c r="C1589" s="29" t="s">
        <v>3</v>
      </c>
      <c r="D1589" s="29" t="s">
        <v>3</v>
      </c>
      <c r="E1589" s="29" t="s">
        <v>2</v>
      </c>
      <c r="F1589" s="29" t="s">
        <v>2</v>
      </c>
      <c r="G1589" s="29" t="s">
        <v>2</v>
      </c>
      <c r="H1589" s="29" t="s">
        <v>2</v>
      </c>
      <c r="I1589" s="29" t="s">
        <v>2</v>
      </c>
      <c r="J1589" s="30" t="s">
        <v>2</v>
      </c>
      <c r="K1589" s="29" t="s">
        <v>2</v>
      </c>
      <c r="L1589" s="29" t="s">
        <v>2</v>
      </c>
      <c r="M1589" s="29" t="s">
        <v>2</v>
      </c>
      <c r="N1589" s="29" t="s">
        <v>3</v>
      </c>
      <c r="O1589" s="1" t="s">
        <v>4469</v>
      </c>
      <c r="P1589" s="29" t="s">
        <v>4</v>
      </c>
      <c r="Q1589" s="29" t="s">
        <v>4443</v>
      </c>
      <c r="R1589" s="85" t="s">
        <v>3</v>
      </c>
      <c r="S1589" s="85" t="s">
        <v>3</v>
      </c>
      <c r="T1589" s="117" t="str">
        <f t="shared" si="144"/>
        <v>ja</v>
      </c>
      <c r="U1589" s="117" t="str">
        <f t="shared" si="145"/>
        <v>ja</v>
      </c>
      <c r="V1589" s="142" t="s">
        <v>4579</v>
      </c>
      <c r="W1589" s="118" t="str">
        <f t="shared" si="146"/>
        <v>nein</v>
      </c>
      <c r="X1589" s="117" t="str">
        <f t="shared" si="147"/>
        <v>OK</v>
      </c>
      <c r="Y1589" s="117" t="str">
        <f t="shared" si="148"/>
        <v>keine</v>
      </c>
      <c r="Z1589" s="117" t="str">
        <f t="shared" si="149"/>
        <v>OK</v>
      </c>
    </row>
    <row r="1590" spans="1:26" s="117" customFormat="1" ht="12.75" hidden="1" customHeight="1" x14ac:dyDescent="0.35">
      <c r="A1590" s="29" t="s">
        <v>3846</v>
      </c>
      <c r="B1590" s="1" t="s">
        <v>809</v>
      </c>
      <c r="C1590" s="29" t="s">
        <v>3</v>
      </c>
      <c r="D1590" s="29" t="s">
        <v>3</v>
      </c>
      <c r="E1590" s="29" t="s">
        <v>2</v>
      </c>
      <c r="F1590" s="29" t="s">
        <v>2</v>
      </c>
      <c r="G1590" s="29" t="s">
        <v>2</v>
      </c>
      <c r="H1590" s="29" t="s">
        <v>2</v>
      </c>
      <c r="I1590" s="29" t="s">
        <v>3</v>
      </c>
      <c r="J1590" s="30">
        <v>2</v>
      </c>
      <c r="K1590" s="29" t="s">
        <v>2</v>
      </c>
      <c r="L1590" s="29" t="s">
        <v>2</v>
      </c>
      <c r="M1590" s="29" t="s">
        <v>2</v>
      </c>
      <c r="N1590" s="29" t="s">
        <v>3</v>
      </c>
      <c r="O1590" s="1"/>
      <c r="P1590" s="29" t="s">
        <v>4</v>
      </c>
      <c r="Q1590" s="29"/>
      <c r="R1590" s="85" t="s">
        <v>2</v>
      </c>
      <c r="S1590" s="85" t="s">
        <v>2</v>
      </c>
      <c r="T1590" s="117" t="str">
        <f t="shared" si="144"/>
        <v>ja</v>
      </c>
      <c r="U1590" s="117" t="str">
        <f t="shared" si="145"/>
        <v>ja</v>
      </c>
      <c r="V1590" s="142" t="s">
        <v>4591</v>
      </c>
      <c r="W1590" s="118">
        <f t="shared" si="146"/>
        <v>2</v>
      </c>
      <c r="X1590" s="117" t="str">
        <f t="shared" si="147"/>
        <v>OK</v>
      </c>
      <c r="Y1590" s="117" t="str">
        <f t="shared" si="148"/>
        <v>keine</v>
      </c>
      <c r="Z1590" s="117" t="str">
        <f t="shared" si="149"/>
        <v>OK</v>
      </c>
    </row>
    <row r="1591" spans="1:26" s="117" customFormat="1" ht="12.75" hidden="1" customHeight="1" x14ac:dyDescent="0.35">
      <c r="A1591" s="29" t="s">
        <v>3847</v>
      </c>
      <c r="B1591" s="1" t="s">
        <v>1277</v>
      </c>
      <c r="C1591" s="29" t="s">
        <v>3</v>
      </c>
      <c r="D1591" s="29" t="s">
        <v>3</v>
      </c>
      <c r="E1591" s="29" t="s">
        <v>2</v>
      </c>
      <c r="F1591" s="29" t="s">
        <v>2</v>
      </c>
      <c r="G1591" s="29" t="s">
        <v>2</v>
      </c>
      <c r="H1591" s="29" t="s">
        <v>2</v>
      </c>
      <c r="I1591" s="29" t="s">
        <v>3</v>
      </c>
      <c r="J1591" s="30">
        <v>4</v>
      </c>
      <c r="K1591" s="29" t="s">
        <v>2</v>
      </c>
      <c r="L1591" s="29" t="s">
        <v>2</v>
      </c>
      <c r="M1591" s="29" t="s">
        <v>2</v>
      </c>
      <c r="N1591" s="29" t="s">
        <v>3</v>
      </c>
      <c r="O1591" s="1" t="s">
        <v>2412</v>
      </c>
      <c r="P1591" s="29">
        <v>1195</v>
      </c>
      <c r="Q1591" s="29"/>
      <c r="R1591" s="85" t="s">
        <v>2</v>
      </c>
      <c r="S1591" s="85" t="s">
        <v>2</v>
      </c>
      <c r="T1591" s="117" t="str">
        <f t="shared" si="144"/>
        <v>ja</v>
      </c>
      <c r="U1591" s="117" t="str">
        <f t="shared" si="145"/>
        <v>ja</v>
      </c>
      <c r="V1591" s="142" t="s">
        <v>4575</v>
      </c>
      <c r="W1591" s="118">
        <f t="shared" si="146"/>
        <v>4</v>
      </c>
      <c r="X1591" s="117" t="str">
        <f t="shared" si="147"/>
        <v>OK</v>
      </c>
      <c r="Y1591" s="117">
        <f t="shared" si="148"/>
        <v>1195</v>
      </c>
      <c r="Z1591" s="117" t="str">
        <f t="shared" si="149"/>
        <v>OK</v>
      </c>
    </row>
    <row r="1592" spans="1:26" s="117" customFormat="1" ht="12.75" hidden="1" customHeight="1" x14ac:dyDescent="0.35">
      <c r="A1592" s="29" t="s">
        <v>3848</v>
      </c>
      <c r="B1592" s="1" t="s">
        <v>1278</v>
      </c>
      <c r="C1592" s="29" t="s">
        <v>3</v>
      </c>
      <c r="D1592" s="29" t="s">
        <v>3</v>
      </c>
      <c r="E1592" s="29" t="s">
        <v>2</v>
      </c>
      <c r="F1592" s="29" t="s">
        <v>2</v>
      </c>
      <c r="G1592" s="29" t="s">
        <v>2</v>
      </c>
      <c r="H1592" s="29" t="s">
        <v>2</v>
      </c>
      <c r="I1592" s="29" t="s">
        <v>3</v>
      </c>
      <c r="J1592" s="30">
        <v>4</v>
      </c>
      <c r="K1592" s="29" t="s">
        <v>2</v>
      </c>
      <c r="L1592" s="29" t="s">
        <v>2</v>
      </c>
      <c r="M1592" s="29" t="s">
        <v>2</v>
      </c>
      <c r="N1592" s="29" t="s">
        <v>3</v>
      </c>
      <c r="O1592" s="1" t="s">
        <v>2412</v>
      </c>
      <c r="P1592" s="29">
        <v>1195</v>
      </c>
      <c r="Q1592" s="29"/>
      <c r="R1592" s="85" t="s">
        <v>2</v>
      </c>
      <c r="S1592" s="85" t="s">
        <v>2</v>
      </c>
      <c r="T1592" s="117" t="str">
        <f t="shared" si="144"/>
        <v>ja</v>
      </c>
      <c r="U1592" s="117" t="str">
        <f t="shared" si="145"/>
        <v>ja</v>
      </c>
      <c r="V1592" s="142" t="s">
        <v>4575</v>
      </c>
      <c r="W1592" s="118">
        <f t="shared" si="146"/>
        <v>4</v>
      </c>
      <c r="X1592" s="117" t="str">
        <f t="shared" si="147"/>
        <v>OK</v>
      </c>
      <c r="Y1592" s="117">
        <f t="shared" si="148"/>
        <v>1195</v>
      </c>
      <c r="Z1592" s="117" t="str">
        <f t="shared" si="149"/>
        <v>OK</v>
      </c>
    </row>
    <row r="1593" spans="1:26" s="117" customFormat="1" ht="12.75" hidden="1" customHeight="1" x14ac:dyDescent="0.35">
      <c r="A1593" s="29" t="s">
        <v>3849</v>
      </c>
      <c r="B1593" s="1" t="s">
        <v>1217</v>
      </c>
      <c r="C1593" s="29" t="s">
        <v>3</v>
      </c>
      <c r="D1593" s="29" t="s">
        <v>3</v>
      </c>
      <c r="E1593" s="29" t="s">
        <v>2</v>
      </c>
      <c r="F1593" s="29" t="s">
        <v>2</v>
      </c>
      <c r="G1593" s="29" t="s">
        <v>2</v>
      </c>
      <c r="H1593" s="29" t="s">
        <v>2</v>
      </c>
      <c r="I1593" s="29" t="s">
        <v>3</v>
      </c>
      <c r="J1593" s="30">
        <v>1</v>
      </c>
      <c r="K1593" s="29" t="s">
        <v>2</v>
      </c>
      <c r="L1593" s="29" t="s">
        <v>2</v>
      </c>
      <c r="M1593" s="29" t="s">
        <v>2</v>
      </c>
      <c r="N1593" s="29" t="s">
        <v>3</v>
      </c>
      <c r="O1593" s="1"/>
      <c r="P1593" s="29" t="s">
        <v>4</v>
      </c>
      <c r="Q1593" s="29"/>
      <c r="R1593" s="85" t="s">
        <v>2</v>
      </c>
      <c r="S1593" s="85" t="s">
        <v>2</v>
      </c>
      <c r="T1593" s="117" t="str">
        <f t="shared" si="144"/>
        <v>ja</v>
      </c>
      <c r="U1593" s="117" t="str">
        <f t="shared" si="145"/>
        <v>ja</v>
      </c>
      <c r="V1593" s="142" t="s">
        <v>4606</v>
      </c>
      <c r="W1593" s="118">
        <f t="shared" si="146"/>
        <v>1</v>
      </c>
      <c r="X1593" s="117" t="str">
        <f t="shared" si="147"/>
        <v>OK</v>
      </c>
      <c r="Y1593" s="117" t="str">
        <f t="shared" si="148"/>
        <v>keine</v>
      </c>
      <c r="Z1593" s="117" t="str">
        <f t="shared" si="149"/>
        <v>OK</v>
      </c>
    </row>
    <row r="1594" spans="1:26" s="117" customFormat="1" ht="12.75" hidden="1" customHeight="1" x14ac:dyDescent="0.35">
      <c r="A1594" s="29" t="s">
        <v>3850</v>
      </c>
      <c r="B1594" s="1" t="s">
        <v>1103</v>
      </c>
      <c r="C1594" s="29" t="s">
        <v>3</v>
      </c>
      <c r="D1594" s="29" t="s">
        <v>3</v>
      </c>
      <c r="E1594" s="29" t="s">
        <v>2</v>
      </c>
      <c r="F1594" s="29" t="s">
        <v>2</v>
      </c>
      <c r="G1594" s="29" t="s">
        <v>2</v>
      </c>
      <c r="H1594" s="29" t="s">
        <v>2</v>
      </c>
      <c r="I1594" s="133" t="s">
        <v>3</v>
      </c>
      <c r="J1594" s="134">
        <v>1</v>
      </c>
      <c r="K1594" s="29" t="s">
        <v>2</v>
      </c>
      <c r="L1594" s="29" t="s">
        <v>2</v>
      </c>
      <c r="M1594" s="29" t="s">
        <v>2</v>
      </c>
      <c r="N1594" s="29" t="s">
        <v>3</v>
      </c>
      <c r="O1594" s="1"/>
      <c r="P1594" s="29" t="s">
        <v>4</v>
      </c>
      <c r="Q1594" s="29"/>
      <c r="R1594" s="85" t="s">
        <v>2</v>
      </c>
      <c r="S1594" s="85" t="s">
        <v>2</v>
      </c>
      <c r="T1594" s="117" t="str">
        <f t="shared" si="144"/>
        <v>ja</v>
      </c>
      <c r="U1594" s="117" t="str">
        <f t="shared" si="145"/>
        <v>ja</v>
      </c>
      <c r="V1594" s="142" t="s">
        <v>4601</v>
      </c>
      <c r="W1594" s="118">
        <f t="shared" si="146"/>
        <v>1</v>
      </c>
      <c r="X1594" s="117" t="str">
        <f t="shared" si="147"/>
        <v>OK</v>
      </c>
      <c r="Y1594" s="117" t="str">
        <f t="shared" si="148"/>
        <v>keine</v>
      </c>
      <c r="Z1594" s="117" t="str">
        <f t="shared" si="149"/>
        <v>OK</v>
      </c>
    </row>
    <row r="1595" spans="1:26" s="117" customFormat="1" ht="12.75" hidden="1" customHeight="1" x14ac:dyDescent="0.35">
      <c r="A1595" s="29" t="s">
        <v>3851</v>
      </c>
      <c r="B1595" s="1" t="s">
        <v>1504</v>
      </c>
      <c r="C1595" s="29" t="s">
        <v>3</v>
      </c>
      <c r="D1595" s="29" t="s">
        <v>3</v>
      </c>
      <c r="E1595" s="29" t="s">
        <v>2</v>
      </c>
      <c r="F1595" s="29" t="s">
        <v>2</v>
      </c>
      <c r="G1595" s="29" t="s">
        <v>2</v>
      </c>
      <c r="H1595" s="29" t="s">
        <v>2</v>
      </c>
      <c r="I1595" s="29" t="s">
        <v>3</v>
      </c>
      <c r="J1595" s="30">
        <v>3</v>
      </c>
      <c r="K1595" s="29" t="s">
        <v>2</v>
      </c>
      <c r="L1595" s="29" t="s">
        <v>2</v>
      </c>
      <c r="M1595" s="29" t="s">
        <v>2</v>
      </c>
      <c r="N1595" s="29" t="s">
        <v>3</v>
      </c>
      <c r="O1595" s="1"/>
      <c r="P1595" s="29" t="s">
        <v>4</v>
      </c>
      <c r="Q1595" s="29"/>
      <c r="R1595" s="85" t="s">
        <v>2</v>
      </c>
      <c r="S1595" s="85" t="s">
        <v>2</v>
      </c>
      <c r="T1595" s="117" t="str">
        <f t="shared" si="144"/>
        <v>ja</v>
      </c>
      <c r="U1595" s="117" t="str">
        <f t="shared" si="145"/>
        <v>ja</v>
      </c>
      <c r="V1595" s="142" t="s">
        <v>4575</v>
      </c>
      <c r="W1595" s="118">
        <f t="shared" si="146"/>
        <v>3</v>
      </c>
      <c r="X1595" s="117" t="str">
        <f t="shared" si="147"/>
        <v>OK</v>
      </c>
      <c r="Y1595" s="117" t="str">
        <f t="shared" si="148"/>
        <v>keine</v>
      </c>
      <c r="Z1595" s="117" t="str">
        <f t="shared" si="149"/>
        <v>OK</v>
      </c>
    </row>
    <row r="1596" spans="1:26" s="117" customFormat="1" ht="12.75" hidden="1" customHeight="1" x14ac:dyDescent="0.35">
      <c r="A1596" s="29" t="s">
        <v>3852</v>
      </c>
      <c r="B1596" s="1" t="s">
        <v>1447</v>
      </c>
      <c r="C1596" s="29" t="s">
        <v>3</v>
      </c>
      <c r="D1596" s="29" t="s">
        <v>3</v>
      </c>
      <c r="E1596" s="29" t="s">
        <v>2</v>
      </c>
      <c r="F1596" s="29" t="s">
        <v>2</v>
      </c>
      <c r="G1596" s="29" t="s">
        <v>2</v>
      </c>
      <c r="H1596" s="29" t="s">
        <v>2</v>
      </c>
      <c r="I1596" s="29" t="s">
        <v>3</v>
      </c>
      <c r="J1596" s="30">
        <v>1</v>
      </c>
      <c r="K1596" s="29" t="s">
        <v>2</v>
      </c>
      <c r="L1596" s="29" t="s">
        <v>2</v>
      </c>
      <c r="M1596" s="29" t="s">
        <v>2</v>
      </c>
      <c r="N1596" s="29" t="s">
        <v>3</v>
      </c>
      <c r="O1596" s="1"/>
      <c r="P1596" s="29" t="s">
        <v>4</v>
      </c>
      <c r="Q1596" s="29"/>
      <c r="R1596" s="85" t="s">
        <v>2</v>
      </c>
      <c r="S1596" s="85" t="s">
        <v>2</v>
      </c>
      <c r="T1596" s="117" t="str">
        <f t="shared" si="144"/>
        <v>ja</v>
      </c>
      <c r="U1596" s="117" t="str">
        <f t="shared" si="145"/>
        <v>ja</v>
      </c>
      <c r="V1596" s="142" t="s">
        <v>4590</v>
      </c>
      <c r="W1596" s="118">
        <f t="shared" si="146"/>
        <v>1</v>
      </c>
      <c r="X1596" s="117" t="str">
        <f t="shared" si="147"/>
        <v>OK</v>
      </c>
      <c r="Y1596" s="117" t="str">
        <f t="shared" si="148"/>
        <v>keine</v>
      </c>
      <c r="Z1596" s="117" t="str">
        <f t="shared" si="149"/>
        <v>OK</v>
      </c>
    </row>
    <row r="1597" spans="1:26" s="117" customFormat="1" ht="12.75" hidden="1" customHeight="1" x14ac:dyDescent="0.35">
      <c r="A1597" s="29" t="s">
        <v>3853</v>
      </c>
      <c r="B1597" s="1" t="s">
        <v>1448</v>
      </c>
      <c r="C1597" s="29" t="s">
        <v>3</v>
      </c>
      <c r="D1597" s="29" t="s">
        <v>3</v>
      </c>
      <c r="E1597" s="29" t="s">
        <v>2</v>
      </c>
      <c r="F1597" s="29" t="s">
        <v>2</v>
      </c>
      <c r="G1597" s="29" t="s">
        <v>2</v>
      </c>
      <c r="H1597" s="29" t="s">
        <v>2</v>
      </c>
      <c r="I1597" s="133" t="s">
        <v>3</v>
      </c>
      <c r="J1597" s="134">
        <v>3</v>
      </c>
      <c r="K1597" s="29" t="s">
        <v>2</v>
      </c>
      <c r="L1597" s="29" t="s">
        <v>2</v>
      </c>
      <c r="M1597" s="29" t="s">
        <v>2</v>
      </c>
      <c r="N1597" s="29" t="s">
        <v>3</v>
      </c>
      <c r="O1597" s="1"/>
      <c r="P1597" s="29" t="s">
        <v>4</v>
      </c>
      <c r="Q1597" s="29"/>
      <c r="R1597" s="85" t="s">
        <v>2</v>
      </c>
      <c r="S1597" s="85" t="s">
        <v>2</v>
      </c>
      <c r="T1597" s="117" t="str">
        <f t="shared" si="144"/>
        <v>ja</v>
      </c>
      <c r="U1597" s="117" t="str">
        <f t="shared" si="145"/>
        <v>ja</v>
      </c>
      <c r="V1597" s="142" t="s">
        <v>4590</v>
      </c>
      <c r="W1597" s="118">
        <f t="shared" si="146"/>
        <v>3</v>
      </c>
      <c r="X1597" s="117" t="str">
        <f t="shared" si="147"/>
        <v>OK</v>
      </c>
      <c r="Y1597" s="117" t="str">
        <f t="shared" si="148"/>
        <v>keine</v>
      </c>
      <c r="Z1597" s="117" t="str">
        <f t="shared" si="149"/>
        <v>OK</v>
      </c>
    </row>
    <row r="1598" spans="1:26" s="117" customFormat="1" ht="12.75" hidden="1" customHeight="1" x14ac:dyDescent="0.35">
      <c r="A1598" s="29" t="s">
        <v>3854</v>
      </c>
      <c r="B1598" s="1" t="s">
        <v>196</v>
      </c>
      <c r="C1598" s="29" t="s">
        <v>3</v>
      </c>
      <c r="D1598" s="29" t="s">
        <v>3</v>
      </c>
      <c r="E1598" s="29" t="s">
        <v>2</v>
      </c>
      <c r="F1598" s="29" t="s">
        <v>2</v>
      </c>
      <c r="G1598" s="29" t="s">
        <v>2</v>
      </c>
      <c r="H1598" s="29" t="s">
        <v>2</v>
      </c>
      <c r="I1598" s="29" t="s">
        <v>3</v>
      </c>
      <c r="J1598" s="30">
        <v>2</v>
      </c>
      <c r="K1598" s="29" t="s">
        <v>2</v>
      </c>
      <c r="L1598" s="29" t="s">
        <v>2</v>
      </c>
      <c r="M1598" s="29" t="s">
        <v>2</v>
      </c>
      <c r="N1598" s="29" t="s">
        <v>3</v>
      </c>
      <c r="O1598" s="1"/>
      <c r="P1598" s="29" t="s">
        <v>4</v>
      </c>
      <c r="Q1598" s="29"/>
      <c r="R1598" s="85" t="s">
        <v>2</v>
      </c>
      <c r="S1598" s="85" t="s">
        <v>2</v>
      </c>
      <c r="T1598" s="117" t="str">
        <f t="shared" si="144"/>
        <v>ja</v>
      </c>
      <c r="U1598" s="117" t="str">
        <f t="shared" si="145"/>
        <v>ja</v>
      </c>
      <c r="V1598" s="142" t="s">
        <v>4577</v>
      </c>
      <c r="W1598" s="118">
        <f t="shared" si="146"/>
        <v>2</v>
      </c>
      <c r="X1598" s="117" t="str">
        <f t="shared" si="147"/>
        <v>OK</v>
      </c>
      <c r="Y1598" s="117" t="str">
        <f t="shared" si="148"/>
        <v>keine</v>
      </c>
      <c r="Z1598" s="117" t="str">
        <f t="shared" si="149"/>
        <v>OK</v>
      </c>
    </row>
    <row r="1599" spans="1:26" s="117" customFormat="1" ht="12.75" hidden="1" customHeight="1" x14ac:dyDescent="0.35">
      <c r="A1599" s="29" t="s">
        <v>3855</v>
      </c>
      <c r="B1599" s="1" t="s">
        <v>1402</v>
      </c>
      <c r="C1599" s="29" t="s">
        <v>3</v>
      </c>
      <c r="D1599" s="29" t="s">
        <v>3</v>
      </c>
      <c r="E1599" s="29" t="s">
        <v>2</v>
      </c>
      <c r="F1599" s="29" t="s">
        <v>2</v>
      </c>
      <c r="G1599" s="29" t="s">
        <v>2</v>
      </c>
      <c r="H1599" s="29" t="s">
        <v>2</v>
      </c>
      <c r="I1599" s="29" t="s">
        <v>3</v>
      </c>
      <c r="J1599" s="30">
        <v>1</v>
      </c>
      <c r="K1599" s="29" t="s">
        <v>2</v>
      </c>
      <c r="L1599" s="29" t="s">
        <v>2</v>
      </c>
      <c r="M1599" s="29" t="s">
        <v>2</v>
      </c>
      <c r="N1599" s="29" t="s">
        <v>3</v>
      </c>
      <c r="O1599" s="1"/>
      <c r="P1599" s="29" t="s">
        <v>4</v>
      </c>
      <c r="Q1599" s="29"/>
      <c r="R1599" s="85" t="s">
        <v>2</v>
      </c>
      <c r="S1599" s="85" t="s">
        <v>2</v>
      </c>
      <c r="T1599" s="117" t="str">
        <f t="shared" si="144"/>
        <v>ja</v>
      </c>
      <c r="U1599" s="117" t="str">
        <f t="shared" si="145"/>
        <v>ja</v>
      </c>
      <c r="V1599" s="142" t="s">
        <v>4608</v>
      </c>
      <c r="W1599" s="118">
        <f t="shared" si="146"/>
        <v>1</v>
      </c>
      <c r="X1599" s="117" t="str">
        <f t="shared" si="147"/>
        <v>OK</v>
      </c>
      <c r="Y1599" s="117" t="str">
        <f t="shared" si="148"/>
        <v>keine</v>
      </c>
      <c r="Z1599" s="117" t="str">
        <f t="shared" si="149"/>
        <v>OK</v>
      </c>
    </row>
    <row r="1600" spans="1:26" s="117" customFormat="1" ht="12.75" hidden="1" customHeight="1" x14ac:dyDescent="0.35">
      <c r="A1600" s="29" t="s">
        <v>3856</v>
      </c>
      <c r="B1600" s="1" t="s">
        <v>1449</v>
      </c>
      <c r="C1600" s="29" t="s">
        <v>3</v>
      </c>
      <c r="D1600" s="29" t="s">
        <v>3</v>
      </c>
      <c r="E1600" s="29" t="s">
        <v>2</v>
      </c>
      <c r="F1600" s="29" t="s">
        <v>2</v>
      </c>
      <c r="G1600" s="29" t="s">
        <v>2</v>
      </c>
      <c r="H1600" s="29" t="s">
        <v>2</v>
      </c>
      <c r="I1600" s="29" t="s">
        <v>3</v>
      </c>
      <c r="J1600" s="30">
        <v>1</v>
      </c>
      <c r="K1600" s="29" t="s">
        <v>2</v>
      </c>
      <c r="L1600" s="29" t="s">
        <v>2</v>
      </c>
      <c r="M1600" s="29" t="s">
        <v>2</v>
      </c>
      <c r="N1600" s="29" t="s">
        <v>3</v>
      </c>
      <c r="O1600" s="1"/>
      <c r="P1600" s="29" t="s">
        <v>4</v>
      </c>
      <c r="Q1600" s="29"/>
      <c r="R1600" s="85" t="s">
        <v>2</v>
      </c>
      <c r="S1600" s="85" t="s">
        <v>2</v>
      </c>
      <c r="T1600" s="117" t="str">
        <f t="shared" si="144"/>
        <v>ja</v>
      </c>
      <c r="U1600" s="117" t="str">
        <f t="shared" si="145"/>
        <v>ja</v>
      </c>
      <c r="V1600" s="142" t="s">
        <v>4590</v>
      </c>
      <c r="W1600" s="118">
        <f t="shared" si="146"/>
        <v>1</v>
      </c>
      <c r="X1600" s="117" t="str">
        <f t="shared" si="147"/>
        <v>OK</v>
      </c>
      <c r="Y1600" s="117" t="str">
        <f t="shared" si="148"/>
        <v>keine</v>
      </c>
      <c r="Z1600" s="117" t="str">
        <f t="shared" si="149"/>
        <v>OK</v>
      </c>
    </row>
    <row r="1601" spans="1:26" s="117" customFormat="1" ht="12.75" hidden="1" customHeight="1" x14ac:dyDescent="0.35">
      <c r="A1601" s="29" t="s">
        <v>3857</v>
      </c>
      <c r="B1601" s="1" t="s">
        <v>1785</v>
      </c>
      <c r="C1601" s="29" t="s">
        <v>3</v>
      </c>
      <c r="D1601" s="29" t="s">
        <v>3</v>
      </c>
      <c r="E1601" s="29" t="s">
        <v>2</v>
      </c>
      <c r="F1601" s="29" t="s">
        <v>2</v>
      </c>
      <c r="G1601" s="29" t="s">
        <v>2</v>
      </c>
      <c r="H1601" s="29" t="s">
        <v>2</v>
      </c>
      <c r="I1601" s="29" t="s">
        <v>3</v>
      </c>
      <c r="J1601" s="30">
        <v>1</v>
      </c>
      <c r="K1601" s="29" t="s">
        <v>2</v>
      </c>
      <c r="L1601" s="29" t="s">
        <v>2</v>
      </c>
      <c r="M1601" s="29" t="s">
        <v>2</v>
      </c>
      <c r="N1601" s="29" t="s">
        <v>3</v>
      </c>
      <c r="O1601" s="1"/>
      <c r="P1601" s="29" t="s">
        <v>4</v>
      </c>
      <c r="Q1601" s="29"/>
      <c r="R1601" s="85" t="s">
        <v>2</v>
      </c>
      <c r="S1601" s="85" t="s">
        <v>2</v>
      </c>
      <c r="T1601" s="117" t="str">
        <f t="shared" si="144"/>
        <v>ja</v>
      </c>
      <c r="U1601" s="117" t="str">
        <f t="shared" si="145"/>
        <v>ja</v>
      </c>
      <c r="V1601" s="142" t="s">
        <v>4606</v>
      </c>
      <c r="W1601" s="118">
        <f t="shared" si="146"/>
        <v>1</v>
      </c>
      <c r="X1601" s="117" t="str">
        <f t="shared" si="147"/>
        <v>OK</v>
      </c>
      <c r="Y1601" s="117" t="str">
        <f t="shared" si="148"/>
        <v>keine</v>
      </c>
      <c r="Z1601" s="117" t="str">
        <f t="shared" si="149"/>
        <v>OK</v>
      </c>
    </row>
    <row r="1602" spans="1:26" s="117" customFormat="1" ht="12.75" hidden="1" customHeight="1" x14ac:dyDescent="0.35">
      <c r="A1602" s="29" t="s">
        <v>3858</v>
      </c>
      <c r="B1602" s="1" t="s">
        <v>1786</v>
      </c>
      <c r="C1602" s="29" t="s">
        <v>3</v>
      </c>
      <c r="D1602" s="29" t="s">
        <v>3</v>
      </c>
      <c r="E1602" s="29" t="s">
        <v>2</v>
      </c>
      <c r="F1602" s="29" t="s">
        <v>2</v>
      </c>
      <c r="G1602" s="29" t="s">
        <v>2</v>
      </c>
      <c r="H1602" s="29" t="s">
        <v>2</v>
      </c>
      <c r="I1602" s="29" t="s">
        <v>3</v>
      </c>
      <c r="J1602" s="30">
        <v>1</v>
      </c>
      <c r="K1602" s="29" t="s">
        <v>2</v>
      </c>
      <c r="L1602" s="29" t="s">
        <v>2</v>
      </c>
      <c r="M1602" s="29" t="s">
        <v>2</v>
      </c>
      <c r="N1602" s="29" t="s">
        <v>3</v>
      </c>
      <c r="O1602" s="1"/>
      <c r="P1602" s="29" t="s">
        <v>4</v>
      </c>
      <c r="Q1602" s="29"/>
      <c r="R1602" s="85" t="s">
        <v>2</v>
      </c>
      <c r="S1602" s="85" t="s">
        <v>2</v>
      </c>
      <c r="T1602" s="117" t="str">
        <f t="shared" ref="T1602:T1665" si="150">IF(AND(C1602="nein",D1602="nein",E1602="nein",F1602="nein",G1602="nein",H1602="nein",I1602="nein",K1602="nein",L1602="nein",M1602="nein",N1602="nein"),"nein","ja")</f>
        <v>ja</v>
      </c>
      <c r="U1602" s="117" t="str">
        <f t="shared" ref="U1602:U1665" si="151">IF(OR(C1602="ja",D1602="ja",G1602="ja",A1602="8100"),"ja","nein")</f>
        <v>ja</v>
      </c>
      <c r="V1602" s="142" t="s">
        <v>4590</v>
      </c>
      <c r="W1602" s="118">
        <f t="shared" si="146"/>
        <v>1</v>
      </c>
      <c r="X1602" s="117" t="str">
        <f t="shared" si="147"/>
        <v>OK</v>
      </c>
      <c r="Y1602" s="117" t="str">
        <f t="shared" si="148"/>
        <v>keine</v>
      </c>
      <c r="Z1602" s="117" t="str">
        <f t="shared" si="149"/>
        <v>OK</v>
      </c>
    </row>
    <row r="1603" spans="1:26" s="117" customFormat="1" ht="12.75" hidden="1" customHeight="1" x14ac:dyDescent="0.35">
      <c r="A1603" s="29" t="s">
        <v>3859</v>
      </c>
      <c r="B1603" s="1" t="s">
        <v>653</v>
      </c>
      <c r="C1603" s="29" t="s">
        <v>3</v>
      </c>
      <c r="D1603" s="29" t="s">
        <v>3</v>
      </c>
      <c r="E1603" s="29" t="s">
        <v>2</v>
      </c>
      <c r="F1603" s="29" t="s">
        <v>2</v>
      </c>
      <c r="G1603" s="29" t="s">
        <v>2</v>
      </c>
      <c r="H1603" s="29" t="s">
        <v>2</v>
      </c>
      <c r="I1603" s="29" t="s">
        <v>2</v>
      </c>
      <c r="J1603" s="30" t="s">
        <v>2</v>
      </c>
      <c r="K1603" s="29" t="s">
        <v>2</v>
      </c>
      <c r="L1603" s="29" t="s">
        <v>2</v>
      </c>
      <c r="M1603" s="29" t="s">
        <v>2</v>
      </c>
      <c r="N1603" s="29" t="s">
        <v>3</v>
      </c>
      <c r="O1603" s="1" t="s">
        <v>2409</v>
      </c>
      <c r="P1603" s="29" t="s">
        <v>58</v>
      </c>
      <c r="Q1603" s="29"/>
      <c r="R1603" s="85" t="s">
        <v>2</v>
      </c>
      <c r="S1603" s="85" t="s">
        <v>2</v>
      </c>
      <c r="T1603" s="117" t="str">
        <f t="shared" si="150"/>
        <v>ja</v>
      </c>
      <c r="U1603" s="117" t="str">
        <f t="shared" si="151"/>
        <v>ja</v>
      </c>
      <c r="V1603" s="142" t="s">
        <v>4579</v>
      </c>
      <c r="W1603" s="118" t="str">
        <f t="shared" ref="W1603:W1666" si="152">J1603</f>
        <v>nein</v>
      </c>
      <c r="X1603" s="117" t="str">
        <f t="shared" ref="X1603:X1666" si="153">IF(J1603=W1603,"OK","NICHT OK!")</f>
        <v>OK</v>
      </c>
      <c r="Y1603" s="117" t="str">
        <f t="shared" ref="Y1603:Y1666" si="154">P1603</f>
        <v>1194/1199</v>
      </c>
      <c r="Z1603" s="117" t="str">
        <f t="shared" ref="Z1603:Z1666" si="155">IF(P1603=Y1603,"OK","NICHT OK!")</f>
        <v>OK</v>
      </c>
    </row>
    <row r="1604" spans="1:26" s="117" customFormat="1" ht="12.75" customHeight="1" x14ac:dyDescent="0.35">
      <c r="A1604" s="29" t="s">
        <v>3860</v>
      </c>
      <c r="B1604" s="1" t="s">
        <v>1772</v>
      </c>
      <c r="C1604" s="29" t="s">
        <v>3</v>
      </c>
      <c r="D1604" s="29" t="s">
        <v>3</v>
      </c>
      <c r="E1604" s="29" t="s">
        <v>2</v>
      </c>
      <c r="F1604" s="29" t="s">
        <v>2</v>
      </c>
      <c r="G1604" s="29" t="s">
        <v>2</v>
      </c>
      <c r="H1604" s="29" t="s">
        <v>2</v>
      </c>
      <c r="I1604" s="29" t="s">
        <v>2</v>
      </c>
      <c r="J1604" s="30" t="s">
        <v>2</v>
      </c>
      <c r="K1604" s="29" t="s">
        <v>2</v>
      </c>
      <c r="L1604" s="29" t="s">
        <v>2</v>
      </c>
      <c r="M1604" s="29" t="s">
        <v>2</v>
      </c>
      <c r="N1604" s="29" t="s">
        <v>3</v>
      </c>
      <c r="O1604" s="1" t="s">
        <v>4469</v>
      </c>
      <c r="P1604" s="29" t="s">
        <v>4</v>
      </c>
      <c r="Q1604" s="29" t="s">
        <v>4443</v>
      </c>
      <c r="R1604" s="85" t="s">
        <v>3</v>
      </c>
      <c r="S1604" s="85" t="s">
        <v>3</v>
      </c>
      <c r="T1604" s="117" t="str">
        <f t="shared" si="150"/>
        <v>ja</v>
      </c>
      <c r="U1604" s="117" t="str">
        <f t="shared" si="151"/>
        <v>ja</v>
      </c>
      <c r="V1604" s="142" t="s">
        <v>4579</v>
      </c>
      <c r="W1604" s="118" t="str">
        <f t="shared" si="152"/>
        <v>nein</v>
      </c>
      <c r="X1604" s="117" t="str">
        <f t="shared" si="153"/>
        <v>OK</v>
      </c>
      <c r="Y1604" s="117" t="str">
        <f t="shared" si="154"/>
        <v>keine</v>
      </c>
      <c r="Z1604" s="117" t="str">
        <f t="shared" si="155"/>
        <v>OK</v>
      </c>
    </row>
    <row r="1605" spans="1:26" s="117" customFormat="1" ht="12.75" customHeight="1" x14ac:dyDescent="0.35">
      <c r="A1605" s="29" t="s">
        <v>3861</v>
      </c>
      <c r="B1605" s="1" t="s">
        <v>1773</v>
      </c>
      <c r="C1605" s="29" t="s">
        <v>3</v>
      </c>
      <c r="D1605" s="29" t="s">
        <v>3</v>
      </c>
      <c r="E1605" s="29" t="s">
        <v>2</v>
      </c>
      <c r="F1605" s="29" t="s">
        <v>2</v>
      </c>
      <c r="G1605" s="29" t="s">
        <v>3</v>
      </c>
      <c r="H1605" s="29" t="s">
        <v>2</v>
      </c>
      <c r="I1605" s="30" t="s">
        <v>3</v>
      </c>
      <c r="J1605" s="30">
        <v>1</v>
      </c>
      <c r="K1605" s="29" t="s">
        <v>2</v>
      </c>
      <c r="L1605" s="29" t="s">
        <v>2</v>
      </c>
      <c r="M1605" s="29" t="s">
        <v>2</v>
      </c>
      <c r="N1605" s="29" t="s">
        <v>3</v>
      </c>
      <c r="O1605" s="1" t="s">
        <v>4468</v>
      </c>
      <c r="P1605" s="29" t="s">
        <v>4</v>
      </c>
      <c r="Q1605" s="29" t="s">
        <v>4442</v>
      </c>
      <c r="R1605" s="85" t="s">
        <v>3</v>
      </c>
      <c r="S1605" s="85" t="s">
        <v>3</v>
      </c>
      <c r="T1605" s="117" t="str">
        <f t="shared" si="150"/>
        <v>ja</v>
      </c>
      <c r="U1605" s="117" t="str">
        <f t="shared" si="151"/>
        <v>ja</v>
      </c>
      <c r="V1605" s="142" t="s">
        <v>4579</v>
      </c>
      <c r="W1605" s="118">
        <f t="shared" si="152"/>
        <v>1</v>
      </c>
      <c r="X1605" s="117" t="str">
        <f t="shared" si="153"/>
        <v>OK</v>
      </c>
      <c r="Y1605" s="117" t="str">
        <f t="shared" si="154"/>
        <v>keine</v>
      </c>
      <c r="Z1605" s="117" t="str">
        <f t="shared" si="155"/>
        <v>OK</v>
      </c>
    </row>
    <row r="1606" spans="1:26" s="117" customFormat="1" ht="12.75" customHeight="1" x14ac:dyDescent="0.35">
      <c r="A1606" s="29" t="s">
        <v>3862</v>
      </c>
      <c r="B1606" s="1" t="s">
        <v>1774</v>
      </c>
      <c r="C1606" s="29" t="s">
        <v>3</v>
      </c>
      <c r="D1606" s="29" t="s">
        <v>3</v>
      </c>
      <c r="E1606" s="29" t="s">
        <v>2</v>
      </c>
      <c r="F1606" s="29" t="s">
        <v>2</v>
      </c>
      <c r="G1606" s="29" t="s">
        <v>3</v>
      </c>
      <c r="H1606" s="29" t="s">
        <v>2</v>
      </c>
      <c r="I1606" s="30" t="s">
        <v>3</v>
      </c>
      <c r="J1606" s="30">
        <v>1</v>
      </c>
      <c r="K1606" s="29" t="s">
        <v>2</v>
      </c>
      <c r="L1606" s="29" t="s">
        <v>2</v>
      </c>
      <c r="M1606" s="29" t="s">
        <v>2</v>
      </c>
      <c r="N1606" s="29" t="s">
        <v>3</v>
      </c>
      <c r="O1606" s="1" t="s">
        <v>4468</v>
      </c>
      <c r="P1606" s="29" t="s">
        <v>4</v>
      </c>
      <c r="Q1606" s="29" t="s">
        <v>4442</v>
      </c>
      <c r="R1606" s="85" t="s">
        <v>3</v>
      </c>
      <c r="S1606" s="85" t="s">
        <v>3</v>
      </c>
      <c r="T1606" s="117" t="str">
        <f t="shared" si="150"/>
        <v>ja</v>
      </c>
      <c r="U1606" s="117" t="str">
        <f t="shared" si="151"/>
        <v>ja</v>
      </c>
      <c r="V1606" s="142" t="s">
        <v>4579</v>
      </c>
      <c r="W1606" s="118">
        <f t="shared" si="152"/>
        <v>1</v>
      </c>
      <c r="X1606" s="117" t="str">
        <f t="shared" si="153"/>
        <v>OK</v>
      </c>
      <c r="Y1606" s="117" t="str">
        <f t="shared" si="154"/>
        <v>keine</v>
      </c>
      <c r="Z1606" s="117" t="str">
        <f t="shared" si="155"/>
        <v>OK</v>
      </c>
    </row>
    <row r="1607" spans="1:26" s="117" customFormat="1" ht="12.75" customHeight="1" x14ac:dyDescent="0.35">
      <c r="A1607" s="29" t="s">
        <v>3863</v>
      </c>
      <c r="B1607" s="1" t="s">
        <v>1775</v>
      </c>
      <c r="C1607" s="29" t="s">
        <v>3</v>
      </c>
      <c r="D1607" s="29" t="s">
        <v>3</v>
      </c>
      <c r="E1607" s="29" t="s">
        <v>2</v>
      </c>
      <c r="F1607" s="29" t="s">
        <v>2</v>
      </c>
      <c r="G1607" s="29" t="s">
        <v>3</v>
      </c>
      <c r="H1607" s="29" t="s">
        <v>2</v>
      </c>
      <c r="I1607" s="29" t="s">
        <v>3</v>
      </c>
      <c r="J1607" s="30">
        <v>1</v>
      </c>
      <c r="K1607" s="29" t="s">
        <v>2</v>
      </c>
      <c r="L1607" s="29" t="s">
        <v>2</v>
      </c>
      <c r="M1607" s="29" t="s">
        <v>2</v>
      </c>
      <c r="N1607" s="29" t="s">
        <v>3</v>
      </c>
      <c r="O1607" s="1" t="s">
        <v>4468</v>
      </c>
      <c r="P1607" s="29" t="s">
        <v>4</v>
      </c>
      <c r="Q1607" s="29" t="s">
        <v>4442</v>
      </c>
      <c r="R1607" s="85" t="s">
        <v>3</v>
      </c>
      <c r="S1607" s="85" t="s">
        <v>3</v>
      </c>
      <c r="T1607" s="117" t="str">
        <f t="shared" si="150"/>
        <v>ja</v>
      </c>
      <c r="U1607" s="117" t="str">
        <f t="shared" si="151"/>
        <v>ja</v>
      </c>
      <c r="V1607" s="142" t="s">
        <v>4579</v>
      </c>
      <c r="W1607" s="118">
        <f t="shared" si="152"/>
        <v>1</v>
      </c>
      <c r="X1607" s="117" t="str">
        <f t="shared" si="153"/>
        <v>OK</v>
      </c>
      <c r="Y1607" s="117" t="str">
        <f t="shared" si="154"/>
        <v>keine</v>
      </c>
      <c r="Z1607" s="117" t="str">
        <f t="shared" si="155"/>
        <v>OK</v>
      </c>
    </row>
    <row r="1608" spans="1:26" s="117" customFormat="1" ht="12.75" hidden="1" customHeight="1" x14ac:dyDescent="0.35">
      <c r="A1608" s="29" t="s">
        <v>3864</v>
      </c>
      <c r="B1608" s="1" t="s">
        <v>1303</v>
      </c>
      <c r="C1608" s="29" t="s">
        <v>3</v>
      </c>
      <c r="D1608" s="29" t="s">
        <v>3</v>
      </c>
      <c r="E1608" s="29" t="s">
        <v>2</v>
      </c>
      <c r="F1608" s="29" t="s">
        <v>2</v>
      </c>
      <c r="G1608" s="29" t="s">
        <v>2</v>
      </c>
      <c r="H1608" s="29" t="s">
        <v>2</v>
      </c>
      <c r="I1608" s="29" t="s">
        <v>3</v>
      </c>
      <c r="J1608" s="30">
        <v>1</v>
      </c>
      <c r="K1608" s="29" t="s">
        <v>2</v>
      </c>
      <c r="L1608" s="29" t="s">
        <v>2</v>
      </c>
      <c r="M1608" s="29" t="s">
        <v>2</v>
      </c>
      <c r="N1608" s="29" t="s">
        <v>3</v>
      </c>
      <c r="O1608" s="1"/>
      <c r="P1608" s="29">
        <v>1198</v>
      </c>
      <c r="Q1608" s="29"/>
      <c r="R1608" s="85" t="s">
        <v>3</v>
      </c>
      <c r="S1608" s="85" t="s">
        <v>3</v>
      </c>
      <c r="T1608" s="117" t="str">
        <f t="shared" si="150"/>
        <v>ja</v>
      </c>
      <c r="U1608" s="117" t="str">
        <f t="shared" si="151"/>
        <v>ja</v>
      </c>
      <c r="V1608" s="142" t="s">
        <v>4622</v>
      </c>
      <c r="W1608" s="118">
        <f t="shared" si="152"/>
        <v>1</v>
      </c>
      <c r="X1608" s="117" t="str">
        <f t="shared" si="153"/>
        <v>OK</v>
      </c>
      <c r="Y1608" s="117">
        <f t="shared" si="154"/>
        <v>1198</v>
      </c>
      <c r="Z1608" s="117" t="str">
        <f t="shared" si="155"/>
        <v>OK</v>
      </c>
    </row>
    <row r="1609" spans="1:26" s="117" customFormat="1" ht="12.75" hidden="1" customHeight="1" x14ac:dyDescent="0.35">
      <c r="A1609" s="29" t="s">
        <v>3865</v>
      </c>
      <c r="B1609" s="1" t="s">
        <v>1279</v>
      </c>
      <c r="C1609" s="29" t="s">
        <v>3</v>
      </c>
      <c r="D1609" s="29" t="s">
        <v>3</v>
      </c>
      <c r="E1609" s="29" t="s">
        <v>2</v>
      </c>
      <c r="F1609" s="29" t="s">
        <v>2</v>
      </c>
      <c r="G1609" s="29" t="s">
        <v>2</v>
      </c>
      <c r="H1609" s="29" t="s">
        <v>2</v>
      </c>
      <c r="I1609" s="29" t="s">
        <v>3</v>
      </c>
      <c r="J1609" s="30">
        <v>1</v>
      </c>
      <c r="K1609" s="29" t="s">
        <v>2</v>
      </c>
      <c r="L1609" s="29" t="s">
        <v>2</v>
      </c>
      <c r="M1609" s="29" t="s">
        <v>2</v>
      </c>
      <c r="N1609" s="29" t="s">
        <v>3</v>
      </c>
      <c r="O1609" s="1"/>
      <c r="P1609" s="29" t="s">
        <v>4</v>
      </c>
      <c r="Q1609" s="29"/>
      <c r="R1609" s="85" t="s">
        <v>2</v>
      </c>
      <c r="S1609" s="85" t="s">
        <v>2</v>
      </c>
      <c r="T1609" s="117" t="str">
        <f t="shared" si="150"/>
        <v>ja</v>
      </c>
      <c r="U1609" s="117" t="str">
        <f t="shared" si="151"/>
        <v>ja</v>
      </c>
      <c r="V1609" s="142" t="s">
        <v>4590</v>
      </c>
      <c r="W1609" s="118">
        <f t="shared" si="152"/>
        <v>1</v>
      </c>
      <c r="X1609" s="117" t="str">
        <f t="shared" si="153"/>
        <v>OK</v>
      </c>
      <c r="Y1609" s="117" t="str">
        <f t="shared" si="154"/>
        <v>keine</v>
      </c>
      <c r="Z1609" s="117" t="str">
        <f t="shared" si="155"/>
        <v>OK</v>
      </c>
    </row>
    <row r="1610" spans="1:26" s="117" customFormat="1" ht="12.75" hidden="1" customHeight="1" x14ac:dyDescent="0.35">
      <c r="A1610" s="29" t="s">
        <v>3866</v>
      </c>
      <c r="B1610" s="1" t="s">
        <v>1747</v>
      </c>
      <c r="C1610" s="29" t="s">
        <v>3</v>
      </c>
      <c r="D1610" s="29" t="s">
        <v>3</v>
      </c>
      <c r="E1610" s="29" t="s">
        <v>2</v>
      </c>
      <c r="F1610" s="29" t="s">
        <v>2</v>
      </c>
      <c r="G1610" s="29" t="s">
        <v>2</v>
      </c>
      <c r="H1610" s="29" t="s">
        <v>2</v>
      </c>
      <c r="I1610" s="29" t="s">
        <v>3</v>
      </c>
      <c r="J1610" s="30">
        <v>3</v>
      </c>
      <c r="K1610" s="29" t="s">
        <v>2</v>
      </c>
      <c r="L1610" s="29" t="s">
        <v>2</v>
      </c>
      <c r="M1610" s="29" t="s">
        <v>2</v>
      </c>
      <c r="N1610" s="29" t="s">
        <v>3</v>
      </c>
      <c r="O1610" s="1"/>
      <c r="P1610" s="29" t="s">
        <v>4</v>
      </c>
      <c r="Q1610" s="29"/>
      <c r="R1610" s="85" t="s">
        <v>2</v>
      </c>
      <c r="S1610" s="85" t="s">
        <v>2</v>
      </c>
      <c r="T1610" s="117" t="str">
        <f t="shared" si="150"/>
        <v>ja</v>
      </c>
      <c r="U1610" s="117" t="str">
        <f t="shared" si="151"/>
        <v>ja</v>
      </c>
      <c r="V1610" s="142" t="s">
        <v>4591</v>
      </c>
      <c r="W1610" s="118">
        <f t="shared" si="152"/>
        <v>3</v>
      </c>
      <c r="X1610" s="117" t="str">
        <f t="shared" si="153"/>
        <v>OK</v>
      </c>
      <c r="Y1610" s="117" t="str">
        <f t="shared" si="154"/>
        <v>keine</v>
      </c>
      <c r="Z1610" s="117" t="str">
        <f t="shared" si="155"/>
        <v>OK</v>
      </c>
    </row>
    <row r="1611" spans="1:26" s="117" customFormat="1" ht="12.75" hidden="1" customHeight="1" x14ac:dyDescent="0.35">
      <c r="A1611" s="29" t="s">
        <v>3867</v>
      </c>
      <c r="B1611" s="1" t="s">
        <v>684</v>
      </c>
      <c r="C1611" s="29" t="s">
        <v>3</v>
      </c>
      <c r="D1611" s="29" t="s">
        <v>3</v>
      </c>
      <c r="E1611" s="29" t="s">
        <v>2</v>
      </c>
      <c r="F1611" s="29" t="s">
        <v>2</v>
      </c>
      <c r="G1611" s="29" t="s">
        <v>2</v>
      </c>
      <c r="H1611" s="29" t="s">
        <v>2</v>
      </c>
      <c r="I1611" s="133" t="s">
        <v>3</v>
      </c>
      <c r="J1611" s="134">
        <v>1</v>
      </c>
      <c r="K1611" s="29" t="s">
        <v>2</v>
      </c>
      <c r="L1611" s="29" t="s">
        <v>2</v>
      </c>
      <c r="M1611" s="29" t="s">
        <v>2</v>
      </c>
      <c r="N1611" s="29" t="s">
        <v>3</v>
      </c>
      <c r="O1611" s="1"/>
      <c r="P1611" s="29" t="s">
        <v>4</v>
      </c>
      <c r="Q1611" s="29"/>
      <c r="R1611" s="85" t="s">
        <v>2</v>
      </c>
      <c r="S1611" s="85" t="s">
        <v>2</v>
      </c>
      <c r="T1611" s="117" t="str">
        <f t="shared" si="150"/>
        <v>ja</v>
      </c>
      <c r="U1611" s="117" t="str">
        <f t="shared" si="151"/>
        <v>ja</v>
      </c>
      <c r="V1611" s="142" t="s">
        <v>4610</v>
      </c>
      <c r="W1611" s="118">
        <f t="shared" si="152"/>
        <v>1</v>
      </c>
      <c r="X1611" s="117" t="str">
        <f t="shared" si="153"/>
        <v>OK</v>
      </c>
      <c r="Y1611" s="117" t="str">
        <f t="shared" si="154"/>
        <v>keine</v>
      </c>
      <c r="Z1611" s="117" t="str">
        <f t="shared" si="155"/>
        <v>OK</v>
      </c>
    </row>
    <row r="1612" spans="1:26" s="117" customFormat="1" ht="12.75" hidden="1" customHeight="1" x14ac:dyDescent="0.35">
      <c r="A1612" s="29" t="s">
        <v>3868</v>
      </c>
      <c r="B1612" s="1" t="s">
        <v>86</v>
      </c>
      <c r="C1612" s="29" t="s">
        <v>3</v>
      </c>
      <c r="D1612" s="29" t="s">
        <v>3</v>
      </c>
      <c r="E1612" s="29" t="s">
        <v>2</v>
      </c>
      <c r="F1612" s="29" t="s">
        <v>2</v>
      </c>
      <c r="G1612" s="29" t="s">
        <v>2</v>
      </c>
      <c r="H1612" s="29" t="s">
        <v>2</v>
      </c>
      <c r="I1612" s="29" t="s">
        <v>3</v>
      </c>
      <c r="J1612" s="30">
        <v>1</v>
      </c>
      <c r="K1612" s="29" t="s">
        <v>2</v>
      </c>
      <c r="L1612" s="29" t="s">
        <v>2</v>
      </c>
      <c r="M1612" s="29" t="s">
        <v>2</v>
      </c>
      <c r="N1612" s="29" t="s">
        <v>3</v>
      </c>
      <c r="O1612" s="1"/>
      <c r="P1612" s="29" t="s">
        <v>4</v>
      </c>
      <c r="Q1612" s="29"/>
      <c r="R1612" s="85" t="s">
        <v>2</v>
      </c>
      <c r="S1612" s="85" t="s">
        <v>2</v>
      </c>
      <c r="T1612" s="117" t="str">
        <f t="shared" si="150"/>
        <v>ja</v>
      </c>
      <c r="U1612" s="117" t="str">
        <f t="shared" si="151"/>
        <v>ja</v>
      </c>
      <c r="V1612" s="142" t="s">
        <v>4582</v>
      </c>
      <c r="W1612" s="118">
        <f t="shared" si="152"/>
        <v>1</v>
      </c>
      <c r="X1612" s="117" t="str">
        <f t="shared" si="153"/>
        <v>OK</v>
      </c>
      <c r="Y1612" s="117" t="str">
        <f t="shared" si="154"/>
        <v>keine</v>
      </c>
      <c r="Z1612" s="117" t="str">
        <f t="shared" si="155"/>
        <v>OK</v>
      </c>
    </row>
    <row r="1613" spans="1:26" s="117" customFormat="1" ht="12.75" hidden="1" customHeight="1" x14ac:dyDescent="0.35">
      <c r="A1613" s="29" t="s">
        <v>3869</v>
      </c>
      <c r="B1613" s="1" t="s">
        <v>1574</v>
      </c>
      <c r="C1613" s="29" t="s">
        <v>3</v>
      </c>
      <c r="D1613" s="29" t="s">
        <v>3</v>
      </c>
      <c r="E1613" s="29" t="s">
        <v>2</v>
      </c>
      <c r="F1613" s="29" t="s">
        <v>2</v>
      </c>
      <c r="G1613" s="29" t="s">
        <v>2</v>
      </c>
      <c r="H1613" s="29" t="s">
        <v>2</v>
      </c>
      <c r="I1613" s="29" t="s">
        <v>3</v>
      </c>
      <c r="J1613" s="30">
        <v>1</v>
      </c>
      <c r="K1613" s="29" t="s">
        <v>2</v>
      </c>
      <c r="L1613" s="29" t="s">
        <v>2</v>
      </c>
      <c r="M1613" s="29" t="s">
        <v>2</v>
      </c>
      <c r="N1613" s="29" t="s">
        <v>3</v>
      </c>
      <c r="O1613" s="1"/>
      <c r="P1613" s="29" t="s">
        <v>4</v>
      </c>
      <c r="Q1613" s="29"/>
      <c r="R1613" s="85" t="s">
        <v>2</v>
      </c>
      <c r="S1613" s="85" t="s">
        <v>2</v>
      </c>
      <c r="T1613" s="117" t="str">
        <f t="shared" si="150"/>
        <v>ja</v>
      </c>
      <c r="U1613" s="117" t="str">
        <f t="shared" si="151"/>
        <v>ja</v>
      </c>
      <c r="V1613" s="142" t="s">
        <v>4573</v>
      </c>
      <c r="W1613" s="118">
        <f t="shared" si="152"/>
        <v>1</v>
      </c>
      <c r="X1613" s="117" t="str">
        <f t="shared" si="153"/>
        <v>OK</v>
      </c>
      <c r="Y1613" s="117" t="str">
        <f t="shared" si="154"/>
        <v>keine</v>
      </c>
      <c r="Z1613" s="117" t="str">
        <f t="shared" si="155"/>
        <v>OK</v>
      </c>
    </row>
    <row r="1614" spans="1:26" s="117" customFormat="1" ht="12.75" hidden="1" customHeight="1" x14ac:dyDescent="0.35">
      <c r="A1614" s="29" t="s">
        <v>3870</v>
      </c>
      <c r="B1614" s="1" t="s">
        <v>454</v>
      </c>
      <c r="C1614" s="29" t="s">
        <v>3</v>
      </c>
      <c r="D1614" s="29" t="s">
        <v>3</v>
      </c>
      <c r="E1614" s="29" t="s">
        <v>2</v>
      </c>
      <c r="F1614" s="29" t="s">
        <v>2</v>
      </c>
      <c r="G1614" s="29" t="s">
        <v>2</v>
      </c>
      <c r="H1614" s="29" t="s">
        <v>2</v>
      </c>
      <c r="I1614" s="133" t="s">
        <v>3</v>
      </c>
      <c r="J1614" s="134">
        <v>4</v>
      </c>
      <c r="K1614" s="29" t="s">
        <v>2</v>
      </c>
      <c r="L1614" s="29" t="s">
        <v>2</v>
      </c>
      <c r="M1614" s="29" t="s">
        <v>2</v>
      </c>
      <c r="N1614" s="29" t="s">
        <v>3</v>
      </c>
      <c r="O1614" s="1" t="s">
        <v>2412</v>
      </c>
      <c r="P1614" s="29" t="s">
        <v>4438</v>
      </c>
      <c r="Q1614" s="29"/>
      <c r="R1614" s="85" t="s">
        <v>2</v>
      </c>
      <c r="S1614" s="85" t="s">
        <v>2</v>
      </c>
      <c r="T1614" s="117" t="str">
        <f t="shared" si="150"/>
        <v>ja</v>
      </c>
      <c r="U1614" s="117" t="str">
        <f t="shared" si="151"/>
        <v>ja</v>
      </c>
      <c r="V1614" s="142" t="s">
        <v>4588</v>
      </c>
      <c r="W1614" s="118">
        <f t="shared" si="152"/>
        <v>4</v>
      </c>
      <c r="X1614" s="117" t="str">
        <f t="shared" si="153"/>
        <v>OK</v>
      </c>
      <c r="Y1614" s="117" t="str">
        <f t="shared" si="154"/>
        <v>1193/1207/1195</v>
      </c>
      <c r="Z1614" s="117" t="str">
        <f t="shared" si="155"/>
        <v>OK</v>
      </c>
    </row>
    <row r="1615" spans="1:26" s="117" customFormat="1" ht="12.75" hidden="1" customHeight="1" x14ac:dyDescent="0.35">
      <c r="A1615" s="29" t="s">
        <v>3871</v>
      </c>
      <c r="B1615" s="1" t="s">
        <v>2005</v>
      </c>
      <c r="C1615" s="29" t="s">
        <v>3</v>
      </c>
      <c r="D1615" s="29" t="s">
        <v>3</v>
      </c>
      <c r="E1615" s="29" t="s">
        <v>2</v>
      </c>
      <c r="F1615" s="29" t="s">
        <v>2</v>
      </c>
      <c r="G1615" s="29" t="s">
        <v>2</v>
      </c>
      <c r="H1615" s="29" t="s">
        <v>2</v>
      </c>
      <c r="I1615" s="29" t="s">
        <v>3</v>
      </c>
      <c r="J1615" s="30">
        <v>1</v>
      </c>
      <c r="K1615" s="29" t="s">
        <v>2</v>
      </c>
      <c r="L1615" s="29" t="s">
        <v>2</v>
      </c>
      <c r="M1615" s="29" t="s">
        <v>2</v>
      </c>
      <c r="N1615" s="29" t="s">
        <v>3</v>
      </c>
      <c r="O1615" s="1"/>
      <c r="P1615" s="29" t="s">
        <v>4</v>
      </c>
      <c r="Q1615" s="29"/>
      <c r="R1615" s="85" t="s">
        <v>2</v>
      </c>
      <c r="S1615" s="85" t="s">
        <v>2</v>
      </c>
      <c r="T1615" s="117" t="str">
        <f t="shared" si="150"/>
        <v>ja</v>
      </c>
      <c r="U1615" s="117" t="str">
        <f t="shared" si="151"/>
        <v>ja</v>
      </c>
      <c r="V1615" s="142" t="s">
        <v>4580</v>
      </c>
      <c r="W1615" s="118">
        <f t="shared" si="152"/>
        <v>1</v>
      </c>
      <c r="X1615" s="117" t="str">
        <f t="shared" si="153"/>
        <v>OK</v>
      </c>
      <c r="Y1615" s="117" t="str">
        <f t="shared" si="154"/>
        <v>keine</v>
      </c>
      <c r="Z1615" s="117" t="str">
        <f t="shared" si="155"/>
        <v>OK</v>
      </c>
    </row>
    <row r="1616" spans="1:26" s="117" customFormat="1" ht="12.75" hidden="1" customHeight="1" x14ac:dyDescent="0.35">
      <c r="A1616" s="29" t="s">
        <v>3872</v>
      </c>
      <c r="B1616" s="1" t="s">
        <v>1825</v>
      </c>
      <c r="C1616" s="29" t="s">
        <v>2</v>
      </c>
      <c r="D1616" s="29" t="s">
        <v>2</v>
      </c>
      <c r="E1616" s="29" t="s">
        <v>2</v>
      </c>
      <c r="F1616" s="29" t="s">
        <v>2</v>
      </c>
      <c r="G1616" s="29" t="s">
        <v>2</v>
      </c>
      <c r="H1616" s="29" t="s">
        <v>3</v>
      </c>
      <c r="I1616" s="29" t="s">
        <v>2</v>
      </c>
      <c r="J1616" s="30" t="s">
        <v>2</v>
      </c>
      <c r="K1616" s="29" t="s">
        <v>2</v>
      </c>
      <c r="L1616" s="29" t="s">
        <v>2</v>
      </c>
      <c r="M1616" s="29" t="s">
        <v>2</v>
      </c>
      <c r="N1616" s="29" t="s">
        <v>2</v>
      </c>
      <c r="O1616" s="1" t="s">
        <v>2411</v>
      </c>
      <c r="P1616" s="29" t="s">
        <v>59</v>
      </c>
      <c r="Q1616" s="29"/>
      <c r="R1616" s="85" t="s">
        <v>2</v>
      </c>
      <c r="S1616" s="85" t="s">
        <v>2</v>
      </c>
      <c r="T1616" s="117" t="str">
        <f t="shared" si="150"/>
        <v>ja</v>
      </c>
      <c r="U1616" s="117" t="str">
        <f t="shared" si="151"/>
        <v>nein</v>
      </c>
      <c r="V1616" s="142" t="s">
        <v>2411</v>
      </c>
      <c r="W1616" s="118" t="str">
        <f t="shared" si="152"/>
        <v>nein</v>
      </c>
      <c r="X1616" s="117" t="str">
        <f t="shared" si="153"/>
        <v>OK</v>
      </c>
      <c r="Y1616" s="117" t="str">
        <f t="shared" si="154"/>
        <v>nicht FK (Vereins-RS)</v>
      </c>
      <c r="Z1616" s="117" t="str">
        <f t="shared" si="155"/>
        <v>OK</v>
      </c>
    </row>
    <row r="1617" spans="1:26" s="117" customFormat="1" ht="12.75" hidden="1" customHeight="1" x14ac:dyDescent="0.35">
      <c r="A1617" s="29" t="s">
        <v>3873</v>
      </c>
      <c r="B1617" s="1" t="s">
        <v>1577</v>
      </c>
      <c r="C1617" s="29" t="s">
        <v>3</v>
      </c>
      <c r="D1617" s="29" t="s">
        <v>3</v>
      </c>
      <c r="E1617" s="29" t="s">
        <v>2</v>
      </c>
      <c r="F1617" s="29" t="s">
        <v>2</v>
      </c>
      <c r="G1617" s="29" t="s">
        <v>2</v>
      </c>
      <c r="H1617" s="29" t="s">
        <v>2</v>
      </c>
      <c r="I1617" s="29" t="s">
        <v>3</v>
      </c>
      <c r="J1617" s="30">
        <v>1</v>
      </c>
      <c r="K1617" s="29" t="s">
        <v>2</v>
      </c>
      <c r="L1617" s="29" t="s">
        <v>2</v>
      </c>
      <c r="M1617" s="29" t="s">
        <v>2</v>
      </c>
      <c r="N1617" s="29" t="s">
        <v>3</v>
      </c>
      <c r="O1617" s="1"/>
      <c r="P1617" s="29" t="s">
        <v>4</v>
      </c>
      <c r="Q1617" s="29"/>
      <c r="R1617" s="85" t="s">
        <v>3</v>
      </c>
      <c r="S1617" s="85" t="s">
        <v>3</v>
      </c>
      <c r="T1617" s="117" t="str">
        <f t="shared" si="150"/>
        <v>ja</v>
      </c>
      <c r="U1617" s="117" t="str">
        <f t="shared" si="151"/>
        <v>ja</v>
      </c>
      <c r="V1617" s="142" t="s">
        <v>4580</v>
      </c>
      <c r="W1617" s="118">
        <f t="shared" si="152"/>
        <v>1</v>
      </c>
      <c r="X1617" s="117" t="str">
        <f t="shared" si="153"/>
        <v>OK</v>
      </c>
      <c r="Y1617" s="117" t="str">
        <f t="shared" si="154"/>
        <v>keine</v>
      </c>
      <c r="Z1617" s="117" t="str">
        <f t="shared" si="155"/>
        <v>OK</v>
      </c>
    </row>
    <row r="1618" spans="1:26" s="117" customFormat="1" ht="12.75" hidden="1" customHeight="1" x14ac:dyDescent="0.35">
      <c r="A1618" s="29" t="s">
        <v>3874</v>
      </c>
      <c r="B1618" s="1" t="s">
        <v>1280</v>
      </c>
      <c r="C1618" s="29" t="s">
        <v>3</v>
      </c>
      <c r="D1618" s="29" t="s">
        <v>3</v>
      </c>
      <c r="E1618" s="29" t="s">
        <v>2</v>
      </c>
      <c r="F1618" s="29" t="s">
        <v>2</v>
      </c>
      <c r="G1618" s="29" t="s">
        <v>2</v>
      </c>
      <c r="H1618" s="29" t="s">
        <v>2</v>
      </c>
      <c r="I1618" s="29" t="s">
        <v>3</v>
      </c>
      <c r="J1618" s="30">
        <v>1</v>
      </c>
      <c r="K1618" s="29" t="s">
        <v>2</v>
      </c>
      <c r="L1618" s="29" t="s">
        <v>2</v>
      </c>
      <c r="M1618" s="29" t="s">
        <v>2</v>
      </c>
      <c r="N1618" s="29" t="s">
        <v>3</v>
      </c>
      <c r="O1618" s="1"/>
      <c r="P1618" s="29" t="s">
        <v>4</v>
      </c>
      <c r="Q1618" s="29"/>
      <c r="R1618" s="85" t="s">
        <v>2</v>
      </c>
      <c r="S1618" s="85" t="s">
        <v>2</v>
      </c>
      <c r="T1618" s="117" t="str">
        <f t="shared" si="150"/>
        <v>ja</v>
      </c>
      <c r="U1618" s="117" t="str">
        <f t="shared" si="151"/>
        <v>ja</v>
      </c>
      <c r="V1618" s="142" t="s">
        <v>4577</v>
      </c>
      <c r="W1618" s="118">
        <f t="shared" si="152"/>
        <v>1</v>
      </c>
      <c r="X1618" s="117" t="str">
        <f t="shared" si="153"/>
        <v>OK</v>
      </c>
      <c r="Y1618" s="117" t="str">
        <f t="shared" si="154"/>
        <v>keine</v>
      </c>
      <c r="Z1618" s="117" t="str">
        <f t="shared" si="155"/>
        <v>OK</v>
      </c>
    </row>
    <row r="1619" spans="1:26" s="117" customFormat="1" ht="12.75" hidden="1" customHeight="1" x14ac:dyDescent="0.35">
      <c r="A1619" s="29" t="s">
        <v>3875</v>
      </c>
      <c r="B1619" s="1" t="s">
        <v>1505</v>
      </c>
      <c r="C1619" s="29" t="s">
        <v>3</v>
      </c>
      <c r="D1619" s="29" t="s">
        <v>3</v>
      </c>
      <c r="E1619" s="29" t="s">
        <v>2</v>
      </c>
      <c r="F1619" s="29" t="s">
        <v>2</v>
      </c>
      <c r="G1619" s="29" t="s">
        <v>2</v>
      </c>
      <c r="H1619" s="29" t="s">
        <v>2</v>
      </c>
      <c r="I1619" s="29" t="s">
        <v>3</v>
      </c>
      <c r="J1619" s="30">
        <v>4</v>
      </c>
      <c r="K1619" s="29" t="s">
        <v>2</v>
      </c>
      <c r="L1619" s="29" t="s">
        <v>2</v>
      </c>
      <c r="M1619" s="29" t="s">
        <v>2</v>
      </c>
      <c r="N1619" s="29" t="s">
        <v>3</v>
      </c>
      <c r="O1619" s="1" t="s">
        <v>2412</v>
      </c>
      <c r="P1619" s="29">
        <v>1195</v>
      </c>
      <c r="Q1619" s="29"/>
      <c r="R1619" s="85" t="s">
        <v>2</v>
      </c>
      <c r="S1619" s="85" t="s">
        <v>2</v>
      </c>
      <c r="T1619" s="117" t="str">
        <f t="shared" si="150"/>
        <v>ja</v>
      </c>
      <c r="U1619" s="117" t="str">
        <f t="shared" si="151"/>
        <v>ja</v>
      </c>
      <c r="V1619" s="142" t="s">
        <v>4575</v>
      </c>
      <c r="W1619" s="118">
        <f t="shared" si="152"/>
        <v>4</v>
      </c>
      <c r="X1619" s="117" t="str">
        <f t="shared" si="153"/>
        <v>OK</v>
      </c>
      <c r="Y1619" s="117">
        <f t="shared" si="154"/>
        <v>1195</v>
      </c>
      <c r="Z1619" s="117" t="str">
        <f t="shared" si="155"/>
        <v>OK</v>
      </c>
    </row>
    <row r="1620" spans="1:26" s="117" customFormat="1" ht="12.75" hidden="1" customHeight="1" x14ac:dyDescent="0.35">
      <c r="A1620" s="29" t="s">
        <v>3876</v>
      </c>
      <c r="B1620" s="1" t="s">
        <v>1242</v>
      </c>
      <c r="C1620" s="29" t="s">
        <v>3</v>
      </c>
      <c r="D1620" s="29" t="s">
        <v>3</v>
      </c>
      <c r="E1620" s="29" t="s">
        <v>2</v>
      </c>
      <c r="F1620" s="29" t="s">
        <v>2</v>
      </c>
      <c r="G1620" s="29" t="s">
        <v>2</v>
      </c>
      <c r="H1620" s="29" t="s">
        <v>2</v>
      </c>
      <c r="I1620" s="29" t="s">
        <v>2</v>
      </c>
      <c r="J1620" s="30" t="s">
        <v>2</v>
      </c>
      <c r="K1620" s="29" t="s">
        <v>2</v>
      </c>
      <c r="L1620" s="29" t="s">
        <v>2</v>
      </c>
      <c r="M1620" s="29" t="s">
        <v>3</v>
      </c>
      <c r="N1620" s="29" t="s">
        <v>3</v>
      </c>
      <c r="O1620" s="1" t="s">
        <v>2409</v>
      </c>
      <c r="P1620" s="29" t="s">
        <v>4</v>
      </c>
      <c r="Q1620" s="29"/>
      <c r="R1620" s="85" t="s">
        <v>2</v>
      </c>
      <c r="S1620" s="85" t="s">
        <v>2</v>
      </c>
      <c r="T1620" s="117" t="str">
        <f t="shared" si="150"/>
        <v>ja</v>
      </c>
      <c r="U1620" s="117" t="str">
        <f t="shared" si="151"/>
        <v>ja</v>
      </c>
      <c r="V1620" s="142" t="s">
        <v>4604</v>
      </c>
      <c r="W1620" s="118" t="str">
        <f t="shared" si="152"/>
        <v>nein</v>
      </c>
      <c r="X1620" s="117" t="str">
        <f t="shared" si="153"/>
        <v>OK</v>
      </c>
      <c r="Y1620" s="117" t="str">
        <f t="shared" si="154"/>
        <v>keine</v>
      </c>
      <c r="Z1620" s="117" t="str">
        <f t="shared" si="155"/>
        <v>OK</v>
      </c>
    </row>
    <row r="1621" spans="1:26" s="117" customFormat="1" ht="12.75" hidden="1" customHeight="1" x14ac:dyDescent="0.35">
      <c r="A1621" s="29" t="s">
        <v>3877</v>
      </c>
      <c r="B1621" s="1" t="s">
        <v>1643</v>
      </c>
      <c r="C1621" s="29" t="s">
        <v>3</v>
      </c>
      <c r="D1621" s="29" t="s">
        <v>3</v>
      </c>
      <c r="E1621" s="29" t="s">
        <v>2</v>
      </c>
      <c r="F1621" s="29" t="s">
        <v>2</v>
      </c>
      <c r="G1621" s="29" t="s">
        <v>2</v>
      </c>
      <c r="H1621" s="29" t="s">
        <v>2</v>
      </c>
      <c r="I1621" s="29" t="s">
        <v>3</v>
      </c>
      <c r="J1621" s="30">
        <v>1</v>
      </c>
      <c r="K1621" s="29" t="s">
        <v>2</v>
      </c>
      <c r="L1621" s="29" t="s">
        <v>2</v>
      </c>
      <c r="M1621" s="29" t="s">
        <v>2</v>
      </c>
      <c r="N1621" s="29" t="s">
        <v>3</v>
      </c>
      <c r="O1621" s="1"/>
      <c r="P1621" s="29" t="s">
        <v>4</v>
      </c>
      <c r="Q1621" s="29"/>
      <c r="R1621" s="85" t="s">
        <v>2</v>
      </c>
      <c r="S1621" s="85" t="s">
        <v>2</v>
      </c>
      <c r="T1621" s="117" t="str">
        <f t="shared" si="150"/>
        <v>ja</v>
      </c>
      <c r="U1621" s="117" t="str">
        <f t="shared" si="151"/>
        <v>ja</v>
      </c>
      <c r="V1621" s="142" t="s">
        <v>4585</v>
      </c>
      <c r="W1621" s="118">
        <f t="shared" si="152"/>
        <v>1</v>
      </c>
      <c r="X1621" s="117" t="str">
        <f t="shared" si="153"/>
        <v>OK</v>
      </c>
      <c r="Y1621" s="117" t="str">
        <f t="shared" si="154"/>
        <v>keine</v>
      </c>
      <c r="Z1621" s="117" t="str">
        <f t="shared" si="155"/>
        <v>OK</v>
      </c>
    </row>
    <row r="1622" spans="1:26" s="117" customFormat="1" ht="12.75" hidden="1" customHeight="1" x14ac:dyDescent="0.35">
      <c r="A1622" s="29" t="s">
        <v>3878</v>
      </c>
      <c r="B1622" s="1" t="s">
        <v>537</v>
      </c>
      <c r="C1622" s="31" t="s">
        <v>2</v>
      </c>
      <c r="D1622" s="31" t="s">
        <v>2</v>
      </c>
      <c r="E1622" s="29" t="s">
        <v>2</v>
      </c>
      <c r="F1622" s="29" t="s">
        <v>2</v>
      </c>
      <c r="G1622" s="29" t="s">
        <v>2</v>
      </c>
      <c r="H1622" s="29" t="s">
        <v>2</v>
      </c>
      <c r="I1622" s="31" t="s">
        <v>2</v>
      </c>
      <c r="J1622" s="31" t="s">
        <v>2</v>
      </c>
      <c r="K1622" s="29" t="s">
        <v>2</v>
      </c>
      <c r="L1622" s="29" t="s">
        <v>2</v>
      </c>
      <c r="M1622" s="29" t="s">
        <v>2</v>
      </c>
      <c r="N1622" s="31" t="s">
        <v>2</v>
      </c>
      <c r="O1622" s="1" t="s">
        <v>4617</v>
      </c>
      <c r="P1622" s="29" t="s">
        <v>4</v>
      </c>
      <c r="Q1622" s="29"/>
      <c r="R1622" s="85" t="s">
        <v>3</v>
      </c>
      <c r="S1622" s="85" t="s">
        <v>3</v>
      </c>
      <c r="T1622" s="117" t="str">
        <f t="shared" si="150"/>
        <v>nein</v>
      </c>
      <c r="U1622" s="117" t="str">
        <f t="shared" si="151"/>
        <v>nein</v>
      </c>
      <c r="V1622" s="142" t="s">
        <v>4580</v>
      </c>
      <c r="W1622" s="118" t="str">
        <f t="shared" si="152"/>
        <v>nein</v>
      </c>
      <c r="X1622" s="117" t="str">
        <f t="shared" si="153"/>
        <v>OK</v>
      </c>
      <c r="Y1622" s="117" t="str">
        <f t="shared" si="154"/>
        <v>keine</v>
      </c>
      <c r="Z1622" s="117" t="str">
        <f t="shared" si="155"/>
        <v>OK</v>
      </c>
    </row>
    <row r="1623" spans="1:26" s="117" customFormat="1" ht="12.75" hidden="1" customHeight="1" x14ac:dyDescent="0.35">
      <c r="A1623" s="29" t="s">
        <v>47</v>
      </c>
      <c r="B1623" s="1" t="s">
        <v>46</v>
      </c>
      <c r="C1623" s="29" t="s">
        <v>3</v>
      </c>
      <c r="D1623" s="29" t="s">
        <v>3</v>
      </c>
      <c r="E1623" s="29" t="s">
        <v>2</v>
      </c>
      <c r="F1623" s="29" t="s">
        <v>2</v>
      </c>
      <c r="G1623" s="29" t="s">
        <v>2</v>
      </c>
      <c r="H1623" s="29" t="s">
        <v>2</v>
      </c>
      <c r="I1623" s="133" t="s">
        <v>3</v>
      </c>
      <c r="J1623" s="134">
        <v>1</v>
      </c>
      <c r="K1623" s="29" t="s">
        <v>2</v>
      </c>
      <c r="L1623" s="29" t="s">
        <v>2</v>
      </c>
      <c r="M1623" s="29" t="s">
        <v>2</v>
      </c>
      <c r="N1623" s="29" t="s">
        <v>3</v>
      </c>
      <c r="O1623" s="1"/>
      <c r="P1623" s="29" t="s">
        <v>4</v>
      </c>
      <c r="Q1623" s="29"/>
      <c r="R1623" s="85" t="s">
        <v>2</v>
      </c>
      <c r="S1623" s="85" t="s">
        <v>2</v>
      </c>
      <c r="T1623" s="117" t="str">
        <f t="shared" si="150"/>
        <v>ja</v>
      </c>
      <c r="U1623" s="117" t="str">
        <f t="shared" si="151"/>
        <v>ja</v>
      </c>
      <c r="V1623" s="142" t="s">
        <v>4606</v>
      </c>
      <c r="W1623" s="118">
        <f t="shared" si="152"/>
        <v>1</v>
      </c>
      <c r="X1623" s="117" t="str">
        <f t="shared" si="153"/>
        <v>OK</v>
      </c>
      <c r="Y1623" s="117" t="str">
        <f t="shared" si="154"/>
        <v>keine</v>
      </c>
      <c r="Z1623" s="117" t="str">
        <f t="shared" si="155"/>
        <v>OK</v>
      </c>
    </row>
    <row r="1624" spans="1:26" s="117" customFormat="1" ht="12.75" hidden="1" customHeight="1" x14ac:dyDescent="0.35">
      <c r="A1624" s="29" t="s">
        <v>3879</v>
      </c>
      <c r="B1624" s="1" t="s">
        <v>284</v>
      </c>
      <c r="C1624" s="29" t="s">
        <v>3</v>
      </c>
      <c r="D1624" s="29" t="s">
        <v>3</v>
      </c>
      <c r="E1624" s="29" t="s">
        <v>2</v>
      </c>
      <c r="F1624" s="29" t="s">
        <v>2</v>
      </c>
      <c r="G1624" s="29" t="s">
        <v>2</v>
      </c>
      <c r="H1624" s="29" t="s">
        <v>2</v>
      </c>
      <c r="I1624" s="29" t="s">
        <v>3</v>
      </c>
      <c r="J1624" s="30">
        <v>1</v>
      </c>
      <c r="K1624" s="29" t="s">
        <v>2</v>
      </c>
      <c r="L1624" s="29" t="s">
        <v>2</v>
      </c>
      <c r="M1624" s="29" t="s">
        <v>2</v>
      </c>
      <c r="N1624" s="29" t="s">
        <v>3</v>
      </c>
      <c r="O1624" s="1"/>
      <c r="P1624" s="29" t="s">
        <v>4</v>
      </c>
      <c r="Q1624" s="29"/>
      <c r="R1624" s="85" t="s">
        <v>2</v>
      </c>
      <c r="S1624" s="85" t="s">
        <v>2</v>
      </c>
      <c r="T1624" s="117" t="str">
        <f t="shared" si="150"/>
        <v>ja</v>
      </c>
      <c r="U1624" s="117" t="str">
        <f t="shared" si="151"/>
        <v>ja</v>
      </c>
      <c r="V1624" s="142" t="s">
        <v>4608</v>
      </c>
      <c r="W1624" s="118">
        <f t="shared" si="152"/>
        <v>1</v>
      </c>
      <c r="X1624" s="117" t="str">
        <f t="shared" si="153"/>
        <v>OK</v>
      </c>
      <c r="Y1624" s="117" t="str">
        <f t="shared" si="154"/>
        <v>keine</v>
      </c>
      <c r="Z1624" s="117" t="str">
        <f t="shared" si="155"/>
        <v>OK</v>
      </c>
    </row>
    <row r="1625" spans="1:26" s="117" customFormat="1" ht="12.75" hidden="1" customHeight="1" x14ac:dyDescent="0.35">
      <c r="A1625" s="29" t="s">
        <v>3880</v>
      </c>
      <c r="B1625" s="1" t="s">
        <v>923</v>
      </c>
      <c r="C1625" s="29" t="s">
        <v>3</v>
      </c>
      <c r="D1625" s="29" t="s">
        <v>3</v>
      </c>
      <c r="E1625" s="29" t="s">
        <v>2</v>
      </c>
      <c r="F1625" s="29" t="s">
        <v>2</v>
      </c>
      <c r="G1625" s="29" t="s">
        <v>2</v>
      </c>
      <c r="H1625" s="29" t="s">
        <v>2</v>
      </c>
      <c r="I1625" s="29" t="s">
        <v>2</v>
      </c>
      <c r="J1625" s="30" t="s">
        <v>2</v>
      </c>
      <c r="K1625" s="29" t="s">
        <v>2</v>
      </c>
      <c r="L1625" s="29" t="s">
        <v>2</v>
      </c>
      <c r="M1625" s="29" t="s">
        <v>2</v>
      </c>
      <c r="N1625" s="29" t="s">
        <v>3</v>
      </c>
      <c r="O1625" s="1" t="s">
        <v>2409</v>
      </c>
      <c r="P1625" s="29" t="s">
        <v>920</v>
      </c>
      <c r="Q1625" s="29"/>
      <c r="R1625" s="85" t="s">
        <v>2</v>
      </c>
      <c r="S1625" s="85" t="s">
        <v>2</v>
      </c>
      <c r="T1625" s="117" t="str">
        <f t="shared" si="150"/>
        <v>ja</v>
      </c>
      <c r="U1625" s="117" t="str">
        <f t="shared" si="151"/>
        <v>ja</v>
      </c>
      <c r="V1625" s="142" t="s">
        <v>4590</v>
      </c>
      <c r="W1625" s="118" t="str">
        <f t="shared" si="152"/>
        <v>nein</v>
      </c>
      <c r="X1625" s="117" t="str">
        <f t="shared" si="153"/>
        <v>OK</v>
      </c>
      <c r="Y1625" s="117" t="str">
        <f t="shared" si="154"/>
        <v xml:space="preserve">100/1193/1207
</v>
      </c>
      <c r="Z1625" s="117" t="str">
        <f t="shared" si="155"/>
        <v>OK</v>
      </c>
    </row>
    <row r="1626" spans="1:26" s="117" customFormat="1" ht="12.75" hidden="1" customHeight="1" x14ac:dyDescent="0.35">
      <c r="A1626" s="29" t="s">
        <v>3881</v>
      </c>
      <c r="B1626" s="1" t="s">
        <v>924</v>
      </c>
      <c r="C1626" s="29" t="s">
        <v>3</v>
      </c>
      <c r="D1626" s="29" t="s">
        <v>3</v>
      </c>
      <c r="E1626" s="29" t="s">
        <v>2</v>
      </c>
      <c r="F1626" s="29" t="s">
        <v>2</v>
      </c>
      <c r="G1626" s="29" t="s">
        <v>2</v>
      </c>
      <c r="H1626" s="29" t="s">
        <v>2</v>
      </c>
      <c r="I1626" s="29" t="s">
        <v>3</v>
      </c>
      <c r="J1626" s="138">
        <v>4</v>
      </c>
      <c r="K1626" s="29" t="s">
        <v>2</v>
      </c>
      <c r="L1626" s="29" t="s">
        <v>2</v>
      </c>
      <c r="M1626" s="29" t="s">
        <v>2</v>
      </c>
      <c r="N1626" s="29" t="s">
        <v>3</v>
      </c>
      <c r="O1626" s="1" t="s">
        <v>2412</v>
      </c>
      <c r="P1626" s="139" t="s">
        <v>4568</v>
      </c>
      <c r="Q1626" s="29"/>
      <c r="R1626" s="85" t="s">
        <v>2</v>
      </c>
      <c r="S1626" s="85" t="s">
        <v>2</v>
      </c>
      <c r="T1626" s="117" t="str">
        <f t="shared" si="150"/>
        <v>ja</v>
      </c>
      <c r="U1626" s="117" t="str">
        <f t="shared" si="151"/>
        <v>ja</v>
      </c>
      <c r="V1626" s="142" t="s">
        <v>4584</v>
      </c>
      <c r="W1626" s="118">
        <f t="shared" si="152"/>
        <v>4</v>
      </c>
      <c r="X1626" s="117" t="str">
        <f t="shared" si="153"/>
        <v>OK</v>
      </c>
      <c r="Y1626" s="117" t="str">
        <f t="shared" si="154"/>
        <v>100/1193/1207</v>
      </c>
      <c r="Z1626" s="117" t="str">
        <f t="shared" si="155"/>
        <v>OK</v>
      </c>
    </row>
    <row r="1627" spans="1:26" s="117" customFormat="1" ht="12.75" hidden="1" customHeight="1" x14ac:dyDescent="0.35">
      <c r="A1627" s="29" t="s">
        <v>3882</v>
      </c>
      <c r="B1627" s="1" t="s">
        <v>925</v>
      </c>
      <c r="C1627" s="29" t="s">
        <v>3</v>
      </c>
      <c r="D1627" s="29" t="s">
        <v>3</v>
      </c>
      <c r="E1627" s="29" t="s">
        <v>2</v>
      </c>
      <c r="F1627" s="29" t="s">
        <v>2</v>
      </c>
      <c r="G1627" s="29" t="s">
        <v>2</v>
      </c>
      <c r="H1627" s="29" t="s">
        <v>2</v>
      </c>
      <c r="I1627" s="30" t="s">
        <v>3</v>
      </c>
      <c r="J1627" s="30">
        <v>4</v>
      </c>
      <c r="K1627" s="29" t="s">
        <v>2</v>
      </c>
      <c r="L1627" s="29" t="s">
        <v>2</v>
      </c>
      <c r="M1627" s="29" t="s">
        <v>2</v>
      </c>
      <c r="N1627" s="29" t="s">
        <v>3</v>
      </c>
      <c r="O1627" s="1" t="s">
        <v>2412</v>
      </c>
      <c r="P1627" s="29" t="s">
        <v>57</v>
      </c>
      <c r="Q1627" s="29"/>
      <c r="R1627" s="85" t="s">
        <v>2</v>
      </c>
      <c r="S1627" s="85" t="s">
        <v>2</v>
      </c>
      <c r="T1627" s="117" t="str">
        <f t="shared" si="150"/>
        <v>ja</v>
      </c>
      <c r="U1627" s="117" t="str">
        <f t="shared" si="151"/>
        <v>ja</v>
      </c>
      <c r="V1627" s="142" t="s">
        <v>4584</v>
      </c>
      <c r="W1627" s="118">
        <f t="shared" si="152"/>
        <v>4</v>
      </c>
      <c r="X1627" s="117" t="str">
        <f t="shared" si="153"/>
        <v>OK</v>
      </c>
      <c r="Y1627" s="117" t="str">
        <f t="shared" si="154"/>
        <v>1193/1207</v>
      </c>
      <c r="Z1627" s="117" t="str">
        <f t="shared" si="155"/>
        <v>OK</v>
      </c>
    </row>
    <row r="1628" spans="1:26" s="117" customFormat="1" ht="12.75" hidden="1" customHeight="1" x14ac:dyDescent="0.35">
      <c r="A1628" s="29" t="s">
        <v>3883</v>
      </c>
      <c r="B1628" s="1" t="s">
        <v>1685</v>
      </c>
      <c r="C1628" s="29" t="s">
        <v>3</v>
      </c>
      <c r="D1628" s="29" t="s">
        <v>3</v>
      </c>
      <c r="E1628" s="29" t="s">
        <v>2</v>
      </c>
      <c r="F1628" s="29" t="s">
        <v>2</v>
      </c>
      <c r="G1628" s="29" t="s">
        <v>2</v>
      </c>
      <c r="H1628" s="29" t="s">
        <v>2</v>
      </c>
      <c r="I1628" s="29" t="s">
        <v>3</v>
      </c>
      <c r="J1628" s="30">
        <v>4</v>
      </c>
      <c r="K1628" s="29" t="s">
        <v>2</v>
      </c>
      <c r="L1628" s="29" t="s">
        <v>2</v>
      </c>
      <c r="M1628" s="29" t="s">
        <v>2</v>
      </c>
      <c r="N1628" s="29" t="s">
        <v>3</v>
      </c>
      <c r="O1628" s="1" t="s">
        <v>2412</v>
      </c>
      <c r="P1628" s="29" t="s">
        <v>4438</v>
      </c>
      <c r="Q1628" s="29"/>
      <c r="R1628" s="85" t="s">
        <v>2</v>
      </c>
      <c r="S1628" s="85" t="s">
        <v>2</v>
      </c>
      <c r="T1628" s="117" t="str">
        <f t="shared" si="150"/>
        <v>ja</v>
      </c>
      <c r="U1628" s="117" t="str">
        <f t="shared" si="151"/>
        <v>ja</v>
      </c>
      <c r="V1628" s="142" t="s">
        <v>4583</v>
      </c>
      <c r="W1628" s="118">
        <f t="shared" si="152"/>
        <v>4</v>
      </c>
      <c r="X1628" s="117" t="str">
        <f t="shared" si="153"/>
        <v>OK</v>
      </c>
      <c r="Y1628" s="117" t="str">
        <f t="shared" si="154"/>
        <v>1193/1207/1195</v>
      </c>
      <c r="Z1628" s="117" t="str">
        <f t="shared" si="155"/>
        <v>OK</v>
      </c>
    </row>
    <row r="1629" spans="1:26" s="117" customFormat="1" ht="12.75" hidden="1" customHeight="1" x14ac:dyDescent="0.35">
      <c r="A1629" s="29" t="s">
        <v>3884</v>
      </c>
      <c r="B1629" s="1" t="s">
        <v>1687</v>
      </c>
      <c r="C1629" s="29" t="s">
        <v>3</v>
      </c>
      <c r="D1629" s="29" t="s">
        <v>3</v>
      </c>
      <c r="E1629" s="29" t="s">
        <v>2</v>
      </c>
      <c r="F1629" s="29" t="s">
        <v>2</v>
      </c>
      <c r="G1629" s="29" t="s">
        <v>2</v>
      </c>
      <c r="H1629" s="29" t="s">
        <v>2</v>
      </c>
      <c r="I1629" s="29" t="s">
        <v>3</v>
      </c>
      <c r="J1629" s="30">
        <v>4</v>
      </c>
      <c r="K1629" s="29" t="s">
        <v>2</v>
      </c>
      <c r="L1629" s="29" t="s">
        <v>2</v>
      </c>
      <c r="M1629" s="29" t="s">
        <v>2</v>
      </c>
      <c r="N1629" s="29" t="s">
        <v>3</v>
      </c>
      <c r="O1629" s="1" t="s">
        <v>2412</v>
      </c>
      <c r="P1629" s="29" t="s">
        <v>4438</v>
      </c>
      <c r="Q1629" s="29"/>
      <c r="R1629" s="85" t="s">
        <v>2</v>
      </c>
      <c r="S1629" s="85" t="s">
        <v>2</v>
      </c>
      <c r="T1629" s="117" t="str">
        <f t="shared" si="150"/>
        <v>ja</v>
      </c>
      <c r="U1629" s="117" t="str">
        <f t="shared" si="151"/>
        <v>ja</v>
      </c>
      <c r="V1629" s="142" t="s">
        <v>4583</v>
      </c>
      <c r="W1629" s="118">
        <f t="shared" si="152"/>
        <v>4</v>
      </c>
      <c r="X1629" s="117" t="str">
        <f t="shared" si="153"/>
        <v>OK</v>
      </c>
      <c r="Y1629" s="117" t="str">
        <f t="shared" si="154"/>
        <v>1193/1207/1195</v>
      </c>
      <c r="Z1629" s="117" t="str">
        <f t="shared" si="155"/>
        <v>OK</v>
      </c>
    </row>
    <row r="1630" spans="1:26" s="117" customFormat="1" ht="12.75" hidden="1" customHeight="1" x14ac:dyDescent="0.35">
      <c r="A1630" s="29" t="s">
        <v>3885</v>
      </c>
      <c r="B1630" s="1" t="s">
        <v>853</v>
      </c>
      <c r="C1630" s="29" t="s">
        <v>3</v>
      </c>
      <c r="D1630" s="29" t="s">
        <v>3</v>
      </c>
      <c r="E1630" s="29" t="s">
        <v>2</v>
      </c>
      <c r="F1630" s="29" t="s">
        <v>2</v>
      </c>
      <c r="G1630" s="29" t="s">
        <v>2</v>
      </c>
      <c r="H1630" s="29" t="s">
        <v>2</v>
      </c>
      <c r="I1630" s="30" t="s">
        <v>3</v>
      </c>
      <c r="J1630" s="30">
        <v>3</v>
      </c>
      <c r="K1630" s="29" t="s">
        <v>2</v>
      </c>
      <c r="L1630" s="29" t="s">
        <v>2</v>
      </c>
      <c r="M1630" s="29" t="s">
        <v>2</v>
      </c>
      <c r="N1630" s="29" t="s">
        <v>3</v>
      </c>
      <c r="O1630" s="1" t="s">
        <v>2412</v>
      </c>
      <c r="P1630" s="29"/>
      <c r="Q1630" s="29"/>
      <c r="R1630" s="85" t="s">
        <v>2</v>
      </c>
      <c r="S1630" s="85" t="s">
        <v>2</v>
      </c>
      <c r="T1630" s="117" t="str">
        <f t="shared" si="150"/>
        <v>ja</v>
      </c>
      <c r="U1630" s="117" t="str">
        <f t="shared" si="151"/>
        <v>ja</v>
      </c>
      <c r="V1630" s="142" t="s">
        <v>4598</v>
      </c>
      <c r="W1630" s="118">
        <f t="shared" si="152"/>
        <v>3</v>
      </c>
      <c r="X1630" s="117" t="str">
        <f t="shared" si="153"/>
        <v>OK</v>
      </c>
      <c r="Y1630" s="117">
        <f t="shared" si="154"/>
        <v>0</v>
      </c>
      <c r="Z1630" s="117" t="str">
        <f t="shared" si="155"/>
        <v>OK</v>
      </c>
    </row>
    <row r="1631" spans="1:26" s="117" customFormat="1" ht="12.75" hidden="1" customHeight="1" x14ac:dyDescent="0.35">
      <c r="A1631" s="29" t="s">
        <v>3886</v>
      </c>
      <c r="B1631" s="1" t="s">
        <v>164</v>
      </c>
      <c r="C1631" s="29" t="s">
        <v>3</v>
      </c>
      <c r="D1631" s="29" t="s">
        <v>3</v>
      </c>
      <c r="E1631" s="29" t="s">
        <v>2</v>
      </c>
      <c r="F1631" s="29" t="s">
        <v>2</v>
      </c>
      <c r="G1631" s="29" t="s">
        <v>2</v>
      </c>
      <c r="H1631" s="29" t="s">
        <v>2</v>
      </c>
      <c r="I1631" s="29" t="s">
        <v>3</v>
      </c>
      <c r="J1631" s="30">
        <v>1</v>
      </c>
      <c r="K1631" s="29" t="s">
        <v>2</v>
      </c>
      <c r="L1631" s="29" t="s">
        <v>2</v>
      </c>
      <c r="M1631" s="29" t="s">
        <v>2</v>
      </c>
      <c r="N1631" s="29" t="s">
        <v>3</v>
      </c>
      <c r="O1631" s="1"/>
      <c r="P1631" s="29" t="s">
        <v>4</v>
      </c>
      <c r="Q1631" s="29"/>
      <c r="R1631" s="85" t="s">
        <v>3</v>
      </c>
      <c r="S1631" s="85" t="s">
        <v>3</v>
      </c>
      <c r="T1631" s="117" t="str">
        <f t="shared" si="150"/>
        <v>ja</v>
      </c>
      <c r="U1631" s="117" t="str">
        <f t="shared" si="151"/>
        <v>ja</v>
      </c>
      <c r="V1631" s="142" t="s">
        <v>4580</v>
      </c>
      <c r="W1631" s="118">
        <f t="shared" si="152"/>
        <v>1</v>
      </c>
      <c r="X1631" s="117" t="str">
        <f t="shared" si="153"/>
        <v>OK</v>
      </c>
      <c r="Y1631" s="117" t="str">
        <f t="shared" si="154"/>
        <v>keine</v>
      </c>
      <c r="Z1631" s="117" t="str">
        <f t="shared" si="155"/>
        <v>OK</v>
      </c>
    </row>
    <row r="1632" spans="1:26" s="117" customFormat="1" ht="12.75" hidden="1" customHeight="1" x14ac:dyDescent="0.35">
      <c r="A1632" s="29" t="s">
        <v>3887</v>
      </c>
      <c r="B1632" s="1" t="s">
        <v>654</v>
      </c>
      <c r="C1632" s="29" t="s">
        <v>3</v>
      </c>
      <c r="D1632" s="29" t="s">
        <v>3</v>
      </c>
      <c r="E1632" s="29" t="s">
        <v>2</v>
      </c>
      <c r="F1632" s="29" t="s">
        <v>2</v>
      </c>
      <c r="G1632" s="29" t="s">
        <v>2</v>
      </c>
      <c r="H1632" s="29" t="s">
        <v>2</v>
      </c>
      <c r="I1632" s="29" t="s">
        <v>2</v>
      </c>
      <c r="J1632" s="30" t="s">
        <v>2</v>
      </c>
      <c r="K1632" s="29" t="s">
        <v>2</v>
      </c>
      <c r="L1632" s="29" t="s">
        <v>2</v>
      </c>
      <c r="M1632" s="29" t="s">
        <v>2</v>
      </c>
      <c r="N1632" s="29" t="s">
        <v>3</v>
      </c>
      <c r="O1632" s="1" t="s">
        <v>2409</v>
      </c>
      <c r="P1632" s="29" t="s">
        <v>58</v>
      </c>
      <c r="Q1632" s="29"/>
      <c r="R1632" s="85" t="s">
        <v>2</v>
      </c>
      <c r="S1632" s="85" t="s">
        <v>2</v>
      </c>
      <c r="T1632" s="117" t="str">
        <f t="shared" si="150"/>
        <v>ja</v>
      </c>
      <c r="U1632" s="117" t="str">
        <f t="shared" si="151"/>
        <v>ja</v>
      </c>
      <c r="V1632" s="142" t="s">
        <v>4579</v>
      </c>
      <c r="W1632" s="118" t="str">
        <f t="shared" si="152"/>
        <v>nein</v>
      </c>
      <c r="X1632" s="117" t="str">
        <f t="shared" si="153"/>
        <v>OK</v>
      </c>
      <c r="Y1632" s="117" t="str">
        <f t="shared" si="154"/>
        <v>1194/1199</v>
      </c>
      <c r="Z1632" s="117" t="str">
        <f t="shared" si="155"/>
        <v>OK</v>
      </c>
    </row>
    <row r="1633" spans="1:26" s="117" customFormat="1" ht="12.75" hidden="1" customHeight="1" x14ac:dyDescent="0.35">
      <c r="A1633" s="29" t="s">
        <v>3888</v>
      </c>
      <c r="B1633" s="1" t="s">
        <v>1281</v>
      </c>
      <c r="C1633" s="29" t="s">
        <v>3</v>
      </c>
      <c r="D1633" s="29" t="s">
        <v>3</v>
      </c>
      <c r="E1633" s="29" t="s">
        <v>2</v>
      </c>
      <c r="F1633" s="29" t="s">
        <v>2</v>
      </c>
      <c r="G1633" s="29" t="s">
        <v>2</v>
      </c>
      <c r="H1633" s="29" t="s">
        <v>2</v>
      </c>
      <c r="I1633" s="133" t="s">
        <v>3</v>
      </c>
      <c r="J1633" s="134">
        <v>3</v>
      </c>
      <c r="K1633" s="29" t="s">
        <v>2</v>
      </c>
      <c r="L1633" s="29" t="s">
        <v>2</v>
      </c>
      <c r="M1633" s="29" t="s">
        <v>2</v>
      </c>
      <c r="N1633" s="29" t="s">
        <v>3</v>
      </c>
      <c r="O1633" s="1"/>
      <c r="P1633" s="29" t="s">
        <v>57</v>
      </c>
      <c r="Q1633" s="29"/>
      <c r="R1633" s="85" t="s">
        <v>2</v>
      </c>
      <c r="S1633" s="85" t="s">
        <v>2</v>
      </c>
      <c r="T1633" s="117" t="str">
        <f t="shared" si="150"/>
        <v>ja</v>
      </c>
      <c r="U1633" s="117" t="str">
        <f t="shared" si="151"/>
        <v>ja</v>
      </c>
      <c r="V1633" s="142" t="s">
        <v>4588</v>
      </c>
      <c r="W1633" s="118">
        <f t="shared" si="152"/>
        <v>3</v>
      </c>
      <c r="X1633" s="117" t="str">
        <f t="shared" si="153"/>
        <v>OK</v>
      </c>
      <c r="Y1633" s="117" t="str">
        <f t="shared" si="154"/>
        <v>1193/1207</v>
      </c>
      <c r="Z1633" s="117" t="str">
        <f t="shared" si="155"/>
        <v>OK</v>
      </c>
    </row>
    <row r="1634" spans="1:26" s="117" customFormat="1" ht="12.75" hidden="1" customHeight="1" x14ac:dyDescent="0.35">
      <c r="A1634" s="29" t="s">
        <v>3889</v>
      </c>
      <c r="B1634" s="1" t="s">
        <v>1142</v>
      </c>
      <c r="C1634" s="29" t="s">
        <v>3</v>
      </c>
      <c r="D1634" s="29" t="s">
        <v>3</v>
      </c>
      <c r="E1634" s="29" t="s">
        <v>2</v>
      </c>
      <c r="F1634" s="29" t="s">
        <v>2</v>
      </c>
      <c r="G1634" s="29" t="s">
        <v>2</v>
      </c>
      <c r="H1634" s="29" t="s">
        <v>2</v>
      </c>
      <c r="I1634" s="133" t="s">
        <v>3</v>
      </c>
      <c r="J1634" s="134">
        <v>3</v>
      </c>
      <c r="K1634" s="29" t="s">
        <v>2</v>
      </c>
      <c r="L1634" s="29" t="s">
        <v>2</v>
      </c>
      <c r="M1634" s="29" t="s">
        <v>2</v>
      </c>
      <c r="N1634" s="29" t="s">
        <v>3</v>
      </c>
      <c r="O1634" s="1"/>
      <c r="P1634" s="29" t="s">
        <v>57</v>
      </c>
      <c r="Q1634" s="29"/>
      <c r="R1634" s="85" t="s">
        <v>2</v>
      </c>
      <c r="S1634" s="85" t="s">
        <v>2</v>
      </c>
      <c r="T1634" s="117" t="str">
        <f t="shared" si="150"/>
        <v>ja</v>
      </c>
      <c r="U1634" s="117" t="str">
        <f t="shared" si="151"/>
        <v>ja</v>
      </c>
      <c r="V1634" s="142" t="s">
        <v>4588</v>
      </c>
      <c r="W1634" s="118">
        <f t="shared" si="152"/>
        <v>3</v>
      </c>
      <c r="X1634" s="117" t="str">
        <f t="shared" si="153"/>
        <v>OK</v>
      </c>
      <c r="Y1634" s="117" t="str">
        <f t="shared" si="154"/>
        <v>1193/1207</v>
      </c>
      <c r="Z1634" s="117" t="str">
        <f t="shared" si="155"/>
        <v>OK</v>
      </c>
    </row>
    <row r="1635" spans="1:26" s="117" customFormat="1" ht="12.75" hidden="1" customHeight="1" x14ac:dyDescent="0.35">
      <c r="A1635" s="29" t="s">
        <v>3890</v>
      </c>
      <c r="B1635" s="1" t="s">
        <v>1575</v>
      </c>
      <c r="C1635" s="29" t="s">
        <v>3</v>
      </c>
      <c r="D1635" s="29" t="s">
        <v>3</v>
      </c>
      <c r="E1635" s="29" t="s">
        <v>2</v>
      </c>
      <c r="F1635" s="29" t="s">
        <v>2</v>
      </c>
      <c r="G1635" s="29" t="s">
        <v>2</v>
      </c>
      <c r="H1635" s="29" t="s">
        <v>2</v>
      </c>
      <c r="I1635" s="30" t="s">
        <v>3</v>
      </c>
      <c r="J1635" s="30">
        <v>1</v>
      </c>
      <c r="K1635" s="29" t="s">
        <v>2</v>
      </c>
      <c r="L1635" s="29" t="s">
        <v>2</v>
      </c>
      <c r="M1635" s="29" t="s">
        <v>2</v>
      </c>
      <c r="N1635" s="29" t="s">
        <v>3</v>
      </c>
      <c r="O1635" s="1"/>
      <c r="P1635" s="29" t="s">
        <v>4</v>
      </c>
      <c r="Q1635" s="29"/>
      <c r="R1635" s="85" t="s">
        <v>2</v>
      </c>
      <c r="S1635" s="85" t="s">
        <v>2</v>
      </c>
      <c r="T1635" s="117" t="str">
        <f t="shared" si="150"/>
        <v>ja</v>
      </c>
      <c r="U1635" s="117" t="str">
        <f t="shared" si="151"/>
        <v>ja</v>
      </c>
      <c r="V1635" s="142" t="s">
        <v>4573</v>
      </c>
      <c r="W1635" s="118">
        <f t="shared" si="152"/>
        <v>1</v>
      </c>
      <c r="X1635" s="117" t="str">
        <f t="shared" si="153"/>
        <v>OK</v>
      </c>
      <c r="Y1635" s="117" t="str">
        <f t="shared" si="154"/>
        <v>keine</v>
      </c>
      <c r="Z1635" s="117" t="str">
        <f t="shared" si="155"/>
        <v>OK</v>
      </c>
    </row>
    <row r="1636" spans="1:26" s="117" customFormat="1" ht="12.75" hidden="1" customHeight="1" x14ac:dyDescent="0.35">
      <c r="A1636" s="29" t="s">
        <v>2220</v>
      </c>
      <c r="B1636" s="1" t="s">
        <v>2219</v>
      </c>
      <c r="C1636" s="29" t="s">
        <v>3</v>
      </c>
      <c r="D1636" s="29" t="s">
        <v>3</v>
      </c>
      <c r="E1636" s="29" t="s">
        <v>2</v>
      </c>
      <c r="F1636" s="29" t="s">
        <v>2</v>
      </c>
      <c r="G1636" s="29" t="s">
        <v>2</v>
      </c>
      <c r="H1636" s="29" t="s">
        <v>2</v>
      </c>
      <c r="I1636" s="133" t="s">
        <v>3</v>
      </c>
      <c r="J1636" s="134">
        <v>3</v>
      </c>
      <c r="K1636" s="29" t="s">
        <v>2</v>
      </c>
      <c r="L1636" s="29" t="s">
        <v>2</v>
      </c>
      <c r="M1636" s="29" t="s">
        <v>2</v>
      </c>
      <c r="N1636" s="29" t="s">
        <v>3</v>
      </c>
      <c r="O1636" s="1"/>
      <c r="P1636" s="29" t="s">
        <v>57</v>
      </c>
      <c r="Q1636" s="29"/>
      <c r="R1636" s="85" t="s">
        <v>2</v>
      </c>
      <c r="S1636" s="85" t="s">
        <v>2</v>
      </c>
      <c r="T1636" s="117" t="str">
        <f t="shared" si="150"/>
        <v>ja</v>
      </c>
      <c r="U1636" s="117" t="str">
        <f t="shared" si="151"/>
        <v>ja</v>
      </c>
      <c r="V1636" s="142" t="s">
        <v>4588</v>
      </c>
      <c r="W1636" s="118">
        <f t="shared" si="152"/>
        <v>3</v>
      </c>
      <c r="X1636" s="117" t="str">
        <f t="shared" si="153"/>
        <v>OK</v>
      </c>
      <c r="Y1636" s="117" t="str">
        <f t="shared" si="154"/>
        <v>1193/1207</v>
      </c>
      <c r="Z1636" s="117" t="str">
        <f t="shared" si="155"/>
        <v>OK</v>
      </c>
    </row>
    <row r="1637" spans="1:26" s="117" customFormat="1" ht="12.75" hidden="1" customHeight="1" x14ac:dyDescent="0.35">
      <c r="A1637" s="29" t="s">
        <v>3891</v>
      </c>
      <c r="B1637" s="1" t="s">
        <v>971</v>
      </c>
      <c r="C1637" s="29" t="s">
        <v>3</v>
      </c>
      <c r="D1637" s="29" t="s">
        <v>3</v>
      </c>
      <c r="E1637" s="29" t="s">
        <v>2</v>
      </c>
      <c r="F1637" s="29" t="s">
        <v>2</v>
      </c>
      <c r="G1637" s="29" t="s">
        <v>2</v>
      </c>
      <c r="H1637" s="29" t="s">
        <v>2</v>
      </c>
      <c r="I1637" s="133" t="s">
        <v>3</v>
      </c>
      <c r="J1637" s="134">
        <v>1</v>
      </c>
      <c r="K1637" s="29" t="s">
        <v>2</v>
      </c>
      <c r="L1637" s="29" t="s">
        <v>2</v>
      </c>
      <c r="M1637" s="29" t="s">
        <v>2</v>
      </c>
      <c r="N1637" s="29" t="s">
        <v>3</v>
      </c>
      <c r="O1637" s="1"/>
      <c r="P1637" s="29" t="s">
        <v>4</v>
      </c>
      <c r="Q1637" s="29"/>
      <c r="R1637" s="85" t="s">
        <v>2</v>
      </c>
      <c r="S1637" s="85" t="s">
        <v>2</v>
      </c>
      <c r="T1637" s="117" t="str">
        <f t="shared" si="150"/>
        <v>ja</v>
      </c>
      <c r="U1637" s="117" t="str">
        <f t="shared" si="151"/>
        <v>ja</v>
      </c>
      <c r="V1637" s="142" t="s">
        <v>4606</v>
      </c>
      <c r="W1637" s="118">
        <f t="shared" si="152"/>
        <v>1</v>
      </c>
      <c r="X1637" s="117" t="str">
        <f t="shared" si="153"/>
        <v>OK</v>
      </c>
      <c r="Y1637" s="117" t="str">
        <f t="shared" si="154"/>
        <v>keine</v>
      </c>
      <c r="Z1637" s="117" t="str">
        <f t="shared" si="155"/>
        <v>OK</v>
      </c>
    </row>
    <row r="1638" spans="1:26" s="117" customFormat="1" ht="12.75" hidden="1" customHeight="1" x14ac:dyDescent="0.35">
      <c r="A1638" s="29" t="s">
        <v>3892</v>
      </c>
      <c r="B1638" s="1" t="s">
        <v>2006</v>
      </c>
      <c r="C1638" s="29" t="s">
        <v>3</v>
      </c>
      <c r="D1638" s="29" t="s">
        <v>3</v>
      </c>
      <c r="E1638" s="29" t="s">
        <v>2</v>
      </c>
      <c r="F1638" s="29" t="s">
        <v>2</v>
      </c>
      <c r="G1638" s="29" t="s">
        <v>2</v>
      </c>
      <c r="H1638" s="29" t="s">
        <v>2</v>
      </c>
      <c r="I1638" s="133" t="s">
        <v>3</v>
      </c>
      <c r="J1638" s="134">
        <v>1</v>
      </c>
      <c r="K1638" s="29" t="s">
        <v>2</v>
      </c>
      <c r="L1638" s="29" t="s">
        <v>2</v>
      </c>
      <c r="M1638" s="29" t="s">
        <v>2</v>
      </c>
      <c r="N1638" s="29" t="s">
        <v>3</v>
      </c>
      <c r="O1638" s="1"/>
      <c r="P1638" s="29" t="s">
        <v>4</v>
      </c>
      <c r="Q1638" s="29"/>
      <c r="R1638" s="85" t="s">
        <v>2</v>
      </c>
      <c r="S1638" s="85" t="s">
        <v>2</v>
      </c>
      <c r="T1638" s="117" t="str">
        <f t="shared" si="150"/>
        <v>ja</v>
      </c>
      <c r="U1638" s="117" t="str">
        <f t="shared" si="151"/>
        <v>ja</v>
      </c>
      <c r="V1638" s="142" t="s">
        <v>4606</v>
      </c>
      <c r="W1638" s="118">
        <f t="shared" si="152"/>
        <v>1</v>
      </c>
      <c r="X1638" s="117" t="str">
        <f t="shared" si="153"/>
        <v>OK</v>
      </c>
      <c r="Y1638" s="117" t="str">
        <f t="shared" si="154"/>
        <v>keine</v>
      </c>
      <c r="Z1638" s="117" t="str">
        <f t="shared" si="155"/>
        <v>OK</v>
      </c>
    </row>
    <row r="1639" spans="1:26" s="117" customFormat="1" ht="12.75" hidden="1" customHeight="1" x14ac:dyDescent="0.35">
      <c r="A1639" s="29" t="s">
        <v>3893</v>
      </c>
      <c r="B1639" s="1" t="s">
        <v>972</v>
      </c>
      <c r="C1639" s="29" t="s">
        <v>3</v>
      </c>
      <c r="D1639" s="29" t="s">
        <v>3</v>
      </c>
      <c r="E1639" s="29" t="s">
        <v>2</v>
      </c>
      <c r="F1639" s="29" t="s">
        <v>2</v>
      </c>
      <c r="G1639" s="29" t="s">
        <v>2</v>
      </c>
      <c r="H1639" s="29" t="s">
        <v>2</v>
      </c>
      <c r="I1639" s="29" t="s">
        <v>3</v>
      </c>
      <c r="J1639" s="30">
        <v>1</v>
      </c>
      <c r="K1639" s="29" t="s">
        <v>2</v>
      </c>
      <c r="L1639" s="29" t="s">
        <v>2</v>
      </c>
      <c r="M1639" s="29" t="s">
        <v>2</v>
      </c>
      <c r="N1639" s="29" t="s">
        <v>3</v>
      </c>
      <c r="O1639" s="1"/>
      <c r="P1639" s="29" t="s">
        <v>4</v>
      </c>
      <c r="Q1639" s="29"/>
      <c r="R1639" s="85" t="s">
        <v>2</v>
      </c>
      <c r="S1639" s="85" t="s">
        <v>2</v>
      </c>
      <c r="T1639" s="117" t="str">
        <f t="shared" si="150"/>
        <v>ja</v>
      </c>
      <c r="U1639" s="117" t="str">
        <f t="shared" si="151"/>
        <v>ja</v>
      </c>
      <c r="V1639" s="142" t="s">
        <v>4592</v>
      </c>
      <c r="W1639" s="118">
        <f t="shared" si="152"/>
        <v>1</v>
      </c>
      <c r="X1639" s="117" t="str">
        <f t="shared" si="153"/>
        <v>OK</v>
      </c>
      <c r="Y1639" s="117" t="str">
        <f t="shared" si="154"/>
        <v>keine</v>
      </c>
      <c r="Z1639" s="117" t="str">
        <f t="shared" si="155"/>
        <v>OK</v>
      </c>
    </row>
    <row r="1640" spans="1:26" s="117" customFormat="1" ht="12.75" hidden="1" customHeight="1" x14ac:dyDescent="0.35">
      <c r="A1640" s="29" t="s">
        <v>3894</v>
      </c>
      <c r="B1640" s="1" t="s">
        <v>1826</v>
      </c>
      <c r="C1640" s="29" t="s">
        <v>2</v>
      </c>
      <c r="D1640" s="29" t="s">
        <v>2</v>
      </c>
      <c r="E1640" s="29" t="s">
        <v>2</v>
      </c>
      <c r="F1640" s="29" t="s">
        <v>2</v>
      </c>
      <c r="G1640" s="29" t="s">
        <v>2</v>
      </c>
      <c r="H1640" s="29" t="s">
        <v>3</v>
      </c>
      <c r="I1640" s="29" t="s">
        <v>2</v>
      </c>
      <c r="J1640" s="30" t="s">
        <v>2</v>
      </c>
      <c r="K1640" s="29" t="s">
        <v>2</v>
      </c>
      <c r="L1640" s="29" t="s">
        <v>2</v>
      </c>
      <c r="M1640" s="29" t="s">
        <v>2</v>
      </c>
      <c r="N1640" s="29" t="s">
        <v>2</v>
      </c>
      <c r="O1640" s="1" t="s">
        <v>2411</v>
      </c>
      <c r="P1640" s="29" t="s">
        <v>59</v>
      </c>
      <c r="Q1640" s="29"/>
      <c r="R1640" s="85" t="s">
        <v>2</v>
      </c>
      <c r="S1640" s="85" t="s">
        <v>2</v>
      </c>
      <c r="T1640" s="117" t="str">
        <f t="shared" si="150"/>
        <v>ja</v>
      </c>
      <c r="U1640" s="117" t="str">
        <f t="shared" si="151"/>
        <v>nein</v>
      </c>
      <c r="V1640" s="142" t="s">
        <v>2411</v>
      </c>
      <c r="W1640" s="118" t="str">
        <f t="shared" si="152"/>
        <v>nein</v>
      </c>
      <c r="X1640" s="117" t="str">
        <f t="shared" si="153"/>
        <v>OK</v>
      </c>
      <c r="Y1640" s="117" t="str">
        <f t="shared" si="154"/>
        <v>nicht FK (Vereins-RS)</v>
      </c>
      <c r="Z1640" s="117" t="str">
        <f t="shared" si="155"/>
        <v>OK</v>
      </c>
    </row>
    <row r="1641" spans="1:26" s="117" customFormat="1" ht="12.75" hidden="1" customHeight="1" x14ac:dyDescent="0.35">
      <c r="A1641" s="29" t="s">
        <v>3895</v>
      </c>
      <c r="B1641" s="1" t="s">
        <v>1080</v>
      </c>
      <c r="C1641" s="29" t="s">
        <v>3</v>
      </c>
      <c r="D1641" s="29" t="s">
        <v>3</v>
      </c>
      <c r="E1641" s="29" t="s">
        <v>2</v>
      </c>
      <c r="F1641" s="29" t="s">
        <v>2</v>
      </c>
      <c r="G1641" s="29" t="s">
        <v>2</v>
      </c>
      <c r="H1641" s="29" t="s">
        <v>2</v>
      </c>
      <c r="I1641" s="29" t="s">
        <v>3</v>
      </c>
      <c r="J1641" s="30">
        <v>1</v>
      </c>
      <c r="K1641" s="29" t="s">
        <v>2</v>
      </c>
      <c r="L1641" s="29" t="s">
        <v>2</v>
      </c>
      <c r="M1641" s="29" t="s">
        <v>2</v>
      </c>
      <c r="N1641" s="29" t="s">
        <v>3</v>
      </c>
      <c r="O1641" s="1"/>
      <c r="P1641" s="29" t="s">
        <v>4</v>
      </c>
      <c r="Q1641" s="29"/>
      <c r="R1641" s="85" t="s">
        <v>2</v>
      </c>
      <c r="S1641" s="85" t="s">
        <v>2</v>
      </c>
      <c r="T1641" s="117" t="str">
        <f t="shared" si="150"/>
        <v>ja</v>
      </c>
      <c r="U1641" s="117" t="str">
        <f t="shared" si="151"/>
        <v>ja</v>
      </c>
      <c r="V1641" s="142" t="s">
        <v>4599</v>
      </c>
      <c r="W1641" s="118">
        <f t="shared" si="152"/>
        <v>1</v>
      </c>
      <c r="X1641" s="117" t="str">
        <f t="shared" si="153"/>
        <v>OK</v>
      </c>
      <c r="Y1641" s="117" t="str">
        <f t="shared" si="154"/>
        <v>keine</v>
      </c>
      <c r="Z1641" s="117" t="str">
        <f t="shared" si="155"/>
        <v>OK</v>
      </c>
    </row>
    <row r="1642" spans="1:26" s="117" customFormat="1" ht="12.75" hidden="1" customHeight="1" x14ac:dyDescent="0.35">
      <c r="A1642" s="29" t="s">
        <v>3896</v>
      </c>
      <c r="B1642" s="1" t="s">
        <v>1081</v>
      </c>
      <c r="C1642" s="29" t="s">
        <v>3</v>
      </c>
      <c r="D1642" s="29" t="s">
        <v>3</v>
      </c>
      <c r="E1642" s="29" t="s">
        <v>2</v>
      </c>
      <c r="F1642" s="29" t="s">
        <v>2</v>
      </c>
      <c r="G1642" s="29" t="s">
        <v>2</v>
      </c>
      <c r="H1642" s="29" t="s">
        <v>2</v>
      </c>
      <c r="I1642" s="29" t="s">
        <v>3</v>
      </c>
      <c r="J1642" s="30">
        <v>1</v>
      </c>
      <c r="K1642" s="29" t="s">
        <v>2</v>
      </c>
      <c r="L1642" s="29" t="s">
        <v>2</v>
      </c>
      <c r="M1642" s="29" t="s">
        <v>2</v>
      </c>
      <c r="N1642" s="29" t="s">
        <v>3</v>
      </c>
      <c r="O1642" s="1"/>
      <c r="P1642" s="29" t="s">
        <v>4</v>
      </c>
      <c r="Q1642" s="29"/>
      <c r="R1642" s="85" t="s">
        <v>3</v>
      </c>
      <c r="S1642" s="85" t="s">
        <v>3</v>
      </c>
      <c r="T1642" s="117" t="str">
        <f t="shared" si="150"/>
        <v>ja</v>
      </c>
      <c r="U1642" s="117" t="str">
        <f t="shared" si="151"/>
        <v>ja</v>
      </c>
      <c r="V1642" s="142" t="s">
        <v>4576</v>
      </c>
      <c r="W1642" s="118">
        <f t="shared" si="152"/>
        <v>1</v>
      </c>
      <c r="X1642" s="117" t="str">
        <f t="shared" si="153"/>
        <v>OK</v>
      </c>
      <c r="Y1642" s="117" t="str">
        <f t="shared" si="154"/>
        <v>keine</v>
      </c>
      <c r="Z1642" s="117" t="str">
        <f t="shared" si="155"/>
        <v>OK</v>
      </c>
    </row>
    <row r="1643" spans="1:26" s="117" customFormat="1" ht="12.75" hidden="1" customHeight="1" x14ac:dyDescent="0.35">
      <c r="A1643" s="29" t="s">
        <v>3897</v>
      </c>
      <c r="B1643" s="1" t="s">
        <v>1082</v>
      </c>
      <c r="C1643" s="29" t="s">
        <v>3</v>
      </c>
      <c r="D1643" s="29" t="s">
        <v>3</v>
      </c>
      <c r="E1643" s="29" t="s">
        <v>2</v>
      </c>
      <c r="F1643" s="29" t="s">
        <v>2</v>
      </c>
      <c r="G1643" s="29" t="s">
        <v>2</v>
      </c>
      <c r="H1643" s="29" t="s">
        <v>2</v>
      </c>
      <c r="I1643" s="29" t="s">
        <v>3</v>
      </c>
      <c r="J1643" s="30">
        <v>1</v>
      </c>
      <c r="K1643" s="29" t="s">
        <v>2</v>
      </c>
      <c r="L1643" s="29" t="s">
        <v>2</v>
      </c>
      <c r="M1643" s="29" t="s">
        <v>2</v>
      </c>
      <c r="N1643" s="29" t="s">
        <v>3</v>
      </c>
      <c r="O1643" s="1"/>
      <c r="P1643" s="29" t="s">
        <v>4</v>
      </c>
      <c r="Q1643" s="29"/>
      <c r="R1643" s="85" t="s">
        <v>2</v>
      </c>
      <c r="S1643" s="85" t="s">
        <v>2</v>
      </c>
      <c r="T1643" s="117" t="str">
        <f t="shared" si="150"/>
        <v>ja</v>
      </c>
      <c r="U1643" s="117" t="str">
        <f t="shared" si="151"/>
        <v>ja</v>
      </c>
      <c r="V1643" s="142" t="s">
        <v>4576</v>
      </c>
      <c r="W1643" s="118">
        <f t="shared" si="152"/>
        <v>1</v>
      </c>
      <c r="X1643" s="117" t="str">
        <f t="shared" si="153"/>
        <v>OK</v>
      </c>
      <c r="Y1643" s="117" t="str">
        <f t="shared" si="154"/>
        <v>keine</v>
      </c>
      <c r="Z1643" s="117" t="str">
        <f t="shared" si="155"/>
        <v>OK</v>
      </c>
    </row>
    <row r="1644" spans="1:26" s="117" customFormat="1" ht="12.75" hidden="1" customHeight="1" x14ac:dyDescent="0.35">
      <c r="A1644" s="29" t="s">
        <v>3898</v>
      </c>
      <c r="B1644" s="1" t="s">
        <v>1576</v>
      </c>
      <c r="C1644" s="29" t="s">
        <v>3</v>
      </c>
      <c r="D1644" s="29" t="s">
        <v>3</v>
      </c>
      <c r="E1644" s="29" t="s">
        <v>2</v>
      </c>
      <c r="F1644" s="29" t="s">
        <v>2</v>
      </c>
      <c r="G1644" s="29" t="s">
        <v>2</v>
      </c>
      <c r="H1644" s="29" t="s">
        <v>2</v>
      </c>
      <c r="I1644" s="29" t="s">
        <v>3</v>
      </c>
      <c r="J1644" s="30">
        <v>1</v>
      </c>
      <c r="K1644" s="29" t="s">
        <v>2</v>
      </c>
      <c r="L1644" s="29" t="s">
        <v>2</v>
      </c>
      <c r="M1644" s="29" t="s">
        <v>2</v>
      </c>
      <c r="N1644" s="29" t="s">
        <v>3</v>
      </c>
      <c r="O1644" s="1"/>
      <c r="P1644" s="29" t="s">
        <v>4</v>
      </c>
      <c r="Q1644" s="29"/>
      <c r="R1644" s="85" t="s">
        <v>3</v>
      </c>
      <c r="S1644" s="85" t="s">
        <v>3</v>
      </c>
      <c r="T1644" s="117" t="str">
        <f t="shared" si="150"/>
        <v>ja</v>
      </c>
      <c r="U1644" s="117" t="str">
        <f t="shared" si="151"/>
        <v>ja</v>
      </c>
      <c r="V1644" s="142" t="s">
        <v>4580</v>
      </c>
      <c r="W1644" s="118">
        <f t="shared" si="152"/>
        <v>1</v>
      </c>
      <c r="X1644" s="117" t="str">
        <f t="shared" si="153"/>
        <v>OK</v>
      </c>
      <c r="Y1644" s="117" t="str">
        <f t="shared" si="154"/>
        <v>keine</v>
      </c>
      <c r="Z1644" s="117" t="str">
        <f t="shared" si="155"/>
        <v>OK</v>
      </c>
    </row>
    <row r="1645" spans="1:26" s="117" customFormat="1" ht="12.75" hidden="1" customHeight="1" x14ac:dyDescent="0.35">
      <c r="A1645" s="29" t="s">
        <v>3899</v>
      </c>
      <c r="B1645" s="1" t="s">
        <v>1083</v>
      </c>
      <c r="C1645" s="29" t="s">
        <v>3</v>
      </c>
      <c r="D1645" s="29" t="s">
        <v>3</v>
      </c>
      <c r="E1645" s="29" t="s">
        <v>2</v>
      </c>
      <c r="F1645" s="29" t="s">
        <v>2</v>
      </c>
      <c r="G1645" s="29" t="s">
        <v>2</v>
      </c>
      <c r="H1645" s="29" t="s">
        <v>2</v>
      </c>
      <c r="I1645" s="29" t="s">
        <v>3</v>
      </c>
      <c r="J1645" s="30">
        <v>1</v>
      </c>
      <c r="K1645" s="29" t="s">
        <v>2</v>
      </c>
      <c r="L1645" s="29" t="s">
        <v>2</v>
      </c>
      <c r="M1645" s="29" t="s">
        <v>2</v>
      </c>
      <c r="N1645" s="29" t="s">
        <v>3</v>
      </c>
      <c r="O1645" s="1"/>
      <c r="P1645" s="29" t="s">
        <v>4</v>
      </c>
      <c r="Q1645" s="29"/>
      <c r="R1645" s="85" t="s">
        <v>2</v>
      </c>
      <c r="S1645" s="85" t="s">
        <v>2</v>
      </c>
      <c r="T1645" s="117" t="str">
        <f t="shared" si="150"/>
        <v>ja</v>
      </c>
      <c r="U1645" s="117" t="str">
        <f t="shared" si="151"/>
        <v>ja</v>
      </c>
      <c r="V1645" s="142" t="s">
        <v>4576</v>
      </c>
      <c r="W1645" s="118">
        <f t="shared" si="152"/>
        <v>1</v>
      </c>
      <c r="X1645" s="117" t="str">
        <f t="shared" si="153"/>
        <v>OK</v>
      </c>
      <c r="Y1645" s="117" t="str">
        <f t="shared" si="154"/>
        <v>keine</v>
      </c>
      <c r="Z1645" s="117" t="str">
        <f t="shared" si="155"/>
        <v>OK</v>
      </c>
    </row>
    <row r="1646" spans="1:26" s="117" customFormat="1" ht="12.75" customHeight="1" x14ac:dyDescent="0.35">
      <c r="A1646" s="29" t="s">
        <v>3900</v>
      </c>
      <c r="B1646" s="1" t="s">
        <v>1563</v>
      </c>
      <c r="C1646" s="29" t="s">
        <v>3</v>
      </c>
      <c r="D1646" s="29" t="s">
        <v>3</v>
      </c>
      <c r="E1646" s="29" t="s">
        <v>2</v>
      </c>
      <c r="F1646" s="29" t="s">
        <v>2</v>
      </c>
      <c r="G1646" s="29" t="s">
        <v>3</v>
      </c>
      <c r="H1646" s="29" t="s">
        <v>2</v>
      </c>
      <c r="I1646" s="29" t="s">
        <v>3</v>
      </c>
      <c r="J1646" s="30">
        <v>1</v>
      </c>
      <c r="K1646" s="29" t="s">
        <v>2</v>
      </c>
      <c r="L1646" s="29" t="s">
        <v>2</v>
      </c>
      <c r="M1646" s="29" t="s">
        <v>2</v>
      </c>
      <c r="N1646" s="29" t="s">
        <v>3</v>
      </c>
      <c r="O1646" s="1" t="s">
        <v>4468</v>
      </c>
      <c r="P1646" s="29" t="s">
        <v>4</v>
      </c>
      <c r="Q1646" s="29" t="s">
        <v>4442</v>
      </c>
      <c r="R1646" s="85" t="s">
        <v>3</v>
      </c>
      <c r="S1646" s="85" t="s">
        <v>3</v>
      </c>
      <c r="T1646" s="117" t="str">
        <f t="shared" si="150"/>
        <v>ja</v>
      </c>
      <c r="U1646" s="117" t="str">
        <f t="shared" si="151"/>
        <v>ja</v>
      </c>
      <c r="V1646" s="142" t="s">
        <v>4579</v>
      </c>
      <c r="W1646" s="118">
        <f t="shared" si="152"/>
        <v>1</v>
      </c>
      <c r="X1646" s="117" t="str">
        <f t="shared" si="153"/>
        <v>OK</v>
      </c>
      <c r="Y1646" s="117" t="str">
        <f t="shared" si="154"/>
        <v>keine</v>
      </c>
      <c r="Z1646" s="117" t="str">
        <f t="shared" si="155"/>
        <v>OK</v>
      </c>
    </row>
    <row r="1647" spans="1:26" s="117" customFormat="1" ht="12.75" hidden="1" customHeight="1" x14ac:dyDescent="0.35">
      <c r="A1647" s="29" t="s">
        <v>3901</v>
      </c>
      <c r="B1647" s="1" t="s">
        <v>330</v>
      </c>
      <c r="C1647" s="29" t="s">
        <v>3</v>
      </c>
      <c r="D1647" s="29" t="s">
        <v>3</v>
      </c>
      <c r="E1647" s="29" t="s">
        <v>2</v>
      </c>
      <c r="F1647" s="29" t="s">
        <v>2</v>
      </c>
      <c r="G1647" s="29" t="s">
        <v>2</v>
      </c>
      <c r="H1647" s="29" t="s">
        <v>2</v>
      </c>
      <c r="I1647" s="133" t="s">
        <v>3</v>
      </c>
      <c r="J1647" s="134">
        <v>1</v>
      </c>
      <c r="K1647" s="29" t="s">
        <v>2</v>
      </c>
      <c r="L1647" s="29" t="s">
        <v>2</v>
      </c>
      <c r="M1647" s="29" t="s">
        <v>2</v>
      </c>
      <c r="N1647" s="29" t="s">
        <v>3</v>
      </c>
      <c r="O1647" s="1"/>
      <c r="P1647" s="29" t="s">
        <v>4</v>
      </c>
      <c r="Q1647" s="29"/>
      <c r="R1647" s="85" t="s">
        <v>2</v>
      </c>
      <c r="S1647" s="85" t="s">
        <v>2</v>
      </c>
      <c r="T1647" s="117" t="str">
        <f t="shared" si="150"/>
        <v>ja</v>
      </c>
      <c r="U1647" s="117" t="str">
        <f t="shared" si="151"/>
        <v>ja</v>
      </c>
      <c r="V1647" s="142" t="s">
        <v>4606</v>
      </c>
      <c r="W1647" s="118">
        <f t="shared" si="152"/>
        <v>1</v>
      </c>
      <c r="X1647" s="117" t="str">
        <f t="shared" si="153"/>
        <v>OK</v>
      </c>
      <c r="Y1647" s="117" t="str">
        <f t="shared" si="154"/>
        <v>keine</v>
      </c>
      <c r="Z1647" s="117" t="str">
        <f t="shared" si="155"/>
        <v>OK</v>
      </c>
    </row>
    <row r="1648" spans="1:26" s="117" customFormat="1" ht="12.75" hidden="1" customHeight="1" x14ac:dyDescent="0.35">
      <c r="A1648" s="29" t="s">
        <v>3902</v>
      </c>
      <c r="B1648" s="1" t="s">
        <v>331</v>
      </c>
      <c r="C1648" s="29" t="s">
        <v>3</v>
      </c>
      <c r="D1648" s="29" t="s">
        <v>3</v>
      </c>
      <c r="E1648" s="29" t="s">
        <v>2</v>
      </c>
      <c r="F1648" s="29" t="s">
        <v>2</v>
      </c>
      <c r="G1648" s="29" t="s">
        <v>2</v>
      </c>
      <c r="H1648" s="29" t="s">
        <v>2</v>
      </c>
      <c r="I1648" s="30" t="s">
        <v>3</v>
      </c>
      <c r="J1648" s="30">
        <v>4</v>
      </c>
      <c r="K1648" s="29" t="s">
        <v>2</v>
      </c>
      <c r="L1648" s="29" t="s">
        <v>2</v>
      </c>
      <c r="M1648" s="29" t="s">
        <v>2</v>
      </c>
      <c r="N1648" s="29" t="s">
        <v>3</v>
      </c>
      <c r="O1648" s="1" t="s">
        <v>2412</v>
      </c>
      <c r="P1648" s="29">
        <v>1195</v>
      </c>
      <c r="Q1648" s="29"/>
      <c r="R1648" s="85" t="s">
        <v>2</v>
      </c>
      <c r="S1648" s="85" t="s">
        <v>2</v>
      </c>
      <c r="T1648" s="117" t="str">
        <f t="shared" si="150"/>
        <v>ja</v>
      </c>
      <c r="U1648" s="117" t="str">
        <f t="shared" si="151"/>
        <v>ja</v>
      </c>
      <c r="V1648" s="142" t="s">
        <v>4587</v>
      </c>
      <c r="W1648" s="118">
        <f t="shared" si="152"/>
        <v>4</v>
      </c>
      <c r="X1648" s="117" t="str">
        <f t="shared" si="153"/>
        <v>OK</v>
      </c>
      <c r="Y1648" s="117">
        <f t="shared" si="154"/>
        <v>1195</v>
      </c>
      <c r="Z1648" s="117" t="str">
        <f t="shared" si="155"/>
        <v>OK</v>
      </c>
    </row>
    <row r="1649" spans="1:26" s="117" customFormat="1" ht="12.75" hidden="1" customHeight="1" x14ac:dyDescent="0.35">
      <c r="A1649" s="29" t="s">
        <v>3903</v>
      </c>
      <c r="B1649" s="1" t="s">
        <v>1290</v>
      </c>
      <c r="C1649" s="29" t="s">
        <v>3</v>
      </c>
      <c r="D1649" s="29" t="s">
        <v>3</v>
      </c>
      <c r="E1649" s="29" t="s">
        <v>2</v>
      </c>
      <c r="F1649" s="29" t="s">
        <v>2</v>
      </c>
      <c r="G1649" s="29" t="s">
        <v>2</v>
      </c>
      <c r="H1649" s="29" t="s">
        <v>2</v>
      </c>
      <c r="I1649" s="29" t="s">
        <v>3</v>
      </c>
      <c r="J1649" s="30">
        <v>1</v>
      </c>
      <c r="K1649" s="29" t="s">
        <v>2</v>
      </c>
      <c r="L1649" s="29" t="s">
        <v>2</v>
      </c>
      <c r="M1649" s="29" t="s">
        <v>2</v>
      </c>
      <c r="N1649" s="29" t="s">
        <v>3</v>
      </c>
      <c r="O1649" s="1"/>
      <c r="P1649" s="29" t="s">
        <v>4</v>
      </c>
      <c r="Q1649" s="29"/>
      <c r="R1649" s="85" t="s">
        <v>2</v>
      </c>
      <c r="S1649" s="85" t="s">
        <v>2</v>
      </c>
      <c r="T1649" s="117" t="str">
        <f t="shared" si="150"/>
        <v>ja</v>
      </c>
      <c r="U1649" s="117" t="str">
        <f t="shared" si="151"/>
        <v>ja</v>
      </c>
      <c r="V1649" s="142" t="s">
        <v>4586</v>
      </c>
      <c r="W1649" s="118">
        <f t="shared" si="152"/>
        <v>1</v>
      </c>
      <c r="X1649" s="117" t="str">
        <f t="shared" si="153"/>
        <v>OK</v>
      </c>
      <c r="Y1649" s="117" t="str">
        <f t="shared" si="154"/>
        <v>keine</v>
      </c>
      <c r="Z1649" s="117" t="str">
        <f t="shared" si="155"/>
        <v>OK</v>
      </c>
    </row>
    <row r="1650" spans="1:26" s="117" customFormat="1" ht="12.75" hidden="1" customHeight="1" x14ac:dyDescent="0.35">
      <c r="A1650" s="29" t="s">
        <v>3904</v>
      </c>
      <c r="B1650" s="1" t="s">
        <v>1291</v>
      </c>
      <c r="C1650" s="29" t="s">
        <v>3</v>
      </c>
      <c r="D1650" s="29" t="s">
        <v>3</v>
      </c>
      <c r="E1650" s="29" t="s">
        <v>2</v>
      </c>
      <c r="F1650" s="29" t="s">
        <v>2</v>
      </c>
      <c r="G1650" s="29" t="s">
        <v>2</v>
      </c>
      <c r="H1650" s="29" t="s">
        <v>2</v>
      </c>
      <c r="I1650" s="29" t="s">
        <v>3</v>
      </c>
      <c r="J1650" s="30">
        <v>3</v>
      </c>
      <c r="K1650" s="29" t="s">
        <v>2</v>
      </c>
      <c r="L1650" s="29" t="s">
        <v>2</v>
      </c>
      <c r="M1650" s="29" t="s">
        <v>2</v>
      </c>
      <c r="N1650" s="29" t="s">
        <v>3</v>
      </c>
      <c r="O1650" s="1"/>
      <c r="P1650" s="29" t="s">
        <v>4</v>
      </c>
      <c r="Q1650" s="29"/>
      <c r="R1650" s="85" t="s">
        <v>2</v>
      </c>
      <c r="S1650" s="85" t="s">
        <v>2</v>
      </c>
      <c r="T1650" s="117" t="str">
        <f t="shared" si="150"/>
        <v>ja</v>
      </c>
      <c r="U1650" s="117" t="str">
        <f t="shared" si="151"/>
        <v>ja</v>
      </c>
      <c r="V1650" s="142" t="s">
        <v>4586</v>
      </c>
      <c r="W1650" s="118">
        <f t="shared" si="152"/>
        <v>3</v>
      </c>
      <c r="X1650" s="117" t="str">
        <f t="shared" si="153"/>
        <v>OK</v>
      </c>
      <c r="Y1650" s="117" t="str">
        <f t="shared" si="154"/>
        <v>keine</v>
      </c>
      <c r="Z1650" s="117" t="str">
        <f t="shared" si="155"/>
        <v>OK</v>
      </c>
    </row>
    <row r="1651" spans="1:26" s="117" customFormat="1" ht="12.75" hidden="1" customHeight="1" x14ac:dyDescent="0.35">
      <c r="A1651" s="29" t="s">
        <v>3905</v>
      </c>
      <c r="B1651" s="1" t="s">
        <v>1292</v>
      </c>
      <c r="C1651" s="29" t="s">
        <v>3</v>
      </c>
      <c r="D1651" s="29" t="s">
        <v>3</v>
      </c>
      <c r="E1651" s="29" t="s">
        <v>2</v>
      </c>
      <c r="F1651" s="29" t="s">
        <v>2</v>
      </c>
      <c r="G1651" s="29" t="s">
        <v>2</v>
      </c>
      <c r="H1651" s="29" t="s">
        <v>2</v>
      </c>
      <c r="I1651" s="29" t="s">
        <v>3</v>
      </c>
      <c r="J1651" s="30">
        <v>3</v>
      </c>
      <c r="K1651" s="29" t="s">
        <v>2</v>
      </c>
      <c r="L1651" s="29" t="s">
        <v>2</v>
      </c>
      <c r="M1651" s="29" t="s">
        <v>2</v>
      </c>
      <c r="N1651" s="29" t="s">
        <v>3</v>
      </c>
      <c r="O1651" s="1"/>
      <c r="P1651" s="29" t="s">
        <v>4</v>
      </c>
      <c r="Q1651" s="29"/>
      <c r="R1651" s="85" t="s">
        <v>2</v>
      </c>
      <c r="S1651" s="85" t="s">
        <v>2</v>
      </c>
      <c r="T1651" s="117" t="str">
        <f t="shared" si="150"/>
        <v>ja</v>
      </c>
      <c r="U1651" s="117" t="str">
        <f t="shared" si="151"/>
        <v>ja</v>
      </c>
      <c r="V1651" s="142" t="s">
        <v>4586</v>
      </c>
      <c r="W1651" s="118">
        <f t="shared" si="152"/>
        <v>3</v>
      </c>
      <c r="X1651" s="117" t="str">
        <f t="shared" si="153"/>
        <v>OK</v>
      </c>
      <c r="Y1651" s="117" t="str">
        <f t="shared" si="154"/>
        <v>keine</v>
      </c>
      <c r="Z1651" s="117" t="str">
        <f t="shared" si="155"/>
        <v>OK</v>
      </c>
    </row>
    <row r="1652" spans="1:26" s="117" customFormat="1" ht="12.75" hidden="1" customHeight="1" x14ac:dyDescent="0.35">
      <c r="A1652" s="29" t="s">
        <v>3906</v>
      </c>
      <c r="B1652" s="1" t="s">
        <v>1293</v>
      </c>
      <c r="C1652" s="29" t="s">
        <v>3</v>
      </c>
      <c r="D1652" s="29" t="s">
        <v>3</v>
      </c>
      <c r="E1652" s="29" t="s">
        <v>2</v>
      </c>
      <c r="F1652" s="29" t="s">
        <v>2</v>
      </c>
      <c r="G1652" s="29" t="s">
        <v>2</v>
      </c>
      <c r="H1652" s="29" t="s">
        <v>2</v>
      </c>
      <c r="I1652" s="29" t="s">
        <v>3</v>
      </c>
      <c r="J1652" s="30">
        <v>2</v>
      </c>
      <c r="K1652" s="29" t="s">
        <v>2</v>
      </c>
      <c r="L1652" s="29" t="s">
        <v>2</v>
      </c>
      <c r="M1652" s="29" t="s">
        <v>2</v>
      </c>
      <c r="N1652" s="29" t="s">
        <v>3</v>
      </c>
      <c r="O1652" s="1"/>
      <c r="P1652" s="29" t="s">
        <v>4</v>
      </c>
      <c r="Q1652" s="29"/>
      <c r="R1652" s="85" t="s">
        <v>2</v>
      </c>
      <c r="S1652" s="85" t="s">
        <v>2</v>
      </c>
      <c r="T1652" s="117" t="str">
        <f t="shared" si="150"/>
        <v>ja</v>
      </c>
      <c r="U1652" s="117" t="str">
        <f t="shared" si="151"/>
        <v>ja</v>
      </c>
      <c r="V1652" s="142" t="s">
        <v>4586</v>
      </c>
      <c r="W1652" s="118">
        <f t="shared" si="152"/>
        <v>2</v>
      </c>
      <c r="X1652" s="117" t="str">
        <f t="shared" si="153"/>
        <v>OK</v>
      </c>
      <c r="Y1652" s="117" t="str">
        <f t="shared" si="154"/>
        <v>keine</v>
      </c>
      <c r="Z1652" s="117" t="str">
        <f t="shared" si="155"/>
        <v>OK</v>
      </c>
    </row>
    <row r="1653" spans="1:26" s="117" customFormat="1" ht="12.75" hidden="1" customHeight="1" x14ac:dyDescent="0.35">
      <c r="A1653" s="29" t="s">
        <v>3907</v>
      </c>
      <c r="B1653" s="1" t="s">
        <v>1294</v>
      </c>
      <c r="C1653" s="29" t="s">
        <v>3</v>
      </c>
      <c r="D1653" s="29" t="s">
        <v>3</v>
      </c>
      <c r="E1653" s="29" t="s">
        <v>2</v>
      </c>
      <c r="F1653" s="29" t="s">
        <v>2</v>
      </c>
      <c r="G1653" s="29" t="s">
        <v>2</v>
      </c>
      <c r="H1653" s="29" t="s">
        <v>2</v>
      </c>
      <c r="I1653" s="29" t="s">
        <v>3</v>
      </c>
      <c r="J1653" s="30">
        <v>1</v>
      </c>
      <c r="K1653" s="29" t="s">
        <v>2</v>
      </c>
      <c r="L1653" s="29" t="s">
        <v>2</v>
      </c>
      <c r="M1653" s="29" t="s">
        <v>2</v>
      </c>
      <c r="N1653" s="29" t="s">
        <v>3</v>
      </c>
      <c r="O1653" s="1"/>
      <c r="P1653" s="29" t="s">
        <v>4</v>
      </c>
      <c r="Q1653" s="29"/>
      <c r="R1653" s="85" t="s">
        <v>2</v>
      </c>
      <c r="S1653" s="85" t="s">
        <v>2</v>
      </c>
      <c r="T1653" s="117" t="str">
        <f t="shared" si="150"/>
        <v>ja</v>
      </c>
      <c r="U1653" s="117" t="str">
        <f t="shared" si="151"/>
        <v>ja</v>
      </c>
      <c r="V1653" s="142" t="s">
        <v>4586</v>
      </c>
      <c r="W1653" s="118">
        <f t="shared" si="152"/>
        <v>1</v>
      </c>
      <c r="X1653" s="117" t="str">
        <f t="shared" si="153"/>
        <v>OK</v>
      </c>
      <c r="Y1653" s="117" t="str">
        <f t="shared" si="154"/>
        <v>keine</v>
      </c>
      <c r="Z1653" s="117" t="str">
        <f t="shared" si="155"/>
        <v>OK</v>
      </c>
    </row>
    <row r="1654" spans="1:26" s="117" customFormat="1" ht="12.75" hidden="1" customHeight="1" x14ac:dyDescent="0.35">
      <c r="A1654" s="29" t="s">
        <v>3908</v>
      </c>
      <c r="B1654" s="1" t="s">
        <v>602</v>
      </c>
      <c r="C1654" s="29" t="s">
        <v>3</v>
      </c>
      <c r="D1654" s="29" t="s">
        <v>3</v>
      </c>
      <c r="E1654" s="29" t="s">
        <v>2</v>
      </c>
      <c r="F1654" s="29" t="s">
        <v>2</v>
      </c>
      <c r="G1654" s="29" t="s">
        <v>2</v>
      </c>
      <c r="H1654" s="29" t="s">
        <v>2</v>
      </c>
      <c r="I1654" s="133" t="s">
        <v>3</v>
      </c>
      <c r="J1654" s="134">
        <v>2</v>
      </c>
      <c r="K1654" s="29" t="s">
        <v>2</v>
      </c>
      <c r="L1654" s="29" t="s">
        <v>2</v>
      </c>
      <c r="M1654" s="29" t="s">
        <v>2</v>
      </c>
      <c r="N1654" s="29" t="s">
        <v>3</v>
      </c>
      <c r="O1654" s="1"/>
      <c r="P1654" s="29" t="s">
        <v>4</v>
      </c>
      <c r="Q1654" s="29"/>
      <c r="R1654" s="85" t="s">
        <v>2</v>
      </c>
      <c r="S1654" s="85" t="s">
        <v>2</v>
      </c>
      <c r="T1654" s="117" t="str">
        <f t="shared" si="150"/>
        <v>ja</v>
      </c>
      <c r="U1654" s="117" t="str">
        <f t="shared" si="151"/>
        <v>ja</v>
      </c>
      <c r="V1654" s="142" t="s">
        <v>4577</v>
      </c>
      <c r="W1654" s="118">
        <f t="shared" si="152"/>
        <v>2</v>
      </c>
      <c r="X1654" s="117" t="str">
        <f t="shared" si="153"/>
        <v>OK</v>
      </c>
      <c r="Y1654" s="117" t="str">
        <f t="shared" si="154"/>
        <v>keine</v>
      </c>
      <c r="Z1654" s="117" t="str">
        <f t="shared" si="155"/>
        <v>OK</v>
      </c>
    </row>
    <row r="1655" spans="1:26" s="117" customFormat="1" ht="12.75" hidden="1" customHeight="1" x14ac:dyDescent="0.35">
      <c r="A1655" s="29" t="s">
        <v>3909</v>
      </c>
      <c r="B1655" s="1" t="s">
        <v>603</v>
      </c>
      <c r="C1655" s="29" t="s">
        <v>3</v>
      </c>
      <c r="D1655" s="29" t="s">
        <v>3</v>
      </c>
      <c r="E1655" s="29" t="s">
        <v>2</v>
      </c>
      <c r="F1655" s="29" t="s">
        <v>2</v>
      </c>
      <c r="G1655" s="29" t="s">
        <v>2</v>
      </c>
      <c r="H1655" s="29" t="s">
        <v>2</v>
      </c>
      <c r="I1655" s="133" t="s">
        <v>3</v>
      </c>
      <c r="J1655" s="134">
        <v>1</v>
      </c>
      <c r="K1655" s="29" t="s">
        <v>2</v>
      </c>
      <c r="L1655" s="29" t="s">
        <v>2</v>
      </c>
      <c r="M1655" s="29" t="s">
        <v>2</v>
      </c>
      <c r="N1655" s="29" t="s">
        <v>3</v>
      </c>
      <c r="O1655" s="1"/>
      <c r="P1655" s="29" t="s">
        <v>4</v>
      </c>
      <c r="Q1655" s="29"/>
      <c r="R1655" s="85" t="s">
        <v>2</v>
      </c>
      <c r="S1655" s="85" t="s">
        <v>2</v>
      </c>
      <c r="T1655" s="117" t="str">
        <f t="shared" si="150"/>
        <v>ja</v>
      </c>
      <c r="U1655" s="117" t="str">
        <f t="shared" si="151"/>
        <v>ja</v>
      </c>
      <c r="V1655" s="142" t="s">
        <v>4606</v>
      </c>
      <c r="W1655" s="118">
        <f t="shared" si="152"/>
        <v>1</v>
      </c>
      <c r="X1655" s="117" t="str">
        <f t="shared" si="153"/>
        <v>OK</v>
      </c>
      <c r="Y1655" s="117" t="str">
        <f t="shared" si="154"/>
        <v>keine</v>
      </c>
      <c r="Z1655" s="117" t="str">
        <f t="shared" si="155"/>
        <v>OK</v>
      </c>
    </row>
    <row r="1656" spans="1:26" s="117" customFormat="1" ht="12.75" hidden="1" customHeight="1" x14ac:dyDescent="0.35">
      <c r="A1656" s="29" t="s">
        <v>3910</v>
      </c>
      <c r="B1656" s="1" t="s">
        <v>758</v>
      </c>
      <c r="C1656" s="29" t="s">
        <v>3</v>
      </c>
      <c r="D1656" s="29" t="s">
        <v>3</v>
      </c>
      <c r="E1656" s="29" t="s">
        <v>2</v>
      </c>
      <c r="F1656" s="29" t="s">
        <v>2</v>
      </c>
      <c r="G1656" s="29" t="s">
        <v>2</v>
      </c>
      <c r="H1656" s="29" t="s">
        <v>2</v>
      </c>
      <c r="I1656" s="29" t="s">
        <v>3</v>
      </c>
      <c r="J1656" s="30">
        <v>1</v>
      </c>
      <c r="K1656" s="29" t="s">
        <v>2</v>
      </c>
      <c r="L1656" s="29" t="s">
        <v>2</v>
      </c>
      <c r="M1656" s="29" t="s">
        <v>2</v>
      </c>
      <c r="N1656" s="29" t="s">
        <v>3</v>
      </c>
      <c r="O1656" s="1"/>
      <c r="P1656" s="29">
        <v>1198</v>
      </c>
      <c r="Q1656" s="29"/>
      <c r="R1656" s="85" t="s">
        <v>3</v>
      </c>
      <c r="S1656" s="85" t="s">
        <v>3</v>
      </c>
      <c r="T1656" s="117" t="str">
        <f t="shared" si="150"/>
        <v>ja</v>
      </c>
      <c r="U1656" s="117" t="str">
        <f t="shared" si="151"/>
        <v>ja</v>
      </c>
      <c r="V1656" s="142" t="s">
        <v>4622</v>
      </c>
      <c r="W1656" s="118">
        <f t="shared" si="152"/>
        <v>1</v>
      </c>
      <c r="X1656" s="117" t="str">
        <f t="shared" si="153"/>
        <v>OK</v>
      </c>
      <c r="Y1656" s="117">
        <f t="shared" si="154"/>
        <v>1198</v>
      </c>
      <c r="Z1656" s="117" t="str">
        <f t="shared" si="155"/>
        <v>OK</v>
      </c>
    </row>
    <row r="1657" spans="1:26" s="117" customFormat="1" ht="12.75" hidden="1" customHeight="1" x14ac:dyDescent="0.35">
      <c r="A1657" s="29" t="s">
        <v>3911</v>
      </c>
      <c r="B1657" s="1" t="s">
        <v>1531</v>
      </c>
      <c r="C1657" s="29" t="s">
        <v>3</v>
      </c>
      <c r="D1657" s="29" t="s">
        <v>3</v>
      </c>
      <c r="E1657" s="29" t="s">
        <v>2</v>
      </c>
      <c r="F1657" s="29" t="s">
        <v>2</v>
      </c>
      <c r="G1657" s="29" t="s">
        <v>2</v>
      </c>
      <c r="H1657" s="29" t="s">
        <v>2</v>
      </c>
      <c r="I1657" s="29" t="s">
        <v>3</v>
      </c>
      <c r="J1657" s="30">
        <v>1</v>
      </c>
      <c r="K1657" s="29" t="s">
        <v>2</v>
      </c>
      <c r="L1657" s="29" t="s">
        <v>2</v>
      </c>
      <c r="M1657" s="29" t="s">
        <v>2</v>
      </c>
      <c r="N1657" s="29" t="s">
        <v>3</v>
      </c>
      <c r="O1657" s="1"/>
      <c r="P1657" s="29" t="s">
        <v>4</v>
      </c>
      <c r="Q1657" s="29"/>
      <c r="R1657" s="85" t="s">
        <v>2</v>
      </c>
      <c r="S1657" s="85" t="s">
        <v>2</v>
      </c>
      <c r="T1657" s="117" t="str">
        <f t="shared" si="150"/>
        <v>ja</v>
      </c>
      <c r="U1657" s="117" t="str">
        <f t="shared" si="151"/>
        <v>ja</v>
      </c>
      <c r="V1657" s="142" t="s">
        <v>4585</v>
      </c>
      <c r="W1657" s="118">
        <f t="shared" si="152"/>
        <v>1</v>
      </c>
      <c r="X1657" s="117" t="str">
        <f t="shared" si="153"/>
        <v>OK</v>
      </c>
      <c r="Y1657" s="117" t="str">
        <f t="shared" si="154"/>
        <v>keine</v>
      </c>
      <c r="Z1657" s="117" t="str">
        <f t="shared" si="155"/>
        <v>OK</v>
      </c>
    </row>
    <row r="1658" spans="1:26" s="117" customFormat="1" ht="12.75" hidden="1" customHeight="1" x14ac:dyDescent="0.35">
      <c r="A1658" s="29" t="s">
        <v>3912</v>
      </c>
      <c r="B1658" s="1" t="s">
        <v>2007</v>
      </c>
      <c r="C1658" s="29" t="s">
        <v>3</v>
      </c>
      <c r="D1658" s="29" t="s">
        <v>3</v>
      </c>
      <c r="E1658" s="29" t="s">
        <v>2</v>
      </c>
      <c r="F1658" s="29" t="s">
        <v>2</v>
      </c>
      <c r="G1658" s="29" t="s">
        <v>2</v>
      </c>
      <c r="H1658" s="29" t="s">
        <v>2</v>
      </c>
      <c r="I1658" s="29" t="s">
        <v>3</v>
      </c>
      <c r="J1658" s="30">
        <v>2</v>
      </c>
      <c r="K1658" s="29" t="s">
        <v>2</v>
      </c>
      <c r="L1658" s="29" t="s">
        <v>2</v>
      </c>
      <c r="M1658" s="29" t="s">
        <v>2</v>
      </c>
      <c r="N1658" s="29" t="s">
        <v>3</v>
      </c>
      <c r="O1658" s="1"/>
      <c r="P1658" s="29" t="s">
        <v>4</v>
      </c>
      <c r="Q1658" s="29"/>
      <c r="R1658" s="85" t="s">
        <v>2</v>
      </c>
      <c r="S1658" s="85" t="s">
        <v>2</v>
      </c>
      <c r="T1658" s="117" t="str">
        <f t="shared" si="150"/>
        <v>ja</v>
      </c>
      <c r="U1658" s="117" t="str">
        <f t="shared" si="151"/>
        <v>ja</v>
      </c>
      <c r="V1658" s="142" t="s">
        <v>4603</v>
      </c>
      <c r="W1658" s="118">
        <f t="shared" si="152"/>
        <v>2</v>
      </c>
      <c r="X1658" s="117" t="str">
        <f t="shared" si="153"/>
        <v>OK</v>
      </c>
      <c r="Y1658" s="117" t="str">
        <f t="shared" si="154"/>
        <v>keine</v>
      </c>
      <c r="Z1658" s="117" t="str">
        <f t="shared" si="155"/>
        <v>OK</v>
      </c>
    </row>
    <row r="1659" spans="1:26" s="117" customFormat="1" ht="12.75" hidden="1" customHeight="1" x14ac:dyDescent="0.35">
      <c r="A1659" s="29" t="s">
        <v>3913</v>
      </c>
      <c r="B1659" s="1" t="s">
        <v>431</v>
      </c>
      <c r="C1659" s="29" t="s">
        <v>3</v>
      </c>
      <c r="D1659" s="29" t="s">
        <v>3</v>
      </c>
      <c r="E1659" s="29" t="s">
        <v>2</v>
      </c>
      <c r="F1659" s="29" t="s">
        <v>2</v>
      </c>
      <c r="G1659" s="29" t="s">
        <v>2</v>
      </c>
      <c r="H1659" s="29" t="s">
        <v>2</v>
      </c>
      <c r="I1659" s="29" t="s">
        <v>3</v>
      </c>
      <c r="J1659" s="30">
        <v>2</v>
      </c>
      <c r="K1659" s="29" t="s">
        <v>2</v>
      </c>
      <c r="L1659" s="29" t="s">
        <v>2</v>
      </c>
      <c r="M1659" s="29" t="s">
        <v>2</v>
      </c>
      <c r="N1659" s="29" t="s">
        <v>3</v>
      </c>
      <c r="O1659" s="1"/>
      <c r="P1659" s="29" t="s">
        <v>4</v>
      </c>
      <c r="Q1659" s="29"/>
      <c r="R1659" s="85" t="s">
        <v>2</v>
      </c>
      <c r="S1659" s="85" t="s">
        <v>2</v>
      </c>
      <c r="T1659" s="117" t="str">
        <f t="shared" si="150"/>
        <v>ja</v>
      </c>
      <c r="U1659" s="117" t="str">
        <f t="shared" si="151"/>
        <v>ja</v>
      </c>
      <c r="V1659" s="142" t="s">
        <v>4574</v>
      </c>
      <c r="W1659" s="118">
        <f t="shared" si="152"/>
        <v>2</v>
      </c>
      <c r="X1659" s="117" t="str">
        <f t="shared" si="153"/>
        <v>OK</v>
      </c>
      <c r="Y1659" s="117" t="str">
        <f t="shared" si="154"/>
        <v>keine</v>
      </c>
      <c r="Z1659" s="117" t="str">
        <f t="shared" si="155"/>
        <v>OK</v>
      </c>
    </row>
    <row r="1660" spans="1:26" s="117" customFormat="1" ht="12.75" hidden="1" customHeight="1" x14ac:dyDescent="0.35">
      <c r="A1660" s="29" t="s">
        <v>3914</v>
      </c>
      <c r="B1660" s="1" t="s">
        <v>432</v>
      </c>
      <c r="C1660" s="29" t="s">
        <v>3</v>
      </c>
      <c r="D1660" s="29" t="s">
        <v>3</v>
      </c>
      <c r="E1660" s="29" t="s">
        <v>2</v>
      </c>
      <c r="F1660" s="29" t="s">
        <v>2</v>
      </c>
      <c r="G1660" s="29" t="s">
        <v>2</v>
      </c>
      <c r="H1660" s="29" t="s">
        <v>2</v>
      </c>
      <c r="I1660" s="29" t="s">
        <v>3</v>
      </c>
      <c r="J1660" s="30">
        <v>2</v>
      </c>
      <c r="K1660" s="29" t="s">
        <v>2</v>
      </c>
      <c r="L1660" s="29" t="s">
        <v>2</v>
      </c>
      <c r="M1660" s="29" t="s">
        <v>2</v>
      </c>
      <c r="N1660" s="29" t="s">
        <v>3</v>
      </c>
      <c r="O1660" s="1"/>
      <c r="P1660" s="29" t="s">
        <v>4</v>
      </c>
      <c r="Q1660" s="29"/>
      <c r="R1660" s="85" t="s">
        <v>2</v>
      </c>
      <c r="S1660" s="85" t="s">
        <v>2</v>
      </c>
      <c r="T1660" s="117" t="str">
        <f t="shared" si="150"/>
        <v>ja</v>
      </c>
      <c r="U1660" s="117" t="str">
        <f t="shared" si="151"/>
        <v>ja</v>
      </c>
      <c r="V1660" s="142" t="s">
        <v>4574</v>
      </c>
      <c r="W1660" s="118">
        <f t="shared" si="152"/>
        <v>2</v>
      </c>
      <c r="X1660" s="117" t="str">
        <f t="shared" si="153"/>
        <v>OK</v>
      </c>
      <c r="Y1660" s="117" t="str">
        <f t="shared" si="154"/>
        <v>keine</v>
      </c>
      <c r="Z1660" s="117" t="str">
        <f t="shared" si="155"/>
        <v>OK</v>
      </c>
    </row>
    <row r="1661" spans="1:26" s="117" customFormat="1" ht="12.75" hidden="1" customHeight="1" x14ac:dyDescent="0.35">
      <c r="A1661" s="29" t="s">
        <v>3915</v>
      </c>
      <c r="B1661" s="1" t="s">
        <v>92</v>
      </c>
      <c r="C1661" s="29" t="s">
        <v>3</v>
      </c>
      <c r="D1661" s="29" t="s">
        <v>3</v>
      </c>
      <c r="E1661" s="29" t="s">
        <v>2</v>
      </c>
      <c r="F1661" s="29" t="s">
        <v>2</v>
      </c>
      <c r="G1661" s="29" t="s">
        <v>2</v>
      </c>
      <c r="H1661" s="29" t="s">
        <v>2</v>
      </c>
      <c r="I1661" s="29" t="s">
        <v>3</v>
      </c>
      <c r="J1661" s="30">
        <v>1</v>
      </c>
      <c r="K1661" s="29" t="s">
        <v>2</v>
      </c>
      <c r="L1661" s="29" t="s">
        <v>2</v>
      </c>
      <c r="M1661" s="29" t="s">
        <v>2</v>
      </c>
      <c r="N1661" s="29" t="s">
        <v>3</v>
      </c>
      <c r="O1661" s="1"/>
      <c r="P1661" s="29" t="s">
        <v>4</v>
      </c>
      <c r="Q1661" s="29"/>
      <c r="R1661" s="85" t="s">
        <v>2</v>
      </c>
      <c r="S1661" s="85" t="s">
        <v>2</v>
      </c>
      <c r="T1661" s="117" t="str">
        <f t="shared" si="150"/>
        <v>ja</v>
      </c>
      <c r="U1661" s="117" t="str">
        <f t="shared" si="151"/>
        <v>ja</v>
      </c>
      <c r="V1661" s="142" t="s">
        <v>4576</v>
      </c>
      <c r="W1661" s="118">
        <f t="shared" si="152"/>
        <v>1</v>
      </c>
      <c r="X1661" s="117" t="str">
        <f t="shared" si="153"/>
        <v>OK</v>
      </c>
      <c r="Y1661" s="117" t="str">
        <f t="shared" si="154"/>
        <v>keine</v>
      </c>
      <c r="Z1661" s="117" t="str">
        <f t="shared" si="155"/>
        <v>OK</v>
      </c>
    </row>
    <row r="1662" spans="1:26" s="117" customFormat="1" ht="12.75" hidden="1" customHeight="1" x14ac:dyDescent="0.35">
      <c r="A1662" s="29" t="s">
        <v>3916</v>
      </c>
      <c r="B1662" s="1" t="s">
        <v>1827</v>
      </c>
      <c r="C1662" s="29" t="s">
        <v>2</v>
      </c>
      <c r="D1662" s="29" t="s">
        <v>2</v>
      </c>
      <c r="E1662" s="29" t="s">
        <v>2</v>
      </c>
      <c r="F1662" s="29" t="s">
        <v>2</v>
      </c>
      <c r="G1662" s="29" t="s">
        <v>2</v>
      </c>
      <c r="H1662" s="29" t="s">
        <v>3</v>
      </c>
      <c r="I1662" s="29" t="s">
        <v>2</v>
      </c>
      <c r="J1662" s="30" t="s">
        <v>2</v>
      </c>
      <c r="K1662" s="29" t="s">
        <v>2</v>
      </c>
      <c r="L1662" s="29" t="s">
        <v>2</v>
      </c>
      <c r="M1662" s="29" t="s">
        <v>2</v>
      </c>
      <c r="N1662" s="29" t="s">
        <v>2</v>
      </c>
      <c r="O1662" s="1" t="s">
        <v>2411</v>
      </c>
      <c r="P1662" s="29" t="s">
        <v>59</v>
      </c>
      <c r="Q1662" s="29"/>
      <c r="R1662" s="85" t="s">
        <v>2</v>
      </c>
      <c r="S1662" s="85" t="s">
        <v>2</v>
      </c>
      <c r="T1662" s="117" t="str">
        <f t="shared" si="150"/>
        <v>ja</v>
      </c>
      <c r="U1662" s="117" t="str">
        <f t="shared" si="151"/>
        <v>nein</v>
      </c>
      <c r="V1662" s="142" t="s">
        <v>2411</v>
      </c>
      <c r="W1662" s="118" t="str">
        <f t="shared" si="152"/>
        <v>nein</v>
      </c>
      <c r="X1662" s="117" t="str">
        <f t="shared" si="153"/>
        <v>OK</v>
      </c>
      <c r="Y1662" s="117" t="str">
        <f t="shared" si="154"/>
        <v>nicht FK (Vereins-RS)</v>
      </c>
      <c r="Z1662" s="117" t="str">
        <f t="shared" si="155"/>
        <v>OK</v>
      </c>
    </row>
    <row r="1663" spans="1:26" s="117" customFormat="1" ht="12.75" hidden="1" customHeight="1" x14ac:dyDescent="0.35">
      <c r="A1663" s="29" t="s">
        <v>3917</v>
      </c>
      <c r="B1663" s="1" t="s">
        <v>1198</v>
      </c>
      <c r="C1663" s="29" t="s">
        <v>3</v>
      </c>
      <c r="D1663" s="29" t="s">
        <v>3</v>
      </c>
      <c r="E1663" s="29" t="s">
        <v>2</v>
      </c>
      <c r="F1663" s="29" t="s">
        <v>2</v>
      </c>
      <c r="G1663" s="29" t="s">
        <v>2</v>
      </c>
      <c r="H1663" s="29" t="s">
        <v>2</v>
      </c>
      <c r="I1663" s="29" t="s">
        <v>3</v>
      </c>
      <c r="J1663" s="30">
        <v>2</v>
      </c>
      <c r="K1663" s="29" t="s">
        <v>2</v>
      </c>
      <c r="L1663" s="29" t="s">
        <v>2</v>
      </c>
      <c r="M1663" s="29" t="s">
        <v>2</v>
      </c>
      <c r="N1663" s="29" t="s">
        <v>3</v>
      </c>
      <c r="O1663" s="1"/>
      <c r="P1663" s="29" t="s">
        <v>4</v>
      </c>
      <c r="Q1663" s="29"/>
      <c r="R1663" s="85" t="s">
        <v>2</v>
      </c>
      <c r="S1663" s="85" t="s">
        <v>2</v>
      </c>
      <c r="T1663" s="117" t="str">
        <f t="shared" si="150"/>
        <v>ja</v>
      </c>
      <c r="U1663" s="117" t="str">
        <f t="shared" si="151"/>
        <v>ja</v>
      </c>
      <c r="V1663" s="142" t="s">
        <v>4591</v>
      </c>
      <c r="W1663" s="118">
        <f t="shared" si="152"/>
        <v>2</v>
      </c>
      <c r="X1663" s="117" t="str">
        <f t="shared" si="153"/>
        <v>OK</v>
      </c>
      <c r="Y1663" s="117" t="str">
        <f t="shared" si="154"/>
        <v>keine</v>
      </c>
      <c r="Z1663" s="117" t="str">
        <f t="shared" si="155"/>
        <v>OK</v>
      </c>
    </row>
    <row r="1664" spans="1:26" s="117" customFormat="1" ht="12.75" hidden="1" customHeight="1" x14ac:dyDescent="0.35">
      <c r="A1664" s="29" t="s">
        <v>3918</v>
      </c>
      <c r="B1664" s="1" t="s">
        <v>2008</v>
      </c>
      <c r="C1664" s="29" t="s">
        <v>3</v>
      </c>
      <c r="D1664" s="29" t="s">
        <v>3</v>
      </c>
      <c r="E1664" s="29" t="s">
        <v>2</v>
      </c>
      <c r="F1664" s="29" t="s">
        <v>2</v>
      </c>
      <c r="G1664" s="29" t="s">
        <v>2</v>
      </c>
      <c r="H1664" s="29" t="s">
        <v>2</v>
      </c>
      <c r="I1664" s="29" t="s">
        <v>3</v>
      </c>
      <c r="J1664" s="30">
        <v>2</v>
      </c>
      <c r="K1664" s="29" t="s">
        <v>2</v>
      </c>
      <c r="L1664" s="29" t="s">
        <v>2</v>
      </c>
      <c r="M1664" s="29" t="s">
        <v>2</v>
      </c>
      <c r="N1664" s="29" t="s">
        <v>3</v>
      </c>
      <c r="O1664" s="1"/>
      <c r="P1664" s="29" t="s">
        <v>4</v>
      </c>
      <c r="Q1664" s="29"/>
      <c r="R1664" s="85" t="s">
        <v>2</v>
      </c>
      <c r="S1664" s="85" t="s">
        <v>2</v>
      </c>
      <c r="T1664" s="117" t="str">
        <f t="shared" si="150"/>
        <v>ja</v>
      </c>
      <c r="U1664" s="117" t="str">
        <f t="shared" si="151"/>
        <v>ja</v>
      </c>
      <c r="V1664" s="142" t="s">
        <v>4577</v>
      </c>
      <c r="W1664" s="118">
        <f t="shared" si="152"/>
        <v>2</v>
      </c>
      <c r="X1664" s="117" t="str">
        <f t="shared" si="153"/>
        <v>OK</v>
      </c>
      <c r="Y1664" s="117" t="str">
        <f t="shared" si="154"/>
        <v>keine</v>
      </c>
      <c r="Z1664" s="117" t="str">
        <f t="shared" si="155"/>
        <v>OK</v>
      </c>
    </row>
    <row r="1665" spans="1:26" s="117" customFormat="1" ht="12.75" hidden="1" customHeight="1" x14ac:dyDescent="0.35">
      <c r="A1665" s="29" t="s">
        <v>3919</v>
      </c>
      <c r="B1665" s="1" t="s">
        <v>1450</v>
      </c>
      <c r="C1665" s="29" t="s">
        <v>3</v>
      </c>
      <c r="D1665" s="29" t="s">
        <v>3</v>
      </c>
      <c r="E1665" s="29" t="s">
        <v>2</v>
      </c>
      <c r="F1665" s="29" t="s">
        <v>2</v>
      </c>
      <c r="G1665" s="29" t="s">
        <v>2</v>
      </c>
      <c r="H1665" s="29" t="s">
        <v>2</v>
      </c>
      <c r="I1665" s="133" t="s">
        <v>3</v>
      </c>
      <c r="J1665" s="134">
        <v>1</v>
      </c>
      <c r="K1665" s="29" t="s">
        <v>2</v>
      </c>
      <c r="L1665" s="29" t="s">
        <v>2</v>
      </c>
      <c r="M1665" s="29" t="s">
        <v>2</v>
      </c>
      <c r="N1665" s="29" t="s">
        <v>3</v>
      </c>
      <c r="O1665" s="1"/>
      <c r="P1665" s="29" t="s">
        <v>4</v>
      </c>
      <c r="Q1665" s="29"/>
      <c r="R1665" s="85" t="s">
        <v>2</v>
      </c>
      <c r="S1665" s="85" t="s">
        <v>2</v>
      </c>
      <c r="T1665" s="117" t="str">
        <f t="shared" si="150"/>
        <v>ja</v>
      </c>
      <c r="U1665" s="117" t="str">
        <f t="shared" si="151"/>
        <v>ja</v>
      </c>
      <c r="V1665" s="142" t="s">
        <v>4582</v>
      </c>
      <c r="W1665" s="118">
        <f t="shared" si="152"/>
        <v>1</v>
      </c>
      <c r="X1665" s="117" t="str">
        <f t="shared" si="153"/>
        <v>OK</v>
      </c>
      <c r="Y1665" s="117" t="str">
        <f t="shared" si="154"/>
        <v>keine</v>
      </c>
      <c r="Z1665" s="117" t="str">
        <f t="shared" si="155"/>
        <v>OK</v>
      </c>
    </row>
    <row r="1666" spans="1:26" s="117" customFormat="1" ht="12.75" hidden="1" customHeight="1" x14ac:dyDescent="0.35">
      <c r="A1666" s="29" t="s">
        <v>3920</v>
      </c>
      <c r="B1666" s="1" t="s">
        <v>465</v>
      </c>
      <c r="C1666" s="29" t="s">
        <v>3</v>
      </c>
      <c r="D1666" s="29" t="s">
        <v>3</v>
      </c>
      <c r="E1666" s="29" t="s">
        <v>2</v>
      </c>
      <c r="F1666" s="29" t="s">
        <v>2</v>
      </c>
      <c r="G1666" s="29" t="s">
        <v>2</v>
      </c>
      <c r="H1666" s="29" t="s">
        <v>2</v>
      </c>
      <c r="I1666" s="29" t="s">
        <v>3</v>
      </c>
      <c r="J1666" s="30">
        <v>1</v>
      </c>
      <c r="K1666" s="29" t="s">
        <v>2</v>
      </c>
      <c r="L1666" s="29" t="s">
        <v>2</v>
      </c>
      <c r="M1666" s="29" t="s">
        <v>2</v>
      </c>
      <c r="N1666" s="29" t="s">
        <v>3</v>
      </c>
      <c r="O1666" s="1"/>
      <c r="P1666" s="29" t="s">
        <v>4</v>
      </c>
      <c r="Q1666" s="29"/>
      <c r="R1666" s="85" t="s">
        <v>3</v>
      </c>
      <c r="S1666" s="85" t="s">
        <v>3</v>
      </c>
      <c r="T1666" s="117" t="str">
        <f t="shared" ref="T1666:T1729" si="156">IF(AND(C1666="nein",D1666="nein",E1666="nein",F1666="nein",G1666="nein",H1666="nein",I1666="nein",K1666="nein",L1666="nein",M1666="nein",N1666="nein"),"nein","ja")</f>
        <v>ja</v>
      </c>
      <c r="U1666" s="117" t="str">
        <f t="shared" ref="U1666:U1729" si="157">IF(OR(C1666="ja",D1666="ja",G1666="ja",A1666="8100"),"ja","nein")</f>
        <v>ja</v>
      </c>
      <c r="V1666" s="142" t="s">
        <v>4580</v>
      </c>
      <c r="W1666" s="118">
        <f t="shared" si="152"/>
        <v>1</v>
      </c>
      <c r="X1666" s="117" t="str">
        <f t="shared" si="153"/>
        <v>OK</v>
      </c>
      <c r="Y1666" s="117" t="str">
        <f t="shared" si="154"/>
        <v>keine</v>
      </c>
      <c r="Z1666" s="117" t="str">
        <f t="shared" si="155"/>
        <v>OK</v>
      </c>
    </row>
    <row r="1667" spans="1:26" s="117" customFormat="1" ht="12.75" hidden="1" customHeight="1" x14ac:dyDescent="0.35">
      <c r="A1667" s="29" t="s">
        <v>3921</v>
      </c>
      <c r="B1667" s="1" t="s">
        <v>997</v>
      </c>
      <c r="C1667" s="29" t="s">
        <v>3</v>
      </c>
      <c r="D1667" s="29" t="s">
        <v>3</v>
      </c>
      <c r="E1667" s="29" t="s">
        <v>2</v>
      </c>
      <c r="F1667" s="29" t="s">
        <v>2</v>
      </c>
      <c r="G1667" s="29" t="s">
        <v>2</v>
      </c>
      <c r="H1667" s="29" t="s">
        <v>2</v>
      </c>
      <c r="I1667" s="29" t="s">
        <v>3</v>
      </c>
      <c r="J1667" s="30">
        <v>1</v>
      </c>
      <c r="K1667" s="29" t="s">
        <v>2</v>
      </c>
      <c r="L1667" s="29" t="s">
        <v>2</v>
      </c>
      <c r="M1667" s="29" t="s">
        <v>2</v>
      </c>
      <c r="N1667" s="29" t="s">
        <v>3</v>
      </c>
      <c r="O1667" s="1"/>
      <c r="P1667" s="29" t="s">
        <v>4</v>
      </c>
      <c r="Q1667" s="29"/>
      <c r="R1667" s="85" t="s">
        <v>2</v>
      </c>
      <c r="S1667" s="85" t="s">
        <v>2</v>
      </c>
      <c r="T1667" s="117" t="str">
        <f t="shared" si="156"/>
        <v>ja</v>
      </c>
      <c r="U1667" s="117" t="str">
        <f t="shared" si="157"/>
        <v>ja</v>
      </c>
      <c r="V1667" s="142" t="s">
        <v>4578</v>
      </c>
      <c r="W1667" s="118">
        <f t="shared" ref="W1667:W1730" si="158">J1667</f>
        <v>1</v>
      </c>
      <c r="X1667" s="117" t="str">
        <f t="shared" ref="X1667:X1730" si="159">IF(J1667=W1667,"OK","NICHT OK!")</f>
        <v>OK</v>
      </c>
      <c r="Y1667" s="117" t="str">
        <f t="shared" ref="Y1667:Y1730" si="160">P1667</f>
        <v>keine</v>
      </c>
      <c r="Z1667" s="117" t="str">
        <f t="shared" ref="Z1667:Z1730" si="161">IF(P1667=Y1667,"OK","NICHT OK!")</f>
        <v>OK</v>
      </c>
    </row>
    <row r="1668" spans="1:26" s="117" customFormat="1" ht="12.75" hidden="1" customHeight="1" x14ac:dyDescent="0.35">
      <c r="A1668" s="29" t="s">
        <v>3922</v>
      </c>
      <c r="B1668" s="1" t="s">
        <v>998</v>
      </c>
      <c r="C1668" s="29" t="s">
        <v>3</v>
      </c>
      <c r="D1668" s="29" t="s">
        <v>3</v>
      </c>
      <c r="E1668" s="29" t="s">
        <v>2</v>
      </c>
      <c r="F1668" s="29" t="s">
        <v>2</v>
      </c>
      <c r="G1668" s="29" t="s">
        <v>2</v>
      </c>
      <c r="H1668" s="29" t="s">
        <v>2</v>
      </c>
      <c r="I1668" s="29" t="s">
        <v>3</v>
      </c>
      <c r="J1668" s="30">
        <v>1</v>
      </c>
      <c r="K1668" s="29" t="s">
        <v>2</v>
      </c>
      <c r="L1668" s="29" t="s">
        <v>2</v>
      </c>
      <c r="M1668" s="29" t="s">
        <v>2</v>
      </c>
      <c r="N1668" s="29" t="s">
        <v>3</v>
      </c>
      <c r="O1668" s="1"/>
      <c r="P1668" s="29" t="s">
        <v>57</v>
      </c>
      <c r="Q1668" s="29"/>
      <c r="R1668" s="85" t="s">
        <v>2</v>
      </c>
      <c r="S1668" s="85" t="s">
        <v>2</v>
      </c>
      <c r="T1668" s="117" t="str">
        <f t="shared" si="156"/>
        <v>ja</v>
      </c>
      <c r="U1668" s="117" t="str">
        <f t="shared" si="157"/>
        <v>ja</v>
      </c>
      <c r="V1668" s="142" t="s">
        <v>4578</v>
      </c>
      <c r="W1668" s="118">
        <f t="shared" si="158"/>
        <v>1</v>
      </c>
      <c r="X1668" s="117" t="str">
        <f t="shared" si="159"/>
        <v>OK</v>
      </c>
      <c r="Y1668" s="117" t="str">
        <f t="shared" si="160"/>
        <v>1193/1207</v>
      </c>
      <c r="Z1668" s="117" t="str">
        <f t="shared" si="161"/>
        <v>OK</v>
      </c>
    </row>
    <row r="1669" spans="1:26" s="117" customFormat="1" ht="12.75" hidden="1" customHeight="1" x14ac:dyDescent="0.35">
      <c r="A1669" s="29" t="s">
        <v>3923</v>
      </c>
      <c r="B1669" s="1" t="s">
        <v>1581</v>
      </c>
      <c r="C1669" s="29" t="s">
        <v>3</v>
      </c>
      <c r="D1669" s="29" t="s">
        <v>3</v>
      </c>
      <c r="E1669" s="29" t="s">
        <v>2</v>
      </c>
      <c r="F1669" s="29" t="s">
        <v>2</v>
      </c>
      <c r="G1669" s="29" t="s">
        <v>2</v>
      </c>
      <c r="H1669" s="29" t="s">
        <v>2</v>
      </c>
      <c r="I1669" s="29" t="s">
        <v>3</v>
      </c>
      <c r="J1669" s="30">
        <v>2</v>
      </c>
      <c r="K1669" s="29" t="s">
        <v>2</v>
      </c>
      <c r="L1669" s="29" t="s">
        <v>2</v>
      </c>
      <c r="M1669" s="29" t="s">
        <v>2</v>
      </c>
      <c r="N1669" s="29" t="s">
        <v>3</v>
      </c>
      <c r="O1669" s="1"/>
      <c r="P1669" s="29" t="s">
        <v>4</v>
      </c>
      <c r="Q1669" s="29"/>
      <c r="R1669" s="85" t="s">
        <v>3</v>
      </c>
      <c r="S1669" s="85" t="s">
        <v>3</v>
      </c>
      <c r="T1669" s="117" t="str">
        <f t="shared" si="156"/>
        <v>ja</v>
      </c>
      <c r="U1669" s="117" t="str">
        <f t="shared" si="157"/>
        <v>ja</v>
      </c>
      <c r="V1669" s="142" t="s">
        <v>4579</v>
      </c>
      <c r="W1669" s="118">
        <f t="shared" si="158"/>
        <v>2</v>
      </c>
      <c r="X1669" s="117" t="str">
        <f t="shared" si="159"/>
        <v>OK</v>
      </c>
      <c r="Y1669" s="117" t="str">
        <f t="shared" si="160"/>
        <v>keine</v>
      </c>
      <c r="Z1669" s="117" t="str">
        <f t="shared" si="161"/>
        <v>OK</v>
      </c>
    </row>
    <row r="1670" spans="1:26" s="117" customFormat="1" ht="12.75" hidden="1" customHeight="1" x14ac:dyDescent="0.35">
      <c r="A1670" s="29" t="s">
        <v>3924</v>
      </c>
      <c r="B1670" s="1" t="s">
        <v>1358</v>
      </c>
      <c r="C1670" s="29" t="s">
        <v>3</v>
      </c>
      <c r="D1670" s="29" t="s">
        <v>3</v>
      </c>
      <c r="E1670" s="29" t="s">
        <v>2</v>
      </c>
      <c r="F1670" s="29" t="s">
        <v>2</v>
      </c>
      <c r="G1670" s="29" t="s">
        <v>2</v>
      </c>
      <c r="H1670" s="29" t="s">
        <v>2</v>
      </c>
      <c r="I1670" s="133" t="s">
        <v>3</v>
      </c>
      <c r="J1670" s="134">
        <v>4</v>
      </c>
      <c r="K1670" s="29" t="s">
        <v>2</v>
      </c>
      <c r="L1670" s="29" t="s">
        <v>2</v>
      </c>
      <c r="M1670" s="29" t="s">
        <v>2</v>
      </c>
      <c r="N1670" s="29" t="s">
        <v>3</v>
      </c>
      <c r="O1670" s="1" t="s">
        <v>2412</v>
      </c>
      <c r="P1670" s="29" t="s">
        <v>4439</v>
      </c>
      <c r="Q1670" s="29"/>
      <c r="R1670" s="85" t="s">
        <v>2</v>
      </c>
      <c r="S1670" s="85" t="s">
        <v>2</v>
      </c>
      <c r="T1670" s="117" t="str">
        <f t="shared" si="156"/>
        <v>ja</v>
      </c>
      <c r="U1670" s="117" t="str">
        <f t="shared" si="157"/>
        <v>ja</v>
      </c>
      <c r="V1670" s="142" t="s">
        <v>4607</v>
      </c>
      <c r="W1670" s="118">
        <f t="shared" si="158"/>
        <v>4</v>
      </c>
      <c r="X1670" s="117" t="str">
        <f t="shared" si="159"/>
        <v>OK</v>
      </c>
      <c r="Y1670" s="117" t="str">
        <f t="shared" si="160"/>
        <v>1192/1195</v>
      </c>
      <c r="Z1670" s="117" t="str">
        <f t="shared" si="161"/>
        <v>OK</v>
      </c>
    </row>
    <row r="1671" spans="1:26" s="117" customFormat="1" ht="12.75" hidden="1" customHeight="1" x14ac:dyDescent="0.35">
      <c r="A1671" s="29" t="s">
        <v>3925</v>
      </c>
      <c r="B1671" s="1" t="s">
        <v>1828</v>
      </c>
      <c r="C1671" s="29" t="s">
        <v>2</v>
      </c>
      <c r="D1671" s="29" t="s">
        <v>2</v>
      </c>
      <c r="E1671" s="29" t="s">
        <v>2</v>
      </c>
      <c r="F1671" s="29" t="s">
        <v>2</v>
      </c>
      <c r="G1671" s="29" t="s">
        <v>2</v>
      </c>
      <c r="H1671" s="29" t="s">
        <v>3</v>
      </c>
      <c r="I1671" s="29" t="s">
        <v>2</v>
      </c>
      <c r="J1671" s="30" t="s">
        <v>2</v>
      </c>
      <c r="K1671" s="29" t="s">
        <v>2</v>
      </c>
      <c r="L1671" s="29" t="s">
        <v>2</v>
      </c>
      <c r="M1671" s="29" t="s">
        <v>2</v>
      </c>
      <c r="N1671" s="29" t="s">
        <v>2</v>
      </c>
      <c r="O1671" s="1" t="s">
        <v>2411</v>
      </c>
      <c r="P1671" s="29" t="s">
        <v>59</v>
      </c>
      <c r="Q1671" s="29"/>
      <c r="R1671" s="85" t="s">
        <v>2</v>
      </c>
      <c r="S1671" s="85" t="s">
        <v>2</v>
      </c>
      <c r="T1671" s="117" t="str">
        <f t="shared" si="156"/>
        <v>ja</v>
      </c>
      <c r="U1671" s="117" t="str">
        <f t="shared" si="157"/>
        <v>nein</v>
      </c>
      <c r="V1671" s="142" t="s">
        <v>2411</v>
      </c>
      <c r="W1671" s="118" t="str">
        <f t="shared" si="158"/>
        <v>nein</v>
      </c>
      <c r="X1671" s="117" t="str">
        <f t="shared" si="159"/>
        <v>OK</v>
      </c>
      <c r="Y1671" s="117" t="str">
        <f t="shared" si="160"/>
        <v>nicht FK (Vereins-RS)</v>
      </c>
      <c r="Z1671" s="117" t="str">
        <f t="shared" si="161"/>
        <v>OK</v>
      </c>
    </row>
    <row r="1672" spans="1:26" s="117" customFormat="1" ht="12.75" hidden="1" customHeight="1" x14ac:dyDescent="0.35">
      <c r="A1672" s="29" t="s">
        <v>3926</v>
      </c>
      <c r="B1672" s="1" t="s">
        <v>433</v>
      </c>
      <c r="C1672" s="29" t="s">
        <v>3</v>
      </c>
      <c r="D1672" s="29" t="s">
        <v>3</v>
      </c>
      <c r="E1672" s="29" t="s">
        <v>2</v>
      </c>
      <c r="F1672" s="29" t="s">
        <v>2</v>
      </c>
      <c r="G1672" s="29" t="s">
        <v>2</v>
      </c>
      <c r="H1672" s="29" t="s">
        <v>2</v>
      </c>
      <c r="I1672" s="29" t="s">
        <v>3</v>
      </c>
      <c r="J1672" s="30">
        <v>1</v>
      </c>
      <c r="K1672" s="29" t="s">
        <v>2</v>
      </c>
      <c r="L1672" s="29" t="s">
        <v>2</v>
      </c>
      <c r="M1672" s="29" t="s">
        <v>2</v>
      </c>
      <c r="N1672" s="29" t="s">
        <v>3</v>
      </c>
      <c r="O1672" s="1"/>
      <c r="P1672" s="29" t="s">
        <v>4</v>
      </c>
      <c r="Q1672" s="29"/>
      <c r="R1672" s="85" t="s">
        <v>2</v>
      </c>
      <c r="S1672" s="85" t="s">
        <v>2</v>
      </c>
      <c r="T1672" s="117" t="str">
        <f t="shared" si="156"/>
        <v>ja</v>
      </c>
      <c r="U1672" s="117" t="str">
        <f t="shared" si="157"/>
        <v>ja</v>
      </c>
      <c r="V1672" s="142" t="s">
        <v>4574</v>
      </c>
      <c r="W1672" s="118">
        <f t="shared" si="158"/>
        <v>1</v>
      </c>
      <c r="X1672" s="117" t="str">
        <f t="shared" si="159"/>
        <v>OK</v>
      </c>
      <c r="Y1672" s="117" t="str">
        <f t="shared" si="160"/>
        <v>keine</v>
      </c>
      <c r="Z1672" s="117" t="str">
        <f t="shared" si="161"/>
        <v>OK</v>
      </c>
    </row>
    <row r="1673" spans="1:26" s="117" customFormat="1" ht="12.75" hidden="1" customHeight="1" x14ac:dyDescent="0.35">
      <c r="A1673" s="29" t="s">
        <v>3927</v>
      </c>
      <c r="B1673" s="1" t="s">
        <v>1506</v>
      </c>
      <c r="C1673" s="29" t="s">
        <v>3</v>
      </c>
      <c r="D1673" s="29" t="s">
        <v>3</v>
      </c>
      <c r="E1673" s="29" t="s">
        <v>2</v>
      </c>
      <c r="F1673" s="29" t="s">
        <v>2</v>
      </c>
      <c r="G1673" s="29" t="s">
        <v>2</v>
      </c>
      <c r="H1673" s="29" t="s">
        <v>2</v>
      </c>
      <c r="I1673" s="29" t="s">
        <v>3</v>
      </c>
      <c r="J1673" s="30">
        <v>4</v>
      </c>
      <c r="K1673" s="29" t="s">
        <v>2</v>
      </c>
      <c r="L1673" s="29" t="s">
        <v>2</v>
      </c>
      <c r="M1673" s="29" t="s">
        <v>2</v>
      </c>
      <c r="N1673" s="29" t="s">
        <v>3</v>
      </c>
      <c r="O1673" s="1" t="s">
        <v>2412</v>
      </c>
      <c r="P1673" s="29">
        <v>1195</v>
      </c>
      <c r="Q1673" s="29"/>
      <c r="R1673" s="85" t="s">
        <v>2</v>
      </c>
      <c r="S1673" s="85" t="s">
        <v>2</v>
      </c>
      <c r="T1673" s="117" t="str">
        <f t="shared" si="156"/>
        <v>ja</v>
      </c>
      <c r="U1673" s="117" t="str">
        <f t="shared" si="157"/>
        <v>ja</v>
      </c>
      <c r="V1673" s="142" t="s">
        <v>4575</v>
      </c>
      <c r="W1673" s="118">
        <f t="shared" si="158"/>
        <v>4</v>
      </c>
      <c r="X1673" s="117" t="str">
        <f t="shared" si="159"/>
        <v>OK</v>
      </c>
      <c r="Y1673" s="117">
        <f t="shared" si="160"/>
        <v>1195</v>
      </c>
      <c r="Z1673" s="117" t="str">
        <f t="shared" si="161"/>
        <v>OK</v>
      </c>
    </row>
    <row r="1674" spans="1:26" s="117" customFormat="1" ht="12.75" hidden="1" customHeight="1" x14ac:dyDescent="0.35">
      <c r="A1674" s="29" t="s">
        <v>3928</v>
      </c>
      <c r="B1674" s="1" t="s">
        <v>1507</v>
      </c>
      <c r="C1674" s="29" t="s">
        <v>3</v>
      </c>
      <c r="D1674" s="29" t="s">
        <v>3</v>
      </c>
      <c r="E1674" s="29" t="s">
        <v>2</v>
      </c>
      <c r="F1674" s="29" t="s">
        <v>2</v>
      </c>
      <c r="G1674" s="29" t="s">
        <v>2</v>
      </c>
      <c r="H1674" s="29" t="s">
        <v>2</v>
      </c>
      <c r="I1674" s="29" t="s">
        <v>3</v>
      </c>
      <c r="J1674" s="30">
        <v>4</v>
      </c>
      <c r="K1674" s="29" t="s">
        <v>2</v>
      </c>
      <c r="L1674" s="29" t="s">
        <v>2</v>
      </c>
      <c r="M1674" s="29" t="s">
        <v>2</v>
      </c>
      <c r="N1674" s="29" t="s">
        <v>3</v>
      </c>
      <c r="O1674" s="1" t="s">
        <v>2412</v>
      </c>
      <c r="P1674" s="29">
        <v>1195</v>
      </c>
      <c r="Q1674" s="29"/>
      <c r="R1674" s="85" t="s">
        <v>2</v>
      </c>
      <c r="S1674" s="85" t="s">
        <v>2</v>
      </c>
      <c r="T1674" s="117" t="str">
        <f t="shared" si="156"/>
        <v>ja</v>
      </c>
      <c r="U1674" s="117" t="str">
        <f t="shared" si="157"/>
        <v>ja</v>
      </c>
      <c r="V1674" s="142" t="s">
        <v>4575</v>
      </c>
      <c r="W1674" s="118">
        <f t="shared" si="158"/>
        <v>4</v>
      </c>
      <c r="X1674" s="117" t="str">
        <f t="shared" si="159"/>
        <v>OK</v>
      </c>
      <c r="Y1674" s="117">
        <f t="shared" si="160"/>
        <v>1195</v>
      </c>
      <c r="Z1674" s="117" t="str">
        <f t="shared" si="161"/>
        <v>OK</v>
      </c>
    </row>
    <row r="1675" spans="1:26" s="117" customFormat="1" ht="12.75" hidden="1" customHeight="1" x14ac:dyDescent="0.35">
      <c r="A1675" s="29" t="s">
        <v>3929</v>
      </c>
      <c r="B1675" s="1" t="s">
        <v>543</v>
      </c>
      <c r="C1675" s="29" t="s">
        <v>3</v>
      </c>
      <c r="D1675" s="29" t="s">
        <v>3</v>
      </c>
      <c r="E1675" s="29" t="s">
        <v>2</v>
      </c>
      <c r="F1675" s="29" t="s">
        <v>2</v>
      </c>
      <c r="G1675" s="29" t="s">
        <v>2</v>
      </c>
      <c r="H1675" s="29" t="s">
        <v>2</v>
      </c>
      <c r="I1675" s="29" t="s">
        <v>3</v>
      </c>
      <c r="J1675" s="30">
        <v>1</v>
      </c>
      <c r="K1675" s="29" t="s">
        <v>2</v>
      </c>
      <c r="L1675" s="29" t="s">
        <v>2</v>
      </c>
      <c r="M1675" s="29" t="s">
        <v>2</v>
      </c>
      <c r="N1675" s="29" t="s">
        <v>3</v>
      </c>
      <c r="O1675" s="1"/>
      <c r="P1675" s="29" t="s">
        <v>4</v>
      </c>
      <c r="Q1675" s="29"/>
      <c r="R1675" s="85" t="s">
        <v>3</v>
      </c>
      <c r="S1675" s="85" t="s">
        <v>3</v>
      </c>
      <c r="T1675" s="117" t="str">
        <f t="shared" si="156"/>
        <v>ja</v>
      </c>
      <c r="U1675" s="117" t="str">
        <f t="shared" si="157"/>
        <v>ja</v>
      </c>
      <c r="V1675" s="142" t="s">
        <v>4580</v>
      </c>
      <c r="W1675" s="118">
        <f t="shared" si="158"/>
        <v>1</v>
      </c>
      <c r="X1675" s="117" t="str">
        <f t="shared" si="159"/>
        <v>OK</v>
      </c>
      <c r="Y1675" s="117" t="str">
        <f t="shared" si="160"/>
        <v>keine</v>
      </c>
      <c r="Z1675" s="117" t="str">
        <f t="shared" si="161"/>
        <v>OK</v>
      </c>
    </row>
    <row r="1676" spans="1:26" s="117" customFormat="1" ht="12.75" hidden="1" customHeight="1" x14ac:dyDescent="0.35">
      <c r="A1676" s="29" t="s">
        <v>3930</v>
      </c>
      <c r="B1676" s="1" t="s">
        <v>544</v>
      </c>
      <c r="C1676" s="29" t="s">
        <v>3</v>
      </c>
      <c r="D1676" s="29" t="s">
        <v>3</v>
      </c>
      <c r="E1676" s="29" t="s">
        <v>2</v>
      </c>
      <c r="F1676" s="29" t="s">
        <v>2</v>
      </c>
      <c r="G1676" s="29" t="s">
        <v>2</v>
      </c>
      <c r="H1676" s="29" t="s">
        <v>2</v>
      </c>
      <c r="I1676" s="29" t="s">
        <v>3</v>
      </c>
      <c r="J1676" s="30">
        <v>1</v>
      </c>
      <c r="K1676" s="29" t="s">
        <v>2</v>
      </c>
      <c r="L1676" s="29" t="s">
        <v>2</v>
      </c>
      <c r="M1676" s="29" t="s">
        <v>2</v>
      </c>
      <c r="N1676" s="29" t="s">
        <v>3</v>
      </c>
      <c r="O1676" s="1"/>
      <c r="P1676" s="29" t="s">
        <v>4</v>
      </c>
      <c r="Q1676" s="29"/>
      <c r="R1676" s="85" t="s">
        <v>3</v>
      </c>
      <c r="S1676" s="85" t="s">
        <v>3</v>
      </c>
      <c r="T1676" s="117" t="str">
        <f t="shared" si="156"/>
        <v>ja</v>
      </c>
      <c r="U1676" s="117" t="str">
        <f t="shared" si="157"/>
        <v>ja</v>
      </c>
      <c r="V1676" s="142" t="s">
        <v>4577</v>
      </c>
      <c r="W1676" s="118">
        <f t="shared" si="158"/>
        <v>1</v>
      </c>
      <c r="X1676" s="117" t="str">
        <f t="shared" si="159"/>
        <v>OK</v>
      </c>
      <c r="Y1676" s="117" t="str">
        <f t="shared" si="160"/>
        <v>keine</v>
      </c>
      <c r="Z1676" s="117" t="str">
        <f t="shared" si="161"/>
        <v>OK</v>
      </c>
    </row>
    <row r="1677" spans="1:26" s="117" customFormat="1" ht="12.75" hidden="1" customHeight="1" x14ac:dyDescent="0.35">
      <c r="A1677" s="29" t="s">
        <v>3931</v>
      </c>
      <c r="B1677" s="1" t="s">
        <v>1151</v>
      </c>
      <c r="C1677" s="29" t="s">
        <v>3</v>
      </c>
      <c r="D1677" s="29" t="s">
        <v>3</v>
      </c>
      <c r="E1677" s="29" t="s">
        <v>3</v>
      </c>
      <c r="F1677" s="29" t="s">
        <v>2</v>
      </c>
      <c r="G1677" s="29" t="s">
        <v>2</v>
      </c>
      <c r="H1677" s="29" t="s">
        <v>2</v>
      </c>
      <c r="I1677" s="29" t="s">
        <v>3</v>
      </c>
      <c r="J1677" s="30">
        <v>1</v>
      </c>
      <c r="K1677" s="29" t="s">
        <v>2</v>
      </c>
      <c r="L1677" s="29" t="s">
        <v>2</v>
      </c>
      <c r="M1677" s="29" t="s">
        <v>2</v>
      </c>
      <c r="N1677" s="29" t="s">
        <v>3</v>
      </c>
      <c r="O1677" s="1"/>
      <c r="P1677" s="29" t="s">
        <v>4</v>
      </c>
      <c r="Q1677" s="29"/>
      <c r="R1677" s="85" t="s">
        <v>2</v>
      </c>
      <c r="S1677" s="85" t="s">
        <v>2</v>
      </c>
      <c r="T1677" s="117" t="str">
        <f t="shared" si="156"/>
        <v>ja</v>
      </c>
      <c r="U1677" s="117" t="str">
        <f t="shared" si="157"/>
        <v>ja</v>
      </c>
      <c r="V1677" s="142" t="s">
        <v>4606</v>
      </c>
      <c r="W1677" s="118">
        <f t="shared" si="158"/>
        <v>1</v>
      </c>
      <c r="X1677" s="117" t="str">
        <f t="shared" si="159"/>
        <v>OK</v>
      </c>
      <c r="Y1677" s="117" t="str">
        <f t="shared" si="160"/>
        <v>keine</v>
      </c>
      <c r="Z1677" s="117" t="str">
        <f t="shared" si="161"/>
        <v>OK</v>
      </c>
    </row>
    <row r="1678" spans="1:26" s="117" customFormat="1" ht="12.75" hidden="1" customHeight="1" x14ac:dyDescent="0.35">
      <c r="A1678" s="29" t="s">
        <v>3932</v>
      </c>
      <c r="B1678" s="1" t="s">
        <v>1215</v>
      </c>
      <c r="C1678" s="29" t="s">
        <v>3</v>
      </c>
      <c r="D1678" s="29" t="s">
        <v>3</v>
      </c>
      <c r="E1678" s="29" t="s">
        <v>2</v>
      </c>
      <c r="F1678" s="29" t="s">
        <v>2</v>
      </c>
      <c r="G1678" s="29" t="s">
        <v>2</v>
      </c>
      <c r="H1678" s="29" t="s">
        <v>2</v>
      </c>
      <c r="I1678" s="29" t="s">
        <v>3</v>
      </c>
      <c r="J1678" s="30">
        <v>1</v>
      </c>
      <c r="K1678" s="29" t="s">
        <v>2</v>
      </c>
      <c r="L1678" s="29" t="s">
        <v>2</v>
      </c>
      <c r="M1678" s="29" t="s">
        <v>2</v>
      </c>
      <c r="N1678" s="29" t="s">
        <v>3</v>
      </c>
      <c r="O1678" s="1"/>
      <c r="P1678" s="29" t="s">
        <v>4</v>
      </c>
      <c r="Q1678" s="29"/>
      <c r="R1678" s="85" t="s">
        <v>2</v>
      </c>
      <c r="S1678" s="85" t="s">
        <v>2</v>
      </c>
      <c r="T1678" s="117" t="str">
        <f t="shared" si="156"/>
        <v>ja</v>
      </c>
      <c r="U1678" s="117" t="str">
        <f t="shared" si="157"/>
        <v>ja</v>
      </c>
      <c r="V1678" s="142" t="s">
        <v>4606</v>
      </c>
      <c r="W1678" s="118">
        <f t="shared" si="158"/>
        <v>1</v>
      </c>
      <c r="X1678" s="117" t="str">
        <f t="shared" si="159"/>
        <v>OK</v>
      </c>
      <c r="Y1678" s="117" t="str">
        <f t="shared" si="160"/>
        <v>keine</v>
      </c>
      <c r="Z1678" s="117" t="str">
        <f t="shared" si="161"/>
        <v>OK</v>
      </c>
    </row>
    <row r="1679" spans="1:26" s="117" customFormat="1" ht="12.75" hidden="1" customHeight="1" x14ac:dyDescent="0.35">
      <c r="A1679" s="29" t="s">
        <v>3933</v>
      </c>
      <c r="B1679" s="1" t="s">
        <v>1492</v>
      </c>
      <c r="C1679" s="29" t="s">
        <v>3</v>
      </c>
      <c r="D1679" s="29" t="s">
        <v>3</v>
      </c>
      <c r="E1679" s="29" t="s">
        <v>2</v>
      </c>
      <c r="F1679" s="29" t="s">
        <v>2</v>
      </c>
      <c r="G1679" s="29" t="s">
        <v>2</v>
      </c>
      <c r="H1679" s="29" t="s">
        <v>2</v>
      </c>
      <c r="I1679" s="29" t="s">
        <v>3</v>
      </c>
      <c r="J1679" s="30">
        <v>1</v>
      </c>
      <c r="K1679" s="29" t="s">
        <v>2</v>
      </c>
      <c r="L1679" s="29" t="s">
        <v>2</v>
      </c>
      <c r="M1679" s="29" t="s">
        <v>2</v>
      </c>
      <c r="N1679" s="29" t="s">
        <v>3</v>
      </c>
      <c r="O1679" s="1"/>
      <c r="P1679" s="29" t="s">
        <v>4</v>
      </c>
      <c r="Q1679" s="29"/>
      <c r="R1679" s="85" t="s">
        <v>2</v>
      </c>
      <c r="S1679" s="85" t="s">
        <v>2</v>
      </c>
      <c r="T1679" s="117" t="str">
        <f t="shared" si="156"/>
        <v>ja</v>
      </c>
      <c r="U1679" s="117" t="str">
        <f t="shared" si="157"/>
        <v>ja</v>
      </c>
      <c r="V1679" s="142" t="s">
        <v>4589</v>
      </c>
      <c r="W1679" s="118">
        <f t="shared" si="158"/>
        <v>1</v>
      </c>
      <c r="X1679" s="117" t="str">
        <f t="shared" si="159"/>
        <v>OK</v>
      </c>
      <c r="Y1679" s="117" t="str">
        <f t="shared" si="160"/>
        <v>keine</v>
      </c>
      <c r="Z1679" s="117" t="str">
        <f t="shared" si="161"/>
        <v>OK</v>
      </c>
    </row>
    <row r="1680" spans="1:26" s="117" customFormat="1" ht="12.75" hidden="1" customHeight="1" x14ac:dyDescent="0.35">
      <c r="A1680" s="29" t="s">
        <v>3934</v>
      </c>
      <c r="B1680" s="1" t="s">
        <v>774</v>
      </c>
      <c r="C1680" s="29" t="s">
        <v>3</v>
      </c>
      <c r="D1680" s="29" t="s">
        <v>3</v>
      </c>
      <c r="E1680" s="29" t="s">
        <v>2</v>
      </c>
      <c r="F1680" s="29" t="s">
        <v>2</v>
      </c>
      <c r="G1680" s="29" t="s">
        <v>2</v>
      </c>
      <c r="H1680" s="29" t="s">
        <v>2</v>
      </c>
      <c r="I1680" s="29" t="s">
        <v>3</v>
      </c>
      <c r="J1680" s="30">
        <v>1</v>
      </c>
      <c r="K1680" s="29" t="s">
        <v>2</v>
      </c>
      <c r="L1680" s="29" t="s">
        <v>2</v>
      </c>
      <c r="M1680" s="29" t="s">
        <v>2</v>
      </c>
      <c r="N1680" s="29" t="s">
        <v>3</v>
      </c>
      <c r="O1680" s="1"/>
      <c r="P1680" s="29" t="s">
        <v>4</v>
      </c>
      <c r="Q1680" s="29"/>
      <c r="R1680" s="85" t="s">
        <v>3</v>
      </c>
      <c r="S1680" s="85" t="s">
        <v>3</v>
      </c>
      <c r="T1680" s="117" t="str">
        <f t="shared" si="156"/>
        <v>ja</v>
      </c>
      <c r="U1680" s="117" t="str">
        <f t="shared" si="157"/>
        <v>ja</v>
      </c>
      <c r="V1680" s="142" t="s">
        <v>4622</v>
      </c>
      <c r="W1680" s="118">
        <f t="shared" si="158"/>
        <v>1</v>
      </c>
      <c r="X1680" s="117" t="str">
        <f t="shared" si="159"/>
        <v>OK</v>
      </c>
      <c r="Y1680" s="117" t="str">
        <f t="shared" si="160"/>
        <v>keine</v>
      </c>
      <c r="Z1680" s="117" t="str">
        <f t="shared" si="161"/>
        <v>OK</v>
      </c>
    </row>
    <row r="1681" spans="1:26" s="117" customFormat="1" ht="12.75" hidden="1" customHeight="1" x14ac:dyDescent="0.35">
      <c r="A1681" s="29" t="s">
        <v>3935</v>
      </c>
      <c r="B1681" s="1" t="s">
        <v>355</v>
      </c>
      <c r="C1681" s="29" t="s">
        <v>3</v>
      </c>
      <c r="D1681" s="29" t="s">
        <v>3</v>
      </c>
      <c r="E1681" s="29" t="s">
        <v>2</v>
      </c>
      <c r="F1681" s="29" t="s">
        <v>2</v>
      </c>
      <c r="G1681" s="29" t="s">
        <v>2</v>
      </c>
      <c r="H1681" s="29" t="s">
        <v>2</v>
      </c>
      <c r="I1681" s="29" t="s">
        <v>3</v>
      </c>
      <c r="J1681" s="30">
        <v>2</v>
      </c>
      <c r="K1681" s="29" t="s">
        <v>2</v>
      </c>
      <c r="L1681" s="29" t="s">
        <v>2</v>
      </c>
      <c r="M1681" s="29" t="s">
        <v>2</v>
      </c>
      <c r="N1681" s="29" t="s">
        <v>3</v>
      </c>
      <c r="O1681" s="1"/>
      <c r="P1681" s="29" t="s">
        <v>4</v>
      </c>
      <c r="Q1681" s="29"/>
      <c r="R1681" s="85" t="s">
        <v>3</v>
      </c>
      <c r="S1681" s="85" t="s">
        <v>3</v>
      </c>
      <c r="T1681" s="117" t="str">
        <f t="shared" si="156"/>
        <v>ja</v>
      </c>
      <c r="U1681" s="117" t="str">
        <f t="shared" si="157"/>
        <v>ja</v>
      </c>
      <c r="V1681" s="142" t="s">
        <v>4577</v>
      </c>
      <c r="W1681" s="118">
        <f t="shared" si="158"/>
        <v>2</v>
      </c>
      <c r="X1681" s="117" t="str">
        <f t="shared" si="159"/>
        <v>OK</v>
      </c>
      <c r="Y1681" s="117" t="str">
        <f t="shared" si="160"/>
        <v>keine</v>
      </c>
      <c r="Z1681" s="117" t="str">
        <f t="shared" si="161"/>
        <v>OK</v>
      </c>
    </row>
    <row r="1682" spans="1:26" s="117" customFormat="1" ht="12.75" hidden="1" customHeight="1" x14ac:dyDescent="0.35">
      <c r="A1682" s="29" t="s">
        <v>3936</v>
      </c>
      <c r="B1682" s="1" t="s">
        <v>1790</v>
      </c>
      <c r="C1682" s="29" t="s">
        <v>3</v>
      </c>
      <c r="D1682" s="29" t="s">
        <v>3</v>
      </c>
      <c r="E1682" s="29" t="s">
        <v>2</v>
      </c>
      <c r="F1682" s="29" t="s">
        <v>2</v>
      </c>
      <c r="G1682" s="29" t="s">
        <v>2</v>
      </c>
      <c r="H1682" s="29" t="s">
        <v>2</v>
      </c>
      <c r="I1682" s="29" t="s">
        <v>3</v>
      </c>
      <c r="J1682" s="30">
        <v>1</v>
      </c>
      <c r="K1682" s="29" t="s">
        <v>2</v>
      </c>
      <c r="L1682" s="29" t="s">
        <v>2</v>
      </c>
      <c r="M1682" s="29" t="s">
        <v>2</v>
      </c>
      <c r="N1682" s="29" t="s">
        <v>3</v>
      </c>
      <c r="O1682" s="1"/>
      <c r="P1682" s="29" t="s">
        <v>4</v>
      </c>
      <c r="Q1682" s="29"/>
      <c r="R1682" s="85" t="s">
        <v>2</v>
      </c>
      <c r="S1682" s="85" t="s">
        <v>2</v>
      </c>
      <c r="T1682" s="117" t="str">
        <f t="shared" si="156"/>
        <v>ja</v>
      </c>
      <c r="U1682" s="117" t="str">
        <f t="shared" si="157"/>
        <v>ja</v>
      </c>
      <c r="V1682" s="142" t="s">
        <v>4577</v>
      </c>
      <c r="W1682" s="118">
        <f t="shared" si="158"/>
        <v>1</v>
      </c>
      <c r="X1682" s="117" t="str">
        <f t="shared" si="159"/>
        <v>OK</v>
      </c>
      <c r="Y1682" s="117" t="str">
        <f t="shared" si="160"/>
        <v>keine</v>
      </c>
      <c r="Z1682" s="117" t="str">
        <f t="shared" si="161"/>
        <v>OK</v>
      </c>
    </row>
    <row r="1683" spans="1:26" s="117" customFormat="1" ht="12.75" hidden="1" customHeight="1" x14ac:dyDescent="0.35">
      <c r="A1683" s="29" t="s">
        <v>3937</v>
      </c>
      <c r="B1683" s="1" t="s">
        <v>545</v>
      </c>
      <c r="C1683" s="29" t="s">
        <v>3</v>
      </c>
      <c r="D1683" s="29" t="s">
        <v>3</v>
      </c>
      <c r="E1683" s="29" t="s">
        <v>2</v>
      </c>
      <c r="F1683" s="29" t="s">
        <v>2</v>
      </c>
      <c r="G1683" s="29" t="s">
        <v>2</v>
      </c>
      <c r="H1683" s="29" t="s">
        <v>2</v>
      </c>
      <c r="I1683" s="29" t="s">
        <v>3</v>
      </c>
      <c r="J1683" s="30">
        <v>1</v>
      </c>
      <c r="K1683" s="29" t="s">
        <v>2</v>
      </c>
      <c r="L1683" s="29" t="s">
        <v>2</v>
      </c>
      <c r="M1683" s="29" t="s">
        <v>2</v>
      </c>
      <c r="N1683" s="29" t="s">
        <v>3</v>
      </c>
      <c r="O1683" s="1"/>
      <c r="P1683" s="29" t="s">
        <v>4</v>
      </c>
      <c r="Q1683" s="29"/>
      <c r="R1683" s="85" t="s">
        <v>2</v>
      </c>
      <c r="S1683" s="85" t="s">
        <v>2</v>
      </c>
      <c r="T1683" s="117" t="str">
        <f t="shared" si="156"/>
        <v>ja</v>
      </c>
      <c r="U1683" s="117" t="str">
        <f t="shared" si="157"/>
        <v>ja</v>
      </c>
      <c r="V1683" s="142" t="s">
        <v>4580</v>
      </c>
      <c r="W1683" s="118">
        <f t="shared" si="158"/>
        <v>1</v>
      </c>
      <c r="X1683" s="117" t="str">
        <f t="shared" si="159"/>
        <v>OK</v>
      </c>
      <c r="Y1683" s="117" t="str">
        <f t="shared" si="160"/>
        <v>keine</v>
      </c>
      <c r="Z1683" s="117" t="str">
        <f t="shared" si="161"/>
        <v>OK</v>
      </c>
    </row>
    <row r="1684" spans="1:26" s="117" customFormat="1" ht="12.75" hidden="1" customHeight="1" x14ac:dyDescent="0.35">
      <c r="A1684" s="29" t="s">
        <v>3938</v>
      </c>
      <c r="B1684" s="1" t="s">
        <v>655</v>
      </c>
      <c r="C1684" s="29" t="s">
        <v>3</v>
      </c>
      <c r="D1684" s="29" t="s">
        <v>3</v>
      </c>
      <c r="E1684" s="29" t="s">
        <v>2</v>
      </c>
      <c r="F1684" s="29" t="s">
        <v>2</v>
      </c>
      <c r="G1684" s="29" t="s">
        <v>2</v>
      </c>
      <c r="H1684" s="29" t="s">
        <v>2</v>
      </c>
      <c r="I1684" s="29" t="s">
        <v>2</v>
      </c>
      <c r="J1684" s="30" t="s">
        <v>2</v>
      </c>
      <c r="K1684" s="29" t="s">
        <v>2</v>
      </c>
      <c r="L1684" s="29" t="s">
        <v>3</v>
      </c>
      <c r="M1684" s="29" t="s">
        <v>2</v>
      </c>
      <c r="N1684" s="29" t="s">
        <v>3</v>
      </c>
      <c r="O1684" s="1" t="s">
        <v>2409</v>
      </c>
      <c r="P1684" s="29" t="s">
        <v>58</v>
      </c>
      <c r="Q1684" s="29"/>
      <c r="R1684" s="85" t="s">
        <v>3</v>
      </c>
      <c r="S1684" s="85" t="s">
        <v>3</v>
      </c>
      <c r="T1684" s="117" t="str">
        <f t="shared" si="156"/>
        <v>ja</v>
      </c>
      <c r="U1684" s="117" t="str">
        <f t="shared" si="157"/>
        <v>ja</v>
      </c>
      <c r="V1684" s="142" t="s">
        <v>4579</v>
      </c>
      <c r="W1684" s="118" t="str">
        <f t="shared" si="158"/>
        <v>nein</v>
      </c>
      <c r="X1684" s="117" t="str">
        <f t="shared" si="159"/>
        <v>OK</v>
      </c>
      <c r="Y1684" s="117" t="str">
        <f t="shared" si="160"/>
        <v>1194/1199</v>
      </c>
      <c r="Z1684" s="117" t="str">
        <f t="shared" si="161"/>
        <v>OK</v>
      </c>
    </row>
    <row r="1685" spans="1:26" s="117" customFormat="1" ht="12.75" hidden="1" customHeight="1" x14ac:dyDescent="0.35">
      <c r="A1685" s="29" t="s">
        <v>3939</v>
      </c>
      <c r="B1685" s="1" t="s">
        <v>366</v>
      </c>
      <c r="C1685" s="29" t="s">
        <v>3</v>
      </c>
      <c r="D1685" s="29" t="s">
        <v>3</v>
      </c>
      <c r="E1685" s="29" t="s">
        <v>2</v>
      </c>
      <c r="F1685" s="29" t="s">
        <v>2</v>
      </c>
      <c r="G1685" s="29" t="s">
        <v>2</v>
      </c>
      <c r="H1685" s="29" t="s">
        <v>2</v>
      </c>
      <c r="I1685" s="133" t="s">
        <v>3</v>
      </c>
      <c r="J1685" s="134">
        <v>3</v>
      </c>
      <c r="K1685" s="29" t="s">
        <v>2</v>
      </c>
      <c r="L1685" s="29" t="s">
        <v>2</v>
      </c>
      <c r="M1685" s="29" t="s">
        <v>2</v>
      </c>
      <c r="N1685" s="29" t="s">
        <v>3</v>
      </c>
      <c r="O1685" s="1"/>
      <c r="P1685" s="29" t="s">
        <v>4</v>
      </c>
      <c r="Q1685" s="29"/>
      <c r="R1685" s="85" t="s">
        <v>2</v>
      </c>
      <c r="S1685" s="85" t="s">
        <v>2</v>
      </c>
      <c r="T1685" s="117" t="str">
        <f t="shared" si="156"/>
        <v>ja</v>
      </c>
      <c r="U1685" s="117" t="str">
        <f t="shared" si="157"/>
        <v>ja</v>
      </c>
      <c r="V1685" s="142" t="s">
        <v>4600</v>
      </c>
      <c r="W1685" s="118">
        <f t="shared" si="158"/>
        <v>3</v>
      </c>
      <c r="X1685" s="117" t="str">
        <f t="shared" si="159"/>
        <v>OK</v>
      </c>
      <c r="Y1685" s="117" t="str">
        <f t="shared" si="160"/>
        <v>keine</v>
      </c>
      <c r="Z1685" s="117" t="str">
        <f t="shared" si="161"/>
        <v>OK</v>
      </c>
    </row>
    <row r="1686" spans="1:26" s="117" customFormat="1" ht="12.75" hidden="1" customHeight="1" x14ac:dyDescent="0.35">
      <c r="A1686" s="29" t="s">
        <v>3940</v>
      </c>
      <c r="B1686" s="1" t="s">
        <v>1633</v>
      </c>
      <c r="C1686" s="29" t="s">
        <v>3</v>
      </c>
      <c r="D1686" s="29" t="s">
        <v>3</v>
      </c>
      <c r="E1686" s="29" t="s">
        <v>2</v>
      </c>
      <c r="F1686" s="29" t="s">
        <v>2</v>
      </c>
      <c r="G1686" s="29" t="s">
        <v>2</v>
      </c>
      <c r="H1686" s="29" t="s">
        <v>2</v>
      </c>
      <c r="I1686" s="29" t="s">
        <v>3</v>
      </c>
      <c r="J1686" s="30">
        <v>1</v>
      </c>
      <c r="K1686" s="29" t="s">
        <v>2</v>
      </c>
      <c r="L1686" s="29" t="s">
        <v>2</v>
      </c>
      <c r="M1686" s="29" t="s">
        <v>2</v>
      </c>
      <c r="N1686" s="29" t="s">
        <v>3</v>
      </c>
      <c r="O1686" s="1"/>
      <c r="P1686" s="29" t="s">
        <v>4</v>
      </c>
      <c r="Q1686" s="29"/>
      <c r="R1686" s="85" t="s">
        <v>3</v>
      </c>
      <c r="S1686" s="85" t="s">
        <v>3</v>
      </c>
      <c r="T1686" s="117" t="str">
        <f t="shared" si="156"/>
        <v>ja</v>
      </c>
      <c r="U1686" s="117" t="str">
        <f t="shared" si="157"/>
        <v>ja</v>
      </c>
      <c r="V1686" s="142" t="s">
        <v>4580</v>
      </c>
      <c r="W1686" s="118">
        <f t="shared" si="158"/>
        <v>1</v>
      </c>
      <c r="X1686" s="117" t="str">
        <f t="shared" si="159"/>
        <v>OK</v>
      </c>
      <c r="Y1686" s="117" t="str">
        <f t="shared" si="160"/>
        <v>keine</v>
      </c>
      <c r="Z1686" s="117" t="str">
        <f t="shared" si="161"/>
        <v>OK</v>
      </c>
    </row>
    <row r="1687" spans="1:26" s="117" customFormat="1" ht="12.75" hidden="1" customHeight="1" x14ac:dyDescent="0.35">
      <c r="A1687" s="29" t="s">
        <v>3941</v>
      </c>
      <c r="B1687" s="1" t="s">
        <v>240</v>
      </c>
      <c r="C1687" s="29" t="s">
        <v>3</v>
      </c>
      <c r="D1687" s="29" t="s">
        <v>3</v>
      </c>
      <c r="E1687" s="29" t="s">
        <v>2</v>
      </c>
      <c r="F1687" s="29" t="s">
        <v>2</v>
      </c>
      <c r="G1687" s="29" t="s">
        <v>2</v>
      </c>
      <c r="H1687" s="29" t="s">
        <v>2</v>
      </c>
      <c r="I1687" s="29" t="s">
        <v>3</v>
      </c>
      <c r="J1687" s="30">
        <v>1</v>
      </c>
      <c r="K1687" s="29" t="s">
        <v>2</v>
      </c>
      <c r="L1687" s="29" t="s">
        <v>2</v>
      </c>
      <c r="M1687" s="29" t="s">
        <v>2</v>
      </c>
      <c r="N1687" s="29" t="s">
        <v>3</v>
      </c>
      <c r="O1687" s="1"/>
      <c r="P1687" s="29" t="s">
        <v>4</v>
      </c>
      <c r="Q1687" s="29"/>
      <c r="R1687" s="85" t="s">
        <v>2</v>
      </c>
      <c r="S1687" s="85" t="s">
        <v>2</v>
      </c>
      <c r="T1687" s="117" t="str">
        <f t="shared" si="156"/>
        <v>ja</v>
      </c>
      <c r="U1687" s="117" t="str">
        <f t="shared" si="157"/>
        <v>ja</v>
      </c>
      <c r="V1687" s="142" t="s">
        <v>4578</v>
      </c>
      <c r="W1687" s="118">
        <f t="shared" si="158"/>
        <v>1</v>
      </c>
      <c r="X1687" s="117" t="str">
        <f t="shared" si="159"/>
        <v>OK</v>
      </c>
      <c r="Y1687" s="117" t="str">
        <f t="shared" si="160"/>
        <v>keine</v>
      </c>
      <c r="Z1687" s="117" t="str">
        <f t="shared" si="161"/>
        <v>OK</v>
      </c>
    </row>
    <row r="1688" spans="1:26" s="117" customFormat="1" ht="12.75" hidden="1" customHeight="1" x14ac:dyDescent="0.35">
      <c r="A1688" s="29" t="s">
        <v>3942</v>
      </c>
      <c r="B1688" s="1" t="s">
        <v>1635</v>
      </c>
      <c r="C1688" s="29" t="s">
        <v>3</v>
      </c>
      <c r="D1688" s="29" t="s">
        <v>3</v>
      </c>
      <c r="E1688" s="29" t="s">
        <v>2</v>
      </c>
      <c r="F1688" s="29" t="s">
        <v>2</v>
      </c>
      <c r="G1688" s="29" t="s">
        <v>2</v>
      </c>
      <c r="H1688" s="29" t="s">
        <v>2</v>
      </c>
      <c r="I1688" s="29" t="s">
        <v>3</v>
      </c>
      <c r="J1688" s="30">
        <v>1</v>
      </c>
      <c r="K1688" s="29" t="s">
        <v>2</v>
      </c>
      <c r="L1688" s="29" t="s">
        <v>2</v>
      </c>
      <c r="M1688" s="29" t="s">
        <v>2</v>
      </c>
      <c r="N1688" s="29" t="s">
        <v>3</v>
      </c>
      <c r="O1688" s="1"/>
      <c r="P1688" s="29" t="s">
        <v>4</v>
      </c>
      <c r="Q1688" s="29"/>
      <c r="R1688" s="85" t="s">
        <v>2</v>
      </c>
      <c r="S1688" s="85" t="s">
        <v>2</v>
      </c>
      <c r="T1688" s="117" t="str">
        <f t="shared" si="156"/>
        <v>ja</v>
      </c>
      <c r="U1688" s="117" t="str">
        <f t="shared" si="157"/>
        <v>ja</v>
      </c>
      <c r="V1688" s="142" t="s">
        <v>4585</v>
      </c>
      <c r="W1688" s="118">
        <f t="shared" si="158"/>
        <v>1</v>
      </c>
      <c r="X1688" s="117" t="str">
        <f t="shared" si="159"/>
        <v>OK</v>
      </c>
      <c r="Y1688" s="117" t="str">
        <f t="shared" si="160"/>
        <v>keine</v>
      </c>
      <c r="Z1688" s="117" t="str">
        <f t="shared" si="161"/>
        <v>OK</v>
      </c>
    </row>
    <row r="1689" spans="1:26" s="117" customFormat="1" ht="12.75" hidden="1" customHeight="1" x14ac:dyDescent="0.35">
      <c r="A1689" s="29" t="s">
        <v>3943</v>
      </c>
      <c r="B1689" s="1" t="s">
        <v>1636</v>
      </c>
      <c r="C1689" s="29" t="s">
        <v>3</v>
      </c>
      <c r="D1689" s="29" t="s">
        <v>3</v>
      </c>
      <c r="E1689" s="29" t="s">
        <v>2</v>
      </c>
      <c r="F1689" s="29" t="s">
        <v>2</v>
      </c>
      <c r="G1689" s="29" t="s">
        <v>2</v>
      </c>
      <c r="H1689" s="29" t="s">
        <v>2</v>
      </c>
      <c r="I1689" s="29" t="s">
        <v>3</v>
      </c>
      <c r="J1689" s="30">
        <v>1</v>
      </c>
      <c r="K1689" s="29" t="s">
        <v>2</v>
      </c>
      <c r="L1689" s="29" t="s">
        <v>2</v>
      </c>
      <c r="M1689" s="29" t="s">
        <v>2</v>
      </c>
      <c r="N1689" s="29" t="s">
        <v>3</v>
      </c>
      <c r="O1689" s="1"/>
      <c r="P1689" s="29" t="s">
        <v>4</v>
      </c>
      <c r="Q1689" s="29"/>
      <c r="R1689" s="85" t="s">
        <v>3</v>
      </c>
      <c r="S1689" s="85" t="s">
        <v>3</v>
      </c>
      <c r="T1689" s="117" t="str">
        <f t="shared" si="156"/>
        <v>ja</v>
      </c>
      <c r="U1689" s="117" t="str">
        <f t="shared" si="157"/>
        <v>ja</v>
      </c>
      <c r="V1689" s="142" t="s">
        <v>4580</v>
      </c>
      <c r="W1689" s="118">
        <f t="shared" si="158"/>
        <v>1</v>
      </c>
      <c r="X1689" s="117" t="str">
        <f t="shared" si="159"/>
        <v>OK</v>
      </c>
      <c r="Y1689" s="117" t="str">
        <f t="shared" si="160"/>
        <v>keine</v>
      </c>
      <c r="Z1689" s="117" t="str">
        <f t="shared" si="161"/>
        <v>OK</v>
      </c>
    </row>
    <row r="1690" spans="1:26" s="117" customFormat="1" ht="12.75" hidden="1" customHeight="1" x14ac:dyDescent="0.35">
      <c r="A1690" s="29" t="s">
        <v>3944</v>
      </c>
      <c r="B1690" s="1" t="s">
        <v>1174</v>
      </c>
      <c r="C1690" s="29" t="s">
        <v>3</v>
      </c>
      <c r="D1690" s="29" t="s">
        <v>3</v>
      </c>
      <c r="E1690" s="29" t="s">
        <v>2</v>
      </c>
      <c r="F1690" s="29" t="s">
        <v>2</v>
      </c>
      <c r="G1690" s="29" t="s">
        <v>2</v>
      </c>
      <c r="H1690" s="29" t="s">
        <v>2</v>
      </c>
      <c r="I1690" s="29" t="s">
        <v>3</v>
      </c>
      <c r="J1690" s="30">
        <v>2</v>
      </c>
      <c r="K1690" s="29" t="s">
        <v>2</v>
      </c>
      <c r="L1690" s="29" t="s">
        <v>2</v>
      </c>
      <c r="M1690" s="29" t="s">
        <v>2</v>
      </c>
      <c r="N1690" s="29" t="s">
        <v>3</v>
      </c>
      <c r="O1690" s="1"/>
      <c r="P1690" s="29" t="s">
        <v>4</v>
      </c>
      <c r="Q1690" s="29"/>
      <c r="R1690" s="85" t="s">
        <v>2</v>
      </c>
      <c r="S1690" s="85" t="s">
        <v>2</v>
      </c>
      <c r="T1690" s="117" t="str">
        <f t="shared" si="156"/>
        <v>ja</v>
      </c>
      <c r="U1690" s="117" t="str">
        <f t="shared" si="157"/>
        <v>ja</v>
      </c>
      <c r="V1690" s="142" t="s">
        <v>4577</v>
      </c>
      <c r="W1690" s="118">
        <f t="shared" si="158"/>
        <v>2</v>
      </c>
      <c r="X1690" s="117" t="str">
        <f t="shared" si="159"/>
        <v>OK</v>
      </c>
      <c r="Y1690" s="117" t="str">
        <f t="shared" si="160"/>
        <v>keine</v>
      </c>
      <c r="Z1690" s="117" t="str">
        <f t="shared" si="161"/>
        <v>OK</v>
      </c>
    </row>
    <row r="1691" spans="1:26" s="117" customFormat="1" ht="12.75" hidden="1" customHeight="1" x14ac:dyDescent="0.35">
      <c r="A1691" s="29" t="s">
        <v>3945</v>
      </c>
      <c r="B1691" s="1" t="s">
        <v>619</v>
      </c>
      <c r="C1691" s="29" t="s">
        <v>3</v>
      </c>
      <c r="D1691" s="29" t="s">
        <v>3</v>
      </c>
      <c r="E1691" s="29" t="s">
        <v>2</v>
      </c>
      <c r="F1691" s="29" t="s">
        <v>2</v>
      </c>
      <c r="G1691" s="29" t="s">
        <v>2</v>
      </c>
      <c r="H1691" s="29" t="s">
        <v>2</v>
      </c>
      <c r="I1691" s="29" t="s">
        <v>3</v>
      </c>
      <c r="J1691" s="30">
        <v>1</v>
      </c>
      <c r="K1691" s="29" t="s">
        <v>2</v>
      </c>
      <c r="L1691" s="29" t="s">
        <v>2</v>
      </c>
      <c r="M1691" s="29" t="s">
        <v>2</v>
      </c>
      <c r="N1691" s="29" t="s">
        <v>3</v>
      </c>
      <c r="O1691" s="1"/>
      <c r="P1691" s="29" t="s">
        <v>4</v>
      </c>
      <c r="Q1691" s="29"/>
      <c r="R1691" s="85" t="s">
        <v>2</v>
      </c>
      <c r="S1691" s="85" t="s">
        <v>2</v>
      </c>
      <c r="T1691" s="117" t="str">
        <f t="shared" si="156"/>
        <v>ja</v>
      </c>
      <c r="U1691" s="117" t="str">
        <f t="shared" si="157"/>
        <v>ja</v>
      </c>
      <c r="V1691" s="142" t="s">
        <v>4578</v>
      </c>
      <c r="W1691" s="118">
        <f t="shared" si="158"/>
        <v>1</v>
      </c>
      <c r="X1691" s="117" t="str">
        <f t="shared" si="159"/>
        <v>OK</v>
      </c>
      <c r="Y1691" s="117" t="str">
        <f t="shared" si="160"/>
        <v>keine</v>
      </c>
      <c r="Z1691" s="117" t="str">
        <f t="shared" si="161"/>
        <v>OK</v>
      </c>
    </row>
    <row r="1692" spans="1:26" s="117" customFormat="1" ht="12.75" hidden="1" customHeight="1" x14ac:dyDescent="0.35">
      <c r="A1692" s="29" t="s">
        <v>3946</v>
      </c>
      <c r="B1692" s="1" t="s">
        <v>547</v>
      </c>
      <c r="C1692" s="29" t="s">
        <v>3</v>
      </c>
      <c r="D1692" s="29" t="s">
        <v>3</v>
      </c>
      <c r="E1692" s="29" t="s">
        <v>2</v>
      </c>
      <c r="F1692" s="29" t="s">
        <v>2</v>
      </c>
      <c r="G1692" s="29" t="s">
        <v>2</v>
      </c>
      <c r="H1692" s="29" t="s">
        <v>2</v>
      </c>
      <c r="I1692" s="29" t="s">
        <v>3</v>
      </c>
      <c r="J1692" s="30">
        <v>1</v>
      </c>
      <c r="K1692" s="29" t="s">
        <v>2</v>
      </c>
      <c r="L1692" s="29" t="s">
        <v>2</v>
      </c>
      <c r="M1692" s="29" t="s">
        <v>2</v>
      </c>
      <c r="N1692" s="29" t="s">
        <v>3</v>
      </c>
      <c r="O1692" s="1"/>
      <c r="P1692" s="29" t="s">
        <v>4</v>
      </c>
      <c r="Q1692" s="29"/>
      <c r="R1692" s="85" t="s">
        <v>3</v>
      </c>
      <c r="S1692" s="85" t="s">
        <v>3</v>
      </c>
      <c r="T1692" s="117" t="str">
        <f t="shared" si="156"/>
        <v>ja</v>
      </c>
      <c r="U1692" s="117" t="str">
        <f t="shared" si="157"/>
        <v>ja</v>
      </c>
      <c r="V1692" s="142" t="s">
        <v>4585</v>
      </c>
      <c r="W1692" s="118">
        <f t="shared" si="158"/>
        <v>1</v>
      </c>
      <c r="X1692" s="117" t="str">
        <f t="shared" si="159"/>
        <v>OK</v>
      </c>
      <c r="Y1692" s="117" t="str">
        <f t="shared" si="160"/>
        <v>keine</v>
      </c>
      <c r="Z1692" s="117" t="str">
        <f t="shared" si="161"/>
        <v>OK</v>
      </c>
    </row>
    <row r="1693" spans="1:26" s="117" customFormat="1" ht="12.75" hidden="1" customHeight="1" x14ac:dyDescent="0.35">
      <c r="A1693" s="29" t="s">
        <v>3947</v>
      </c>
      <c r="B1693" s="1" t="s">
        <v>548</v>
      </c>
      <c r="C1693" s="29" t="s">
        <v>3</v>
      </c>
      <c r="D1693" s="29" t="s">
        <v>3</v>
      </c>
      <c r="E1693" s="29" t="s">
        <v>2</v>
      </c>
      <c r="F1693" s="29" t="s">
        <v>2</v>
      </c>
      <c r="G1693" s="29" t="s">
        <v>2</v>
      </c>
      <c r="H1693" s="29" t="s">
        <v>2</v>
      </c>
      <c r="I1693" s="29" t="s">
        <v>3</v>
      </c>
      <c r="J1693" s="30">
        <v>1</v>
      </c>
      <c r="K1693" s="29" t="s">
        <v>2</v>
      </c>
      <c r="L1693" s="29" t="s">
        <v>2</v>
      </c>
      <c r="M1693" s="29" t="s">
        <v>2</v>
      </c>
      <c r="N1693" s="29" t="s">
        <v>3</v>
      </c>
      <c r="O1693" s="1"/>
      <c r="P1693" s="29" t="s">
        <v>4</v>
      </c>
      <c r="Q1693" s="29"/>
      <c r="R1693" s="85" t="s">
        <v>3</v>
      </c>
      <c r="S1693" s="85" t="s">
        <v>3</v>
      </c>
      <c r="T1693" s="117" t="str">
        <f t="shared" si="156"/>
        <v>ja</v>
      </c>
      <c r="U1693" s="117" t="str">
        <f t="shared" si="157"/>
        <v>ja</v>
      </c>
      <c r="V1693" s="142" t="s">
        <v>4585</v>
      </c>
      <c r="W1693" s="118">
        <f t="shared" si="158"/>
        <v>1</v>
      </c>
      <c r="X1693" s="117" t="str">
        <f t="shared" si="159"/>
        <v>OK</v>
      </c>
      <c r="Y1693" s="117" t="str">
        <f t="shared" si="160"/>
        <v>keine</v>
      </c>
      <c r="Z1693" s="117" t="str">
        <f t="shared" si="161"/>
        <v>OK</v>
      </c>
    </row>
    <row r="1694" spans="1:26" s="117" customFormat="1" ht="12.75" hidden="1" customHeight="1" x14ac:dyDescent="0.35">
      <c r="A1694" s="29" t="s">
        <v>3948</v>
      </c>
      <c r="B1694" s="1" t="s">
        <v>1704</v>
      </c>
      <c r="C1694" s="29" t="s">
        <v>3</v>
      </c>
      <c r="D1694" s="29" t="s">
        <v>3</v>
      </c>
      <c r="E1694" s="29" t="s">
        <v>2</v>
      </c>
      <c r="F1694" s="29" t="s">
        <v>2</v>
      </c>
      <c r="G1694" s="29" t="s">
        <v>2</v>
      </c>
      <c r="H1694" s="29" t="s">
        <v>2</v>
      </c>
      <c r="I1694" s="29" t="s">
        <v>3</v>
      </c>
      <c r="J1694" s="30">
        <v>2</v>
      </c>
      <c r="K1694" s="29" t="s">
        <v>2</v>
      </c>
      <c r="L1694" s="29" t="s">
        <v>2</v>
      </c>
      <c r="M1694" s="29" t="s">
        <v>2</v>
      </c>
      <c r="N1694" s="29" t="s">
        <v>3</v>
      </c>
      <c r="O1694" s="1"/>
      <c r="P1694" s="29" t="s">
        <v>4</v>
      </c>
      <c r="Q1694" s="29"/>
      <c r="R1694" s="85" t="s">
        <v>3</v>
      </c>
      <c r="S1694" s="85" t="s">
        <v>3</v>
      </c>
      <c r="T1694" s="117" t="str">
        <f t="shared" si="156"/>
        <v>ja</v>
      </c>
      <c r="U1694" s="117" t="str">
        <f t="shared" si="157"/>
        <v>ja</v>
      </c>
      <c r="V1694" s="142" t="s">
        <v>4577</v>
      </c>
      <c r="W1694" s="118">
        <f t="shared" si="158"/>
        <v>2</v>
      </c>
      <c r="X1694" s="117" t="str">
        <f t="shared" si="159"/>
        <v>OK</v>
      </c>
      <c r="Y1694" s="117" t="str">
        <f t="shared" si="160"/>
        <v>keine</v>
      </c>
      <c r="Z1694" s="117" t="str">
        <f t="shared" si="161"/>
        <v>OK</v>
      </c>
    </row>
    <row r="1695" spans="1:26" s="117" customFormat="1" ht="12.75" hidden="1" customHeight="1" x14ac:dyDescent="0.35">
      <c r="A1695" s="29" t="s">
        <v>3949</v>
      </c>
      <c r="B1695" s="1" t="s">
        <v>4493</v>
      </c>
      <c r="C1695" s="29" t="s">
        <v>3</v>
      </c>
      <c r="D1695" s="29" t="s">
        <v>3</v>
      </c>
      <c r="E1695" s="29" t="s">
        <v>2</v>
      </c>
      <c r="F1695" s="29" t="s">
        <v>2</v>
      </c>
      <c r="G1695" s="29" t="s">
        <v>2</v>
      </c>
      <c r="H1695" s="29" t="s">
        <v>2</v>
      </c>
      <c r="I1695" s="133" t="s">
        <v>3</v>
      </c>
      <c r="J1695" s="134">
        <v>4</v>
      </c>
      <c r="K1695" s="29" t="s">
        <v>2</v>
      </c>
      <c r="L1695" s="29" t="s">
        <v>2</v>
      </c>
      <c r="M1695" s="29" t="s">
        <v>2</v>
      </c>
      <c r="N1695" s="29" t="s">
        <v>3</v>
      </c>
      <c r="O1695" s="1" t="s">
        <v>2412</v>
      </c>
      <c r="P1695" s="29">
        <v>1195</v>
      </c>
      <c r="Q1695" s="29"/>
      <c r="R1695" s="85" t="s">
        <v>2</v>
      </c>
      <c r="S1695" s="85" t="s">
        <v>2</v>
      </c>
      <c r="T1695" s="117" t="str">
        <f t="shared" si="156"/>
        <v>ja</v>
      </c>
      <c r="U1695" s="117" t="str">
        <f t="shared" si="157"/>
        <v>ja</v>
      </c>
      <c r="V1695" s="142" t="s">
        <v>4607</v>
      </c>
      <c r="W1695" s="118">
        <f t="shared" si="158"/>
        <v>4</v>
      </c>
      <c r="X1695" s="117" t="str">
        <f t="shared" si="159"/>
        <v>OK</v>
      </c>
      <c r="Y1695" s="117">
        <f t="shared" si="160"/>
        <v>1195</v>
      </c>
      <c r="Z1695" s="117" t="str">
        <f t="shared" si="161"/>
        <v>OK</v>
      </c>
    </row>
    <row r="1696" spans="1:26" s="117" customFormat="1" ht="12.75" hidden="1" customHeight="1" x14ac:dyDescent="0.35">
      <c r="A1696" s="29" t="s">
        <v>3950</v>
      </c>
      <c r="B1696" s="1" t="s">
        <v>4494</v>
      </c>
      <c r="C1696" s="29" t="s">
        <v>3</v>
      </c>
      <c r="D1696" s="29" t="s">
        <v>3</v>
      </c>
      <c r="E1696" s="29" t="s">
        <v>2</v>
      </c>
      <c r="F1696" s="29" t="s">
        <v>2</v>
      </c>
      <c r="G1696" s="29" t="s">
        <v>2</v>
      </c>
      <c r="H1696" s="29" t="s">
        <v>2</v>
      </c>
      <c r="I1696" s="29" t="s">
        <v>3</v>
      </c>
      <c r="J1696" s="30">
        <v>1</v>
      </c>
      <c r="K1696" s="29" t="s">
        <v>2</v>
      </c>
      <c r="L1696" s="29" t="s">
        <v>2</v>
      </c>
      <c r="M1696" s="29" t="s">
        <v>2</v>
      </c>
      <c r="N1696" s="29" t="s">
        <v>3</v>
      </c>
      <c r="O1696" s="1"/>
      <c r="P1696" s="29" t="s">
        <v>4</v>
      </c>
      <c r="Q1696" s="29"/>
      <c r="R1696" s="85" t="s">
        <v>2</v>
      </c>
      <c r="S1696" s="85" t="s">
        <v>2</v>
      </c>
      <c r="T1696" s="117" t="str">
        <f t="shared" si="156"/>
        <v>ja</v>
      </c>
      <c r="U1696" s="117" t="str">
        <f t="shared" si="157"/>
        <v>ja</v>
      </c>
      <c r="V1696" s="142" t="s">
        <v>4594</v>
      </c>
      <c r="W1696" s="118">
        <f t="shared" si="158"/>
        <v>1</v>
      </c>
      <c r="X1696" s="117" t="str">
        <f t="shared" si="159"/>
        <v>OK</v>
      </c>
      <c r="Y1696" s="117" t="str">
        <f t="shared" si="160"/>
        <v>keine</v>
      </c>
      <c r="Z1696" s="117" t="str">
        <f t="shared" si="161"/>
        <v>OK</v>
      </c>
    </row>
    <row r="1697" spans="1:26" s="117" customFormat="1" ht="12.75" hidden="1" customHeight="1" x14ac:dyDescent="0.35">
      <c r="A1697" s="29" t="s">
        <v>3951</v>
      </c>
      <c r="B1697" s="1" t="s">
        <v>1829</v>
      </c>
      <c r="C1697" s="29" t="s">
        <v>2</v>
      </c>
      <c r="D1697" s="29" t="s">
        <v>2</v>
      </c>
      <c r="E1697" s="29" t="s">
        <v>2</v>
      </c>
      <c r="F1697" s="29" t="s">
        <v>2</v>
      </c>
      <c r="G1697" s="29" t="s">
        <v>2</v>
      </c>
      <c r="H1697" s="29" t="s">
        <v>3</v>
      </c>
      <c r="I1697" s="29" t="s">
        <v>2</v>
      </c>
      <c r="J1697" s="30" t="s">
        <v>2</v>
      </c>
      <c r="K1697" s="29" t="s">
        <v>2</v>
      </c>
      <c r="L1697" s="29" t="s">
        <v>2</v>
      </c>
      <c r="M1697" s="29" t="s">
        <v>2</v>
      </c>
      <c r="N1697" s="29" t="s">
        <v>2</v>
      </c>
      <c r="O1697" s="1" t="s">
        <v>2411</v>
      </c>
      <c r="P1697" s="29" t="s">
        <v>59</v>
      </c>
      <c r="Q1697" s="29"/>
      <c r="R1697" s="85" t="s">
        <v>2</v>
      </c>
      <c r="S1697" s="85" t="s">
        <v>2</v>
      </c>
      <c r="T1697" s="117" t="str">
        <f t="shared" si="156"/>
        <v>ja</v>
      </c>
      <c r="U1697" s="117" t="str">
        <f t="shared" si="157"/>
        <v>nein</v>
      </c>
      <c r="V1697" s="142" t="s">
        <v>2411</v>
      </c>
      <c r="W1697" s="118" t="str">
        <f t="shared" si="158"/>
        <v>nein</v>
      </c>
      <c r="X1697" s="117" t="str">
        <f t="shared" si="159"/>
        <v>OK</v>
      </c>
      <c r="Y1697" s="117" t="str">
        <f t="shared" si="160"/>
        <v>nicht FK (Vereins-RS)</v>
      </c>
      <c r="Z1697" s="117" t="str">
        <f t="shared" si="161"/>
        <v>OK</v>
      </c>
    </row>
    <row r="1698" spans="1:26" s="117" customFormat="1" ht="12.75" hidden="1" customHeight="1" x14ac:dyDescent="0.35">
      <c r="A1698" s="29" t="s">
        <v>2160</v>
      </c>
      <c r="B1698" s="1" t="s">
        <v>2159</v>
      </c>
      <c r="C1698" s="29" t="s">
        <v>3</v>
      </c>
      <c r="D1698" s="29" t="s">
        <v>3</v>
      </c>
      <c r="E1698" s="29" t="s">
        <v>2</v>
      </c>
      <c r="F1698" s="29" t="s">
        <v>2</v>
      </c>
      <c r="G1698" s="29" t="s">
        <v>2</v>
      </c>
      <c r="H1698" s="29" t="s">
        <v>2</v>
      </c>
      <c r="I1698" s="134" t="s">
        <v>3</v>
      </c>
      <c r="J1698" s="134">
        <v>4</v>
      </c>
      <c r="K1698" s="29" t="s">
        <v>2</v>
      </c>
      <c r="L1698" s="29" t="s">
        <v>2</v>
      </c>
      <c r="M1698" s="29" t="s">
        <v>2</v>
      </c>
      <c r="N1698" s="29" t="s">
        <v>3</v>
      </c>
      <c r="O1698" s="1" t="s">
        <v>2412</v>
      </c>
      <c r="P1698" s="29" t="s">
        <v>4438</v>
      </c>
      <c r="Q1698" s="29"/>
      <c r="R1698" s="85" t="s">
        <v>2</v>
      </c>
      <c r="S1698" s="85" t="s">
        <v>2</v>
      </c>
      <c r="T1698" s="117" t="str">
        <f t="shared" si="156"/>
        <v>ja</v>
      </c>
      <c r="U1698" s="117" t="str">
        <f t="shared" si="157"/>
        <v>ja</v>
      </c>
      <c r="V1698" s="142" t="s">
        <v>4588</v>
      </c>
      <c r="W1698" s="118">
        <f t="shared" si="158"/>
        <v>4</v>
      </c>
      <c r="X1698" s="117" t="str">
        <f t="shared" si="159"/>
        <v>OK</v>
      </c>
      <c r="Y1698" s="117" t="str">
        <f t="shared" si="160"/>
        <v>1193/1207/1195</v>
      </c>
      <c r="Z1698" s="117" t="str">
        <f t="shared" si="161"/>
        <v>OK</v>
      </c>
    </row>
    <row r="1699" spans="1:26" s="117" customFormat="1" ht="12.75" hidden="1" customHeight="1" x14ac:dyDescent="0.35">
      <c r="A1699" s="29" t="s">
        <v>828</v>
      </c>
      <c r="B1699" s="1" t="s">
        <v>829</v>
      </c>
      <c r="C1699" s="29" t="s">
        <v>3</v>
      </c>
      <c r="D1699" s="29" t="s">
        <v>3</v>
      </c>
      <c r="E1699" s="29" t="s">
        <v>2</v>
      </c>
      <c r="F1699" s="29" t="s">
        <v>2</v>
      </c>
      <c r="G1699" s="29" t="s">
        <v>2</v>
      </c>
      <c r="H1699" s="29" t="s">
        <v>2</v>
      </c>
      <c r="I1699" s="133" t="s">
        <v>3</v>
      </c>
      <c r="J1699" s="134">
        <v>3</v>
      </c>
      <c r="K1699" s="29" t="s">
        <v>2</v>
      </c>
      <c r="L1699" s="29" t="s">
        <v>2</v>
      </c>
      <c r="M1699" s="29" t="s">
        <v>2</v>
      </c>
      <c r="N1699" s="29" t="s">
        <v>3</v>
      </c>
      <c r="O1699" s="1"/>
      <c r="P1699" s="29" t="s">
        <v>57</v>
      </c>
      <c r="Q1699" s="29"/>
      <c r="R1699" s="85" t="s">
        <v>2</v>
      </c>
      <c r="S1699" s="85" t="s">
        <v>2</v>
      </c>
      <c r="T1699" s="117" t="str">
        <f t="shared" si="156"/>
        <v>ja</v>
      </c>
      <c r="U1699" s="117" t="str">
        <f t="shared" si="157"/>
        <v>ja</v>
      </c>
      <c r="V1699" s="142" t="s">
        <v>4588</v>
      </c>
      <c r="W1699" s="118">
        <f t="shared" si="158"/>
        <v>3</v>
      </c>
      <c r="X1699" s="117" t="str">
        <f t="shared" si="159"/>
        <v>OK</v>
      </c>
      <c r="Y1699" s="117" t="str">
        <f t="shared" si="160"/>
        <v>1193/1207</v>
      </c>
      <c r="Z1699" s="117" t="str">
        <f t="shared" si="161"/>
        <v>OK</v>
      </c>
    </row>
    <row r="1700" spans="1:26" s="117" customFormat="1" ht="12.75" hidden="1" customHeight="1" x14ac:dyDescent="0.35">
      <c r="A1700" s="29" t="s">
        <v>3952</v>
      </c>
      <c r="B1700" s="1" t="s">
        <v>827</v>
      </c>
      <c r="C1700" s="29" t="s">
        <v>3</v>
      </c>
      <c r="D1700" s="29" t="s">
        <v>3</v>
      </c>
      <c r="E1700" s="29" t="s">
        <v>2</v>
      </c>
      <c r="F1700" s="29" t="s">
        <v>2</v>
      </c>
      <c r="G1700" s="29" t="s">
        <v>2</v>
      </c>
      <c r="H1700" s="29" t="s">
        <v>2</v>
      </c>
      <c r="I1700" s="133" t="s">
        <v>3</v>
      </c>
      <c r="J1700" s="134">
        <v>3</v>
      </c>
      <c r="K1700" s="29" t="s">
        <v>2</v>
      </c>
      <c r="L1700" s="29" t="s">
        <v>2</v>
      </c>
      <c r="M1700" s="29" t="s">
        <v>2</v>
      </c>
      <c r="N1700" s="29" t="s">
        <v>3</v>
      </c>
      <c r="O1700" s="1"/>
      <c r="P1700" s="29" t="s">
        <v>57</v>
      </c>
      <c r="Q1700" s="29"/>
      <c r="R1700" s="85" t="s">
        <v>2</v>
      </c>
      <c r="S1700" s="85" t="s">
        <v>2</v>
      </c>
      <c r="T1700" s="117" t="str">
        <f t="shared" si="156"/>
        <v>ja</v>
      </c>
      <c r="U1700" s="117" t="str">
        <f t="shared" si="157"/>
        <v>ja</v>
      </c>
      <c r="V1700" s="142" t="s">
        <v>4588</v>
      </c>
      <c r="W1700" s="118">
        <f t="shared" si="158"/>
        <v>3</v>
      </c>
      <c r="X1700" s="117" t="str">
        <f t="shared" si="159"/>
        <v>OK</v>
      </c>
      <c r="Y1700" s="117" t="str">
        <f t="shared" si="160"/>
        <v>1193/1207</v>
      </c>
      <c r="Z1700" s="117" t="str">
        <f t="shared" si="161"/>
        <v>OK</v>
      </c>
    </row>
    <row r="1701" spans="1:26" s="117" customFormat="1" ht="12.75" hidden="1" customHeight="1" x14ac:dyDescent="0.35">
      <c r="A1701" s="29" t="s">
        <v>3953</v>
      </c>
      <c r="B1701" s="1" t="s">
        <v>153</v>
      </c>
      <c r="C1701" s="29" t="s">
        <v>3</v>
      </c>
      <c r="D1701" s="29" t="s">
        <v>3</v>
      </c>
      <c r="E1701" s="29" t="s">
        <v>2</v>
      </c>
      <c r="F1701" s="29" t="s">
        <v>2</v>
      </c>
      <c r="G1701" s="29" t="s">
        <v>2</v>
      </c>
      <c r="H1701" s="29" t="s">
        <v>2</v>
      </c>
      <c r="I1701" s="29" t="s">
        <v>3</v>
      </c>
      <c r="J1701" s="30">
        <v>1</v>
      </c>
      <c r="K1701" s="29" t="s">
        <v>2</v>
      </c>
      <c r="L1701" s="29" t="s">
        <v>2</v>
      </c>
      <c r="M1701" s="29" t="s">
        <v>2</v>
      </c>
      <c r="N1701" s="29" t="s">
        <v>3</v>
      </c>
      <c r="O1701" s="1"/>
      <c r="P1701" s="29" t="s">
        <v>4</v>
      </c>
      <c r="Q1701" s="29"/>
      <c r="R1701" s="85" t="s">
        <v>2</v>
      </c>
      <c r="S1701" s="85" t="s">
        <v>2</v>
      </c>
      <c r="T1701" s="117" t="str">
        <f t="shared" si="156"/>
        <v>ja</v>
      </c>
      <c r="U1701" s="117" t="str">
        <f t="shared" si="157"/>
        <v>ja</v>
      </c>
      <c r="V1701" s="142" t="s">
        <v>4611</v>
      </c>
      <c r="W1701" s="118">
        <f t="shared" si="158"/>
        <v>1</v>
      </c>
      <c r="X1701" s="117" t="str">
        <f t="shared" si="159"/>
        <v>OK</v>
      </c>
      <c r="Y1701" s="117" t="str">
        <f t="shared" si="160"/>
        <v>keine</v>
      </c>
      <c r="Z1701" s="117" t="str">
        <f t="shared" si="161"/>
        <v>OK</v>
      </c>
    </row>
    <row r="1702" spans="1:26" s="117" customFormat="1" ht="12.75" hidden="1" customHeight="1" x14ac:dyDescent="0.35">
      <c r="A1702" s="29" t="s">
        <v>3954</v>
      </c>
      <c r="B1702" s="1" t="s">
        <v>1306</v>
      </c>
      <c r="C1702" s="29" t="s">
        <v>3</v>
      </c>
      <c r="D1702" s="29" t="s">
        <v>3</v>
      </c>
      <c r="E1702" s="29" t="s">
        <v>2</v>
      </c>
      <c r="F1702" s="29" t="s">
        <v>2</v>
      </c>
      <c r="G1702" s="29" t="s">
        <v>2</v>
      </c>
      <c r="H1702" s="29" t="s">
        <v>2</v>
      </c>
      <c r="I1702" s="29" t="s">
        <v>3</v>
      </c>
      <c r="J1702" s="30">
        <v>1</v>
      </c>
      <c r="K1702" s="29" t="s">
        <v>2</v>
      </c>
      <c r="L1702" s="29" t="s">
        <v>2</v>
      </c>
      <c r="M1702" s="29" t="s">
        <v>2</v>
      </c>
      <c r="N1702" s="29" t="s">
        <v>3</v>
      </c>
      <c r="O1702" s="1"/>
      <c r="P1702" s="29" t="s">
        <v>4</v>
      </c>
      <c r="Q1702" s="29"/>
      <c r="R1702" s="85" t="s">
        <v>3</v>
      </c>
      <c r="S1702" s="85" t="s">
        <v>3</v>
      </c>
      <c r="T1702" s="117" t="str">
        <f t="shared" si="156"/>
        <v>ja</v>
      </c>
      <c r="U1702" s="117" t="str">
        <f t="shared" si="157"/>
        <v>ja</v>
      </c>
      <c r="V1702" s="142" t="s">
        <v>4580</v>
      </c>
      <c r="W1702" s="118">
        <f t="shared" si="158"/>
        <v>1</v>
      </c>
      <c r="X1702" s="117" t="str">
        <f t="shared" si="159"/>
        <v>OK</v>
      </c>
      <c r="Y1702" s="117" t="str">
        <f t="shared" si="160"/>
        <v>keine</v>
      </c>
      <c r="Z1702" s="117" t="str">
        <f t="shared" si="161"/>
        <v>OK</v>
      </c>
    </row>
    <row r="1703" spans="1:26" s="117" customFormat="1" ht="12.75" hidden="1" customHeight="1" x14ac:dyDescent="0.35">
      <c r="A1703" s="29" t="s">
        <v>3955</v>
      </c>
      <c r="B1703" s="1" t="s">
        <v>842</v>
      </c>
      <c r="C1703" s="29" t="s">
        <v>3</v>
      </c>
      <c r="D1703" s="29" t="s">
        <v>3</v>
      </c>
      <c r="E1703" s="29" t="s">
        <v>2</v>
      </c>
      <c r="F1703" s="29" t="s">
        <v>2</v>
      </c>
      <c r="G1703" s="29" t="s">
        <v>2</v>
      </c>
      <c r="H1703" s="29" t="s">
        <v>2</v>
      </c>
      <c r="I1703" s="29" t="s">
        <v>3</v>
      </c>
      <c r="J1703" s="30">
        <v>1</v>
      </c>
      <c r="K1703" s="29" t="s">
        <v>2</v>
      </c>
      <c r="L1703" s="29" t="s">
        <v>2</v>
      </c>
      <c r="M1703" s="29" t="s">
        <v>2</v>
      </c>
      <c r="N1703" s="29" t="s">
        <v>3</v>
      </c>
      <c r="O1703" s="1"/>
      <c r="P1703" s="29" t="s">
        <v>4</v>
      </c>
      <c r="Q1703" s="29"/>
      <c r="R1703" s="85" t="s">
        <v>2</v>
      </c>
      <c r="S1703" s="85" t="s">
        <v>2</v>
      </c>
      <c r="T1703" s="117" t="str">
        <f t="shared" si="156"/>
        <v>ja</v>
      </c>
      <c r="U1703" s="117" t="str">
        <f t="shared" si="157"/>
        <v>ja</v>
      </c>
      <c r="V1703" s="142" t="s">
        <v>4578</v>
      </c>
      <c r="W1703" s="118">
        <f t="shared" si="158"/>
        <v>1</v>
      </c>
      <c r="X1703" s="117" t="str">
        <f t="shared" si="159"/>
        <v>OK</v>
      </c>
      <c r="Y1703" s="117" t="str">
        <f t="shared" si="160"/>
        <v>keine</v>
      </c>
      <c r="Z1703" s="117" t="str">
        <f t="shared" si="161"/>
        <v>OK</v>
      </c>
    </row>
    <row r="1704" spans="1:26" s="117" customFormat="1" ht="12.75" hidden="1" customHeight="1" x14ac:dyDescent="0.35">
      <c r="A1704" s="29" t="s">
        <v>3956</v>
      </c>
      <c r="B1704" s="1" t="s">
        <v>389</v>
      </c>
      <c r="C1704" s="29" t="s">
        <v>3</v>
      </c>
      <c r="D1704" s="29" t="s">
        <v>3</v>
      </c>
      <c r="E1704" s="29" t="s">
        <v>2</v>
      </c>
      <c r="F1704" s="29" t="s">
        <v>2</v>
      </c>
      <c r="G1704" s="29" t="s">
        <v>2</v>
      </c>
      <c r="H1704" s="29" t="s">
        <v>2</v>
      </c>
      <c r="I1704" s="29" t="s">
        <v>3</v>
      </c>
      <c r="J1704" s="30">
        <v>2</v>
      </c>
      <c r="K1704" s="29" t="s">
        <v>2</v>
      </c>
      <c r="L1704" s="29" t="s">
        <v>2</v>
      </c>
      <c r="M1704" s="29" t="s">
        <v>2</v>
      </c>
      <c r="N1704" s="29" t="s">
        <v>3</v>
      </c>
      <c r="O1704" s="1"/>
      <c r="P1704" s="29" t="s">
        <v>4</v>
      </c>
      <c r="Q1704" s="29"/>
      <c r="R1704" s="85" t="s">
        <v>3</v>
      </c>
      <c r="S1704" s="85" t="s">
        <v>3</v>
      </c>
      <c r="T1704" s="117" t="str">
        <f t="shared" si="156"/>
        <v>ja</v>
      </c>
      <c r="U1704" s="117" t="str">
        <f t="shared" si="157"/>
        <v>ja</v>
      </c>
      <c r="V1704" s="142" t="s">
        <v>4581</v>
      </c>
      <c r="W1704" s="118">
        <f t="shared" si="158"/>
        <v>2</v>
      </c>
      <c r="X1704" s="117" t="str">
        <f t="shared" si="159"/>
        <v>OK</v>
      </c>
      <c r="Y1704" s="117" t="str">
        <f t="shared" si="160"/>
        <v>keine</v>
      </c>
      <c r="Z1704" s="117" t="str">
        <f t="shared" si="161"/>
        <v>OK</v>
      </c>
    </row>
    <row r="1705" spans="1:26" s="117" customFormat="1" ht="12.75" hidden="1" customHeight="1" x14ac:dyDescent="0.35">
      <c r="A1705" s="29" t="s">
        <v>3957</v>
      </c>
      <c r="B1705" s="1" t="s">
        <v>1403</v>
      </c>
      <c r="C1705" s="29" t="s">
        <v>3</v>
      </c>
      <c r="D1705" s="29" t="s">
        <v>3</v>
      </c>
      <c r="E1705" s="29" t="s">
        <v>2</v>
      </c>
      <c r="F1705" s="29" t="s">
        <v>2</v>
      </c>
      <c r="G1705" s="29" t="s">
        <v>2</v>
      </c>
      <c r="H1705" s="29" t="s">
        <v>2</v>
      </c>
      <c r="I1705" s="29" t="s">
        <v>3</v>
      </c>
      <c r="J1705" s="30">
        <v>1</v>
      </c>
      <c r="K1705" s="29" t="s">
        <v>2</v>
      </c>
      <c r="L1705" s="29" t="s">
        <v>2</v>
      </c>
      <c r="M1705" s="29" t="s">
        <v>2</v>
      </c>
      <c r="N1705" s="29" t="s">
        <v>3</v>
      </c>
      <c r="O1705" s="1"/>
      <c r="P1705" s="29" t="s">
        <v>4</v>
      </c>
      <c r="Q1705" s="29"/>
      <c r="R1705" s="85" t="s">
        <v>2</v>
      </c>
      <c r="S1705" s="85" t="s">
        <v>2</v>
      </c>
      <c r="T1705" s="117" t="str">
        <f t="shared" si="156"/>
        <v>ja</v>
      </c>
      <c r="U1705" s="117" t="str">
        <f t="shared" si="157"/>
        <v>ja</v>
      </c>
      <c r="V1705" s="142" t="s">
        <v>4577</v>
      </c>
      <c r="W1705" s="118">
        <f t="shared" si="158"/>
        <v>1</v>
      </c>
      <c r="X1705" s="117" t="str">
        <f t="shared" si="159"/>
        <v>OK</v>
      </c>
      <c r="Y1705" s="117" t="str">
        <f t="shared" si="160"/>
        <v>keine</v>
      </c>
      <c r="Z1705" s="117" t="str">
        <f t="shared" si="161"/>
        <v>OK</v>
      </c>
    </row>
    <row r="1706" spans="1:26" s="117" customFormat="1" ht="12.75" hidden="1" customHeight="1" x14ac:dyDescent="0.35">
      <c r="A1706" s="29" t="s">
        <v>3958</v>
      </c>
      <c r="B1706" s="1" t="s">
        <v>316</v>
      </c>
      <c r="C1706" s="29" t="s">
        <v>3</v>
      </c>
      <c r="D1706" s="29" t="s">
        <v>3</v>
      </c>
      <c r="E1706" s="29" t="s">
        <v>2</v>
      </c>
      <c r="F1706" s="29" t="s">
        <v>2</v>
      </c>
      <c r="G1706" s="29" t="s">
        <v>2</v>
      </c>
      <c r="H1706" s="29" t="s">
        <v>2</v>
      </c>
      <c r="I1706" s="29" t="s">
        <v>3</v>
      </c>
      <c r="J1706" s="30">
        <v>1</v>
      </c>
      <c r="K1706" s="29" t="s">
        <v>2</v>
      </c>
      <c r="L1706" s="29" t="s">
        <v>2</v>
      </c>
      <c r="M1706" s="29" t="s">
        <v>2</v>
      </c>
      <c r="N1706" s="29" t="s">
        <v>3</v>
      </c>
      <c r="O1706" s="1"/>
      <c r="P1706" s="29" t="s">
        <v>4</v>
      </c>
      <c r="Q1706" s="29"/>
      <c r="R1706" s="85" t="s">
        <v>2</v>
      </c>
      <c r="S1706" s="85" t="s">
        <v>2</v>
      </c>
      <c r="T1706" s="117" t="str">
        <f t="shared" si="156"/>
        <v>ja</v>
      </c>
      <c r="U1706" s="117" t="str">
        <f t="shared" si="157"/>
        <v>ja</v>
      </c>
      <c r="V1706" s="142" t="s">
        <v>4577</v>
      </c>
      <c r="W1706" s="118">
        <f t="shared" si="158"/>
        <v>1</v>
      </c>
      <c r="X1706" s="117" t="str">
        <f t="shared" si="159"/>
        <v>OK</v>
      </c>
      <c r="Y1706" s="117" t="str">
        <f t="shared" si="160"/>
        <v>keine</v>
      </c>
      <c r="Z1706" s="117" t="str">
        <f t="shared" si="161"/>
        <v>OK</v>
      </c>
    </row>
    <row r="1707" spans="1:26" s="117" customFormat="1" ht="12.75" hidden="1" customHeight="1" x14ac:dyDescent="0.35">
      <c r="A1707" s="29" t="s">
        <v>2127</v>
      </c>
      <c r="B1707" s="137" t="s">
        <v>4495</v>
      </c>
      <c r="C1707" s="29" t="s">
        <v>3</v>
      </c>
      <c r="D1707" s="29" t="s">
        <v>3</v>
      </c>
      <c r="E1707" s="29" t="s">
        <v>2</v>
      </c>
      <c r="F1707" s="29" t="s">
        <v>2</v>
      </c>
      <c r="G1707" s="29" t="s">
        <v>2</v>
      </c>
      <c r="H1707" s="29" t="s">
        <v>2</v>
      </c>
      <c r="I1707" s="29" t="s">
        <v>3</v>
      </c>
      <c r="J1707" s="30">
        <v>1</v>
      </c>
      <c r="K1707" s="29" t="s">
        <v>2</v>
      </c>
      <c r="L1707" s="29" t="s">
        <v>2</v>
      </c>
      <c r="M1707" s="29" t="s">
        <v>2</v>
      </c>
      <c r="N1707" s="29" t="s">
        <v>3</v>
      </c>
      <c r="O1707" s="1"/>
      <c r="P1707" s="29">
        <v>1198</v>
      </c>
      <c r="Q1707" s="29"/>
      <c r="R1707" s="85" t="s">
        <v>3</v>
      </c>
      <c r="S1707" s="85" t="s">
        <v>3</v>
      </c>
      <c r="T1707" s="117" t="str">
        <f t="shared" si="156"/>
        <v>ja</v>
      </c>
      <c r="U1707" s="117" t="str">
        <f t="shared" si="157"/>
        <v>ja</v>
      </c>
      <c r="V1707" s="142" t="s">
        <v>4622</v>
      </c>
      <c r="W1707" s="118">
        <f t="shared" si="158"/>
        <v>1</v>
      </c>
      <c r="X1707" s="117" t="str">
        <f t="shared" si="159"/>
        <v>OK</v>
      </c>
      <c r="Y1707" s="117">
        <f t="shared" si="160"/>
        <v>1198</v>
      </c>
      <c r="Z1707" s="117" t="str">
        <f t="shared" si="161"/>
        <v>OK</v>
      </c>
    </row>
    <row r="1708" spans="1:26" s="117" customFormat="1" ht="12.75" hidden="1" customHeight="1" x14ac:dyDescent="0.35">
      <c r="A1708" s="29" t="s">
        <v>3959</v>
      </c>
      <c r="B1708" s="1" t="s">
        <v>434</v>
      </c>
      <c r="C1708" s="29" t="s">
        <v>3</v>
      </c>
      <c r="D1708" s="29" t="s">
        <v>3</v>
      </c>
      <c r="E1708" s="29" t="s">
        <v>2</v>
      </c>
      <c r="F1708" s="29" t="s">
        <v>2</v>
      </c>
      <c r="G1708" s="29" t="s">
        <v>2</v>
      </c>
      <c r="H1708" s="29" t="s">
        <v>2</v>
      </c>
      <c r="I1708" s="29" t="s">
        <v>3</v>
      </c>
      <c r="J1708" s="30">
        <v>1</v>
      </c>
      <c r="K1708" s="29" t="s">
        <v>2</v>
      </c>
      <c r="L1708" s="29" t="s">
        <v>2</v>
      </c>
      <c r="M1708" s="29" t="s">
        <v>2</v>
      </c>
      <c r="N1708" s="29" t="s">
        <v>3</v>
      </c>
      <c r="O1708" s="1"/>
      <c r="P1708" s="29" t="s">
        <v>4</v>
      </c>
      <c r="Q1708" s="29"/>
      <c r="R1708" s="85" t="s">
        <v>2</v>
      </c>
      <c r="S1708" s="85" t="s">
        <v>2</v>
      </c>
      <c r="T1708" s="117" t="str">
        <f t="shared" si="156"/>
        <v>ja</v>
      </c>
      <c r="U1708" s="117" t="str">
        <f t="shared" si="157"/>
        <v>ja</v>
      </c>
      <c r="V1708" s="142" t="s">
        <v>4574</v>
      </c>
      <c r="W1708" s="118">
        <f t="shared" si="158"/>
        <v>1</v>
      </c>
      <c r="X1708" s="117" t="str">
        <f t="shared" si="159"/>
        <v>OK</v>
      </c>
      <c r="Y1708" s="117" t="str">
        <f t="shared" si="160"/>
        <v>keine</v>
      </c>
      <c r="Z1708" s="117" t="str">
        <f t="shared" si="161"/>
        <v>OK</v>
      </c>
    </row>
    <row r="1709" spans="1:26" s="117" customFormat="1" ht="12.75" hidden="1" customHeight="1" x14ac:dyDescent="0.35">
      <c r="A1709" s="29" t="s">
        <v>3960</v>
      </c>
      <c r="B1709" s="1" t="s">
        <v>435</v>
      </c>
      <c r="C1709" s="29" t="s">
        <v>3</v>
      </c>
      <c r="D1709" s="29" t="s">
        <v>3</v>
      </c>
      <c r="E1709" s="29" t="s">
        <v>2</v>
      </c>
      <c r="F1709" s="29" t="s">
        <v>2</v>
      </c>
      <c r="G1709" s="29" t="s">
        <v>2</v>
      </c>
      <c r="H1709" s="29" t="s">
        <v>2</v>
      </c>
      <c r="I1709" s="29" t="s">
        <v>3</v>
      </c>
      <c r="J1709" s="30">
        <v>1</v>
      </c>
      <c r="K1709" s="29" t="s">
        <v>2</v>
      </c>
      <c r="L1709" s="29" t="s">
        <v>2</v>
      </c>
      <c r="M1709" s="29" t="s">
        <v>2</v>
      </c>
      <c r="N1709" s="29" t="s">
        <v>3</v>
      </c>
      <c r="O1709" s="1"/>
      <c r="P1709" s="29" t="s">
        <v>4</v>
      </c>
      <c r="Q1709" s="29"/>
      <c r="R1709" s="85" t="s">
        <v>2</v>
      </c>
      <c r="S1709" s="85" t="s">
        <v>2</v>
      </c>
      <c r="T1709" s="117" t="str">
        <f t="shared" si="156"/>
        <v>ja</v>
      </c>
      <c r="U1709" s="117" t="str">
        <f t="shared" si="157"/>
        <v>ja</v>
      </c>
      <c r="V1709" s="142" t="s">
        <v>4574</v>
      </c>
      <c r="W1709" s="118">
        <f t="shared" si="158"/>
        <v>1</v>
      </c>
      <c r="X1709" s="117" t="str">
        <f t="shared" si="159"/>
        <v>OK</v>
      </c>
      <c r="Y1709" s="117" t="str">
        <f t="shared" si="160"/>
        <v>keine</v>
      </c>
      <c r="Z1709" s="117" t="str">
        <f t="shared" si="161"/>
        <v>OK</v>
      </c>
    </row>
    <row r="1710" spans="1:26" s="117" customFormat="1" ht="12.75" hidden="1" customHeight="1" x14ac:dyDescent="0.35">
      <c r="A1710" s="29" t="s">
        <v>3961</v>
      </c>
      <c r="B1710" s="1" t="s">
        <v>1469</v>
      </c>
      <c r="C1710" s="29" t="s">
        <v>3</v>
      </c>
      <c r="D1710" s="29" t="s">
        <v>3</v>
      </c>
      <c r="E1710" s="29" t="s">
        <v>2</v>
      </c>
      <c r="F1710" s="29" t="s">
        <v>2</v>
      </c>
      <c r="G1710" s="29" t="s">
        <v>2</v>
      </c>
      <c r="H1710" s="29" t="s">
        <v>2</v>
      </c>
      <c r="I1710" s="29" t="s">
        <v>3</v>
      </c>
      <c r="J1710" s="30">
        <v>2</v>
      </c>
      <c r="K1710" s="29" t="s">
        <v>2</v>
      </c>
      <c r="L1710" s="29" t="s">
        <v>2</v>
      </c>
      <c r="M1710" s="29" t="s">
        <v>2</v>
      </c>
      <c r="N1710" s="29" t="s">
        <v>3</v>
      </c>
      <c r="O1710" s="1"/>
      <c r="P1710" s="29" t="s">
        <v>4</v>
      </c>
      <c r="Q1710" s="29"/>
      <c r="R1710" s="85" t="s">
        <v>2</v>
      </c>
      <c r="S1710" s="85" t="s">
        <v>2</v>
      </c>
      <c r="T1710" s="117" t="str">
        <f t="shared" si="156"/>
        <v>ja</v>
      </c>
      <c r="U1710" s="117" t="str">
        <f t="shared" si="157"/>
        <v>ja</v>
      </c>
      <c r="V1710" s="142" t="s">
        <v>4577</v>
      </c>
      <c r="W1710" s="118">
        <f t="shared" si="158"/>
        <v>2</v>
      </c>
      <c r="X1710" s="117" t="str">
        <f t="shared" si="159"/>
        <v>OK</v>
      </c>
      <c r="Y1710" s="117" t="str">
        <f t="shared" si="160"/>
        <v>keine</v>
      </c>
      <c r="Z1710" s="117" t="str">
        <f t="shared" si="161"/>
        <v>OK</v>
      </c>
    </row>
    <row r="1711" spans="1:26" s="117" customFormat="1" ht="12.75" hidden="1" customHeight="1" x14ac:dyDescent="0.35">
      <c r="A1711" s="29" t="s">
        <v>3962</v>
      </c>
      <c r="B1711" s="1" t="s">
        <v>1470</v>
      </c>
      <c r="C1711" s="29" t="s">
        <v>3</v>
      </c>
      <c r="D1711" s="29" t="s">
        <v>3</v>
      </c>
      <c r="E1711" s="29" t="s">
        <v>2</v>
      </c>
      <c r="F1711" s="29" t="s">
        <v>2</v>
      </c>
      <c r="G1711" s="29" t="s">
        <v>2</v>
      </c>
      <c r="H1711" s="29" t="s">
        <v>2</v>
      </c>
      <c r="I1711" s="29" t="s">
        <v>3</v>
      </c>
      <c r="J1711" s="30">
        <v>2</v>
      </c>
      <c r="K1711" s="29" t="s">
        <v>2</v>
      </c>
      <c r="L1711" s="29" t="s">
        <v>2</v>
      </c>
      <c r="M1711" s="29" t="s">
        <v>2</v>
      </c>
      <c r="N1711" s="29" t="s">
        <v>3</v>
      </c>
      <c r="O1711" s="1"/>
      <c r="P1711" s="29" t="s">
        <v>57</v>
      </c>
      <c r="Q1711" s="29"/>
      <c r="R1711" s="85" t="s">
        <v>2</v>
      </c>
      <c r="S1711" s="85" t="s">
        <v>2</v>
      </c>
      <c r="T1711" s="117" t="str">
        <f t="shared" si="156"/>
        <v>ja</v>
      </c>
      <c r="U1711" s="117" t="str">
        <f t="shared" si="157"/>
        <v>ja</v>
      </c>
      <c r="V1711" s="142" t="s">
        <v>4577</v>
      </c>
      <c r="W1711" s="118">
        <f t="shared" si="158"/>
        <v>2</v>
      </c>
      <c r="X1711" s="117" t="str">
        <f t="shared" si="159"/>
        <v>OK</v>
      </c>
      <c r="Y1711" s="117" t="str">
        <f t="shared" si="160"/>
        <v>1193/1207</v>
      </c>
      <c r="Z1711" s="117" t="str">
        <f t="shared" si="161"/>
        <v>OK</v>
      </c>
    </row>
    <row r="1712" spans="1:26" s="117" customFormat="1" ht="12.75" hidden="1" customHeight="1" x14ac:dyDescent="0.35">
      <c r="A1712" s="29" t="s">
        <v>3963</v>
      </c>
      <c r="B1712" s="1" t="s">
        <v>765</v>
      </c>
      <c r="C1712" s="29" t="s">
        <v>3</v>
      </c>
      <c r="D1712" s="29" t="s">
        <v>3</v>
      </c>
      <c r="E1712" s="29" t="s">
        <v>2</v>
      </c>
      <c r="F1712" s="29" t="s">
        <v>2</v>
      </c>
      <c r="G1712" s="29" t="s">
        <v>2</v>
      </c>
      <c r="H1712" s="29" t="s">
        <v>2</v>
      </c>
      <c r="I1712" s="29" t="s">
        <v>3</v>
      </c>
      <c r="J1712" s="30">
        <v>1</v>
      </c>
      <c r="K1712" s="29" t="s">
        <v>2</v>
      </c>
      <c r="L1712" s="29" t="s">
        <v>2</v>
      </c>
      <c r="M1712" s="29" t="s">
        <v>2</v>
      </c>
      <c r="N1712" s="29" t="s">
        <v>3</v>
      </c>
      <c r="O1712" s="1"/>
      <c r="P1712" s="29" t="s">
        <v>4</v>
      </c>
      <c r="Q1712" s="29"/>
      <c r="R1712" s="85" t="s">
        <v>2</v>
      </c>
      <c r="S1712" s="85" t="s">
        <v>2</v>
      </c>
      <c r="T1712" s="117" t="str">
        <f t="shared" si="156"/>
        <v>ja</v>
      </c>
      <c r="U1712" s="117" t="str">
        <f t="shared" si="157"/>
        <v>ja</v>
      </c>
      <c r="V1712" s="142" t="s">
        <v>4580</v>
      </c>
      <c r="W1712" s="118">
        <f t="shared" si="158"/>
        <v>1</v>
      </c>
      <c r="X1712" s="117" t="str">
        <f t="shared" si="159"/>
        <v>OK</v>
      </c>
      <c r="Y1712" s="117" t="str">
        <f t="shared" si="160"/>
        <v>keine</v>
      </c>
      <c r="Z1712" s="117" t="str">
        <f t="shared" si="161"/>
        <v>OK</v>
      </c>
    </row>
    <row r="1713" spans="1:26" s="117" customFormat="1" ht="12.75" hidden="1" customHeight="1" x14ac:dyDescent="0.35">
      <c r="A1713" s="29" t="s">
        <v>3964</v>
      </c>
      <c r="B1713" s="1" t="s">
        <v>728</v>
      </c>
      <c r="C1713" s="29" t="s">
        <v>3</v>
      </c>
      <c r="D1713" s="29" t="s">
        <v>3</v>
      </c>
      <c r="E1713" s="29" t="s">
        <v>2</v>
      </c>
      <c r="F1713" s="29" t="s">
        <v>2</v>
      </c>
      <c r="G1713" s="29" t="s">
        <v>2</v>
      </c>
      <c r="H1713" s="29" t="s">
        <v>2</v>
      </c>
      <c r="I1713" s="29" t="s">
        <v>3</v>
      </c>
      <c r="J1713" s="30">
        <v>1</v>
      </c>
      <c r="K1713" s="29" t="s">
        <v>2</v>
      </c>
      <c r="L1713" s="29" t="s">
        <v>2</v>
      </c>
      <c r="M1713" s="29" t="s">
        <v>2</v>
      </c>
      <c r="N1713" s="29" t="s">
        <v>3</v>
      </c>
      <c r="O1713" s="1"/>
      <c r="P1713" s="29" t="s">
        <v>4</v>
      </c>
      <c r="Q1713" s="29"/>
      <c r="R1713" s="85" t="s">
        <v>2</v>
      </c>
      <c r="S1713" s="85" t="s">
        <v>2</v>
      </c>
      <c r="T1713" s="117" t="str">
        <f t="shared" si="156"/>
        <v>ja</v>
      </c>
      <c r="U1713" s="117" t="str">
        <f t="shared" si="157"/>
        <v>ja</v>
      </c>
      <c r="V1713" s="142" t="s">
        <v>4594</v>
      </c>
      <c r="W1713" s="118">
        <f t="shared" si="158"/>
        <v>1</v>
      </c>
      <c r="X1713" s="117" t="str">
        <f t="shared" si="159"/>
        <v>OK</v>
      </c>
      <c r="Y1713" s="117" t="str">
        <f t="shared" si="160"/>
        <v>keine</v>
      </c>
      <c r="Z1713" s="117" t="str">
        <f t="shared" si="161"/>
        <v>OK</v>
      </c>
    </row>
    <row r="1714" spans="1:26" s="117" customFormat="1" ht="12.75" hidden="1" customHeight="1" x14ac:dyDescent="0.35">
      <c r="A1714" s="29" t="s">
        <v>3965</v>
      </c>
      <c r="B1714" s="1" t="s">
        <v>729</v>
      </c>
      <c r="C1714" s="29" t="s">
        <v>3</v>
      </c>
      <c r="D1714" s="29" t="s">
        <v>3</v>
      </c>
      <c r="E1714" s="29" t="s">
        <v>2</v>
      </c>
      <c r="F1714" s="29" t="s">
        <v>2</v>
      </c>
      <c r="G1714" s="29" t="s">
        <v>2</v>
      </c>
      <c r="H1714" s="29" t="s">
        <v>2</v>
      </c>
      <c r="I1714" s="29" t="s">
        <v>3</v>
      </c>
      <c r="J1714" s="30">
        <v>1</v>
      </c>
      <c r="K1714" s="29" t="s">
        <v>2</v>
      </c>
      <c r="L1714" s="29" t="s">
        <v>2</v>
      </c>
      <c r="M1714" s="29" t="s">
        <v>2</v>
      </c>
      <c r="N1714" s="29" t="s">
        <v>3</v>
      </c>
      <c r="O1714" s="1"/>
      <c r="P1714" s="29" t="s">
        <v>4</v>
      </c>
      <c r="Q1714" s="29"/>
      <c r="R1714" s="85" t="s">
        <v>2</v>
      </c>
      <c r="S1714" s="85" t="s">
        <v>2</v>
      </c>
      <c r="T1714" s="117" t="str">
        <f t="shared" si="156"/>
        <v>ja</v>
      </c>
      <c r="U1714" s="117" t="str">
        <f t="shared" si="157"/>
        <v>ja</v>
      </c>
      <c r="V1714" s="142" t="s">
        <v>4594</v>
      </c>
      <c r="W1714" s="118">
        <f t="shared" si="158"/>
        <v>1</v>
      </c>
      <c r="X1714" s="117" t="str">
        <f t="shared" si="159"/>
        <v>OK</v>
      </c>
      <c r="Y1714" s="117" t="str">
        <f t="shared" si="160"/>
        <v>keine</v>
      </c>
      <c r="Z1714" s="117" t="str">
        <f t="shared" si="161"/>
        <v>OK</v>
      </c>
    </row>
    <row r="1715" spans="1:26" s="117" customFormat="1" ht="12.75" hidden="1" customHeight="1" x14ac:dyDescent="0.35">
      <c r="A1715" s="29" t="s">
        <v>3966</v>
      </c>
      <c r="B1715" s="1" t="s">
        <v>1104</v>
      </c>
      <c r="C1715" s="29" t="s">
        <v>3</v>
      </c>
      <c r="D1715" s="29" t="s">
        <v>3</v>
      </c>
      <c r="E1715" s="29" t="s">
        <v>2</v>
      </c>
      <c r="F1715" s="29" t="s">
        <v>2</v>
      </c>
      <c r="G1715" s="29" t="s">
        <v>2</v>
      </c>
      <c r="H1715" s="29" t="s">
        <v>2</v>
      </c>
      <c r="I1715" s="133" t="s">
        <v>3</v>
      </c>
      <c r="J1715" s="134">
        <v>1</v>
      </c>
      <c r="K1715" s="29" t="s">
        <v>2</v>
      </c>
      <c r="L1715" s="29" t="s">
        <v>2</v>
      </c>
      <c r="M1715" s="29" t="s">
        <v>2</v>
      </c>
      <c r="N1715" s="29" t="s">
        <v>3</v>
      </c>
      <c r="O1715" s="1"/>
      <c r="P1715" s="29" t="s">
        <v>4</v>
      </c>
      <c r="Q1715" s="29"/>
      <c r="R1715" s="85" t="s">
        <v>2</v>
      </c>
      <c r="S1715" s="85" t="s">
        <v>2</v>
      </c>
      <c r="T1715" s="117" t="str">
        <f t="shared" si="156"/>
        <v>ja</v>
      </c>
      <c r="U1715" s="117" t="str">
        <f t="shared" si="157"/>
        <v>ja</v>
      </c>
      <c r="V1715" s="142" t="s">
        <v>4601</v>
      </c>
      <c r="W1715" s="118">
        <f t="shared" si="158"/>
        <v>1</v>
      </c>
      <c r="X1715" s="117" t="str">
        <f t="shared" si="159"/>
        <v>OK</v>
      </c>
      <c r="Y1715" s="117" t="str">
        <f t="shared" si="160"/>
        <v>keine</v>
      </c>
      <c r="Z1715" s="117" t="str">
        <f t="shared" si="161"/>
        <v>OK</v>
      </c>
    </row>
    <row r="1716" spans="1:26" s="117" customFormat="1" ht="12.75" hidden="1" customHeight="1" x14ac:dyDescent="0.35">
      <c r="A1716" s="29" t="s">
        <v>2095</v>
      </c>
      <c r="B1716" s="1" t="s">
        <v>2094</v>
      </c>
      <c r="C1716" s="29" t="s">
        <v>3</v>
      </c>
      <c r="D1716" s="29" t="s">
        <v>3</v>
      </c>
      <c r="E1716" s="29" t="s">
        <v>2</v>
      </c>
      <c r="F1716" s="29" t="s">
        <v>2</v>
      </c>
      <c r="G1716" s="29" t="s">
        <v>2</v>
      </c>
      <c r="H1716" s="29" t="s">
        <v>2</v>
      </c>
      <c r="I1716" s="29" t="s">
        <v>3</v>
      </c>
      <c r="J1716" s="30">
        <v>3</v>
      </c>
      <c r="K1716" s="29" t="s">
        <v>2</v>
      </c>
      <c r="L1716" s="29" t="s">
        <v>2</v>
      </c>
      <c r="M1716" s="29" t="s">
        <v>2</v>
      </c>
      <c r="N1716" s="29" t="s">
        <v>3</v>
      </c>
      <c r="O1716" s="1"/>
      <c r="P1716" s="29" t="s">
        <v>4</v>
      </c>
      <c r="Q1716" s="29"/>
      <c r="R1716" s="85" t="s">
        <v>2</v>
      </c>
      <c r="S1716" s="85" t="s">
        <v>2</v>
      </c>
      <c r="T1716" s="117" t="str">
        <f t="shared" si="156"/>
        <v>ja</v>
      </c>
      <c r="U1716" s="117" t="str">
        <f t="shared" si="157"/>
        <v>ja</v>
      </c>
      <c r="V1716" s="142" t="s">
        <v>4574</v>
      </c>
      <c r="W1716" s="118">
        <f t="shared" si="158"/>
        <v>3</v>
      </c>
      <c r="X1716" s="117" t="str">
        <f t="shared" si="159"/>
        <v>OK</v>
      </c>
      <c r="Y1716" s="117" t="str">
        <f t="shared" si="160"/>
        <v>keine</v>
      </c>
      <c r="Z1716" s="117" t="str">
        <f t="shared" si="161"/>
        <v>OK</v>
      </c>
    </row>
    <row r="1717" spans="1:26" s="117" customFormat="1" ht="12.75" hidden="1" customHeight="1" x14ac:dyDescent="0.35">
      <c r="A1717" s="29" t="s">
        <v>3967</v>
      </c>
      <c r="B1717" s="1" t="s">
        <v>436</v>
      </c>
      <c r="C1717" s="29" t="s">
        <v>3</v>
      </c>
      <c r="D1717" s="29" t="s">
        <v>3</v>
      </c>
      <c r="E1717" s="29" t="s">
        <v>2</v>
      </c>
      <c r="F1717" s="29" t="s">
        <v>2</v>
      </c>
      <c r="G1717" s="29" t="s">
        <v>2</v>
      </c>
      <c r="H1717" s="29" t="s">
        <v>2</v>
      </c>
      <c r="I1717" s="29" t="s">
        <v>3</v>
      </c>
      <c r="J1717" s="30">
        <v>1</v>
      </c>
      <c r="K1717" s="29" t="s">
        <v>2</v>
      </c>
      <c r="L1717" s="29" t="s">
        <v>2</v>
      </c>
      <c r="M1717" s="29" t="s">
        <v>2</v>
      </c>
      <c r="N1717" s="29" t="s">
        <v>3</v>
      </c>
      <c r="O1717" s="1"/>
      <c r="P1717" s="29" t="s">
        <v>4</v>
      </c>
      <c r="Q1717" s="29"/>
      <c r="R1717" s="85" t="s">
        <v>2</v>
      </c>
      <c r="S1717" s="85" t="s">
        <v>2</v>
      </c>
      <c r="T1717" s="117" t="str">
        <f t="shared" si="156"/>
        <v>ja</v>
      </c>
      <c r="U1717" s="117" t="str">
        <f t="shared" si="157"/>
        <v>ja</v>
      </c>
      <c r="V1717" s="142" t="s">
        <v>4574</v>
      </c>
      <c r="W1717" s="118">
        <f t="shared" si="158"/>
        <v>1</v>
      </c>
      <c r="X1717" s="117" t="str">
        <f t="shared" si="159"/>
        <v>OK</v>
      </c>
      <c r="Y1717" s="117" t="str">
        <f t="shared" si="160"/>
        <v>keine</v>
      </c>
      <c r="Z1717" s="117" t="str">
        <f t="shared" si="161"/>
        <v>OK</v>
      </c>
    </row>
    <row r="1718" spans="1:26" s="117" customFormat="1" ht="12.75" hidden="1" customHeight="1" x14ac:dyDescent="0.35">
      <c r="A1718" s="29" t="s">
        <v>3968</v>
      </c>
      <c r="B1718" s="1" t="s">
        <v>854</v>
      </c>
      <c r="C1718" s="29" t="s">
        <v>3</v>
      </c>
      <c r="D1718" s="29" t="s">
        <v>3</v>
      </c>
      <c r="E1718" s="29" t="s">
        <v>2</v>
      </c>
      <c r="F1718" s="29" t="s">
        <v>2</v>
      </c>
      <c r="G1718" s="29" t="s">
        <v>2</v>
      </c>
      <c r="H1718" s="29" t="s">
        <v>2</v>
      </c>
      <c r="I1718" s="29" t="s">
        <v>3</v>
      </c>
      <c r="J1718" s="30">
        <v>2</v>
      </c>
      <c r="K1718" s="29" t="s">
        <v>2</v>
      </c>
      <c r="L1718" s="29" t="s">
        <v>2</v>
      </c>
      <c r="M1718" s="29" t="s">
        <v>2</v>
      </c>
      <c r="N1718" s="29" t="s">
        <v>3</v>
      </c>
      <c r="O1718" s="1"/>
      <c r="P1718" s="29" t="s">
        <v>4</v>
      </c>
      <c r="Q1718" s="29"/>
      <c r="R1718" s="85" t="s">
        <v>2</v>
      </c>
      <c r="S1718" s="85" t="s">
        <v>2</v>
      </c>
      <c r="T1718" s="117" t="str">
        <f t="shared" si="156"/>
        <v>ja</v>
      </c>
      <c r="U1718" s="117" t="str">
        <f t="shared" si="157"/>
        <v>ja</v>
      </c>
      <c r="V1718" s="142" t="s">
        <v>4598</v>
      </c>
      <c r="W1718" s="118">
        <f t="shared" si="158"/>
        <v>2</v>
      </c>
      <c r="X1718" s="117" t="str">
        <f t="shared" si="159"/>
        <v>OK</v>
      </c>
      <c r="Y1718" s="117" t="str">
        <f t="shared" si="160"/>
        <v>keine</v>
      </c>
      <c r="Z1718" s="117" t="str">
        <f t="shared" si="161"/>
        <v>OK</v>
      </c>
    </row>
    <row r="1719" spans="1:26" s="117" customFormat="1" ht="12.75" hidden="1" customHeight="1" x14ac:dyDescent="0.35">
      <c r="A1719" s="29" t="s">
        <v>3969</v>
      </c>
      <c r="B1719" s="1" t="s">
        <v>2009</v>
      </c>
      <c r="C1719" s="29" t="s">
        <v>3</v>
      </c>
      <c r="D1719" s="29" t="s">
        <v>3</v>
      </c>
      <c r="E1719" s="29" t="s">
        <v>2</v>
      </c>
      <c r="F1719" s="29" t="s">
        <v>2</v>
      </c>
      <c r="G1719" s="29" t="s">
        <v>2</v>
      </c>
      <c r="H1719" s="29" t="s">
        <v>2</v>
      </c>
      <c r="I1719" s="29" t="s">
        <v>3</v>
      </c>
      <c r="J1719" s="30">
        <v>1</v>
      </c>
      <c r="K1719" s="29" t="s">
        <v>2</v>
      </c>
      <c r="L1719" s="29" t="s">
        <v>2</v>
      </c>
      <c r="M1719" s="29" t="s">
        <v>2</v>
      </c>
      <c r="N1719" s="29" t="s">
        <v>3</v>
      </c>
      <c r="O1719" s="1"/>
      <c r="P1719" s="29" t="s">
        <v>4</v>
      </c>
      <c r="Q1719" s="29"/>
      <c r="R1719" s="85" t="s">
        <v>2</v>
      </c>
      <c r="S1719" s="85" t="s">
        <v>2</v>
      </c>
      <c r="T1719" s="117" t="str">
        <f t="shared" si="156"/>
        <v>ja</v>
      </c>
      <c r="U1719" s="117" t="str">
        <f t="shared" si="157"/>
        <v>ja</v>
      </c>
      <c r="V1719" s="142" t="s">
        <v>4580</v>
      </c>
      <c r="W1719" s="118">
        <f t="shared" si="158"/>
        <v>1</v>
      </c>
      <c r="X1719" s="117" t="str">
        <f t="shared" si="159"/>
        <v>OK</v>
      </c>
      <c r="Y1719" s="117" t="str">
        <f t="shared" si="160"/>
        <v>keine</v>
      </c>
      <c r="Z1719" s="117" t="str">
        <f t="shared" si="161"/>
        <v>OK</v>
      </c>
    </row>
    <row r="1720" spans="1:26" s="117" customFormat="1" ht="12.75" hidden="1" customHeight="1" x14ac:dyDescent="0.35">
      <c r="A1720" s="29" t="s">
        <v>3970</v>
      </c>
      <c r="B1720" s="1" t="s">
        <v>1295</v>
      </c>
      <c r="C1720" s="29" t="s">
        <v>3</v>
      </c>
      <c r="D1720" s="29" t="s">
        <v>3</v>
      </c>
      <c r="E1720" s="29" t="s">
        <v>2</v>
      </c>
      <c r="F1720" s="29" t="s">
        <v>2</v>
      </c>
      <c r="G1720" s="29" t="s">
        <v>2</v>
      </c>
      <c r="H1720" s="29" t="s">
        <v>2</v>
      </c>
      <c r="I1720" s="29" t="s">
        <v>3</v>
      </c>
      <c r="J1720" s="30">
        <v>3</v>
      </c>
      <c r="K1720" s="29" t="s">
        <v>2</v>
      </c>
      <c r="L1720" s="29" t="s">
        <v>2</v>
      </c>
      <c r="M1720" s="29" t="s">
        <v>2</v>
      </c>
      <c r="N1720" s="29" t="s">
        <v>3</v>
      </c>
      <c r="O1720" s="1"/>
      <c r="P1720" s="29" t="s">
        <v>4</v>
      </c>
      <c r="Q1720" s="29"/>
      <c r="R1720" s="85" t="s">
        <v>2</v>
      </c>
      <c r="S1720" s="85" t="s">
        <v>2</v>
      </c>
      <c r="T1720" s="117" t="str">
        <f t="shared" si="156"/>
        <v>ja</v>
      </c>
      <c r="U1720" s="117" t="str">
        <f t="shared" si="157"/>
        <v>ja</v>
      </c>
      <c r="V1720" s="142" t="s">
        <v>4577</v>
      </c>
      <c r="W1720" s="118">
        <f t="shared" si="158"/>
        <v>3</v>
      </c>
      <c r="X1720" s="117" t="str">
        <f t="shared" si="159"/>
        <v>OK</v>
      </c>
      <c r="Y1720" s="117" t="str">
        <f t="shared" si="160"/>
        <v>keine</v>
      </c>
      <c r="Z1720" s="117" t="str">
        <f t="shared" si="161"/>
        <v>OK</v>
      </c>
    </row>
    <row r="1721" spans="1:26" s="117" customFormat="1" ht="12.75" hidden="1" customHeight="1" x14ac:dyDescent="0.35">
      <c r="A1721" s="29" t="s">
        <v>3971</v>
      </c>
      <c r="B1721" s="1" t="s">
        <v>437</v>
      </c>
      <c r="C1721" s="29" t="s">
        <v>3</v>
      </c>
      <c r="D1721" s="29" t="s">
        <v>3</v>
      </c>
      <c r="E1721" s="29" t="s">
        <v>2</v>
      </c>
      <c r="F1721" s="29" t="s">
        <v>2</v>
      </c>
      <c r="G1721" s="29" t="s">
        <v>2</v>
      </c>
      <c r="H1721" s="29" t="s">
        <v>2</v>
      </c>
      <c r="I1721" s="29" t="s">
        <v>3</v>
      </c>
      <c r="J1721" s="30">
        <v>2</v>
      </c>
      <c r="K1721" s="29" t="s">
        <v>2</v>
      </c>
      <c r="L1721" s="29" t="s">
        <v>2</v>
      </c>
      <c r="M1721" s="29" t="s">
        <v>2</v>
      </c>
      <c r="N1721" s="29" t="s">
        <v>3</v>
      </c>
      <c r="O1721" s="1"/>
      <c r="P1721" s="29" t="s">
        <v>4</v>
      </c>
      <c r="Q1721" s="29"/>
      <c r="R1721" s="85" t="s">
        <v>2</v>
      </c>
      <c r="S1721" s="85" t="s">
        <v>2</v>
      </c>
      <c r="T1721" s="117" t="str">
        <f t="shared" si="156"/>
        <v>ja</v>
      </c>
      <c r="U1721" s="117" t="str">
        <f t="shared" si="157"/>
        <v>ja</v>
      </c>
      <c r="V1721" s="142" t="s">
        <v>4574</v>
      </c>
      <c r="W1721" s="118">
        <f t="shared" si="158"/>
        <v>2</v>
      </c>
      <c r="X1721" s="117" t="str">
        <f t="shared" si="159"/>
        <v>OK</v>
      </c>
      <c r="Y1721" s="117" t="str">
        <f t="shared" si="160"/>
        <v>keine</v>
      </c>
      <c r="Z1721" s="117" t="str">
        <f t="shared" si="161"/>
        <v>OK</v>
      </c>
    </row>
    <row r="1722" spans="1:26" s="117" customFormat="1" ht="12.75" hidden="1" customHeight="1" x14ac:dyDescent="0.35">
      <c r="A1722" s="29" t="s">
        <v>3972</v>
      </c>
      <c r="B1722" s="1" t="s">
        <v>438</v>
      </c>
      <c r="C1722" s="29" t="s">
        <v>3</v>
      </c>
      <c r="D1722" s="29" t="s">
        <v>3</v>
      </c>
      <c r="E1722" s="29" t="s">
        <v>2</v>
      </c>
      <c r="F1722" s="29" t="s">
        <v>2</v>
      </c>
      <c r="G1722" s="29" t="s">
        <v>2</v>
      </c>
      <c r="H1722" s="29" t="s">
        <v>2</v>
      </c>
      <c r="I1722" s="29" t="s">
        <v>3</v>
      </c>
      <c r="J1722" s="30">
        <v>2</v>
      </c>
      <c r="K1722" s="29" t="s">
        <v>2</v>
      </c>
      <c r="L1722" s="29" t="s">
        <v>2</v>
      </c>
      <c r="M1722" s="29" t="s">
        <v>2</v>
      </c>
      <c r="N1722" s="29" t="s">
        <v>3</v>
      </c>
      <c r="O1722" s="1"/>
      <c r="P1722" s="29" t="s">
        <v>4</v>
      </c>
      <c r="Q1722" s="29"/>
      <c r="R1722" s="85" t="s">
        <v>2</v>
      </c>
      <c r="S1722" s="85" t="s">
        <v>2</v>
      </c>
      <c r="T1722" s="117" t="str">
        <f t="shared" si="156"/>
        <v>ja</v>
      </c>
      <c r="U1722" s="117" t="str">
        <f t="shared" si="157"/>
        <v>ja</v>
      </c>
      <c r="V1722" s="142" t="s">
        <v>4574</v>
      </c>
      <c r="W1722" s="118">
        <f t="shared" si="158"/>
        <v>2</v>
      </c>
      <c r="X1722" s="117" t="str">
        <f t="shared" si="159"/>
        <v>OK</v>
      </c>
      <c r="Y1722" s="117" t="str">
        <f t="shared" si="160"/>
        <v>keine</v>
      </c>
      <c r="Z1722" s="117" t="str">
        <f t="shared" si="161"/>
        <v>OK</v>
      </c>
    </row>
    <row r="1723" spans="1:26" s="117" customFormat="1" ht="12.75" hidden="1" customHeight="1" x14ac:dyDescent="0.35">
      <c r="A1723" s="29" t="s">
        <v>3973</v>
      </c>
      <c r="B1723" s="1" t="s">
        <v>1062</v>
      </c>
      <c r="C1723" s="29" t="s">
        <v>3</v>
      </c>
      <c r="D1723" s="29" t="s">
        <v>3</v>
      </c>
      <c r="E1723" s="29" t="s">
        <v>2</v>
      </c>
      <c r="F1723" s="29" t="s">
        <v>2</v>
      </c>
      <c r="G1723" s="29" t="s">
        <v>2</v>
      </c>
      <c r="H1723" s="29" t="s">
        <v>2</v>
      </c>
      <c r="I1723" s="29" t="s">
        <v>3</v>
      </c>
      <c r="J1723" s="30">
        <v>1</v>
      </c>
      <c r="K1723" s="29" t="s">
        <v>2</v>
      </c>
      <c r="L1723" s="29" t="s">
        <v>2</v>
      </c>
      <c r="M1723" s="29" t="s">
        <v>2</v>
      </c>
      <c r="N1723" s="29" t="s">
        <v>3</v>
      </c>
      <c r="O1723" s="1"/>
      <c r="P1723" s="29" t="s">
        <v>4</v>
      </c>
      <c r="Q1723" s="29"/>
      <c r="R1723" s="85" t="s">
        <v>2</v>
      </c>
      <c r="S1723" s="85" t="s">
        <v>2</v>
      </c>
      <c r="T1723" s="117" t="str">
        <f t="shared" si="156"/>
        <v>ja</v>
      </c>
      <c r="U1723" s="117" t="str">
        <f t="shared" si="157"/>
        <v>ja</v>
      </c>
      <c r="V1723" s="142" t="s">
        <v>4587</v>
      </c>
      <c r="W1723" s="118">
        <f t="shared" si="158"/>
        <v>1</v>
      </c>
      <c r="X1723" s="117" t="str">
        <f t="shared" si="159"/>
        <v>OK</v>
      </c>
      <c r="Y1723" s="117" t="str">
        <f t="shared" si="160"/>
        <v>keine</v>
      </c>
      <c r="Z1723" s="117" t="str">
        <f t="shared" si="161"/>
        <v>OK</v>
      </c>
    </row>
    <row r="1724" spans="1:26" s="117" customFormat="1" ht="12.75" hidden="1" customHeight="1" x14ac:dyDescent="0.35">
      <c r="A1724" s="29" t="s">
        <v>2272</v>
      </c>
      <c r="B1724" s="1" t="s">
        <v>2271</v>
      </c>
      <c r="C1724" s="29" t="s">
        <v>3</v>
      </c>
      <c r="D1724" s="29" t="s">
        <v>3</v>
      </c>
      <c r="E1724" s="29" t="s">
        <v>2</v>
      </c>
      <c r="F1724" s="29" t="s">
        <v>2</v>
      </c>
      <c r="G1724" s="29" t="s">
        <v>2</v>
      </c>
      <c r="H1724" s="29" t="s">
        <v>2</v>
      </c>
      <c r="I1724" s="29" t="s">
        <v>3</v>
      </c>
      <c r="J1724" s="30">
        <v>3</v>
      </c>
      <c r="K1724" s="29" t="s">
        <v>2</v>
      </c>
      <c r="L1724" s="29" t="s">
        <v>2</v>
      </c>
      <c r="M1724" s="29" t="s">
        <v>2</v>
      </c>
      <c r="N1724" s="29" t="s">
        <v>3</v>
      </c>
      <c r="O1724" s="1"/>
      <c r="P1724" s="29" t="s">
        <v>57</v>
      </c>
      <c r="Q1724" s="29"/>
      <c r="R1724" s="85" t="s">
        <v>2</v>
      </c>
      <c r="S1724" s="85" t="s">
        <v>2</v>
      </c>
      <c r="T1724" s="117" t="str">
        <f t="shared" si="156"/>
        <v>ja</v>
      </c>
      <c r="U1724" s="117" t="str">
        <f t="shared" si="157"/>
        <v>ja</v>
      </c>
      <c r="V1724" s="142" t="s">
        <v>4573</v>
      </c>
      <c r="W1724" s="118">
        <f t="shared" si="158"/>
        <v>3</v>
      </c>
      <c r="X1724" s="117" t="str">
        <f t="shared" si="159"/>
        <v>OK</v>
      </c>
      <c r="Y1724" s="117" t="str">
        <f t="shared" si="160"/>
        <v>1193/1207</v>
      </c>
      <c r="Z1724" s="117" t="str">
        <f t="shared" si="161"/>
        <v>OK</v>
      </c>
    </row>
    <row r="1725" spans="1:26" s="117" customFormat="1" ht="12.75" hidden="1" customHeight="1" x14ac:dyDescent="0.35">
      <c r="A1725" s="29" t="s">
        <v>3974</v>
      </c>
      <c r="B1725" s="1" t="s">
        <v>634</v>
      </c>
      <c r="C1725" s="29" t="s">
        <v>3</v>
      </c>
      <c r="D1725" s="29" t="s">
        <v>3</v>
      </c>
      <c r="E1725" s="29" t="s">
        <v>2</v>
      </c>
      <c r="F1725" s="29" t="s">
        <v>2</v>
      </c>
      <c r="G1725" s="29" t="s">
        <v>2</v>
      </c>
      <c r="H1725" s="29" t="s">
        <v>2</v>
      </c>
      <c r="I1725" s="29" t="s">
        <v>3</v>
      </c>
      <c r="J1725" s="30">
        <v>1</v>
      </c>
      <c r="K1725" s="29" t="s">
        <v>2</v>
      </c>
      <c r="L1725" s="29" t="s">
        <v>2</v>
      </c>
      <c r="M1725" s="29" t="s">
        <v>2</v>
      </c>
      <c r="N1725" s="29" t="s">
        <v>3</v>
      </c>
      <c r="O1725" s="1"/>
      <c r="P1725" s="29" t="s">
        <v>4</v>
      </c>
      <c r="Q1725" s="29"/>
      <c r="R1725" s="85" t="s">
        <v>3</v>
      </c>
      <c r="S1725" s="85" t="s">
        <v>3</v>
      </c>
      <c r="T1725" s="117" t="str">
        <f t="shared" si="156"/>
        <v>ja</v>
      </c>
      <c r="U1725" s="117" t="str">
        <f t="shared" si="157"/>
        <v>ja</v>
      </c>
      <c r="V1725" s="142" t="s">
        <v>4585</v>
      </c>
      <c r="W1725" s="118">
        <f t="shared" si="158"/>
        <v>1</v>
      </c>
      <c r="X1725" s="117" t="str">
        <f t="shared" si="159"/>
        <v>OK</v>
      </c>
      <c r="Y1725" s="117" t="str">
        <f t="shared" si="160"/>
        <v>keine</v>
      </c>
      <c r="Z1725" s="117" t="str">
        <f t="shared" si="161"/>
        <v>OK</v>
      </c>
    </row>
    <row r="1726" spans="1:26" s="117" customFormat="1" ht="12.75" hidden="1" customHeight="1" x14ac:dyDescent="0.35">
      <c r="A1726" s="29" t="s">
        <v>3975</v>
      </c>
      <c r="B1726" s="1" t="s">
        <v>2010</v>
      </c>
      <c r="C1726" s="29" t="s">
        <v>3</v>
      </c>
      <c r="D1726" s="29" t="s">
        <v>3</v>
      </c>
      <c r="E1726" s="29" t="s">
        <v>2</v>
      </c>
      <c r="F1726" s="29" t="s">
        <v>2</v>
      </c>
      <c r="G1726" s="29" t="s">
        <v>2</v>
      </c>
      <c r="H1726" s="29" t="s">
        <v>2</v>
      </c>
      <c r="I1726" s="29" t="s">
        <v>3</v>
      </c>
      <c r="J1726" s="30">
        <v>1</v>
      </c>
      <c r="K1726" s="29" t="s">
        <v>2</v>
      </c>
      <c r="L1726" s="29" t="s">
        <v>2</v>
      </c>
      <c r="M1726" s="29" t="s">
        <v>2</v>
      </c>
      <c r="N1726" s="29" t="s">
        <v>3</v>
      </c>
      <c r="O1726" s="1"/>
      <c r="P1726" s="29" t="s">
        <v>4</v>
      </c>
      <c r="Q1726" s="29"/>
      <c r="R1726" s="85" t="s">
        <v>2</v>
      </c>
      <c r="S1726" s="85" t="s">
        <v>2</v>
      </c>
      <c r="T1726" s="117" t="str">
        <f t="shared" si="156"/>
        <v>ja</v>
      </c>
      <c r="U1726" s="117" t="str">
        <f t="shared" si="157"/>
        <v>ja</v>
      </c>
      <c r="V1726" s="142" t="s">
        <v>4580</v>
      </c>
      <c r="W1726" s="118">
        <f t="shared" si="158"/>
        <v>1</v>
      </c>
      <c r="X1726" s="117" t="str">
        <f t="shared" si="159"/>
        <v>OK</v>
      </c>
      <c r="Y1726" s="117" t="str">
        <f t="shared" si="160"/>
        <v>keine</v>
      </c>
      <c r="Z1726" s="117" t="str">
        <f t="shared" si="161"/>
        <v>OK</v>
      </c>
    </row>
    <row r="1727" spans="1:26" s="117" customFormat="1" ht="12.75" hidden="1" customHeight="1" x14ac:dyDescent="0.35">
      <c r="A1727" s="29" t="s">
        <v>3976</v>
      </c>
      <c r="B1727" s="1" t="s">
        <v>2011</v>
      </c>
      <c r="C1727" s="29" t="s">
        <v>3</v>
      </c>
      <c r="D1727" s="29" t="s">
        <v>3</v>
      </c>
      <c r="E1727" s="29" t="s">
        <v>2</v>
      </c>
      <c r="F1727" s="29" t="s">
        <v>2</v>
      </c>
      <c r="G1727" s="29" t="s">
        <v>2</v>
      </c>
      <c r="H1727" s="29" t="s">
        <v>2</v>
      </c>
      <c r="I1727" s="29" t="s">
        <v>3</v>
      </c>
      <c r="J1727" s="30">
        <v>1</v>
      </c>
      <c r="K1727" s="29" t="s">
        <v>2</v>
      </c>
      <c r="L1727" s="29" t="s">
        <v>2</v>
      </c>
      <c r="M1727" s="29" t="s">
        <v>2</v>
      </c>
      <c r="N1727" s="29" t="s">
        <v>3</v>
      </c>
      <c r="O1727" s="1"/>
      <c r="P1727" s="29" t="s">
        <v>4</v>
      </c>
      <c r="Q1727" s="29"/>
      <c r="R1727" s="85" t="s">
        <v>2</v>
      </c>
      <c r="S1727" s="85" t="s">
        <v>2</v>
      </c>
      <c r="T1727" s="117" t="str">
        <f t="shared" si="156"/>
        <v>ja</v>
      </c>
      <c r="U1727" s="117" t="str">
        <f t="shared" si="157"/>
        <v>ja</v>
      </c>
      <c r="V1727" s="142" t="s">
        <v>4577</v>
      </c>
      <c r="W1727" s="118">
        <f t="shared" si="158"/>
        <v>1</v>
      </c>
      <c r="X1727" s="117" t="str">
        <f t="shared" si="159"/>
        <v>OK</v>
      </c>
      <c r="Y1727" s="117" t="str">
        <f t="shared" si="160"/>
        <v>keine</v>
      </c>
      <c r="Z1727" s="117" t="str">
        <f t="shared" si="161"/>
        <v>OK</v>
      </c>
    </row>
    <row r="1728" spans="1:26" s="117" customFormat="1" ht="12.75" hidden="1" customHeight="1" x14ac:dyDescent="0.35">
      <c r="A1728" s="29" t="s">
        <v>3977</v>
      </c>
      <c r="B1728" s="1" t="s">
        <v>2012</v>
      </c>
      <c r="C1728" s="29" t="s">
        <v>3</v>
      </c>
      <c r="D1728" s="29" t="s">
        <v>3</v>
      </c>
      <c r="E1728" s="29" t="s">
        <v>2</v>
      </c>
      <c r="F1728" s="29" t="s">
        <v>2</v>
      </c>
      <c r="G1728" s="29" t="s">
        <v>2</v>
      </c>
      <c r="H1728" s="29" t="s">
        <v>2</v>
      </c>
      <c r="I1728" s="29" t="s">
        <v>3</v>
      </c>
      <c r="J1728" s="30">
        <v>1</v>
      </c>
      <c r="K1728" s="29" t="s">
        <v>2</v>
      </c>
      <c r="L1728" s="29" t="s">
        <v>2</v>
      </c>
      <c r="M1728" s="29" t="s">
        <v>2</v>
      </c>
      <c r="N1728" s="29" t="s">
        <v>3</v>
      </c>
      <c r="O1728" s="1"/>
      <c r="P1728" s="29" t="s">
        <v>4</v>
      </c>
      <c r="Q1728" s="29"/>
      <c r="R1728" s="85" t="s">
        <v>2</v>
      </c>
      <c r="S1728" s="85" t="s">
        <v>2</v>
      </c>
      <c r="T1728" s="117" t="str">
        <f t="shared" si="156"/>
        <v>ja</v>
      </c>
      <c r="U1728" s="117" t="str">
        <f t="shared" si="157"/>
        <v>ja</v>
      </c>
      <c r="V1728" s="142" t="s">
        <v>4585</v>
      </c>
      <c r="W1728" s="118">
        <f t="shared" si="158"/>
        <v>1</v>
      </c>
      <c r="X1728" s="117" t="str">
        <f t="shared" si="159"/>
        <v>OK</v>
      </c>
      <c r="Y1728" s="117" t="str">
        <f t="shared" si="160"/>
        <v>keine</v>
      </c>
      <c r="Z1728" s="117" t="str">
        <f t="shared" si="161"/>
        <v>OK</v>
      </c>
    </row>
    <row r="1729" spans="1:26" s="117" customFormat="1" ht="12.75" hidden="1" customHeight="1" x14ac:dyDescent="0.35">
      <c r="A1729" s="29" t="s">
        <v>3978</v>
      </c>
      <c r="B1729" s="1" t="s">
        <v>1308</v>
      </c>
      <c r="C1729" s="29" t="s">
        <v>3</v>
      </c>
      <c r="D1729" s="29" t="s">
        <v>3</v>
      </c>
      <c r="E1729" s="29" t="s">
        <v>2</v>
      </c>
      <c r="F1729" s="29" t="s">
        <v>2</v>
      </c>
      <c r="G1729" s="29" t="s">
        <v>2</v>
      </c>
      <c r="H1729" s="29" t="s">
        <v>2</v>
      </c>
      <c r="I1729" s="29" t="s">
        <v>3</v>
      </c>
      <c r="J1729" s="30">
        <v>1</v>
      </c>
      <c r="K1729" s="29" t="s">
        <v>2</v>
      </c>
      <c r="L1729" s="29" t="s">
        <v>2</v>
      </c>
      <c r="M1729" s="29" t="s">
        <v>2</v>
      </c>
      <c r="N1729" s="29" t="s">
        <v>3</v>
      </c>
      <c r="O1729" s="1"/>
      <c r="P1729" s="29" t="s">
        <v>4</v>
      </c>
      <c r="Q1729" s="29"/>
      <c r="R1729" s="85" t="s">
        <v>3</v>
      </c>
      <c r="S1729" s="85" t="s">
        <v>3</v>
      </c>
      <c r="T1729" s="117" t="str">
        <f t="shared" si="156"/>
        <v>ja</v>
      </c>
      <c r="U1729" s="117" t="str">
        <f t="shared" si="157"/>
        <v>ja</v>
      </c>
      <c r="V1729" s="142" t="s">
        <v>4580</v>
      </c>
      <c r="W1729" s="118">
        <f t="shared" si="158"/>
        <v>1</v>
      </c>
      <c r="X1729" s="117" t="str">
        <f t="shared" si="159"/>
        <v>OK</v>
      </c>
      <c r="Y1729" s="117" t="str">
        <f t="shared" si="160"/>
        <v>keine</v>
      </c>
      <c r="Z1729" s="117" t="str">
        <f t="shared" si="161"/>
        <v>OK</v>
      </c>
    </row>
    <row r="1730" spans="1:26" s="117" customFormat="1" ht="12.75" hidden="1" customHeight="1" x14ac:dyDescent="0.35">
      <c r="A1730" s="29" t="s">
        <v>3979</v>
      </c>
      <c r="B1730" s="1" t="s">
        <v>1133</v>
      </c>
      <c r="C1730" s="29" t="s">
        <v>3</v>
      </c>
      <c r="D1730" s="29" t="s">
        <v>3</v>
      </c>
      <c r="E1730" s="29" t="s">
        <v>2</v>
      </c>
      <c r="F1730" s="29" t="s">
        <v>2</v>
      </c>
      <c r="G1730" s="29" t="s">
        <v>2</v>
      </c>
      <c r="H1730" s="29" t="s">
        <v>2</v>
      </c>
      <c r="I1730" s="29" t="s">
        <v>3</v>
      </c>
      <c r="J1730" s="30">
        <v>1</v>
      </c>
      <c r="K1730" s="29" t="s">
        <v>2</v>
      </c>
      <c r="L1730" s="29" t="s">
        <v>2</v>
      </c>
      <c r="M1730" s="29" t="s">
        <v>2</v>
      </c>
      <c r="N1730" s="29" t="s">
        <v>3</v>
      </c>
      <c r="O1730" s="1"/>
      <c r="P1730" s="29" t="s">
        <v>4</v>
      </c>
      <c r="Q1730" s="29"/>
      <c r="R1730" s="85" t="s">
        <v>2</v>
      </c>
      <c r="S1730" s="85" t="s">
        <v>2</v>
      </c>
      <c r="T1730" s="117" t="str">
        <f t="shared" ref="T1730:T1793" si="162">IF(AND(C1730="nein",D1730="nein",E1730="nein",F1730="nein",G1730="nein",H1730="nein",I1730="nein",K1730="nein",L1730="nein",M1730="nein",N1730="nein"),"nein","ja")</f>
        <v>ja</v>
      </c>
      <c r="U1730" s="117" t="str">
        <f t="shared" ref="U1730:U1793" si="163">IF(OR(C1730="ja",D1730="ja",G1730="ja",A1730="8100"),"ja","nein")</f>
        <v>ja</v>
      </c>
      <c r="V1730" s="142" t="s">
        <v>4580</v>
      </c>
      <c r="W1730" s="118">
        <f t="shared" si="158"/>
        <v>1</v>
      </c>
      <c r="X1730" s="117" t="str">
        <f t="shared" si="159"/>
        <v>OK</v>
      </c>
      <c r="Y1730" s="117" t="str">
        <f t="shared" si="160"/>
        <v>keine</v>
      </c>
      <c r="Z1730" s="117" t="str">
        <f t="shared" si="161"/>
        <v>OK</v>
      </c>
    </row>
    <row r="1731" spans="1:26" s="117" customFormat="1" ht="12.75" hidden="1" customHeight="1" x14ac:dyDescent="0.35">
      <c r="A1731" s="29" t="s">
        <v>3980</v>
      </c>
      <c r="B1731" s="1" t="s">
        <v>1087</v>
      </c>
      <c r="C1731" s="29" t="s">
        <v>3</v>
      </c>
      <c r="D1731" s="29" t="s">
        <v>3</v>
      </c>
      <c r="E1731" s="29" t="s">
        <v>2</v>
      </c>
      <c r="F1731" s="29" t="s">
        <v>2</v>
      </c>
      <c r="G1731" s="29" t="s">
        <v>2</v>
      </c>
      <c r="H1731" s="29" t="s">
        <v>2</v>
      </c>
      <c r="I1731" s="29" t="s">
        <v>3</v>
      </c>
      <c r="J1731" s="30">
        <v>3</v>
      </c>
      <c r="K1731" s="29" t="s">
        <v>2</v>
      </c>
      <c r="L1731" s="29" t="s">
        <v>2</v>
      </c>
      <c r="M1731" s="29" t="s">
        <v>2</v>
      </c>
      <c r="N1731" s="29" t="s">
        <v>3</v>
      </c>
      <c r="O1731" s="1"/>
      <c r="P1731" s="29" t="s">
        <v>57</v>
      </c>
      <c r="Q1731" s="29"/>
      <c r="R1731" s="85" t="s">
        <v>3</v>
      </c>
      <c r="S1731" s="85" t="s">
        <v>3</v>
      </c>
      <c r="T1731" s="117" t="str">
        <f t="shared" si="162"/>
        <v>ja</v>
      </c>
      <c r="U1731" s="117" t="str">
        <f t="shared" si="163"/>
        <v>ja</v>
      </c>
      <c r="V1731" s="142" t="s">
        <v>4596</v>
      </c>
      <c r="W1731" s="118">
        <f t="shared" ref="W1731:W1794" si="164">J1731</f>
        <v>3</v>
      </c>
      <c r="X1731" s="117" t="str">
        <f t="shared" ref="X1731:X1794" si="165">IF(J1731=W1731,"OK","NICHT OK!")</f>
        <v>OK</v>
      </c>
      <c r="Y1731" s="117" t="str">
        <f t="shared" ref="Y1731:Y1794" si="166">P1731</f>
        <v>1193/1207</v>
      </c>
      <c r="Z1731" s="117" t="str">
        <f t="shared" ref="Z1731:Z1794" si="167">IF(P1731=Y1731,"OK","NICHT OK!")</f>
        <v>OK</v>
      </c>
    </row>
    <row r="1732" spans="1:26" s="117" customFormat="1" ht="12.75" hidden="1" customHeight="1" x14ac:dyDescent="0.35">
      <c r="A1732" s="29" t="s">
        <v>3981</v>
      </c>
      <c r="B1732" s="1" t="s">
        <v>1088</v>
      </c>
      <c r="C1732" s="29" t="s">
        <v>3</v>
      </c>
      <c r="D1732" s="29" t="s">
        <v>3</v>
      </c>
      <c r="E1732" s="29" t="s">
        <v>2</v>
      </c>
      <c r="F1732" s="29" t="s">
        <v>2</v>
      </c>
      <c r="G1732" s="29" t="s">
        <v>2</v>
      </c>
      <c r="H1732" s="29" t="s">
        <v>2</v>
      </c>
      <c r="I1732" s="29" t="s">
        <v>3</v>
      </c>
      <c r="J1732" s="30">
        <v>3</v>
      </c>
      <c r="K1732" s="29" t="s">
        <v>2</v>
      </c>
      <c r="L1732" s="29" t="s">
        <v>2</v>
      </c>
      <c r="M1732" s="29" t="s">
        <v>2</v>
      </c>
      <c r="N1732" s="29" t="s">
        <v>3</v>
      </c>
      <c r="O1732" s="1"/>
      <c r="P1732" s="29" t="s">
        <v>57</v>
      </c>
      <c r="Q1732" s="29"/>
      <c r="R1732" s="85" t="s">
        <v>3</v>
      </c>
      <c r="S1732" s="85" t="s">
        <v>3</v>
      </c>
      <c r="T1732" s="117" t="str">
        <f t="shared" si="162"/>
        <v>ja</v>
      </c>
      <c r="U1732" s="117" t="str">
        <f t="shared" si="163"/>
        <v>ja</v>
      </c>
      <c r="V1732" s="142" t="s">
        <v>4596</v>
      </c>
      <c r="W1732" s="118">
        <f t="shared" si="164"/>
        <v>3</v>
      </c>
      <c r="X1732" s="117" t="str">
        <f t="shared" si="165"/>
        <v>OK</v>
      </c>
      <c r="Y1732" s="117" t="str">
        <f t="shared" si="166"/>
        <v>1193/1207</v>
      </c>
      <c r="Z1732" s="117" t="str">
        <f t="shared" si="167"/>
        <v>OK</v>
      </c>
    </row>
    <row r="1733" spans="1:26" s="117" customFormat="1" ht="12.75" hidden="1" customHeight="1" x14ac:dyDescent="0.35">
      <c r="A1733" s="29" t="s">
        <v>3982</v>
      </c>
      <c r="B1733" s="1" t="s">
        <v>439</v>
      </c>
      <c r="C1733" s="29" t="s">
        <v>3</v>
      </c>
      <c r="D1733" s="29" t="s">
        <v>3</v>
      </c>
      <c r="E1733" s="29" t="s">
        <v>2</v>
      </c>
      <c r="F1733" s="29" t="s">
        <v>2</v>
      </c>
      <c r="G1733" s="29" t="s">
        <v>2</v>
      </c>
      <c r="H1733" s="29" t="s">
        <v>2</v>
      </c>
      <c r="I1733" s="29" t="s">
        <v>3</v>
      </c>
      <c r="J1733" s="30">
        <v>1</v>
      </c>
      <c r="K1733" s="29" t="s">
        <v>2</v>
      </c>
      <c r="L1733" s="29" t="s">
        <v>2</v>
      </c>
      <c r="M1733" s="29" t="s">
        <v>2</v>
      </c>
      <c r="N1733" s="29" t="s">
        <v>3</v>
      </c>
      <c r="O1733" s="1"/>
      <c r="P1733" s="29" t="s">
        <v>4</v>
      </c>
      <c r="Q1733" s="29"/>
      <c r="R1733" s="85" t="s">
        <v>2</v>
      </c>
      <c r="S1733" s="85" t="s">
        <v>2</v>
      </c>
      <c r="T1733" s="117" t="str">
        <f t="shared" si="162"/>
        <v>ja</v>
      </c>
      <c r="U1733" s="117" t="str">
        <f t="shared" si="163"/>
        <v>ja</v>
      </c>
      <c r="V1733" s="142" t="s">
        <v>4574</v>
      </c>
      <c r="W1733" s="118">
        <f t="shared" si="164"/>
        <v>1</v>
      </c>
      <c r="X1733" s="117" t="str">
        <f t="shared" si="165"/>
        <v>OK</v>
      </c>
      <c r="Y1733" s="117" t="str">
        <f t="shared" si="166"/>
        <v>keine</v>
      </c>
      <c r="Z1733" s="117" t="str">
        <f t="shared" si="167"/>
        <v>OK</v>
      </c>
    </row>
    <row r="1734" spans="1:26" s="117" customFormat="1" ht="12.75" hidden="1" customHeight="1" x14ac:dyDescent="0.35">
      <c r="A1734" s="29" t="s">
        <v>3983</v>
      </c>
      <c r="B1734" s="1" t="s">
        <v>810</v>
      </c>
      <c r="C1734" s="29" t="s">
        <v>3</v>
      </c>
      <c r="D1734" s="29" t="s">
        <v>3</v>
      </c>
      <c r="E1734" s="29" t="s">
        <v>2</v>
      </c>
      <c r="F1734" s="29" t="s">
        <v>2</v>
      </c>
      <c r="G1734" s="29" t="s">
        <v>2</v>
      </c>
      <c r="H1734" s="29" t="s">
        <v>2</v>
      </c>
      <c r="I1734" s="29" t="s">
        <v>3</v>
      </c>
      <c r="J1734" s="30">
        <v>1</v>
      </c>
      <c r="K1734" s="29" t="s">
        <v>2</v>
      </c>
      <c r="L1734" s="29" t="s">
        <v>2</v>
      </c>
      <c r="M1734" s="29" t="s">
        <v>2</v>
      </c>
      <c r="N1734" s="29" t="s">
        <v>3</v>
      </c>
      <c r="O1734" s="1"/>
      <c r="P1734" s="29" t="s">
        <v>4</v>
      </c>
      <c r="Q1734" s="29"/>
      <c r="R1734" s="85" t="s">
        <v>2</v>
      </c>
      <c r="S1734" s="85" t="s">
        <v>2</v>
      </c>
      <c r="T1734" s="117" t="str">
        <f t="shared" si="162"/>
        <v>ja</v>
      </c>
      <c r="U1734" s="117" t="str">
        <f t="shared" si="163"/>
        <v>ja</v>
      </c>
      <c r="V1734" s="142" t="s">
        <v>4585</v>
      </c>
      <c r="W1734" s="118">
        <f t="shared" si="164"/>
        <v>1</v>
      </c>
      <c r="X1734" s="117" t="str">
        <f t="shared" si="165"/>
        <v>OK</v>
      </c>
      <c r="Y1734" s="117" t="str">
        <f t="shared" si="166"/>
        <v>keine</v>
      </c>
      <c r="Z1734" s="117" t="str">
        <f t="shared" si="167"/>
        <v>OK</v>
      </c>
    </row>
    <row r="1735" spans="1:26" s="117" customFormat="1" ht="12.75" hidden="1" customHeight="1" x14ac:dyDescent="0.35">
      <c r="A1735" s="29" t="s">
        <v>2154</v>
      </c>
      <c r="B1735" s="1" t="s">
        <v>2153</v>
      </c>
      <c r="C1735" s="29" t="s">
        <v>3</v>
      </c>
      <c r="D1735" s="29" t="s">
        <v>3</v>
      </c>
      <c r="E1735" s="29" t="s">
        <v>2</v>
      </c>
      <c r="F1735" s="29" t="s">
        <v>2</v>
      </c>
      <c r="G1735" s="29" t="s">
        <v>2</v>
      </c>
      <c r="H1735" s="29" t="s">
        <v>2</v>
      </c>
      <c r="I1735" s="29" t="s">
        <v>3</v>
      </c>
      <c r="J1735" s="30">
        <v>1</v>
      </c>
      <c r="K1735" s="29" t="s">
        <v>2</v>
      </c>
      <c r="L1735" s="29" t="s">
        <v>2</v>
      </c>
      <c r="M1735" s="29" t="s">
        <v>2</v>
      </c>
      <c r="N1735" s="29" t="s">
        <v>3</v>
      </c>
      <c r="O1735" s="1"/>
      <c r="P1735" s="29" t="s">
        <v>4</v>
      </c>
      <c r="Q1735" s="29"/>
      <c r="R1735" s="85" t="s">
        <v>2</v>
      </c>
      <c r="S1735" s="85" t="s">
        <v>2</v>
      </c>
      <c r="T1735" s="117" t="str">
        <f t="shared" si="162"/>
        <v>ja</v>
      </c>
      <c r="U1735" s="117" t="str">
        <f t="shared" si="163"/>
        <v>ja</v>
      </c>
      <c r="V1735" s="142" t="s">
        <v>4577</v>
      </c>
      <c r="W1735" s="118">
        <f t="shared" si="164"/>
        <v>1</v>
      </c>
      <c r="X1735" s="117" t="str">
        <f t="shared" si="165"/>
        <v>OK</v>
      </c>
      <c r="Y1735" s="117" t="str">
        <f t="shared" si="166"/>
        <v>keine</v>
      </c>
      <c r="Z1735" s="117" t="str">
        <f t="shared" si="167"/>
        <v>OK</v>
      </c>
    </row>
    <row r="1736" spans="1:26" s="117" customFormat="1" ht="12.75" hidden="1" customHeight="1" x14ac:dyDescent="0.35">
      <c r="A1736" s="29" t="s">
        <v>3984</v>
      </c>
      <c r="B1736" s="1" t="s">
        <v>713</v>
      </c>
      <c r="C1736" s="29" t="s">
        <v>3</v>
      </c>
      <c r="D1736" s="29" t="s">
        <v>3</v>
      </c>
      <c r="E1736" s="29" t="s">
        <v>2</v>
      </c>
      <c r="F1736" s="29" t="s">
        <v>2</v>
      </c>
      <c r="G1736" s="29" t="s">
        <v>2</v>
      </c>
      <c r="H1736" s="29" t="s">
        <v>2</v>
      </c>
      <c r="I1736" s="29" t="s">
        <v>3</v>
      </c>
      <c r="J1736" s="30">
        <v>3</v>
      </c>
      <c r="K1736" s="29" t="s">
        <v>2</v>
      </c>
      <c r="L1736" s="29" t="s">
        <v>2</v>
      </c>
      <c r="M1736" s="29" t="s">
        <v>2</v>
      </c>
      <c r="N1736" s="29" t="s">
        <v>3</v>
      </c>
      <c r="O1736" s="1"/>
      <c r="P1736" s="29" t="s">
        <v>4</v>
      </c>
      <c r="Q1736" s="29"/>
      <c r="R1736" s="85" t="s">
        <v>2</v>
      </c>
      <c r="S1736" s="85" t="s">
        <v>2</v>
      </c>
      <c r="T1736" s="117" t="str">
        <f t="shared" si="162"/>
        <v>ja</v>
      </c>
      <c r="U1736" s="117" t="str">
        <f t="shared" si="163"/>
        <v>ja</v>
      </c>
      <c r="V1736" s="142" t="s">
        <v>4598</v>
      </c>
      <c r="W1736" s="118">
        <f t="shared" si="164"/>
        <v>3</v>
      </c>
      <c r="X1736" s="117" t="str">
        <f t="shared" si="165"/>
        <v>OK</v>
      </c>
      <c r="Y1736" s="117" t="str">
        <f t="shared" si="166"/>
        <v>keine</v>
      </c>
      <c r="Z1736" s="117" t="str">
        <f t="shared" si="167"/>
        <v>OK</v>
      </c>
    </row>
    <row r="1737" spans="1:26" s="117" customFormat="1" ht="12.75" hidden="1" customHeight="1" x14ac:dyDescent="0.35">
      <c r="A1737" s="29" t="s">
        <v>3985</v>
      </c>
      <c r="B1737" s="1" t="s">
        <v>905</v>
      </c>
      <c r="C1737" s="29" t="s">
        <v>3</v>
      </c>
      <c r="D1737" s="29" t="s">
        <v>3</v>
      </c>
      <c r="E1737" s="29" t="s">
        <v>2</v>
      </c>
      <c r="F1737" s="29" t="s">
        <v>2</v>
      </c>
      <c r="G1737" s="29" t="s">
        <v>2</v>
      </c>
      <c r="H1737" s="29" t="s">
        <v>2</v>
      </c>
      <c r="I1737" s="29" t="s">
        <v>3</v>
      </c>
      <c r="J1737" s="30">
        <v>1</v>
      </c>
      <c r="K1737" s="29" t="s">
        <v>2</v>
      </c>
      <c r="L1737" s="29" t="s">
        <v>2</v>
      </c>
      <c r="M1737" s="29" t="s">
        <v>2</v>
      </c>
      <c r="N1737" s="29" t="s">
        <v>3</v>
      </c>
      <c r="O1737" s="1"/>
      <c r="P1737" s="29" t="s">
        <v>4</v>
      </c>
      <c r="Q1737" s="29"/>
      <c r="R1737" s="85" t="s">
        <v>2</v>
      </c>
      <c r="S1737" s="85" t="s">
        <v>2</v>
      </c>
      <c r="T1737" s="117" t="str">
        <f t="shared" si="162"/>
        <v>ja</v>
      </c>
      <c r="U1737" s="117" t="str">
        <f t="shared" si="163"/>
        <v>ja</v>
      </c>
      <c r="V1737" s="142" t="s">
        <v>4594</v>
      </c>
      <c r="W1737" s="118">
        <f t="shared" si="164"/>
        <v>1</v>
      </c>
      <c r="X1737" s="117" t="str">
        <f t="shared" si="165"/>
        <v>OK</v>
      </c>
      <c r="Y1737" s="117" t="str">
        <f t="shared" si="166"/>
        <v>keine</v>
      </c>
      <c r="Z1737" s="117" t="str">
        <f t="shared" si="167"/>
        <v>OK</v>
      </c>
    </row>
    <row r="1738" spans="1:26" s="117" customFormat="1" ht="12.75" hidden="1" customHeight="1" x14ac:dyDescent="0.35">
      <c r="A1738" s="29" t="s">
        <v>3986</v>
      </c>
      <c r="B1738" s="1" t="s">
        <v>1377</v>
      </c>
      <c r="C1738" s="29" t="s">
        <v>3</v>
      </c>
      <c r="D1738" s="29" t="s">
        <v>3</v>
      </c>
      <c r="E1738" s="29" t="s">
        <v>2</v>
      </c>
      <c r="F1738" s="29" t="s">
        <v>2</v>
      </c>
      <c r="G1738" s="29" t="s">
        <v>2</v>
      </c>
      <c r="H1738" s="29" t="s">
        <v>2</v>
      </c>
      <c r="I1738" s="29" t="s">
        <v>3</v>
      </c>
      <c r="J1738" s="30">
        <v>1</v>
      </c>
      <c r="K1738" s="29" t="s">
        <v>2</v>
      </c>
      <c r="L1738" s="29" t="s">
        <v>2</v>
      </c>
      <c r="M1738" s="29" t="s">
        <v>2</v>
      </c>
      <c r="N1738" s="29" t="s">
        <v>3</v>
      </c>
      <c r="O1738" s="1"/>
      <c r="P1738" s="29" t="s">
        <v>4</v>
      </c>
      <c r="Q1738" s="29"/>
      <c r="R1738" s="85" t="s">
        <v>3</v>
      </c>
      <c r="S1738" s="85" t="s">
        <v>3</v>
      </c>
      <c r="T1738" s="117" t="str">
        <f t="shared" si="162"/>
        <v>ja</v>
      </c>
      <c r="U1738" s="117" t="str">
        <f t="shared" si="163"/>
        <v>ja</v>
      </c>
      <c r="V1738" s="142" t="s">
        <v>4577</v>
      </c>
      <c r="W1738" s="118">
        <f t="shared" si="164"/>
        <v>1</v>
      </c>
      <c r="X1738" s="117" t="str">
        <f t="shared" si="165"/>
        <v>OK</v>
      </c>
      <c r="Y1738" s="117" t="str">
        <f t="shared" si="166"/>
        <v>keine</v>
      </c>
      <c r="Z1738" s="117" t="str">
        <f t="shared" si="167"/>
        <v>OK</v>
      </c>
    </row>
    <row r="1739" spans="1:26" s="117" customFormat="1" ht="12.75" hidden="1" customHeight="1" x14ac:dyDescent="0.35">
      <c r="A1739" s="29" t="s">
        <v>3987</v>
      </c>
      <c r="B1739" s="1" t="s">
        <v>1474</v>
      </c>
      <c r="C1739" s="29" t="s">
        <v>3</v>
      </c>
      <c r="D1739" s="29" t="s">
        <v>3</v>
      </c>
      <c r="E1739" s="29" t="s">
        <v>2</v>
      </c>
      <c r="F1739" s="29" t="s">
        <v>2</v>
      </c>
      <c r="G1739" s="29" t="s">
        <v>2</v>
      </c>
      <c r="H1739" s="29" t="s">
        <v>2</v>
      </c>
      <c r="I1739" s="133" t="s">
        <v>3</v>
      </c>
      <c r="J1739" s="134">
        <v>1</v>
      </c>
      <c r="K1739" s="29" t="s">
        <v>2</v>
      </c>
      <c r="L1739" s="29" t="s">
        <v>2</v>
      </c>
      <c r="M1739" s="29" t="s">
        <v>2</v>
      </c>
      <c r="N1739" s="29" t="s">
        <v>3</v>
      </c>
      <c r="O1739" s="1"/>
      <c r="P1739" s="29" t="s">
        <v>4</v>
      </c>
      <c r="Q1739" s="29"/>
      <c r="R1739" s="85" t="s">
        <v>2</v>
      </c>
      <c r="S1739" s="85" t="s">
        <v>2</v>
      </c>
      <c r="T1739" s="117" t="str">
        <f t="shared" si="162"/>
        <v>ja</v>
      </c>
      <c r="U1739" s="117" t="str">
        <f t="shared" si="163"/>
        <v>ja</v>
      </c>
      <c r="V1739" s="142" t="s">
        <v>4606</v>
      </c>
      <c r="W1739" s="118">
        <f t="shared" si="164"/>
        <v>1</v>
      </c>
      <c r="X1739" s="117" t="str">
        <f t="shared" si="165"/>
        <v>OK</v>
      </c>
      <c r="Y1739" s="117" t="str">
        <f t="shared" si="166"/>
        <v>keine</v>
      </c>
      <c r="Z1739" s="117" t="str">
        <f t="shared" si="167"/>
        <v>OK</v>
      </c>
    </row>
    <row r="1740" spans="1:26" s="117" customFormat="1" ht="12.75" hidden="1" customHeight="1" x14ac:dyDescent="0.35">
      <c r="A1740" s="29" t="s">
        <v>3988</v>
      </c>
      <c r="B1740" s="1" t="s">
        <v>881</v>
      </c>
      <c r="C1740" s="29" t="s">
        <v>3</v>
      </c>
      <c r="D1740" s="29" t="s">
        <v>3</v>
      </c>
      <c r="E1740" s="29" t="s">
        <v>2</v>
      </c>
      <c r="F1740" s="29" t="s">
        <v>2</v>
      </c>
      <c r="G1740" s="29" t="s">
        <v>2</v>
      </c>
      <c r="H1740" s="29" t="s">
        <v>2</v>
      </c>
      <c r="I1740" s="29" t="s">
        <v>3</v>
      </c>
      <c r="J1740" s="30">
        <v>1</v>
      </c>
      <c r="K1740" s="29" t="s">
        <v>2</v>
      </c>
      <c r="L1740" s="29" t="s">
        <v>2</v>
      </c>
      <c r="M1740" s="29" t="s">
        <v>2</v>
      </c>
      <c r="N1740" s="29" t="s">
        <v>3</v>
      </c>
      <c r="O1740" s="1"/>
      <c r="P1740" s="29" t="s">
        <v>4</v>
      </c>
      <c r="Q1740" s="29"/>
      <c r="R1740" s="85" t="s">
        <v>3</v>
      </c>
      <c r="S1740" s="85" t="s">
        <v>3</v>
      </c>
      <c r="T1740" s="117" t="str">
        <f t="shared" si="162"/>
        <v>ja</v>
      </c>
      <c r="U1740" s="117" t="str">
        <f t="shared" si="163"/>
        <v>ja</v>
      </c>
      <c r="V1740" s="142" t="s">
        <v>4577</v>
      </c>
      <c r="W1740" s="118">
        <f t="shared" si="164"/>
        <v>1</v>
      </c>
      <c r="X1740" s="117" t="str">
        <f t="shared" si="165"/>
        <v>OK</v>
      </c>
      <c r="Y1740" s="117" t="str">
        <f t="shared" si="166"/>
        <v>keine</v>
      </c>
      <c r="Z1740" s="117" t="str">
        <f t="shared" si="167"/>
        <v>OK</v>
      </c>
    </row>
    <row r="1741" spans="1:26" s="117" customFormat="1" ht="12.75" hidden="1" customHeight="1" x14ac:dyDescent="0.35">
      <c r="A1741" s="29" t="s">
        <v>3989</v>
      </c>
      <c r="B1741" s="1" t="s">
        <v>1475</v>
      </c>
      <c r="C1741" s="29" t="s">
        <v>3</v>
      </c>
      <c r="D1741" s="29" t="s">
        <v>3</v>
      </c>
      <c r="E1741" s="29" t="s">
        <v>2</v>
      </c>
      <c r="F1741" s="29" t="s">
        <v>2</v>
      </c>
      <c r="G1741" s="29" t="s">
        <v>2</v>
      </c>
      <c r="H1741" s="29" t="s">
        <v>2</v>
      </c>
      <c r="I1741" s="133" t="s">
        <v>3</v>
      </c>
      <c r="J1741" s="134">
        <v>1</v>
      </c>
      <c r="K1741" s="29" t="s">
        <v>2</v>
      </c>
      <c r="L1741" s="29" t="s">
        <v>2</v>
      </c>
      <c r="M1741" s="29" t="s">
        <v>2</v>
      </c>
      <c r="N1741" s="29" t="s">
        <v>3</v>
      </c>
      <c r="O1741" s="1"/>
      <c r="P1741" s="29" t="s">
        <v>4</v>
      </c>
      <c r="Q1741" s="29"/>
      <c r="R1741" s="85" t="s">
        <v>2</v>
      </c>
      <c r="S1741" s="85" t="s">
        <v>2</v>
      </c>
      <c r="T1741" s="117" t="str">
        <f t="shared" si="162"/>
        <v>ja</v>
      </c>
      <c r="U1741" s="117" t="str">
        <f t="shared" si="163"/>
        <v>ja</v>
      </c>
      <c r="V1741" s="142" t="s">
        <v>4606</v>
      </c>
      <c r="W1741" s="118">
        <f t="shared" si="164"/>
        <v>1</v>
      </c>
      <c r="X1741" s="117" t="str">
        <f t="shared" si="165"/>
        <v>OK</v>
      </c>
      <c r="Y1741" s="117" t="str">
        <f t="shared" si="166"/>
        <v>keine</v>
      </c>
      <c r="Z1741" s="117" t="str">
        <f t="shared" si="167"/>
        <v>OK</v>
      </c>
    </row>
    <row r="1742" spans="1:26" s="117" customFormat="1" ht="12.75" hidden="1" customHeight="1" x14ac:dyDescent="0.35">
      <c r="A1742" s="29" t="s">
        <v>2165</v>
      </c>
      <c r="B1742" s="1" t="s">
        <v>2164</v>
      </c>
      <c r="C1742" s="29" t="s">
        <v>3</v>
      </c>
      <c r="D1742" s="29" t="s">
        <v>3</v>
      </c>
      <c r="E1742" s="29" t="s">
        <v>2</v>
      </c>
      <c r="F1742" s="29" t="s">
        <v>2</v>
      </c>
      <c r="G1742" s="29" t="s">
        <v>2</v>
      </c>
      <c r="H1742" s="29" t="s">
        <v>2</v>
      </c>
      <c r="I1742" s="29" t="s">
        <v>3</v>
      </c>
      <c r="J1742" s="30">
        <v>1</v>
      </c>
      <c r="K1742" s="29" t="s">
        <v>2</v>
      </c>
      <c r="L1742" s="29" t="s">
        <v>2</v>
      </c>
      <c r="M1742" s="29" t="s">
        <v>2</v>
      </c>
      <c r="N1742" s="29" t="s">
        <v>3</v>
      </c>
      <c r="O1742" s="1"/>
      <c r="P1742" s="29" t="s">
        <v>4</v>
      </c>
      <c r="Q1742" s="29"/>
      <c r="R1742" s="85" t="s">
        <v>3</v>
      </c>
      <c r="S1742" s="85" t="s">
        <v>3</v>
      </c>
      <c r="T1742" s="117" t="str">
        <f t="shared" si="162"/>
        <v>ja</v>
      </c>
      <c r="U1742" s="117" t="str">
        <f t="shared" si="163"/>
        <v>ja</v>
      </c>
      <c r="V1742" s="142" t="s">
        <v>4585</v>
      </c>
      <c r="W1742" s="118">
        <f t="shared" si="164"/>
        <v>1</v>
      </c>
      <c r="X1742" s="117" t="str">
        <f t="shared" si="165"/>
        <v>OK</v>
      </c>
      <c r="Y1742" s="117" t="str">
        <f t="shared" si="166"/>
        <v>keine</v>
      </c>
      <c r="Z1742" s="117" t="str">
        <f t="shared" si="167"/>
        <v>OK</v>
      </c>
    </row>
    <row r="1743" spans="1:26" s="117" customFormat="1" ht="12.75" hidden="1" customHeight="1" x14ac:dyDescent="0.35">
      <c r="A1743" s="29" t="s">
        <v>3990</v>
      </c>
      <c r="B1743" s="1" t="s">
        <v>1539</v>
      </c>
      <c r="C1743" s="29" t="s">
        <v>3</v>
      </c>
      <c r="D1743" s="29" t="s">
        <v>3</v>
      </c>
      <c r="E1743" s="29" t="s">
        <v>2</v>
      </c>
      <c r="F1743" s="29" t="s">
        <v>2</v>
      </c>
      <c r="G1743" s="29" t="s">
        <v>2</v>
      </c>
      <c r="H1743" s="29" t="s">
        <v>2</v>
      </c>
      <c r="I1743" s="29" t="s">
        <v>3</v>
      </c>
      <c r="J1743" s="30">
        <v>1</v>
      </c>
      <c r="K1743" s="29" t="s">
        <v>2</v>
      </c>
      <c r="L1743" s="29" t="s">
        <v>2</v>
      </c>
      <c r="M1743" s="29" t="s">
        <v>2</v>
      </c>
      <c r="N1743" s="29" t="s">
        <v>3</v>
      </c>
      <c r="O1743" s="1"/>
      <c r="P1743" s="29" t="s">
        <v>4</v>
      </c>
      <c r="Q1743" s="29"/>
      <c r="R1743" s="85" t="s">
        <v>2</v>
      </c>
      <c r="S1743" s="85" t="s">
        <v>2</v>
      </c>
      <c r="T1743" s="117" t="str">
        <f t="shared" si="162"/>
        <v>ja</v>
      </c>
      <c r="U1743" s="117" t="str">
        <f t="shared" si="163"/>
        <v>ja</v>
      </c>
      <c r="V1743" s="142" t="s">
        <v>4585</v>
      </c>
      <c r="W1743" s="118">
        <f t="shared" si="164"/>
        <v>1</v>
      </c>
      <c r="X1743" s="117" t="str">
        <f t="shared" si="165"/>
        <v>OK</v>
      </c>
      <c r="Y1743" s="117" t="str">
        <f t="shared" si="166"/>
        <v>keine</v>
      </c>
      <c r="Z1743" s="117" t="str">
        <f t="shared" si="167"/>
        <v>OK</v>
      </c>
    </row>
    <row r="1744" spans="1:26" s="117" customFormat="1" ht="12.75" hidden="1" customHeight="1" x14ac:dyDescent="0.35">
      <c r="A1744" s="29" t="s">
        <v>3991</v>
      </c>
      <c r="B1744" s="1" t="s">
        <v>859</v>
      </c>
      <c r="C1744" s="29" t="s">
        <v>3</v>
      </c>
      <c r="D1744" s="29" t="s">
        <v>3</v>
      </c>
      <c r="E1744" s="29" t="s">
        <v>2</v>
      </c>
      <c r="F1744" s="29" t="s">
        <v>2</v>
      </c>
      <c r="G1744" s="29" t="s">
        <v>2</v>
      </c>
      <c r="H1744" s="29" t="s">
        <v>2</v>
      </c>
      <c r="I1744" s="29" t="s">
        <v>3</v>
      </c>
      <c r="J1744" s="30">
        <v>1</v>
      </c>
      <c r="K1744" s="29" t="s">
        <v>2</v>
      </c>
      <c r="L1744" s="29" t="s">
        <v>2</v>
      </c>
      <c r="M1744" s="29" t="s">
        <v>2</v>
      </c>
      <c r="N1744" s="29" t="s">
        <v>3</v>
      </c>
      <c r="O1744" s="1"/>
      <c r="P1744" s="29" t="s">
        <v>4</v>
      </c>
      <c r="Q1744" s="29"/>
      <c r="R1744" s="85" t="s">
        <v>2</v>
      </c>
      <c r="S1744" s="85" t="s">
        <v>2</v>
      </c>
      <c r="T1744" s="117" t="str">
        <f t="shared" si="162"/>
        <v>ja</v>
      </c>
      <c r="U1744" s="117" t="str">
        <f t="shared" si="163"/>
        <v>ja</v>
      </c>
      <c r="V1744" s="142" t="s">
        <v>4585</v>
      </c>
      <c r="W1744" s="118">
        <f t="shared" si="164"/>
        <v>1</v>
      </c>
      <c r="X1744" s="117" t="str">
        <f t="shared" si="165"/>
        <v>OK</v>
      </c>
      <c r="Y1744" s="117" t="str">
        <f t="shared" si="166"/>
        <v>keine</v>
      </c>
      <c r="Z1744" s="117" t="str">
        <f t="shared" si="167"/>
        <v>OK</v>
      </c>
    </row>
    <row r="1745" spans="1:26" s="117" customFormat="1" ht="12.75" hidden="1" customHeight="1" x14ac:dyDescent="0.35">
      <c r="A1745" s="29" t="s">
        <v>3992</v>
      </c>
      <c r="B1745" s="1" t="s">
        <v>862</v>
      </c>
      <c r="C1745" s="29" t="s">
        <v>3</v>
      </c>
      <c r="D1745" s="29" t="s">
        <v>3</v>
      </c>
      <c r="E1745" s="29" t="s">
        <v>2</v>
      </c>
      <c r="F1745" s="29" t="s">
        <v>2</v>
      </c>
      <c r="G1745" s="29" t="s">
        <v>2</v>
      </c>
      <c r="H1745" s="29" t="s">
        <v>2</v>
      </c>
      <c r="I1745" s="29" t="s">
        <v>3</v>
      </c>
      <c r="J1745" s="30">
        <v>1</v>
      </c>
      <c r="K1745" s="29" t="s">
        <v>2</v>
      </c>
      <c r="L1745" s="29" t="s">
        <v>2</v>
      </c>
      <c r="M1745" s="29" t="s">
        <v>2</v>
      </c>
      <c r="N1745" s="29" t="s">
        <v>3</v>
      </c>
      <c r="O1745" s="1"/>
      <c r="P1745" s="29" t="s">
        <v>4</v>
      </c>
      <c r="Q1745" s="29"/>
      <c r="R1745" s="85" t="s">
        <v>2</v>
      </c>
      <c r="S1745" s="85" t="s">
        <v>2</v>
      </c>
      <c r="T1745" s="117" t="str">
        <f t="shared" si="162"/>
        <v>ja</v>
      </c>
      <c r="U1745" s="117" t="str">
        <f t="shared" si="163"/>
        <v>ja</v>
      </c>
      <c r="V1745" s="142" t="s">
        <v>4585</v>
      </c>
      <c r="W1745" s="118">
        <f t="shared" si="164"/>
        <v>1</v>
      </c>
      <c r="X1745" s="117" t="str">
        <f t="shared" si="165"/>
        <v>OK</v>
      </c>
      <c r="Y1745" s="117" t="str">
        <f t="shared" si="166"/>
        <v>keine</v>
      </c>
      <c r="Z1745" s="117" t="str">
        <f t="shared" si="167"/>
        <v>OK</v>
      </c>
    </row>
    <row r="1746" spans="1:26" s="117" customFormat="1" ht="12.75" hidden="1" customHeight="1" x14ac:dyDescent="0.35">
      <c r="A1746" s="29" t="s">
        <v>3993</v>
      </c>
      <c r="B1746" s="1" t="s">
        <v>1412</v>
      </c>
      <c r="C1746" s="29" t="s">
        <v>3</v>
      </c>
      <c r="D1746" s="29" t="s">
        <v>3</v>
      </c>
      <c r="E1746" s="29" t="s">
        <v>2</v>
      </c>
      <c r="F1746" s="29" t="s">
        <v>2</v>
      </c>
      <c r="G1746" s="29" t="s">
        <v>2</v>
      </c>
      <c r="H1746" s="29" t="s">
        <v>2</v>
      </c>
      <c r="I1746" s="29" t="s">
        <v>3</v>
      </c>
      <c r="J1746" s="30">
        <v>1</v>
      </c>
      <c r="K1746" s="29" t="s">
        <v>2</v>
      </c>
      <c r="L1746" s="29" t="s">
        <v>2</v>
      </c>
      <c r="M1746" s="29" t="s">
        <v>2</v>
      </c>
      <c r="N1746" s="29" t="s">
        <v>3</v>
      </c>
      <c r="O1746" s="1"/>
      <c r="P1746" s="29" t="s">
        <v>4</v>
      </c>
      <c r="Q1746" s="29"/>
      <c r="R1746" s="85" t="s">
        <v>2</v>
      </c>
      <c r="S1746" s="85" t="s">
        <v>2</v>
      </c>
      <c r="T1746" s="117" t="str">
        <f t="shared" si="162"/>
        <v>ja</v>
      </c>
      <c r="U1746" s="117" t="str">
        <f t="shared" si="163"/>
        <v>ja</v>
      </c>
      <c r="V1746" s="142" t="s">
        <v>4585</v>
      </c>
      <c r="W1746" s="118">
        <f t="shared" si="164"/>
        <v>1</v>
      </c>
      <c r="X1746" s="117" t="str">
        <f t="shared" si="165"/>
        <v>OK</v>
      </c>
      <c r="Y1746" s="117" t="str">
        <f t="shared" si="166"/>
        <v>keine</v>
      </c>
      <c r="Z1746" s="117" t="str">
        <f t="shared" si="167"/>
        <v>OK</v>
      </c>
    </row>
    <row r="1747" spans="1:26" s="117" customFormat="1" ht="12.75" hidden="1" customHeight="1" x14ac:dyDescent="0.35">
      <c r="A1747" s="29" t="s">
        <v>3994</v>
      </c>
      <c r="B1747" s="1" t="s">
        <v>254</v>
      </c>
      <c r="C1747" s="29" t="s">
        <v>3</v>
      </c>
      <c r="D1747" s="29" t="s">
        <v>3</v>
      </c>
      <c r="E1747" s="29" t="s">
        <v>2</v>
      </c>
      <c r="F1747" s="29" t="s">
        <v>2</v>
      </c>
      <c r="G1747" s="29" t="s">
        <v>2</v>
      </c>
      <c r="H1747" s="29" t="s">
        <v>2</v>
      </c>
      <c r="I1747" s="29" t="s">
        <v>3</v>
      </c>
      <c r="J1747" s="30">
        <v>1</v>
      </c>
      <c r="K1747" s="29" t="s">
        <v>2</v>
      </c>
      <c r="L1747" s="29" t="s">
        <v>2</v>
      </c>
      <c r="M1747" s="29" t="s">
        <v>2</v>
      </c>
      <c r="N1747" s="29" t="s">
        <v>3</v>
      </c>
      <c r="O1747" s="1"/>
      <c r="P1747" s="29" t="s">
        <v>4</v>
      </c>
      <c r="Q1747" s="29"/>
      <c r="R1747" s="85" t="s">
        <v>3</v>
      </c>
      <c r="S1747" s="85" t="s">
        <v>3</v>
      </c>
      <c r="T1747" s="117" t="str">
        <f t="shared" si="162"/>
        <v>ja</v>
      </c>
      <c r="U1747" s="117" t="str">
        <f t="shared" si="163"/>
        <v>ja</v>
      </c>
      <c r="V1747" s="142" t="s">
        <v>4580</v>
      </c>
      <c r="W1747" s="118">
        <f t="shared" si="164"/>
        <v>1</v>
      </c>
      <c r="X1747" s="117" t="str">
        <f t="shared" si="165"/>
        <v>OK</v>
      </c>
      <c r="Y1747" s="117" t="str">
        <f t="shared" si="166"/>
        <v>keine</v>
      </c>
      <c r="Z1747" s="117" t="str">
        <f t="shared" si="167"/>
        <v>OK</v>
      </c>
    </row>
    <row r="1748" spans="1:26" s="117" customFormat="1" ht="12.75" hidden="1" customHeight="1" x14ac:dyDescent="0.35">
      <c r="A1748" s="29" t="s">
        <v>3995</v>
      </c>
      <c r="B1748" s="1" t="s">
        <v>1619</v>
      </c>
      <c r="C1748" s="29" t="s">
        <v>3</v>
      </c>
      <c r="D1748" s="29" t="s">
        <v>3</v>
      </c>
      <c r="E1748" s="29" t="s">
        <v>2</v>
      </c>
      <c r="F1748" s="29" t="s">
        <v>2</v>
      </c>
      <c r="G1748" s="29" t="s">
        <v>2</v>
      </c>
      <c r="H1748" s="29" t="s">
        <v>2</v>
      </c>
      <c r="I1748" s="29" t="s">
        <v>3</v>
      </c>
      <c r="J1748" s="30">
        <v>1</v>
      </c>
      <c r="K1748" s="29" t="s">
        <v>2</v>
      </c>
      <c r="L1748" s="29" t="s">
        <v>2</v>
      </c>
      <c r="M1748" s="29" t="s">
        <v>2</v>
      </c>
      <c r="N1748" s="29" t="s">
        <v>3</v>
      </c>
      <c r="O1748" s="1"/>
      <c r="P1748" s="29" t="s">
        <v>4</v>
      </c>
      <c r="Q1748" s="29"/>
      <c r="R1748" s="85" t="s">
        <v>3</v>
      </c>
      <c r="S1748" s="85" t="s">
        <v>3</v>
      </c>
      <c r="T1748" s="117" t="str">
        <f t="shared" si="162"/>
        <v>ja</v>
      </c>
      <c r="U1748" s="117" t="str">
        <f t="shared" si="163"/>
        <v>ja</v>
      </c>
      <c r="V1748" s="142" t="s">
        <v>4577</v>
      </c>
      <c r="W1748" s="118">
        <f t="shared" si="164"/>
        <v>1</v>
      </c>
      <c r="X1748" s="117" t="str">
        <f t="shared" si="165"/>
        <v>OK</v>
      </c>
      <c r="Y1748" s="117" t="str">
        <f t="shared" si="166"/>
        <v>keine</v>
      </c>
      <c r="Z1748" s="117" t="str">
        <f t="shared" si="167"/>
        <v>OK</v>
      </c>
    </row>
    <row r="1749" spans="1:26" s="117" customFormat="1" ht="12.75" hidden="1" customHeight="1" x14ac:dyDescent="0.35">
      <c r="A1749" s="29" t="s">
        <v>3996</v>
      </c>
      <c r="B1749" s="1" t="s">
        <v>488</v>
      </c>
      <c r="C1749" s="29" t="s">
        <v>3</v>
      </c>
      <c r="D1749" s="29" t="s">
        <v>3</v>
      </c>
      <c r="E1749" s="29" t="s">
        <v>2</v>
      </c>
      <c r="F1749" s="29" t="s">
        <v>2</v>
      </c>
      <c r="G1749" s="29" t="s">
        <v>2</v>
      </c>
      <c r="H1749" s="29" t="s">
        <v>2</v>
      </c>
      <c r="I1749" s="29" t="s">
        <v>3</v>
      </c>
      <c r="J1749" s="30">
        <v>1</v>
      </c>
      <c r="K1749" s="29" t="s">
        <v>2</v>
      </c>
      <c r="L1749" s="29" t="s">
        <v>2</v>
      </c>
      <c r="M1749" s="29" t="s">
        <v>2</v>
      </c>
      <c r="N1749" s="29" t="s">
        <v>3</v>
      </c>
      <c r="O1749" s="1"/>
      <c r="P1749" s="29" t="s">
        <v>4</v>
      </c>
      <c r="Q1749" s="29"/>
      <c r="R1749" s="85" t="s">
        <v>2</v>
      </c>
      <c r="S1749" s="85" t="s">
        <v>2</v>
      </c>
      <c r="T1749" s="117" t="str">
        <f t="shared" si="162"/>
        <v>ja</v>
      </c>
      <c r="U1749" s="117" t="str">
        <f t="shared" si="163"/>
        <v>ja</v>
      </c>
      <c r="V1749" s="142" t="s">
        <v>4585</v>
      </c>
      <c r="W1749" s="118">
        <f t="shared" si="164"/>
        <v>1</v>
      </c>
      <c r="X1749" s="117" t="str">
        <f t="shared" si="165"/>
        <v>OK</v>
      </c>
      <c r="Y1749" s="117" t="str">
        <f t="shared" si="166"/>
        <v>keine</v>
      </c>
      <c r="Z1749" s="117" t="str">
        <f t="shared" si="167"/>
        <v>OK</v>
      </c>
    </row>
    <row r="1750" spans="1:26" s="117" customFormat="1" ht="12.75" hidden="1" customHeight="1" x14ac:dyDescent="0.35">
      <c r="A1750" s="29" t="s">
        <v>3997</v>
      </c>
      <c r="B1750" s="1" t="s">
        <v>1252</v>
      </c>
      <c r="C1750" s="29" t="s">
        <v>3</v>
      </c>
      <c r="D1750" s="29" t="s">
        <v>3</v>
      </c>
      <c r="E1750" s="29" t="s">
        <v>2</v>
      </c>
      <c r="F1750" s="29" t="s">
        <v>2</v>
      </c>
      <c r="G1750" s="29" t="s">
        <v>2</v>
      </c>
      <c r="H1750" s="29" t="s">
        <v>2</v>
      </c>
      <c r="I1750" s="29" t="s">
        <v>3</v>
      </c>
      <c r="J1750" s="30">
        <v>1</v>
      </c>
      <c r="K1750" s="29" t="s">
        <v>2</v>
      </c>
      <c r="L1750" s="29" t="s">
        <v>2</v>
      </c>
      <c r="M1750" s="29" t="s">
        <v>2</v>
      </c>
      <c r="N1750" s="29" t="s">
        <v>3</v>
      </c>
      <c r="O1750" s="1"/>
      <c r="P1750" s="29" t="s">
        <v>4</v>
      </c>
      <c r="Q1750" s="29"/>
      <c r="R1750" s="85" t="s">
        <v>3</v>
      </c>
      <c r="S1750" s="85" t="s">
        <v>3</v>
      </c>
      <c r="T1750" s="117" t="str">
        <f t="shared" si="162"/>
        <v>ja</v>
      </c>
      <c r="U1750" s="117" t="str">
        <f t="shared" si="163"/>
        <v>ja</v>
      </c>
      <c r="V1750" s="142" t="s">
        <v>4622</v>
      </c>
      <c r="W1750" s="118">
        <f t="shared" si="164"/>
        <v>1</v>
      </c>
      <c r="X1750" s="117" t="str">
        <f t="shared" si="165"/>
        <v>OK</v>
      </c>
      <c r="Y1750" s="117" t="str">
        <f t="shared" si="166"/>
        <v>keine</v>
      </c>
      <c r="Z1750" s="117" t="str">
        <f t="shared" si="167"/>
        <v>OK</v>
      </c>
    </row>
    <row r="1751" spans="1:26" s="117" customFormat="1" ht="12.75" hidden="1" customHeight="1" x14ac:dyDescent="0.35">
      <c r="A1751" s="29" t="s">
        <v>3998</v>
      </c>
      <c r="B1751" s="1" t="s">
        <v>1253</v>
      </c>
      <c r="C1751" s="29" t="s">
        <v>3</v>
      </c>
      <c r="D1751" s="29" t="s">
        <v>3</v>
      </c>
      <c r="E1751" s="29" t="s">
        <v>2</v>
      </c>
      <c r="F1751" s="29" t="s">
        <v>2</v>
      </c>
      <c r="G1751" s="29" t="s">
        <v>2</v>
      </c>
      <c r="H1751" s="29" t="s">
        <v>2</v>
      </c>
      <c r="I1751" s="29" t="s">
        <v>3</v>
      </c>
      <c r="J1751" s="30">
        <v>1</v>
      </c>
      <c r="K1751" s="29" t="s">
        <v>2</v>
      </c>
      <c r="L1751" s="29" t="s">
        <v>2</v>
      </c>
      <c r="M1751" s="29" t="s">
        <v>2</v>
      </c>
      <c r="N1751" s="29" t="s">
        <v>3</v>
      </c>
      <c r="O1751" s="1"/>
      <c r="P1751" s="29">
        <v>1198</v>
      </c>
      <c r="Q1751" s="29"/>
      <c r="R1751" s="85" t="s">
        <v>3</v>
      </c>
      <c r="S1751" s="85" t="s">
        <v>3</v>
      </c>
      <c r="T1751" s="117" t="str">
        <f t="shared" si="162"/>
        <v>ja</v>
      </c>
      <c r="U1751" s="117" t="str">
        <f t="shared" si="163"/>
        <v>ja</v>
      </c>
      <c r="V1751" s="142" t="s">
        <v>4622</v>
      </c>
      <c r="W1751" s="118">
        <f t="shared" si="164"/>
        <v>1</v>
      </c>
      <c r="X1751" s="117" t="str">
        <f t="shared" si="165"/>
        <v>OK</v>
      </c>
      <c r="Y1751" s="117">
        <f t="shared" si="166"/>
        <v>1198</v>
      </c>
      <c r="Z1751" s="117" t="str">
        <f t="shared" si="167"/>
        <v>OK</v>
      </c>
    </row>
    <row r="1752" spans="1:26" s="117" customFormat="1" ht="12.75" hidden="1" customHeight="1" x14ac:dyDescent="0.35">
      <c r="A1752" s="29" t="s">
        <v>3999</v>
      </c>
      <c r="B1752" s="1" t="s">
        <v>850</v>
      </c>
      <c r="C1752" s="29" t="s">
        <v>3</v>
      </c>
      <c r="D1752" s="29" t="s">
        <v>3</v>
      </c>
      <c r="E1752" s="29" t="s">
        <v>2</v>
      </c>
      <c r="F1752" s="29" t="s">
        <v>2</v>
      </c>
      <c r="G1752" s="29" t="s">
        <v>2</v>
      </c>
      <c r="H1752" s="29" t="s">
        <v>2</v>
      </c>
      <c r="I1752" s="29" t="s">
        <v>3</v>
      </c>
      <c r="J1752" s="30">
        <v>2</v>
      </c>
      <c r="K1752" s="29" t="s">
        <v>2</v>
      </c>
      <c r="L1752" s="29" t="s">
        <v>2</v>
      </c>
      <c r="M1752" s="29" t="s">
        <v>2</v>
      </c>
      <c r="N1752" s="29" t="s">
        <v>3</v>
      </c>
      <c r="O1752" s="1"/>
      <c r="P1752" s="29" t="s">
        <v>4</v>
      </c>
      <c r="Q1752" s="29"/>
      <c r="R1752" s="85" t="s">
        <v>3</v>
      </c>
      <c r="S1752" s="85" t="s">
        <v>3</v>
      </c>
      <c r="T1752" s="117" t="str">
        <f t="shared" si="162"/>
        <v>ja</v>
      </c>
      <c r="U1752" s="117" t="str">
        <f t="shared" si="163"/>
        <v>ja</v>
      </c>
      <c r="V1752" s="142" t="s">
        <v>4581</v>
      </c>
      <c r="W1752" s="118">
        <f t="shared" si="164"/>
        <v>2</v>
      </c>
      <c r="X1752" s="117" t="str">
        <f t="shared" si="165"/>
        <v>OK</v>
      </c>
      <c r="Y1752" s="117" t="str">
        <f t="shared" si="166"/>
        <v>keine</v>
      </c>
      <c r="Z1752" s="117" t="str">
        <f t="shared" si="167"/>
        <v>OK</v>
      </c>
    </row>
    <row r="1753" spans="1:26" s="117" customFormat="1" ht="12.75" hidden="1" customHeight="1" x14ac:dyDescent="0.35">
      <c r="A1753" s="29" t="s">
        <v>2226</v>
      </c>
      <c r="B1753" s="1" t="s">
        <v>2225</v>
      </c>
      <c r="C1753" s="29" t="s">
        <v>3</v>
      </c>
      <c r="D1753" s="29" t="s">
        <v>3</v>
      </c>
      <c r="E1753" s="29" t="s">
        <v>2</v>
      </c>
      <c r="F1753" s="29" t="s">
        <v>2</v>
      </c>
      <c r="G1753" s="29" t="s">
        <v>2</v>
      </c>
      <c r="H1753" s="29" t="s">
        <v>2</v>
      </c>
      <c r="I1753" s="133" t="s">
        <v>3</v>
      </c>
      <c r="J1753" s="134">
        <v>1</v>
      </c>
      <c r="K1753" s="29" t="s">
        <v>2</v>
      </c>
      <c r="L1753" s="29" t="s">
        <v>2</v>
      </c>
      <c r="M1753" s="29" t="s">
        <v>2</v>
      </c>
      <c r="N1753" s="29" t="s">
        <v>3</v>
      </c>
      <c r="O1753" s="1"/>
      <c r="P1753" s="29" t="s">
        <v>4</v>
      </c>
      <c r="Q1753" s="29"/>
      <c r="R1753" s="85" t="s">
        <v>2</v>
      </c>
      <c r="S1753" s="85" t="s">
        <v>2</v>
      </c>
      <c r="T1753" s="117" t="str">
        <f t="shared" si="162"/>
        <v>ja</v>
      </c>
      <c r="U1753" s="117" t="str">
        <f t="shared" si="163"/>
        <v>ja</v>
      </c>
      <c r="V1753" s="142" t="s">
        <v>4606</v>
      </c>
      <c r="W1753" s="118">
        <f t="shared" si="164"/>
        <v>1</v>
      </c>
      <c r="X1753" s="117" t="str">
        <f t="shared" si="165"/>
        <v>OK</v>
      </c>
      <c r="Y1753" s="117" t="str">
        <f t="shared" si="166"/>
        <v>keine</v>
      </c>
      <c r="Z1753" s="117" t="str">
        <f t="shared" si="167"/>
        <v>OK</v>
      </c>
    </row>
    <row r="1754" spans="1:26" s="117" customFormat="1" ht="12.75" hidden="1" customHeight="1" x14ac:dyDescent="0.35">
      <c r="A1754" s="29" t="s">
        <v>4000</v>
      </c>
      <c r="B1754" s="1" t="s">
        <v>2013</v>
      </c>
      <c r="C1754" s="29" t="s">
        <v>3</v>
      </c>
      <c r="D1754" s="29" t="s">
        <v>3</v>
      </c>
      <c r="E1754" s="29" t="s">
        <v>2</v>
      </c>
      <c r="F1754" s="29" t="s">
        <v>2</v>
      </c>
      <c r="G1754" s="29" t="s">
        <v>2</v>
      </c>
      <c r="H1754" s="29" t="s">
        <v>2</v>
      </c>
      <c r="I1754" s="29" t="s">
        <v>3</v>
      </c>
      <c r="J1754" s="30">
        <v>1</v>
      </c>
      <c r="K1754" s="29" t="s">
        <v>2</v>
      </c>
      <c r="L1754" s="29" t="s">
        <v>2</v>
      </c>
      <c r="M1754" s="29" t="s">
        <v>2</v>
      </c>
      <c r="N1754" s="29" t="s">
        <v>3</v>
      </c>
      <c r="O1754" s="1"/>
      <c r="P1754" s="29" t="s">
        <v>4</v>
      </c>
      <c r="Q1754" s="29"/>
      <c r="R1754" s="85" t="s">
        <v>2</v>
      </c>
      <c r="S1754" s="85" t="s">
        <v>2</v>
      </c>
      <c r="T1754" s="117" t="str">
        <f t="shared" si="162"/>
        <v>ja</v>
      </c>
      <c r="U1754" s="117" t="str">
        <f t="shared" si="163"/>
        <v>ja</v>
      </c>
      <c r="V1754" s="142" t="s">
        <v>4577</v>
      </c>
      <c r="W1754" s="118">
        <f t="shared" si="164"/>
        <v>1</v>
      </c>
      <c r="X1754" s="117" t="str">
        <f t="shared" si="165"/>
        <v>OK</v>
      </c>
      <c r="Y1754" s="117" t="str">
        <f t="shared" si="166"/>
        <v>keine</v>
      </c>
      <c r="Z1754" s="117" t="str">
        <f t="shared" si="167"/>
        <v>OK</v>
      </c>
    </row>
    <row r="1755" spans="1:26" s="117" customFormat="1" ht="12.75" hidden="1" customHeight="1" x14ac:dyDescent="0.35">
      <c r="A1755" s="29" t="s">
        <v>4001</v>
      </c>
      <c r="B1755" s="1" t="s">
        <v>1044</v>
      </c>
      <c r="C1755" s="29" t="s">
        <v>3</v>
      </c>
      <c r="D1755" s="29" t="s">
        <v>3</v>
      </c>
      <c r="E1755" s="29" t="s">
        <v>2</v>
      </c>
      <c r="F1755" s="29" t="s">
        <v>2</v>
      </c>
      <c r="G1755" s="29" t="s">
        <v>2</v>
      </c>
      <c r="H1755" s="29" t="s">
        <v>2</v>
      </c>
      <c r="I1755" s="133" t="s">
        <v>3</v>
      </c>
      <c r="J1755" s="134">
        <v>1</v>
      </c>
      <c r="K1755" s="29" t="s">
        <v>2</v>
      </c>
      <c r="L1755" s="29" t="s">
        <v>2</v>
      </c>
      <c r="M1755" s="29" t="s">
        <v>2</v>
      </c>
      <c r="N1755" s="29" t="s">
        <v>3</v>
      </c>
      <c r="O1755" s="1"/>
      <c r="P1755" s="29" t="s">
        <v>4</v>
      </c>
      <c r="Q1755" s="29"/>
      <c r="R1755" s="85" t="s">
        <v>3</v>
      </c>
      <c r="S1755" s="85" t="s">
        <v>3</v>
      </c>
      <c r="T1755" s="117" t="str">
        <f t="shared" si="162"/>
        <v>ja</v>
      </c>
      <c r="U1755" s="117" t="str">
        <f t="shared" si="163"/>
        <v>ja</v>
      </c>
      <c r="V1755" s="142" t="s">
        <v>4606</v>
      </c>
      <c r="W1755" s="118">
        <f t="shared" si="164"/>
        <v>1</v>
      </c>
      <c r="X1755" s="117" t="str">
        <f t="shared" si="165"/>
        <v>OK</v>
      </c>
      <c r="Y1755" s="117" t="str">
        <f t="shared" si="166"/>
        <v>keine</v>
      </c>
      <c r="Z1755" s="117" t="str">
        <f t="shared" si="167"/>
        <v>OK</v>
      </c>
    </row>
    <row r="1756" spans="1:26" s="117" customFormat="1" ht="12.75" hidden="1" customHeight="1" x14ac:dyDescent="0.35">
      <c r="A1756" s="29" t="s">
        <v>4002</v>
      </c>
      <c r="B1756" s="1" t="s">
        <v>1013</v>
      </c>
      <c r="C1756" s="29" t="s">
        <v>3</v>
      </c>
      <c r="D1756" s="29" t="s">
        <v>3</v>
      </c>
      <c r="E1756" s="29" t="s">
        <v>2</v>
      </c>
      <c r="F1756" s="29" t="s">
        <v>2</v>
      </c>
      <c r="G1756" s="29" t="s">
        <v>2</v>
      </c>
      <c r="H1756" s="29" t="s">
        <v>2</v>
      </c>
      <c r="I1756" s="29" t="s">
        <v>3</v>
      </c>
      <c r="J1756" s="30">
        <v>1</v>
      </c>
      <c r="K1756" s="29" t="s">
        <v>2</v>
      </c>
      <c r="L1756" s="29" t="s">
        <v>2</v>
      </c>
      <c r="M1756" s="29" t="s">
        <v>2</v>
      </c>
      <c r="N1756" s="29" t="s">
        <v>3</v>
      </c>
      <c r="O1756" s="1"/>
      <c r="P1756" s="29" t="s">
        <v>4</v>
      </c>
      <c r="Q1756" s="29"/>
      <c r="R1756" s="85" t="s">
        <v>2</v>
      </c>
      <c r="S1756" s="85" t="s">
        <v>2</v>
      </c>
      <c r="T1756" s="117" t="str">
        <f t="shared" si="162"/>
        <v>ja</v>
      </c>
      <c r="U1756" s="117" t="str">
        <f t="shared" si="163"/>
        <v>ja</v>
      </c>
      <c r="V1756" s="142" t="s">
        <v>4580</v>
      </c>
      <c r="W1756" s="118">
        <f t="shared" si="164"/>
        <v>1</v>
      </c>
      <c r="X1756" s="117" t="str">
        <f t="shared" si="165"/>
        <v>OK</v>
      </c>
      <c r="Y1756" s="117" t="str">
        <f t="shared" si="166"/>
        <v>keine</v>
      </c>
      <c r="Z1756" s="117" t="str">
        <f t="shared" si="167"/>
        <v>OK</v>
      </c>
    </row>
    <row r="1757" spans="1:26" s="117" customFormat="1" ht="12.75" hidden="1" customHeight="1" x14ac:dyDescent="0.35">
      <c r="A1757" s="29" t="s">
        <v>4003</v>
      </c>
      <c r="B1757" s="1" t="s">
        <v>4496</v>
      </c>
      <c r="C1757" s="29" t="s">
        <v>3</v>
      </c>
      <c r="D1757" s="29" t="s">
        <v>3</v>
      </c>
      <c r="E1757" s="29" t="s">
        <v>2</v>
      </c>
      <c r="F1757" s="29" t="s">
        <v>2</v>
      </c>
      <c r="G1757" s="29" t="s">
        <v>2</v>
      </c>
      <c r="H1757" s="29" t="s">
        <v>2</v>
      </c>
      <c r="I1757" s="29" t="s">
        <v>3</v>
      </c>
      <c r="J1757" s="30">
        <v>1</v>
      </c>
      <c r="K1757" s="29" t="s">
        <v>2</v>
      </c>
      <c r="L1757" s="29" t="s">
        <v>2</v>
      </c>
      <c r="M1757" s="29" t="s">
        <v>2</v>
      </c>
      <c r="N1757" s="29" t="s">
        <v>3</v>
      </c>
      <c r="O1757" s="1"/>
      <c r="P1757" s="29" t="s">
        <v>4</v>
      </c>
      <c r="Q1757" s="29"/>
      <c r="R1757" s="85" t="s">
        <v>3</v>
      </c>
      <c r="S1757" s="85" t="s">
        <v>3</v>
      </c>
      <c r="T1757" s="117" t="str">
        <f t="shared" si="162"/>
        <v>ja</v>
      </c>
      <c r="U1757" s="117" t="str">
        <f t="shared" si="163"/>
        <v>ja</v>
      </c>
      <c r="V1757" s="142" t="s">
        <v>4585</v>
      </c>
      <c r="W1757" s="118">
        <f t="shared" si="164"/>
        <v>1</v>
      </c>
      <c r="X1757" s="117" t="str">
        <f t="shared" si="165"/>
        <v>OK</v>
      </c>
      <c r="Y1757" s="117" t="str">
        <f t="shared" si="166"/>
        <v>keine</v>
      </c>
      <c r="Z1757" s="117" t="str">
        <f t="shared" si="167"/>
        <v>OK</v>
      </c>
    </row>
    <row r="1758" spans="1:26" s="117" customFormat="1" ht="12.75" hidden="1" customHeight="1" x14ac:dyDescent="0.35">
      <c r="A1758" s="29" t="s">
        <v>4004</v>
      </c>
      <c r="B1758" s="1" t="s">
        <v>390</v>
      </c>
      <c r="C1758" s="29" t="s">
        <v>3</v>
      </c>
      <c r="D1758" s="29" t="s">
        <v>3</v>
      </c>
      <c r="E1758" s="29" t="s">
        <v>2</v>
      </c>
      <c r="F1758" s="29" t="s">
        <v>2</v>
      </c>
      <c r="G1758" s="29" t="s">
        <v>2</v>
      </c>
      <c r="H1758" s="29" t="s">
        <v>2</v>
      </c>
      <c r="I1758" s="29" t="s">
        <v>3</v>
      </c>
      <c r="J1758" s="30">
        <v>1</v>
      </c>
      <c r="K1758" s="29" t="s">
        <v>2</v>
      </c>
      <c r="L1758" s="29" t="s">
        <v>2</v>
      </c>
      <c r="M1758" s="29" t="s">
        <v>2</v>
      </c>
      <c r="N1758" s="29" t="s">
        <v>3</v>
      </c>
      <c r="O1758" s="1"/>
      <c r="P1758" s="29" t="s">
        <v>4</v>
      </c>
      <c r="Q1758" s="29"/>
      <c r="R1758" s="85" t="s">
        <v>3</v>
      </c>
      <c r="S1758" s="85" t="s">
        <v>3</v>
      </c>
      <c r="T1758" s="117" t="str">
        <f t="shared" si="162"/>
        <v>ja</v>
      </c>
      <c r="U1758" s="117" t="str">
        <f t="shared" si="163"/>
        <v>ja</v>
      </c>
      <c r="V1758" s="142" t="s">
        <v>4581</v>
      </c>
      <c r="W1758" s="118">
        <f t="shared" si="164"/>
        <v>1</v>
      </c>
      <c r="X1758" s="117" t="str">
        <f t="shared" si="165"/>
        <v>OK</v>
      </c>
      <c r="Y1758" s="117" t="str">
        <f t="shared" si="166"/>
        <v>keine</v>
      </c>
      <c r="Z1758" s="117" t="str">
        <f t="shared" si="167"/>
        <v>OK</v>
      </c>
    </row>
    <row r="1759" spans="1:26" s="117" customFormat="1" ht="12.75" hidden="1" customHeight="1" x14ac:dyDescent="0.35">
      <c r="A1759" s="29" t="s">
        <v>4005</v>
      </c>
      <c r="B1759" s="1" t="s">
        <v>460</v>
      </c>
      <c r="C1759" s="29" t="s">
        <v>3</v>
      </c>
      <c r="D1759" s="29" t="s">
        <v>3</v>
      </c>
      <c r="E1759" s="29" t="s">
        <v>2</v>
      </c>
      <c r="F1759" s="29" t="s">
        <v>2</v>
      </c>
      <c r="G1759" s="29" t="s">
        <v>2</v>
      </c>
      <c r="H1759" s="29" t="s">
        <v>2</v>
      </c>
      <c r="I1759" s="29" t="s">
        <v>3</v>
      </c>
      <c r="J1759" s="30">
        <v>4</v>
      </c>
      <c r="K1759" s="29" t="s">
        <v>2</v>
      </c>
      <c r="L1759" s="29" t="s">
        <v>2</v>
      </c>
      <c r="M1759" s="29" t="s">
        <v>2</v>
      </c>
      <c r="N1759" s="29" t="s">
        <v>3</v>
      </c>
      <c r="O1759" s="1" t="s">
        <v>2412</v>
      </c>
      <c r="P1759" s="29" t="s">
        <v>4438</v>
      </c>
      <c r="Q1759" s="29"/>
      <c r="R1759" s="85" t="s">
        <v>3</v>
      </c>
      <c r="S1759" s="85" t="s">
        <v>3</v>
      </c>
      <c r="T1759" s="117" t="str">
        <f t="shared" si="162"/>
        <v>ja</v>
      </c>
      <c r="U1759" s="117" t="str">
        <f t="shared" si="163"/>
        <v>ja</v>
      </c>
      <c r="V1759" s="142" t="s">
        <v>4583</v>
      </c>
      <c r="W1759" s="118">
        <f t="shared" si="164"/>
        <v>4</v>
      </c>
      <c r="X1759" s="117" t="str">
        <f t="shared" si="165"/>
        <v>OK</v>
      </c>
      <c r="Y1759" s="117" t="str">
        <f t="shared" si="166"/>
        <v>1193/1207/1195</v>
      </c>
      <c r="Z1759" s="117" t="str">
        <f t="shared" si="167"/>
        <v>OK</v>
      </c>
    </row>
    <row r="1760" spans="1:26" s="117" customFormat="1" ht="12.75" hidden="1" customHeight="1" x14ac:dyDescent="0.35">
      <c r="A1760" s="29" t="s">
        <v>4006</v>
      </c>
      <c r="B1760" s="1" t="s">
        <v>714</v>
      </c>
      <c r="C1760" s="29" t="s">
        <v>3</v>
      </c>
      <c r="D1760" s="29" t="s">
        <v>3</v>
      </c>
      <c r="E1760" s="29" t="s">
        <v>2</v>
      </c>
      <c r="F1760" s="29" t="s">
        <v>2</v>
      </c>
      <c r="G1760" s="29" t="s">
        <v>2</v>
      </c>
      <c r="H1760" s="29" t="s">
        <v>2</v>
      </c>
      <c r="I1760" s="29" t="s">
        <v>3</v>
      </c>
      <c r="J1760" s="30">
        <v>3</v>
      </c>
      <c r="K1760" s="29" t="s">
        <v>2</v>
      </c>
      <c r="L1760" s="29" t="s">
        <v>2</v>
      </c>
      <c r="M1760" s="29" t="s">
        <v>2</v>
      </c>
      <c r="N1760" s="29" t="s">
        <v>3</v>
      </c>
      <c r="O1760" s="1"/>
      <c r="P1760" s="29" t="s">
        <v>4</v>
      </c>
      <c r="Q1760" s="29"/>
      <c r="R1760" s="85" t="s">
        <v>2</v>
      </c>
      <c r="S1760" s="85" t="s">
        <v>2</v>
      </c>
      <c r="T1760" s="117" t="str">
        <f t="shared" si="162"/>
        <v>ja</v>
      </c>
      <c r="U1760" s="117" t="str">
        <f t="shared" si="163"/>
        <v>ja</v>
      </c>
      <c r="V1760" s="142" t="s">
        <v>4598</v>
      </c>
      <c r="W1760" s="118">
        <f t="shared" si="164"/>
        <v>3</v>
      </c>
      <c r="X1760" s="117" t="str">
        <f t="shared" si="165"/>
        <v>OK</v>
      </c>
      <c r="Y1760" s="117" t="str">
        <f t="shared" si="166"/>
        <v>keine</v>
      </c>
      <c r="Z1760" s="117" t="str">
        <f t="shared" si="167"/>
        <v>OK</v>
      </c>
    </row>
    <row r="1761" spans="1:26" s="117" customFormat="1" ht="12.75" hidden="1" customHeight="1" x14ac:dyDescent="0.35">
      <c r="A1761" s="29" t="s">
        <v>4007</v>
      </c>
      <c r="B1761" s="1" t="s">
        <v>1540</v>
      </c>
      <c r="C1761" s="29" t="s">
        <v>3</v>
      </c>
      <c r="D1761" s="29" t="s">
        <v>3</v>
      </c>
      <c r="E1761" s="29" t="s">
        <v>2</v>
      </c>
      <c r="F1761" s="29" t="s">
        <v>2</v>
      </c>
      <c r="G1761" s="29" t="s">
        <v>2</v>
      </c>
      <c r="H1761" s="29" t="s">
        <v>2</v>
      </c>
      <c r="I1761" s="29" t="s">
        <v>3</v>
      </c>
      <c r="J1761" s="30">
        <v>1</v>
      </c>
      <c r="K1761" s="29" t="s">
        <v>2</v>
      </c>
      <c r="L1761" s="29" t="s">
        <v>2</v>
      </c>
      <c r="M1761" s="29" t="s">
        <v>2</v>
      </c>
      <c r="N1761" s="29" t="s">
        <v>3</v>
      </c>
      <c r="O1761" s="1"/>
      <c r="P1761" s="29" t="s">
        <v>4</v>
      </c>
      <c r="Q1761" s="29"/>
      <c r="R1761" s="85" t="s">
        <v>2</v>
      </c>
      <c r="S1761" s="85" t="s">
        <v>2</v>
      </c>
      <c r="T1761" s="117" t="str">
        <f t="shared" si="162"/>
        <v>ja</v>
      </c>
      <c r="U1761" s="117" t="str">
        <f t="shared" si="163"/>
        <v>ja</v>
      </c>
      <c r="V1761" s="142" t="s">
        <v>4585</v>
      </c>
      <c r="W1761" s="118">
        <f t="shared" si="164"/>
        <v>1</v>
      </c>
      <c r="X1761" s="117" t="str">
        <f t="shared" si="165"/>
        <v>OK</v>
      </c>
      <c r="Y1761" s="117" t="str">
        <f t="shared" si="166"/>
        <v>keine</v>
      </c>
      <c r="Z1761" s="117" t="str">
        <f t="shared" si="167"/>
        <v>OK</v>
      </c>
    </row>
    <row r="1762" spans="1:26" s="117" customFormat="1" ht="12.75" hidden="1" customHeight="1" x14ac:dyDescent="0.35">
      <c r="A1762" s="29" t="s">
        <v>4008</v>
      </c>
      <c r="B1762" s="1" t="s">
        <v>1282</v>
      </c>
      <c r="C1762" s="29" t="s">
        <v>3</v>
      </c>
      <c r="D1762" s="29" t="s">
        <v>3</v>
      </c>
      <c r="E1762" s="29" t="s">
        <v>2</v>
      </c>
      <c r="F1762" s="29" t="s">
        <v>2</v>
      </c>
      <c r="G1762" s="29" t="s">
        <v>2</v>
      </c>
      <c r="H1762" s="29" t="s">
        <v>2</v>
      </c>
      <c r="I1762" s="29" t="s">
        <v>3</v>
      </c>
      <c r="J1762" s="30">
        <v>1</v>
      </c>
      <c r="K1762" s="29" t="s">
        <v>2</v>
      </c>
      <c r="L1762" s="29" t="s">
        <v>2</v>
      </c>
      <c r="M1762" s="29" t="s">
        <v>2</v>
      </c>
      <c r="N1762" s="29" t="s">
        <v>3</v>
      </c>
      <c r="O1762" s="1"/>
      <c r="P1762" s="29" t="s">
        <v>4</v>
      </c>
      <c r="Q1762" s="29"/>
      <c r="R1762" s="85" t="s">
        <v>2</v>
      </c>
      <c r="S1762" s="85" t="s">
        <v>2</v>
      </c>
      <c r="T1762" s="117" t="str">
        <f t="shared" si="162"/>
        <v>ja</v>
      </c>
      <c r="U1762" s="117" t="str">
        <f t="shared" si="163"/>
        <v>ja</v>
      </c>
      <c r="V1762" s="142" t="s">
        <v>4577</v>
      </c>
      <c r="W1762" s="118">
        <f t="shared" si="164"/>
        <v>1</v>
      </c>
      <c r="X1762" s="117" t="str">
        <f t="shared" si="165"/>
        <v>OK</v>
      </c>
      <c r="Y1762" s="117" t="str">
        <f t="shared" si="166"/>
        <v>keine</v>
      </c>
      <c r="Z1762" s="117" t="str">
        <f t="shared" si="167"/>
        <v>OK</v>
      </c>
    </row>
    <row r="1763" spans="1:26" s="117" customFormat="1" ht="12.75" hidden="1" customHeight="1" x14ac:dyDescent="0.35">
      <c r="A1763" s="29" t="s">
        <v>2228</v>
      </c>
      <c r="B1763" s="1" t="s">
        <v>2227</v>
      </c>
      <c r="C1763" s="29" t="s">
        <v>3</v>
      </c>
      <c r="D1763" s="29" t="s">
        <v>3</v>
      </c>
      <c r="E1763" s="29" t="s">
        <v>2</v>
      </c>
      <c r="F1763" s="29" t="s">
        <v>2</v>
      </c>
      <c r="G1763" s="29" t="s">
        <v>2</v>
      </c>
      <c r="H1763" s="29" t="s">
        <v>2</v>
      </c>
      <c r="I1763" s="29" t="s">
        <v>3</v>
      </c>
      <c r="J1763" s="30">
        <v>1</v>
      </c>
      <c r="K1763" s="29" t="s">
        <v>2</v>
      </c>
      <c r="L1763" s="29" t="s">
        <v>2</v>
      </c>
      <c r="M1763" s="29" t="s">
        <v>2</v>
      </c>
      <c r="N1763" s="29" t="s">
        <v>3</v>
      </c>
      <c r="O1763" s="1"/>
      <c r="P1763" s="29" t="s">
        <v>4</v>
      </c>
      <c r="Q1763" s="29"/>
      <c r="R1763" s="85" t="s">
        <v>3</v>
      </c>
      <c r="S1763" s="85" t="s">
        <v>3</v>
      </c>
      <c r="T1763" s="117" t="str">
        <f t="shared" si="162"/>
        <v>ja</v>
      </c>
      <c r="U1763" s="117" t="str">
        <f t="shared" si="163"/>
        <v>ja</v>
      </c>
      <c r="V1763" s="142" t="s">
        <v>4580</v>
      </c>
      <c r="W1763" s="118">
        <f t="shared" si="164"/>
        <v>1</v>
      </c>
      <c r="X1763" s="117" t="str">
        <f t="shared" si="165"/>
        <v>OK</v>
      </c>
      <c r="Y1763" s="117" t="str">
        <f t="shared" si="166"/>
        <v>keine</v>
      </c>
      <c r="Z1763" s="117" t="str">
        <f t="shared" si="167"/>
        <v>OK</v>
      </c>
    </row>
    <row r="1764" spans="1:26" s="117" customFormat="1" ht="12.75" hidden="1" customHeight="1" x14ac:dyDescent="0.35">
      <c r="A1764" s="29" t="s">
        <v>4009</v>
      </c>
      <c r="B1764" s="1" t="s">
        <v>882</v>
      </c>
      <c r="C1764" s="29" t="s">
        <v>3</v>
      </c>
      <c r="D1764" s="29" t="s">
        <v>3</v>
      </c>
      <c r="E1764" s="29" t="s">
        <v>2</v>
      </c>
      <c r="F1764" s="29" t="s">
        <v>2</v>
      </c>
      <c r="G1764" s="29" t="s">
        <v>2</v>
      </c>
      <c r="H1764" s="29" t="s">
        <v>2</v>
      </c>
      <c r="I1764" s="29" t="s">
        <v>3</v>
      </c>
      <c r="J1764" s="30">
        <v>2</v>
      </c>
      <c r="K1764" s="29" t="s">
        <v>2</v>
      </c>
      <c r="L1764" s="29" t="s">
        <v>2</v>
      </c>
      <c r="M1764" s="29" t="s">
        <v>2</v>
      </c>
      <c r="N1764" s="29" t="s">
        <v>3</v>
      </c>
      <c r="O1764" s="1"/>
      <c r="P1764" s="29" t="s">
        <v>4</v>
      </c>
      <c r="Q1764" s="29"/>
      <c r="R1764" s="85" t="s">
        <v>3</v>
      </c>
      <c r="S1764" s="85" t="s">
        <v>3</v>
      </c>
      <c r="T1764" s="117" t="str">
        <f t="shared" si="162"/>
        <v>ja</v>
      </c>
      <c r="U1764" s="117" t="str">
        <f t="shared" si="163"/>
        <v>ja</v>
      </c>
      <c r="V1764" s="142" t="s">
        <v>4577</v>
      </c>
      <c r="W1764" s="118">
        <f t="shared" si="164"/>
        <v>2</v>
      </c>
      <c r="X1764" s="117" t="str">
        <f t="shared" si="165"/>
        <v>OK</v>
      </c>
      <c r="Y1764" s="117" t="str">
        <f t="shared" si="166"/>
        <v>keine</v>
      </c>
      <c r="Z1764" s="117" t="str">
        <f t="shared" si="167"/>
        <v>OK</v>
      </c>
    </row>
    <row r="1765" spans="1:26" s="117" customFormat="1" ht="12.75" hidden="1" customHeight="1" x14ac:dyDescent="0.35">
      <c r="A1765" s="29" t="s">
        <v>4010</v>
      </c>
      <c r="B1765" s="1" t="s">
        <v>1541</v>
      </c>
      <c r="C1765" s="29" t="s">
        <v>3</v>
      </c>
      <c r="D1765" s="29" t="s">
        <v>3</v>
      </c>
      <c r="E1765" s="29" t="s">
        <v>2</v>
      </c>
      <c r="F1765" s="29" t="s">
        <v>2</v>
      </c>
      <c r="G1765" s="29" t="s">
        <v>2</v>
      </c>
      <c r="H1765" s="29" t="s">
        <v>2</v>
      </c>
      <c r="I1765" s="29" t="s">
        <v>3</v>
      </c>
      <c r="J1765" s="30">
        <v>1</v>
      </c>
      <c r="K1765" s="29" t="s">
        <v>2</v>
      </c>
      <c r="L1765" s="29" t="s">
        <v>2</v>
      </c>
      <c r="M1765" s="29" t="s">
        <v>2</v>
      </c>
      <c r="N1765" s="29" t="s">
        <v>3</v>
      </c>
      <c r="O1765" s="1"/>
      <c r="P1765" s="29" t="s">
        <v>4</v>
      </c>
      <c r="Q1765" s="29"/>
      <c r="R1765" s="85" t="s">
        <v>3</v>
      </c>
      <c r="S1765" s="85" t="s">
        <v>3</v>
      </c>
      <c r="T1765" s="117" t="str">
        <f t="shared" si="162"/>
        <v>ja</v>
      </c>
      <c r="U1765" s="117" t="str">
        <f t="shared" si="163"/>
        <v>ja</v>
      </c>
      <c r="V1765" s="142" t="s">
        <v>4585</v>
      </c>
      <c r="W1765" s="118">
        <f t="shared" si="164"/>
        <v>1</v>
      </c>
      <c r="X1765" s="117" t="str">
        <f t="shared" si="165"/>
        <v>OK</v>
      </c>
      <c r="Y1765" s="117" t="str">
        <f t="shared" si="166"/>
        <v>keine</v>
      </c>
      <c r="Z1765" s="117" t="str">
        <f t="shared" si="167"/>
        <v>OK</v>
      </c>
    </row>
    <row r="1766" spans="1:26" s="117" customFormat="1" ht="12.75" hidden="1" customHeight="1" x14ac:dyDescent="0.35">
      <c r="A1766" s="29" t="s">
        <v>4011</v>
      </c>
      <c r="B1766" s="1" t="s">
        <v>1542</v>
      </c>
      <c r="C1766" s="29" t="s">
        <v>3</v>
      </c>
      <c r="D1766" s="29" t="s">
        <v>3</v>
      </c>
      <c r="E1766" s="29" t="s">
        <v>2</v>
      </c>
      <c r="F1766" s="29" t="s">
        <v>2</v>
      </c>
      <c r="G1766" s="29" t="s">
        <v>2</v>
      </c>
      <c r="H1766" s="29" t="s">
        <v>2</v>
      </c>
      <c r="I1766" s="29" t="s">
        <v>3</v>
      </c>
      <c r="J1766" s="30">
        <v>1</v>
      </c>
      <c r="K1766" s="29" t="s">
        <v>2</v>
      </c>
      <c r="L1766" s="29" t="s">
        <v>2</v>
      </c>
      <c r="M1766" s="29" t="s">
        <v>2</v>
      </c>
      <c r="N1766" s="29" t="s">
        <v>3</v>
      </c>
      <c r="O1766" s="1"/>
      <c r="P1766" s="29" t="s">
        <v>4</v>
      </c>
      <c r="Q1766" s="29"/>
      <c r="R1766" s="85" t="s">
        <v>3</v>
      </c>
      <c r="S1766" s="85" t="s">
        <v>3</v>
      </c>
      <c r="T1766" s="117" t="str">
        <f t="shared" si="162"/>
        <v>ja</v>
      </c>
      <c r="U1766" s="117" t="str">
        <f t="shared" si="163"/>
        <v>ja</v>
      </c>
      <c r="V1766" s="142" t="s">
        <v>4586</v>
      </c>
      <c r="W1766" s="118">
        <f t="shared" si="164"/>
        <v>1</v>
      </c>
      <c r="X1766" s="117" t="str">
        <f t="shared" si="165"/>
        <v>OK</v>
      </c>
      <c r="Y1766" s="117" t="str">
        <f t="shared" si="166"/>
        <v>keine</v>
      </c>
      <c r="Z1766" s="117" t="str">
        <f t="shared" si="167"/>
        <v>OK</v>
      </c>
    </row>
    <row r="1767" spans="1:26" s="117" customFormat="1" ht="12.75" hidden="1" customHeight="1" x14ac:dyDescent="0.35">
      <c r="A1767" s="29" t="s">
        <v>4012</v>
      </c>
      <c r="B1767" s="1" t="s">
        <v>332</v>
      </c>
      <c r="C1767" s="29" t="s">
        <v>3</v>
      </c>
      <c r="D1767" s="29" t="s">
        <v>3</v>
      </c>
      <c r="E1767" s="29" t="s">
        <v>2</v>
      </c>
      <c r="F1767" s="29" t="s">
        <v>2</v>
      </c>
      <c r="G1767" s="29" t="s">
        <v>2</v>
      </c>
      <c r="H1767" s="29" t="s">
        <v>2</v>
      </c>
      <c r="I1767" s="30" t="s">
        <v>3</v>
      </c>
      <c r="J1767" s="30">
        <v>4</v>
      </c>
      <c r="K1767" s="29" t="s">
        <v>2</v>
      </c>
      <c r="L1767" s="29" t="s">
        <v>2</v>
      </c>
      <c r="M1767" s="29" t="s">
        <v>2</v>
      </c>
      <c r="N1767" s="29" t="s">
        <v>3</v>
      </c>
      <c r="O1767" s="1" t="s">
        <v>2412</v>
      </c>
      <c r="P1767" s="29">
        <v>1195</v>
      </c>
      <c r="Q1767" s="29"/>
      <c r="R1767" s="85" t="s">
        <v>2</v>
      </c>
      <c r="S1767" s="85" t="s">
        <v>2</v>
      </c>
      <c r="T1767" s="117" t="str">
        <f t="shared" si="162"/>
        <v>ja</v>
      </c>
      <c r="U1767" s="117" t="str">
        <f t="shared" si="163"/>
        <v>ja</v>
      </c>
      <c r="V1767" s="142" t="s">
        <v>4587</v>
      </c>
      <c r="W1767" s="118">
        <f t="shared" si="164"/>
        <v>4</v>
      </c>
      <c r="X1767" s="117" t="str">
        <f t="shared" si="165"/>
        <v>OK</v>
      </c>
      <c r="Y1767" s="117">
        <f t="shared" si="166"/>
        <v>1195</v>
      </c>
      <c r="Z1767" s="117" t="str">
        <f t="shared" si="167"/>
        <v>OK</v>
      </c>
    </row>
    <row r="1768" spans="1:26" s="117" customFormat="1" ht="12.75" hidden="1" customHeight="1" x14ac:dyDescent="0.35">
      <c r="A1768" s="29" t="s">
        <v>2199</v>
      </c>
      <c r="B1768" s="1" t="s">
        <v>2198</v>
      </c>
      <c r="C1768" s="29" t="s">
        <v>3</v>
      </c>
      <c r="D1768" s="29" t="s">
        <v>3</v>
      </c>
      <c r="E1768" s="29" t="s">
        <v>2</v>
      </c>
      <c r="F1768" s="29" t="s">
        <v>2</v>
      </c>
      <c r="G1768" s="29" t="s">
        <v>2</v>
      </c>
      <c r="H1768" s="29" t="s">
        <v>2</v>
      </c>
      <c r="I1768" s="133" t="s">
        <v>3</v>
      </c>
      <c r="J1768" s="134">
        <v>1</v>
      </c>
      <c r="K1768" s="29" t="s">
        <v>2</v>
      </c>
      <c r="L1768" s="29" t="s">
        <v>2</v>
      </c>
      <c r="M1768" s="29" t="s">
        <v>2</v>
      </c>
      <c r="N1768" s="29" t="s">
        <v>3</v>
      </c>
      <c r="O1768" s="1"/>
      <c r="P1768" s="29" t="s">
        <v>4</v>
      </c>
      <c r="Q1768" s="29"/>
      <c r="R1768" s="85" t="s">
        <v>2</v>
      </c>
      <c r="S1768" s="85" t="s">
        <v>2</v>
      </c>
      <c r="T1768" s="117" t="str">
        <f t="shared" si="162"/>
        <v>ja</v>
      </c>
      <c r="U1768" s="117" t="str">
        <f t="shared" si="163"/>
        <v>ja</v>
      </c>
      <c r="V1768" s="142" t="s">
        <v>4601</v>
      </c>
      <c r="W1768" s="118">
        <f t="shared" si="164"/>
        <v>1</v>
      </c>
      <c r="X1768" s="117" t="str">
        <f t="shared" si="165"/>
        <v>OK</v>
      </c>
      <c r="Y1768" s="117" t="str">
        <f t="shared" si="166"/>
        <v>keine</v>
      </c>
      <c r="Z1768" s="117" t="str">
        <f t="shared" si="167"/>
        <v>OK</v>
      </c>
    </row>
    <row r="1769" spans="1:26" s="117" customFormat="1" ht="12.75" hidden="1" customHeight="1" x14ac:dyDescent="0.35">
      <c r="A1769" s="29" t="s">
        <v>4013</v>
      </c>
      <c r="B1769" s="1" t="s">
        <v>1105</v>
      </c>
      <c r="C1769" s="29" t="s">
        <v>3</v>
      </c>
      <c r="D1769" s="29" t="s">
        <v>3</v>
      </c>
      <c r="E1769" s="29" t="s">
        <v>2</v>
      </c>
      <c r="F1769" s="29" t="s">
        <v>2</v>
      </c>
      <c r="G1769" s="29" t="s">
        <v>2</v>
      </c>
      <c r="H1769" s="29" t="s">
        <v>2</v>
      </c>
      <c r="I1769" s="133" t="s">
        <v>3</v>
      </c>
      <c r="J1769" s="134">
        <v>1</v>
      </c>
      <c r="K1769" s="29" t="s">
        <v>2</v>
      </c>
      <c r="L1769" s="29" t="s">
        <v>2</v>
      </c>
      <c r="M1769" s="29" t="s">
        <v>2</v>
      </c>
      <c r="N1769" s="29" t="s">
        <v>3</v>
      </c>
      <c r="O1769" s="1"/>
      <c r="P1769" s="29" t="s">
        <v>4</v>
      </c>
      <c r="Q1769" s="29"/>
      <c r="R1769" s="85" t="s">
        <v>2</v>
      </c>
      <c r="S1769" s="85" t="s">
        <v>2</v>
      </c>
      <c r="T1769" s="117" t="str">
        <f t="shared" si="162"/>
        <v>ja</v>
      </c>
      <c r="U1769" s="117" t="str">
        <f t="shared" si="163"/>
        <v>ja</v>
      </c>
      <c r="V1769" s="142" t="s">
        <v>4601</v>
      </c>
      <c r="W1769" s="118">
        <f t="shared" si="164"/>
        <v>1</v>
      </c>
      <c r="X1769" s="117" t="str">
        <f t="shared" si="165"/>
        <v>OK</v>
      </c>
      <c r="Y1769" s="117" t="str">
        <f t="shared" si="166"/>
        <v>keine</v>
      </c>
      <c r="Z1769" s="117" t="str">
        <f t="shared" si="167"/>
        <v>OK</v>
      </c>
    </row>
    <row r="1770" spans="1:26" s="117" customFormat="1" ht="12.75" hidden="1" customHeight="1" x14ac:dyDescent="0.35">
      <c r="A1770" s="29" t="s">
        <v>4014</v>
      </c>
      <c r="B1770" s="1" t="s">
        <v>747</v>
      </c>
      <c r="C1770" s="29" t="s">
        <v>3</v>
      </c>
      <c r="D1770" s="29" t="s">
        <v>3</v>
      </c>
      <c r="E1770" s="29" t="s">
        <v>2</v>
      </c>
      <c r="F1770" s="29" t="s">
        <v>2</v>
      </c>
      <c r="G1770" s="29" t="s">
        <v>2</v>
      </c>
      <c r="H1770" s="29" t="s">
        <v>2</v>
      </c>
      <c r="I1770" s="29" t="s">
        <v>2</v>
      </c>
      <c r="J1770" s="30" t="s">
        <v>2</v>
      </c>
      <c r="K1770" s="29" t="s">
        <v>2</v>
      </c>
      <c r="L1770" s="29" t="s">
        <v>3</v>
      </c>
      <c r="M1770" s="29" t="s">
        <v>2</v>
      </c>
      <c r="N1770" s="29" t="s">
        <v>3</v>
      </c>
      <c r="O1770" s="1" t="s">
        <v>2409</v>
      </c>
      <c r="P1770" s="29" t="s">
        <v>58</v>
      </c>
      <c r="Q1770" s="29"/>
      <c r="R1770" s="85" t="s">
        <v>2</v>
      </c>
      <c r="S1770" s="85" t="s">
        <v>2</v>
      </c>
      <c r="T1770" s="117" t="str">
        <f t="shared" si="162"/>
        <v>ja</v>
      </c>
      <c r="U1770" s="117" t="str">
        <f t="shared" si="163"/>
        <v>ja</v>
      </c>
      <c r="V1770" s="142" t="s">
        <v>4604</v>
      </c>
      <c r="W1770" s="118" t="str">
        <f t="shared" si="164"/>
        <v>nein</v>
      </c>
      <c r="X1770" s="117" t="str">
        <f t="shared" si="165"/>
        <v>OK</v>
      </c>
      <c r="Y1770" s="117" t="str">
        <f t="shared" si="166"/>
        <v>1194/1199</v>
      </c>
      <c r="Z1770" s="117" t="str">
        <f t="shared" si="167"/>
        <v>OK</v>
      </c>
    </row>
    <row r="1771" spans="1:26" s="117" customFormat="1" ht="12.75" hidden="1" customHeight="1" x14ac:dyDescent="0.35">
      <c r="A1771" s="29" t="s">
        <v>4015</v>
      </c>
      <c r="B1771" s="1" t="s">
        <v>1543</v>
      </c>
      <c r="C1771" s="29" t="s">
        <v>3</v>
      </c>
      <c r="D1771" s="29" t="s">
        <v>3</v>
      </c>
      <c r="E1771" s="29" t="s">
        <v>2</v>
      </c>
      <c r="F1771" s="29" t="s">
        <v>2</v>
      </c>
      <c r="G1771" s="29" t="s">
        <v>2</v>
      </c>
      <c r="H1771" s="29" t="s">
        <v>2</v>
      </c>
      <c r="I1771" s="29" t="s">
        <v>3</v>
      </c>
      <c r="J1771" s="30">
        <v>1</v>
      </c>
      <c r="K1771" s="29" t="s">
        <v>2</v>
      </c>
      <c r="L1771" s="29" t="s">
        <v>2</v>
      </c>
      <c r="M1771" s="29" t="s">
        <v>2</v>
      </c>
      <c r="N1771" s="29" t="s">
        <v>3</v>
      </c>
      <c r="O1771" s="1"/>
      <c r="P1771" s="29" t="s">
        <v>4</v>
      </c>
      <c r="Q1771" s="29"/>
      <c r="R1771" s="85" t="s">
        <v>3</v>
      </c>
      <c r="S1771" s="85" t="s">
        <v>3</v>
      </c>
      <c r="T1771" s="117" t="str">
        <f t="shared" si="162"/>
        <v>ja</v>
      </c>
      <c r="U1771" s="117" t="str">
        <f t="shared" si="163"/>
        <v>ja</v>
      </c>
      <c r="V1771" s="142" t="s">
        <v>4585</v>
      </c>
      <c r="W1771" s="118">
        <f t="shared" si="164"/>
        <v>1</v>
      </c>
      <c r="X1771" s="117" t="str">
        <f t="shared" si="165"/>
        <v>OK</v>
      </c>
      <c r="Y1771" s="117" t="str">
        <f t="shared" si="166"/>
        <v>keine</v>
      </c>
      <c r="Z1771" s="117" t="str">
        <f t="shared" si="167"/>
        <v>OK</v>
      </c>
    </row>
    <row r="1772" spans="1:26" s="117" customFormat="1" ht="12.75" hidden="1" customHeight="1" x14ac:dyDescent="0.35">
      <c r="A1772" s="29" t="s">
        <v>4016</v>
      </c>
      <c r="B1772" s="1" t="s">
        <v>489</v>
      </c>
      <c r="C1772" s="29" t="s">
        <v>3</v>
      </c>
      <c r="D1772" s="29" t="s">
        <v>3</v>
      </c>
      <c r="E1772" s="29" t="s">
        <v>2</v>
      </c>
      <c r="F1772" s="29" t="s">
        <v>2</v>
      </c>
      <c r="G1772" s="29" t="s">
        <v>2</v>
      </c>
      <c r="H1772" s="29" t="s">
        <v>2</v>
      </c>
      <c r="I1772" s="29" t="s">
        <v>3</v>
      </c>
      <c r="J1772" s="30">
        <v>1</v>
      </c>
      <c r="K1772" s="29" t="s">
        <v>2</v>
      </c>
      <c r="L1772" s="29" t="s">
        <v>2</v>
      </c>
      <c r="M1772" s="29" t="s">
        <v>2</v>
      </c>
      <c r="N1772" s="29" t="s">
        <v>3</v>
      </c>
      <c r="O1772" s="1"/>
      <c r="P1772" s="29" t="s">
        <v>4</v>
      </c>
      <c r="Q1772" s="29"/>
      <c r="R1772" s="85" t="s">
        <v>2</v>
      </c>
      <c r="S1772" s="85" t="s">
        <v>2</v>
      </c>
      <c r="T1772" s="117" t="str">
        <f t="shared" si="162"/>
        <v>ja</v>
      </c>
      <c r="U1772" s="117" t="str">
        <f t="shared" si="163"/>
        <v>ja</v>
      </c>
      <c r="V1772" s="142" t="s">
        <v>4577</v>
      </c>
      <c r="W1772" s="118">
        <f t="shared" si="164"/>
        <v>1</v>
      </c>
      <c r="X1772" s="117" t="str">
        <f t="shared" si="165"/>
        <v>OK</v>
      </c>
      <c r="Y1772" s="117" t="str">
        <f t="shared" si="166"/>
        <v>keine</v>
      </c>
      <c r="Z1772" s="117" t="str">
        <f t="shared" si="167"/>
        <v>OK</v>
      </c>
    </row>
    <row r="1773" spans="1:26" s="117" customFormat="1" ht="12.75" hidden="1" customHeight="1" x14ac:dyDescent="0.35">
      <c r="A1773" s="29" t="s">
        <v>4017</v>
      </c>
      <c r="B1773" s="1" t="s">
        <v>1830</v>
      </c>
      <c r="C1773" s="29" t="s">
        <v>2</v>
      </c>
      <c r="D1773" s="29" t="s">
        <v>2</v>
      </c>
      <c r="E1773" s="29" t="s">
        <v>2</v>
      </c>
      <c r="F1773" s="29" t="s">
        <v>2</v>
      </c>
      <c r="G1773" s="29" t="s">
        <v>2</v>
      </c>
      <c r="H1773" s="29" t="s">
        <v>3</v>
      </c>
      <c r="I1773" s="29" t="s">
        <v>2</v>
      </c>
      <c r="J1773" s="30" t="s">
        <v>2</v>
      </c>
      <c r="K1773" s="29" t="s">
        <v>2</v>
      </c>
      <c r="L1773" s="29" t="s">
        <v>2</v>
      </c>
      <c r="M1773" s="29" t="s">
        <v>2</v>
      </c>
      <c r="N1773" s="29" t="s">
        <v>2</v>
      </c>
      <c r="O1773" s="1" t="s">
        <v>2411</v>
      </c>
      <c r="P1773" s="29" t="s">
        <v>59</v>
      </c>
      <c r="Q1773" s="29"/>
      <c r="R1773" s="85" t="s">
        <v>2</v>
      </c>
      <c r="S1773" s="85" t="s">
        <v>2</v>
      </c>
      <c r="T1773" s="117" t="str">
        <f t="shared" si="162"/>
        <v>ja</v>
      </c>
      <c r="U1773" s="117" t="str">
        <f t="shared" si="163"/>
        <v>nein</v>
      </c>
      <c r="V1773" s="142" t="s">
        <v>2411</v>
      </c>
      <c r="W1773" s="118" t="str">
        <f t="shared" si="164"/>
        <v>nein</v>
      </c>
      <c r="X1773" s="117" t="str">
        <f t="shared" si="165"/>
        <v>OK</v>
      </c>
      <c r="Y1773" s="117" t="str">
        <f t="shared" si="166"/>
        <v>nicht FK (Vereins-RS)</v>
      </c>
      <c r="Z1773" s="117" t="str">
        <f t="shared" si="167"/>
        <v>OK</v>
      </c>
    </row>
    <row r="1774" spans="1:26" s="117" customFormat="1" ht="12.75" hidden="1" customHeight="1" x14ac:dyDescent="0.35">
      <c r="A1774" s="29" t="s">
        <v>4018</v>
      </c>
      <c r="B1774" s="1" t="s">
        <v>154</v>
      </c>
      <c r="C1774" s="29" t="s">
        <v>3</v>
      </c>
      <c r="D1774" s="29" t="s">
        <v>3</v>
      </c>
      <c r="E1774" s="29" t="s">
        <v>2</v>
      </c>
      <c r="F1774" s="29" t="s">
        <v>2</v>
      </c>
      <c r="G1774" s="29" t="s">
        <v>2</v>
      </c>
      <c r="H1774" s="29" t="s">
        <v>2</v>
      </c>
      <c r="I1774" s="29" t="s">
        <v>3</v>
      </c>
      <c r="J1774" s="30">
        <v>3</v>
      </c>
      <c r="K1774" s="29" t="s">
        <v>2</v>
      </c>
      <c r="L1774" s="29" t="s">
        <v>2</v>
      </c>
      <c r="M1774" s="29" t="s">
        <v>2</v>
      </c>
      <c r="N1774" s="29" t="s">
        <v>3</v>
      </c>
      <c r="O1774" s="1"/>
      <c r="P1774" s="29" t="s">
        <v>4</v>
      </c>
      <c r="Q1774" s="29"/>
      <c r="R1774" s="85" t="s">
        <v>2</v>
      </c>
      <c r="S1774" s="85" t="s">
        <v>2</v>
      </c>
      <c r="T1774" s="117" t="str">
        <f t="shared" si="162"/>
        <v>ja</v>
      </c>
      <c r="U1774" s="117" t="str">
        <f t="shared" si="163"/>
        <v>ja</v>
      </c>
      <c r="V1774" s="142" t="s">
        <v>4611</v>
      </c>
      <c r="W1774" s="118">
        <f t="shared" si="164"/>
        <v>3</v>
      </c>
      <c r="X1774" s="117" t="str">
        <f t="shared" si="165"/>
        <v>OK</v>
      </c>
      <c r="Y1774" s="117" t="str">
        <f t="shared" si="166"/>
        <v>keine</v>
      </c>
      <c r="Z1774" s="117" t="str">
        <f t="shared" si="167"/>
        <v>OK</v>
      </c>
    </row>
    <row r="1775" spans="1:26" s="117" customFormat="1" ht="12.75" hidden="1" customHeight="1" x14ac:dyDescent="0.35">
      <c r="A1775" s="29" t="s">
        <v>4019</v>
      </c>
      <c r="B1775" s="1" t="s">
        <v>2014</v>
      </c>
      <c r="C1775" s="29" t="s">
        <v>3</v>
      </c>
      <c r="D1775" s="29" t="s">
        <v>3</v>
      </c>
      <c r="E1775" s="29" t="s">
        <v>2</v>
      </c>
      <c r="F1775" s="29" t="s">
        <v>2</v>
      </c>
      <c r="G1775" s="29" t="s">
        <v>2</v>
      </c>
      <c r="H1775" s="29" t="s">
        <v>2</v>
      </c>
      <c r="I1775" s="133" t="s">
        <v>3</v>
      </c>
      <c r="J1775" s="134">
        <v>2</v>
      </c>
      <c r="K1775" s="29" t="s">
        <v>2</v>
      </c>
      <c r="L1775" s="29" t="s">
        <v>2</v>
      </c>
      <c r="M1775" s="29" t="s">
        <v>2</v>
      </c>
      <c r="N1775" s="29" t="s">
        <v>3</v>
      </c>
      <c r="O1775" s="1"/>
      <c r="P1775" s="29" t="s">
        <v>4</v>
      </c>
      <c r="Q1775" s="29"/>
      <c r="R1775" s="85" t="s">
        <v>2</v>
      </c>
      <c r="S1775" s="85" t="s">
        <v>2</v>
      </c>
      <c r="T1775" s="117" t="str">
        <f t="shared" si="162"/>
        <v>ja</v>
      </c>
      <c r="U1775" s="117" t="str">
        <f t="shared" si="163"/>
        <v>ja</v>
      </c>
      <c r="V1775" s="142" t="s">
        <v>4582</v>
      </c>
      <c r="W1775" s="118">
        <f t="shared" si="164"/>
        <v>2</v>
      </c>
      <c r="X1775" s="117" t="str">
        <f t="shared" si="165"/>
        <v>OK</v>
      </c>
      <c r="Y1775" s="117" t="str">
        <f t="shared" si="166"/>
        <v>keine</v>
      </c>
      <c r="Z1775" s="117" t="str">
        <f t="shared" si="167"/>
        <v>OK</v>
      </c>
    </row>
    <row r="1776" spans="1:26" s="117" customFormat="1" ht="12.75" hidden="1" customHeight="1" x14ac:dyDescent="0.35">
      <c r="A1776" s="29" t="s">
        <v>4020</v>
      </c>
      <c r="B1776" s="1" t="s">
        <v>2015</v>
      </c>
      <c r="C1776" s="29" t="s">
        <v>3</v>
      </c>
      <c r="D1776" s="29" t="s">
        <v>3</v>
      </c>
      <c r="E1776" s="29" t="s">
        <v>2</v>
      </c>
      <c r="F1776" s="29" t="s">
        <v>2</v>
      </c>
      <c r="G1776" s="29" t="s">
        <v>2</v>
      </c>
      <c r="H1776" s="29" t="s">
        <v>2</v>
      </c>
      <c r="I1776" s="29" t="s">
        <v>3</v>
      </c>
      <c r="J1776" s="30">
        <v>2</v>
      </c>
      <c r="K1776" s="29" t="s">
        <v>2</v>
      </c>
      <c r="L1776" s="29" t="s">
        <v>2</v>
      </c>
      <c r="M1776" s="29" t="s">
        <v>2</v>
      </c>
      <c r="N1776" s="29" t="s">
        <v>3</v>
      </c>
      <c r="O1776" s="1"/>
      <c r="P1776" s="29" t="s">
        <v>4</v>
      </c>
      <c r="Q1776" s="29"/>
      <c r="R1776" s="85" t="s">
        <v>2</v>
      </c>
      <c r="S1776" s="85" t="s">
        <v>2</v>
      </c>
      <c r="T1776" s="117" t="str">
        <f t="shared" si="162"/>
        <v>ja</v>
      </c>
      <c r="U1776" s="117" t="str">
        <f t="shared" si="163"/>
        <v>ja</v>
      </c>
      <c r="V1776" s="142" t="s">
        <v>4577</v>
      </c>
      <c r="W1776" s="118">
        <f t="shared" si="164"/>
        <v>2</v>
      </c>
      <c r="X1776" s="117" t="str">
        <f t="shared" si="165"/>
        <v>OK</v>
      </c>
      <c r="Y1776" s="117" t="str">
        <f t="shared" si="166"/>
        <v>keine</v>
      </c>
      <c r="Z1776" s="117" t="str">
        <f t="shared" si="167"/>
        <v>OK</v>
      </c>
    </row>
    <row r="1777" spans="1:26" s="117" customFormat="1" ht="12.75" hidden="1" customHeight="1" x14ac:dyDescent="0.35">
      <c r="A1777" s="29" t="s">
        <v>4021</v>
      </c>
      <c r="B1777" s="1" t="s">
        <v>628</v>
      </c>
      <c r="C1777" s="29" t="s">
        <v>3</v>
      </c>
      <c r="D1777" s="29" t="s">
        <v>3</v>
      </c>
      <c r="E1777" s="29" t="s">
        <v>2</v>
      </c>
      <c r="F1777" s="29" t="s">
        <v>2</v>
      </c>
      <c r="G1777" s="29" t="s">
        <v>2</v>
      </c>
      <c r="H1777" s="29" t="s">
        <v>2</v>
      </c>
      <c r="I1777" s="29" t="s">
        <v>2</v>
      </c>
      <c r="J1777" s="30" t="s">
        <v>2</v>
      </c>
      <c r="K1777" s="29" t="s">
        <v>2</v>
      </c>
      <c r="L1777" s="29" t="s">
        <v>3</v>
      </c>
      <c r="M1777" s="29" t="s">
        <v>2</v>
      </c>
      <c r="N1777" s="29" t="s">
        <v>3</v>
      </c>
      <c r="O1777" s="1" t="s">
        <v>2409</v>
      </c>
      <c r="P1777" s="29" t="s">
        <v>58</v>
      </c>
      <c r="Q1777" s="29"/>
      <c r="R1777" s="85" t="s">
        <v>2</v>
      </c>
      <c r="S1777" s="85" t="s">
        <v>2</v>
      </c>
      <c r="T1777" s="117" t="str">
        <f t="shared" si="162"/>
        <v>ja</v>
      </c>
      <c r="U1777" s="117" t="str">
        <f t="shared" si="163"/>
        <v>ja</v>
      </c>
      <c r="V1777" s="142" t="s">
        <v>4604</v>
      </c>
      <c r="W1777" s="118" t="str">
        <f t="shared" si="164"/>
        <v>nein</v>
      </c>
      <c r="X1777" s="117" t="str">
        <f t="shared" si="165"/>
        <v>OK</v>
      </c>
      <c r="Y1777" s="117" t="str">
        <f t="shared" si="166"/>
        <v>1194/1199</v>
      </c>
      <c r="Z1777" s="117" t="str">
        <f t="shared" si="167"/>
        <v>OK</v>
      </c>
    </row>
    <row r="1778" spans="1:26" s="117" customFormat="1" ht="12.75" hidden="1" customHeight="1" x14ac:dyDescent="0.35">
      <c r="A1778" s="29" t="s">
        <v>4022</v>
      </c>
      <c r="B1778" s="1" t="s">
        <v>1652</v>
      </c>
      <c r="C1778" s="29" t="s">
        <v>3</v>
      </c>
      <c r="D1778" s="29" t="s">
        <v>3</v>
      </c>
      <c r="E1778" s="29" t="s">
        <v>2</v>
      </c>
      <c r="F1778" s="29" t="s">
        <v>2</v>
      </c>
      <c r="G1778" s="29" t="s">
        <v>2</v>
      </c>
      <c r="H1778" s="29" t="s">
        <v>2</v>
      </c>
      <c r="I1778" s="29" t="s">
        <v>3</v>
      </c>
      <c r="J1778" s="30">
        <v>1</v>
      </c>
      <c r="K1778" s="29" t="s">
        <v>2</v>
      </c>
      <c r="L1778" s="29" t="s">
        <v>2</v>
      </c>
      <c r="M1778" s="29" t="s">
        <v>2</v>
      </c>
      <c r="N1778" s="29" t="s">
        <v>3</v>
      </c>
      <c r="O1778" s="1"/>
      <c r="P1778" s="29" t="s">
        <v>4</v>
      </c>
      <c r="Q1778" s="29"/>
      <c r="R1778" s="85" t="s">
        <v>2</v>
      </c>
      <c r="S1778" s="85" t="s">
        <v>2</v>
      </c>
      <c r="T1778" s="117" t="str">
        <f t="shared" si="162"/>
        <v>ja</v>
      </c>
      <c r="U1778" s="117" t="str">
        <f t="shared" si="163"/>
        <v>ja</v>
      </c>
      <c r="V1778" s="142" t="s">
        <v>4594</v>
      </c>
      <c r="W1778" s="118">
        <f t="shared" si="164"/>
        <v>1</v>
      </c>
      <c r="X1778" s="117" t="str">
        <f t="shared" si="165"/>
        <v>OK</v>
      </c>
      <c r="Y1778" s="117" t="str">
        <f t="shared" si="166"/>
        <v>keine</v>
      </c>
      <c r="Z1778" s="117" t="str">
        <f t="shared" si="167"/>
        <v>OK</v>
      </c>
    </row>
    <row r="1779" spans="1:26" s="117" customFormat="1" ht="12.75" hidden="1" customHeight="1" x14ac:dyDescent="0.35">
      <c r="A1779" s="29" t="s">
        <v>4023</v>
      </c>
      <c r="B1779" s="1" t="s">
        <v>715</v>
      </c>
      <c r="C1779" s="29" t="s">
        <v>3</v>
      </c>
      <c r="D1779" s="29" t="s">
        <v>3</v>
      </c>
      <c r="E1779" s="29" t="s">
        <v>2</v>
      </c>
      <c r="F1779" s="29" t="s">
        <v>2</v>
      </c>
      <c r="G1779" s="29" t="s">
        <v>2</v>
      </c>
      <c r="H1779" s="29" t="s">
        <v>2</v>
      </c>
      <c r="I1779" s="134" t="s">
        <v>3</v>
      </c>
      <c r="J1779" s="134">
        <v>1</v>
      </c>
      <c r="K1779" s="29" t="s">
        <v>2</v>
      </c>
      <c r="L1779" s="29" t="s">
        <v>2</v>
      </c>
      <c r="M1779" s="29" t="s">
        <v>2</v>
      </c>
      <c r="N1779" s="29" t="s">
        <v>3</v>
      </c>
      <c r="O1779" s="1"/>
      <c r="P1779" s="29" t="s">
        <v>4</v>
      </c>
      <c r="Q1779" s="29"/>
      <c r="R1779" s="85" t="s">
        <v>2</v>
      </c>
      <c r="S1779" s="85" t="s">
        <v>2</v>
      </c>
      <c r="T1779" s="117" t="str">
        <f t="shared" si="162"/>
        <v>ja</v>
      </c>
      <c r="U1779" s="117" t="str">
        <f t="shared" si="163"/>
        <v>ja</v>
      </c>
      <c r="V1779" s="142" t="s">
        <v>4582</v>
      </c>
      <c r="W1779" s="118">
        <f t="shared" si="164"/>
        <v>1</v>
      </c>
      <c r="X1779" s="117" t="str">
        <f t="shared" si="165"/>
        <v>OK</v>
      </c>
      <c r="Y1779" s="117" t="str">
        <f t="shared" si="166"/>
        <v>keine</v>
      </c>
      <c r="Z1779" s="117" t="str">
        <f t="shared" si="167"/>
        <v>OK</v>
      </c>
    </row>
    <row r="1780" spans="1:26" s="117" customFormat="1" ht="12.75" hidden="1" customHeight="1" x14ac:dyDescent="0.35">
      <c r="A1780" s="29" t="s">
        <v>4024</v>
      </c>
      <c r="B1780" s="1" t="s">
        <v>716</v>
      </c>
      <c r="C1780" s="29" t="s">
        <v>3</v>
      </c>
      <c r="D1780" s="29" t="s">
        <v>3</v>
      </c>
      <c r="E1780" s="29" t="s">
        <v>2</v>
      </c>
      <c r="F1780" s="29" t="s">
        <v>2</v>
      </c>
      <c r="G1780" s="29" t="s">
        <v>2</v>
      </c>
      <c r="H1780" s="29" t="s">
        <v>2</v>
      </c>
      <c r="I1780" s="134" t="s">
        <v>3</v>
      </c>
      <c r="J1780" s="134">
        <v>1</v>
      </c>
      <c r="K1780" s="29" t="s">
        <v>2</v>
      </c>
      <c r="L1780" s="29" t="s">
        <v>2</v>
      </c>
      <c r="M1780" s="29" t="s">
        <v>2</v>
      </c>
      <c r="N1780" s="29" t="s">
        <v>3</v>
      </c>
      <c r="O1780" s="1"/>
      <c r="P1780" s="29" t="s">
        <v>4</v>
      </c>
      <c r="Q1780" s="29"/>
      <c r="R1780" s="85" t="s">
        <v>2</v>
      </c>
      <c r="S1780" s="85" t="s">
        <v>2</v>
      </c>
      <c r="T1780" s="117" t="str">
        <f t="shared" si="162"/>
        <v>ja</v>
      </c>
      <c r="U1780" s="117" t="str">
        <f t="shared" si="163"/>
        <v>ja</v>
      </c>
      <c r="V1780" s="142" t="s">
        <v>4582</v>
      </c>
      <c r="W1780" s="118">
        <f t="shared" si="164"/>
        <v>1</v>
      </c>
      <c r="X1780" s="117" t="str">
        <f t="shared" si="165"/>
        <v>OK</v>
      </c>
      <c r="Y1780" s="117" t="str">
        <f t="shared" si="166"/>
        <v>keine</v>
      </c>
      <c r="Z1780" s="117" t="str">
        <f t="shared" si="167"/>
        <v>OK</v>
      </c>
    </row>
    <row r="1781" spans="1:26" s="117" customFormat="1" ht="12.75" hidden="1" customHeight="1" x14ac:dyDescent="0.35">
      <c r="A1781" s="29" t="s">
        <v>4025</v>
      </c>
      <c r="B1781" s="1" t="s">
        <v>398</v>
      </c>
      <c r="C1781" s="29" t="s">
        <v>3</v>
      </c>
      <c r="D1781" s="29" t="s">
        <v>3</v>
      </c>
      <c r="E1781" s="29" t="s">
        <v>2</v>
      </c>
      <c r="F1781" s="29" t="s">
        <v>2</v>
      </c>
      <c r="G1781" s="29" t="s">
        <v>2</v>
      </c>
      <c r="H1781" s="29" t="s">
        <v>2</v>
      </c>
      <c r="I1781" s="29" t="s">
        <v>3</v>
      </c>
      <c r="J1781" s="30">
        <v>1</v>
      </c>
      <c r="K1781" s="29" t="s">
        <v>2</v>
      </c>
      <c r="L1781" s="29" t="s">
        <v>2</v>
      </c>
      <c r="M1781" s="29" t="s">
        <v>2</v>
      </c>
      <c r="N1781" s="29" t="s">
        <v>3</v>
      </c>
      <c r="O1781" s="1"/>
      <c r="P1781" s="29" t="s">
        <v>4</v>
      </c>
      <c r="Q1781" s="29"/>
      <c r="R1781" s="85" t="s">
        <v>3</v>
      </c>
      <c r="S1781" s="85" t="s">
        <v>3</v>
      </c>
      <c r="T1781" s="117" t="str">
        <f t="shared" si="162"/>
        <v>ja</v>
      </c>
      <c r="U1781" s="117" t="str">
        <f t="shared" si="163"/>
        <v>ja</v>
      </c>
      <c r="V1781" s="142" t="s">
        <v>4576</v>
      </c>
      <c r="W1781" s="118">
        <f t="shared" si="164"/>
        <v>1</v>
      </c>
      <c r="X1781" s="117" t="str">
        <f t="shared" si="165"/>
        <v>OK</v>
      </c>
      <c r="Y1781" s="117" t="str">
        <f t="shared" si="166"/>
        <v>keine</v>
      </c>
      <c r="Z1781" s="117" t="str">
        <f t="shared" si="167"/>
        <v>OK</v>
      </c>
    </row>
    <row r="1782" spans="1:26" s="117" customFormat="1" ht="12.75" hidden="1" customHeight="1" x14ac:dyDescent="0.35">
      <c r="A1782" s="29" t="s">
        <v>4026</v>
      </c>
      <c r="B1782" s="1" t="s">
        <v>1831</v>
      </c>
      <c r="C1782" s="29" t="s">
        <v>2</v>
      </c>
      <c r="D1782" s="29" t="s">
        <v>2</v>
      </c>
      <c r="E1782" s="29" t="s">
        <v>2</v>
      </c>
      <c r="F1782" s="29" t="s">
        <v>2</v>
      </c>
      <c r="G1782" s="29" t="s">
        <v>2</v>
      </c>
      <c r="H1782" s="29" t="s">
        <v>3</v>
      </c>
      <c r="I1782" s="29" t="s">
        <v>2</v>
      </c>
      <c r="J1782" s="30" t="s">
        <v>2</v>
      </c>
      <c r="K1782" s="29" t="s">
        <v>2</v>
      </c>
      <c r="L1782" s="29" t="s">
        <v>2</v>
      </c>
      <c r="M1782" s="29" t="s">
        <v>2</v>
      </c>
      <c r="N1782" s="29" t="s">
        <v>2</v>
      </c>
      <c r="O1782" s="1" t="s">
        <v>2411</v>
      </c>
      <c r="P1782" s="29" t="s">
        <v>59</v>
      </c>
      <c r="Q1782" s="29"/>
      <c r="R1782" s="85" t="s">
        <v>2</v>
      </c>
      <c r="S1782" s="85" t="s">
        <v>2</v>
      </c>
      <c r="T1782" s="117" t="str">
        <f t="shared" si="162"/>
        <v>ja</v>
      </c>
      <c r="U1782" s="117" t="str">
        <f t="shared" si="163"/>
        <v>nein</v>
      </c>
      <c r="V1782" s="142" t="s">
        <v>2411</v>
      </c>
      <c r="W1782" s="118" t="str">
        <f t="shared" si="164"/>
        <v>nein</v>
      </c>
      <c r="X1782" s="117" t="str">
        <f t="shared" si="165"/>
        <v>OK</v>
      </c>
      <c r="Y1782" s="117" t="str">
        <f t="shared" si="166"/>
        <v>nicht FK (Vereins-RS)</v>
      </c>
      <c r="Z1782" s="117" t="str">
        <f t="shared" si="167"/>
        <v>OK</v>
      </c>
    </row>
    <row r="1783" spans="1:26" s="117" customFormat="1" ht="12.75" hidden="1" customHeight="1" x14ac:dyDescent="0.35">
      <c r="A1783" s="29" t="s">
        <v>4027</v>
      </c>
      <c r="B1783" s="1" t="s">
        <v>1315</v>
      </c>
      <c r="C1783" s="29" t="s">
        <v>3</v>
      </c>
      <c r="D1783" s="29" t="s">
        <v>3</v>
      </c>
      <c r="E1783" s="29" t="s">
        <v>2</v>
      </c>
      <c r="F1783" s="29" t="s">
        <v>2</v>
      </c>
      <c r="G1783" s="29" t="s">
        <v>2</v>
      </c>
      <c r="H1783" s="29" t="s">
        <v>2</v>
      </c>
      <c r="I1783" s="29" t="s">
        <v>3</v>
      </c>
      <c r="J1783" s="30">
        <v>1</v>
      </c>
      <c r="K1783" s="29" t="s">
        <v>2</v>
      </c>
      <c r="L1783" s="29" t="s">
        <v>2</v>
      </c>
      <c r="M1783" s="29" t="s">
        <v>2</v>
      </c>
      <c r="N1783" s="29" t="s">
        <v>3</v>
      </c>
      <c r="O1783" s="1"/>
      <c r="P1783" s="29" t="s">
        <v>4</v>
      </c>
      <c r="Q1783" s="29"/>
      <c r="R1783" s="85" t="s">
        <v>2</v>
      </c>
      <c r="S1783" s="85" t="s">
        <v>2</v>
      </c>
      <c r="T1783" s="117" t="str">
        <f t="shared" si="162"/>
        <v>ja</v>
      </c>
      <c r="U1783" s="117" t="str">
        <f t="shared" si="163"/>
        <v>ja</v>
      </c>
      <c r="V1783" s="142" t="s">
        <v>4580</v>
      </c>
      <c r="W1783" s="118">
        <f t="shared" si="164"/>
        <v>1</v>
      </c>
      <c r="X1783" s="117" t="str">
        <f t="shared" si="165"/>
        <v>OK</v>
      </c>
      <c r="Y1783" s="117" t="str">
        <f t="shared" si="166"/>
        <v>keine</v>
      </c>
      <c r="Z1783" s="117" t="str">
        <f t="shared" si="167"/>
        <v>OK</v>
      </c>
    </row>
    <row r="1784" spans="1:26" s="117" customFormat="1" ht="12.75" hidden="1" customHeight="1" x14ac:dyDescent="0.35">
      <c r="A1784" s="29" t="s">
        <v>4028</v>
      </c>
      <c r="B1784" s="1" t="s">
        <v>1316</v>
      </c>
      <c r="C1784" s="29" t="s">
        <v>3</v>
      </c>
      <c r="D1784" s="29" t="s">
        <v>3</v>
      </c>
      <c r="E1784" s="29" t="s">
        <v>2</v>
      </c>
      <c r="F1784" s="29" t="s">
        <v>2</v>
      </c>
      <c r="G1784" s="29" t="s">
        <v>2</v>
      </c>
      <c r="H1784" s="29" t="s">
        <v>2</v>
      </c>
      <c r="I1784" s="29" t="s">
        <v>3</v>
      </c>
      <c r="J1784" s="30">
        <v>1</v>
      </c>
      <c r="K1784" s="29" t="s">
        <v>2</v>
      </c>
      <c r="L1784" s="29" t="s">
        <v>2</v>
      </c>
      <c r="M1784" s="29" t="s">
        <v>2</v>
      </c>
      <c r="N1784" s="29" t="s">
        <v>3</v>
      </c>
      <c r="O1784" s="1"/>
      <c r="P1784" s="29" t="s">
        <v>4</v>
      </c>
      <c r="Q1784" s="29"/>
      <c r="R1784" s="85" t="s">
        <v>2</v>
      </c>
      <c r="S1784" s="85" t="s">
        <v>2</v>
      </c>
      <c r="T1784" s="117" t="str">
        <f t="shared" si="162"/>
        <v>ja</v>
      </c>
      <c r="U1784" s="117" t="str">
        <f t="shared" si="163"/>
        <v>ja</v>
      </c>
      <c r="V1784" s="142" t="s">
        <v>4580</v>
      </c>
      <c r="W1784" s="118">
        <f t="shared" si="164"/>
        <v>1</v>
      </c>
      <c r="X1784" s="117" t="str">
        <f t="shared" si="165"/>
        <v>OK</v>
      </c>
      <c r="Y1784" s="117" t="str">
        <f t="shared" si="166"/>
        <v>keine</v>
      </c>
      <c r="Z1784" s="117" t="str">
        <f t="shared" si="167"/>
        <v>OK</v>
      </c>
    </row>
    <row r="1785" spans="1:26" s="117" customFormat="1" ht="12.75" hidden="1" customHeight="1" x14ac:dyDescent="0.35">
      <c r="A1785" s="29" t="s">
        <v>4029</v>
      </c>
      <c r="B1785" s="1" t="s">
        <v>717</v>
      </c>
      <c r="C1785" s="29" t="s">
        <v>3</v>
      </c>
      <c r="D1785" s="29" t="s">
        <v>3</v>
      </c>
      <c r="E1785" s="29" t="s">
        <v>2</v>
      </c>
      <c r="F1785" s="29" t="s">
        <v>2</v>
      </c>
      <c r="G1785" s="29" t="s">
        <v>2</v>
      </c>
      <c r="H1785" s="29" t="s">
        <v>2</v>
      </c>
      <c r="I1785" s="30" t="s">
        <v>3</v>
      </c>
      <c r="J1785" s="30">
        <v>2</v>
      </c>
      <c r="K1785" s="29" t="s">
        <v>2</v>
      </c>
      <c r="L1785" s="29" t="s">
        <v>2</v>
      </c>
      <c r="M1785" s="29" t="s">
        <v>2</v>
      </c>
      <c r="N1785" s="29" t="s">
        <v>3</v>
      </c>
      <c r="O1785" s="1"/>
      <c r="P1785" s="29" t="s">
        <v>4</v>
      </c>
      <c r="Q1785" s="29"/>
      <c r="R1785" s="85" t="s">
        <v>2</v>
      </c>
      <c r="S1785" s="85" t="s">
        <v>2</v>
      </c>
      <c r="T1785" s="117" t="str">
        <f t="shared" si="162"/>
        <v>ja</v>
      </c>
      <c r="U1785" s="117" t="str">
        <f t="shared" si="163"/>
        <v>ja</v>
      </c>
      <c r="V1785" s="142" t="s">
        <v>4598</v>
      </c>
      <c r="W1785" s="118">
        <f t="shared" si="164"/>
        <v>2</v>
      </c>
      <c r="X1785" s="117" t="str">
        <f t="shared" si="165"/>
        <v>OK</v>
      </c>
      <c r="Y1785" s="117" t="str">
        <f t="shared" si="166"/>
        <v>keine</v>
      </c>
      <c r="Z1785" s="117" t="str">
        <f t="shared" si="167"/>
        <v>OK</v>
      </c>
    </row>
    <row r="1786" spans="1:26" s="117" customFormat="1" ht="12.75" hidden="1" customHeight="1" x14ac:dyDescent="0.35">
      <c r="A1786" s="29" t="s">
        <v>4030</v>
      </c>
      <c r="B1786" s="1" t="s">
        <v>718</v>
      </c>
      <c r="C1786" s="29" t="s">
        <v>2</v>
      </c>
      <c r="D1786" s="29" t="s">
        <v>2</v>
      </c>
      <c r="E1786" s="29" t="s">
        <v>2</v>
      </c>
      <c r="F1786" s="29" t="s">
        <v>2</v>
      </c>
      <c r="G1786" s="29" t="s">
        <v>2</v>
      </c>
      <c r="H1786" s="29" t="s">
        <v>2</v>
      </c>
      <c r="I1786" s="30" t="s">
        <v>3</v>
      </c>
      <c r="J1786" s="30">
        <v>2</v>
      </c>
      <c r="K1786" s="29" t="s">
        <v>2</v>
      </c>
      <c r="L1786" s="29" t="s">
        <v>2</v>
      </c>
      <c r="M1786" s="29" t="s">
        <v>2</v>
      </c>
      <c r="N1786" s="29" t="s">
        <v>2</v>
      </c>
      <c r="O1786" s="1"/>
      <c r="P1786" s="29" t="s">
        <v>4</v>
      </c>
      <c r="Q1786" s="29"/>
      <c r="R1786" s="85" t="s">
        <v>2</v>
      </c>
      <c r="S1786" s="85" t="s">
        <v>2</v>
      </c>
      <c r="T1786" s="117" t="str">
        <f t="shared" si="162"/>
        <v>ja</v>
      </c>
      <c r="U1786" s="117" t="str">
        <f t="shared" si="163"/>
        <v>nein</v>
      </c>
      <c r="V1786" s="142" t="s">
        <v>4598</v>
      </c>
      <c r="W1786" s="118">
        <f t="shared" si="164"/>
        <v>2</v>
      </c>
      <c r="X1786" s="117" t="str">
        <f t="shared" si="165"/>
        <v>OK</v>
      </c>
      <c r="Y1786" s="117" t="str">
        <f t="shared" si="166"/>
        <v>keine</v>
      </c>
      <c r="Z1786" s="117" t="str">
        <f t="shared" si="167"/>
        <v>OK</v>
      </c>
    </row>
    <row r="1787" spans="1:26" s="117" customFormat="1" ht="12.75" hidden="1" customHeight="1" x14ac:dyDescent="0.35">
      <c r="A1787" s="29" t="s">
        <v>4031</v>
      </c>
      <c r="B1787" s="1" t="s">
        <v>399</v>
      </c>
      <c r="C1787" s="29" t="s">
        <v>3</v>
      </c>
      <c r="D1787" s="29" t="s">
        <v>3</v>
      </c>
      <c r="E1787" s="29" t="s">
        <v>2</v>
      </c>
      <c r="F1787" s="29" t="s">
        <v>2</v>
      </c>
      <c r="G1787" s="29" t="s">
        <v>2</v>
      </c>
      <c r="H1787" s="29" t="s">
        <v>2</v>
      </c>
      <c r="I1787" s="29" t="s">
        <v>3</v>
      </c>
      <c r="J1787" s="30">
        <v>1</v>
      </c>
      <c r="K1787" s="29" t="s">
        <v>2</v>
      </c>
      <c r="L1787" s="29" t="s">
        <v>2</v>
      </c>
      <c r="M1787" s="29" t="s">
        <v>2</v>
      </c>
      <c r="N1787" s="29" t="s">
        <v>3</v>
      </c>
      <c r="O1787" s="1"/>
      <c r="P1787" s="29" t="s">
        <v>4</v>
      </c>
      <c r="Q1787" s="29"/>
      <c r="R1787" s="85" t="s">
        <v>3</v>
      </c>
      <c r="S1787" s="85" t="s">
        <v>3</v>
      </c>
      <c r="T1787" s="117" t="str">
        <f t="shared" si="162"/>
        <v>ja</v>
      </c>
      <c r="U1787" s="117" t="str">
        <f t="shared" si="163"/>
        <v>ja</v>
      </c>
      <c r="V1787" s="142" t="s">
        <v>4576</v>
      </c>
      <c r="W1787" s="118">
        <f t="shared" si="164"/>
        <v>1</v>
      </c>
      <c r="X1787" s="117" t="str">
        <f t="shared" si="165"/>
        <v>OK</v>
      </c>
      <c r="Y1787" s="117" t="str">
        <f t="shared" si="166"/>
        <v>keine</v>
      </c>
      <c r="Z1787" s="117" t="str">
        <f t="shared" si="167"/>
        <v>OK</v>
      </c>
    </row>
    <row r="1788" spans="1:26" s="117" customFormat="1" ht="12.75" hidden="1" customHeight="1" x14ac:dyDescent="0.35">
      <c r="A1788" s="29" t="s">
        <v>4032</v>
      </c>
      <c r="B1788" s="1" t="s">
        <v>497</v>
      </c>
      <c r="C1788" s="29" t="s">
        <v>3</v>
      </c>
      <c r="D1788" s="29" t="s">
        <v>3</v>
      </c>
      <c r="E1788" s="29" t="s">
        <v>2</v>
      </c>
      <c r="F1788" s="29" t="s">
        <v>2</v>
      </c>
      <c r="G1788" s="29" t="s">
        <v>2</v>
      </c>
      <c r="H1788" s="29" t="s">
        <v>2</v>
      </c>
      <c r="I1788" s="29" t="s">
        <v>3</v>
      </c>
      <c r="J1788" s="30">
        <v>1</v>
      </c>
      <c r="K1788" s="29" t="s">
        <v>2</v>
      </c>
      <c r="L1788" s="29" t="s">
        <v>2</v>
      </c>
      <c r="M1788" s="29" t="s">
        <v>2</v>
      </c>
      <c r="N1788" s="29" t="s">
        <v>3</v>
      </c>
      <c r="O1788" s="1"/>
      <c r="P1788" s="29" t="s">
        <v>4</v>
      </c>
      <c r="Q1788" s="29"/>
      <c r="R1788" s="85" t="s">
        <v>2</v>
      </c>
      <c r="S1788" s="85" t="s">
        <v>2</v>
      </c>
      <c r="T1788" s="117" t="str">
        <f t="shared" si="162"/>
        <v>ja</v>
      </c>
      <c r="U1788" s="117" t="str">
        <f t="shared" si="163"/>
        <v>ja</v>
      </c>
      <c r="V1788" s="142" t="s">
        <v>4585</v>
      </c>
      <c r="W1788" s="118">
        <f t="shared" si="164"/>
        <v>1</v>
      </c>
      <c r="X1788" s="117" t="str">
        <f t="shared" si="165"/>
        <v>OK</v>
      </c>
      <c r="Y1788" s="117" t="str">
        <f t="shared" si="166"/>
        <v>keine</v>
      </c>
      <c r="Z1788" s="117" t="str">
        <f t="shared" si="167"/>
        <v>OK</v>
      </c>
    </row>
    <row r="1789" spans="1:26" s="117" customFormat="1" ht="12.75" hidden="1" customHeight="1" x14ac:dyDescent="0.35">
      <c r="A1789" s="29" t="s">
        <v>4033</v>
      </c>
      <c r="B1789" s="1" t="s">
        <v>719</v>
      </c>
      <c r="C1789" s="29" t="s">
        <v>3</v>
      </c>
      <c r="D1789" s="29" t="s">
        <v>3</v>
      </c>
      <c r="E1789" s="29" t="s">
        <v>2</v>
      </c>
      <c r="F1789" s="29" t="s">
        <v>2</v>
      </c>
      <c r="G1789" s="29" t="s">
        <v>2</v>
      </c>
      <c r="H1789" s="29" t="s">
        <v>2</v>
      </c>
      <c r="I1789" s="30" t="s">
        <v>3</v>
      </c>
      <c r="J1789" s="30">
        <v>2</v>
      </c>
      <c r="K1789" s="29" t="s">
        <v>2</v>
      </c>
      <c r="L1789" s="29" t="s">
        <v>2</v>
      </c>
      <c r="M1789" s="29" t="s">
        <v>2</v>
      </c>
      <c r="N1789" s="29" t="s">
        <v>3</v>
      </c>
      <c r="O1789" s="1"/>
      <c r="P1789" s="29" t="s">
        <v>4</v>
      </c>
      <c r="Q1789" s="29"/>
      <c r="R1789" s="85" t="s">
        <v>2</v>
      </c>
      <c r="S1789" s="85" t="s">
        <v>2</v>
      </c>
      <c r="T1789" s="117" t="str">
        <f t="shared" si="162"/>
        <v>ja</v>
      </c>
      <c r="U1789" s="117" t="str">
        <f t="shared" si="163"/>
        <v>ja</v>
      </c>
      <c r="V1789" s="142" t="s">
        <v>4598</v>
      </c>
      <c r="W1789" s="118">
        <f t="shared" si="164"/>
        <v>2</v>
      </c>
      <c r="X1789" s="117" t="str">
        <f t="shared" si="165"/>
        <v>OK</v>
      </c>
      <c r="Y1789" s="117" t="str">
        <f t="shared" si="166"/>
        <v>keine</v>
      </c>
      <c r="Z1789" s="117" t="str">
        <f t="shared" si="167"/>
        <v>OK</v>
      </c>
    </row>
    <row r="1790" spans="1:26" s="117" customFormat="1" ht="12.75" hidden="1" customHeight="1" x14ac:dyDescent="0.35">
      <c r="A1790" s="29" t="s">
        <v>4034</v>
      </c>
      <c r="B1790" s="1" t="s">
        <v>867</v>
      </c>
      <c r="C1790" s="29" t="s">
        <v>3</v>
      </c>
      <c r="D1790" s="29" t="s">
        <v>3</v>
      </c>
      <c r="E1790" s="29" t="s">
        <v>2</v>
      </c>
      <c r="F1790" s="29" t="s">
        <v>2</v>
      </c>
      <c r="G1790" s="29" t="s">
        <v>2</v>
      </c>
      <c r="H1790" s="29" t="s">
        <v>2</v>
      </c>
      <c r="I1790" s="29" t="s">
        <v>3</v>
      </c>
      <c r="J1790" s="30">
        <v>1</v>
      </c>
      <c r="K1790" s="29" t="s">
        <v>2</v>
      </c>
      <c r="L1790" s="29" t="s">
        <v>2</v>
      </c>
      <c r="M1790" s="29" t="s">
        <v>2</v>
      </c>
      <c r="N1790" s="29" t="s">
        <v>3</v>
      </c>
      <c r="O1790" s="1"/>
      <c r="P1790" s="29" t="s">
        <v>4</v>
      </c>
      <c r="Q1790" s="29"/>
      <c r="R1790" s="85" t="s">
        <v>2</v>
      </c>
      <c r="S1790" s="85" t="s">
        <v>2</v>
      </c>
      <c r="T1790" s="117" t="str">
        <f t="shared" si="162"/>
        <v>ja</v>
      </c>
      <c r="U1790" s="117" t="str">
        <f t="shared" si="163"/>
        <v>ja</v>
      </c>
      <c r="V1790" s="142" t="s">
        <v>4580</v>
      </c>
      <c r="W1790" s="118">
        <f t="shared" si="164"/>
        <v>1</v>
      </c>
      <c r="X1790" s="117" t="str">
        <f t="shared" si="165"/>
        <v>OK</v>
      </c>
      <c r="Y1790" s="117" t="str">
        <f t="shared" si="166"/>
        <v>keine</v>
      </c>
      <c r="Z1790" s="117" t="str">
        <f t="shared" si="167"/>
        <v>OK</v>
      </c>
    </row>
    <row r="1791" spans="1:26" s="117" customFormat="1" ht="12.75" hidden="1" customHeight="1" x14ac:dyDescent="0.35">
      <c r="A1791" s="29" t="s">
        <v>2230</v>
      </c>
      <c r="B1791" s="1" t="s">
        <v>2229</v>
      </c>
      <c r="C1791" s="29" t="s">
        <v>3</v>
      </c>
      <c r="D1791" s="29" t="s">
        <v>3</v>
      </c>
      <c r="E1791" s="29" t="s">
        <v>2</v>
      </c>
      <c r="F1791" s="29" t="s">
        <v>2</v>
      </c>
      <c r="G1791" s="29" t="s">
        <v>2</v>
      </c>
      <c r="H1791" s="29" t="s">
        <v>2</v>
      </c>
      <c r="I1791" s="29" t="s">
        <v>3</v>
      </c>
      <c r="J1791" s="30">
        <v>1</v>
      </c>
      <c r="K1791" s="29" t="s">
        <v>2</v>
      </c>
      <c r="L1791" s="29" t="s">
        <v>2</v>
      </c>
      <c r="M1791" s="29" t="s">
        <v>2</v>
      </c>
      <c r="N1791" s="29" t="s">
        <v>3</v>
      </c>
      <c r="O1791" s="1"/>
      <c r="P1791" s="29" t="s">
        <v>57</v>
      </c>
      <c r="Q1791" s="29"/>
      <c r="R1791" s="85" t="s">
        <v>2</v>
      </c>
      <c r="S1791" s="85" t="s">
        <v>2</v>
      </c>
      <c r="T1791" s="117" t="str">
        <f t="shared" si="162"/>
        <v>ja</v>
      </c>
      <c r="U1791" s="117" t="str">
        <f t="shared" si="163"/>
        <v>ja</v>
      </c>
      <c r="V1791" s="142" t="s">
        <v>4577</v>
      </c>
      <c r="W1791" s="118">
        <f t="shared" si="164"/>
        <v>1</v>
      </c>
      <c r="X1791" s="117" t="str">
        <f t="shared" si="165"/>
        <v>OK</v>
      </c>
      <c r="Y1791" s="117" t="str">
        <f t="shared" si="166"/>
        <v>1193/1207</v>
      </c>
      <c r="Z1791" s="117" t="str">
        <f t="shared" si="167"/>
        <v>OK</v>
      </c>
    </row>
    <row r="1792" spans="1:26" s="117" customFormat="1" ht="12.75" hidden="1" customHeight="1" x14ac:dyDescent="0.35">
      <c r="A1792" s="29" t="s">
        <v>4035</v>
      </c>
      <c r="B1792" s="1" t="s">
        <v>549</v>
      </c>
      <c r="C1792" s="29" t="s">
        <v>3</v>
      </c>
      <c r="D1792" s="29" t="s">
        <v>3</v>
      </c>
      <c r="E1792" s="29" t="s">
        <v>2</v>
      </c>
      <c r="F1792" s="29" t="s">
        <v>2</v>
      </c>
      <c r="G1792" s="29" t="s">
        <v>2</v>
      </c>
      <c r="H1792" s="29" t="s">
        <v>2</v>
      </c>
      <c r="I1792" s="29" t="s">
        <v>3</v>
      </c>
      <c r="J1792" s="30">
        <v>2</v>
      </c>
      <c r="K1792" s="29" t="s">
        <v>2</v>
      </c>
      <c r="L1792" s="29" t="s">
        <v>2</v>
      </c>
      <c r="M1792" s="29" t="s">
        <v>2</v>
      </c>
      <c r="N1792" s="29" t="s">
        <v>3</v>
      </c>
      <c r="O1792" s="1"/>
      <c r="P1792" s="29" t="s">
        <v>4</v>
      </c>
      <c r="Q1792" s="29"/>
      <c r="R1792" s="85" t="s">
        <v>2</v>
      </c>
      <c r="S1792" s="85" t="s">
        <v>2</v>
      </c>
      <c r="T1792" s="117" t="str">
        <f t="shared" si="162"/>
        <v>ja</v>
      </c>
      <c r="U1792" s="117" t="str">
        <f t="shared" si="163"/>
        <v>ja</v>
      </c>
      <c r="V1792" s="142" t="s">
        <v>4594</v>
      </c>
      <c r="W1792" s="118">
        <f t="shared" si="164"/>
        <v>2</v>
      </c>
      <c r="X1792" s="117" t="str">
        <f t="shared" si="165"/>
        <v>OK</v>
      </c>
      <c r="Y1792" s="117" t="str">
        <f t="shared" si="166"/>
        <v>keine</v>
      </c>
      <c r="Z1792" s="117" t="str">
        <f t="shared" si="167"/>
        <v>OK</v>
      </c>
    </row>
    <row r="1793" spans="1:26" s="117" customFormat="1" ht="12.75" hidden="1" customHeight="1" x14ac:dyDescent="0.35">
      <c r="A1793" s="29" t="s">
        <v>4036</v>
      </c>
      <c r="B1793" s="1" t="s">
        <v>1529</v>
      </c>
      <c r="C1793" s="29" t="s">
        <v>3</v>
      </c>
      <c r="D1793" s="29" t="s">
        <v>3</v>
      </c>
      <c r="E1793" s="29" t="s">
        <v>2</v>
      </c>
      <c r="F1793" s="29" t="s">
        <v>2</v>
      </c>
      <c r="G1793" s="29" t="s">
        <v>2</v>
      </c>
      <c r="H1793" s="29" t="s">
        <v>2</v>
      </c>
      <c r="I1793" s="29" t="s">
        <v>3</v>
      </c>
      <c r="J1793" s="30">
        <v>1</v>
      </c>
      <c r="K1793" s="29" t="s">
        <v>2</v>
      </c>
      <c r="L1793" s="29" t="s">
        <v>2</v>
      </c>
      <c r="M1793" s="29" t="s">
        <v>2</v>
      </c>
      <c r="N1793" s="29" t="s">
        <v>3</v>
      </c>
      <c r="O1793" s="1"/>
      <c r="P1793" s="29" t="s">
        <v>4</v>
      </c>
      <c r="Q1793" s="29"/>
      <c r="R1793" s="85" t="s">
        <v>2</v>
      </c>
      <c r="S1793" s="85" t="s">
        <v>2</v>
      </c>
      <c r="T1793" s="117" t="str">
        <f t="shared" si="162"/>
        <v>ja</v>
      </c>
      <c r="U1793" s="117" t="str">
        <f t="shared" si="163"/>
        <v>ja</v>
      </c>
      <c r="V1793" s="142" t="s">
        <v>4585</v>
      </c>
      <c r="W1793" s="118">
        <f t="shared" si="164"/>
        <v>1</v>
      </c>
      <c r="X1793" s="117" t="str">
        <f t="shared" si="165"/>
        <v>OK</v>
      </c>
      <c r="Y1793" s="117" t="str">
        <f t="shared" si="166"/>
        <v>keine</v>
      </c>
      <c r="Z1793" s="117" t="str">
        <f t="shared" si="167"/>
        <v>OK</v>
      </c>
    </row>
    <row r="1794" spans="1:26" s="117" customFormat="1" ht="12.75" hidden="1" customHeight="1" x14ac:dyDescent="0.35">
      <c r="A1794" s="29" t="s">
        <v>4037</v>
      </c>
      <c r="B1794" s="1" t="s">
        <v>1607</v>
      </c>
      <c r="C1794" s="29" t="s">
        <v>3</v>
      </c>
      <c r="D1794" s="29" t="s">
        <v>3</v>
      </c>
      <c r="E1794" s="29" t="s">
        <v>2</v>
      </c>
      <c r="F1794" s="29" t="s">
        <v>2</v>
      </c>
      <c r="G1794" s="29" t="s">
        <v>2</v>
      </c>
      <c r="H1794" s="29" t="s">
        <v>2</v>
      </c>
      <c r="I1794" s="29" t="s">
        <v>3</v>
      </c>
      <c r="J1794" s="30">
        <v>2</v>
      </c>
      <c r="K1794" s="29" t="s">
        <v>2</v>
      </c>
      <c r="L1794" s="29" t="s">
        <v>2</v>
      </c>
      <c r="M1794" s="29" t="s">
        <v>2</v>
      </c>
      <c r="N1794" s="29" t="s">
        <v>3</v>
      </c>
      <c r="O1794" s="1"/>
      <c r="P1794" s="29" t="s">
        <v>4</v>
      </c>
      <c r="Q1794" s="29"/>
      <c r="R1794" s="85" t="s">
        <v>3</v>
      </c>
      <c r="S1794" s="85" t="s">
        <v>3</v>
      </c>
      <c r="T1794" s="117" t="str">
        <f t="shared" ref="T1794:T1857" si="168">IF(AND(C1794="nein",D1794="nein",E1794="nein",F1794="nein",G1794="nein",H1794="nein",I1794="nein",K1794="nein",L1794="nein",M1794="nein",N1794="nein"),"nein","ja")</f>
        <v>ja</v>
      </c>
      <c r="U1794" s="117" t="str">
        <f t="shared" ref="U1794:U1857" si="169">IF(OR(C1794="ja",D1794="ja",G1794="ja",A1794="8100"),"ja","nein")</f>
        <v>ja</v>
      </c>
      <c r="V1794" s="142" t="s">
        <v>4596</v>
      </c>
      <c r="W1794" s="118">
        <f t="shared" si="164"/>
        <v>2</v>
      </c>
      <c r="X1794" s="117" t="str">
        <f t="shared" si="165"/>
        <v>OK</v>
      </c>
      <c r="Y1794" s="117" t="str">
        <f t="shared" si="166"/>
        <v>keine</v>
      </c>
      <c r="Z1794" s="117" t="str">
        <f t="shared" si="167"/>
        <v>OK</v>
      </c>
    </row>
    <row r="1795" spans="1:26" s="117" customFormat="1" ht="12.75" hidden="1" customHeight="1" x14ac:dyDescent="0.35">
      <c r="A1795" s="29" t="s">
        <v>4038</v>
      </c>
      <c r="B1795" s="1" t="s">
        <v>133</v>
      </c>
      <c r="C1795" s="29" t="s">
        <v>3</v>
      </c>
      <c r="D1795" s="29" t="s">
        <v>3</v>
      </c>
      <c r="E1795" s="29" t="s">
        <v>2</v>
      </c>
      <c r="F1795" s="29" t="s">
        <v>2</v>
      </c>
      <c r="G1795" s="29" t="s">
        <v>2</v>
      </c>
      <c r="H1795" s="29" t="s">
        <v>2</v>
      </c>
      <c r="I1795" s="29" t="s">
        <v>3</v>
      </c>
      <c r="J1795" s="30">
        <v>2</v>
      </c>
      <c r="K1795" s="29" t="s">
        <v>2</v>
      </c>
      <c r="L1795" s="29" t="s">
        <v>2</v>
      </c>
      <c r="M1795" s="29" t="s">
        <v>2</v>
      </c>
      <c r="N1795" s="29" t="s">
        <v>3</v>
      </c>
      <c r="O1795" s="1"/>
      <c r="P1795" s="29" t="s">
        <v>4</v>
      </c>
      <c r="Q1795" s="29"/>
      <c r="R1795" s="85" t="s">
        <v>3</v>
      </c>
      <c r="S1795" s="85" t="s">
        <v>3</v>
      </c>
      <c r="T1795" s="117" t="str">
        <f t="shared" si="168"/>
        <v>ja</v>
      </c>
      <c r="U1795" s="117" t="str">
        <f t="shared" si="169"/>
        <v>ja</v>
      </c>
      <c r="V1795" s="142" t="s">
        <v>4603</v>
      </c>
      <c r="W1795" s="118">
        <f t="shared" ref="W1795:W1858" si="170">J1795</f>
        <v>2</v>
      </c>
      <c r="X1795" s="117" t="str">
        <f t="shared" ref="X1795:X1858" si="171">IF(J1795=W1795,"OK","NICHT OK!")</f>
        <v>OK</v>
      </c>
      <c r="Y1795" s="117" t="str">
        <f t="shared" ref="Y1795:Y1858" si="172">P1795</f>
        <v>keine</v>
      </c>
      <c r="Z1795" s="117" t="str">
        <f t="shared" ref="Z1795:Z1858" si="173">IF(P1795=Y1795,"OK","NICHT OK!")</f>
        <v>OK</v>
      </c>
    </row>
    <row r="1796" spans="1:26" s="117" customFormat="1" ht="12.75" hidden="1" customHeight="1" x14ac:dyDescent="0.35">
      <c r="A1796" s="29" t="s">
        <v>4039</v>
      </c>
      <c r="B1796" s="1" t="s">
        <v>1705</v>
      </c>
      <c r="C1796" s="29" t="s">
        <v>3</v>
      </c>
      <c r="D1796" s="29" t="s">
        <v>3</v>
      </c>
      <c r="E1796" s="29" t="s">
        <v>2</v>
      </c>
      <c r="F1796" s="29" t="s">
        <v>2</v>
      </c>
      <c r="G1796" s="29" t="s">
        <v>2</v>
      </c>
      <c r="H1796" s="29" t="s">
        <v>2</v>
      </c>
      <c r="I1796" s="29" t="s">
        <v>3</v>
      </c>
      <c r="J1796" s="30">
        <v>2</v>
      </c>
      <c r="K1796" s="29" t="s">
        <v>2</v>
      </c>
      <c r="L1796" s="29" t="s">
        <v>2</v>
      </c>
      <c r="M1796" s="29" t="s">
        <v>2</v>
      </c>
      <c r="N1796" s="29" t="s">
        <v>3</v>
      </c>
      <c r="O1796" s="1"/>
      <c r="P1796" s="29" t="s">
        <v>57</v>
      </c>
      <c r="Q1796" s="29"/>
      <c r="R1796" s="85" t="s">
        <v>3</v>
      </c>
      <c r="S1796" s="85" t="s">
        <v>3</v>
      </c>
      <c r="T1796" s="117" t="str">
        <f t="shared" si="168"/>
        <v>ja</v>
      </c>
      <c r="U1796" s="117" t="str">
        <f t="shared" si="169"/>
        <v>ja</v>
      </c>
      <c r="V1796" s="142" t="s">
        <v>4581</v>
      </c>
      <c r="W1796" s="118">
        <f t="shared" si="170"/>
        <v>2</v>
      </c>
      <c r="X1796" s="117" t="str">
        <f t="shared" si="171"/>
        <v>OK</v>
      </c>
      <c r="Y1796" s="117" t="str">
        <f t="shared" si="172"/>
        <v>1193/1207</v>
      </c>
      <c r="Z1796" s="117" t="str">
        <f t="shared" si="173"/>
        <v>OK</v>
      </c>
    </row>
    <row r="1797" spans="1:26" s="117" customFormat="1" ht="12.75" hidden="1" customHeight="1" x14ac:dyDescent="0.35">
      <c r="A1797" s="29" t="s">
        <v>4040</v>
      </c>
      <c r="B1797" s="1" t="s">
        <v>1425</v>
      </c>
      <c r="C1797" s="29" t="s">
        <v>3</v>
      </c>
      <c r="D1797" s="29" t="s">
        <v>3</v>
      </c>
      <c r="E1797" s="29" t="s">
        <v>2</v>
      </c>
      <c r="F1797" s="29" t="s">
        <v>2</v>
      </c>
      <c r="G1797" s="29" t="s">
        <v>2</v>
      </c>
      <c r="H1797" s="29" t="s">
        <v>2</v>
      </c>
      <c r="I1797" s="29" t="s">
        <v>2</v>
      </c>
      <c r="J1797" s="30" t="s">
        <v>2</v>
      </c>
      <c r="K1797" s="29" t="s">
        <v>2</v>
      </c>
      <c r="L1797" s="29" t="s">
        <v>3</v>
      </c>
      <c r="M1797" s="29" t="s">
        <v>2</v>
      </c>
      <c r="N1797" s="29" t="s">
        <v>3</v>
      </c>
      <c r="O1797" s="1" t="s">
        <v>2409</v>
      </c>
      <c r="P1797" s="29" t="s">
        <v>58</v>
      </c>
      <c r="Q1797" s="29"/>
      <c r="R1797" s="85" t="s">
        <v>2</v>
      </c>
      <c r="S1797" s="85" t="s">
        <v>2</v>
      </c>
      <c r="T1797" s="117" t="str">
        <f t="shared" si="168"/>
        <v>ja</v>
      </c>
      <c r="U1797" s="117" t="str">
        <f t="shared" si="169"/>
        <v>ja</v>
      </c>
      <c r="V1797" s="142" t="s">
        <v>4604</v>
      </c>
      <c r="W1797" s="118" t="str">
        <f t="shared" si="170"/>
        <v>nein</v>
      </c>
      <c r="X1797" s="117" t="str">
        <f t="shared" si="171"/>
        <v>OK</v>
      </c>
      <c r="Y1797" s="117" t="str">
        <f t="shared" si="172"/>
        <v>1194/1199</v>
      </c>
      <c r="Z1797" s="117" t="str">
        <f t="shared" si="173"/>
        <v>OK</v>
      </c>
    </row>
    <row r="1798" spans="1:26" s="117" customFormat="1" ht="12.75" hidden="1" customHeight="1" x14ac:dyDescent="0.35">
      <c r="A1798" s="29" t="s">
        <v>4041</v>
      </c>
      <c r="B1798" s="1" t="s">
        <v>1426</v>
      </c>
      <c r="C1798" s="29" t="s">
        <v>3</v>
      </c>
      <c r="D1798" s="29" t="s">
        <v>3</v>
      </c>
      <c r="E1798" s="29" t="s">
        <v>2</v>
      </c>
      <c r="F1798" s="29" t="s">
        <v>2</v>
      </c>
      <c r="G1798" s="29" t="s">
        <v>2</v>
      </c>
      <c r="H1798" s="29" t="s">
        <v>2</v>
      </c>
      <c r="I1798" s="29" t="s">
        <v>2</v>
      </c>
      <c r="J1798" s="30" t="s">
        <v>2</v>
      </c>
      <c r="K1798" s="29" t="s">
        <v>2</v>
      </c>
      <c r="L1798" s="29" t="s">
        <v>3</v>
      </c>
      <c r="M1798" s="29" t="s">
        <v>2</v>
      </c>
      <c r="N1798" s="29" t="s">
        <v>3</v>
      </c>
      <c r="O1798" s="1" t="s">
        <v>2409</v>
      </c>
      <c r="P1798" s="29" t="s">
        <v>58</v>
      </c>
      <c r="Q1798" s="29"/>
      <c r="R1798" s="85" t="s">
        <v>2</v>
      </c>
      <c r="S1798" s="85" t="s">
        <v>2</v>
      </c>
      <c r="T1798" s="117" t="str">
        <f t="shared" si="168"/>
        <v>ja</v>
      </c>
      <c r="U1798" s="117" t="str">
        <f t="shared" si="169"/>
        <v>ja</v>
      </c>
      <c r="V1798" s="142" t="s">
        <v>4604</v>
      </c>
      <c r="W1798" s="118" t="str">
        <f t="shared" si="170"/>
        <v>nein</v>
      </c>
      <c r="X1798" s="117" t="str">
        <f t="shared" si="171"/>
        <v>OK</v>
      </c>
      <c r="Y1798" s="117" t="str">
        <f t="shared" si="172"/>
        <v>1194/1199</v>
      </c>
      <c r="Z1798" s="117" t="str">
        <f t="shared" si="173"/>
        <v>OK</v>
      </c>
    </row>
    <row r="1799" spans="1:26" s="117" customFormat="1" ht="12.75" hidden="1" customHeight="1" x14ac:dyDescent="0.35">
      <c r="A1799" s="29" t="s">
        <v>4042</v>
      </c>
      <c r="B1799" s="1" t="s">
        <v>1427</v>
      </c>
      <c r="C1799" s="29" t="s">
        <v>3</v>
      </c>
      <c r="D1799" s="29" t="s">
        <v>3</v>
      </c>
      <c r="E1799" s="29" t="s">
        <v>2</v>
      </c>
      <c r="F1799" s="29" t="s">
        <v>2</v>
      </c>
      <c r="G1799" s="29" t="s">
        <v>2</v>
      </c>
      <c r="H1799" s="29" t="s">
        <v>2</v>
      </c>
      <c r="I1799" s="29" t="s">
        <v>2</v>
      </c>
      <c r="J1799" s="30" t="s">
        <v>2</v>
      </c>
      <c r="K1799" s="29" t="s">
        <v>2</v>
      </c>
      <c r="L1799" s="29" t="s">
        <v>3</v>
      </c>
      <c r="M1799" s="29" t="s">
        <v>2</v>
      </c>
      <c r="N1799" s="29" t="s">
        <v>3</v>
      </c>
      <c r="O1799" s="1" t="s">
        <v>2409</v>
      </c>
      <c r="P1799" s="29" t="s">
        <v>58</v>
      </c>
      <c r="Q1799" s="29"/>
      <c r="R1799" s="85" t="s">
        <v>2</v>
      </c>
      <c r="S1799" s="85" t="s">
        <v>2</v>
      </c>
      <c r="T1799" s="117" t="str">
        <f t="shared" si="168"/>
        <v>ja</v>
      </c>
      <c r="U1799" s="117" t="str">
        <f t="shared" si="169"/>
        <v>ja</v>
      </c>
      <c r="V1799" s="142" t="s">
        <v>4604</v>
      </c>
      <c r="W1799" s="118" t="str">
        <f t="shared" si="170"/>
        <v>nein</v>
      </c>
      <c r="X1799" s="117" t="str">
        <f t="shared" si="171"/>
        <v>OK</v>
      </c>
      <c r="Y1799" s="117" t="str">
        <f t="shared" si="172"/>
        <v>1194/1199</v>
      </c>
      <c r="Z1799" s="117" t="str">
        <f t="shared" si="173"/>
        <v>OK</v>
      </c>
    </row>
    <row r="1800" spans="1:26" s="117" customFormat="1" ht="12.75" hidden="1" customHeight="1" x14ac:dyDescent="0.35">
      <c r="A1800" s="29" t="s">
        <v>4043</v>
      </c>
      <c r="B1800" s="1" t="s">
        <v>1428</v>
      </c>
      <c r="C1800" s="29" t="s">
        <v>3</v>
      </c>
      <c r="D1800" s="29" t="s">
        <v>3</v>
      </c>
      <c r="E1800" s="29" t="s">
        <v>2</v>
      </c>
      <c r="F1800" s="29" t="s">
        <v>2</v>
      </c>
      <c r="G1800" s="29" t="s">
        <v>2</v>
      </c>
      <c r="H1800" s="29" t="s">
        <v>2</v>
      </c>
      <c r="I1800" s="29" t="s">
        <v>2</v>
      </c>
      <c r="J1800" s="30" t="s">
        <v>2</v>
      </c>
      <c r="K1800" s="29" t="s">
        <v>2</v>
      </c>
      <c r="L1800" s="29" t="s">
        <v>3</v>
      </c>
      <c r="M1800" s="29" t="s">
        <v>2</v>
      </c>
      <c r="N1800" s="29" t="s">
        <v>3</v>
      </c>
      <c r="O1800" s="1" t="s">
        <v>2409</v>
      </c>
      <c r="P1800" s="29" t="s">
        <v>58</v>
      </c>
      <c r="Q1800" s="29"/>
      <c r="R1800" s="85" t="s">
        <v>2</v>
      </c>
      <c r="S1800" s="85" t="s">
        <v>2</v>
      </c>
      <c r="T1800" s="117" t="str">
        <f t="shared" si="168"/>
        <v>ja</v>
      </c>
      <c r="U1800" s="117" t="str">
        <f t="shared" si="169"/>
        <v>ja</v>
      </c>
      <c r="V1800" s="142" t="s">
        <v>4604</v>
      </c>
      <c r="W1800" s="118" t="str">
        <f t="shared" si="170"/>
        <v>nein</v>
      </c>
      <c r="X1800" s="117" t="str">
        <f t="shared" si="171"/>
        <v>OK</v>
      </c>
      <c r="Y1800" s="117" t="str">
        <f t="shared" si="172"/>
        <v>1194/1199</v>
      </c>
      <c r="Z1800" s="117" t="str">
        <f t="shared" si="173"/>
        <v>OK</v>
      </c>
    </row>
    <row r="1801" spans="1:26" s="117" customFormat="1" ht="12.75" hidden="1" customHeight="1" x14ac:dyDescent="0.35">
      <c r="A1801" s="29" t="s">
        <v>4044</v>
      </c>
      <c r="B1801" s="1" t="s">
        <v>1873</v>
      </c>
      <c r="C1801" s="29" t="s">
        <v>3</v>
      </c>
      <c r="D1801" s="29" t="s">
        <v>3</v>
      </c>
      <c r="E1801" s="29" t="s">
        <v>2</v>
      </c>
      <c r="F1801" s="29" t="s">
        <v>2</v>
      </c>
      <c r="G1801" s="29" t="s">
        <v>2</v>
      </c>
      <c r="H1801" s="29" t="s">
        <v>2</v>
      </c>
      <c r="I1801" s="29" t="s">
        <v>3</v>
      </c>
      <c r="J1801" s="30">
        <v>1</v>
      </c>
      <c r="K1801" s="29" t="s">
        <v>2</v>
      </c>
      <c r="L1801" s="29" t="s">
        <v>2</v>
      </c>
      <c r="M1801" s="29" t="s">
        <v>2</v>
      </c>
      <c r="N1801" s="29" t="s">
        <v>3</v>
      </c>
      <c r="O1801" s="1"/>
      <c r="P1801" s="29">
        <v>300</v>
      </c>
      <c r="Q1801" s="29"/>
      <c r="R1801" s="85" t="s">
        <v>3</v>
      </c>
      <c r="S1801" s="85" t="s">
        <v>3</v>
      </c>
      <c r="T1801" s="117" t="str">
        <f t="shared" si="168"/>
        <v>ja</v>
      </c>
      <c r="U1801" s="117" t="str">
        <f t="shared" si="169"/>
        <v>ja</v>
      </c>
      <c r="V1801" s="142" t="s">
        <v>4598</v>
      </c>
      <c r="W1801" s="118">
        <f t="shared" si="170"/>
        <v>1</v>
      </c>
      <c r="X1801" s="117" t="str">
        <f t="shared" si="171"/>
        <v>OK</v>
      </c>
      <c r="Y1801" s="117">
        <f t="shared" si="172"/>
        <v>300</v>
      </c>
      <c r="Z1801" s="117" t="str">
        <f t="shared" si="173"/>
        <v>OK</v>
      </c>
    </row>
    <row r="1802" spans="1:26" s="117" customFormat="1" ht="12.75" hidden="1" customHeight="1" x14ac:dyDescent="0.35">
      <c r="A1802" s="29" t="s">
        <v>4045</v>
      </c>
      <c r="B1802" s="1" t="s">
        <v>820</v>
      </c>
      <c r="C1802" s="29" t="s">
        <v>3</v>
      </c>
      <c r="D1802" s="29" t="s">
        <v>3</v>
      </c>
      <c r="E1802" s="29" t="s">
        <v>2</v>
      </c>
      <c r="F1802" s="29" t="s">
        <v>2</v>
      </c>
      <c r="G1802" s="29" t="s">
        <v>2</v>
      </c>
      <c r="H1802" s="29" t="s">
        <v>2</v>
      </c>
      <c r="I1802" s="133" t="s">
        <v>3</v>
      </c>
      <c r="J1802" s="134">
        <v>3</v>
      </c>
      <c r="K1802" s="29" t="s">
        <v>2</v>
      </c>
      <c r="L1802" s="29" t="s">
        <v>2</v>
      </c>
      <c r="M1802" s="29" t="s">
        <v>2</v>
      </c>
      <c r="N1802" s="29" t="s">
        <v>3</v>
      </c>
      <c r="O1802" s="1"/>
      <c r="P1802" s="29" t="s">
        <v>4</v>
      </c>
      <c r="Q1802" s="29"/>
      <c r="R1802" s="85" t="s">
        <v>2</v>
      </c>
      <c r="S1802" s="85" t="s">
        <v>2</v>
      </c>
      <c r="T1802" s="117" t="str">
        <f t="shared" si="168"/>
        <v>ja</v>
      </c>
      <c r="U1802" s="117" t="str">
        <f t="shared" si="169"/>
        <v>ja</v>
      </c>
      <c r="V1802" s="142" t="s">
        <v>4590</v>
      </c>
      <c r="W1802" s="118">
        <f t="shared" si="170"/>
        <v>3</v>
      </c>
      <c r="X1802" s="117" t="str">
        <f t="shared" si="171"/>
        <v>OK</v>
      </c>
      <c r="Y1802" s="117" t="str">
        <f t="shared" si="172"/>
        <v>keine</v>
      </c>
      <c r="Z1802" s="117" t="str">
        <f t="shared" si="173"/>
        <v>OK</v>
      </c>
    </row>
    <row r="1803" spans="1:26" s="117" customFormat="1" ht="12.75" hidden="1" customHeight="1" x14ac:dyDescent="0.35">
      <c r="A1803" s="29" t="s">
        <v>4046</v>
      </c>
      <c r="B1803" s="1" t="s">
        <v>550</v>
      </c>
      <c r="C1803" s="29" t="s">
        <v>3</v>
      </c>
      <c r="D1803" s="29" t="s">
        <v>3</v>
      </c>
      <c r="E1803" s="29" t="s">
        <v>2</v>
      </c>
      <c r="F1803" s="29" t="s">
        <v>2</v>
      </c>
      <c r="G1803" s="29" t="s">
        <v>2</v>
      </c>
      <c r="H1803" s="29" t="s">
        <v>2</v>
      </c>
      <c r="I1803" s="29" t="s">
        <v>3</v>
      </c>
      <c r="J1803" s="30">
        <v>2</v>
      </c>
      <c r="K1803" s="29" t="s">
        <v>2</v>
      </c>
      <c r="L1803" s="29" t="s">
        <v>2</v>
      </c>
      <c r="M1803" s="29" t="s">
        <v>2</v>
      </c>
      <c r="N1803" s="29" t="s">
        <v>3</v>
      </c>
      <c r="O1803" s="1"/>
      <c r="P1803" s="29" t="s">
        <v>4</v>
      </c>
      <c r="Q1803" s="29"/>
      <c r="R1803" s="85" t="s">
        <v>2</v>
      </c>
      <c r="S1803" s="85" t="s">
        <v>2</v>
      </c>
      <c r="T1803" s="117" t="str">
        <f t="shared" si="168"/>
        <v>ja</v>
      </c>
      <c r="U1803" s="117" t="str">
        <f t="shared" si="169"/>
        <v>ja</v>
      </c>
      <c r="V1803" s="142" t="s">
        <v>4594</v>
      </c>
      <c r="W1803" s="118">
        <f t="shared" si="170"/>
        <v>2</v>
      </c>
      <c r="X1803" s="117" t="str">
        <f t="shared" si="171"/>
        <v>OK</v>
      </c>
      <c r="Y1803" s="117" t="str">
        <f t="shared" si="172"/>
        <v>keine</v>
      </c>
      <c r="Z1803" s="117" t="str">
        <f t="shared" si="173"/>
        <v>OK</v>
      </c>
    </row>
    <row r="1804" spans="1:26" s="117" customFormat="1" ht="12.75" hidden="1" customHeight="1" x14ac:dyDescent="0.35">
      <c r="A1804" s="29" t="s">
        <v>4047</v>
      </c>
      <c r="B1804" s="1" t="s">
        <v>1359</v>
      </c>
      <c r="C1804" s="29" t="s">
        <v>3</v>
      </c>
      <c r="D1804" s="29" t="s">
        <v>3</v>
      </c>
      <c r="E1804" s="29" t="s">
        <v>2</v>
      </c>
      <c r="F1804" s="29" t="s">
        <v>2</v>
      </c>
      <c r="G1804" s="29" t="s">
        <v>2</v>
      </c>
      <c r="H1804" s="29" t="s">
        <v>2</v>
      </c>
      <c r="I1804" s="133" t="s">
        <v>3</v>
      </c>
      <c r="J1804" s="134">
        <v>1</v>
      </c>
      <c r="K1804" s="29" t="s">
        <v>2</v>
      </c>
      <c r="L1804" s="29" t="s">
        <v>2</v>
      </c>
      <c r="M1804" s="29" t="s">
        <v>2</v>
      </c>
      <c r="N1804" s="29" t="s">
        <v>3</v>
      </c>
      <c r="O1804" s="1"/>
      <c r="P1804" s="29" t="s">
        <v>4</v>
      </c>
      <c r="Q1804" s="29"/>
      <c r="R1804" s="85" t="s">
        <v>2</v>
      </c>
      <c r="S1804" s="85" t="s">
        <v>2</v>
      </c>
      <c r="T1804" s="117" t="str">
        <f t="shared" si="168"/>
        <v>ja</v>
      </c>
      <c r="U1804" s="117" t="str">
        <f t="shared" si="169"/>
        <v>ja</v>
      </c>
      <c r="V1804" s="142" t="s">
        <v>4607</v>
      </c>
      <c r="W1804" s="118">
        <f t="shared" si="170"/>
        <v>1</v>
      </c>
      <c r="X1804" s="117" t="str">
        <f t="shared" si="171"/>
        <v>OK</v>
      </c>
      <c r="Y1804" s="117" t="str">
        <f t="shared" si="172"/>
        <v>keine</v>
      </c>
      <c r="Z1804" s="117" t="str">
        <f t="shared" si="173"/>
        <v>OK</v>
      </c>
    </row>
    <row r="1805" spans="1:26" s="117" customFormat="1" ht="12.75" hidden="1" customHeight="1" x14ac:dyDescent="0.35">
      <c r="A1805" s="29">
        <v>11997</v>
      </c>
      <c r="B1805" s="1" t="s">
        <v>4618</v>
      </c>
      <c r="C1805" s="29" t="s">
        <v>3</v>
      </c>
      <c r="D1805" s="29" t="s">
        <v>3</v>
      </c>
      <c r="E1805" s="29" t="s">
        <v>2</v>
      </c>
      <c r="F1805" s="29" t="s">
        <v>2</v>
      </c>
      <c r="G1805" s="29" t="s">
        <v>2</v>
      </c>
      <c r="H1805" s="29" t="s">
        <v>2</v>
      </c>
      <c r="I1805" s="29" t="s">
        <v>3</v>
      </c>
      <c r="J1805" s="29">
        <v>4</v>
      </c>
      <c r="K1805" s="29" t="s">
        <v>2</v>
      </c>
      <c r="L1805" s="29" t="s">
        <v>2</v>
      </c>
      <c r="M1805" s="29" t="s">
        <v>2</v>
      </c>
      <c r="N1805" s="29" t="s">
        <v>3</v>
      </c>
      <c r="O1805" s="1" t="s">
        <v>2412</v>
      </c>
      <c r="P1805" s="29" t="s">
        <v>4619</v>
      </c>
      <c r="Q1805" s="29"/>
      <c r="R1805" s="85" t="s">
        <v>3</v>
      </c>
      <c r="S1805" s="85" t="s">
        <v>3</v>
      </c>
      <c r="T1805" s="117" t="str">
        <f t="shared" si="168"/>
        <v>ja</v>
      </c>
      <c r="U1805" s="117" t="str">
        <f t="shared" si="169"/>
        <v>ja</v>
      </c>
      <c r="V1805" s="142" t="s">
        <v>4622</v>
      </c>
      <c r="W1805" s="118">
        <f t="shared" si="170"/>
        <v>4</v>
      </c>
      <c r="X1805" s="117" t="str">
        <f t="shared" si="171"/>
        <v>OK</v>
      </c>
      <c r="Y1805" s="117" t="str">
        <f t="shared" si="172"/>
        <v>1192/1193/1207/1195</v>
      </c>
      <c r="Z1805" s="117" t="str">
        <f t="shared" si="173"/>
        <v>OK</v>
      </c>
    </row>
    <row r="1806" spans="1:26" s="117" customFormat="1" ht="12.75" hidden="1" customHeight="1" x14ac:dyDescent="0.35">
      <c r="A1806" s="29" t="s">
        <v>4048</v>
      </c>
      <c r="B1806" s="1" t="s">
        <v>604</v>
      </c>
      <c r="C1806" s="29" t="s">
        <v>3</v>
      </c>
      <c r="D1806" s="29" t="s">
        <v>3</v>
      </c>
      <c r="E1806" s="29" t="s">
        <v>2</v>
      </c>
      <c r="F1806" s="29" t="s">
        <v>2</v>
      </c>
      <c r="G1806" s="29" t="s">
        <v>2</v>
      </c>
      <c r="H1806" s="29" t="s">
        <v>2</v>
      </c>
      <c r="I1806" s="29" t="s">
        <v>3</v>
      </c>
      <c r="J1806" s="30">
        <v>1</v>
      </c>
      <c r="K1806" s="29" t="s">
        <v>2</v>
      </c>
      <c r="L1806" s="29" t="s">
        <v>2</v>
      </c>
      <c r="M1806" s="29" t="s">
        <v>2</v>
      </c>
      <c r="N1806" s="29" t="s">
        <v>3</v>
      </c>
      <c r="O1806" s="1"/>
      <c r="P1806" s="29" t="s">
        <v>4</v>
      </c>
      <c r="Q1806" s="29"/>
      <c r="R1806" s="85" t="s">
        <v>3</v>
      </c>
      <c r="S1806" s="85" t="s">
        <v>3</v>
      </c>
      <c r="T1806" s="117" t="str">
        <f t="shared" si="168"/>
        <v>ja</v>
      </c>
      <c r="U1806" s="117" t="str">
        <f t="shared" si="169"/>
        <v>ja</v>
      </c>
      <c r="V1806" s="142" t="s">
        <v>4585</v>
      </c>
      <c r="W1806" s="118">
        <f t="shared" si="170"/>
        <v>1</v>
      </c>
      <c r="X1806" s="117" t="str">
        <f t="shared" si="171"/>
        <v>OK</v>
      </c>
      <c r="Y1806" s="117" t="str">
        <f t="shared" si="172"/>
        <v>keine</v>
      </c>
      <c r="Z1806" s="117" t="str">
        <f t="shared" si="173"/>
        <v>OK</v>
      </c>
    </row>
    <row r="1807" spans="1:26" s="117" customFormat="1" ht="12.75" hidden="1" customHeight="1" x14ac:dyDescent="0.35">
      <c r="A1807" s="29" t="s">
        <v>4049</v>
      </c>
      <c r="B1807" s="1" t="s">
        <v>1620</v>
      </c>
      <c r="C1807" s="29" t="s">
        <v>3</v>
      </c>
      <c r="D1807" s="29" t="s">
        <v>3</v>
      </c>
      <c r="E1807" s="29" t="s">
        <v>2</v>
      </c>
      <c r="F1807" s="29" t="s">
        <v>2</v>
      </c>
      <c r="G1807" s="29" t="s">
        <v>2</v>
      </c>
      <c r="H1807" s="29" t="s">
        <v>2</v>
      </c>
      <c r="I1807" s="29" t="s">
        <v>3</v>
      </c>
      <c r="J1807" s="30">
        <v>1</v>
      </c>
      <c r="K1807" s="29" t="s">
        <v>2</v>
      </c>
      <c r="L1807" s="29" t="s">
        <v>2</v>
      </c>
      <c r="M1807" s="29" t="s">
        <v>2</v>
      </c>
      <c r="N1807" s="29" t="s">
        <v>3</v>
      </c>
      <c r="O1807" s="1"/>
      <c r="P1807" s="29" t="s">
        <v>4</v>
      </c>
      <c r="Q1807" s="29"/>
      <c r="R1807" s="85" t="s">
        <v>3</v>
      </c>
      <c r="S1807" s="85" t="s">
        <v>3</v>
      </c>
      <c r="T1807" s="117" t="str">
        <f t="shared" si="168"/>
        <v>ja</v>
      </c>
      <c r="U1807" s="117" t="str">
        <f t="shared" si="169"/>
        <v>ja</v>
      </c>
      <c r="V1807" s="142" t="s">
        <v>4591</v>
      </c>
      <c r="W1807" s="118">
        <f t="shared" si="170"/>
        <v>1</v>
      </c>
      <c r="X1807" s="117" t="str">
        <f t="shared" si="171"/>
        <v>OK</v>
      </c>
      <c r="Y1807" s="117" t="str">
        <f t="shared" si="172"/>
        <v>keine</v>
      </c>
      <c r="Z1807" s="117" t="str">
        <f t="shared" si="173"/>
        <v>OK</v>
      </c>
    </row>
    <row r="1808" spans="1:26" s="117" customFormat="1" ht="12.75" hidden="1" customHeight="1" x14ac:dyDescent="0.35">
      <c r="A1808" s="29" t="s">
        <v>4050</v>
      </c>
      <c r="B1808" s="1" t="s">
        <v>255</v>
      </c>
      <c r="C1808" s="29" t="s">
        <v>3</v>
      </c>
      <c r="D1808" s="29" t="s">
        <v>3</v>
      </c>
      <c r="E1808" s="29" t="s">
        <v>2</v>
      </c>
      <c r="F1808" s="29" t="s">
        <v>2</v>
      </c>
      <c r="G1808" s="29" t="s">
        <v>2</v>
      </c>
      <c r="H1808" s="29" t="s">
        <v>2</v>
      </c>
      <c r="I1808" s="29" t="s">
        <v>3</v>
      </c>
      <c r="J1808" s="30">
        <v>1</v>
      </c>
      <c r="K1808" s="29" t="s">
        <v>2</v>
      </c>
      <c r="L1808" s="29" t="s">
        <v>2</v>
      </c>
      <c r="M1808" s="29" t="s">
        <v>2</v>
      </c>
      <c r="N1808" s="29" t="s">
        <v>3</v>
      </c>
      <c r="O1808" s="1"/>
      <c r="P1808" s="29" t="s">
        <v>4</v>
      </c>
      <c r="Q1808" s="29"/>
      <c r="R1808" s="85" t="s">
        <v>2</v>
      </c>
      <c r="S1808" s="85" t="s">
        <v>2</v>
      </c>
      <c r="T1808" s="117" t="str">
        <f t="shared" si="168"/>
        <v>ja</v>
      </c>
      <c r="U1808" s="117" t="str">
        <f t="shared" si="169"/>
        <v>ja</v>
      </c>
      <c r="V1808" s="142" t="s">
        <v>4580</v>
      </c>
      <c r="W1808" s="118">
        <f t="shared" si="170"/>
        <v>1</v>
      </c>
      <c r="X1808" s="117" t="str">
        <f t="shared" si="171"/>
        <v>OK</v>
      </c>
      <c r="Y1808" s="117" t="str">
        <f t="shared" si="172"/>
        <v>keine</v>
      </c>
      <c r="Z1808" s="117" t="str">
        <f t="shared" si="173"/>
        <v>OK</v>
      </c>
    </row>
    <row r="1809" spans="1:26" s="115" customFormat="1" ht="12.75" hidden="1" customHeight="1" x14ac:dyDescent="0.35">
      <c r="A1809" s="29" t="s">
        <v>4051</v>
      </c>
      <c r="B1809" s="1" t="s">
        <v>1621</v>
      </c>
      <c r="C1809" s="29" t="s">
        <v>3</v>
      </c>
      <c r="D1809" s="29" t="s">
        <v>3</v>
      </c>
      <c r="E1809" s="29" t="s">
        <v>2</v>
      </c>
      <c r="F1809" s="29" t="s">
        <v>2</v>
      </c>
      <c r="G1809" s="29" t="s">
        <v>2</v>
      </c>
      <c r="H1809" s="29" t="s">
        <v>2</v>
      </c>
      <c r="I1809" s="29" t="s">
        <v>3</v>
      </c>
      <c r="J1809" s="30">
        <v>1</v>
      </c>
      <c r="K1809" s="29" t="s">
        <v>2</v>
      </c>
      <c r="L1809" s="29" t="s">
        <v>2</v>
      </c>
      <c r="M1809" s="29" t="s">
        <v>2</v>
      </c>
      <c r="N1809" s="29" t="s">
        <v>3</v>
      </c>
      <c r="O1809" s="1"/>
      <c r="P1809" s="29" t="s">
        <v>57</v>
      </c>
      <c r="Q1809" s="29"/>
      <c r="R1809" s="85" t="s">
        <v>3</v>
      </c>
      <c r="S1809" s="85" t="s">
        <v>3</v>
      </c>
      <c r="T1809" s="117" t="str">
        <f t="shared" si="168"/>
        <v>ja</v>
      </c>
      <c r="U1809" s="117" t="str">
        <f t="shared" si="169"/>
        <v>ja</v>
      </c>
      <c r="V1809" s="142" t="s">
        <v>4591</v>
      </c>
      <c r="W1809" s="118">
        <f t="shared" si="170"/>
        <v>1</v>
      </c>
      <c r="X1809" s="117" t="str">
        <f t="shared" si="171"/>
        <v>OK</v>
      </c>
      <c r="Y1809" s="117" t="str">
        <f t="shared" si="172"/>
        <v>1193/1207</v>
      </c>
      <c r="Z1809" s="117" t="str">
        <f t="shared" si="173"/>
        <v>OK</v>
      </c>
    </row>
    <row r="1810" spans="1:26" s="115" customFormat="1" ht="12.75" hidden="1" customHeight="1" x14ac:dyDescent="0.35">
      <c r="A1810" s="29" t="s">
        <v>4052</v>
      </c>
      <c r="B1810" s="1" t="s">
        <v>1199</v>
      </c>
      <c r="C1810" s="29" t="s">
        <v>3</v>
      </c>
      <c r="D1810" s="29" t="s">
        <v>3</v>
      </c>
      <c r="E1810" s="29" t="s">
        <v>2</v>
      </c>
      <c r="F1810" s="29" t="s">
        <v>2</v>
      </c>
      <c r="G1810" s="29" t="s">
        <v>2</v>
      </c>
      <c r="H1810" s="29" t="s">
        <v>2</v>
      </c>
      <c r="I1810" s="29" t="s">
        <v>3</v>
      </c>
      <c r="J1810" s="30">
        <v>2</v>
      </c>
      <c r="K1810" s="29" t="s">
        <v>2</v>
      </c>
      <c r="L1810" s="29" t="s">
        <v>2</v>
      </c>
      <c r="M1810" s="29" t="s">
        <v>2</v>
      </c>
      <c r="N1810" s="29" t="s">
        <v>3</v>
      </c>
      <c r="O1810" s="1"/>
      <c r="P1810" s="29" t="s">
        <v>57</v>
      </c>
      <c r="Q1810" s="29"/>
      <c r="R1810" s="85" t="s">
        <v>3</v>
      </c>
      <c r="S1810" s="85" t="s">
        <v>3</v>
      </c>
      <c r="T1810" s="117" t="str">
        <f t="shared" si="168"/>
        <v>ja</v>
      </c>
      <c r="U1810" s="117" t="str">
        <f t="shared" si="169"/>
        <v>ja</v>
      </c>
      <c r="V1810" s="142" t="s">
        <v>4591</v>
      </c>
      <c r="W1810" s="118">
        <f t="shared" si="170"/>
        <v>2</v>
      </c>
      <c r="X1810" s="117" t="str">
        <f t="shared" si="171"/>
        <v>OK</v>
      </c>
      <c r="Y1810" s="117" t="str">
        <f t="shared" si="172"/>
        <v>1193/1207</v>
      </c>
      <c r="Z1810" s="117" t="str">
        <f t="shared" si="173"/>
        <v>OK</v>
      </c>
    </row>
    <row r="1811" spans="1:26" s="115" customFormat="1" ht="12.75" hidden="1" customHeight="1" x14ac:dyDescent="0.35">
      <c r="A1811" s="29" t="s">
        <v>4053</v>
      </c>
      <c r="B1811" s="1" t="s">
        <v>825</v>
      </c>
      <c r="C1811" s="29" t="s">
        <v>3</v>
      </c>
      <c r="D1811" s="29" t="s">
        <v>3</v>
      </c>
      <c r="E1811" s="29" t="s">
        <v>2</v>
      </c>
      <c r="F1811" s="29" t="s">
        <v>2</v>
      </c>
      <c r="G1811" s="29" t="s">
        <v>2</v>
      </c>
      <c r="H1811" s="29" t="s">
        <v>2</v>
      </c>
      <c r="I1811" s="133" t="s">
        <v>3</v>
      </c>
      <c r="J1811" s="134">
        <v>2</v>
      </c>
      <c r="K1811" s="29" t="s">
        <v>2</v>
      </c>
      <c r="L1811" s="29" t="s">
        <v>2</v>
      </c>
      <c r="M1811" s="29" t="s">
        <v>2</v>
      </c>
      <c r="N1811" s="29" t="s">
        <v>3</v>
      </c>
      <c r="O1811" s="1"/>
      <c r="P1811" s="29" t="s">
        <v>57</v>
      </c>
      <c r="Q1811" s="29"/>
      <c r="R1811" s="85" t="s">
        <v>2</v>
      </c>
      <c r="S1811" s="85" t="s">
        <v>2</v>
      </c>
      <c r="T1811" s="117" t="str">
        <f t="shared" si="168"/>
        <v>ja</v>
      </c>
      <c r="U1811" s="117" t="str">
        <f t="shared" si="169"/>
        <v>ja</v>
      </c>
      <c r="V1811" s="142" t="s">
        <v>4602</v>
      </c>
      <c r="W1811" s="118">
        <f t="shared" si="170"/>
        <v>2</v>
      </c>
      <c r="X1811" s="117" t="str">
        <f t="shared" si="171"/>
        <v>OK</v>
      </c>
      <c r="Y1811" s="117" t="str">
        <f t="shared" si="172"/>
        <v>1193/1207</v>
      </c>
      <c r="Z1811" s="117" t="str">
        <f t="shared" si="173"/>
        <v>OK</v>
      </c>
    </row>
    <row r="1812" spans="1:26" s="115" customFormat="1" ht="12.75" hidden="1" customHeight="1" x14ac:dyDescent="0.35">
      <c r="A1812" s="29" t="s">
        <v>4054</v>
      </c>
      <c r="B1812" s="1" t="s">
        <v>1311</v>
      </c>
      <c r="C1812" s="29" t="s">
        <v>3</v>
      </c>
      <c r="D1812" s="29" t="s">
        <v>3</v>
      </c>
      <c r="E1812" s="29" t="s">
        <v>2</v>
      </c>
      <c r="F1812" s="29" t="s">
        <v>2</v>
      </c>
      <c r="G1812" s="29" t="s">
        <v>2</v>
      </c>
      <c r="H1812" s="29" t="s">
        <v>2</v>
      </c>
      <c r="I1812" s="29" t="s">
        <v>3</v>
      </c>
      <c r="J1812" s="30">
        <v>2</v>
      </c>
      <c r="K1812" s="29" t="s">
        <v>2</v>
      </c>
      <c r="L1812" s="29" t="s">
        <v>2</v>
      </c>
      <c r="M1812" s="29" t="s">
        <v>2</v>
      </c>
      <c r="N1812" s="29" t="s">
        <v>3</v>
      </c>
      <c r="O1812" s="1"/>
      <c r="P1812" s="29" t="s">
        <v>57</v>
      </c>
      <c r="Q1812" s="29"/>
      <c r="R1812" s="85" t="s">
        <v>3</v>
      </c>
      <c r="S1812" s="85" t="s">
        <v>3</v>
      </c>
      <c r="T1812" s="117" t="str">
        <f t="shared" si="168"/>
        <v>ja</v>
      </c>
      <c r="U1812" s="117" t="str">
        <f t="shared" si="169"/>
        <v>ja</v>
      </c>
      <c r="V1812" s="142" t="s">
        <v>4581</v>
      </c>
      <c r="W1812" s="118">
        <f t="shared" si="170"/>
        <v>2</v>
      </c>
      <c r="X1812" s="117" t="str">
        <f t="shared" si="171"/>
        <v>OK</v>
      </c>
      <c r="Y1812" s="117" t="str">
        <f t="shared" si="172"/>
        <v>1193/1207</v>
      </c>
      <c r="Z1812" s="117" t="str">
        <f t="shared" si="173"/>
        <v>OK</v>
      </c>
    </row>
    <row r="1813" spans="1:26" s="115" customFormat="1" ht="12.75" hidden="1" customHeight="1" x14ac:dyDescent="0.35">
      <c r="A1813" s="29" t="s">
        <v>4055</v>
      </c>
      <c r="B1813" s="1" t="s">
        <v>303</v>
      </c>
      <c r="C1813" s="29" t="s">
        <v>3</v>
      </c>
      <c r="D1813" s="29" t="s">
        <v>3</v>
      </c>
      <c r="E1813" s="29" t="s">
        <v>2</v>
      </c>
      <c r="F1813" s="29" t="s">
        <v>2</v>
      </c>
      <c r="G1813" s="29" t="s">
        <v>2</v>
      </c>
      <c r="H1813" s="29" t="s">
        <v>2</v>
      </c>
      <c r="I1813" s="29" t="s">
        <v>3</v>
      </c>
      <c r="J1813" s="30">
        <v>1</v>
      </c>
      <c r="K1813" s="29" t="s">
        <v>2</v>
      </c>
      <c r="L1813" s="29" t="s">
        <v>2</v>
      </c>
      <c r="M1813" s="29" t="s">
        <v>2</v>
      </c>
      <c r="N1813" s="29" t="s">
        <v>3</v>
      </c>
      <c r="O1813" s="1"/>
      <c r="P1813" s="29" t="s">
        <v>4</v>
      </c>
      <c r="Q1813" s="29"/>
      <c r="R1813" s="85" t="s">
        <v>2</v>
      </c>
      <c r="S1813" s="85" t="s">
        <v>2</v>
      </c>
      <c r="T1813" s="117" t="str">
        <f t="shared" si="168"/>
        <v>ja</v>
      </c>
      <c r="U1813" s="117" t="str">
        <f t="shared" si="169"/>
        <v>ja</v>
      </c>
      <c r="V1813" s="142" t="s">
        <v>4576</v>
      </c>
      <c r="W1813" s="118">
        <f t="shared" si="170"/>
        <v>1</v>
      </c>
      <c r="X1813" s="117" t="str">
        <f t="shared" si="171"/>
        <v>OK</v>
      </c>
      <c r="Y1813" s="117" t="str">
        <f t="shared" si="172"/>
        <v>keine</v>
      </c>
      <c r="Z1813" s="117" t="str">
        <f t="shared" si="173"/>
        <v>OK</v>
      </c>
    </row>
    <row r="1814" spans="1:26" s="115" customFormat="1" ht="12.75" hidden="1" customHeight="1" x14ac:dyDescent="0.35">
      <c r="A1814" s="29" t="s">
        <v>4056</v>
      </c>
      <c r="B1814" s="1" t="s">
        <v>1378</v>
      </c>
      <c r="C1814" s="29" t="s">
        <v>3</v>
      </c>
      <c r="D1814" s="29" t="s">
        <v>3</v>
      </c>
      <c r="E1814" s="29" t="s">
        <v>2</v>
      </c>
      <c r="F1814" s="29" t="s">
        <v>2</v>
      </c>
      <c r="G1814" s="29" t="s">
        <v>2</v>
      </c>
      <c r="H1814" s="29" t="s">
        <v>2</v>
      </c>
      <c r="I1814" s="29" t="s">
        <v>3</v>
      </c>
      <c r="J1814" s="30">
        <v>1</v>
      </c>
      <c r="K1814" s="29" t="s">
        <v>2</v>
      </c>
      <c r="L1814" s="29" t="s">
        <v>2</v>
      </c>
      <c r="M1814" s="29" t="s">
        <v>2</v>
      </c>
      <c r="N1814" s="29" t="s">
        <v>3</v>
      </c>
      <c r="O1814" s="1"/>
      <c r="P1814" s="29" t="s">
        <v>57</v>
      </c>
      <c r="Q1814" s="29"/>
      <c r="R1814" s="85" t="s">
        <v>3</v>
      </c>
      <c r="S1814" s="85" t="s">
        <v>3</v>
      </c>
      <c r="T1814" s="117" t="str">
        <f t="shared" si="168"/>
        <v>ja</v>
      </c>
      <c r="U1814" s="117" t="str">
        <f t="shared" si="169"/>
        <v>ja</v>
      </c>
      <c r="V1814" s="142" t="s">
        <v>4577</v>
      </c>
      <c r="W1814" s="118">
        <f t="shared" si="170"/>
        <v>1</v>
      </c>
      <c r="X1814" s="117" t="str">
        <f t="shared" si="171"/>
        <v>OK</v>
      </c>
      <c r="Y1814" s="117" t="str">
        <f t="shared" si="172"/>
        <v>1193/1207</v>
      </c>
      <c r="Z1814" s="117" t="str">
        <f t="shared" si="173"/>
        <v>OK</v>
      </c>
    </row>
    <row r="1815" spans="1:26" s="115" customFormat="1" ht="12.75" hidden="1" customHeight="1" x14ac:dyDescent="0.35">
      <c r="A1815" s="29" t="s">
        <v>4057</v>
      </c>
      <c r="B1815" s="1" t="s">
        <v>1325</v>
      </c>
      <c r="C1815" s="29" t="s">
        <v>3</v>
      </c>
      <c r="D1815" s="29" t="s">
        <v>3</v>
      </c>
      <c r="E1815" s="29" t="s">
        <v>2</v>
      </c>
      <c r="F1815" s="29" t="s">
        <v>2</v>
      </c>
      <c r="G1815" s="29" t="s">
        <v>2</v>
      </c>
      <c r="H1815" s="29" t="s">
        <v>2</v>
      </c>
      <c r="I1815" s="133" t="s">
        <v>3</v>
      </c>
      <c r="J1815" s="134">
        <v>1</v>
      </c>
      <c r="K1815" s="29" t="s">
        <v>2</v>
      </c>
      <c r="L1815" s="29" t="s">
        <v>2</v>
      </c>
      <c r="M1815" s="29" t="s">
        <v>2</v>
      </c>
      <c r="N1815" s="29" t="s">
        <v>3</v>
      </c>
      <c r="O1815" s="1"/>
      <c r="P1815" s="29" t="s">
        <v>4</v>
      </c>
      <c r="Q1815" s="29"/>
      <c r="R1815" s="85" t="s">
        <v>2</v>
      </c>
      <c r="S1815" s="85" t="s">
        <v>2</v>
      </c>
      <c r="T1815" s="117" t="str">
        <f t="shared" si="168"/>
        <v>ja</v>
      </c>
      <c r="U1815" s="117" t="str">
        <f t="shared" si="169"/>
        <v>ja</v>
      </c>
      <c r="V1815" s="142" t="s">
        <v>4606</v>
      </c>
      <c r="W1815" s="118">
        <f t="shared" si="170"/>
        <v>1</v>
      </c>
      <c r="X1815" s="117" t="str">
        <f t="shared" si="171"/>
        <v>OK</v>
      </c>
      <c r="Y1815" s="117" t="str">
        <f t="shared" si="172"/>
        <v>keine</v>
      </c>
      <c r="Z1815" s="117" t="str">
        <f t="shared" si="173"/>
        <v>OK</v>
      </c>
    </row>
    <row r="1816" spans="1:26" s="115" customFormat="1" ht="12.75" hidden="1" customHeight="1" x14ac:dyDescent="0.35">
      <c r="A1816" s="29" t="s">
        <v>4058</v>
      </c>
      <c r="B1816" s="1" t="s">
        <v>1476</v>
      </c>
      <c r="C1816" s="29" t="s">
        <v>3</v>
      </c>
      <c r="D1816" s="29" t="s">
        <v>3</v>
      </c>
      <c r="E1816" s="29" t="s">
        <v>2</v>
      </c>
      <c r="F1816" s="29" t="s">
        <v>2</v>
      </c>
      <c r="G1816" s="29" t="s">
        <v>2</v>
      </c>
      <c r="H1816" s="29" t="s">
        <v>2</v>
      </c>
      <c r="I1816" s="29" t="s">
        <v>3</v>
      </c>
      <c r="J1816" s="30">
        <v>1</v>
      </c>
      <c r="K1816" s="29" t="s">
        <v>2</v>
      </c>
      <c r="L1816" s="29" t="s">
        <v>2</v>
      </c>
      <c r="M1816" s="29" t="s">
        <v>2</v>
      </c>
      <c r="N1816" s="29" t="s">
        <v>3</v>
      </c>
      <c r="O1816" s="1"/>
      <c r="P1816" s="29" t="s">
        <v>4</v>
      </c>
      <c r="Q1816" s="29"/>
      <c r="R1816" s="85" t="s">
        <v>2</v>
      </c>
      <c r="S1816" s="85" t="s">
        <v>2</v>
      </c>
      <c r="T1816" s="117" t="str">
        <f t="shared" si="168"/>
        <v>ja</v>
      </c>
      <c r="U1816" s="117" t="str">
        <f t="shared" si="169"/>
        <v>ja</v>
      </c>
      <c r="V1816" s="142" t="s">
        <v>4586</v>
      </c>
      <c r="W1816" s="118">
        <f t="shared" si="170"/>
        <v>1</v>
      </c>
      <c r="X1816" s="117" t="str">
        <f t="shared" si="171"/>
        <v>OK</v>
      </c>
      <c r="Y1816" s="117" t="str">
        <f t="shared" si="172"/>
        <v>keine</v>
      </c>
      <c r="Z1816" s="117" t="str">
        <f t="shared" si="173"/>
        <v>OK</v>
      </c>
    </row>
    <row r="1817" spans="1:26" s="115" customFormat="1" ht="12.75" hidden="1" customHeight="1" x14ac:dyDescent="0.35">
      <c r="A1817" s="29" t="s">
        <v>4059</v>
      </c>
      <c r="B1817" s="1" t="s">
        <v>1379</v>
      </c>
      <c r="C1817" s="29" t="s">
        <v>3</v>
      </c>
      <c r="D1817" s="29" t="s">
        <v>3</v>
      </c>
      <c r="E1817" s="29" t="s">
        <v>2</v>
      </c>
      <c r="F1817" s="29" t="s">
        <v>2</v>
      </c>
      <c r="G1817" s="29" t="s">
        <v>2</v>
      </c>
      <c r="H1817" s="29" t="s">
        <v>2</v>
      </c>
      <c r="I1817" s="29" t="s">
        <v>3</v>
      </c>
      <c r="J1817" s="30">
        <v>1</v>
      </c>
      <c r="K1817" s="29" t="s">
        <v>2</v>
      </c>
      <c r="L1817" s="29" t="s">
        <v>2</v>
      </c>
      <c r="M1817" s="29" t="s">
        <v>2</v>
      </c>
      <c r="N1817" s="29" t="s">
        <v>3</v>
      </c>
      <c r="O1817" s="1"/>
      <c r="P1817" s="29" t="s">
        <v>57</v>
      </c>
      <c r="Q1817" s="29"/>
      <c r="R1817" s="85" t="s">
        <v>3</v>
      </c>
      <c r="S1817" s="85" t="s">
        <v>3</v>
      </c>
      <c r="T1817" s="117" t="str">
        <f t="shared" si="168"/>
        <v>ja</v>
      </c>
      <c r="U1817" s="117" t="str">
        <f t="shared" si="169"/>
        <v>ja</v>
      </c>
      <c r="V1817" s="142" t="s">
        <v>4577</v>
      </c>
      <c r="W1817" s="118">
        <f t="shared" si="170"/>
        <v>1</v>
      </c>
      <c r="X1817" s="117" t="str">
        <f t="shared" si="171"/>
        <v>OK</v>
      </c>
      <c r="Y1817" s="117" t="str">
        <f t="shared" si="172"/>
        <v>1193/1207</v>
      </c>
      <c r="Z1817" s="117" t="str">
        <f t="shared" si="173"/>
        <v>OK</v>
      </c>
    </row>
    <row r="1818" spans="1:26" s="115" customFormat="1" ht="12.75" hidden="1" customHeight="1" x14ac:dyDescent="0.35">
      <c r="A1818" s="29" t="s">
        <v>4060</v>
      </c>
      <c r="B1818" s="1" t="s">
        <v>906</v>
      </c>
      <c r="C1818" s="29" t="s">
        <v>2</v>
      </c>
      <c r="D1818" s="29" t="s">
        <v>2</v>
      </c>
      <c r="E1818" s="29" t="s">
        <v>2</v>
      </c>
      <c r="F1818" s="29" t="s">
        <v>2</v>
      </c>
      <c r="G1818" s="29" t="s">
        <v>2</v>
      </c>
      <c r="H1818" s="29" t="s">
        <v>2</v>
      </c>
      <c r="I1818" s="29" t="s">
        <v>2</v>
      </c>
      <c r="J1818" s="30" t="s">
        <v>2</v>
      </c>
      <c r="K1818" s="29" t="s">
        <v>2</v>
      </c>
      <c r="L1818" s="29" t="s">
        <v>2</v>
      </c>
      <c r="M1818" s="29" t="s">
        <v>2</v>
      </c>
      <c r="N1818" s="29" t="s">
        <v>2</v>
      </c>
      <c r="O1818" s="1" t="s">
        <v>2412</v>
      </c>
      <c r="P1818" s="29"/>
      <c r="Q1818" s="29"/>
      <c r="R1818" s="85" t="s">
        <v>2</v>
      </c>
      <c r="S1818" s="85" t="s">
        <v>2</v>
      </c>
      <c r="T1818" s="117" t="str">
        <f t="shared" si="168"/>
        <v>nein</v>
      </c>
      <c r="U1818" s="117" t="str">
        <f t="shared" si="169"/>
        <v>nein</v>
      </c>
      <c r="V1818" s="142" t="s">
        <v>4576</v>
      </c>
      <c r="W1818" s="118" t="str">
        <f t="shared" si="170"/>
        <v>nein</v>
      </c>
      <c r="X1818" s="117" t="str">
        <f t="shared" si="171"/>
        <v>OK</v>
      </c>
      <c r="Y1818" s="117">
        <f t="shared" si="172"/>
        <v>0</v>
      </c>
      <c r="Z1818" s="117" t="str">
        <f t="shared" si="173"/>
        <v>OK</v>
      </c>
    </row>
    <row r="1819" spans="1:26" s="115" customFormat="1" ht="12.75" hidden="1" customHeight="1" x14ac:dyDescent="0.35">
      <c r="A1819" s="29" t="s">
        <v>4061</v>
      </c>
      <c r="B1819" s="1" t="s">
        <v>134</v>
      </c>
      <c r="C1819" s="29" t="s">
        <v>3</v>
      </c>
      <c r="D1819" s="29" t="s">
        <v>3</v>
      </c>
      <c r="E1819" s="29" t="s">
        <v>2</v>
      </c>
      <c r="F1819" s="29" t="s">
        <v>2</v>
      </c>
      <c r="G1819" s="29" t="s">
        <v>2</v>
      </c>
      <c r="H1819" s="29" t="s">
        <v>2</v>
      </c>
      <c r="I1819" s="29" t="s">
        <v>3</v>
      </c>
      <c r="J1819" s="30">
        <v>1</v>
      </c>
      <c r="K1819" s="29" t="s">
        <v>2</v>
      </c>
      <c r="L1819" s="29" t="s">
        <v>2</v>
      </c>
      <c r="M1819" s="29" t="s">
        <v>2</v>
      </c>
      <c r="N1819" s="29" t="s">
        <v>3</v>
      </c>
      <c r="O1819" s="1"/>
      <c r="P1819" s="29" t="s">
        <v>4</v>
      </c>
      <c r="Q1819" s="29"/>
      <c r="R1819" s="85" t="s">
        <v>3</v>
      </c>
      <c r="S1819" s="85" t="s">
        <v>3</v>
      </c>
      <c r="T1819" s="117" t="str">
        <f t="shared" si="168"/>
        <v>ja</v>
      </c>
      <c r="U1819" s="117" t="str">
        <f t="shared" si="169"/>
        <v>ja</v>
      </c>
      <c r="V1819" s="142" t="s">
        <v>4576</v>
      </c>
      <c r="W1819" s="118">
        <f t="shared" si="170"/>
        <v>1</v>
      </c>
      <c r="X1819" s="117" t="str">
        <f t="shared" si="171"/>
        <v>OK</v>
      </c>
      <c r="Y1819" s="117" t="str">
        <f t="shared" si="172"/>
        <v>keine</v>
      </c>
      <c r="Z1819" s="117" t="str">
        <f t="shared" si="173"/>
        <v>OK</v>
      </c>
    </row>
    <row r="1820" spans="1:26" s="115" customFormat="1" ht="12.75" hidden="1" customHeight="1" x14ac:dyDescent="0.35">
      <c r="A1820" s="29" t="s">
        <v>4062</v>
      </c>
      <c r="B1820" s="1" t="s">
        <v>1326</v>
      </c>
      <c r="C1820" s="29" t="s">
        <v>3</v>
      </c>
      <c r="D1820" s="29" t="s">
        <v>3</v>
      </c>
      <c r="E1820" s="29" t="s">
        <v>2</v>
      </c>
      <c r="F1820" s="29" t="s">
        <v>2</v>
      </c>
      <c r="G1820" s="29" t="s">
        <v>2</v>
      </c>
      <c r="H1820" s="29" t="s">
        <v>2</v>
      </c>
      <c r="I1820" s="29" t="s">
        <v>3</v>
      </c>
      <c r="J1820" s="30">
        <v>2</v>
      </c>
      <c r="K1820" s="29" t="s">
        <v>2</v>
      </c>
      <c r="L1820" s="29" t="s">
        <v>2</v>
      </c>
      <c r="M1820" s="29" t="s">
        <v>2</v>
      </c>
      <c r="N1820" s="29" t="s">
        <v>3</v>
      </c>
      <c r="O1820" s="1"/>
      <c r="P1820" s="29" t="s">
        <v>4</v>
      </c>
      <c r="Q1820" s="29"/>
      <c r="R1820" s="85" t="s">
        <v>2</v>
      </c>
      <c r="S1820" s="85" t="s">
        <v>2</v>
      </c>
      <c r="T1820" s="117" t="str">
        <f t="shared" si="168"/>
        <v>ja</v>
      </c>
      <c r="U1820" s="117" t="str">
        <f t="shared" si="169"/>
        <v>ja</v>
      </c>
      <c r="V1820" s="142" t="s">
        <v>4594</v>
      </c>
      <c r="W1820" s="118">
        <f t="shared" si="170"/>
        <v>2</v>
      </c>
      <c r="X1820" s="117" t="str">
        <f t="shared" si="171"/>
        <v>OK</v>
      </c>
      <c r="Y1820" s="117" t="str">
        <f t="shared" si="172"/>
        <v>keine</v>
      </c>
      <c r="Z1820" s="117" t="str">
        <f t="shared" si="173"/>
        <v>OK</v>
      </c>
    </row>
    <row r="1821" spans="1:26" s="115" customFormat="1" ht="12.75" hidden="1" customHeight="1" x14ac:dyDescent="0.35">
      <c r="A1821" s="29" t="s">
        <v>4063</v>
      </c>
      <c r="B1821" s="1" t="s">
        <v>1328</v>
      </c>
      <c r="C1821" s="29" t="s">
        <v>3</v>
      </c>
      <c r="D1821" s="29" t="s">
        <v>3</v>
      </c>
      <c r="E1821" s="29" t="s">
        <v>2</v>
      </c>
      <c r="F1821" s="29" t="s">
        <v>2</v>
      </c>
      <c r="G1821" s="29" t="s">
        <v>2</v>
      </c>
      <c r="H1821" s="29" t="s">
        <v>2</v>
      </c>
      <c r="I1821" s="29" t="s">
        <v>3</v>
      </c>
      <c r="J1821" s="30">
        <v>1</v>
      </c>
      <c r="K1821" s="29" t="s">
        <v>2</v>
      </c>
      <c r="L1821" s="29" t="s">
        <v>2</v>
      </c>
      <c r="M1821" s="29" t="s">
        <v>2</v>
      </c>
      <c r="N1821" s="29" t="s">
        <v>3</v>
      </c>
      <c r="O1821" s="1"/>
      <c r="P1821" s="29" t="s">
        <v>4</v>
      </c>
      <c r="Q1821" s="29"/>
      <c r="R1821" s="85" t="s">
        <v>2</v>
      </c>
      <c r="S1821" s="85" t="s">
        <v>2</v>
      </c>
      <c r="T1821" s="117" t="str">
        <f t="shared" si="168"/>
        <v>ja</v>
      </c>
      <c r="U1821" s="117" t="str">
        <f t="shared" si="169"/>
        <v>ja</v>
      </c>
      <c r="V1821" s="142" t="s">
        <v>4576</v>
      </c>
      <c r="W1821" s="118">
        <f t="shared" si="170"/>
        <v>1</v>
      </c>
      <c r="X1821" s="117" t="str">
        <f t="shared" si="171"/>
        <v>OK</v>
      </c>
      <c r="Y1821" s="117" t="str">
        <f t="shared" si="172"/>
        <v>keine</v>
      </c>
      <c r="Z1821" s="117" t="str">
        <f t="shared" si="173"/>
        <v>OK</v>
      </c>
    </row>
    <row r="1822" spans="1:26" s="115" customFormat="1" ht="12.75" hidden="1" customHeight="1" x14ac:dyDescent="0.35">
      <c r="A1822" s="29" t="s">
        <v>4064</v>
      </c>
      <c r="B1822" s="1" t="s">
        <v>1832</v>
      </c>
      <c r="C1822" s="29" t="s">
        <v>2</v>
      </c>
      <c r="D1822" s="29" t="s">
        <v>2</v>
      </c>
      <c r="E1822" s="29" t="s">
        <v>2</v>
      </c>
      <c r="F1822" s="29" t="s">
        <v>2</v>
      </c>
      <c r="G1822" s="29" t="s">
        <v>2</v>
      </c>
      <c r="H1822" s="29" t="s">
        <v>3</v>
      </c>
      <c r="I1822" s="29" t="s">
        <v>2</v>
      </c>
      <c r="J1822" s="30" t="s">
        <v>2</v>
      </c>
      <c r="K1822" s="29" t="s">
        <v>2</v>
      </c>
      <c r="L1822" s="29" t="s">
        <v>2</v>
      </c>
      <c r="M1822" s="29" t="s">
        <v>2</v>
      </c>
      <c r="N1822" s="29" t="s">
        <v>2</v>
      </c>
      <c r="O1822" s="1" t="s">
        <v>2411</v>
      </c>
      <c r="P1822" s="29" t="s">
        <v>59</v>
      </c>
      <c r="Q1822" s="29"/>
      <c r="R1822" s="85" t="s">
        <v>2</v>
      </c>
      <c r="S1822" s="85" t="s">
        <v>2</v>
      </c>
      <c r="T1822" s="117" t="str">
        <f t="shared" si="168"/>
        <v>ja</v>
      </c>
      <c r="U1822" s="117" t="str">
        <f t="shared" si="169"/>
        <v>nein</v>
      </c>
      <c r="V1822" s="142" t="s">
        <v>2411</v>
      </c>
      <c r="W1822" s="118" t="str">
        <f t="shared" si="170"/>
        <v>nein</v>
      </c>
      <c r="X1822" s="117" t="str">
        <f t="shared" si="171"/>
        <v>OK</v>
      </c>
      <c r="Y1822" s="117" t="str">
        <f t="shared" si="172"/>
        <v>nicht FK (Vereins-RS)</v>
      </c>
      <c r="Z1822" s="117" t="str">
        <f t="shared" si="173"/>
        <v>OK</v>
      </c>
    </row>
    <row r="1823" spans="1:26" s="115" customFormat="1" ht="12.75" hidden="1" customHeight="1" x14ac:dyDescent="0.35">
      <c r="A1823" s="29" t="s">
        <v>4065</v>
      </c>
      <c r="B1823" s="1" t="s">
        <v>1477</v>
      </c>
      <c r="C1823" s="29" t="s">
        <v>3</v>
      </c>
      <c r="D1823" s="29" t="s">
        <v>3</v>
      </c>
      <c r="E1823" s="29" t="s">
        <v>2</v>
      </c>
      <c r="F1823" s="29" t="s">
        <v>2</v>
      </c>
      <c r="G1823" s="29" t="s">
        <v>2</v>
      </c>
      <c r="H1823" s="29" t="s">
        <v>2</v>
      </c>
      <c r="I1823" s="133" t="s">
        <v>3</v>
      </c>
      <c r="J1823" s="134">
        <v>1</v>
      </c>
      <c r="K1823" s="29" t="s">
        <v>2</v>
      </c>
      <c r="L1823" s="29" t="s">
        <v>2</v>
      </c>
      <c r="M1823" s="29" t="s">
        <v>2</v>
      </c>
      <c r="N1823" s="29" t="s">
        <v>3</v>
      </c>
      <c r="O1823" s="1"/>
      <c r="P1823" s="29" t="s">
        <v>4</v>
      </c>
      <c r="Q1823" s="29"/>
      <c r="R1823" s="85" t="s">
        <v>2</v>
      </c>
      <c r="S1823" s="85" t="s">
        <v>2</v>
      </c>
      <c r="T1823" s="117" t="str">
        <f t="shared" si="168"/>
        <v>ja</v>
      </c>
      <c r="U1823" s="117" t="str">
        <f t="shared" si="169"/>
        <v>ja</v>
      </c>
      <c r="V1823" s="142" t="s">
        <v>4594</v>
      </c>
      <c r="W1823" s="118">
        <f t="shared" si="170"/>
        <v>1</v>
      </c>
      <c r="X1823" s="117" t="str">
        <f t="shared" si="171"/>
        <v>OK</v>
      </c>
      <c r="Y1823" s="117" t="str">
        <f t="shared" si="172"/>
        <v>keine</v>
      </c>
      <c r="Z1823" s="117" t="str">
        <f t="shared" si="173"/>
        <v>OK</v>
      </c>
    </row>
    <row r="1824" spans="1:26" s="115" customFormat="1" ht="12.75" hidden="1" customHeight="1" x14ac:dyDescent="0.35">
      <c r="A1824" s="29" t="s">
        <v>4066</v>
      </c>
      <c r="B1824" s="1" t="s">
        <v>775</v>
      </c>
      <c r="C1824" s="29" t="s">
        <v>3</v>
      </c>
      <c r="D1824" s="29" t="s">
        <v>3</v>
      </c>
      <c r="E1824" s="29" t="s">
        <v>2</v>
      </c>
      <c r="F1824" s="29" t="s">
        <v>2</v>
      </c>
      <c r="G1824" s="29" t="s">
        <v>2</v>
      </c>
      <c r="H1824" s="29" t="s">
        <v>2</v>
      </c>
      <c r="I1824" s="29" t="s">
        <v>3</v>
      </c>
      <c r="J1824" s="30">
        <v>1</v>
      </c>
      <c r="K1824" s="29" t="s">
        <v>2</v>
      </c>
      <c r="L1824" s="29" t="s">
        <v>2</v>
      </c>
      <c r="M1824" s="29" t="s">
        <v>2</v>
      </c>
      <c r="N1824" s="29" t="s">
        <v>3</v>
      </c>
      <c r="O1824" s="1"/>
      <c r="P1824" s="29" t="s">
        <v>4</v>
      </c>
      <c r="Q1824" s="29"/>
      <c r="R1824" s="85" t="s">
        <v>3</v>
      </c>
      <c r="S1824" s="85" t="s">
        <v>3</v>
      </c>
      <c r="T1824" s="117" t="str">
        <f t="shared" si="168"/>
        <v>ja</v>
      </c>
      <c r="U1824" s="117" t="str">
        <f t="shared" si="169"/>
        <v>ja</v>
      </c>
      <c r="V1824" s="142" t="s">
        <v>4622</v>
      </c>
      <c r="W1824" s="118">
        <f t="shared" si="170"/>
        <v>1</v>
      </c>
      <c r="X1824" s="117" t="str">
        <f t="shared" si="171"/>
        <v>OK</v>
      </c>
      <c r="Y1824" s="117" t="str">
        <f t="shared" si="172"/>
        <v>keine</v>
      </c>
      <c r="Z1824" s="117" t="str">
        <f t="shared" si="173"/>
        <v>OK</v>
      </c>
    </row>
    <row r="1825" spans="1:26" s="115" customFormat="1" ht="12.75" hidden="1" customHeight="1" x14ac:dyDescent="0.35">
      <c r="A1825" s="29" t="s">
        <v>4067</v>
      </c>
      <c r="B1825" s="1" t="s">
        <v>1478</v>
      </c>
      <c r="C1825" s="29" t="s">
        <v>3</v>
      </c>
      <c r="D1825" s="29" t="s">
        <v>3</v>
      </c>
      <c r="E1825" s="29" t="s">
        <v>2</v>
      </c>
      <c r="F1825" s="29" t="s">
        <v>2</v>
      </c>
      <c r="G1825" s="29" t="s">
        <v>2</v>
      </c>
      <c r="H1825" s="29" t="s">
        <v>2</v>
      </c>
      <c r="I1825" s="133" t="s">
        <v>3</v>
      </c>
      <c r="J1825" s="134">
        <v>1</v>
      </c>
      <c r="K1825" s="29" t="s">
        <v>2</v>
      </c>
      <c r="L1825" s="29" t="s">
        <v>2</v>
      </c>
      <c r="M1825" s="29" t="s">
        <v>2</v>
      </c>
      <c r="N1825" s="29" t="s">
        <v>3</v>
      </c>
      <c r="O1825" s="1"/>
      <c r="P1825" s="29" t="s">
        <v>4</v>
      </c>
      <c r="Q1825" s="29"/>
      <c r="R1825" s="85" t="s">
        <v>2</v>
      </c>
      <c r="S1825" s="85" t="s">
        <v>2</v>
      </c>
      <c r="T1825" s="117" t="str">
        <f t="shared" si="168"/>
        <v>ja</v>
      </c>
      <c r="U1825" s="117" t="str">
        <f t="shared" si="169"/>
        <v>ja</v>
      </c>
      <c r="V1825" s="142" t="s">
        <v>4594</v>
      </c>
      <c r="W1825" s="118">
        <f t="shared" si="170"/>
        <v>1</v>
      </c>
      <c r="X1825" s="117" t="str">
        <f t="shared" si="171"/>
        <v>OK</v>
      </c>
      <c r="Y1825" s="117" t="str">
        <f t="shared" si="172"/>
        <v>keine</v>
      </c>
      <c r="Z1825" s="117" t="str">
        <f t="shared" si="173"/>
        <v>OK</v>
      </c>
    </row>
    <row r="1826" spans="1:26" s="115" customFormat="1" ht="12.75" hidden="1" customHeight="1" x14ac:dyDescent="0.35">
      <c r="A1826" s="29" t="s">
        <v>4068</v>
      </c>
      <c r="B1826" s="1" t="s">
        <v>285</v>
      </c>
      <c r="C1826" s="29" t="s">
        <v>3</v>
      </c>
      <c r="D1826" s="29" t="s">
        <v>3</v>
      </c>
      <c r="E1826" s="29" t="s">
        <v>2</v>
      </c>
      <c r="F1826" s="29" t="s">
        <v>2</v>
      </c>
      <c r="G1826" s="29" t="s">
        <v>2</v>
      </c>
      <c r="H1826" s="29" t="s">
        <v>2</v>
      </c>
      <c r="I1826" s="29" t="s">
        <v>3</v>
      </c>
      <c r="J1826" s="30">
        <v>1</v>
      </c>
      <c r="K1826" s="29" t="s">
        <v>2</v>
      </c>
      <c r="L1826" s="29" t="s">
        <v>2</v>
      </c>
      <c r="M1826" s="29" t="s">
        <v>2</v>
      </c>
      <c r="N1826" s="29" t="s">
        <v>3</v>
      </c>
      <c r="O1826" s="1"/>
      <c r="P1826" s="29" t="s">
        <v>4</v>
      </c>
      <c r="Q1826" s="29"/>
      <c r="R1826" s="85" t="s">
        <v>2</v>
      </c>
      <c r="S1826" s="85" t="s">
        <v>2</v>
      </c>
      <c r="T1826" s="117" t="str">
        <f t="shared" si="168"/>
        <v>ja</v>
      </c>
      <c r="U1826" s="117" t="str">
        <f t="shared" si="169"/>
        <v>ja</v>
      </c>
      <c r="V1826" s="142" t="s">
        <v>4608</v>
      </c>
      <c r="W1826" s="118">
        <f t="shared" si="170"/>
        <v>1</v>
      </c>
      <c r="X1826" s="117" t="str">
        <f t="shared" si="171"/>
        <v>OK</v>
      </c>
      <c r="Y1826" s="117" t="str">
        <f t="shared" si="172"/>
        <v>keine</v>
      </c>
      <c r="Z1826" s="117" t="str">
        <f t="shared" si="173"/>
        <v>OK</v>
      </c>
    </row>
    <row r="1827" spans="1:26" s="115" customFormat="1" ht="12.75" hidden="1" customHeight="1" x14ac:dyDescent="0.35">
      <c r="A1827" s="29" t="s">
        <v>4069</v>
      </c>
      <c r="B1827" s="1" t="s">
        <v>2075</v>
      </c>
      <c r="C1827" s="29" t="s">
        <v>3</v>
      </c>
      <c r="D1827" s="29" t="s">
        <v>3</v>
      </c>
      <c r="E1827" s="29" t="s">
        <v>2</v>
      </c>
      <c r="F1827" s="29" t="s">
        <v>2</v>
      </c>
      <c r="G1827" s="29" t="s">
        <v>2</v>
      </c>
      <c r="H1827" s="29" t="s">
        <v>2</v>
      </c>
      <c r="I1827" s="29" t="s">
        <v>3</v>
      </c>
      <c r="J1827" s="30">
        <v>1</v>
      </c>
      <c r="K1827" s="29" t="s">
        <v>2</v>
      </c>
      <c r="L1827" s="29" t="s">
        <v>2</v>
      </c>
      <c r="M1827" s="29" t="s">
        <v>2</v>
      </c>
      <c r="N1827" s="29" t="s">
        <v>3</v>
      </c>
      <c r="O1827" s="1"/>
      <c r="P1827" s="29" t="s">
        <v>4</v>
      </c>
      <c r="Q1827" s="29"/>
      <c r="R1827" s="85" t="s">
        <v>2</v>
      </c>
      <c r="S1827" s="85" t="s">
        <v>2</v>
      </c>
      <c r="T1827" s="117" t="str">
        <f t="shared" si="168"/>
        <v>ja</v>
      </c>
      <c r="U1827" s="117" t="str">
        <f t="shared" si="169"/>
        <v>ja</v>
      </c>
      <c r="V1827" s="142" t="s">
        <v>4608</v>
      </c>
      <c r="W1827" s="118">
        <f t="shared" si="170"/>
        <v>1</v>
      </c>
      <c r="X1827" s="117" t="str">
        <f t="shared" si="171"/>
        <v>OK</v>
      </c>
      <c r="Y1827" s="117" t="str">
        <f t="shared" si="172"/>
        <v>keine</v>
      </c>
      <c r="Z1827" s="117" t="str">
        <f t="shared" si="173"/>
        <v>OK</v>
      </c>
    </row>
    <row r="1828" spans="1:26" s="115" customFormat="1" ht="12.75" hidden="1" customHeight="1" x14ac:dyDescent="0.35">
      <c r="A1828" s="29" t="s">
        <v>2174</v>
      </c>
      <c r="B1828" s="1" t="s">
        <v>2173</v>
      </c>
      <c r="C1828" s="29" t="s">
        <v>3</v>
      </c>
      <c r="D1828" s="29" t="s">
        <v>3</v>
      </c>
      <c r="E1828" s="29" t="s">
        <v>2</v>
      </c>
      <c r="F1828" s="29" t="s">
        <v>2</v>
      </c>
      <c r="G1828" s="29" t="s">
        <v>2</v>
      </c>
      <c r="H1828" s="29" t="s">
        <v>2</v>
      </c>
      <c r="I1828" s="29" t="s">
        <v>3</v>
      </c>
      <c r="J1828" s="30">
        <v>1</v>
      </c>
      <c r="K1828" s="29" t="s">
        <v>2</v>
      </c>
      <c r="L1828" s="29" t="s">
        <v>2</v>
      </c>
      <c r="M1828" s="29" t="s">
        <v>2</v>
      </c>
      <c r="N1828" s="29" t="s">
        <v>3</v>
      </c>
      <c r="O1828" s="1"/>
      <c r="P1828" s="29" t="s">
        <v>4</v>
      </c>
      <c r="Q1828" s="29"/>
      <c r="R1828" s="85" t="s">
        <v>3</v>
      </c>
      <c r="S1828" s="85" t="s">
        <v>3</v>
      </c>
      <c r="T1828" s="117" t="str">
        <f t="shared" si="168"/>
        <v>ja</v>
      </c>
      <c r="U1828" s="117" t="str">
        <f t="shared" si="169"/>
        <v>ja</v>
      </c>
      <c r="V1828" s="142" t="s">
        <v>4580</v>
      </c>
      <c r="W1828" s="118">
        <f t="shared" si="170"/>
        <v>1</v>
      </c>
      <c r="X1828" s="117" t="str">
        <f t="shared" si="171"/>
        <v>OK</v>
      </c>
      <c r="Y1828" s="117" t="str">
        <f t="shared" si="172"/>
        <v>keine</v>
      </c>
      <c r="Z1828" s="117" t="str">
        <f t="shared" si="173"/>
        <v>OK</v>
      </c>
    </row>
    <row r="1829" spans="1:26" s="115" customFormat="1" ht="12.75" hidden="1" customHeight="1" x14ac:dyDescent="0.35">
      <c r="A1829" s="29" t="s">
        <v>4070</v>
      </c>
      <c r="B1829" s="1" t="s">
        <v>241</v>
      </c>
      <c r="C1829" s="29" t="s">
        <v>3</v>
      </c>
      <c r="D1829" s="29" t="s">
        <v>3</v>
      </c>
      <c r="E1829" s="29" t="s">
        <v>2</v>
      </c>
      <c r="F1829" s="29" t="s">
        <v>2</v>
      </c>
      <c r="G1829" s="29" t="s">
        <v>2</v>
      </c>
      <c r="H1829" s="29" t="s">
        <v>2</v>
      </c>
      <c r="I1829" s="133" t="s">
        <v>3</v>
      </c>
      <c r="J1829" s="134">
        <v>1</v>
      </c>
      <c r="K1829" s="29" t="s">
        <v>2</v>
      </c>
      <c r="L1829" s="29" t="s">
        <v>2</v>
      </c>
      <c r="M1829" s="29" t="s">
        <v>2</v>
      </c>
      <c r="N1829" s="29" t="s">
        <v>3</v>
      </c>
      <c r="O1829" s="1"/>
      <c r="P1829" s="29" t="s">
        <v>57</v>
      </c>
      <c r="Q1829" s="29"/>
      <c r="R1829" s="85" t="s">
        <v>2</v>
      </c>
      <c r="S1829" s="85" t="s">
        <v>2</v>
      </c>
      <c r="T1829" s="117" t="str">
        <f t="shared" si="168"/>
        <v>ja</v>
      </c>
      <c r="U1829" s="117" t="str">
        <f t="shared" si="169"/>
        <v>ja</v>
      </c>
      <c r="V1829" s="142" t="s">
        <v>4582</v>
      </c>
      <c r="W1829" s="118">
        <f t="shared" si="170"/>
        <v>1</v>
      </c>
      <c r="X1829" s="117" t="str">
        <f t="shared" si="171"/>
        <v>OK</v>
      </c>
      <c r="Y1829" s="117" t="str">
        <f t="shared" si="172"/>
        <v>1193/1207</v>
      </c>
      <c r="Z1829" s="117" t="str">
        <f t="shared" si="173"/>
        <v>OK</v>
      </c>
    </row>
    <row r="1830" spans="1:26" s="115" customFormat="1" ht="12.75" hidden="1" customHeight="1" x14ac:dyDescent="0.35">
      <c r="A1830" s="29" t="s">
        <v>4071</v>
      </c>
      <c r="B1830" s="1" t="s">
        <v>1888</v>
      </c>
      <c r="C1830" s="29" t="s">
        <v>3</v>
      </c>
      <c r="D1830" s="29" t="s">
        <v>3</v>
      </c>
      <c r="E1830" s="29" t="s">
        <v>2</v>
      </c>
      <c r="F1830" s="29" t="s">
        <v>2</v>
      </c>
      <c r="G1830" s="29" t="s">
        <v>2</v>
      </c>
      <c r="H1830" s="29" t="s">
        <v>2</v>
      </c>
      <c r="I1830" s="29" t="s">
        <v>3</v>
      </c>
      <c r="J1830" s="30">
        <v>1</v>
      </c>
      <c r="K1830" s="29" t="s">
        <v>2</v>
      </c>
      <c r="L1830" s="29" t="s">
        <v>2</v>
      </c>
      <c r="M1830" s="29" t="s">
        <v>2</v>
      </c>
      <c r="N1830" s="29" t="s">
        <v>3</v>
      </c>
      <c r="O1830" s="1"/>
      <c r="P1830" s="29" t="s">
        <v>4</v>
      </c>
      <c r="Q1830" s="29"/>
      <c r="R1830" s="85" t="s">
        <v>3</v>
      </c>
      <c r="S1830" s="85" t="s">
        <v>3</v>
      </c>
      <c r="T1830" s="117" t="str">
        <f t="shared" si="168"/>
        <v>ja</v>
      </c>
      <c r="U1830" s="117" t="str">
        <f t="shared" si="169"/>
        <v>ja</v>
      </c>
      <c r="V1830" s="142" t="s">
        <v>4605</v>
      </c>
      <c r="W1830" s="118">
        <f t="shared" si="170"/>
        <v>1</v>
      </c>
      <c r="X1830" s="117" t="str">
        <f t="shared" si="171"/>
        <v>OK</v>
      </c>
      <c r="Y1830" s="117" t="str">
        <f t="shared" si="172"/>
        <v>keine</v>
      </c>
      <c r="Z1830" s="117" t="str">
        <f t="shared" si="173"/>
        <v>OK</v>
      </c>
    </row>
    <row r="1831" spans="1:26" s="115" customFormat="1" ht="12.75" hidden="1" customHeight="1" x14ac:dyDescent="0.35">
      <c r="A1831" s="29" t="s">
        <v>4072</v>
      </c>
      <c r="B1831" s="1" t="s">
        <v>1591</v>
      </c>
      <c r="C1831" s="29" t="s">
        <v>3</v>
      </c>
      <c r="D1831" s="29" t="s">
        <v>3</v>
      </c>
      <c r="E1831" s="29" t="s">
        <v>2</v>
      </c>
      <c r="F1831" s="29" t="s">
        <v>2</v>
      </c>
      <c r="G1831" s="29" t="s">
        <v>2</v>
      </c>
      <c r="H1831" s="29" t="s">
        <v>2</v>
      </c>
      <c r="I1831" s="29" t="s">
        <v>3</v>
      </c>
      <c r="J1831" s="30">
        <v>4</v>
      </c>
      <c r="K1831" s="29" t="s">
        <v>2</v>
      </c>
      <c r="L1831" s="29" t="s">
        <v>2</v>
      </c>
      <c r="M1831" s="29" t="s">
        <v>2</v>
      </c>
      <c r="N1831" s="29" t="s">
        <v>3</v>
      </c>
      <c r="O1831" s="1" t="s">
        <v>2412</v>
      </c>
      <c r="P1831" s="29" t="s">
        <v>4438</v>
      </c>
      <c r="Q1831" s="29"/>
      <c r="R1831" s="85" t="s">
        <v>2</v>
      </c>
      <c r="S1831" s="85" t="s">
        <v>2</v>
      </c>
      <c r="T1831" s="117" t="str">
        <f t="shared" si="168"/>
        <v>ja</v>
      </c>
      <c r="U1831" s="117" t="str">
        <f t="shared" si="169"/>
        <v>ja</v>
      </c>
      <c r="V1831" s="142" t="s">
        <v>4592</v>
      </c>
      <c r="W1831" s="118">
        <f t="shared" si="170"/>
        <v>4</v>
      </c>
      <c r="X1831" s="117" t="str">
        <f t="shared" si="171"/>
        <v>OK</v>
      </c>
      <c r="Y1831" s="117" t="str">
        <f t="shared" si="172"/>
        <v>1193/1207/1195</v>
      </c>
      <c r="Z1831" s="117" t="str">
        <f t="shared" si="173"/>
        <v>OK</v>
      </c>
    </row>
    <row r="1832" spans="1:26" s="115" customFormat="1" ht="12.75" hidden="1" customHeight="1" x14ac:dyDescent="0.35">
      <c r="A1832" s="29" t="s">
        <v>4073</v>
      </c>
      <c r="B1832" s="1" t="s">
        <v>74</v>
      </c>
      <c r="C1832" s="29" t="s">
        <v>3</v>
      </c>
      <c r="D1832" s="29" t="s">
        <v>3</v>
      </c>
      <c r="E1832" s="29" t="s">
        <v>2</v>
      </c>
      <c r="F1832" s="29" t="s">
        <v>2</v>
      </c>
      <c r="G1832" s="29" t="s">
        <v>2</v>
      </c>
      <c r="H1832" s="29" t="s">
        <v>2</v>
      </c>
      <c r="I1832" s="133" t="s">
        <v>3</v>
      </c>
      <c r="J1832" s="134">
        <v>4</v>
      </c>
      <c r="K1832" s="29" t="s">
        <v>2</v>
      </c>
      <c r="L1832" s="29" t="s">
        <v>2</v>
      </c>
      <c r="M1832" s="29" t="s">
        <v>2</v>
      </c>
      <c r="N1832" s="29" t="s">
        <v>3</v>
      </c>
      <c r="O1832" s="1" t="s">
        <v>2412</v>
      </c>
      <c r="P1832" s="29" t="s">
        <v>4438</v>
      </c>
      <c r="Q1832" s="29"/>
      <c r="R1832" s="85" t="s">
        <v>2</v>
      </c>
      <c r="S1832" s="85" t="s">
        <v>2</v>
      </c>
      <c r="T1832" s="117" t="str">
        <f t="shared" si="168"/>
        <v>ja</v>
      </c>
      <c r="U1832" s="117" t="str">
        <f t="shared" si="169"/>
        <v>ja</v>
      </c>
      <c r="V1832" s="142" t="s">
        <v>4572</v>
      </c>
      <c r="W1832" s="118">
        <f t="shared" si="170"/>
        <v>4</v>
      </c>
      <c r="X1832" s="117" t="str">
        <f t="shared" si="171"/>
        <v>OK</v>
      </c>
      <c r="Y1832" s="117" t="str">
        <f t="shared" si="172"/>
        <v>1193/1207/1195</v>
      </c>
      <c r="Z1832" s="117" t="str">
        <f t="shared" si="173"/>
        <v>OK</v>
      </c>
    </row>
    <row r="1833" spans="1:26" s="115" customFormat="1" ht="12.75" hidden="1" customHeight="1" x14ac:dyDescent="0.35">
      <c r="A1833" s="29" t="s">
        <v>4074</v>
      </c>
      <c r="B1833" s="1" t="s">
        <v>2016</v>
      </c>
      <c r="C1833" s="29" t="s">
        <v>3</v>
      </c>
      <c r="D1833" s="29" t="s">
        <v>3</v>
      </c>
      <c r="E1833" s="29" t="s">
        <v>2</v>
      </c>
      <c r="F1833" s="29" t="s">
        <v>2</v>
      </c>
      <c r="G1833" s="29" t="s">
        <v>2</v>
      </c>
      <c r="H1833" s="29" t="s">
        <v>2</v>
      </c>
      <c r="I1833" s="29" t="s">
        <v>3</v>
      </c>
      <c r="J1833" s="30">
        <v>1</v>
      </c>
      <c r="K1833" s="29" t="s">
        <v>2</v>
      </c>
      <c r="L1833" s="29" t="s">
        <v>2</v>
      </c>
      <c r="M1833" s="29" t="s">
        <v>2</v>
      </c>
      <c r="N1833" s="29" t="s">
        <v>3</v>
      </c>
      <c r="O1833" s="1"/>
      <c r="P1833" s="29" t="s">
        <v>4</v>
      </c>
      <c r="Q1833" s="29"/>
      <c r="R1833" s="85" t="s">
        <v>2</v>
      </c>
      <c r="S1833" s="85" t="s">
        <v>2</v>
      </c>
      <c r="T1833" s="117" t="str">
        <f t="shared" si="168"/>
        <v>ja</v>
      </c>
      <c r="U1833" s="117" t="str">
        <f t="shared" si="169"/>
        <v>ja</v>
      </c>
      <c r="V1833" s="142" t="s">
        <v>4580</v>
      </c>
      <c r="W1833" s="118">
        <f t="shared" si="170"/>
        <v>1</v>
      </c>
      <c r="X1833" s="117" t="str">
        <f t="shared" si="171"/>
        <v>OK</v>
      </c>
      <c r="Y1833" s="117" t="str">
        <f t="shared" si="172"/>
        <v>keine</v>
      </c>
      <c r="Z1833" s="117" t="str">
        <f t="shared" si="173"/>
        <v>OK</v>
      </c>
    </row>
    <row r="1834" spans="1:26" s="115" customFormat="1" ht="12.75" hidden="1" customHeight="1" x14ac:dyDescent="0.35">
      <c r="A1834" s="29" t="s">
        <v>4075</v>
      </c>
      <c r="B1834" s="1" t="s">
        <v>999</v>
      </c>
      <c r="C1834" s="29" t="s">
        <v>3</v>
      </c>
      <c r="D1834" s="29" t="s">
        <v>3</v>
      </c>
      <c r="E1834" s="29" t="s">
        <v>2</v>
      </c>
      <c r="F1834" s="29" t="s">
        <v>2</v>
      </c>
      <c r="G1834" s="29" t="s">
        <v>2</v>
      </c>
      <c r="H1834" s="29" t="s">
        <v>2</v>
      </c>
      <c r="I1834" s="29" t="s">
        <v>3</v>
      </c>
      <c r="J1834" s="30">
        <v>1</v>
      </c>
      <c r="K1834" s="29" t="s">
        <v>2</v>
      </c>
      <c r="L1834" s="29" t="s">
        <v>2</v>
      </c>
      <c r="M1834" s="29" t="s">
        <v>2</v>
      </c>
      <c r="N1834" s="29" t="s">
        <v>3</v>
      </c>
      <c r="O1834" s="1"/>
      <c r="P1834" s="29" t="s">
        <v>4</v>
      </c>
      <c r="Q1834" s="29"/>
      <c r="R1834" s="85" t="s">
        <v>2</v>
      </c>
      <c r="S1834" s="85" t="s">
        <v>2</v>
      </c>
      <c r="T1834" s="117" t="str">
        <f t="shared" si="168"/>
        <v>ja</v>
      </c>
      <c r="U1834" s="117" t="str">
        <f t="shared" si="169"/>
        <v>ja</v>
      </c>
      <c r="V1834" s="142" t="s">
        <v>4578</v>
      </c>
      <c r="W1834" s="118">
        <f t="shared" si="170"/>
        <v>1</v>
      </c>
      <c r="X1834" s="117" t="str">
        <f t="shared" si="171"/>
        <v>OK</v>
      </c>
      <c r="Y1834" s="117" t="str">
        <f t="shared" si="172"/>
        <v>keine</v>
      </c>
      <c r="Z1834" s="117" t="str">
        <f t="shared" si="173"/>
        <v>OK</v>
      </c>
    </row>
    <row r="1835" spans="1:26" s="115" customFormat="1" ht="12.75" hidden="1" customHeight="1" x14ac:dyDescent="0.35">
      <c r="A1835" s="29" t="s">
        <v>4076</v>
      </c>
      <c r="B1835" s="1" t="s">
        <v>1889</v>
      </c>
      <c r="C1835" s="29" t="s">
        <v>3</v>
      </c>
      <c r="D1835" s="29" t="s">
        <v>3</v>
      </c>
      <c r="E1835" s="29" t="s">
        <v>2</v>
      </c>
      <c r="F1835" s="29" t="s">
        <v>2</v>
      </c>
      <c r="G1835" s="29" t="s">
        <v>2</v>
      </c>
      <c r="H1835" s="29" t="s">
        <v>2</v>
      </c>
      <c r="I1835" s="29" t="s">
        <v>3</v>
      </c>
      <c r="J1835" s="30">
        <v>1</v>
      </c>
      <c r="K1835" s="29" t="s">
        <v>2</v>
      </c>
      <c r="L1835" s="29" t="s">
        <v>2</v>
      </c>
      <c r="M1835" s="29" t="s">
        <v>2</v>
      </c>
      <c r="N1835" s="29" t="s">
        <v>3</v>
      </c>
      <c r="O1835" s="1"/>
      <c r="P1835" s="29" t="s">
        <v>4</v>
      </c>
      <c r="Q1835" s="29"/>
      <c r="R1835" s="85" t="s">
        <v>3</v>
      </c>
      <c r="S1835" s="85" t="s">
        <v>3</v>
      </c>
      <c r="T1835" s="117" t="str">
        <f t="shared" si="168"/>
        <v>ja</v>
      </c>
      <c r="U1835" s="117" t="str">
        <f t="shared" si="169"/>
        <v>ja</v>
      </c>
      <c r="V1835" s="142" t="s">
        <v>4605</v>
      </c>
      <c r="W1835" s="118">
        <f t="shared" si="170"/>
        <v>1</v>
      </c>
      <c r="X1835" s="117" t="str">
        <f t="shared" si="171"/>
        <v>OK</v>
      </c>
      <c r="Y1835" s="117" t="str">
        <f t="shared" si="172"/>
        <v>keine</v>
      </c>
      <c r="Z1835" s="117" t="str">
        <f t="shared" si="173"/>
        <v>OK</v>
      </c>
    </row>
    <row r="1836" spans="1:26" s="115" customFormat="1" ht="12.75" hidden="1" customHeight="1" x14ac:dyDescent="0.35">
      <c r="A1836" s="29" t="s">
        <v>2344</v>
      </c>
      <c r="B1836" s="1" t="s">
        <v>2343</v>
      </c>
      <c r="C1836" s="29" t="s">
        <v>2</v>
      </c>
      <c r="D1836" s="29" t="s">
        <v>2</v>
      </c>
      <c r="E1836" s="29" t="s">
        <v>2</v>
      </c>
      <c r="F1836" s="29" t="s">
        <v>2</v>
      </c>
      <c r="G1836" s="29" t="s">
        <v>2</v>
      </c>
      <c r="H1836" s="29" t="s">
        <v>2</v>
      </c>
      <c r="I1836" s="29" t="s">
        <v>2</v>
      </c>
      <c r="J1836" s="30" t="s">
        <v>2</v>
      </c>
      <c r="K1836" s="29" t="s">
        <v>2</v>
      </c>
      <c r="L1836" s="29" t="s">
        <v>2</v>
      </c>
      <c r="M1836" s="29" t="s">
        <v>2</v>
      </c>
      <c r="N1836" s="29" t="s">
        <v>2</v>
      </c>
      <c r="O1836" s="98" t="s">
        <v>4548</v>
      </c>
      <c r="P1836" s="29" t="s">
        <v>4</v>
      </c>
      <c r="Q1836" s="29"/>
      <c r="R1836" s="85" t="s">
        <v>2</v>
      </c>
      <c r="S1836" s="85" t="s">
        <v>2</v>
      </c>
      <c r="T1836" s="117" t="str">
        <f t="shared" si="168"/>
        <v>nein</v>
      </c>
      <c r="U1836" s="117" t="str">
        <f t="shared" si="169"/>
        <v>ja</v>
      </c>
      <c r="V1836" s="142" t="s">
        <v>4592</v>
      </c>
      <c r="W1836" s="118" t="str">
        <f t="shared" si="170"/>
        <v>nein</v>
      </c>
      <c r="X1836" s="117" t="str">
        <f t="shared" si="171"/>
        <v>OK</v>
      </c>
      <c r="Y1836" s="117" t="str">
        <f t="shared" si="172"/>
        <v>keine</v>
      </c>
      <c r="Z1836" s="117" t="str">
        <f t="shared" si="173"/>
        <v>OK</v>
      </c>
    </row>
    <row r="1837" spans="1:26" s="115" customFormat="1" ht="12.75" hidden="1" customHeight="1" x14ac:dyDescent="0.35">
      <c r="A1837" s="29" t="s">
        <v>4077</v>
      </c>
      <c r="B1837" s="1" t="s">
        <v>2017</v>
      </c>
      <c r="C1837" s="29" t="s">
        <v>3</v>
      </c>
      <c r="D1837" s="29" t="s">
        <v>3</v>
      </c>
      <c r="E1837" s="29" t="s">
        <v>2</v>
      </c>
      <c r="F1837" s="29" t="s">
        <v>2</v>
      </c>
      <c r="G1837" s="29" t="s">
        <v>2</v>
      </c>
      <c r="H1837" s="29" t="s">
        <v>2</v>
      </c>
      <c r="I1837" s="29" t="s">
        <v>3</v>
      </c>
      <c r="J1837" s="30">
        <v>4</v>
      </c>
      <c r="K1837" s="29" t="s">
        <v>2</v>
      </c>
      <c r="L1837" s="29" t="s">
        <v>2</v>
      </c>
      <c r="M1837" s="29" t="s">
        <v>2</v>
      </c>
      <c r="N1837" s="29" t="s">
        <v>3</v>
      </c>
      <c r="O1837" s="1" t="s">
        <v>2412</v>
      </c>
      <c r="P1837" s="29" t="s">
        <v>4438</v>
      </c>
      <c r="Q1837" s="29"/>
      <c r="R1837" s="85" t="s">
        <v>2</v>
      </c>
      <c r="S1837" s="85" t="s">
        <v>2</v>
      </c>
      <c r="T1837" s="117" t="str">
        <f t="shared" si="168"/>
        <v>ja</v>
      </c>
      <c r="U1837" s="117" t="str">
        <f t="shared" si="169"/>
        <v>ja</v>
      </c>
      <c r="V1837" s="142" t="s">
        <v>4592</v>
      </c>
      <c r="W1837" s="118">
        <f t="shared" si="170"/>
        <v>4</v>
      </c>
      <c r="X1837" s="117" t="str">
        <f t="shared" si="171"/>
        <v>OK</v>
      </c>
      <c r="Y1837" s="117" t="str">
        <f t="shared" si="172"/>
        <v>1193/1207/1195</v>
      </c>
      <c r="Z1837" s="117" t="str">
        <f t="shared" si="173"/>
        <v>OK</v>
      </c>
    </row>
    <row r="1838" spans="1:26" s="115" customFormat="1" ht="12.75" customHeight="1" x14ac:dyDescent="0.35">
      <c r="A1838" s="29" t="s">
        <v>4078</v>
      </c>
      <c r="B1838" s="1" t="s">
        <v>1564</v>
      </c>
      <c r="C1838" s="29" t="s">
        <v>3</v>
      </c>
      <c r="D1838" s="29" t="s">
        <v>3</v>
      </c>
      <c r="E1838" s="29" t="s">
        <v>2</v>
      </c>
      <c r="F1838" s="29" t="s">
        <v>2</v>
      </c>
      <c r="G1838" s="29" t="s">
        <v>3</v>
      </c>
      <c r="H1838" s="29" t="s">
        <v>2</v>
      </c>
      <c r="I1838" s="29" t="s">
        <v>3</v>
      </c>
      <c r="J1838" s="30">
        <v>1</v>
      </c>
      <c r="K1838" s="29" t="s">
        <v>2</v>
      </c>
      <c r="L1838" s="29" t="s">
        <v>2</v>
      </c>
      <c r="M1838" s="29" t="s">
        <v>2</v>
      </c>
      <c r="N1838" s="29" t="s">
        <v>3</v>
      </c>
      <c r="O1838" s="1" t="s">
        <v>4468</v>
      </c>
      <c r="P1838" s="29" t="s">
        <v>4</v>
      </c>
      <c r="Q1838" s="29" t="s">
        <v>4442</v>
      </c>
      <c r="R1838" s="85" t="s">
        <v>3</v>
      </c>
      <c r="S1838" s="85" t="s">
        <v>3</v>
      </c>
      <c r="T1838" s="117" t="str">
        <f t="shared" si="168"/>
        <v>ja</v>
      </c>
      <c r="U1838" s="117" t="str">
        <f t="shared" si="169"/>
        <v>ja</v>
      </c>
      <c r="V1838" s="142" t="s">
        <v>4579</v>
      </c>
      <c r="W1838" s="118">
        <f t="shared" si="170"/>
        <v>1</v>
      </c>
      <c r="X1838" s="117" t="str">
        <f t="shared" si="171"/>
        <v>OK</v>
      </c>
      <c r="Y1838" s="117" t="str">
        <f t="shared" si="172"/>
        <v>keine</v>
      </c>
      <c r="Z1838" s="117" t="str">
        <f t="shared" si="173"/>
        <v>OK</v>
      </c>
    </row>
    <row r="1839" spans="1:26" s="115" customFormat="1" ht="12.75" hidden="1" customHeight="1" x14ac:dyDescent="0.35">
      <c r="A1839" s="29" t="s">
        <v>4079</v>
      </c>
      <c r="B1839" s="1" t="s">
        <v>1171</v>
      </c>
      <c r="C1839" s="29" t="s">
        <v>3</v>
      </c>
      <c r="D1839" s="29" t="s">
        <v>3</v>
      </c>
      <c r="E1839" s="29" t="s">
        <v>3</v>
      </c>
      <c r="F1839" s="29" t="s">
        <v>2</v>
      </c>
      <c r="G1839" s="29" t="s">
        <v>2</v>
      </c>
      <c r="H1839" s="29" t="s">
        <v>2</v>
      </c>
      <c r="I1839" s="29" t="s">
        <v>3</v>
      </c>
      <c r="J1839" s="30">
        <v>4</v>
      </c>
      <c r="K1839" s="29" t="s">
        <v>2</v>
      </c>
      <c r="L1839" s="29" t="s">
        <v>2</v>
      </c>
      <c r="M1839" s="29" t="s">
        <v>2</v>
      </c>
      <c r="N1839" s="29" t="s">
        <v>3</v>
      </c>
      <c r="O1839" s="1" t="s">
        <v>2412</v>
      </c>
      <c r="P1839" s="29">
        <v>1195</v>
      </c>
      <c r="Q1839" s="29"/>
      <c r="R1839" s="85" t="s">
        <v>2</v>
      </c>
      <c r="S1839" s="85" t="s">
        <v>2</v>
      </c>
      <c r="T1839" s="117" t="str">
        <f t="shared" si="168"/>
        <v>ja</v>
      </c>
      <c r="U1839" s="117" t="str">
        <f t="shared" si="169"/>
        <v>ja</v>
      </c>
      <c r="V1839" s="142" t="s">
        <v>4592</v>
      </c>
      <c r="W1839" s="118">
        <f t="shared" si="170"/>
        <v>4</v>
      </c>
      <c r="X1839" s="117" t="str">
        <f t="shared" si="171"/>
        <v>OK</v>
      </c>
      <c r="Y1839" s="117">
        <f t="shared" si="172"/>
        <v>1195</v>
      </c>
      <c r="Z1839" s="117" t="str">
        <f t="shared" si="173"/>
        <v>OK</v>
      </c>
    </row>
    <row r="1840" spans="1:26" s="115" customFormat="1" ht="12.75" hidden="1" customHeight="1" x14ac:dyDescent="0.35">
      <c r="A1840" s="29" t="s">
        <v>4080</v>
      </c>
      <c r="B1840" s="1" t="s">
        <v>1686</v>
      </c>
      <c r="C1840" s="29" t="s">
        <v>3</v>
      </c>
      <c r="D1840" s="29" t="s">
        <v>3</v>
      </c>
      <c r="E1840" s="29" t="s">
        <v>2</v>
      </c>
      <c r="F1840" s="29" t="s">
        <v>2</v>
      </c>
      <c r="G1840" s="29" t="s">
        <v>2</v>
      </c>
      <c r="H1840" s="29" t="s">
        <v>2</v>
      </c>
      <c r="I1840" s="29" t="s">
        <v>3</v>
      </c>
      <c r="J1840" s="30">
        <v>4</v>
      </c>
      <c r="K1840" s="29" t="s">
        <v>2</v>
      </c>
      <c r="L1840" s="29" t="s">
        <v>2</v>
      </c>
      <c r="M1840" s="29" t="s">
        <v>2</v>
      </c>
      <c r="N1840" s="29" t="s">
        <v>3</v>
      </c>
      <c r="O1840" s="1" t="s">
        <v>2412</v>
      </c>
      <c r="P1840" s="29" t="s">
        <v>4438</v>
      </c>
      <c r="Q1840" s="29"/>
      <c r="R1840" s="85" t="s">
        <v>2</v>
      </c>
      <c r="S1840" s="85" t="s">
        <v>2</v>
      </c>
      <c r="T1840" s="117" t="str">
        <f t="shared" si="168"/>
        <v>ja</v>
      </c>
      <c r="U1840" s="117" t="str">
        <f t="shared" si="169"/>
        <v>ja</v>
      </c>
      <c r="V1840" s="142" t="s">
        <v>4583</v>
      </c>
      <c r="W1840" s="118">
        <f t="shared" si="170"/>
        <v>4</v>
      </c>
      <c r="X1840" s="117" t="str">
        <f t="shared" si="171"/>
        <v>OK</v>
      </c>
      <c r="Y1840" s="117" t="str">
        <f t="shared" si="172"/>
        <v>1193/1207/1195</v>
      </c>
      <c r="Z1840" s="117" t="str">
        <f t="shared" si="173"/>
        <v>OK</v>
      </c>
    </row>
    <row r="1841" spans="1:26" s="115" customFormat="1" ht="12.75" hidden="1" customHeight="1" x14ac:dyDescent="0.35">
      <c r="A1841" s="29" t="s">
        <v>4081</v>
      </c>
      <c r="B1841" s="1" t="s">
        <v>77</v>
      </c>
      <c r="C1841" s="29" t="s">
        <v>3</v>
      </c>
      <c r="D1841" s="29" t="s">
        <v>3</v>
      </c>
      <c r="E1841" s="29" t="s">
        <v>2</v>
      </c>
      <c r="F1841" s="29" t="s">
        <v>2</v>
      </c>
      <c r="G1841" s="29" t="s">
        <v>2</v>
      </c>
      <c r="H1841" s="29" t="s">
        <v>2</v>
      </c>
      <c r="I1841" s="30" t="s">
        <v>3</v>
      </c>
      <c r="J1841" s="30">
        <v>4</v>
      </c>
      <c r="K1841" s="29" t="s">
        <v>2</v>
      </c>
      <c r="L1841" s="29" t="s">
        <v>2</v>
      </c>
      <c r="M1841" s="29" t="s">
        <v>2</v>
      </c>
      <c r="N1841" s="29" t="s">
        <v>3</v>
      </c>
      <c r="O1841" s="1" t="s">
        <v>2412</v>
      </c>
      <c r="P1841" s="29">
        <v>1195</v>
      </c>
      <c r="Q1841" s="29"/>
      <c r="R1841" s="85" t="s">
        <v>2</v>
      </c>
      <c r="S1841" s="85" t="s">
        <v>2</v>
      </c>
      <c r="T1841" s="117" t="str">
        <f t="shared" si="168"/>
        <v>ja</v>
      </c>
      <c r="U1841" s="117" t="str">
        <f t="shared" si="169"/>
        <v>ja</v>
      </c>
      <c r="V1841" s="142" t="s">
        <v>4592</v>
      </c>
      <c r="W1841" s="118">
        <f t="shared" si="170"/>
        <v>4</v>
      </c>
      <c r="X1841" s="117" t="str">
        <f t="shared" si="171"/>
        <v>OK</v>
      </c>
      <c r="Y1841" s="117">
        <f t="shared" si="172"/>
        <v>1195</v>
      </c>
      <c r="Z1841" s="117" t="str">
        <f t="shared" si="173"/>
        <v>OK</v>
      </c>
    </row>
    <row r="1842" spans="1:26" s="115" customFormat="1" ht="12.75" hidden="1" customHeight="1" x14ac:dyDescent="0.35">
      <c r="A1842" s="29" t="s">
        <v>4082</v>
      </c>
      <c r="B1842" s="1" t="s">
        <v>1843</v>
      </c>
      <c r="C1842" s="29" t="s">
        <v>2</v>
      </c>
      <c r="D1842" s="29" t="s">
        <v>2</v>
      </c>
      <c r="E1842" s="29" t="s">
        <v>2</v>
      </c>
      <c r="F1842" s="29" t="s">
        <v>2</v>
      </c>
      <c r="G1842" s="29" t="s">
        <v>2</v>
      </c>
      <c r="H1842" s="29" t="s">
        <v>2</v>
      </c>
      <c r="I1842" s="29" t="s">
        <v>2</v>
      </c>
      <c r="J1842" s="30" t="s">
        <v>2</v>
      </c>
      <c r="K1842" s="29" t="s">
        <v>2</v>
      </c>
      <c r="L1842" s="29" t="s">
        <v>2</v>
      </c>
      <c r="M1842" s="29" t="s">
        <v>2</v>
      </c>
      <c r="N1842" s="29" t="s">
        <v>2</v>
      </c>
      <c r="O1842" s="1" t="s">
        <v>2411</v>
      </c>
      <c r="P1842" s="29" t="s">
        <v>59</v>
      </c>
      <c r="Q1842" s="29"/>
      <c r="R1842" s="85" t="s">
        <v>2</v>
      </c>
      <c r="S1842" s="85" t="s">
        <v>2</v>
      </c>
      <c r="T1842" s="117" t="str">
        <f t="shared" si="168"/>
        <v>nein</v>
      </c>
      <c r="U1842" s="117" t="str">
        <f t="shared" si="169"/>
        <v>nein</v>
      </c>
      <c r="V1842" s="142" t="s">
        <v>2411</v>
      </c>
      <c r="W1842" s="118" t="str">
        <f t="shared" si="170"/>
        <v>nein</v>
      </c>
      <c r="X1842" s="117" t="str">
        <f t="shared" si="171"/>
        <v>OK</v>
      </c>
      <c r="Y1842" s="117" t="str">
        <f t="shared" si="172"/>
        <v>nicht FK (Vereins-RS)</v>
      </c>
      <c r="Z1842" s="117" t="str">
        <f t="shared" si="173"/>
        <v>OK</v>
      </c>
    </row>
    <row r="1843" spans="1:26" s="115" customFormat="1" ht="12.75" hidden="1" customHeight="1" x14ac:dyDescent="0.35">
      <c r="A1843" s="29" t="s">
        <v>4083</v>
      </c>
      <c r="B1843" s="1" t="s">
        <v>1479</v>
      </c>
      <c r="C1843" s="29" t="s">
        <v>3</v>
      </c>
      <c r="D1843" s="29" t="s">
        <v>3</v>
      </c>
      <c r="E1843" s="29" t="s">
        <v>2</v>
      </c>
      <c r="F1843" s="29" t="s">
        <v>2</v>
      </c>
      <c r="G1843" s="29" t="s">
        <v>2</v>
      </c>
      <c r="H1843" s="29" t="s">
        <v>2</v>
      </c>
      <c r="I1843" s="30" t="s">
        <v>3</v>
      </c>
      <c r="J1843" s="30">
        <v>4</v>
      </c>
      <c r="K1843" s="29" t="s">
        <v>2</v>
      </c>
      <c r="L1843" s="29" t="s">
        <v>2</v>
      </c>
      <c r="M1843" s="29" t="s">
        <v>2</v>
      </c>
      <c r="N1843" s="29" t="s">
        <v>3</v>
      </c>
      <c r="O1843" s="1" t="s">
        <v>2412</v>
      </c>
      <c r="P1843" s="29" t="s">
        <v>4439</v>
      </c>
      <c r="Q1843" s="29"/>
      <c r="R1843" s="85" t="s">
        <v>2</v>
      </c>
      <c r="S1843" s="85" t="s">
        <v>2</v>
      </c>
      <c r="T1843" s="117" t="str">
        <f t="shared" si="168"/>
        <v>ja</v>
      </c>
      <c r="U1843" s="117" t="str">
        <f t="shared" si="169"/>
        <v>ja</v>
      </c>
      <c r="V1843" s="142" t="s">
        <v>4592</v>
      </c>
      <c r="W1843" s="118">
        <f t="shared" si="170"/>
        <v>4</v>
      </c>
      <c r="X1843" s="117" t="str">
        <f t="shared" si="171"/>
        <v>OK</v>
      </c>
      <c r="Y1843" s="117" t="str">
        <f t="shared" si="172"/>
        <v>1192/1195</v>
      </c>
      <c r="Z1843" s="117" t="str">
        <f t="shared" si="173"/>
        <v>OK</v>
      </c>
    </row>
    <row r="1844" spans="1:26" s="115" customFormat="1" ht="12.75" hidden="1" customHeight="1" x14ac:dyDescent="0.35">
      <c r="A1844" s="29" t="s">
        <v>4084</v>
      </c>
      <c r="B1844" s="1" t="s">
        <v>1157</v>
      </c>
      <c r="C1844" s="29" t="s">
        <v>3</v>
      </c>
      <c r="D1844" s="29" t="s">
        <v>3</v>
      </c>
      <c r="E1844" s="29" t="s">
        <v>2</v>
      </c>
      <c r="F1844" s="29" t="s">
        <v>2</v>
      </c>
      <c r="G1844" s="29" t="s">
        <v>2</v>
      </c>
      <c r="H1844" s="29" t="s">
        <v>2</v>
      </c>
      <c r="I1844" s="133" t="s">
        <v>3</v>
      </c>
      <c r="J1844" s="134">
        <v>1</v>
      </c>
      <c r="K1844" s="29" t="s">
        <v>2</v>
      </c>
      <c r="L1844" s="29" t="s">
        <v>2</v>
      </c>
      <c r="M1844" s="29" t="s">
        <v>2</v>
      </c>
      <c r="N1844" s="29" t="s">
        <v>3</v>
      </c>
      <c r="O1844" s="1"/>
      <c r="P1844" s="29" t="s">
        <v>4</v>
      </c>
      <c r="Q1844" s="29"/>
      <c r="R1844" s="85" t="s">
        <v>2</v>
      </c>
      <c r="S1844" s="85" t="s">
        <v>2</v>
      </c>
      <c r="T1844" s="117" t="str">
        <f t="shared" si="168"/>
        <v>ja</v>
      </c>
      <c r="U1844" s="117" t="str">
        <f t="shared" si="169"/>
        <v>ja</v>
      </c>
      <c r="V1844" s="142" t="s">
        <v>4606</v>
      </c>
      <c r="W1844" s="118">
        <f t="shared" si="170"/>
        <v>1</v>
      </c>
      <c r="X1844" s="117" t="str">
        <f t="shared" si="171"/>
        <v>OK</v>
      </c>
      <c r="Y1844" s="117" t="str">
        <f t="shared" si="172"/>
        <v>keine</v>
      </c>
      <c r="Z1844" s="117" t="str">
        <f t="shared" si="173"/>
        <v>OK</v>
      </c>
    </row>
    <row r="1845" spans="1:26" s="115" customFormat="1" ht="12.75" hidden="1" customHeight="1" x14ac:dyDescent="0.35">
      <c r="A1845" s="29" t="s">
        <v>4085</v>
      </c>
      <c r="B1845" s="1" t="s">
        <v>1329</v>
      </c>
      <c r="C1845" s="29" t="s">
        <v>3</v>
      </c>
      <c r="D1845" s="29" t="s">
        <v>3</v>
      </c>
      <c r="E1845" s="29" t="s">
        <v>2</v>
      </c>
      <c r="F1845" s="29" t="s">
        <v>2</v>
      </c>
      <c r="G1845" s="29" t="s">
        <v>2</v>
      </c>
      <c r="H1845" s="29" t="s">
        <v>2</v>
      </c>
      <c r="I1845" s="29" t="s">
        <v>3</v>
      </c>
      <c r="J1845" s="30">
        <v>1</v>
      </c>
      <c r="K1845" s="29" t="s">
        <v>2</v>
      </c>
      <c r="L1845" s="29" t="s">
        <v>2</v>
      </c>
      <c r="M1845" s="29" t="s">
        <v>2</v>
      </c>
      <c r="N1845" s="29" t="s">
        <v>3</v>
      </c>
      <c r="O1845" s="1"/>
      <c r="P1845" s="29" t="s">
        <v>4</v>
      </c>
      <c r="Q1845" s="29"/>
      <c r="R1845" s="85" t="s">
        <v>2</v>
      </c>
      <c r="S1845" s="85" t="s">
        <v>2</v>
      </c>
      <c r="T1845" s="117" t="str">
        <f t="shared" si="168"/>
        <v>ja</v>
      </c>
      <c r="U1845" s="117" t="str">
        <f t="shared" si="169"/>
        <v>ja</v>
      </c>
      <c r="V1845" s="142" t="s">
        <v>4580</v>
      </c>
      <c r="W1845" s="118">
        <f t="shared" si="170"/>
        <v>1</v>
      </c>
      <c r="X1845" s="117" t="str">
        <f t="shared" si="171"/>
        <v>OK</v>
      </c>
      <c r="Y1845" s="117" t="str">
        <f t="shared" si="172"/>
        <v>keine</v>
      </c>
      <c r="Z1845" s="117" t="str">
        <f t="shared" si="173"/>
        <v>OK</v>
      </c>
    </row>
    <row r="1846" spans="1:26" s="115" customFormat="1" ht="12.75" hidden="1" customHeight="1" x14ac:dyDescent="0.35">
      <c r="A1846" s="29" t="s">
        <v>4086</v>
      </c>
      <c r="B1846" s="1" t="s">
        <v>1429</v>
      </c>
      <c r="C1846" s="29" t="s">
        <v>2</v>
      </c>
      <c r="D1846" s="29" t="s">
        <v>2</v>
      </c>
      <c r="E1846" s="29" t="s">
        <v>2</v>
      </c>
      <c r="F1846" s="29" t="s">
        <v>2</v>
      </c>
      <c r="G1846" s="29" t="s">
        <v>2</v>
      </c>
      <c r="H1846" s="29" t="s">
        <v>2</v>
      </c>
      <c r="I1846" s="30" t="s">
        <v>2</v>
      </c>
      <c r="J1846" s="30" t="s">
        <v>2</v>
      </c>
      <c r="K1846" s="29" t="s">
        <v>2</v>
      </c>
      <c r="L1846" s="29" t="s">
        <v>2</v>
      </c>
      <c r="M1846" s="29" t="s">
        <v>2</v>
      </c>
      <c r="N1846" s="29" t="s">
        <v>2</v>
      </c>
      <c r="O1846" s="1"/>
      <c r="P1846" s="29" t="s">
        <v>59</v>
      </c>
      <c r="Q1846" s="29"/>
      <c r="R1846" s="85" t="s">
        <v>2</v>
      </c>
      <c r="S1846" s="85" t="s">
        <v>2</v>
      </c>
      <c r="T1846" s="117" t="str">
        <f t="shared" si="168"/>
        <v>nein</v>
      </c>
      <c r="U1846" s="117" t="str">
        <f t="shared" si="169"/>
        <v>nein</v>
      </c>
      <c r="V1846" s="142" t="s">
        <v>4604</v>
      </c>
      <c r="W1846" s="118" t="str">
        <f t="shared" si="170"/>
        <v>nein</v>
      </c>
      <c r="X1846" s="117" t="str">
        <f t="shared" si="171"/>
        <v>OK</v>
      </c>
      <c r="Y1846" s="117" t="str">
        <f t="shared" si="172"/>
        <v>nicht FK (Vereins-RS)</v>
      </c>
      <c r="Z1846" s="117" t="str">
        <f t="shared" si="173"/>
        <v>OK</v>
      </c>
    </row>
    <row r="1847" spans="1:26" s="115" customFormat="1" ht="12.75" hidden="1" customHeight="1" x14ac:dyDescent="0.35">
      <c r="A1847" s="29" t="s">
        <v>4087</v>
      </c>
      <c r="B1847" s="1" t="s">
        <v>1674</v>
      </c>
      <c r="C1847" s="29" t="s">
        <v>3</v>
      </c>
      <c r="D1847" s="29" t="s">
        <v>3</v>
      </c>
      <c r="E1847" s="29" t="s">
        <v>2</v>
      </c>
      <c r="F1847" s="29" t="s">
        <v>2</v>
      </c>
      <c r="G1847" s="29" t="s">
        <v>2</v>
      </c>
      <c r="H1847" s="29" t="s">
        <v>2</v>
      </c>
      <c r="I1847" s="30" t="s">
        <v>3</v>
      </c>
      <c r="J1847" s="30">
        <v>4</v>
      </c>
      <c r="K1847" s="29" t="s">
        <v>2</v>
      </c>
      <c r="L1847" s="29" t="s">
        <v>2</v>
      </c>
      <c r="M1847" s="29" t="s">
        <v>2</v>
      </c>
      <c r="N1847" s="29" t="s">
        <v>3</v>
      </c>
      <c r="O1847" s="1" t="s">
        <v>2412</v>
      </c>
      <c r="P1847" s="29">
        <v>1195</v>
      </c>
      <c r="Q1847" s="29"/>
      <c r="R1847" s="85" t="s">
        <v>2</v>
      </c>
      <c r="S1847" s="85" t="s">
        <v>2</v>
      </c>
      <c r="T1847" s="117" t="str">
        <f t="shared" si="168"/>
        <v>ja</v>
      </c>
      <c r="U1847" s="117" t="str">
        <f t="shared" si="169"/>
        <v>ja</v>
      </c>
      <c r="V1847" s="142" t="s">
        <v>4587</v>
      </c>
      <c r="W1847" s="118">
        <f t="shared" si="170"/>
        <v>4</v>
      </c>
      <c r="X1847" s="117" t="str">
        <f t="shared" si="171"/>
        <v>OK</v>
      </c>
      <c r="Y1847" s="117">
        <f t="shared" si="172"/>
        <v>1195</v>
      </c>
      <c r="Z1847" s="117" t="str">
        <f t="shared" si="173"/>
        <v>OK</v>
      </c>
    </row>
    <row r="1848" spans="1:26" s="115" customFormat="1" ht="12.75" hidden="1" customHeight="1" x14ac:dyDescent="0.35">
      <c r="A1848" s="29" t="s">
        <v>2112</v>
      </c>
      <c r="B1848" s="1" t="s">
        <v>2111</v>
      </c>
      <c r="C1848" s="29" t="s">
        <v>3</v>
      </c>
      <c r="D1848" s="29" t="s">
        <v>3</v>
      </c>
      <c r="E1848" s="29" t="s">
        <v>2</v>
      </c>
      <c r="F1848" s="29" t="s">
        <v>2</v>
      </c>
      <c r="G1848" s="29" t="s">
        <v>2</v>
      </c>
      <c r="H1848" s="29" t="s">
        <v>2</v>
      </c>
      <c r="I1848" s="29" t="s">
        <v>3</v>
      </c>
      <c r="J1848" s="30">
        <v>1</v>
      </c>
      <c r="K1848" s="29" t="s">
        <v>2</v>
      </c>
      <c r="L1848" s="29" t="s">
        <v>2</v>
      </c>
      <c r="M1848" s="29" t="s">
        <v>2</v>
      </c>
      <c r="N1848" s="29" t="s">
        <v>3</v>
      </c>
      <c r="O1848" s="1"/>
      <c r="P1848" s="29">
        <v>300</v>
      </c>
      <c r="Q1848" s="29"/>
      <c r="R1848" s="85" t="s">
        <v>3</v>
      </c>
      <c r="S1848" s="85" t="s">
        <v>3</v>
      </c>
      <c r="T1848" s="117" t="str">
        <f t="shared" si="168"/>
        <v>ja</v>
      </c>
      <c r="U1848" s="117" t="str">
        <f t="shared" si="169"/>
        <v>ja</v>
      </c>
      <c r="V1848" s="142" t="s">
        <v>4598</v>
      </c>
      <c r="W1848" s="118">
        <f t="shared" si="170"/>
        <v>1</v>
      </c>
      <c r="X1848" s="117" t="str">
        <f t="shared" si="171"/>
        <v>OK</v>
      </c>
      <c r="Y1848" s="117">
        <f t="shared" si="172"/>
        <v>300</v>
      </c>
      <c r="Z1848" s="117" t="str">
        <f t="shared" si="173"/>
        <v>OK</v>
      </c>
    </row>
    <row r="1849" spans="1:26" s="115" customFormat="1" ht="12.75" hidden="1" customHeight="1" x14ac:dyDescent="0.35">
      <c r="A1849" s="29" t="s">
        <v>2163</v>
      </c>
      <c r="B1849" s="1" t="s">
        <v>2162</v>
      </c>
      <c r="C1849" s="29" t="s">
        <v>3</v>
      </c>
      <c r="D1849" s="29" t="s">
        <v>3</v>
      </c>
      <c r="E1849" s="29" t="s">
        <v>2</v>
      </c>
      <c r="F1849" s="29" t="s">
        <v>2</v>
      </c>
      <c r="G1849" s="29" t="s">
        <v>2</v>
      </c>
      <c r="H1849" s="29" t="s">
        <v>2</v>
      </c>
      <c r="I1849" s="29" t="s">
        <v>3</v>
      </c>
      <c r="J1849" s="30">
        <v>2</v>
      </c>
      <c r="K1849" s="29" t="s">
        <v>2</v>
      </c>
      <c r="L1849" s="29" t="s">
        <v>2</v>
      </c>
      <c r="M1849" s="29" t="s">
        <v>2</v>
      </c>
      <c r="N1849" s="29" t="s">
        <v>3</v>
      </c>
      <c r="O1849" s="1"/>
      <c r="P1849" s="29" t="s">
        <v>4</v>
      </c>
      <c r="Q1849" s="29"/>
      <c r="R1849" s="85" t="s">
        <v>3</v>
      </c>
      <c r="S1849" s="85" t="s">
        <v>3</v>
      </c>
      <c r="T1849" s="117" t="str">
        <f t="shared" si="168"/>
        <v>ja</v>
      </c>
      <c r="U1849" s="117" t="str">
        <f t="shared" si="169"/>
        <v>ja</v>
      </c>
      <c r="V1849" s="142" t="s">
        <v>4581</v>
      </c>
      <c r="W1849" s="118">
        <f t="shared" si="170"/>
        <v>2</v>
      </c>
      <c r="X1849" s="117" t="str">
        <f t="shared" si="171"/>
        <v>OK</v>
      </c>
      <c r="Y1849" s="117" t="str">
        <f t="shared" si="172"/>
        <v>keine</v>
      </c>
      <c r="Z1849" s="117" t="str">
        <f t="shared" si="173"/>
        <v>OK</v>
      </c>
    </row>
    <row r="1850" spans="1:26" s="115" customFormat="1" ht="12.75" hidden="1" customHeight="1" x14ac:dyDescent="0.35">
      <c r="A1850" s="29" t="s">
        <v>4088</v>
      </c>
      <c r="B1850" s="1" t="s">
        <v>459</v>
      </c>
      <c r="C1850" s="29" t="s">
        <v>3</v>
      </c>
      <c r="D1850" s="29" t="s">
        <v>3</v>
      </c>
      <c r="E1850" s="29" t="s">
        <v>2</v>
      </c>
      <c r="F1850" s="29" t="s">
        <v>2</v>
      </c>
      <c r="G1850" s="29" t="s">
        <v>2</v>
      </c>
      <c r="H1850" s="29" t="s">
        <v>2</v>
      </c>
      <c r="I1850" s="133" t="s">
        <v>3</v>
      </c>
      <c r="J1850" s="134">
        <v>1</v>
      </c>
      <c r="K1850" s="29" t="s">
        <v>2</v>
      </c>
      <c r="L1850" s="29" t="s">
        <v>2</v>
      </c>
      <c r="M1850" s="29" t="s">
        <v>2</v>
      </c>
      <c r="N1850" s="29" t="s">
        <v>3</v>
      </c>
      <c r="O1850" s="1"/>
      <c r="P1850" s="29" t="s">
        <v>4</v>
      </c>
      <c r="Q1850" s="29"/>
      <c r="R1850" s="85" t="s">
        <v>3</v>
      </c>
      <c r="S1850" s="85" t="s">
        <v>3</v>
      </c>
      <c r="T1850" s="117" t="str">
        <f t="shared" si="168"/>
        <v>ja</v>
      </c>
      <c r="U1850" s="117" t="str">
        <f t="shared" si="169"/>
        <v>ja</v>
      </c>
      <c r="V1850" s="142" t="s">
        <v>4582</v>
      </c>
      <c r="W1850" s="118">
        <f t="shared" si="170"/>
        <v>1</v>
      </c>
      <c r="X1850" s="117" t="str">
        <f t="shared" si="171"/>
        <v>OK</v>
      </c>
      <c r="Y1850" s="117" t="str">
        <f t="shared" si="172"/>
        <v>keine</v>
      </c>
      <c r="Z1850" s="117" t="str">
        <f t="shared" si="173"/>
        <v>OK</v>
      </c>
    </row>
    <row r="1851" spans="1:26" s="115" customFormat="1" ht="12.75" hidden="1" customHeight="1" x14ac:dyDescent="0.35">
      <c r="A1851" s="29" t="s">
        <v>2257</v>
      </c>
      <c r="B1851" s="1" t="s">
        <v>2256</v>
      </c>
      <c r="C1851" s="29" t="s">
        <v>3</v>
      </c>
      <c r="D1851" s="29" t="s">
        <v>3</v>
      </c>
      <c r="E1851" s="29" t="s">
        <v>2</v>
      </c>
      <c r="F1851" s="29" t="s">
        <v>2</v>
      </c>
      <c r="G1851" s="29" t="s">
        <v>2</v>
      </c>
      <c r="H1851" s="29" t="s">
        <v>2</v>
      </c>
      <c r="I1851" s="29" t="s">
        <v>3</v>
      </c>
      <c r="J1851" s="30">
        <v>1</v>
      </c>
      <c r="K1851" s="29" t="s">
        <v>2</v>
      </c>
      <c r="L1851" s="29" t="s">
        <v>2</v>
      </c>
      <c r="M1851" s="29" t="s">
        <v>2</v>
      </c>
      <c r="N1851" s="29" t="s">
        <v>3</v>
      </c>
      <c r="O1851" s="1"/>
      <c r="P1851" s="29" t="s">
        <v>4</v>
      </c>
      <c r="Q1851" s="29"/>
      <c r="R1851" s="85" t="s">
        <v>3</v>
      </c>
      <c r="S1851" s="85" t="s">
        <v>3</v>
      </c>
      <c r="T1851" s="117" t="str">
        <f t="shared" si="168"/>
        <v>ja</v>
      </c>
      <c r="U1851" s="117" t="str">
        <f t="shared" si="169"/>
        <v>ja</v>
      </c>
      <c r="V1851" s="142" t="s">
        <v>4577</v>
      </c>
      <c r="W1851" s="118">
        <f t="shared" si="170"/>
        <v>1</v>
      </c>
      <c r="X1851" s="117" t="str">
        <f t="shared" si="171"/>
        <v>OK</v>
      </c>
      <c r="Y1851" s="117" t="str">
        <f t="shared" si="172"/>
        <v>keine</v>
      </c>
      <c r="Z1851" s="117" t="str">
        <f t="shared" si="173"/>
        <v>OK</v>
      </c>
    </row>
    <row r="1852" spans="1:26" s="115" customFormat="1" ht="12.75" hidden="1" customHeight="1" x14ac:dyDescent="0.35">
      <c r="A1852" s="29" t="s">
        <v>4089</v>
      </c>
      <c r="B1852" s="1" t="s">
        <v>1023</v>
      </c>
      <c r="C1852" s="29" t="s">
        <v>3</v>
      </c>
      <c r="D1852" s="29" t="s">
        <v>3</v>
      </c>
      <c r="E1852" s="29" t="s">
        <v>2</v>
      </c>
      <c r="F1852" s="29" t="s">
        <v>2</v>
      </c>
      <c r="G1852" s="29" t="s">
        <v>2</v>
      </c>
      <c r="H1852" s="29" t="s">
        <v>2</v>
      </c>
      <c r="I1852" s="29" t="s">
        <v>3</v>
      </c>
      <c r="J1852" s="30">
        <v>1</v>
      </c>
      <c r="K1852" s="29" t="s">
        <v>2</v>
      </c>
      <c r="L1852" s="29" t="s">
        <v>2</v>
      </c>
      <c r="M1852" s="29" t="s">
        <v>2</v>
      </c>
      <c r="N1852" s="29" t="s">
        <v>3</v>
      </c>
      <c r="O1852" s="1"/>
      <c r="P1852" s="29" t="s">
        <v>57</v>
      </c>
      <c r="Q1852" s="29"/>
      <c r="R1852" s="85" t="s">
        <v>2</v>
      </c>
      <c r="S1852" s="85" t="s">
        <v>2</v>
      </c>
      <c r="T1852" s="117" t="str">
        <f t="shared" si="168"/>
        <v>ja</v>
      </c>
      <c r="U1852" s="117" t="str">
        <f t="shared" si="169"/>
        <v>ja</v>
      </c>
      <c r="V1852" s="142" t="s">
        <v>4577</v>
      </c>
      <c r="W1852" s="118">
        <f t="shared" si="170"/>
        <v>1</v>
      </c>
      <c r="X1852" s="117" t="str">
        <f t="shared" si="171"/>
        <v>OK</v>
      </c>
      <c r="Y1852" s="117" t="str">
        <f t="shared" si="172"/>
        <v>1193/1207</v>
      </c>
      <c r="Z1852" s="117" t="str">
        <f t="shared" si="173"/>
        <v>OK</v>
      </c>
    </row>
    <row r="1853" spans="1:26" s="115" customFormat="1" ht="12.75" hidden="1" customHeight="1" x14ac:dyDescent="0.35">
      <c r="A1853" s="29" t="s">
        <v>4090</v>
      </c>
      <c r="B1853" s="1" t="s">
        <v>1451</v>
      </c>
      <c r="C1853" s="29" t="s">
        <v>3</v>
      </c>
      <c r="D1853" s="29" t="s">
        <v>3</v>
      </c>
      <c r="E1853" s="29" t="s">
        <v>2</v>
      </c>
      <c r="F1853" s="29" t="s">
        <v>2</v>
      </c>
      <c r="G1853" s="29" t="s">
        <v>2</v>
      </c>
      <c r="H1853" s="29" t="s">
        <v>2</v>
      </c>
      <c r="I1853" s="133" t="s">
        <v>3</v>
      </c>
      <c r="J1853" s="134">
        <v>1</v>
      </c>
      <c r="K1853" s="29" t="s">
        <v>2</v>
      </c>
      <c r="L1853" s="29" t="s">
        <v>2</v>
      </c>
      <c r="M1853" s="29" t="s">
        <v>2</v>
      </c>
      <c r="N1853" s="29" t="s">
        <v>3</v>
      </c>
      <c r="O1853" s="1"/>
      <c r="P1853" s="29" t="s">
        <v>4</v>
      </c>
      <c r="Q1853" s="29"/>
      <c r="R1853" s="85" t="s">
        <v>2</v>
      </c>
      <c r="S1853" s="85" t="s">
        <v>2</v>
      </c>
      <c r="T1853" s="117" t="str">
        <f t="shared" si="168"/>
        <v>ja</v>
      </c>
      <c r="U1853" s="117" t="str">
        <f t="shared" si="169"/>
        <v>ja</v>
      </c>
      <c r="V1853" s="142" t="s">
        <v>4582</v>
      </c>
      <c r="W1853" s="118">
        <f t="shared" si="170"/>
        <v>1</v>
      </c>
      <c r="X1853" s="117" t="str">
        <f t="shared" si="171"/>
        <v>OK</v>
      </c>
      <c r="Y1853" s="117" t="str">
        <f t="shared" si="172"/>
        <v>keine</v>
      </c>
      <c r="Z1853" s="117" t="str">
        <f t="shared" si="173"/>
        <v>OK</v>
      </c>
    </row>
    <row r="1854" spans="1:26" s="115" customFormat="1" ht="12.75" hidden="1" customHeight="1" x14ac:dyDescent="0.35">
      <c r="A1854" s="29" t="s">
        <v>4091</v>
      </c>
      <c r="B1854" s="1" t="s">
        <v>440</v>
      </c>
      <c r="C1854" s="29" t="s">
        <v>3</v>
      </c>
      <c r="D1854" s="29" t="s">
        <v>3</v>
      </c>
      <c r="E1854" s="29" t="s">
        <v>2</v>
      </c>
      <c r="F1854" s="29" t="s">
        <v>2</v>
      </c>
      <c r="G1854" s="29" t="s">
        <v>2</v>
      </c>
      <c r="H1854" s="29" t="s">
        <v>2</v>
      </c>
      <c r="I1854" s="29" t="s">
        <v>3</v>
      </c>
      <c r="J1854" s="30">
        <v>1</v>
      </c>
      <c r="K1854" s="29" t="s">
        <v>2</v>
      </c>
      <c r="L1854" s="29" t="s">
        <v>2</v>
      </c>
      <c r="M1854" s="29" t="s">
        <v>2</v>
      </c>
      <c r="N1854" s="29" t="s">
        <v>3</v>
      </c>
      <c r="O1854" s="1"/>
      <c r="P1854" s="29" t="s">
        <v>4</v>
      </c>
      <c r="Q1854" s="29"/>
      <c r="R1854" s="85" t="s">
        <v>2</v>
      </c>
      <c r="S1854" s="85" t="s">
        <v>2</v>
      </c>
      <c r="T1854" s="117" t="str">
        <f t="shared" si="168"/>
        <v>ja</v>
      </c>
      <c r="U1854" s="117" t="str">
        <f t="shared" si="169"/>
        <v>ja</v>
      </c>
      <c r="V1854" s="142" t="s">
        <v>4574</v>
      </c>
      <c r="W1854" s="118">
        <f t="shared" si="170"/>
        <v>1</v>
      </c>
      <c r="X1854" s="117" t="str">
        <f t="shared" si="171"/>
        <v>OK</v>
      </c>
      <c r="Y1854" s="117" t="str">
        <f t="shared" si="172"/>
        <v>keine</v>
      </c>
      <c r="Z1854" s="117" t="str">
        <f t="shared" si="173"/>
        <v>OK</v>
      </c>
    </row>
    <row r="1855" spans="1:26" s="115" customFormat="1" ht="12.75" hidden="1" customHeight="1" x14ac:dyDescent="0.35">
      <c r="A1855" s="29" t="s">
        <v>4092</v>
      </c>
      <c r="B1855" s="1" t="s">
        <v>553</v>
      </c>
      <c r="C1855" s="29" t="s">
        <v>3</v>
      </c>
      <c r="D1855" s="29" t="s">
        <v>3</v>
      </c>
      <c r="E1855" s="29" t="s">
        <v>2</v>
      </c>
      <c r="F1855" s="29" t="s">
        <v>2</v>
      </c>
      <c r="G1855" s="29" t="s">
        <v>2</v>
      </c>
      <c r="H1855" s="29" t="s">
        <v>2</v>
      </c>
      <c r="I1855" s="29" t="s">
        <v>3</v>
      </c>
      <c r="J1855" s="30">
        <v>4</v>
      </c>
      <c r="K1855" s="29" t="s">
        <v>2</v>
      </c>
      <c r="L1855" s="29" t="s">
        <v>2</v>
      </c>
      <c r="M1855" s="29" t="s">
        <v>2</v>
      </c>
      <c r="N1855" s="29" t="s">
        <v>2</v>
      </c>
      <c r="O1855" s="1" t="s">
        <v>2412</v>
      </c>
      <c r="P1855" s="29" t="s">
        <v>4407</v>
      </c>
      <c r="Q1855" s="29"/>
      <c r="R1855" s="85" t="s">
        <v>2</v>
      </c>
      <c r="S1855" s="85" t="s">
        <v>2</v>
      </c>
      <c r="T1855" s="117" t="str">
        <f t="shared" si="168"/>
        <v>ja</v>
      </c>
      <c r="U1855" s="117" t="str">
        <f t="shared" si="169"/>
        <v>ja</v>
      </c>
      <c r="V1855" s="142" t="s">
        <v>4595</v>
      </c>
      <c r="W1855" s="118">
        <f t="shared" si="170"/>
        <v>4</v>
      </c>
      <c r="X1855" s="117" t="str">
        <f t="shared" si="171"/>
        <v>OK</v>
      </c>
      <c r="Y1855" s="117" t="str">
        <f t="shared" si="172"/>
        <v>1195/1196</v>
      </c>
      <c r="Z1855" s="117" t="str">
        <f t="shared" si="173"/>
        <v>OK</v>
      </c>
    </row>
    <row r="1856" spans="1:26" s="115" customFormat="1" ht="12.75" hidden="1" customHeight="1" x14ac:dyDescent="0.35">
      <c r="A1856" s="29" t="s">
        <v>4093</v>
      </c>
      <c r="B1856" s="1" t="s">
        <v>554</v>
      </c>
      <c r="C1856" s="29" t="s">
        <v>3</v>
      </c>
      <c r="D1856" s="29" t="s">
        <v>3</v>
      </c>
      <c r="E1856" s="29" t="s">
        <v>2</v>
      </c>
      <c r="F1856" s="29" t="s">
        <v>2</v>
      </c>
      <c r="G1856" s="29" t="s">
        <v>2</v>
      </c>
      <c r="H1856" s="29" t="s">
        <v>2</v>
      </c>
      <c r="I1856" s="29" t="s">
        <v>3</v>
      </c>
      <c r="J1856" s="30">
        <v>4</v>
      </c>
      <c r="K1856" s="29" t="s">
        <v>2</v>
      </c>
      <c r="L1856" s="29" t="s">
        <v>2</v>
      </c>
      <c r="M1856" s="29" t="s">
        <v>2</v>
      </c>
      <c r="N1856" s="29" t="s">
        <v>2</v>
      </c>
      <c r="O1856" s="1" t="s">
        <v>2412</v>
      </c>
      <c r="P1856" s="29" t="s">
        <v>4407</v>
      </c>
      <c r="Q1856" s="29"/>
      <c r="R1856" s="85" t="s">
        <v>2</v>
      </c>
      <c r="S1856" s="85" t="s">
        <v>2</v>
      </c>
      <c r="T1856" s="117" t="str">
        <f t="shared" si="168"/>
        <v>ja</v>
      </c>
      <c r="U1856" s="117" t="str">
        <f t="shared" si="169"/>
        <v>ja</v>
      </c>
      <c r="V1856" s="142" t="s">
        <v>4595</v>
      </c>
      <c r="W1856" s="118">
        <f t="shared" si="170"/>
        <v>4</v>
      </c>
      <c r="X1856" s="117" t="str">
        <f t="shared" si="171"/>
        <v>OK</v>
      </c>
      <c r="Y1856" s="117" t="str">
        <f t="shared" si="172"/>
        <v>1195/1196</v>
      </c>
      <c r="Z1856" s="117" t="str">
        <f t="shared" si="173"/>
        <v>OK</v>
      </c>
    </row>
    <row r="1857" spans="1:26" s="115" customFormat="1" ht="12.75" hidden="1" customHeight="1" x14ac:dyDescent="0.35">
      <c r="A1857" s="29" t="s">
        <v>4094</v>
      </c>
      <c r="B1857" s="1" t="s">
        <v>555</v>
      </c>
      <c r="C1857" s="29" t="s">
        <v>3</v>
      </c>
      <c r="D1857" s="29" t="s">
        <v>3</v>
      </c>
      <c r="E1857" s="29" t="s">
        <v>2</v>
      </c>
      <c r="F1857" s="29" t="s">
        <v>2</v>
      </c>
      <c r="G1857" s="29" t="s">
        <v>2</v>
      </c>
      <c r="H1857" s="29" t="s">
        <v>2</v>
      </c>
      <c r="I1857" s="29" t="s">
        <v>3</v>
      </c>
      <c r="J1857" s="30">
        <v>4</v>
      </c>
      <c r="K1857" s="29" t="s">
        <v>2</v>
      </c>
      <c r="L1857" s="29" t="s">
        <v>2</v>
      </c>
      <c r="M1857" s="29" t="s">
        <v>2</v>
      </c>
      <c r="N1857" s="29" t="s">
        <v>2</v>
      </c>
      <c r="O1857" s="1" t="s">
        <v>2412</v>
      </c>
      <c r="P1857" s="29" t="s">
        <v>4407</v>
      </c>
      <c r="Q1857" s="29"/>
      <c r="R1857" s="85" t="s">
        <v>2</v>
      </c>
      <c r="S1857" s="85" t="s">
        <v>2</v>
      </c>
      <c r="T1857" s="117" t="str">
        <f t="shared" si="168"/>
        <v>ja</v>
      </c>
      <c r="U1857" s="117" t="str">
        <f t="shared" si="169"/>
        <v>ja</v>
      </c>
      <c r="V1857" s="142" t="s">
        <v>4595</v>
      </c>
      <c r="W1857" s="118">
        <f t="shared" si="170"/>
        <v>4</v>
      </c>
      <c r="X1857" s="117" t="str">
        <f t="shared" si="171"/>
        <v>OK</v>
      </c>
      <c r="Y1857" s="117" t="str">
        <f t="shared" si="172"/>
        <v>1195/1196</v>
      </c>
      <c r="Z1857" s="117" t="str">
        <f t="shared" si="173"/>
        <v>OK</v>
      </c>
    </row>
    <row r="1858" spans="1:26" s="115" customFormat="1" ht="12.75" hidden="1" customHeight="1" x14ac:dyDescent="0.35">
      <c r="A1858" s="29" t="s">
        <v>4095</v>
      </c>
      <c r="B1858" s="1" t="s">
        <v>556</v>
      </c>
      <c r="C1858" s="29" t="s">
        <v>3</v>
      </c>
      <c r="D1858" s="29" t="s">
        <v>3</v>
      </c>
      <c r="E1858" s="29" t="s">
        <v>2</v>
      </c>
      <c r="F1858" s="29" t="s">
        <v>2</v>
      </c>
      <c r="G1858" s="29" t="s">
        <v>2</v>
      </c>
      <c r="H1858" s="29" t="s">
        <v>2</v>
      </c>
      <c r="I1858" s="29" t="s">
        <v>3</v>
      </c>
      <c r="J1858" s="30">
        <v>4</v>
      </c>
      <c r="K1858" s="29" t="s">
        <v>2</v>
      </c>
      <c r="L1858" s="29" t="s">
        <v>2</v>
      </c>
      <c r="M1858" s="29" t="s">
        <v>2</v>
      </c>
      <c r="N1858" s="29" t="s">
        <v>2</v>
      </c>
      <c r="O1858" s="1" t="s">
        <v>2412</v>
      </c>
      <c r="P1858" s="29" t="s">
        <v>4407</v>
      </c>
      <c r="Q1858" s="29"/>
      <c r="R1858" s="85" t="s">
        <v>2</v>
      </c>
      <c r="S1858" s="85" t="s">
        <v>2</v>
      </c>
      <c r="T1858" s="117" t="str">
        <f t="shared" ref="T1858:T1921" si="174">IF(AND(C1858="nein",D1858="nein",E1858="nein",F1858="nein",G1858="nein",H1858="nein",I1858="nein",K1858="nein",L1858="nein",M1858="nein",N1858="nein"),"nein","ja")</f>
        <v>ja</v>
      </c>
      <c r="U1858" s="117" t="str">
        <f t="shared" ref="U1858:U1921" si="175">IF(OR(C1858="ja",D1858="ja",G1858="ja",A1858="8100"),"ja","nein")</f>
        <v>ja</v>
      </c>
      <c r="V1858" s="142" t="s">
        <v>4595</v>
      </c>
      <c r="W1858" s="118">
        <f t="shared" si="170"/>
        <v>4</v>
      </c>
      <c r="X1858" s="117" t="str">
        <f t="shared" si="171"/>
        <v>OK</v>
      </c>
      <c r="Y1858" s="117" t="str">
        <f t="shared" si="172"/>
        <v>1195/1196</v>
      </c>
      <c r="Z1858" s="117" t="str">
        <f t="shared" si="173"/>
        <v>OK</v>
      </c>
    </row>
    <row r="1859" spans="1:26" s="115" customFormat="1" ht="12.75" hidden="1" customHeight="1" x14ac:dyDescent="0.35">
      <c r="A1859" s="29" t="s">
        <v>4096</v>
      </c>
      <c r="B1859" s="1" t="s">
        <v>441</v>
      </c>
      <c r="C1859" s="29" t="s">
        <v>3</v>
      </c>
      <c r="D1859" s="29" t="s">
        <v>3</v>
      </c>
      <c r="E1859" s="29" t="s">
        <v>2</v>
      </c>
      <c r="F1859" s="29" t="s">
        <v>2</v>
      </c>
      <c r="G1859" s="29" t="s">
        <v>2</v>
      </c>
      <c r="H1859" s="29" t="s">
        <v>2</v>
      </c>
      <c r="I1859" s="29" t="s">
        <v>3</v>
      </c>
      <c r="J1859" s="30">
        <v>1</v>
      </c>
      <c r="K1859" s="29" t="s">
        <v>2</v>
      </c>
      <c r="L1859" s="29" t="s">
        <v>2</v>
      </c>
      <c r="M1859" s="29" t="s">
        <v>2</v>
      </c>
      <c r="N1859" s="29" t="s">
        <v>3</v>
      </c>
      <c r="O1859" s="1"/>
      <c r="P1859" s="29" t="s">
        <v>4</v>
      </c>
      <c r="Q1859" s="29"/>
      <c r="R1859" s="85" t="s">
        <v>2</v>
      </c>
      <c r="S1859" s="85" t="s">
        <v>2</v>
      </c>
      <c r="T1859" s="117" t="str">
        <f t="shared" si="174"/>
        <v>ja</v>
      </c>
      <c r="U1859" s="117" t="str">
        <f t="shared" si="175"/>
        <v>ja</v>
      </c>
      <c r="V1859" s="142" t="s">
        <v>4574</v>
      </c>
      <c r="W1859" s="118">
        <f t="shared" ref="W1859:W1922" si="176">J1859</f>
        <v>1</v>
      </c>
      <c r="X1859" s="117" t="str">
        <f t="shared" ref="X1859:X1922" si="177">IF(J1859=W1859,"OK","NICHT OK!")</f>
        <v>OK</v>
      </c>
      <c r="Y1859" s="117" t="str">
        <f t="shared" ref="Y1859:Y1922" si="178">P1859</f>
        <v>keine</v>
      </c>
      <c r="Z1859" s="117" t="str">
        <f t="shared" ref="Z1859:Z1922" si="179">IF(P1859=Y1859,"OK","NICHT OK!")</f>
        <v>OK</v>
      </c>
    </row>
    <row r="1860" spans="1:26" s="115" customFormat="1" ht="12.75" hidden="1" customHeight="1" x14ac:dyDescent="0.35">
      <c r="A1860" s="29" t="s">
        <v>4097</v>
      </c>
      <c r="B1860" s="1" t="s">
        <v>1332</v>
      </c>
      <c r="C1860" s="29" t="s">
        <v>3</v>
      </c>
      <c r="D1860" s="29" t="s">
        <v>3</v>
      </c>
      <c r="E1860" s="29" t="s">
        <v>2</v>
      </c>
      <c r="F1860" s="29" t="s">
        <v>2</v>
      </c>
      <c r="G1860" s="29" t="s">
        <v>2</v>
      </c>
      <c r="H1860" s="29" t="s">
        <v>2</v>
      </c>
      <c r="I1860" s="29" t="s">
        <v>3</v>
      </c>
      <c r="J1860" s="30">
        <v>1</v>
      </c>
      <c r="K1860" s="29" t="s">
        <v>2</v>
      </c>
      <c r="L1860" s="29" t="s">
        <v>2</v>
      </c>
      <c r="M1860" s="29" t="s">
        <v>2</v>
      </c>
      <c r="N1860" s="29" t="s">
        <v>3</v>
      </c>
      <c r="O1860" s="1"/>
      <c r="P1860" s="29" t="s">
        <v>4</v>
      </c>
      <c r="Q1860" s="29"/>
      <c r="R1860" s="85" t="s">
        <v>3</v>
      </c>
      <c r="S1860" s="85" t="s">
        <v>3</v>
      </c>
      <c r="T1860" s="117" t="str">
        <f t="shared" si="174"/>
        <v>ja</v>
      </c>
      <c r="U1860" s="117" t="str">
        <f t="shared" si="175"/>
        <v>ja</v>
      </c>
      <c r="V1860" s="142" t="s">
        <v>4580</v>
      </c>
      <c r="W1860" s="118">
        <f t="shared" si="176"/>
        <v>1</v>
      </c>
      <c r="X1860" s="117" t="str">
        <f t="shared" si="177"/>
        <v>OK</v>
      </c>
      <c r="Y1860" s="117" t="str">
        <f t="shared" si="178"/>
        <v>keine</v>
      </c>
      <c r="Z1860" s="117" t="str">
        <f t="shared" si="179"/>
        <v>OK</v>
      </c>
    </row>
    <row r="1861" spans="1:26" s="115" customFormat="1" ht="12.75" hidden="1" customHeight="1" x14ac:dyDescent="0.35">
      <c r="A1861" s="29" t="s">
        <v>4098</v>
      </c>
      <c r="B1861" s="1" t="s">
        <v>1331</v>
      </c>
      <c r="C1861" s="29" t="s">
        <v>3</v>
      </c>
      <c r="D1861" s="29" t="s">
        <v>3</v>
      </c>
      <c r="E1861" s="29" t="s">
        <v>2</v>
      </c>
      <c r="F1861" s="29" t="s">
        <v>2</v>
      </c>
      <c r="G1861" s="29" t="s">
        <v>2</v>
      </c>
      <c r="H1861" s="29" t="s">
        <v>2</v>
      </c>
      <c r="I1861" s="29" t="s">
        <v>3</v>
      </c>
      <c r="J1861" s="30">
        <v>1</v>
      </c>
      <c r="K1861" s="29" t="s">
        <v>2</v>
      </c>
      <c r="L1861" s="29" t="s">
        <v>2</v>
      </c>
      <c r="M1861" s="29" t="s">
        <v>2</v>
      </c>
      <c r="N1861" s="29" t="s">
        <v>3</v>
      </c>
      <c r="O1861" s="1"/>
      <c r="P1861" s="29" t="s">
        <v>4</v>
      </c>
      <c r="Q1861" s="29"/>
      <c r="R1861" s="85" t="s">
        <v>2</v>
      </c>
      <c r="S1861" s="85" t="s">
        <v>2</v>
      </c>
      <c r="T1861" s="117" t="str">
        <f t="shared" si="174"/>
        <v>ja</v>
      </c>
      <c r="U1861" s="117" t="str">
        <f t="shared" si="175"/>
        <v>ja</v>
      </c>
      <c r="V1861" s="142" t="s">
        <v>4580</v>
      </c>
      <c r="W1861" s="118">
        <f t="shared" si="176"/>
        <v>1</v>
      </c>
      <c r="X1861" s="117" t="str">
        <f t="shared" si="177"/>
        <v>OK</v>
      </c>
      <c r="Y1861" s="117" t="str">
        <f t="shared" si="178"/>
        <v>keine</v>
      </c>
      <c r="Z1861" s="117" t="str">
        <f t="shared" si="179"/>
        <v>OK</v>
      </c>
    </row>
    <row r="1862" spans="1:26" s="115" customFormat="1" ht="12.75" hidden="1" customHeight="1" x14ac:dyDescent="0.35">
      <c r="A1862" s="29" t="s">
        <v>4099</v>
      </c>
      <c r="B1862" s="1" t="s">
        <v>1726</v>
      </c>
      <c r="C1862" s="29" t="s">
        <v>3</v>
      </c>
      <c r="D1862" s="29" t="s">
        <v>3</v>
      </c>
      <c r="E1862" s="29" t="s">
        <v>2</v>
      </c>
      <c r="F1862" s="29" t="s">
        <v>2</v>
      </c>
      <c r="G1862" s="29" t="s">
        <v>2</v>
      </c>
      <c r="H1862" s="29" t="s">
        <v>2</v>
      </c>
      <c r="I1862" s="29" t="s">
        <v>3</v>
      </c>
      <c r="J1862" s="30">
        <v>1</v>
      </c>
      <c r="K1862" s="29" t="s">
        <v>2</v>
      </c>
      <c r="L1862" s="29" t="s">
        <v>2</v>
      </c>
      <c r="M1862" s="29" t="s">
        <v>2</v>
      </c>
      <c r="N1862" s="29" t="s">
        <v>3</v>
      </c>
      <c r="O1862" s="1"/>
      <c r="P1862" s="29" t="s">
        <v>4</v>
      </c>
      <c r="Q1862" s="29"/>
      <c r="R1862" s="85" t="s">
        <v>2</v>
      </c>
      <c r="S1862" s="85" t="s">
        <v>2</v>
      </c>
      <c r="T1862" s="117" t="str">
        <f t="shared" si="174"/>
        <v>ja</v>
      </c>
      <c r="U1862" s="117" t="str">
        <f t="shared" si="175"/>
        <v>ja</v>
      </c>
      <c r="V1862" s="142" t="s">
        <v>4594</v>
      </c>
      <c r="W1862" s="118">
        <f t="shared" si="176"/>
        <v>1</v>
      </c>
      <c r="X1862" s="117" t="str">
        <f t="shared" si="177"/>
        <v>OK</v>
      </c>
      <c r="Y1862" s="117" t="str">
        <f t="shared" si="178"/>
        <v>keine</v>
      </c>
      <c r="Z1862" s="117" t="str">
        <f t="shared" si="179"/>
        <v>OK</v>
      </c>
    </row>
    <row r="1863" spans="1:26" s="115" customFormat="1" ht="12.75" hidden="1" customHeight="1" x14ac:dyDescent="0.35">
      <c r="A1863" s="29" t="s">
        <v>4100</v>
      </c>
      <c r="B1863" s="1" t="s">
        <v>1626</v>
      </c>
      <c r="C1863" s="29" t="s">
        <v>3</v>
      </c>
      <c r="D1863" s="29" t="s">
        <v>3</v>
      </c>
      <c r="E1863" s="29" t="s">
        <v>2</v>
      </c>
      <c r="F1863" s="29" t="s">
        <v>2</v>
      </c>
      <c r="G1863" s="29" t="s">
        <v>2</v>
      </c>
      <c r="H1863" s="29" t="s">
        <v>2</v>
      </c>
      <c r="I1863" s="29" t="s">
        <v>3</v>
      </c>
      <c r="J1863" s="30">
        <v>1</v>
      </c>
      <c r="K1863" s="29" t="s">
        <v>2</v>
      </c>
      <c r="L1863" s="29" t="s">
        <v>2</v>
      </c>
      <c r="M1863" s="29" t="s">
        <v>2</v>
      </c>
      <c r="N1863" s="29" t="s">
        <v>3</v>
      </c>
      <c r="O1863" s="1"/>
      <c r="P1863" s="29" t="s">
        <v>4</v>
      </c>
      <c r="Q1863" s="29"/>
      <c r="R1863" s="85" t="s">
        <v>2</v>
      </c>
      <c r="S1863" s="85" t="s">
        <v>2</v>
      </c>
      <c r="T1863" s="117" t="str">
        <f t="shared" si="174"/>
        <v>ja</v>
      </c>
      <c r="U1863" s="117" t="str">
        <f t="shared" si="175"/>
        <v>ja</v>
      </c>
      <c r="V1863" s="142" t="s">
        <v>4577</v>
      </c>
      <c r="W1863" s="118">
        <f t="shared" si="176"/>
        <v>1</v>
      </c>
      <c r="X1863" s="117" t="str">
        <f t="shared" si="177"/>
        <v>OK</v>
      </c>
      <c r="Y1863" s="117" t="str">
        <f t="shared" si="178"/>
        <v>keine</v>
      </c>
      <c r="Z1863" s="117" t="str">
        <f t="shared" si="179"/>
        <v>OK</v>
      </c>
    </row>
    <row r="1864" spans="1:26" s="115" customFormat="1" ht="12.75" hidden="1" customHeight="1" x14ac:dyDescent="0.35">
      <c r="A1864" s="29" t="s">
        <v>2284</v>
      </c>
      <c r="B1864" s="1" t="s">
        <v>2283</v>
      </c>
      <c r="C1864" s="29" t="s">
        <v>3</v>
      </c>
      <c r="D1864" s="29" t="s">
        <v>3</v>
      </c>
      <c r="E1864" s="29" t="s">
        <v>2</v>
      </c>
      <c r="F1864" s="29" t="s">
        <v>2</v>
      </c>
      <c r="G1864" s="29" t="s">
        <v>2</v>
      </c>
      <c r="H1864" s="29" t="s">
        <v>2</v>
      </c>
      <c r="I1864" s="29" t="s">
        <v>3</v>
      </c>
      <c r="J1864" s="30">
        <v>2</v>
      </c>
      <c r="K1864" s="29" t="s">
        <v>2</v>
      </c>
      <c r="L1864" s="29" t="s">
        <v>2</v>
      </c>
      <c r="M1864" s="29" t="s">
        <v>2</v>
      </c>
      <c r="N1864" s="29" t="s">
        <v>3</v>
      </c>
      <c r="O1864" s="1"/>
      <c r="P1864" s="29" t="s">
        <v>4</v>
      </c>
      <c r="Q1864" s="29"/>
      <c r="R1864" s="85" t="s">
        <v>3</v>
      </c>
      <c r="S1864" s="85" t="s">
        <v>3</v>
      </c>
      <c r="T1864" s="117" t="str">
        <f t="shared" si="174"/>
        <v>ja</v>
      </c>
      <c r="U1864" s="117" t="str">
        <f t="shared" si="175"/>
        <v>ja</v>
      </c>
      <c r="V1864" s="142" t="s">
        <v>4581</v>
      </c>
      <c r="W1864" s="118">
        <f t="shared" si="176"/>
        <v>2</v>
      </c>
      <c r="X1864" s="117" t="str">
        <f t="shared" si="177"/>
        <v>OK</v>
      </c>
      <c r="Y1864" s="117" t="str">
        <f t="shared" si="178"/>
        <v>keine</v>
      </c>
      <c r="Z1864" s="117" t="str">
        <f t="shared" si="179"/>
        <v>OK</v>
      </c>
    </row>
    <row r="1865" spans="1:26" s="115" customFormat="1" ht="12.75" hidden="1" customHeight="1" x14ac:dyDescent="0.35">
      <c r="A1865" s="29" t="s">
        <v>4101</v>
      </c>
      <c r="B1865" s="1" t="s">
        <v>1148</v>
      </c>
      <c r="C1865" s="29" t="s">
        <v>3</v>
      </c>
      <c r="D1865" s="29" t="s">
        <v>3</v>
      </c>
      <c r="E1865" s="29" t="s">
        <v>2</v>
      </c>
      <c r="F1865" s="29" t="s">
        <v>2</v>
      </c>
      <c r="G1865" s="29" t="s">
        <v>2</v>
      </c>
      <c r="H1865" s="29" t="s">
        <v>2</v>
      </c>
      <c r="I1865" s="29" t="s">
        <v>3</v>
      </c>
      <c r="J1865" s="30">
        <v>1</v>
      </c>
      <c r="K1865" s="29" t="s">
        <v>2</v>
      </c>
      <c r="L1865" s="29" t="s">
        <v>2</v>
      </c>
      <c r="M1865" s="29" t="s">
        <v>2</v>
      </c>
      <c r="N1865" s="29" t="s">
        <v>3</v>
      </c>
      <c r="O1865" s="1"/>
      <c r="P1865" s="29" t="s">
        <v>4</v>
      </c>
      <c r="Q1865" s="29"/>
      <c r="R1865" s="85" t="s">
        <v>3</v>
      </c>
      <c r="S1865" s="85" t="s">
        <v>3</v>
      </c>
      <c r="T1865" s="117" t="str">
        <f t="shared" si="174"/>
        <v>ja</v>
      </c>
      <c r="U1865" s="117" t="str">
        <f t="shared" si="175"/>
        <v>ja</v>
      </c>
      <c r="V1865" s="142" t="s">
        <v>4597</v>
      </c>
      <c r="W1865" s="118">
        <f t="shared" si="176"/>
        <v>1</v>
      </c>
      <c r="X1865" s="117" t="str">
        <f t="shared" si="177"/>
        <v>OK</v>
      </c>
      <c r="Y1865" s="117" t="str">
        <f t="shared" si="178"/>
        <v>keine</v>
      </c>
      <c r="Z1865" s="117" t="str">
        <f t="shared" si="179"/>
        <v>OK</v>
      </c>
    </row>
    <row r="1866" spans="1:26" s="115" customFormat="1" ht="12.75" hidden="1" customHeight="1" x14ac:dyDescent="0.35">
      <c r="A1866" s="29" t="s">
        <v>4102</v>
      </c>
      <c r="B1866" s="1" t="s">
        <v>1342</v>
      </c>
      <c r="C1866" s="29" t="s">
        <v>3</v>
      </c>
      <c r="D1866" s="29" t="s">
        <v>3</v>
      </c>
      <c r="E1866" s="29" t="s">
        <v>2</v>
      </c>
      <c r="F1866" s="29" t="s">
        <v>2</v>
      </c>
      <c r="G1866" s="29" t="s">
        <v>2</v>
      </c>
      <c r="H1866" s="29" t="s">
        <v>2</v>
      </c>
      <c r="I1866" s="29" t="s">
        <v>3</v>
      </c>
      <c r="J1866" s="30">
        <v>1</v>
      </c>
      <c r="K1866" s="29" t="s">
        <v>2</v>
      </c>
      <c r="L1866" s="29" t="s">
        <v>2</v>
      </c>
      <c r="M1866" s="29" t="s">
        <v>2</v>
      </c>
      <c r="N1866" s="29" t="s">
        <v>3</v>
      </c>
      <c r="O1866" s="1"/>
      <c r="P1866" s="29" t="s">
        <v>4</v>
      </c>
      <c r="Q1866" s="29"/>
      <c r="R1866" s="85" t="s">
        <v>3</v>
      </c>
      <c r="S1866" s="85" t="s">
        <v>3</v>
      </c>
      <c r="T1866" s="117" t="str">
        <f t="shared" si="174"/>
        <v>ja</v>
      </c>
      <c r="U1866" s="117" t="str">
        <f t="shared" si="175"/>
        <v>ja</v>
      </c>
      <c r="V1866" s="142" t="s">
        <v>4580</v>
      </c>
      <c r="W1866" s="118">
        <f t="shared" si="176"/>
        <v>1</v>
      </c>
      <c r="X1866" s="117" t="str">
        <f t="shared" si="177"/>
        <v>OK</v>
      </c>
      <c r="Y1866" s="117" t="str">
        <f t="shared" si="178"/>
        <v>keine</v>
      </c>
      <c r="Z1866" s="117" t="str">
        <f t="shared" si="179"/>
        <v>OK</v>
      </c>
    </row>
    <row r="1867" spans="1:26" s="115" customFormat="1" ht="12.75" hidden="1" customHeight="1" x14ac:dyDescent="0.35">
      <c r="A1867" s="29" t="s">
        <v>2237</v>
      </c>
      <c r="B1867" s="1" t="s">
        <v>2236</v>
      </c>
      <c r="C1867" s="29" t="s">
        <v>3</v>
      </c>
      <c r="D1867" s="29" t="s">
        <v>3</v>
      </c>
      <c r="E1867" s="29" t="s">
        <v>2</v>
      </c>
      <c r="F1867" s="29" t="s">
        <v>2</v>
      </c>
      <c r="G1867" s="29" t="s">
        <v>2</v>
      </c>
      <c r="H1867" s="29" t="s">
        <v>2</v>
      </c>
      <c r="I1867" s="29" t="s">
        <v>3</v>
      </c>
      <c r="J1867" s="30">
        <v>2</v>
      </c>
      <c r="K1867" s="29" t="s">
        <v>2</v>
      </c>
      <c r="L1867" s="29" t="s">
        <v>2</v>
      </c>
      <c r="M1867" s="29" t="s">
        <v>2</v>
      </c>
      <c r="N1867" s="29" t="s">
        <v>3</v>
      </c>
      <c r="O1867" s="1"/>
      <c r="P1867" s="29" t="s">
        <v>4</v>
      </c>
      <c r="Q1867" s="29"/>
      <c r="R1867" s="85" t="s">
        <v>3</v>
      </c>
      <c r="S1867" s="85" t="s">
        <v>3</v>
      </c>
      <c r="T1867" s="117" t="str">
        <f t="shared" si="174"/>
        <v>ja</v>
      </c>
      <c r="U1867" s="117" t="str">
        <f t="shared" si="175"/>
        <v>ja</v>
      </c>
      <c r="V1867" s="142" t="s">
        <v>4577</v>
      </c>
      <c r="W1867" s="118">
        <f t="shared" si="176"/>
        <v>2</v>
      </c>
      <c r="X1867" s="117" t="str">
        <f t="shared" si="177"/>
        <v>OK</v>
      </c>
      <c r="Y1867" s="117" t="str">
        <f t="shared" si="178"/>
        <v>keine</v>
      </c>
      <c r="Z1867" s="117" t="str">
        <f t="shared" si="179"/>
        <v>OK</v>
      </c>
    </row>
    <row r="1868" spans="1:26" s="115" customFormat="1" ht="12.75" hidden="1" customHeight="1" x14ac:dyDescent="0.35">
      <c r="A1868" s="29" t="s">
        <v>4103</v>
      </c>
      <c r="B1868" s="1" t="s">
        <v>1380</v>
      </c>
      <c r="C1868" s="29" t="s">
        <v>3</v>
      </c>
      <c r="D1868" s="29" t="s">
        <v>3</v>
      </c>
      <c r="E1868" s="29" t="s">
        <v>2</v>
      </c>
      <c r="F1868" s="29" t="s">
        <v>2</v>
      </c>
      <c r="G1868" s="29" t="s">
        <v>2</v>
      </c>
      <c r="H1868" s="29" t="s">
        <v>2</v>
      </c>
      <c r="I1868" s="29" t="s">
        <v>3</v>
      </c>
      <c r="J1868" s="30">
        <v>2</v>
      </c>
      <c r="K1868" s="29" t="s">
        <v>2</v>
      </c>
      <c r="L1868" s="29" t="s">
        <v>2</v>
      </c>
      <c r="M1868" s="29" t="s">
        <v>2</v>
      </c>
      <c r="N1868" s="29" t="s">
        <v>3</v>
      </c>
      <c r="O1868" s="1"/>
      <c r="P1868" s="29" t="s">
        <v>4</v>
      </c>
      <c r="Q1868" s="29"/>
      <c r="R1868" s="85" t="s">
        <v>3</v>
      </c>
      <c r="S1868" s="85" t="s">
        <v>3</v>
      </c>
      <c r="T1868" s="117" t="str">
        <f t="shared" si="174"/>
        <v>ja</v>
      </c>
      <c r="U1868" s="117" t="str">
        <f t="shared" si="175"/>
        <v>ja</v>
      </c>
      <c r="V1868" s="142" t="s">
        <v>4577</v>
      </c>
      <c r="W1868" s="118">
        <f t="shared" si="176"/>
        <v>2</v>
      </c>
      <c r="X1868" s="117" t="str">
        <f t="shared" si="177"/>
        <v>OK</v>
      </c>
      <c r="Y1868" s="117" t="str">
        <f t="shared" si="178"/>
        <v>keine</v>
      </c>
      <c r="Z1868" s="117" t="str">
        <f t="shared" si="179"/>
        <v>OK</v>
      </c>
    </row>
    <row r="1869" spans="1:26" s="115" customFormat="1" ht="12.75" hidden="1" customHeight="1" x14ac:dyDescent="0.35">
      <c r="A1869" s="29" t="s">
        <v>4104</v>
      </c>
      <c r="B1869" s="1" t="s">
        <v>1653</v>
      </c>
      <c r="C1869" s="29" t="s">
        <v>3</v>
      </c>
      <c r="D1869" s="29" t="s">
        <v>3</v>
      </c>
      <c r="E1869" s="29" t="s">
        <v>2</v>
      </c>
      <c r="F1869" s="29" t="s">
        <v>2</v>
      </c>
      <c r="G1869" s="29" t="s">
        <v>2</v>
      </c>
      <c r="H1869" s="29" t="s">
        <v>2</v>
      </c>
      <c r="I1869" s="29" t="s">
        <v>3</v>
      </c>
      <c r="J1869" s="30">
        <v>1</v>
      </c>
      <c r="K1869" s="29" t="s">
        <v>2</v>
      </c>
      <c r="L1869" s="29" t="s">
        <v>2</v>
      </c>
      <c r="M1869" s="29" t="s">
        <v>2</v>
      </c>
      <c r="N1869" s="29" t="s">
        <v>3</v>
      </c>
      <c r="O1869" s="1"/>
      <c r="P1869" s="29" t="s">
        <v>4</v>
      </c>
      <c r="Q1869" s="29"/>
      <c r="R1869" s="85" t="s">
        <v>2</v>
      </c>
      <c r="S1869" s="85" t="s">
        <v>2</v>
      </c>
      <c r="T1869" s="117" t="str">
        <f t="shared" si="174"/>
        <v>ja</v>
      </c>
      <c r="U1869" s="117" t="str">
        <f t="shared" si="175"/>
        <v>ja</v>
      </c>
      <c r="V1869" s="142" t="s">
        <v>4576</v>
      </c>
      <c r="W1869" s="118">
        <f t="shared" si="176"/>
        <v>1</v>
      </c>
      <c r="X1869" s="117" t="str">
        <f t="shared" si="177"/>
        <v>OK</v>
      </c>
      <c r="Y1869" s="117" t="str">
        <f t="shared" si="178"/>
        <v>keine</v>
      </c>
      <c r="Z1869" s="117" t="str">
        <f t="shared" si="179"/>
        <v>OK</v>
      </c>
    </row>
    <row r="1870" spans="1:26" s="115" customFormat="1" ht="12.75" hidden="1" customHeight="1" x14ac:dyDescent="0.35">
      <c r="A1870" s="29" t="s">
        <v>4105</v>
      </c>
      <c r="B1870" s="1" t="s">
        <v>1833</v>
      </c>
      <c r="C1870" s="29" t="s">
        <v>3</v>
      </c>
      <c r="D1870" s="29" t="s">
        <v>3</v>
      </c>
      <c r="E1870" s="29" t="s">
        <v>2</v>
      </c>
      <c r="F1870" s="29" t="s">
        <v>2</v>
      </c>
      <c r="G1870" s="29" t="s">
        <v>2</v>
      </c>
      <c r="H1870" s="29" t="s">
        <v>2</v>
      </c>
      <c r="I1870" s="30" t="s">
        <v>3</v>
      </c>
      <c r="J1870" s="30">
        <v>1</v>
      </c>
      <c r="K1870" s="29" t="s">
        <v>2</v>
      </c>
      <c r="L1870" s="29" t="s">
        <v>2</v>
      </c>
      <c r="M1870" s="29" t="s">
        <v>2</v>
      </c>
      <c r="N1870" s="29" t="s">
        <v>3</v>
      </c>
      <c r="O1870" s="1"/>
      <c r="P1870" s="29">
        <v>1192</v>
      </c>
      <c r="Q1870" s="29"/>
      <c r="R1870" s="85" t="s">
        <v>2</v>
      </c>
      <c r="S1870" s="85" t="s">
        <v>2</v>
      </c>
      <c r="T1870" s="117" t="str">
        <f t="shared" si="174"/>
        <v>ja</v>
      </c>
      <c r="U1870" s="117" t="str">
        <f t="shared" si="175"/>
        <v>ja</v>
      </c>
      <c r="V1870" s="142" t="s">
        <v>4576</v>
      </c>
      <c r="W1870" s="118">
        <f t="shared" si="176"/>
        <v>1</v>
      </c>
      <c r="X1870" s="117" t="str">
        <f t="shared" si="177"/>
        <v>OK</v>
      </c>
      <c r="Y1870" s="117">
        <f t="shared" si="178"/>
        <v>1192</v>
      </c>
      <c r="Z1870" s="117" t="str">
        <f t="shared" si="179"/>
        <v>OK</v>
      </c>
    </row>
    <row r="1871" spans="1:26" s="115" customFormat="1" ht="12.75" hidden="1" customHeight="1" x14ac:dyDescent="0.35">
      <c r="A1871" s="29" t="s">
        <v>4106</v>
      </c>
      <c r="B1871" s="1" t="s">
        <v>135</v>
      </c>
      <c r="C1871" s="29" t="s">
        <v>3</v>
      </c>
      <c r="D1871" s="29" t="s">
        <v>3</v>
      </c>
      <c r="E1871" s="29" t="s">
        <v>2</v>
      </c>
      <c r="F1871" s="29" t="s">
        <v>2</v>
      </c>
      <c r="G1871" s="29" t="s">
        <v>2</v>
      </c>
      <c r="H1871" s="29" t="s">
        <v>2</v>
      </c>
      <c r="I1871" s="29" t="s">
        <v>3</v>
      </c>
      <c r="J1871" s="30">
        <v>1</v>
      </c>
      <c r="K1871" s="29" t="s">
        <v>2</v>
      </c>
      <c r="L1871" s="29" t="s">
        <v>2</v>
      </c>
      <c r="M1871" s="29" t="s">
        <v>2</v>
      </c>
      <c r="N1871" s="29" t="s">
        <v>3</v>
      </c>
      <c r="O1871" s="1"/>
      <c r="P1871" s="29" t="s">
        <v>4</v>
      </c>
      <c r="Q1871" s="29"/>
      <c r="R1871" s="85" t="s">
        <v>3</v>
      </c>
      <c r="S1871" s="85" t="s">
        <v>3</v>
      </c>
      <c r="T1871" s="117" t="str">
        <f t="shared" si="174"/>
        <v>ja</v>
      </c>
      <c r="U1871" s="117" t="str">
        <f t="shared" si="175"/>
        <v>ja</v>
      </c>
      <c r="V1871" s="142" t="s">
        <v>4576</v>
      </c>
      <c r="W1871" s="118">
        <f t="shared" si="176"/>
        <v>1</v>
      </c>
      <c r="X1871" s="117" t="str">
        <f t="shared" si="177"/>
        <v>OK</v>
      </c>
      <c r="Y1871" s="117" t="str">
        <f t="shared" si="178"/>
        <v>keine</v>
      </c>
      <c r="Z1871" s="117" t="str">
        <f t="shared" si="179"/>
        <v>OK</v>
      </c>
    </row>
    <row r="1872" spans="1:26" s="115" customFormat="1" ht="12.75" hidden="1" customHeight="1" x14ac:dyDescent="0.35">
      <c r="A1872" s="29" t="s">
        <v>8</v>
      </c>
      <c r="B1872" s="1" t="s">
        <v>7</v>
      </c>
      <c r="C1872" s="29" t="s">
        <v>3</v>
      </c>
      <c r="D1872" s="29" t="s">
        <v>3</v>
      </c>
      <c r="E1872" s="29" t="s">
        <v>2</v>
      </c>
      <c r="F1872" s="29" t="s">
        <v>2</v>
      </c>
      <c r="G1872" s="29" t="s">
        <v>2</v>
      </c>
      <c r="H1872" s="29" t="s">
        <v>2</v>
      </c>
      <c r="I1872" s="29" t="s">
        <v>3</v>
      </c>
      <c r="J1872" s="30">
        <v>1</v>
      </c>
      <c r="K1872" s="29" t="s">
        <v>2</v>
      </c>
      <c r="L1872" s="29" t="s">
        <v>2</v>
      </c>
      <c r="M1872" s="29" t="s">
        <v>2</v>
      </c>
      <c r="N1872" s="29" t="s">
        <v>3</v>
      </c>
      <c r="O1872" s="1"/>
      <c r="P1872" s="29" t="s">
        <v>4</v>
      </c>
      <c r="Q1872" s="29"/>
      <c r="R1872" s="85" t="s">
        <v>2</v>
      </c>
      <c r="S1872" s="85" t="s">
        <v>2</v>
      </c>
      <c r="T1872" s="117" t="str">
        <f t="shared" si="174"/>
        <v>ja</v>
      </c>
      <c r="U1872" s="117" t="str">
        <f t="shared" si="175"/>
        <v>ja</v>
      </c>
      <c r="V1872" s="142" t="s">
        <v>4576</v>
      </c>
      <c r="W1872" s="118">
        <f t="shared" si="176"/>
        <v>1</v>
      </c>
      <c r="X1872" s="117" t="str">
        <f t="shared" si="177"/>
        <v>OK</v>
      </c>
      <c r="Y1872" s="117" t="str">
        <f t="shared" si="178"/>
        <v>keine</v>
      </c>
      <c r="Z1872" s="117" t="str">
        <f t="shared" si="179"/>
        <v>OK</v>
      </c>
    </row>
    <row r="1873" spans="1:26" s="115" customFormat="1" ht="12.75" hidden="1" customHeight="1" x14ac:dyDescent="0.35">
      <c r="A1873" s="29" t="s">
        <v>4107</v>
      </c>
      <c r="B1873" s="1" t="s">
        <v>1106</v>
      </c>
      <c r="C1873" s="29" t="s">
        <v>3</v>
      </c>
      <c r="D1873" s="29" t="s">
        <v>3</v>
      </c>
      <c r="E1873" s="29" t="s">
        <v>2</v>
      </c>
      <c r="F1873" s="29" t="s">
        <v>2</v>
      </c>
      <c r="G1873" s="29" t="s">
        <v>2</v>
      </c>
      <c r="H1873" s="29" t="s">
        <v>2</v>
      </c>
      <c r="I1873" s="133" t="s">
        <v>3</v>
      </c>
      <c r="J1873" s="134">
        <v>1</v>
      </c>
      <c r="K1873" s="29" t="s">
        <v>2</v>
      </c>
      <c r="L1873" s="29" t="s">
        <v>2</v>
      </c>
      <c r="M1873" s="29" t="s">
        <v>2</v>
      </c>
      <c r="N1873" s="29" t="s">
        <v>3</v>
      </c>
      <c r="O1873" s="1"/>
      <c r="P1873" s="29" t="s">
        <v>4</v>
      </c>
      <c r="Q1873" s="29"/>
      <c r="R1873" s="85" t="s">
        <v>2</v>
      </c>
      <c r="S1873" s="85" t="s">
        <v>2</v>
      </c>
      <c r="T1873" s="117" t="str">
        <f t="shared" si="174"/>
        <v>ja</v>
      </c>
      <c r="U1873" s="117" t="str">
        <f t="shared" si="175"/>
        <v>ja</v>
      </c>
      <c r="V1873" s="142" t="s">
        <v>4601</v>
      </c>
      <c r="W1873" s="118">
        <f t="shared" si="176"/>
        <v>1</v>
      </c>
      <c r="X1873" s="117" t="str">
        <f t="shared" si="177"/>
        <v>OK</v>
      </c>
      <c r="Y1873" s="117" t="str">
        <f t="shared" si="178"/>
        <v>keine</v>
      </c>
      <c r="Z1873" s="117" t="str">
        <f t="shared" si="179"/>
        <v>OK</v>
      </c>
    </row>
    <row r="1874" spans="1:26" s="115" customFormat="1" ht="12.75" hidden="1" customHeight="1" x14ac:dyDescent="0.35">
      <c r="A1874" s="29" t="s">
        <v>4108</v>
      </c>
      <c r="B1874" s="1" t="s">
        <v>2018</v>
      </c>
      <c r="C1874" s="29" t="s">
        <v>3</v>
      </c>
      <c r="D1874" s="29" t="s">
        <v>3</v>
      </c>
      <c r="E1874" s="29" t="s">
        <v>2</v>
      </c>
      <c r="F1874" s="29" t="s">
        <v>2</v>
      </c>
      <c r="G1874" s="29" t="s">
        <v>2</v>
      </c>
      <c r="H1874" s="29" t="s">
        <v>2</v>
      </c>
      <c r="I1874" s="133" t="s">
        <v>3</v>
      </c>
      <c r="J1874" s="134">
        <v>1</v>
      </c>
      <c r="K1874" s="29" t="s">
        <v>2</v>
      </c>
      <c r="L1874" s="29" t="s">
        <v>2</v>
      </c>
      <c r="M1874" s="29" t="s">
        <v>2</v>
      </c>
      <c r="N1874" s="29" t="s">
        <v>3</v>
      </c>
      <c r="O1874" s="1"/>
      <c r="P1874" s="29" t="s">
        <v>4</v>
      </c>
      <c r="Q1874" s="29"/>
      <c r="R1874" s="85" t="s">
        <v>2</v>
      </c>
      <c r="S1874" s="85" t="s">
        <v>2</v>
      </c>
      <c r="T1874" s="117" t="str">
        <f t="shared" si="174"/>
        <v>ja</v>
      </c>
      <c r="U1874" s="117" t="str">
        <f t="shared" si="175"/>
        <v>ja</v>
      </c>
      <c r="V1874" s="142" t="s">
        <v>4582</v>
      </c>
      <c r="W1874" s="118">
        <f t="shared" si="176"/>
        <v>1</v>
      </c>
      <c r="X1874" s="117" t="str">
        <f t="shared" si="177"/>
        <v>OK</v>
      </c>
      <c r="Y1874" s="117" t="str">
        <f t="shared" si="178"/>
        <v>keine</v>
      </c>
      <c r="Z1874" s="117" t="str">
        <f t="shared" si="179"/>
        <v>OK</v>
      </c>
    </row>
    <row r="1875" spans="1:26" s="115" customFormat="1" ht="12.75" hidden="1" customHeight="1" x14ac:dyDescent="0.35">
      <c r="A1875" s="29" t="s">
        <v>4109</v>
      </c>
      <c r="B1875" s="1" t="s">
        <v>136</v>
      </c>
      <c r="C1875" s="29" t="s">
        <v>3</v>
      </c>
      <c r="D1875" s="29" t="s">
        <v>3</v>
      </c>
      <c r="E1875" s="29" t="s">
        <v>2</v>
      </c>
      <c r="F1875" s="29" t="s">
        <v>2</v>
      </c>
      <c r="G1875" s="29" t="s">
        <v>2</v>
      </c>
      <c r="H1875" s="29" t="s">
        <v>2</v>
      </c>
      <c r="I1875" s="29" t="s">
        <v>3</v>
      </c>
      <c r="J1875" s="30">
        <v>1</v>
      </c>
      <c r="K1875" s="29" t="s">
        <v>2</v>
      </c>
      <c r="L1875" s="29" t="s">
        <v>2</v>
      </c>
      <c r="M1875" s="29" t="s">
        <v>2</v>
      </c>
      <c r="N1875" s="29" t="s">
        <v>2</v>
      </c>
      <c r="O1875" s="1"/>
      <c r="P1875" s="29">
        <v>1197</v>
      </c>
      <c r="Q1875" s="29"/>
      <c r="R1875" s="85" t="s">
        <v>2</v>
      </c>
      <c r="S1875" s="85" t="s">
        <v>2</v>
      </c>
      <c r="T1875" s="117" t="str">
        <f t="shared" si="174"/>
        <v>ja</v>
      </c>
      <c r="U1875" s="117" t="str">
        <f t="shared" si="175"/>
        <v>ja</v>
      </c>
      <c r="V1875" s="142" t="s">
        <v>4576</v>
      </c>
      <c r="W1875" s="118">
        <f t="shared" si="176"/>
        <v>1</v>
      </c>
      <c r="X1875" s="117" t="str">
        <f t="shared" si="177"/>
        <v>OK</v>
      </c>
      <c r="Y1875" s="117">
        <f t="shared" si="178"/>
        <v>1197</v>
      </c>
      <c r="Z1875" s="117" t="str">
        <f t="shared" si="179"/>
        <v>OK</v>
      </c>
    </row>
    <row r="1876" spans="1:26" s="115" customFormat="1" ht="12.75" hidden="1" customHeight="1" x14ac:dyDescent="0.35">
      <c r="A1876" s="29" t="s">
        <v>4110</v>
      </c>
      <c r="B1876" s="1" t="s">
        <v>907</v>
      </c>
      <c r="C1876" s="29" t="s">
        <v>3</v>
      </c>
      <c r="D1876" s="29" t="s">
        <v>3</v>
      </c>
      <c r="E1876" s="29" t="s">
        <v>2</v>
      </c>
      <c r="F1876" s="29" t="s">
        <v>2</v>
      </c>
      <c r="G1876" s="29" t="s">
        <v>2</v>
      </c>
      <c r="H1876" s="29" t="s">
        <v>2</v>
      </c>
      <c r="I1876" s="29" t="s">
        <v>2</v>
      </c>
      <c r="J1876" s="30" t="s">
        <v>2</v>
      </c>
      <c r="K1876" s="29" t="s">
        <v>2</v>
      </c>
      <c r="L1876" s="29" t="s">
        <v>2</v>
      </c>
      <c r="M1876" s="29" t="s">
        <v>2</v>
      </c>
      <c r="N1876" s="29" t="s">
        <v>3</v>
      </c>
      <c r="O1876" s="1" t="s">
        <v>2412</v>
      </c>
      <c r="P1876" s="29"/>
      <c r="Q1876" s="29"/>
      <c r="R1876" s="85" t="s">
        <v>2</v>
      </c>
      <c r="S1876" s="85" t="s">
        <v>2</v>
      </c>
      <c r="T1876" s="117" t="str">
        <f t="shared" si="174"/>
        <v>ja</v>
      </c>
      <c r="U1876" s="117" t="str">
        <f t="shared" si="175"/>
        <v>ja</v>
      </c>
      <c r="V1876" s="142" t="s">
        <v>4576</v>
      </c>
      <c r="W1876" s="118" t="str">
        <f t="shared" si="176"/>
        <v>nein</v>
      </c>
      <c r="X1876" s="117" t="str">
        <f t="shared" si="177"/>
        <v>OK</v>
      </c>
      <c r="Y1876" s="117">
        <f t="shared" si="178"/>
        <v>0</v>
      </c>
      <c r="Z1876" s="117" t="str">
        <f t="shared" si="179"/>
        <v>OK</v>
      </c>
    </row>
    <row r="1877" spans="1:26" s="115" customFormat="1" ht="12.75" hidden="1" customHeight="1" x14ac:dyDescent="0.35">
      <c r="A1877" s="29" t="s">
        <v>4111</v>
      </c>
      <c r="B1877" s="1" t="s">
        <v>1834</v>
      </c>
      <c r="C1877" s="29" t="s">
        <v>2</v>
      </c>
      <c r="D1877" s="29" t="s">
        <v>2</v>
      </c>
      <c r="E1877" s="29" t="s">
        <v>2</v>
      </c>
      <c r="F1877" s="29" t="s">
        <v>2</v>
      </c>
      <c r="G1877" s="29" t="s">
        <v>2</v>
      </c>
      <c r="H1877" s="29" t="s">
        <v>3</v>
      </c>
      <c r="I1877" s="29" t="s">
        <v>2</v>
      </c>
      <c r="J1877" s="30" t="s">
        <v>2</v>
      </c>
      <c r="K1877" s="29" t="s">
        <v>2</v>
      </c>
      <c r="L1877" s="29" t="s">
        <v>2</v>
      </c>
      <c r="M1877" s="29" t="s">
        <v>2</v>
      </c>
      <c r="N1877" s="29" t="s">
        <v>2</v>
      </c>
      <c r="O1877" s="1" t="s">
        <v>2411</v>
      </c>
      <c r="P1877" s="29" t="s">
        <v>59</v>
      </c>
      <c r="Q1877" s="29"/>
      <c r="R1877" s="85" t="s">
        <v>2</v>
      </c>
      <c r="S1877" s="85" t="s">
        <v>2</v>
      </c>
      <c r="T1877" s="117" t="str">
        <f t="shared" si="174"/>
        <v>ja</v>
      </c>
      <c r="U1877" s="117" t="str">
        <f t="shared" si="175"/>
        <v>nein</v>
      </c>
      <c r="V1877" s="142" t="s">
        <v>2411</v>
      </c>
      <c r="W1877" s="118" t="str">
        <f t="shared" si="176"/>
        <v>nein</v>
      </c>
      <c r="X1877" s="117" t="str">
        <f t="shared" si="177"/>
        <v>OK</v>
      </c>
      <c r="Y1877" s="117" t="str">
        <f t="shared" si="178"/>
        <v>nicht FK (Vereins-RS)</v>
      </c>
      <c r="Z1877" s="117" t="str">
        <f t="shared" si="179"/>
        <v>OK</v>
      </c>
    </row>
    <row r="1878" spans="1:26" s="115" customFormat="1" ht="12.75" hidden="1" customHeight="1" x14ac:dyDescent="0.35">
      <c r="A1878" s="29" t="s">
        <v>4112</v>
      </c>
      <c r="B1878" s="1" t="s">
        <v>1050</v>
      </c>
      <c r="C1878" s="29" t="s">
        <v>3</v>
      </c>
      <c r="D1878" s="29" t="s">
        <v>3</v>
      </c>
      <c r="E1878" s="29" t="s">
        <v>2</v>
      </c>
      <c r="F1878" s="29" t="s">
        <v>2</v>
      </c>
      <c r="G1878" s="29" t="s">
        <v>2</v>
      </c>
      <c r="H1878" s="29" t="s">
        <v>2</v>
      </c>
      <c r="I1878" s="29" t="s">
        <v>3</v>
      </c>
      <c r="J1878" s="30">
        <v>1</v>
      </c>
      <c r="K1878" s="29" t="s">
        <v>2</v>
      </c>
      <c r="L1878" s="29" t="s">
        <v>2</v>
      </c>
      <c r="M1878" s="29" t="s">
        <v>2</v>
      </c>
      <c r="N1878" s="29" t="s">
        <v>3</v>
      </c>
      <c r="O1878" s="1"/>
      <c r="P1878" s="29" t="s">
        <v>4</v>
      </c>
      <c r="Q1878" s="29"/>
      <c r="R1878" s="85" t="s">
        <v>2</v>
      </c>
      <c r="S1878" s="85" t="s">
        <v>2</v>
      </c>
      <c r="T1878" s="117" t="str">
        <f t="shared" si="174"/>
        <v>ja</v>
      </c>
      <c r="U1878" s="117" t="str">
        <f t="shared" si="175"/>
        <v>ja</v>
      </c>
      <c r="V1878" s="142" t="s">
        <v>4580</v>
      </c>
      <c r="W1878" s="118">
        <f t="shared" si="176"/>
        <v>1</v>
      </c>
      <c r="X1878" s="117" t="str">
        <f t="shared" si="177"/>
        <v>OK</v>
      </c>
      <c r="Y1878" s="117" t="str">
        <f t="shared" si="178"/>
        <v>keine</v>
      </c>
      <c r="Z1878" s="117" t="str">
        <f t="shared" si="179"/>
        <v>OK</v>
      </c>
    </row>
    <row r="1879" spans="1:26" s="115" customFormat="1" ht="12.75" hidden="1" customHeight="1" x14ac:dyDescent="0.35">
      <c r="A1879" s="29" t="s">
        <v>4113</v>
      </c>
      <c r="B1879" s="1" t="s">
        <v>1046</v>
      </c>
      <c r="C1879" s="29" t="s">
        <v>3</v>
      </c>
      <c r="D1879" s="29" t="s">
        <v>3</v>
      </c>
      <c r="E1879" s="29" t="s">
        <v>2</v>
      </c>
      <c r="F1879" s="29" t="s">
        <v>2</v>
      </c>
      <c r="G1879" s="29" t="s">
        <v>2</v>
      </c>
      <c r="H1879" s="29" t="s">
        <v>2</v>
      </c>
      <c r="I1879" s="29" t="s">
        <v>3</v>
      </c>
      <c r="J1879" s="30">
        <v>2</v>
      </c>
      <c r="K1879" s="29" t="s">
        <v>2</v>
      </c>
      <c r="L1879" s="29" t="s">
        <v>2</v>
      </c>
      <c r="M1879" s="29" t="s">
        <v>2</v>
      </c>
      <c r="N1879" s="29" t="s">
        <v>3</v>
      </c>
      <c r="O1879" s="1"/>
      <c r="P1879" s="29" t="s">
        <v>4</v>
      </c>
      <c r="Q1879" s="29"/>
      <c r="R1879" s="85" t="s">
        <v>2</v>
      </c>
      <c r="S1879" s="85" t="s">
        <v>2</v>
      </c>
      <c r="T1879" s="117" t="str">
        <f t="shared" si="174"/>
        <v>ja</v>
      </c>
      <c r="U1879" s="117" t="str">
        <f t="shared" si="175"/>
        <v>ja</v>
      </c>
      <c r="V1879" s="142" t="s">
        <v>4577</v>
      </c>
      <c r="W1879" s="118">
        <f t="shared" si="176"/>
        <v>2</v>
      </c>
      <c r="X1879" s="117" t="str">
        <f t="shared" si="177"/>
        <v>OK</v>
      </c>
      <c r="Y1879" s="117" t="str">
        <f t="shared" si="178"/>
        <v>keine</v>
      </c>
      <c r="Z1879" s="117" t="str">
        <f t="shared" si="179"/>
        <v>OK</v>
      </c>
    </row>
    <row r="1880" spans="1:26" s="115" customFormat="1" ht="12.75" hidden="1" customHeight="1" x14ac:dyDescent="0.35">
      <c r="A1880" s="29" t="s">
        <v>4114</v>
      </c>
      <c r="B1880" s="1" t="s">
        <v>1107</v>
      </c>
      <c r="C1880" s="29" t="s">
        <v>3</v>
      </c>
      <c r="D1880" s="29" t="s">
        <v>3</v>
      </c>
      <c r="E1880" s="29" t="s">
        <v>2</v>
      </c>
      <c r="F1880" s="29" t="s">
        <v>2</v>
      </c>
      <c r="G1880" s="29" t="s">
        <v>2</v>
      </c>
      <c r="H1880" s="29" t="s">
        <v>2</v>
      </c>
      <c r="I1880" s="133" t="s">
        <v>3</v>
      </c>
      <c r="J1880" s="134">
        <v>1</v>
      </c>
      <c r="K1880" s="29" t="s">
        <v>2</v>
      </c>
      <c r="L1880" s="29" t="s">
        <v>2</v>
      </c>
      <c r="M1880" s="29" t="s">
        <v>2</v>
      </c>
      <c r="N1880" s="29" t="s">
        <v>3</v>
      </c>
      <c r="O1880" s="1"/>
      <c r="P1880" s="29" t="s">
        <v>4</v>
      </c>
      <c r="Q1880" s="29"/>
      <c r="R1880" s="85" t="s">
        <v>2</v>
      </c>
      <c r="S1880" s="85" t="s">
        <v>2</v>
      </c>
      <c r="T1880" s="117" t="str">
        <f t="shared" si="174"/>
        <v>ja</v>
      </c>
      <c r="U1880" s="117" t="str">
        <f t="shared" si="175"/>
        <v>ja</v>
      </c>
      <c r="V1880" s="142" t="s">
        <v>4601</v>
      </c>
      <c r="W1880" s="118">
        <f t="shared" si="176"/>
        <v>1</v>
      </c>
      <c r="X1880" s="117" t="str">
        <f t="shared" si="177"/>
        <v>OK</v>
      </c>
      <c r="Y1880" s="117" t="str">
        <f t="shared" si="178"/>
        <v>keine</v>
      </c>
      <c r="Z1880" s="117" t="str">
        <f t="shared" si="179"/>
        <v>OK</v>
      </c>
    </row>
    <row r="1881" spans="1:26" s="115" customFormat="1" ht="12.75" customHeight="1" x14ac:dyDescent="0.35">
      <c r="A1881" s="29" t="s">
        <v>4115</v>
      </c>
      <c r="B1881" s="1" t="s">
        <v>1565</v>
      </c>
      <c r="C1881" s="29" t="s">
        <v>3</v>
      </c>
      <c r="D1881" s="29" t="s">
        <v>3</v>
      </c>
      <c r="E1881" s="29" t="s">
        <v>2</v>
      </c>
      <c r="F1881" s="29" t="s">
        <v>2</v>
      </c>
      <c r="G1881" s="29" t="s">
        <v>3</v>
      </c>
      <c r="H1881" s="29" t="s">
        <v>2</v>
      </c>
      <c r="I1881" s="29" t="s">
        <v>3</v>
      </c>
      <c r="J1881" s="30">
        <v>1</v>
      </c>
      <c r="K1881" s="29" t="s">
        <v>2</v>
      </c>
      <c r="L1881" s="29" t="s">
        <v>2</v>
      </c>
      <c r="M1881" s="29" t="s">
        <v>2</v>
      </c>
      <c r="N1881" s="29" t="s">
        <v>3</v>
      </c>
      <c r="O1881" s="1" t="s">
        <v>4468</v>
      </c>
      <c r="P1881" s="29" t="s">
        <v>4</v>
      </c>
      <c r="Q1881" s="29" t="s">
        <v>4442</v>
      </c>
      <c r="R1881" s="85" t="s">
        <v>3</v>
      </c>
      <c r="S1881" s="85" t="s">
        <v>3</v>
      </c>
      <c r="T1881" s="117" t="str">
        <f t="shared" si="174"/>
        <v>ja</v>
      </c>
      <c r="U1881" s="117" t="str">
        <f t="shared" si="175"/>
        <v>ja</v>
      </c>
      <c r="V1881" s="142" t="s">
        <v>4579</v>
      </c>
      <c r="W1881" s="118">
        <f t="shared" si="176"/>
        <v>1</v>
      </c>
      <c r="X1881" s="117" t="str">
        <f t="shared" si="177"/>
        <v>OK</v>
      </c>
      <c r="Y1881" s="117" t="str">
        <f t="shared" si="178"/>
        <v>keine</v>
      </c>
      <c r="Z1881" s="117" t="str">
        <f t="shared" si="179"/>
        <v>OK</v>
      </c>
    </row>
    <row r="1882" spans="1:26" s="115" customFormat="1" ht="12.75" hidden="1" customHeight="1" x14ac:dyDescent="0.35">
      <c r="A1882" s="29" t="s">
        <v>4116</v>
      </c>
      <c r="B1882" s="1" t="s">
        <v>1404</v>
      </c>
      <c r="C1882" s="29" t="s">
        <v>3</v>
      </c>
      <c r="D1882" s="29" t="s">
        <v>3</v>
      </c>
      <c r="E1882" s="29" t="s">
        <v>2</v>
      </c>
      <c r="F1882" s="29" t="s">
        <v>2</v>
      </c>
      <c r="G1882" s="29" t="s">
        <v>2</v>
      </c>
      <c r="H1882" s="29" t="s">
        <v>2</v>
      </c>
      <c r="I1882" s="29" t="s">
        <v>3</v>
      </c>
      <c r="J1882" s="30">
        <v>1</v>
      </c>
      <c r="K1882" s="29" t="s">
        <v>2</v>
      </c>
      <c r="L1882" s="29" t="s">
        <v>2</v>
      </c>
      <c r="M1882" s="29" t="s">
        <v>2</v>
      </c>
      <c r="N1882" s="29" t="s">
        <v>3</v>
      </c>
      <c r="O1882" s="1"/>
      <c r="P1882" s="29" t="s">
        <v>4</v>
      </c>
      <c r="Q1882" s="29"/>
      <c r="R1882" s="85" t="s">
        <v>2</v>
      </c>
      <c r="S1882" s="85" t="s">
        <v>2</v>
      </c>
      <c r="T1882" s="117" t="str">
        <f t="shared" si="174"/>
        <v>ja</v>
      </c>
      <c r="U1882" s="117" t="str">
        <f t="shared" si="175"/>
        <v>ja</v>
      </c>
      <c r="V1882" s="142" t="s">
        <v>4577</v>
      </c>
      <c r="W1882" s="118">
        <f t="shared" si="176"/>
        <v>1</v>
      </c>
      <c r="X1882" s="117" t="str">
        <f t="shared" si="177"/>
        <v>OK</v>
      </c>
      <c r="Y1882" s="117" t="str">
        <f t="shared" si="178"/>
        <v>keine</v>
      </c>
      <c r="Z1882" s="117" t="str">
        <f t="shared" si="179"/>
        <v>OK</v>
      </c>
    </row>
    <row r="1883" spans="1:26" s="115" customFormat="1" ht="12.75" hidden="1" customHeight="1" x14ac:dyDescent="0.35">
      <c r="A1883" s="29" t="s">
        <v>4117</v>
      </c>
      <c r="B1883" s="1" t="s">
        <v>2019</v>
      </c>
      <c r="C1883" s="29" t="s">
        <v>3</v>
      </c>
      <c r="D1883" s="29" t="s">
        <v>3</v>
      </c>
      <c r="E1883" s="29" t="s">
        <v>2</v>
      </c>
      <c r="F1883" s="29" t="s">
        <v>2</v>
      </c>
      <c r="G1883" s="29" t="s">
        <v>2</v>
      </c>
      <c r="H1883" s="29" t="s">
        <v>2</v>
      </c>
      <c r="I1883" s="133" t="s">
        <v>3</v>
      </c>
      <c r="J1883" s="134">
        <v>4</v>
      </c>
      <c r="K1883" s="29" t="s">
        <v>2</v>
      </c>
      <c r="L1883" s="29" t="s">
        <v>2</v>
      </c>
      <c r="M1883" s="29" t="s">
        <v>2</v>
      </c>
      <c r="N1883" s="29" t="s">
        <v>3</v>
      </c>
      <c r="O1883" s="1" t="s">
        <v>2412</v>
      </c>
      <c r="P1883" s="29" t="s">
        <v>4438</v>
      </c>
      <c r="Q1883" s="29"/>
      <c r="R1883" s="85" t="s">
        <v>2</v>
      </c>
      <c r="S1883" s="85" t="s">
        <v>2</v>
      </c>
      <c r="T1883" s="117" t="str">
        <f t="shared" si="174"/>
        <v>ja</v>
      </c>
      <c r="U1883" s="117" t="str">
        <f t="shared" si="175"/>
        <v>ja</v>
      </c>
      <c r="V1883" s="142" t="s">
        <v>4592</v>
      </c>
      <c r="W1883" s="118">
        <f t="shared" si="176"/>
        <v>4</v>
      </c>
      <c r="X1883" s="117" t="str">
        <f t="shared" si="177"/>
        <v>OK</v>
      </c>
      <c r="Y1883" s="117" t="str">
        <f t="shared" si="178"/>
        <v>1193/1207/1195</v>
      </c>
      <c r="Z1883" s="117" t="str">
        <f t="shared" si="179"/>
        <v>OK</v>
      </c>
    </row>
    <row r="1884" spans="1:26" s="115" customFormat="1" ht="12.75" hidden="1" customHeight="1" x14ac:dyDescent="0.35">
      <c r="A1884" s="29" t="s">
        <v>2098</v>
      </c>
      <c r="B1884" s="1" t="s">
        <v>2097</v>
      </c>
      <c r="C1884" s="29" t="s">
        <v>3</v>
      </c>
      <c r="D1884" s="29" t="s">
        <v>3</v>
      </c>
      <c r="E1884" s="29" t="s">
        <v>2</v>
      </c>
      <c r="F1884" s="29" t="s">
        <v>2</v>
      </c>
      <c r="G1884" s="29" t="s">
        <v>2</v>
      </c>
      <c r="H1884" s="29" t="s">
        <v>2</v>
      </c>
      <c r="I1884" s="30" t="s">
        <v>3</v>
      </c>
      <c r="J1884" s="30">
        <v>4</v>
      </c>
      <c r="K1884" s="29" t="s">
        <v>2</v>
      </c>
      <c r="L1884" s="29" t="s">
        <v>2</v>
      </c>
      <c r="M1884" s="29" t="s">
        <v>2</v>
      </c>
      <c r="N1884" s="29" t="s">
        <v>3</v>
      </c>
      <c r="O1884" s="1" t="s">
        <v>2412</v>
      </c>
      <c r="P1884" s="29" t="s">
        <v>4438</v>
      </c>
      <c r="Q1884" s="29"/>
      <c r="R1884" s="85" t="s">
        <v>2</v>
      </c>
      <c r="S1884" s="85" t="s">
        <v>2</v>
      </c>
      <c r="T1884" s="117" t="str">
        <f t="shared" si="174"/>
        <v>ja</v>
      </c>
      <c r="U1884" s="117" t="str">
        <f t="shared" si="175"/>
        <v>ja</v>
      </c>
      <c r="V1884" s="142" t="s">
        <v>4592</v>
      </c>
      <c r="W1884" s="118">
        <f t="shared" si="176"/>
        <v>4</v>
      </c>
      <c r="X1884" s="117" t="str">
        <f t="shared" si="177"/>
        <v>OK</v>
      </c>
      <c r="Y1884" s="117" t="str">
        <f t="shared" si="178"/>
        <v>1193/1207/1195</v>
      </c>
      <c r="Z1884" s="117" t="str">
        <f t="shared" si="179"/>
        <v>OK</v>
      </c>
    </row>
    <row r="1885" spans="1:26" s="115" customFormat="1" ht="12.75" hidden="1" customHeight="1" x14ac:dyDescent="0.35">
      <c r="A1885" s="29" t="s">
        <v>4118</v>
      </c>
      <c r="B1885" s="1" t="s">
        <v>2020</v>
      </c>
      <c r="C1885" s="29" t="s">
        <v>2</v>
      </c>
      <c r="D1885" s="29" t="s">
        <v>2</v>
      </c>
      <c r="E1885" s="29" t="s">
        <v>2</v>
      </c>
      <c r="F1885" s="29" t="s">
        <v>2</v>
      </c>
      <c r="G1885" s="29" t="s">
        <v>2</v>
      </c>
      <c r="H1885" s="29" t="s">
        <v>2</v>
      </c>
      <c r="I1885" s="133" t="s">
        <v>2</v>
      </c>
      <c r="J1885" s="134" t="s">
        <v>2</v>
      </c>
      <c r="K1885" s="29" t="s">
        <v>2</v>
      </c>
      <c r="L1885" s="29" t="s">
        <v>2</v>
      </c>
      <c r="M1885" s="29" t="s">
        <v>2</v>
      </c>
      <c r="N1885" s="29" t="s">
        <v>2</v>
      </c>
      <c r="O1885" s="1"/>
      <c r="P1885" s="29" t="s">
        <v>4</v>
      </c>
      <c r="Q1885" s="29"/>
      <c r="R1885" s="85" t="s">
        <v>2</v>
      </c>
      <c r="S1885" s="85" t="s">
        <v>2</v>
      </c>
      <c r="T1885" s="117" t="str">
        <f t="shared" si="174"/>
        <v>nein</v>
      </c>
      <c r="U1885" s="117" t="str">
        <f t="shared" si="175"/>
        <v>nein</v>
      </c>
      <c r="V1885" s="142" t="s">
        <v>4606</v>
      </c>
      <c r="W1885" s="118" t="str">
        <f t="shared" si="176"/>
        <v>nein</v>
      </c>
      <c r="X1885" s="117" t="str">
        <f t="shared" si="177"/>
        <v>OK</v>
      </c>
      <c r="Y1885" s="117" t="str">
        <f t="shared" si="178"/>
        <v>keine</v>
      </c>
      <c r="Z1885" s="117" t="str">
        <f t="shared" si="179"/>
        <v>OK</v>
      </c>
    </row>
    <row r="1886" spans="1:26" s="115" customFormat="1" ht="12.75" hidden="1" customHeight="1" x14ac:dyDescent="0.35">
      <c r="A1886" s="29" t="s">
        <v>4119</v>
      </c>
      <c r="B1886" s="1" t="s">
        <v>118</v>
      </c>
      <c r="C1886" s="29" t="s">
        <v>3</v>
      </c>
      <c r="D1886" s="29" t="s">
        <v>3</v>
      </c>
      <c r="E1886" s="29" t="s">
        <v>2</v>
      </c>
      <c r="F1886" s="29" t="s">
        <v>2</v>
      </c>
      <c r="G1886" s="29" t="s">
        <v>2</v>
      </c>
      <c r="H1886" s="29" t="s">
        <v>2</v>
      </c>
      <c r="I1886" s="29" t="s">
        <v>3</v>
      </c>
      <c r="J1886" s="30">
        <v>1</v>
      </c>
      <c r="K1886" s="29" t="s">
        <v>2</v>
      </c>
      <c r="L1886" s="29" t="s">
        <v>2</v>
      </c>
      <c r="M1886" s="29" t="s">
        <v>2</v>
      </c>
      <c r="N1886" s="29" t="s">
        <v>3</v>
      </c>
      <c r="O1886" s="1"/>
      <c r="P1886" s="29" t="s">
        <v>4</v>
      </c>
      <c r="Q1886" s="29"/>
      <c r="R1886" s="85" t="s">
        <v>2</v>
      </c>
      <c r="S1886" s="85" t="s">
        <v>2</v>
      </c>
      <c r="T1886" s="117" t="str">
        <f t="shared" si="174"/>
        <v>ja</v>
      </c>
      <c r="U1886" s="117" t="str">
        <f t="shared" si="175"/>
        <v>ja</v>
      </c>
      <c r="V1886" s="142" t="s">
        <v>4576</v>
      </c>
      <c r="W1886" s="118">
        <f t="shared" si="176"/>
        <v>1</v>
      </c>
      <c r="X1886" s="117" t="str">
        <f t="shared" si="177"/>
        <v>OK</v>
      </c>
      <c r="Y1886" s="117" t="str">
        <f t="shared" si="178"/>
        <v>keine</v>
      </c>
      <c r="Z1886" s="117" t="str">
        <f t="shared" si="179"/>
        <v>OK</v>
      </c>
    </row>
    <row r="1887" spans="1:26" s="115" customFormat="1" ht="12.75" hidden="1" customHeight="1" x14ac:dyDescent="0.35">
      <c r="A1887" s="29" t="s">
        <v>4120</v>
      </c>
      <c r="B1887" s="1" t="s">
        <v>1218</v>
      </c>
      <c r="C1887" s="29" t="s">
        <v>3</v>
      </c>
      <c r="D1887" s="29" t="s">
        <v>3</v>
      </c>
      <c r="E1887" s="29" t="s">
        <v>2</v>
      </c>
      <c r="F1887" s="29" t="s">
        <v>2</v>
      </c>
      <c r="G1887" s="29" t="s">
        <v>2</v>
      </c>
      <c r="H1887" s="29" t="s">
        <v>2</v>
      </c>
      <c r="I1887" s="29" t="s">
        <v>3</v>
      </c>
      <c r="J1887" s="30">
        <v>1</v>
      </c>
      <c r="K1887" s="29" t="s">
        <v>2</v>
      </c>
      <c r="L1887" s="29" t="s">
        <v>2</v>
      </c>
      <c r="M1887" s="29" t="s">
        <v>2</v>
      </c>
      <c r="N1887" s="29" t="s">
        <v>3</v>
      </c>
      <c r="O1887" s="1"/>
      <c r="P1887" s="29" t="s">
        <v>4</v>
      </c>
      <c r="Q1887" s="29"/>
      <c r="R1887" s="85" t="s">
        <v>2</v>
      </c>
      <c r="S1887" s="85" t="s">
        <v>2</v>
      </c>
      <c r="T1887" s="117" t="str">
        <f t="shared" si="174"/>
        <v>ja</v>
      </c>
      <c r="U1887" s="117" t="str">
        <f t="shared" si="175"/>
        <v>ja</v>
      </c>
      <c r="V1887" s="142" t="s">
        <v>4606</v>
      </c>
      <c r="W1887" s="118">
        <f t="shared" si="176"/>
        <v>1</v>
      </c>
      <c r="X1887" s="117" t="str">
        <f t="shared" si="177"/>
        <v>OK</v>
      </c>
      <c r="Y1887" s="117" t="str">
        <f t="shared" si="178"/>
        <v>keine</v>
      </c>
      <c r="Z1887" s="117" t="str">
        <f t="shared" si="179"/>
        <v>OK</v>
      </c>
    </row>
    <row r="1888" spans="1:26" s="115" customFormat="1" ht="12.75" hidden="1" customHeight="1" x14ac:dyDescent="0.35">
      <c r="A1888" s="29" t="s">
        <v>4121</v>
      </c>
      <c r="B1888" s="1" t="s">
        <v>2021</v>
      </c>
      <c r="C1888" s="29" t="s">
        <v>3</v>
      </c>
      <c r="D1888" s="29" t="s">
        <v>3</v>
      </c>
      <c r="E1888" s="29" t="s">
        <v>2</v>
      </c>
      <c r="F1888" s="29" t="s">
        <v>2</v>
      </c>
      <c r="G1888" s="29" t="s">
        <v>2</v>
      </c>
      <c r="H1888" s="29" t="s">
        <v>2</v>
      </c>
      <c r="I1888" s="29" t="s">
        <v>3</v>
      </c>
      <c r="J1888" s="30">
        <v>1</v>
      </c>
      <c r="K1888" s="29" t="s">
        <v>2</v>
      </c>
      <c r="L1888" s="29" t="s">
        <v>2</v>
      </c>
      <c r="M1888" s="29" t="s">
        <v>2</v>
      </c>
      <c r="N1888" s="29" t="s">
        <v>3</v>
      </c>
      <c r="O1888" s="1"/>
      <c r="P1888" s="29" t="s">
        <v>4</v>
      </c>
      <c r="Q1888" s="29"/>
      <c r="R1888" s="85" t="s">
        <v>2</v>
      </c>
      <c r="S1888" s="85" t="s">
        <v>2</v>
      </c>
      <c r="T1888" s="117" t="str">
        <f t="shared" si="174"/>
        <v>ja</v>
      </c>
      <c r="U1888" s="117" t="str">
        <f t="shared" si="175"/>
        <v>ja</v>
      </c>
      <c r="V1888" s="142" t="s">
        <v>4576</v>
      </c>
      <c r="W1888" s="118">
        <f t="shared" si="176"/>
        <v>1</v>
      </c>
      <c r="X1888" s="117" t="str">
        <f t="shared" si="177"/>
        <v>OK</v>
      </c>
      <c r="Y1888" s="117" t="str">
        <f t="shared" si="178"/>
        <v>keine</v>
      </c>
      <c r="Z1888" s="117" t="str">
        <f t="shared" si="179"/>
        <v>OK</v>
      </c>
    </row>
    <row r="1889" spans="1:26" s="115" customFormat="1" ht="12.75" hidden="1" customHeight="1" x14ac:dyDescent="0.35">
      <c r="A1889" s="29" t="s">
        <v>4122</v>
      </c>
      <c r="B1889" s="1" t="s">
        <v>2022</v>
      </c>
      <c r="C1889" s="29" t="s">
        <v>3</v>
      </c>
      <c r="D1889" s="29" t="s">
        <v>3</v>
      </c>
      <c r="E1889" s="29" t="s">
        <v>2</v>
      </c>
      <c r="F1889" s="29" t="s">
        <v>2</v>
      </c>
      <c r="G1889" s="29" t="s">
        <v>2</v>
      </c>
      <c r="H1889" s="29" t="s">
        <v>2</v>
      </c>
      <c r="I1889" s="133" t="s">
        <v>3</v>
      </c>
      <c r="J1889" s="134">
        <v>1</v>
      </c>
      <c r="K1889" s="29" t="s">
        <v>2</v>
      </c>
      <c r="L1889" s="29" t="s">
        <v>2</v>
      </c>
      <c r="M1889" s="29" t="s">
        <v>2</v>
      </c>
      <c r="N1889" s="29" t="s">
        <v>3</v>
      </c>
      <c r="O1889" s="1"/>
      <c r="P1889" s="29" t="s">
        <v>4</v>
      </c>
      <c r="Q1889" s="29"/>
      <c r="R1889" s="85" t="s">
        <v>2</v>
      </c>
      <c r="S1889" s="85" t="s">
        <v>2</v>
      </c>
      <c r="T1889" s="117" t="str">
        <f t="shared" si="174"/>
        <v>ja</v>
      </c>
      <c r="U1889" s="117" t="str">
        <f t="shared" si="175"/>
        <v>ja</v>
      </c>
      <c r="V1889" s="142" t="s">
        <v>4606</v>
      </c>
      <c r="W1889" s="118">
        <f t="shared" si="176"/>
        <v>1</v>
      </c>
      <c r="X1889" s="117" t="str">
        <f t="shared" si="177"/>
        <v>OK</v>
      </c>
      <c r="Y1889" s="117" t="str">
        <f t="shared" si="178"/>
        <v>keine</v>
      </c>
      <c r="Z1889" s="117" t="str">
        <f t="shared" si="179"/>
        <v>OK</v>
      </c>
    </row>
    <row r="1890" spans="1:26" s="115" customFormat="1" ht="12.75" hidden="1" customHeight="1" x14ac:dyDescent="0.35">
      <c r="A1890" s="29" t="s">
        <v>4123</v>
      </c>
      <c r="B1890" s="1" t="s">
        <v>738</v>
      </c>
      <c r="C1890" s="29" t="s">
        <v>3</v>
      </c>
      <c r="D1890" s="29" t="s">
        <v>3</v>
      </c>
      <c r="E1890" s="29" t="s">
        <v>2</v>
      </c>
      <c r="F1890" s="29" t="s">
        <v>2</v>
      </c>
      <c r="G1890" s="29" t="s">
        <v>2</v>
      </c>
      <c r="H1890" s="29" t="s">
        <v>2</v>
      </c>
      <c r="I1890" s="133" t="s">
        <v>3</v>
      </c>
      <c r="J1890" s="134">
        <v>2</v>
      </c>
      <c r="K1890" s="29" t="s">
        <v>2</v>
      </c>
      <c r="L1890" s="29" t="s">
        <v>2</v>
      </c>
      <c r="M1890" s="29" t="s">
        <v>2</v>
      </c>
      <c r="N1890" s="29" t="s">
        <v>3</v>
      </c>
      <c r="O1890" s="1"/>
      <c r="P1890" s="29" t="s">
        <v>4</v>
      </c>
      <c r="Q1890" s="29"/>
      <c r="R1890" s="85" t="s">
        <v>2</v>
      </c>
      <c r="S1890" s="85" t="s">
        <v>2</v>
      </c>
      <c r="T1890" s="117" t="str">
        <f t="shared" si="174"/>
        <v>ja</v>
      </c>
      <c r="U1890" s="117" t="str">
        <f t="shared" si="175"/>
        <v>ja</v>
      </c>
      <c r="V1890" s="142" t="s">
        <v>4591</v>
      </c>
      <c r="W1890" s="118">
        <f t="shared" si="176"/>
        <v>2</v>
      </c>
      <c r="X1890" s="117" t="str">
        <f t="shared" si="177"/>
        <v>OK</v>
      </c>
      <c r="Y1890" s="117" t="str">
        <f t="shared" si="178"/>
        <v>keine</v>
      </c>
      <c r="Z1890" s="117" t="str">
        <f t="shared" si="179"/>
        <v>OK</v>
      </c>
    </row>
    <row r="1891" spans="1:26" s="115" customFormat="1" ht="12.75" hidden="1" customHeight="1" x14ac:dyDescent="0.35">
      <c r="A1891" s="29" t="s">
        <v>4124</v>
      </c>
      <c r="B1891" s="1" t="s">
        <v>1200</v>
      </c>
      <c r="C1891" s="29" t="s">
        <v>3</v>
      </c>
      <c r="D1891" s="29" t="s">
        <v>3</v>
      </c>
      <c r="E1891" s="29" t="s">
        <v>2</v>
      </c>
      <c r="F1891" s="29" t="s">
        <v>2</v>
      </c>
      <c r="G1891" s="29" t="s">
        <v>2</v>
      </c>
      <c r="H1891" s="29" t="s">
        <v>2</v>
      </c>
      <c r="I1891" s="29" t="s">
        <v>3</v>
      </c>
      <c r="J1891" s="30">
        <v>2</v>
      </c>
      <c r="K1891" s="29" t="s">
        <v>2</v>
      </c>
      <c r="L1891" s="29" t="s">
        <v>2</v>
      </c>
      <c r="M1891" s="29" t="s">
        <v>2</v>
      </c>
      <c r="N1891" s="29" t="s">
        <v>3</v>
      </c>
      <c r="O1891" s="1"/>
      <c r="P1891" s="29" t="s">
        <v>4</v>
      </c>
      <c r="Q1891" s="29"/>
      <c r="R1891" s="85" t="s">
        <v>2</v>
      </c>
      <c r="S1891" s="85" t="s">
        <v>2</v>
      </c>
      <c r="T1891" s="117" t="str">
        <f t="shared" si="174"/>
        <v>ja</v>
      </c>
      <c r="U1891" s="117" t="str">
        <f t="shared" si="175"/>
        <v>ja</v>
      </c>
      <c r="V1891" s="142" t="s">
        <v>4577</v>
      </c>
      <c r="W1891" s="118">
        <f t="shared" si="176"/>
        <v>2</v>
      </c>
      <c r="X1891" s="117" t="str">
        <f t="shared" si="177"/>
        <v>OK</v>
      </c>
      <c r="Y1891" s="117" t="str">
        <f t="shared" si="178"/>
        <v>keine</v>
      </c>
      <c r="Z1891" s="117" t="str">
        <f t="shared" si="179"/>
        <v>OK</v>
      </c>
    </row>
    <row r="1892" spans="1:26" s="115" customFormat="1" ht="12.75" hidden="1" customHeight="1" x14ac:dyDescent="0.35">
      <c r="A1892" s="29" t="s">
        <v>4125</v>
      </c>
      <c r="B1892" s="1" t="s">
        <v>1201</v>
      </c>
      <c r="C1892" s="29" t="s">
        <v>3</v>
      </c>
      <c r="D1892" s="29" t="s">
        <v>3</v>
      </c>
      <c r="E1892" s="29" t="s">
        <v>2</v>
      </c>
      <c r="F1892" s="29" t="s">
        <v>2</v>
      </c>
      <c r="G1892" s="29" t="s">
        <v>2</v>
      </c>
      <c r="H1892" s="29" t="s">
        <v>2</v>
      </c>
      <c r="I1892" s="29" t="s">
        <v>3</v>
      </c>
      <c r="J1892" s="30">
        <v>2</v>
      </c>
      <c r="K1892" s="29" t="s">
        <v>2</v>
      </c>
      <c r="L1892" s="29" t="s">
        <v>2</v>
      </c>
      <c r="M1892" s="29" t="s">
        <v>2</v>
      </c>
      <c r="N1892" s="29" t="s">
        <v>3</v>
      </c>
      <c r="O1892" s="1"/>
      <c r="P1892" s="29" t="s">
        <v>4</v>
      </c>
      <c r="Q1892" s="29"/>
      <c r="R1892" s="85" t="s">
        <v>2</v>
      </c>
      <c r="S1892" s="85" t="s">
        <v>2</v>
      </c>
      <c r="T1892" s="117" t="str">
        <f t="shared" si="174"/>
        <v>ja</v>
      </c>
      <c r="U1892" s="117" t="str">
        <f t="shared" si="175"/>
        <v>ja</v>
      </c>
      <c r="V1892" s="142" t="s">
        <v>4577</v>
      </c>
      <c r="W1892" s="118">
        <f t="shared" si="176"/>
        <v>2</v>
      </c>
      <c r="X1892" s="117" t="str">
        <f t="shared" si="177"/>
        <v>OK</v>
      </c>
      <c r="Y1892" s="117" t="str">
        <f t="shared" si="178"/>
        <v>keine</v>
      </c>
      <c r="Z1892" s="117" t="str">
        <f t="shared" si="179"/>
        <v>OK</v>
      </c>
    </row>
    <row r="1893" spans="1:26" s="115" customFormat="1" ht="12.75" hidden="1" customHeight="1" x14ac:dyDescent="0.35">
      <c r="A1893" s="29" t="s">
        <v>4126</v>
      </c>
      <c r="B1893" s="1" t="s">
        <v>1202</v>
      </c>
      <c r="C1893" s="29" t="s">
        <v>3</v>
      </c>
      <c r="D1893" s="29" t="s">
        <v>3</v>
      </c>
      <c r="E1893" s="29" t="s">
        <v>2</v>
      </c>
      <c r="F1893" s="29" t="s">
        <v>2</v>
      </c>
      <c r="G1893" s="29" t="s">
        <v>2</v>
      </c>
      <c r="H1893" s="29" t="s">
        <v>2</v>
      </c>
      <c r="I1893" s="29" t="s">
        <v>3</v>
      </c>
      <c r="J1893" s="30">
        <v>2</v>
      </c>
      <c r="K1893" s="29" t="s">
        <v>2</v>
      </c>
      <c r="L1893" s="29" t="s">
        <v>2</v>
      </c>
      <c r="M1893" s="29" t="s">
        <v>2</v>
      </c>
      <c r="N1893" s="29" t="s">
        <v>3</v>
      </c>
      <c r="O1893" s="1"/>
      <c r="P1893" s="29" t="s">
        <v>4</v>
      </c>
      <c r="Q1893" s="29"/>
      <c r="R1893" s="85" t="s">
        <v>2</v>
      </c>
      <c r="S1893" s="85" t="s">
        <v>2</v>
      </c>
      <c r="T1893" s="117" t="str">
        <f t="shared" si="174"/>
        <v>ja</v>
      </c>
      <c r="U1893" s="117" t="str">
        <f t="shared" si="175"/>
        <v>ja</v>
      </c>
      <c r="V1893" s="142" t="s">
        <v>4591</v>
      </c>
      <c r="W1893" s="118">
        <f t="shared" si="176"/>
        <v>2</v>
      </c>
      <c r="X1893" s="117" t="str">
        <f t="shared" si="177"/>
        <v>OK</v>
      </c>
      <c r="Y1893" s="117" t="str">
        <f t="shared" si="178"/>
        <v>keine</v>
      </c>
      <c r="Z1893" s="117" t="str">
        <f t="shared" si="179"/>
        <v>OK</v>
      </c>
    </row>
    <row r="1894" spans="1:26" s="115" customFormat="1" ht="12.75" hidden="1" customHeight="1" x14ac:dyDescent="0.35">
      <c r="A1894" s="29" t="s">
        <v>4127</v>
      </c>
      <c r="B1894" s="1" t="s">
        <v>1547</v>
      </c>
      <c r="C1894" s="29" t="s">
        <v>3</v>
      </c>
      <c r="D1894" s="29" t="s">
        <v>3</v>
      </c>
      <c r="E1894" s="29" t="s">
        <v>2</v>
      </c>
      <c r="F1894" s="29" t="s">
        <v>2</v>
      </c>
      <c r="G1894" s="29" t="s">
        <v>2</v>
      </c>
      <c r="H1894" s="29" t="s">
        <v>2</v>
      </c>
      <c r="I1894" s="29" t="s">
        <v>3</v>
      </c>
      <c r="J1894" s="30">
        <v>1</v>
      </c>
      <c r="K1894" s="29" t="s">
        <v>2</v>
      </c>
      <c r="L1894" s="29" t="s">
        <v>2</v>
      </c>
      <c r="M1894" s="29" t="s">
        <v>2</v>
      </c>
      <c r="N1894" s="29" t="s">
        <v>3</v>
      </c>
      <c r="O1894" s="1"/>
      <c r="P1894" s="29" t="s">
        <v>4</v>
      </c>
      <c r="Q1894" s="29"/>
      <c r="R1894" s="85" t="s">
        <v>2</v>
      </c>
      <c r="S1894" s="85" t="s">
        <v>2</v>
      </c>
      <c r="T1894" s="117" t="str">
        <f t="shared" si="174"/>
        <v>ja</v>
      </c>
      <c r="U1894" s="117" t="str">
        <f t="shared" si="175"/>
        <v>ja</v>
      </c>
      <c r="V1894" s="142" t="s">
        <v>4590</v>
      </c>
      <c r="W1894" s="118">
        <f t="shared" si="176"/>
        <v>1</v>
      </c>
      <c r="X1894" s="117" t="str">
        <f t="shared" si="177"/>
        <v>OK</v>
      </c>
      <c r="Y1894" s="117" t="str">
        <f t="shared" si="178"/>
        <v>keine</v>
      </c>
      <c r="Z1894" s="117" t="str">
        <f t="shared" si="179"/>
        <v>OK</v>
      </c>
    </row>
    <row r="1895" spans="1:26" s="115" customFormat="1" ht="12.75" hidden="1" customHeight="1" x14ac:dyDescent="0.35">
      <c r="A1895" s="29" t="s">
        <v>4128</v>
      </c>
      <c r="B1895" s="1" t="s">
        <v>442</v>
      </c>
      <c r="C1895" s="29" t="s">
        <v>3</v>
      </c>
      <c r="D1895" s="29" t="s">
        <v>3</v>
      </c>
      <c r="E1895" s="29" t="s">
        <v>2</v>
      </c>
      <c r="F1895" s="29" t="s">
        <v>2</v>
      </c>
      <c r="G1895" s="29" t="s">
        <v>2</v>
      </c>
      <c r="H1895" s="29" t="s">
        <v>2</v>
      </c>
      <c r="I1895" s="29" t="s">
        <v>3</v>
      </c>
      <c r="J1895" s="30">
        <v>1</v>
      </c>
      <c r="K1895" s="29" t="s">
        <v>2</v>
      </c>
      <c r="L1895" s="29" t="s">
        <v>2</v>
      </c>
      <c r="M1895" s="29" t="s">
        <v>2</v>
      </c>
      <c r="N1895" s="29" t="s">
        <v>3</v>
      </c>
      <c r="O1895" s="1"/>
      <c r="P1895" s="29" t="s">
        <v>4</v>
      </c>
      <c r="Q1895" s="29"/>
      <c r="R1895" s="85" t="s">
        <v>2</v>
      </c>
      <c r="S1895" s="85" t="s">
        <v>2</v>
      </c>
      <c r="T1895" s="117" t="str">
        <f t="shared" si="174"/>
        <v>ja</v>
      </c>
      <c r="U1895" s="117" t="str">
        <f t="shared" si="175"/>
        <v>ja</v>
      </c>
      <c r="V1895" s="142" t="s">
        <v>4574</v>
      </c>
      <c r="W1895" s="118">
        <f t="shared" si="176"/>
        <v>1</v>
      </c>
      <c r="X1895" s="117" t="str">
        <f t="shared" si="177"/>
        <v>OK</v>
      </c>
      <c r="Y1895" s="117" t="str">
        <f t="shared" si="178"/>
        <v>keine</v>
      </c>
      <c r="Z1895" s="117" t="str">
        <f t="shared" si="179"/>
        <v>OK</v>
      </c>
    </row>
    <row r="1896" spans="1:26" s="115" customFormat="1" ht="12.75" hidden="1" customHeight="1" x14ac:dyDescent="0.35">
      <c r="A1896" s="29" t="s">
        <v>4129</v>
      </c>
      <c r="B1896" s="1" t="s">
        <v>443</v>
      </c>
      <c r="C1896" s="29" t="s">
        <v>3</v>
      </c>
      <c r="D1896" s="29" t="s">
        <v>3</v>
      </c>
      <c r="E1896" s="29" t="s">
        <v>2</v>
      </c>
      <c r="F1896" s="29" t="s">
        <v>2</v>
      </c>
      <c r="G1896" s="29" t="s">
        <v>2</v>
      </c>
      <c r="H1896" s="29" t="s">
        <v>2</v>
      </c>
      <c r="I1896" s="29" t="s">
        <v>3</v>
      </c>
      <c r="J1896" s="30">
        <v>1</v>
      </c>
      <c r="K1896" s="29" t="s">
        <v>2</v>
      </c>
      <c r="L1896" s="29" t="s">
        <v>2</v>
      </c>
      <c r="M1896" s="29" t="s">
        <v>2</v>
      </c>
      <c r="N1896" s="29" t="s">
        <v>3</v>
      </c>
      <c r="O1896" s="1"/>
      <c r="P1896" s="29" t="s">
        <v>4</v>
      </c>
      <c r="Q1896" s="29"/>
      <c r="R1896" s="85" t="s">
        <v>2</v>
      </c>
      <c r="S1896" s="85" t="s">
        <v>2</v>
      </c>
      <c r="T1896" s="117" t="str">
        <f t="shared" si="174"/>
        <v>ja</v>
      </c>
      <c r="U1896" s="117" t="str">
        <f t="shared" si="175"/>
        <v>ja</v>
      </c>
      <c r="V1896" s="142" t="s">
        <v>4574</v>
      </c>
      <c r="W1896" s="118">
        <f t="shared" si="176"/>
        <v>1</v>
      </c>
      <c r="X1896" s="117" t="str">
        <f t="shared" si="177"/>
        <v>OK</v>
      </c>
      <c r="Y1896" s="117" t="str">
        <f t="shared" si="178"/>
        <v>keine</v>
      </c>
      <c r="Z1896" s="117" t="str">
        <f t="shared" si="179"/>
        <v>OK</v>
      </c>
    </row>
    <row r="1897" spans="1:26" s="115" customFormat="1" ht="12.75" hidden="1" customHeight="1" x14ac:dyDescent="0.35">
      <c r="A1897" s="29" t="s">
        <v>4130</v>
      </c>
      <c r="B1897" s="1" t="s">
        <v>304</v>
      </c>
      <c r="C1897" s="29" t="s">
        <v>3</v>
      </c>
      <c r="D1897" s="29" t="s">
        <v>3</v>
      </c>
      <c r="E1897" s="29" t="s">
        <v>2</v>
      </c>
      <c r="F1897" s="29" t="s">
        <v>2</v>
      </c>
      <c r="G1897" s="29" t="s">
        <v>2</v>
      </c>
      <c r="H1897" s="29" t="s">
        <v>2</v>
      </c>
      <c r="I1897" s="29" t="s">
        <v>3</v>
      </c>
      <c r="J1897" s="30">
        <v>1</v>
      </c>
      <c r="K1897" s="29" t="s">
        <v>2</v>
      </c>
      <c r="L1897" s="29" t="s">
        <v>2</v>
      </c>
      <c r="M1897" s="29" t="s">
        <v>2</v>
      </c>
      <c r="N1897" s="29" t="s">
        <v>3</v>
      </c>
      <c r="O1897" s="1"/>
      <c r="P1897" s="29" t="s">
        <v>4</v>
      </c>
      <c r="Q1897" s="29"/>
      <c r="R1897" s="85" t="s">
        <v>2</v>
      </c>
      <c r="S1897" s="85" t="s">
        <v>2</v>
      </c>
      <c r="T1897" s="117" t="str">
        <f t="shared" si="174"/>
        <v>ja</v>
      </c>
      <c r="U1897" s="117" t="str">
        <f t="shared" si="175"/>
        <v>ja</v>
      </c>
      <c r="V1897" s="142" t="s">
        <v>4594</v>
      </c>
      <c r="W1897" s="118">
        <f t="shared" si="176"/>
        <v>1</v>
      </c>
      <c r="X1897" s="117" t="str">
        <f t="shared" si="177"/>
        <v>OK</v>
      </c>
      <c r="Y1897" s="117" t="str">
        <f t="shared" si="178"/>
        <v>keine</v>
      </c>
      <c r="Z1897" s="117" t="str">
        <f t="shared" si="179"/>
        <v>OK</v>
      </c>
    </row>
    <row r="1898" spans="1:26" s="115" customFormat="1" ht="12.75" hidden="1" customHeight="1" x14ac:dyDescent="0.35">
      <c r="A1898" s="29" t="s">
        <v>4131</v>
      </c>
      <c r="B1898" s="1" t="s">
        <v>759</v>
      </c>
      <c r="C1898" s="29" t="s">
        <v>3</v>
      </c>
      <c r="D1898" s="29" t="s">
        <v>3</v>
      </c>
      <c r="E1898" s="29" t="s">
        <v>2</v>
      </c>
      <c r="F1898" s="29" t="s">
        <v>2</v>
      </c>
      <c r="G1898" s="29" t="s">
        <v>2</v>
      </c>
      <c r="H1898" s="29" t="s">
        <v>2</v>
      </c>
      <c r="I1898" s="29" t="s">
        <v>3</v>
      </c>
      <c r="J1898" s="30">
        <v>1</v>
      </c>
      <c r="K1898" s="29" t="s">
        <v>2</v>
      </c>
      <c r="L1898" s="29" t="s">
        <v>2</v>
      </c>
      <c r="M1898" s="29" t="s">
        <v>2</v>
      </c>
      <c r="N1898" s="29" t="s">
        <v>3</v>
      </c>
      <c r="O1898" s="1"/>
      <c r="P1898" s="29">
        <v>1198</v>
      </c>
      <c r="Q1898" s="29"/>
      <c r="R1898" s="85" t="s">
        <v>3</v>
      </c>
      <c r="S1898" s="85" t="s">
        <v>3</v>
      </c>
      <c r="T1898" s="117" t="str">
        <f t="shared" si="174"/>
        <v>ja</v>
      </c>
      <c r="U1898" s="117" t="str">
        <f t="shared" si="175"/>
        <v>ja</v>
      </c>
      <c r="V1898" s="142" t="s">
        <v>4622</v>
      </c>
      <c r="W1898" s="118">
        <f t="shared" si="176"/>
        <v>1</v>
      </c>
      <c r="X1898" s="117" t="str">
        <f t="shared" si="177"/>
        <v>OK</v>
      </c>
      <c r="Y1898" s="117">
        <f t="shared" si="178"/>
        <v>1198</v>
      </c>
      <c r="Z1898" s="117" t="str">
        <f t="shared" si="179"/>
        <v>OK</v>
      </c>
    </row>
    <row r="1899" spans="1:26" s="115" customFormat="1" ht="12.75" hidden="1" customHeight="1" x14ac:dyDescent="0.35">
      <c r="A1899" s="29" t="s">
        <v>4132</v>
      </c>
      <c r="B1899" s="1" t="s">
        <v>1350</v>
      </c>
      <c r="C1899" s="29" t="s">
        <v>3</v>
      </c>
      <c r="D1899" s="29" t="s">
        <v>3</v>
      </c>
      <c r="E1899" s="29" t="s">
        <v>2</v>
      </c>
      <c r="F1899" s="29" t="s">
        <v>2</v>
      </c>
      <c r="G1899" s="29" t="s">
        <v>2</v>
      </c>
      <c r="H1899" s="29" t="s">
        <v>2</v>
      </c>
      <c r="I1899" s="29" t="s">
        <v>3</v>
      </c>
      <c r="J1899" s="30">
        <v>2</v>
      </c>
      <c r="K1899" s="29" t="s">
        <v>2</v>
      </c>
      <c r="L1899" s="29" t="s">
        <v>2</v>
      </c>
      <c r="M1899" s="29" t="s">
        <v>2</v>
      </c>
      <c r="N1899" s="29" t="s">
        <v>3</v>
      </c>
      <c r="O1899" s="1"/>
      <c r="P1899" s="29" t="s">
        <v>4</v>
      </c>
      <c r="Q1899" s="29"/>
      <c r="R1899" s="85" t="s">
        <v>2</v>
      </c>
      <c r="S1899" s="85" t="s">
        <v>2</v>
      </c>
      <c r="T1899" s="117" t="str">
        <f t="shared" si="174"/>
        <v>ja</v>
      </c>
      <c r="U1899" s="117" t="str">
        <f t="shared" si="175"/>
        <v>ja</v>
      </c>
      <c r="V1899" s="142" t="s">
        <v>4577</v>
      </c>
      <c r="W1899" s="118">
        <f t="shared" si="176"/>
        <v>2</v>
      </c>
      <c r="X1899" s="117" t="str">
        <f t="shared" si="177"/>
        <v>OK</v>
      </c>
      <c r="Y1899" s="117" t="str">
        <f t="shared" si="178"/>
        <v>keine</v>
      </c>
      <c r="Z1899" s="117" t="str">
        <f t="shared" si="179"/>
        <v>OK</v>
      </c>
    </row>
    <row r="1900" spans="1:26" s="115" customFormat="1" ht="12.75" hidden="1" customHeight="1" x14ac:dyDescent="0.35">
      <c r="A1900" s="29" t="s">
        <v>4133</v>
      </c>
      <c r="B1900" s="1" t="s">
        <v>1002</v>
      </c>
      <c r="C1900" s="29" t="s">
        <v>3</v>
      </c>
      <c r="D1900" s="29" t="s">
        <v>3</v>
      </c>
      <c r="E1900" s="29" t="s">
        <v>2</v>
      </c>
      <c r="F1900" s="29" t="s">
        <v>2</v>
      </c>
      <c r="G1900" s="29" t="s">
        <v>2</v>
      </c>
      <c r="H1900" s="29" t="s">
        <v>2</v>
      </c>
      <c r="I1900" s="29" t="s">
        <v>3</v>
      </c>
      <c r="J1900" s="30">
        <v>1</v>
      </c>
      <c r="K1900" s="29" t="s">
        <v>2</v>
      </c>
      <c r="L1900" s="29" t="s">
        <v>2</v>
      </c>
      <c r="M1900" s="29" t="s">
        <v>2</v>
      </c>
      <c r="N1900" s="29" t="s">
        <v>3</v>
      </c>
      <c r="O1900" s="1"/>
      <c r="P1900" s="29" t="s">
        <v>4</v>
      </c>
      <c r="Q1900" s="29"/>
      <c r="R1900" s="85" t="s">
        <v>3</v>
      </c>
      <c r="S1900" s="85" t="s">
        <v>3</v>
      </c>
      <c r="T1900" s="117" t="str">
        <f t="shared" si="174"/>
        <v>ja</v>
      </c>
      <c r="U1900" s="117" t="str">
        <f t="shared" si="175"/>
        <v>ja</v>
      </c>
      <c r="V1900" s="142" t="s">
        <v>4577</v>
      </c>
      <c r="W1900" s="118">
        <f t="shared" si="176"/>
        <v>1</v>
      </c>
      <c r="X1900" s="117" t="str">
        <f t="shared" si="177"/>
        <v>OK</v>
      </c>
      <c r="Y1900" s="117" t="str">
        <f t="shared" si="178"/>
        <v>keine</v>
      </c>
      <c r="Z1900" s="117" t="str">
        <f t="shared" si="179"/>
        <v>OK</v>
      </c>
    </row>
    <row r="1901" spans="1:26" s="115" customFormat="1" ht="12.75" hidden="1" customHeight="1" x14ac:dyDescent="0.35">
      <c r="A1901" s="29" t="s">
        <v>4134</v>
      </c>
      <c r="B1901" s="1" t="s">
        <v>562</v>
      </c>
      <c r="C1901" s="29" t="s">
        <v>3</v>
      </c>
      <c r="D1901" s="29" t="s">
        <v>3</v>
      </c>
      <c r="E1901" s="29" t="s">
        <v>2</v>
      </c>
      <c r="F1901" s="29" t="s">
        <v>2</v>
      </c>
      <c r="G1901" s="29" t="s">
        <v>2</v>
      </c>
      <c r="H1901" s="29" t="s">
        <v>2</v>
      </c>
      <c r="I1901" s="29" t="s">
        <v>3</v>
      </c>
      <c r="J1901" s="30">
        <v>1</v>
      </c>
      <c r="K1901" s="29" t="s">
        <v>2</v>
      </c>
      <c r="L1901" s="29" t="s">
        <v>2</v>
      </c>
      <c r="M1901" s="29" t="s">
        <v>2</v>
      </c>
      <c r="N1901" s="29" t="s">
        <v>3</v>
      </c>
      <c r="O1901" s="1"/>
      <c r="P1901" s="29" t="s">
        <v>4</v>
      </c>
      <c r="Q1901" s="29"/>
      <c r="R1901" s="85" t="s">
        <v>2</v>
      </c>
      <c r="S1901" s="85" t="s">
        <v>2</v>
      </c>
      <c r="T1901" s="117" t="str">
        <f t="shared" si="174"/>
        <v>ja</v>
      </c>
      <c r="U1901" s="117" t="str">
        <f t="shared" si="175"/>
        <v>ja</v>
      </c>
      <c r="V1901" s="142" t="s">
        <v>4585</v>
      </c>
      <c r="W1901" s="118">
        <f t="shared" si="176"/>
        <v>1</v>
      </c>
      <c r="X1901" s="117" t="str">
        <f t="shared" si="177"/>
        <v>OK</v>
      </c>
      <c r="Y1901" s="117" t="str">
        <f t="shared" si="178"/>
        <v>keine</v>
      </c>
      <c r="Z1901" s="117" t="str">
        <f t="shared" si="179"/>
        <v>OK</v>
      </c>
    </row>
    <row r="1902" spans="1:26" s="115" customFormat="1" ht="12.75" hidden="1" customHeight="1" x14ac:dyDescent="0.35">
      <c r="A1902" s="29" t="s">
        <v>2131</v>
      </c>
      <c r="B1902" s="1" t="s">
        <v>2130</v>
      </c>
      <c r="C1902" s="29" t="s">
        <v>3</v>
      </c>
      <c r="D1902" s="29" t="s">
        <v>3</v>
      </c>
      <c r="E1902" s="29" t="s">
        <v>2</v>
      </c>
      <c r="F1902" s="29" t="s">
        <v>2</v>
      </c>
      <c r="G1902" s="29" t="s">
        <v>2</v>
      </c>
      <c r="H1902" s="29" t="s">
        <v>2</v>
      </c>
      <c r="I1902" s="30" t="s">
        <v>3</v>
      </c>
      <c r="J1902" s="30">
        <v>3</v>
      </c>
      <c r="K1902" s="29" t="s">
        <v>2</v>
      </c>
      <c r="L1902" s="29" t="s">
        <v>2</v>
      </c>
      <c r="M1902" s="29" t="s">
        <v>2</v>
      </c>
      <c r="N1902" s="29" t="s">
        <v>3</v>
      </c>
      <c r="O1902" s="1" t="s">
        <v>2412</v>
      </c>
      <c r="P1902" s="29"/>
      <c r="Q1902" s="29"/>
      <c r="R1902" s="85" t="s">
        <v>2</v>
      </c>
      <c r="S1902" s="85" t="s">
        <v>2</v>
      </c>
      <c r="T1902" s="117" t="str">
        <f t="shared" si="174"/>
        <v>ja</v>
      </c>
      <c r="U1902" s="117" t="str">
        <f t="shared" si="175"/>
        <v>ja</v>
      </c>
      <c r="V1902" s="142" t="s">
        <v>4592</v>
      </c>
      <c r="W1902" s="118">
        <f t="shared" si="176"/>
        <v>3</v>
      </c>
      <c r="X1902" s="117" t="str">
        <f t="shared" si="177"/>
        <v>OK</v>
      </c>
      <c r="Y1902" s="117">
        <f t="shared" si="178"/>
        <v>0</v>
      </c>
      <c r="Z1902" s="117" t="str">
        <f t="shared" si="179"/>
        <v>OK</v>
      </c>
    </row>
    <row r="1903" spans="1:26" s="115" customFormat="1" ht="12.75" hidden="1" customHeight="1" x14ac:dyDescent="0.35">
      <c r="A1903" s="29" t="s">
        <v>4135</v>
      </c>
      <c r="B1903" s="1" t="s">
        <v>448</v>
      </c>
      <c r="C1903" s="29" t="s">
        <v>3</v>
      </c>
      <c r="D1903" s="29" t="s">
        <v>3</v>
      </c>
      <c r="E1903" s="29" t="s">
        <v>2</v>
      </c>
      <c r="F1903" s="29" t="s">
        <v>2</v>
      </c>
      <c r="G1903" s="29" t="s">
        <v>2</v>
      </c>
      <c r="H1903" s="29" t="s">
        <v>2</v>
      </c>
      <c r="I1903" s="29" t="s">
        <v>3</v>
      </c>
      <c r="J1903" s="30">
        <v>1</v>
      </c>
      <c r="K1903" s="29" t="s">
        <v>2</v>
      </c>
      <c r="L1903" s="29" t="s">
        <v>2</v>
      </c>
      <c r="M1903" s="29" t="s">
        <v>2</v>
      </c>
      <c r="N1903" s="29" t="s">
        <v>3</v>
      </c>
      <c r="O1903" s="1"/>
      <c r="P1903" s="29" t="s">
        <v>4</v>
      </c>
      <c r="Q1903" s="29"/>
      <c r="R1903" s="85" t="s">
        <v>2</v>
      </c>
      <c r="S1903" s="85" t="s">
        <v>2</v>
      </c>
      <c r="T1903" s="117" t="str">
        <f t="shared" si="174"/>
        <v>ja</v>
      </c>
      <c r="U1903" s="117" t="str">
        <f t="shared" si="175"/>
        <v>ja</v>
      </c>
      <c r="V1903" s="142" t="s">
        <v>4577</v>
      </c>
      <c r="W1903" s="118">
        <f t="shared" si="176"/>
        <v>1</v>
      </c>
      <c r="X1903" s="117" t="str">
        <f t="shared" si="177"/>
        <v>OK</v>
      </c>
      <c r="Y1903" s="117" t="str">
        <f t="shared" si="178"/>
        <v>keine</v>
      </c>
      <c r="Z1903" s="117" t="str">
        <f t="shared" si="179"/>
        <v>OK</v>
      </c>
    </row>
    <row r="1904" spans="1:26" s="115" customFormat="1" ht="12.75" hidden="1" customHeight="1" x14ac:dyDescent="0.35">
      <c r="A1904" s="29" t="s">
        <v>4136</v>
      </c>
      <c r="B1904" s="1" t="s">
        <v>1536</v>
      </c>
      <c r="C1904" s="29" t="s">
        <v>3</v>
      </c>
      <c r="D1904" s="29" t="s">
        <v>3</v>
      </c>
      <c r="E1904" s="29" t="s">
        <v>2</v>
      </c>
      <c r="F1904" s="29" t="s">
        <v>2</v>
      </c>
      <c r="G1904" s="29" t="s">
        <v>2</v>
      </c>
      <c r="H1904" s="29" t="s">
        <v>2</v>
      </c>
      <c r="I1904" s="29" t="s">
        <v>3</v>
      </c>
      <c r="J1904" s="30">
        <v>1</v>
      </c>
      <c r="K1904" s="29" t="s">
        <v>2</v>
      </c>
      <c r="L1904" s="29" t="s">
        <v>2</v>
      </c>
      <c r="M1904" s="29" t="s">
        <v>2</v>
      </c>
      <c r="N1904" s="29" t="s">
        <v>3</v>
      </c>
      <c r="O1904" s="1"/>
      <c r="P1904" s="29" t="s">
        <v>4</v>
      </c>
      <c r="Q1904" s="29"/>
      <c r="R1904" s="85" t="s">
        <v>2</v>
      </c>
      <c r="S1904" s="85" t="s">
        <v>2</v>
      </c>
      <c r="T1904" s="117" t="str">
        <f t="shared" si="174"/>
        <v>ja</v>
      </c>
      <c r="U1904" s="117" t="str">
        <f t="shared" si="175"/>
        <v>ja</v>
      </c>
      <c r="V1904" s="142" t="s">
        <v>4577</v>
      </c>
      <c r="W1904" s="118">
        <f t="shared" si="176"/>
        <v>1</v>
      </c>
      <c r="X1904" s="117" t="str">
        <f t="shared" si="177"/>
        <v>OK</v>
      </c>
      <c r="Y1904" s="117" t="str">
        <f t="shared" si="178"/>
        <v>keine</v>
      </c>
      <c r="Z1904" s="117" t="str">
        <f t="shared" si="179"/>
        <v>OK</v>
      </c>
    </row>
    <row r="1905" spans="1:26" s="115" customFormat="1" ht="12.75" hidden="1" customHeight="1" x14ac:dyDescent="0.35">
      <c r="A1905" s="29" t="s">
        <v>4137</v>
      </c>
      <c r="B1905" s="1" t="s">
        <v>1003</v>
      </c>
      <c r="C1905" s="29" t="s">
        <v>3</v>
      </c>
      <c r="D1905" s="29" t="s">
        <v>3</v>
      </c>
      <c r="E1905" s="29" t="s">
        <v>2</v>
      </c>
      <c r="F1905" s="29" t="s">
        <v>2</v>
      </c>
      <c r="G1905" s="29" t="s">
        <v>2</v>
      </c>
      <c r="H1905" s="29" t="s">
        <v>2</v>
      </c>
      <c r="I1905" s="29" t="s">
        <v>3</v>
      </c>
      <c r="J1905" s="30">
        <v>1</v>
      </c>
      <c r="K1905" s="29" t="s">
        <v>2</v>
      </c>
      <c r="L1905" s="29" t="s">
        <v>2</v>
      </c>
      <c r="M1905" s="29" t="s">
        <v>2</v>
      </c>
      <c r="N1905" s="29" t="s">
        <v>3</v>
      </c>
      <c r="O1905" s="1"/>
      <c r="P1905" s="29" t="s">
        <v>4</v>
      </c>
      <c r="Q1905" s="29"/>
      <c r="R1905" s="85" t="s">
        <v>3</v>
      </c>
      <c r="S1905" s="85" t="s">
        <v>3</v>
      </c>
      <c r="T1905" s="117" t="str">
        <f t="shared" si="174"/>
        <v>ja</v>
      </c>
      <c r="U1905" s="117" t="str">
        <f t="shared" si="175"/>
        <v>ja</v>
      </c>
      <c r="V1905" s="142" t="s">
        <v>4585</v>
      </c>
      <c r="W1905" s="118">
        <f t="shared" si="176"/>
        <v>1</v>
      </c>
      <c r="X1905" s="117" t="str">
        <f t="shared" si="177"/>
        <v>OK</v>
      </c>
      <c r="Y1905" s="117" t="str">
        <f t="shared" si="178"/>
        <v>keine</v>
      </c>
      <c r="Z1905" s="117" t="str">
        <f t="shared" si="179"/>
        <v>OK</v>
      </c>
    </row>
    <row r="1906" spans="1:26" s="115" customFormat="1" ht="12.75" hidden="1" customHeight="1" x14ac:dyDescent="0.35">
      <c r="A1906" s="29" t="s">
        <v>4138</v>
      </c>
      <c r="B1906" s="1" t="s">
        <v>298</v>
      </c>
      <c r="C1906" s="29" t="s">
        <v>3</v>
      </c>
      <c r="D1906" s="29" t="s">
        <v>3</v>
      </c>
      <c r="E1906" s="29" t="s">
        <v>2</v>
      </c>
      <c r="F1906" s="29" t="s">
        <v>2</v>
      </c>
      <c r="G1906" s="29" t="s">
        <v>2</v>
      </c>
      <c r="H1906" s="29" t="s">
        <v>2</v>
      </c>
      <c r="I1906" s="29" t="s">
        <v>3</v>
      </c>
      <c r="J1906" s="30">
        <v>1</v>
      </c>
      <c r="K1906" s="29" t="s">
        <v>2</v>
      </c>
      <c r="L1906" s="29" t="s">
        <v>2</v>
      </c>
      <c r="M1906" s="29" t="s">
        <v>2</v>
      </c>
      <c r="N1906" s="29" t="s">
        <v>3</v>
      </c>
      <c r="O1906" s="1"/>
      <c r="P1906" s="29" t="s">
        <v>4</v>
      </c>
      <c r="Q1906" s="29"/>
      <c r="R1906" s="85" t="s">
        <v>2</v>
      </c>
      <c r="S1906" s="85" t="s">
        <v>2</v>
      </c>
      <c r="T1906" s="117" t="str">
        <f t="shared" si="174"/>
        <v>ja</v>
      </c>
      <c r="U1906" s="117" t="str">
        <f t="shared" si="175"/>
        <v>ja</v>
      </c>
      <c r="V1906" s="142" t="s">
        <v>4577</v>
      </c>
      <c r="W1906" s="118">
        <f t="shared" si="176"/>
        <v>1</v>
      </c>
      <c r="X1906" s="117" t="str">
        <f t="shared" si="177"/>
        <v>OK</v>
      </c>
      <c r="Y1906" s="117" t="str">
        <f t="shared" si="178"/>
        <v>keine</v>
      </c>
      <c r="Z1906" s="117" t="str">
        <f t="shared" si="179"/>
        <v>OK</v>
      </c>
    </row>
    <row r="1907" spans="1:26" s="115" customFormat="1" ht="12.75" hidden="1" customHeight="1" x14ac:dyDescent="0.35">
      <c r="A1907" s="29" t="s">
        <v>2201</v>
      </c>
      <c r="B1907" s="1" t="s">
        <v>2200</v>
      </c>
      <c r="C1907" s="29" t="s">
        <v>3</v>
      </c>
      <c r="D1907" s="29" t="s">
        <v>3</v>
      </c>
      <c r="E1907" s="29" t="s">
        <v>2</v>
      </c>
      <c r="F1907" s="29" t="s">
        <v>2</v>
      </c>
      <c r="G1907" s="29" t="s">
        <v>2</v>
      </c>
      <c r="H1907" s="29" t="s">
        <v>2</v>
      </c>
      <c r="I1907" s="29" t="s">
        <v>3</v>
      </c>
      <c r="J1907" s="30">
        <v>1</v>
      </c>
      <c r="K1907" s="29" t="s">
        <v>2</v>
      </c>
      <c r="L1907" s="29" t="s">
        <v>2</v>
      </c>
      <c r="M1907" s="29" t="s">
        <v>2</v>
      </c>
      <c r="N1907" s="29" t="s">
        <v>3</v>
      </c>
      <c r="O1907" s="1"/>
      <c r="P1907" s="29" t="s">
        <v>4</v>
      </c>
      <c r="Q1907" s="29"/>
      <c r="R1907" s="85" t="s">
        <v>2</v>
      </c>
      <c r="S1907" s="85" t="s">
        <v>2</v>
      </c>
      <c r="T1907" s="117" t="str">
        <f t="shared" si="174"/>
        <v>ja</v>
      </c>
      <c r="U1907" s="117" t="str">
        <f t="shared" si="175"/>
        <v>ja</v>
      </c>
      <c r="V1907" s="142" t="s">
        <v>4585</v>
      </c>
      <c r="W1907" s="118">
        <f t="shared" si="176"/>
        <v>1</v>
      </c>
      <c r="X1907" s="117" t="str">
        <f t="shared" si="177"/>
        <v>OK</v>
      </c>
      <c r="Y1907" s="117" t="str">
        <f t="shared" si="178"/>
        <v>keine</v>
      </c>
      <c r="Z1907" s="117" t="str">
        <f t="shared" si="179"/>
        <v>OK</v>
      </c>
    </row>
    <row r="1908" spans="1:26" s="115" customFormat="1" ht="12.75" hidden="1" customHeight="1" x14ac:dyDescent="0.35">
      <c r="A1908" s="29" t="s">
        <v>2233</v>
      </c>
      <c r="B1908" s="1" t="s">
        <v>2232</v>
      </c>
      <c r="C1908" s="29" t="s">
        <v>3</v>
      </c>
      <c r="D1908" s="29" t="s">
        <v>3</v>
      </c>
      <c r="E1908" s="29" t="s">
        <v>2</v>
      </c>
      <c r="F1908" s="29" t="s">
        <v>2</v>
      </c>
      <c r="G1908" s="29" t="s">
        <v>2</v>
      </c>
      <c r="H1908" s="29" t="s">
        <v>2</v>
      </c>
      <c r="I1908" s="29" t="s">
        <v>3</v>
      </c>
      <c r="J1908" s="30">
        <v>1</v>
      </c>
      <c r="K1908" s="29" t="s">
        <v>2</v>
      </c>
      <c r="L1908" s="29" t="s">
        <v>2</v>
      </c>
      <c r="M1908" s="29" t="s">
        <v>2</v>
      </c>
      <c r="N1908" s="29" t="s">
        <v>3</v>
      </c>
      <c r="O1908" s="1"/>
      <c r="P1908" s="29" t="s">
        <v>4</v>
      </c>
      <c r="Q1908" s="29"/>
      <c r="R1908" s="85" t="s">
        <v>2</v>
      </c>
      <c r="S1908" s="85" t="s">
        <v>2</v>
      </c>
      <c r="T1908" s="117" t="str">
        <f t="shared" si="174"/>
        <v>ja</v>
      </c>
      <c r="U1908" s="117" t="str">
        <f t="shared" si="175"/>
        <v>ja</v>
      </c>
      <c r="V1908" s="142" t="s">
        <v>4577</v>
      </c>
      <c r="W1908" s="118">
        <f t="shared" si="176"/>
        <v>1</v>
      </c>
      <c r="X1908" s="117" t="str">
        <f t="shared" si="177"/>
        <v>OK</v>
      </c>
      <c r="Y1908" s="117" t="str">
        <f t="shared" si="178"/>
        <v>keine</v>
      </c>
      <c r="Z1908" s="117" t="str">
        <f t="shared" si="179"/>
        <v>OK</v>
      </c>
    </row>
    <row r="1909" spans="1:26" s="115" customFormat="1" ht="12.75" hidden="1" customHeight="1" x14ac:dyDescent="0.35">
      <c r="A1909" s="29" t="s">
        <v>4139</v>
      </c>
      <c r="B1909" s="1" t="s">
        <v>1549</v>
      </c>
      <c r="C1909" s="29" t="s">
        <v>3</v>
      </c>
      <c r="D1909" s="29" t="s">
        <v>3</v>
      </c>
      <c r="E1909" s="29" t="s">
        <v>2</v>
      </c>
      <c r="F1909" s="29" t="s">
        <v>2</v>
      </c>
      <c r="G1909" s="29" t="s">
        <v>2</v>
      </c>
      <c r="H1909" s="29" t="s">
        <v>2</v>
      </c>
      <c r="I1909" s="29" t="s">
        <v>2</v>
      </c>
      <c r="J1909" s="30" t="s">
        <v>2</v>
      </c>
      <c r="K1909" s="29" t="s">
        <v>2</v>
      </c>
      <c r="L1909" s="29" t="s">
        <v>2</v>
      </c>
      <c r="M1909" s="29" t="s">
        <v>2</v>
      </c>
      <c r="N1909" s="29" t="s">
        <v>3</v>
      </c>
      <c r="O1909" s="1" t="s">
        <v>2414</v>
      </c>
      <c r="P1909" s="29" t="s">
        <v>58</v>
      </c>
      <c r="Q1909" s="29"/>
      <c r="R1909" s="85" t="s">
        <v>2</v>
      </c>
      <c r="S1909" s="85" t="s">
        <v>2</v>
      </c>
      <c r="T1909" s="117" t="str">
        <f t="shared" si="174"/>
        <v>ja</v>
      </c>
      <c r="U1909" s="117" t="str">
        <f t="shared" si="175"/>
        <v>ja</v>
      </c>
      <c r="V1909" s="142" t="s">
        <v>4590</v>
      </c>
      <c r="W1909" s="118" t="str">
        <f t="shared" si="176"/>
        <v>nein</v>
      </c>
      <c r="X1909" s="117" t="str">
        <f t="shared" si="177"/>
        <v>OK</v>
      </c>
      <c r="Y1909" s="117" t="str">
        <f t="shared" si="178"/>
        <v>1194/1199</v>
      </c>
      <c r="Z1909" s="117" t="str">
        <f t="shared" si="179"/>
        <v>OK</v>
      </c>
    </row>
    <row r="1910" spans="1:26" s="115" customFormat="1" ht="12.75" hidden="1" customHeight="1" x14ac:dyDescent="0.35">
      <c r="A1910" s="29" t="s">
        <v>4140</v>
      </c>
      <c r="B1910" s="1" t="s">
        <v>1890</v>
      </c>
      <c r="C1910" s="29" t="s">
        <v>3</v>
      </c>
      <c r="D1910" s="29" t="s">
        <v>3</v>
      </c>
      <c r="E1910" s="29" t="s">
        <v>2</v>
      </c>
      <c r="F1910" s="29" t="s">
        <v>2</v>
      </c>
      <c r="G1910" s="29" t="s">
        <v>2</v>
      </c>
      <c r="H1910" s="29" t="s">
        <v>2</v>
      </c>
      <c r="I1910" s="29" t="s">
        <v>3</v>
      </c>
      <c r="J1910" s="30">
        <v>1</v>
      </c>
      <c r="K1910" s="29" t="s">
        <v>2</v>
      </c>
      <c r="L1910" s="29" t="s">
        <v>2</v>
      </c>
      <c r="M1910" s="29" t="s">
        <v>2</v>
      </c>
      <c r="N1910" s="29" t="s">
        <v>3</v>
      </c>
      <c r="O1910" s="1"/>
      <c r="P1910" s="29" t="s">
        <v>4</v>
      </c>
      <c r="Q1910" s="29"/>
      <c r="R1910" s="85" t="s">
        <v>2</v>
      </c>
      <c r="S1910" s="85" t="s">
        <v>2</v>
      </c>
      <c r="T1910" s="117" t="str">
        <f t="shared" si="174"/>
        <v>ja</v>
      </c>
      <c r="U1910" s="117" t="str">
        <f t="shared" si="175"/>
        <v>ja</v>
      </c>
      <c r="V1910" s="142" t="s">
        <v>4585</v>
      </c>
      <c r="W1910" s="118">
        <f t="shared" si="176"/>
        <v>1</v>
      </c>
      <c r="X1910" s="117" t="str">
        <f t="shared" si="177"/>
        <v>OK</v>
      </c>
      <c r="Y1910" s="117" t="str">
        <f t="shared" si="178"/>
        <v>keine</v>
      </c>
      <c r="Z1910" s="117" t="str">
        <f t="shared" si="179"/>
        <v>OK</v>
      </c>
    </row>
    <row r="1911" spans="1:26" s="115" customFormat="1" ht="12.75" hidden="1" customHeight="1" x14ac:dyDescent="0.35">
      <c r="A1911" s="29" t="s">
        <v>4141</v>
      </c>
      <c r="B1911" s="1" t="s">
        <v>333</v>
      </c>
      <c r="C1911" s="29" t="s">
        <v>3</v>
      </c>
      <c r="D1911" s="29" t="s">
        <v>3</v>
      </c>
      <c r="E1911" s="29" t="s">
        <v>2</v>
      </c>
      <c r="F1911" s="29" t="s">
        <v>2</v>
      </c>
      <c r="G1911" s="29" t="s">
        <v>2</v>
      </c>
      <c r="H1911" s="29" t="s">
        <v>2</v>
      </c>
      <c r="I1911" s="30" t="s">
        <v>3</v>
      </c>
      <c r="J1911" s="30">
        <v>4</v>
      </c>
      <c r="K1911" s="29" t="s">
        <v>2</v>
      </c>
      <c r="L1911" s="29" t="s">
        <v>2</v>
      </c>
      <c r="M1911" s="29" t="s">
        <v>2</v>
      </c>
      <c r="N1911" s="29" t="s">
        <v>3</v>
      </c>
      <c r="O1911" s="1" t="s">
        <v>2412</v>
      </c>
      <c r="P1911" s="29">
        <v>1195</v>
      </c>
      <c r="Q1911" s="29"/>
      <c r="R1911" s="85" t="s">
        <v>2</v>
      </c>
      <c r="S1911" s="85" t="s">
        <v>2</v>
      </c>
      <c r="T1911" s="117" t="str">
        <f t="shared" si="174"/>
        <v>ja</v>
      </c>
      <c r="U1911" s="117" t="str">
        <f t="shared" si="175"/>
        <v>ja</v>
      </c>
      <c r="V1911" s="142" t="s">
        <v>4587</v>
      </c>
      <c r="W1911" s="118">
        <f t="shared" si="176"/>
        <v>4</v>
      </c>
      <c r="X1911" s="117" t="str">
        <f t="shared" si="177"/>
        <v>OK</v>
      </c>
      <c r="Y1911" s="117">
        <f t="shared" si="178"/>
        <v>1195</v>
      </c>
      <c r="Z1911" s="117" t="str">
        <f t="shared" si="179"/>
        <v>OK</v>
      </c>
    </row>
    <row r="1912" spans="1:26" s="115" customFormat="1" ht="12.75" hidden="1" customHeight="1" x14ac:dyDescent="0.35">
      <c r="A1912" s="29" t="s">
        <v>4142</v>
      </c>
      <c r="B1912" s="1" t="s">
        <v>220</v>
      </c>
      <c r="C1912" s="29" t="s">
        <v>3</v>
      </c>
      <c r="D1912" s="29" t="s">
        <v>3</v>
      </c>
      <c r="E1912" s="29" t="s">
        <v>2</v>
      </c>
      <c r="F1912" s="29" t="s">
        <v>2</v>
      </c>
      <c r="G1912" s="29" t="s">
        <v>2</v>
      </c>
      <c r="H1912" s="29" t="s">
        <v>2</v>
      </c>
      <c r="I1912" s="134" t="s">
        <v>3</v>
      </c>
      <c r="J1912" s="134">
        <v>1</v>
      </c>
      <c r="K1912" s="29" t="s">
        <v>2</v>
      </c>
      <c r="L1912" s="29" t="s">
        <v>2</v>
      </c>
      <c r="M1912" s="29" t="s">
        <v>2</v>
      </c>
      <c r="N1912" s="29" t="s">
        <v>3</v>
      </c>
      <c r="O1912" s="1"/>
      <c r="P1912" s="29" t="s">
        <v>4</v>
      </c>
      <c r="Q1912" s="29"/>
      <c r="R1912" s="85" t="s">
        <v>2</v>
      </c>
      <c r="S1912" s="85" t="s">
        <v>2</v>
      </c>
      <c r="T1912" s="117" t="str">
        <f t="shared" si="174"/>
        <v>ja</v>
      </c>
      <c r="U1912" s="117" t="str">
        <f t="shared" si="175"/>
        <v>ja</v>
      </c>
      <c r="V1912" s="142" t="s">
        <v>4606</v>
      </c>
      <c r="W1912" s="118">
        <f t="shared" si="176"/>
        <v>1</v>
      </c>
      <c r="X1912" s="117" t="str">
        <f t="shared" si="177"/>
        <v>OK</v>
      </c>
      <c r="Y1912" s="117" t="str">
        <f t="shared" si="178"/>
        <v>keine</v>
      </c>
      <c r="Z1912" s="117" t="str">
        <f t="shared" si="179"/>
        <v>OK</v>
      </c>
    </row>
    <row r="1913" spans="1:26" s="115" customFormat="1" ht="12.75" hidden="1" customHeight="1" x14ac:dyDescent="0.35">
      <c r="A1913" s="29" t="s">
        <v>4143</v>
      </c>
      <c r="B1913" s="1" t="s">
        <v>1713</v>
      </c>
      <c r="C1913" s="29" t="s">
        <v>3</v>
      </c>
      <c r="D1913" s="29" t="s">
        <v>3</v>
      </c>
      <c r="E1913" s="29" t="s">
        <v>2</v>
      </c>
      <c r="F1913" s="29" t="s">
        <v>2</v>
      </c>
      <c r="G1913" s="29" t="s">
        <v>2</v>
      </c>
      <c r="H1913" s="29" t="s">
        <v>2</v>
      </c>
      <c r="I1913" s="29" t="s">
        <v>3</v>
      </c>
      <c r="J1913" s="30">
        <v>1</v>
      </c>
      <c r="K1913" s="29" t="s">
        <v>2</v>
      </c>
      <c r="L1913" s="29" t="s">
        <v>2</v>
      </c>
      <c r="M1913" s="29" t="s">
        <v>2</v>
      </c>
      <c r="N1913" s="29" t="s">
        <v>3</v>
      </c>
      <c r="O1913" s="1"/>
      <c r="P1913" s="29" t="s">
        <v>4</v>
      </c>
      <c r="Q1913" s="29"/>
      <c r="R1913" s="85" t="s">
        <v>3</v>
      </c>
      <c r="S1913" s="85" t="s">
        <v>3</v>
      </c>
      <c r="T1913" s="117" t="str">
        <f t="shared" si="174"/>
        <v>ja</v>
      </c>
      <c r="U1913" s="117" t="str">
        <f t="shared" si="175"/>
        <v>ja</v>
      </c>
      <c r="V1913" s="142" t="s">
        <v>4585</v>
      </c>
      <c r="W1913" s="118">
        <f t="shared" si="176"/>
        <v>1</v>
      </c>
      <c r="X1913" s="117" t="str">
        <f t="shared" si="177"/>
        <v>OK</v>
      </c>
      <c r="Y1913" s="117" t="str">
        <f t="shared" si="178"/>
        <v>keine</v>
      </c>
      <c r="Z1913" s="117" t="str">
        <f t="shared" si="179"/>
        <v>OK</v>
      </c>
    </row>
    <row r="1914" spans="1:26" s="115" customFormat="1" ht="12.75" hidden="1" customHeight="1" x14ac:dyDescent="0.35">
      <c r="A1914" s="29" t="s">
        <v>4144</v>
      </c>
      <c r="B1914" s="1" t="s">
        <v>644</v>
      </c>
      <c r="C1914" s="29" t="s">
        <v>3</v>
      </c>
      <c r="D1914" s="29" t="s">
        <v>3</v>
      </c>
      <c r="E1914" s="29" t="s">
        <v>2</v>
      </c>
      <c r="F1914" s="29" t="s">
        <v>2</v>
      </c>
      <c r="G1914" s="29" t="s">
        <v>2</v>
      </c>
      <c r="H1914" s="29" t="s">
        <v>2</v>
      </c>
      <c r="I1914" s="29" t="s">
        <v>3</v>
      </c>
      <c r="J1914" s="30">
        <v>1</v>
      </c>
      <c r="K1914" s="29" t="s">
        <v>2</v>
      </c>
      <c r="L1914" s="29" t="s">
        <v>2</v>
      </c>
      <c r="M1914" s="29" t="s">
        <v>2</v>
      </c>
      <c r="N1914" s="29" t="s">
        <v>3</v>
      </c>
      <c r="O1914" s="1"/>
      <c r="P1914" s="29" t="s">
        <v>4</v>
      </c>
      <c r="Q1914" s="29"/>
      <c r="R1914" s="85" t="s">
        <v>3</v>
      </c>
      <c r="S1914" s="85" t="s">
        <v>3</v>
      </c>
      <c r="T1914" s="117" t="str">
        <f t="shared" si="174"/>
        <v>ja</v>
      </c>
      <c r="U1914" s="117" t="str">
        <f t="shared" si="175"/>
        <v>ja</v>
      </c>
      <c r="V1914" s="142" t="s">
        <v>4580</v>
      </c>
      <c r="W1914" s="118">
        <f t="shared" si="176"/>
        <v>1</v>
      </c>
      <c r="X1914" s="117" t="str">
        <f t="shared" si="177"/>
        <v>OK</v>
      </c>
      <c r="Y1914" s="117" t="str">
        <f t="shared" si="178"/>
        <v>keine</v>
      </c>
      <c r="Z1914" s="117" t="str">
        <f t="shared" si="179"/>
        <v>OK</v>
      </c>
    </row>
    <row r="1915" spans="1:26" s="115" customFormat="1" ht="12.75" hidden="1" customHeight="1" x14ac:dyDescent="0.35">
      <c r="A1915" s="29" t="s">
        <v>4145</v>
      </c>
      <c r="B1915" s="1" t="s">
        <v>1480</v>
      </c>
      <c r="C1915" s="29" t="s">
        <v>3</v>
      </c>
      <c r="D1915" s="29" t="s">
        <v>3</v>
      </c>
      <c r="E1915" s="29" t="s">
        <v>2</v>
      </c>
      <c r="F1915" s="29" t="s">
        <v>2</v>
      </c>
      <c r="G1915" s="29" t="s">
        <v>2</v>
      </c>
      <c r="H1915" s="29" t="s">
        <v>2</v>
      </c>
      <c r="I1915" s="133" t="s">
        <v>3</v>
      </c>
      <c r="J1915" s="134">
        <v>1</v>
      </c>
      <c r="K1915" s="29" t="s">
        <v>2</v>
      </c>
      <c r="L1915" s="29" t="s">
        <v>2</v>
      </c>
      <c r="M1915" s="29" t="s">
        <v>2</v>
      </c>
      <c r="N1915" s="29" t="s">
        <v>3</v>
      </c>
      <c r="O1915" s="1"/>
      <c r="P1915" s="29" t="s">
        <v>4</v>
      </c>
      <c r="Q1915" s="29"/>
      <c r="R1915" s="85" t="s">
        <v>2</v>
      </c>
      <c r="S1915" s="85" t="s">
        <v>2</v>
      </c>
      <c r="T1915" s="117" t="str">
        <f t="shared" si="174"/>
        <v>ja</v>
      </c>
      <c r="U1915" s="117" t="str">
        <f t="shared" si="175"/>
        <v>ja</v>
      </c>
      <c r="V1915" s="142" t="s">
        <v>4594</v>
      </c>
      <c r="W1915" s="118">
        <f t="shared" si="176"/>
        <v>1</v>
      </c>
      <c r="X1915" s="117" t="str">
        <f t="shared" si="177"/>
        <v>OK</v>
      </c>
      <c r="Y1915" s="117" t="str">
        <f t="shared" si="178"/>
        <v>keine</v>
      </c>
      <c r="Z1915" s="117" t="str">
        <f t="shared" si="179"/>
        <v>OK</v>
      </c>
    </row>
    <row r="1916" spans="1:26" s="115" customFormat="1" ht="12.75" hidden="1" customHeight="1" x14ac:dyDescent="0.35">
      <c r="A1916" s="29" t="s">
        <v>4146</v>
      </c>
      <c r="B1916" s="1" t="s">
        <v>1122</v>
      </c>
      <c r="C1916" s="29" t="s">
        <v>3</v>
      </c>
      <c r="D1916" s="29" t="s">
        <v>3</v>
      </c>
      <c r="E1916" s="29" t="s">
        <v>2</v>
      </c>
      <c r="F1916" s="29" t="s">
        <v>2</v>
      </c>
      <c r="G1916" s="29" t="s">
        <v>2</v>
      </c>
      <c r="H1916" s="29" t="s">
        <v>2</v>
      </c>
      <c r="I1916" s="29" t="s">
        <v>3</v>
      </c>
      <c r="J1916" s="30">
        <v>2</v>
      </c>
      <c r="K1916" s="29" t="s">
        <v>2</v>
      </c>
      <c r="L1916" s="29" t="s">
        <v>2</v>
      </c>
      <c r="M1916" s="29" t="s">
        <v>2</v>
      </c>
      <c r="N1916" s="29" t="s">
        <v>3</v>
      </c>
      <c r="O1916" s="1"/>
      <c r="P1916" s="29" t="s">
        <v>4</v>
      </c>
      <c r="Q1916" s="29"/>
      <c r="R1916" s="85" t="s">
        <v>2</v>
      </c>
      <c r="S1916" s="85" t="s">
        <v>2</v>
      </c>
      <c r="T1916" s="117" t="str">
        <f t="shared" si="174"/>
        <v>ja</v>
      </c>
      <c r="U1916" s="117" t="str">
        <f t="shared" si="175"/>
        <v>ja</v>
      </c>
      <c r="V1916" s="142" t="s">
        <v>4598</v>
      </c>
      <c r="W1916" s="118">
        <f t="shared" si="176"/>
        <v>2</v>
      </c>
      <c r="X1916" s="117" t="str">
        <f t="shared" si="177"/>
        <v>OK</v>
      </c>
      <c r="Y1916" s="117" t="str">
        <f t="shared" si="178"/>
        <v>keine</v>
      </c>
      <c r="Z1916" s="117" t="str">
        <f t="shared" si="179"/>
        <v>OK</v>
      </c>
    </row>
    <row r="1917" spans="1:26" s="115" customFormat="1" ht="12.75" hidden="1" customHeight="1" x14ac:dyDescent="0.35">
      <c r="A1917" s="29" t="s">
        <v>4147</v>
      </c>
      <c r="B1917" s="1" t="s">
        <v>1453</v>
      </c>
      <c r="C1917" s="29" t="s">
        <v>3</v>
      </c>
      <c r="D1917" s="29" t="s">
        <v>3</v>
      </c>
      <c r="E1917" s="29" t="s">
        <v>2</v>
      </c>
      <c r="F1917" s="29" t="s">
        <v>2</v>
      </c>
      <c r="G1917" s="29" t="s">
        <v>2</v>
      </c>
      <c r="H1917" s="29" t="s">
        <v>2</v>
      </c>
      <c r="I1917" s="133" t="s">
        <v>3</v>
      </c>
      <c r="J1917" s="134">
        <v>1</v>
      </c>
      <c r="K1917" s="29" t="s">
        <v>2</v>
      </c>
      <c r="L1917" s="29" t="s">
        <v>2</v>
      </c>
      <c r="M1917" s="29" t="s">
        <v>2</v>
      </c>
      <c r="N1917" s="29" t="s">
        <v>3</v>
      </c>
      <c r="O1917" s="1"/>
      <c r="P1917" s="29" t="s">
        <v>4</v>
      </c>
      <c r="Q1917" s="29"/>
      <c r="R1917" s="85" t="s">
        <v>2</v>
      </c>
      <c r="S1917" s="85" t="s">
        <v>2</v>
      </c>
      <c r="T1917" s="117" t="str">
        <f t="shared" si="174"/>
        <v>ja</v>
      </c>
      <c r="U1917" s="117" t="str">
        <f t="shared" si="175"/>
        <v>ja</v>
      </c>
      <c r="V1917" s="142" t="s">
        <v>4582</v>
      </c>
      <c r="W1917" s="118">
        <f t="shared" si="176"/>
        <v>1</v>
      </c>
      <c r="X1917" s="117" t="str">
        <f t="shared" si="177"/>
        <v>OK</v>
      </c>
      <c r="Y1917" s="117" t="str">
        <f t="shared" si="178"/>
        <v>keine</v>
      </c>
      <c r="Z1917" s="117" t="str">
        <f t="shared" si="179"/>
        <v>OK</v>
      </c>
    </row>
    <row r="1918" spans="1:26" s="115" customFormat="1" ht="12.75" hidden="1" customHeight="1" x14ac:dyDescent="0.35">
      <c r="A1918" s="29" t="s">
        <v>4148</v>
      </c>
      <c r="B1918" s="1" t="s">
        <v>1347</v>
      </c>
      <c r="C1918" s="29" t="s">
        <v>3</v>
      </c>
      <c r="D1918" s="29" t="s">
        <v>3</v>
      </c>
      <c r="E1918" s="29" t="s">
        <v>2</v>
      </c>
      <c r="F1918" s="29" t="s">
        <v>2</v>
      </c>
      <c r="G1918" s="29" t="s">
        <v>2</v>
      </c>
      <c r="H1918" s="29" t="s">
        <v>2</v>
      </c>
      <c r="I1918" s="29" t="s">
        <v>3</v>
      </c>
      <c r="J1918" s="30">
        <v>1</v>
      </c>
      <c r="K1918" s="29" t="s">
        <v>2</v>
      </c>
      <c r="L1918" s="29" t="s">
        <v>2</v>
      </c>
      <c r="M1918" s="29" t="s">
        <v>2</v>
      </c>
      <c r="N1918" s="29" t="s">
        <v>3</v>
      </c>
      <c r="O1918" s="1"/>
      <c r="P1918" s="29">
        <v>1198</v>
      </c>
      <c r="Q1918" s="29"/>
      <c r="R1918" s="85" t="s">
        <v>3</v>
      </c>
      <c r="S1918" s="85" t="s">
        <v>3</v>
      </c>
      <c r="T1918" s="117" t="str">
        <f t="shared" si="174"/>
        <v>ja</v>
      </c>
      <c r="U1918" s="117" t="str">
        <f t="shared" si="175"/>
        <v>ja</v>
      </c>
      <c r="V1918" s="142" t="s">
        <v>4622</v>
      </c>
      <c r="W1918" s="118">
        <f t="shared" si="176"/>
        <v>1</v>
      </c>
      <c r="X1918" s="117" t="str">
        <f t="shared" si="177"/>
        <v>OK</v>
      </c>
      <c r="Y1918" s="117">
        <f t="shared" si="178"/>
        <v>1198</v>
      </c>
      <c r="Z1918" s="117" t="str">
        <f t="shared" si="179"/>
        <v>OK</v>
      </c>
    </row>
    <row r="1919" spans="1:26" s="115" customFormat="1" ht="12.75" hidden="1" customHeight="1" x14ac:dyDescent="0.35">
      <c r="A1919" s="29" t="s">
        <v>4149</v>
      </c>
      <c r="B1919" s="1" t="s">
        <v>2029</v>
      </c>
      <c r="C1919" s="29" t="s">
        <v>3</v>
      </c>
      <c r="D1919" s="29" t="s">
        <v>3</v>
      </c>
      <c r="E1919" s="29" t="s">
        <v>2</v>
      </c>
      <c r="F1919" s="29" t="s">
        <v>2</v>
      </c>
      <c r="G1919" s="29" t="s">
        <v>2</v>
      </c>
      <c r="H1919" s="29" t="s">
        <v>2</v>
      </c>
      <c r="I1919" s="29" t="s">
        <v>3</v>
      </c>
      <c r="J1919" s="30">
        <v>1</v>
      </c>
      <c r="K1919" s="29" t="s">
        <v>2</v>
      </c>
      <c r="L1919" s="29" t="s">
        <v>2</v>
      </c>
      <c r="M1919" s="29" t="s">
        <v>2</v>
      </c>
      <c r="N1919" s="29" t="s">
        <v>3</v>
      </c>
      <c r="O1919" s="1"/>
      <c r="P1919" s="29" t="s">
        <v>4</v>
      </c>
      <c r="Q1919" s="29"/>
      <c r="R1919" s="85" t="s">
        <v>2</v>
      </c>
      <c r="S1919" s="85" t="s">
        <v>2</v>
      </c>
      <c r="T1919" s="117" t="str">
        <f t="shared" si="174"/>
        <v>ja</v>
      </c>
      <c r="U1919" s="117" t="str">
        <f t="shared" si="175"/>
        <v>ja</v>
      </c>
      <c r="V1919" s="142" t="s">
        <v>4580</v>
      </c>
      <c r="W1919" s="118">
        <f t="shared" si="176"/>
        <v>1</v>
      </c>
      <c r="X1919" s="117" t="str">
        <f t="shared" si="177"/>
        <v>OK</v>
      </c>
      <c r="Y1919" s="117" t="str">
        <f t="shared" si="178"/>
        <v>keine</v>
      </c>
      <c r="Z1919" s="117" t="str">
        <f t="shared" si="179"/>
        <v>OK</v>
      </c>
    </row>
    <row r="1920" spans="1:26" s="115" customFormat="1" ht="12.75" hidden="1" customHeight="1" x14ac:dyDescent="0.35">
      <c r="A1920" s="29" t="s">
        <v>4150</v>
      </c>
      <c r="B1920" s="1" t="s">
        <v>2023</v>
      </c>
      <c r="C1920" s="29" t="s">
        <v>3</v>
      </c>
      <c r="D1920" s="29" t="s">
        <v>3</v>
      </c>
      <c r="E1920" s="29" t="s">
        <v>2</v>
      </c>
      <c r="F1920" s="29" t="s">
        <v>2</v>
      </c>
      <c r="G1920" s="29" t="s">
        <v>2</v>
      </c>
      <c r="H1920" s="29" t="s">
        <v>2</v>
      </c>
      <c r="I1920" s="29" t="s">
        <v>3</v>
      </c>
      <c r="J1920" s="30">
        <v>1</v>
      </c>
      <c r="K1920" s="29" t="s">
        <v>2</v>
      </c>
      <c r="L1920" s="29" t="s">
        <v>2</v>
      </c>
      <c r="M1920" s="29" t="s">
        <v>2</v>
      </c>
      <c r="N1920" s="29" t="s">
        <v>3</v>
      </c>
      <c r="O1920" s="1"/>
      <c r="P1920" s="29" t="s">
        <v>4</v>
      </c>
      <c r="Q1920" s="29"/>
      <c r="R1920" s="85" t="s">
        <v>2</v>
      </c>
      <c r="S1920" s="85" t="s">
        <v>2</v>
      </c>
      <c r="T1920" s="117" t="str">
        <f t="shared" si="174"/>
        <v>ja</v>
      </c>
      <c r="U1920" s="117" t="str">
        <f t="shared" si="175"/>
        <v>ja</v>
      </c>
      <c r="V1920" s="142" t="s">
        <v>4580</v>
      </c>
      <c r="W1920" s="118">
        <f t="shared" si="176"/>
        <v>1</v>
      </c>
      <c r="X1920" s="117" t="str">
        <f t="shared" si="177"/>
        <v>OK</v>
      </c>
      <c r="Y1920" s="117" t="str">
        <f t="shared" si="178"/>
        <v>keine</v>
      </c>
      <c r="Z1920" s="117" t="str">
        <f t="shared" si="179"/>
        <v>OK</v>
      </c>
    </row>
    <row r="1921" spans="1:26" s="115" customFormat="1" ht="12.75" hidden="1" customHeight="1" x14ac:dyDescent="0.35">
      <c r="A1921" s="29" t="s">
        <v>4151</v>
      </c>
      <c r="B1921" s="1" t="s">
        <v>579</v>
      </c>
      <c r="C1921" s="29" t="s">
        <v>3</v>
      </c>
      <c r="D1921" s="29" t="s">
        <v>3</v>
      </c>
      <c r="E1921" s="29" t="s">
        <v>2</v>
      </c>
      <c r="F1921" s="29" t="s">
        <v>2</v>
      </c>
      <c r="G1921" s="29" t="s">
        <v>2</v>
      </c>
      <c r="H1921" s="29" t="s">
        <v>2</v>
      </c>
      <c r="I1921" s="29" t="s">
        <v>3</v>
      </c>
      <c r="J1921" s="30">
        <v>1</v>
      </c>
      <c r="K1921" s="29" t="s">
        <v>2</v>
      </c>
      <c r="L1921" s="29" t="s">
        <v>2</v>
      </c>
      <c r="M1921" s="29" t="s">
        <v>2</v>
      </c>
      <c r="N1921" s="29" t="s">
        <v>3</v>
      </c>
      <c r="O1921" s="1"/>
      <c r="P1921" s="29" t="s">
        <v>4</v>
      </c>
      <c r="Q1921" s="29"/>
      <c r="R1921" s="85" t="s">
        <v>3</v>
      </c>
      <c r="S1921" s="85" t="s">
        <v>3</v>
      </c>
      <c r="T1921" s="117" t="str">
        <f t="shared" si="174"/>
        <v>ja</v>
      </c>
      <c r="U1921" s="117" t="str">
        <f t="shared" si="175"/>
        <v>ja</v>
      </c>
      <c r="V1921" s="142" t="s">
        <v>4580</v>
      </c>
      <c r="W1921" s="118">
        <f t="shared" si="176"/>
        <v>1</v>
      </c>
      <c r="X1921" s="117" t="str">
        <f t="shared" si="177"/>
        <v>OK</v>
      </c>
      <c r="Y1921" s="117" t="str">
        <f t="shared" si="178"/>
        <v>keine</v>
      </c>
      <c r="Z1921" s="117" t="str">
        <f t="shared" si="179"/>
        <v>OK</v>
      </c>
    </row>
    <row r="1922" spans="1:26" s="115" customFormat="1" ht="12.75" hidden="1" customHeight="1" x14ac:dyDescent="0.35">
      <c r="A1922" s="29" t="s">
        <v>4152</v>
      </c>
      <c r="B1922" s="1" t="s">
        <v>1891</v>
      </c>
      <c r="C1922" s="29" t="s">
        <v>3</v>
      </c>
      <c r="D1922" s="29" t="s">
        <v>3</v>
      </c>
      <c r="E1922" s="29" t="s">
        <v>2</v>
      </c>
      <c r="F1922" s="29" t="s">
        <v>2</v>
      </c>
      <c r="G1922" s="29" t="s">
        <v>2</v>
      </c>
      <c r="H1922" s="29" t="s">
        <v>2</v>
      </c>
      <c r="I1922" s="29" t="s">
        <v>3</v>
      </c>
      <c r="J1922" s="30">
        <v>1</v>
      </c>
      <c r="K1922" s="29" t="s">
        <v>2</v>
      </c>
      <c r="L1922" s="29" t="s">
        <v>2</v>
      </c>
      <c r="M1922" s="29" t="s">
        <v>2</v>
      </c>
      <c r="N1922" s="29" t="s">
        <v>3</v>
      </c>
      <c r="O1922" s="1"/>
      <c r="P1922" s="29" t="s">
        <v>4</v>
      </c>
      <c r="Q1922" s="29"/>
      <c r="R1922" s="85" t="s">
        <v>2</v>
      </c>
      <c r="S1922" s="85" t="s">
        <v>2</v>
      </c>
      <c r="T1922" s="117" t="str">
        <f t="shared" ref="T1922:T1985" si="180">IF(AND(C1922="nein",D1922="nein",E1922="nein",F1922="nein",G1922="nein",H1922="nein",I1922="nein",K1922="nein",L1922="nein",M1922="nein",N1922="nein"),"nein","ja")</f>
        <v>ja</v>
      </c>
      <c r="U1922" s="117" t="str">
        <f t="shared" ref="U1922:U1985" si="181">IF(OR(C1922="ja",D1922="ja",G1922="ja",A1922="8100"),"ja","nein")</f>
        <v>ja</v>
      </c>
      <c r="V1922" s="142" t="s">
        <v>4577</v>
      </c>
      <c r="W1922" s="118">
        <f t="shared" si="176"/>
        <v>1</v>
      </c>
      <c r="X1922" s="117" t="str">
        <f t="shared" si="177"/>
        <v>OK</v>
      </c>
      <c r="Y1922" s="117" t="str">
        <f t="shared" si="178"/>
        <v>keine</v>
      </c>
      <c r="Z1922" s="117" t="str">
        <f t="shared" si="179"/>
        <v>OK</v>
      </c>
    </row>
    <row r="1923" spans="1:26" s="115" customFormat="1" ht="12.75" hidden="1" customHeight="1" x14ac:dyDescent="0.35">
      <c r="A1923" s="29" t="s">
        <v>4153</v>
      </c>
      <c r="B1923" s="1" t="s">
        <v>1360</v>
      </c>
      <c r="C1923" s="29" t="s">
        <v>3</v>
      </c>
      <c r="D1923" s="29" t="s">
        <v>3</v>
      </c>
      <c r="E1923" s="29" t="s">
        <v>2</v>
      </c>
      <c r="F1923" s="29" t="s">
        <v>2</v>
      </c>
      <c r="G1923" s="29" t="s">
        <v>2</v>
      </c>
      <c r="H1923" s="29" t="s">
        <v>2</v>
      </c>
      <c r="I1923" s="133" t="s">
        <v>3</v>
      </c>
      <c r="J1923" s="134">
        <v>4</v>
      </c>
      <c r="K1923" s="29" t="s">
        <v>2</v>
      </c>
      <c r="L1923" s="29" t="s">
        <v>2</v>
      </c>
      <c r="M1923" s="29" t="s">
        <v>2</v>
      </c>
      <c r="N1923" s="29" t="s">
        <v>3</v>
      </c>
      <c r="O1923" s="1" t="s">
        <v>2412</v>
      </c>
      <c r="P1923" s="29" t="s">
        <v>4439</v>
      </c>
      <c r="Q1923" s="29"/>
      <c r="R1923" s="85" t="s">
        <v>2</v>
      </c>
      <c r="S1923" s="85" t="s">
        <v>2</v>
      </c>
      <c r="T1923" s="117" t="str">
        <f t="shared" si="180"/>
        <v>ja</v>
      </c>
      <c r="U1923" s="117" t="str">
        <f t="shared" si="181"/>
        <v>ja</v>
      </c>
      <c r="V1923" s="142" t="s">
        <v>4607</v>
      </c>
      <c r="W1923" s="118">
        <f t="shared" ref="W1923:W1986" si="182">J1923</f>
        <v>4</v>
      </c>
      <c r="X1923" s="117" t="str">
        <f t="shared" ref="X1923:X1986" si="183">IF(J1923=W1923,"OK","NICHT OK!")</f>
        <v>OK</v>
      </c>
      <c r="Y1923" s="117" t="str">
        <f t="shared" ref="Y1923:Y1986" si="184">P1923</f>
        <v>1192/1195</v>
      </c>
      <c r="Z1923" s="117" t="str">
        <f t="shared" ref="Z1923:Z1986" si="185">IF(P1923=Y1923,"OK","NICHT OK!")</f>
        <v>OK</v>
      </c>
    </row>
    <row r="1924" spans="1:26" s="115" customFormat="1" ht="12.75" hidden="1" customHeight="1" x14ac:dyDescent="0.35">
      <c r="A1924" s="29" t="s">
        <v>4154</v>
      </c>
      <c r="B1924" s="1" t="s">
        <v>893</v>
      </c>
      <c r="C1924" s="29" t="s">
        <v>3</v>
      </c>
      <c r="D1924" s="29" t="s">
        <v>3</v>
      </c>
      <c r="E1924" s="29" t="s">
        <v>2</v>
      </c>
      <c r="F1924" s="29" t="s">
        <v>2</v>
      </c>
      <c r="G1924" s="29" t="s">
        <v>2</v>
      </c>
      <c r="H1924" s="29" t="s">
        <v>2</v>
      </c>
      <c r="I1924" s="29" t="s">
        <v>3</v>
      </c>
      <c r="J1924" s="30">
        <v>1</v>
      </c>
      <c r="K1924" s="29" t="s">
        <v>2</v>
      </c>
      <c r="L1924" s="29" t="s">
        <v>2</v>
      </c>
      <c r="M1924" s="29" t="s">
        <v>2</v>
      </c>
      <c r="N1924" s="29" t="s">
        <v>3</v>
      </c>
      <c r="O1924" s="1"/>
      <c r="P1924" s="29" t="s">
        <v>4</v>
      </c>
      <c r="Q1924" s="29"/>
      <c r="R1924" s="85" t="s">
        <v>3</v>
      </c>
      <c r="S1924" s="85" t="s">
        <v>3</v>
      </c>
      <c r="T1924" s="117" t="str">
        <f t="shared" si="180"/>
        <v>ja</v>
      </c>
      <c r="U1924" s="117" t="str">
        <f t="shared" si="181"/>
        <v>ja</v>
      </c>
      <c r="V1924" s="142" t="s">
        <v>4580</v>
      </c>
      <c r="W1924" s="118">
        <f t="shared" si="182"/>
        <v>1</v>
      </c>
      <c r="X1924" s="117" t="str">
        <f t="shared" si="183"/>
        <v>OK</v>
      </c>
      <c r="Y1924" s="117" t="str">
        <f t="shared" si="184"/>
        <v>keine</v>
      </c>
      <c r="Z1924" s="117" t="str">
        <f t="shared" si="185"/>
        <v>OK</v>
      </c>
    </row>
    <row r="1925" spans="1:26" s="115" customFormat="1" ht="12.75" hidden="1" customHeight="1" x14ac:dyDescent="0.35">
      <c r="A1925" s="29" t="s">
        <v>4155</v>
      </c>
      <c r="B1925" s="1" t="s">
        <v>87</v>
      </c>
      <c r="C1925" s="29" t="s">
        <v>3</v>
      </c>
      <c r="D1925" s="29" t="s">
        <v>3</v>
      </c>
      <c r="E1925" s="29" t="s">
        <v>2</v>
      </c>
      <c r="F1925" s="29" t="s">
        <v>2</v>
      </c>
      <c r="G1925" s="29" t="s">
        <v>2</v>
      </c>
      <c r="H1925" s="29" t="s">
        <v>2</v>
      </c>
      <c r="I1925" s="133" t="s">
        <v>3</v>
      </c>
      <c r="J1925" s="134">
        <v>1</v>
      </c>
      <c r="K1925" s="29" t="s">
        <v>2</v>
      </c>
      <c r="L1925" s="29" t="s">
        <v>2</v>
      </c>
      <c r="M1925" s="29" t="s">
        <v>2</v>
      </c>
      <c r="N1925" s="29" t="s">
        <v>3</v>
      </c>
      <c r="O1925" s="1"/>
      <c r="P1925" s="29" t="s">
        <v>4</v>
      </c>
      <c r="Q1925" s="29"/>
      <c r="R1925" s="85" t="s">
        <v>3</v>
      </c>
      <c r="S1925" s="85" t="s">
        <v>3</v>
      </c>
      <c r="T1925" s="117" t="str">
        <f t="shared" si="180"/>
        <v>ja</v>
      </c>
      <c r="U1925" s="117" t="str">
        <f t="shared" si="181"/>
        <v>ja</v>
      </c>
      <c r="V1925" s="142" t="s">
        <v>4582</v>
      </c>
      <c r="W1925" s="118">
        <f t="shared" si="182"/>
        <v>1</v>
      </c>
      <c r="X1925" s="117" t="str">
        <f t="shared" si="183"/>
        <v>OK</v>
      </c>
      <c r="Y1925" s="117" t="str">
        <f t="shared" si="184"/>
        <v>keine</v>
      </c>
      <c r="Z1925" s="117" t="str">
        <f t="shared" si="185"/>
        <v>OK</v>
      </c>
    </row>
    <row r="1926" spans="1:26" s="115" customFormat="1" ht="12.75" hidden="1" customHeight="1" x14ac:dyDescent="0.35">
      <c r="A1926" s="29" t="s">
        <v>4156</v>
      </c>
      <c r="B1926" s="1" t="s">
        <v>1835</v>
      </c>
      <c r="C1926" s="29" t="s">
        <v>2</v>
      </c>
      <c r="D1926" s="29" t="s">
        <v>2</v>
      </c>
      <c r="E1926" s="29" t="s">
        <v>2</v>
      </c>
      <c r="F1926" s="29" t="s">
        <v>2</v>
      </c>
      <c r="G1926" s="29" t="s">
        <v>2</v>
      </c>
      <c r="H1926" s="29" t="s">
        <v>3</v>
      </c>
      <c r="I1926" s="29" t="s">
        <v>2</v>
      </c>
      <c r="J1926" s="30" t="s">
        <v>2</v>
      </c>
      <c r="K1926" s="29" t="s">
        <v>2</v>
      </c>
      <c r="L1926" s="29" t="s">
        <v>2</v>
      </c>
      <c r="M1926" s="29" t="s">
        <v>2</v>
      </c>
      <c r="N1926" s="29" t="s">
        <v>2</v>
      </c>
      <c r="O1926" s="1" t="s">
        <v>2411</v>
      </c>
      <c r="P1926" s="29" t="s">
        <v>59</v>
      </c>
      <c r="Q1926" s="29"/>
      <c r="R1926" s="85" t="s">
        <v>2</v>
      </c>
      <c r="S1926" s="85" t="s">
        <v>2</v>
      </c>
      <c r="T1926" s="117" t="str">
        <f t="shared" si="180"/>
        <v>ja</v>
      </c>
      <c r="U1926" s="117" t="str">
        <f t="shared" si="181"/>
        <v>nein</v>
      </c>
      <c r="V1926" s="142" t="s">
        <v>2411</v>
      </c>
      <c r="W1926" s="118" t="str">
        <f t="shared" si="182"/>
        <v>nein</v>
      </c>
      <c r="X1926" s="117" t="str">
        <f t="shared" si="183"/>
        <v>OK</v>
      </c>
      <c r="Y1926" s="117" t="str">
        <f t="shared" si="184"/>
        <v>nicht FK (Vereins-RS)</v>
      </c>
      <c r="Z1926" s="117" t="str">
        <f t="shared" si="185"/>
        <v>OK</v>
      </c>
    </row>
    <row r="1927" spans="1:26" s="115" customFormat="1" ht="12.75" hidden="1" customHeight="1" x14ac:dyDescent="0.35">
      <c r="A1927" s="29" t="s">
        <v>4157</v>
      </c>
      <c r="B1927" s="1" t="s">
        <v>629</v>
      </c>
      <c r="C1927" s="29" t="s">
        <v>3</v>
      </c>
      <c r="D1927" s="29" t="s">
        <v>3</v>
      </c>
      <c r="E1927" s="29" t="s">
        <v>2</v>
      </c>
      <c r="F1927" s="29" t="s">
        <v>2</v>
      </c>
      <c r="G1927" s="29" t="s">
        <v>2</v>
      </c>
      <c r="H1927" s="29" t="s">
        <v>2</v>
      </c>
      <c r="I1927" s="29" t="s">
        <v>2</v>
      </c>
      <c r="J1927" s="30" t="s">
        <v>2</v>
      </c>
      <c r="K1927" s="29" t="s">
        <v>2</v>
      </c>
      <c r="L1927" s="29" t="s">
        <v>3</v>
      </c>
      <c r="M1927" s="29" t="s">
        <v>2</v>
      </c>
      <c r="N1927" s="29" t="s">
        <v>3</v>
      </c>
      <c r="O1927" s="1" t="s">
        <v>2409</v>
      </c>
      <c r="P1927" s="29" t="s">
        <v>58</v>
      </c>
      <c r="Q1927" s="29"/>
      <c r="R1927" s="85" t="s">
        <v>2</v>
      </c>
      <c r="S1927" s="85" t="s">
        <v>2</v>
      </c>
      <c r="T1927" s="117" t="str">
        <f t="shared" si="180"/>
        <v>ja</v>
      </c>
      <c r="U1927" s="117" t="str">
        <f t="shared" si="181"/>
        <v>ja</v>
      </c>
      <c r="V1927" s="142" t="s">
        <v>4604</v>
      </c>
      <c r="W1927" s="118" t="str">
        <f t="shared" si="182"/>
        <v>nein</v>
      </c>
      <c r="X1927" s="117" t="str">
        <f t="shared" si="183"/>
        <v>OK</v>
      </c>
      <c r="Y1927" s="117" t="str">
        <f t="shared" si="184"/>
        <v>1194/1199</v>
      </c>
      <c r="Z1927" s="117" t="str">
        <f t="shared" si="185"/>
        <v>OK</v>
      </c>
    </row>
    <row r="1928" spans="1:26" s="115" customFormat="1" ht="12.75" hidden="1" customHeight="1" x14ac:dyDescent="0.35">
      <c r="A1928" s="29" t="s">
        <v>4158</v>
      </c>
      <c r="B1928" s="1" t="s">
        <v>1361</v>
      </c>
      <c r="C1928" s="29" t="s">
        <v>3</v>
      </c>
      <c r="D1928" s="29" t="s">
        <v>3</v>
      </c>
      <c r="E1928" s="29" t="s">
        <v>2</v>
      </c>
      <c r="F1928" s="29" t="s">
        <v>2</v>
      </c>
      <c r="G1928" s="29" t="s">
        <v>2</v>
      </c>
      <c r="H1928" s="29" t="s">
        <v>2</v>
      </c>
      <c r="I1928" s="133" t="s">
        <v>3</v>
      </c>
      <c r="J1928" s="134">
        <v>4</v>
      </c>
      <c r="K1928" s="29" t="s">
        <v>2</v>
      </c>
      <c r="L1928" s="29" t="s">
        <v>2</v>
      </c>
      <c r="M1928" s="29" t="s">
        <v>2</v>
      </c>
      <c r="N1928" s="29" t="s">
        <v>3</v>
      </c>
      <c r="O1928" s="1" t="s">
        <v>2412</v>
      </c>
      <c r="P1928" s="29" t="s">
        <v>4439</v>
      </c>
      <c r="Q1928" s="29"/>
      <c r="R1928" s="85" t="s">
        <v>2</v>
      </c>
      <c r="S1928" s="85" t="s">
        <v>2</v>
      </c>
      <c r="T1928" s="117" t="str">
        <f t="shared" si="180"/>
        <v>ja</v>
      </c>
      <c r="U1928" s="117" t="str">
        <f t="shared" si="181"/>
        <v>ja</v>
      </c>
      <c r="V1928" s="142" t="s">
        <v>4607</v>
      </c>
      <c r="W1928" s="118">
        <f t="shared" si="182"/>
        <v>4</v>
      </c>
      <c r="X1928" s="117" t="str">
        <f t="shared" si="183"/>
        <v>OK</v>
      </c>
      <c r="Y1928" s="117" t="str">
        <f t="shared" si="184"/>
        <v>1192/1195</v>
      </c>
      <c r="Z1928" s="117" t="str">
        <f t="shared" si="185"/>
        <v>OK</v>
      </c>
    </row>
    <row r="1929" spans="1:26" s="115" customFormat="1" ht="12.75" hidden="1" customHeight="1" x14ac:dyDescent="0.35">
      <c r="A1929" s="29" t="s">
        <v>4159</v>
      </c>
      <c r="B1929" s="1" t="s">
        <v>880</v>
      </c>
      <c r="C1929" s="29" t="s">
        <v>3</v>
      </c>
      <c r="D1929" s="29" t="s">
        <v>3</v>
      </c>
      <c r="E1929" s="29" t="s">
        <v>2</v>
      </c>
      <c r="F1929" s="29" t="s">
        <v>2</v>
      </c>
      <c r="G1929" s="29" t="s">
        <v>2</v>
      </c>
      <c r="H1929" s="29" t="s">
        <v>2</v>
      </c>
      <c r="I1929" s="29" t="s">
        <v>3</v>
      </c>
      <c r="J1929" s="30">
        <v>1</v>
      </c>
      <c r="K1929" s="29" t="s">
        <v>2</v>
      </c>
      <c r="L1929" s="29" t="s">
        <v>2</v>
      </c>
      <c r="M1929" s="29" t="s">
        <v>2</v>
      </c>
      <c r="N1929" s="29" t="s">
        <v>3</v>
      </c>
      <c r="O1929" s="1"/>
      <c r="P1929" s="29" t="s">
        <v>4</v>
      </c>
      <c r="Q1929" s="29"/>
      <c r="R1929" s="85" t="s">
        <v>2</v>
      </c>
      <c r="S1929" s="85" t="s">
        <v>2</v>
      </c>
      <c r="T1929" s="117" t="str">
        <f t="shared" si="180"/>
        <v>ja</v>
      </c>
      <c r="U1929" s="117" t="str">
        <f t="shared" si="181"/>
        <v>ja</v>
      </c>
      <c r="V1929" s="142" t="s">
        <v>4580</v>
      </c>
      <c r="W1929" s="118">
        <f t="shared" si="182"/>
        <v>1</v>
      </c>
      <c r="X1929" s="117" t="str">
        <f t="shared" si="183"/>
        <v>OK</v>
      </c>
      <c r="Y1929" s="117" t="str">
        <f t="shared" si="184"/>
        <v>keine</v>
      </c>
      <c r="Z1929" s="117" t="str">
        <f t="shared" si="185"/>
        <v>OK</v>
      </c>
    </row>
    <row r="1930" spans="1:26" s="115" customFormat="1" ht="12.75" hidden="1" customHeight="1" x14ac:dyDescent="0.35">
      <c r="A1930" s="29" t="s">
        <v>4160</v>
      </c>
      <c r="B1930" s="1" t="s">
        <v>1381</v>
      </c>
      <c r="C1930" s="29" t="s">
        <v>3</v>
      </c>
      <c r="D1930" s="29" t="s">
        <v>3</v>
      </c>
      <c r="E1930" s="29" t="s">
        <v>2</v>
      </c>
      <c r="F1930" s="29" t="s">
        <v>2</v>
      </c>
      <c r="G1930" s="29" t="s">
        <v>2</v>
      </c>
      <c r="H1930" s="29" t="s">
        <v>2</v>
      </c>
      <c r="I1930" s="29" t="s">
        <v>3</v>
      </c>
      <c r="J1930" s="30">
        <v>1</v>
      </c>
      <c r="K1930" s="29" t="s">
        <v>2</v>
      </c>
      <c r="L1930" s="29" t="s">
        <v>2</v>
      </c>
      <c r="M1930" s="29" t="s">
        <v>2</v>
      </c>
      <c r="N1930" s="29" t="s">
        <v>3</v>
      </c>
      <c r="O1930" s="1"/>
      <c r="P1930" s="29" t="s">
        <v>4</v>
      </c>
      <c r="Q1930" s="29"/>
      <c r="R1930" s="85" t="s">
        <v>3</v>
      </c>
      <c r="S1930" s="85" t="s">
        <v>3</v>
      </c>
      <c r="T1930" s="117" t="str">
        <f t="shared" si="180"/>
        <v>ja</v>
      </c>
      <c r="U1930" s="117" t="str">
        <f t="shared" si="181"/>
        <v>ja</v>
      </c>
      <c r="V1930" s="142" t="s">
        <v>4577</v>
      </c>
      <c r="W1930" s="118">
        <f t="shared" si="182"/>
        <v>1</v>
      </c>
      <c r="X1930" s="117" t="str">
        <f t="shared" si="183"/>
        <v>OK</v>
      </c>
      <c r="Y1930" s="117" t="str">
        <f t="shared" si="184"/>
        <v>keine</v>
      </c>
      <c r="Z1930" s="117" t="str">
        <f t="shared" si="185"/>
        <v>OK</v>
      </c>
    </row>
    <row r="1931" spans="1:26" s="115" customFormat="1" ht="12.75" hidden="1" customHeight="1" x14ac:dyDescent="0.35">
      <c r="A1931" s="29" t="s">
        <v>4161</v>
      </c>
      <c r="B1931" s="1" t="s">
        <v>400</v>
      </c>
      <c r="C1931" s="29" t="s">
        <v>3</v>
      </c>
      <c r="D1931" s="29" t="s">
        <v>3</v>
      </c>
      <c r="E1931" s="29" t="s">
        <v>2</v>
      </c>
      <c r="F1931" s="29" t="s">
        <v>2</v>
      </c>
      <c r="G1931" s="29" t="s">
        <v>2</v>
      </c>
      <c r="H1931" s="29" t="s">
        <v>2</v>
      </c>
      <c r="I1931" s="29" t="s">
        <v>3</v>
      </c>
      <c r="J1931" s="30">
        <v>1</v>
      </c>
      <c r="K1931" s="29" t="s">
        <v>2</v>
      </c>
      <c r="L1931" s="29" t="s">
        <v>2</v>
      </c>
      <c r="M1931" s="29" t="s">
        <v>2</v>
      </c>
      <c r="N1931" s="29" t="s">
        <v>3</v>
      </c>
      <c r="O1931" s="1"/>
      <c r="P1931" s="29" t="s">
        <v>4</v>
      </c>
      <c r="Q1931" s="29"/>
      <c r="R1931" s="85" t="s">
        <v>2</v>
      </c>
      <c r="S1931" s="85" t="s">
        <v>2</v>
      </c>
      <c r="T1931" s="117" t="str">
        <f t="shared" si="180"/>
        <v>ja</v>
      </c>
      <c r="U1931" s="117" t="str">
        <f t="shared" si="181"/>
        <v>ja</v>
      </c>
      <c r="V1931" s="142" t="s">
        <v>4576</v>
      </c>
      <c r="W1931" s="118">
        <f t="shared" si="182"/>
        <v>1</v>
      </c>
      <c r="X1931" s="117" t="str">
        <f t="shared" si="183"/>
        <v>OK</v>
      </c>
      <c r="Y1931" s="117" t="str">
        <f t="shared" si="184"/>
        <v>keine</v>
      </c>
      <c r="Z1931" s="117" t="str">
        <f t="shared" si="185"/>
        <v>OK</v>
      </c>
    </row>
    <row r="1932" spans="1:26" s="115" customFormat="1" ht="12.75" hidden="1" customHeight="1" x14ac:dyDescent="0.35">
      <c r="A1932" s="29" t="s">
        <v>4162</v>
      </c>
      <c r="B1932" s="1" t="s">
        <v>1053</v>
      </c>
      <c r="C1932" s="29" t="s">
        <v>3</v>
      </c>
      <c r="D1932" s="29" t="s">
        <v>3</v>
      </c>
      <c r="E1932" s="29" t="s">
        <v>2</v>
      </c>
      <c r="F1932" s="29" t="s">
        <v>2</v>
      </c>
      <c r="G1932" s="29" t="s">
        <v>2</v>
      </c>
      <c r="H1932" s="29" t="s">
        <v>2</v>
      </c>
      <c r="I1932" s="29" t="s">
        <v>3</v>
      </c>
      <c r="J1932" s="30">
        <v>1</v>
      </c>
      <c r="K1932" s="29" t="s">
        <v>2</v>
      </c>
      <c r="L1932" s="29" t="s">
        <v>2</v>
      </c>
      <c r="M1932" s="29" t="s">
        <v>2</v>
      </c>
      <c r="N1932" s="29" t="s">
        <v>3</v>
      </c>
      <c r="O1932" s="1"/>
      <c r="P1932" s="29" t="s">
        <v>4</v>
      </c>
      <c r="Q1932" s="29"/>
      <c r="R1932" s="85" t="s">
        <v>3</v>
      </c>
      <c r="S1932" s="85" t="s">
        <v>3</v>
      </c>
      <c r="T1932" s="117" t="str">
        <f t="shared" si="180"/>
        <v>ja</v>
      </c>
      <c r="U1932" s="117" t="str">
        <f t="shared" si="181"/>
        <v>ja</v>
      </c>
      <c r="V1932" s="142" t="s">
        <v>4580</v>
      </c>
      <c r="W1932" s="118">
        <f t="shared" si="182"/>
        <v>1</v>
      </c>
      <c r="X1932" s="117" t="str">
        <f t="shared" si="183"/>
        <v>OK</v>
      </c>
      <c r="Y1932" s="117" t="str">
        <f t="shared" si="184"/>
        <v>keine</v>
      </c>
      <c r="Z1932" s="117" t="str">
        <f t="shared" si="185"/>
        <v>OK</v>
      </c>
    </row>
    <row r="1933" spans="1:26" s="115" customFormat="1" ht="12.75" hidden="1" customHeight="1" x14ac:dyDescent="0.35">
      <c r="A1933" s="29">
        <v>11984</v>
      </c>
      <c r="B1933" s="1" t="s">
        <v>4497</v>
      </c>
      <c r="C1933" s="29" t="s">
        <v>3</v>
      </c>
      <c r="D1933" s="29" t="s">
        <v>3</v>
      </c>
      <c r="E1933" s="29" t="s">
        <v>2</v>
      </c>
      <c r="F1933" s="29" t="s">
        <v>2</v>
      </c>
      <c r="G1933" s="29" t="s">
        <v>2</v>
      </c>
      <c r="H1933" s="29" t="s">
        <v>2</v>
      </c>
      <c r="I1933" s="133" t="s">
        <v>3</v>
      </c>
      <c r="J1933" s="134">
        <v>4</v>
      </c>
      <c r="K1933" s="29" t="s">
        <v>2</v>
      </c>
      <c r="L1933" s="29" t="s">
        <v>2</v>
      </c>
      <c r="M1933" s="29" t="s">
        <v>2</v>
      </c>
      <c r="N1933" s="29" t="s">
        <v>3</v>
      </c>
      <c r="O1933" s="1" t="s">
        <v>2412</v>
      </c>
      <c r="P1933" s="29">
        <v>1195</v>
      </c>
      <c r="Q1933" s="29"/>
      <c r="R1933" s="85" t="s">
        <v>2</v>
      </c>
      <c r="S1933" s="85" t="s">
        <v>2</v>
      </c>
      <c r="T1933" s="117" t="str">
        <f t="shared" si="180"/>
        <v>ja</v>
      </c>
      <c r="U1933" s="117" t="str">
        <f t="shared" si="181"/>
        <v>ja</v>
      </c>
      <c r="V1933" s="142" t="s">
        <v>4607</v>
      </c>
      <c r="W1933" s="118">
        <f t="shared" si="182"/>
        <v>4</v>
      </c>
      <c r="X1933" s="117" t="str">
        <f t="shared" si="183"/>
        <v>OK</v>
      </c>
      <c r="Y1933" s="117">
        <f t="shared" si="184"/>
        <v>1195</v>
      </c>
      <c r="Z1933" s="117" t="str">
        <f t="shared" si="185"/>
        <v>OK</v>
      </c>
    </row>
    <row r="1934" spans="1:26" s="115" customFormat="1" ht="12.75" hidden="1" customHeight="1" x14ac:dyDescent="0.35">
      <c r="A1934" s="29" t="s">
        <v>4163</v>
      </c>
      <c r="B1934" s="1" t="s">
        <v>1870</v>
      </c>
      <c r="C1934" s="29" t="s">
        <v>2</v>
      </c>
      <c r="D1934" s="29" t="s">
        <v>2</v>
      </c>
      <c r="E1934" s="29" t="s">
        <v>2</v>
      </c>
      <c r="F1934" s="29" t="s">
        <v>2</v>
      </c>
      <c r="G1934" s="29" t="s">
        <v>2</v>
      </c>
      <c r="H1934" s="29" t="s">
        <v>2</v>
      </c>
      <c r="I1934" s="29" t="s">
        <v>2</v>
      </c>
      <c r="J1934" s="30" t="s">
        <v>2</v>
      </c>
      <c r="K1934" s="29" t="s">
        <v>2</v>
      </c>
      <c r="L1934" s="29" t="s">
        <v>2</v>
      </c>
      <c r="M1934" s="29" t="s">
        <v>2</v>
      </c>
      <c r="N1934" s="29" t="s">
        <v>2</v>
      </c>
      <c r="O1934" s="1" t="s">
        <v>2411</v>
      </c>
      <c r="P1934" s="29" t="s">
        <v>4</v>
      </c>
      <c r="Q1934" s="29"/>
      <c r="R1934" s="85" t="s">
        <v>2</v>
      </c>
      <c r="S1934" s="85" t="s">
        <v>2</v>
      </c>
      <c r="T1934" s="117" t="str">
        <f t="shared" si="180"/>
        <v>nein</v>
      </c>
      <c r="U1934" s="117" t="str">
        <f t="shared" si="181"/>
        <v>nein</v>
      </c>
      <c r="V1934" s="142" t="s">
        <v>4604</v>
      </c>
      <c r="W1934" s="118" t="str">
        <f t="shared" si="182"/>
        <v>nein</v>
      </c>
      <c r="X1934" s="117" t="str">
        <f t="shared" si="183"/>
        <v>OK</v>
      </c>
      <c r="Y1934" s="117" t="str">
        <f t="shared" si="184"/>
        <v>keine</v>
      </c>
      <c r="Z1934" s="117" t="str">
        <f t="shared" si="185"/>
        <v>OK</v>
      </c>
    </row>
    <row r="1935" spans="1:26" s="115" customFormat="1" ht="12.75" hidden="1" customHeight="1" x14ac:dyDescent="0.35">
      <c r="A1935" s="29" t="s">
        <v>4164</v>
      </c>
      <c r="B1935" s="1" t="s">
        <v>2096</v>
      </c>
      <c r="C1935" s="29" t="s">
        <v>3</v>
      </c>
      <c r="D1935" s="29" t="s">
        <v>3</v>
      </c>
      <c r="E1935" s="29" t="s">
        <v>2</v>
      </c>
      <c r="F1935" s="29" t="s">
        <v>2</v>
      </c>
      <c r="G1935" s="29" t="s">
        <v>2</v>
      </c>
      <c r="H1935" s="29" t="s">
        <v>2</v>
      </c>
      <c r="I1935" s="29" t="s">
        <v>3</v>
      </c>
      <c r="J1935" s="30">
        <v>1</v>
      </c>
      <c r="K1935" s="29" t="s">
        <v>2</v>
      </c>
      <c r="L1935" s="29" t="s">
        <v>2</v>
      </c>
      <c r="M1935" s="29" t="s">
        <v>2</v>
      </c>
      <c r="N1935" s="29" t="s">
        <v>3</v>
      </c>
      <c r="O1935" s="1"/>
      <c r="P1935" s="29" t="s">
        <v>4</v>
      </c>
      <c r="Q1935" s="29"/>
      <c r="R1935" s="85" t="s">
        <v>3</v>
      </c>
      <c r="S1935" s="85" t="s">
        <v>3</v>
      </c>
      <c r="T1935" s="117" t="str">
        <f t="shared" si="180"/>
        <v>ja</v>
      </c>
      <c r="U1935" s="117" t="str">
        <f t="shared" si="181"/>
        <v>ja</v>
      </c>
      <c r="V1935" s="142" t="s">
        <v>4580</v>
      </c>
      <c r="W1935" s="118">
        <f t="shared" si="182"/>
        <v>1</v>
      </c>
      <c r="X1935" s="117" t="str">
        <f t="shared" si="183"/>
        <v>OK</v>
      </c>
      <c r="Y1935" s="117" t="str">
        <f t="shared" si="184"/>
        <v>keine</v>
      </c>
      <c r="Z1935" s="117" t="str">
        <f t="shared" si="185"/>
        <v>OK</v>
      </c>
    </row>
    <row r="1936" spans="1:26" s="115" customFormat="1" ht="12.75" hidden="1" customHeight="1" x14ac:dyDescent="0.35">
      <c r="A1936" s="29" t="s">
        <v>4165</v>
      </c>
      <c r="B1936" s="1" t="s">
        <v>571</v>
      </c>
      <c r="C1936" s="29" t="s">
        <v>3</v>
      </c>
      <c r="D1936" s="29" t="s">
        <v>3</v>
      </c>
      <c r="E1936" s="29" t="s">
        <v>2</v>
      </c>
      <c r="F1936" s="29" t="s">
        <v>2</v>
      </c>
      <c r="G1936" s="29" t="s">
        <v>2</v>
      </c>
      <c r="H1936" s="29" t="s">
        <v>2</v>
      </c>
      <c r="I1936" s="29" t="s">
        <v>3</v>
      </c>
      <c r="J1936" s="30">
        <v>3</v>
      </c>
      <c r="K1936" s="29" t="s">
        <v>2</v>
      </c>
      <c r="L1936" s="29" t="s">
        <v>2</v>
      </c>
      <c r="M1936" s="29" t="s">
        <v>2</v>
      </c>
      <c r="N1936" s="29" t="s">
        <v>3</v>
      </c>
      <c r="O1936" s="1"/>
      <c r="P1936" s="29" t="s">
        <v>4</v>
      </c>
      <c r="Q1936" s="29"/>
      <c r="R1936" s="85" t="s">
        <v>2</v>
      </c>
      <c r="S1936" s="85" t="s">
        <v>2</v>
      </c>
      <c r="T1936" s="117" t="str">
        <f t="shared" si="180"/>
        <v>ja</v>
      </c>
      <c r="U1936" s="117" t="str">
        <f t="shared" si="181"/>
        <v>ja</v>
      </c>
      <c r="V1936" s="142" t="s">
        <v>4577</v>
      </c>
      <c r="W1936" s="118">
        <f t="shared" si="182"/>
        <v>3</v>
      </c>
      <c r="X1936" s="117" t="str">
        <f t="shared" si="183"/>
        <v>OK</v>
      </c>
      <c r="Y1936" s="117" t="str">
        <f t="shared" si="184"/>
        <v>keine</v>
      </c>
      <c r="Z1936" s="117" t="str">
        <f t="shared" si="185"/>
        <v>OK</v>
      </c>
    </row>
    <row r="1937" spans="1:26" s="115" customFormat="1" ht="12.75" hidden="1" customHeight="1" x14ac:dyDescent="0.35">
      <c r="A1937" s="29" t="s">
        <v>4166</v>
      </c>
      <c r="B1937" s="1" t="s">
        <v>656</v>
      </c>
      <c r="C1937" s="29" t="s">
        <v>3</v>
      </c>
      <c r="D1937" s="29" t="s">
        <v>3</v>
      </c>
      <c r="E1937" s="29" t="s">
        <v>2</v>
      </c>
      <c r="F1937" s="29" t="s">
        <v>2</v>
      </c>
      <c r="G1937" s="29" t="s">
        <v>2</v>
      </c>
      <c r="H1937" s="29" t="s">
        <v>2</v>
      </c>
      <c r="I1937" s="29" t="s">
        <v>2</v>
      </c>
      <c r="J1937" s="30" t="s">
        <v>2</v>
      </c>
      <c r="K1937" s="29" t="s">
        <v>2</v>
      </c>
      <c r="L1937" s="29" t="s">
        <v>2</v>
      </c>
      <c r="M1937" s="29" t="s">
        <v>2</v>
      </c>
      <c r="N1937" s="29" t="s">
        <v>3</v>
      </c>
      <c r="O1937" s="1" t="s">
        <v>2409</v>
      </c>
      <c r="P1937" s="29" t="s">
        <v>58</v>
      </c>
      <c r="Q1937" s="29"/>
      <c r="R1937" s="85" t="s">
        <v>3</v>
      </c>
      <c r="S1937" s="85" t="s">
        <v>3</v>
      </c>
      <c r="T1937" s="117" t="str">
        <f t="shared" si="180"/>
        <v>ja</v>
      </c>
      <c r="U1937" s="117" t="str">
        <f t="shared" si="181"/>
        <v>ja</v>
      </c>
      <c r="V1937" s="142" t="s">
        <v>4579</v>
      </c>
      <c r="W1937" s="118" t="str">
        <f t="shared" si="182"/>
        <v>nein</v>
      </c>
      <c r="X1937" s="117" t="str">
        <f t="shared" si="183"/>
        <v>OK</v>
      </c>
      <c r="Y1937" s="117" t="str">
        <f t="shared" si="184"/>
        <v>1194/1199</v>
      </c>
      <c r="Z1937" s="117" t="str">
        <f t="shared" si="185"/>
        <v>OK</v>
      </c>
    </row>
    <row r="1938" spans="1:26" s="115" customFormat="1" ht="12.75" hidden="1" customHeight="1" x14ac:dyDescent="0.35">
      <c r="A1938" s="29" t="s">
        <v>4167</v>
      </c>
      <c r="B1938" s="1" t="s">
        <v>1877</v>
      </c>
      <c r="C1938" s="29" t="s">
        <v>3</v>
      </c>
      <c r="D1938" s="29" t="s">
        <v>3</v>
      </c>
      <c r="E1938" s="29" t="s">
        <v>2</v>
      </c>
      <c r="F1938" s="29" t="s">
        <v>2</v>
      </c>
      <c r="G1938" s="29" t="s">
        <v>2</v>
      </c>
      <c r="H1938" s="29" t="s">
        <v>2</v>
      </c>
      <c r="I1938" s="133" t="s">
        <v>3</v>
      </c>
      <c r="J1938" s="134">
        <v>2</v>
      </c>
      <c r="K1938" s="29" t="s">
        <v>2</v>
      </c>
      <c r="L1938" s="29" t="s">
        <v>2</v>
      </c>
      <c r="M1938" s="29" t="s">
        <v>2</v>
      </c>
      <c r="N1938" s="29" t="s">
        <v>3</v>
      </c>
      <c r="O1938" s="1"/>
      <c r="P1938" s="29" t="s">
        <v>4</v>
      </c>
      <c r="Q1938" s="29"/>
      <c r="R1938" s="85" t="s">
        <v>2</v>
      </c>
      <c r="S1938" s="85" t="s">
        <v>2</v>
      </c>
      <c r="T1938" s="117" t="str">
        <f t="shared" si="180"/>
        <v>ja</v>
      </c>
      <c r="U1938" s="117" t="str">
        <f t="shared" si="181"/>
        <v>ja</v>
      </c>
      <c r="V1938" s="142" t="s">
        <v>4601</v>
      </c>
      <c r="W1938" s="118">
        <f t="shared" si="182"/>
        <v>2</v>
      </c>
      <c r="X1938" s="117" t="str">
        <f t="shared" si="183"/>
        <v>OK</v>
      </c>
      <c r="Y1938" s="117" t="str">
        <f t="shared" si="184"/>
        <v>keine</v>
      </c>
      <c r="Z1938" s="117" t="str">
        <f t="shared" si="185"/>
        <v>OK</v>
      </c>
    </row>
    <row r="1939" spans="1:26" s="115" customFormat="1" ht="12.75" hidden="1" customHeight="1" x14ac:dyDescent="0.35">
      <c r="A1939" s="29" t="s">
        <v>4168</v>
      </c>
      <c r="B1939" s="1" t="s">
        <v>1430</v>
      </c>
      <c r="C1939" s="29" t="s">
        <v>3</v>
      </c>
      <c r="D1939" s="29" t="s">
        <v>3</v>
      </c>
      <c r="E1939" s="29" t="s">
        <v>2</v>
      </c>
      <c r="F1939" s="29" t="s">
        <v>2</v>
      </c>
      <c r="G1939" s="29" t="s">
        <v>2</v>
      </c>
      <c r="H1939" s="29" t="s">
        <v>2</v>
      </c>
      <c r="I1939" s="29" t="s">
        <v>2</v>
      </c>
      <c r="J1939" s="30" t="s">
        <v>2</v>
      </c>
      <c r="K1939" s="29" t="s">
        <v>2</v>
      </c>
      <c r="L1939" s="29" t="s">
        <v>3</v>
      </c>
      <c r="M1939" s="29" t="s">
        <v>2</v>
      </c>
      <c r="N1939" s="29" t="s">
        <v>3</v>
      </c>
      <c r="O1939" s="1" t="s">
        <v>2409</v>
      </c>
      <c r="P1939" s="29" t="s">
        <v>58</v>
      </c>
      <c r="Q1939" s="29"/>
      <c r="R1939" s="85" t="s">
        <v>3</v>
      </c>
      <c r="S1939" s="85" t="s">
        <v>3</v>
      </c>
      <c r="T1939" s="117" t="str">
        <f t="shared" si="180"/>
        <v>ja</v>
      </c>
      <c r="U1939" s="117" t="str">
        <f t="shared" si="181"/>
        <v>ja</v>
      </c>
      <c r="V1939" s="142" t="s">
        <v>4579</v>
      </c>
      <c r="W1939" s="118" t="str">
        <f t="shared" si="182"/>
        <v>nein</v>
      </c>
      <c r="X1939" s="117" t="str">
        <f t="shared" si="183"/>
        <v>OK</v>
      </c>
      <c r="Y1939" s="117" t="str">
        <f t="shared" si="184"/>
        <v>1194/1199</v>
      </c>
      <c r="Z1939" s="117" t="str">
        <f t="shared" si="185"/>
        <v>OK</v>
      </c>
    </row>
    <row r="1940" spans="1:26" s="115" customFormat="1" ht="12.75" hidden="1" customHeight="1" x14ac:dyDescent="0.35">
      <c r="A1940" s="29" t="s">
        <v>2100</v>
      </c>
      <c r="B1940" s="1" t="s">
        <v>2099</v>
      </c>
      <c r="C1940" s="29" t="s">
        <v>3</v>
      </c>
      <c r="D1940" s="29" t="s">
        <v>3</v>
      </c>
      <c r="E1940" s="29" t="s">
        <v>2</v>
      </c>
      <c r="F1940" s="29" t="s">
        <v>2</v>
      </c>
      <c r="G1940" s="29" t="s">
        <v>2</v>
      </c>
      <c r="H1940" s="29" t="s">
        <v>2</v>
      </c>
      <c r="I1940" s="29" t="s">
        <v>3</v>
      </c>
      <c r="J1940" s="30">
        <v>1</v>
      </c>
      <c r="K1940" s="29" t="s">
        <v>2</v>
      </c>
      <c r="L1940" s="29" t="s">
        <v>2</v>
      </c>
      <c r="M1940" s="29" t="s">
        <v>2</v>
      </c>
      <c r="N1940" s="29" t="s">
        <v>3</v>
      </c>
      <c r="O1940" s="1"/>
      <c r="P1940" s="29" t="s">
        <v>4</v>
      </c>
      <c r="Q1940" s="29"/>
      <c r="R1940" s="85" t="s">
        <v>2</v>
      </c>
      <c r="S1940" s="85" t="s">
        <v>2</v>
      </c>
      <c r="T1940" s="117" t="str">
        <f t="shared" si="180"/>
        <v>ja</v>
      </c>
      <c r="U1940" s="117" t="str">
        <f t="shared" si="181"/>
        <v>ja</v>
      </c>
      <c r="V1940" s="142" t="s">
        <v>4577</v>
      </c>
      <c r="W1940" s="118">
        <f t="shared" si="182"/>
        <v>1</v>
      </c>
      <c r="X1940" s="117" t="str">
        <f t="shared" si="183"/>
        <v>OK</v>
      </c>
      <c r="Y1940" s="117" t="str">
        <f t="shared" si="184"/>
        <v>keine</v>
      </c>
      <c r="Z1940" s="117" t="str">
        <f t="shared" si="185"/>
        <v>OK</v>
      </c>
    </row>
    <row r="1941" spans="1:26" s="115" customFormat="1" ht="12.75" hidden="1" customHeight="1" x14ac:dyDescent="0.35">
      <c r="A1941" s="29" t="s">
        <v>4169</v>
      </c>
      <c r="B1941" s="1" t="s">
        <v>987</v>
      </c>
      <c r="C1941" s="29" t="s">
        <v>3</v>
      </c>
      <c r="D1941" s="29" t="s">
        <v>3</v>
      </c>
      <c r="E1941" s="29" t="s">
        <v>2</v>
      </c>
      <c r="F1941" s="29" t="s">
        <v>2</v>
      </c>
      <c r="G1941" s="29" t="s">
        <v>2</v>
      </c>
      <c r="H1941" s="29" t="s">
        <v>2</v>
      </c>
      <c r="I1941" s="133" t="s">
        <v>3</v>
      </c>
      <c r="J1941" s="134">
        <v>3</v>
      </c>
      <c r="K1941" s="29" t="s">
        <v>2</v>
      </c>
      <c r="L1941" s="29" t="s">
        <v>2</v>
      </c>
      <c r="M1941" s="29" t="s">
        <v>2</v>
      </c>
      <c r="N1941" s="29" t="s">
        <v>3</v>
      </c>
      <c r="O1941" s="1"/>
      <c r="P1941" s="29" t="s">
        <v>4</v>
      </c>
      <c r="Q1941" s="29"/>
      <c r="R1941" s="85" t="s">
        <v>2</v>
      </c>
      <c r="S1941" s="85" t="s">
        <v>2</v>
      </c>
      <c r="T1941" s="117" t="str">
        <f t="shared" si="180"/>
        <v>ja</v>
      </c>
      <c r="U1941" s="117" t="str">
        <f t="shared" si="181"/>
        <v>ja</v>
      </c>
      <c r="V1941" s="142" t="s">
        <v>4588</v>
      </c>
      <c r="W1941" s="118">
        <f t="shared" si="182"/>
        <v>3</v>
      </c>
      <c r="X1941" s="117" t="str">
        <f t="shared" si="183"/>
        <v>OK</v>
      </c>
      <c r="Y1941" s="117" t="str">
        <f t="shared" si="184"/>
        <v>keine</v>
      </c>
      <c r="Z1941" s="117" t="str">
        <f t="shared" si="185"/>
        <v>OK</v>
      </c>
    </row>
    <row r="1942" spans="1:26" s="115" customFormat="1" ht="12.75" hidden="1" customHeight="1" x14ac:dyDescent="0.35">
      <c r="A1942" s="29" t="s">
        <v>4170</v>
      </c>
      <c r="B1942" s="1" t="s">
        <v>988</v>
      </c>
      <c r="C1942" s="29" t="s">
        <v>3</v>
      </c>
      <c r="D1942" s="29" t="s">
        <v>3</v>
      </c>
      <c r="E1942" s="29" t="s">
        <v>2</v>
      </c>
      <c r="F1942" s="29" t="s">
        <v>2</v>
      </c>
      <c r="G1942" s="29" t="s">
        <v>2</v>
      </c>
      <c r="H1942" s="29" t="s">
        <v>2</v>
      </c>
      <c r="I1942" s="133" t="s">
        <v>3</v>
      </c>
      <c r="J1942" s="134">
        <v>3</v>
      </c>
      <c r="K1942" s="29" t="s">
        <v>2</v>
      </c>
      <c r="L1942" s="29" t="s">
        <v>2</v>
      </c>
      <c r="M1942" s="29" t="s">
        <v>2</v>
      </c>
      <c r="N1942" s="29" t="s">
        <v>3</v>
      </c>
      <c r="O1942" s="1"/>
      <c r="P1942" s="29" t="s">
        <v>4</v>
      </c>
      <c r="Q1942" s="29"/>
      <c r="R1942" s="85" t="s">
        <v>2</v>
      </c>
      <c r="S1942" s="85" t="s">
        <v>2</v>
      </c>
      <c r="T1942" s="117" t="str">
        <f t="shared" si="180"/>
        <v>ja</v>
      </c>
      <c r="U1942" s="117" t="str">
        <f t="shared" si="181"/>
        <v>ja</v>
      </c>
      <c r="V1942" s="142" t="s">
        <v>4588</v>
      </c>
      <c r="W1942" s="118">
        <f t="shared" si="182"/>
        <v>3</v>
      </c>
      <c r="X1942" s="117" t="str">
        <f t="shared" si="183"/>
        <v>OK</v>
      </c>
      <c r="Y1942" s="117" t="str">
        <f t="shared" si="184"/>
        <v>keine</v>
      </c>
      <c r="Z1942" s="117" t="str">
        <f t="shared" si="185"/>
        <v>OK</v>
      </c>
    </row>
    <row r="1943" spans="1:26" s="115" customFormat="1" ht="12.75" hidden="1" customHeight="1" x14ac:dyDescent="0.35">
      <c r="A1943" s="29" t="s">
        <v>4171</v>
      </c>
      <c r="B1943" s="1" t="s">
        <v>720</v>
      </c>
      <c r="C1943" s="29" t="s">
        <v>3</v>
      </c>
      <c r="D1943" s="29" t="s">
        <v>3</v>
      </c>
      <c r="E1943" s="29" t="s">
        <v>2</v>
      </c>
      <c r="F1943" s="29" t="s">
        <v>2</v>
      </c>
      <c r="G1943" s="29" t="s">
        <v>2</v>
      </c>
      <c r="H1943" s="29" t="s">
        <v>2</v>
      </c>
      <c r="I1943" s="133" t="s">
        <v>3</v>
      </c>
      <c r="J1943" s="134">
        <v>3</v>
      </c>
      <c r="K1943" s="29" t="s">
        <v>2</v>
      </c>
      <c r="L1943" s="29" t="s">
        <v>2</v>
      </c>
      <c r="M1943" s="29" t="s">
        <v>2</v>
      </c>
      <c r="N1943" s="29" t="s">
        <v>3</v>
      </c>
      <c r="O1943" s="1"/>
      <c r="P1943" s="29" t="s">
        <v>4</v>
      </c>
      <c r="Q1943" s="29"/>
      <c r="R1943" s="85" t="s">
        <v>2</v>
      </c>
      <c r="S1943" s="85" t="s">
        <v>2</v>
      </c>
      <c r="T1943" s="117" t="str">
        <f t="shared" si="180"/>
        <v>ja</v>
      </c>
      <c r="U1943" s="117" t="str">
        <f t="shared" si="181"/>
        <v>ja</v>
      </c>
      <c r="V1943" s="142" t="s">
        <v>4588</v>
      </c>
      <c r="W1943" s="118">
        <f t="shared" si="182"/>
        <v>3</v>
      </c>
      <c r="X1943" s="117" t="str">
        <f t="shared" si="183"/>
        <v>OK</v>
      </c>
      <c r="Y1943" s="117" t="str">
        <f t="shared" si="184"/>
        <v>keine</v>
      </c>
      <c r="Z1943" s="117" t="str">
        <f t="shared" si="185"/>
        <v>OK</v>
      </c>
    </row>
    <row r="1944" spans="1:26" s="115" customFormat="1" ht="12.75" hidden="1" customHeight="1" x14ac:dyDescent="0.35">
      <c r="A1944" s="29" t="s">
        <v>4172</v>
      </c>
      <c r="B1944" s="1" t="s">
        <v>721</v>
      </c>
      <c r="C1944" s="29" t="s">
        <v>3</v>
      </c>
      <c r="D1944" s="29" t="s">
        <v>3</v>
      </c>
      <c r="E1944" s="29" t="s">
        <v>2</v>
      </c>
      <c r="F1944" s="29" t="s">
        <v>2</v>
      </c>
      <c r="G1944" s="29" t="s">
        <v>2</v>
      </c>
      <c r="H1944" s="29" t="s">
        <v>2</v>
      </c>
      <c r="I1944" s="133" t="s">
        <v>3</v>
      </c>
      <c r="J1944" s="134">
        <v>3</v>
      </c>
      <c r="K1944" s="29" t="s">
        <v>2</v>
      </c>
      <c r="L1944" s="29" t="s">
        <v>2</v>
      </c>
      <c r="M1944" s="29" t="s">
        <v>2</v>
      </c>
      <c r="N1944" s="29" t="s">
        <v>3</v>
      </c>
      <c r="O1944" s="1"/>
      <c r="P1944" s="29" t="s">
        <v>4</v>
      </c>
      <c r="Q1944" s="29"/>
      <c r="R1944" s="85" t="s">
        <v>2</v>
      </c>
      <c r="S1944" s="85" t="s">
        <v>2</v>
      </c>
      <c r="T1944" s="117" t="str">
        <f t="shared" si="180"/>
        <v>ja</v>
      </c>
      <c r="U1944" s="117" t="str">
        <f t="shared" si="181"/>
        <v>ja</v>
      </c>
      <c r="V1944" s="142" t="s">
        <v>4588</v>
      </c>
      <c r="W1944" s="118">
        <f t="shared" si="182"/>
        <v>3</v>
      </c>
      <c r="X1944" s="117" t="str">
        <f t="shared" si="183"/>
        <v>OK</v>
      </c>
      <c r="Y1944" s="117" t="str">
        <f t="shared" si="184"/>
        <v>keine</v>
      </c>
      <c r="Z1944" s="117" t="str">
        <f t="shared" si="185"/>
        <v>OK</v>
      </c>
    </row>
    <row r="1945" spans="1:26" s="115" customFormat="1" ht="12.75" hidden="1" customHeight="1" x14ac:dyDescent="0.35">
      <c r="A1945" s="29" t="s">
        <v>4173</v>
      </c>
      <c r="B1945" s="1" t="s">
        <v>1413</v>
      </c>
      <c r="C1945" s="29" t="s">
        <v>3</v>
      </c>
      <c r="D1945" s="29" t="s">
        <v>3</v>
      </c>
      <c r="E1945" s="29" t="s">
        <v>3</v>
      </c>
      <c r="F1945" s="29" t="s">
        <v>2</v>
      </c>
      <c r="G1945" s="29" t="s">
        <v>2</v>
      </c>
      <c r="H1945" s="29" t="s">
        <v>2</v>
      </c>
      <c r="I1945" s="133" t="s">
        <v>3</v>
      </c>
      <c r="J1945" s="134">
        <v>3</v>
      </c>
      <c r="K1945" s="29" t="s">
        <v>2</v>
      </c>
      <c r="L1945" s="29" t="s">
        <v>2</v>
      </c>
      <c r="M1945" s="29" t="s">
        <v>2</v>
      </c>
      <c r="N1945" s="29" t="s">
        <v>3</v>
      </c>
      <c r="O1945" s="1"/>
      <c r="P1945" s="29">
        <v>1192</v>
      </c>
      <c r="Q1945" s="29"/>
      <c r="R1945" s="85" t="s">
        <v>2</v>
      </c>
      <c r="S1945" s="85" t="s">
        <v>2</v>
      </c>
      <c r="T1945" s="117" t="str">
        <f t="shared" si="180"/>
        <v>ja</v>
      </c>
      <c r="U1945" s="117" t="str">
        <f t="shared" si="181"/>
        <v>ja</v>
      </c>
      <c r="V1945" s="142" t="s">
        <v>4588</v>
      </c>
      <c r="W1945" s="118">
        <f t="shared" si="182"/>
        <v>3</v>
      </c>
      <c r="X1945" s="117" t="str">
        <f t="shared" si="183"/>
        <v>OK</v>
      </c>
      <c r="Y1945" s="117">
        <f t="shared" si="184"/>
        <v>1192</v>
      </c>
      <c r="Z1945" s="117" t="str">
        <f t="shared" si="185"/>
        <v>OK</v>
      </c>
    </row>
    <row r="1946" spans="1:26" s="115" customFormat="1" ht="12.75" hidden="1" customHeight="1" x14ac:dyDescent="0.35">
      <c r="A1946" s="29" t="s">
        <v>4174</v>
      </c>
      <c r="B1946" s="1" t="s">
        <v>1414</v>
      </c>
      <c r="C1946" s="29" t="s">
        <v>3</v>
      </c>
      <c r="D1946" s="29" t="s">
        <v>3</v>
      </c>
      <c r="E1946" s="29" t="s">
        <v>3</v>
      </c>
      <c r="F1946" s="29" t="s">
        <v>2</v>
      </c>
      <c r="G1946" s="29" t="s">
        <v>2</v>
      </c>
      <c r="H1946" s="29" t="s">
        <v>2</v>
      </c>
      <c r="I1946" s="133" t="s">
        <v>3</v>
      </c>
      <c r="J1946" s="134">
        <v>3</v>
      </c>
      <c r="K1946" s="29" t="s">
        <v>2</v>
      </c>
      <c r="L1946" s="29" t="s">
        <v>2</v>
      </c>
      <c r="M1946" s="29" t="s">
        <v>2</v>
      </c>
      <c r="N1946" s="29" t="s">
        <v>3</v>
      </c>
      <c r="O1946" s="1"/>
      <c r="P1946" s="29">
        <v>1192</v>
      </c>
      <c r="Q1946" s="29"/>
      <c r="R1946" s="85" t="s">
        <v>2</v>
      </c>
      <c r="S1946" s="85" t="s">
        <v>2</v>
      </c>
      <c r="T1946" s="117" t="str">
        <f t="shared" si="180"/>
        <v>ja</v>
      </c>
      <c r="U1946" s="117" t="str">
        <f t="shared" si="181"/>
        <v>ja</v>
      </c>
      <c r="V1946" s="142" t="s">
        <v>4588</v>
      </c>
      <c r="W1946" s="118">
        <f t="shared" si="182"/>
        <v>3</v>
      </c>
      <c r="X1946" s="117" t="str">
        <f t="shared" si="183"/>
        <v>OK</v>
      </c>
      <c r="Y1946" s="117">
        <f t="shared" si="184"/>
        <v>1192</v>
      </c>
      <c r="Z1946" s="117" t="str">
        <f t="shared" si="185"/>
        <v>OK</v>
      </c>
    </row>
    <row r="1947" spans="1:26" s="115" customFormat="1" ht="12.75" hidden="1" customHeight="1" x14ac:dyDescent="0.35">
      <c r="A1947" s="29" t="s">
        <v>4175</v>
      </c>
      <c r="B1947" s="1" t="s">
        <v>137</v>
      </c>
      <c r="C1947" s="29" t="s">
        <v>3</v>
      </c>
      <c r="D1947" s="29" t="s">
        <v>3</v>
      </c>
      <c r="E1947" s="29" t="s">
        <v>2</v>
      </c>
      <c r="F1947" s="29" t="s">
        <v>2</v>
      </c>
      <c r="G1947" s="29" t="s">
        <v>2</v>
      </c>
      <c r="H1947" s="29" t="s">
        <v>2</v>
      </c>
      <c r="I1947" s="29" t="s">
        <v>3</v>
      </c>
      <c r="J1947" s="30">
        <v>1</v>
      </c>
      <c r="K1947" s="29" t="s">
        <v>2</v>
      </c>
      <c r="L1947" s="29" t="s">
        <v>2</v>
      </c>
      <c r="M1947" s="29" t="s">
        <v>2</v>
      </c>
      <c r="N1947" s="29" t="s">
        <v>3</v>
      </c>
      <c r="O1947" s="1"/>
      <c r="P1947" s="29" t="s">
        <v>4</v>
      </c>
      <c r="Q1947" s="29"/>
      <c r="R1947" s="85" t="s">
        <v>3</v>
      </c>
      <c r="S1947" s="85" t="s">
        <v>3</v>
      </c>
      <c r="T1947" s="117" t="str">
        <f t="shared" si="180"/>
        <v>ja</v>
      </c>
      <c r="U1947" s="117" t="str">
        <f t="shared" si="181"/>
        <v>ja</v>
      </c>
      <c r="V1947" s="142" t="s">
        <v>4576</v>
      </c>
      <c r="W1947" s="118">
        <f t="shared" si="182"/>
        <v>1</v>
      </c>
      <c r="X1947" s="117" t="str">
        <f t="shared" si="183"/>
        <v>OK</v>
      </c>
      <c r="Y1947" s="117" t="str">
        <f t="shared" si="184"/>
        <v>keine</v>
      </c>
      <c r="Z1947" s="117" t="str">
        <f t="shared" si="185"/>
        <v>OK</v>
      </c>
    </row>
    <row r="1948" spans="1:26" s="115" customFormat="1" ht="12.75" hidden="1" customHeight="1" x14ac:dyDescent="0.35">
      <c r="A1948" s="29" t="s">
        <v>4176</v>
      </c>
      <c r="B1948" s="1" t="s">
        <v>1887</v>
      </c>
      <c r="C1948" s="29" t="s">
        <v>3</v>
      </c>
      <c r="D1948" s="29" t="s">
        <v>3</v>
      </c>
      <c r="E1948" s="29" t="s">
        <v>2</v>
      </c>
      <c r="F1948" s="29" t="s">
        <v>2</v>
      </c>
      <c r="G1948" s="29" t="s">
        <v>2</v>
      </c>
      <c r="H1948" s="29" t="s">
        <v>2</v>
      </c>
      <c r="I1948" s="29" t="s">
        <v>3</v>
      </c>
      <c r="J1948" s="30">
        <v>3</v>
      </c>
      <c r="K1948" s="29" t="s">
        <v>2</v>
      </c>
      <c r="L1948" s="29" t="s">
        <v>2</v>
      </c>
      <c r="M1948" s="29" t="s">
        <v>2</v>
      </c>
      <c r="N1948" s="29" t="s">
        <v>3</v>
      </c>
      <c r="O1948" s="1"/>
      <c r="P1948" s="29">
        <v>1198</v>
      </c>
      <c r="Q1948" s="29"/>
      <c r="R1948" s="85" t="s">
        <v>3</v>
      </c>
      <c r="S1948" s="85" t="s">
        <v>3</v>
      </c>
      <c r="T1948" s="117" t="str">
        <f t="shared" si="180"/>
        <v>ja</v>
      </c>
      <c r="U1948" s="117" t="str">
        <f t="shared" si="181"/>
        <v>ja</v>
      </c>
      <c r="V1948" s="142" t="s">
        <v>4622</v>
      </c>
      <c r="W1948" s="118">
        <f t="shared" si="182"/>
        <v>3</v>
      </c>
      <c r="X1948" s="117" t="str">
        <f t="shared" si="183"/>
        <v>OK</v>
      </c>
      <c r="Y1948" s="117">
        <f t="shared" si="184"/>
        <v>1198</v>
      </c>
      <c r="Z1948" s="117" t="str">
        <f t="shared" si="185"/>
        <v>OK</v>
      </c>
    </row>
    <row r="1949" spans="1:26" s="115" customFormat="1" ht="12.75" hidden="1" customHeight="1" x14ac:dyDescent="0.35">
      <c r="A1949" s="29" t="s">
        <v>4177</v>
      </c>
      <c r="B1949" s="1" t="s">
        <v>138</v>
      </c>
      <c r="C1949" s="29" t="s">
        <v>3</v>
      </c>
      <c r="D1949" s="29" t="s">
        <v>3</v>
      </c>
      <c r="E1949" s="29" t="s">
        <v>2</v>
      </c>
      <c r="F1949" s="29" t="s">
        <v>2</v>
      </c>
      <c r="G1949" s="29" t="s">
        <v>2</v>
      </c>
      <c r="H1949" s="29" t="s">
        <v>2</v>
      </c>
      <c r="I1949" s="29" t="s">
        <v>3</v>
      </c>
      <c r="J1949" s="30">
        <v>1</v>
      </c>
      <c r="K1949" s="29" t="s">
        <v>2</v>
      </c>
      <c r="L1949" s="29" t="s">
        <v>2</v>
      </c>
      <c r="M1949" s="29" t="s">
        <v>2</v>
      </c>
      <c r="N1949" s="29" t="s">
        <v>3</v>
      </c>
      <c r="O1949" s="1"/>
      <c r="P1949" s="29" t="s">
        <v>4</v>
      </c>
      <c r="Q1949" s="29"/>
      <c r="R1949" s="85" t="s">
        <v>3</v>
      </c>
      <c r="S1949" s="85" t="s">
        <v>3</v>
      </c>
      <c r="T1949" s="117" t="str">
        <f t="shared" si="180"/>
        <v>ja</v>
      </c>
      <c r="U1949" s="117" t="str">
        <f t="shared" si="181"/>
        <v>ja</v>
      </c>
      <c r="V1949" s="142" t="s">
        <v>4576</v>
      </c>
      <c r="W1949" s="118">
        <f t="shared" si="182"/>
        <v>1</v>
      </c>
      <c r="X1949" s="117" t="str">
        <f t="shared" si="183"/>
        <v>OK</v>
      </c>
      <c r="Y1949" s="117" t="str">
        <f t="shared" si="184"/>
        <v>keine</v>
      </c>
      <c r="Z1949" s="117" t="str">
        <f t="shared" si="185"/>
        <v>OK</v>
      </c>
    </row>
    <row r="1950" spans="1:26" s="115" customFormat="1" ht="12.75" hidden="1" customHeight="1" x14ac:dyDescent="0.35">
      <c r="A1950" s="29" t="s">
        <v>4178</v>
      </c>
      <c r="B1950" s="1" t="s">
        <v>1836</v>
      </c>
      <c r="C1950" s="29" t="s">
        <v>2</v>
      </c>
      <c r="D1950" s="29" t="s">
        <v>2</v>
      </c>
      <c r="E1950" s="29" t="s">
        <v>2</v>
      </c>
      <c r="F1950" s="29" t="s">
        <v>2</v>
      </c>
      <c r="G1950" s="29" t="s">
        <v>2</v>
      </c>
      <c r="H1950" s="29" t="s">
        <v>3</v>
      </c>
      <c r="I1950" s="29" t="s">
        <v>2</v>
      </c>
      <c r="J1950" s="30" t="s">
        <v>2</v>
      </c>
      <c r="K1950" s="29" t="s">
        <v>2</v>
      </c>
      <c r="L1950" s="29" t="s">
        <v>2</v>
      </c>
      <c r="M1950" s="29" t="s">
        <v>2</v>
      </c>
      <c r="N1950" s="29" t="s">
        <v>2</v>
      </c>
      <c r="O1950" s="1" t="s">
        <v>2411</v>
      </c>
      <c r="P1950" s="29" t="s">
        <v>59</v>
      </c>
      <c r="Q1950" s="29"/>
      <c r="R1950" s="85" t="s">
        <v>2</v>
      </c>
      <c r="S1950" s="85" t="s">
        <v>2</v>
      </c>
      <c r="T1950" s="117" t="str">
        <f t="shared" si="180"/>
        <v>ja</v>
      </c>
      <c r="U1950" s="117" t="str">
        <f t="shared" si="181"/>
        <v>nein</v>
      </c>
      <c r="V1950" s="142" t="s">
        <v>2411</v>
      </c>
      <c r="W1950" s="118" t="str">
        <f t="shared" si="182"/>
        <v>nein</v>
      </c>
      <c r="X1950" s="117" t="str">
        <f t="shared" si="183"/>
        <v>OK</v>
      </c>
      <c r="Y1950" s="117" t="str">
        <f t="shared" si="184"/>
        <v>nicht FK (Vereins-RS)</v>
      </c>
      <c r="Z1950" s="117" t="str">
        <f t="shared" si="185"/>
        <v>OK</v>
      </c>
    </row>
    <row r="1951" spans="1:26" s="115" customFormat="1" ht="12.75" hidden="1" customHeight="1" x14ac:dyDescent="0.35">
      <c r="A1951" s="29" t="s">
        <v>4179</v>
      </c>
      <c r="B1951" s="1" t="s">
        <v>1232</v>
      </c>
      <c r="C1951" s="29" t="s">
        <v>3</v>
      </c>
      <c r="D1951" s="29" t="s">
        <v>3</v>
      </c>
      <c r="E1951" s="29" t="s">
        <v>2</v>
      </c>
      <c r="F1951" s="29" t="s">
        <v>2</v>
      </c>
      <c r="G1951" s="29" t="s">
        <v>2</v>
      </c>
      <c r="H1951" s="29" t="s">
        <v>2</v>
      </c>
      <c r="I1951" s="29" t="s">
        <v>3</v>
      </c>
      <c r="J1951" s="30">
        <v>2</v>
      </c>
      <c r="K1951" s="29" t="s">
        <v>2</v>
      </c>
      <c r="L1951" s="29" t="s">
        <v>2</v>
      </c>
      <c r="M1951" s="29" t="s">
        <v>2</v>
      </c>
      <c r="N1951" s="29" t="s">
        <v>3</v>
      </c>
      <c r="O1951" s="1"/>
      <c r="P1951" s="29" t="s">
        <v>4</v>
      </c>
      <c r="Q1951" s="29"/>
      <c r="R1951" s="85" t="s">
        <v>3</v>
      </c>
      <c r="S1951" s="85" t="s">
        <v>3</v>
      </c>
      <c r="T1951" s="117" t="str">
        <f t="shared" si="180"/>
        <v>ja</v>
      </c>
      <c r="U1951" s="117" t="str">
        <f t="shared" si="181"/>
        <v>ja</v>
      </c>
      <c r="V1951" s="142" t="s">
        <v>4577</v>
      </c>
      <c r="W1951" s="118">
        <f t="shared" si="182"/>
        <v>2</v>
      </c>
      <c r="X1951" s="117" t="str">
        <f t="shared" si="183"/>
        <v>OK</v>
      </c>
      <c r="Y1951" s="117" t="str">
        <f t="shared" si="184"/>
        <v>keine</v>
      </c>
      <c r="Z1951" s="117" t="str">
        <f t="shared" si="185"/>
        <v>OK</v>
      </c>
    </row>
    <row r="1952" spans="1:26" s="115" customFormat="1" ht="12.75" hidden="1" customHeight="1" x14ac:dyDescent="0.35">
      <c r="A1952" s="29" t="s">
        <v>4180</v>
      </c>
      <c r="B1952" s="1" t="s">
        <v>1233</v>
      </c>
      <c r="C1952" s="29" t="s">
        <v>3</v>
      </c>
      <c r="D1952" s="29" t="s">
        <v>3</v>
      </c>
      <c r="E1952" s="29" t="s">
        <v>2</v>
      </c>
      <c r="F1952" s="29" t="s">
        <v>2</v>
      </c>
      <c r="G1952" s="29" t="s">
        <v>2</v>
      </c>
      <c r="H1952" s="29" t="s">
        <v>2</v>
      </c>
      <c r="I1952" s="29" t="s">
        <v>3</v>
      </c>
      <c r="J1952" s="30">
        <v>2</v>
      </c>
      <c r="K1952" s="29" t="s">
        <v>2</v>
      </c>
      <c r="L1952" s="29" t="s">
        <v>2</v>
      </c>
      <c r="M1952" s="29" t="s">
        <v>2</v>
      </c>
      <c r="N1952" s="29" t="s">
        <v>3</v>
      </c>
      <c r="O1952" s="1"/>
      <c r="P1952" s="29" t="s">
        <v>4</v>
      </c>
      <c r="Q1952" s="29"/>
      <c r="R1952" s="85" t="s">
        <v>3</v>
      </c>
      <c r="S1952" s="85" t="s">
        <v>3</v>
      </c>
      <c r="T1952" s="117" t="str">
        <f t="shared" si="180"/>
        <v>ja</v>
      </c>
      <c r="U1952" s="117" t="str">
        <f t="shared" si="181"/>
        <v>ja</v>
      </c>
      <c r="V1952" s="142" t="s">
        <v>4577</v>
      </c>
      <c r="W1952" s="118">
        <f t="shared" si="182"/>
        <v>2</v>
      </c>
      <c r="X1952" s="117" t="str">
        <f t="shared" si="183"/>
        <v>OK</v>
      </c>
      <c r="Y1952" s="117" t="str">
        <f t="shared" si="184"/>
        <v>keine</v>
      </c>
      <c r="Z1952" s="117" t="str">
        <f t="shared" si="185"/>
        <v>OK</v>
      </c>
    </row>
    <row r="1953" spans="1:26" s="115" customFormat="1" ht="12.75" hidden="1" customHeight="1" x14ac:dyDescent="0.35">
      <c r="A1953" s="29" t="s">
        <v>4181</v>
      </c>
      <c r="B1953" s="1" t="s">
        <v>767</v>
      </c>
      <c r="C1953" s="29" t="s">
        <v>3</v>
      </c>
      <c r="D1953" s="29" t="s">
        <v>3</v>
      </c>
      <c r="E1953" s="29" t="s">
        <v>2</v>
      </c>
      <c r="F1953" s="29" t="s">
        <v>2</v>
      </c>
      <c r="G1953" s="29" t="s">
        <v>2</v>
      </c>
      <c r="H1953" s="29" t="s">
        <v>2</v>
      </c>
      <c r="I1953" s="29" t="s">
        <v>3</v>
      </c>
      <c r="J1953" s="30">
        <v>2</v>
      </c>
      <c r="K1953" s="29" t="s">
        <v>2</v>
      </c>
      <c r="L1953" s="29" t="s">
        <v>2</v>
      </c>
      <c r="M1953" s="29" t="s">
        <v>2</v>
      </c>
      <c r="N1953" s="29" t="s">
        <v>3</v>
      </c>
      <c r="O1953" s="1"/>
      <c r="P1953" s="29" t="s">
        <v>4</v>
      </c>
      <c r="Q1953" s="29"/>
      <c r="R1953" s="85" t="s">
        <v>2</v>
      </c>
      <c r="S1953" s="85" t="s">
        <v>2</v>
      </c>
      <c r="T1953" s="117" t="str">
        <f t="shared" si="180"/>
        <v>ja</v>
      </c>
      <c r="U1953" s="117" t="str">
        <f t="shared" si="181"/>
        <v>ja</v>
      </c>
      <c r="V1953" s="142" t="s">
        <v>4605</v>
      </c>
      <c r="W1953" s="118">
        <f t="shared" si="182"/>
        <v>2</v>
      </c>
      <c r="X1953" s="117" t="str">
        <f t="shared" si="183"/>
        <v>OK</v>
      </c>
      <c r="Y1953" s="117" t="str">
        <f t="shared" si="184"/>
        <v>keine</v>
      </c>
      <c r="Z1953" s="117" t="str">
        <f t="shared" si="185"/>
        <v>OK</v>
      </c>
    </row>
    <row r="1954" spans="1:26" s="115" customFormat="1" ht="12.75" hidden="1" customHeight="1" x14ac:dyDescent="0.35">
      <c r="A1954" s="29" t="s">
        <v>4182</v>
      </c>
      <c r="B1954" s="1" t="s">
        <v>768</v>
      </c>
      <c r="C1954" s="29" t="s">
        <v>3</v>
      </c>
      <c r="D1954" s="29" t="s">
        <v>3</v>
      </c>
      <c r="E1954" s="29" t="s">
        <v>2</v>
      </c>
      <c r="F1954" s="29" t="s">
        <v>2</v>
      </c>
      <c r="G1954" s="29" t="s">
        <v>2</v>
      </c>
      <c r="H1954" s="29" t="s">
        <v>2</v>
      </c>
      <c r="I1954" s="29" t="s">
        <v>3</v>
      </c>
      <c r="J1954" s="30">
        <v>2</v>
      </c>
      <c r="K1954" s="29" t="s">
        <v>2</v>
      </c>
      <c r="L1954" s="29" t="s">
        <v>2</v>
      </c>
      <c r="M1954" s="29" t="s">
        <v>2</v>
      </c>
      <c r="N1954" s="29" t="s">
        <v>3</v>
      </c>
      <c r="O1954" s="1"/>
      <c r="P1954" s="29" t="s">
        <v>4</v>
      </c>
      <c r="Q1954" s="29"/>
      <c r="R1954" s="85" t="s">
        <v>2</v>
      </c>
      <c r="S1954" s="85" t="s">
        <v>2</v>
      </c>
      <c r="T1954" s="117" t="str">
        <f t="shared" si="180"/>
        <v>ja</v>
      </c>
      <c r="U1954" s="117" t="str">
        <f t="shared" si="181"/>
        <v>ja</v>
      </c>
      <c r="V1954" s="142" t="s">
        <v>4605</v>
      </c>
      <c r="W1954" s="118">
        <f t="shared" si="182"/>
        <v>2</v>
      </c>
      <c r="X1954" s="117" t="str">
        <f t="shared" si="183"/>
        <v>OK</v>
      </c>
      <c r="Y1954" s="117" t="str">
        <f t="shared" si="184"/>
        <v>keine</v>
      </c>
      <c r="Z1954" s="117" t="str">
        <f t="shared" si="185"/>
        <v>OK</v>
      </c>
    </row>
    <row r="1955" spans="1:26" s="115" customFormat="1" ht="12.75" hidden="1" customHeight="1" x14ac:dyDescent="0.35">
      <c r="A1955" s="29" t="s">
        <v>4183</v>
      </c>
      <c r="B1955" s="1" t="s">
        <v>1382</v>
      </c>
      <c r="C1955" s="29" t="s">
        <v>3</v>
      </c>
      <c r="D1955" s="29" t="s">
        <v>3</v>
      </c>
      <c r="E1955" s="29" t="s">
        <v>2</v>
      </c>
      <c r="F1955" s="29" t="s">
        <v>2</v>
      </c>
      <c r="G1955" s="29" t="s">
        <v>2</v>
      </c>
      <c r="H1955" s="29" t="s">
        <v>2</v>
      </c>
      <c r="I1955" s="29" t="s">
        <v>3</v>
      </c>
      <c r="J1955" s="30">
        <v>2</v>
      </c>
      <c r="K1955" s="29" t="s">
        <v>2</v>
      </c>
      <c r="L1955" s="29" t="s">
        <v>2</v>
      </c>
      <c r="M1955" s="29" t="s">
        <v>2</v>
      </c>
      <c r="N1955" s="29" t="s">
        <v>3</v>
      </c>
      <c r="O1955" s="1"/>
      <c r="P1955" s="29" t="s">
        <v>4</v>
      </c>
      <c r="Q1955" s="29"/>
      <c r="R1955" s="85" t="s">
        <v>3</v>
      </c>
      <c r="S1955" s="85" t="s">
        <v>3</v>
      </c>
      <c r="T1955" s="117" t="str">
        <f t="shared" si="180"/>
        <v>ja</v>
      </c>
      <c r="U1955" s="117" t="str">
        <f t="shared" si="181"/>
        <v>ja</v>
      </c>
      <c r="V1955" s="142" t="s">
        <v>4577</v>
      </c>
      <c r="W1955" s="118">
        <f t="shared" si="182"/>
        <v>2</v>
      </c>
      <c r="X1955" s="117" t="str">
        <f t="shared" si="183"/>
        <v>OK</v>
      </c>
      <c r="Y1955" s="117" t="str">
        <f t="shared" si="184"/>
        <v>keine</v>
      </c>
      <c r="Z1955" s="117" t="str">
        <f t="shared" si="185"/>
        <v>OK</v>
      </c>
    </row>
    <row r="1956" spans="1:26" s="115" customFormat="1" ht="12.75" hidden="1" customHeight="1" x14ac:dyDescent="0.35">
      <c r="A1956" s="29" t="s">
        <v>4184</v>
      </c>
      <c r="B1956" s="1" t="s">
        <v>401</v>
      </c>
      <c r="C1956" s="29" t="s">
        <v>3</v>
      </c>
      <c r="D1956" s="29" t="s">
        <v>3</v>
      </c>
      <c r="E1956" s="29" t="s">
        <v>2</v>
      </c>
      <c r="F1956" s="29" t="s">
        <v>2</v>
      </c>
      <c r="G1956" s="29" t="s">
        <v>2</v>
      </c>
      <c r="H1956" s="29" t="s">
        <v>2</v>
      </c>
      <c r="I1956" s="29" t="s">
        <v>3</v>
      </c>
      <c r="J1956" s="30">
        <v>1</v>
      </c>
      <c r="K1956" s="29" t="s">
        <v>2</v>
      </c>
      <c r="L1956" s="29" t="s">
        <v>2</v>
      </c>
      <c r="M1956" s="29" t="s">
        <v>2</v>
      </c>
      <c r="N1956" s="29" t="s">
        <v>3</v>
      </c>
      <c r="O1956" s="1"/>
      <c r="P1956" s="29" t="s">
        <v>4</v>
      </c>
      <c r="Q1956" s="29"/>
      <c r="R1956" s="85" t="s">
        <v>3</v>
      </c>
      <c r="S1956" s="85" t="s">
        <v>3</v>
      </c>
      <c r="T1956" s="117" t="str">
        <f t="shared" si="180"/>
        <v>ja</v>
      </c>
      <c r="U1956" s="117" t="str">
        <f t="shared" si="181"/>
        <v>ja</v>
      </c>
      <c r="V1956" s="142" t="s">
        <v>4576</v>
      </c>
      <c r="W1956" s="118">
        <f t="shared" si="182"/>
        <v>1</v>
      </c>
      <c r="X1956" s="117" t="str">
        <f t="shared" si="183"/>
        <v>OK</v>
      </c>
      <c r="Y1956" s="117" t="str">
        <f t="shared" si="184"/>
        <v>keine</v>
      </c>
      <c r="Z1956" s="117" t="str">
        <f t="shared" si="185"/>
        <v>OK</v>
      </c>
    </row>
    <row r="1957" spans="1:26" s="115" customFormat="1" ht="12.75" hidden="1" customHeight="1" x14ac:dyDescent="0.35">
      <c r="A1957" s="29" t="s">
        <v>4185</v>
      </c>
      <c r="B1957" s="1" t="s">
        <v>722</v>
      </c>
      <c r="C1957" s="29" t="s">
        <v>3</v>
      </c>
      <c r="D1957" s="29" t="s">
        <v>3</v>
      </c>
      <c r="E1957" s="29" t="s">
        <v>2</v>
      </c>
      <c r="F1957" s="29" t="s">
        <v>2</v>
      </c>
      <c r="G1957" s="29" t="s">
        <v>2</v>
      </c>
      <c r="H1957" s="29" t="s">
        <v>2</v>
      </c>
      <c r="I1957" s="29" t="s">
        <v>3</v>
      </c>
      <c r="J1957" s="30">
        <v>2</v>
      </c>
      <c r="K1957" s="29" t="s">
        <v>2</v>
      </c>
      <c r="L1957" s="29" t="s">
        <v>2</v>
      </c>
      <c r="M1957" s="29" t="s">
        <v>2</v>
      </c>
      <c r="N1957" s="29" t="s">
        <v>3</v>
      </c>
      <c r="O1957" s="1"/>
      <c r="P1957" s="29" t="s">
        <v>4</v>
      </c>
      <c r="Q1957" s="29"/>
      <c r="R1957" s="85" t="s">
        <v>2</v>
      </c>
      <c r="S1957" s="85" t="s">
        <v>2</v>
      </c>
      <c r="T1957" s="117" t="str">
        <f t="shared" si="180"/>
        <v>ja</v>
      </c>
      <c r="U1957" s="117" t="str">
        <f t="shared" si="181"/>
        <v>ja</v>
      </c>
      <c r="V1957" s="142" t="s">
        <v>4594</v>
      </c>
      <c r="W1957" s="118">
        <f t="shared" si="182"/>
        <v>2</v>
      </c>
      <c r="X1957" s="117" t="str">
        <f t="shared" si="183"/>
        <v>OK</v>
      </c>
      <c r="Y1957" s="117" t="str">
        <f t="shared" si="184"/>
        <v>keine</v>
      </c>
      <c r="Z1957" s="117" t="str">
        <f t="shared" si="185"/>
        <v>OK</v>
      </c>
    </row>
    <row r="1958" spans="1:26" s="115" customFormat="1" ht="12.75" hidden="1" customHeight="1" x14ac:dyDescent="0.35">
      <c r="A1958" s="29" t="s">
        <v>4186</v>
      </c>
      <c r="B1958" s="1" t="s">
        <v>402</v>
      </c>
      <c r="C1958" s="29" t="s">
        <v>3</v>
      </c>
      <c r="D1958" s="29" t="s">
        <v>3</v>
      </c>
      <c r="E1958" s="29" t="s">
        <v>2</v>
      </c>
      <c r="F1958" s="29" t="s">
        <v>2</v>
      </c>
      <c r="G1958" s="29" t="s">
        <v>2</v>
      </c>
      <c r="H1958" s="29" t="s">
        <v>2</v>
      </c>
      <c r="I1958" s="29" t="s">
        <v>3</v>
      </c>
      <c r="J1958" s="30">
        <v>1</v>
      </c>
      <c r="K1958" s="29" t="s">
        <v>2</v>
      </c>
      <c r="L1958" s="29" t="s">
        <v>2</v>
      </c>
      <c r="M1958" s="29" t="s">
        <v>2</v>
      </c>
      <c r="N1958" s="29" t="s">
        <v>3</v>
      </c>
      <c r="O1958" s="1"/>
      <c r="P1958" s="29" t="s">
        <v>4</v>
      </c>
      <c r="Q1958" s="29"/>
      <c r="R1958" s="85" t="s">
        <v>2</v>
      </c>
      <c r="S1958" s="85" t="s">
        <v>2</v>
      </c>
      <c r="T1958" s="117" t="str">
        <f t="shared" si="180"/>
        <v>ja</v>
      </c>
      <c r="U1958" s="117" t="str">
        <f t="shared" si="181"/>
        <v>ja</v>
      </c>
      <c r="V1958" s="142" t="s">
        <v>4576</v>
      </c>
      <c r="W1958" s="118">
        <f t="shared" si="182"/>
        <v>1</v>
      </c>
      <c r="X1958" s="117" t="str">
        <f t="shared" si="183"/>
        <v>OK</v>
      </c>
      <c r="Y1958" s="117" t="str">
        <f t="shared" si="184"/>
        <v>keine</v>
      </c>
      <c r="Z1958" s="117" t="str">
        <f t="shared" si="185"/>
        <v>OK</v>
      </c>
    </row>
    <row r="1959" spans="1:26" s="115" customFormat="1" ht="12.75" hidden="1" customHeight="1" x14ac:dyDescent="0.35">
      <c r="A1959" s="29" t="s">
        <v>4187</v>
      </c>
      <c r="B1959" s="1" t="s">
        <v>1489</v>
      </c>
      <c r="C1959" s="29" t="s">
        <v>3</v>
      </c>
      <c r="D1959" s="29" t="s">
        <v>3</v>
      </c>
      <c r="E1959" s="29" t="s">
        <v>2</v>
      </c>
      <c r="F1959" s="29" t="s">
        <v>2</v>
      </c>
      <c r="G1959" s="29" t="s">
        <v>2</v>
      </c>
      <c r="H1959" s="29" t="s">
        <v>2</v>
      </c>
      <c r="I1959" s="29" t="s">
        <v>3</v>
      </c>
      <c r="J1959" s="30">
        <v>1</v>
      </c>
      <c r="K1959" s="29" t="s">
        <v>2</v>
      </c>
      <c r="L1959" s="29" t="s">
        <v>2</v>
      </c>
      <c r="M1959" s="29" t="s">
        <v>2</v>
      </c>
      <c r="N1959" s="29" t="s">
        <v>3</v>
      </c>
      <c r="O1959" s="1"/>
      <c r="P1959" s="29">
        <v>300</v>
      </c>
      <c r="Q1959" s="29"/>
      <c r="R1959" s="85" t="s">
        <v>3</v>
      </c>
      <c r="S1959" s="85" t="s">
        <v>3</v>
      </c>
      <c r="T1959" s="117" t="str">
        <f t="shared" si="180"/>
        <v>ja</v>
      </c>
      <c r="U1959" s="117" t="str">
        <f t="shared" si="181"/>
        <v>ja</v>
      </c>
      <c r="V1959" s="142" t="s">
        <v>4598</v>
      </c>
      <c r="W1959" s="118">
        <f t="shared" si="182"/>
        <v>1</v>
      </c>
      <c r="X1959" s="117" t="str">
        <f t="shared" si="183"/>
        <v>OK</v>
      </c>
      <c r="Y1959" s="117">
        <f t="shared" si="184"/>
        <v>300</v>
      </c>
      <c r="Z1959" s="117" t="str">
        <f t="shared" si="185"/>
        <v>OK</v>
      </c>
    </row>
    <row r="1960" spans="1:26" s="115" customFormat="1" ht="12.75" hidden="1" customHeight="1" x14ac:dyDescent="0.35">
      <c r="A1960" s="29" t="s">
        <v>4188</v>
      </c>
      <c r="B1960" s="1" t="s">
        <v>1486</v>
      </c>
      <c r="C1960" s="29" t="s">
        <v>3</v>
      </c>
      <c r="D1960" s="29" t="s">
        <v>3</v>
      </c>
      <c r="E1960" s="29" t="s">
        <v>2</v>
      </c>
      <c r="F1960" s="29" t="s">
        <v>2</v>
      </c>
      <c r="G1960" s="29" t="s">
        <v>2</v>
      </c>
      <c r="H1960" s="29" t="s">
        <v>2</v>
      </c>
      <c r="I1960" s="133" t="s">
        <v>3</v>
      </c>
      <c r="J1960" s="134">
        <v>1</v>
      </c>
      <c r="K1960" s="29" t="s">
        <v>2</v>
      </c>
      <c r="L1960" s="29" t="s">
        <v>2</v>
      </c>
      <c r="M1960" s="29" t="s">
        <v>2</v>
      </c>
      <c r="N1960" s="29" t="s">
        <v>3</v>
      </c>
      <c r="O1960" s="1"/>
      <c r="P1960" s="29">
        <v>300</v>
      </c>
      <c r="Q1960" s="29"/>
      <c r="R1960" s="85" t="s">
        <v>2</v>
      </c>
      <c r="S1960" s="85" t="s">
        <v>2</v>
      </c>
      <c r="T1960" s="117" t="str">
        <f t="shared" si="180"/>
        <v>ja</v>
      </c>
      <c r="U1960" s="117" t="str">
        <f t="shared" si="181"/>
        <v>ja</v>
      </c>
      <c r="V1960" s="142" t="s">
        <v>4606</v>
      </c>
      <c r="W1960" s="118">
        <f t="shared" si="182"/>
        <v>1</v>
      </c>
      <c r="X1960" s="117" t="str">
        <f t="shared" si="183"/>
        <v>OK</v>
      </c>
      <c r="Y1960" s="117">
        <f t="shared" si="184"/>
        <v>300</v>
      </c>
      <c r="Z1960" s="117" t="str">
        <f t="shared" si="185"/>
        <v>OK</v>
      </c>
    </row>
    <row r="1961" spans="1:26" s="115" customFormat="1" ht="12.75" hidden="1" customHeight="1" x14ac:dyDescent="0.35">
      <c r="A1961" s="29" t="s">
        <v>4189</v>
      </c>
      <c r="B1961" s="1" t="s">
        <v>2024</v>
      </c>
      <c r="C1961" s="29" t="s">
        <v>3</v>
      </c>
      <c r="D1961" s="29" t="s">
        <v>3</v>
      </c>
      <c r="E1961" s="29" t="s">
        <v>2</v>
      </c>
      <c r="F1961" s="29" t="s">
        <v>2</v>
      </c>
      <c r="G1961" s="29" t="s">
        <v>2</v>
      </c>
      <c r="H1961" s="29" t="s">
        <v>2</v>
      </c>
      <c r="I1961" s="29" t="s">
        <v>3</v>
      </c>
      <c r="J1961" s="30">
        <v>1</v>
      </c>
      <c r="K1961" s="29" t="s">
        <v>2</v>
      </c>
      <c r="L1961" s="29" t="s">
        <v>2</v>
      </c>
      <c r="M1961" s="29" t="s">
        <v>2</v>
      </c>
      <c r="N1961" s="29" t="s">
        <v>3</v>
      </c>
      <c r="O1961" s="1"/>
      <c r="P1961" s="29" t="s">
        <v>4</v>
      </c>
      <c r="Q1961" s="29"/>
      <c r="R1961" s="85" t="s">
        <v>2</v>
      </c>
      <c r="S1961" s="85" t="s">
        <v>2</v>
      </c>
      <c r="T1961" s="117" t="str">
        <f t="shared" si="180"/>
        <v>ja</v>
      </c>
      <c r="U1961" s="117" t="str">
        <f t="shared" si="181"/>
        <v>ja</v>
      </c>
      <c r="V1961" s="142" t="s">
        <v>4575</v>
      </c>
      <c r="W1961" s="118">
        <f t="shared" si="182"/>
        <v>1</v>
      </c>
      <c r="X1961" s="117" t="str">
        <f t="shared" si="183"/>
        <v>OK</v>
      </c>
      <c r="Y1961" s="117" t="str">
        <f t="shared" si="184"/>
        <v>keine</v>
      </c>
      <c r="Z1961" s="117" t="str">
        <f t="shared" si="185"/>
        <v>OK</v>
      </c>
    </row>
    <row r="1962" spans="1:26" s="115" customFormat="1" ht="12.75" hidden="1" customHeight="1" x14ac:dyDescent="0.35">
      <c r="A1962" s="29" t="s">
        <v>4190</v>
      </c>
      <c r="B1962" s="1" t="s">
        <v>845</v>
      </c>
      <c r="C1962" s="29" t="s">
        <v>3</v>
      </c>
      <c r="D1962" s="29" t="s">
        <v>3</v>
      </c>
      <c r="E1962" s="29" t="s">
        <v>2</v>
      </c>
      <c r="F1962" s="29" t="s">
        <v>2</v>
      </c>
      <c r="G1962" s="29" t="s">
        <v>2</v>
      </c>
      <c r="H1962" s="29" t="s">
        <v>2</v>
      </c>
      <c r="I1962" s="29" t="s">
        <v>3</v>
      </c>
      <c r="J1962" s="30">
        <v>1</v>
      </c>
      <c r="K1962" s="29" t="s">
        <v>2</v>
      </c>
      <c r="L1962" s="29" t="s">
        <v>2</v>
      </c>
      <c r="M1962" s="29" t="s">
        <v>2</v>
      </c>
      <c r="N1962" s="29" t="s">
        <v>3</v>
      </c>
      <c r="O1962" s="1"/>
      <c r="P1962" s="29" t="s">
        <v>4</v>
      </c>
      <c r="Q1962" s="29"/>
      <c r="R1962" s="85" t="s">
        <v>3</v>
      </c>
      <c r="S1962" s="85" t="s">
        <v>3</v>
      </c>
      <c r="T1962" s="117" t="str">
        <f t="shared" si="180"/>
        <v>ja</v>
      </c>
      <c r="U1962" s="117" t="str">
        <f t="shared" si="181"/>
        <v>ja</v>
      </c>
      <c r="V1962" s="142" t="s">
        <v>4580</v>
      </c>
      <c r="W1962" s="118">
        <f t="shared" si="182"/>
        <v>1</v>
      </c>
      <c r="X1962" s="117" t="str">
        <f t="shared" si="183"/>
        <v>OK</v>
      </c>
      <c r="Y1962" s="117" t="str">
        <f t="shared" si="184"/>
        <v>keine</v>
      </c>
      <c r="Z1962" s="117" t="str">
        <f t="shared" si="185"/>
        <v>OK</v>
      </c>
    </row>
    <row r="1963" spans="1:26" s="115" customFormat="1" ht="12.75" hidden="1" customHeight="1" x14ac:dyDescent="0.35">
      <c r="A1963" s="29" t="s">
        <v>4191</v>
      </c>
      <c r="B1963" s="1" t="s">
        <v>1161</v>
      </c>
      <c r="C1963" s="29" t="s">
        <v>3</v>
      </c>
      <c r="D1963" s="29" t="s">
        <v>3</v>
      </c>
      <c r="E1963" s="29" t="s">
        <v>2</v>
      </c>
      <c r="F1963" s="29" t="s">
        <v>2</v>
      </c>
      <c r="G1963" s="29" t="s">
        <v>2</v>
      </c>
      <c r="H1963" s="29" t="s">
        <v>2</v>
      </c>
      <c r="I1963" s="29" t="s">
        <v>3</v>
      </c>
      <c r="J1963" s="30">
        <v>2</v>
      </c>
      <c r="K1963" s="29" t="s">
        <v>2</v>
      </c>
      <c r="L1963" s="29" t="s">
        <v>2</v>
      </c>
      <c r="M1963" s="29" t="s">
        <v>2</v>
      </c>
      <c r="N1963" s="29" t="s">
        <v>3</v>
      </c>
      <c r="O1963" s="1"/>
      <c r="P1963" s="29" t="s">
        <v>4</v>
      </c>
      <c r="Q1963" s="29"/>
      <c r="R1963" s="85" t="s">
        <v>3</v>
      </c>
      <c r="S1963" s="85" t="s">
        <v>3</v>
      </c>
      <c r="T1963" s="117" t="str">
        <f t="shared" si="180"/>
        <v>ja</v>
      </c>
      <c r="U1963" s="117" t="str">
        <f t="shared" si="181"/>
        <v>ja</v>
      </c>
      <c r="V1963" s="142" t="s">
        <v>4581</v>
      </c>
      <c r="W1963" s="118">
        <f t="shared" si="182"/>
        <v>2</v>
      </c>
      <c r="X1963" s="117" t="str">
        <f t="shared" si="183"/>
        <v>OK</v>
      </c>
      <c r="Y1963" s="117" t="str">
        <f t="shared" si="184"/>
        <v>keine</v>
      </c>
      <c r="Z1963" s="117" t="str">
        <f t="shared" si="185"/>
        <v>OK</v>
      </c>
    </row>
    <row r="1964" spans="1:26" s="115" customFormat="1" ht="12.75" hidden="1" customHeight="1" x14ac:dyDescent="0.35">
      <c r="A1964" s="29" t="s">
        <v>4192</v>
      </c>
      <c r="B1964" s="1" t="s">
        <v>642</v>
      </c>
      <c r="C1964" s="29" t="s">
        <v>3</v>
      </c>
      <c r="D1964" s="29" t="s">
        <v>3</v>
      </c>
      <c r="E1964" s="29" t="s">
        <v>2</v>
      </c>
      <c r="F1964" s="29" t="s">
        <v>2</v>
      </c>
      <c r="G1964" s="29" t="s">
        <v>2</v>
      </c>
      <c r="H1964" s="29" t="s">
        <v>2</v>
      </c>
      <c r="I1964" s="29" t="s">
        <v>3</v>
      </c>
      <c r="J1964" s="30">
        <v>1</v>
      </c>
      <c r="K1964" s="29" t="s">
        <v>2</v>
      </c>
      <c r="L1964" s="29" t="s">
        <v>2</v>
      </c>
      <c r="M1964" s="29" t="s">
        <v>2</v>
      </c>
      <c r="N1964" s="29" t="s">
        <v>3</v>
      </c>
      <c r="O1964" s="1"/>
      <c r="P1964" s="29" t="s">
        <v>4</v>
      </c>
      <c r="Q1964" s="29"/>
      <c r="R1964" s="85" t="s">
        <v>3</v>
      </c>
      <c r="S1964" s="85" t="s">
        <v>3</v>
      </c>
      <c r="T1964" s="117" t="str">
        <f t="shared" si="180"/>
        <v>ja</v>
      </c>
      <c r="U1964" s="117" t="str">
        <f t="shared" si="181"/>
        <v>ja</v>
      </c>
      <c r="V1964" s="142" t="s">
        <v>4622</v>
      </c>
      <c r="W1964" s="118">
        <f t="shared" si="182"/>
        <v>1</v>
      </c>
      <c r="X1964" s="117" t="str">
        <f t="shared" si="183"/>
        <v>OK</v>
      </c>
      <c r="Y1964" s="117" t="str">
        <f t="shared" si="184"/>
        <v>keine</v>
      </c>
      <c r="Z1964" s="117" t="str">
        <f t="shared" si="185"/>
        <v>OK</v>
      </c>
    </row>
    <row r="1965" spans="1:26" s="115" customFormat="1" ht="12.75" hidden="1" customHeight="1" x14ac:dyDescent="0.35">
      <c r="A1965" s="29" t="s">
        <v>4193</v>
      </c>
      <c r="B1965" s="1" t="s">
        <v>789</v>
      </c>
      <c r="C1965" s="29" t="s">
        <v>3</v>
      </c>
      <c r="D1965" s="29" t="s">
        <v>3</v>
      </c>
      <c r="E1965" s="29" t="s">
        <v>2</v>
      </c>
      <c r="F1965" s="29" t="s">
        <v>2</v>
      </c>
      <c r="G1965" s="29" t="s">
        <v>2</v>
      </c>
      <c r="H1965" s="29" t="s">
        <v>2</v>
      </c>
      <c r="I1965" s="29" t="s">
        <v>3</v>
      </c>
      <c r="J1965" s="30">
        <v>2</v>
      </c>
      <c r="K1965" s="29" t="s">
        <v>2</v>
      </c>
      <c r="L1965" s="29" t="s">
        <v>2</v>
      </c>
      <c r="M1965" s="29" t="s">
        <v>2</v>
      </c>
      <c r="N1965" s="29" t="s">
        <v>3</v>
      </c>
      <c r="O1965" s="1"/>
      <c r="P1965" s="29" t="s">
        <v>4</v>
      </c>
      <c r="Q1965" s="29"/>
      <c r="R1965" s="85" t="s">
        <v>3</v>
      </c>
      <c r="S1965" s="85" t="s">
        <v>3</v>
      </c>
      <c r="T1965" s="117" t="str">
        <f t="shared" si="180"/>
        <v>ja</v>
      </c>
      <c r="U1965" s="117" t="str">
        <f t="shared" si="181"/>
        <v>ja</v>
      </c>
      <c r="V1965" s="142" t="s">
        <v>4581</v>
      </c>
      <c r="W1965" s="118">
        <f t="shared" si="182"/>
        <v>2</v>
      </c>
      <c r="X1965" s="117" t="str">
        <f t="shared" si="183"/>
        <v>OK</v>
      </c>
      <c r="Y1965" s="117" t="str">
        <f t="shared" si="184"/>
        <v>keine</v>
      </c>
      <c r="Z1965" s="117" t="str">
        <f t="shared" si="185"/>
        <v>OK</v>
      </c>
    </row>
    <row r="1966" spans="1:26" s="115" customFormat="1" ht="12.75" hidden="1" customHeight="1" x14ac:dyDescent="0.35">
      <c r="A1966" s="29" t="s">
        <v>4194</v>
      </c>
      <c r="B1966" s="1" t="s">
        <v>1405</v>
      </c>
      <c r="C1966" s="29" t="s">
        <v>3</v>
      </c>
      <c r="D1966" s="29" t="s">
        <v>3</v>
      </c>
      <c r="E1966" s="29" t="s">
        <v>2</v>
      </c>
      <c r="F1966" s="29" t="s">
        <v>2</v>
      </c>
      <c r="G1966" s="29" t="s">
        <v>2</v>
      </c>
      <c r="H1966" s="29" t="s">
        <v>2</v>
      </c>
      <c r="I1966" s="29" t="s">
        <v>3</v>
      </c>
      <c r="J1966" s="30">
        <v>1</v>
      </c>
      <c r="K1966" s="29" t="s">
        <v>2</v>
      </c>
      <c r="L1966" s="29" t="s">
        <v>2</v>
      </c>
      <c r="M1966" s="29" t="s">
        <v>2</v>
      </c>
      <c r="N1966" s="29" t="s">
        <v>3</v>
      </c>
      <c r="O1966" s="1"/>
      <c r="P1966" s="29" t="s">
        <v>4</v>
      </c>
      <c r="Q1966" s="29"/>
      <c r="R1966" s="85" t="s">
        <v>2</v>
      </c>
      <c r="S1966" s="85" t="s">
        <v>2</v>
      </c>
      <c r="T1966" s="117" t="str">
        <f t="shared" si="180"/>
        <v>ja</v>
      </c>
      <c r="U1966" s="117" t="str">
        <f t="shared" si="181"/>
        <v>ja</v>
      </c>
      <c r="V1966" s="142" t="s">
        <v>4608</v>
      </c>
      <c r="W1966" s="118">
        <f t="shared" si="182"/>
        <v>1</v>
      </c>
      <c r="X1966" s="117" t="str">
        <f t="shared" si="183"/>
        <v>OK</v>
      </c>
      <c r="Y1966" s="117" t="str">
        <f t="shared" si="184"/>
        <v>keine</v>
      </c>
      <c r="Z1966" s="117" t="str">
        <f t="shared" si="185"/>
        <v>OK</v>
      </c>
    </row>
    <row r="1967" spans="1:26" s="115" customFormat="1" ht="12.75" hidden="1" customHeight="1" x14ac:dyDescent="0.35">
      <c r="A1967" s="29" t="s">
        <v>4195</v>
      </c>
      <c r="B1967" s="1" t="s">
        <v>1045</v>
      </c>
      <c r="C1967" s="29" t="s">
        <v>3</v>
      </c>
      <c r="D1967" s="29" t="s">
        <v>3</v>
      </c>
      <c r="E1967" s="29" t="s">
        <v>2</v>
      </c>
      <c r="F1967" s="29" t="s">
        <v>2</v>
      </c>
      <c r="G1967" s="29" t="s">
        <v>2</v>
      </c>
      <c r="H1967" s="29" t="s">
        <v>2</v>
      </c>
      <c r="I1967" s="133" t="s">
        <v>3</v>
      </c>
      <c r="J1967" s="134">
        <v>1</v>
      </c>
      <c r="K1967" s="29" t="s">
        <v>2</v>
      </c>
      <c r="L1967" s="29" t="s">
        <v>2</v>
      </c>
      <c r="M1967" s="29" t="s">
        <v>2</v>
      </c>
      <c r="N1967" s="29" t="s">
        <v>3</v>
      </c>
      <c r="O1967" s="1"/>
      <c r="P1967" s="29" t="s">
        <v>4</v>
      </c>
      <c r="Q1967" s="29"/>
      <c r="R1967" s="85" t="s">
        <v>2</v>
      </c>
      <c r="S1967" s="85" t="s">
        <v>2</v>
      </c>
      <c r="T1967" s="117" t="str">
        <f t="shared" si="180"/>
        <v>ja</v>
      </c>
      <c r="U1967" s="117" t="str">
        <f t="shared" si="181"/>
        <v>ja</v>
      </c>
      <c r="V1967" s="142" t="s">
        <v>4606</v>
      </c>
      <c r="W1967" s="118">
        <f t="shared" si="182"/>
        <v>1</v>
      </c>
      <c r="X1967" s="117" t="str">
        <f t="shared" si="183"/>
        <v>OK</v>
      </c>
      <c r="Y1967" s="117" t="str">
        <f t="shared" si="184"/>
        <v>keine</v>
      </c>
      <c r="Z1967" s="117" t="str">
        <f t="shared" si="185"/>
        <v>OK</v>
      </c>
    </row>
    <row r="1968" spans="1:26" s="115" customFormat="1" ht="12.75" hidden="1" customHeight="1" x14ac:dyDescent="0.35">
      <c r="A1968" s="29" t="s">
        <v>2278</v>
      </c>
      <c r="B1968" s="1" t="s">
        <v>2277</v>
      </c>
      <c r="C1968" s="29" t="s">
        <v>3</v>
      </c>
      <c r="D1968" s="29" t="s">
        <v>3</v>
      </c>
      <c r="E1968" s="29" t="s">
        <v>2</v>
      </c>
      <c r="F1968" s="29" t="s">
        <v>2</v>
      </c>
      <c r="G1968" s="29" t="s">
        <v>2</v>
      </c>
      <c r="H1968" s="29" t="s">
        <v>2</v>
      </c>
      <c r="I1968" s="29" t="s">
        <v>3</v>
      </c>
      <c r="J1968" s="30">
        <v>1</v>
      </c>
      <c r="K1968" s="29" t="s">
        <v>2</v>
      </c>
      <c r="L1968" s="29" t="s">
        <v>2</v>
      </c>
      <c r="M1968" s="29" t="s">
        <v>2</v>
      </c>
      <c r="N1968" s="29" t="s">
        <v>3</v>
      </c>
      <c r="O1968" s="1"/>
      <c r="P1968" s="29" t="s">
        <v>4</v>
      </c>
      <c r="Q1968" s="29"/>
      <c r="R1968" s="85" t="s">
        <v>2</v>
      </c>
      <c r="S1968" s="85" t="s">
        <v>2</v>
      </c>
      <c r="T1968" s="117" t="str">
        <f t="shared" si="180"/>
        <v>ja</v>
      </c>
      <c r="U1968" s="117" t="str">
        <f t="shared" si="181"/>
        <v>ja</v>
      </c>
      <c r="V1968" s="142" t="s">
        <v>4580</v>
      </c>
      <c r="W1968" s="118">
        <f t="shared" si="182"/>
        <v>1</v>
      </c>
      <c r="X1968" s="117" t="str">
        <f t="shared" si="183"/>
        <v>OK</v>
      </c>
      <c r="Y1968" s="117" t="str">
        <f t="shared" si="184"/>
        <v>keine</v>
      </c>
      <c r="Z1968" s="117" t="str">
        <f t="shared" si="185"/>
        <v>OK</v>
      </c>
    </row>
    <row r="1969" spans="1:26" s="115" customFormat="1" ht="12.75" hidden="1" customHeight="1" x14ac:dyDescent="0.35">
      <c r="A1969" s="29" t="s">
        <v>4196</v>
      </c>
      <c r="B1969" s="1" t="s">
        <v>286</v>
      </c>
      <c r="C1969" s="29" t="s">
        <v>3</v>
      </c>
      <c r="D1969" s="29" t="s">
        <v>3</v>
      </c>
      <c r="E1969" s="29" t="s">
        <v>2</v>
      </c>
      <c r="F1969" s="29" t="s">
        <v>2</v>
      </c>
      <c r="G1969" s="29" t="s">
        <v>2</v>
      </c>
      <c r="H1969" s="29" t="s">
        <v>2</v>
      </c>
      <c r="I1969" s="133" t="s">
        <v>3</v>
      </c>
      <c r="J1969" s="134">
        <v>1</v>
      </c>
      <c r="K1969" s="29" t="s">
        <v>2</v>
      </c>
      <c r="L1969" s="29" t="s">
        <v>2</v>
      </c>
      <c r="M1969" s="29" t="s">
        <v>2</v>
      </c>
      <c r="N1969" s="29" t="s">
        <v>3</v>
      </c>
      <c r="O1969" s="1"/>
      <c r="P1969" s="29" t="s">
        <v>4</v>
      </c>
      <c r="Q1969" s="29"/>
      <c r="R1969" s="85" t="s">
        <v>2</v>
      </c>
      <c r="S1969" s="85" t="s">
        <v>2</v>
      </c>
      <c r="T1969" s="117" t="str">
        <f t="shared" si="180"/>
        <v>ja</v>
      </c>
      <c r="U1969" s="117" t="str">
        <f t="shared" si="181"/>
        <v>ja</v>
      </c>
      <c r="V1969" s="142" t="s">
        <v>4606</v>
      </c>
      <c r="W1969" s="118">
        <f t="shared" si="182"/>
        <v>1</v>
      </c>
      <c r="X1969" s="117" t="str">
        <f t="shared" si="183"/>
        <v>OK</v>
      </c>
      <c r="Y1969" s="117" t="str">
        <f t="shared" si="184"/>
        <v>keine</v>
      </c>
      <c r="Z1969" s="117" t="str">
        <f t="shared" si="185"/>
        <v>OK</v>
      </c>
    </row>
    <row r="1970" spans="1:26" s="115" customFormat="1" ht="12.75" hidden="1" customHeight="1" x14ac:dyDescent="0.35">
      <c r="A1970" s="29" t="s">
        <v>4197</v>
      </c>
      <c r="B1970" s="1" t="s">
        <v>119</v>
      </c>
      <c r="C1970" s="29" t="s">
        <v>3</v>
      </c>
      <c r="D1970" s="29" t="s">
        <v>3</v>
      </c>
      <c r="E1970" s="29" t="s">
        <v>2</v>
      </c>
      <c r="F1970" s="29" t="s">
        <v>2</v>
      </c>
      <c r="G1970" s="29" t="s">
        <v>2</v>
      </c>
      <c r="H1970" s="29" t="s">
        <v>2</v>
      </c>
      <c r="I1970" s="29" t="s">
        <v>3</v>
      </c>
      <c r="J1970" s="30">
        <v>1</v>
      </c>
      <c r="K1970" s="29" t="s">
        <v>2</v>
      </c>
      <c r="L1970" s="29" t="s">
        <v>2</v>
      </c>
      <c r="M1970" s="29" t="s">
        <v>2</v>
      </c>
      <c r="N1970" s="29" t="s">
        <v>3</v>
      </c>
      <c r="O1970" s="1"/>
      <c r="P1970" s="29" t="s">
        <v>4</v>
      </c>
      <c r="Q1970" s="29"/>
      <c r="R1970" s="85" t="s">
        <v>2</v>
      </c>
      <c r="S1970" s="85" t="s">
        <v>2</v>
      </c>
      <c r="T1970" s="117" t="str">
        <f t="shared" si="180"/>
        <v>ja</v>
      </c>
      <c r="U1970" s="117" t="str">
        <f t="shared" si="181"/>
        <v>ja</v>
      </c>
      <c r="V1970" s="142" t="s">
        <v>4576</v>
      </c>
      <c r="W1970" s="118">
        <f t="shared" si="182"/>
        <v>1</v>
      </c>
      <c r="X1970" s="117" t="str">
        <f t="shared" si="183"/>
        <v>OK</v>
      </c>
      <c r="Y1970" s="117" t="str">
        <f t="shared" si="184"/>
        <v>keine</v>
      </c>
      <c r="Z1970" s="117" t="str">
        <f t="shared" si="185"/>
        <v>OK</v>
      </c>
    </row>
    <row r="1971" spans="1:26" s="115" customFormat="1" ht="12.75" hidden="1" customHeight="1" x14ac:dyDescent="0.35">
      <c r="A1971" s="29" t="s">
        <v>4198</v>
      </c>
      <c r="B1971" s="1" t="s">
        <v>120</v>
      </c>
      <c r="C1971" s="29" t="s">
        <v>3</v>
      </c>
      <c r="D1971" s="29" t="s">
        <v>3</v>
      </c>
      <c r="E1971" s="29" t="s">
        <v>2</v>
      </c>
      <c r="F1971" s="29" t="s">
        <v>2</v>
      </c>
      <c r="G1971" s="29" t="s">
        <v>2</v>
      </c>
      <c r="H1971" s="29" t="s">
        <v>2</v>
      </c>
      <c r="I1971" s="29" t="s">
        <v>3</v>
      </c>
      <c r="J1971" s="30">
        <v>1</v>
      </c>
      <c r="K1971" s="29" t="s">
        <v>2</v>
      </c>
      <c r="L1971" s="29" t="s">
        <v>2</v>
      </c>
      <c r="M1971" s="29" t="s">
        <v>2</v>
      </c>
      <c r="N1971" s="29" t="s">
        <v>3</v>
      </c>
      <c r="O1971" s="1"/>
      <c r="P1971" s="29" t="s">
        <v>4</v>
      </c>
      <c r="Q1971" s="29"/>
      <c r="R1971" s="85" t="s">
        <v>2</v>
      </c>
      <c r="S1971" s="85" t="s">
        <v>2</v>
      </c>
      <c r="T1971" s="117" t="str">
        <f t="shared" si="180"/>
        <v>ja</v>
      </c>
      <c r="U1971" s="117" t="str">
        <f t="shared" si="181"/>
        <v>ja</v>
      </c>
      <c r="V1971" s="142" t="s">
        <v>4576</v>
      </c>
      <c r="W1971" s="118">
        <f t="shared" si="182"/>
        <v>1</v>
      </c>
      <c r="X1971" s="117" t="str">
        <f t="shared" si="183"/>
        <v>OK</v>
      </c>
      <c r="Y1971" s="117" t="str">
        <f t="shared" si="184"/>
        <v>keine</v>
      </c>
      <c r="Z1971" s="117" t="str">
        <f t="shared" si="185"/>
        <v>OK</v>
      </c>
    </row>
    <row r="1972" spans="1:26" s="115" customFormat="1" ht="12.75" hidden="1" customHeight="1" x14ac:dyDescent="0.35">
      <c r="A1972" s="29" t="s">
        <v>4199</v>
      </c>
      <c r="B1972" s="1" t="s">
        <v>139</v>
      </c>
      <c r="C1972" s="29" t="s">
        <v>3</v>
      </c>
      <c r="D1972" s="29" t="s">
        <v>3</v>
      </c>
      <c r="E1972" s="29" t="s">
        <v>2</v>
      </c>
      <c r="F1972" s="29" t="s">
        <v>2</v>
      </c>
      <c r="G1972" s="29" t="s">
        <v>2</v>
      </c>
      <c r="H1972" s="29" t="s">
        <v>2</v>
      </c>
      <c r="I1972" s="29" t="s">
        <v>3</v>
      </c>
      <c r="J1972" s="30">
        <v>1</v>
      </c>
      <c r="K1972" s="29" t="s">
        <v>2</v>
      </c>
      <c r="L1972" s="29" t="s">
        <v>2</v>
      </c>
      <c r="M1972" s="29" t="s">
        <v>2</v>
      </c>
      <c r="N1972" s="29" t="s">
        <v>3</v>
      </c>
      <c r="O1972" s="1"/>
      <c r="P1972" s="29" t="s">
        <v>4</v>
      </c>
      <c r="Q1972" s="29"/>
      <c r="R1972" s="85" t="s">
        <v>3</v>
      </c>
      <c r="S1972" s="85" t="s">
        <v>3</v>
      </c>
      <c r="T1972" s="117" t="str">
        <f t="shared" si="180"/>
        <v>ja</v>
      </c>
      <c r="U1972" s="117" t="str">
        <f t="shared" si="181"/>
        <v>ja</v>
      </c>
      <c r="V1972" s="142" t="s">
        <v>4576</v>
      </c>
      <c r="W1972" s="118">
        <f t="shared" si="182"/>
        <v>1</v>
      </c>
      <c r="X1972" s="117" t="str">
        <f t="shared" si="183"/>
        <v>OK</v>
      </c>
      <c r="Y1972" s="117" t="str">
        <f t="shared" si="184"/>
        <v>keine</v>
      </c>
      <c r="Z1972" s="117" t="str">
        <f t="shared" si="185"/>
        <v>OK</v>
      </c>
    </row>
    <row r="1973" spans="1:26" s="115" customFormat="1" ht="12.75" hidden="1" customHeight="1" x14ac:dyDescent="0.35">
      <c r="A1973" s="29" t="s">
        <v>4200</v>
      </c>
      <c r="B1973" s="1" t="s">
        <v>140</v>
      </c>
      <c r="C1973" s="29" t="s">
        <v>3</v>
      </c>
      <c r="D1973" s="29" t="s">
        <v>3</v>
      </c>
      <c r="E1973" s="29" t="s">
        <v>2</v>
      </c>
      <c r="F1973" s="29" t="s">
        <v>2</v>
      </c>
      <c r="G1973" s="29" t="s">
        <v>2</v>
      </c>
      <c r="H1973" s="29" t="s">
        <v>2</v>
      </c>
      <c r="I1973" s="29" t="s">
        <v>3</v>
      </c>
      <c r="J1973" s="30">
        <v>1</v>
      </c>
      <c r="K1973" s="29" t="s">
        <v>2</v>
      </c>
      <c r="L1973" s="29" t="s">
        <v>2</v>
      </c>
      <c r="M1973" s="29" t="s">
        <v>2</v>
      </c>
      <c r="N1973" s="29" t="s">
        <v>3</v>
      </c>
      <c r="O1973" s="1"/>
      <c r="P1973" s="29" t="s">
        <v>4</v>
      </c>
      <c r="Q1973" s="29"/>
      <c r="R1973" s="85" t="s">
        <v>2</v>
      </c>
      <c r="S1973" s="85" t="s">
        <v>2</v>
      </c>
      <c r="T1973" s="117" t="str">
        <f t="shared" si="180"/>
        <v>ja</v>
      </c>
      <c r="U1973" s="117" t="str">
        <f t="shared" si="181"/>
        <v>ja</v>
      </c>
      <c r="V1973" s="142" t="s">
        <v>4576</v>
      </c>
      <c r="W1973" s="118">
        <f t="shared" si="182"/>
        <v>1</v>
      </c>
      <c r="X1973" s="117" t="str">
        <f t="shared" si="183"/>
        <v>OK</v>
      </c>
      <c r="Y1973" s="117" t="str">
        <f t="shared" si="184"/>
        <v>keine</v>
      </c>
      <c r="Z1973" s="117" t="str">
        <f t="shared" si="185"/>
        <v>OK</v>
      </c>
    </row>
    <row r="1974" spans="1:26" s="115" customFormat="1" ht="12.75" hidden="1" customHeight="1" x14ac:dyDescent="0.35">
      <c r="A1974" s="29" t="s">
        <v>4201</v>
      </c>
      <c r="B1974" s="1" t="s">
        <v>1837</v>
      </c>
      <c r="C1974" s="29" t="s">
        <v>2</v>
      </c>
      <c r="D1974" s="29" t="s">
        <v>2</v>
      </c>
      <c r="E1974" s="29" t="s">
        <v>2</v>
      </c>
      <c r="F1974" s="29" t="s">
        <v>2</v>
      </c>
      <c r="G1974" s="29" t="s">
        <v>2</v>
      </c>
      <c r="H1974" s="29" t="s">
        <v>3</v>
      </c>
      <c r="I1974" s="29" t="s">
        <v>2</v>
      </c>
      <c r="J1974" s="30" t="s">
        <v>2</v>
      </c>
      <c r="K1974" s="29" t="s">
        <v>2</v>
      </c>
      <c r="L1974" s="29" t="s">
        <v>2</v>
      </c>
      <c r="M1974" s="29" t="s">
        <v>2</v>
      </c>
      <c r="N1974" s="29" t="s">
        <v>2</v>
      </c>
      <c r="O1974" s="1" t="s">
        <v>2411</v>
      </c>
      <c r="P1974" s="29" t="s">
        <v>59</v>
      </c>
      <c r="Q1974" s="29"/>
      <c r="R1974" s="85" t="s">
        <v>2</v>
      </c>
      <c r="S1974" s="85" t="s">
        <v>2</v>
      </c>
      <c r="T1974" s="117" t="str">
        <f t="shared" si="180"/>
        <v>ja</v>
      </c>
      <c r="U1974" s="117" t="str">
        <f t="shared" si="181"/>
        <v>nein</v>
      </c>
      <c r="V1974" s="142" t="s">
        <v>2411</v>
      </c>
      <c r="W1974" s="118" t="str">
        <f t="shared" si="182"/>
        <v>nein</v>
      </c>
      <c r="X1974" s="117" t="str">
        <f t="shared" si="183"/>
        <v>OK</v>
      </c>
      <c r="Y1974" s="117" t="str">
        <f t="shared" si="184"/>
        <v>nicht FK (Vereins-RS)</v>
      </c>
      <c r="Z1974" s="117" t="str">
        <f t="shared" si="185"/>
        <v>OK</v>
      </c>
    </row>
    <row r="1975" spans="1:26" s="115" customFormat="1" ht="12.75" hidden="1" customHeight="1" x14ac:dyDescent="0.35">
      <c r="A1975" s="29" t="s">
        <v>2046</v>
      </c>
      <c r="B1975" s="1" t="s">
        <v>2045</v>
      </c>
      <c r="C1975" s="29" t="s">
        <v>3</v>
      </c>
      <c r="D1975" s="29" t="s">
        <v>3</v>
      </c>
      <c r="E1975" s="29" t="s">
        <v>2</v>
      </c>
      <c r="F1975" s="29" t="s">
        <v>2</v>
      </c>
      <c r="G1975" s="29" t="s">
        <v>2</v>
      </c>
      <c r="H1975" s="29" t="s">
        <v>2</v>
      </c>
      <c r="I1975" s="29" t="s">
        <v>3</v>
      </c>
      <c r="J1975" s="30">
        <v>2</v>
      </c>
      <c r="K1975" s="29" t="s">
        <v>2</v>
      </c>
      <c r="L1975" s="29" t="s">
        <v>2</v>
      </c>
      <c r="M1975" s="29" t="s">
        <v>2</v>
      </c>
      <c r="N1975" s="29" t="s">
        <v>3</v>
      </c>
      <c r="O1975" s="1"/>
      <c r="P1975" s="29" t="s">
        <v>4</v>
      </c>
      <c r="Q1975" s="29"/>
      <c r="R1975" s="85" t="s">
        <v>2</v>
      </c>
      <c r="S1975" s="85" t="s">
        <v>2</v>
      </c>
      <c r="T1975" s="117" t="str">
        <f t="shared" si="180"/>
        <v>ja</v>
      </c>
      <c r="U1975" s="117" t="str">
        <f t="shared" si="181"/>
        <v>ja</v>
      </c>
      <c r="V1975" s="142" t="s">
        <v>4573</v>
      </c>
      <c r="W1975" s="118">
        <f t="shared" si="182"/>
        <v>2</v>
      </c>
      <c r="X1975" s="117" t="str">
        <f t="shared" si="183"/>
        <v>OK</v>
      </c>
      <c r="Y1975" s="117" t="str">
        <f t="shared" si="184"/>
        <v>keine</v>
      </c>
      <c r="Z1975" s="117" t="str">
        <f t="shared" si="185"/>
        <v>OK</v>
      </c>
    </row>
    <row r="1976" spans="1:26" s="115" customFormat="1" ht="12.75" hidden="1" customHeight="1" x14ac:dyDescent="0.35">
      <c r="A1976" s="29" t="s">
        <v>4202</v>
      </c>
      <c r="B1976" s="1" t="s">
        <v>1556</v>
      </c>
      <c r="C1976" s="29" t="s">
        <v>3</v>
      </c>
      <c r="D1976" s="29" t="s">
        <v>3</v>
      </c>
      <c r="E1976" s="29" t="s">
        <v>2</v>
      </c>
      <c r="F1976" s="29" t="s">
        <v>2</v>
      </c>
      <c r="G1976" s="29" t="s">
        <v>2</v>
      </c>
      <c r="H1976" s="29" t="s">
        <v>2</v>
      </c>
      <c r="I1976" s="29" t="s">
        <v>3</v>
      </c>
      <c r="J1976" s="30">
        <v>1</v>
      </c>
      <c r="K1976" s="29" t="s">
        <v>2</v>
      </c>
      <c r="L1976" s="29" t="s">
        <v>2</v>
      </c>
      <c r="M1976" s="29" t="s">
        <v>2</v>
      </c>
      <c r="N1976" s="29" t="s">
        <v>3</v>
      </c>
      <c r="O1976" s="1"/>
      <c r="P1976" s="29" t="s">
        <v>4</v>
      </c>
      <c r="Q1976" s="29"/>
      <c r="R1976" s="85" t="s">
        <v>2</v>
      </c>
      <c r="S1976" s="85" t="s">
        <v>2</v>
      </c>
      <c r="T1976" s="117" t="str">
        <f t="shared" si="180"/>
        <v>ja</v>
      </c>
      <c r="U1976" s="117" t="str">
        <f t="shared" si="181"/>
        <v>ja</v>
      </c>
      <c r="V1976" s="142" t="s">
        <v>4580</v>
      </c>
      <c r="W1976" s="118">
        <f t="shared" si="182"/>
        <v>1</v>
      </c>
      <c r="X1976" s="117" t="str">
        <f t="shared" si="183"/>
        <v>OK</v>
      </c>
      <c r="Y1976" s="117" t="str">
        <f t="shared" si="184"/>
        <v>keine</v>
      </c>
      <c r="Z1976" s="117" t="str">
        <f t="shared" si="185"/>
        <v>OK</v>
      </c>
    </row>
    <row r="1977" spans="1:26" s="115" customFormat="1" ht="12.75" hidden="1" customHeight="1" x14ac:dyDescent="0.35">
      <c r="A1977" s="29" t="s">
        <v>2262</v>
      </c>
      <c r="B1977" s="1" t="s">
        <v>1555</v>
      </c>
      <c r="C1977" s="29" t="s">
        <v>3</v>
      </c>
      <c r="D1977" s="29" t="s">
        <v>3</v>
      </c>
      <c r="E1977" s="29" t="s">
        <v>2</v>
      </c>
      <c r="F1977" s="29" t="s">
        <v>2</v>
      </c>
      <c r="G1977" s="29" t="s">
        <v>2</v>
      </c>
      <c r="H1977" s="29" t="s">
        <v>2</v>
      </c>
      <c r="I1977" s="29" t="s">
        <v>3</v>
      </c>
      <c r="J1977" s="30">
        <v>1</v>
      </c>
      <c r="K1977" s="29" t="s">
        <v>2</v>
      </c>
      <c r="L1977" s="29" t="s">
        <v>2</v>
      </c>
      <c r="M1977" s="29" t="s">
        <v>2</v>
      </c>
      <c r="N1977" s="29" t="s">
        <v>3</v>
      </c>
      <c r="O1977" s="1"/>
      <c r="P1977" s="29" t="s">
        <v>4</v>
      </c>
      <c r="Q1977" s="29"/>
      <c r="R1977" s="85" t="s">
        <v>3</v>
      </c>
      <c r="S1977" s="85" t="s">
        <v>3</v>
      </c>
      <c r="T1977" s="117" t="str">
        <f t="shared" si="180"/>
        <v>ja</v>
      </c>
      <c r="U1977" s="117" t="str">
        <f t="shared" si="181"/>
        <v>ja</v>
      </c>
      <c r="V1977" s="142" t="s">
        <v>4580</v>
      </c>
      <c r="W1977" s="118">
        <f t="shared" si="182"/>
        <v>1</v>
      </c>
      <c r="X1977" s="117" t="str">
        <f t="shared" si="183"/>
        <v>OK</v>
      </c>
      <c r="Y1977" s="117" t="str">
        <f t="shared" si="184"/>
        <v>keine</v>
      </c>
      <c r="Z1977" s="117" t="str">
        <f t="shared" si="185"/>
        <v>OK</v>
      </c>
    </row>
    <row r="1978" spans="1:26" s="115" customFormat="1" ht="12.75" hidden="1" customHeight="1" x14ac:dyDescent="0.35">
      <c r="A1978" s="29" t="s">
        <v>4203</v>
      </c>
      <c r="B1978" s="1" t="s">
        <v>1367</v>
      </c>
      <c r="C1978" s="29" t="s">
        <v>3</v>
      </c>
      <c r="D1978" s="29" t="s">
        <v>3</v>
      </c>
      <c r="E1978" s="29" t="s">
        <v>2</v>
      </c>
      <c r="F1978" s="29" t="s">
        <v>2</v>
      </c>
      <c r="G1978" s="29" t="s">
        <v>2</v>
      </c>
      <c r="H1978" s="29" t="s">
        <v>2</v>
      </c>
      <c r="I1978" s="29" t="s">
        <v>3</v>
      </c>
      <c r="J1978" s="30">
        <v>1</v>
      </c>
      <c r="K1978" s="29" t="s">
        <v>2</v>
      </c>
      <c r="L1978" s="29" t="s">
        <v>2</v>
      </c>
      <c r="M1978" s="29" t="s">
        <v>2</v>
      </c>
      <c r="N1978" s="29" t="s">
        <v>3</v>
      </c>
      <c r="O1978" s="1"/>
      <c r="P1978" s="29" t="s">
        <v>4</v>
      </c>
      <c r="Q1978" s="29"/>
      <c r="R1978" s="85" t="s">
        <v>2</v>
      </c>
      <c r="S1978" s="85" t="s">
        <v>2</v>
      </c>
      <c r="T1978" s="117" t="str">
        <f t="shared" si="180"/>
        <v>ja</v>
      </c>
      <c r="U1978" s="117" t="str">
        <f t="shared" si="181"/>
        <v>ja</v>
      </c>
      <c r="V1978" s="142" t="s">
        <v>4577</v>
      </c>
      <c r="W1978" s="118">
        <f t="shared" si="182"/>
        <v>1</v>
      </c>
      <c r="X1978" s="117" t="str">
        <f t="shared" si="183"/>
        <v>OK</v>
      </c>
      <c r="Y1978" s="117" t="str">
        <f t="shared" si="184"/>
        <v>keine</v>
      </c>
      <c r="Z1978" s="117" t="str">
        <f t="shared" si="185"/>
        <v>OK</v>
      </c>
    </row>
    <row r="1979" spans="1:26" s="115" customFormat="1" ht="12.75" hidden="1" customHeight="1" x14ac:dyDescent="0.35">
      <c r="A1979" s="29" t="s">
        <v>4204</v>
      </c>
      <c r="B1979" s="1" t="s">
        <v>210</v>
      </c>
      <c r="C1979" s="29" t="s">
        <v>3</v>
      </c>
      <c r="D1979" s="29" t="s">
        <v>3</v>
      </c>
      <c r="E1979" s="29" t="s">
        <v>2</v>
      </c>
      <c r="F1979" s="29" t="s">
        <v>2</v>
      </c>
      <c r="G1979" s="29" t="s">
        <v>2</v>
      </c>
      <c r="H1979" s="29" t="s">
        <v>2</v>
      </c>
      <c r="I1979" s="29" t="s">
        <v>3</v>
      </c>
      <c r="J1979" s="30">
        <v>1</v>
      </c>
      <c r="K1979" s="29" t="s">
        <v>2</v>
      </c>
      <c r="L1979" s="29" t="s">
        <v>2</v>
      </c>
      <c r="M1979" s="29" t="s">
        <v>2</v>
      </c>
      <c r="N1979" s="29" t="s">
        <v>3</v>
      </c>
      <c r="O1979" s="1"/>
      <c r="P1979" s="29" t="s">
        <v>4</v>
      </c>
      <c r="Q1979" s="29"/>
      <c r="R1979" s="85" t="s">
        <v>2</v>
      </c>
      <c r="S1979" s="85" t="s">
        <v>2</v>
      </c>
      <c r="T1979" s="117" t="str">
        <f t="shared" si="180"/>
        <v>ja</v>
      </c>
      <c r="U1979" s="117" t="str">
        <f t="shared" si="181"/>
        <v>ja</v>
      </c>
      <c r="V1979" s="142" t="s">
        <v>4578</v>
      </c>
      <c r="W1979" s="118">
        <f t="shared" si="182"/>
        <v>1</v>
      </c>
      <c r="X1979" s="117" t="str">
        <f t="shared" si="183"/>
        <v>OK</v>
      </c>
      <c r="Y1979" s="117" t="str">
        <f t="shared" si="184"/>
        <v>keine</v>
      </c>
      <c r="Z1979" s="117" t="str">
        <f t="shared" si="185"/>
        <v>OK</v>
      </c>
    </row>
    <row r="1980" spans="1:26" s="115" customFormat="1" ht="12.75" hidden="1" customHeight="1" x14ac:dyDescent="0.35">
      <c r="A1980" s="29" t="s">
        <v>4205</v>
      </c>
      <c r="B1980" s="1" t="s">
        <v>1714</v>
      </c>
      <c r="C1980" s="29" t="s">
        <v>3</v>
      </c>
      <c r="D1980" s="29" t="s">
        <v>3</v>
      </c>
      <c r="E1980" s="29" t="s">
        <v>2</v>
      </c>
      <c r="F1980" s="29" t="s">
        <v>2</v>
      </c>
      <c r="G1980" s="29" t="s">
        <v>2</v>
      </c>
      <c r="H1980" s="29" t="s">
        <v>2</v>
      </c>
      <c r="I1980" s="29" t="s">
        <v>3</v>
      </c>
      <c r="J1980" s="30">
        <v>1</v>
      </c>
      <c r="K1980" s="29" t="s">
        <v>2</v>
      </c>
      <c r="L1980" s="29" t="s">
        <v>2</v>
      </c>
      <c r="M1980" s="29" t="s">
        <v>2</v>
      </c>
      <c r="N1980" s="29" t="s">
        <v>3</v>
      </c>
      <c r="O1980" s="1"/>
      <c r="P1980" s="29" t="s">
        <v>4</v>
      </c>
      <c r="Q1980" s="29"/>
      <c r="R1980" s="85" t="s">
        <v>3</v>
      </c>
      <c r="S1980" s="85" t="s">
        <v>3</v>
      </c>
      <c r="T1980" s="117" t="str">
        <f t="shared" si="180"/>
        <v>ja</v>
      </c>
      <c r="U1980" s="117" t="str">
        <f t="shared" si="181"/>
        <v>ja</v>
      </c>
      <c r="V1980" s="142" t="s">
        <v>4585</v>
      </c>
      <c r="W1980" s="118">
        <f t="shared" si="182"/>
        <v>1</v>
      </c>
      <c r="X1980" s="117" t="str">
        <f t="shared" si="183"/>
        <v>OK</v>
      </c>
      <c r="Y1980" s="117" t="str">
        <f t="shared" si="184"/>
        <v>keine</v>
      </c>
      <c r="Z1980" s="117" t="str">
        <f t="shared" si="185"/>
        <v>OK</v>
      </c>
    </row>
    <row r="1981" spans="1:26" s="115" customFormat="1" ht="12.75" hidden="1" customHeight="1" x14ac:dyDescent="0.35">
      <c r="A1981" s="29" t="s">
        <v>4206</v>
      </c>
      <c r="B1981" s="1" t="s">
        <v>498</v>
      </c>
      <c r="C1981" s="29" t="s">
        <v>3</v>
      </c>
      <c r="D1981" s="29" t="s">
        <v>3</v>
      </c>
      <c r="E1981" s="29" t="s">
        <v>2</v>
      </c>
      <c r="F1981" s="29" t="s">
        <v>2</v>
      </c>
      <c r="G1981" s="29" t="s">
        <v>2</v>
      </c>
      <c r="H1981" s="29" t="s">
        <v>2</v>
      </c>
      <c r="I1981" s="29" t="s">
        <v>3</v>
      </c>
      <c r="J1981" s="30">
        <v>1</v>
      </c>
      <c r="K1981" s="29" t="s">
        <v>2</v>
      </c>
      <c r="L1981" s="29" t="s">
        <v>2</v>
      </c>
      <c r="M1981" s="29" t="s">
        <v>2</v>
      </c>
      <c r="N1981" s="29" t="s">
        <v>3</v>
      </c>
      <c r="O1981" s="1"/>
      <c r="P1981" s="29" t="s">
        <v>4</v>
      </c>
      <c r="Q1981" s="29"/>
      <c r="R1981" s="85" t="s">
        <v>3</v>
      </c>
      <c r="S1981" s="85" t="s">
        <v>3</v>
      </c>
      <c r="T1981" s="117" t="str">
        <f t="shared" si="180"/>
        <v>ja</v>
      </c>
      <c r="U1981" s="117" t="str">
        <f t="shared" si="181"/>
        <v>ja</v>
      </c>
      <c r="V1981" s="142" t="s">
        <v>4577</v>
      </c>
      <c r="W1981" s="118">
        <f t="shared" si="182"/>
        <v>1</v>
      </c>
      <c r="X1981" s="117" t="str">
        <f t="shared" si="183"/>
        <v>OK</v>
      </c>
      <c r="Y1981" s="117" t="str">
        <f t="shared" si="184"/>
        <v>keine</v>
      </c>
      <c r="Z1981" s="117" t="str">
        <f t="shared" si="185"/>
        <v>OK</v>
      </c>
    </row>
    <row r="1982" spans="1:26" s="115" customFormat="1" ht="12.75" hidden="1" customHeight="1" x14ac:dyDescent="0.35">
      <c r="A1982" s="29" t="s">
        <v>4207</v>
      </c>
      <c r="B1982" s="1" t="s">
        <v>499</v>
      </c>
      <c r="C1982" s="29" t="s">
        <v>3</v>
      </c>
      <c r="D1982" s="29" t="s">
        <v>3</v>
      </c>
      <c r="E1982" s="29" t="s">
        <v>2</v>
      </c>
      <c r="F1982" s="29" t="s">
        <v>2</v>
      </c>
      <c r="G1982" s="29" t="s">
        <v>2</v>
      </c>
      <c r="H1982" s="29" t="s">
        <v>2</v>
      </c>
      <c r="I1982" s="29" t="s">
        <v>3</v>
      </c>
      <c r="J1982" s="30">
        <v>1</v>
      </c>
      <c r="K1982" s="29" t="s">
        <v>2</v>
      </c>
      <c r="L1982" s="29" t="s">
        <v>2</v>
      </c>
      <c r="M1982" s="29" t="s">
        <v>2</v>
      </c>
      <c r="N1982" s="29" t="s">
        <v>3</v>
      </c>
      <c r="O1982" s="1"/>
      <c r="P1982" s="29" t="s">
        <v>4</v>
      </c>
      <c r="Q1982" s="29"/>
      <c r="R1982" s="85" t="s">
        <v>3</v>
      </c>
      <c r="S1982" s="85" t="s">
        <v>3</v>
      </c>
      <c r="T1982" s="117" t="str">
        <f t="shared" si="180"/>
        <v>ja</v>
      </c>
      <c r="U1982" s="117" t="str">
        <f t="shared" si="181"/>
        <v>ja</v>
      </c>
      <c r="V1982" s="142" t="s">
        <v>4585</v>
      </c>
      <c r="W1982" s="118">
        <f t="shared" si="182"/>
        <v>1</v>
      </c>
      <c r="X1982" s="117" t="str">
        <f t="shared" si="183"/>
        <v>OK</v>
      </c>
      <c r="Y1982" s="117" t="str">
        <f t="shared" si="184"/>
        <v>keine</v>
      </c>
      <c r="Z1982" s="117" t="str">
        <f t="shared" si="185"/>
        <v>OK</v>
      </c>
    </row>
    <row r="1983" spans="1:26" s="115" customFormat="1" ht="12.75" hidden="1" customHeight="1" x14ac:dyDescent="0.35">
      <c r="A1983" s="29" t="s">
        <v>2107</v>
      </c>
      <c r="B1983" s="1" t="s">
        <v>2106</v>
      </c>
      <c r="C1983" s="29" t="s">
        <v>3</v>
      </c>
      <c r="D1983" s="29" t="s">
        <v>3</v>
      </c>
      <c r="E1983" s="29" t="s">
        <v>2</v>
      </c>
      <c r="F1983" s="29" t="s">
        <v>2</v>
      </c>
      <c r="G1983" s="29" t="s">
        <v>2</v>
      </c>
      <c r="H1983" s="29" t="s">
        <v>2</v>
      </c>
      <c r="I1983" s="29" t="s">
        <v>3</v>
      </c>
      <c r="J1983" s="30">
        <v>1</v>
      </c>
      <c r="K1983" s="29" t="s">
        <v>2</v>
      </c>
      <c r="L1983" s="29" t="s">
        <v>2</v>
      </c>
      <c r="M1983" s="29" t="s">
        <v>2</v>
      </c>
      <c r="N1983" s="29" t="s">
        <v>3</v>
      </c>
      <c r="O1983" s="1"/>
      <c r="P1983" s="29" t="s">
        <v>4</v>
      </c>
      <c r="Q1983" s="29"/>
      <c r="R1983" s="85" t="s">
        <v>3</v>
      </c>
      <c r="S1983" s="85" t="s">
        <v>3</v>
      </c>
      <c r="T1983" s="117" t="str">
        <f t="shared" si="180"/>
        <v>ja</v>
      </c>
      <c r="U1983" s="117" t="str">
        <f t="shared" si="181"/>
        <v>ja</v>
      </c>
      <c r="V1983" s="142" t="s">
        <v>4577</v>
      </c>
      <c r="W1983" s="118">
        <f t="shared" si="182"/>
        <v>1</v>
      </c>
      <c r="X1983" s="117" t="str">
        <f t="shared" si="183"/>
        <v>OK</v>
      </c>
      <c r="Y1983" s="117" t="str">
        <f t="shared" si="184"/>
        <v>keine</v>
      </c>
      <c r="Z1983" s="117" t="str">
        <f t="shared" si="185"/>
        <v>OK</v>
      </c>
    </row>
    <row r="1984" spans="1:26" s="115" customFormat="1" ht="12.75" hidden="1" customHeight="1" x14ac:dyDescent="0.35">
      <c r="A1984" s="29" t="s">
        <v>4208</v>
      </c>
      <c r="B1984" s="1" t="s">
        <v>581</v>
      </c>
      <c r="C1984" s="29" t="s">
        <v>3</v>
      </c>
      <c r="D1984" s="29" t="s">
        <v>3</v>
      </c>
      <c r="E1984" s="29" t="s">
        <v>2</v>
      </c>
      <c r="F1984" s="29" t="s">
        <v>2</v>
      </c>
      <c r="G1984" s="29" t="s">
        <v>2</v>
      </c>
      <c r="H1984" s="29" t="s">
        <v>2</v>
      </c>
      <c r="I1984" s="29" t="s">
        <v>3</v>
      </c>
      <c r="J1984" s="30">
        <v>1</v>
      </c>
      <c r="K1984" s="29" t="s">
        <v>2</v>
      </c>
      <c r="L1984" s="29" t="s">
        <v>2</v>
      </c>
      <c r="M1984" s="29" t="s">
        <v>2</v>
      </c>
      <c r="N1984" s="29" t="s">
        <v>3</v>
      </c>
      <c r="O1984" s="1"/>
      <c r="P1984" s="29" t="s">
        <v>4</v>
      </c>
      <c r="Q1984" s="29"/>
      <c r="R1984" s="85" t="s">
        <v>2</v>
      </c>
      <c r="S1984" s="85" t="s">
        <v>2</v>
      </c>
      <c r="T1984" s="117" t="str">
        <f t="shared" si="180"/>
        <v>ja</v>
      </c>
      <c r="U1984" s="117" t="str">
        <f t="shared" si="181"/>
        <v>ja</v>
      </c>
      <c r="V1984" s="142" t="s">
        <v>4580</v>
      </c>
      <c r="W1984" s="118">
        <f t="shared" si="182"/>
        <v>1</v>
      </c>
      <c r="X1984" s="117" t="str">
        <f t="shared" si="183"/>
        <v>OK</v>
      </c>
      <c r="Y1984" s="117" t="str">
        <f t="shared" si="184"/>
        <v>keine</v>
      </c>
      <c r="Z1984" s="117" t="str">
        <f t="shared" si="185"/>
        <v>OK</v>
      </c>
    </row>
    <row r="1985" spans="1:26" s="115" customFormat="1" ht="12.75" hidden="1" customHeight="1" x14ac:dyDescent="0.35">
      <c r="A1985" s="29" t="s">
        <v>4209</v>
      </c>
      <c r="B1985" s="1" t="s">
        <v>580</v>
      </c>
      <c r="C1985" s="29" t="s">
        <v>3</v>
      </c>
      <c r="D1985" s="29" t="s">
        <v>3</v>
      </c>
      <c r="E1985" s="29" t="s">
        <v>2</v>
      </c>
      <c r="F1985" s="29" t="s">
        <v>2</v>
      </c>
      <c r="G1985" s="29" t="s">
        <v>2</v>
      </c>
      <c r="H1985" s="29" t="s">
        <v>2</v>
      </c>
      <c r="I1985" s="29" t="s">
        <v>3</v>
      </c>
      <c r="J1985" s="30">
        <v>1</v>
      </c>
      <c r="K1985" s="29" t="s">
        <v>2</v>
      </c>
      <c r="L1985" s="29" t="s">
        <v>2</v>
      </c>
      <c r="M1985" s="29" t="s">
        <v>2</v>
      </c>
      <c r="N1985" s="29" t="s">
        <v>3</v>
      </c>
      <c r="O1985" s="1"/>
      <c r="P1985" s="29" t="s">
        <v>4</v>
      </c>
      <c r="Q1985" s="29"/>
      <c r="R1985" s="85" t="s">
        <v>3</v>
      </c>
      <c r="S1985" s="85" t="s">
        <v>3</v>
      </c>
      <c r="T1985" s="117" t="str">
        <f t="shared" si="180"/>
        <v>ja</v>
      </c>
      <c r="U1985" s="117" t="str">
        <f t="shared" si="181"/>
        <v>ja</v>
      </c>
      <c r="V1985" s="142" t="s">
        <v>4580</v>
      </c>
      <c r="W1985" s="118">
        <f t="shared" si="182"/>
        <v>1</v>
      </c>
      <c r="X1985" s="117" t="str">
        <f t="shared" si="183"/>
        <v>OK</v>
      </c>
      <c r="Y1985" s="117" t="str">
        <f t="shared" si="184"/>
        <v>keine</v>
      </c>
      <c r="Z1985" s="117" t="str">
        <f t="shared" si="185"/>
        <v>OK</v>
      </c>
    </row>
    <row r="1986" spans="1:26" s="115" customFormat="1" ht="12.75" hidden="1" customHeight="1" x14ac:dyDescent="0.35">
      <c r="A1986" s="29" t="s">
        <v>4210</v>
      </c>
      <c r="B1986" s="1" t="s">
        <v>1688</v>
      </c>
      <c r="C1986" s="29" t="s">
        <v>3</v>
      </c>
      <c r="D1986" s="29" t="s">
        <v>3</v>
      </c>
      <c r="E1986" s="29" t="s">
        <v>2</v>
      </c>
      <c r="F1986" s="29" t="s">
        <v>2</v>
      </c>
      <c r="G1986" s="29" t="s">
        <v>2</v>
      </c>
      <c r="H1986" s="29" t="s">
        <v>2</v>
      </c>
      <c r="I1986" s="29" t="s">
        <v>3</v>
      </c>
      <c r="J1986" s="30">
        <v>1</v>
      </c>
      <c r="K1986" s="29" t="s">
        <v>2</v>
      </c>
      <c r="L1986" s="29" t="s">
        <v>2</v>
      </c>
      <c r="M1986" s="29" t="s">
        <v>2</v>
      </c>
      <c r="N1986" s="29" t="s">
        <v>3</v>
      </c>
      <c r="O1986" s="1"/>
      <c r="P1986" s="29" t="s">
        <v>57</v>
      </c>
      <c r="Q1986" s="29"/>
      <c r="R1986" s="85" t="s">
        <v>2</v>
      </c>
      <c r="S1986" s="85" t="s">
        <v>2</v>
      </c>
      <c r="T1986" s="117" t="str">
        <f t="shared" ref="T1986:T2049" si="186">IF(AND(C1986="nein",D1986="nein",E1986="nein",F1986="nein",G1986="nein",H1986="nein",I1986="nein",K1986="nein",L1986="nein",M1986="nein",N1986="nein"),"nein","ja")</f>
        <v>ja</v>
      </c>
      <c r="U1986" s="117" t="str">
        <f t="shared" ref="U1986:U2049" si="187">IF(OR(C1986="ja",D1986="ja",G1986="ja",A1986="8100"),"ja","nein")</f>
        <v>ja</v>
      </c>
      <c r="V1986" s="142" t="s">
        <v>4583</v>
      </c>
      <c r="W1986" s="118">
        <f t="shared" si="182"/>
        <v>1</v>
      </c>
      <c r="X1986" s="117" t="str">
        <f t="shared" si="183"/>
        <v>OK</v>
      </c>
      <c r="Y1986" s="117" t="str">
        <f t="shared" si="184"/>
        <v>1193/1207</v>
      </c>
      <c r="Z1986" s="117" t="str">
        <f t="shared" si="185"/>
        <v>OK</v>
      </c>
    </row>
    <row r="1987" spans="1:26" s="115" customFormat="1" ht="12.75" hidden="1" customHeight="1" x14ac:dyDescent="0.35">
      <c r="A1987" s="29" t="s">
        <v>4211</v>
      </c>
      <c r="B1987" s="1" t="s">
        <v>176</v>
      </c>
      <c r="C1987" s="29" t="s">
        <v>3</v>
      </c>
      <c r="D1987" s="29" t="s">
        <v>3</v>
      </c>
      <c r="E1987" s="29" t="s">
        <v>2</v>
      </c>
      <c r="F1987" s="29" t="s">
        <v>2</v>
      </c>
      <c r="G1987" s="29" t="s">
        <v>2</v>
      </c>
      <c r="H1987" s="29" t="s">
        <v>2</v>
      </c>
      <c r="I1987" s="29" t="s">
        <v>3</v>
      </c>
      <c r="J1987" s="30">
        <v>2</v>
      </c>
      <c r="K1987" s="29" t="s">
        <v>2</v>
      </c>
      <c r="L1987" s="29" t="s">
        <v>2</v>
      </c>
      <c r="M1987" s="29" t="s">
        <v>2</v>
      </c>
      <c r="N1987" s="29" t="s">
        <v>3</v>
      </c>
      <c r="O1987" s="1"/>
      <c r="P1987" s="29" t="s">
        <v>57</v>
      </c>
      <c r="Q1987" s="29"/>
      <c r="R1987" s="85" t="s">
        <v>3</v>
      </c>
      <c r="S1987" s="85" t="s">
        <v>3</v>
      </c>
      <c r="T1987" s="117" t="str">
        <f t="shared" si="186"/>
        <v>ja</v>
      </c>
      <c r="U1987" s="117" t="str">
        <f t="shared" si="187"/>
        <v>ja</v>
      </c>
      <c r="V1987" s="142" t="s">
        <v>4573</v>
      </c>
      <c r="W1987" s="118">
        <f t="shared" ref="W1987:W2050" si="188">J1987</f>
        <v>2</v>
      </c>
      <c r="X1987" s="117" t="str">
        <f t="shared" ref="X1987:X2050" si="189">IF(J1987=W1987,"OK","NICHT OK!")</f>
        <v>OK</v>
      </c>
      <c r="Y1987" s="117" t="str">
        <f t="shared" ref="Y1987:Y2050" si="190">P1987</f>
        <v>1193/1207</v>
      </c>
      <c r="Z1987" s="117" t="str">
        <f t="shared" ref="Z1987:Z2050" si="191">IF(P1987=Y1987,"OK","NICHT OK!")</f>
        <v>OK</v>
      </c>
    </row>
    <row r="1988" spans="1:26" s="115" customFormat="1" ht="12.75" hidden="1" customHeight="1" x14ac:dyDescent="0.35">
      <c r="A1988" s="29" t="s">
        <v>4212</v>
      </c>
      <c r="B1988" s="1" t="s">
        <v>175</v>
      </c>
      <c r="C1988" s="29" t="s">
        <v>3</v>
      </c>
      <c r="D1988" s="29" t="s">
        <v>3</v>
      </c>
      <c r="E1988" s="29" t="s">
        <v>2</v>
      </c>
      <c r="F1988" s="29" t="s">
        <v>2</v>
      </c>
      <c r="G1988" s="29" t="s">
        <v>2</v>
      </c>
      <c r="H1988" s="29" t="s">
        <v>2</v>
      </c>
      <c r="I1988" s="29" t="s">
        <v>3</v>
      </c>
      <c r="J1988" s="30">
        <v>1</v>
      </c>
      <c r="K1988" s="29" t="s">
        <v>2</v>
      </c>
      <c r="L1988" s="29" t="s">
        <v>2</v>
      </c>
      <c r="M1988" s="29" t="s">
        <v>2</v>
      </c>
      <c r="N1988" s="29" t="s">
        <v>3</v>
      </c>
      <c r="O1988" s="1"/>
      <c r="P1988" s="29" t="s">
        <v>57</v>
      </c>
      <c r="Q1988" s="29"/>
      <c r="R1988" s="85" t="s">
        <v>3</v>
      </c>
      <c r="S1988" s="85" t="s">
        <v>3</v>
      </c>
      <c r="T1988" s="117" t="str">
        <f t="shared" si="186"/>
        <v>ja</v>
      </c>
      <c r="U1988" s="117" t="str">
        <f t="shared" si="187"/>
        <v>ja</v>
      </c>
      <c r="V1988" s="142" t="s">
        <v>4573</v>
      </c>
      <c r="W1988" s="118">
        <f t="shared" si="188"/>
        <v>1</v>
      </c>
      <c r="X1988" s="117" t="str">
        <f t="shared" si="189"/>
        <v>OK</v>
      </c>
      <c r="Y1988" s="117" t="str">
        <f t="shared" si="190"/>
        <v>1193/1207</v>
      </c>
      <c r="Z1988" s="117" t="str">
        <f t="shared" si="191"/>
        <v>OK</v>
      </c>
    </row>
    <row r="1989" spans="1:26" s="115" customFormat="1" ht="12.75" hidden="1" customHeight="1" x14ac:dyDescent="0.35">
      <c r="A1989" s="29" t="s">
        <v>4213</v>
      </c>
      <c r="B1989" s="1" t="s">
        <v>730</v>
      </c>
      <c r="C1989" s="29" t="s">
        <v>3</v>
      </c>
      <c r="D1989" s="29" t="s">
        <v>3</v>
      </c>
      <c r="E1989" s="29" t="s">
        <v>2</v>
      </c>
      <c r="F1989" s="29" t="s">
        <v>2</v>
      </c>
      <c r="G1989" s="29" t="s">
        <v>2</v>
      </c>
      <c r="H1989" s="29" t="s">
        <v>2</v>
      </c>
      <c r="I1989" s="29" t="s">
        <v>3</v>
      </c>
      <c r="J1989" s="30">
        <v>1</v>
      </c>
      <c r="K1989" s="29" t="s">
        <v>2</v>
      </c>
      <c r="L1989" s="29" t="s">
        <v>2</v>
      </c>
      <c r="M1989" s="29" t="s">
        <v>2</v>
      </c>
      <c r="N1989" s="29" t="s">
        <v>3</v>
      </c>
      <c r="O1989" s="1"/>
      <c r="P1989" s="29" t="s">
        <v>4</v>
      </c>
      <c r="Q1989" s="29"/>
      <c r="R1989" s="85" t="s">
        <v>2</v>
      </c>
      <c r="S1989" s="85" t="s">
        <v>2</v>
      </c>
      <c r="T1989" s="117" t="str">
        <f t="shared" si="186"/>
        <v>ja</v>
      </c>
      <c r="U1989" s="117" t="str">
        <f t="shared" si="187"/>
        <v>ja</v>
      </c>
      <c r="V1989" s="142" t="s">
        <v>4594</v>
      </c>
      <c r="W1989" s="118">
        <f t="shared" si="188"/>
        <v>1</v>
      </c>
      <c r="X1989" s="117" t="str">
        <f t="shared" si="189"/>
        <v>OK</v>
      </c>
      <c r="Y1989" s="117" t="str">
        <f t="shared" si="190"/>
        <v>keine</v>
      </c>
      <c r="Z1989" s="117" t="str">
        <f t="shared" si="191"/>
        <v>OK</v>
      </c>
    </row>
    <row r="1990" spans="1:26" s="115" customFormat="1" ht="12.75" hidden="1" customHeight="1" x14ac:dyDescent="0.35">
      <c r="A1990" s="29" t="s">
        <v>4214</v>
      </c>
      <c r="B1990" s="1" t="s">
        <v>1838</v>
      </c>
      <c r="C1990" s="29" t="s">
        <v>2</v>
      </c>
      <c r="D1990" s="29" t="s">
        <v>2</v>
      </c>
      <c r="E1990" s="29" t="s">
        <v>2</v>
      </c>
      <c r="F1990" s="29" t="s">
        <v>2</v>
      </c>
      <c r="G1990" s="29" t="s">
        <v>2</v>
      </c>
      <c r="H1990" s="29" t="s">
        <v>3</v>
      </c>
      <c r="I1990" s="29" t="s">
        <v>2</v>
      </c>
      <c r="J1990" s="30" t="s">
        <v>2</v>
      </c>
      <c r="K1990" s="29" t="s">
        <v>2</v>
      </c>
      <c r="L1990" s="29" t="s">
        <v>2</v>
      </c>
      <c r="M1990" s="29" t="s">
        <v>2</v>
      </c>
      <c r="N1990" s="29" t="s">
        <v>2</v>
      </c>
      <c r="O1990" s="1" t="s">
        <v>2411</v>
      </c>
      <c r="P1990" s="29" t="s">
        <v>59</v>
      </c>
      <c r="Q1990" s="29"/>
      <c r="R1990" s="85" t="s">
        <v>2</v>
      </c>
      <c r="S1990" s="85" t="s">
        <v>2</v>
      </c>
      <c r="T1990" s="117" t="str">
        <f t="shared" si="186"/>
        <v>ja</v>
      </c>
      <c r="U1990" s="117" t="str">
        <f t="shared" si="187"/>
        <v>nein</v>
      </c>
      <c r="V1990" s="142" t="s">
        <v>2411</v>
      </c>
      <c r="W1990" s="118" t="str">
        <f t="shared" si="188"/>
        <v>nein</v>
      </c>
      <c r="X1990" s="117" t="str">
        <f t="shared" si="189"/>
        <v>OK</v>
      </c>
      <c r="Y1990" s="117" t="str">
        <f t="shared" si="190"/>
        <v>nicht FK (Vereins-RS)</v>
      </c>
      <c r="Z1990" s="117" t="str">
        <f t="shared" si="191"/>
        <v>OK</v>
      </c>
    </row>
    <row r="1991" spans="1:26" s="115" customFormat="1" ht="12.75" customHeight="1" x14ac:dyDescent="0.35">
      <c r="A1991" s="29" t="s">
        <v>49</v>
      </c>
      <c r="B1991" s="1" t="s">
        <v>48</v>
      </c>
      <c r="C1991" s="29" t="s">
        <v>3</v>
      </c>
      <c r="D1991" s="29" t="s">
        <v>3</v>
      </c>
      <c r="E1991" s="29" t="s">
        <v>2</v>
      </c>
      <c r="F1991" s="29" t="s">
        <v>2</v>
      </c>
      <c r="G1991" s="29" t="s">
        <v>3</v>
      </c>
      <c r="H1991" s="29" t="s">
        <v>2</v>
      </c>
      <c r="I1991" s="29" t="s">
        <v>3</v>
      </c>
      <c r="J1991" s="30">
        <v>1</v>
      </c>
      <c r="K1991" s="29" t="s">
        <v>2</v>
      </c>
      <c r="L1991" s="29" t="s">
        <v>2</v>
      </c>
      <c r="M1991" s="29" t="s">
        <v>2</v>
      </c>
      <c r="N1991" s="29" t="s">
        <v>3</v>
      </c>
      <c r="O1991" s="1" t="s">
        <v>4468</v>
      </c>
      <c r="P1991" s="29" t="s">
        <v>4</v>
      </c>
      <c r="Q1991" s="29" t="s">
        <v>4442</v>
      </c>
      <c r="R1991" s="85" t="s">
        <v>3</v>
      </c>
      <c r="S1991" s="85" t="s">
        <v>3</v>
      </c>
      <c r="T1991" s="117" t="str">
        <f t="shared" si="186"/>
        <v>ja</v>
      </c>
      <c r="U1991" s="117" t="str">
        <f t="shared" si="187"/>
        <v>ja</v>
      </c>
      <c r="V1991" s="142" t="s">
        <v>4579</v>
      </c>
      <c r="W1991" s="118">
        <f t="shared" si="188"/>
        <v>1</v>
      </c>
      <c r="X1991" s="117" t="str">
        <f t="shared" si="189"/>
        <v>OK</v>
      </c>
      <c r="Y1991" s="117" t="str">
        <f t="shared" si="190"/>
        <v>keine</v>
      </c>
      <c r="Z1991" s="117" t="str">
        <f t="shared" si="191"/>
        <v>OK</v>
      </c>
    </row>
    <row r="1992" spans="1:26" s="115" customFormat="1" ht="12.75" hidden="1" customHeight="1" x14ac:dyDescent="0.35">
      <c r="A1992" s="29" t="s">
        <v>4215</v>
      </c>
      <c r="B1992" s="1" t="s">
        <v>685</v>
      </c>
      <c r="C1992" s="29" t="s">
        <v>3</v>
      </c>
      <c r="D1992" s="29" t="s">
        <v>3</v>
      </c>
      <c r="E1992" s="29" t="s">
        <v>2</v>
      </c>
      <c r="F1992" s="29" t="s">
        <v>2</v>
      </c>
      <c r="G1992" s="29" t="s">
        <v>2</v>
      </c>
      <c r="H1992" s="29" t="s">
        <v>2</v>
      </c>
      <c r="I1992" s="133" t="s">
        <v>3</v>
      </c>
      <c r="J1992" s="134">
        <v>1</v>
      </c>
      <c r="K1992" s="29" t="s">
        <v>2</v>
      </c>
      <c r="L1992" s="29" t="s">
        <v>2</v>
      </c>
      <c r="M1992" s="29" t="s">
        <v>2</v>
      </c>
      <c r="N1992" s="29" t="s">
        <v>3</v>
      </c>
      <c r="O1992" s="1"/>
      <c r="P1992" s="29" t="s">
        <v>4</v>
      </c>
      <c r="Q1992" s="29"/>
      <c r="R1992" s="85" t="s">
        <v>2</v>
      </c>
      <c r="S1992" s="85" t="s">
        <v>2</v>
      </c>
      <c r="T1992" s="117" t="str">
        <f t="shared" si="186"/>
        <v>ja</v>
      </c>
      <c r="U1992" s="117" t="str">
        <f t="shared" si="187"/>
        <v>ja</v>
      </c>
      <c r="V1992" s="142" t="s">
        <v>4602</v>
      </c>
      <c r="W1992" s="118">
        <f t="shared" si="188"/>
        <v>1</v>
      </c>
      <c r="X1992" s="117" t="str">
        <f t="shared" si="189"/>
        <v>OK</v>
      </c>
      <c r="Y1992" s="117" t="str">
        <f t="shared" si="190"/>
        <v>keine</v>
      </c>
      <c r="Z1992" s="117" t="str">
        <f t="shared" si="191"/>
        <v>OK</v>
      </c>
    </row>
    <row r="1993" spans="1:26" s="115" customFormat="1" ht="12.75" hidden="1" customHeight="1" x14ac:dyDescent="0.35">
      <c r="A1993" s="29" t="s">
        <v>4216</v>
      </c>
      <c r="B1993" s="1" t="s">
        <v>1452</v>
      </c>
      <c r="C1993" s="29" t="s">
        <v>3</v>
      </c>
      <c r="D1993" s="29" t="s">
        <v>3</v>
      </c>
      <c r="E1993" s="29" t="s">
        <v>2</v>
      </c>
      <c r="F1993" s="29" t="s">
        <v>2</v>
      </c>
      <c r="G1993" s="29" t="s">
        <v>2</v>
      </c>
      <c r="H1993" s="29" t="s">
        <v>2</v>
      </c>
      <c r="I1993" s="133" t="s">
        <v>3</v>
      </c>
      <c r="J1993" s="134">
        <v>1</v>
      </c>
      <c r="K1993" s="29" t="s">
        <v>2</v>
      </c>
      <c r="L1993" s="29" t="s">
        <v>2</v>
      </c>
      <c r="M1993" s="29" t="s">
        <v>2</v>
      </c>
      <c r="N1993" s="29" t="s">
        <v>2</v>
      </c>
      <c r="O1993" s="1"/>
      <c r="P1993" s="29">
        <v>1197</v>
      </c>
      <c r="Q1993" s="29"/>
      <c r="R1993" s="85" t="s">
        <v>2</v>
      </c>
      <c r="S1993" s="85" t="s">
        <v>2</v>
      </c>
      <c r="T1993" s="117" t="str">
        <f t="shared" si="186"/>
        <v>ja</v>
      </c>
      <c r="U1993" s="117" t="str">
        <f t="shared" si="187"/>
        <v>ja</v>
      </c>
      <c r="V1993" s="142" t="s">
        <v>4582</v>
      </c>
      <c r="W1993" s="118">
        <f t="shared" si="188"/>
        <v>1</v>
      </c>
      <c r="X1993" s="117" t="str">
        <f t="shared" si="189"/>
        <v>OK</v>
      </c>
      <c r="Y1993" s="117">
        <f t="shared" si="190"/>
        <v>1197</v>
      </c>
      <c r="Z1993" s="117" t="str">
        <f t="shared" si="191"/>
        <v>OK</v>
      </c>
    </row>
    <row r="1994" spans="1:26" s="115" customFormat="1" ht="12.75" hidden="1" customHeight="1" x14ac:dyDescent="0.35">
      <c r="A1994" s="29" t="s">
        <v>4217</v>
      </c>
      <c r="B1994" s="1" t="s">
        <v>1454</v>
      </c>
      <c r="C1994" s="29" t="s">
        <v>3</v>
      </c>
      <c r="D1994" s="29" t="s">
        <v>3</v>
      </c>
      <c r="E1994" s="29" t="s">
        <v>2</v>
      </c>
      <c r="F1994" s="29" t="s">
        <v>2</v>
      </c>
      <c r="G1994" s="29" t="s">
        <v>2</v>
      </c>
      <c r="H1994" s="29" t="s">
        <v>2</v>
      </c>
      <c r="I1994" s="133" t="s">
        <v>3</v>
      </c>
      <c r="J1994" s="134">
        <v>1</v>
      </c>
      <c r="K1994" s="29" t="s">
        <v>2</v>
      </c>
      <c r="L1994" s="29" t="s">
        <v>2</v>
      </c>
      <c r="M1994" s="29" t="s">
        <v>2</v>
      </c>
      <c r="N1994" s="29" t="s">
        <v>3</v>
      </c>
      <c r="O1994" s="1"/>
      <c r="P1994" s="29" t="s">
        <v>4</v>
      </c>
      <c r="Q1994" s="29"/>
      <c r="R1994" s="85" t="s">
        <v>2</v>
      </c>
      <c r="S1994" s="85" t="s">
        <v>2</v>
      </c>
      <c r="T1994" s="117" t="str">
        <f t="shared" si="186"/>
        <v>ja</v>
      </c>
      <c r="U1994" s="117" t="str">
        <f t="shared" si="187"/>
        <v>ja</v>
      </c>
      <c r="V1994" s="142" t="s">
        <v>4600</v>
      </c>
      <c r="W1994" s="118">
        <f t="shared" si="188"/>
        <v>1</v>
      </c>
      <c r="X1994" s="117" t="str">
        <f t="shared" si="189"/>
        <v>OK</v>
      </c>
      <c r="Y1994" s="117" t="str">
        <f t="shared" si="190"/>
        <v>keine</v>
      </c>
      <c r="Z1994" s="117" t="str">
        <f t="shared" si="191"/>
        <v>OK</v>
      </c>
    </row>
    <row r="1995" spans="1:26" s="115" customFormat="1" ht="12.75" hidden="1" customHeight="1" x14ac:dyDescent="0.35">
      <c r="A1995" s="29" t="s">
        <v>4218</v>
      </c>
      <c r="B1995" s="1" t="s">
        <v>1213</v>
      </c>
      <c r="C1995" s="29" t="s">
        <v>3</v>
      </c>
      <c r="D1995" s="29" t="s">
        <v>3</v>
      </c>
      <c r="E1995" s="29" t="s">
        <v>2</v>
      </c>
      <c r="F1995" s="29" t="s">
        <v>2</v>
      </c>
      <c r="G1995" s="29" t="s">
        <v>2</v>
      </c>
      <c r="H1995" s="29" t="s">
        <v>2</v>
      </c>
      <c r="I1995" s="29" t="s">
        <v>3</v>
      </c>
      <c r="J1995" s="30">
        <v>1</v>
      </c>
      <c r="K1995" s="29" t="s">
        <v>2</v>
      </c>
      <c r="L1995" s="29" t="s">
        <v>2</v>
      </c>
      <c r="M1995" s="29" t="s">
        <v>2</v>
      </c>
      <c r="N1995" s="29" t="s">
        <v>3</v>
      </c>
      <c r="O1995" s="1"/>
      <c r="P1995" s="29" t="s">
        <v>4</v>
      </c>
      <c r="Q1995" s="29"/>
      <c r="R1995" s="85" t="s">
        <v>2</v>
      </c>
      <c r="S1995" s="85" t="s">
        <v>2</v>
      </c>
      <c r="T1995" s="117" t="str">
        <f t="shared" si="186"/>
        <v>ja</v>
      </c>
      <c r="U1995" s="117" t="str">
        <f t="shared" si="187"/>
        <v>ja</v>
      </c>
      <c r="V1995" s="142" t="s">
        <v>4590</v>
      </c>
      <c r="W1995" s="118">
        <f t="shared" si="188"/>
        <v>1</v>
      </c>
      <c r="X1995" s="117" t="str">
        <f t="shared" si="189"/>
        <v>OK</v>
      </c>
      <c r="Y1995" s="117" t="str">
        <f t="shared" si="190"/>
        <v>keine</v>
      </c>
      <c r="Z1995" s="117" t="str">
        <f t="shared" si="191"/>
        <v>OK</v>
      </c>
    </row>
    <row r="1996" spans="1:26" s="115" customFormat="1" ht="12.75" customHeight="1" x14ac:dyDescent="0.35">
      <c r="A1996" s="29" t="s">
        <v>4219</v>
      </c>
      <c r="B1996" s="1" t="s">
        <v>296</v>
      </c>
      <c r="C1996" s="29" t="s">
        <v>3</v>
      </c>
      <c r="D1996" s="29" t="s">
        <v>3</v>
      </c>
      <c r="E1996" s="29" t="s">
        <v>2</v>
      </c>
      <c r="F1996" s="29" t="s">
        <v>2</v>
      </c>
      <c r="G1996" s="29" t="s">
        <v>3</v>
      </c>
      <c r="H1996" s="29" t="s">
        <v>2</v>
      </c>
      <c r="I1996" s="29" t="s">
        <v>3</v>
      </c>
      <c r="J1996" s="30">
        <v>1</v>
      </c>
      <c r="K1996" s="29" t="s">
        <v>2</v>
      </c>
      <c r="L1996" s="29" t="s">
        <v>2</v>
      </c>
      <c r="M1996" s="29" t="s">
        <v>2</v>
      </c>
      <c r="N1996" s="29" t="s">
        <v>3</v>
      </c>
      <c r="O1996" s="1" t="s">
        <v>4469</v>
      </c>
      <c r="P1996" s="29" t="s">
        <v>4</v>
      </c>
      <c r="Q1996" s="29" t="s">
        <v>4443</v>
      </c>
      <c r="R1996" s="85" t="s">
        <v>3</v>
      </c>
      <c r="S1996" s="85" t="s">
        <v>3</v>
      </c>
      <c r="T1996" s="117" t="str">
        <f t="shared" si="186"/>
        <v>ja</v>
      </c>
      <c r="U1996" s="117" t="str">
        <f t="shared" si="187"/>
        <v>ja</v>
      </c>
      <c r="V1996" s="142" t="s">
        <v>4579</v>
      </c>
      <c r="W1996" s="118">
        <f t="shared" si="188"/>
        <v>1</v>
      </c>
      <c r="X1996" s="117" t="str">
        <f t="shared" si="189"/>
        <v>OK</v>
      </c>
      <c r="Y1996" s="117" t="str">
        <f t="shared" si="190"/>
        <v>keine</v>
      </c>
      <c r="Z1996" s="117" t="str">
        <f t="shared" si="191"/>
        <v>OK</v>
      </c>
    </row>
    <row r="1997" spans="1:26" s="115" customFormat="1" ht="12.75" hidden="1" customHeight="1" x14ac:dyDescent="0.35">
      <c r="A1997" s="29" t="s">
        <v>4220</v>
      </c>
      <c r="B1997" s="1" t="s">
        <v>1368</v>
      </c>
      <c r="C1997" s="29" t="s">
        <v>3</v>
      </c>
      <c r="D1997" s="29" t="s">
        <v>3</v>
      </c>
      <c r="E1997" s="29" t="s">
        <v>2</v>
      </c>
      <c r="F1997" s="29" t="s">
        <v>2</v>
      </c>
      <c r="G1997" s="29" t="s">
        <v>2</v>
      </c>
      <c r="H1997" s="29" t="s">
        <v>2</v>
      </c>
      <c r="I1997" s="29" t="s">
        <v>3</v>
      </c>
      <c r="J1997" s="30">
        <v>1</v>
      </c>
      <c r="K1997" s="29" t="s">
        <v>2</v>
      </c>
      <c r="L1997" s="29" t="s">
        <v>2</v>
      </c>
      <c r="M1997" s="29" t="s">
        <v>2</v>
      </c>
      <c r="N1997" s="29" t="s">
        <v>3</v>
      </c>
      <c r="O1997" s="1"/>
      <c r="P1997" s="29" t="s">
        <v>4</v>
      </c>
      <c r="Q1997" s="29"/>
      <c r="R1997" s="85" t="s">
        <v>3</v>
      </c>
      <c r="S1997" s="85" t="s">
        <v>3</v>
      </c>
      <c r="T1997" s="117" t="str">
        <f t="shared" si="186"/>
        <v>ja</v>
      </c>
      <c r="U1997" s="117" t="str">
        <f t="shared" si="187"/>
        <v>ja</v>
      </c>
      <c r="V1997" s="142" t="s">
        <v>4597</v>
      </c>
      <c r="W1997" s="118">
        <f t="shared" si="188"/>
        <v>1</v>
      </c>
      <c r="X1997" s="117" t="str">
        <f t="shared" si="189"/>
        <v>OK</v>
      </c>
      <c r="Y1997" s="117" t="str">
        <f t="shared" si="190"/>
        <v>keine</v>
      </c>
      <c r="Z1997" s="117" t="str">
        <f t="shared" si="191"/>
        <v>OK</v>
      </c>
    </row>
    <row r="1998" spans="1:26" s="115" customFormat="1" ht="12.75" hidden="1" customHeight="1" x14ac:dyDescent="0.35">
      <c r="A1998" s="29" t="s">
        <v>4221</v>
      </c>
      <c r="B1998" s="1" t="s">
        <v>1493</v>
      </c>
      <c r="C1998" s="29" t="s">
        <v>3</v>
      </c>
      <c r="D1998" s="29" t="s">
        <v>3</v>
      </c>
      <c r="E1998" s="29" t="s">
        <v>2</v>
      </c>
      <c r="F1998" s="29" t="s">
        <v>2</v>
      </c>
      <c r="G1998" s="29" t="s">
        <v>2</v>
      </c>
      <c r="H1998" s="29" t="s">
        <v>2</v>
      </c>
      <c r="I1998" s="29" t="s">
        <v>3</v>
      </c>
      <c r="J1998" s="30">
        <v>1</v>
      </c>
      <c r="K1998" s="29" t="s">
        <v>2</v>
      </c>
      <c r="L1998" s="29" t="s">
        <v>2</v>
      </c>
      <c r="M1998" s="29" t="s">
        <v>2</v>
      </c>
      <c r="N1998" s="29" t="s">
        <v>3</v>
      </c>
      <c r="O1998" s="1"/>
      <c r="P1998" s="29" t="s">
        <v>4</v>
      </c>
      <c r="Q1998" s="29"/>
      <c r="R1998" s="85" t="s">
        <v>2</v>
      </c>
      <c r="S1998" s="85" t="s">
        <v>2</v>
      </c>
      <c r="T1998" s="117" t="str">
        <f t="shared" si="186"/>
        <v>ja</v>
      </c>
      <c r="U1998" s="117" t="str">
        <f t="shared" si="187"/>
        <v>ja</v>
      </c>
      <c r="V1998" s="142" t="s">
        <v>4589</v>
      </c>
      <c r="W1998" s="118">
        <f t="shared" si="188"/>
        <v>1</v>
      </c>
      <c r="X1998" s="117" t="str">
        <f t="shared" si="189"/>
        <v>OK</v>
      </c>
      <c r="Y1998" s="117" t="str">
        <f t="shared" si="190"/>
        <v>keine</v>
      </c>
      <c r="Z1998" s="117" t="str">
        <f t="shared" si="191"/>
        <v>OK</v>
      </c>
    </row>
    <row r="1999" spans="1:26" s="115" customFormat="1" ht="12.75" hidden="1" customHeight="1" x14ac:dyDescent="0.35">
      <c r="A1999" s="29" t="s">
        <v>4222</v>
      </c>
      <c r="B1999" s="1" t="s">
        <v>1369</v>
      </c>
      <c r="C1999" s="29" t="s">
        <v>3</v>
      </c>
      <c r="D1999" s="29" t="s">
        <v>3</v>
      </c>
      <c r="E1999" s="29" t="s">
        <v>2</v>
      </c>
      <c r="F1999" s="29" t="s">
        <v>2</v>
      </c>
      <c r="G1999" s="29" t="s">
        <v>2</v>
      </c>
      <c r="H1999" s="29" t="s">
        <v>2</v>
      </c>
      <c r="I1999" s="29" t="s">
        <v>3</v>
      </c>
      <c r="J1999" s="30">
        <v>1</v>
      </c>
      <c r="K1999" s="29" t="s">
        <v>2</v>
      </c>
      <c r="L1999" s="29" t="s">
        <v>2</v>
      </c>
      <c r="M1999" s="29" t="s">
        <v>2</v>
      </c>
      <c r="N1999" s="29" t="s">
        <v>3</v>
      </c>
      <c r="O1999" s="1"/>
      <c r="P1999" s="29" t="s">
        <v>4</v>
      </c>
      <c r="Q1999" s="29"/>
      <c r="R1999" s="85" t="s">
        <v>3</v>
      </c>
      <c r="S1999" s="85" t="s">
        <v>3</v>
      </c>
      <c r="T1999" s="117" t="str">
        <f t="shared" si="186"/>
        <v>ja</v>
      </c>
      <c r="U1999" s="117" t="str">
        <f t="shared" si="187"/>
        <v>ja</v>
      </c>
      <c r="V1999" s="142" t="s">
        <v>4580</v>
      </c>
      <c r="W1999" s="118">
        <f t="shared" si="188"/>
        <v>1</v>
      </c>
      <c r="X1999" s="117" t="str">
        <f t="shared" si="189"/>
        <v>OK</v>
      </c>
      <c r="Y1999" s="117" t="str">
        <f t="shared" si="190"/>
        <v>keine</v>
      </c>
      <c r="Z1999" s="117" t="str">
        <f t="shared" si="191"/>
        <v>OK</v>
      </c>
    </row>
    <row r="2000" spans="1:26" s="115" customFormat="1" ht="12.75" customHeight="1" x14ac:dyDescent="0.35">
      <c r="A2000" s="29" t="s">
        <v>4223</v>
      </c>
      <c r="B2000" s="1" t="s">
        <v>636</v>
      </c>
      <c r="C2000" s="29" t="s">
        <v>3</v>
      </c>
      <c r="D2000" s="29" t="s">
        <v>3</v>
      </c>
      <c r="E2000" s="29" t="s">
        <v>2</v>
      </c>
      <c r="F2000" s="29" t="s">
        <v>2</v>
      </c>
      <c r="G2000" s="29" t="s">
        <v>3</v>
      </c>
      <c r="H2000" s="29" t="s">
        <v>2</v>
      </c>
      <c r="I2000" s="30" t="s">
        <v>3</v>
      </c>
      <c r="J2000" s="30">
        <v>1</v>
      </c>
      <c r="K2000" s="29" t="s">
        <v>2</v>
      </c>
      <c r="L2000" s="29" t="s">
        <v>2</v>
      </c>
      <c r="M2000" s="29" t="s">
        <v>2</v>
      </c>
      <c r="N2000" s="29" t="s">
        <v>3</v>
      </c>
      <c r="O2000" s="1" t="s">
        <v>4468</v>
      </c>
      <c r="P2000" s="29" t="s">
        <v>4</v>
      </c>
      <c r="Q2000" s="29" t="s">
        <v>4442</v>
      </c>
      <c r="R2000" s="85" t="s">
        <v>3</v>
      </c>
      <c r="S2000" s="85" t="s">
        <v>3</v>
      </c>
      <c r="T2000" s="117" t="str">
        <f t="shared" si="186"/>
        <v>ja</v>
      </c>
      <c r="U2000" s="117" t="str">
        <f t="shared" si="187"/>
        <v>ja</v>
      </c>
      <c r="V2000" s="142" t="s">
        <v>4579</v>
      </c>
      <c r="W2000" s="118">
        <f t="shared" si="188"/>
        <v>1</v>
      </c>
      <c r="X2000" s="117" t="str">
        <f t="shared" si="189"/>
        <v>OK</v>
      </c>
      <c r="Y2000" s="117" t="str">
        <f t="shared" si="190"/>
        <v>keine</v>
      </c>
      <c r="Z2000" s="117" t="str">
        <f t="shared" si="191"/>
        <v>OK</v>
      </c>
    </row>
    <row r="2001" spans="1:26" s="115" customFormat="1" ht="12.75" hidden="1" customHeight="1" x14ac:dyDescent="0.35">
      <c r="A2001" s="29" t="s">
        <v>4224</v>
      </c>
      <c r="B2001" s="1" t="s">
        <v>1494</v>
      </c>
      <c r="C2001" s="29" t="s">
        <v>3</v>
      </c>
      <c r="D2001" s="29" t="s">
        <v>3</v>
      </c>
      <c r="E2001" s="29" t="s">
        <v>2</v>
      </c>
      <c r="F2001" s="29" t="s">
        <v>2</v>
      </c>
      <c r="G2001" s="29" t="s">
        <v>2</v>
      </c>
      <c r="H2001" s="29" t="s">
        <v>2</v>
      </c>
      <c r="I2001" s="29" t="s">
        <v>3</v>
      </c>
      <c r="J2001" s="30">
        <v>1</v>
      </c>
      <c r="K2001" s="29" t="s">
        <v>2</v>
      </c>
      <c r="L2001" s="29" t="s">
        <v>2</v>
      </c>
      <c r="M2001" s="29" t="s">
        <v>2</v>
      </c>
      <c r="N2001" s="29" t="s">
        <v>3</v>
      </c>
      <c r="O2001" s="1"/>
      <c r="P2001" s="29" t="s">
        <v>4</v>
      </c>
      <c r="Q2001" s="29"/>
      <c r="R2001" s="85" t="s">
        <v>2</v>
      </c>
      <c r="S2001" s="85" t="s">
        <v>2</v>
      </c>
      <c r="T2001" s="117" t="str">
        <f t="shared" si="186"/>
        <v>ja</v>
      </c>
      <c r="U2001" s="117" t="str">
        <f t="shared" si="187"/>
        <v>ja</v>
      </c>
      <c r="V2001" s="142" t="s">
        <v>4589</v>
      </c>
      <c r="W2001" s="118">
        <f t="shared" si="188"/>
        <v>1</v>
      </c>
      <c r="X2001" s="117" t="str">
        <f t="shared" si="189"/>
        <v>OK</v>
      </c>
      <c r="Y2001" s="117" t="str">
        <f t="shared" si="190"/>
        <v>keine</v>
      </c>
      <c r="Z2001" s="117" t="str">
        <f t="shared" si="191"/>
        <v>OK</v>
      </c>
    </row>
    <row r="2002" spans="1:26" s="115" customFormat="1" ht="12.75" hidden="1" customHeight="1" x14ac:dyDescent="0.35">
      <c r="A2002" s="29" t="s">
        <v>4225</v>
      </c>
      <c r="B2002" s="1" t="s">
        <v>297</v>
      </c>
      <c r="C2002" s="29" t="s">
        <v>3</v>
      </c>
      <c r="D2002" s="29" t="s">
        <v>3</v>
      </c>
      <c r="E2002" s="29" t="s">
        <v>2</v>
      </c>
      <c r="F2002" s="29" t="s">
        <v>2</v>
      </c>
      <c r="G2002" s="29" t="s">
        <v>2</v>
      </c>
      <c r="H2002" s="29" t="s">
        <v>2</v>
      </c>
      <c r="I2002" s="29" t="s">
        <v>3</v>
      </c>
      <c r="J2002" s="30">
        <v>1</v>
      </c>
      <c r="K2002" s="29" t="s">
        <v>2</v>
      </c>
      <c r="L2002" s="29" t="s">
        <v>2</v>
      </c>
      <c r="M2002" s="29" t="s">
        <v>2</v>
      </c>
      <c r="N2002" s="29" t="s">
        <v>3</v>
      </c>
      <c r="O2002" s="1" t="s">
        <v>2409</v>
      </c>
      <c r="P2002" s="29" t="s">
        <v>58</v>
      </c>
      <c r="Q2002" s="29"/>
      <c r="R2002" s="85" t="s">
        <v>2</v>
      </c>
      <c r="S2002" s="85" t="s">
        <v>2</v>
      </c>
      <c r="T2002" s="117" t="str">
        <f t="shared" si="186"/>
        <v>ja</v>
      </c>
      <c r="U2002" s="117" t="str">
        <f t="shared" si="187"/>
        <v>ja</v>
      </c>
      <c r="V2002" s="142" t="s">
        <v>4579</v>
      </c>
      <c r="W2002" s="118">
        <f t="shared" si="188"/>
        <v>1</v>
      </c>
      <c r="X2002" s="117" t="str">
        <f t="shared" si="189"/>
        <v>OK</v>
      </c>
      <c r="Y2002" s="117" t="str">
        <f t="shared" si="190"/>
        <v>1194/1199</v>
      </c>
      <c r="Z2002" s="117" t="str">
        <f t="shared" si="191"/>
        <v>OK</v>
      </c>
    </row>
    <row r="2003" spans="1:26" s="115" customFormat="1" ht="12.75" hidden="1" customHeight="1" x14ac:dyDescent="0.35">
      <c r="A2003" s="29" t="s">
        <v>4226</v>
      </c>
      <c r="B2003" s="1" t="s">
        <v>1373</v>
      </c>
      <c r="C2003" s="29" t="s">
        <v>3</v>
      </c>
      <c r="D2003" s="29" t="s">
        <v>3</v>
      </c>
      <c r="E2003" s="29" t="s">
        <v>2</v>
      </c>
      <c r="F2003" s="29" t="s">
        <v>2</v>
      </c>
      <c r="G2003" s="29" t="s">
        <v>2</v>
      </c>
      <c r="H2003" s="29" t="s">
        <v>2</v>
      </c>
      <c r="I2003" s="134" t="s">
        <v>3</v>
      </c>
      <c r="J2003" s="134">
        <v>3</v>
      </c>
      <c r="K2003" s="29" t="s">
        <v>2</v>
      </c>
      <c r="L2003" s="29" t="s">
        <v>2</v>
      </c>
      <c r="M2003" s="29" t="s">
        <v>2</v>
      </c>
      <c r="N2003" s="29" t="s">
        <v>3</v>
      </c>
      <c r="O2003" s="1"/>
      <c r="P2003" s="29" t="s">
        <v>4</v>
      </c>
      <c r="Q2003" s="29"/>
      <c r="R2003" s="85" t="s">
        <v>2</v>
      </c>
      <c r="S2003" s="85" t="s">
        <v>2</v>
      </c>
      <c r="T2003" s="117" t="str">
        <f t="shared" si="186"/>
        <v>ja</v>
      </c>
      <c r="U2003" s="117" t="str">
        <f t="shared" si="187"/>
        <v>ja</v>
      </c>
      <c r="V2003" s="142" t="s">
        <v>4572</v>
      </c>
      <c r="W2003" s="118">
        <f t="shared" si="188"/>
        <v>3</v>
      </c>
      <c r="X2003" s="117" t="str">
        <f t="shared" si="189"/>
        <v>OK</v>
      </c>
      <c r="Y2003" s="117" t="str">
        <f t="shared" si="190"/>
        <v>keine</v>
      </c>
      <c r="Z2003" s="117" t="str">
        <f t="shared" si="191"/>
        <v>OK</v>
      </c>
    </row>
    <row r="2004" spans="1:26" s="115" customFormat="1" ht="12.75" hidden="1" customHeight="1" x14ac:dyDescent="0.35">
      <c r="A2004" s="29" t="s">
        <v>2235</v>
      </c>
      <c r="B2004" s="1" t="s">
        <v>2234</v>
      </c>
      <c r="C2004" s="29" t="s">
        <v>3</v>
      </c>
      <c r="D2004" s="29" t="s">
        <v>3</v>
      </c>
      <c r="E2004" s="29" t="s">
        <v>2</v>
      </c>
      <c r="F2004" s="29" t="s">
        <v>2</v>
      </c>
      <c r="G2004" s="29" t="s">
        <v>2</v>
      </c>
      <c r="H2004" s="29" t="s">
        <v>2</v>
      </c>
      <c r="I2004" s="133" t="s">
        <v>3</v>
      </c>
      <c r="J2004" s="134">
        <v>3</v>
      </c>
      <c r="K2004" s="29" t="s">
        <v>2</v>
      </c>
      <c r="L2004" s="29" t="s">
        <v>2</v>
      </c>
      <c r="M2004" s="29" t="s">
        <v>2</v>
      </c>
      <c r="N2004" s="29" t="s">
        <v>3</v>
      </c>
      <c r="O2004" s="1"/>
      <c r="P2004" s="29" t="s">
        <v>4</v>
      </c>
      <c r="Q2004" s="29"/>
      <c r="R2004" s="85" t="s">
        <v>2</v>
      </c>
      <c r="S2004" s="85" t="s">
        <v>2</v>
      </c>
      <c r="T2004" s="117" t="str">
        <f t="shared" si="186"/>
        <v>ja</v>
      </c>
      <c r="U2004" s="117" t="str">
        <f t="shared" si="187"/>
        <v>ja</v>
      </c>
      <c r="V2004" s="142" t="s">
        <v>4572</v>
      </c>
      <c r="W2004" s="118">
        <f t="shared" si="188"/>
        <v>3</v>
      </c>
      <c r="X2004" s="117" t="str">
        <f t="shared" si="189"/>
        <v>OK</v>
      </c>
      <c r="Y2004" s="117" t="str">
        <f t="shared" si="190"/>
        <v>keine</v>
      </c>
      <c r="Z2004" s="117" t="str">
        <f t="shared" si="191"/>
        <v>OK</v>
      </c>
    </row>
    <row r="2005" spans="1:26" s="115" customFormat="1" ht="12.75" hidden="1" customHeight="1" x14ac:dyDescent="0.35">
      <c r="A2005" s="29" t="s">
        <v>4227</v>
      </c>
      <c r="B2005" s="1" t="s">
        <v>1370</v>
      </c>
      <c r="C2005" s="29" t="s">
        <v>3</v>
      </c>
      <c r="D2005" s="29" t="s">
        <v>3</v>
      </c>
      <c r="E2005" s="29" t="s">
        <v>2</v>
      </c>
      <c r="F2005" s="29" t="s">
        <v>2</v>
      </c>
      <c r="G2005" s="29" t="s">
        <v>2</v>
      </c>
      <c r="H2005" s="29" t="s">
        <v>2</v>
      </c>
      <c r="I2005" s="29" t="s">
        <v>3</v>
      </c>
      <c r="J2005" s="30">
        <v>1</v>
      </c>
      <c r="K2005" s="29" t="s">
        <v>2</v>
      </c>
      <c r="L2005" s="29" t="s">
        <v>2</v>
      </c>
      <c r="M2005" s="29" t="s">
        <v>2</v>
      </c>
      <c r="N2005" s="29" t="s">
        <v>3</v>
      </c>
      <c r="O2005" s="1"/>
      <c r="P2005" s="29" t="s">
        <v>4</v>
      </c>
      <c r="Q2005" s="29"/>
      <c r="R2005" s="85" t="s">
        <v>3</v>
      </c>
      <c r="S2005" s="85" t="s">
        <v>3</v>
      </c>
      <c r="T2005" s="117" t="str">
        <f t="shared" si="186"/>
        <v>ja</v>
      </c>
      <c r="U2005" s="117" t="str">
        <f t="shared" si="187"/>
        <v>ja</v>
      </c>
      <c r="V2005" s="142" t="s">
        <v>4580</v>
      </c>
      <c r="W2005" s="118">
        <f t="shared" si="188"/>
        <v>1</v>
      </c>
      <c r="X2005" s="117" t="str">
        <f t="shared" si="189"/>
        <v>OK</v>
      </c>
      <c r="Y2005" s="117" t="str">
        <f t="shared" si="190"/>
        <v>keine</v>
      </c>
      <c r="Z2005" s="117" t="str">
        <f t="shared" si="191"/>
        <v>OK</v>
      </c>
    </row>
    <row r="2006" spans="1:26" s="115" customFormat="1" ht="12.75" hidden="1" customHeight="1" x14ac:dyDescent="0.35">
      <c r="A2006" s="29" t="s">
        <v>4228</v>
      </c>
      <c r="B2006" s="1" t="s">
        <v>1495</v>
      </c>
      <c r="C2006" s="29" t="s">
        <v>3</v>
      </c>
      <c r="D2006" s="29" t="s">
        <v>3</v>
      </c>
      <c r="E2006" s="29" t="s">
        <v>2</v>
      </c>
      <c r="F2006" s="29" t="s">
        <v>2</v>
      </c>
      <c r="G2006" s="29" t="s">
        <v>2</v>
      </c>
      <c r="H2006" s="29" t="s">
        <v>2</v>
      </c>
      <c r="I2006" s="29" t="s">
        <v>3</v>
      </c>
      <c r="J2006" s="30">
        <v>1</v>
      </c>
      <c r="K2006" s="29" t="s">
        <v>2</v>
      </c>
      <c r="L2006" s="29" t="s">
        <v>2</v>
      </c>
      <c r="M2006" s="29" t="s">
        <v>2</v>
      </c>
      <c r="N2006" s="29" t="s">
        <v>3</v>
      </c>
      <c r="O2006" s="1"/>
      <c r="P2006" s="29" t="s">
        <v>4</v>
      </c>
      <c r="Q2006" s="29"/>
      <c r="R2006" s="85" t="s">
        <v>2</v>
      </c>
      <c r="S2006" s="85" t="s">
        <v>2</v>
      </c>
      <c r="T2006" s="117" t="str">
        <f t="shared" si="186"/>
        <v>ja</v>
      </c>
      <c r="U2006" s="117" t="str">
        <f t="shared" si="187"/>
        <v>ja</v>
      </c>
      <c r="V2006" s="142" t="s">
        <v>4589</v>
      </c>
      <c r="W2006" s="118">
        <f t="shared" si="188"/>
        <v>1</v>
      </c>
      <c r="X2006" s="117" t="str">
        <f t="shared" si="189"/>
        <v>OK</v>
      </c>
      <c r="Y2006" s="117" t="str">
        <f t="shared" si="190"/>
        <v>keine</v>
      </c>
      <c r="Z2006" s="117" t="str">
        <f t="shared" si="191"/>
        <v>OK</v>
      </c>
    </row>
    <row r="2007" spans="1:26" s="115" customFormat="1" ht="12.75" customHeight="1" x14ac:dyDescent="0.35">
      <c r="A2007" s="29" t="s">
        <v>4229</v>
      </c>
      <c r="B2007" s="1" t="s">
        <v>1374</v>
      </c>
      <c r="C2007" s="29" t="s">
        <v>3</v>
      </c>
      <c r="D2007" s="29" t="s">
        <v>3</v>
      </c>
      <c r="E2007" s="29" t="s">
        <v>2</v>
      </c>
      <c r="F2007" s="29" t="s">
        <v>2</v>
      </c>
      <c r="G2007" s="29" t="s">
        <v>3</v>
      </c>
      <c r="H2007" s="29" t="s">
        <v>2</v>
      </c>
      <c r="I2007" s="30" t="s">
        <v>3</v>
      </c>
      <c r="J2007" s="30">
        <v>1</v>
      </c>
      <c r="K2007" s="29" t="s">
        <v>2</v>
      </c>
      <c r="L2007" s="29" t="s">
        <v>2</v>
      </c>
      <c r="M2007" s="29" t="s">
        <v>2</v>
      </c>
      <c r="N2007" s="29" t="s">
        <v>3</v>
      </c>
      <c r="O2007" s="1" t="s">
        <v>4468</v>
      </c>
      <c r="P2007" s="29" t="s">
        <v>4</v>
      </c>
      <c r="Q2007" s="29" t="s">
        <v>4442</v>
      </c>
      <c r="R2007" s="85" t="s">
        <v>3</v>
      </c>
      <c r="S2007" s="85" t="s">
        <v>3</v>
      </c>
      <c r="T2007" s="117" t="str">
        <f t="shared" si="186"/>
        <v>ja</v>
      </c>
      <c r="U2007" s="117" t="str">
        <f t="shared" si="187"/>
        <v>ja</v>
      </c>
      <c r="V2007" s="142" t="s">
        <v>4579</v>
      </c>
      <c r="W2007" s="118">
        <f t="shared" si="188"/>
        <v>1</v>
      </c>
      <c r="X2007" s="117" t="str">
        <f t="shared" si="189"/>
        <v>OK</v>
      </c>
      <c r="Y2007" s="117" t="str">
        <f t="shared" si="190"/>
        <v>keine</v>
      </c>
      <c r="Z2007" s="117" t="str">
        <f t="shared" si="191"/>
        <v>OK</v>
      </c>
    </row>
    <row r="2008" spans="1:26" s="115" customFormat="1" ht="12.75" hidden="1" customHeight="1" x14ac:dyDescent="0.35">
      <c r="A2008" s="29" t="s">
        <v>4230</v>
      </c>
      <c r="B2008" s="1" t="s">
        <v>1765</v>
      </c>
      <c r="C2008" s="29" t="s">
        <v>3</v>
      </c>
      <c r="D2008" s="29" t="s">
        <v>3</v>
      </c>
      <c r="E2008" s="29" t="s">
        <v>2</v>
      </c>
      <c r="F2008" s="29" t="s">
        <v>2</v>
      </c>
      <c r="G2008" s="29" t="s">
        <v>2</v>
      </c>
      <c r="H2008" s="29" t="s">
        <v>2</v>
      </c>
      <c r="I2008" s="29" t="s">
        <v>3</v>
      </c>
      <c r="J2008" s="30">
        <v>1</v>
      </c>
      <c r="K2008" s="29" t="s">
        <v>2</v>
      </c>
      <c r="L2008" s="29" t="s">
        <v>2</v>
      </c>
      <c r="M2008" s="29" t="s">
        <v>2</v>
      </c>
      <c r="N2008" s="29" t="s">
        <v>3</v>
      </c>
      <c r="O2008" s="1"/>
      <c r="P2008" s="29" t="s">
        <v>4</v>
      </c>
      <c r="Q2008" s="29"/>
      <c r="R2008" s="85" t="s">
        <v>2</v>
      </c>
      <c r="S2008" s="85" t="s">
        <v>2</v>
      </c>
      <c r="T2008" s="117" t="str">
        <f t="shared" si="186"/>
        <v>ja</v>
      </c>
      <c r="U2008" s="117" t="str">
        <f t="shared" si="187"/>
        <v>ja</v>
      </c>
      <c r="V2008" s="142" t="s">
        <v>4585</v>
      </c>
      <c r="W2008" s="118">
        <f t="shared" si="188"/>
        <v>1</v>
      </c>
      <c r="X2008" s="117" t="str">
        <f t="shared" si="189"/>
        <v>OK</v>
      </c>
      <c r="Y2008" s="117" t="str">
        <f t="shared" si="190"/>
        <v>keine</v>
      </c>
      <c r="Z2008" s="117" t="str">
        <f t="shared" si="191"/>
        <v>OK</v>
      </c>
    </row>
    <row r="2009" spans="1:26" s="115" customFormat="1" ht="12.75" customHeight="1" x14ac:dyDescent="0.35">
      <c r="A2009" s="29" t="s">
        <v>4231</v>
      </c>
      <c r="B2009" s="1" t="s">
        <v>1375</v>
      </c>
      <c r="C2009" s="29" t="s">
        <v>3</v>
      </c>
      <c r="D2009" s="29" t="s">
        <v>3</v>
      </c>
      <c r="E2009" s="29" t="s">
        <v>2</v>
      </c>
      <c r="F2009" s="29" t="s">
        <v>2</v>
      </c>
      <c r="G2009" s="29" t="s">
        <v>3</v>
      </c>
      <c r="H2009" s="29" t="s">
        <v>2</v>
      </c>
      <c r="I2009" s="30" t="s">
        <v>3</v>
      </c>
      <c r="J2009" s="30">
        <v>1</v>
      </c>
      <c r="K2009" s="29" t="s">
        <v>2</v>
      </c>
      <c r="L2009" s="29" t="s">
        <v>2</v>
      </c>
      <c r="M2009" s="29" t="s">
        <v>2</v>
      </c>
      <c r="N2009" s="29" t="s">
        <v>3</v>
      </c>
      <c r="O2009" s="1" t="s">
        <v>4468</v>
      </c>
      <c r="P2009" s="29" t="s">
        <v>4</v>
      </c>
      <c r="Q2009" s="29" t="s">
        <v>4442</v>
      </c>
      <c r="R2009" s="85" t="s">
        <v>3</v>
      </c>
      <c r="S2009" s="85" t="s">
        <v>3</v>
      </c>
      <c r="T2009" s="117" t="str">
        <f t="shared" si="186"/>
        <v>ja</v>
      </c>
      <c r="U2009" s="117" t="str">
        <f t="shared" si="187"/>
        <v>ja</v>
      </c>
      <c r="V2009" s="142" t="s">
        <v>4579</v>
      </c>
      <c r="W2009" s="118">
        <f t="shared" si="188"/>
        <v>1</v>
      </c>
      <c r="X2009" s="117" t="str">
        <f t="shared" si="189"/>
        <v>OK</v>
      </c>
      <c r="Y2009" s="117" t="str">
        <f t="shared" si="190"/>
        <v>keine</v>
      </c>
      <c r="Z2009" s="117" t="str">
        <f t="shared" si="191"/>
        <v>OK</v>
      </c>
    </row>
    <row r="2010" spans="1:26" s="115" customFormat="1" ht="12.75" hidden="1" customHeight="1" x14ac:dyDescent="0.35">
      <c r="A2010" s="29" t="s">
        <v>4232</v>
      </c>
      <c r="B2010" s="1" t="s">
        <v>1839</v>
      </c>
      <c r="C2010" s="29" t="s">
        <v>2</v>
      </c>
      <c r="D2010" s="29" t="s">
        <v>2</v>
      </c>
      <c r="E2010" s="29" t="s">
        <v>2</v>
      </c>
      <c r="F2010" s="29" t="s">
        <v>2</v>
      </c>
      <c r="G2010" s="29" t="s">
        <v>2</v>
      </c>
      <c r="H2010" s="29" t="s">
        <v>3</v>
      </c>
      <c r="I2010" s="29" t="s">
        <v>2</v>
      </c>
      <c r="J2010" s="30" t="s">
        <v>2</v>
      </c>
      <c r="K2010" s="29" t="s">
        <v>2</v>
      </c>
      <c r="L2010" s="29" t="s">
        <v>2</v>
      </c>
      <c r="M2010" s="29" t="s">
        <v>2</v>
      </c>
      <c r="N2010" s="29" t="s">
        <v>2</v>
      </c>
      <c r="O2010" s="1" t="s">
        <v>2411</v>
      </c>
      <c r="P2010" s="29" t="s">
        <v>59</v>
      </c>
      <c r="Q2010" s="29"/>
      <c r="R2010" s="85" t="s">
        <v>2</v>
      </c>
      <c r="S2010" s="85" t="s">
        <v>2</v>
      </c>
      <c r="T2010" s="117" t="str">
        <f t="shared" si="186"/>
        <v>ja</v>
      </c>
      <c r="U2010" s="117" t="str">
        <f t="shared" si="187"/>
        <v>nein</v>
      </c>
      <c r="V2010" s="142" t="s">
        <v>2411</v>
      </c>
      <c r="W2010" s="118" t="str">
        <f t="shared" si="188"/>
        <v>nein</v>
      </c>
      <c r="X2010" s="117" t="str">
        <f t="shared" si="189"/>
        <v>OK</v>
      </c>
      <c r="Y2010" s="117" t="str">
        <f t="shared" si="190"/>
        <v>nicht FK (Vereins-RS)</v>
      </c>
      <c r="Z2010" s="117" t="str">
        <f t="shared" si="191"/>
        <v>OK</v>
      </c>
    </row>
    <row r="2011" spans="1:26" s="115" customFormat="1" ht="12.75" hidden="1" customHeight="1" x14ac:dyDescent="0.35">
      <c r="A2011" s="29" t="s">
        <v>4233</v>
      </c>
      <c r="B2011" s="1" t="s">
        <v>1385</v>
      </c>
      <c r="C2011" s="29" t="s">
        <v>3</v>
      </c>
      <c r="D2011" s="29" t="s">
        <v>3</v>
      </c>
      <c r="E2011" s="29" t="s">
        <v>2</v>
      </c>
      <c r="F2011" s="29" t="s">
        <v>2</v>
      </c>
      <c r="G2011" s="29" t="s">
        <v>2</v>
      </c>
      <c r="H2011" s="29" t="s">
        <v>2</v>
      </c>
      <c r="I2011" s="29" t="s">
        <v>3</v>
      </c>
      <c r="J2011" s="30">
        <v>1</v>
      </c>
      <c r="K2011" s="29" t="s">
        <v>2</v>
      </c>
      <c r="L2011" s="29" t="s">
        <v>2</v>
      </c>
      <c r="M2011" s="29" t="s">
        <v>2</v>
      </c>
      <c r="N2011" s="29" t="s">
        <v>3</v>
      </c>
      <c r="O2011" s="1"/>
      <c r="P2011" s="29">
        <v>300</v>
      </c>
      <c r="Q2011" s="29"/>
      <c r="R2011" s="85" t="s">
        <v>3</v>
      </c>
      <c r="S2011" s="85" t="s">
        <v>3</v>
      </c>
      <c r="T2011" s="117" t="str">
        <f t="shared" si="186"/>
        <v>ja</v>
      </c>
      <c r="U2011" s="117" t="str">
        <f t="shared" si="187"/>
        <v>ja</v>
      </c>
      <c r="V2011" s="142" t="s">
        <v>4598</v>
      </c>
      <c r="W2011" s="118">
        <f t="shared" si="188"/>
        <v>1</v>
      </c>
      <c r="X2011" s="117" t="str">
        <f t="shared" si="189"/>
        <v>OK</v>
      </c>
      <c r="Y2011" s="117">
        <f t="shared" si="190"/>
        <v>300</v>
      </c>
      <c r="Z2011" s="117" t="str">
        <f t="shared" si="191"/>
        <v>OK</v>
      </c>
    </row>
    <row r="2012" spans="1:26" s="115" customFormat="1" ht="12.75" hidden="1" customHeight="1" x14ac:dyDescent="0.35">
      <c r="A2012" s="29" t="s">
        <v>2042</v>
      </c>
      <c r="B2012" s="1" t="s">
        <v>2041</v>
      </c>
      <c r="C2012" s="29" t="s">
        <v>3</v>
      </c>
      <c r="D2012" s="29" t="s">
        <v>3</v>
      </c>
      <c r="E2012" s="29" t="s">
        <v>2</v>
      </c>
      <c r="F2012" s="29" t="s">
        <v>2</v>
      </c>
      <c r="G2012" s="29" t="s">
        <v>2</v>
      </c>
      <c r="H2012" s="29" t="s">
        <v>2</v>
      </c>
      <c r="I2012" s="29" t="s">
        <v>3</v>
      </c>
      <c r="J2012" s="30">
        <v>3</v>
      </c>
      <c r="K2012" s="29" t="s">
        <v>2</v>
      </c>
      <c r="L2012" s="29" t="s">
        <v>2</v>
      </c>
      <c r="M2012" s="29" t="s">
        <v>2</v>
      </c>
      <c r="N2012" s="29" t="s">
        <v>3</v>
      </c>
      <c r="O2012" s="1"/>
      <c r="P2012" s="29" t="s">
        <v>4</v>
      </c>
      <c r="Q2012" s="29"/>
      <c r="R2012" s="85" t="s">
        <v>2</v>
      </c>
      <c r="S2012" s="85" t="s">
        <v>2</v>
      </c>
      <c r="T2012" s="117" t="str">
        <f t="shared" si="186"/>
        <v>ja</v>
      </c>
      <c r="U2012" s="117" t="str">
        <f t="shared" si="187"/>
        <v>ja</v>
      </c>
      <c r="V2012" s="142" t="s">
        <v>4611</v>
      </c>
      <c r="W2012" s="118">
        <f t="shared" si="188"/>
        <v>3</v>
      </c>
      <c r="X2012" s="117" t="str">
        <f t="shared" si="189"/>
        <v>OK</v>
      </c>
      <c r="Y2012" s="117" t="str">
        <f t="shared" si="190"/>
        <v>keine</v>
      </c>
      <c r="Z2012" s="117" t="str">
        <f t="shared" si="191"/>
        <v>OK</v>
      </c>
    </row>
    <row r="2013" spans="1:26" s="115" customFormat="1" ht="12.75" hidden="1" customHeight="1" x14ac:dyDescent="0.35">
      <c r="A2013" s="29" t="s">
        <v>4234</v>
      </c>
      <c r="B2013" s="1" t="s">
        <v>4498</v>
      </c>
      <c r="C2013" s="29" t="s">
        <v>3</v>
      </c>
      <c r="D2013" s="29" t="s">
        <v>3</v>
      </c>
      <c r="E2013" s="29" t="s">
        <v>2</v>
      </c>
      <c r="F2013" s="29" t="s">
        <v>2</v>
      </c>
      <c r="G2013" s="29" t="s">
        <v>2</v>
      </c>
      <c r="H2013" s="29" t="s">
        <v>2</v>
      </c>
      <c r="I2013" s="29" t="s">
        <v>3</v>
      </c>
      <c r="J2013" s="30">
        <v>1</v>
      </c>
      <c r="K2013" s="29" t="s">
        <v>2</v>
      </c>
      <c r="L2013" s="29" t="s">
        <v>2</v>
      </c>
      <c r="M2013" s="29" t="s">
        <v>2</v>
      </c>
      <c r="N2013" s="29" t="s">
        <v>3</v>
      </c>
      <c r="O2013" s="1"/>
      <c r="P2013" s="29" t="s">
        <v>4</v>
      </c>
      <c r="Q2013" s="29"/>
      <c r="R2013" s="85" t="s">
        <v>3</v>
      </c>
      <c r="S2013" s="85" t="s">
        <v>3</v>
      </c>
      <c r="T2013" s="117" t="str">
        <f t="shared" si="186"/>
        <v>ja</v>
      </c>
      <c r="U2013" s="117" t="str">
        <f t="shared" si="187"/>
        <v>ja</v>
      </c>
      <c r="V2013" s="142" t="s">
        <v>4585</v>
      </c>
      <c r="W2013" s="118">
        <f t="shared" si="188"/>
        <v>1</v>
      </c>
      <c r="X2013" s="117" t="str">
        <f t="shared" si="189"/>
        <v>OK</v>
      </c>
      <c r="Y2013" s="117" t="str">
        <f t="shared" si="190"/>
        <v>keine</v>
      </c>
      <c r="Z2013" s="117" t="str">
        <f t="shared" si="191"/>
        <v>OK</v>
      </c>
    </row>
    <row r="2014" spans="1:26" s="115" customFormat="1" ht="12.75" hidden="1" customHeight="1" x14ac:dyDescent="0.35">
      <c r="A2014" s="29" t="s">
        <v>4235</v>
      </c>
      <c r="B2014" s="1" t="s">
        <v>2025</v>
      </c>
      <c r="C2014" s="29" t="s">
        <v>3</v>
      </c>
      <c r="D2014" s="29" t="s">
        <v>3</v>
      </c>
      <c r="E2014" s="29" t="s">
        <v>2</v>
      </c>
      <c r="F2014" s="29" t="s">
        <v>2</v>
      </c>
      <c r="G2014" s="29" t="s">
        <v>2</v>
      </c>
      <c r="H2014" s="29" t="s">
        <v>2</v>
      </c>
      <c r="I2014" s="29" t="s">
        <v>3</v>
      </c>
      <c r="J2014" s="30">
        <v>2</v>
      </c>
      <c r="K2014" s="29" t="s">
        <v>2</v>
      </c>
      <c r="L2014" s="29" t="s">
        <v>2</v>
      </c>
      <c r="M2014" s="29" t="s">
        <v>2</v>
      </c>
      <c r="N2014" s="29" t="s">
        <v>3</v>
      </c>
      <c r="O2014" s="1"/>
      <c r="P2014" s="29" t="s">
        <v>4</v>
      </c>
      <c r="Q2014" s="29"/>
      <c r="R2014" s="85" t="s">
        <v>2</v>
      </c>
      <c r="S2014" s="85" t="s">
        <v>2</v>
      </c>
      <c r="T2014" s="117" t="str">
        <f t="shared" si="186"/>
        <v>ja</v>
      </c>
      <c r="U2014" s="117" t="str">
        <f t="shared" si="187"/>
        <v>ja</v>
      </c>
      <c r="V2014" s="142" t="s">
        <v>4577</v>
      </c>
      <c r="W2014" s="118">
        <f t="shared" si="188"/>
        <v>2</v>
      </c>
      <c r="X2014" s="117" t="str">
        <f t="shared" si="189"/>
        <v>OK</v>
      </c>
      <c r="Y2014" s="117" t="str">
        <f t="shared" si="190"/>
        <v>keine</v>
      </c>
      <c r="Z2014" s="117" t="str">
        <f t="shared" si="191"/>
        <v>OK</v>
      </c>
    </row>
    <row r="2015" spans="1:26" s="115" customFormat="1" ht="12.75" hidden="1" customHeight="1" x14ac:dyDescent="0.35">
      <c r="A2015" s="29" t="s">
        <v>4236</v>
      </c>
      <c r="B2015" s="1" t="s">
        <v>1481</v>
      </c>
      <c r="C2015" s="29" t="s">
        <v>3</v>
      </c>
      <c r="D2015" s="29" t="s">
        <v>3</v>
      </c>
      <c r="E2015" s="29" t="s">
        <v>2</v>
      </c>
      <c r="F2015" s="29" t="s">
        <v>2</v>
      </c>
      <c r="G2015" s="29" t="s">
        <v>2</v>
      </c>
      <c r="H2015" s="29" t="s">
        <v>2</v>
      </c>
      <c r="I2015" s="133" t="s">
        <v>3</v>
      </c>
      <c r="J2015" s="134">
        <v>1</v>
      </c>
      <c r="K2015" s="29" t="s">
        <v>2</v>
      </c>
      <c r="L2015" s="29" t="s">
        <v>2</v>
      </c>
      <c r="M2015" s="29" t="s">
        <v>2</v>
      </c>
      <c r="N2015" s="29" t="s">
        <v>3</v>
      </c>
      <c r="O2015" s="1"/>
      <c r="P2015" s="29" t="s">
        <v>4</v>
      </c>
      <c r="Q2015" s="29"/>
      <c r="R2015" s="85" t="s">
        <v>2</v>
      </c>
      <c r="S2015" s="85" t="s">
        <v>2</v>
      </c>
      <c r="T2015" s="117" t="str">
        <f t="shared" si="186"/>
        <v>ja</v>
      </c>
      <c r="U2015" s="117" t="str">
        <f t="shared" si="187"/>
        <v>ja</v>
      </c>
      <c r="V2015" s="142" t="s">
        <v>4606</v>
      </c>
      <c r="W2015" s="118">
        <f t="shared" si="188"/>
        <v>1</v>
      </c>
      <c r="X2015" s="117" t="str">
        <f t="shared" si="189"/>
        <v>OK</v>
      </c>
      <c r="Y2015" s="117" t="str">
        <f t="shared" si="190"/>
        <v>keine</v>
      </c>
      <c r="Z2015" s="117" t="str">
        <f t="shared" si="191"/>
        <v>OK</v>
      </c>
    </row>
    <row r="2016" spans="1:26" s="115" customFormat="1" ht="12.75" hidden="1" customHeight="1" x14ac:dyDescent="0.35">
      <c r="A2016" s="29" t="s">
        <v>4237</v>
      </c>
      <c r="B2016" s="1" t="s">
        <v>1406</v>
      </c>
      <c r="C2016" s="29" t="s">
        <v>3</v>
      </c>
      <c r="D2016" s="29" t="s">
        <v>3</v>
      </c>
      <c r="E2016" s="29" t="s">
        <v>2</v>
      </c>
      <c r="F2016" s="29" t="s">
        <v>2</v>
      </c>
      <c r="G2016" s="29" t="s">
        <v>2</v>
      </c>
      <c r="H2016" s="29" t="s">
        <v>2</v>
      </c>
      <c r="I2016" s="29" t="s">
        <v>3</v>
      </c>
      <c r="J2016" s="30">
        <v>1</v>
      </c>
      <c r="K2016" s="29" t="s">
        <v>2</v>
      </c>
      <c r="L2016" s="29" t="s">
        <v>2</v>
      </c>
      <c r="M2016" s="29" t="s">
        <v>2</v>
      </c>
      <c r="N2016" s="29" t="s">
        <v>3</v>
      </c>
      <c r="O2016" s="1"/>
      <c r="P2016" s="29" t="s">
        <v>4</v>
      </c>
      <c r="Q2016" s="29"/>
      <c r="R2016" s="85" t="s">
        <v>2</v>
      </c>
      <c r="S2016" s="85" t="s">
        <v>2</v>
      </c>
      <c r="T2016" s="117" t="str">
        <f t="shared" si="186"/>
        <v>ja</v>
      </c>
      <c r="U2016" s="117" t="str">
        <f t="shared" si="187"/>
        <v>ja</v>
      </c>
      <c r="V2016" s="142" t="s">
        <v>4594</v>
      </c>
      <c r="W2016" s="118">
        <f t="shared" si="188"/>
        <v>1</v>
      </c>
      <c r="X2016" s="117" t="str">
        <f t="shared" si="189"/>
        <v>OK</v>
      </c>
      <c r="Y2016" s="117" t="str">
        <f t="shared" si="190"/>
        <v>keine</v>
      </c>
      <c r="Z2016" s="117" t="str">
        <f t="shared" si="191"/>
        <v>OK</v>
      </c>
    </row>
    <row r="2017" spans="1:26" s="115" customFormat="1" ht="12.75" hidden="1" customHeight="1" x14ac:dyDescent="0.35">
      <c r="A2017" s="29" t="s">
        <v>4238</v>
      </c>
      <c r="B2017" s="1" t="s">
        <v>367</v>
      </c>
      <c r="C2017" s="29" t="s">
        <v>3</v>
      </c>
      <c r="D2017" s="29" t="s">
        <v>3</v>
      </c>
      <c r="E2017" s="29" t="s">
        <v>2</v>
      </c>
      <c r="F2017" s="29" t="s">
        <v>2</v>
      </c>
      <c r="G2017" s="29" t="s">
        <v>2</v>
      </c>
      <c r="H2017" s="29" t="s">
        <v>2</v>
      </c>
      <c r="I2017" s="133" t="s">
        <v>3</v>
      </c>
      <c r="J2017" s="134">
        <v>3</v>
      </c>
      <c r="K2017" s="29" t="s">
        <v>2</v>
      </c>
      <c r="L2017" s="29" t="s">
        <v>2</v>
      </c>
      <c r="M2017" s="29" t="s">
        <v>2</v>
      </c>
      <c r="N2017" s="29" t="s">
        <v>3</v>
      </c>
      <c r="O2017" s="1"/>
      <c r="P2017" s="29" t="s">
        <v>4</v>
      </c>
      <c r="Q2017" s="29"/>
      <c r="R2017" s="85" t="s">
        <v>2</v>
      </c>
      <c r="S2017" s="85" t="s">
        <v>2</v>
      </c>
      <c r="T2017" s="117" t="str">
        <f t="shared" si="186"/>
        <v>ja</v>
      </c>
      <c r="U2017" s="117" t="str">
        <f t="shared" si="187"/>
        <v>ja</v>
      </c>
      <c r="V2017" s="142" t="s">
        <v>4600</v>
      </c>
      <c r="W2017" s="118">
        <f t="shared" si="188"/>
        <v>3</v>
      </c>
      <c r="X2017" s="117" t="str">
        <f t="shared" si="189"/>
        <v>OK</v>
      </c>
      <c r="Y2017" s="117" t="str">
        <f t="shared" si="190"/>
        <v>keine</v>
      </c>
      <c r="Z2017" s="117" t="str">
        <f t="shared" si="191"/>
        <v>OK</v>
      </c>
    </row>
    <row r="2018" spans="1:26" s="115" customFormat="1" ht="12.75" hidden="1" customHeight="1" x14ac:dyDescent="0.35">
      <c r="A2018" s="29" t="s">
        <v>4239</v>
      </c>
      <c r="B2018" s="1" t="s">
        <v>1508</v>
      </c>
      <c r="C2018" s="29" t="s">
        <v>3</v>
      </c>
      <c r="D2018" s="29" t="s">
        <v>3</v>
      </c>
      <c r="E2018" s="29" t="s">
        <v>2</v>
      </c>
      <c r="F2018" s="29" t="s">
        <v>2</v>
      </c>
      <c r="G2018" s="29" t="s">
        <v>2</v>
      </c>
      <c r="H2018" s="29" t="s">
        <v>2</v>
      </c>
      <c r="I2018" s="29" t="s">
        <v>3</v>
      </c>
      <c r="J2018" s="30">
        <v>1</v>
      </c>
      <c r="K2018" s="29" t="s">
        <v>2</v>
      </c>
      <c r="L2018" s="29" t="s">
        <v>2</v>
      </c>
      <c r="M2018" s="29" t="s">
        <v>2</v>
      </c>
      <c r="N2018" s="29" t="s">
        <v>3</v>
      </c>
      <c r="O2018" s="1"/>
      <c r="P2018" s="29" t="s">
        <v>4</v>
      </c>
      <c r="Q2018" s="29"/>
      <c r="R2018" s="85" t="s">
        <v>2</v>
      </c>
      <c r="S2018" s="85" t="s">
        <v>2</v>
      </c>
      <c r="T2018" s="117" t="str">
        <f t="shared" si="186"/>
        <v>ja</v>
      </c>
      <c r="U2018" s="117" t="str">
        <f t="shared" si="187"/>
        <v>ja</v>
      </c>
      <c r="V2018" s="142" t="s">
        <v>4575</v>
      </c>
      <c r="W2018" s="118">
        <f t="shared" si="188"/>
        <v>1</v>
      </c>
      <c r="X2018" s="117" t="str">
        <f t="shared" si="189"/>
        <v>OK</v>
      </c>
      <c r="Y2018" s="117" t="str">
        <f t="shared" si="190"/>
        <v>keine</v>
      </c>
      <c r="Z2018" s="117" t="str">
        <f t="shared" si="191"/>
        <v>OK</v>
      </c>
    </row>
    <row r="2019" spans="1:26" s="115" customFormat="1" ht="12.75" hidden="1" customHeight="1" x14ac:dyDescent="0.35">
      <c r="A2019" s="29" t="s">
        <v>4240</v>
      </c>
      <c r="B2019" s="1" t="s">
        <v>1407</v>
      </c>
      <c r="C2019" s="29" t="s">
        <v>3</v>
      </c>
      <c r="D2019" s="29" t="s">
        <v>3</v>
      </c>
      <c r="E2019" s="29" t="s">
        <v>2</v>
      </c>
      <c r="F2019" s="29" t="s">
        <v>2</v>
      </c>
      <c r="G2019" s="29" t="s">
        <v>2</v>
      </c>
      <c r="H2019" s="29" t="s">
        <v>2</v>
      </c>
      <c r="I2019" s="29" t="s">
        <v>3</v>
      </c>
      <c r="J2019" s="30">
        <v>1</v>
      </c>
      <c r="K2019" s="29" t="s">
        <v>2</v>
      </c>
      <c r="L2019" s="29" t="s">
        <v>2</v>
      </c>
      <c r="M2019" s="29" t="s">
        <v>2</v>
      </c>
      <c r="N2019" s="29" t="s">
        <v>3</v>
      </c>
      <c r="O2019" s="1"/>
      <c r="P2019" s="29" t="s">
        <v>4</v>
      </c>
      <c r="Q2019" s="29"/>
      <c r="R2019" s="85" t="s">
        <v>2</v>
      </c>
      <c r="S2019" s="85" t="s">
        <v>2</v>
      </c>
      <c r="T2019" s="117" t="str">
        <f t="shared" si="186"/>
        <v>ja</v>
      </c>
      <c r="U2019" s="117" t="str">
        <f t="shared" si="187"/>
        <v>ja</v>
      </c>
      <c r="V2019" s="142" t="s">
        <v>4575</v>
      </c>
      <c r="W2019" s="118">
        <f t="shared" si="188"/>
        <v>1</v>
      </c>
      <c r="X2019" s="117" t="str">
        <f t="shared" si="189"/>
        <v>OK</v>
      </c>
      <c r="Y2019" s="117" t="str">
        <f t="shared" si="190"/>
        <v>keine</v>
      </c>
      <c r="Z2019" s="117" t="str">
        <f t="shared" si="191"/>
        <v>OK</v>
      </c>
    </row>
    <row r="2020" spans="1:26" s="115" customFormat="1" ht="12.75" hidden="1" customHeight="1" x14ac:dyDescent="0.35">
      <c r="A2020" s="29" t="s">
        <v>4241</v>
      </c>
      <c r="B2020" s="1" t="s">
        <v>1307</v>
      </c>
      <c r="C2020" s="29" t="s">
        <v>3</v>
      </c>
      <c r="D2020" s="29" t="s">
        <v>3</v>
      </c>
      <c r="E2020" s="29" t="s">
        <v>2</v>
      </c>
      <c r="F2020" s="29" t="s">
        <v>2</v>
      </c>
      <c r="G2020" s="29" t="s">
        <v>2</v>
      </c>
      <c r="H2020" s="29" t="s">
        <v>2</v>
      </c>
      <c r="I2020" s="29" t="s">
        <v>3</v>
      </c>
      <c r="J2020" s="30">
        <v>1</v>
      </c>
      <c r="K2020" s="29" t="s">
        <v>2</v>
      </c>
      <c r="L2020" s="29" t="s">
        <v>2</v>
      </c>
      <c r="M2020" s="29" t="s">
        <v>2</v>
      </c>
      <c r="N2020" s="29" t="s">
        <v>3</v>
      </c>
      <c r="O2020" s="1"/>
      <c r="P2020" s="29" t="s">
        <v>4</v>
      </c>
      <c r="Q2020" s="29"/>
      <c r="R2020" s="85" t="s">
        <v>3</v>
      </c>
      <c r="S2020" s="85" t="s">
        <v>3</v>
      </c>
      <c r="T2020" s="117" t="str">
        <f t="shared" si="186"/>
        <v>ja</v>
      </c>
      <c r="U2020" s="117" t="str">
        <f t="shared" si="187"/>
        <v>ja</v>
      </c>
      <c r="V2020" s="142" t="s">
        <v>4580</v>
      </c>
      <c r="W2020" s="118">
        <f t="shared" si="188"/>
        <v>1</v>
      </c>
      <c r="X2020" s="117" t="str">
        <f t="shared" si="189"/>
        <v>OK</v>
      </c>
      <c r="Y2020" s="117" t="str">
        <f t="shared" si="190"/>
        <v>keine</v>
      </c>
      <c r="Z2020" s="117" t="str">
        <f t="shared" si="191"/>
        <v>OK</v>
      </c>
    </row>
    <row r="2021" spans="1:26" s="115" customFormat="1" ht="12.75" hidden="1" customHeight="1" x14ac:dyDescent="0.35">
      <c r="A2021" s="29" t="s">
        <v>4242</v>
      </c>
      <c r="B2021" s="1" t="s">
        <v>605</v>
      </c>
      <c r="C2021" s="29" t="s">
        <v>3</v>
      </c>
      <c r="D2021" s="29" t="s">
        <v>3</v>
      </c>
      <c r="E2021" s="29" t="s">
        <v>2</v>
      </c>
      <c r="F2021" s="29" t="s">
        <v>2</v>
      </c>
      <c r="G2021" s="29" t="s">
        <v>2</v>
      </c>
      <c r="H2021" s="29" t="s">
        <v>2</v>
      </c>
      <c r="I2021" s="29" t="s">
        <v>3</v>
      </c>
      <c r="J2021" s="30">
        <v>3</v>
      </c>
      <c r="K2021" s="29" t="s">
        <v>2</v>
      </c>
      <c r="L2021" s="29" t="s">
        <v>2</v>
      </c>
      <c r="M2021" s="29" t="s">
        <v>2</v>
      </c>
      <c r="N2021" s="29" t="s">
        <v>3</v>
      </c>
      <c r="O2021" s="1"/>
      <c r="P2021" s="29" t="s">
        <v>4</v>
      </c>
      <c r="Q2021" s="29"/>
      <c r="R2021" s="85" t="s">
        <v>2</v>
      </c>
      <c r="S2021" s="85" t="s">
        <v>2</v>
      </c>
      <c r="T2021" s="117" t="str">
        <f t="shared" si="186"/>
        <v>ja</v>
      </c>
      <c r="U2021" s="117" t="str">
        <f t="shared" si="187"/>
        <v>ja</v>
      </c>
      <c r="V2021" s="142" t="s">
        <v>4575</v>
      </c>
      <c r="W2021" s="118">
        <f t="shared" si="188"/>
        <v>3</v>
      </c>
      <c r="X2021" s="117" t="str">
        <f t="shared" si="189"/>
        <v>OK</v>
      </c>
      <c r="Y2021" s="117" t="str">
        <f t="shared" si="190"/>
        <v>keine</v>
      </c>
      <c r="Z2021" s="117" t="str">
        <f t="shared" si="191"/>
        <v>OK</v>
      </c>
    </row>
    <row r="2022" spans="1:26" s="115" customFormat="1" ht="12.75" hidden="1" customHeight="1" x14ac:dyDescent="0.35">
      <c r="A2022" s="29" t="s">
        <v>4243</v>
      </c>
      <c r="B2022" s="1" t="s">
        <v>372</v>
      </c>
      <c r="C2022" s="29" t="s">
        <v>3</v>
      </c>
      <c r="D2022" s="29" t="s">
        <v>3</v>
      </c>
      <c r="E2022" s="29" t="s">
        <v>2</v>
      </c>
      <c r="F2022" s="29" t="s">
        <v>2</v>
      </c>
      <c r="G2022" s="29" t="s">
        <v>2</v>
      </c>
      <c r="H2022" s="29" t="s">
        <v>2</v>
      </c>
      <c r="I2022" s="29" t="s">
        <v>3</v>
      </c>
      <c r="J2022" s="30">
        <v>1</v>
      </c>
      <c r="K2022" s="29" t="s">
        <v>2</v>
      </c>
      <c r="L2022" s="29" t="s">
        <v>2</v>
      </c>
      <c r="M2022" s="29" t="s">
        <v>2</v>
      </c>
      <c r="N2022" s="29" t="s">
        <v>3</v>
      </c>
      <c r="O2022" s="1"/>
      <c r="P2022" s="29" t="s">
        <v>4</v>
      </c>
      <c r="Q2022" s="29"/>
      <c r="R2022" s="85" t="s">
        <v>2</v>
      </c>
      <c r="S2022" s="85" t="s">
        <v>2</v>
      </c>
      <c r="T2022" s="117" t="str">
        <f t="shared" si="186"/>
        <v>ja</v>
      </c>
      <c r="U2022" s="117" t="str">
        <f t="shared" si="187"/>
        <v>ja</v>
      </c>
      <c r="V2022" s="142" t="s">
        <v>4580</v>
      </c>
      <c r="W2022" s="118">
        <f t="shared" si="188"/>
        <v>1</v>
      </c>
      <c r="X2022" s="117" t="str">
        <f t="shared" si="189"/>
        <v>OK</v>
      </c>
      <c r="Y2022" s="117" t="str">
        <f t="shared" si="190"/>
        <v>keine</v>
      </c>
      <c r="Z2022" s="117" t="str">
        <f t="shared" si="191"/>
        <v>OK</v>
      </c>
    </row>
    <row r="2023" spans="1:26" s="115" customFormat="1" ht="12.75" hidden="1" customHeight="1" x14ac:dyDescent="0.35">
      <c r="A2023" s="29" t="s">
        <v>4244</v>
      </c>
      <c r="B2023" s="1" t="s">
        <v>1791</v>
      </c>
      <c r="C2023" s="29" t="s">
        <v>3</v>
      </c>
      <c r="D2023" s="29" t="s">
        <v>3</v>
      </c>
      <c r="E2023" s="29" t="s">
        <v>2</v>
      </c>
      <c r="F2023" s="29" t="s">
        <v>2</v>
      </c>
      <c r="G2023" s="29" t="s">
        <v>2</v>
      </c>
      <c r="H2023" s="29" t="s">
        <v>2</v>
      </c>
      <c r="I2023" s="29" t="s">
        <v>3</v>
      </c>
      <c r="J2023" s="30">
        <v>1</v>
      </c>
      <c r="K2023" s="29" t="s">
        <v>2</v>
      </c>
      <c r="L2023" s="29" t="s">
        <v>2</v>
      </c>
      <c r="M2023" s="29" t="s">
        <v>2</v>
      </c>
      <c r="N2023" s="29" t="s">
        <v>3</v>
      </c>
      <c r="O2023" s="1"/>
      <c r="P2023" s="29" t="s">
        <v>4</v>
      </c>
      <c r="Q2023" s="29"/>
      <c r="R2023" s="85" t="s">
        <v>2</v>
      </c>
      <c r="S2023" s="85" t="s">
        <v>2</v>
      </c>
      <c r="T2023" s="117" t="str">
        <f t="shared" si="186"/>
        <v>ja</v>
      </c>
      <c r="U2023" s="117" t="str">
        <f t="shared" si="187"/>
        <v>ja</v>
      </c>
      <c r="V2023" s="142" t="s">
        <v>4577</v>
      </c>
      <c r="W2023" s="118">
        <f t="shared" si="188"/>
        <v>1</v>
      </c>
      <c r="X2023" s="117" t="str">
        <f t="shared" si="189"/>
        <v>OK</v>
      </c>
      <c r="Y2023" s="117" t="str">
        <f t="shared" si="190"/>
        <v>keine</v>
      </c>
      <c r="Z2023" s="117" t="str">
        <f t="shared" si="191"/>
        <v>OK</v>
      </c>
    </row>
    <row r="2024" spans="1:26" s="115" customFormat="1" ht="12.75" hidden="1" customHeight="1" x14ac:dyDescent="0.35">
      <c r="A2024" s="29" t="s">
        <v>2133</v>
      </c>
      <c r="B2024" s="1" t="s">
        <v>2132</v>
      </c>
      <c r="C2024" s="29" t="s">
        <v>3</v>
      </c>
      <c r="D2024" s="29" t="s">
        <v>3</v>
      </c>
      <c r="E2024" s="29" t="s">
        <v>2</v>
      </c>
      <c r="F2024" s="29" t="s">
        <v>2</v>
      </c>
      <c r="G2024" s="29" t="s">
        <v>2</v>
      </c>
      <c r="H2024" s="29" t="s">
        <v>2</v>
      </c>
      <c r="I2024" s="29" t="s">
        <v>3</v>
      </c>
      <c r="J2024" s="30">
        <v>1</v>
      </c>
      <c r="K2024" s="29" t="s">
        <v>2</v>
      </c>
      <c r="L2024" s="29" t="s">
        <v>2</v>
      </c>
      <c r="M2024" s="29" t="s">
        <v>2</v>
      </c>
      <c r="N2024" s="29" t="s">
        <v>3</v>
      </c>
      <c r="O2024" s="1"/>
      <c r="P2024" s="29" t="s">
        <v>4</v>
      </c>
      <c r="Q2024" s="29"/>
      <c r="R2024" s="85" t="s">
        <v>2</v>
      </c>
      <c r="S2024" s="85" t="s">
        <v>2</v>
      </c>
      <c r="T2024" s="117" t="str">
        <f t="shared" si="186"/>
        <v>ja</v>
      </c>
      <c r="U2024" s="117" t="str">
        <f t="shared" si="187"/>
        <v>ja</v>
      </c>
      <c r="V2024" s="142" t="s">
        <v>4611</v>
      </c>
      <c r="W2024" s="118">
        <f t="shared" si="188"/>
        <v>1</v>
      </c>
      <c r="X2024" s="117" t="str">
        <f t="shared" si="189"/>
        <v>OK</v>
      </c>
      <c r="Y2024" s="117" t="str">
        <f t="shared" si="190"/>
        <v>keine</v>
      </c>
      <c r="Z2024" s="117" t="str">
        <f t="shared" si="191"/>
        <v>OK</v>
      </c>
    </row>
    <row r="2025" spans="1:26" s="115" customFormat="1" ht="12.75" hidden="1" customHeight="1" x14ac:dyDescent="0.35">
      <c r="A2025" s="29" t="s">
        <v>4245</v>
      </c>
      <c r="B2025" s="1" t="s">
        <v>582</v>
      </c>
      <c r="C2025" s="29" t="s">
        <v>3</v>
      </c>
      <c r="D2025" s="29" t="s">
        <v>3</v>
      </c>
      <c r="E2025" s="29" t="s">
        <v>2</v>
      </c>
      <c r="F2025" s="29" t="s">
        <v>2</v>
      </c>
      <c r="G2025" s="29" t="s">
        <v>2</v>
      </c>
      <c r="H2025" s="29" t="s">
        <v>2</v>
      </c>
      <c r="I2025" s="29" t="s">
        <v>3</v>
      </c>
      <c r="J2025" s="30">
        <v>1</v>
      </c>
      <c r="K2025" s="29" t="s">
        <v>2</v>
      </c>
      <c r="L2025" s="29" t="s">
        <v>2</v>
      </c>
      <c r="M2025" s="29" t="s">
        <v>2</v>
      </c>
      <c r="N2025" s="29" t="s">
        <v>3</v>
      </c>
      <c r="O2025" s="1"/>
      <c r="P2025" s="29" t="s">
        <v>4</v>
      </c>
      <c r="Q2025" s="29"/>
      <c r="R2025" s="85" t="s">
        <v>3</v>
      </c>
      <c r="S2025" s="85" t="s">
        <v>3</v>
      </c>
      <c r="T2025" s="117" t="str">
        <f t="shared" si="186"/>
        <v>ja</v>
      </c>
      <c r="U2025" s="117" t="str">
        <f t="shared" si="187"/>
        <v>ja</v>
      </c>
      <c r="V2025" s="142" t="s">
        <v>4580</v>
      </c>
      <c r="W2025" s="118">
        <f t="shared" si="188"/>
        <v>1</v>
      </c>
      <c r="X2025" s="117" t="str">
        <f t="shared" si="189"/>
        <v>OK</v>
      </c>
      <c r="Y2025" s="117" t="str">
        <f t="shared" si="190"/>
        <v>keine</v>
      </c>
      <c r="Z2025" s="117" t="str">
        <f t="shared" si="191"/>
        <v>OK</v>
      </c>
    </row>
    <row r="2026" spans="1:26" s="115" customFormat="1" ht="12.75" hidden="1" customHeight="1" x14ac:dyDescent="0.35">
      <c r="A2026" s="29" t="s">
        <v>4246</v>
      </c>
      <c r="B2026" s="1" t="s">
        <v>1840</v>
      </c>
      <c r="C2026" s="29" t="s">
        <v>2</v>
      </c>
      <c r="D2026" s="29" t="s">
        <v>2</v>
      </c>
      <c r="E2026" s="29" t="s">
        <v>2</v>
      </c>
      <c r="F2026" s="29" t="s">
        <v>2</v>
      </c>
      <c r="G2026" s="29" t="s">
        <v>2</v>
      </c>
      <c r="H2026" s="29" t="s">
        <v>3</v>
      </c>
      <c r="I2026" s="29" t="s">
        <v>2</v>
      </c>
      <c r="J2026" s="30" t="s">
        <v>2</v>
      </c>
      <c r="K2026" s="29" t="s">
        <v>2</v>
      </c>
      <c r="L2026" s="29" t="s">
        <v>2</v>
      </c>
      <c r="M2026" s="29" t="s">
        <v>2</v>
      </c>
      <c r="N2026" s="29" t="s">
        <v>2</v>
      </c>
      <c r="O2026" s="1" t="s">
        <v>2411</v>
      </c>
      <c r="P2026" s="29" t="s">
        <v>59</v>
      </c>
      <c r="Q2026" s="29"/>
      <c r="R2026" s="85" t="s">
        <v>2</v>
      </c>
      <c r="S2026" s="85" t="s">
        <v>2</v>
      </c>
      <c r="T2026" s="117" t="str">
        <f t="shared" si="186"/>
        <v>ja</v>
      </c>
      <c r="U2026" s="117" t="str">
        <f t="shared" si="187"/>
        <v>nein</v>
      </c>
      <c r="V2026" s="142" t="s">
        <v>2411</v>
      </c>
      <c r="W2026" s="118" t="str">
        <f t="shared" si="188"/>
        <v>nein</v>
      </c>
      <c r="X2026" s="117" t="str">
        <f t="shared" si="189"/>
        <v>OK</v>
      </c>
      <c r="Y2026" s="117" t="str">
        <f t="shared" si="190"/>
        <v>nicht FK (Vereins-RS)</v>
      </c>
      <c r="Z2026" s="117" t="str">
        <f t="shared" si="191"/>
        <v>OK</v>
      </c>
    </row>
    <row r="2027" spans="1:26" s="115" customFormat="1" ht="12.75" hidden="1" customHeight="1" x14ac:dyDescent="0.35">
      <c r="A2027" s="29" t="s">
        <v>4247</v>
      </c>
      <c r="B2027" s="1" t="s">
        <v>1548</v>
      </c>
      <c r="C2027" s="29" t="s">
        <v>3</v>
      </c>
      <c r="D2027" s="29" t="s">
        <v>3</v>
      </c>
      <c r="E2027" s="29" t="s">
        <v>2</v>
      </c>
      <c r="F2027" s="29" t="s">
        <v>2</v>
      </c>
      <c r="G2027" s="29" t="s">
        <v>2</v>
      </c>
      <c r="H2027" s="29" t="s">
        <v>2</v>
      </c>
      <c r="I2027" s="29" t="s">
        <v>3</v>
      </c>
      <c r="J2027" s="30">
        <v>1</v>
      </c>
      <c r="K2027" s="29" t="s">
        <v>2</v>
      </c>
      <c r="L2027" s="29" t="s">
        <v>2</v>
      </c>
      <c r="M2027" s="29" t="s">
        <v>2</v>
      </c>
      <c r="N2027" s="29" t="s">
        <v>3</v>
      </c>
      <c r="O2027" s="1"/>
      <c r="P2027" s="29" t="s">
        <v>4</v>
      </c>
      <c r="Q2027" s="29"/>
      <c r="R2027" s="85" t="s">
        <v>2</v>
      </c>
      <c r="S2027" s="85" t="s">
        <v>2</v>
      </c>
      <c r="T2027" s="117" t="str">
        <f t="shared" si="186"/>
        <v>ja</v>
      </c>
      <c r="U2027" s="117" t="str">
        <f t="shared" si="187"/>
        <v>ja</v>
      </c>
      <c r="V2027" s="142" t="s">
        <v>4590</v>
      </c>
      <c r="W2027" s="118">
        <f t="shared" si="188"/>
        <v>1</v>
      </c>
      <c r="X2027" s="117" t="str">
        <f t="shared" si="189"/>
        <v>OK</v>
      </c>
      <c r="Y2027" s="117" t="str">
        <f t="shared" si="190"/>
        <v>keine</v>
      </c>
      <c r="Z2027" s="117" t="str">
        <f t="shared" si="191"/>
        <v>OK</v>
      </c>
    </row>
    <row r="2028" spans="1:26" s="115" customFormat="1" ht="12.75" hidden="1" customHeight="1" x14ac:dyDescent="0.35">
      <c r="A2028" s="29" t="s">
        <v>4248</v>
      </c>
      <c r="B2028" s="1" t="s">
        <v>686</v>
      </c>
      <c r="C2028" s="29" t="s">
        <v>3</v>
      </c>
      <c r="D2028" s="29" t="s">
        <v>3</v>
      </c>
      <c r="E2028" s="29" t="s">
        <v>2</v>
      </c>
      <c r="F2028" s="29" t="s">
        <v>2</v>
      </c>
      <c r="G2028" s="29" t="s">
        <v>2</v>
      </c>
      <c r="H2028" s="29" t="s">
        <v>2</v>
      </c>
      <c r="I2028" s="133" t="s">
        <v>3</v>
      </c>
      <c r="J2028" s="134">
        <v>3</v>
      </c>
      <c r="K2028" s="29" t="s">
        <v>2</v>
      </c>
      <c r="L2028" s="29" t="s">
        <v>2</v>
      </c>
      <c r="M2028" s="29" t="s">
        <v>2</v>
      </c>
      <c r="N2028" s="29" t="s">
        <v>3</v>
      </c>
      <c r="O2028" s="1"/>
      <c r="P2028" s="29" t="s">
        <v>4</v>
      </c>
      <c r="Q2028" s="29"/>
      <c r="R2028" s="85" t="s">
        <v>2</v>
      </c>
      <c r="S2028" s="85" t="s">
        <v>2</v>
      </c>
      <c r="T2028" s="117" t="str">
        <f t="shared" si="186"/>
        <v>ja</v>
      </c>
      <c r="U2028" s="117" t="str">
        <f t="shared" si="187"/>
        <v>ja</v>
      </c>
      <c r="V2028" s="142" t="s">
        <v>4602</v>
      </c>
      <c r="W2028" s="118">
        <f t="shared" si="188"/>
        <v>3</v>
      </c>
      <c r="X2028" s="117" t="str">
        <f t="shared" si="189"/>
        <v>OK</v>
      </c>
      <c r="Y2028" s="117" t="str">
        <f t="shared" si="190"/>
        <v>keine</v>
      </c>
      <c r="Z2028" s="117" t="str">
        <f t="shared" si="191"/>
        <v>OK</v>
      </c>
    </row>
    <row r="2029" spans="1:26" s="115" customFormat="1" ht="12.75" hidden="1" customHeight="1" x14ac:dyDescent="0.35">
      <c r="A2029" s="29" t="s">
        <v>4249</v>
      </c>
      <c r="B2029" s="1" t="s">
        <v>1856</v>
      </c>
      <c r="C2029" s="29" t="s">
        <v>3</v>
      </c>
      <c r="D2029" s="29" t="s">
        <v>3</v>
      </c>
      <c r="E2029" s="29" t="s">
        <v>2</v>
      </c>
      <c r="F2029" s="29" t="s">
        <v>2</v>
      </c>
      <c r="G2029" s="29" t="s">
        <v>2</v>
      </c>
      <c r="H2029" s="29" t="s">
        <v>2</v>
      </c>
      <c r="I2029" s="29" t="s">
        <v>3</v>
      </c>
      <c r="J2029" s="30">
        <v>2</v>
      </c>
      <c r="K2029" s="29" t="s">
        <v>2</v>
      </c>
      <c r="L2029" s="29" t="s">
        <v>2</v>
      </c>
      <c r="M2029" s="29" t="s">
        <v>2</v>
      </c>
      <c r="N2029" s="29" t="s">
        <v>3</v>
      </c>
      <c r="O2029" s="1"/>
      <c r="P2029" s="29" t="s">
        <v>4</v>
      </c>
      <c r="Q2029" s="29"/>
      <c r="R2029" s="85" t="s">
        <v>2</v>
      </c>
      <c r="S2029" s="85" t="s">
        <v>2</v>
      </c>
      <c r="T2029" s="117" t="str">
        <f t="shared" si="186"/>
        <v>ja</v>
      </c>
      <c r="U2029" s="117" t="str">
        <f t="shared" si="187"/>
        <v>ja</v>
      </c>
      <c r="V2029" s="142" t="s">
        <v>4577</v>
      </c>
      <c r="W2029" s="118">
        <f t="shared" si="188"/>
        <v>2</v>
      </c>
      <c r="X2029" s="117" t="str">
        <f t="shared" si="189"/>
        <v>OK</v>
      </c>
      <c r="Y2029" s="117" t="str">
        <f t="shared" si="190"/>
        <v>keine</v>
      </c>
      <c r="Z2029" s="117" t="str">
        <f t="shared" si="191"/>
        <v>OK</v>
      </c>
    </row>
    <row r="2030" spans="1:26" s="115" customFormat="1" ht="12.75" hidden="1" customHeight="1" x14ac:dyDescent="0.35">
      <c r="A2030" s="29" t="s">
        <v>22</v>
      </c>
      <c r="B2030" s="1" t="s">
        <v>21</v>
      </c>
      <c r="C2030" s="29" t="s">
        <v>3</v>
      </c>
      <c r="D2030" s="29" t="s">
        <v>3</v>
      </c>
      <c r="E2030" s="29" t="s">
        <v>2</v>
      </c>
      <c r="F2030" s="29" t="s">
        <v>2</v>
      </c>
      <c r="G2030" s="29" t="s">
        <v>2</v>
      </c>
      <c r="H2030" s="29" t="s">
        <v>2</v>
      </c>
      <c r="I2030" s="29" t="s">
        <v>3</v>
      </c>
      <c r="J2030" s="30">
        <v>1</v>
      </c>
      <c r="K2030" s="29" t="s">
        <v>2</v>
      </c>
      <c r="L2030" s="29" t="s">
        <v>2</v>
      </c>
      <c r="M2030" s="29" t="s">
        <v>2</v>
      </c>
      <c r="N2030" s="29" t="s">
        <v>3</v>
      </c>
      <c r="O2030" s="1"/>
      <c r="P2030" s="29">
        <v>300</v>
      </c>
      <c r="Q2030" s="29"/>
      <c r="R2030" s="85" t="s">
        <v>3</v>
      </c>
      <c r="S2030" s="85" t="s">
        <v>3</v>
      </c>
      <c r="T2030" s="117" t="str">
        <f t="shared" si="186"/>
        <v>ja</v>
      </c>
      <c r="U2030" s="117" t="str">
        <f t="shared" si="187"/>
        <v>ja</v>
      </c>
      <c r="V2030" s="142" t="s">
        <v>4598</v>
      </c>
      <c r="W2030" s="118">
        <f t="shared" si="188"/>
        <v>1</v>
      </c>
      <c r="X2030" s="117" t="str">
        <f t="shared" si="189"/>
        <v>OK</v>
      </c>
      <c r="Y2030" s="117">
        <f t="shared" si="190"/>
        <v>300</v>
      </c>
      <c r="Z2030" s="117" t="str">
        <f t="shared" si="191"/>
        <v>OK</v>
      </c>
    </row>
    <row r="2031" spans="1:26" s="115" customFormat="1" ht="12.75" hidden="1" customHeight="1" x14ac:dyDescent="0.35">
      <c r="A2031" s="29" t="s">
        <v>4250</v>
      </c>
      <c r="B2031" s="1" t="s">
        <v>1272</v>
      </c>
      <c r="C2031" s="29" t="s">
        <v>3</v>
      </c>
      <c r="D2031" s="29" t="s">
        <v>3</v>
      </c>
      <c r="E2031" s="29" t="s">
        <v>2</v>
      </c>
      <c r="F2031" s="29" t="s">
        <v>2</v>
      </c>
      <c r="G2031" s="29" t="s">
        <v>2</v>
      </c>
      <c r="H2031" s="29" t="s">
        <v>2</v>
      </c>
      <c r="I2031" s="133" t="s">
        <v>3</v>
      </c>
      <c r="J2031" s="134">
        <v>3</v>
      </c>
      <c r="K2031" s="29" t="s">
        <v>2</v>
      </c>
      <c r="L2031" s="29" t="s">
        <v>2</v>
      </c>
      <c r="M2031" s="29" t="s">
        <v>2</v>
      </c>
      <c r="N2031" s="29" t="s">
        <v>3</v>
      </c>
      <c r="O2031" s="1"/>
      <c r="P2031" s="29" t="s">
        <v>4</v>
      </c>
      <c r="Q2031" s="29"/>
      <c r="R2031" s="85" t="s">
        <v>2</v>
      </c>
      <c r="S2031" s="85" t="s">
        <v>2</v>
      </c>
      <c r="T2031" s="117" t="str">
        <f t="shared" si="186"/>
        <v>ja</v>
      </c>
      <c r="U2031" s="117" t="str">
        <f t="shared" si="187"/>
        <v>ja</v>
      </c>
      <c r="V2031" s="142" t="s">
        <v>4588</v>
      </c>
      <c r="W2031" s="118">
        <f t="shared" si="188"/>
        <v>3</v>
      </c>
      <c r="X2031" s="117" t="str">
        <f t="shared" si="189"/>
        <v>OK</v>
      </c>
      <c r="Y2031" s="117" t="str">
        <f t="shared" si="190"/>
        <v>keine</v>
      </c>
      <c r="Z2031" s="117" t="str">
        <f t="shared" si="191"/>
        <v>OK</v>
      </c>
    </row>
    <row r="2032" spans="1:26" s="115" customFormat="1" ht="12.75" hidden="1" customHeight="1" x14ac:dyDescent="0.35">
      <c r="A2032" s="29" t="s">
        <v>4251</v>
      </c>
      <c r="B2032" s="1" t="s">
        <v>1273</v>
      </c>
      <c r="C2032" s="29" t="s">
        <v>3</v>
      </c>
      <c r="D2032" s="29" t="s">
        <v>3</v>
      </c>
      <c r="E2032" s="29" t="s">
        <v>2</v>
      </c>
      <c r="F2032" s="29" t="s">
        <v>2</v>
      </c>
      <c r="G2032" s="29" t="s">
        <v>2</v>
      </c>
      <c r="H2032" s="29" t="s">
        <v>2</v>
      </c>
      <c r="I2032" s="133" t="s">
        <v>3</v>
      </c>
      <c r="J2032" s="134">
        <v>3</v>
      </c>
      <c r="K2032" s="29" t="s">
        <v>2</v>
      </c>
      <c r="L2032" s="29" t="s">
        <v>2</v>
      </c>
      <c r="M2032" s="29" t="s">
        <v>2</v>
      </c>
      <c r="N2032" s="29" t="s">
        <v>3</v>
      </c>
      <c r="O2032" s="1"/>
      <c r="P2032" s="29" t="s">
        <v>4</v>
      </c>
      <c r="Q2032" s="29"/>
      <c r="R2032" s="85" t="s">
        <v>2</v>
      </c>
      <c r="S2032" s="85" t="s">
        <v>2</v>
      </c>
      <c r="T2032" s="117" t="str">
        <f t="shared" si="186"/>
        <v>ja</v>
      </c>
      <c r="U2032" s="117" t="str">
        <f t="shared" si="187"/>
        <v>ja</v>
      </c>
      <c r="V2032" s="142" t="s">
        <v>4588</v>
      </c>
      <c r="W2032" s="118">
        <f t="shared" si="188"/>
        <v>3</v>
      </c>
      <c r="X2032" s="117" t="str">
        <f t="shared" si="189"/>
        <v>OK</v>
      </c>
      <c r="Y2032" s="117" t="str">
        <f t="shared" si="190"/>
        <v>keine</v>
      </c>
      <c r="Z2032" s="117" t="str">
        <f t="shared" si="191"/>
        <v>OK</v>
      </c>
    </row>
    <row r="2033" spans="1:26" s="115" customFormat="1" ht="12.75" hidden="1" customHeight="1" x14ac:dyDescent="0.35">
      <c r="A2033" s="29" t="s">
        <v>4252</v>
      </c>
      <c r="B2033" s="1" t="s">
        <v>1384</v>
      </c>
      <c r="C2033" s="29" t="s">
        <v>3</v>
      </c>
      <c r="D2033" s="29" t="s">
        <v>3</v>
      </c>
      <c r="E2033" s="29" t="s">
        <v>2</v>
      </c>
      <c r="F2033" s="29" t="s">
        <v>2</v>
      </c>
      <c r="G2033" s="29" t="s">
        <v>2</v>
      </c>
      <c r="H2033" s="29" t="s">
        <v>2</v>
      </c>
      <c r="I2033" s="29" t="s">
        <v>3</v>
      </c>
      <c r="J2033" s="30">
        <v>2</v>
      </c>
      <c r="K2033" s="29" t="s">
        <v>2</v>
      </c>
      <c r="L2033" s="29" t="s">
        <v>2</v>
      </c>
      <c r="M2033" s="29" t="s">
        <v>2</v>
      </c>
      <c r="N2033" s="29" t="s">
        <v>3</v>
      </c>
      <c r="O2033" s="1"/>
      <c r="P2033" s="29" t="s">
        <v>4</v>
      </c>
      <c r="Q2033" s="29"/>
      <c r="R2033" s="85" t="s">
        <v>2</v>
      </c>
      <c r="S2033" s="85" t="s">
        <v>2</v>
      </c>
      <c r="T2033" s="117" t="str">
        <f t="shared" si="186"/>
        <v>ja</v>
      </c>
      <c r="U2033" s="117" t="str">
        <f t="shared" si="187"/>
        <v>ja</v>
      </c>
      <c r="V2033" s="142" t="s">
        <v>4577</v>
      </c>
      <c r="W2033" s="118">
        <f t="shared" si="188"/>
        <v>2</v>
      </c>
      <c r="X2033" s="117" t="str">
        <f t="shared" si="189"/>
        <v>OK</v>
      </c>
      <c r="Y2033" s="117" t="str">
        <f t="shared" si="190"/>
        <v>keine</v>
      </c>
      <c r="Z2033" s="117" t="str">
        <f t="shared" si="191"/>
        <v>OK</v>
      </c>
    </row>
    <row r="2034" spans="1:26" s="115" customFormat="1" ht="12.75" hidden="1" customHeight="1" x14ac:dyDescent="0.35">
      <c r="A2034" s="29" t="s">
        <v>4253</v>
      </c>
      <c r="B2034" s="1" t="s">
        <v>1482</v>
      </c>
      <c r="C2034" s="29" t="s">
        <v>3</v>
      </c>
      <c r="D2034" s="29" t="s">
        <v>3</v>
      </c>
      <c r="E2034" s="29" t="s">
        <v>2</v>
      </c>
      <c r="F2034" s="29" t="s">
        <v>2</v>
      </c>
      <c r="G2034" s="29" t="s">
        <v>2</v>
      </c>
      <c r="H2034" s="29" t="s">
        <v>2</v>
      </c>
      <c r="I2034" s="133" t="s">
        <v>3</v>
      </c>
      <c r="J2034" s="134">
        <v>1</v>
      </c>
      <c r="K2034" s="29" t="s">
        <v>2</v>
      </c>
      <c r="L2034" s="29" t="s">
        <v>2</v>
      </c>
      <c r="M2034" s="29" t="s">
        <v>2</v>
      </c>
      <c r="N2034" s="29" t="s">
        <v>3</v>
      </c>
      <c r="O2034" s="1"/>
      <c r="P2034" s="29" t="s">
        <v>4</v>
      </c>
      <c r="Q2034" s="29"/>
      <c r="R2034" s="85" t="s">
        <v>2</v>
      </c>
      <c r="S2034" s="85" t="s">
        <v>2</v>
      </c>
      <c r="T2034" s="117" t="str">
        <f t="shared" si="186"/>
        <v>ja</v>
      </c>
      <c r="U2034" s="117" t="str">
        <f t="shared" si="187"/>
        <v>ja</v>
      </c>
      <c r="V2034" s="142" t="s">
        <v>4594</v>
      </c>
      <c r="W2034" s="118">
        <f t="shared" si="188"/>
        <v>1</v>
      </c>
      <c r="X2034" s="117" t="str">
        <f t="shared" si="189"/>
        <v>OK</v>
      </c>
      <c r="Y2034" s="117" t="str">
        <f t="shared" si="190"/>
        <v>keine</v>
      </c>
      <c r="Z2034" s="117" t="str">
        <f t="shared" si="191"/>
        <v>OK</v>
      </c>
    </row>
    <row r="2035" spans="1:26" s="115" customFormat="1" ht="12.75" hidden="1" customHeight="1" x14ac:dyDescent="0.35">
      <c r="A2035" s="29" t="s">
        <v>4254</v>
      </c>
      <c r="B2035" s="1" t="s">
        <v>821</v>
      </c>
      <c r="C2035" s="29" t="s">
        <v>3</v>
      </c>
      <c r="D2035" s="29" t="s">
        <v>3</v>
      </c>
      <c r="E2035" s="29" t="s">
        <v>2</v>
      </c>
      <c r="F2035" s="29" t="s">
        <v>2</v>
      </c>
      <c r="G2035" s="29" t="s">
        <v>2</v>
      </c>
      <c r="H2035" s="29" t="s">
        <v>2</v>
      </c>
      <c r="I2035" s="29" t="s">
        <v>3</v>
      </c>
      <c r="J2035" s="30">
        <v>4</v>
      </c>
      <c r="K2035" s="29" t="s">
        <v>2</v>
      </c>
      <c r="L2035" s="29" t="s">
        <v>2</v>
      </c>
      <c r="M2035" s="29" t="s">
        <v>2</v>
      </c>
      <c r="N2035" s="29" t="s">
        <v>3</v>
      </c>
      <c r="O2035" s="1" t="s">
        <v>2412</v>
      </c>
      <c r="P2035" s="29">
        <v>1195</v>
      </c>
      <c r="Q2035" s="29"/>
      <c r="R2035" s="85" t="s">
        <v>2</v>
      </c>
      <c r="S2035" s="85" t="s">
        <v>2</v>
      </c>
      <c r="T2035" s="117" t="str">
        <f t="shared" si="186"/>
        <v>ja</v>
      </c>
      <c r="U2035" s="117" t="str">
        <f t="shared" si="187"/>
        <v>ja</v>
      </c>
      <c r="V2035" s="142" t="s">
        <v>4587</v>
      </c>
      <c r="W2035" s="118">
        <f t="shared" si="188"/>
        <v>4</v>
      </c>
      <c r="X2035" s="117" t="str">
        <f t="shared" si="189"/>
        <v>OK</v>
      </c>
      <c r="Y2035" s="117">
        <f t="shared" si="190"/>
        <v>1195</v>
      </c>
      <c r="Z2035" s="117" t="str">
        <f t="shared" si="191"/>
        <v>OK</v>
      </c>
    </row>
    <row r="2036" spans="1:26" s="115" customFormat="1" ht="12.75" hidden="1" customHeight="1" x14ac:dyDescent="0.35">
      <c r="A2036" s="29" t="s">
        <v>4255</v>
      </c>
      <c r="B2036" s="1" t="s">
        <v>97</v>
      </c>
      <c r="C2036" s="29" t="s">
        <v>3</v>
      </c>
      <c r="D2036" s="29" t="s">
        <v>3</v>
      </c>
      <c r="E2036" s="29" t="s">
        <v>2</v>
      </c>
      <c r="F2036" s="29" t="s">
        <v>2</v>
      </c>
      <c r="G2036" s="29" t="s">
        <v>2</v>
      </c>
      <c r="H2036" s="29" t="s">
        <v>2</v>
      </c>
      <c r="I2036" s="29" t="s">
        <v>3</v>
      </c>
      <c r="J2036" s="30">
        <v>1</v>
      </c>
      <c r="K2036" s="29" t="s">
        <v>2</v>
      </c>
      <c r="L2036" s="29" t="s">
        <v>2</v>
      </c>
      <c r="M2036" s="29" t="s">
        <v>2</v>
      </c>
      <c r="N2036" s="29" t="s">
        <v>3</v>
      </c>
      <c r="O2036" s="1"/>
      <c r="P2036" s="29" t="s">
        <v>4</v>
      </c>
      <c r="Q2036" s="29"/>
      <c r="R2036" s="85" t="s">
        <v>2</v>
      </c>
      <c r="S2036" s="85" t="s">
        <v>2</v>
      </c>
      <c r="T2036" s="117" t="str">
        <f t="shared" si="186"/>
        <v>ja</v>
      </c>
      <c r="U2036" s="117" t="str">
        <f t="shared" si="187"/>
        <v>ja</v>
      </c>
      <c r="V2036" s="142" t="s">
        <v>4577</v>
      </c>
      <c r="W2036" s="118">
        <f t="shared" si="188"/>
        <v>1</v>
      </c>
      <c r="X2036" s="117" t="str">
        <f t="shared" si="189"/>
        <v>OK</v>
      </c>
      <c r="Y2036" s="117" t="str">
        <f t="shared" si="190"/>
        <v>keine</v>
      </c>
      <c r="Z2036" s="117" t="str">
        <f t="shared" si="191"/>
        <v>OK</v>
      </c>
    </row>
    <row r="2037" spans="1:26" s="115" customFormat="1" ht="12.75" hidden="1" customHeight="1" x14ac:dyDescent="0.35">
      <c r="A2037" s="29" t="s">
        <v>4256</v>
      </c>
      <c r="B2037" s="1" t="s">
        <v>98</v>
      </c>
      <c r="C2037" s="29" t="s">
        <v>3</v>
      </c>
      <c r="D2037" s="29" t="s">
        <v>3</v>
      </c>
      <c r="E2037" s="29" t="s">
        <v>2</v>
      </c>
      <c r="F2037" s="29" t="s">
        <v>2</v>
      </c>
      <c r="G2037" s="29" t="s">
        <v>2</v>
      </c>
      <c r="H2037" s="29" t="s">
        <v>2</v>
      </c>
      <c r="I2037" s="133" t="s">
        <v>3</v>
      </c>
      <c r="J2037" s="134">
        <v>1</v>
      </c>
      <c r="K2037" s="29" t="s">
        <v>2</v>
      </c>
      <c r="L2037" s="29" t="s">
        <v>2</v>
      </c>
      <c r="M2037" s="29" t="s">
        <v>2</v>
      </c>
      <c r="N2037" s="29" t="s">
        <v>3</v>
      </c>
      <c r="O2037" s="1"/>
      <c r="P2037" s="29" t="s">
        <v>4</v>
      </c>
      <c r="Q2037" s="29"/>
      <c r="R2037" s="85" t="s">
        <v>2</v>
      </c>
      <c r="S2037" s="85" t="s">
        <v>2</v>
      </c>
      <c r="T2037" s="117" t="str">
        <f t="shared" si="186"/>
        <v>ja</v>
      </c>
      <c r="U2037" s="117" t="str">
        <f t="shared" si="187"/>
        <v>ja</v>
      </c>
      <c r="V2037" s="142" t="s">
        <v>4606</v>
      </c>
      <c r="W2037" s="118">
        <f t="shared" si="188"/>
        <v>1</v>
      </c>
      <c r="X2037" s="117" t="str">
        <f t="shared" si="189"/>
        <v>OK</v>
      </c>
      <c r="Y2037" s="117" t="str">
        <f t="shared" si="190"/>
        <v>keine</v>
      </c>
      <c r="Z2037" s="117" t="str">
        <f t="shared" si="191"/>
        <v>OK</v>
      </c>
    </row>
    <row r="2038" spans="1:26" s="115" customFormat="1" ht="12.75" hidden="1" customHeight="1" x14ac:dyDescent="0.35">
      <c r="A2038" s="29" t="s">
        <v>4257</v>
      </c>
      <c r="B2038" s="1" t="s">
        <v>1072</v>
      </c>
      <c r="C2038" s="29" t="s">
        <v>3</v>
      </c>
      <c r="D2038" s="29" t="s">
        <v>3</v>
      </c>
      <c r="E2038" s="29" t="s">
        <v>2</v>
      </c>
      <c r="F2038" s="29" t="s">
        <v>2</v>
      </c>
      <c r="G2038" s="29" t="s">
        <v>2</v>
      </c>
      <c r="H2038" s="29" t="s">
        <v>2</v>
      </c>
      <c r="I2038" s="29" t="s">
        <v>3</v>
      </c>
      <c r="J2038" s="30">
        <v>1</v>
      </c>
      <c r="K2038" s="29" t="s">
        <v>2</v>
      </c>
      <c r="L2038" s="29" t="s">
        <v>2</v>
      </c>
      <c r="M2038" s="29" t="s">
        <v>2</v>
      </c>
      <c r="N2038" s="29" t="s">
        <v>3</v>
      </c>
      <c r="O2038" s="1"/>
      <c r="P2038" s="29" t="s">
        <v>4</v>
      </c>
      <c r="Q2038" s="29"/>
      <c r="R2038" s="85" t="s">
        <v>3</v>
      </c>
      <c r="S2038" s="85" t="s">
        <v>3</v>
      </c>
      <c r="T2038" s="117" t="str">
        <f t="shared" si="186"/>
        <v>ja</v>
      </c>
      <c r="U2038" s="117" t="str">
        <f t="shared" si="187"/>
        <v>ja</v>
      </c>
      <c r="V2038" s="142" t="s">
        <v>4622</v>
      </c>
      <c r="W2038" s="118">
        <f t="shared" si="188"/>
        <v>1</v>
      </c>
      <c r="X2038" s="117" t="str">
        <f t="shared" si="189"/>
        <v>OK</v>
      </c>
      <c r="Y2038" s="117" t="str">
        <f t="shared" si="190"/>
        <v>keine</v>
      </c>
      <c r="Z2038" s="117" t="str">
        <f t="shared" si="191"/>
        <v>OK</v>
      </c>
    </row>
    <row r="2039" spans="1:26" s="115" customFormat="1" ht="12.75" hidden="1" customHeight="1" x14ac:dyDescent="0.35">
      <c r="A2039" s="29" t="s">
        <v>4258</v>
      </c>
      <c r="B2039" s="1" t="s">
        <v>2026</v>
      </c>
      <c r="C2039" s="29" t="s">
        <v>3</v>
      </c>
      <c r="D2039" s="29" t="s">
        <v>3</v>
      </c>
      <c r="E2039" s="29" t="s">
        <v>2</v>
      </c>
      <c r="F2039" s="29" t="s">
        <v>2</v>
      </c>
      <c r="G2039" s="29" t="s">
        <v>2</v>
      </c>
      <c r="H2039" s="29" t="s">
        <v>2</v>
      </c>
      <c r="I2039" s="133" t="s">
        <v>3</v>
      </c>
      <c r="J2039" s="134">
        <v>1</v>
      </c>
      <c r="K2039" s="29" t="s">
        <v>2</v>
      </c>
      <c r="L2039" s="29" t="s">
        <v>2</v>
      </c>
      <c r="M2039" s="29" t="s">
        <v>2</v>
      </c>
      <c r="N2039" s="29" t="s">
        <v>3</v>
      </c>
      <c r="O2039" s="1"/>
      <c r="P2039" s="29" t="s">
        <v>4</v>
      </c>
      <c r="Q2039" s="29"/>
      <c r="R2039" s="85" t="s">
        <v>3</v>
      </c>
      <c r="S2039" s="85" t="s">
        <v>3</v>
      </c>
      <c r="T2039" s="117" t="str">
        <f t="shared" si="186"/>
        <v>ja</v>
      </c>
      <c r="U2039" s="117" t="str">
        <f t="shared" si="187"/>
        <v>ja</v>
      </c>
      <c r="V2039" s="142" t="s">
        <v>4582</v>
      </c>
      <c r="W2039" s="118">
        <f t="shared" si="188"/>
        <v>1</v>
      </c>
      <c r="X2039" s="117" t="str">
        <f t="shared" si="189"/>
        <v>OK</v>
      </c>
      <c r="Y2039" s="117" t="str">
        <f t="shared" si="190"/>
        <v>keine</v>
      </c>
      <c r="Z2039" s="117" t="str">
        <f t="shared" si="191"/>
        <v>OK</v>
      </c>
    </row>
    <row r="2040" spans="1:26" s="115" customFormat="1" ht="12.75" hidden="1" customHeight="1" x14ac:dyDescent="0.35">
      <c r="A2040" s="29" t="s">
        <v>4259</v>
      </c>
      <c r="B2040" s="1" t="s">
        <v>1317</v>
      </c>
      <c r="C2040" s="29" t="s">
        <v>3</v>
      </c>
      <c r="D2040" s="29" t="s">
        <v>3</v>
      </c>
      <c r="E2040" s="29" t="s">
        <v>2</v>
      </c>
      <c r="F2040" s="29" t="s">
        <v>2</v>
      </c>
      <c r="G2040" s="29" t="s">
        <v>2</v>
      </c>
      <c r="H2040" s="29" t="s">
        <v>2</v>
      </c>
      <c r="I2040" s="29" t="s">
        <v>3</v>
      </c>
      <c r="J2040" s="30">
        <v>1</v>
      </c>
      <c r="K2040" s="29" t="s">
        <v>2</v>
      </c>
      <c r="L2040" s="29" t="s">
        <v>2</v>
      </c>
      <c r="M2040" s="29" t="s">
        <v>2</v>
      </c>
      <c r="N2040" s="29" t="s">
        <v>3</v>
      </c>
      <c r="O2040" s="1"/>
      <c r="P2040" s="29" t="s">
        <v>4</v>
      </c>
      <c r="Q2040" s="29"/>
      <c r="R2040" s="85" t="s">
        <v>2</v>
      </c>
      <c r="S2040" s="85" t="s">
        <v>2</v>
      </c>
      <c r="T2040" s="117" t="str">
        <f t="shared" si="186"/>
        <v>ja</v>
      </c>
      <c r="U2040" s="117" t="str">
        <f t="shared" si="187"/>
        <v>ja</v>
      </c>
      <c r="V2040" s="142" t="s">
        <v>4580</v>
      </c>
      <c r="W2040" s="118">
        <f t="shared" si="188"/>
        <v>1</v>
      </c>
      <c r="X2040" s="117" t="str">
        <f t="shared" si="189"/>
        <v>OK</v>
      </c>
      <c r="Y2040" s="117" t="str">
        <f t="shared" si="190"/>
        <v>keine</v>
      </c>
      <c r="Z2040" s="117" t="str">
        <f t="shared" si="191"/>
        <v>OK</v>
      </c>
    </row>
    <row r="2041" spans="1:26" s="115" customFormat="1" ht="12.75" hidden="1" customHeight="1" x14ac:dyDescent="0.35">
      <c r="A2041" s="29" t="s">
        <v>4260</v>
      </c>
      <c r="B2041" s="1" t="s">
        <v>908</v>
      </c>
      <c r="C2041" s="29" t="s">
        <v>2</v>
      </c>
      <c r="D2041" s="29" t="s">
        <v>2</v>
      </c>
      <c r="E2041" s="29" t="s">
        <v>2</v>
      </c>
      <c r="F2041" s="29" t="s">
        <v>2</v>
      </c>
      <c r="G2041" s="29" t="s">
        <v>2</v>
      </c>
      <c r="H2041" s="29" t="s">
        <v>2</v>
      </c>
      <c r="I2041" s="30" t="s">
        <v>3</v>
      </c>
      <c r="J2041" s="30">
        <v>3</v>
      </c>
      <c r="K2041" s="29" t="s">
        <v>2</v>
      </c>
      <c r="L2041" s="29" t="s">
        <v>2</v>
      </c>
      <c r="M2041" s="29" t="s">
        <v>2</v>
      </c>
      <c r="N2041" s="29" t="s">
        <v>2</v>
      </c>
      <c r="O2041" s="1"/>
      <c r="P2041" s="29" t="s">
        <v>4</v>
      </c>
      <c r="Q2041" s="29"/>
      <c r="R2041" s="85" t="s">
        <v>2</v>
      </c>
      <c r="S2041" s="85" t="s">
        <v>2</v>
      </c>
      <c r="T2041" s="117" t="str">
        <f t="shared" si="186"/>
        <v>ja</v>
      </c>
      <c r="U2041" s="117" t="str">
        <f t="shared" si="187"/>
        <v>nein</v>
      </c>
      <c r="V2041" s="142" t="s">
        <v>4580</v>
      </c>
      <c r="W2041" s="118">
        <f t="shared" si="188"/>
        <v>3</v>
      </c>
      <c r="X2041" s="117" t="str">
        <f t="shared" si="189"/>
        <v>OK</v>
      </c>
      <c r="Y2041" s="117" t="str">
        <f t="shared" si="190"/>
        <v>keine</v>
      </c>
      <c r="Z2041" s="117" t="str">
        <f t="shared" si="191"/>
        <v>OK</v>
      </c>
    </row>
    <row r="2042" spans="1:26" s="115" customFormat="1" ht="12.75" hidden="1" customHeight="1" x14ac:dyDescent="0.35">
      <c r="A2042" s="29" t="s">
        <v>4261</v>
      </c>
      <c r="B2042" s="1" t="s">
        <v>793</v>
      </c>
      <c r="C2042" s="29" t="s">
        <v>3</v>
      </c>
      <c r="D2042" s="29" t="s">
        <v>3</v>
      </c>
      <c r="E2042" s="29" t="s">
        <v>2</v>
      </c>
      <c r="F2042" s="29" t="s">
        <v>2</v>
      </c>
      <c r="G2042" s="29" t="s">
        <v>2</v>
      </c>
      <c r="H2042" s="29" t="s">
        <v>2</v>
      </c>
      <c r="I2042" s="29" t="s">
        <v>3</v>
      </c>
      <c r="J2042" s="30">
        <v>1</v>
      </c>
      <c r="K2042" s="29" t="s">
        <v>2</v>
      </c>
      <c r="L2042" s="29" t="s">
        <v>2</v>
      </c>
      <c r="M2042" s="29" t="s">
        <v>2</v>
      </c>
      <c r="N2042" s="29" t="s">
        <v>3</v>
      </c>
      <c r="O2042" s="1"/>
      <c r="P2042" s="29" t="s">
        <v>4</v>
      </c>
      <c r="Q2042" s="29"/>
      <c r="R2042" s="85" t="s">
        <v>2</v>
      </c>
      <c r="S2042" s="85" t="s">
        <v>2</v>
      </c>
      <c r="T2042" s="117" t="str">
        <f t="shared" si="186"/>
        <v>ja</v>
      </c>
      <c r="U2042" s="117" t="str">
        <f t="shared" si="187"/>
        <v>ja</v>
      </c>
      <c r="V2042" s="142" t="s">
        <v>4578</v>
      </c>
      <c r="W2042" s="118">
        <f t="shared" si="188"/>
        <v>1</v>
      </c>
      <c r="X2042" s="117" t="str">
        <f t="shared" si="189"/>
        <v>OK</v>
      </c>
      <c r="Y2042" s="117" t="str">
        <f t="shared" si="190"/>
        <v>keine</v>
      </c>
      <c r="Z2042" s="117" t="str">
        <f t="shared" si="191"/>
        <v>OK</v>
      </c>
    </row>
    <row r="2043" spans="1:26" s="115" customFormat="1" ht="12.75" hidden="1" customHeight="1" x14ac:dyDescent="0.35">
      <c r="A2043" s="29" t="s">
        <v>4262</v>
      </c>
      <c r="B2043" s="1" t="s">
        <v>1383</v>
      </c>
      <c r="C2043" s="29" t="s">
        <v>3</v>
      </c>
      <c r="D2043" s="29" t="s">
        <v>3</v>
      </c>
      <c r="E2043" s="29" t="s">
        <v>2</v>
      </c>
      <c r="F2043" s="29" t="s">
        <v>2</v>
      </c>
      <c r="G2043" s="29" t="s">
        <v>2</v>
      </c>
      <c r="H2043" s="29" t="s">
        <v>2</v>
      </c>
      <c r="I2043" s="29" t="s">
        <v>3</v>
      </c>
      <c r="J2043" s="30">
        <v>2</v>
      </c>
      <c r="K2043" s="29" t="s">
        <v>2</v>
      </c>
      <c r="L2043" s="29" t="s">
        <v>2</v>
      </c>
      <c r="M2043" s="29" t="s">
        <v>2</v>
      </c>
      <c r="N2043" s="29" t="s">
        <v>3</v>
      </c>
      <c r="O2043" s="1"/>
      <c r="P2043" s="29" t="s">
        <v>4</v>
      </c>
      <c r="Q2043" s="29"/>
      <c r="R2043" s="85" t="s">
        <v>3</v>
      </c>
      <c r="S2043" s="85" t="s">
        <v>3</v>
      </c>
      <c r="T2043" s="117" t="str">
        <f t="shared" si="186"/>
        <v>ja</v>
      </c>
      <c r="U2043" s="117" t="str">
        <f t="shared" si="187"/>
        <v>ja</v>
      </c>
      <c r="V2043" s="142" t="s">
        <v>4577</v>
      </c>
      <c r="W2043" s="118">
        <f t="shared" si="188"/>
        <v>2</v>
      </c>
      <c r="X2043" s="117" t="str">
        <f t="shared" si="189"/>
        <v>OK</v>
      </c>
      <c r="Y2043" s="117" t="str">
        <f t="shared" si="190"/>
        <v>keine</v>
      </c>
      <c r="Z2043" s="117" t="str">
        <f t="shared" si="191"/>
        <v>OK</v>
      </c>
    </row>
    <row r="2044" spans="1:26" s="115" customFormat="1" ht="12.75" hidden="1" customHeight="1" x14ac:dyDescent="0.35">
      <c r="A2044" s="29" t="s">
        <v>4263</v>
      </c>
      <c r="B2044" s="1" t="s">
        <v>1841</v>
      </c>
      <c r="C2044" s="29" t="s">
        <v>2</v>
      </c>
      <c r="D2044" s="29" t="s">
        <v>2</v>
      </c>
      <c r="E2044" s="29" t="s">
        <v>2</v>
      </c>
      <c r="F2044" s="29" t="s">
        <v>2</v>
      </c>
      <c r="G2044" s="29" t="s">
        <v>2</v>
      </c>
      <c r="H2044" s="29" t="s">
        <v>3</v>
      </c>
      <c r="I2044" s="29" t="s">
        <v>2</v>
      </c>
      <c r="J2044" s="30" t="s">
        <v>2</v>
      </c>
      <c r="K2044" s="29" t="s">
        <v>2</v>
      </c>
      <c r="L2044" s="29" t="s">
        <v>2</v>
      </c>
      <c r="M2044" s="29" t="s">
        <v>2</v>
      </c>
      <c r="N2044" s="29" t="s">
        <v>2</v>
      </c>
      <c r="O2044" s="1" t="s">
        <v>2411</v>
      </c>
      <c r="P2044" s="29" t="s">
        <v>59</v>
      </c>
      <c r="Q2044" s="29"/>
      <c r="R2044" s="85" t="s">
        <v>2</v>
      </c>
      <c r="S2044" s="85" t="s">
        <v>2</v>
      </c>
      <c r="T2044" s="117" t="str">
        <f t="shared" si="186"/>
        <v>ja</v>
      </c>
      <c r="U2044" s="117" t="str">
        <f t="shared" si="187"/>
        <v>nein</v>
      </c>
      <c r="V2044" s="142" t="s">
        <v>2411</v>
      </c>
      <c r="W2044" s="118" t="str">
        <f t="shared" si="188"/>
        <v>nein</v>
      </c>
      <c r="X2044" s="117" t="str">
        <f t="shared" si="189"/>
        <v>OK</v>
      </c>
      <c r="Y2044" s="117" t="str">
        <f t="shared" si="190"/>
        <v>nicht FK (Vereins-RS)</v>
      </c>
      <c r="Z2044" s="117" t="str">
        <f t="shared" si="191"/>
        <v>OK</v>
      </c>
    </row>
    <row r="2045" spans="1:26" s="115" customFormat="1" ht="12.75" hidden="1" customHeight="1" x14ac:dyDescent="0.35">
      <c r="A2045" s="29" t="s">
        <v>4264</v>
      </c>
      <c r="B2045" s="1" t="s">
        <v>1883</v>
      </c>
      <c r="C2045" s="29" t="s">
        <v>3</v>
      </c>
      <c r="D2045" s="29" t="s">
        <v>3</v>
      </c>
      <c r="E2045" s="29" t="s">
        <v>2</v>
      </c>
      <c r="F2045" s="29" t="s">
        <v>2</v>
      </c>
      <c r="G2045" s="29" t="s">
        <v>2</v>
      </c>
      <c r="H2045" s="29" t="s">
        <v>2</v>
      </c>
      <c r="I2045" s="29" t="s">
        <v>2</v>
      </c>
      <c r="J2045" s="30" t="s">
        <v>2</v>
      </c>
      <c r="K2045" s="29" t="s">
        <v>2</v>
      </c>
      <c r="L2045" s="29" t="s">
        <v>3</v>
      </c>
      <c r="M2045" s="29" t="s">
        <v>2</v>
      </c>
      <c r="N2045" s="29" t="s">
        <v>3</v>
      </c>
      <c r="O2045" s="1" t="s">
        <v>2409</v>
      </c>
      <c r="P2045" s="29" t="s">
        <v>58</v>
      </c>
      <c r="Q2045" s="29"/>
      <c r="R2045" s="85" t="s">
        <v>2</v>
      </c>
      <c r="S2045" s="85" t="s">
        <v>2</v>
      </c>
      <c r="T2045" s="117" t="str">
        <f t="shared" si="186"/>
        <v>ja</v>
      </c>
      <c r="U2045" s="117" t="str">
        <f t="shared" si="187"/>
        <v>ja</v>
      </c>
      <c r="V2045" s="142" t="s">
        <v>4604</v>
      </c>
      <c r="W2045" s="118" t="str">
        <f t="shared" si="188"/>
        <v>nein</v>
      </c>
      <c r="X2045" s="117" t="str">
        <f t="shared" si="189"/>
        <v>OK</v>
      </c>
      <c r="Y2045" s="117" t="str">
        <f t="shared" si="190"/>
        <v>1194/1199</v>
      </c>
      <c r="Z2045" s="117" t="str">
        <f t="shared" si="191"/>
        <v>OK</v>
      </c>
    </row>
    <row r="2046" spans="1:26" s="115" customFormat="1" ht="12.75" hidden="1" customHeight="1" x14ac:dyDescent="0.35">
      <c r="A2046" s="29" t="s">
        <v>4265</v>
      </c>
      <c r="B2046" s="1" t="s">
        <v>990</v>
      </c>
      <c r="C2046" s="29" t="s">
        <v>3</v>
      </c>
      <c r="D2046" s="29" t="s">
        <v>3</v>
      </c>
      <c r="E2046" s="29" t="s">
        <v>2</v>
      </c>
      <c r="F2046" s="29" t="s">
        <v>2</v>
      </c>
      <c r="G2046" s="29" t="s">
        <v>2</v>
      </c>
      <c r="H2046" s="29" t="s">
        <v>2</v>
      </c>
      <c r="I2046" s="133" t="s">
        <v>3</v>
      </c>
      <c r="J2046" s="134">
        <v>1</v>
      </c>
      <c r="K2046" s="29" t="s">
        <v>2</v>
      </c>
      <c r="L2046" s="29" t="s">
        <v>2</v>
      </c>
      <c r="M2046" s="29" t="s">
        <v>2</v>
      </c>
      <c r="N2046" s="29" t="s">
        <v>3</v>
      </c>
      <c r="O2046" s="1"/>
      <c r="P2046" s="29" t="s">
        <v>4</v>
      </c>
      <c r="Q2046" s="29"/>
      <c r="R2046" s="85" t="s">
        <v>3</v>
      </c>
      <c r="S2046" s="85" t="s">
        <v>3</v>
      </c>
      <c r="T2046" s="117" t="str">
        <f t="shared" si="186"/>
        <v>ja</v>
      </c>
      <c r="U2046" s="117" t="str">
        <f t="shared" si="187"/>
        <v>ja</v>
      </c>
      <c r="V2046" s="142" t="s">
        <v>4606</v>
      </c>
      <c r="W2046" s="118">
        <f t="shared" si="188"/>
        <v>1</v>
      </c>
      <c r="X2046" s="117" t="str">
        <f t="shared" si="189"/>
        <v>OK</v>
      </c>
      <c r="Y2046" s="117" t="str">
        <f t="shared" si="190"/>
        <v>keine</v>
      </c>
      <c r="Z2046" s="117" t="str">
        <f t="shared" si="191"/>
        <v>OK</v>
      </c>
    </row>
    <row r="2047" spans="1:26" s="115" customFormat="1" ht="12.75" hidden="1" customHeight="1" x14ac:dyDescent="0.35">
      <c r="A2047" s="29" t="s">
        <v>4266</v>
      </c>
      <c r="B2047" s="1" t="s">
        <v>991</v>
      </c>
      <c r="C2047" s="29" t="s">
        <v>3</v>
      </c>
      <c r="D2047" s="29" t="s">
        <v>3</v>
      </c>
      <c r="E2047" s="29" t="s">
        <v>2</v>
      </c>
      <c r="F2047" s="29" t="s">
        <v>2</v>
      </c>
      <c r="G2047" s="29" t="s">
        <v>2</v>
      </c>
      <c r="H2047" s="29" t="s">
        <v>2</v>
      </c>
      <c r="I2047" s="133" t="s">
        <v>3</v>
      </c>
      <c r="J2047" s="134">
        <v>1</v>
      </c>
      <c r="K2047" s="29" t="s">
        <v>2</v>
      </c>
      <c r="L2047" s="29" t="s">
        <v>2</v>
      </c>
      <c r="M2047" s="29" t="s">
        <v>2</v>
      </c>
      <c r="N2047" s="29" t="s">
        <v>3</v>
      </c>
      <c r="O2047" s="1"/>
      <c r="P2047" s="29" t="s">
        <v>4</v>
      </c>
      <c r="Q2047" s="29"/>
      <c r="R2047" s="85" t="s">
        <v>3</v>
      </c>
      <c r="S2047" s="85" t="s">
        <v>3</v>
      </c>
      <c r="T2047" s="117" t="str">
        <f t="shared" si="186"/>
        <v>ja</v>
      </c>
      <c r="U2047" s="117" t="str">
        <f t="shared" si="187"/>
        <v>ja</v>
      </c>
      <c r="V2047" s="142" t="s">
        <v>4606</v>
      </c>
      <c r="W2047" s="118">
        <f t="shared" si="188"/>
        <v>1</v>
      </c>
      <c r="X2047" s="117" t="str">
        <f t="shared" si="189"/>
        <v>OK</v>
      </c>
      <c r="Y2047" s="117" t="str">
        <f t="shared" si="190"/>
        <v>keine</v>
      </c>
      <c r="Z2047" s="117" t="str">
        <f t="shared" si="191"/>
        <v>OK</v>
      </c>
    </row>
    <row r="2048" spans="1:26" s="115" customFormat="1" ht="12.75" hidden="1" customHeight="1" x14ac:dyDescent="0.35">
      <c r="A2048" s="29" t="s">
        <v>4267</v>
      </c>
      <c r="B2048" s="1" t="s">
        <v>1206</v>
      </c>
      <c r="C2048" s="29" t="s">
        <v>3</v>
      </c>
      <c r="D2048" s="29" t="s">
        <v>3</v>
      </c>
      <c r="E2048" s="29" t="s">
        <v>2</v>
      </c>
      <c r="F2048" s="29" t="s">
        <v>2</v>
      </c>
      <c r="G2048" s="29" t="s">
        <v>2</v>
      </c>
      <c r="H2048" s="29" t="s">
        <v>2</v>
      </c>
      <c r="I2048" s="29" t="s">
        <v>3</v>
      </c>
      <c r="J2048" s="30">
        <v>1</v>
      </c>
      <c r="K2048" s="29" t="s">
        <v>2</v>
      </c>
      <c r="L2048" s="29" t="s">
        <v>2</v>
      </c>
      <c r="M2048" s="29" t="s">
        <v>2</v>
      </c>
      <c r="N2048" s="29" t="s">
        <v>3</v>
      </c>
      <c r="O2048" s="1"/>
      <c r="P2048" s="29" t="s">
        <v>4</v>
      </c>
      <c r="Q2048" s="29"/>
      <c r="R2048" s="85" t="s">
        <v>2</v>
      </c>
      <c r="S2048" s="85" t="s">
        <v>2</v>
      </c>
      <c r="T2048" s="117" t="str">
        <f t="shared" si="186"/>
        <v>ja</v>
      </c>
      <c r="U2048" s="117" t="str">
        <f t="shared" si="187"/>
        <v>ja</v>
      </c>
      <c r="V2048" s="142" t="s">
        <v>4580</v>
      </c>
      <c r="W2048" s="118">
        <f t="shared" si="188"/>
        <v>1</v>
      </c>
      <c r="X2048" s="117" t="str">
        <f t="shared" si="189"/>
        <v>OK</v>
      </c>
      <c r="Y2048" s="117" t="str">
        <f t="shared" si="190"/>
        <v>keine</v>
      </c>
      <c r="Z2048" s="117" t="str">
        <f t="shared" si="191"/>
        <v>OK</v>
      </c>
    </row>
    <row r="2049" spans="1:26" s="115" customFormat="1" ht="12.75" hidden="1" customHeight="1" x14ac:dyDescent="0.35">
      <c r="A2049" s="29" t="s">
        <v>4268</v>
      </c>
      <c r="B2049" s="1" t="s">
        <v>1208</v>
      </c>
      <c r="C2049" s="29" t="s">
        <v>3</v>
      </c>
      <c r="D2049" s="29" t="s">
        <v>3</v>
      </c>
      <c r="E2049" s="29" t="s">
        <v>2</v>
      </c>
      <c r="F2049" s="29" t="s">
        <v>2</v>
      </c>
      <c r="G2049" s="29" t="s">
        <v>2</v>
      </c>
      <c r="H2049" s="29" t="s">
        <v>2</v>
      </c>
      <c r="I2049" s="29" t="s">
        <v>3</v>
      </c>
      <c r="J2049" s="30">
        <v>1</v>
      </c>
      <c r="K2049" s="29" t="s">
        <v>2</v>
      </c>
      <c r="L2049" s="29" t="s">
        <v>2</v>
      </c>
      <c r="M2049" s="29" t="s">
        <v>2</v>
      </c>
      <c r="N2049" s="29" t="s">
        <v>3</v>
      </c>
      <c r="O2049" s="1"/>
      <c r="P2049" s="29" t="s">
        <v>4</v>
      </c>
      <c r="Q2049" s="29"/>
      <c r="R2049" s="85" t="s">
        <v>2</v>
      </c>
      <c r="S2049" s="85" t="s">
        <v>2</v>
      </c>
      <c r="T2049" s="117" t="str">
        <f t="shared" si="186"/>
        <v>ja</v>
      </c>
      <c r="U2049" s="117" t="str">
        <f t="shared" si="187"/>
        <v>ja</v>
      </c>
      <c r="V2049" s="142" t="s">
        <v>4577</v>
      </c>
      <c r="W2049" s="118">
        <f t="shared" si="188"/>
        <v>1</v>
      </c>
      <c r="X2049" s="117" t="str">
        <f t="shared" si="189"/>
        <v>OK</v>
      </c>
      <c r="Y2049" s="117" t="str">
        <f t="shared" si="190"/>
        <v>keine</v>
      </c>
      <c r="Z2049" s="117" t="str">
        <f t="shared" si="191"/>
        <v>OK</v>
      </c>
    </row>
    <row r="2050" spans="1:26" s="115" customFormat="1" ht="12.75" hidden="1" customHeight="1" x14ac:dyDescent="0.35">
      <c r="A2050" s="29" t="s">
        <v>4269</v>
      </c>
      <c r="B2050" s="1" t="s">
        <v>1207</v>
      </c>
      <c r="C2050" s="29" t="s">
        <v>3</v>
      </c>
      <c r="D2050" s="29" t="s">
        <v>3</v>
      </c>
      <c r="E2050" s="29" t="s">
        <v>2</v>
      </c>
      <c r="F2050" s="29" t="s">
        <v>2</v>
      </c>
      <c r="G2050" s="29" t="s">
        <v>2</v>
      </c>
      <c r="H2050" s="29" t="s">
        <v>2</v>
      </c>
      <c r="I2050" s="29" t="s">
        <v>3</v>
      </c>
      <c r="J2050" s="30">
        <v>1</v>
      </c>
      <c r="K2050" s="29" t="s">
        <v>2</v>
      </c>
      <c r="L2050" s="29" t="s">
        <v>2</v>
      </c>
      <c r="M2050" s="29" t="s">
        <v>2</v>
      </c>
      <c r="N2050" s="29" t="s">
        <v>3</v>
      </c>
      <c r="O2050" s="1"/>
      <c r="P2050" s="29" t="s">
        <v>4</v>
      </c>
      <c r="Q2050" s="29"/>
      <c r="R2050" s="85" t="s">
        <v>2</v>
      </c>
      <c r="S2050" s="85" t="s">
        <v>2</v>
      </c>
      <c r="T2050" s="117" t="str">
        <f t="shared" ref="T2050:T2113" si="192">IF(AND(C2050="nein",D2050="nein",E2050="nein",F2050="nein",G2050="nein",H2050="nein",I2050="nein",K2050="nein",L2050="nein",M2050="nein",N2050="nein"),"nein","ja")</f>
        <v>ja</v>
      </c>
      <c r="U2050" s="117" t="str">
        <f t="shared" ref="U2050:U2113" si="193">IF(OR(C2050="ja",D2050="ja",G2050="ja",A2050="8100"),"ja","nein")</f>
        <v>ja</v>
      </c>
      <c r="V2050" s="142" t="s">
        <v>4580</v>
      </c>
      <c r="W2050" s="118">
        <f t="shared" si="188"/>
        <v>1</v>
      </c>
      <c r="X2050" s="117" t="str">
        <f t="shared" si="189"/>
        <v>OK</v>
      </c>
      <c r="Y2050" s="117" t="str">
        <f t="shared" si="190"/>
        <v>keine</v>
      </c>
      <c r="Z2050" s="117" t="str">
        <f t="shared" si="191"/>
        <v>OK</v>
      </c>
    </row>
    <row r="2051" spans="1:26" s="115" customFormat="1" ht="12.75" hidden="1" customHeight="1" x14ac:dyDescent="0.35">
      <c r="A2051" s="29" t="s">
        <v>4270</v>
      </c>
      <c r="B2051" s="1" t="s">
        <v>1209</v>
      </c>
      <c r="C2051" s="29" t="s">
        <v>3</v>
      </c>
      <c r="D2051" s="29" t="s">
        <v>3</v>
      </c>
      <c r="E2051" s="29" t="s">
        <v>2</v>
      </c>
      <c r="F2051" s="29" t="s">
        <v>2</v>
      </c>
      <c r="G2051" s="29" t="s">
        <v>2</v>
      </c>
      <c r="H2051" s="29" t="s">
        <v>2</v>
      </c>
      <c r="I2051" s="29" t="s">
        <v>3</v>
      </c>
      <c r="J2051" s="30">
        <v>1</v>
      </c>
      <c r="K2051" s="29" t="s">
        <v>2</v>
      </c>
      <c r="L2051" s="29" t="s">
        <v>2</v>
      </c>
      <c r="M2051" s="29" t="s">
        <v>2</v>
      </c>
      <c r="N2051" s="29" t="s">
        <v>3</v>
      </c>
      <c r="O2051" s="1"/>
      <c r="P2051" s="29" t="s">
        <v>4</v>
      </c>
      <c r="Q2051" s="29"/>
      <c r="R2051" s="85" t="s">
        <v>2</v>
      </c>
      <c r="S2051" s="85" t="s">
        <v>2</v>
      </c>
      <c r="T2051" s="117" t="str">
        <f t="shared" si="192"/>
        <v>ja</v>
      </c>
      <c r="U2051" s="117" t="str">
        <f t="shared" si="193"/>
        <v>ja</v>
      </c>
      <c r="V2051" s="142" t="s">
        <v>4585</v>
      </c>
      <c r="W2051" s="118">
        <f t="shared" ref="W2051:W2114" si="194">J2051</f>
        <v>1</v>
      </c>
      <c r="X2051" s="117" t="str">
        <f t="shared" ref="X2051:X2114" si="195">IF(J2051=W2051,"OK","NICHT OK!")</f>
        <v>OK</v>
      </c>
      <c r="Y2051" s="117" t="str">
        <f t="shared" ref="Y2051:Y2114" si="196">P2051</f>
        <v>keine</v>
      </c>
      <c r="Z2051" s="117" t="str">
        <f t="shared" ref="Z2051:Z2114" si="197">IF(P2051=Y2051,"OK","NICHT OK!")</f>
        <v>OK</v>
      </c>
    </row>
    <row r="2052" spans="1:26" s="115" customFormat="1" ht="12.75" hidden="1" customHeight="1" x14ac:dyDescent="0.35">
      <c r="A2052" s="29" t="s">
        <v>4271</v>
      </c>
      <c r="B2052" s="1" t="s">
        <v>687</v>
      </c>
      <c r="C2052" s="29" t="s">
        <v>3</v>
      </c>
      <c r="D2052" s="29" t="s">
        <v>3</v>
      </c>
      <c r="E2052" s="29" t="s">
        <v>2</v>
      </c>
      <c r="F2052" s="29" t="s">
        <v>2</v>
      </c>
      <c r="G2052" s="29" t="s">
        <v>2</v>
      </c>
      <c r="H2052" s="29" t="s">
        <v>2</v>
      </c>
      <c r="I2052" s="133" t="s">
        <v>3</v>
      </c>
      <c r="J2052" s="134">
        <v>3</v>
      </c>
      <c r="K2052" s="29" t="s">
        <v>2</v>
      </c>
      <c r="L2052" s="29" t="s">
        <v>2</v>
      </c>
      <c r="M2052" s="29" t="s">
        <v>2</v>
      </c>
      <c r="N2052" s="29" t="s">
        <v>3</v>
      </c>
      <c r="O2052" s="1"/>
      <c r="P2052" s="29" t="s">
        <v>4</v>
      </c>
      <c r="Q2052" s="29"/>
      <c r="R2052" s="85" t="s">
        <v>2</v>
      </c>
      <c r="S2052" s="85" t="s">
        <v>2</v>
      </c>
      <c r="T2052" s="117" t="str">
        <f t="shared" si="192"/>
        <v>ja</v>
      </c>
      <c r="U2052" s="117" t="str">
        <f t="shared" si="193"/>
        <v>ja</v>
      </c>
      <c r="V2052" s="142" t="s">
        <v>4602</v>
      </c>
      <c r="W2052" s="118">
        <f t="shared" si="194"/>
        <v>3</v>
      </c>
      <c r="X2052" s="117" t="str">
        <f t="shared" si="195"/>
        <v>OK</v>
      </c>
      <c r="Y2052" s="117" t="str">
        <f t="shared" si="196"/>
        <v>keine</v>
      </c>
      <c r="Z2052" s="117" t="str">
        <f t="shared" si="197"/>
        <v>OK</v>
      </c>
    </row>
    <row r="2053" spans="1:26" s="115" customFormat="1" ht="12.75" hidden="1" customHeight="1" x14ac:dyDescent="0.35">
      <c r="A2053" s="29" t="s">
        <v>2332</v>
      </c>
      <c r="B2053" s="1" t="s">
        <v>2331</v>
      </c>
      <c r="C2053" s="29" t="s">
        <v>2</v>
      </c>
      <c r="D2053" s="29" t="s">
        <v>2</v>
      </c>
      <c r="E2053" s="29" t="s">
        <v>2</v>
      </c>
      <c r="F2053" s="29" t="s">
        <v>2</v>
      </c>
      <c r="G2053" s="29" t="s">
        <v>2</v>
      </c>
      <c r="H2053" s="29" t="s">
        <v>2</v>
      </c>
      <c r="I2053" s="29" t="s">
        <v>2</v>
      </c>
      <c r="J2053" s="30" t="s">
        <v>2</v>
      </c>
      <c r="K2053" s="29" t="s">
        <v>2</v>
      </c>
      <c r="L2053" s="29" t="s">
        <v>2</v>
      </c>
      <c r="M2053" s="29" t="s">
        <v>2</v>
      </c>
      <c r="N2053" s="29" t="s">
        <v>2</v>
      </c>
      <c r="O2053" s="1" t="s">
        <v>2411</v>
      </c>
      <c r="P2053" s="29" t="s">
        <v>59</v>
      </c>
      <c r="Q2053" s="29"/>
      <c r="R2053" s="85" t="s">
        <v>2</v>
      </c>
      <c r="S2053" s="85" t="s">
        <v>2</v>
      </c>
      <c r="T2053" s="117" t="str">
        <f t="shared" si="192"/>
        <v>nein</v>
      </c>
      <c r="U2053" s="117" t="str">
        <f t="shared" si="193"/>
        <v>nein</v>
      </c>
      <c r="V2053" s="142" t="s">
        <v>2411</v>
      </c>
      <c r="W2053" s="118" t="str">
        <f t="shared" si="194"/>
        <v>nein</v>
      </c>
      <c r="X2053" s="117" t="str">
        <f t="shared" si="195"/>
        <v>OK</v>
      </c>
      <c r="Y2053" s="117" t="str">
        <f t="shared" si="196"/>
        <v>nicht FK (Vereins-RS)</v>
      </c>
      <c r="Z2053" s="117" t="str">
        <f t="shared" si="197"/>
        <v>OK</v>
      </c>
    </row>
    <row r="2054" spans="1:26" s="115" customFormat="1" ht="12.75" hidden="1" customHeight="1" x14ac:dyDescent="0.35">
      <c r="A2054" s="29" t="s">
        <v>4272</v>
      </c>
      <c r="B2054" s="1" t="s">
        <v>359</v>
      </c>
      <c r="C2054" s="29" t="s">
        <v>3</v>
      </c>
      <c r="D2054" s="29" t="s">
        <v>3</v>
      </c>
      <c r="E2054" s="29" t="s">
        <v>2</v>
      </c>
      <c r="F2054" s="29" t="s">
        <v>2</v>
      </c>
      <c r="G2054" s="29" t="s">
        <v>2</v>
      </c>
      <c r="H2054" s="29" t="s">
        <v>2</v>
      </c>
      <c r="I2054" s="29" t="s">
        <v>3</v>
      </c>
      <c r="J2054" s="30">
        <v>1</v>
      </c>
      <c r="K2054" s="29" t="s">
        <v>2</v>
      </c>
      <c r="L2054" s="29" t="s">
        <v>2</v>
      </c>
      <c r="M2054" s="29" t="s">
        <v>2</v>
      </c>
      <c r="N2054" s="29" t="s">
        <v>3</v>
      </c>
      <c r="O2054" s="1"/>
      <c r="P2054" s="29" t="s">
        <v>4</v>
      </c>
      <c r="Q2054" s="29"/>
      <c r="R2054" s="85" t="s">
        <v>2</v>
      </c>
      <c r="S2054" s="85" t="s">
        <v>2</v>
      </c>
      <c r="T2054" s="117" t="str">
        <f t="shared" si="192"/>
        <v>ja</v>
      </c>
      <c r="U2054" s="117" t="str">
        <f t="shared" si="193"/>
        <v>ja</v>
      </c>
      <c r="V2054" s="142" t="s">
        <v>4590</v>
      </c>
      <c r="W2054" s="118">
        <f t="shared" si="194"/>
        <v>1</v>
      </c>
      <c r="X2054" s="117" t="str">
        <f t="shared" si="195"/>
        <v>OK</v>
      </c>
      <c r="Y2054" s="117" t="str">
        <f t="shared" si="196"/>
        <v>keine</v>
      </c>
      <c r="Z2054" s="117" t="str">
        <f t="shared" si="197"/>
        <v>OK</v>
      </c>
    </row>
    <row r="2055" spans="1:26" s="115" customFormat="1" ht="12.75" hidden="1" customHeight="1" x14ac:dyDescent="0.35">
      <c r="A2055" s="29" t="s">
        <v>2114</v>
      </c>
      <c r="B2055" s="1" t="s">
        <v>2113</v>
      </c>
      <c r="C2055" s="29" t="s">
        <v>3</v>
      </c>
      <c r="D2055" s="29" t="s">
        <v>3</v>
      </c>
      <c r="E2055" s="29" t="s">
        <v>2</v>
      </c>
      <c r="F2055" s="29" t="s">
        <v>2</v>
      </c>
      <c r="G2055" s="29" t="s">
        <v>2</v>
      </c>
      <c r="H2055" s="29" t="s">
        <v>2</v>
      </c>
      <c r="I2055" s="29" t="s">
        <v>3</v>
      </c>
      <c r="J2055" s="30">
        <v>1</v>
      </c>
      <c r="K2055" s="29" t="s">
        <v>2</v>
      </c>
      <c r="L2055" s="29" t="s">
        <v>2</v>
      </c>
      <c r="M2055" s="29" t="s">
        <v>2</v>
      </c>
      <c r="N2055" s="29" t="s">
        <v>3</v>
      </c>
      <c r="O2055" s="1"/>
      <c r="P2055" s="29">
        <v>300</v>
      </c>
      <c r="Q2055" s="29"/>
      <c r="R2055" s="85" t="s">
        <v>3</v>
      </c>
      <c r="S2055" s="85" t="s">
        <v>3</v>
      </c>
      <c r="T2055" s="117" t="str">
        <f t="shared" si="192"/>
        <v>ja</v>
      </c>
      <c r="U2055" s="117" t="str">
        <f t="shared" si="193"/>
        <v>ja</v>
      </c>
      <c r="V2055" s="142" t="s">
        <v>4598</v>
      </c>
      <c r="W2055" s="118">
        <f t="shared" si="194"/>
        <v>1</v>
      </c>
      <c r="X2055" s="117" t="str">
        <f t="shared" si="195"/>
        <v>OK</v>
      </c>
      <c r="Y2055" s="117">
        <f t="shared" si="196"/>
        <v>300</v>
      </c>
      <c r="Z2055" s="117" t="str">
        <f t="shared" si="197"/>
        <v>OK</v>
      </c>
    </row>
    <row r="2056" spans="1:26" s="115" customFormat="1" ht="12.75" hidden="1" customHeight="1" x14ac:dyDescent="0.35">
      <c r="A2056" s="29" t="s">
        <v>4273</v>
      </c>
      <c r="B2056" s="1" t="s">
        <v>830</v>
      </c>
      <c r="C2056" s="29" t="s">
        <v>3</v>
      </c>
      <c r="D2056" s="29" t="s">
        <v>3</v>
      </c>
      <c r="E2056" s="29" t="s">
        <v>2</v>
      </c>
      <c r="F2056" s="29" t="s">
        <v>2</v>
      </c>
      <c r="G2056" s="29" t="s">
        <v>2</v>
      </c>
      <c r="H2056" s="29" t="s">
        <v>2</v>
      </c>
      <c r="I2056" s="133" t="s">
        <v>3</v>
      </c>
      <c r="J2056" s="134">
        <v>3</v>
      </c>
      <c r="K2056" s="29" t="s">
        <v>2</v>
      </c>
      <c r="L2056" s="29" t="s">
        <v>2</v>
      </c>
      <c r="M2056" s="29" t="s">
        <v>2</v>
      </c>
      <c r="N2056" s="29" t="s">
        <v>3</v>
      </c>
      <c r="O2056" s="1"/>
      <c r="P2056" s="29" t="s">
        <v>57</v>
      </c>
      <c r="Q2056" s="29"/>
      <c r="R2056" s="85" t="s">
        <v>2</v>
      </c>
      <c r="S2056" s="85" t="s">
        <v>2</v>
      </c>
      <c r="T2056" s="117" t="str">
        <f t="shared" si="192"/>
        <v>ja</v>
      </c>
      <c r="U2056" s="117" t="str">
        <f t="shared" si="193"/>
        <v>ja</v>
      </c>
      <c r="V2056" s="142" t="s">
        <v>4588</v>
      </c>
      <c r="W2056" s="118">
        <f t="shared" si="194"/>
        <v>3</v>
      </c>
      <c r="X2056" s="117" t="str">
        <f t="shared" si="195"/>
        <v>OK</v>
      </c>
      <c r="Y2056" s="117" t="str">
        <f t="shared" si="196"/>
        <v>1193/1207</v>
      </c>
      <c r="Z2056" s="117" t="str">
        <f t="shared" si="197"/>
        <v>OK</v>
      </c>
    </row>
    <row r="2057" spans="1:26" s="115" customFormat="1" ht="12.75" hidden="1" customHeight="1" x14ac:dyDescent="0.35">
      <c r="A2057" s="29" t="s">
        <v>4274</v>
      </c>
      <c r="B2057" s="1" t="s">
        <v>657</v>
      </c>
      <c r="C2057" s="29" t="s">
        <v>3</v>
      </c>
      <c r="D2057" s="29" t="s">
        <v>3</v>
      </c>
      <c r="E2057" s="29" t="s">
        <v>2</v>
      </c>
      <c r="F2057" s="29" t="s">
        <v>2</v>
      </c>
      <c r="G2057" s="29" t="s">
        <v>2</v>
      </c>
      <c r="H2057" s="29" t="s">
        <v>2</v>
      </c>
      <c r="I2057" s="29" t="s">
        <v>2</v>
      </c>
      <c r="J2057" s="30" t="s">
        <v>2</v>
      </c>
      <c r="K2057" s="29" t="s">
        <v>2</v>
      </c>
      <c r="L2057" s="29" t="s">
        <v>2</v>
      </c>
      <c r="M2057" s="29" t="s">
        <v>2</v>
      </c>
      <c r="N2057" s="29" t="s">
        <v>3</v>
      </c>
      <c r="O2057" s="1" t="s">
        <v>2409</v>
      </c>
      <c r="P2057" s="29" t="s">
        <v>58</v>
      </c>
      <c r="Q2057" s="29"/>
      <c r="R2057" s="85" t="s">
        <v>2</v>
      </c>
      <c r="S2057" s="85" t="s">
        <v>2</v>
      </c>
      <c r="T2057" s="117" t="str">
        <f t="shared" si="192"/>
        <v>ja</v>
      </c>
      <c r="U2057" s="117" t="str">
        <f t="shared" si="193"/>
        <v>ja</v>
      </c>
      <c r="V2057" s="142" t="s">
        <v>4579</v>
      </c>
      <c r="W2057" s="118" t="str">
        <f t="shared" si="194"/>
        <v>nein</v>
      </c>
      <c r="X2057" s="117" t="str">
        <f t="shared" si="195"/>
        <v>OK</v>
      </c>
      <c r="Y2057" s="117" t="str">
        <f t="shared" si="196"/>
        <v>1194/1199</v>
      </c>
      <c r="Z2057" s="117" t="str">
        <f t="shared" si="197"/>
        <v>OK</v>
      </c>
    </row>
    <row r="2058" spans="1:26" s="115" customFormat="1" ht="12.75" hidden="1" customHeight="1" x14ac:dyDescent="0.35">
      <c r="A2058" s="29" t="s">
        <v>4275</v>
      </c>
      <c r="B2058" s="1" t="s">
        <v>1391</v>
      </c>
      <c r="C2058" s="29" t="s">
        <v>3</v>
      </c>
      <c r="D2058" s="29" t="s">
        <v>3</v>
      </c>
      <c r="E2058" s="29" t="s">
        <v>2</v>
      </c>
      <c r="F2058" s="29" t="s">
        <v>2</v>
      </c>
      <c r="G2058" s="29" t="s">
        <v>2</v>
      </c>
      <c r="H2058" s="29" t="s">
        <v>2</v>
      </c>
      <c r="I2058" s="29" t="s">
        <v>3</v>
      </c>
      <c r="J2058" s="30">
        <v>1</v>
      </c>
      <c r="K2058" s="29" t="s">
        <v>2</v>
      </c>
      <c r="L2058" s="29" t="s">
        <v>2</v>
      </c>
      <c r="M2058" s="29" t="s">
        <v>2</v>
      </c>
      <c r="N2058" s="29" t="s">
        <v>3</v>
      </c>
      <c r="O2058" s="1"/>
      <c r="P2058" s="29" t="s">
        <v>4</v>
      </c>
      <c r="Q2058" s="29"/>
      <c r="R2058" s="85" t="s">
        <v>3</v>
      </c>
      <c r="S2058" s="85" t="s">
        <v>3</v>
      </c>
      <c r="T2058" s="117" t="str">
        <f t="shared" si="192"/>
        <v>ja</v>
      </c>
      <c r="U2058" s="117" t="str">
        <f t="shared" si="193"/>
        <v>ja</v>
      </c>
      <c r="V2058" s="142" t="s">
        <v>4580</v>
      </c>
      <c r="W2058" s="118">
        <f t="shared" si="194"/>
        <v>1</v>
      </c>
      <c r="X2058" s="117" t="str">
        <f t="shared" si="195"/>
        <v>OK</v>
      </c>
      <c r="Y2058" s="117" t="str">
        <f t="shared" si="196"/>
        <v>keine</v>
      </c>
      <c r="Z2058" s="117" t="str">
        <f t="shared" si="197"/>
        <v>OK</v>
      </c>
    </row>
    <row r="2059" spans="1:26" s="115" customFormat="1" ht="12.75" hidden="1" customHeight="1" x14ac:dyDescent="0.35">
      <c r="A2059" s="29" t="s">
        <v>4276</v>
      </c>
      <c r="B2059" s="1" t="s">
        <v>202</v>
      </c>
      <c r="C2059" s="29" t="s">
        <v>3</v>
      </c>
      <c r="D2059" s="29" t="s">
        <v>3</v>
      </c>
      <c r="E2059" s="29" t="s">
        <v>2</v>
      </c>
      <c r="F2059" s="29" t="s">
        <v>2</v>
      </c>
      <c r="G2059" s="29" t="s">
        <v>2</v>
      </c>
      <c r="H2059" s="29" t="s">
        <v>2</v>
      </c>
      <c r="I2059" s="29" t="s">
        <v>3</v>
      </c>
      <c r="J2059" s="30">
        <v>1</v>
      </c>
      <c r="K2059" s="29" t="s">
        <v>2</v>
      </c>
      <c r="L2059" s="29" t="s">
        <v>2</v>
      </c>
      <c r="M2059" s="29" t="s">
        <v>2</v>
      </c>
      <c r="N2059" s="29" t="s">
        <v>3</v>
      </c>
      <c r="O2059" s="1"/>
      <c r="P2059" s="29" t="s">
        <v>4</v>
      </c>
      <c r="Q2059" s="29"/>
      <c r="R2059" s="85" t="s">
        <v>3</v>
      </c>
      <c r="S2059" s="85" t="s">
        <v>3</v>
      </c>
      <c r="T2059" s="117" t="str">
        <f t="shared" si="192"/>
        <v>ja</v>
      </c>
      <c r="U2059" s="117" t="str">
        <f t="shared" si="193"/>
        <v>ja</v>
      </c>
      <c r="V2059" s="142" t="s">
        <v>4586</v>
      </c>
      <c r="W2059" s="118">
        <f t="shared" si="194"/>
        <v>1</v>
      </c>
      <c r="X2059" s="117" t="str">
        <f t="shared" si="195"/>
        <v>OK</v>
      </c>
      <c r="Y2059" s="117" t="str">
        <f t="shared" si="196"/>
        <v>keine</v>
      </c>
      <c r="Z2059" s="117" t="str">
        <f t="shared" si="197"/>
        <v>OK</v>
      </c>
    </row>
    <row r="2060" spans="1:26" s="115" customFormat="1" ht="12.75" hidden="1" customHeight="1" x14ac:dyDescent="0.35">
      <c r="A2060" s="29" t="s">
        <v>4277</v>
      </c>
      <c r="B2060" s="1" t="s">
        <v>2027</v>
      </c>
      <c r="C2060" s="29" t="s">
        <v>3</v>
      </c>
      <c r="D2060" s="29" t="s">
        <v>3</v>
      </c>
      <c r="E2060" s="29" t="s">
        <v>2</v>
      </c>
      <c r="F2060" s="29" t="s">
        <v>2</v>
      </c>
      <c r="G2060" s="29" t="s">
        <v>2</v>
      </c>
      <c r="H2060" s="29" t="s">
        <v>2</v>
      </c>
      <c r="I2060" s="133" t="s">
        <v>3</v>
      </c>
      <c r="J2060" s="134">
        <v>1</v>
      </c>
      <c r="K2060" s="29" t="s">
        <v>2</v>
      </c>
      <c r="L2060" s="29" t="s">
        <v>2</v>
      </c>
      <c r="M2060" s="29" t="s">
        <v>2</v>
      </c>
      <c r="N2060" s="29" t="s">
        <v>3</v>
      </c>
      <c r="O2060" s="1"/>
      <c r="P2060" s="29" t="s">
        <v>4</v>
      </c>
      <c r="Q2060" s="29"/>
      <c r="R2060" s="85" t="s">
        <v>2</v>
      </c>
      <c r="S2060" s="85" t="s">
        <v>2</v>
      </c>
      <c r="T2060" s="117" t="str">
        <f t="shared" si="192"/>
        <v>ja</v>
      </c>
      <c r="U2060" s="117" t="str">
        <f t="shared" si="193"/>
        <v>ja</v>
      </c>
      <c r="V2060" s="142" t="s">
        <v>4606</v>
      </c>
      <c r="W2060" s="118">
        <f t="shared" si="194"/>
        <v>1</v>
      </c>
      <c r="X2060" s="117" t="str">
        <f t="shared" si="195"/>
        <v>OK</v>
      </c>
      <c r="Y2060" s="117" t="str">
        <f t="shared" si="196"/>
        <v>keine</v>
      </c>
      <c r="Z2060" s="117" t="str">
        <f t="shared" si="197"/>
        <v>OK</v>
      </c>
    </row>
    <row r="2061" spans="1:26" s="115" customFormat="1" ht="12.75" hidden="1" customHeight="1" x14ac:dyDescent="0.35">
      <c r="A2061" s="29" t="s">
        <v>4278</v>
      </c>
      <c r="B2061" s="1" t="s">
        <v>2238</v>
      </c>
      <c r="C2061" s="29" t="s">
        <v>3</v>
      </c>
      <c r="D2061" s="29" t="s">
        <v>3</v>
      </c>
      <c r="E2061" s="29" t="s">
        <v>2</v>
      </c>
      <c r="F2061" s="29" t="s">
        <v>2</v>
      </c>
      <c r="G2061" s="29" t="s">
        <v>2</v>
      </c>
      <c r="H2061" s="29" t="s">
        <v>2</v>
      </c>
      <c r="I2061" s="30" t="s">
        <v>3</v>
      </c>
      <c r="J2061" s="30">
        <v>4</v>
      </c>
      <c r="K2061" s="29" t="s">
        <v>2</v>
      </c>
      <c r="L2061" s="29" t="s">
        <v>2</v>
      </c>
      <c r="M2061" s="29" t="s">
        <v>2</v>
      </c>
      <c r="N2061" s="29" t="s">
        <v>3</v>
      </c>
      <c r="O2061" s="1" t="s">
        <v>2412</v>
      </c>
      <c r="P2061" s="29">
        <v>1195</v>
      </c>
      <c r="Q2061" s="29"/>
      <c r="R2061" s="85" t="s">
        <v>2</v>
      </c>
      <c r="S2061" s="85" t="s">
        <v>2</v>
      </c>
      <c r="T2061" s="117" t="str">
        <f t="shared" si="192"/>
        <v>ja</v>
      </c>
      <c r="U2061" s="117" t="str">
        <f t="shared" si="193"/>
        <v>ja</v>
      </c>
      <c r="V2061" s="142" t="s">
        <v>4587</v>
      </c>
      <c r="W2061" s="118">
        <f t="shared" si="194"/>
        <v>4</v>
      </c>
      <c r="X2061" s="117" t="str">
        <f t="shared" si="195"/>
        <v>OK</v>
      </c>
      <c r="Y2061" s="117">
        <f t="shared" si="196"/>
        <v>1195</v>
      </c>
      <c r="Z2061" s="117" t="str">
        <f t="shared" si="197"/>
        <v>OK</v>
      </c>
    </row>
    <row r="2062" spans="1:26" s="115" customFormat="1" ht="12.75" hidden="1" customHeight="1" x14ac:dyDescent="0.35">
      <c r="A2062" s="29" t="s">
        <v>4279</v>
      </c>
      <c r="B2062" s="1" t="s">
        <v>334</v>
      </c>
      <c r="C2062" s="29" t="s">
        <v>2</v>
      </c>
      <c r="D2062" s="29" t="s">
        <v>2</v>
      </c>
      <c r="E2062" s="29" t="s">
        <v>2</v>
      </c>
      <c r="F2062" s="29" t="s">
        <v>2</v>
      </c>
      <c r="G2062" s="29" t="s">
        <v>2</v>
      </c>
      <c r="H2062" s="29" t="s">
        <v>4542</v>
      </c>
      <c r="I2062" s="29" t="s">
        <v>2</v>
      </c>
      <c r="J2062" s="30" t="s">
        <v>2</v>
      </c>
      <c r="K2062" s="29" t="s">
        <v>2</v>
      </c>
      <c r="L2062" s="29" t="s">
        <v>2</v>
      </c>
      <c r="M2062" s="29" t="s">
        <v>2</v>
      </c>
      <c r="N2062" s="29" t="s">
        <v>2</v>
      </c>
      <c r="O2062" s="1" t="s">
        <v>2411</v>
      </c>
      <c r="P2062" s="29" t="s">
        <v>59</v>
      </c>
      <c r="Q2062" s="29"/>
      <c r="R2062" s="85" t="s">
        <v>2</v>
      </c>
      <c r="S2062" s="85" t="s">
        <v>2</v>
      </c>
      <c r="T2062" s="117" t="str">
        <f t="shared" si="192"/>
        <v>nein</v>
      </c>
      <c r="U2062" s="117" t="str">
        <f t="shared" si="193"/>
        <v>nein</v>
      </c>
      <c r="V2062" s="142" t="s">
        <v>2411</v>
      </c>
      <c r="W2062" s="118" t="str">
        <f t="shared" si="194"/>
        <v>nein</v>
      </c>
      <c r="X2062" s="117" t="str">
        <f t="shared" si="195"/>
        <v>OK</v>
      </c>
      <c r="Y2062" s="117" t="str">
        <f t="shared" si="196"/>
        <v>nicht FK (Vereins-RS)</v>
      </c>
      <c r="Z2062" s="117" t="str">
        <f t="shared" si="197"/>
        <v>OK</v>
      </c>
    </row>
    <row r="2063" spans="1:26" s="115" customFormat="1" ht="12.75" hidden="1" customHeight="1" x14ac:dyDescent="0.35">
      <c r="A2063" s="29" t="s">
        <v>4280</v>
      </c>
      <c r="B2063" s="1" t="s">
        <v>1727</v>
      </c>
      <c r="C2063" s="29" t="s">
        <v>3</v>
      </c>
      <c r="D2063" s="29" t="s">
        <v>3</v>
      </c>
      <c r="E2063" s="29" t="s">
        <v>2</v>
      </c>
      <c r="F2063" s="29" t="s">
        <v>2</v>
      </c>
      <c r="G2063" s="29" t="s">
        <v>2</v>
      </c>
      <c r="H2063" s="29" t="s">
        <v>2</v>
      </c>
      <c r="I2063" s="29" t="s">
        <v>3</v>
      </c>
      <c r="J2063" s="30">
        <v>1</v>
      </c>
      <c r="K2063" s="29" t="s">
        <v>2</v>
      </c>
      <c r="L2063" s="29" t="s">
        <v>2</v>
      </c>
      <c r="M2063" s="29" t="s">
        <v>2</v>
      </c>
      <c r="N2063" s="29" t="s">
        <v>3</v>
      </c>
      <c r="O2063" s="1"/>
      <c r="P2063" s="29" t="s">
        <v>4</v>
      </c>
      <c r="Q2063" s="29"/>
      <c r="R2063" s="85" t="s">
        <v>2</v>
      </c>
      <c r="S2063" s="85" t="s">
        <v>2</v>
      </c>
      <c r="T2063" s="117" t="str">
        <f t="shared" si="192"/>
        <v>ja</v>
      </c>
      <c r="U2063" s="117" t="str">
        <f t="shared" si="193"/>
        <v>ja</v>
      </c>
      <c r="V2063" s="142" t="s">
        <v>4594</v>
      </c>
      <c r="W2063" s="118">
        <f t="shared" si="194"/>
        <v>1</v>
      </c>
      <c r="X2063" s="117" t="str">
        <f t="shared" si="195"/>
        <v>OK</v>
      </c>
      <c r="Y2063" s="117" t="str">
        <f t="shared" si="196"/>
        <v>keine</v>
      </c>
      <c r="Z2063" s="117" t="str">
        <f t="shared" si="197"/>
        <v>OK</v>
      </c>
    </row>
    <row r="2064" spans="1:26" s="115" customFormat="1" ht="12.75" hidden="1" customHeight="1" x14ac:dyDescent="0.35">
      <c r="A2064" s="29" t="s">
        <v>4281</v>
      </c>
      <c r="B2064" s="1" t="s">
        <v>731</v>
      </c>
      <c r="C2064" s="29" t="s">
        <v>3</v>
      </c>
      <c r="D2064" s="29" t="s">
        <v>3</v>
      </c>
      <c r="E2064" s="29" t="s">
        <v>2</v>
      </c>
      <c r="F2064" s="29" t="s">
        <v>2</v>
      </c>
      <c r="G2064" s="29" t="s">
        <v>2</v>
      </c>
      <c r="H2064" s="29" t="s">
        <v>2</v>
      </c>
      <c r="I2064" s="29" t="s">
        <v>3</v>
      </c>
      <c r="J2064" s="30">
        <v>2</v>
      </c>
      <c r="K2064" s="29" t="s">
        <v>2</v>
      </c>
      <c r="L2064" s="29" t="s">
        <v>2</v>
      </c>
      <c r="M2064" s="29" t="s">
        <v>2</v>
      </c>
      <c r="N2064" s="29" t="s">
        <v>3</v>
      </c>
      <c r="O2064" s="1"/>
      <c r="P2064" s="29" t="s">
        <v>4</v>
      </c>
      <c r="Q2064" s="29"/>
      <c r="R2064" s="85" t="s">
        <v>2</v>
      </c>
      <c r="S2064" s="85" t="s">
        <v>2</v>
      </c>
      <c r="T2064" s="117" t="str">
        <f t="shared" si="192"/>
        <v>ja</v>
      </c>
      <c r="U2064" s="117" t="str">
        <f t="shared" si="193"/>
        <v>ja</v>
      </c>
      <c r="V2064" s="142" t="s">
        <v>4592</v>
      </c>
      <c r="W2064" s="118">
        <f t="shared" si="194"/>
        <v>2</v>
      </c>
      <c r="X2064" s="117" t="str">
        <f t="shared" si="195"/>
        <v>OK</v>
      </c>
      <c r="Y2064" s="117" t="str">
        <f t="shared" si="196"/>
        <v>keine</v>
      </c>
      <c r="Z2064" s="117" t="str">
        <f t="shared" si="197"/>
        <v>OK</v>
      </c>
    </row>
    <row r="2065" spans="1:26" s="115" customFormat="1" ht="12.75" hidden="1" customHeight="1" x14ac:dyDescent="0.35">
      <c r="A2065" s="29" t="s">
        <v>4282</v>
      </c>
      <c r="B2065" s="1" t="s">
        <v>29</v>
      </c>
      <c r="C2065" s="29" t="s">
        <v>3</v>
      </c>
      <c r="D2065" s="29" t="s">
        <v>3</v>
      </c>
      <c r="E2065" s="29" t="s">
        <v>2</v>
      </c>
      <c r="F2065" s="29" t="s">
        <v>2</v>
      </c>
      <c r="G2065" s="29" t="s">
        <v>2</v>
      </c>
      <c r="H2065" s="29" t="s">
        <v>2</v>
      </c>
      <c r="I2065" s="29" t="s">
        <v>3</v>
      </c>
      <c r="J2065" s="30">
        <v>3</v>
      </c>
      <c r="K2065" s="29" t="s">
        <v>2</v>
      </c>
      <c r="L2065" s="29" t="s">
        <v>2</v>
      </c>
      <c r="M2065" s="29" t="s">
        <v>2</v>
      </c>
      <c r="N2065" s="29" t="s">
        <v>3</v>
      </c>
      <c r="O2065" s="1"/>
      <c r="P2065" s="29" t="s">
        <v>4</v>
      </c>
      <c r="Q2065" s="29"/>
      <c r="R2065" s="85" t="s">
        <v>2</v>
      </c>
      <c r="S2065" s="85" t="s">
        <v>2</v>
      </c>
      <c r="T2065" s="117" t="str">
        <f t="shared" si="192"/>
        <v>ja</v>
      </c>
      <c r="U2065" s="117" t="str">
        <f t="shared" si="193"/>
        <v>ja</v>
      </c>
      <c r="V2065" s="142" t="s">
        <v>4592</v>
      </c>
      <c r="W2065" s="118">
        <f t="shared" si="194"/>
        <v>3</v>
      </c>
      <c r="X2065" s="117" t="str">
        <f t="shared" si="195"/>
        <v>OK</v>
      </c>
      <c r="Y2065" s="117" t="str">
        <f t="shared" si="196"/>
        <v>keine</v>
      </c>
      <c r="Z2065" s="117" t="str">
        <f t="shared" si="197"/>
        <v>OK</v>
      </c>
    </row>
    <row r="2066" spans="1:26" s="115" customFormat="1" ht="12.75" hidden="1" customHeight="1" x14ac:dyDescent="0.35">
      <c r="A2066" s="29" t="s">
        <v>4283</v>
      </c>
      <c r="B2066" s="1" t="s">
        <v>1408</v>
      </c>
      <c r="C2066" s="29" t="s">
        <v>3</v>
      </c>
      <c r="D2066" s="29" t="s">
        <v>3</v>
      </c>
      <c r="E2066" s="29" t="s">
        <v>2</v>
      </c>
      <c r="F2066" s="29" t="s">
        <v>2</v>
      </c>
      <c r="G2066" s="29" t="s">
        <v>2</v>
      </c>
      <c r="H2066" s="29" t="s">
        <v>2</v>
      </c>
      <c r="I2066" s="133" t="s">
        <v>3</v>
      </c>
      <c r="J2066" s="134">
        <v>1</v>
      </c>
      <c r="K2066" s="29" t="s">
        <v>2</v>
      </c>
      <c r="L2066" s="29" t="s">
        <v>2</v>
      </c>
      <c r="M2066" s="29" t="s">
        <v>2</v>
      </c>
      <c r="N2066" s="29" t="s">
        <v>3</v>
      </c>
      <c r="O2066" s="1"/>
      <c r="P2066" s="29" t="s">
        <v>4</v>
      </c>
      <c r="Q2066" s="29"/>
      <c r="R2066" s="85" t="s">
        <v>2</v>
      </c>
      <c r="S2066" s="85" t="s">
        <v>2</v>
      </c>
      <c r="T2066" s="117" t="str">
        <f t="shared" si="192"/>
        <v>ja</v>
      </c>
      <c r="U2066" s="117" t="str">
        <f t="shared" si="193"/>
        <v>ja</v>
      </c>
      <c r="V2066" s="142" t="s">
        <v>4606</v>
      </c>
      <c r="W2066" s="118">
        <f t="shared" si="194"/>
        <v>1</v>
      </c>
      <c r="X2066" s="117" t="str">
        <f t="shared" si="195"/>
        <v>OK</v>
      </c>
      <c r="Y2066" s="117" t="str">
        <f t="shared" si="196"/>
        <v>keine</v>
      </c>
      <c r="Z2066" s="117" t="str">
        <f t="shared" si="197"/>
        <v>OK</v>
      </c>
    </row>
    <row r="2067" spans="1:26" s="115" customFormat="1" ht="12.75" hidden="1" customHeight="1" x14ac:dyDescent="0.35">
      <c r="A2067" s="29" t="s">
        <v>4284</v>
      </c>
      <c r="B2067" s="1" t="s">
        <v>1622</v>
      </c>
      <c r="C2067" s="29" t="s">
        <v>3</v>
      </c>
      <c r="D2067" s="29" t="s">
        <v>3</v>
      </c>
      <c r="E2067" s="29" t="s">
        <v>2</v>
      </c>
      <c r="F2067" s="29" t="s">
        <v>2</v>
      </c>
      <c r="G2067" s="29" t="s">
        <v>2</v>
      </c>
      <c r="H2067" s="29" t="s">
        <v>2</v>
      </c>
      <c r="I2067" s="29" t="s">
        <v>3</v>
      </c>
      <c r="J2067" s="30">
        <v>1</v>
      </c>
      <c r="K2067" s="29" t="s">
        <v>2</v>
      </c>
      <c r="L2067" s="29" t="s">
        <v>2</v>
      </c>
      <c r="M2067" s="29" t="s">
        <v>2</v>
      </c>
      <c r="N2067" s="29" t="s">
        <v>3</v>
      </c>
      <c r="O2067" s="1"/>
      <c r="P2067" s="29" t="s">
        <v>4</v>
      </c>
      <c r="Q2067" s="29"/>
      <c r="R2067" s="85" t="s">
        <v>2</v>
      </c>
      <c r="S2067" s="85" t="s">
        <v>2</v>
      </c>
      <c r="T2067" s="117" t="str">
        <f t="shared" si="192"/>
        <v>ja</v>
      </c>
      <c r="U2067" s="117" t="str">
        <f t="shared" si="193"/>
        <v>ja</v>
      </c>
      <c r="V2067" s="142" t="s">
        <v>4585</v>
      </c>
      <c r="W2067" s="118">
        <f t="shared" si="194"/>
        <v>1</v>
      </c>
      <c r="X2067" s="117" t="str">
        <f t="shared" si="195"/>
        <v>OK</v>
      </c>
      <c r="Y2067" s="117" t="str">
        <f t="shared" si="196"/>
        <v>keine</v>
      </c>
      <c r="Z2067" s="117" t="str">
        <f t="shared" si="197"/>
        <v>OK</v>
      </c>
    </row>
    <row r="2068" spans="1:26" s="115" customFormat="1" ht="12.75" hidden="1" customHeight="1" x14ac:dyDescent="0.35">
      <c r="A2068" s="29" t="s">
        <v>4285</v>
      </c>
      <c r="B2068" s="1" t="s">
        <v>335</v>
      </c>
      <c r="C2068" s="29" t="s">
        <v>2</v>
      </c>
      <c r="D2068" s="29" t="s">
        <v>2</v>
      </c>
      <c r="E2068" s="29" t="s">
        <v>2</v>
      </c>
      <c r="F2068" s="29" t="s">
        <v>2</v>
      </c>
      <c r="G2068" s="29" t="s">
        <v>2</v>
      </c>
      <c r="H2068" s="29" t="s">
        <v>2</v>
      </c>
      <c r="I2068" s="29" t="s">
        <v>2</v>
      </c>
      <c r="J2068" s="30" t="s">
        <v>2</v>
      </c>
      <c r="K2068" s="29" t="s">
        <v>2</v>
      </c>
      <c r="L2068" s="29" t="s">
        <v>2</v>
      </c>
      <c r="M2068" s="29" t="s">
        <v>2</v>
      </c>
      <c r="N2068" s="29" t="s">
        <v>2</v>
      </c>
      <c r="O2068" s="1" t="s">
        <v>2411</v>
      </c>
      <c r="P2068" s="29" t="s">
        <v>59</v>
      </c>
      <c r="Q2068" s="29"/>
      <c r="R2068" s="85" t="s">
        <v>2</v>
      </c>
      <c r="S2068" s="85" t="s">
        <v>2</v>
      </c>
      <c r="T2068" s="117" t="str">
        <f t="shared" si="192"/>
        <v>nein</v>
      </c>
      <c r="U2068" s="117" t="str">
        <f t="shared" si="193"/>
        <v>nein</v>
      </c>
      <c r="V2068" s="142" t="s">
        <v>2411</v>
      </c>
      <c r="W2068" s="118" t="str">
        <f t="shared" si="194"/>
        <v>nein</v>
      </c>
      <c r="X2068" s="117" t="str">
        <f t="shared" si="195"/>
        <v>OK</v>
      </c>
      <c r="Y2068" s="117" t="str">
        <f t="shared" si="196"/>
        <v>nicht FK (Vereins-RS)</v>
      </c>
      <c r="Z2068" s="117" t="str">
        <f t="shared" si="197"/>
        <v>OK</v>
      </c>
    </row>
    <row r="2069" spans="1:26" s="115" customFormat="1" ht="12.75" hidden="1" customHeight="1" x14ac:dyDescent="0.35">
      <c r="A2069" s="29" t="s">
        <v>4286</v>
      </c>
      <c r="B2069" s="1" t="s">
        <v>336</v>
      </c>
      <c r="C2069" s="29" t="s">
        <v>3</v>
      </c>
      <c r="D2069" s="29" t="s">
        <v>3</v>
      </c>
      <c r="E2069" s="29" t="s">
        <v>2</v>
      </c>
      <c r="F2069" s="29" t="s">
        <v>2</v>
      </c>
      <c r="G2069" s="29" t="s">
        <v>2</v>
      </c>
      <c r="H2069" s="29" t="s">
        <v>2</v>
      </c>
      <c r="I2069" s="133" t="s">
        <v>3</v>
      </c>
      <c r="J2069" s="134">
        <v>1</v>
      </c>
      <c r="K2069" s="29" t="s">
        <v>2</v>
      </c>
      <c r="L2069" s="29" t="s">
        <v>2</v>
      </c>
      <c r="M2069" s="29" t="s">
        <v>2</v>
      </c>
      <c r="N2069" s="29" t="s">
        <v>3</v>
      </c>
      <c r="O2069" s="1"/>
      <c r="P2069" s="29" t="s">
        <v>4</v>
      </c>
      <c r="Q2069" s="29"/>
      <c r="R2069" s="85" t="s">
        <v>2</v>
      </c>
      <c r="S2069" s="85" t="s">
        <v>2</v>
      </c>
      <c r="T2069" s="117" t="str">
        <f t="shared" si="192"/>
        <v>ja</v>
      </c>
      <c r="U2069" s="117" t="str">
        <f t="shared" si="193"/>
        <v>ja</v>
      </c>
      <c r="V2069" s="142" t="s">
        <v>4606</v>
      </c>
      <c r="W2069" s="118">
        <f t="shared" si="194"/>
        <v>1</v>
      </c>
      <c r="X2069" s="117" t="str">
        <f t="shared" si="195"/>
        <v>OK</v>
      </c>
      <c r="Y2069" s="117" t="str">
        <f t="shared" si="196"/>
        <v>keine</v>
      </c>
      <c r="Z2069" s="117" t="str">
        <f t="shared" si="197"/>
        <v>OK</v>
      </c>
    </row>
    <row r="2070" spans="1:26" s="115" customFormat="1" ht="12.75" hidden="1" customHeight="1" x14ac:dyDescent="0.35">
      <c r="A2070" s="29" t="s">
        <v>4287</v>
      </c>
      <c r="B2070" s="1" t="s">
        <v>1842</v>
      </c>
      <c r="C2070" s="29" t="s">
        <v>2</v>
      </c>
      <c r="D2070" s="29" t="s">
        <v>2</v>
      </c>
      <c r="E2070" s="29" t="s">
        <v>2</v>
      </c>
      <c r="F2070" s="29" t="s">
        <v>2</v>
      </c>
      <c r="G2070" s="29" t="s">
        <v>2</v>
      </c>
      <c r="H2070" s="29" t="s">
        <v>2</v>
      </c>
      <c r="I2070" s="29" t="s">
        <v>2</v>
      </c>
      <c r="J2070" s="30" t="s">
        <v>2</v>
      </c>
      <c r="K2070" s="29" t="s">
        <v>2</v>
      </c>
      <c r="L2070" s="29" t="s">
        <v>2</v>
      </c>
      <c r="M2070" s="29" t="s">
        <v>2</v>
      </c>
      <c r="N2070" s="29" t="s">
        <v>2</v>
      </c>
      <c r="O2070" s="1" t="s">
        <v>2411</v>
      </c>
      <c r="P2070" s="29" t="s">
        <v>59</v>
      </c>
      <c r="Q2070" s="29"/>
      <c r="R2070" s="85" t="s">
        <v>2</v>
      </c>
      <c r="S2070" s="85" t="s">
        <v>2</v>
      </c>
      <c r="T2070" s="117" t="str">
        <f t="shared" si="192"/>
        <v>nein</v>
      </c>
      <c r="U2070" s="117" t="str">
        <f t="shared" si="193"/>
        <v>nein</v>
      </c>
      <c r="V2070" s="142" t="s">
        <v>2411</v>
      </c>
      <c r="W2070" s="118" t="str">
        <f t="shared" si="194"/>
        <v>nein</v>
      </c>
      <c r="X2070" s="117" t="str">
        <f t="shared" si="195"/>
        <v>OK</v>
      </c>
      <c r="Y2070" s="117" t="str">
        <f t="shared" si="196"/>
        <v>nicht FK (Vereins-RS)</v>
      </c>
      <c r="Z2070" s="117" t="str">
        <f t="shared" si="197"/>
        <v>OK</v>
      </c>
    </row>
    <row r="2071" spans="1:26" s="115" customFormat="1" ht="12.75" hidden="1" customHeight="1" x14ac:dyDescent="0.35">
      <c r="A2071" s="29" t="s">
        <v>2314</v>
      </c>
      <c r="B2071" s="1" t="s">
        <v>2313</v>
      </c>
      <c r="C2071" s="29" t="s">
        <v>2</v>
      </c>
      <c r="D2071" s="29" t="s">
        <v>2</v>
      </c>
      <c r="E2071" s="29" t="s">
        <v>2</v>
      </c>
      <c r="F2071" s="29" t="s">
        <v>2</v>
      </c>
      <c r="G2071" s="29" t="s">
        <v>2</v>
      </c>
      <c r="H2071" s="29" t="s">
        <v>2</v>
      </c>
      <c r="I2071" s="29" t="s">
        <v>2</v>
      </c>
      <c r="J2071" s="30" t="s">
        <v>2</v>
      </c>
      <c r="K2071" s="29" t="s">
        <v>2</v>
      </c>
      <c r="L2071" s="29" t="s">
        <v>2</v>
      </c>
      <c r="M2071" s="29" t="s">
        <v>2</v>
      </c>
      <c r="N2071" s="29" t="s">
        <v>2</v>
      </c>
      <c r="O2071" s="1" t="s">
        <v>2411</v>
      </c>
      <c r="P2071" s="29" t="s">
        <v>59</v>
      </c>
      <c r="Q2071" s="29"/>
      <c r="R2071" s="85" t="s">
        <v>2</v>
      </c>
      <c r="S2071" s="85" t="s">
        <v>2</v>
      </c>
      <c r="T2071" s="117" t="str">
        <f t="shared" si="192"/>
        <v>nein</v>
      </c>
      <c r="U2071" s="117" t="str">
        <f t="shared" si="193"/>
        <v>nein</v>
      </c>
      <c r="V2071" s="142" t="s">
        <v>2411</v>
      </c>
      <c r="W2071" s="118" t="str">
        <f t="shared" si="194"/>
        <v>nein</v>
      </c>
      <c r="X2071" s="117" t="str">
        <f t="shared" si="195"/>
        <v>OK</v>
      </c>
      <c r="Y2071" s="117" t="str">
        <f t="shared" si="196"/>
        <v>nicht FK (Vereins-RS)</v>
      </c>
      <c r="Z2071" s="117" t="str">
        <f t="shared" si="197"/>
        <v>OK</v>
      </c>
    </row>
    <row r="2072" spans="1:26" s="115" customFormat="1" ht="12.75" hidden="1" customHeight="1" x14ac:dyDescent="0.35">
      <c r="A2072" s="29" t="s">
        <v>2316</v>
      </c>
      <c r="B2072" s="1" t="s">
        <v>2315</v>
      </c>
      <c r="C2072" s="29" t="s">
        <v>2</v>
      </c>
      <c r="D2072" s="29" t="s">
        <v>2</v>
      </c>
      <c r="E2072" s="29" t="s">
        <v>2</v>
      </c>
      <c r="F2072" s="29" t="s">
        <v>2</v>
      </c>
      <c r="G2072" s="29" t="s">
        <v>2</v>
      </c>
      <c r="H2072" s="29" t="s">
        <v>3</v>
      </c>
      <c r="I2072" s="29" t="s">
        <v>2</v>
      </c>
      <c r="J2072" s="30" t="s">
        <v>2</v>
      </c>
      <c r="K2072" s="29" t="s">
        <v>2</v>
      </c>
      <c r="L2072" s="29" t="s">
        <v>2</v>
      </c>
      <c r="M2072" s="29" t="s">
        <v>2</v>
      </c>
      <c r="N2072" s="29" t="s">
        <v>2</v>
      </c>
      <c r="O2072" s="1" t="s">
        <v>2411</v>
      </c>
      <c r="P2072" s="29" t="s">
        <v>59</v>
      </c>
      <c r="Q2072" s="29"/>
      <c r="R2072" s="85" t="s">
        <v>2</v>
      </c>
      <c r="S2072" s="85" t="s">
        <v>2</v>
      </c>
      <c r="T2072" s="117" t="str">
        <f t="shared" si="192"/>
        <v>ja</v>
      </c>
      <c r="U2072" s="117" t="str">
        <f t="shared" si="193"/>
        <v>nein</v>
      </c>
      <c r="V2072" s="142" t="s">
        <v>2411</v>
      </c>
      <c r="W2072" s="118" t="str">
        <f t="shared" si="194"/>
        <v>nein</v>
      </c>
      <c r="X2072" s="117" t="str">
        <f t="shared" si="195"/>
        <v>OK</v>
      </c>
      <c r="Y2072" s="117" t="str">
        <f t="shared" si="196"/>
        <v>nicht FK (Vereins-RS)</v>
      </c>
      <c r="Z2072" s="117" t="str">
        <f t="shared" si="197"/>
        <v>OK</v>
      </c>
    </row>
    <row r="2073" spans="1:26" s="115" customFormat="1" ht="12.75" hidden="1" customHeight="1" x14ac:dyDescent="0.35">
      <c r="A2073" s="29" t="s">
        <v>2318</v>
      </c>
      <c r="B2073" s="1" t="s">
        <v>2317</v>
      </c>
      <c r="C2073" s="29" t="s">
        <v>2</v>
      </c>
      <c r="D2073" s="29" t="s">
        <v>2</v>
      </c>
      <c r="E2073" s="29" t="s">
        <v>2</v>
      </c>
      <c r="F2073" s="29" t="s">
        <v>2</v>
      </c>
      <c r="G2073" s="29" t="s">
        <v>2</v>
      </c>
      <c r="H2073" s="29" t="s">
        <v>3</v>
      </c>
      <c r="I2073" s="29" t="s">
        <v>2</v>
      </c>
      <c r="J2073" s="30" t="s">
        <v>2</v>
      </c>
      <c r="K2073" s="29" t="s">
        <v>2</v>
      </c>
      <c r="L2073" s="29" t="s">
        <v>2</v>
      </c>
      <c r="M2073" s="29" t="s">
        <v>2</v>
      </c>
      <c r="N2073" s="29" t="s">
        <v>2</v>
      </c>
      <c r="O2073" s="1" t="s">
        <v>2411</v>
      </c>
      <c r="P2073" s="29" t="s">
        <v>59</v>
      </c>
      <c r="Q2073" s="29"/>
      <c r="R2073" s="85" t="s">
        <v>2</v>
      </c>
      <c r="S2073" s="85" t="s">
        <v>2</v>
      </c>
      <c r="T2073" s="117" t="str">
        <f t="shared" si="192"/>
        <v>ja</v>
      </c>
      <c r="U2073" s="117" t="str">
        <f t="shared" si="193"/>
        <v>nein</v>
      </c>
      <c r="V2073" s="142" t="s">
        <v>2411</v>
      </c>
      <c r="W2073" s="118" t="str">
        <f t="shared" si="194"/>
        <v>nein</v>
      </c>
      <c r="X2073" s="117" t="str">
        <f t="shared" si="195"/>
        <v>OK</v>
      </c>
      <c r="Y2073" s="117" t="str">
        <f t="shared" si="196"/>
        <v>nicht FK (Vereins-RS)</v>
      </c>
      <c r="Z2073" s="117" t="str">
        <f t="shared" si="197"/>
        <v>OK</v>
      </c>
    </row>
    <row r="2074" spans="1:26" s="115" customFormat="1" ht="12.75" hidden="1" customHeight="1" x14ac:dyDescent="0.35">
      <c r="A2074" s="29" t="s">
        <v>2322</v>
      </c>
      <c r="B2074" s="1" t="s">
        <v>2321</v>
      </c>
      <c r="C2074" s="29" t="s">
        <v>2</v>
      </c>
      <c r="D2074" s="29" t="s">
        <v>2</v>
      </c>
      <c r="E2074" s="29" t="s">
        <v>2</v>
      </c>
      <c r="F2074" s="29" t="s">
        <v>2</v>
      </c>
      <c r="G2074" s="29" t="s">
        <v>2</v>
      </c>
      <c r="H2074" s="29" t="s">
        <v>3</v>
      </c>
      <c r="I2074" s="29" t="s">
        <v>2</v>
      </c>
      <c r="J2074" s="30" t="s">
        <v>2</v>
      </c>
      <c r="K2074" s="29" t="s">
        <v>2</v>
      </c>
      <c r="L2074" s="29" t="s">
        <v>2</v>
      </c>
      <c r="M2074" s="29" t="s">
        <v>2</v>
      </c>
      <c r="N2074" s="29" t="s">
        <v>2</v>
      </c>
      <c r="O2074" s="1" t="s">
        <v>2411</v>
      </c>
      <c r="P2074" s="29" t="s">
        <v>59</v>
      </c>
      <c r="Q2074" s="29"/>
      <c r="R2074" s="85" t="s">
        <v>2</v>
      </c>
      <c r="S2074" s="85" t="s">
        <v>2</v>
      </c>
      <c r="T2074" s="117" t="str">
        <f t="shared" si="192"/>
        <v>ja</v>
      </c>
      <c r="U2074" s="117" t="str">
        <f t="shared" si="193"/>
        <v>nein</v>
      </c>
      <c r="V2074" s="142" t="s">
        <v>2411</v>
      </c>
      <c r="W2074" s="118" t="str">
        <f t="shared" si="194"/>
        <v>nein</v>
      </c>
      <c r="X2074" s="117" t="str">
        <f t="shared" si="195"/>
        <v>OK</v>
      </c>
      <c r="Y2074" s="117" t="str">
        <f t="shared" si="196"/>
        <v>nicht FK (Vereins-RS)</v>
      </c>
      <c r="Z2074" s="117" t="str">
        <f t="shared" si="197"/>
        <v>OK</v>
      </c>
    </row>
    <row r="2075" spans="1:26" s="115" customFormat="1" ht="12.75" hidden="1" customHeight="1" x14ac:dyDescent="0.35">
      <c r="A2075" s="29" t="s">
        <v>2326</v>
      </c>
      <c r="B2075" s="1" t="s">
        <v>2325</v>
      </c>
      <c r="C2075" s="29" t="s">
        <v>2</v>
      </c>
      <c r="D2075" s="29" t="s">
        <v>2</v>
      </c>
      <c r="E2075" s="29" t="s">
        <v>2</v>
      </c>
      <c r="F2075" s="29" t="s">
        <v>2</v>
      </c>
      <c r="G2075" s="29" t="s">
        <v>2</v>
      </c>
      <c r="H2075" s="29" t="s">
        <v>2</v>
      </c>
      <c r="I2075" s="29" t="s">
        <v>2</v>
      </c>
      <c r="J2075" s="30" t="s">
        <v>2</v>
      </c>
      <c r="K2075" s="29" t="s">
        <v>2</v>
      </c>
      <c r="L2075" s="29" t="s">
        <v>2</v>
      </c>
      <c r="M2075" s="29" t="s">
        <v>2</v>
      </c>
      <c r="N2075" s="29" t="s">
        <v>2</v>
      </c>
      <c r="O2075" s="1" t="s">
        <v>2411</v>
      </c>
      <c r="P2075" s="29" t="s">
        <v>59</v>
      </c>
      <c r="Q2075" s="29"/>
      <c r="R2075" s="85" t="s">
        <v>2</v>
      </c>
      <c r="S2075" s="85" t="s">
        <v>2</v>
      </c>
      <c r="T2075" s="117" t="str">
        <f t="shared" si="192"/>
        <v>nein</v>
      </c>
      <c r="U2075" s="117" t="str">
        <f t="shared" si="193"/>
        <v>nein</v>
      </c>
      <c r="V2075" s="142" t="s">
        <v>2411</v>
      </c>
      <c r="W2075" s="118" t="str">
        <f t="shared" si="194"/>
        <v>nein</v>
      </c>
      <c r="X2075" s="117" t="str">
        <f t="shared" si="195"/>
        <v>OK</v>
      </c>
      <c r="Y2075" s="117" t="str">
        <f t="shared" si="196"/>
        <v>nicht FK (Vereins-RS)</v>
      </c>
      <c r="Z2075" s="117" t="str">
        <f t="shared" si="197"/>
        <v>OK</v>
      </c>
    </row>
    <row r="2076" spans="1:26" s="115" customFormat="1" ht="12.75" hidden="1" customHeight="1" x14ac:dyDescent="0.35">
      <c r="A2076" s="29" t="s">
        <v>2330</v>
      </c>
      <c r="B2076" s="1" t="s">
        <v>2329</v>
      </c>
      <c r="C2076" s="29" t="s">
        <v>2</v>
      </c>
      <c r="D2076" s="29" t="s">
        <v>2</v>
      </c>
      <c r="E2076" s="29" t="s">
        <v>2</v>
      </c>
      <c r="F2076" s="29" t="s">
        <v>2</v>
      </c>
      <c r="G2076" s="29" t="s">
        <v>2</v>
      </c>
      <c r="H2076" s="29" t="s">
        <v>2</v>
      </c>
      <c r="I2076" s="29" t="s">
        <v>2</v>
      </c>
      <c r="J2076" s="30" t="s">
        <v>2</v>
      </c>
      <c r="K2076" s="29" t="s">
        <v>2</v>
      </c>
      <c r="L2076" s="29" t="s">
        <v>2</v>
      </c>
      <c r="M2076" s="29" t="s">
        <v>2</v>
      </c>
      <c r="N2076" s="29" t="s">
        <v>2</v>
      </c>
      <c r="O2076" s="1" t="s">
        <v>2411</v>
      </c>
      <c r="P2076" s="29" t="s">
        <v>59</v>
      </c>
      <c r="Q2076" s="29"/>
      <c r="R2076" s="85" t="s">
        <v>2</v>
      </c>
      <c r="S2076" s="85" t="s">
        <v>2</v>
      </c>
      <c r="T2076" s="117" t="str">
        <f t="shared" si="192"/>
        <v>nein</v>
      </c>
      <c r="U2076" s="117" t="str">
        <f t="shared" si="193"/>
        <v>nein</v>
      </c>
      <c r="V2076" s="142" t="s">
        <v>2411</v>
      </c>
      <c r="W2076" s="118" t="str">
        <f t="shared" si="194"/>
        <v>nein</v>
      </c>
      <c r="X2076" s="117" t="str">
        <f t="shared" si="195"/>
        <v>OK</v>
      </c>
      <c r="Y2076" s="117" t="str">
        <f t="shared" si="196"/>
        <v>nicht FK (Vereins-RS)</v>
      </c>
      <c r="Z2076" s="117" t="str">
        <f t="shared" si="197"/>
        <v>OK</v>
      </c>
    </row>
    <row r="2077" spans="1:26" s="115" customFormat="1" ht="12.75" hidden="1" customHeight="1" x14ac:dyDescent="0.35">
      <c r="A2077" s="29" t="s">
        <v>2334</v>
      </c>
      <c r="B2077" s="1" t="s">
        <v>2333</v>
      </c>
      <c r="C2077" s="29" t="s">
        <v>2</v>
      </c>
      <c r="D2077" s="29" t="s">
        <v>2</v>
      </c>
      <c r="E2077" s="29" t="s">
        <v>2</v>
      </c>
      <c r="F2077" s="29" t="s">
        <v>2</v>
      </c>
      <c r="G2077" s="29" t="s">
        <v>2</v>
      </c>
      <c r="H2077" s="29" t="s">
        <v>3</v>
      </c>
      <c r="I2077" s="29" t="s">
        <v>2</v>
      </c>
      <c r="J2077" s="30" t="s">
        <v>2</v>
      </c>
      <c r="K2077" s="29" t="s">
        <v>2</v>
      </c>
      <c r="L2077" s="29" t="s">
        <v>2</v>
      </c>
      <c r="M2077" s="29" t="s">
        <v>2</v>
      </c>
      <c r="N2077" s="29" t="s">
        <v>2</v>
      </c>
      <c r="O2077" s="1" t="s">
        <v>2411</v>
      </c>
      <c r="P2077" s="29" t="s">
        <v>59</v>
      </c>
      <c r="Q2077" s="29"/>
      <c r="R2077" s="85" t="s">
        <v>2</v>
      </c>
      <c r="S2077" s="85" t="s">
        <v>2</v>
      </c>
      <c r="T2077" s="117" t="str">
        <f t="shared" si="192"/>
        <v>ja</v>
      </c>
      <c r="U2077" s="117" t="str">
        <f t="shared" si="193"/>
        <v>nein</v>
      </c>
      <c r="V2077" s="142" t="s">
        <v>2411</v>
      </c>
      <c r="W2077" s="118" t="str">
        <f t="shared" si="194"/>
        <v>nein</v>
      </c>
      <c r="X2077" s="117" t="str">
        <f t="shared" si="195"/>
        <v>OK</v>
      </c>
      <c r="Y2077" s="117" t="str">
        <f t="shared" si="196"/>
        <v>nicht FK (Vereins-RS)</v>
      </c>
      <c r="Z2077" s="117" t="str">
        <f t="shared" si="197"/>
        <v>OK</v>
      </c>
    </row>
    <row r="2078" spans="1:26" s="115" customFormat="1" ht="12.75" hidden="1" customHeight="1" x14ac:dyDescent="0.35">
      <c r="A2078" s="29" t="s">
        <v>4288</v>
      </c>
      <c r="B2078" s="1" t="s">
        <v>1844</v>
      </c>
      <c r="C2078" s="29" t="s">
        <v>2</v>
      </c>
      <c r="D2078" s="29" t="s">
        <v>2</v>
      </c>
      <c r="E2078" s="29" t="s">
        <v>2</v>
      </c>
      <c r="F2078" s="29" t="s">
        <v>2</v>
      </c>
      <c r="G2078" s="29" t="s">
        <v>2</v>
      </c>
      <c r="H2078" s="29" t="s">
        <v>2</v>
      </c>
      <c r="I2078" s="29" t="s">
        <v>2</v>
      </c>
      <c r="J2078" s="30" t="s">
        <v>2</v>
      </c>
      <c r="K2078" s="29" t="s">
        <v>2</v>
      </c>
      <c r="L2078" s="29" t="s">
        <v>2</v>
      </c>
      <c r="M2078" s="29" t="s">
        <v>2</v>
      </c>
      <c r="N2078" s="29" t="s">
        <v>2</v>
      </c>
      <c r="O2078" s="1" t="s">
        <v>2411</v>
      </c>
      <c r="P2078" s="29" t="s">
        <v>59</v>
      </c>
      <c r="Q2078" s="29"/>
      <c r="R2078" s="85" t="s">
        <v>2</v>
      </c>
      <c r="S2078" s="85" t="s">
        <v>2</v>
      </c>
      <c r="T2078" s="117" t="str">
        <f t="shared" si="192"/>
        <v>nein</v>
      </c>
      <c r="U2078" s="117" t="str">
        <f t="shared" si="193"/>
        <v>nein</v>
      </c>
      <c r="V2078" s="142" t="s">
        <v>2411</v>
      </c>
      <c r="W2078" s="118" t="str">
        <f t="shared" si="194"/>
        <v>nein</v>
      </c>
      <c r="X2078" s="117" t="str">
        <f t="shared" si="195"/>
        <v>OK</v>
      </c>
      <c r="Y2078" s="117" t="str">
        <f t="shared" si="196"/>
        <v>nicht FK (Vereins-RS)</v>
      </c>
      <c r="Z2078" s="117" t="str">
        <f t="shared" si="197"/>
        <v>OK</v>
      </c>
    </row>
    <row r="2079" spans="1:26" s="115" customFormat="1" ht="12.75" hidden="1" customHeight="1" x14ac:dyDescent="0.35">
      <c r="A2079" s="29" t="s">
        <v>4290</v>
      </c>
      <c r="B2079" s="1" t="s">
        <v>1254</v>
      </c>
      <c r="C2079" s="29" t="s">
        <v>3</v>
      </c>
      <c r="D2079" s="29" t="s">
        <v>3</v>
      </c>
      <c r="E2079" s="29" t="s">
        <v>2</v>
      </c>
      <c r="F2079" s="29" t="s">
        <v>2</v>
      </c>
      <c r="G2079" s="29" t="s">
        <v>2</v>
      </c>
      <c r="H2079" s="29" t="s">
        <v>2</v>
      </c>
      <c r="I2079" s="29" t="s">
        <v>3</v>
      </c>
      <c r="J2079" s="30">
        <v>4</v>
      </c>
      <c r="K2079" s="29" t="s">
        <v>2</v>
      </c>
      <c r="L2079" s="29" t="s">
        <v>2</v>
      </c>
      <c r="M2079" s="29" t="s">
        <v>2</v>
      </c>
      <c r="N2079" s="29" t="s">
        <v>3</v>
      </c>
      <c r="O2079" s="1" t="s">
        <v>2412</v>
      </c>
      <c r="P2079" s="29">
        <v>1195</v>
      </c>
      <c r="Q2079" s="29"/>
      <c r="R2079" s="85" t="s">
        <v>2</v>
      </c>
      <c r="S2079" s="85" t="s">
        <v>2</v>
      </c>
      <c r="T2079" s="117" t="str">
        <f t="shared" si="192"/>
        <v>ja</v>
      </c>
      <c r="U2079" s="117" t="str">
        <f t="shared" si="193"/>
        <v>ja</v>
      </c>
      <c r="V2079" s="142" t="s">
        <v>4580</v>
      </c>
      <c r="W2079" s="118">
        <f t="shared" si="194"/>
        <v>4</v>
      </c>
      <c r="X2079" s="117" t="str">
        <f t="shared" si="195"/>
        <v>OK</v>
      </c>
      <c r="Y2079" s="117">
        <f t="shared" si="196"/>
        <v>1195</v>
      </c>
      <c r="Z2079" s="117" t="str">
        <f t="shared" si="197"/>
        <v>OK</v>
      </c>
    </row>
    <row r="2080" spans="1:26" s="115" customFormat="1" ht="12.75" hidden="1" customHeight="1" x14ac:dyDescent="0.35">
      <c r="A2080" s="29" t="s">
        <v>4291</v>
      </c>
      <c r="B2080" s="1" t="s">
        <v>1255</v>
      </c>
      <c r="C2080" s="29" t="s">
        <v>3</v>
      </c>
      <c r="D2080" s="29" t="s">
        <v>3</v>
      </c>
      <c r="E2080" s="29" t="s">
        <v>2</v>
      </c>
      <c r="F2080" s="29" t="s">
        <v>2</v>
      </c>
      <c r="G2080" s="29" t="s">
        <v>2</v>
      </c>
      <c r="H2080" s="29" t="s">
        <v>2</v>
      </c>
      <c r="I2080" s="29" t="s">
        <v>3</v>
      </c>
      <c r="J2080" s="30">
        <v>4</v>
      </c>
      <c r="K2080" s="29" t="s">
        <v>2</v>
      </c>
      <c r="L2080" s="29" t="s">
        <v>2</v>
      </c>
      <c r="M2080" s="29" t="s">
        <v>2</v>
      </c>
      <c r="N2080" s="29" t="s">
        <v>3</v>
      </c>
      <c r="O2080" s="1" t="s">
        <v>2412</v>
      </c>
      <c r="P2080" s="29">
        <v>1195</v>
      </c>
      <c r="Q2080" s="29"/>
      <c r="R2080" s="85" t="s">
        <v>2</v>
      </c>
      <c r="S2080" s="85" t="s">
        <v>2</v>
      </c>
      <c r="T2080" s="117" t="str">
        <f t="shared" si="192"/>
        <v>ja</v>
      </c>
      <c r="U2080" s="117" t="str">
        <f t="shared" si="193"/>
        <v>ja</v>
      </c>
      <c r="V2080" s="142" t="s">
        <v>4580</v>
      </c>
      <c r="W2080" s="118">
        <f t="shared" si="194"/>
        <v>4</v>
      </c>
      <c r="X2080" s="117" t="str">
        <f t="shared" si="195"/>
        <v>OK</v>
      </c>
      <c r="Y2080" s="117">
        <f t="shared" si="196"/>
        <v>1195</v>
      </c>
      <c r="Z2080" s="117" t="str">
        <f t="shared" si="197"/>
        <v>OK</v>
      </c>
    </row>
    <row r="2081" spans="1:26" s="115" customFormat="1" ht="12.75" hidden="1" customHeight="1" x14ac:dyDescent="0.35">
      <c r="A2081" s="29" t="s">
        <v>4292</v>
      </c>
      <c r="B2081" s="1" t="s">
        <v>444</v>
      </c>
      <c r="C2081" s="29" t="s">
        <v>3</v>
      </c>
      <c r="D2081" s="29" t="s">
        <v>3</v>
      </c>
      <c r="E2081" s="29" t="s">
        <v>2</v>
      </c>
      <c r="F2081" s="29" t="s">
        <v>2</v>
      </c>
      <c r="G2081" s="29" t="s">
        <v>2</v>
      </c>
      <c r="H2081" s="29" t="s">
        <v>2</v>
      </c>
      <c r="I2081" s="29" t="s">
        <v>3</v>
      </c>
      <c r="J2081" s="30">
        <v>1</v>
      </c>
      <c r="K2081" s="29" t="s">
        <v>2</v>
      </c>
      <c r="L2081" s="29" t="s">
        <v>2</v>
      </c>
      <c r="M2081" s="29" t="s">
        <v>2</v>
      </c>
      <c r="N2081" s="29" t="s">
        <v>3</v>
      </c>
      <c r="O2081" s="1"/>
      <c r="P2081" s="29" t="s">
        <v>4</v>
      </c>
      <c r="Q2081" s="29"/>
      <c r="R2081" s="85" t="s">
        <v>2</v>
      </c>
      <c r="S2081" s="85" t="s">
        <v>2</v>
      </c>
      <c r="T2081" s="117" t="str">
        <f t="shared" si="192"/>
        <v>ja</v>
      </c>
      <c r="U2081" s="117" t="str">
        <f t="shared" si="193"/>
        <v>ja</v>
      </c>
      <c r="V2081" s="142" t="s">
        <v>4574</v>
      </c>
      <c r="W2081" s="118">
        <f t="shared" si="194"/>
        <v>1</v>
      </c>
      <c r="X2081" s="117" t="str">
        <f t="shared" si="195"/>
        <v>OK</v>
      </c>
      <c r="Y2081" s="117" t="str">
        <f t="shared" si="196"/>
        <v>keine</v>
      </c>
      <c r="Z2081" s="117" t="str">
        <f t="shared" si="197"/>
        <v>OK</v>
      </c>
    </row>
    <row r="2082" spans="1:26" s="115" customFormat="1" ht="12.75" hidden="1" customHeight="1" x14ac:dyDescent="0.35">
      <c r="A2082" s="29" t="s">
        <v>4293</v>
      </c>
      <c r="B2082" s="1" t="s">
        <v>337</v>
      </c>
      <c r="C2082" s="29" t="s">
        <v>2</v>
      </c>
      <c r="D2082" s="29" t="s">
        <v>2</v>
      </c>
      <c r="E2082" s="29" t="s">
        <v>2</v>
      </c>
      <c r="F2082" s="29" t="s">
        <v>2</v>
      </c>
      <c r="G2082" s="29" t="s">
        <v>2</v>
      </c>
      <c r="H2082" s="29" t="s">
        <v>3</v>
      </c>
      <c r="I2082" s="29" t="s">
        <v>2</v>
      </c>
      <c r="J2082" s="30" t="s">
        <v>2</v>
      </c>
      <c r="K2082" s="29" t="s">
        <v>2</v>
      </c>
      <c r="L2082" s="29" t="s">
        <v>2</v>
      </c>
      <c r="M2082" s="29" t="s">
        <v>2</v>
      </c>
      <c r="N2082" s="29" t="s">
        <v>2</v>
      </c>
      <c r="O2082" s="1" t="s">
        <v>2411</v>
      </c>
      <c r="P2082" s="29" t="s">
        <v>59</v>
      </c>
      <c r="Q2082" s="29"/>
      <c r="R2082" s="85" t="s">
        <v>2</v>
      </c>
      <c r="S2082" s="85" t="s">
        <v>2</v>
      </c>
      <c r="T2082" s="117" t="str">
        <f t="shared" si="192"/>
        <v>ja</v>
      </c>
      <c r="U2082" s="117" t="str">
        <f t="shared" si="193"/>
        <v>nein</v>
      </c>
      <c r="V2082" s="142" t="s">
        <v>2411</v>
      </c>
      <c r="W2082" s="118" t="str">
        <f t="shared" si="194"/>
        <v>nein</v>
      </c>
      <c r="X2082" s="117" t="str">
        <f t="shared" si="195"/>
        <v>OK</v>
      </c>
      <c r="Y2082" s="117" t="str">
        <f t="shared" si="196"/>
        <v>nicht FK (Vereins-RS)</v>
      </c>
      <c r="Z2082" s="117" t="str">
        <f t="shared" si="197"/>
        <v>OK</v>
      </c>
    </row>
    <row r="2083" spans="1:26" s="115" customFormat="1" ht="12.75" hidden="1" customHeight="1" x14ac:dyDescent="0.35">
      <c r="A2083" s="29" t="s">
        <v>4294</v>
      </c>
      <c r="B2083" s="1" t="s">
        <v>591</v>
      </c>
      <c r="C2083" s="29" t="s">
        <v>3</v>
      </c>
      <c r="D2083" s="29" t="s">
        <v>3</v>
      </c>
      <c r="E2083" s="29" t="s">
        <v>2</v>
      </c>
      <c r="F2083" s="29" t="s">
        <v>2</v>
      </c>
      <c r="G2083" s="29" t="s">
        <v>2</v>
      </c>
      <c r="H2083" s="29" t="s">
        <v>2</v>
      </c>
      <c r="I2083" s="29" t="s">
        <v>3</v>
      </c>
      <c r="J2083" s="30">
        <v>4</v>
      </c>
      <c r="K2083" s="29" t="s">
        <v>2</v>
      </c>
      <c r="L2083" s="29" t="s">
        <v>2</v>
      </c>
      <c r="M2083" s="29" t="s">
        <v>2</v>
      </c>
      <c r="N2083" s="29" t="s">
        <v>3</v>
      </c>
      <c r="O2083" s="1" t="s">
        <v>2412</v>
      </c>
      <c r="P2083" s="29" t="s">
        <v>4</v>
      </c>
      <c r="Q2083" s="29"/>
      <c r="R2083" s="85" t="s">
        <v>2</v>
      </c>
      <c r="S2083" s="85" t="s">
        <v>2</v>
      </c>
      <c r="T2083" s="117" t="str">
        <f t="shared" si="192"/>
        <v>ja</v>
      </c>
      <c r="U2083" s="117" t="str">
        <f t="shared" si="193"/>
        <v>ja</v>
      </c>
      <c r="V2083" s="142" t="s">
        <v>4575</v>
      </c>
      <c r="W2083" s="118">
        <f t="shared" si="194"/>
        <v>4</v>
      </c>
      <c r="X2083" s="117" t="str">
        <f t="shared" si="195"/>
        <v>OK</v>
      </c>
      <c r="Y2083" s="117" t="str">
        <f t="shared" si="196"/>
        <v>keine</v>
      </c>
      <c r="Z2083" s="117" t="str">
        <f t="shared" si="197"/>
        <v>OK</v>
      </c>
    </row>
    <row r="2084" spans="1:26" s="115" customFormat="1" ht="12.75" hidden="1" customHeight="1" x14ac:dyDescent="0.35">
      <c r="A2084" s="29" t="s">
        <v>4295</v>
      </c>
      <c r="B2084" s="1" t="s">
        <v>1113</v>
      </c>
      <c r="C2084" s="29" t="s">
        <v>3</v>
      </c>
      <c r="D2084" s="29" t="s">
        <v>3</v>
      </c>
      <c r="E2084" s="29" t="s">
        <v>2</v>
      </c>
      <c r="F2084" s="29" t="s">
        <v>2</v>
      </c>
      <c r="G2084" s="29" t="s">
        <v>2</v>
      </c>
      <c r="H2084" s="29" t="s">
        <v>2</v>
      </c>
      <c r="I2084" s="29" t="s">
        <v>3</v>
      </c>
      <c r="J2084" s="30">
        <v>1</v>
      </c>
      <c r="K2084" s="29" t="s">
        <v>2</v>
      </c>
      <c r="L2084" s="29" t="s">
        <v>2</v>
      </c>
      <c r="M2084" s="29" t="s">
        <v>2</v>
      </c>
      <c r="N2084" s="29" t="s">
        <v>3</v>
      </c>
      <c r="O2084" s="1"/>
      <c r="P2084" s="29" t="s">
        <v>4</v>
      </c>
      <c r="Q2084" s="29"/>
      <c r="R2084" s="85" t="s">
        <v>2</v>
      </c>
      <c r="S2084" s="85" t="s">
        <v>2</v>
      </c>
      <c r="T2084" s="117" t="str">
        <f t="shared" si="192"/>
        <v>ja</v>
      </c>
      <c r="U2084" s="117" t="str">
        <f t="shared" si="193"/>
        <v>ja</v>
      </c>
      <c r="V2084" s="142" t="s">
        <v>4590</v>
      </c>
      <c r="W2084" s="118">
        <f t="shared" si="194"/>
        <v>1</v>
      </c>
      <c r="X2084" s="117" t="str">
        <f t="shared" si="195"/>
        <v>OK</v>
      </c>
      <c r="Y2084" s="117" t="str">
        <f t="shared" si="196"/>
        <v>keine</v>
      </c>
      <c r="Z2084" s="117" t="str">
        <f t="shared" si="197"/>
        <v>OK</v>
      </c>
    </row>
    <row r="2085" spans="1:26" s="115" customFormat="1" ht="12.75" hidden="1" customHeight="1" x14ac:dyDescent="0.35">
      <c r="A2085" s="29" t="s">
        <v>4296</v>
      </c>
      <c r="B2085" s="1" t="s">
        <v>1063</v>
      </c>
      <c r="C2085" s="29" t="s">
        <v>3</v>
      </c>
      <c r="D2085" s="29" t="s">
        <v>3</v>
      </c>
      <c r="E2085" s="29" t="s">
        <v>2</v>
      </c>
      <c r="F2085" s="29" t="s">
        <v>2</v>
      </c>
      <c r="G2085" s="29" t="s">
        <v>2</v>
      </c>
      <c r="H2085" s="29" t="s">
        <v>2</v>
      </c>
      <c r="I2085" s="30" t="s">
        <v>3</v>
      </c>
      <c r="J2085" s="30">
        <v>4</v>
      </c>
      <c r="K2085" s="29" t="s">
        <v>2</v>
      </c>
      <c r="L2085" s="29" t="s">
        <v>2</v>
      </c>
      <c r="M2085" s="29" t="s">
        <v>2</v>
      </c>
      <c r="N2085" s="29" t="s">
        <v>3</v>
      </c>
      <c r="O2085" s="1" t="s">
        <v>2412</v>
      </c>
      <c r="P2085" s="29" t="s">
        <v>4438</v>
      </c>
      <c r="Q2085" s="29"/>
      <c r="R2085" s="85" t="s">
        <v>2</v>
      </c>
      <c r="S2085" s="85" t="s">
        <v>2</v>
      </c>
      <c r="T2085" s="117" t="str">
        <f t="shared" si="192"/>
        <v>ja</v>
      </c>
      <c r="U2085" s="117" t="str">
        <f t="shared" si="193"/>
        <v>ja</v>
      </c>
      <c r="V2085" s="142" t="s">
        <v>4587</v>
      </c>
      <c r="W2085" s="118">
        <f t="shared" si="194"/>
        <v>4</v>
      </c>
      <c r="X2085" s="117" t="str">
        <f t="shared" si="195"/>
        <v>OK</v>
      </c>
      <c r="Y2085" s="117" t="str">
        <f t="shared" si="196"/>
        <v>1193/1207/1195</v>
      </c>
      <c r="Z2085" s="117" t="str">
        <f t="shared" si="197"/>
        <v>OK</v>
      </c>
    </row>
    <row r="2086" spans="1:26" s="115" customFormat="1" ht="12.75" hidden="1" customHeight="1" x14ac:dyDescent="0.35">
      <c r="A2086" s="29" t="s">
        <v>4297</v>
      </c>
      <c r="B2086" s="1" t="s">
        <v>1146</v>
      </c>
      <c r="C2086" s="29" t="s">
        <v>3</v>
      </c>
      <c r="D2086" s="29" t="s">
        <v>3</v>
      </c>
      <c r="E2086" s="29" t="s">
        <v>2</v>
      </c>
      <c r="F2086" s="29" t="s">
        <v>2</v>
      </c>
      <c r="G2086" s="29" t="s">
        <v>2</v>
      </c>
      <c r="H2086" s="29" t="s">
        <v>2</v>
      </c>
      <c r="I2086" s="29" t="s">
        <v>3</v>
      </c>
      <c r="J2086" s="30">
        <v>1</v>
      </c>
      <c r="K2086" s="29" t="s">
        <v>2</v>
      </c>
      <c r="L2086" s="29" t="s">
        <v>2</v>
      </c>
      <c r="M2086" s="29" t="s">
        <v>2</v>
      </c>
      <c r="N2086" s="29" t="s">
        <v>3</v>
      </c>
      <c r="O2086" s="1"/>
      <c r="P2086" s="29" t="s">
        <v>4</v>
      </c>
      <c r="Q2086" s="29"/>
      <c r="R2086" s="85" t="s">
        <v>2</v>
      </c>
      <c r="S2086" s="85" t="s">
        <v>2</v>
      </c>
      <c r="T2086" s="117" t="str">
        <f t="shared" si="192"/>
        <v>ja</v>
      </c>
      <c r="U2086" s="117" t="str">
        <f t="shared" si="193"/>
        <v>ja</v>
      </c>
      <c r="V2086" s="142" t="s">
        <v>4580</v>
      </c>
      <c r="W2086" s="118">
        <f t="shared" si="194"/>
        <v>1</v>
      </c>
      <c r="X2086" s="117" t="str">
        <f t="shared" si="195"/>
        <v>OK</v>
      </c>
      <c r="Y2086" s="117" t="str">
        <f t="shared" si="196"/>
        <v>keine</v>
      </c>
      <c r="Z2086" s="117" t="str">
        <f t="shared" si="197"/>
        <v>OK</v>
      </c>
    </row>
    <row r="2087" spans="1:26" s="115" customFormat="1" ht="12.75" hidden="1" customHeight="1" x14ac:dyDescent="0.35">
      <c r="A2087" s="29" t="s">
        <v>4298</v>
      </c>
      <c r="B2087" s="1" t="s">
        <v>1845</v>
      </c>
      <c r="C2087" s="29" t="s">
        <v>2</v>
      </c>
      <c r="D2087" s="29" t="s">
        <v>2</v>
      </c>
      <c r="E2087" s="29" t="s">
        <v>2</v>
      </c>
      <c r="F2087" s="29" t="s">
        <v>2</v>
      </c>
      <c r="G2087" s="29" t="s">
        <v>2</v>
      </c>
      <c r="H2087" s="29" t="s">
        <v>3</v>
      </c>
      <c r="I2087" s="29" t="s">
        <v>2</v>
      </c>
      <c r="J2087" s="30" t="s">
        <v>2</v>
      </c>
      <c r="K2087" s="29" t="s">
        <v>2</v>
      </c>
      <c r="L2087" s="29" t="s">
        <v>2</v>
      </c>
      <c r="M2087" s="29" t="s">
        <v>2</v>
      </c>
      <c r="N2087" s="29" t="s">
        <v>2</v>
      </c>
      <c r="O2087" s="1" t="s">
        <v>2411</v>
      </c>
      <c r="P2087" s="29" t="s">
        <v>59</v>
      </c>
      <c r="Q2087" s="29"/>
      <c r="R2087" s="85" t="s">
        <v>2</v>
      </c>
      <c r="S2087" s="85" t="s">
        <v>2</v>
      </c>
      <c r="T2087" s="117" t="str">
        <f t="shared" si="192"/>
        <v>ja</v>
      </c>
      <c r="U2087" s="117" t="str">
        <f t="shared" si="193"/>
        <v>nein</v>
      </c>
      <c r="V2087" s="142" t="s">
        <v>2411</v>
      </c>
      <c r="W2087" s="118" t="str">
        <f t="shared" si="194"/>
        <v>nein</v>
      </c>
      <c r="X2087" s="117" t="str">
        <f t="shared" si="195"/>
        <v>OK</v>
      </c>
      <c r="Y2087" s="117" t="str">
        <f t="shared" si="196"/>
        <v>nicht FK (Vereins-RS)</v>
      </c>
      <c r="Z2087" s="117" t="str">
        <f t="shared" si="197"/>
        <v>OK</v>
      </c>
    </row>
    <row r="2088" spans="1:26" s="115" customFormat="1" ht="12.75" hidden="1" customHeight="1" x14ac:dyDescent="0.35">
      <c r="A2088" s="29" t="s">
        <v>4299</v>
      </c>
      <c r="B2088" s="1" t="s">
        <v>1064</v>
      </c>
      <c r="C2088" s="29" t="s">
        <v>3</v>
      </c>
      <c r="D2088" s="29" t="s">
        <v>3</v>
      </c>
      <c r="E2088" s="29" t="s">
        <v>2</v>
      </c>
      <c r="F2088" s="29" t="s">
        <v>2</v>
      </c>
      <c r="G2088" s="29" t="s">
        <v>2</v>
      </c>
      <c r="H2088" s="29" t="s">
        <v>2</v>
      </c>
      <c r="I2088" s="29" t="s">
        <v>2</v>
      </c>
      <c r="J2088" s="30" t="s">
        <v>2</v>
      </c>
      <c r="K2088" s="29" t="s">
        <v>3</v>
      </c>
      <c r="L2088" s="29" t="s">
        <v>2</v>
      </c>
      <c r="M2088" s="29" t="s">
        <v>2</v>
      </c>
      <c r="N2088" s="29" t="s">
        <v>3</v>
      </c>
      <c r="O2088" s="1" t="s">
        <v>2409</v>
      </c>
      <c r="P2088" s="29" t="s">
        <v>4</v>
      </c>
      <c r="Q2088" s="29"/>
      <c r="R2088" s="85" t="s">
        <v>2</v>
      </c>
      <c r="S2088" s="85" t="s">
        <v>2</v>
      </c>
      <c r="T2088" s="117" t="str">
        <f t="shared" si="192"/>
        <v>ja</v>
      </c>
      <c r="U2088" s="117" t="str">
        <f t="shared" si="193"/>
        <v>ja</v>
      </c>
      <c r="V2088" s="142" t="s">
        <v>4587</v>
      </c>
      <c r="W2088" s="118" t="str">
        <f t="shared" si="194"/>
        <v>nein</v>
      </c>
      <c r="X2088" s="117" t="str">
        <f t="shared" si="195"/>
        <v>OK</v>
      </c>
      <c r="Y2088" s="117" t="str">
        <f t="shared" si="196"/>
        <v>keine</v>
      </c>
      <c r="Z2088" s="117" t="str">
        <f t="shared" si="197"/>
        <v>OK</v>
      </c>
    </row>
    <row r="2089" spans="1:26" s="115" customFormat="1" ht="12.75" hidden="1" customHeight="1" x14ac:dyDescent="0.35">
      <c r="A2089" s="29" t="s">
        <v>4300</v>
      </c>
      <c r="B2089" s="1" t="s">
        <v>1065</v>
      </c>
      <c r="C2089" s="29" t="s">
        <v>3</v>
      </c>
      <c r="D2089" s="29" t="s">
        <v>3</v>
      </c>
      <c r="E2089" s="29" t="s">
        <v>2</v>
      </c>
      <c r="F2089" s="29" t="s">
        <v>2</v>
      </c>
      <c r="G2089" s="29" t="s">
        <v>2</v>
      </c>
      <c r="H2089" s="29" t="s">
        <v>2</v>
      </c>
      <c r="I2089" s="29" t="s">
        <v>2</v>
      </c>
      <c r="J2089" s="30" t="s">
        <v>2</v>
      </c>
      <c r="K2089" s="29" t="s">
        <v>3</v>
      </c>
      <c r="L2089" s="29" t="s">
        <v>2</v>
      </c>
      <c r="M2089" s="29" t="s">
        <v>2</v>
      </c>
      <c r="N2089" s="29" t="s">
        <v>3</v>
      </c>
      <c r="O2089" s="1" t="s">
        <v>2409</v>
      </c>
      <c r="P2089" s="29" t="s">
        <v>4</v>
      </c>
      <c r="Q2089" s="29"/>
      <c r="R2089" s="85" t="s">
        <v>2</v>
      </c>
      <c r="S2089" s="85" t="s">
        <v>2</v>
      </c>
      <c r="T2089" s="117" t="str">
        <f t="shared" si="192"/>
        <v>ja</v>
      </c>
      <c r="U2089" s="117" t="str">
        <f t="shared" si="193"/>
        <v>ja</v>
      </c>
      <c r="V2089" s="142" t="s">
        <v>4587</v>
      </c>
      <c r="W2089" s="118" t="str">
        <f t="shared" si="194"/>
        <v>nein</v>
      </c>
      <c r="X2089" s="117" t="str">
        <f t="shared" si="195"/>
        <v>OK</v>
      </c>
      <c r="Y2089" s="117" t="str">
        <f t="shared" si="196"/>
        <v>keine</v>
      </c>
      <c r="Z2089" s="117" t="str">
        <f t="shared" si="197"/>
        <v>OK</v>
      </c>
    </row>
    <row r="2090" spans="1:26" s="115" customFormat="1" ht="12.75" hidden="1" customHeight="1" x14ac:dyDescent="0.35">
      <c r="A2090" s="29" t="s">
        <v>4301</v>
      </c>
      <c r="B2090" s="1" t="s">
        <v>1066</v>
      </c>
      <c r="C2090" s="29" t="s">
        <v>3</v>
      </c>
      <c r="D2090" s="29" t="s">
        <v>3</v>
      </c>
      <c r="E2090" s="29" t="s">
        <v>2</v>
      </c>
      <c r="F2090" s="29" t="s">
        <v>2</v>
      </c>
      <c r="G2090" s="29" t="s">
        <v>2</v>
      </c>
      <c r="H2090" s="29" t="s">
        <v>2</v>
      </c>
      <c r="I2090" s="29" t="s">
        <v>2</v>
      </c>
      <c r="J2090" s="30" t="s">
        <v>2</v>
      </c>
      <c r="K2090" s="29" t="s">
        <v>3</v>
      </c>
      <c r="L2090" s="29" t="s">
        <v>2</v>
      </c>
      <c r="M2090" s="29" t="s">
        <v>2</v>
      </c>
      <c r="N2090" s="29" t="s">
        <v>3</v>
      </c>
      <c r="O2090" s="1" t="s">
        <v>2409</v>
      </c>
      <c r="P2090" s="29" t="s">
        <v>4</v>
      </c>
      <c r="Q2090" s="29"/>
      <c r="R2090" s="85" t="s">
        <v>2</v>
      </c>
      <c r="S2090" s="85" t="s">
        <v>2</v>
      </c>
      <c r="T2090" s="117" t="str">
        <f t="shared" si="192"/>
        <v>ja</v>
      </c>
      <c r="U2090" s="117" t="str">
        <f t="shared" si="193"/>
        <v>ja</v>
      </c>
      <c r="V2090" s="142" t="s">
        <v>4587</v>
      </c>
      <c r="W2090" s="118" t="str">
        <f t="shared" si="194"/>
        <v>nein</v>
      </c>
      <c r="X2090" s="117" t="str">
        <f t="shared" si="195"/>
        <v>OK</v>
      </c>
      <c r="Y2090" s="117" t="str">
        <f t="shared" si="196"/>
        <v>keine</v>
      </c>
      <c r="Z2090" s="117" t="str">
        <f t="shared" si="197"/>
        <v>OK</v>
      </c>
    </row>
    <row r="2091" spans="1:26" s="115" customFormat="1" ht="12.75" hidden="1" customHeight="1" x14ac:dyDescent="0.35">
      <c r="A2091" s="29" t="s">
        <v>4302</v>
      </c>
      <c r="B2091" s="1" t="s">
        <v>1067</v>
      </c>
      <c r="C2091" s="29" t="s">
        <v>3</v>
      </c>
      <c r="D2091" s="29" t="s">
        <v>3</v>
      </c>
      <c r="E2091" s="29" t="s">
        <v>2</v>
      </c>
      <c r="F2091" s="29" t="s">
        <v>2</v>
      </c>
      <c r="G2091" s="29" t="s">
        <v>2</v>
      </c>
      <c r="H2091" s="29" t="s">
        <v>2</v>
      </c>
      <c r="I2091" s="29" t="s">
        <v>2</v>
      </c>
      <c r="J2091" s="30" t="s">
        <v>2</v>
      </c>
      <c r="K2091" s="29" t="s">
        <v>3</v>
      </c>
      <c r="L2091" s="29" t="s">
        <v>2</v>
      </c>
      <c r="M2091" s="29" t="s">
        <v>2</v>
      </c>
      <c r="N2091" s="29" t="s">
        <v>3</v>
      </c>
      <c r="O2091" s="1" t="s">
        <v>2409</v>
      </c>
      <c r="P2091" s="29" t="s">
        <v>4</v>
      </c>
      <c r="Q2091" s="29"/>
      <c r="R2091" s="85" t="s">
        <v>2</v>
      </c>
      <c r="S2091" s="85" t="s">
        <v>2</v>
      </c>
      <c r="T2091" s="117" t="str">
        <f t="shared" si="192"/>
        <v>ja</v>
      </c>
      <c r="U2091" s="117" t="str">
        <f t="shared" si="193"/>
        <v>ja</v>
      </c>
      <c r="V2091" s="142" t="s">
        <v>4587</v>
      </c>
      <c r="W2091" s="118" t="str">
        <f t="shared" si="194"/>
        <v>nein</v>
      </c>
      <c r="X2091" s="117" t="str">
        <f t="shared" si="195"/>
        <v>OK</v>
      </c>
      <c r="Y2091" s="117" t="str">
        <f t="shared" si="196"/>
        <v>keine</v>
      </c>
      <c r="Z2091" s="117" t="str">
        <f t="shared" si="197"/>
        <v>OK</v>
      </c>
    </row>
    <row r="2092" spans="1:26" s="115" customFormat="1" ht="12.75" hidden="1" customHeight="1" x14ac:dyDescent="0.35">
      <c r="A2092" s="29" t="s">
        <v>4303</v>
      </c>
      <c r="B2092" s="1" t="s">
        <v>197</v>
      </c>
      <c r="C2092" s="29" t="s">
        <v>3</v>
      </c>
      <c r="D2092" s="29" t="s">
        <v>3</v>
      </c>
      <c r="E2092" s="29" t="s">
        <v>2</v>
      </c>
      <c r="F2092" s="29" t="s">
        <v>2</v>
      </c>
      <c r="G2092" s="29" t="s">
        <v>2</v>
      </c>
      <c r="H2092" s="29" t="s">
        <v>2</v>
      </c>
      <c r="I2092" s="29" t="s">
        <v>3</v>
      </c>
      <c r="J2092" s="30">
        <v>2</v>
      </c>
      <c r="K2092" s="29" t="s">
        <v>2</v>
      </c>
      <c r="L2092" s="29" t="s">
        <v>2</v>
      </c>
      <c r="M2092" s="29" t="s">
        <v>2</v>
      </c>
      <c r="N2092" s="29" t="s">
        <v>3</v>
      </c>
      <c r="O2092" s="1"/>
      <c r="P2092" s="29" t="s">
        <v>4</v>
      </c>
      <c r="Q2092" s="29"/>
      <c r="R2092" s="85" t="s">
        <v>2</v>
      </c>
      <c r="S2092" s="85" t="s">
        <v>2</v>
      </c>
      <c r="T2092" s="117" t="str">
        <f t="shared" si="192"/>
        <v>ja</v>
      </c>
      <c r="U2092" s="117" t="str">
        <f t="shared" si="193"/>
        <v>ja</v>
      </c>
      <c r="V2092" s="142" t="s">
        <v>4577</v>
      </c>
      <c r="W2092" s="118">
        <f t="shared" si="194"/>
        <v>2</v>
      </c>
      <c r="X2092" s="117" t="str">
        <f t="shared" si="195"/>
        <v>OK</v>
      </c>
      <c r="Y2092" s="117" t="str">
        <f t="shared" si="196"/>
        <v>keine</v>
      </c>
      <c r="Z2092" s="117" t="str">
        <f t="shared" si="197"/>
        <v>OK</v>
      </c>
    </row>
    <row r="2093" spans="1:26" s="115" customFormat="1" ht="12.75" hidden="1" customHeight="1" x14ac:dyDescent="0.35">
      <c r="A2093" s="29" t="s">
        <v>4304</v>
      </c>
      <c r="B2093" s="1" t="s">
        <v>1386</v>
      </c>
      <c r="C2093" s="29" t="s">
        <v>3</v>
      </c>
      <c r="D2093" s="29" t="s">
        <v>3</v>
      </c>
      <c r="E2093" s="29" t="s">
        <v>2</v>
      </c>
      <c r="F2093" s="29" t="s">
        <v>2</v>
      </c>
      <c r="G2093" s="29" t="s">
        <v>2</v>
      </c>
      <c r="H2093" s="29" t="s">
        <v>2</v>
      </c>
      <c r="I2093" s="29" t="s">
        <v>3</v>
      </c>
      <c r="J2093" s="30">
        <v>1</v>
      </c>
      <c r="K2093" s="29" t="s">
        <v>2</v>
      </c>
      <c r="L2093" s="29" t="s">
        <v>2</v>
      </c>
      <c r="M2093" s="29" t="s">
        <v>2</v>
      </c>
      <c r="N2093" s="29" t="s">
        <v>3</v>
      </c>
      <c r="O2093" s="1"/>
      <c r="P2093" s="29" t="s">
        <v>4</v>
      </c>
      <c r="Q2093" s="29"/>
      <c r="R2093" s="85" t="s">
        <v>2</v>
      </c>
      <c r="S2093" s="85" t="s">
        <v>2</v>
      </c>
      <c r="T2093" s="117" t="str">
        <f t="shared" si="192"/>
        <v>ja</v>
      </c>
      <c r="U2093" s="117" t="str">
        <f t="shared" si="193"/>
        <v>ja</v>
      </c>
      <c r="V2093" s="142" t="s">
        <v>4589</v>
      </c>
      <c r="W2093" s="118">
        <f t="shared" si="194"/>
        <v>1</v>
      </c>
      <c r="X2093" s="117" t="str">
        <f t="shared" si="195"/>
        <v>OK</v>
      </c>
      <c r="Y2093" s="117" t="str">
        <f t="shared" si="196"/>
        <v>keine</v>
      </c>
      <c r="Z2093" s="117" t="str">
        <f t="shared" si="197"/>
        <v>OK</v>
      </c>
    </row>
    <row r="2094" spans="1:26" s="115" customFormat="1" ht="12.75" hidden="1" customHeight="1" x14ac:dyDescent="0.35">
      <c r="A2094" s="29" t="s">
        <v>4305</v>
      </c>
      <c r="B2094" s="1" t="s">
        <v>1387</v>
      </c>
      <c r="C2094" s="29" t="s">
        <v>3</v>
      </c>
      <c r="D2094" s="29" t="s">
        <v>3</v>
      </c>
      <c r="E2094" s="29" t="s">
        <v>2</v>
      </c>
      <c r="F2094" s="29" t="s">
        <v>2</v>
      </c>
      <c r="G2094" s="29" t="s">
        <v>2</v>
      </c>
      <c r="H2094" s="29" t="s">
        <v>2</v>
      </c>
      <c r="I2094" s="29" t="s">
        <v>3</v>
      </c>
      <c r="J2094" s="30">
        <v>1</v>
      </c>
      <c r="K2094" s="29" t="s">
        <v>2</v>
      </c>
      <c r="L2094" s="29" t="s">
        <v>2</v>
      </c>
      <c r="M2094" s="29" t="s">
        <v>2</v>
      </c>
      <c r="N2094" s="29" t="s">
        <v>3</v>
      </c>
      <c r="O2094" s="1"/>
      <c r="P2094" s="29">
        <v>300</v>
      </c>
      <c r="Q2094" s="29"/>
      <c r="R2094" s="85" t="s">
        <v>2</v>
      </c>
      <c r="S2094" s="85" t="s">
        <v>2</v>
      </c>
      <c r="T2094" s="117" t="str">
        <f t="shared" si="192"/>
        <v>ja</v>
      </c>
      <c r="U2094" s="117" t="str">
        <f t="shared" si="193"/>
        <v>ja</v>
      </c>
      <c r="V2094" s="142" t="s">
        <v>4589</v>
      </c>
      <c r="W2094" s="118">
        <f t="shared" si="194"/>
        <v>1</v>
      </c>
      <c r="X2094" s="117" t="str">
        <f t="shared" si="195"/>
        <v>OK</v>
      </c>
      <c r="Y2094" s="117">
        <f t="shared" si="196"/>
        <v>300</v>
      </c>
      <c r="Z2094" s="117" t="str">
        <f t="shared" si="197"/>
        <v>OK</v>
      </c>
    </row>
    <row r="2095" spans="1:26" s="115" customFormat="1" ht="12.75" hidden="1" customHeight="1" x14ac:dyDescent="0.35">
      <c r="A2095" s="29" t="s">
        <v>4306</v>
      </c>
      <c r="B2095" s="1" t="s">
        <v>1388</v>
      </c>
      <c r="C2095" s="29" t="s">
        <v>3</v>
      </c>
      <c r="D2095" s="29" t="s">
        <v>3</v>
      </c>
      <c r="E2095" s="29" t="s">
        <v>2</v>
      </c>
      <c r="F2095" s="29" t="s">
        <v>2</v>
      </c>
      <c r="G2095" s="29" t="s">
        <v>2</v>
      </c>
      <c r="H2095" s="29" t="s">
        <v>2</v>
      </c>
      <c r="I2095" s="29" t="s">
        <v>3</v>
      </c>
      <c r="J2095" s="30">
        <v>1</v>
      </c>
      <c r="K2095" s="29" t="s">
        <v>2</v>
      </c>
      <c r="L2095" s="29" t="s">
        <v>2</v>
      </c>
      <c r="M2095" s="29" t="s">
        <v>2</v>
      </c>
      <c r="N2095" s="29" t="s">
        <v>3</v>
      </c>
      <c r="O2095" s="1"/>
      <c r="P2095" s="29">
        <v>300</v>
      </c>
      <c r="Q2095" s="29"/>
      <c r="R2095" s="85" t="s">
        <v>3</v>
      </c>
      <c r="S2095" s="85" t="s">
        <v>3</v>
      </c>
      <c r="T2095" s="117" t="str">
        <f t="shared" si="192"/>
        <v>ja</v>
      </c>
      <c r="U2095" s="117" t="str">
        <f t="shared" si="193"/>
        <v>ja</v>
      </c>
      <c r="V2095" s="142" t="s">
        <v>4598</v>
      </c>
      <c r="W2095" s="118">
        <f t="shared" si="194"/>
        <v>1</v>
      </c>
      <c r="X2095" s="117" t="str">
        <f t="shared" si="195"/>
        <v>OK</v>
      </c>
      <c r="Y2095" s="117">
        <f t="shared" si="196"/>
        <v>300</v>
      </c>
      <c r="Z2095" s="117" t="str">
        <f t="shared" si="197"/>
        <v>OK</v>
      </c>
    </row>
    <row r="2096" spans="1:26" s="115" customFormat="1" ht="12.75" hidden="1" customHeight="1" x14ac:dyDescent="0.35">
      <c r="A2096" s="29" t="s">
        <v>2059</v>
      </c>
      <c r="B2096" s="1" t="s">
        <v>2058</v>
      </c>
      <c r="C2096" s="29" t="s">
        <v>3</v>
      </c>
      <c r="D2096" s="29" t="s">
        <v>3</v>
      </c>
      <c r="E2096" s="29" t="s">
        <v>2</v>
      </c>
      <c r="F2096" s="29" t="s">
        <v>2</v>
      </c>
      <c r="G2096" s="29" t="s">
        <v>2</v>
      </c>
      <c r="H2096" s="29" t="s">
        <v>2</v>
      </c>
      <c r="I2096" s="29" t="s">
        <v>3</v>
      </c>
      <c r="J2096" s="30">
        <v>1</v>
      </c>
      <c r="K2096" s="29" t="s">
        <v>2</v>
      </c>
      <c r="L2096" s="29" t="s">
        <v>2</v>
      </c>
      <c r="M2096" s="29" t="s">
        <v>2</v>
      </c>
      <c r="N2096" s="29" t="s">
        <v>3</v>
      </c>
      <c r="O2096" s="1"/>
      <c r="P2096" s="29" t="s">
        <v>4</v>
      </c>
      <c r="Q2096" s="29"/>
      <c r="R2096" s="85" t="s">
        <v>3</v>
      </c>
      <c r="S2096" s="85" t="s">
        <v>3</v>
      </c>
      <c r="T2096" s="117" t="str">
        <f t="shared" si="192"/>
        <v>ja</v>
      </c>
      <c r="U2096" s="117" t="str">
        <f t="shared" si="193"/>
        <v>ja</v>
      </c>
      <c r="V2096" s="142" t="s">
        <v>4605</v>
      </c>
      <c r="W2096" s="118">
        <f t="shared" si="194"/>
        <v>1</v>
      </c>
      <c r="X2096" s="117" t="str">
        <f t="shared" si="195"/>
        <v>OK</v>
      </c>
      <c r="Y2096" s="117" t="str">
        <f t="shared" si="196"/>
        <v>keine</v>
      </c>
      <c r="Z2096" s="117" t="str">
        <f t="shared" si="197"/>
        <v>OK</v>
      </c>
    </row>
    <row r="2097" spans="1:26" s="115" customFormat="1" ht="12.75" hidden="1" customHeight="1" x14ac:dyDescent="0.35">
      <c r="A2097" s="29" t="s">
        <v>4307</v>
      </c>
      <c r="B2097" s="1" t="s">
        <v>1612</v>
      </c>
      <c r="C2097" s="29" t="s">
        <v>3</v>
      </c>
      <c r="D2097" s="29" t="s">
        <v>3</v>
      </c>
      <c r="E2097" s="29" t="s">
        <v>2</v>
      </c>
      <c r="F2097" s="29" t="s">
        <v>2</v>
      </c>
      <c r="G2097" s="29" t="s">
        <v>2</v>
      </c>
      <c r="H2097" s="29" t="s">
        <v>2</v>
      </c>
      <c r="I2097" s="29" t="s">
        <v>3</v>
      </c>
      <c r="J2097" s="30">
        <v>1</v>
      </c>
      <c r="K2097" s="29" t="s">
        <v>2</v>
      </c>
      <c r="L2097" s="29" t="s">
        <v>2</v>
      </c>
      <c r="M2097" s="29" t="s">
        <v>2</v>
      </c>
      <c r="N2097" s="29" t="s">
        <v>3</v>
      </c>
      <c r="O2097" s="1"/>
      <c r="P2097" s="29" t="s">
        <v>4</v>
      </c>
      <c r="Q2097" s="29"/>
      <c r="R2097" s="85" t="s">
        <v>2</v>
      </c>
      <c r="S2097" s="85" t="s">
        <v>2</v>
      </c>
      <c r="T2097" s="117" t="str">
        <f t="shared" si="192"/>
        <v>ja</v>
      </c>
      <c r="U2097" s="117" t="str">
        <f t="shared" si="193"/>
        <v>ja</v>
      </c>
      <c r="V2097" s="142" t="s">
        <v>4577</v>
      </c>
      <c r="W2097" s="118">
        <f t="shared" si="194"/>
        <v>1</v>
      </c>
      <c r="X2097" s="117" t="str">
        <f t="shared" si="195"/>
        <v>OK</v>
      </c>
      <c r="Y2097" s="117" t="str">
        <f t="shared" si="196"/>
        <v>keine</v>
      </c>
      <c r="Z2097" s="117" t="str">
        <f t="shared" si="197"/>
        <v>OK</v>
      </c>
    </row>
    <row r="2098" spans="1:26" s="115" customFormat="1" ht="12.75" hidden="1" customHeight="1" x14ac:dyDescent="0.35">
      <c r="A2098" s="29" t="s">
        <v>4308</v>
      </c>
      <c r="B2098" s="1" t="s">
        <v>1496</v>
      </c>
      <c r="C2098" s="29" t="s">
        <v>3</v>
      </c>
      <c r="D2098" s="29" t="s">
        <v>3</v>
      </c>
      <c r="E2098" s="29" t="s">
        <v>2</v>
      </c>
      <c r="F2098" s="29" t="s">
        <v>2</v>
      </c>
      <c r="G2098" s="29" t="s">
        <v>2</v>
      </c>
      <c r="H2098" s="29" t="s">
        <v>2</v>
      </c>
      <c r="I2098" s="29" t="s">
        <v>3</v>
      </c>
      <c r="J2098" s="30">
        <v>1</v>
      </c>
      <c r="K2098" s="29" t="s">
        <v>2</v>
      </c>
      <c r="L2098" s="29" t="s">
        <v>2</v>
      </c>
      <c r="M2098" s="29" t="s">
        <v>2</v>
      </c>
      <c r="N2098" s="29" t="s">
        <v>3</v>
      </c>
      <c r="O2098" s="1"/>
      <c r="P2098" s="29" t="s">
        <v>4</v>
      </c>
      <c r="Q2098" s="29"/>
      <c r="R2098" s="85" t="s">
        <v>2</v>
      </c>
      <c r="S2098" s="85" t="s">
        <v>2</v>
      </c>
      <c r="T2098" s="117" t="str">
        <f t="shared" si="192"/>
        <v>ja</v>
      </c>
      <c r="U2098" s="117" t="str">
        <f t="shared" si="193"/>
        <v>ja</v>
      </c>
      <c r="V2098" s="142" t="s">
        <v>4589</v>
      </c>
      <c r="W2098" s="118">
        <f t="shared" si="194"/>
        <v>1</v>
      </c>
      <c r="X2098" s="117" t="str">
        <f t="shared" si="195"/>
        <v>OK</v>
      </c>
      <c r="Y2098" s="117" t="str">
        <f t="shared" si="196"/>
        <v>keine</v>
      </c>
      <c r="Z2098" s="117" t="str">
        <f t="shared" si="197"/>
        <v>OK</v>
      </c>
    </row>
    <row r="2099" spans="1:26" s="115" customFormat="1" ht="12.75" hidden="1" customHeight="1" x14ac:dyDescent="0.35">
      <c r="A2099" s="29" t="s">
        <v>4309</v>
      </c>
      <c r="B2099" s="1" t="s">
        <v>1846</v>
      </c>
      <c r="C2099" s="29" t="s">
        <v>2</v>
      </c>
      <c r="D2099" s="29" t="s">
        <v>2</v>
      </c>
      <c r="E2099" s="29" t="s">
        <v>2</v>
      </c>
      <c r="F2099" s="29" t="s">
        <v>2</v>
      </c>
      <c r="G2099" s="29" t="s">
        <v>2</v>
      </c>
      <c r="H2099" s="29" t="s">
        <v>3</v>
      </c>
      <c r="I2099" s="29" t="s">
        <v>2</v>
      </c>
      <c r="J2099" s="30" t="s">
        <v>2</v>
      </c>
      <c r="K2099" s="29" t="s">
        <v>2</v>
      </c>
      <c r="L2099" s="29" t="s">
        <v>2</v>
      </c>
      <c r="M2099" s="29" t="s">
        <v>2</v>
      </c>
      <c r="N2099" s="29" t="s">
        <v>2</v>
      </c>
      <c r="O2099" s="1" t="s">
        <v>2411</v>
      </c>
      <c r="P2099" s="29" t="s">
        <v>59</v>
      </c>
      <c r="Q2099" s="29"/>
      <c r="R2099" s="85" t="s">
        <v>2</v>
      </c>
      <c r="S2099" s="85" t="s">
        <v>2</v>
      </c>
      <c r="T2099" s="117" t="str">
        <f t="shared" si="192"/>
        <v>ja</v>
      </c>
      <c r="U2099" s="117" t="str">
        <f t="shared" si="193"/>
        <v>nein</v>
      </c>
      <c r="V2099" s="142" t="s">
        <v>2411</v>
      </c>
      <c r="W2099" s="118" t="str">
        <f t="shared" si="194"/>
        <v>nein</v>
      </c>
      <c r="X2099" s="117" t="str">
        <f t="shared" si="195"/>
        <v>OK</v>
      </c>
      <c r="Y2099" s="117" t="str">
        <f t="shared" si="196"/>
        <v>nicht FK (Vereins-RS)</v>
      </c>
      <c r="Z2099" s="117" t="str">
        <f t="shared" si="197"/>
        <v>OK</v>
      </c>
    </row>
    <row r="2100" spans="1:26" s="115" customFormat="1" ht="12.75" hidden="1" customHeight="1" x14ac:dyDescent="0.35">
      <c r="A2100" s="29" t="s">
        <v>4310</v>
      </c>
      <c r="B2100" s="1" t="s">
        <v>1471</v>
      </c>
      <c r="C2100" s="29" t="s">
        <v>3</v>
      </c>
      <c r="D2100" s="29" t="s">
        <v>3</v>
      </c>
      <c r="E2100" s="29" t="s">
        <v>2</v>
      </c>
      <c r="F2100" s="29" t="s">
        <v>2</v>
      </c>
      <c r="G2100" s="29" t="s">
        <v>2</v>
      </c>
      <c r="H2100" s="29" t="s">
        <v>2</v>
      </c>
      <c r="I2100" s="133" t="s">
        <v>3</v>
      </c>
      <c r="J2100" s="134">
        <v>3</v>
      </c>
      <c r="K2100" s="29" t="s">
        <v>2</v>
      </c>
      <c r="L2100" s="29" t="s">
        <v>2</v>
      </c>
      <c r="M2100" s="29" t="s">
        <v>2</v>
      </c>
      <c r="N2100" s="29" t="s">
        <v>3</v>
      </c>
      <c r="O2100" s="1"/>
      <c r="P2100" s="29" t="s">
        <v>4</v>
      </c>
      <c r="Q2100" s="29"/>
      <c r="R2100" s="85" t="s">
        <v>2</v>
      </c>
      <c r="S2100" s="85" t="s">
        <v>2</v>
      </c>
      <c r="T2100" s="117" t="str">
        <f t="shared" si="192"/>
        <v>ja</v>
      </c>
      <c r="U2100" s="117" t="str">
        <f t="shared" si="193"/>
        <v>ja</v>
      </c>
      <c r="V2100" s="142" t="s">
        <v>4588</v>
      </c>
      <c r="W2100" s="118">
        <f t="shared" si="194"/>
        <v>3</v>
      </c>
      <c r="X2100" s="117" t="str">
        <f t="shared" si="195"/>
        <v>OK</v>
      </c>
      <c r="Y2100" s="117" t="str">
        <f t="shared" si="196"/>
        <v>keine</v>
      </c>
      <c r="Z2100" s="117" t="str">
        <f t="shared" si="197"/>
        <v>OK</v>
      </c>
    </row>
    <row r="2101" spans="1:26" s="115" customFormat="1" ht="12.75" hidden="1" customHeight="1" x14ac:dyDescent="0.35">
      <c r="A2101" s="29" t="s">
        <v>4311</v>
      </c>
      <c r="B2101" s="1" t="s">
        <v>2077</v>
      </c>
      <c r="C2101" s="29" t="s">
        <v>3</v>
      </c>
      <c r="D2101" s="29" t="s">
        <v>3</v>
      </c>
      <c r="E2101" s="29" t="s">
        <v>2</v>
      </c>
      <c r="F2101" s="29" t="s">
        <v>2</v>
      </c>
      <c r="G2101" s="29" t="s">
        <v>2</v>
      </c>
      <c r="H2101" s="29" t="s">
        <v>2</v>
      </c>
      <c r="I2101" s="29" t="s">
        <v>3</v>
      </c>
      <c r="J2101" s="30">
        <v>2</v>
      </c>
      <c r="K2101" s="29" t="s">
        <v>2</v>
      </c>
      <c r="L2101" s="29" t="s">
        <v>2</v>
      </c>
      <c r="M2101" s="29" t="s">
        <v>2</v>
      </c>
      <c r="N2101" s="29" t="s">
        <v>3</v>
      </c>
      <c r="O2101" s="1"/>
      <c r="P2101" s="29" t="s">
        <v>4</v>
      </c>
      <c r="Q2101" s="29"/>
      <c r="R2101" s="85" t="s">
        <v>2</v>
      </c>
      <c r="S2101" s="85" t="s">
        <v>2</v>
      </c>
      <c r="T2101" s="117" t="str">
        <f t="shared" si="192"/>
        <v>ja</v>
      </c>
      <c r="U2101" s="117" t="str">
        <f t="shared" si="193"/>
        <v>ja</v>
      </c>
      <c r="V2101" s="142" t="s">
        <v>4603</v>
      </c>
      <c r="W2101" s="118">
        <f t="shared" si="194"/>
        <v>2</v>
      </c>
      <c r="X2101" s="117" t="str">
        <f t="shared" si="195"/>
        <v>OK</v>
      </c>
      <c r="Y2101" s="117" t="str">
        <f t="shared" si="196"/>
        <v>keine</v>
      </c>
      <c r="Z2101" s="117" t="str">
        <f t="shared" si="197"/>
        <v>OK</v>
      </c>
    </row>
    <row r="2102" spans="1:26" s="115" customFormat="1" ht="12.75" hidden="1" customHeight="1" x14ac:dyDescent="0.35">
      <c r="A2102" s="29" t="s">
        <v>4312</v>
      </c>
      <c r="B2102" s="1" t="s">
        <v>1351</v>
      </c>
      <c r="C2102" s="29" t="s">
        <v>3</v>
      </c>
      <c r="D2102" s="29" t="s">
        <v>3</v>
      </c>
      <c r="E2102" s="29" t="s">
        <v>2</v>
      </c>
      <c r="F2102" s="29" t="s">
        <v>2</v>
      </c>
      <c r="G2102" s="29" t="s">
        <v>2</v>
      </c>
      <c r="H2102" s="29" t="s">
        <v>2</v>
      </c>
      <c r="I2102" s="29" t="s">
        <v>3</v>
      </c>
      <c r="J2102" s="30">
        <v>1</v>
      </c>
      <c r="K2102" s="29" t="s">
        <v>2</v>
      </c>
      <c r="L2102" s="29" t="s">
        <v>2</v>
      </c>
      <c r="M2102" s="29" t="s">
        <v>2</v>
      </c>
      <c r="N2102" s="29" t="s">
        <v>3</v>
      </c>
      <c r="O2102" s="1"/>
      <c r="P2102" s="29" t="s">
        <v>4</v>
      </c>
      <c r="Q2102" s="29"/>
      <c r="R2102" s="85" t="s">
        <v>2</v>
      </c>
      <c r="S2102" s="85" t="s">
        <v>2</v>
      </c>
      <c r="T2102" s="117" t="str">
        <f t="shared" si="192"/>
        <v>ja</v>
      </c>
      <c r="U2102" s="117" t="str">
        <f t="shared" si="193"/>
        <v>ja</v>
      </c>
      <c r="V2102" s="142" t="s">
        <v>4577</v>
      </c>
      <c r="W2102" s="118">
        <f t="shared" si="194"/>
        <v>1</v>
      </c>
      <c r="X2102" s="117" t="str">
        <f t="shared" si="195"/>
        <v>OK</v>
      </c>
      <c r="Y2102" s="117" t="str">
        <f t="shared" si="196"/>
        <v>keine</v>
      </c>
      <c r="Z2102" s="117" t="str">
        <f t="shared" si="197"/>
        <v>OK</v>
      </c>
    </row>
    <row r="2103" spans="1:26" s="115" customFormat="1" ht="12.75" hidden="1" customHeight="1" x14ac:dyDescent="0.35">
      <c r="A2103" s="29" t="s">
        <v>4313</v>
      </c>
      <c r="B2103" s="1" t="s">
        <v>1352</v>
      </c>
      <c r="C2103" s="29" t="s">
        <v>3</v>
      </c>
      <c r="D2103" s="29" t="s">
        <v>3</v>
      </c>
      <c r="E2103" s="29" t="s">
        <v>2</v>
      </c>
      <c r="F2103" s="29" t="s">
        <v>2</v>
      </c>
      <c r="G2103" s="29" t="s">
        <v>2</v>
      </c>
      <c r="H2103" s="29" t="s">
        <v>2</v>
      </c>
      <c r="I2103" s="29" t="s">
        <v>3</v>
      </c>
      <c r="J2103" s="30">
        <v>1</v>
      </c>
      <c r="K2103" s="29" t="s">
        <v>2</v>
      </c>
      <c r="L2103" s="29" t="s">
        <v>2</v>
      </c>
      <c r="M2103" s="29" t="s">
        <v>2</v>
      </c>
      <c r="N2103" s="29" t="s">
        <v>3</v>
      </c>
      <c r="O2103" s="1"/>
      <c r="P2103" s="29" t="s">
        <v>4</v>
      </c>
      <c r="Q2103" s="29"/>
      <c r="R2103" s="85" t="s">
        <v>2</v>
      </c>
      <c r="S2103" s="85" t="s">
        <v>2</v>
      </c>
      <c r="T2103" s="117" t="str">
        <f t="shared" si="192"/>
        <v>ja</v>
      </c>
      <c r="U2103" s="117" t="str">
        <f t="shared" si="193"/>
        <v>ja</v>
      </c>
      <c r="V2103" s="142" t="s">
        <v>4577</v>
      </c>
      <c r="W2103" s="118">
        <f t="shared" si="194"/>
        <v>1</v>
      </c>
      <c r="X2103" s="117" t="str">
        <f t="shared" si="195"/>
        <v>OK</v>
      </c>
      <c r="Y2103" s="117" t="str">
        <f t="shared" si="196"/>
        <v>keine</v>
      </c>
      <c r="Z2103" s="117" t="str">
        <f t="shared" si="197"/>
        <v>OK</v>
      </c>
    </row>
    <row r="2104" spans="1:26" s="115" customFormat="1" ht="12.75" hidden="1" customHeight="1" x14ac:dyDescent="0.35">
      <c r="A2104" s="29" t="s">
        <v>4314</v>
      </c>
      <c r="B2104" s="1" t="s">
        <v>1051</v>
      </c>
      <c r="C2104" s="29" t="s">
        <v>3</v>
      </c>
      <c r="D2104" s="29" t="s">
        <v>3</v>
      </c>
      <c r="E2104" s="29" t="s">
        <v>2</v>
      </c>
      <c r="F2104" s="29" t="s">
        <v>2</v>
      </c>
      <c r="G2104" s="29" t="s">
        <v>2</v>
      </c>
      <c r="H2104" s="29" t="s">
        <v>2</v>
      </c>
      <c r="I2104" s="29" t="s">
        <v>3</v>
      </c>
      <c r="J2104" s="30">
        <v>1</v>
      </c>
      <c r="K2104" s="29" t="s">
        <v>2</v>
      </c>
      <c r="L2104" s="29" t="s">
        <v>2</v>
      </c>
      <c r="M2104" s="29" t="s">
        <v>2</v>
      </c>
      <c r="N2104" s="29" t="s">
        <v>3</v>
      </c>
      <c r="O2104" s="1"/>
      <c r="P2104" s="29" t="s">
        <v>4</v>
      </c>
      <c r="Q2104" s="29"/>
      <c r="R2104" s="85" t="s">
        <v>2</v>
      </c>
      <c r="S2104" s="85" t="s">
        <v>2</v>
      </c>
      <c r="T2104" s="117" t="str">
        <f t="shared" si="192"/>
        <v>ja</v>
      </c>
      <c r="U2104" s="117" t="str">
        <f t="shared" si="193"/>
        <v>ja</v>
      </c>
      <c r="V2104" s="142" t="s">
        <v>4592</v>
      </c>
      <c r="W2104" s="118">
        <f t="shared" si="194"/>
        <v>1</v>
      </c>
      <c r="X2104" s="117" t="str">
        <f t="shared" si="195"/>
        <v>OK</v>
      </c>
      <c r="Y2104" s="117" t="str">
        <f t="shared" si="196"/>
        <v>keine</v>
      </c>
      <c r="Z2104" s="117" t="str">
        <f t="shared" si="197"/>
        <v>OK</v>
      </c>
    </row>
    <row r="2105" spans="1:26" s="115" customFormat="1" ht="12.75" hidden="1" customHeight="1" x14ac:dyDescent="0.35">
      <c r="A2105" s="29" t="s">
        <v>4315</v>
      </c>
      <c r="B2105" s="1" t="s">
        <v>1047</v>
      </c>
      <c r="C2105" s="29" t="s">
        <v>3</v>
      </c>
      <c r="D2105" s="29" t="s">
        <v>3</v>
      </c>
      <c r="E2105" s="29" t="s">
        <v>2</v>
      </c>
      <c r="F2105" s="29" t="s">
        <v>2</v>
      </c>
      <c r="G2105" s="29" t="s">
        <v>2</v>
      </c>
      <c r="H2105" s="29" t="s">
        <v>2</v>
      </c>
      <c r="I2105" s="29" t="s">
        <v>3</v>
      </c>
      <c r="J2105" s="30">
        <v>4</v>
      </c>
      <c r="K2105" s="29" t="s">
        <v>2</v>
      </c>
      <c r="L2105" s="29" t="s">
        <v>2</v>
      </c>
      <c r="M2105" s="29" t="s">
        <v>2</v>
      </c>
      <c r="N2105" s="29" t="s">
        <v>3</v>
      </c>
      <c r="O2105" s="1" t="s">
        <v>2412</v>
      </c>
      <c r="P2105" s="29" t="s">
        <v>4438</v>
      </c>
      <c r="Q2105" s="29"/>
      <c r="R2105" s="85" t="s">
        <v>2</v>
      </c>
      <c r="S2105" s="85" t="s">
        <v>2</v>
      </c>
      <c r="T2105" s="117" t="str">
        <f t="shared" si="192"/>
        <v>ja</v>
      </c>
      <c r="U2105" s="117" t="str">
        <f t="shared" si="193"/>
        <v>ja</v>
      </c>
      <c r="V2105" s="142" t="s">
        <v>4592</v>
      </c>
      <c r="W2105" s="118">
        <f t="shared" si="194"/>
        <v>4</v>
      </c>
      <c r="X2105" s="117" t="str">
        <f t="shared" si="195"/>
        <v>OK</v>
      </c>
      <c r="Y2105" s="117" t="str">
        <f t="shared" si="196"/>
        <v>1193/1207/1195</v>
      </c>
      <c r="Z2105" s="117" t="str">
        <f t="shared" si="197"/>
        <v>OK</v>
      </c>
    </row>
    <row r="2106" spans="1:26" s="115" customFormat="1" ht="12.75" hidden="1" customHeight="1" x14ac:dyDescent="0.35">
      <c r="A2106" s="29" t="s">
        <v>4316</v>
      </c>
      <c r="B2106" s="1" t="s">
        <v>1728</v>
      </c>
      <c r="C2106" s="29" t="s">
        <v>3</v>
      </c>
      <c r="D2106" s="29" t="s">
        <v>3</v>
      </c>
      <c r="E2106" s="29" t="s">
        <v>2</v>
      </c>
      <c r="F2106" s="29" t="s">
        <v>2</v>
      </c>
      <c r="G2106" s="29" t="s">
        <v>2</v>
      </c>
      <c r="H2106" s="29" t="s">
        <v>2</v>
      </c>
      <c r="I2106" s="29" t="s">
        <v>3</v>
      </c>
      <c r="J2106" s="30">
        <v>1</v>
      </c>
      <c r="K2106" s="29" t="s">
        <v>2</v>
      </c>
      <c r="L2106" s="29" t="s">
        <v>2</v>
      </c>
      <c r="M2106" s="29" t="s">
        <v>2</v>
      </c>
      <c r="N2106" s="29" t="s">
        <v>3</v>
      </c>
      <c r="O2106" s="1"/>
      <c r="P2106" s="29" t="s">
        <v>4</v>
      </c>
      <c r="Q2106" s="29"/>
      <c r="R2106" s="85" t="s">
        <v>2</v>
      </c>
      <c r="S2106" s="85" t="s">
        <v>2</v>
      </c>
      <c r="T2106" s="117" t="str">
        <f t="shared" si="192"/>
        <v>ja</v>
      </c>
      <c r="U2106" s="117" t="str">
        <f t="shared" si="193"/>
        <v>ja</v>
      </c>
      <c r="V2106" s="142" t="s">
        <v>4594</v>
      </c>
      <c r="W2106" s="118">
        <f t="shared" si="194"/>
        <v>1</v>
      </c>
      <c r="X2106" s="117" t="str">
        <f t="shared" si="195"/>
        <v>OK</v>
      </c>
      <c r="Y2106" s="117" t="str">
        <f t="shared" si="196"/>
        <v>keine</v>
      </c>
      <c r="Z2106" s="117" t="str">
        <f t="shared" si="197"/>
        <v>OK</v>
      </c>
    </row>
    <row r="2107" spans="1:26" s="115" customFormat="1" ht="12.75" hidden="1" customHeight="1" x14ac:dyDescent="0.35">
      <c r="A2107" s="29" t="s">
        <v>4317</v>
      </c>
      <c r="B2107" s="1" t="s">
        <v>909</v>
      </c>
      <c r="C2107" s="29" t="s">
        <v>2</v>
      </c>
      <c r="D2107" s="29" t="s">
        <v>2</v>
      </c>
      <c r="E2107" s="29" t="s">
        <v>2</v>
      </c>
      <c r="F2107" s="29" t="s">
        <v>2</v>
      </c>
      <c r="G2107" s="29" t="s">
        <v>2</v>
      </c>
      <c r="H2107" s="29" t="s">
        <v>2</v>
      </c>
      <c r="I2107" s="30" t="s">
        <v>3</v>
      </c>
      <c r="J2107" s="30">
        <v>4</v>
      </c>
      <c r="K2107" s="29" t="s">
        <v>2</v>
      </c>
      <c r="L2107" s="29" t="s">
        <v>2</v>
      </c>
      <c r="M2107" s="29" t="s">
        <v>2</v>
      </c>
      <c r="N2107" s="29" t="s">
        <v>2</v>
      </c>
      <c r="O2107" s="1" t="s">
        <v>2412</v>
      </c>
      <c r="P2107" s="29">
        <v>1195</v>
      </c>
      <c r="Q2107" s="29"/>
      <c r="R2107" s="85" t="s">
        <v>2</v>
      </c>
      <c r="S2107" s="85" t="s">
        <v>2</v>
      </c>
      <c r="T2107" s="117" t="str">
        <f t="shared" si="192"/>
        <v>ja</v>
      </c>
      <c r="U2107" s="117" t="str">
        <f t="shared" si="193"/>
        <v>nein</v>
      </c>
      <c r="V2107" s="142" t="s">
        <v>4592</v>
      </c>
      <c r="W2107" s="118">
        <f t="shared" si="194"/>
        <v>4</v>
      </c>
      <c r="X2107" s="117" t="str">
        <f t="shared" si="195"/>
        <v>OK</v>
      </c>
      <c r="Y2107" s="117">
        <f t="shared" si="196"/>
        <v>1195</v>
      </c>
      <c r="Z2107" s="117" t="str">
        <f t="shared" si="197"/>
        <v>OK</v>
      </c>
    </row>
    <row r="2108" spans="1:26" s="115" customFormat="1" ht="12.75" hidden="1" customHeight="1" x14ac:dyDescent="0.35">
      <c r="A2108" s="29" t="s">
        <v>4318</v>
      </c>
      <c r="B2108" s="1" t="s">
        <v>630</v>
      </c>
      <c r="C2108" s="29" t="s">
        <v>3</v>
      </c>
      <c r="D2108" s="29" t="s">
        <v>3</v>
      </c>
      <c r="E2108" s="29" t="s">
        <v>2</v>
      </c>
      <c r="F2108" s="29" t="s">
        <v>2</v>
      </c>
      <c r="G2108" s="29" t="s">
        <v>2</v>
      </c>
      <c r="H2108" s="29" t="s">
        <v>2</v>
      </c>
      <c r="I2108" s="29" t="s">
        <v>2</v>
      </c>
      <c r="J2108" s="30" t="s">
        <v>2</v>
      </c>
      <c r="K2108" s="29" t="s">
        <v>2</v>
      </c>
      <c r="L2108" s="29" t="s">
        <v>3</v>
      </c>
      <c r="M2108" s="29" t="s">
        <v>2</v>
      </c>
      <c r="N2108" s="29" t="s">
        <v>3</v>
      </c>
      <c r="O2108" s="1" t="s">
        <v>2409</v>
      </c>
      <c r="P2108" s="29" t="s">
        <v>58</v>
      </c>
      <c r="Q2108" s="29"/>
      <c r="R2108" s="85" t="s">
        <v>2</v>
      </c>
      <c r="S2108" s="85" t="s">
        <v>2</v>
      </c>
      <c r="T2108" s="117" t="str">
        <f t="shared" si="192"/>
        <v>ja</v>
      </c>
      <c r="U2108" s="117" t="str">
        <f t="shared" si="193"/>
        <v>ja</v>
      </c>
      <c r="V2108" s="142" t="s">
        <v>4604</v>
      </c>
      <c r="W2108" s="118" t="str">
        <f t="shared" si="194"/>
        <v>nein</v>
      </c>
      <c r="X2108" s="117" t="str">
        <f t="shared" si="195"/>
        <v>OK</v>
      </c>
      <c r="Y2108" s="117" t="str">
        <f t="shared" si="196"/>
        <v>1194/1199</v>
      </c>
      <c r="Z2108" s="117" t="str">
        <f t="shared" si="197"/>
        <v>OK</v>
      </c>
    </row>
    <row r="2109" spans="1:26" s="115" customFormat="1" ht="12.75" hidden="1" customHeight="1" x14ac:dyDescent="0.35">
      <c r="A2109" s="29" t="s">
        <v>4319</v>
      </c>
      <c r="B2109" s="1" t="s">
        <v>1203</v>
      </c>
      <c r="C2109" s="29" t="s">
        <v>3</v>
      </c>
      <c r="D2109" s="29" t="s">
        <v>3</v>
      </c>
      <c r="E2109" s="29" t="s">
        <v>2</v>
      </c>
      <c r="F2109" s="29" t="s">
        <v>2</v>
      </c>
      <c r="G2109" s="29" t="s">
        <v>2</v>
      </c>
      <c r="H2109" s="29" t="s">
        <v>2</v>
      </c>
      <c r="I2109" s="29" t="s">
        <v>3</v>
      </c>
      <c r="J2109" s="30">
        <v>3</v>
      </c>
      <c r="K2109" s="29" t="s">
        <v>2</v>
      </c>
      <c r="L2109" s="29" t="s">
        <v>2</v>
      </c>
      <c r="M2109" s="29" t="s">
        <v>2</v>
      </c>
      <c r="N2109" s="29" t="s">
        <v>3</v>
      </c>
      <c r="O2109" s="1"/>
      <c r="P2109" s="29" t="s">
        <v>4</v>
      </c>
      <c r="Q2109" s="29"/>
      <c r="R2109" s="85" t="s">
        <v>2</v>
      </c>
      <c r="S2109" s="85" t="s">
        <v>2</v>
      </c>
      <c r="T2109" s="117" t="str">
        <f t="shared" si="192"/>
        <v>ja</v>
      </c>
      <c r="U2109" s="117" t="str">
        <f t="shared" si="193"/>
        <v>ja</v>
      </c>
      <c r="V2109" s="142" t="s">
        <v>4591</v>
      </c>
      <c r="W2109" s="118">
        <f t="shared" si="194"/>
        <v>3</v>
      </c>
      <c r="X2109" s="117" t="str">
        <f t="shared" si="195"/>
        <v>OK</v>
      </c>
      <c r="Y2109" s="117" t="str">
        <f t="shared" si="196"/>
        <v>keine</v>
      </c>
      <c r="Z2109" s="117" t="str">
        <f t="shared" si="197"/>
        <v>OK</v>
      </c>
    </row>
    <row r="2110" spans="1:26" s="115" customFormat="1" ht="12.75" hidden="1" customHeight="1" x14ac:dyDescent="0.35">
      <c r="A2110" s="29" t="s">
        <v>4320</v>
      </c>
      <c r="B2110" s="1" t="s">
        <v>155</v>
      </c>
      <c r="C2110" s="29" t="s">
        <v>3</v>
      </c>
      <c r="D2110" s="29" t="s">
        <v>3</v>
      </c>
      <c r="E2110" s="29" t="s">
        <v>2</v>
      </c>
      <c r="F2110" s="29" t="s">
        <v>2</v>
      </c>
      <c r="G2110" s="29" t="s">
        <v>2</v>
      </c>
      <c r="H2110" s="29" t="s">
        <v>2</v>
      </c>
      <c r="I2110" s="29" t="s">
        <v>3</v>
      </c>
      <c r="J2110" s="30">
        <v>1</v>
      </c>
      <c r="K2110" s="29" t="s">
        <v>2</v>
      </c>
      <c r="L2110" s="29" t="s">
        <v>2</v>
      </c>
      <c r="M2110" s="29" t="s">
        <v>2</v>
      </c>
      <c r="N2110" s="29" t="s">
        <v>3</v>
      </c>
      <c r="O2110" s="1"/>
      <c r="P2110" s="29" t="s">
        <v>4</v>
      </c>
      <c r="Q2110" s="29"/>
      <c r="R2110" s="85" t="s">
        <v>2</v>
      </c>
      <c r="S2110" s="85" t="s">
        <v>2</v>
      </c>
      <c r="T2110" s="117" t="str">
        <f t="shared" si="192"/>
        <v>ja</v>
      </c>
      <c r="U2110" s="117" t="str">
        <f t="shared" si="193"/>
        <v>ja</v>
      </c>
      <c r="V2110" s="142" t="s">
        <v>4611</v>
      </c>
      <c r="W2110" s="118">
        <f t="shared" si="194"/>
        <v>1</v>
      </c>
      <c r="X2110" s="117" t="str">
        <f t="shared" si="195"/>
        <v>OK</v>
      </c>
      <c r="Y2110" s="117" t="str">
        <f t="shared" si="196"/>
        <v>keine</v>
      </c>
      <c r="Z2110" s="117" t="str">
        <f t="shared" si="197"/>
        <v>OK</v>
      </c>
    </row>
    <row r="2111" spans="1:26" s="115" customFormat="1" ht="12.75" hidden="1" customHeight="1" x14ac:dyDescent="0.35">
      <c r="A2111" s="29" t="s">
        <v>4321</v>
      </c>
      <c r="B2111" s="1" t="s">
        <v>1847</v>
      </c>
      <c r="C2111" s="29" t="s">
        <v>2</v>
      </c>
      <c r="D2111" s="29" t="s">
        <v>2</v>
      </c>
      <c r="E2111" s="29" t="s">
        <v>2</v>
      </c>
      <c r="F2111" s="29" t="s">
        <v>2</v>
      </c>
      <c r="G2111" s="29" t="s">
        <v>2</v>
      </c>
      <c r="H2111" s="29" t="s">
        <v>3</v>
      </c>
      <c r="I2111" s="29" t="s">
        <v>2</v>
      </c>
      <c r="J2111" s="30" t="s">
        <v>2</v>
      </c>
      <c r="K2111" s="29" t="s">
        <v>2</v>
      </c>
      <c r="L2111" s="29" t="s">
        <v>2</v>
      </c>
      <c r="M2111" s="29" t="s">
        <v>2</v>
      </c>
      <c r="N2111" s="29" t="s">
        <v>2</v>
      </c>
      <c r="O2111" s="1" t="s">
        <v>2411</v>
      </c>
      <c r="P2111" s="29" t="s">
        <v>59</v>
      </c>
      <c r="Q2111" s="29"/>
      <c r="R2111" s="85" t="s">
        <v>2</v>
      </c>
      <c r="S2111" s="85" t="s">
        <v>2</v>
      </c>
      <c r="T2111" s="117" t="str">
        <f t="shared" si="192"/>
        <v>ja</v>
      </c>
      <c r="U2111" s="117" t="str">
        <f t="shared" si="193"/>
        <v>nein</v>
      </c>
      <c r="V2111" s="142" t="s">
        <v>2411</v>
      </c>
      <c r="W2111" s="118" t="str">
        <f t="shared" si="194"/>
        <v>nein</v>
      </c>
      <c r="X2111" s="117" t="str">
        <f t="shared" si="195"/>
        <v>OK</v>
      </c>
      <c r="Y2111" s="117" t="str">
        <f t="shared" si="196"/>
        <v>nicht FK (Vereins-RS)</v>
      </c>
      <c r="Z2111" s="117" t="str">
        <f t="shared" si="197"/>
        <v>OK</v>
      </c>
    </row>
    <row r="2112" spans="1:26" s="115" customFormat="1" ht="12.75" hidden="1" customHeight="1" x14ac:dyDescent="0.35">
      <c r="A2112" s="29" t="s">
        <v>31</v>
      </c>
      <c r="B2112" s="1" t="s">
        <v>30</v>
      </c>
      <c r="C2112" s="29" t="s">
        <v>3</v>
      </c>
      <c r="D2112" s="29" t="s">
        <v>3</v>
      </c>
      <c r="E2112" s="29" t="s">
        <v>2</v>
      </c>
      <c r="F2112" s="29" t="s">
        <v>2</v>
      </c>
      <c r="G2112" s="29" t="s">
        <v>2</v>
      </c>
      <c r="H2112" s="29" t="s">
        <v>2</v>
      </c>
      <c r="I2112" s="29" t="s">
        <v>3</v>
      </c>
      <c r="J2112" s="30">
        <v>4</v>
      </c>
      <c r="K2112" s="29" t="s">
        <v>2</v>
      </c>
      <c r="L2112" s="29" t="s">
        <v>2</v>
      </c>
      <c r="M2112" s="29" t="s">
        <v>2</v>
      </c>
      <c r="N2112" s="29" t="s">
        <v>3</v>
      </c>
      <c r="O2112" s="1" t="s">
        <v>2412</v>
      </c>
      <c r="P2112" s="29">
        <v>1195</v>
      </c>
      <c r="Q2112" s="29"/>
      <c r="R2112" s="85" t="s">
        <v>2</v>
      </c>
      <c r="S2112" s="85" t="s">
        <v>2</v>
      </c>
      <c r="T2112" s="117" t="str">
        <f t="shared" si="192"/>
        <v>ja</v>
      </c>
      <c r="U2112" s="117" t="str">
        <f t="shared" si="193"/>
        <v>ja</v>
      </c>
      <c r="V2112" s="142" t="s">
        <v>4580</v>
      </c>
      <c r="W2112" s="118">
        <f t="shared" si="194"/>
        <v>4</v>
      </c>
      <c r="X2112" s="117" t="str">
        <f t="shared" si="195"/>
        <v>OK</v>
      </c>
      <c r="Y2112" s="117">
        <f t="shared" si="196"/>
        <v>1195</v>
      </c>
      <c r="Z2112" s="117" t="str">
        <f t="shared" si="197"/>
        <v>OK</v>
      </c>
    </row>
    <row r="2113" spans="1:26" s="115" customFormat="1" ht="12.75" hidden="1" customHeight="1" x14ac:dyDescent="0.35">
      <c r="A2113" s="29" t="s">
        <v>33</v>
      </c>
      <c r="B2113" s="1" t="s">
        <v>32</v>
      </c>
      <c r="C2113" s="29" t="s">
        <v>3</v>
      </c>
      <c r="D2113" s="29" t="s">
        <v>3</v>
      </c>
      <c r="E2113" s="29" t="s">
        <v>2</v>
      </c>
      <c r="F2113" s="29" t="s">
        <v>2</v>
      </c>
      <c r="G2113" s="29" t="s">
        <v>2</v>
      </c>
      <c r="H2113" s="29" t="s">
        <v>2</v>
      </c>
      <c r="I2113" s="29" t="s">
        <v>3</v>
      </c>
      <c r="J2113" s="30">
        <v>4</v>
      </c>
      <c r="K2113" s="29" t="s">
        <v>2</v>
      </c>
      <c r="L2113" s="29" t="s">
        <v>2</v>
      </c>
      <c r="M2113" s="29" t="s">
        <v>2</v>
      </c>
      <c r="N2113" s="29" t="s">
        <v>3</v>
      </c>
      <c r="O2113" s="1" t="s">
        <v>2412</v>
      </c>
      <c r="P2113" s="29">
        <v>1195</v>
      </c>
      <c r="Q2113" s="29"/>
      <c r="R2113" s="85" t="s">
        <v>2</v>
      </c>
      <c r="S2113" s="85" t="s">
        <v>2</v>
      </c>
      <c r="T2113" s="117" t="str">
        <f t="shared" si="192"/>
        <v>ja</v>
      </c>
      <c r="U2113" s="117" t="str">
        <f t="shared" si="193"/>
        <v>ja</v>
      </c>
      <c r="V2113" s="142" t="s">
        <v>4580</v>
      </c>
      <c r="W2113" s="118">
        <f t="shared" si="194"/>
        <v>4</v>
      </c>
      <c r="X2113" s="117" t="str">
        <f t="shared" si="195"/>
        <v>OK</v>
      </c>
      <c r="Y2113" s="117">
        <f t="shared" si="196"/>
        <v>1195</v>
      </c>
      <c r="Z2113" s="117" t="str">
        <f t="shared" si="197"/>
        <v>OK</v>
      </c>
    </row>
    <row r="2114" spans="1:26" s="115" customFormat="1" ht="12.75" hidden="1" customHeight="1" x14ac:dyDescent="0.35">
      <c r="A2114" s="29" t="s">
        <v>4322</v>
      </c>
      <c r="B2114" s="1" t="s">
        <v>1733</v>
      </c>
      <c r="C2114" s="29" t="s">
        <v>3</v>
      </c>
      <c r="D2114" s="29" t="s">
        <v>3</v>
      </c>
      <c r="E2114" s="29" t="s">
        <v>2</v>
      </c>
      <c r="F2114" s="29" t="s">
        <v>2</v>
      </c>
      <c r="G2114" s="29" t="s">
        <v>2</v>
      </c>
      <c r="H2114" s="29" t="s">
        <v>2</v>
      </c>
      <c r="I2114" s="29" t="s">
        <v>3</v>
      </c>
      <c r="J2114" s="30">
        <v>1</v>
      </c>
      <c r="K2114" s="29" t="s">
        <v>2</v>
      </c>
      <c r="L2114" s="29" t="s">
        <v>2</v>
      </c>
      <c r="M2114" s="29" t="s">
        <v>2</v>
      </c>
      <c r="N2114" s="29" t="s">
        <v>3</v>
      </c>
      <c r="O2114" s="1"/>
      <c r="P2114" s="29" t="s">
        <v>4</v>
      </c>
      <c r="Q2114" s="29"/>
      <c r="R2114" s="85" t="s">
        <v>2</v>
      </c>
      <c r="S2114" s="85" t="s">
        <v>2</v>
      </c>
      <c r="T2114" s="117" t="str">
        <f t="shared" ref="T2114:T2177" si="198">IF(AND(C2114="nein",D2114="nein",E2114="nein",F2114="nein",G2114="nein",H2114="nein",I2114="nein",K2114="nein",L2114="nein",M2114="nein",N2114="nein"),"nein","ja")</f>
        <v>ja</v>
      </c>
      <c r="U2114" s="117" t="str">
        <f t="shared" ref="U2114:U2177" si="199">IF(OR(C2114="ja",D2114="ja",G2114="ja",A2114="8100"),"ja","nein")</f>
        <v>ja</v>
      </c>
      <c r="V2114" s="142" t="s">
        <v>4580</v>
      </c>
      <c r="W2114" s="118">
        <f t="shared" si="194"/>
        <v>1</v>
      </c>
      <c r="X2114" s="117" t="str">
        <f t="shared" si="195"/>
        <v>OK</v>
      </c>
      <c r="Y2114" s="117" t="str">
        <f t="shared" si="196"/>
        <v>keine</v>
      </c>
      <c r="Z2114" s="117" t="str">
        <f t="shared" si="197"/>
        <v>OK</v>
      </c>
    </row>
    <row r="2115" spans="1:26" s="115" customFormat="1" ht="12.75" hidden="1" customHeight="1" x14ac:dyDescent="0.35">
      <c r="A2115" s="29" t="s">
        <v>4323</v>
      </c>
      <c r="B2115" s="1" t="s">
        <v>843</v>
      </c>
      <c r="C2115" s="29" t="s">
        <v>3</v>
      </c>
      <c r="D2115" s="29" t="s">
        <v>3</v>
      </c>
      <c r="E2115" s="29" t="s">
        <v>2</v>
      </c>
      <c r="F2115" s="29" t="s">
        <v>2</v>
      </c>
      <c r="G2115" s="29" t="s">
        <v>2</v>
      </c>
      <c r="H2115" s="29" t="s">
        <v>2</v>
      </c>
      <c r="I2115" s="133" t="s">
        <v>3</v>
      </c>
      <c r="J2115" s="134">
        <v>1</v>
      </c>
      <c r="K2115" s="29" t="s">
        <v>2</v>
      </c>
      <c r="L2115" s="29" t="s">
        <v>2</v>
      </c>
      <c r="M2115" s="29" t="s">
        <v>2</v>
      </c>
      <c r="N2115" s="29" t="s">
        <v>3</v>
      </c>
      <c r="O2115" s="1"/>
      <c r="P2115" s="29" t="s">
        <v>4</v>
      </c>
      <c r="Q2115" s="29"/>
      <c r="R2115" s="85" t="s">
        <v>3</v>
      </c>
      <c r="S2115" s="85" t="s">
        <v>3</v>
      </c>
      <c r="T2115" s="117" t="str">
        <f t="shared" si="198"/>
        <v>ja</v>
      </c>
      <c r="U2115" s="117" t="str">
        <f t="shared" si="199"/>
        <v>ja</v>
      </c>
      <c r="V2115" s="142" t="s">
        <v>4582</v>
      </c>
      <c r="W2115" s="118">
        <f t="shared" ref="W2115:W2178" si="200">J2115</f>
        <v>1</v>
      </c>
      <c r="X2115" s="117" t="str">
        <f t="shared" ref="X2115:X2178" si="201">IF(J2115=W2115,"OK","NICHT OK!")</f>
        <v>OK</v>
      </c>
      <c r="Y2115" s="117" t="str">
        <f t="shared" ref="Y2115:Y2178" si="202">P2115</f>
        <v>keine</v>
      </c>
      <c r="Z2115" s="117" t="str">
        <f t="shared" ref="Z2115:Z2178" si="203">IF(P2115=Y2115,"OK","NICHT OK!")</f>
        <v>OK</v>
      </c>
    </row>
    <row r="2116" spans="1:26" s="115" customFormat="1" ht="12.75" hidden="1" customHeight="1" x14ac:dyDescent="0.35">
      <c r="A2116" s="29" t="s">
        <v>4324</v>
      </c>
      <c r="B2116" s="1" t="s">
        <v>894</v>
      </c>
      <c r="C2116" s="29" t="s">
        <v>3</v>
      </c>
      <c r="D2116" s="29" t="s">
        <v>3</v>
      </c>
      <c r="E2116" s="29" t="s">
        <v>2</v>
      </c>
      <c r="F2116" s="29" t="s">
        <v>2</v>
      </c>
      <c r="G2116" s="29" t="s">
        <v>2</v>
      </c>
      <c r="H2116" s="29" t="s">
        <v>2</v>
      </c>
      <c r="I2116" s="29" t="s">
        <v>3</v>
      </c>
      <c r="J2116" s="30">
        <v>1</v>
      </c>
      <c r="K2116" s="29" t="s">
        <v>2</v>
      </c>
      <c r="L2116" s="29" t="s">
        <v>2</v>
      </c>
      <c r="M2116" s="29" t="s">
        <v>2</v>
      </c>
      <c r="N2116" s="29" t="s">
        <v>3</v>
      </c>
      <c r="O2116" s="1"/>
      <c r="P2116" s="29" t="s">
        <v>4</v>
      </c>
      <c r="Q2116" s="29"/>
      <c r="R2116" s="85" t="s">
        <v>3</v>
      </c>
      <c r="S2116" s="85" t="s">
        <v>3</v>
      </c>
      <c r="T2116" s="117" t="str">
        <f t="shared" si="198"/>
        <v>ja</v>
      </c>
      <c r="U2116" s="117" t="str">
        <f t="shared" si="199"/>
        <v>ja</v>
      </c>
      <c r="V2116" s="142" t="s">
        <v>4580</v>
      </c>
      <c r="W2116" s="118">
        <f t="shared" si="200"/>
        <v>1</v>
      </c>
      <c r="X2116" s="117" t="str">
        <f t="shared" si="201"/>
        <v>OK</v>
      </c>
      <c r="Y2116" s="117" t="str">
        <f t="shared" si="202"/>
        <v>keine</v>
      </c>
      <c r="Z2116" s="117" t="str">
        <f t="shared" si="203"/>
        <v>OK</v>
      </c>
    </row>
    <row r="2117" spans="1:26" s="115" customFormat="1" ht="12.75" hidden="1" customHeight="1" x14ac:dyDescent="0.35">
      <c r="A2117" s="29" t="s">
        <v>18</v>
      </c>
      <c r="B2117" s="1" t="s">
        <v>17</v>
      </c>
      <c r="C2117" s="29" t="s">
        <v>3</v>
      </c>
      <c r="D2117" s="29" t="s">
        <v>3</v>
      </c>
      <c r="E2117" s="29" t="s">
        <v>2</v>
      </c>
      <c r="F2117" s="29" t="s">
        <v>2</v>
      </c>
      <c r="G2117" s="29" t="s">
        <v>2</v>
      </c>
      <c r="H2117" s="29" t="s">
        <v>2</v>
      </c>
      <c r="I2117" s="133" t="s">
        <v>3</v>
      </c>
      <c r="J2117" s="134">
        <v>1</v>
      </c>
      <c r="K2117" s="29" t="s">
        <v>2</v>
      </c>
      <c r="L2117" s="29" t="s">
        <v>2</v>
      </c>
      <c r="M2117" s="29" t="s">
        <v>2</v>
      </c>
      <c r="N2117" s="29" t="s">
        <v>3</v>
      </c>
      <c r="O2117" s="1"/>
      <c r="P2117" s="29" t="s">
        <v>4</v>
      </c>
      <c r="Q2117" s="29"/>
      <c r="R2117" s="85" t="s">
        <v>3</v>
      </c>
      <c r="S2117" s="85" t="s">
        <v>3</v>
      </c>
      <c r="T2117" s="117" t="str">
        <f t="shared" si="198"/>
        <v>ja</v>
      </c>
      <c r="U2117" s="117" t="str">
        <f t="shared" si="199"/>
        <v>ja</v>
      </c>
      <c r="V2117" s="142" t="s">
        <v>4573</v>
      </c>
      <c r="W2117" s="118">
        <f t="shared" si="200"/>
        <v>1</v>
      </c>
      <c r="X2117" s="117" t="str">
        <f t="shared" si="201"/>
        <v>OK</v>
      </c>
      <c r="Y2117" s="117" t="str">
        <f t="shared" si="202"/>
        <v>keine</v>
      </c>
      <c r="Z2117" s="117" t="str">
        <f t="shared" si="203"/>
        <v>OK</v>
      </c>
    </row>
    <row r="2118" spans="1:26" s="115" customFormat="1" ht="12.75" hidden="1" customHeight="1" x14ac:dyDescent="0.35">
      <c r="A2118" s="29" t="s">
        <v>4325</v>
      </c>
      <c r="B2118" s="1" t="s">
        <v>177</v>
      </c>
      <c r="C2118" s="29" t="s">
        <v>3</v>
      </c>
      <c r="D2118" s="29" t="s">
        <v>3</v>
      </c>
      <c r="E2118" s="29" t="s">
        <v>2</v>
      </c>
      <c r="F2118" s="29" t="s">
        <v>2</v>
      </c>
      <c r="G2118" s="29" t="s">
        <v>2</v>
      </c>
      <c r="H2118" s="29" t="s">
        <v>2</v>
      </c>
      <c r="I2118" s="133" t="s">
        <v>3</v>
      </c>
      <c r="J2118" s="134">
        <v>1</v>
      </c>
      <c r="K2118" s="29" t="s">
        <v>2</v>
      </c>
      <c r="L2118" s="29" t="s">
        <v>2</v>
      </c>
      <c r="M2118" s="29" t="s">
        <v>2</v>
      </c>
      <c r="N2118" s="29" t="s">
        <v>3</v>
      </c>
      <c r="O2118" s="1"/>
      <c r="P2118" s="29" t="s">
        <v>4</v>
      </c>
      <c r="Q2118" s="29"/>
      <c r="R2118" s="85" t="s">
        <v>3</v>
      </c>
      <c r="S2118" s="85" t="s">
        <v>3</v>
      </c>
      <c r="T2118" s="117" t="str">
        <f t="shared" si="198"/>
        <v>ja</v>
      </c>
      <c r="U2118" s="117" t="str">
        <f t="shared" si="199"/>
        <v>ja</v>
      </c>
      <c r="V2118" s="142" t="s">
        <v>4573</v>
      </c>
      <c r="W2118" s="118">
        <f t="shared" si="200"/>
        <v>1</v>
      </c>
      <c r="X2118" s="117" t="str">
        <f t="shared" si="201"/>
        <v>OK</v>
      </c>
      <c r="Y2118" s="117" t="str">
        <f t="shared" si="202"/>
        <v>keine</v>
      </c>
      <c r="Z2118" s="117" t="str">
        <f t="shared" si="203"/>
        <v>OK</v>
      </c>
    </row>
    <row r="2119" spans="1:26" s="115" customFormat="1" ht="12.75" hidden="1" customHeight="1" x14ac:dyDescent="0.35">
      <c r="A2119" s="29" t="s">
        <v>4326</v>
      </c>
      <c r="B2119" s="1" t="s">
        <v>1393</v>
      </c>
      <c r="C2119" s="29" t="s">
        <v>3</v>
      </c>
      <c r="D2119" s="29" t="s">
        <v>3</v>
      </c>
      <c r="E2119" s="29" t="s">
        <v>2</v>
      </c>
      <c r="F2119" s="29" t="s">
        <v>2</v>
      </c>
      <c r="G2119" s="29" t="s">
        <v>2</v>
      </c>
      <c r="H2119" s="29" t="s">
        <v>2</v>
      </c>
      <c r="I2119" s="133" t="s">
        <v>3</v>
      </c>
      <c r="J2119" s="134">
        <v>3</v>
      </c>
      <c r="K2119" s="29" t="s">
        <v>2</v>
      </c>
      <c r="L2119" s="29" t="s">
        <v>2</v>
      </c>
      <c r="M2119" s="29" t="s">
        <v>2</v>
      </c>
      <c r="N2119" s="29" t="s">
        <v>3</v>
      </c>
      <c r="O2119" s="1"/>
      <c r="P2119" s="29" t="s">
        <v>4</v>
      </c>
      <c r="Q2119" s="29"/>
      <c r="R2119" s="85" t="s">
        <v>2</v>
      </c>
      <c r="S2119" s="85" t="s">
        <v>2</v>
      </c>
      <c r="T2119" s="117" t="str">
        <f t="shared" si="198"/>
        <v>ja</v>
      </c>
      <c r="U2119" s="117" t="str">
        <f t="shared" si="199"/>
        <v>ja</v>
      </c>
      <c r="V2119" s="142" t="s">
        <v>4573</v>
      </c>
      <c r="W2119" s="118">
        <f t="shared" si="200"/>
        <v>3</v>
      </c>
      <c r="X2119" s="117" t="str">
        <f t="shared" si="201"/>
        <v>OK</v>
      </c>
      <c r="Y2119" s="117" t="str">
        <f t="shared" si="202"/>
        <v>keine</v>
      </c>
      <c r="Z2119" s="117" t="str">
        <f t="shared" si="203"/>
        <v>OK</v>
      </c>
    </row>
    <row r="2120" spans="1:26" s="115" customFormat="1" ht="12.75" hidden="1" customHeight="1" x14ac:dyDescent="0.35">
      <c r="A2120" s="29" t="s">
        <v>4327</v>
      </c>
      <c r="B2120" s="1" t="s">
        <v>2028</v>
      </c>
      <c r="C2120" s="29" t="s">
        <v>3</v>
      </c>
      <c r="D2120" s="29" t="s">
        <v>3</v>
      </c>
      <c r="E2120" s="29" t="s">
        <v>2</v>
      </c>
      <c r="F2120" s="29" t="s">
        <v>2</v>
      </c>
      <c r="G2120" s="29" t="s">
        <v>2</v>
      </c>
      <c r="H2120" s="29" t="s">
        <v>2</v>
      </c>
      <c r="I2120" s="133" t="s">
        <v>3</v>
      </c>
      <c r="J2120" s="134">
        <v>1</v>
      </c>
      <c r="K2120" s="29" t="s">
        <v>2</v>
      </c>
      <c r="L2120" s="29" t="s">
        <v>2</v>
      </c>
      <c r="M2120" s="29" t="s">
        <v>2</v>
      </c>
      <c r="N2120" s="29" t="s">
        <v>3</v>
      </c>
      <c r="O2120" s="1"/>
      <c r="P2120" s="29" t="s">
        <v>4</v>
      </c>
      <c r="Q2120" s="29"/>
      <c r="R2120" s="85" t="s">
        <v>3</v>
      </c>
      <c r="S2120" s="85" t="s">
        <v>3</v>
      </c>
      <c r="T2120" s="117" t="str">
        <f t="shared" si="198"/>
        <v>ja</v>
      </c>
      <c r="U2120" s="117" t="str">
        <f t="shared" si="199"/>
        <v>ja</v>
      </c>
      <c r="V2120" s="142" t="s">
        <v>4573</v>
      </c>
      <c r="W2120" s="118">
        <f t="shared" si="200"/>
        <v>1</v>
      </c>
      <c r="X2120" s="117" t="str">
        <f t="shared" si="201"/>
        <v>OK</v>
      </c>
      <c r="Y2120" s="117" t="str">
        <f t="shared" si="202"/>
        <v>keine</v>
      </c>
      <c r="Z2120" s="117" t="str">
        <f t="shared" si="203"/>
        <v>OK</v>
      </c>
    </row>
    <row r="2121" spans="1:26" s="115" customFormat="1" ht="12.75" hidden="1" customHeight="1" x14ac:dyDescent="0.35">
      <c r="A2121" s="29" t="s">
        <v>4328</v>
      </c>
      <c r="B2121" s="1" t="s">
        <v>1455</v>
      </c>
      <c r="C2121" s="29" t="s">
        <v>3</v>
      </c>
      <c r="D2121" s="29" t="s">
        <v>3</v>
      </c>
      <c r="E2121" s="29" t="s">
        <v>2</v>
      </c>
      <c r="F2121" s="29" t="s">
        <v>2</v>
      </c>
      <c r="G2121" s="29" t="s">
        <v>2</v>
      </c>
      <c r="H2121" s="29" t="s">
        <v>2</v>
      </c>
      <c r="I2121" s="133" t="s">
        <v>3</v>
      </c>
      <c r="J2121" s="134">
        <v>2</v>
      </c>
      <c r="K2121" s="29" t="s">
        <v>2</v>
      </c>
      <c r="L2121" s="29" t="s">
        <v>2</v>
      </c>
      <c r="M2121" s="29" t="s">
        <v>2</v>
      </c>
      <c r="N2121" s="29" t="s">
        <v>3</v>
      </c>
      <c r="O2121" s="1"/>
      <c r="P2121" s="29" t="s">
        <v>4</v>
      </c>
      <c r="Q2121" s="29"/>
      <c r="R2121" s="85" t="s">
        <v>2</v>
      </c>
      <c r="S2121" s="85" t="s">
        <v>2</v>
      </c>
      <c r="T2121" s="117" t="str">
        <f t="shared" si="198"/>
        <v>ja</v>
      </c>
      <c r="U2121" s="117" t="str">
        <f t="shared" si="199"/>
        <v>ja</v>
      </c>
      <c r="V2121" s="142" t="s">
        <v>4582</v>
      </c>
      <c r="W2121" s="118">
        <f t="shared" si="200"/>
        <v>2</v>
      </c>
      <c r="X2121" s="117" t="str">
        <f t="shared" si="201"/>
        <v>OK</v>
      </c>
      <c r="Y2121" s="117" t="str">
        <f t="shared" si="202"/>
        <v>keine</v>
      </c>
      <c r="Z2121" s="117" t="str">
        <f t="shared" si="203"/>
        <v>OK</v>
      </c>
    </row>
    <row r="2122" spans="1:26" s="115" customFormat="1" ht="12.75" hidden="1" customHeight="1" x14ac:dyDescent="0.35">
      <c r="A2122" s="29" t="s">
        <v>4329</v>
      </c>
      <c r="B2122" s="1" t="s">
        <v>889</v>
      </c>
      <c r="C2122" s="29" t="s">
        <v>3</v>
      </c>
      <c r="D2122" s="29" t="s">
        <v>3</v>
      </c>
      <c r="E2122" s="29" t="s">
        <v>2</v>
      </c>
      <c r="F2122" s="29" t="s">
        <v>2</v>
      </c>
      <c r="G2122" s="29" t="s">
        <v>2</v>
      </c>
      <c r="H2122" s="29" t="s">
        <v>2</v>
      </c>
      <c r="I2122" s="29" t="s">
        <v>3</v>
      </c>
      <c r="J2122" s="30">
        <v>1</v>
      </c>
      <c r="K2122" s="29" t="s">
        <v>2</v>
      </c>
      <c r="L2122" s="29" t="s">
        <v>2</v>
      </c>
      <c r="M2122" s="29" t="s">
        <v>2</v>
      </c>
      <c r="N2122" s="29" t="s">
        <v>3</v>
      </c>
      <c r="O2122" s="1"/>
      <c r="P2122" s="29" t="s">
        <v>4</v>
      </c>
      <c r="Q2122" s="29"/>
      <c r="R2122" s="85" t="s">
        <v>3</v>
      </c>
      <c r="S2122" s="85" t="s">
        <v>3</v>
      </c>
      <c r="T2122" s="117" t="str">
        <f t="shared" si="198"/>
        <v>ja</v>
      </c>
      <c r="U2122" s="117" t="str">
        <f t="shared" si="199"/>
        <v>ja</v>
      </c>
      <c r="V2122" s="142" t="s">
        <v>4580</v>
      </c>
      <c r="W2122" s="118">
        <f t="shared" si="200"/>
        <v>1</v>
      </c>
      <c r="X2122" s="117" t="str">
        <f t="shared" si="201"/>
        <v>OK</v>
      </c>
      <c r="Y2122" s="117" t="str">
        <f t="shared" si="202"/>
        <v>keine</v>
      </c>
      <c r="Z2122" s="117" t="str">
        <f t="shared" si="203"/>
        <v>OK</v>
      </c>
    </row>
    <row r="2123" spans="1:26" s="115" customFormat="1" ht="12.75" hidden="1" customHeight="1" x14ac:dyDescent="0.35">
      <c r="A2123" s="29" t="s">
        <v>4330</v>
      </c>
      <c r="B2123" s="1" t="s">
        <v>723</v>
      </c>
      <c r="C2123" s="29" t="s">
        <v>3</v>
      </c>
      <c r="D2123" s="29" t="s">
        <v>3</v>
      </c>
      <c r="E2123" s="29" t="s">
        <v>2</v>
      </c>
      <c r="F2123" s="29" t="s">
        <v>2</v>
      </c>
      <c r="G2123" s="29" t="s">
        <v>2</v>
      </c>
      <c r="H2123" s="29" t="s">
        <v>2</v>
      </c>
      <c r="I2123" s="29" t="s">
        <v>3</v>
      </c>
      <c r="J2123" s="30">
        <v>1</v>
      </c>
      <c r="K2123" s="29" t="s">
        <v>2</v>
      </c>
      <c r="L2123" s="29" t="s">
        <v>2</v>
      </c>
      <c r="M2123" s="29" t="s">
        <v>2</v>
      </c>
      <c r="N2123" s="29" t="s">
        <v>3</v>
      </c>
      <c r="O2123" s="1"/>
      <c r="P2123" s="29" t="s">
        <v>4</v>
      </c>
      <c r="Q2123" s="29"/>
      <c r="R2123" s="85" t="s">
        <v>2</v>
      </c>
      <c r="S2123" s="85" t="s">
        <v>2</v>
      </c>
      <c r="T2123" s="117" t="str">
        <f t="shared" si="198"/>
        <v>ja</v>
      </c>
      <c r="U2123" s="117" t="str">
        <f t="shared" si="199"/>
        <v>ja</v>
      </c>
      <c r="V2123" s="142" t="s">
        <v>4598</v>
      </c>
      <c r="W2123" s="118">
        <f t="shared" si="200"/>
        <v>1</v>
      </c>
      <c r="X2123" s="117" t="str">
        <f t="shared" si="201"/>
        <v>OK</v>
      </c>
      <c r="Y2123" s="117" t="str">
        <f t="shared" si="202"/>
        <v>keine</v>
      </c>
      <c r="Z2123" s="117" t="str">
        <f t="shared" si="203"/>
        <v>OK</v>
      </c>
    </row>
    <row r="2124" spans="1:26" s="115" customFormat="1" ht="12.75" hidden="1" customHeight="1" x14ac:dyDescent="0.35">
      <c r="A2124" s="29" t="s">
        <v>4331</v>
      </c>
      <c r="B2124" s="1" t="s">
        <v>1296</v>
      </c>
      <c r="C2124" s="29" t="s">
        <v>3</v>
      </c>
      <c r="D2124" s="29" t="s">
        <v>3</v>
      </c>
      <c r="E2124" s="29" t="s">
        <v>2</v>
      </c>
      <c r="F2124" s="29" t="s">
        <v>2</v>
      </c>
      <c r="G2124" s="29" t="s">
        <v>2</v>
      </c>
      <c r="H2124" s="29" t="s">
        <v>2</v>
      </c>
      <c r="I2124" s="29" t="s">
        <v>3</v>
      </c>
      <c r="J2124" s="30">
        <v>2</v>
      </c>
      <c r="K2124" s="29" t="s">
        <v>2</v>
      </c>
      <c r="L2124" s="29" t="s">
        <v>2</v>
      </c>
      <c r="M2124" s="29" t="s">
        <v>2</v>
      </c>
      <c r="N2124" s="29" t="s">
        <v>3</v>
      </c>
      <c r="O2124" s="1"/>
      <c r="P2124" s="29" t="s">
        <v>4</v>
      </c>
      <c r="Q2124" s="29"/>
      <c r="R2124" s="85" t="s">
        <v>2</v>
      </c>
      <c r="S2124" s="85" t="s">
        <v>2</v>
      </c>
      <c r="T2124" s="117" t="str">
        <f t="shared" si="198"/>
        <v>ja</v>
      </c>
      <c r="U2124" s="117" t="str">
        <f t="shared" si="199"/>
        <v>ja</v>
      </c>
      <c r="V2124" s="142" t="s">
        <v>4577</v>
      </c>
      <c r="W2124" s="118">
        <f t="shared" si="200"/>
        <v>2</v>
      </c>
      <c r="X2124" s="117" t="str">
        <f t="shared" si="201"/>
        <v>OK</v>
      </c>
      <c r="Y2124" s="117" t="str">
        <f t="shared" si="202"/>
        <v>keine</v>
      </c>
      <c r="Z2124" s="117" t="str">
        <f t="shared" si="203"/>
        <v>OK</v>
      </c>
    </row>
    <row r="2125" spans="1:26" s="115" customFormat="1" ht="12.75" hidden="1" customHeight="1" x14ac:dyDescent="0.35">
      <c r="A2125" s="29" t="s">
        <v>4332</v>
      </c>
      <c r="B2125" s="1" t="s">
        <v>688</v>
      </c>
      <c r="C2125" s="29" t="s">
        <v>3</v>
      </c>
      <c r="D2125" s="29" t="s">
        <v>3</v>
      </c>
      <c r="E2125" s="29" t="s">
        <v>2</v>
      </c>
      <c r="F2125" s="29" t="s">
        <v>2</v>
      </c>
      <c r="G2125" s="29" t="s">
        <v>2</v>
      </c>
      <c r="H2125" s="29" t="s">
        <v>2</v>
      </c>
      <c r="I2125" s="133" t="s">
        <v>3</v>
      </c>
      <c r="J2125" s="134">
        <v>3</v>
      </c>
      <c r="K2125" s="29" t="s">
        <v>2</v>
      </c>
      <c r="L2125" s="29" t="s">
        <v>2</v>
      </c>
      <c r="M2125" s="29" t="s">
        <v>2</v>
      </c>
      <c r="N2125" s="29" t="s">
        <v>3</v>
      </c>
      <c r="O2125" s="1"/>
      <c r="P2125" s="29" t="s">
        <v>57</v>
      </c>
      <c r="Q2125" s="29"/>
      <c r="R2125" s="85" t="s">
        <v>2</v>
      </c>
      <c r="S2125" s="85" t="s">
        <v>2</v>
      </c>
      <c r="T2125" s="117" t="str">
        <f t="shared" si="198"/>
        <v>ja</v>
      </c>
      <c r="U2125" s="117" t="str">
        <f t="shared" si="199"/>
        <v>ja</v>
      </c>
      <c r="V2125" s="142" t="s">
        <v>4602</v>
      </c>
      <c r="W2125" s="118">
        <f t="shared" si="200"/>
        <v>3</v>
      </c>
      <c r="X2125" s="117" t="str">
        <f t="shared" si="201"/>
        <v>OK</v>
      </c>
      <c r="Y2125" s="117" t="str">
        <f t="shared" si="202"/>
        <v>1193/1207</v>
      </c>
      <c r="Z2125" s="117" t="str">
        <f t="shared" si="203"/>
        <v>OK</v>
      </c>
    </row>
    <row r="2126" spans="1:26" s="115" customFormat="1" ht="12.75" hidden="1" customHeight="1" x14ac:dyDescent="0.35">
      <c r="A2126" s="29" t="s">
        <v>4333</v>
      </c>
      <c r="B2126" s="1" t="s">
        <v>445</v>
      </c>
      <c r="C2126" s="29" t="s">
        <v>3</v>
      </c>
      <c r="D2126" s="29" t="s">
        <v>3</v>
      </c>
      <c r="E2126" s="29" t="s">
        <v>2</v>
      </c>
      <c r="F2126" s="29" t="s">
        <v>2</v>
      </c>
      <c r="G2126" s="29" t="s">
        <v>2</v>
      </c>
      <c r="H2126" s="29" t="s">
        <v>2</v>
      </c>
      <c r="I2126" s="29" t="s">
        <v>3</v>
      </c>
      <c r="J2126" s="30">
        <v>2</v>
      </c>
      <c r="K2126" s="29" t="s">
        <v>2</v>
      </c>
      <c r="L2126" s="29" t="s">
        <v>2</v>
      </c>
      <c r="M2126" s="29" t="s">
        <v>2</v>
      </c>
      <c r="N2126" s="29" t="s">
        <v>3</v>
      </c>
      <c r="O2126" s="1" t="s">
        <v>2412</v>
      </c>
      <c r="P2126" s="29" t="s">
        <v>57</v>
      </c>
      <c r="Q2126" s="29"/>
      <c r="R2126" s="85" t="s">
        <v>2</v>
      </c>
      <c r="S2126" s="85" t="s">
        <v>2</v>
      </c>
      <c r="T2126" s="117" t="str">
        <f t="shared" si="198"/>
        <v>ja</v>
      </c>
      <c r="U2126" s="117" t="str">
        <f t="shared" si="199"/>
        <v>ja</v>
      </c>
      <c r="V2126" s="142" t="s">
        <v>4574</v>
      </c>
      <c r="W2126" s="118">
        <f t="shared" si="200"/>
        <v>2</v>
      </c>
      <c r="X2126" s="117" t="str">
        <f t="shared" si="201"/>
        <v>OK</v>
      </c>
      <c r="Y2126" s="117" t="str">
        <f t="shared" si="202"/>
        <v>1193/1207</v>
      </c>
      <c r="Z2126" s="117" t="str">
        <f t="shared" si="203"/>
        <v>OK</v>
      </c>
    </row>
    <row r="2127" spans="1:26" s="115" customFormat="1" ht="12.75" hidden="1" customHeight="1" x14ac:dyDescent="0.35">
      <c r="A2127" s="29" t="s">
        <v>4334</v>
      </c>
      <c r="B2127" s="1" t="s">
        <v>1343</v>
      </c>
      <c r="C2127" s="29" t="s">
        <v>3</v>
      </c>
      <c r="D2127" s="29" t="s">
        <v>3</v>
      </c>
      <c r="E2127" s="29" t="s">
        <v>2</v>
      </c>
      <c r="F2127" s="29" t="s">
        <v>2</v>
      </c>
      <c r="G2127" s="29" t="s">
        <v>2</v>
      </c>
      <c r="H2127" s="29" t="s">
        <v>2</v>
      </c>
      <c r="I2127" s="29" t="s">
        <v>3</v>
      </c>
      <c r="J2127" s="30">
        <v>1</v>
      </c>
      <c r="K2127" s="29" t="s">
        <v>2</v>
      </c>
      <c r="L2127" s="29" t="s">
        <v>2</v>
      </c>
      <c r="M2127" s="29" t="s">
        <v>2</v>
      </c>
      <c r="N2127" s="29" t="s">
        <v>3</v>
      </c>
      <c r="O2127" s="1"/>
      <c r="P2127" s="29" t="s">
        <v>4</v>
      </c>
      <c r="Q2127" s="29"/>
      <c r="R2127" s="85" t="s">
        <v>3</v>
      </c>
      <c r="S2127" s="85" t="s">
        <v>3</v>
      </c>
      <c r="T2127" s="117" t="str">
        <f t="shared" si="198"/>
        <v>ja</v>
      </c>
      <c r="U2127" s="117" t="str">
        <f t="shared" si="199"/>
        <v>ja</v>
      </c>
      <c r="V2127" s="142" t="s">
        <v>4580</v>
      </c>
      <c r="W2127" s="118">
        <f t="shared" si="200"/>
        <v>1</v>
      </c>
      <c r="X2127" s="117" t="str">
        <f t="shared" si="201"/>
        <v>OK</v>
      </c>
      <c r="Y2127" s="117" t="str">
        <f t="shared" si="202"/>
        <v>keine</v>
      </c>
      <c r="Z2127" s="117" t="str">
        <f t="shared" si="203"/>
        <v>OK</v>
      </c>
    </row>
    <row r="2128" spans="1:26" s="115" customFormat="1" ht="12.75" hidden="1" customHeight="1" x14ac:dyDescent="0.35">
      <c r="A2128" s="29" t="s">
        <v>4335</v>
      </c>
      <c r="B2128" s="1" t="s">
        <v>1848</v>
      </c>
      <c r="C2128" s="29" t="s">
        <v>2</v>
      </c>
      <c r="D2128" s="29" t="s">
        <v>2</v>
      </c>
      <c r="E2128" s="29" t="s">
        <v>2</v>
      </c>
      <c r="F2128" s="29" t="s">
        <v>2</v>
      </c>
      <c r="G2128" s="29" t="s">
        <v>2</v>
      </c>
      <c r="H2128" s="29" t="s">
        <v>3</v>
      </c>
      <c r="I2128" s="29" t="s">
        <v>2</v>
      </c>
      <c r="J2128" s="30" t="s">
        <v>2</v>
      </c>
      <c r="K2128" s="29" t="s">
        <v>2</v>
      </c>
      <c r="L2128" s="29" t="s">
        <v>2</v>
      </c>
      <c r="M2128" s="29" t="s">
        <v>2</v>
      </c>
      <c r="N2128" s="29" t="s">
        <v>2</v>
      </c>
      <c r="O2128" s="1" t="s">
        <v>2411</v>
      </c>
      <c r="P2128" s="29" t="s">
        <v>59</v>
      </c>
      <c r="Q2128" s="29"/>
      <c r="R2128" s="85" t="s">
        <v>2</v>
      </c>
      <c r="S2128" s="85" t="s">
        <v>2</v>
      </c>
      <c r="T2128" s="117" t="str">
        <f t="shared" si="198"/>
        <v>ja</v>
      </c>
      <c r="U2128" s="117" t="str">
        <f t="shared" si="199"/>
        <v>nein</v>
      </c>
      <c r="V2128" s="142" t="s">
        <v>2411</v>
      </c>
      <c r="W2128" s="118" t="str">
        <f t="shared" si="200"/>
        <v>nein</v>
      </c>
      <c r="X2128" s="117" t="str">
        <f t="shared" si="201"/>
        <v>OK</v>
      </c>
      <c r="Y2128" s="117" t="str">
        <f t="shared" si="202"/>
        <v>nicht FK (Vereins-RS)</v>
      </c>
      <c r="Z2128" s="117" t="str">
        <f t="shared" si="203"/>
        <v>OK</v>
      </c>
    </row>
    <row r="2129" spans="1:26" s="115" customFormat="1" ht="12.75" hidden="1" customHeight="1" x14ac:dyDescent="0.35">
      <c r="A2129" s="29" t="s">
        <v>4336</v>
      </c>
      <c r="B2129" s="1" t="s">
        <v>689</v>
      </c>
      <c r="C2129" s="29" t="s">
        <v>3</v>
      </c>
      <c r="D2129" s="29" t="s">
        <v>3</v>
      </c>
      <c r="E2129" s="29" t="s">
        <v>2</v>
      </c>
      <c r="F2129" s="29" t="s">
        <v>2</v>
      </c>
      <c r="G2129" s="29" t="s">
        <v>2</v>
      </c>
      <c r="H2129" s="29" t="s">
        <v>2</v>
      </c>
      <c r="I2129" s="133" t="s">
        <v>3</v>
      </c>
      <c r="J2129" s="134">
        <v>3</v>
      </c>
      <c r="K2129" s="29" t="s">
        <v>2</v>
      </c>
      <c r="L2129" s="29" t="s">
        <v>2</v>
      </c>
      <c r="M2129" s="29" t="s">
        <v>2</v>
      </c>
      <c r="N2129" s="29" t="s">
        <v>3</v>
      </c>
      <c r="O2129" s="1"/>
      <c r="P2129" s="29" t="s">
        <v>57</v>
      </c>
      <c r="Q2129" s="29"/>
      <c r="R2129" s="85" t="s">
        <v>2</v>
      </c>
      <c r="S2129" s="85" t="s">
        <v>2</v>
      </c>
      <c r="T2129" s="117" t="str">
        <f t="shared" si="198"/>
        <v>ja</v>
      </c>
      <c r="U2129" s="117" t="str">
        <f t="shared" si="199"/>
        <v>ja</v>
      </c>
      <c r="V2129" s="142" t="s">
        <v>4602</v>
      </c>
      <c r="W2129" s="118">
        <f t="shared" si="200"/>
        <v>3</v>
      </c>
      <c r="X2129" s="117" t="str">
        <f t="shared" si="201"/>
        <v>OK</v>
      </c>
      <c r="Y2129" s="117" t="str">
        <f t="shared" si="202"/>
        <v>1193/1207</v>
      </c>
      <c r="Z2129" s="117" t="str">
        <f t="shared" si="203"/>
        <v>OK</v>
      </c>
    </row>
    <row r="2130" spans="1:26" s="115" customFormat="1" ht="12.75" hidden="1" customHeight="1" x14ac:dyDescent="0.35">
      <c r="A2130" s="29" t="s">
        <v>4337</v>
      </c>
      <c r="B2130" s="1" t="s">
        <v>690</v>
      </c>
      <c r="C2130" s="29" t="s">
        <v>3</v>
      </c>
      <c r="D2130" s="29" t="s">
        <v>3</v>
      </c>
      <c r="E2130" s="29" t="s">
        <v>2</v>
      </c>
      <c r="F2130" s="29" t="s">
        <v>2</v>
      </c>
      <c r="G2130" s="29" t="s">
        <v>2</v>
      </c>
      <c r="H2130" s="29" t="s">
        <v>2</v>
      </c>
      <c r="I2130" s="133" t="s">
        <v>3</v>
      </c>
      <c r="J2130" s="134">
        <v>3</v>
      </c>
      <c r="K2130" s="29" t="s">
        <v>2</v>
      </c>
      <c r="L2130" s="29" t="s">
        <v>2</v>
      </c>
      <c r="M2130" s="29" t="s">
        <v>2</v>
      </c>
      <c r="N2130" s="29" t="s">
        <v>3</v>
      </c>
      <c r="O2130" s="1"/>
      <c r="P2130" s="29" t="s">
        <v>57</v>
      </c>
      <c r="Q2130" s="29"/>
      <c r="R2130" s="85" t="s">
        <v>2</v>
      </c>
      <c r="S2130" s="85" t="s">
        <v>2</v>
      </c>
      <c r="T2130" s="117" t="str">
        <f t="shared" si="198"/>
        <v>ja</v>
      </c>
      <c r="U2130" s="117" t="str">
        <f t="shared" si="199"/>
        <v>ja</v>
      </c>
      <c r="V2130" s="142" t="s">
        <v>4602</v>
      </c>
      <c r="W2130" s="118">
        <f t="shared" si="200"/>
        <v>3</v>
      </c>
      <c r="X2130" s="117" t="str">
        <f t="shared" si="201"/>
        <v>OK</v>
      </c>
      <c r="Y2130" s="117" t="str">
        <f t="shared" si="202"/>
        <v>1193/1207</v>
      </c>
      <c r="Z2130" s="117" t="str">
        <f t="shared" si="203"/>
        <v>OK</v>
      </c>
    </row>
    <row r="2131" spans="1:26" s="115" customFormat="1" ht="12.75" hidden="1" customHeight="1" x14ac:dyDescent="0.35">
      <c r="A2131" s="29" t="s">
        <v>4338</v>
      </c>
      <c r="B2131" s="1" t="s">
        <v>1613</v>
      </c>
      <c r="C2131" s="29" t="s">
        <v>3</v>
      </c>
      <c r="D2131" s="29" t="s">
        <v>3</v>
      </c>
      <c r="E2131" s="29" t="s">
        <v>2</v>
      </c>
      <c r="F2131" s="29" t="s">
        <v>2</v>
      </c>
      <c r="G2131" s="29" t="s">
        <v>2</v>
      </c>
      <c r="H2131" s="29" t="s">
        <v>2</v>
      </c>
      <c r="I2131" s="29" t="s">
        <v>3</v>
      </c>
      <c r="J2131" s="30">
        <v>1</v>
      </c>
      <c r="K2131" s="29" t="s">
        <v>2</v>
      </c>
      <c r="L2131" s="29" t="s">
        <v>2</v>
      </c>
      <c r="M2131" s="29" t="s">
        <v>2</v>
      </c>
      <c r="N2131" s="29" t="s">
        <v>3</v>
      </c>
      <c r="O2131" s="1"/>
      <c r="P2131" s="29" t="s">
        <v>4</v>
      </c>
      <c r="Q2131" s="29"/>
      <c r="R2131" s="85" t="s">
        <v>2</v>
      </c>
      <c r="S2131" s="85" t="s">
        <v>2</v>
      </c>
      <c r="T2131" s="117" t="str">
        <f t="shared" si="198"/>
        <v>ja</v>
      </c>
      <c r="U2131" s="117" t="str">
        <f t="shared" si="199"/>
        <v>ja</v>
      </c>
      <c r="V2131" s="142" t="s">
        <v>4577</v>
      </c>
      <c r="W2131" s="118">
        <f t="shared" si="200"/>
        <v>1</v>
      </c>
      <c r="X2131" s="117" t="str">
        <f t="shared" si="201"/>
        <v>OK</v>
      </c>
      <c r="Y2131" s="117" t="str">
        <f t="shared" si="202"/>
        <v>keine</v>
      </c>
      <c r="Z2131" s="117" t="str">
        <f t="shared" si="203"/>
        <v>OK</v>
      </c>
    </row>
    <row r="2132" spans="1:26" s="115" customFormat="1" ht="12.75" hidden="1" customHeight="1" x14ac:dyDescent="0.35">
      <c r="A2132" s="29" t="s">
        <v>4339</v>
      </c>
      <c r="B2132" s="1" t="s">
        <v>287</v>
      </c>
      <c r="C2132" s="29" t="s">
        <v>3</v>
      </c>
      <c r="D2132" s="29" t="s">
        <v>3</v>
      </c>
      <c r="E2132" s="29" t="s">
        <v>2</v>
      </c>
      <c r="F2132" s="29" t="s">
        <v>2</v>
      </c>
      <c r="G2132" s="29" t="s">
        <v>2</v>
      </c>
      <c r="H2132" s="29" t="s">
        <v>2</v>
      </c>
      <c r="I2132" s="29" t="s">
        <v>3</v>
      </c>
      <c r="J2132" s="30">
        <v>1</v>
      </c>
      <c r="K2132" s="29" t="s">
        <v>2</v>
      </c>
      <c r="L2132" s="29" t="s">
        <v>2</v>
      </c>
      <c r="M2132" s="29" t="s">
        <v>2</v>
      </c>
      <c r="N2132" s="29" t="s">
        <v>3</v>
      </c>
      <c r="O2132" s="1"/>
      <c r="P2132" s="29" t="s">
        <v>4</v>
      </c>
      <c r="Q2132" s="29"/>
      <c r="R2132" s="85" t="s">
        <v>2</v>
      </c>
      <c r="S2132" s="85" t="s">
        <v>2</v>
      </c>
      <c r="T2132" s="117" t="str">
        <f t="shared" si="198"/>
        <v>ja</v>
      </c>
      <c r="U2132" s="117" t="str">
        <f t="shared" si="199"/>
        <v>ja</v>
      </c>
      <c r="V2132" s="142" t="s">
        <v>4608</v>
      </c>
      <c r="W2132" s="118">
        <f t="shared" si="200"/>
        <v>1</v>
      </c>
      <c r="X2132" s="117" t="str">
        <f t="shared" si="201"/>
        <v>OK</v>
      </c>
      <c r="Y2132" s="117" t="str">
        <f t="shared" si="202"/>
        <v>keine</v>
      </c>
      <c r="Z2132" s="117" t="str">
        <f t="shared" si="203"/>
        <v>OK</v>
      </c>
    </row>
    <row r="2133" spans="1:26" s="115" customFormat="1" ht="12.75" hidden="1" customHeight="1" x14ac:dyDescent="0.35">
      <c r="A2133" s="29" t="s">
        <v>4340</v>
      </c>
      <c r="B2133" s="1" t="s">
        <v>1627</v>
      </c>
      <c r="C2133" s="29" t="s">
        <v>3</v>
      </c>
      <c r="D2133" s="29" t="s">
        <v>3</v>
      </c>
      <c r="E2133" s="29" t="s">
        <v>2</v>
      </c>
      <c r="F2133" s="29" t="s">
        <v>2</v>
      </c>
      <c r="G2133" s="29" t="s">
        <v>2</v>
      </c>
      <c r="H2133" s="29" t="s">
        <v>2</v>
      </c>
      <c r="I2133" s="29" t="s">
        <v>3</v>
      </c>
      <c r="J2133" s="30">
        <v>1</v>
      </c>
      <c r="K2133" s="29" t="s">
        <v>2</v>
      </c>
      <c r="L2133" s="29" t="s">
        <v>2</v>
      </c>
      <c r="M2133" s="29" t="s">
        <v>2</v>
      </c>
      <c r="N2133" s="29" t="s">
        <v>3</v>
      </c>
      <c r="O2133" s="1"/>
      <c r="P2133" s="29" t="s">
        <v>4</v>
      </c>
      <c r="Q2133" s="29"/>
      <c r="R2133" s="85" t="s">
        <v>2</v>
      </c>
      <c r="S2133" s="85" t="s">
        <v>2</v>
      </c>
      <c r="T2133" s="117" t="str">
        <f t="shared" si="198"/>
        <v>ja</v>
      </c>
      <c r="U2133" s="117" t="str">
        <f t="shared" si="199"/>
        <v>ja</v>
      </c>
      <c r="V2133" s="142" t="s">
        <v>4585</v>
      </c>
      <c r="W2133" s="118">
        <f t="shared" si="200"/>
        <v>1</v>
      </c>
      <c r="X2133" s="117" t="str">
        <f t="shared" si="201"/>
        <v>OK</v>
      </c>
      <c r="Y2133" s="117" t="str">
        <f t="shared" si="202"/>
        <v>keine</v>
      </c>
      <c r="Z2133" s="117" t="str">
        <f t="shared" si="203"/>
        <v>OK</v>
      </c>
    </row>
    <row r="2134" spans="1:26" s="115" customFormat="1" ht="12.75" hidden="1" customHeight="1" x14ac:dyDescent="0.35">
      <c r="A2134" s="29" t="s">
        <v>4341</v>
      </c>
      <c r="B2134" s="1" t="s">
        <v>1181</v>
      </c>
      <c r="C2134" s="29" t="s">
        <v>3</v>
      </c>
      <c r="D2134" s="29" t="s">
        <v>3</v>
      </c>
      <c r="E2134" s="29" t="s">
        <v>2</v>
      </c>
      <c r="F2134" s="29" t="s">
        <v>2</v>
      </c>
      <c r="G2134" s="29" t="s">
        <v>2</v>
      </c>
      <c r="H2134" s="29" t="s">
        <v>2</v>
      </c>
      <c r="I2134" s="29" t="s">
        <v>3</v>
      </c>
      <c r="J2134" s="30">
        <v>1</v>
      </c>
      <c r="K2134" s="29" t="s">
        <v>2</v>
      </c>
      <c r="L2134" s="29" t="s">
        <v>2</v>
      </c>
      <c r="M2134" s="29" t="s">
        <v>2</v>
      </c>
      <c r="N2134" s="29" t="s">
        <v>3</v>
      </c>
      <c r="O2134" s="1"/>
      <c r="P2134" s="29" t="s">
        <v>4</v>
      </c>
      <c r="Q2134" s="29"/>
      <c r="R2134" s="85" t="s">
        <v>2</v>
      </c>
      <c r="S2134" s="85" t="s">
        <v>2</v>
      </c>
      <c r="T2134" s="117" t="str">
        <f t="shared" si="198"/>
        <v>ja</v>
      </c>
      <c r="U2134" s="117" t="str">
        <f t="shared" si="199"/>
        <v>ja</v>
      </c>
      <c r="V2134" s="142" t="s">
        <v>4611</v>
      </c>
      <c r="W2134" s="118">
        <f t="shared" si="200"/>
        <v>1</v>
      </c>
      <c r="X2134" s="117" t="str">
        <f t="shared" si="201"/>
        <v>OK</v>
      </c>
      <c r="Y2134" s="117" t="str">
        <f t="shared" si="202"/>
        <v>keine</v>
      </c>
      <c r="Z2134" s="117" t="str">
        <f t="shared" si="203"/>
        <v>OK</v>
      </c>
    </row>
    <row r="2135" spans="1:26" s="115" customFormat="1" ht="12.75" hidden="1" customHeight="1" x14ac:dyDescent="0.35">
      <c r="A2135" s="29" t="s">
        <v>4342</v>
      </c>
      <c r="B2135" s="1" t="s">
        <v>1149</v>
      </c>
      <c r="C2135" s="29" t="s">
        <v>3</v>
      </c>
      <c r="D2135" s="29" t="s">
        <v>3</v>
      </c>
      <c r="E2135" s="29" t="s">
        <v>2</v>
      </c>
      <c r="F2135" s="29" t="s">
        <v>2</v>
      </c>
      <c r="G2135" s="29" t="s">
        <v>2</v>
      </c>
      <c r="H2135" s="29" t="s">
        <v>2</v>
      </c>
      <c r="I2135" s="29" t="s">
        <v>3</v>
      </c>
      <c r="J2135" s="30">
        <v>1</v>
      </c>
      <c r="K2135" s="29" t="s">
        <v>2</v>
      </c>
      <c r="L2135" s="29" t="s">
        <v>2</v>
      </c>
      <c r="M2135" s="29" t="s">
        <v>2</v>
      </c>
      <c r="N2135" s="29" t="s">
        <v>3</v>
      </c>
      <c r="O2135" s="1"/>
      <c r="P2135" s="29" t="s">
        <v>4</v>
      </c>
      <c r="Q2135" s="29"/>
      <c r="R2135" s="85" t="s">
        <v>3</v>
      </c>
      <c r="S2135" s="85" t="s">
        <v>3</v>
      </c>
      <c r="T2135" s="117" t="str">
        <f t="shared" si="198"/>
        <v>ja</v>
      </c>
      <c r="U2135" s="117" t="str">
        <f t="shared" si="199"/>
        <v>ja</v>
      </c>
      <c r="V2135" s="142" t="s">
        <v>4597</v>
      </c>
      <c r="W2135" s="118">
        <f t="shared" si="200"/>
        <v>1</v>
      </c>
      <c r="X2135" s="117" t="str">
        <f t="shared" si="201"/>
        <v>OK</v>
      </c>
      <c r="Y2135" s="117" t="str">
        <f t="shared" si="202"/>
        <v>keine</v>
      </c>
      <c r="Z2135" s="117" t="str">
        <f t="shared" si="203"/>
        <v>OK</v>
      </c>
    </row>
    <row r="2136" spans="1:26" s="115" customFormat="1" ht="12.75" hidden="1" customHeight="1" x14ac:dyDescent="0.35">
      <c r="A2136" s="29" t="s">
        <v>4343</v>
      </c>
      <c r="B2136" s="1" t="s">
        <v>1608</v>
      </c>
      <c r="C2136" s="29" t="s">
        <v>3</v>
      </c>
      <c r="D2136" s="29" t="s">
        <v>3</v>
      </c>
      <c r="E2136" s="29" t="s">
        <v>2</v>
      </c>
      <c r="F2136" s="29" t="s">
        <v>2</v>
      </c>
      <c r="G2136" s="29" t="s">
        <v>2</v>
      </c>
      <c r="H2136" s="29" t="s">
        <v>2</v>
      </c>
      <c r="I2136" s="29" t="s">
        <v>3</v>
      </c>
      <c r="J2136" s="30">
        <v>2</v>
      </c>
      <c r="K2136" s="29" t="s">
        <v>2</v>
      </c>
      <c r="L2136" s="29" t="s">
        <v>2</v>
      </c>
      <c r="M2136" s="29" t="s">
        <v>2</v>
      </c>
      <c r="N2136" s="29" t="s">
        <v>3</v>
      </c>
      <c r="O2136" s="1"/>
      <c r="P2136" s="29" t="s">
        <v>4</v>
      </c>
      <c r="Q2136" s="29"/>
      <c r="R2136" s="85" t="s">
        <v>3</v>
      </c>
      <c r="S2136" s="85" t="s">
        <v>3</v>
      </c>
      <c r="T2136" s="117" t="str">
        <f t="shared" si="198"/>
        <v>ja</v>
      </c>
      <c r="U2136" s="117" t="str">
        <f t="shared" si="199"/>
        <v>ja</v>
      </c>
      <c r="V2136" s="142" t="s">
        <v>4581</v>
      </c>
      <c r="W2136" s="118">
        <f t="shared" si="200"/>
        <v>2</v>
      </c>
      <c r="X2136" s="117" t="str">
        <f t="shared" si="201"/>
        <v>OK</v>
      </c>
      <c r="Y2136" s="117" t="str">
        <f t="shared" si="202"/>
        <v>keine</v>
      </c>
      <c r="Z2136" s="117" t="str">
        <f t="shared" si="203"/>
        <v>OK</v>
      </c>
    </row>
    <row r="2137" spans="1:26" s="115" customFormat="1" ht="12.75" hidden="1" customHeight="1" x14ac:dyDescent="0.35">
      <c r="A2137" s="29" t="s">
        <v>4344</v>
      </c>
      <c r="B2137" s="1" t="s">
        <v>1609</v>
      </c>
      <c r="C2137" s="29" t="s">
        <v>3</v>
      </c>
      <c r="D2137" s="29" t="s">
        <v>3</v>
      </c>
      <c r="E2137" s="29" t="s">
        <v>2</v>
      </c>
      <c r="F2137" s="29" t="s">
        <v>2</v>
      </c>
      <c r="G2137" s="29" t="s">
        <v>2</v>
      </c>
      <c r="H2137" s="29" t="s">
        <v>2</v>
      </c>
      <c r="I2137" s="29" t="s">
        <v>3</v>
      </c>
      <c r="J2137" s="30">
        <v>1</v>
      </c>
      <c r="K2137" s="29" t="s">
        <v>2</v>
      </c>
      <c r="L2137" s="29" t="s">
        <v>2</v>
      </c>
      <c r="M2137" s="29" t="s">
        <v>2</v>
      </c>
      <c r="N2137" s="29" t="s">
        <v>3</v>
      </c>
      <c r="O2137" s="1"/>
      <c r="P2137" s="29" t="s">
        <v>4</v>
      </c>
      <c r="Q2137" s="29"/>
      <c r="R2137" s="85" t="s">
        <v>3</v>
      </c>
      <c r="S2137" s="85" t="s">
        <v>3</v>
      </c>
      <c r="T2137" s="117" t="str">
        <f t="shared" si="198"/>
        <v>ja</v>
      </c>
      <c r="U2137" s="117" t="str">
        <f t="shared" si="199"/>
        <v>ja</v>
      </c>
      <c r="V2137" s="142" t="s">
        <v>4581</v>
      </c>
      <c r="W2137" s="118">
        <f t="shared" si="200"/>
        <v>1</v>
      </c>
      <c r="X2137" s="117" t="str">
        <f t="shared" si="201"/>
        <v>OK</v>
      </c>
      <c r="Y2137" s="117" t="str">
        <f t="shared" si="202"/>
        <v>keine</v>
      </c>
      <c r="Z2137" s="117" t="str">
        <f t="shared" si="203"/>
        <v>OK</v>
      </c>
    </row>
    <row r="2138" spans="1:26" s="115" customFormat="1" ht="12.75" hidden="1" customHeight="1" x14ac:dyDescent="0.35">
      <c r="A2138" s="29" t="s">
        <v>4345</v>
      </c>
      <c r="B2138" s="1" t="s">
        <v>1348</v>
      </c>
      <c r="C2138" s="29" t="s">
        <v>3</v>
      </c>
      <c r="D2138" s="29" t="s">
        <v>3</v>
      </c>
      <c r="E2138" s="29" t="s">
        <v>2</v>
      </c>
      <c r="F2138" s="29" t="s">
        <v>2</v>
      </c>
      <c r="G2138" s="29" t="s">
        <v>2</v>
      </c>
      <c r="H2138" s="29" t="s">
        <v>2</v>
      </c>
      <c r="I2138" s="29" t="s">
        <v>3</v>
      </c>
      <c r="J2138" s="30">
        <v>1</v>
      </c>
      <c r="K2138" s="29" t="s">
        <v>2</v>
      </c>
      <c r="L2138" s="29" t="s">
        <v>2</v>
      </c>
      <c r="M2138" s="29" t="s">
        <v>2</v>
      </c>
      <c r="N2138" s="29" t="s">
        <v>3</v>
      </c>
      <c r="O2138" s="1"/>
      <c r="P2138" s="29">
        <v>1198</v>
      </c>
      <c r="Q2138" s="29"/>
      <c r="R2138" s="85" t="s">
        <v>3</v>
      </c>
      <c r="S2138" s="85" t="s">
        <v>3</v>
      </c>
      <c r="T2138" s="117" t="str">
        <f t="shared" si="198"/>
        <v>ja</v>
      </c>
      <c r="U2138" s="117" t="str">
        <f t="shared" si="199"/>
        <v>ja</v>
      </c>
      <c r="V2138" s="142" t="s">
        <v>4622</v>
      </c>
      <c r="W2138" s="118">
        <f t="shared" si="200"/>
        <v>1</v>
      </c>
      <c r="X2138" s="117" t="str">
        <f t="shared" si="201"/>
        <v>OK</v>
      </c>
      <c r="Y2138" s="117">
        <f t="shared" si="202"/>
        <v>1198</v>
      </c>
      <c r="Z2138" s="117" t="str">
        <f t="shared" si="203"/>
        <v>OK</v>
      </c>
    </row>
    <row r="2139" spans="1:26" s="115" customFormat="1" ht="12.75" hidden="1" customHeight="1" x14ac:dyDescent="0.35">
      <c r="A2139" s="29" t="s">
        <v>2240</v>
      </c>
      <c r="B2139" s="1" t="s">
        <v>2239</v>
      </c>
      <c r="C2139" s="29" t="s">
        <v>3</v>
      </c>
      <c r="D2139" s="29" t="s">
        <v>3</v>
      </c>
      <c r="E2139" s="29" t="s">
        <v>2</v>
      </c>
      <c r="F2139" s="29" t="s">
        <v>2</v>
      </c>
      <c r="G2139" s="29" t="s">
        <v>2</v>
      </c>
      <c r="H2139" s="29" t="s">
        <v>2</v>
      </c>
      <c r="I2139" s="133" t="s">
        <v>3</v>
      </c>
      <c r="J2139" s="134">
        <v>1</v>
      </c>
      <c r="K2139" s="29" t="s">
        <v>2</v>
      </c>
      <c r="L2139" s="29" t="s">
        <v>2</v>
      </c>
      <c r="M2139" s="29" t="s">
        <v>2</v>
      </c>
      <c r="N2139" s="29" t="s">
        <v>3</v>
      </c>
      <c r="O2139" s="1"/>
      <c r="P2139" s="29" t="s">
        <v>4</v>
      </c>
      <c r="Q2139" s="29"/>
      <c r="R2139" s="85" t="s">
        <v>2</v>
      </c>
      <c r="S2139" s="85" t="s">
        <v>2</v>
      </c>
      <c r="T2139" s="117" t="str">
        <f t="shared" si="198"/>
        <v>ja</v>
      </c>
      <c r="U2139" s="117" t="str">
        <f t="shared" si="199"/>
        <v>ja</v>
      </c>
      <c r="V2139" s="142" t="s">
        <v>4606</v>
      </c>
      <c r="W2139" s="118">
        <f t="shared" si="200"/>
        <v>1</v>
      </c>
      <c r="X2139" s="117" t="str">
        <f t="shared" si="201"/>
        <v>OK</v>
      </c>
      <c r="Y2139" s="117" t="str">
        <f t="shared" si="202"/>
        <v>keine</v>
      </c>
      <c r="Z2139" s="117" t="str">
        <f t="shared" si="203"/>
        <v>OK</v>
      </c>
    </row>
    <row r="2140" spans="1:26" s="115" customFormat="1" ht="12.75" hidden="1" customHeight="1" x14ac:dyDescent="0.35">
      <c r="A2140" s="29" t="s">
        <v>4346</v>
      </c>
      <c r="B2140" s="1" t="s">
        <v>1707</v>
      </c>
      <c r="C2140" s="29" t="s">
        <v>3</v>
      </c>
      <c r="D2140" s="29" t="s">
        <v>3</v>
      </c>
      <c r="E2140" s="29" t="s">
        <v>2</v>
      </c>
      <c r="F2140" s="29" t="s">
        <v>2</v>
      </c>
      <c r="G2140" s="29" t="s">
        <v>2</v>
      </c>
      <c r="H2140" s="29" t="s">
        <v>2</v>
      </c>
      <c r="I2140" s="133" t="s">
        <v>3</v>
      </c>
      <c r="J2140" s="134">
        <v>1</v>
      </c>
      <c r="K2140" s="29" t="s">
        <v>2</v>
      </c>
      <c r="L2140" s="29" t="s">
        <v>2</v>
      </c>
      <c r="M2140" s="29" t="s">
        <v>2</v>
      </c>
      <c r="N2140" s="29" t="s">
        <v>3</v>
      </c>
      <c r="O2140" s="1"/>
      <c r="P2140" s="29" t="s">
        <v>4</v>
      </c>
      <c r="Q2140" s="29"/>
      <c r="R2140" s="85" t="s">
        <v>2</v>
      </c>
      <c r="S2140" s="85" t="s">
        <v>2</v>
      </c>
      <c r="T2140" s="117" t="str">
        <f t="shared" si="198"/>
        <v>ja</v>
      </c>
      <c r="U2140" s="117" t="str">
        <f t="shared" si="199"/>
        <v>ja</v>
      </c>
      <c r="V2140" s="142" t="s">
        <v>4606</v>
      </c>
      <c r="W2140" s="118">
        <f t="shared" si="200"/>
        <v>1</v>
      </c>
      <c r="X2140" s="117" t="str">
        <f t="shared" si="201"/>
        <v>OK</v>
      </c>
      <c r="Y2140" s="117" t="str">
        <f t="shared" si="202"/>
        <v>keine</v>
      </c>
      <c r="Z2140" s="117" t="str">
        <f t="shared" si="203"/>
        <v>OK</v>
      </c>
    </row>
    <row r="2141" spans="1:26" s="115" customFormat="1" ht="12.75" hidden="1" customHeight="1" x14ac:dyDescent="0.35">
      <c r="A2141" s="29" t="s">
        <v>4347</v>
      </c>
      <c r="B2141" s="1" t="s">
        <v>340</v>
      </c>
      <c r="C2141" s="29" t="s">
        <v>3</v>
      </c>
      <c r="D2141" s="29" t="s">
        <v>3</v>
      </c>
      <c r="E2141" s="29" t="s">
        <v>2</v>
      </c>
      <c r="F2141" s="29" t="s">
        <v>2</v>
      </c>
      <c r="G2141" s="29" t="s">
        <v>2</v>
      </c>
      <c r="H2141" s="29" t="s">
        <v>2</v>
      </c>
      <c r="I2141" s="29" t="s">
        <v>3</v>
      </c>
      <c r="J2141" s="30">
        <v>1</v>
      </c>
      <c r="K2141" s="29" t="s">
        <v>2</v>
      </c>
      <c r="L2141" s="29" t="s">
        <v>2</v>
      </c>
      <c r="M2141" s="29" t="s">
        <v>2</v>
      </c>
      <c r="N2141" s="29" t="s">
        <v>3</v>
      </c>
      <c r="O2141" s="1"/>
      <c r="P2141" s="29" t="s">
        <v>4</v>
      </c>
      <c r="Q2141" s="29"/>
      <c r="R2141" s="85" t="s">
        <v>2</v>
      </c>
      <c r="S2141" s="85" t="s">
        <v>2</v>
      </c>
      <c r="T2141" s="117" t="str">
        <f t="shared" si="198"/>
        <v>ja</v>
      </c>
      <c r="U2141" s="117" t="str">
        <f t="shared" si="199"/>
        <v>ja</v>
      </c>
      <c r="V2141" s="142" t="s">
        <v>4586</v>
      </c>
      <c r="W2141" s="118">
        <f t="shared" si="200"/>
        <v>1</v>
      </c>
      <c r="X2141" s="117" t="str">
        <f t="shared" si="201"/>
        <v>OK</v>
      </c>
      <c r="Y2141" s="117" t="str">
        <f t="shared" si="202"/>
        <v>keine</v>
      </c>
      <c r="Z2141" s="117" t="str">
        <f t="shared" si="203"/>
        <v>OK</v>
      </c>
    </row>
    <row r="2142" spans="1:26" s="115" customFormat="1" ht="12.75" hidden="1" customHeight="1" x14ac:dyDescent="0.35">
      <c r="A2142" s="29" t="s">
        <v>4348</v>
      </c>
      <c r="B2142" s="1" t="s">
        <v>341</v>
      </c>
      <c r="C2142" s="29" t="s">
        <v>3</v>
      </c>
      <c r="D2142" s="29" t="s">
        <v>3</v>
      </c>
      <c r="E2142" s="29" t="s">
        <v>2</v>
      </c>
      <c r="F2142" s="29" t="s">
        <v>2</v>
      </c>
      <c r="G2142" s="29" t="s">
        <v>2</v>
      </c>
      <c r="H2142" s="29" t="s">
        <v>2</v>
      </c>
      <c r="I2142" s="29" t="s">
        <v>3</v>
      </c>
      <c r="J2142" s="30">
        <v>2</v>
      </c>
      <c r="K2142" s="29" t="s">
        <v>2</v>
      </c>
      <c r="L2142" s="29" t="s">
        <v>2</v>
      </c>
      <c r="M2142" s="29" t="s">
        <v>2</v>
      </c>
      <c r="N2142" s="29" t="s">
        <v>3</v>
      </c>
      <c r="O2142" s="1"/>
      <c r="P2142" s="29" t="s">
        <v>4</v>
      </c>
      <c r="Q2142" s="29"/>
      <c r="R2142" s="85" t="s">
        <v>2</v>
      </c>
      <c r="S2142" s="85" t="s">
        <v>2</v>
      </c>
      <c r="T2142" s="117" t="str">
        <f t="shared" si="198"/>
        <v>ja</v>
      </c>
      <c r="U2142" s="117" t="str">
        <f t="shared" si="199"/>
        <v>ja</v>
      </c>
      <c r="V2142" s="142" t="s">
        <v>4577</v>
      </c>
      <c r="W2142" s="118">
        <f t="shared" si="200"/>
        <v>2</v>
      </c>
      <c r="X2142" s="117" t="str">
        <f t="shared" si="201"/>
        <v>OK</v>
      </c>
      <c r="Y2142" s="117" t="str">
        <f t="shared" si="202"/>
        <v>keine</v>
      </c>
      <c r="Z2142" s="117" t="str">
        <f t="shared" si="203"/>
        <v>OK</v>
      </c>
    </row>
    <row r="2143" spans="1:26" s="115" customFormat="1" ht="12.75" hidden="1" customHeight="1" x14ac:dyDescent="0.35">
      <c r="A2143" s="29" t="s">
        <v>4349</v>
      </c>
      <c r="B2143" s="1" t="s">
        <v>1544</v>
      </c>
      <c r="C2143" s="29" t="s">
        <v>3</v>
      </c>
      <c r="D2143" s="29" t="s">
        <v>3</v>
      </c>
      <c r="E2143" s="29" t="s">
        <v>2</v>
      </c>
      <c r="F2143" s="29" t="s">
        <v>2</v>
      </c>
      <c r="G2143" s="29" t="s">
        <v>2</v>
      </c>
      <c r="H2143" s="29" t="s">
        <v>2</v>
      </c>
      <c r="I2143" s="29" t="s">
        <v>3</v>
      </c>
      <c r="J2143" s="30">
        <v>2</v>
      </c>
      <c r="K2143" s="29" t="s">
        <v>2</v>
      </c>
      <c r="L2143" s="29" t="s">
        <v>2</v>
      </c>
      <c r="M2143" s="29" t="s">
        <v>2</v>
      </c>
      <c r="N2143" s="29" t="s">
        <v>3</v>
      </c>
      <c r="O2143" s="1"/>
      <c r="P2143" s="29" t="s">
        <v>4</v>
      </c>
      <c r="Q2143" s="29"/>
      <c r="R2143" s="85" t="s">
        <v>2</v>
      </c>
      <c r="S2143" s="85" t="s">
        <v>2</v>
      </c>
      <c r="T2143" s="117" t="str">
        <f t="shared" si="198"/>
        <v>ja</v>
      </c>
      <c r="U2143" s="117" t="str">
        <f t="shared" si="199"/>
        <v>ja</v>
      </c>
      <c r="V2143" s="142" t="s">
        <v>4577</v>
      </c>
      <c r="W2143" s="118">
        <f t="shared" si="200"/>
        <v>2</v>
      </c>
      <c r="X2143" s="117" t="str">
        <f t="shared" si="201"/>
        <v>OK</v>
      </c>
      <c r="Y2143" s="117" t="str">
        <f t="shared" si="202"/>
        <v>keine</v>
      </c>
      <c r="Z2143" s="117" t="str">
        <f t="shared" si="203"/>
        <v>OK</v>
      </c>
    </row>
    <row r="2144" spans="1:26" s="115" customFormat="1" ht="12.75" hidden="1" customHeight="1" x14ac:dyDescent="0.35">
      <c r="A2144" s="29" t="s">
        <v>4350</v>
      </c>
      <c r="B2144" s="1" t="s">
        <v>1787</v>
      </c>
      <c r="C2144" s="29" t="s">
        <v>2</v>
      </c>
      <c r="D2144" s="29" t="s">
        <v>2</v>
      </c>
      <c r="E2144" s="29" t="s">
        <v>2</v>
      </c>
      <c r="F2144" s="29" t="s">
        <v>2</v>
      </c>
      <c r="G2144" s="29" t="s">
        <v>2</v>
      </c>
      <c r="H2144" s="29" t="s">
        <v>2</v>
      </c>
      <c r="I2144" s="29" t="s">
        <v>2</v>
      </c>
      <c r="J2144" s="30" t="s">
        <v>2</v>
      </c>
      <c r="K2144" s="29" t="s">
        <v>2</v>
      </c>
      <c r="L2144" s="29" t="s">
        <v>2</v>
      </c>
      <c r="M2144" s="29" t="s">
        <v>2</v>
      </c>
      <c r="N2144" s="29" t="s">
        <v>2</v>
      </c>
      <c r="O2144" s="1" t="s">
        <v>2410</v>
      </c>
      <c r="P2144" s="29" t="s">
        <v>4</v>
      </c>
      <c r="Q2144" s="29"/>
      <c r="R2144" s="85" t="s">
        <v>2</v>
      </c>
      <c r="S2144" s="85" t="s">
        <v>2</v>
      </c>
      <c r="T2144" s="117" t="str">
        <f t="shared" si="198"/>
        <v>nein</v>
      </c>
      <c r="U2144" s="117" t="str">
        <f t="shared" si="199"/>
        <v>nein</v>
      </c>
      <c r="V2144" s="142" t="s">
        <v>4577</v>
      </c>
      <c r="W2144" s="118" t="str">
        <f t="shared" si="200"/>
        <v>nein</v>
      </c>
      <c r="X2144" s="117" t="str">
        <f t="shared" si="201"/>
        <v>OK</v>
      </c>
      <c r="Y2144" s="117" t="str">
        <f t="shared" si="202"/>
        <v>keine</v>
      </c>
      <c r="Z2144" s="117" t="str">
        <f t="shared" si="203"/>
        <v>OK</v>
      </c>
    </row>
    <row r="2145" spans="1:26" s="115" customFormat="1" ht="12.75" hidden="1" customHeight="1" x14ac:dyDescent="0.35">
      <c r="A2145" s="29" t="s">
        <v>4351</v>
      </c>
      <c r="B2145" s="1" t="s">
        <v>964</v>
      </c>
      <c r="C2145" s="29" t="s">
        <v>3</v>
      </c>
      <c r="D2145" s="29" t="s">
        <v>3</v>
      </c>
      <c r="E2145" s="29" t="s">
        <v>2</v>
      </c>
      <c r="F2145" s="29" t="s">
        <v>2</v>
      </c>
      <c r="G2145" s="29" t="s">
        <v>2</v>
      </c>
      <c r="H2145" s="29" t="s">
        <v>2</v>
      </c>
      <c r="I2145" s="29" t="s">
        <v>3</v>
      </c>
      <c r="J2145" s="30">
        <v>1</v>
      </c>
      <c r="K2145" s="29" t="s">
        <v>2</v>
      </c>
      <c r="L2145" s="29" t="s">
        <v>2</v>
      </c>
      <c r="M2145" s="29" t="s">
        <v>2</v>
      </c>
      <c r="N2145" s="29" t="s">
        <v>3</v>
      </c>
      <c r="O2145" s="1"/>
      <c r="P2145" s="29" t="s">
        <v>4</v>
      </c>
      <c r="Q2145" s="29"/>
      <c r="R2145" s="85" t="s">
        <v>2</v>
      </c>
      <c r="S2145" s="85" t="s">
        <v>2</v>
      </c>
      <c r="T2145" s="117" t="str">
        <f t="shared" si="198"/>
        <v>ja</v>
      </c>
      <c r="U2145" s="117" t="str">
        <f t="shared" si="199"/>
        <v>ja</v>
      </c>
      <c r="V2145" s="142" t="s">
        <v>4580</v>
      </c>
      <c r="W2145" s="118">
        <f t="shared" si="200"/>
        <v>1</v>
      </c>
      <c r="X2145" s="117" t="str">
        <f t="shared" si="201"/>
        <v>OK</v>
      </c>
      <c r="Y2145" s="117" t="str">
        <f t="shared" si="202"/>
        <v>keine</v>
      </c>
      <c r="Z2145" s="117" t="str">
        <f t="shared" si="203"/>
        <v>OK</v>
      </c>
    </row>
    <row r="2146" spans="1:26" s="115" customFormat="1" ht="12.75" hidden="1" customHeight="1" x14ac:dyDescent="0.35">
      <c r="A2146" s="29" t="s">
        <v>2147</v>
      </c>
      <c r="B2146" s="1" t="s">
        <v>693</v>
      </c>
      <c r="C2146" s="29" t="s">
        <v>3</v>
      </c>
      <c r="D2146" s="29" t="s">
        <v>3</v>
      </c>
      <c r="E2146" s="29" t="s">
        <v>2</v>
      </c>
      <c r="F2146" s="29" t="s">
        <v>2</v>
      </c>
      <c r="G2146" s="29" t="s">
        <v>2</v>
      </c>
      <c r="H2146" s="29" t="s">
        <v>2</v>
      </c>
      <c r="I2146" s="29" t="s">
        <v>3</v>
      </c>
      <c r="J2146" s="30">
        <v>2</v>
      </c>
      <c r="K2146" s="29" t="s">
        <v>2</v>
      </c>
      <c r="L2146" s="29" t="s">
        <v>2</v>
      </c>
      <c r="M2146" s="29" t="s">
        <v>2</v>
      </c>
      <c r="N2146" s="29" t="s">
        <v>3</v>
      </c>
      <c r="O2146" s="1"/>
      <c r="P2146" s="29" t="s">
        <v>4</v>
      </c>
      <c r="Q2146" s="29"/>
      <c r="R2146" s="85" t="s">
        <v>2</v>
      </c>
      <c r="S2146" s="85" t="s">
        <v>2</v>
      </c>
      <c r="T2146" s="117" t="str">
        <f t="shared" si="198"/>
        <v>ja</v>
      </c>
      <c r="U2146" s="117" t="str">
        <f t="shared" si="199"/>
        <v>ja</v>
      </c>
      <c r="V2146" s="142" t="s">
        <v>4577</v>
      </c>
      <c r="W2146" s="118">
        <f t="shared" si="200"/>
        <v>2</v>
      </c>
      <c r="X2146" s="117" t="str">
        <f t="shared" si="201"/>
        <v>OK</v>
      </c>
      <c r="Y2146" s="117" t="str">
        <f t="shared" si="202"/>
        <v>keine</v>
      </c>
      <c r="Z2146" s="117" t="str">
        <f t="shared" si="203"/>
        <v>OK</v>
      </c>
    </row>
    <row r="2147" spans="1:26" s="115" customFormat="1" ht="12.75" hidden="1" customHeight="1" x14ac:dyDescent="0.35">
      <c r="A2147" s="29" t="s">
        <v>4352</v>
      </c>
      <c r="B2147" s="1" t="s">
        <v>965</v>
      </c>
      <c r="C2147" s="29" t="s">
        <v>3</v>
      </c>
      <c r="D2147" s="29" t="s">
        <v>3</v>
      </c>
      <c r="E2147" s="29" t="s">
        <v>2</v>
      </c>
      <c r="F2147" s="29" t="s">
        <v>2</v>
      </c>
      <c r="G2147" s="29" t="s">
        <v>2</v>
      </c>
      <c r="H2147" s="29" t="s">
        <v>2</v>
      </c>
      <c r="I2147" s="29" t="s">
        <v>3</v>
      </c>
      <c r="J2147" s="30">
        <v>1</v>
      </c>
      <c r="K2147" s="29" t="s">
        <v>2</v>
      </c>
      <c r="L2147" s="29" t="s">
        <v>2</v>
      </c>
      <c r="M2147" s="29" t="s">
        <v>2</v>
      </c>
      <c r="N2147" s="29" t="s">
        <v>3</v>
      </c>
      <c r="O2147" s="1"/>
      <c r="P2147" s="29" t="s">
        <v>4</v>
      </c>
      <c r="Q2147" s="29"/>
      <c r="R2147" s="85" t="s">
        <v>2</v>
      </c>
      <c r="S2147" s="85" t="s">
        <v>2</v>
      </c>
      <c r="T2147" s="117" t="str">
        <f t="shared" si="198"/>
        <v>ja</v>
      </c>
      <c r="U2147" s="117" t="str">
        <f t="shared" si="199"/>
        <v>ja</v>
      </c>
      <c r="V2147" s="142" t="s">
        <v>4580</v>
      </c>
      <c r="W2147" s="118">
        <f t="shared" si="200"/>
        <v>1</v>
      </c>
      <c r="X2147" s="117" t="str">
        <f t="shared" si="201"/>
        <v>OK</v>
      </c>
      <c r="Y2147" s="117" t="str">
        <f t="shared" si="202"/>
        <v>keine</v>
      </c>
      <c r="Z2147" s="117" t="str">
        <f t="shared" si="203"/>
        <v>OK</v>
      </c>
    </row>
    <row r="2148" spans="1:26" s="115" customFormat="1" ht="12.75" hidden="1" customHeight="1" x14ac:dyDescent="0.35">
      <c r="A2148" s="29" t="s">
        <v>4353</v>
      </c>
      <c r="B2148" s="1" t="s">
        <v>518</v>
      </c>
      <c r="C2148" s="29" t="s">
        <v>3</v>
      </c>
      <c r="D2148" s="29" t="s">
        <v>3</v>
      </c>
      <c r="E2148" s="29" t="s">
        <v>2</v>
      </c>
      <c r="F2148" s="29" t="s">
        <v>2</v>
      </c>
      <c r="G2148" s="29" t="s">
        <v>2</v>
      </c>
      <c r="H2148" s="29" t="s">
        <v>2</v>
      </c>
      <c r="I2148" s="29" t="s">
        <v>3</v>
      </c>
      <c r="J2148" s="30">
        <v>4</v>
      </c>
      <c r="K2148" s="29" t="s">
        <v>2</v>
      </c>
      <c r="L2148" s="29" t="s">
        <v>2</v>
      </c>
      <c r="M2148" s="29" t="s">
        <v>2</v>
      </c>
      <c r="N2148" s="29" t="s">
        <v>3</v>
      </c>
      <c r="O2148" s="1" t="s">
        <v>2412</v>
      </c>
      <c r="P2148" s="29" t="s">
        <v>4549</v>
      </c>
      <c r="Q2148" s="29"/>
      <c r="R2148" s="85" t="s">
        <v>3</v>
      </c>
      <c r="S2148" s="85" t="s">
        <v>3</v>
      </c>
      <c r="T2148" s="117" t="str">
        <f t="shared" si="198"/>
        <v>ja</v>
      </c>
      <c r="U2148" s="117" t="str">
        <f t="shared" si="199"/>
        <v>ja</v>
      </c>
      <c r="V2148" s="142" t="s">
        <v>4592</v>
      </c>
      <c r="W2148" s="118">
        <f t="shared" si="200"/>
        <v>4</v>
      </c>
      <c r="X2148" s="117" t="str">
        <f t="shared" si="201"/>
        <v>OK</v>
      </c>
      <c r="Y2148" s="117" t="str">
        <f t="shared" si="202"/>
        <v>300/1195</v>
      </c>
      <c r="Z2148" s="117" t="str">
        <f t="shared" si="203"/>
        <v>OK</v>
      </c>
    </row>
    <row r="2149" spans="1:26" s="115" customFormat="1" ht="12.75" hidden="1" customHeight="1" x14ac:dyDescent="0.35">
      <c r="A2149" s="29" t="s">
        <v>4354</v>
      </c>
      <c r="B2149" s="1" t="s">
        <v>1676</v>
      </c>
      <c r="C2149" s="29" t="s">
        <v>3</v>
      </c>
      <c r="D2149" s="29" t="s">
        <v>3</v>
      </c>
      <c r="E2149" s="29" t="s">
        <v>2</v>
      </c>
      <c r="F2149" s="29" t="s">
        <v>2</v>
      </c>
      <c r="G2149" s="29" t="s">
        <v>2</v>
      </c>
      <c r="H2149" s="29" t="s">
        <v>2</v>
      </c>
      <c r="I2149" s="29" t="s">
        <v>3</v>
      </c>
      <c r="J2149" s="30">
        <v>4</v>
      </c>
      <c r="K2149" s="29" t="s">
        <v>2</v>
      </c>
      <c r="L2149" s="29" t="s">
        <v>2</v>
      </c>
      <c r="M2149" s="29" t="s">
        <v>2</v>
      </c>
      <c r="N2149" s="29" t="s">
        <v>2</v>
      </c>
      <c r="O2149" s="1" t="s">
        <v>2412</v>
      </c>
      <c r="P2149" s="29" t="s">
        <v>4407</v>
      </c>
      <c r="Q2149" s="29"/>
      <c r="R2149" s="85" t="s">
        <v>2</v>
      </c>
      <c r="S2149" s="85" t="s">
        <v>2</v>
      </c>
      <c r="T2149" s="117" t="str">
        <f t="shared" si="198"/>
        <v>ja</v>
      </c>
      <c r="U2149" s="117" t="str">
        <f t="shared" si="199"/>
        <v>ja</v>
      </c>
      <c r="V2149" s="142" t="s">
        <v>4595</v>
      </c>
      <c r="W2149" s="118">
        <f t="shared" si="200"/>
        <v>4</v>
      </c>
      <c r="X2149" s="117" t="str">
        <f t="shared" si="201"/>
        <v>OK</v>
      </c>
      <c r="Y2149" s="117" t="str">
        <f t="shared" si="202"/>
        <v>1195/1196</v>
      </c>
      <c r="Z2149" s="117" t="str">
        <f t="shared" si="203"/>
        <v>OK</v>
      </c>
    </row>
    <row r="2150" spans="1:26" s="115" customFormat="1" ht="12.75" hidden="1" customHeight="1" x14ac:dyDescent="0.35">
      <c r="A2150" s="29" t="s">
        <v>4355</v>
      </c>
      <c r="B2150" s="1" t="s">
        <v>1677</v>
      </c>
      <c r="C2150" s="29" t="s">
        <v>3</v>
      </c>
      <c r="D2150" s="29" t="s">
        <v>3</v>
      </c>
      <c r="E2150" s="29" t="s">
        <v>2</v>
      </c>
      <c r="F2150" s="29" t="s">
        <v>2</v>
      </c>
      <c r="G2150" s="29" t="s">
        <v>2</v>
      </c>
      <c r="H2150" s="29" t="s">
        <v>2</v>
      </c>
      <c r="I2150" s="29" t="s">
        <v>3</v>
      </c>
      <c r="J2150" s="30">
        <v>4</v>
      </c>
      <c r="K2150" s="29" t="s">
        <v>2</v>
      </c>
      <c r="L2150" s="29" t="s">
        <v>2</v>
      </c>
      <c r="M2150" s="29" t="s">
        <v>2</v>
      </c>
      <c r="N2150" s="29" t="s">
        <v>2</v>
      </c>
      <c r="O2150" s="1" t="s">
        <v>2412</v>
      </c>
      <c r="P2150" s="29" t="s">
        <v>4407</v>
      </c>
      <c r="Q2150" s="29"/>
      <c r="R2150" s="85" t="s">
        <v>2</v>
      </c>
      <c r="S2150" s="85" t="s">
        <v>2</v>
      </c>
      <c r="T2150" s="117" t="str">
        <f t="shared" si="198"/>
        <v>ja</v>
      </c>
      <c r="U2150" s="117" t="str">
        <f t="shared" si="199"/>
        <v>ja</v>
      </c>
      <c r="V2150" s="142" t="s">
        <v>4595</v>
      </c>
      <c r="W2150" s="118">
        <f t="shared" si="200"/>
        <v>4</v>
      </c>
      <c r="X2150" s="117" t="str">
        <f t="shared" si="201"/>
        <v>OK</v>
      </c>
      <c r="Y2150" s="117" t="str">
        <f t="shared" si="202"/>
        <v>1195/1196</v>
      </c>
      <c r="Z2150" s="117" t="str">
        <f t="shared" si="203"/>
        <v>OK</v>
      </c>
    </row>
    <row r="2151" spans="1:26" s="115" customFormat="1" ht="12.75" hidden="1" customHeight="1" x14ac:dyDescent="0.35">
      <c r="A2151" s="29" t="s">
        <v>4356</v>
      </c>
      <c r="B2151" s="1" t="s">
        <v>1090</v>
      </c>
      <c r="C2151" s="29" t="s">
        <v>3</v>
      </c>
      <c r="D2151" s="29" t="s">
        <v>3</v>
      </c>
      <c r="E2151" s="29" t="s">
        <v>2</v>
      </c>
      <c r="F2151" s="29" t="s">
        <v>2</v>
      </c>
      <c r="G2151" s="29" t="s">
        <v>2</v>
      </c>
      <c r="H2151" s="29" t="s">
        <v>2</v>
      </c>
      <c r="I2151" s="29" t="s">
        <v>3</v>
      </c>
      <c r="J2151" s="30">
        <v>1</v>
      </c>
      <c r="K2151" s="29" t="s">
        <v>2</v>
      </c>
      <c r="L2151" s="29" t="s">
        <v>2</v>
      </c>
      <c r="M2151" s="29" t="s">
        <v>2</v>
      </c>
      <c r="N2151" s="29" t="s">
        <v>3</v>
      </c>
      <c r="O2151" s="1"/>
      <c r="P2151" s="29" t="s">
        <v>4</v>
      </c>
      <c r="Q2151" s="29"/>
      <c r="R2151" s="85" t="s">
        <v>3</v>
      </c>
      <c r="S2151" s="85" t="s">
        <v>3</v>
      </c>
      <c r="T2151" s="117" t="str">
        <f t="shared" si="198"/>
        <v>ja</v>
      </c>
      <c r="U2151" s="117" t="str">
        <f t="shared" si="199"/>
        <v>ja</v>
      </c>
      <c r="V2151" s="142" t="s">
        <v>4580</v>
      </c>
      <c r="W2151" s="118">
        <f t="shared" si="200"/>
        <v>1</v>
      </c>
      <c r="X2151" s="117" t="str">
        <f t="shared" si="201"/>
        <v>OK</v>
      </c>
      <c r="Y2151" s="117" t="str">
        <f t="shared" si="202"/>
        <v>keine</v>
      </c>
      <c r="Z2151" s="117" t="str">
        <f t="shared" si="203"/>
        <v>OK</v>
      </c>
    </row>
    <row r="2152" spans="1:26" s="115" customFormat="1" ht="12.75" hidden="1" customHeight="1" x14ac:dyDescent="0.35">
      <c r="A2152" s="29" t="s">
        <v>4357</v>
      </c>
      <c r="B2152" s="1" t="s">
        <v>1497</v>
      </c>
      <c r="C2152" s="29" t="s">
        <v>3</v>
      </c>
      <c r="D2152" s="29" t="s">
        <v>3</v>
      </c>
      <c r="E2152" s="29" t="s">
        <v>2</v>
      </c>
      <c r="F2152" s="29" t="s">
        <v>2</v>
      </c>
      <c r="G2152" s="29" t="s">
        <v>2</v>
      </c>
      <c r="H2152" s="29" t="s">
        <v>2</v>
      </c>
      <c r="I2152" s="29" t="s">
        <v>3</v>
      </c>
      <c r="J2152" s="30">
        <v>1</v>
      </c>
      <c r="K2152" s="29" t="s">
        <v>2</v>
      </c>
      <c r="L2152" s="29" t="s">
        <v>2</v>
      </c>
      <c r="M2152" s="29" t="s">
        <v>2</v>
      </c>
      <c r="N2152" s="29" t="s">
        <v>3</v>
      </c>
      <c r="O2152" s="1"/>
      <c r="P2152" s="29" t="s">
        <v>4</v>
      </c>
      <c r="Q2152" s="29"/>
      <c r="R2152" s="85" t="s">
        <v>2</v>
      </c>
      <c r="S2152" s="85" t="s">
        <v>2</v>
      </c>
      <c r="T2152" s="117" t="str">
        <f t="shared" si="198"/>
        <v>ja</v>
      </c>
      <c r="U2152" s="117" t="str">
        <f t="shared" si="199"/>
        <v>ja</v>
      </c>
      <c r="V2152" s="142" t="s">
        <v>4589</v>
      </c>
      <c r="W2152" s="118">
        <f t="shared" si="200"/>
        <v>1</v>
      </c>
      <c r="X2152" s="117" t="str">
        <f t="shared" si="201"/>
        <v>OK</v>
      </c>
      <c r="Y2152" s="117" t="str">
        <f t="shared" si="202"/>
        <v>keine</v>
      </c>
      <c r="Z2152" s="117" t="str">
        <f t="shared" si="203"/>
        <v>OK</v>
      </c>
    </row>
    <row r="2153" spans="1:26" s="115" customFormat="1" ht="12.75" hidden="1" customHeight="1" x14ac:dyDescent="0.35">
      <c r="A2153" s="29" t="s">
        <v>4358</v>
      </c>
      <c r="B2153" s="1" t="s">
        <v>446</v>
      </c>
      <c r="C2153" s="29" t="s">
        <v>3</v>
      </c>
      <c r="D2153" s="29" t="s">
        <v>3</v>
      </c>
      <c r="E2153" s="29" t="s">
        <v>2</v>
      </c>
      <c r="F2153" s="29" t="s">
        <v>2</v>
      </c>
      <c r="G2153" s="29" t="s">
        <v>2</v>
      </c>
      <c r="H2153" s="29" t="s">
        <v>2</v>
      </c>
      <c r="I2153" s="29" t="s">
        <v>3</v>
      </c>
      <c r="J2153" s="30">
        <v>2</v>
      </c>
      <c r="K2153" s="29" t="s">
        <v>2</v>
      </c>
      <c r="L2153" s="29" t="s">
        <v>2</v>
      </c>
      <c r="M2153" s="29" t="s">
        <v>2</v>
      </c>
      <c r="N2153" s="29" t="s">
        <v>3</v>
      </c>
      <c r="O2153" s="1"/>
      <c r="P2153" s="29" t="s">
        <v>4</v>
      </c>
      <c r="Q2153" s="29"/>
      <c r="R2153" s="85" t="s">
        <v>2</v>
      </c>
      <c r="S2153" s="85" t="s">
        <v>2</v>
      </c>
      <c r="T2153" s="117" t="str">
        <f t="shared" si="198"/>
        <v>ja</v>
      </c>
      <c r="U2153" s="117" t="str">
        <f t="shared" si="199"/>
        <v>ja</v>
      </c>
      <c r="V2153" s="142" t="s">
        <v>4574</v>
      </c>
      <c r="W2153" s="118">
        <f t="shared" si="200"/>
        <v>2</v>
      </c>
      <c r="X2153" s="117" t="str">
        <f t="shared" si="201"/>
        <v>OK</v>
      </c>
      <c r="Y2153" s="117" t="str">
        <f t="shared" si="202"/>
        <v>keine</v>
      </c>
      <c r="Z2153" s="117" t="str">
        <f t="shared" si="203"/>
        <v>OK</v>
      </c>
    </row>
    <row r="2154" spans="1:26" s="115" customFormat="1" ht="12.75" hidden="1" customHeight="1" x14ac:dyDescent="0.35">
      <c r="A2154" s="29" t="s">
        <v>4359</v>
      </c>
      <c r="B2154" s="1" t="s">
        <v>691</v>
      </c>
      <c r="C2154" s="29" t="s">
        <v>3</v>
      </c>
      <c r="D2154" s="29" t="s">
        <v>3</v>
      </c>
      <c r="E2154" s="29" t="s">
        <v>2</v>
      </c>
      <c r="F2154" s="29" t="s">
        <v>2</v>
      </c>
      <c r="G2154" s="29" t="s">
        <v>2</v>
      </c>
      <c r="H2154" s="29" t="s">
        <v>2</v>
      </c>
      <c r="I2154" s="133" t="s">
        <v>3</v>
      </c>
      <c r="J2154" s="134">
        <v>3</v>
      </c>
      <c r="K2154" s="29" t="s">
        <v>2</v>
      </c>
      <c r="L2154" s="29" t="s">
        <v>2</v>
      </c>
      <c r="M2154" s="29" t="s">
        <v>2</v>
      </c>
      <c r="N2154" s="29" t="s">
        <v>3</v>
      </c>
      <c r="O2154" s="1"/>
      <c r="P2154" s="29">
        <v>1192</v>
      </c>
      <c r="Q2154" s="29"/>
      <c r="R2154" s="85" t="s">
        <v>2</v>
      </c>
      <c r="S2154" s="85" t="s">
        <v>2</v>
      </c>
      <c r="T2154" s="117" t="str">
        <f t="shared" si="198"/>
        <v>ja</v>
      </c>
      <c r="U2154" s="117" t="str">
        <f t="shared" si="199"/>
        <v>ja</v>
      </c>
      <c r="V2154" s="142" t="s">
        <v>4602</v>
      </c>
      <c r="W2154" s="118">
        <f t="shared" si="200"/>
        <v>3</v>
      </c>
      <c r="X2154" s="117" t="str">
        <f t="shared" si="201"/>
        <v>OK</v>
      </c>
      <c r="Y2154" s="117">
        <f t="shared" si="202"/>
        <v>1192</v>
      </c>
      <c r="Z2154" s="117" t="str">
        <f t="shared" si="203"/>
        <v>OK</v>
      </c>
    </row>
    <row r="2155" spans="1:26" s="115" customFormat="1" ht="12.75" hidden="1" customHeight="1" x14ac:dyDescent="0.35">
      <c r="A2155" s="29" t="s">
        <v>4360</v>
      </c>
      <c r="B2155" s="1" t="s">
        <v>1483</v>
      </c>
      <c r="C2155" s="29" t="s">
        <v>3</v>
      </c>
      <c r="D2155" s="29" t="s">
        <v>3</v>
      </c>
      <c r="E2155" s="29" t="s">
        <v>2</v>
      </c>
      <c r="F2155" s="29" t="s">
        <v>2</v>
      </c>
      <c r="G2155" s="29" t="s">
        <v>2</v>
      </c>
      <c r="H2155" s="29" t="s">
        <v>2</v>
      </c>
      <c r="I2155" s="133" t="s">
        <v>3</v>
      </c>
      <c r="J2155" s="134">
        <v>1</v>
      </c>
      <c r="K2155" s="29" t="s">
        <v>2</v>
      </c>
      <c r="L2155" s="29" t="s">
        <v>2</v>
      </c>
      <c r="M2155" s="29" t="s">
        <v>2</v>
      </c>
      <c r="N2155" s="29" t="s">
        <v>3</v>
      </c>
      <c r="O2155" s="1"/>
      <c r="P2155" s="29" t="s">
        <v>4</v>
      </c>
      <c r="Q2155" s="29"/>
      <c r="R2155" s="85" t="s">
        <v>2</v>
      </c>
      <c r="S2155" s="85" t="s">
        <v>2</v>
      </c>
      <c r="T2155" s="117" t="str">
        <f t="shared" si="198"/>
        <v>ja</v>
      </c>
      <c r="U2155" s="117" t="str">
        <f t="shared" si="199"/>
        <v>ja</v>
      </c>
      <c r="V2155" s="142" t="s">
        <v>4594</v>
      </c>
      <c r="W2155" s="118">
        <f t="shared" si="200"/>
        <v>1</v>
      </c>
      <c r="X2155" s="117" t="str">
        <f t="shared" si="201"/>
        <v>OK</v>
      </c>
      <c r="Y2155" s="117" t="str">
        <f t="shared" si="202"/>
        <v>keine</v>
      </c>
      <c r="Z2155" s="117" t="str">
        <f t="shared" si="203"/>
        <v>OK</v>
      </c>
    </row>
    <row r="2156" spans="1:26" s="115" customFormat="1" ht="12.75" hidden="1" customHeight="1" x14ac:dyDescent="0.35">
      <c r="A2156" s="29" t="s">
        <v>4361</v>
      </c>
      <c r="B2156" s="1" t="s">
        <v>403</v>
      </c>
      <c r="C2156" s="29" t="s">
        <v>3</v>
      </c>
      <c r="D2156" s="29" t="s">
        <v>3</v>
      </c>
      <c r="E2156" s="29" t="s">
        <v>2</v>
      </c>
      <c r="F2156" s="29" t="s">
        <v>2</v>
      </c>
      <c r="G2156" s="29" t="s">
        <v>2</v>
      </c>
      <c r="H2156" s="29" t="s">
        <v>2</v>
      </c>
      <c r="I2156" s="29" t="s">
        <v>3</v>
      </c>
      <c r="J2156" s="30">
        <v>1</v>
      </c>
      <c r="K2156" s="29" t="s">
        <v>2</v>
      </c>
      <c r="L2156" s="29" t="s">
        <v>2</v>
      </c>
      <c r="M2156" s="29" t="s">
        <v>2</v>
      </c>
      <c r="N2156" s="29" t="s">
        <v>3</v>
      </c>
      <c r="O2156" s="1"/>
      <c r="P2156" s="29" t="s">
        <v>4</v>
      </c>
      <c r="Q2156" s="29"/>
      <c r="R2156" s="85" t="s">
        <v>3</v>
      </c>
      <c r="S2156" s="85" t="s">
        <v>3</v>
      </c>
      <c r="T2156" s="117" t="str">
        <f t="shared" si="198"/>
        <v>ja</v>
      </c>
      <c r="U2156" s="117" t="str">
        <f t="shared" si="199"/>
        <v>ja</v>
      </c>
      <c r="V2156" s="142" t="s">
        <v>4576</v>
      </c>
      <c r="W2156" s="118">
        <f t="shared" si="200"/>
        <v>1</v>
      </c>
      <c r="X2156" s="117" t="str">
        <f t="shared" si="201"/>
        <v>OK</v>
      </c>
      <c r="Y2156" s="117" t="str">
        <f t="shared" si="202"/>
        <v>keine</v>
      </c>
      <c r="Z2156" s="117" t="str">
        <f t="shared" si="203"/>
        <v>OK</v>
      </c>
    </row>
    <row r="2157" spans="1:26" s="115" customFormat="1" ht="12.75" hidden="1" customHeight="1" x14ac:dyDescent="0.35">
      <c r="A2157" s="29" t="s">
        <v>4362</v>
      </c>
      <c r="B2157" s="1" t="s">
        <v>561</v>
      </c>
      <c r="C2157" s="29" t="s">
        <v>3</v>
      </c>
      <c r="D2157" s="29" t="s">
        <v>3</v>
      </c>
      <c r="E2157" s="29" t="s">
        <v>2</v>
      </c>
      <c r="F2157" s="29" t="s">
        <v>2</v>
      </c>
      <c r="G2157" s="29" t="s">
        <v>2</v>
      </c>
      <c r="H2157" s="29" t="s">
        <v>2</v>
      </c>
      <c r="I2157" s="133" t="s">
        <v>3</v>
      </c>
      <c r="J2157" s="134">
        <v>1</v>
      </c>
      <c r="K2157" s="29" t="s">
        <v>2</v>
      </c>
      <c r="L2157" s="29" t="s">
        <v>2</v>
      </c>
      <c r="M2157" s="29" t="s">
        <v>2</v>
      </c>
      <c r="N2157" s="29" t="s">
        <v>3</v>
      </c>
      <c r="O2157" s="1"/>
      <c r="P2157" s="29" t="s">
        <v>4</v>
      </c>
      <c r="Q2157" s="29"/>
      <c r="R2157" s="85" t="s">
        <v>2</v>
      </c>
      <c r="S2157" s="85" t="s">
        <v>2</v>
      </c>
      <c r="T2157" s="117" t="str">
        <f t="shared" si="198"/>
        <v>ja</v>
      </c>
      <c r="U2157" s="117" t="str">
        <f t="shared" si="199"/>
        <v>ja</v>
      </c>
      <c r="V2157" s="142" t="s">
        <v>4606</v>
      </c>
      <c r="W2157" s="118">
        <f t="shared" si="200"/>
        <v>1</v>
      </c>
      <c r="X2157" s="117" t="str">
        <f t="shared" si="201"/>
        <v>OK</v>
      </c>
      <c r="Y2157" s="117" t="str">
        <f t="shared" si="202"/>
        <v>keine</v>
      </c>
      <c r="Z2157" s="117" t="str">
        <f t="shared" si="203"/>
        <v>OK</v>
      </c>
    </row>
    <row r="2158" spans="1:26" s="115" customFormat="1" ht="12.75" hidden="1" customHeight="1" x14ac:dyDescent="0.35">
      <c r="A2158" s="29">
        <v>11998</v>
      </c>
      <c r="B2158" s="1" t="s">
        <v>4620</v>
      </c>
      <c r="C2158" s="29" t="s">
        <v>3</v>
      </c>
      <c r="D2158" s="29" t="s">
        <v>3</v>
      </c>
      <c r="E2158" s="29" t="s">
        <v>2</v>
      </c>
      <c r="F2158" s="29" t="s">
        <v>2</v>
      </c>
      <c r="G2158" s="29" t="s">
        <v>2</v>
      </c>
      <c r="H2158" s="29" t="s">
        <v>2</v>
      </c>
      <c r="I2158" s="29" t="s">
        <v>3</v>
      </c>
      <c r="J2158" s="29">
        <v>1</v>
      </c>
      <c r="K2158" s="29" t="s">
        <v>2</v>
      </c>
      <c r="L2158" s="29" t="s">
        <v>2</v>
      </c>
      <c r="M2158" s="29" t="s">
        <v>2</v>
      </c>
      <c r="N2158" s="29" t="s">
        <v>3</v>
      </c>
      <c r="O2158" s="1"/>
      <c r="P2158" s="29" t="s">
        <v>4</v>
      </c>
      <c r="Q2158" s="29"/>
      <c r="R2158" s="85" t="s">
        <v>2</v>
      </c>
      <c r="S2158" s="85" t="s">
        <v>2</v>
      </c>
      <c r="T2158" s="117" t="str">
        <f t="shared" si="198"/>
        <v>ja</v>
      </c>
      <c r="U2158" s="117" t="str">
        <f t="shared" si="199"/>
        <v>ja</v>
      </c>
      <c r="V2158" s="142" t="s">
        <v>4611</v>
      </c>
      <c r="W2158" s="118">
        <f t="shared" si="200"/>
        <v>1</v>
      </c>
      <c r="X2158" s="117" t="str">
        <f t="shared" si="201"/>
        <v>OK</v>
      </c>
      <c r="Y2158" s="117" t="str">
        <f t="shared" si="202"/>
        <v>keine</v>
      </c>
      <c r="Z2158" s="117" t="str">
        <f t="shared" si="203"/>
        <v>OK</v>
      </c>
    </row>
    <row r="2159" spans="1:26" s="115" customFormat="1" ht="12.75" hidden="1" customHeight="1" x14ac:dyDescent="0.35">
      <c r="A2159" s="29" t="s">
        <v>4363</v>
      </c>
      <c r="B2159" s="1" t="s">
        <v>1892</v>
      </c>
      <c r="C2159" s="29" t="s">
        <v>3</v>
      </c>
      <c r="D2159" s="29" t="s">
        <v>3</v>
      </c>
      <c r="E2159" s="29" t="s">
        <v>2</v>
      </c>
      <c r="F2159" s="29" t="s">
        <v>2</v>
      </c>
      <c r="G2159" s="29" t="s">
        <v>2</v>
      </c>
      <c r="H2159" s="29" t="s">
        <v>2</v>
      </c>
      <c r="I2159" s="29" t="s">
        <v>3</v>
      </c>
      <c r="J2159" s="30">
        <v>1</v>
      </c>
      <c r="K2159" s="29" t="s">
        <v>2</v>
      </c>
      <c r="L2159" s="29" t="s">
        <v>2</v>
      </c>
      <c r="M2159" s="29" t="s">
        <v>2</v>
      </c>
      <c r="N2159" s="29" t="s">
        <v>3</v>
      </c>
      <c r="O2159" s="1"/>
      <c r="P2159" s="29" t="s">
        <v>4</v>
      </c>
      <c r="Q2159" s="29"/>
      <c r="R2159" s="85" t="s">
        <v>2</v>
      </c>
      <c r="S2159" s="85" t="s">
        <v>2</v>
      </c>
      <c r="T2159" s="117" t="str">
        <f t="shared" si="198"/>
        <v>ja</v>
      </c>
      <c r="U2159" s="117" t="str">
        <f t="shared" si="199"/>
        <v>ja</v>
      </c>
      <c r="V2159" s="142" t="s">
        <v>4585</v>
      </c>
      <c r="W2159" s="118">
        <f t="shared" si="200"/>
        <v>1</v>
      </c>
      <c r="X2159" s="117" t="str">
        <f t="shared" si="201"/>
        <v>OK</v>
      </c>
      <c r="Y2159" s="117" t="str">
        <f t="shared" si="202"/>
        <v>keine</v>
      </c>
      <c r="Z2159" s="117" t="str">
        <f t="shared" si="203"/>
        <v>OK</v>
      </c>
    </row>
    <row r="2160" spans="1:26" s="115" customFormat="1" ht="12.75" hidden="1" customHeight="1" x14ac:dyDescent="0.35">
      <c r="A2160" s="29" t="s">
        <v>4364</v>
      </c>
      <c r="B2160" s="1" t="s">
        <v>1639</v>
      </c>
      <c r="C2160" s="29" t="s">
        <v>3</v>
      </c>
      <c r="D2160" s="29" t="s">
        <v>3</v>
      </c>
      <c r="E2160" s="29" t="s">
        <v>2</v>
      </c>
      <c r="F2160" s="29" t="s">
        <v>2</v>
      </c>
      <c r="G2160" s="29" t="s">
        <v>2</v>
      </c>
      <c r="H2160" s="29" t="s">
        <v>2</v>
      </c>
      <c r="I2160" s="29" t="s">
        <v>2</v>
      </c>
      <c r="J2160" s="30" t="s">
        <v>2</v>
      </c>
      <c r="K2160" s="29" t="s">
        <v>2</v>
      </c>
      <c r="L2160" s="29" t="s">
        <v>2</v>
      </c>
      <c r="M2160" s="29" t="s">
        <v>2</v>
      </c>
      <c r="N2160" s="29" t="s">
        <v>3</v>
      </c>
      <c r="O2160" s="1" t="s">
        <v>2414</v>
      </c>
      <c r="P2160" s="29" t="s">
        <v>58</v>
      </c>
      <c r="Q2160" s="29"/>
      <c r="R2160" s="85" t="s">
        <v>2</v>
      </c>
      <c r="S2160" s="85" t="s">
        <v>2</v>
      </c>
      <c r="T2160" s="117" t="str">
        <f t="shared" si="198"/>
        <v>ja</v>
      </c>
      <c r="U2160" s="117" t="str">
        <f t="shared" si="199"/>
        <v>ja</v>
      </c>
      <c r="V2160" s="142" t="s">
        <v>4590</v>
      </c>
      <c r="W2160" s="118" t="str">
        <f t="shared" si="200"/>
        <v>nein</v>
      </c>
      <c r="X2160" s="117" t="str">
        <f t="shared" si="201"/>
        <v>OK</v>
      </c>
      <c r="Y2160" s="117" t="str">
        <f t="shared" si="202"/>
        <v>1194/1199</v>
      </c>
      <c r="Z2160" s="117" t="str">
        <f t="shared" si="203"/>
        <v>OK</v>
      </c>
    </row>
    <row r="2161" spans="1:26" s="115" customFormat="1" ht="12.75" hidden="1" customHeight="1" x14ac:dyDescent="0.35">
      <c r="A2161" s="29" t="s">
        <v>4365</v>
      </c>
      <c r="B2161" s="1" t="s">
        <v>966</v>
      </c>
      <c r="C2161" s="29" t="s">
        <v>3</v>
      </c>
      <c r="D2161" s="29" t="s">
        <v>3</v>
      </c>
      <c r="E2161" s="29" t="s">
        <v>2</v>
      </c>
      <c r="F2161" s="29" t="s">
        <v>2</v>
      </c>
      <c r="G2161" s="29" t="s">
        <v>2</v>
      </c>
      <c r="H2161" s="29" t="s">
        <v>2</v>
      </c>
      <c r="I2161" s="29" t="s">
        <v>2</v>
      </c>
      <c r="J2161" s="30" t="s">
        <v>2</v>
      </c>
      <c r="K2161" s="29" t="s">
        <v>2</v>
      </c>
      <c r="L2161" s="29" t="s">
        <v>2</v>
      </c>
      <c r="M2161" s="29" t="s">
        <v>2</v>
      </c>
      <c r="N2161" s="29" t="s">
        <v>3</v>
      </c>
      <c r="O2161" s="1" t="s">
        <v>2409</v>
      </c>
      <c r="P2161" s="29" t="s">
        <v>58</v>
      </c>
      <c r="Q2161" s="29"/>
      <c r="R2161" s="85" t="s">
        <v>2</v>
      </c>
      <c r="S2161" s="85" t="s">
        <v>2</v>
      </c>
      <c r="T2161" s="117" t="str">
        <f t="shared" si="198"/>
        <v>ja</v>
      </c>
      <c r="U2161" s="117" t="str">
        <f t="shared" si="199"/>
        <v>ja</v>
      </c>
      <c r="V2161" s="142" t="s">
        <v>4590</v>
      </c>
      <c r="W2161" s="118" t="str">
        <f t="shared" si="200"/>
        <v>nein</v>
      </c>
      <c r="X2161" s="117" t="str">
        <f t="shared" si="201"/>
        <v>OK</v>
      </c>
      <c r="Y2161" s="117" t="str">
        <f t="shared" si="202"/>
        <v>1194/1199</v>
      </c>
      <c r="Z2161" s="117" t="str">
        <f t="shared" si="203"/>
        <v>OK</v>
      </c>
    </row>
    <row r="2162" spans="1:26" s="115" customFormat="1" ht="12.75" hidden="1" customHeight="1" x14ac:dyDescent="0.35">
      <c r="A2162" s="29" t="s">
        <v>2336</v>
      </c>
      <c r="B2162" s="1" t="s">
        <v>2335</v>
      </c>
      <c r="C2162" s="29" t="s">
        <v>2</v>
      </c>
      <c r="D2162" s="29" t="s">
        <v>2</v>
      </c>
      <c r="E2162" s="29" t="s">
        <v>2</v>
      </c>
      <c r="F2162" s="29" t="s">
        <v>2</v>
      </c>
      <c r="G2162" s="29" t="s">
        <v>2</v>
      </c>
      <c r="H2162" s="29" t="s">
        <v>2</v>
      </c>
      <c r="I2162" s="29" t="s">
        <v>2</v>
      </c>
      <c r="J2162" s="30" t="s">
        <v>2</v>
      </c>
      <c r="K2162" s="29" t="s">
        <v>2</v>
      </c>
      <c r="L2162" s="29" t="s">
        <v>2</v>
      </c>
      <c r="M2162" s="29" t="s">
        <v>2</v>
      </c>
      <c r="N2162" s="29" t="s">
        <v>2</v>
      </c>
      <c r="O2162" s="1" t="s">
        <v>2411</v>
      </c>
      <c r="P2162" s="29" t="s">
        <v>59</v>
      </c>
      <c r="Q2162" s="29"/>
      <c r="R2162" s="85" t="s">
        <v>2</v>
      </c>
      <c r="S2162" s="85" t="s">
        <v>2</v>
      </c>
      <c r="T2162" s="117" t="str">
        <f t="shared" si="198"/>
        <v>nein</v>
      </c>
      <c r="U2162" s="117" t="str">
        <f t="shared" si="199"/>
        <v>nein</v>
      </c>
      <c r="V2162" s="142" t="s">
        <v>2411</v>
      </c>
      <c r="W2162" s="118" t="str">
        <f t="shared" si="200"/>
        <v>nein</v>
      </c>
      <c r="X2162" s="117" t="str">
        <f t="shared" si="201"/>
        <v>OK</v>
      </c>
      <c r="Y2162" s="117" t="str">
        <f t="shared" si="202"/>
        <v>nicht FK (Vereins-RS)</v>
      </c>
      <c r="Z2162" s="117" t="str">
        <f t="shared" si="203"/>
        <v>OK</v>
      </c>
    </row>
    <row r="2163" spans="1:26" s="115" customFormat="1" ht="12.75" hidden="1" customHeight="1" x14ac:dyDescent="0.35">
      <c r="A2163" s="29" t="s">
        <v>4366</v>
      </c>
      <c r="B2163" s="1" t="s">
        <v>1456</v>
      </c>
      <c r="C2163" s="29" t="s">
        <v>3</v>
      </c>
      <c r="D2163" s="29" t="s">
        <v>3</v>
      </c>
      <c r="E2163" s="29" t="s">
        <v>2</v>
      </c>
      <c r="F2163" s="29" t="s">
        <v>2</v>
      </c>
      <c r="G2163" s="29" t="s">
        <v>2</v>
      </c>
      <c r="H2163" s="29" t="s">
        <v>2</v>
      </c>
      <c r="I2163" s="133" t="s">
        <v>3</v>
      </c>
      <c r="J2163" s="134">
        <v>1</v>
      </c>
      <c r="K2163" s="29" t="s">
        <v>2</v>
      </c>
      <c r="L2163" s="29" t="s">
        <v>2</v>
      </c>
      <c r="M2163" s="29" t="s">
        <v>2</v>
      </c>
      <c r="N2163" s="29" t="s">
        <v>3</v>
      </c>
      <c r="O2163" s="1"/>
      <c r="P2163" s="29" t="s">
        <v>4</v>
      </c>
      <c r="Q2163" s="29"/>
      <c r="R2163" s="85" t="s">
        <v>2</v>
      </c>
      <c r="S2163" s="85" t="s">
        <v>2</v>
      </c>
      <c r="T2163" s="117" t="str">
        <f t="shared" si="198"/>
        <v>ja</v>
      </c>
      <c r="U2163" s="117" t="str">
        <f t="shared" si="199"/>
        <v>ja</v>
      </c>
      <c r="V2163" s="142" t="s">
        <v>4582</v>
      </c>
      <c r="W2163" s="118">
        <f t="shared" si="200"/>
        <v>1</v>
      </c>
      <c r="X2163" s="117" t="str">
        <f t="shared" si="201"/>
        <v>OK</v>
      </c>
      <c r="Y2163" s="117" t="str">
        <f t="shared" si="202"/>
        <v>keine</v>
      </c>
      <c r="Z2163" s="117" t="str">
        <f t="shared" si="203"/>
        <v>OK</v>
      </c>
    </row>
    <row r="2164" spans="1:26" s="115" customFormat="1" ht="12.75" hidden="1" customHeight="1" x14ac:dyDescent="0.35">
      <c r="A2164" s="29" t="s">
        <v>2135</v>
      </c>
      <c r="B2164" s="1" t="s">
        <v>2134</v>
      </c>
      <c r="C2164" s="29" t="s">
        <v>3</v>
      </c>
      <c r="D2164" s="29" t="s">
        <v>3</v>
      </c>
      <c r="E2164" s="29" t="s">
        <v>2</v>
      </c>
      <c r="F2164" s="29" t="s">
        <v>2</v>
      </c>
      <c r="G2164" s="29" t="s">
        <v>2</v>
      </c>
      <c r="H2164" s="29" t="s">
        <v>2</v>
      </c>
      <c r="I2164" s="29" t="s">
        <v>3</v>
      </c>
      <c r="J2164" s="30">
        <v>1</v>
      </c>
      <c r="K2164" s="29" t="s">
        <v>2</v>
      </c>
      <c r="L2164" s="29" t="s">
        <v>2</v>
      </c>
      <c r="M2164" s="29" t="s">
        <v>2</v>
      </c>
      <c r="N2164" s="29" t="s">
        <v>3</v>
      </c>
      <c r="O2164" s="1"/>
      <c r="P2164" s="29" t="s">
        <v>4</v>
      </c>
      <c r="Q2164" s="29"/>
      <c r="R2164" s="85" t="s">
        <v>3</v>
      </c>
      <c r="S2164" s="85" t="s">
        <v>3</v>
      </c>
      <c r="T2164" s="117" t="str">
        <f t="shared" si="198"/>
        <v>ja</v>
      </c>
      <c r="U2164" s="117" t="str">
        <f t="shared" si="199"/>
        <v>ja</v>
      </c>
      <c r="V2164" s="142" t="s">
        <v>4580</v>
      </c>
      <c r="W2164" s="118">
        <f t="shared" si="200"/>
        <v>1</v>
      </c>
      <c r="X2164" s="117" t="str">
        <f t="shared" si="201"/>
        <v>OK</v>
      </c>
      <c r="Y2164" s="117" t="str">
        <f t="shared" si="202"/>
        <v>keine</v>
      </c>
      <c r="Z2164" s="117" t="str">
        <f t="shared" si="203"/>
        <v>OK</v>
      </c>
    </row>
    <row r="2165" spans="1:26" s="115" customFormat="1" ht="12.75" hidden="1" customHeight="1" x14ac:dyDescent="0.35">
      <c r="A2165" s="29" t="s">
        <v>4367</v>
      </c>
      <c r="B2165" s="1" t="s">
        <v>1484</v>
      </c>
      <c r="C2165" s="29" t="s">
        <v>3</v>
      </c>
      <c r="D2165" s="29" t="s">
        <v>3</v>
      </c>
      <c r="E2165" s="29" t="s">
        <v>2</v>
      </c>
      <c r="F2165" s="29" t="s">
        <v>2</v>
      </c>
      <c r="G2165" s="29" t="s">
        <v>2</v>
      </c>
      <c r="H2165" s="29" t="s">
        <v>2</v>
      </c>
      <c r="I2165" s="133" t="s">
        <v>3</v>
      </c>
      <c r="J2165" s="134">
        <v>1</v>
      </c>
      <c r="K2165" s="29" t="s">
        <v>2</v>
      </c>
      <c r="L2165" s="29" t="s">
        <v>2</v>
      </c>
      <c r="M2165" s="29" t="s">
        <v>2</v>
      </c>
      <c r="N2165" s="29" t="s">
        <v>3</v>
      </c>
      <c r="O2165" s="1"/>
      <c r="P2165" s="29">
        <v>300</v>
      </c>
      <c r="Q2165" s="29"/>
      <c r="R2165" s="85" t="s">
        <v>2</v>
      </c>
      <c r="S2165" s="85" t="s">
        <v>2</v>
      </c>
      <c r="T2165" s="117" t="str">
        <f t="shared" si="198"/>
        <v>ja</v>
      </c>
      <c r="U2165" s="117" t="str">
        <f t="shared" si="199"/>
        <v>ja</v>
      </c>
      <c r="V2165" s="142" t="s">
        <v>4606</v>
      </c>
      <c r="W2165" s="118">
        <f t="shared" si="200"/>
        <v>1</v>
      </c>
      <c r="X2165" s="117" t="str">
        <f t="shared" si="201"/>
        <v>OK</v>
      </c>
      <c r="Y2165" s="117">
        <f t="shared" si="202"/>
        <v>300</v>
      </c>
      <c r="Z2165" s="117" t="str">
        <f t="shared" si="203"/>
        <v>OK</v>
      </c>
    </row>
    <row r="2166" spans="1:26" s="115" customFormat="1" ht="12.75" hidden="1" customHeight="1" x14ac:dyDescent="0.35">
      <c r="A2166" s="29" t="s">
        <v>4368</v>
      </c>
      <c r="B2166" s="1" t="s">
        <v>777</v>
      </c>
      <c r="C2166" s="29" t="s">
        <v>3</v>
      </c>
      <c r="D2166" s="29" t="s">
        <v>3</v>
      </c>
      <c r="E2166" s="29" t="s">
        <v>2</v>
      </c>
      <c r="F2166" s="29" t="s">
        <v>2</v>
      </c>
      <c r="G2166" s="29" t="s">
        <v>2</v>
      </c>
      <c r="H2166" s="29" t="s">
        <v>2</v>
      </c>
      <c r="I2166" s="29" t="s">
        <v>3</v>
      </c>
      <c r="J2166" s="30">
        <v>1</v>
      </c>
      <c r="K2166" s="29" t="s">
        <v>2</v>
      </c>
      <c r="L2166" s="29" t="s">
        <v>2</v>
      </c>
      <c r="M2166" s="29" t="s">
        <v>2</v>
      </c>
      <c r="N2166" s="29" t="s">
        <v>3</v>
      </c>
      <c r="O2166" s="1"/>
      <c r="P2166" s="29" t="s">
        <v>4</v>
      </c>
      <c r="Q2166" s="29"/>
      <c r="R2166" s="85" t="s">
        <v>3</v>
      </c>
      <c r="S2166" s="85" t="s">
        <v>3</v>
      </c>
      <c r="T2166" s="117" t="str">
        <f t="shared" si="198"/>
        <v>ja</v>
      </c>
      <c r="U2166" s="117" t="str">
        <f t="shared" si="199"/>
        <v>ja</v>
      </c>
      <c r="V2166" s="142" t="s">
        <v>4580</v>
      </c>
      <c r="W2166" s="118">
        <f t="shared" si="200"/>
        <v>1</v>
      </c>
      <c r="X2166" s="117" t="str">
        <f t="shared" si="201"/>
        <v>OK</v>
      </c>
      <c r="Y2166" s="117" t="str">
        <f t="shared" si="202"/>
        <v>keine</v>
      </c>
      <c r="Z2166" s="117" t="str">
        <f t="shared" si="203"/>
        <v>OK</v>
      </c>
    </row>
    <row r="2167" spans="1:26" s="115" customFormat="1" ht="12.75" hidden="1" customHeight="1" x14ac:dyDescent="0.35">
      <c r="A2167" s="29" t="s">
        <v>4369</v>
      </c>
      <c r="B2167" s="1" t="s">
        <v>778</v>
      </c>
      <c r="C2167" s="29" t="s">
        <v>3</v>
      </c>
      <c r="D2167" s="29" t="s">
        <v>3</v>
      </c>
      <c r="E2167" s="29" t="s">
        <v>2</v>
      </c>
      <c r="F2167" s="29" t="s">
        <v>2</v>
      </c>
      <c r="G2167" s="29" t="s">
        <v>2</v>
      </c>
      <c r="H2167" s="29" t="s">
        <v>2</v>
      </c>
      <c r="I2167" s="29" t="s">
        <v>3</v>
      </c>
      <c r="J2167" s="30">
        <v>1</v>
      </c>
      <c r="K2167" s="29" t="s">
        <v>2</v>
      </c>
      <c r="L2167" s="29" t="s">
        <v>2</v>
      </c>
      <c r="M2167" s="29" t="s">
        <v>2</v>
      </c>
      <c r="N2167" s="29" t="s">
        <v>3</v>
      </c>
      <c r="O2167" s="1"/>
      <c r="P2167" s="29" t="s">
        <v>4</v>
      </c>
      <c r="Q2167" s="29"/>
      <c r="R2167" s="85" t="s">
        <v>2</v>
      </c>
      <c r="S2167" s="85" t="s">
        <v>2</v>
      </c>
      <c r="T2167" s="117" t="str">
        <f t="shared" si="198"/>
        <v>ja</v>
      </c>
      <c r="U2167" s="117" t="str">
        <f t="shared" si="199"/>
        <v>ja</v>
      </c>
      <c r="V2167" s="142" t="s">
        <v>4580</v>
      </c>
      <c r="W2167" s="118">
        <f t="shared" si="200"/>
        <v>1</v>
      </c>
      <c r="X2167" s="117" t="str">
        <f t="shared" si="201"/>
        <v>OK</v>
      </c>
      <c r="Y2167" s="117" t="str">
        <f t="shared" si="202"/>
        <v>keine</v>
      </c>
      <c r="Z2167" s="117" t="str">
        <f t="shared" si="203"/>
        <v>OK</v>
      </c>
    </row>
    <row r="2168" spans="1:26" s="115" customFormat="1" ht="12.75" hidden="1" customHeight="1" x14ac:dyDescent="0.35">
      <c r="A2168" s="29">
        <v>11993</v>
      </c>
      <c r="B2168" s="1" t="s">
        <v>4621</v>
      </c>
      <c r="C2168" s="29" t="s">
        <v>3</v>
      </c>
      <c r="D2168" s="29" t="s">
        <v>3</v>
      </c>
      <c r="E2168" s="29" t="s">
        <v>2</v>
      </c>
      <c r="F2168" s="29" t="s">
        <v>2</v>
      </c>
      <c r="G2168" s="29" t="s">
        <v>2</v>
      </c>
      <c r="H2168" s="29" t="s">
        <v>2</v>
      </c>
      <c r="I2168" s="29" t="s">
        <v>3</v>
      </c>
      <c r="J2168" s="29">
        <v>4</v>
      </c>
      <c r="K2168" s="29" t="s">
        <v>2</v>
      </c>
      <c r="L2168" s="29" t="s">
        <v>2</v>
      </c>
      <c r="M2168" s="29" t="s">
        <v>2</v>
      </c>
      <c r="N2168" s="29" t="s">
        <v>3</v>
      </c>
      <c r="O2168" s="1" t="s">
        <v>2412</v>
      </c>
      <c r="P2168" s="29" t="s">
        <v>4438</v>
      </c>
      <c r="Q2168" s="29"/>
      <c r="R2168" s="85" t="s">
        <v>2</v>
      </c>
      <c r="S2168" s="85" t="s">
        <v>2</v>
      </c>
      <c r="T2168" s="117" t="str">
        <f t="shared" si="198"/>
        <v>ja</v>
      </c>
      <c r="U2168" s="117" t="str">
        <f t="shared" si="199"/>
        <v>ja</v>
      </c>
      <c r="V2168" s="142" t="s">
        <v>4608</v>
      </c>
      <c r="W2168" s="118">
        <f t="shared" si="200"/>
        <v>4</v>
      </c>
      <c r="X2168" s="117" t="str">
        <f t="shared" si="201"/>
        <v>OK</v>
      </c>
      <c r="Y2168" s="117" t="str">
        <f t="shared" si="202"/>
        <v>1193/1207/1195</v>
      </c>
      <c r="Z2168" s="117" t="str">
        <f t="shared" si="203"/>
        <v>OK</v>
      </c>
    </row>
    <row r="2169" spans="1:26" s="115" customFormat="1" ht="12.75" customHeight="1" x14ac:dyDescent="0.35">
      <c r="A2169" s="29" t="s">
        <v>4370</v>
      </c>
      <c r="B2169" s="1" t="s">
        <v>957</v>
      </c>
      <c r="C2169" s="29" t="s">
        <v>3</v>
      </c>
      <c r="D2169" s="29" t="s">
        <v>3</v>
      </c>
      <c r="E2169" s="29" t="s">
        <v>2</v>
      </c>
      <c r="F2169" s="29" t="s">
        <v>2</v>
      </c>
      <c r="G2169" s="29" t="s">
        <v>2</v>
      </c>
      <c r="H2169" s="29" t="s">
        <v>2</v>
      </c>
      <c r="I2169" s="30" t="s">
        <v>2</v>
      </c>
      <c r="J2169" s="30" t="s">
        <v>2</v>
      </c>
      <c r="K2169" s="29" t="s">
        <v>2</v>
      </c>
      <c r="L2169" s="29" t="s">
        <v>2</v>
      </c>
      <c r="M2169" s="29" t="s">
        <v>2</v>
      </c>
      <c r="N2169" s="29" t="s">
        <v>3</v>
      </c>
      <c r="O2169" s="1" t="s">
        <v>4469</v>
      </c>
      <c r="P2169" s="29" t="s">
        <v>4</v>
      </c>
      <c r="Q2169" s="29" t="s">
        <v>4443</v>
      </c>
      <c r="R2169" s="85" t="s">
        <v>3</v>
      </c>
      <c r="S2169" s="85" t="s">
        <v>3</v>
      </c>
      <c r="T2169" s="117" t="str">
        <f t="shared" si="198"/>
        <v>ja</v>
      </c>
      <c r="U2169" s="117" t="str">
        <f t="shared" si="199"/>
        <v>ja</v>
      </c>
      <c r="V2169" s="142" t="s">
        <v>4579</v>
      </c>
      <c r="W2169" s="118" t="str">
        <f t="shared" si="200"/>
        <v>nein</v>
      </c>
      <c r="X2169" s="117" t="str">
        <f t="shared" si="201"/>
        <v>OK</v>
      </c>
      <c r="Y2169" s="117" t="str">
        <f t="shared" si="202"/>
        <v>keine</v>
      </c>
      <c r="Z2169" s="117" t="str">
        <f t="shared" si="203"/>
        <v>OK</v>
      </c>
    </row>
    <row r="2170" spans="1:26" s="115" customFormat="1" ht="12.75" hidden="1" customHeight="1" x14ac:dyDescent="0.35">
      <c r="A2170" s="29" t="s">
        <v>4371</v>
      </c>
      <c r="B2170" s="1" t="s">
        <v>2030</v>
      </c>
      <c r="C2170" s="29" t="s">
        <v>3</v>
      </c>
      <c r="D2170" s="29" t="s">
        <v>3</v>
      </c>
      <c r="E2170" s="29" t="s">
        <v>2</v>
      </c>
      <c r="F2170" s="29" t="s">
        <v>2</v>
      </c>
      <c r="G2170" s="29" t="s">
        <v>2</v>
      </c>
      <c r="H2170" s="29" t="s">
        <v>2</v>
      </c>
      <c r="I2170" s="29" t="s">
        <v>3</v>
      </c>
      <c r="J2170" s="30">
        <v>1</v>
      </c>
      <c r="K2170" s="29" t="s">
        <v>2</v>
      </c>
      <c r="L2170" s="29" t="s">
        <v>2</v>
      </c>
      <c r="M2170" s="29" t="s">
        <v>2</v>
      </c>
      <c r="N2170" s="29" t="s">
        <v>3</v>
      </c>
      <c r="O2170" s="1"/>
      <c r="P2170" s="29" t="s">
        <v>4</v>
      </c>
      <c r="Q2170" s="29"/>
      <c r="R2170" s="85" t="s">
        <v>2</v>
      </c>
      <c r="S2170" s="85" t="s">
        <v>2</v>
      </c>
      <c r="T2170" s="117" t="str">
        <f t="shared" si="198"/>
        <v>ja</v>
      </c>
      <c r="U2170" s="117" t="str">
        <f t="shared" si="199"/>
        <v>ja</v>
      </c>
      <c r="V2170" s="142" t="s">
        <v>4580</v>
      </c>
      <c r="W2170" s="118">
        <f t="shared" si="200"/>
        <v>1</v>
      </c>
      <c r="X2170" s="117" t="str">
        <f t="shared" si="201"/>
        <v>OK</v>
      </c>
      <c r="Y2170" s="117" t="str">
        <f t="shared" si="202"/>
        <v>keine</v>
      </c>
      <c r="Z2170" s="117" t="str">
        <f t="shared" si="203"/>
        <v>OK</v>
      </c>
    </row>
    <row r="2171" spans="1:26" s="115" customFormat="1" ht="12.75" hidden="1" customHeight="1" x14ac:dyDescent="0.35">
      <c r="A2171" s="29" t="s">
        <v>4372</v>
      </c>
      <c r="B2171" s="1" t="s">
        <v>658</v>
      </c>
      <c r="C2171" s="29" t="s">
        <v>3</v>
      </c>
      <c r="D2171" s="29" t="s">
        <v>3</v>
      </c>
      <c r="E2171" s="29" t="s">
        <v>2</v>
      </c>
      <c r="F2171" s="29" t="s">
        <v>2</v>
      </c>
      <c r="G2171" s="29" t="s">
        <v>2</v>
      </c>
      <c r="H2171" s="29" t="s">
        <v>2</v>
      </c>
      <c r="I2171" s="29" t="s">
        <v>2</v>
      </c>
      <c r="J2171" s="30" t="s">
        <v>2</v>
      </c>
      <c r="K2171" s="29" t="s">
        <v>2</v>
      </c>
      <c r="L2171" s="29" t="s">
        <v>2</v>
      </c>
      <c r="M2171" s="29" t="s">
        <v>2</v>
      </c>
      <c r="N2171" s="29" t="s">
        <v>3</v>
      </c>
      <c r="O2171" s="1" t="s">
        <v>2409</v>
      </c>
      <c r="P2171" s="29" t="s">
        <v>58</v>
      </c>
      <c r="Q2171" s="29"/>
      <c r="R2171" s="85" t="s">
        <v>2</v>
      </c>
      <c r="S2171" s="85" t="s">
        <v>2</v>
      </c>
      <c r="T2171" s="117" t="str">
        <f t="shared" si="198"/>
        <v>ja</v>
      </c>
      <c r="U2171" s="117" t="str">
        <f t="shared" si="199"/>
        <v>ja</v>
      </c>
      <c r="V2171" s="142" t="s">
        <v>4579</v>
      </c>
      <c r="W2171" s="118" t="str">
        <f t="shared" si="200"/>
        <v>nein</v>
      </c>
      <c r="X2171" s="117" t="str">
        <f t="shared" si="201"/>
        <v>OK</v>
      </c>
      <c r="Y2171" s="117" t="str">
        <f t="shared" si="202"/>
        <v>1194/1199</v>
      </c>
      <c r="Z2171" s="117" t="str">
        <f t="shared" si="203"/>
        <v>OK</v>
      </c>
    </row>
    <row r="2172" spans="1:26" s="115" customFormat="1" ht="12.75" hidden="1" customHeight="1" x14ac:dyDescent="0.35">
      <c r="A2172" s="29" t="s">
        <v>4373</v>
      </c>
      <c r="B2172" s="1" t="s">
        <v>551</v>
      </c>
      <c r="C2172" s="29" t="s">
        <v>3</v>
      </c>
      <c r="D2172" s="29" t="s">
        <v>3</v>
      </c>
      <c r="E2172" s="29" t="s">
        <v>2</v>
      </c>
      <c r="F2172" s="29" t="s">
        <v>2</v>
      </c>
      <c r="G2172" s="29" t="s">
        <v>2</v>
      </c>
      <c r="H2172" s="29" t="s">
        <v>2</v>
      </c>
      <c r="I2172" s="29" t="s">
        <v>3</v>
      </c>
      <c r="J2172" s="30">
        <v>2</v>
      </c>
      <c r="K2172" s="29" t="s">
        <v>2</v>
      </c>
      <c r="L2172" s="29" t="s">
        <v>2</v>
      </c>
      <c r="M2172" s="29" t="s">
        <v>2</v>
      </c>
      <c r="N2172" s="29" t="s">
        <v>3</v>
      </c>
      <c r="O2172" s="1"/>
      <c r="P2172" s="29" t="s">
        <v>4</v>
      </c>
      <c r="Q2172" s="29"/>
      <c r="R2172" s="85" t="s">
        <v>2</v>
      </c>
      <c r="S2172" s="85" t="s">
        <v>2</v>
      </c>
      <c r="T2172" s="117" t="str">
        <f t="shared" si="198"/>
        <v>ja</v>
      </c>
      <c r="U2172" s="117" t="str">
        <f t="shared" si="199"/>
        <v>ja</v>
      </c>
      <c r="V2172" s="142" t="s">
        <v>4598</v>
      </c>
      <c r="W2172" s="118">
        <f t="shared" si="200"/>
        <v>2</v>
      </c>
      <c r="X2172" s="117" t="str">
        <f t="shared" si="201"/>
        <v>OK</v>
      </c>
      <c r="Y2172" s="117" t="str">
        <f t="shared" si="202"/>
        <v>keine</v>
      </c>
      <c r="Z2172" s="117" t="str">
        <f t="shared" si="203"/>
        <v>OK</v>
      </c>
    </row>
    <row r="2173" spans="1:26" s="115" customFormat="1" ht="12.75" hidden="1" customHeight="1" x14ac:dyDescent="0.35">
      <c r="A2173" s="29" t="s">
        <v>2104</v>
      </c>
      <c r="B2173" s="1" t="s">
        <v>2103</v>
      </c>
      <c r="C2173" s="29" t="s">
        <v>3</v>
      </c>
      <c r="D2173" s="29" t="s">
        <v>3</v>
      </c>
      <c r="E2173" s="29" t="s">
        <v>2</v>
      </c>
      <c r="F2173" s="29" t="s">
        <v>2</v>
      </c>
      <c r="G2173" s="29" t="s">
        <v>2</v>
      </c>
      <c r="H2173" s="29" t="s">
        <v>2</v>
      </c>
      <c r="I2173" s="29" t="s">
        <v>3</v>
      </c>
      <c r="J2173" s="30">
        <v>1</v>
      </c>
      <c r="K2173" s="29" t="s">
        <v>2</v>
      </c>
      <c r="L2173" s="29" t="s">
        <v>2</v>
      </c>
      <c r="M2173" s="29" t="s">
        <v>2</v>
      </c>
      <c r="N2173" s="29" t="s">
        <v>3</v>
      </c>
      <c r="O2173" s="1"/>
      <c r="P2173" s="29" t="s">
        <v>4</v>
      </c>
      <c r="Q2173" s="29"/>
      <c r="R2173" s="85" t="s">
        <v>3</v>
      </c>
      <c r="S2173" s="85" t="s">
        <v>3</v>
      </c>
      <c r="T2173" s="117" t="str">
        <f t="shared" si="198"/>
        <v>ja</v>
      </c>
      <c r="U2173" s="117" t="str">
        <f t="shared" si="199"/>
        <v>ja</v>
      </c>
      <c r="V2173" s="142" t="s">
        <v>4579</v>
      </c>
      <c r="W2173" s="118">
        <f t="shared" si="200"/>
        <v>1</v>
      </c>
      <c r="X2173" s="117" t="str">
        <f t="shared" si="201"/>
        <v>OK</v>
      </c>
      <c r="Y2173" s="117" t="str">
        <f t="shared" si="202"/>
        <v>keine</v>
      </c>
      <c r="Z2173" s="117" t="str">
        <f t="shared" si="203"/>
        <v>OK</v>
      </c>
    </row>
    <row r="2174" spans="1:26" s="117" customFormat="1" ht="12.75" hidden="1" customHeight="1" x14ac:dyDescent="0.35">
      <c r="A2174" s="29" t="s">
        <v>4374</v>
      </c>
      <c r="B2174" s="1" t="s">
        <v>290</v>
      </c>
      <c r="C2174" s="29" t="s">
        <v>3</v>
      </c>
      <c r="D2174" s="29" t="s">
        <v>3</v>
      </c>
      <c r="E2174" s="29" t="s">
        <v>2</v>
      </c>
      <c r="F2174" s="29" t="s">
        <v>2</v>
      </c>
      <c r="G2174" s="29" t="s">
        <v>2</v>
      </c>
      <c r="H2174" s="29" t="s">
        <v>2</v>
      </c>
      <c r="I2174" s="29" t="s">
        <v>3</v>
      </c>
      <c r="J2174" s="30">
        <v>1</v>
      </c>
      <c r="K2174" s="29" t="s">
        <v>2</v>
      </c>
      <c r="L2174" s="29" t="s">
        <v>2</v>
      </c>
      <c r="M2174" s="29" t="s">
        <v>2</v>
      </c>
      <c r="N2174" s="29" t="s">
        <v>3</v>
      </c>
      <c r="O2174" s="1"/>
      <c r="P2174" s="29" t="s">
        <v>4</v>
      </c>
      <c r="Q2174" s="29"/>
      <c r="R2174" s="85" t="s">
        <v>3</v>
      </c>
      <c r="S2174" s="85" t="s">
        <v>3</v>
      </c>
      <c r="T2174" s="117" t="str">
        <f t="shared" si="198"/>
        <v>ja</v>
      </c>
      <c r="U2174" s="117" t="str">
        <f t="shared" si="199"/>
        <v>ja</v>
      </c>
      <c r="V2174" s="142" t="s">
        <v>4580</v>
      </c>
      <c r="W2174" s="118">
        <f t="shared" si="200"/>
        <v>1</v>
      </c>
      <c r="X2174" s="117" t="str">
        <f t="shared" si="201"/>
        <v>OK</v>
      </c>
      <c r="Y2174" s="117" t="str">
        <f t="shared" si="202"/>
        <v>keine</v>
      </c>
      <c r="Z2174" s="117" t="str">
        <f t="shared" si="203"/>
        <v>OK</v>
      </c>
    </row>
    <row r="2175" spans="1:26" s="117" customFormat="1" ht="12.75" hidden="1" customHeight="1" x14ac:dyDescent="0.35">
      <c r="A2175" s="29" t="s">
        <v>4375</v>
      </c>
      <c r="B2175" s="1" t="s">
        <v>2076</v>
      </c>
      <c r="C2175" s="29" t="s">
        <v>3</v>
      </c>
      <c r="D2175" s="29" t="s">
        <v>3</v>
      </c>
      <c r="E2175" s="29" t="s">
        <v>2</v>
      </c>
      <c r="F2175" s="29" t="s">
        <v>2</v>
      </c>
      <c r="G2175" s="29" t="s">
        <v>2</v>
      </c>
      <c r="H2175" s="29" t="s">
        <v>2</v>
      </c>
      <c r="I2175" s="133" t="s">
        <v>3</v>
      </c>
      <c r="J2175" s="134">
        <v>2</v>
      </c>
      <c r="K2175" s="29" t="s">
        <v>2</v>
      </c>
      <c r="L2175" s="29" t="s">
        <v>2</v>
      </c>
      <c r="M2175" s="29" t="s">
        <v>2</v>
      </c>
      <c r="N2175" s="29" t="s">
        <v>3</v>
      </c>
      <c r="O2175" s="1"/>
      <c r="P2175" s="29">
        <v>1191</v>
      </c>
      <c r="Q2175" s="29"/>
      <c r="R2175" s="85" t="s">
        <v>2</v>
      </c>
      <c r="S2175" s="85" t="s">
        <v>2</v>
      </c>
      <c r="T2175" s="117" t="str">
        <f t="shared" si="198"/>
        <v>ja</v>
      </c>
      <c r="U2175" s="117" t="str">
        <f t="shared" si="199"/>
        <v>ja</v>
      </c>
      <c r="V2175" s="142" t="s">
        <v>4606</v>
      </c>
      <c r="W2175" s="118">
        <f t="shared" si="200"/>
        <v>2</v>
      </c>
      <c r="X2175" s="117" t="str">
        <f t="shared" si="201"/>
        <v>OK</v>
      </c>
      <c r="Y2175" s="117">
        <f t="shared" si="202"/>
        <v>1191</v>
      </c>
      <c r="Z2175" s="117" t="str">
        <f t="shared" si="203"/>
        <v>OK</v>
      </c>
    </row>
    <row r="2176" spans="1:26" s="117" customFormat="1" ht="12.75" hidden="1" customHeight="1" x14ac:dyDescent="0.35">
      <c r="A2176" s="29" t="s">
        <v>4376</v>
      </c>
      <c r="B2176" s="1" t="s">
        <v>967</v>
      </c>
      <c r="C2176" s="29" t="s">
        <v>3</v>
      </c>
      <c r="D2176" s="29" t="s">
        <v>3</v>
      </c>
      <c r="E2176" s="29" t="s">
        <v>2</v>
      </c>
      <c r="F2176" s="29" t="s">
        <v>2</v>
      </c>
      <c r="G2176" s="29" t="s">
        <v>2</v>
      </c>
      <c r="H2176" s="29" t="s">
        <v>2</v>
      </c>
      <c r="I2176" s="29" t="s">
        <v>3</v>
      </c>
      <c r="J2176" s="30">
        <v>1</v>
      </c>
      <c r="K2176" s="29" t="s">
        <v>2</v>
      </c>
      <c r="L2176" s="29" t="s">
        <v>2</v>
      </c>
      <c r="M2176" s="29" t="s">
        <v>2</v>
      </c>
      <c r="N2176" s="29" t="s">
        <v>3</v>
      </c>
      <c r="O2176" s="1"/>
      <c r="P2176" s="29" t="s">
        <v>4</v>
      </c>
      <c r="Q2176" s="29"/>
      <c r="R2176" s="85" t="s">
        <v>3</v>
      </c>
      <c r="S2176" s="85" t="s">
        <v>3</v>
      </c>
      <c r="T2176" s="117" t="str">
        <f t="shared" si="198"/>
        <v>ja</v>
      </c>
      <c r="U2176" s="117" t="str">
        <f t="shared" si="199"/>
        <v>ja</v>
      </c>
      <c r="V2176" s="142" t="s">
        <v>4580</v>
      </c>
      <c r="W2176" s="118">
        <f t="shared" si="200"/>
        <v>1</v>
      </c>
      <c r="X2176" s="117" t="str">
        <f t="shared" si="201"/>
        <v>OK</v>
      </c>
      <c r="Y2176" s="117" t="str">
        <f t="shared" si="202"/>
        <v>keine</v>
      </c>
      <c r="Z2176" s="117" t="str">
        <f t="shared" si="203"/>
        <v>OK</v>
      </c>
    </row>
    <row r="2177" spans="1:26" s="117" customFormat="1" hidden="1" x14ac:dyDescent="0.35">
      <c r="A2177" s="29" t="s">
        <v>4377</v>
      </c>
      <c r="B2177" s="1" t="s">
        <v>606</v>
      </c>
      <c r="C2177" s="29" t="s">
        <v>3</v>
      </c>
      <c r="D2177" s="29" t="s">
        <v>3</v>
      </c>
      <c r="E2177" s="29" t="s">
        <v>2</v>
      </c>
      <c r="F2177" s="29" t="s">
        <v>2</v>
      </c>
      <c r="G2177" s="29" t="s">
        <v>2</v>
      </c>
      <c r="H2177" s="29" t="s">
        <v>2</v>
      </c>
      <c r="I2177" s="29" t="s">
        <v>3</v>
      </c>
      <c r="J2177" s="30">
        <v>3</v>
      </c>
      <c r="K2177" s="29" t="s">
        <v>2</v>
      </c>
      <c r="L2177" s="29" t="s">
        <v>2</v>
      </c>
      <c r="M2177" s="29" t="s">
        <v>2</v>
      </c>
      <c r="N2177" s="29" t="s">
        <v>3</v>
      </c>
      <c r="O2177" s="1"/>
      <c r="P2177" s="29" t="s">
        <v>4</v>
      </c>
      <c r="Q2177" s="29"/>
      <c r="R2177" s="85" t="s">
        <v>2</v>
      </c>
      <c r="S2177" s="85" t="s">
        <v>2</v>
      </c>
      <c r="T2177" s="117" t="str">
        <f t="shared" si="198"/>
        <v>ja</v>
      </c>
      <c r="U2177" s="117" t="str">
        <f t="shared" si="199"/>
        <v>ja</v>
      </c>
      <c r="V2177" s="142" t="s">
        <v>4575</v>
      </c>
      <c r="W2177" s="118">
        <f t="shared" si="200"/>
        <v>3</v>
      </c>
      <c r="X2177" s="117" t="str">
        <f t="shared" si="201"/>
        <v>OK</v>
      </c>
      <c r="Y2177" s="117" t="str">
        <f t="shared" si="202"/>
        <v>keine</v>
      </c>
      <c r="Z2177" s="117" t="str">
        <f t="shared" si="203"/>
        <v>OK</v>
      </c>
    </row>
    <row r="2178" spans="1:26" s="117" customFormat="1" hidden="1" x14ac:dyDescent="0.35">
      <c r="A2178" s="29" t="s">
        <v>4378</v>
      </c>
      <c r="B2178" s="1" t="s">
        <v>607</v>
      </c>
      <c r="C2178" s="29" t="s">
        <v>3</v>
      </c>
      <c r="D2178" s="29" t="s">
        <v>3</v>
      </c>
      <c r="E2178" s="29" t="s">
        <v>2</v>
      </c>
      <c r="F2178" s="29" t="s">
        <v>2</v>
      </c>
      <c r="G2178" s="29" t="s">
        <v>2</v>
      </c>
      <c r="H2178" s="29" t="s">
        <v>2</v>
      </c>
      <c r="I2178" s="29" t="s">
        <v>3</v>
      </c>
      <c r="J2178" s="30">
        <v>3</v>
      </c>
      <c r="K2178" s="29" t="s">
        <v>2</v>
      </c>
      <c r="L2178" s="29" t="s">
        <v>2</v>
      </c>
      <c r="M2178" s="29" t="s">
        <v>2</v>
      </c>
      <c r="N2178" s="29" t="s">
        <v>3</v>
      </c>
      <c r="O2178" s="1"/>
      <c r="P2178" s="29" t="s">
        <v>4</v>
      </c>
      <c r="Q2178" s="29"/>
      <c r="R2178" s="85" t="s">
        <v>2</v>
      </c>
      <c r="S2178" s="85" t="s">
        <v>2</v>
      </c>
      <c r="T2178" s="117" t="str">
        <f t="shared" ref="T2178:T2194" si="204">IF(AND(C2178="nein",D2178="nein",E2178="nein",F2178="nein",G2178="nein",H2178="nein",I2178="nein",K2178="nein",L2178="nein",M2178="nein",N2178="nein"),"nein","ja")</f>
        <v>ja</v>
      </c>
      <c r="U2178" s="117" t="str">
        <f t="shared" ref="U2178:U2194" si="205">IF(OR(C2178="ja",D2178="ja",G2178="ja",A2178="8100"),"ja","nein")</f>
        <v>ja</v>
      </c>
      <c r="V2178" s="142" t="s">
        <v>4575</v>
      </c>
      <c r="W2178" s="118">
        <f t="shared" si="200"/>
        <v>3</v>
      </c>
      <c r="X2178" s="117" t="str">
        <f t="shared" si="201"/>
        <v>OK</v>
      </c>
      <c r="Y2178" s="117" t="str">
        <f t="shared" si="202"/>
        <v>keine</v>
      </c>
      <c r="Z2178" s="117" t="str">
        <f t="shared" si="203"/>
        <v>OK</v>
      </c>
    </row>
    <row r="2179" spans="1:26" s="117" customFormat="1" hidden="1" x14ac:dyDescent="0.35">
      <c r="A2179" s="29" t="s">
        <v>4379</v>
      </c>
      <c r="B2179" s="1" t="s">
        <v>2031</v>
      </c>
      <c r="C2179" s="29" t="s">
        <v>3</v>
      </c>
      <c r="D2179" s="29" t="s">
        <v>3</v>
      </c>
      <c r="E2179" s="29" t="s">
        <v>2</v>
      </c>
      <c r="F2179" s="29" t="s">
        <v>2</v>
      </c>
      <c r="G2179" s="29" t="s">
        <v>2</v>
      </c>
      <c r="H2179" s="29" t="s">
        <v>2</v>
      </c>
      <c r="I2179" s="29" t="s">
        <v>3</v>
      </c>
      <c r="J2179" s="30">
        <v>2</v>
      </c>
      <c r="K2179" s="29" t="s">
        <v>2</v>
      </c>
      <c r="L2179" s="29" t="s">
        <v>2</v>
      </c>
      <c r="M2179" s="29" t="s">
        <v>2</v>
      </c>
      <c r="N2179" s="29" t="s">
        <v>3</v>
      </c>
      <c r="O2179" s="1"/>
      <c r="P2179" s="29" t="s">
        <v>4</v>
      </c>
      <c r="Q2179" s="29"/>
      <c r="R2179" s="85" t="s">
        <v>2</v>
      </c>
      <c r="S2179" s="85" t="s">
        <v>2</v>
      </c>
      <c r="T2179" s="117" t="str">
        <f t="shared" si="204"/>
        <v>ja</v>
      </c>
      <c r="U2179" s="117" t="str">
        <f t="shared" si="205"/>
        <v>ja</v>
      </c>
      <c r="V2179" s="142" t="s">
        <v>4577</v>
      </c>
      <c r="W2179" s="118">
        <f t="shared" ref="W2179:W2194" si="206">J2179</f>
        <v>2</v>
      </c>
      <c r="X2179" s="117" t="str">
        <f t="shared" ref="X2179:X2194" si="207">IF(J2179=W2179,"OK","NICHT OK!")</f>
        <v>OK</v>
      </c>
      <c r="Y2179" s="117" t="str">
        <f t="shared" ref="Y2179:Y2194" si="208">P2179</f>
        <v>keine</v>
      </c>
      <c r="Z2179" s="117" t="str">
        <f t="shared" ref="Z2179:Z2194" si="209">IF(P2179=Y2179,"OK","NICHT OK!")</f>
        <v>OK</v>
      </c>
    </row>
    <row r="2180" spans="1:26" s="117" customFormat="1" hidden="1" x14ac:dyDescent="0.35">
      <c r="A2180" s="29" t="s">
        <v>4380</v>
      </c>
      <c r="B2180" s="1" t="s">
        <v>500</v>
      </c>
      <c r="C2180" s="29" t="s">
        <v>3</v>
      </c>
      <c r="D2180" s="29" t="s">
        <v>3</v>
      </c>
      <c r="E2180" s="29" t="s">
        <v>2</v>
      </c>
      <c r="F2180" s="29" t="s">
        <v>2</v>
      </c>
      <c r="G2180" s="29" t="s">
        <v>2</v>
      </c>
      <c r="H2180" s="29" t="s">
        <v>2</v>
      </c>
      <c r="I2180" s="29" t="s">
        <v>3</v>
      </c>
      <c r="J2180" s="140">
        <v>1</v>
      </c>
      <c r="K2180" s="29" t="s">
        <v>2</v>
      </c>
      <c r="L2180" s="29" t="s">
        <v>2</v>
      </c>
      <c r="M2180" s="29" t="s">
        <v>2</v>
      </c>
      <c r="N2180" s="29" t="s">
        <v>3</v>
      </c>
      <c r="O2180" s="1"/>
      <c r="P2180" s="29" t="s">
        <v>4</v>
      </c>
      <c r="Q2180" s="29"/>
      <c r="R2180" s="85" t="s">
        <v>2</v>
      </c>
      <c r="S2180" s="85" t="s">
        <v>2</v>
      </c>
      <c r="T2180" s="117" t="str">
        <f t="shared" si="204"/>
        <v>ja</v>
      </c>
      <c r="U2180" s="117" t="str">
        <f t="shared" si="205"/>
        <v>ja</v>
      </c>
      <c r="V2180" s="142" t="s">
        <v>4577</v>
      </c>
      <c r="W2180" s="118">
        <f t="shared" si="206"/>
        <v>1</v>
      </c>
      <c r="X2180" s="117" t="str">
        <f t="shared" si="207"/>
        <v>OK</v>
      </c>
      <c r="Y2180" s="117" t="str">
        <f t="shared" si="208"/>
        <v>keine</v>
      </c>
      <c r="Z2180" s="117" t="str">
        <f t="shared" si="209"/>
        <v>OK</v>
      </c>
    </row>
    <row r="2181" spans="1:26" s="117" customFormat="1" hidden="1" x14ac:dyDescent="0.35">
      <c r="A2181" s="29" t="s">
        <v>4381</v>
      </c>
      <c r="B2181" s="1" t="s">
        <v>968</v>
      </c>
      <c r="C2181" s="29" t="s">
        <v>3</v>
      </c>
      <c r="D2181" s="29" t="s">
        <v>3</v>
      </c>
      <c r="E2181" s="29" t="s">
        <v>2</v>
      </c>
      <c r="F2181" s="29" t="s">
        <v>2</v>
      </c>
      <c r="G2181" s="29" t="s">
        <v>2</v>
      </c>
      <c r="H2181" s="29" t="s">
        <v>2</v>
      </c>
      <c r="I2181" s="133" t="s">
        <v>3</v>
      </c>
      <c r="J2181" s="134">
        <v>1</v>
      </c>
      <c r="K2181" s="29" t="s">
        <v>2</v>
      </c>
      <c r="L2181" s="29" t="s">
        <v>2</v>
      </c>
      <c r="M2181" s="29" t="s">
        <v>2</v>
      </c>
      <c r="N2181" s="29" t="s">
        <v>3</v>
      </c>
      <c r="O2181" s="1"/>
      <c r="P2181" s="29" t="s">
        <v>4</v>
      </c>
      <c r="Q2181" s="29"/>
      <c r="R2181" s="85" t="s">
        <v>2</v>
      </c>
      <c r="S2181" s="85" t="s">
        <v>2</v>
      </c>
      <c r="T2181" s="117" t="str">
        <f t="shared" si="204"/>
        <v>ja</v>
      </c>
      <c r="U2181" s="117" t="str">
        <f t="shared" si="205"/>
        <v>ja</v>
      </c>
      <c r="V2181" s="142" t="s">
        <v>4594</v>
      </c>
      <c r="W2181" s="118">
        <f t="shared" si="206"/>
        <v>1</v>
      </c>
      <c r="X2181" s="117" t="str">
        <f t="shared" si="207"/>
        <v>OK</v>
      </c>
      <c r="Y2181" s="117" t="str">
        <f t="shared" si="208"/>
        <v>keine</v>
      </c>
      <c r="Z2181" s="117" t="str">
        <f t="shared" si="209"/>
        <v>OK</v>
      </c>
    </row>
    <row r="2182" spans="1:26" s="117" customFormat="1" hidden="1" x14ac:dyDescent="0.35">
      <c r="A2182" s="29" t="s">
        <v>4382</v>
      </c>
      <c r="B2182" s="1" t="s">
        <v>368</v>
      </c>
      <c r="C2182" s="29" t="s">
        <v>3</v>
      </c>
      <c r="D2182" s="29" t="s">
        <v>3</v>
      </c>
      <c r="E2182" s="29" t="s">
        <v>2</v>
      </c>
      <c r="F2182" s="29" t="s">
        <v>2</v>
      </c>
      <c r="G2182" s="29" t="s">
        <v>2</v>
      </c>
      <c r="H2182" s="29" t="s">
        <v>2</v>
      </c>
      <c r="I2182" s="133" t="s">
        <v>3</v>
      </c>
      <c r="J2182" s="141">
        <v>2</v>
      </c>
      <c r="K2182" s="29" t="s">
        <v>2</v>
      </c>
      <c r="L2182" s="29" t="s">
        <v>2</v>
      </c>
      <c r="M2182" s="29" t="s">
        <v>2</v>
      </c>
      <c r="N2182" s="29" t="s">
        <v>3</v>
      </c>
      <c r="O2182" s="1"/>
      <c r="P2182" s="29" t="s">
        <v>4</v>
      </c>
      <c r="Q2182" s="29"/>
      <c r="R2182" s="85" t="s">
        <v>2</v>
      </c>
      <c r="S2182" s="85" t="s">
        <v>2</v>
      </c>
      <c r="T2182" s="117" t="str">
        <f t="shared" si="204"/>
        <v>ja</v>
      </c>
      <c r="U2182" s="117" t="str">
        <f t="shared" si="205"/>
        <v>ja</v>
      </c>
      <c r="V2182" s="142" t="s">
        <v>4582</v>
      </c>
      <c r="W2182" s="118">
        <f t="shared" si="206"/>
        <v>2</v>
      </c>
      <c r="X2182" s="117" t="str">
        <f t="shared" si="207"/>
        <v>OK</v>
      </c>
      <c r="Y2182" s="117" t="str">
        <f t="shared" si="208"/>
        <v>keine</v>
      </c>
      <c r="Z2182" s="117" t="str">
        <f t="shared" si="209"/>
        <v>OK</v>
      </c>
    </row>
    <row r="2183" spans="1:26" s="117" customFormat="1" hidden="1" x14ac:dyDescent="0.35">
      <c r="A2183" s="29" t="s">
        <v>4383</v>
      </c>
      <c r="B2183" s="1" t="s">
        <v>1857</v>
      </c>
      <c r="C2183" s="29" t="s">
        <v>3</v>
      </c>
      <c r="D2183" s="29" t="s">
        <v>3</v>
      </c>
      <c r="E2183" s="29" t="s">
        <v>2</v>
      </c>
      <c r="F2183" s="29" t="s">
        <v>2</v>
      </c>
      <c r="G2183" s="29" t="s">
        <v>2</v>
      </c>
      <c r="H2183" s="29" t="s">
        <v>2</v>
      </c>
      <c r="I2183" s="29" t="s">
        <v>3</v>
      </c>
      <c r="J2183" s="30">
        <v>3</v>
      </c>
      <c r="K2183" s="29" t="s">
        <v>2</v>
      </c>
      <c r="L2183" s="29" t="s">
        <v>2</v>
      </c>
      <c r="M2183" s="29" t="s">
        <v>2</v>
      </c>
      <c r="N2183" s="29" t="s">
        <v>3</v>
      </c>
      <c r="O2183" s="1"/>
      <c r="P2183" s="29" t="s">
        <v>4</v>
      </c>
      <c r="Q2183" s="29"/>
      <c r="R2183" s="85" t="s">
        <v>2</v>
      </c>
      <c r="S2183" s="85" t="s">
        <v>2</v>
      </c>
      <c r="T2183" s="117" t="str">
        <f t="shared" si="204"/>
        <v>ja</v>
      </c>
      <c r="U2183" s="117" t="str">
        <f t="shared" si="205"/>
        <v>ja</v>
      </c>
      <c r="V2183" s="142" t="s">
        <v>4577</v>
      </c>
      <c r="W2183" s="118">
        <f t="shared" si="206"/>
        <v>3</v>
      </c>
      <c r="X2183" s="117" t="str">
        <f t="shared" si="207"/>
        <v>OK</v>
      </c>
      <c r="Y2183" s="117" t="str">
        <f t="shared" si="208"/>
        <v>keine</v>
      </c>
      <c r="Z2183" s="117" t="str">
        <f t="shared" si="209"/>
        <v>OK</v>
      </c>
    </row>
    <row r="2184" spans="1:26" s="117" customFormat="1" hidden="1" x14ac:dyDescent="0.35">
      <c r="A2184" s="29" t="s">
        <v>4384</v>
      </c>
      <c r="B2184" s="1" t="s">
        <v>338</v>
      </c>
      <c r="C2184" s="29" t="s">
        <v>3</v>
      </c>
      <c r="D2184" s="29" t="s">
        <v>3</v>
      </c>
      <c r="E2184" s="29" t="s">
        <v>2</v>
      </c>
      <c r="F2184" s="29" t="s">
        <v>2</v>
      </c>
      <c r="G2184" s="29" t="s">
        <v>2</v>
      </c>
      <c r="H2184" s="29" t="s">
        <v>2</v>
      </c>
      <c r="I2184" s="30" t="s">
        <v>3</v>
      </c>
      <c r="J2184" s="30">
        <v>4</v>
      </c>
      <c r="K2184" s="29" t="s">
        <v>2</v>
      </c>
      <c r="L2184" s="29" t="s">
        <v>2</v>
      </c>
      <c r="M2184" s="29" t="s">
        <v>2</v>
      </c>
      <c r="N2184" s="29" t="s">
        <v>3</v>
      </c>
      <c r="O2184" s="1" t="s">
        <v>2412</v>
      </c>
      <c r="P2184" s="29">
        <v>1195</v>
      </c>
      <c r="Q2184" s="29"/>
      <c r="R2184" s="85" t="s">
        <v>2</v>
      </c>
      <c r="S2184" s="85" t="s">
        <v>2</v>
      </c>
      <c r="T2184" s="117" t="str">
        <f t="shared" si="204"/>
        <v>ja</v>
      </c>
      <c r="U2184" s="117" t="str">
        <f t="shared" si="205"/>
        <v>ja</v>
      </c>
      <c r="V2184" s="142" t="s">
        <v>4587</v>
      </c>
      <c r="W2184" s="118">
        <f t="shared" si="206"/>
        <v>4</v>
      </c>
      <c r="X2184" s="117" t="str">
        <f t="shared" si="207"/>
        <v>OK</v>
      </c>
      <c r="Y2184" s="117">
        <f t="shared" si="208"/>
        <v>1195</v>
      </c>
      <c r="Z2184" s="117" t="str">
        <f t="shared" si="209"/>
        <v>OK</v>
      </c>
    </row>
    <row r="2185" spans="1:26" s="117" customFormat="1" hidden="1" x14ac:dyDescent="0.35">
      <c r="A2185" s="29" t="s">
        <v>2079</v>
      </c>
      <c r="B2185" s="1" t="s">
        <v>2078</v>
      </c>
      <c r="C2185" s="29" t="s">
        <v>3</v>
      </c>
      <c r="D2185" s="29" t="s">
        <v>3</v>
      </c>
      <c r="E2185" s="29" t="s">
        <v>2</v>
      </c>
      <c r="F2185" s="29" t="s">
        <v>2</v>
      </c>
      <c r="G2185" s="29" t="s">
        <v>2</v>
      </c>
      <c r="H2185" s="29" t="s">
        <v>2</v>
      </c>
      <c r="I2185" s="29" t="s">
        <v>3</v>
      </c>
      <c r="J2185" s="30">
        <v>1</v>
      </c>
      <c r="K2185" s="29" t="s">
        <v>2</v>
      </c>
      <c r="L2185" s="29" t="s">
        <v>2</v>
      </c>
      <c r="M2185" s="29" t="s">
        <v>2</v>
      </c>
      <c r="N2185" s="29" t="s">
        <v>3</v>
      </c>
      <c r="O2185" s="1"/>
      <c r="P2185" s="29" t="s">
        <v>4</v>
      </c>
      <c r="Q2185" s="29"/>
      <c r="R2185" s="85" t="s">
        <v>2</v>
      </c>
      <c r="S2185" s="85" t="s">
        <v>2</v>
      </c>
      <c r="T2185" s="117" t="str">
        <f t="shared" si="204"/>
        <v>ja</v>
      </c>
      <c r="U2185" s="117" t="str">
        <f t="shared" si="205"/>
        <v>ja</v>
      </c>
      <c r="V2185" s="142" t="s">
        <v>4577</v>
      </c>
      <c r="W2185" s="118">
        <f t="shared" si="206"/>
        <v>1</v>
      </c>
      <c r="X2185" s="117" t="str">
        <f t="shared" si="207"/>
        <v>OK</v>
      </c>
      <c r="Y2185" s="117" t="str">
        <f t="shared" si="208"/>
        <v>keine</v>
      </c>
      <c r="Z2185" s="117" t="str">
        <f t="shared" si="209"/>
        <v>OK</v>
      </c>
    </row>
    <row r="2186" spans="1:26" s="117" customFormat="1" hidden="1" x14ac:dyDescent="0.35">
      <c r="A2186" s="29" t="s">
        <v>4385</v>
      </c>
      <c r="B2186" s="1" t="s">
        <v>572</v>
      </c>
      <c r="C2186" s="29" t="s">
        <v>3</v>
      </c>
      <c r="D2186" s="29" t="s">
        <v>3</v>
      </c>
      <c r="E2186" s="29" t="s">
        <v>2</v>
      </c>
      <c r="F2186" s="29" t="s">
        <v>2</v>
      </c>
      <c r="G2186" s="29" t="s">
        <v>2</v>
      </c>
      <c r="H2186" s="29" t="s">
        <v>2</v>
      </c>
      <c r="I2186" s="29" t="s">
        <v>3</v>
      </c>
      <c r="J2186" s="30">
        <v>3</v>
      </c>
      <c r="K2186" s="29" t="s">
        <v>2</v>
      </c>
      <c r="L2186" s="29" t="s">
        <v>2</v>
      </c>
      <c r="M2186" s="29" t="s">
        <v>2</v>
      </c>
      <c r="N2186" s="29" t="s">
        <v>3</v>
      </c>
      <c r="O2186" s="1"/>
      <c r="P2186" s="29" t="s">
        <v>4</v>
      </c>
      <c r="Q2186" s="29"/>
      <c r="R2186" s="85" t="s">
        <v>2</v>
      </c>
      <c r="S2186" s="85" t="s">
        <v>2</v>
      </c>
      <c r="T2186" s="117" t="str">
        <f t="shared" si="204"/>
        <v>ja</v>
      </c>
      <c r="U2186" s="117" t="str">
        <f t="shared" si="205"/>
        <v>ja</v>
      </c>
      <c r="V2186" s="142" t="s">
        <v>4577</v>
      </c>
      <c r="W2186" s="118">
        <f t="shared" si="206"/>
        <v>3</v>
      </c>
      <c r="X2186" s="117" t="str">
        <f t="shared" si="207"/>
        <v>OK</v>
      </c>
      <c r="Y2186" s="117" t="str">
        <f t="shared" si="208"/>
        <v>keine</v>
      </c>
      <c r="Z2186" s="117" t="str">
        <f t="shared" si="209"/>
        <v>OK</v>
      </c>
    </row>
    <row r="2187" spans="1:26" s="117" customFormat="1" hidden="1" x14ac:dyDescent="0.35">
      <c r="A2187" s="29" t="s">
        <v>4386</v>
      </c>
      <c r="B2187" s="1" t="s">
        <v>451</v>
      </c>
      <c r="C2187" s="29" t="s">
        <v>3</v>
      </c>
      <c r="D2187" s="29" t="s">
        <v>3</v>
      </c>
      <c r="E2187" s="29" t="s">
        <v>2</v>
      </c>
      <c r="F2187" s="29" t="s">
        <v>2</v>
      </c>
      <c r="G2187" s="29" t="s">
        <v>2</v>
      </c>
      <c r="H2187" s="29" t="s">
        <v>2</v>
      </c>
      <c r="I2187" s="29" t="s">
        <v>3</v>
      </c>
      <c r="J2187" s="140">
        <v>1</v>
      </c>
      <c r="K2187" s="29" t="s">
        <v>2</v>
      </c>
      <c r="L2187" s="29" t="s">
        <v>2</v>
      </c>
      <c r="M2187" s="29" t="s">
        <v>2</v>
      </c>
      <c r="N2187" s="29" t="s">
        <v>3</v>
      </c>
      <c r="O2187" s="1"/>
      <c r="P2187" s="29" t="s">
        <v>4</v>
      </c>
      <c r="Q2187" s="29"/>
      <c r="R2187" s="85" t="s">
        <v>3</v>
      </c>
      <c r="S2187" s="85" t="s">
        <v>3</v>
      </c>
      <c r="T2187" s="117" t="str">
        <f t="shared" si="204"/>
        <v>ja</v>
      </c>
      <c r="U2187" s="117" t="str">
        <f t="shared" si="205"/>
        <v>ja</v>
      </c>
      <c r="V2187" s="142" t="s">
        <v>4597</v>
      </c>
      <c r="W2187" s="118">
        <f t="shared" si="206"/>
        <v>1</v>
      </c>
      <c r="X2187" s="117" t="str">
        <f t="shared" si="207"/>
        <v>OK</v>
      </c>
      <c r="Y2187" s="117" t="str">
        <f t="shared" si="208"/>
        <v>keine</v>
      </c>
      <c r="Z2187" s="117" t="str">
        <f t="shared" si="209"/>
        <v>OK</v>
      </c>
    </row>
    <row r="2188" spans="1:26" s="117" customFormat="1" hidden="1" x14ac:dyDescent="0.35">
      <c r="A2188" s="29" t="s">
        <v>4387</v>
      </c>
      <c r="B2188" s="1" t="s">
        <v>452</v>
      </c>
      <c r="C2188" s="29" t="s">
        <v>3</v>
      </c>
      <c r="D2188" s="29" t="s">
        <v>3</v>
      </c>
      <c r="E2188" s="29" t="s">
        <v>2</v>
      </c>
      <c r="F2188" s="29" t="s">
        <v>2</v>
      </c>
      <c r="G2188" s="29" t="s">
        <v>2</v>
      </c>
      <c r="H2188" s="29" t="s">
        <v>2</v>
      </c>
      <c r="I2188" s="29" t="s">
        <v>3</v>
      </c>
      <c r="J2188" s="30">
        <v>1</v>
      </c>
      <c r="K2188" s="29" t="s">
        <v>2</v>
      </c>
      <c r="L2188" s="29" t="s">
        <v>2</v>
      </c>
      <c r="M2188" s="29" t="s">
        <v>2</v>
      </c>
      <c r="N2188" s="29" t="s">
        <v>3</v>
      </c>
      <c r="O2188" s="1"/>
      <c r="P2188" s="29" t="s">
        <v>4</v>
      </c>
      <c r="Q2188" s="29"/>
      <c r="R2188" s="85" t="s">
        <v>3</v>
      </c>
      <c r="S2188" s="85" t="s">
        <v>3</v>
      </c>
      <c r="T2188" s="117" t="str">
        <f t="shared" si="204"/>
        <v>ja</v>
      </c>
      <c r="U2188" s="117" t="str">
        <f t="shared" si="205"/>
        <v>ja</v>
      </c>
      <c r="V2188" s="142" t="s">
        <v>4597</v>
      </c>
      <c r="W2188" s="118">
        <f t="shared" si="206"/>
        <v>1</v>
      </c>
      <c r="X2188" s="117" t="str">
        <f t="shared" si="207"/>
        <v>OK</v>
      </c>
      <c r="Y2188" s="117" t="str">
        <f t="shared" si="208"/>
        <v>keine</v>
      </c>
      <c r="Z2188" s="117" t="str">
        <f t="shared" si="209"/>
        <v>OK</v>
      </c>
    </row>
    <row r="2189" spans="1:26" s="117" customFormat="1" hidden="1" x14ac:dyDescent="0.35">
      <c r="A2189" s="29" t="s">
        <v>4388</v>
      </c>
      <c r="B2189" s="1" t="s">
        <v>635</v>
      </c>
      <c r="C2189" s="29" t="s">
        <v>3</v>
      </c>
      <c r="D2189" s="29" t="s">
        <v>3</v>
      </c>
      <c r="E2189" s="29" t="s">
        <v>2</v>
      </c>
      <c r="F2189" s="29" t="s">
        <v>2</v>
      </c>
      <c r="G2189" s="29" t="s">
        <v>2</v>
      </c>
      <c r="H2189" s="29" t="s">
        <v>2</v>
      </c>
      <c r="I2189" s="133" t="s">
        <v>3</v>
      </c>
      <c r="J2189" s="134">
        <v>1</v>
      </c>
      <c r="K2189" s="29" t="s">
        <v>2</v>
      </c>
      <c r="L2189" s="29" t="s">
        <v>2</v>
      </c>
      <c r="M2189" s="29" t="s">
        <v>2</v>
      </c>
      <c r="N2189" s="29" t="s">
        <v>3</v>
      </c>
      <c r="O2189" s="1"/>
      <c r="P2189" s="29" t="s">
        <v>4</v>
      </c>
      <c r="Q2189" s="29"/>
      <c r="R2189" s="85" t="s">
        <v>3</v>
      </c>
      <c r="S2189" s="85" t="s">
        <v>3</v>
      </c>
      <c r="T2189" s="117" t="str">
        <f t="shared" si="204"/>
        <v>ja</v>
      </c>
      <c r="U2189" s="117" t="str">
        <f t="shared" si="205"/>
        <v>ja</v>
      </c>
      <c r="V2189" s="142" t="s">
        <v>4582</v>
      </c>
      <c r="W2189" s="118">
        <f t="shared" si="206"/>
        <v>1</v>
      </c>
      <c r="X2189" s="117" t="str">
        <f t="shared" si="207"/>
        <v>OK</v>
      </c>
      <c r="Y2189" s="117" t="str">
        <f t="shared" si="208"/>
        <v>keine</v>
      </c>
      <c r="Z2189" s="117" t="str">
        <f t="shared" si="209"/>
        <v>OK</v>
      </c>
    </row>
    <row r="2190" spans="1:26" s="117" customFormat="1" hidden="1" x14ac:dyDescent="0.35">
      <c r="A2190" s="29" t="s">
        <v>4389</v>
      </c>
      <c r="B2190" s="1" t="s">
        <v>447</v>
      </c>
      <c r="C2190" s="29" t="s">
        <v>3</v>
      </c>
      <c r="D2190" s="29" t="s">
        <v>3</v>
      </c>
      <c r="E2190" s="29" t="s">
        <v>2</v>
      </c>
      <c r="F2190" s="29" t="s">
        <v>2</v>
      </c>
      <c r="G2190" s="29" t="s">
        <v>2</v>
      </c>
      <c r="H2190" s="29" t="s">
        <v>2</v>
      </c>
      <c r="I2190" s="29" t="s">
        <v>3</v>
      </c>
      <c r="J2190" s="30">
        <v>2</v>
      </c>
      <c r="K2190" s="29" t="s">
        <v>2</v>
      </c>
      <c r="L2190" s="29" t="s">
        <v>2</v>
      </c>
      <c r="M2190" s="29" t="s">
        <v>2</v>
      </c>
      <c r="N2190" s="29" t="s">
        <v>3</v>
      </c>
      <c r="O2190" s="1"/>
      <c r="P2190" s="29" t="s">
        <v>4</v>
      </c>
      <c r="Q2190" s="29"/>
      <c r="R2190" s="85" t="s">
        <v>2</v>
      </c>
      <c r="S2190" s="85" t="s">
        <v>2</v>
      </c>
      <c r="T2190" s="117" t="str">
        <f t="shared" si="204"/>
        <v>ja</v>
      </c>
      <c r="U2190" s="117" t="str">
        <f t="shared" si="205"/>
        <v>ja</v>
      </c>
      <c r="V2190" s="142" t="s">
        <v>4594</v>
      </c>
      <c r="W2190" s="118">
        <f t="shared" si="206"/>
        <v>2</v>
      </c>
      <c r="X2190" s="117" t="str">
        <f t="shared" si="207"/>
        <v>OK</v>
      </c>
      <c r="Y2190" s="117" t="str">
        <f t="shared" si="208"/>
        <v>keine</v>
      </c>
      <c r="Z2190" s="117" t="str">
        <f t="shared" si="209"/>
        <v>OK</v>
      </c>
    </row>
    <row r="2191" spans="1:26" s="117" customFormat="1" hidden="1" x14ac:dyDescent="0.35">
      <c r="A2191" s="29" t="s">
        <v>4390</v>
      </c>
      <c r="B2191" s="1" t="s">
        <v>1498</v>
      </c>
      <c r="C2191" s="29" t="s">
        <v>3</v>
      </c>
      <c r="D2191" s="29" t="s">
        <v>3</v>
      </c>
      <c r="E2191" s="29" t="s">
        <v>2</v>
      </c>
      <c r="F2191" s="29" t="s">
        <v>2</v>
      </c>
      <c r="G2191" s="29" t="s">
        <v>2</v>
      </c>
      <c r="H2191" s="29" t="s">
        <v>2</v>
      </c>
      <c r="I2191" s="29" t="s">
        <v>3</v>
      </c>
      <c r="J2191" s="30">
        <v>1</v>
      </c>
      <c r="K2191" s="29" t="s">
        <v>2</v>
      </c>
      <c r="L2191" s="29" t="s">
        <v>2</v>
      </c>
      <c r="M2191" s="29" t="s">
        <v>2</v>
      </c>
      <c r="N2191" s="29" t="s">
        <v>3</v>
      </c>
      <c r="O2191" s="1"/>
      <c r="P2191" s="29" t="s">
        <v>4</v>
      </c>
      <c r="Q2191" s="29"/>
      <c r="R2191" s="85" t="s">
        <v>2</v>
      </c>
      <c r="S2191" s="85" t="s">
        <v>2</v>
      </c>
      <c r="T2191" s="117" t="str">
        <f t="shared" si="204"/>
        <v>ja</v>
      </c>
      <c r="U2191" s="117" t="str">
        <f t="shared" si="205"/>
        <v>ja</v>
      </c>
      <c r="V2191" s="142" t="s">
        <v>4589</v>
      </c>
      <c r="W2191" s="118">
        <f t="shared" si="206"/>
        <v>1</v>
      </c>
      <c r="X2191" s="117" t="str">
        <f t="shared" si="207"/>
        <v>OK</v>
      </c>
      <c r="Y2191" s="117" t="str">
        <f t="shared" si="208"/>
        <v>keine</v>
      </c>
      <c r="Z2191" s="117" t="str">
        <f t="shared" si="209"/>
        <v>OK</v>
      </c>
    </row>
    <row r="2192" spans="1:26" s="117" customFormat="1" hidden="1" x14ac:dyDescent="0.35">
      <c r="A2192" s="29" t="s">
        <v>4391</v>
      </c>
      <c r="B2192" s="1" t="s">
        <v>1371</v>
      </c>
      <c r="C2192" s="29" t="s">
        <v>3</v>
      </c>
      <c r="D2192" s="29" t="s">
        <v>3</v>
      </c>
      <c r="E2192" s="29" t="s">
        <v>2</v>
      </c>
      <c r="F2192" s="29" t="s">
        <v>2</v>
      </c>
      <c r="G2192" s="29" t="s">
        <v>2</v>
      </c>
      <c r="H2192" s="29" t="s">
        <v>2</v>
      </c>
      <c r="I2192" s="29" t="s">
        <v>3</v>
      </c>
      <c r="J2192" s="30">
        <v>1</v>
      </c>
      <c r="K2192" s="29" t="s">
        <v>2</v>
      </c>
      <c r="L2192" s="29" t="s">
        <v>2</v>
      </c>
      <c r="M2192" s="29" t="s">
        <v>2</v>
      </c>
      <c r="N2192" s="29" t="s">
        <v>3</v>
      </c>
      <c r="O2192" s="1"/>
      <c r="P2192" s="29" t="s">
        <v>4</v>
      </c>
      <c r="Q2192" s="29"/>
      <c r="R2192" s="85" t="s">
        <v>2</v>
      </c>
      <c r="S2192" s="85" t="s">
        <v>2</v>
      </c>
      <c r="T2192" s="117" t="str">
        <f t="shared" si="204"/>
        <v>ja</v>
      </c>
      <c r="U2192" s="117" t="str">
        <f t="shared" si="205"/>
        <v>ja</v>
      </c>
      <c r="V2192" s="142" t="s">
        <v>4589</v>
      </c>
      <c r="W2192" s="118">
        <f t="shared" si="206"/>
        <v>1</v>
      </c>
      <c r="X2192" s="117" t="str">
        <f t="shared" si="207"/>
        <v>OK</v>
      </c>
      <c r="Y2192" s="117" t="str">
        <f t="shared" si="208"/>
        <v>keine</v>
      </c>
      <c r="Z2192" s="117" t="str">
        <f t="shared" si="209"/>
        <v>OK</v>
      </c>
    </row>
    <row r="2193" spans="1:26" s="117" customFormat="1" hidden="1" x14ac:dyDescent="0.35">
      <c r="A2193" s="29" t="s">
        <v>4392</v>
      </c>
      <c r="B2193" s="1" t="s">
        <v>583</v>
      </c>
      <c r="C2193" s="29" t="s">
        <v>3</v>
      </c>
      <c r="D2193" s="29" t="s">
        <v>3</v>
      </c>
      <c r="E2193" s="29" t="s">
        <v>2</v>
      </c>
      <c r="F2193" s="29" t="s">
        <v>2</v>
      </c>
      <c r="G2193" s="29" t="s">
        <v>2</v>
      </c>
      <c r="H2193" s="29" t="s">
        <v>2</v>
      </c>
      <c r="I2193" s="29" t="s">
        <v>3</v>
      </c>
      <c r="J2193" s="30">
        <v>1</v>
      </c>
      <c r="K2193" s="29" t="s">
        <v>2</v>
      </c>
      <c r="L2193" s="29" t="s">
        <v>2</v>
      </c>
      <c r="M2193" s="29" t="s">
        <v>2</v>
      </c>
      <c r="N2193" s="29" t="s">
        <v>3</v>
      </c>
      <c r="O2193" s="1"/>
      <c r="P2193" s="29" t="s">
        <v>4</v>
      </c>
      <c r="Q2193" s="29"/>
      <c r="R2193" s="85" t="s">
        <v>2</v>
      </c>
      <c r="S2193" s="85" t="s">
        <v>2</v>
      </c>
      <c r="T2193" s="117" t="str">
        <f t="shared" si="204"/>
        <v>ja</v>
      </c>
      <c r="U2193" s="117" t="str">
        <f t="shared" si="205"/>
        <v>ja</v>
      </c>
      <c r="V2193" s="142" t="s">
        <v>4580</v>
      </c>
      <c r="W2193" s="118">
        <f t="shared" si="206"/>
        <v>1</v>
      </c>
      <c r="X2193" s="117" t="str">
        <f t="shared" si="207"/>
        <v>OK</v>
      </c>
      <c r="Y2193" s="117" t="str">
        <f t="shared" si="208"/>
        <v>keine</v>
      </c>
      <c r="Z2193" s="117" t="str">
        <f t="shared" si="209"/>
        <v>OK</v>
      </c>
    </row>
    <row r="2194" spans="1:26" s="117" customFormat="1" hidden="1" x14ac:dyDescent="0.35">
      <c r="A2194" s="29" t="s">
        <v>4393</v>
      </c>
      <c r="B2194" s="1" t="s">
        <v>584</v>
      </c>
      <c r="C2194" s="29" t="s">
        <v>3</v>
      </c>
      <c r="D2194" s="29" t="s">
        <v>3</v>
      </c>
      <c r="E2194" s="29" t="s">
        <v>2</v>
      </c>
      <c r="F2194" s="29" t="s">
        <v>2</v>
      </c>
      <c r="G2194" s="29" t="s">
        <v>2</v>
      </c>
      <c r="H2194" s="29" t="s">
        <v>2</v>
      </c>
      <c r="I2194" s="29" t="s">
        <v>3</v>
      </c>
      <c r="J2194" s="140">
        <v>1</v>
      </c>
      <c r="K2194" s="29" t="s">
        <v>2</v>
      </c>
      <c r="L2194" s="29" t="s">
        <v>2</v>
      </c>
      <c r="M2194" s="29" t="s">
        <v>2</v>
      </c>
      <c r="N2194" s="29" t="s">
        <v>3</v>
      </c>
      <c r="O2194" s="1"/>
      <c r="P2194" s="29" t="s">
        <v>4</v>
      </c>
      <c r="Q2194" s="29"/>
      <c r="R2194" s="85" t="s">
        <v>2</v>
      </c>
      <c r="S2194" s="85" t="s">
        <v>2</v>
      </c>
      <c r="T2194" s="117" t="str">
        <f t="shared" si="204"/>
        <v>ja</v>
      </c>
      <c r="U2194" s="117" t="str">
        <f t="shared" si="205"/>
        <v>ja</v>
      </c>
      <c r="V2194" s="142" t="s">
        <v>4580</v>
      </c>
      <c r="W2194" s="118">
        <f t="shared" si="206"/>
        <v>1</v>
      </c>
      <c r="X2194" s="117" t="str">
        <f t="shared" si="207"/>
        <v>OK</v>
      </c>
      <c r="Y2194" s="117" t="str">
        <f t="shared" si="208"/>
        <v>keine</v>
      </c>
      <c r="Z2194" s="117" t="str">
        <f t="shared" si="209"/>
        <v>OK</v>
      </c>
    </row>
    <row r="2195" spans="1:26" s="117" customFormat="1" hidden="1" x14ac:dyDescent="0.35">
      <c r="A2195" s="29" t="s">
        <v>4394</v>
      </c>
      <c r="B2195" s="1" t="s">
        <v>585</v>
      </c>
      <c r="C2195" s="29" t="s">
        <v>3</v>
      </c>
      <c r="D2195" s="29" t="s">
        <v>3</v>
      </c>
      <c r="E2195" s="29" t="s">
        <v>2</v>
      </c>
      <c r="F2195" s="29" t="s">
        <v>2</v>
      </c>
      <c r="G2195" s="29" t="s">
        <v>2</v>
      </c>
      <c r="H2195" s="29" t="s">
        <v>2</v>
      </c>
      <c r="I2195" s="29" t="s">
        <v>3</v>
      </c>
      <c r="J2195" s="30">
        <v>1</v>
      </c>
      <c r="K2195" s="29" t="s">
        <v>2</v>
      </c>
      <c r="L2195" s="29" t="s">
        <v>2</v>
      </c>
      <c r="M2195" s="29" t="s">
        <v>2</v>
      </c>
      <c r="N2195" s="29" t="s">
        <v>3</v>
      </c>
      <c r="O2195" s="1"/>
      <c r="P2195" s="29" t="s">
        <v>4</v>
      </c>
      <c r="Q2195" s="29"/>
      <c r="R2195" s="85" t="s">
        <v>2</v>
      </c>
      <c r="S2195" s="85" t="s">
        <v>2</v>
      </c>
      <c r="T2195" s="117" t="str">
        <f t="shared" ref="T2195" si="210">IF(AND(C2195="nein",D2195="nein",E2195="nein",F2195="nein",G2195="nein",H2195="nein",I2195="nein",K2195="nein",L2195="nein",M2195="nein",N2195="nein"),"nein","ja")</f>
        <v>ja</v>
      </c>
      <c r="U2195" s="117" t="str">
        <f t="shared" ref="U2195" si="211">IF(OR(C2195="ja",D2195="ja",G2195="ja",A2195="8100"),"ja","nein")</f>
        <v>ja</v>
      </c>
      <c r="V2195" s="142" t="s">
        <v>4580</v>
      </c>
      <c r="W2195" s="118">
        <f t="shared" ref="W2195" si="212">J2195</f>
        <v>1</v>
      </c>
      <c r="X2195" s="117" t="str">
        <f t="shared" ref="X2195" si="213">IF(J2195=W2195,"OK","NICHT OK!")</f>
        <v>OK</v>
      </c>
      <c r="Y2195" s="117" t="str">
        <f t="shared" ref="Y2195" si="214">P2195</f>
        <v>keine</v>
      </c>
      <c r="Z2195" s="117" t="str">
        <f t="shared" ref="Z2195" si="215">IF(P2195=Y2195,"OK","NICHT OK!")</f>
        <v>OK</v>
      </c>
    </row>
    <row r="2196" spans="1:26" hidden="1" x14ac:dyDescent="0.35">
      <c r="A2196" s="29" t="s">
        <v>4395</v>
      </c>
      <c r="B2196" s="1" t="s">
        <v>851</v>
      </c>
      <c r="C2196" s="29" t="s">
        <v>3</v>
      </c>
      <c r="D2196" s="29" t="s">
        <v>3</v>
      </c>
      <c r="E2196" s="29" t="s">
        <v>2</v>
      </c>
      <c r="F2196" s="29" t="s">
        <v>2</v>
      </c>
      <c r="G2196" s="29" t="s">
        <v>2</v>
      </c>
      <c r="H2196" s="29" t="s">
        <v>2</v>
      </c>
      <c r="I2196" s="29" t="s">
        <v>3</v>
      </c>
      <c r="J2196" s="30">
        <v>2</v>
      </c>
      <c r="K2196" s="29" t="s">
        <v>2</v>
      </c>
      <c r="L2196" s="29" t="s">
        <v>2</v>
      </c>
      <c r="M2196" s="29" t="s">
        <v>2</v>
      </c>
      <c r="N2196" s="29" t="s">
        <v>3</v>
      </c>
      <c r="O2196" s="1"/>
      <c r="P2196" s="29" t="s">
        <v>4</v>
      </c>
      <c r="Q2196" s="29"/>
      <c r="R2196" s="85" t="s">
        <v>3</v>
      </c>
      <c r="S2196" s="85" t="s">
        <v>3</v>
      </c>
      <c r="T2196" s="117" t="str">
        <f t="shared" ref="T2196:T2203" si="216">IF(AND(C2196="nein",D2196="nein",E2196="nein",F2196="nein",G2196="nein",H2196="nein",I2196="nein",K2196="nein",L2196="nein",M2196="nein",N2196="nein"),"nein","ja")</f>
        <v>ja</v>
      </c>
      <c r="U2196" s="117" t="str">
        <f t="shared" ref="U2196:U2203" si="217">IF(OR(C2196="ja",D2196="ja",G2196="ja",A2196="8100"),"ja","nein")</f>
        <v>ja</v>
      </c>
      <c r="V2196" s="142" t="s">
        <v>4581</v>
      </c>
      <c r="W2196" s="118">
        <f t="shared" ref="W2196:W2203" si="218">J2196</f>
        <v>2</v>
      </c>
      <c r="X2196" s="117" t="str">
        <f t="shared" ref="X2196:X2203" si="219">IF(J2196=W2196,"OK","NICHT OK!")</f>
        <v>OK</v>
      </c>
      <c r="Y2196" s="117" t="str">
        <f t="shared" ref="Y2196:Y2203" si="220">P2196</f>
        <v>keine</v>
      </c>
      <c r="Z2196" s="117" t="str">
        <f t="shared" ref="Z2196:Z2203" si="221">IF(P2196=Y2196,"OK","NICHT OK!")</f>
        <v>OK</v>
      </c>
    </row>
    <row r="2197" spans="1:26" hidden="1" x14ac:dyDescent="0.35">
      <c r="A2197" s="29" t="s">
        <v>4396</v>
      </c>
      <c r="B2197" s="1" t="s">
        <v>1312</v>
      </c>
      <c r="C2197" s="29" t="s">
        <v>3</v>
      </c>
      <c r="D2197" s="29" t="s">
        <v>3</v>
      </c>
      <c r="E2197" s="29" t="s">
        <v>2</v>
      </c>
      <c r="F2197" s="29" t="s">
        <v>2</v>
      </c>
      <c r="G2197" s="29" t="s">
        <v>2</v>
      </c>
      <c r="H2197" s="29" t="s">
        <v>2</v>
      </c>
      <c r="I2197" s="29" t="s">
        <v>3</v>
      </c>
      <c r="J2197" s="30">
        <v>2</v>
      </c>
      <c r="K2197" s="29" t="s">
        <v>2</v>
      </c>
      <c r="L2197" s="29" t="s">
        <v>2</v>
      </c>
      <c r="M2197" s="29" t="s">
        <v>2</v>
      </c>
      <c r="N2197" s="29" t="s">
        <v>3</v>
      </c>
      <c r="O2197" s="1"/>
      <c r="P2197" s="29" t="s">
        <v>4</v>
      </c>
      <c r="Q2197" s="29"/>
      <c r="R2197" s="85" t="s">
        <v>2</v>
      </c>
      <c r="S2197" s="85" t="s">
        <v>2</v>
      </c>
      <c r="T2197" s="117" t="str">
        <f t="shared" si="216"/>
        <v>ja</v>
      </c>
      <c r="U2197" s="117" t="str">
        <f t="shared" si="217"/>
        <v>ja</v>
      </c>
      <c r="V2197" s="142" t="s">
        <v>4581</v>
      </c>
      <c r="W2197" s="118">
        <f t="shared" si="218"/>
        <v>2</v>
      </c>
      <c r="X2197" s="117" t="str">
        <f t="shared" si="219"/>
        <v>OK</v>
      </c>
      <c r="Y2197" s="117" t="str">
        <f t="shared" si="220"/>
        <v>keine</v>
      </c>
      <c r="Z2197" s="117" t="str">
        <f t="shared" si="221"/>
        <v>OK</v>
      </c>
    </row>
    <row r="2198" spans="1:26" hidden="1" x14ac:dyDescent="0.35">
      <c r="A2198" s="29" t="s">
        <v>4397</v>
      </c>
      <c r="B2198" s="137" t="s">
        <v>1644</v>
      </c>
      <c r="C2198" s="29" t="s">
        <v>3</v>
      </c>
      <c r="D2198" s="29" t="s">
        <v>3</v>
      </c>
      <c r="E2198" s="29" t="s">
        <v>2</v>
      </c>
      <c r="F2198" s="29" t="s">
        <v>2</v>
      </c>
      <c r="G2198" s="29" t="s">
        <v>2</v>
      </c>
      <c r="H2198" s="29" t="s">
        <v>2</v>
      </c>
      <c r="I2198" s="29" t="s">
        <v>3</v>
      </c>
      <c r="J2198" s="30">
        <v>1</v>
      </c>
      <c r="K2198" s="29" t="s">
        <v>2</v>
      </c>
      <c r="L2198" s="29" t="s">
        <v>2</v>
      </c>
      <c r="M2198" s="29" t="s">
        <v>2</v>
      </c>
      <c r="N2198" s="29" t="s">
        <v>3</v>
      </c>
      <c r="O2198" s="1"/>
      <c r="P2198" s="29" t="s">
        <v>4</v>
      </c>
      <c r="Q2198" s="29"/>
      <c r="R2198" s="85" t="s">
        <v>3</v>
      </c>
      <c r="S2198" s="85" t="s">
        <v>3</v>
      </c>
      <c r="T2198" s="117" t="str">
        <f t="shared" si="216"/>
        <v>ja</v>
      </c>
      <c r="U2198" s="117" t="str">
        <f t="shared" si="217"/>
        <v>ja</v>
      </c>
      <c r="V2198" s="142" t="s">
        <v>4577</v>
      </c>
      <c r="W2198" s="118">
        <f t="shared" si="218"/>
        <v>1</v>
      </c>
      <c r="X2198" s="117" t="str">
        <f t="shared" si="219"/>
        <v>OK</v>
      </c>
      <c r="Y2198" s="117" t="str">
        <f t="shared" si="220"/>
        <v>keine</v>
      </c>
      <c r="Z2198" s="117" t="str">
        <f t="shared" si="221"/>
        <v>OK</v>
      </c>
    </row>
    <row r="2199" spans="1:26" hidden="1" x14ac:dyDescent="0.35">
      <c r="A2199" s="29" t="s">
        <v>4398</v>
      </c>
      <c r="B2199" s="1" t="s">
        <v>822</v>
      </c>
      <c r="C2199" s="29" t="s">
        <v>3</v>
      </c>
      <c r="D2199" s="29" t="s">
        <v>3</v>
      </c>
      <c r="E2199" s="29" t="s">
        <v>2</v>
      </c>
      <c r="F2199" s="29" t="s">
        <v>2</v>
      </c>
      <c r="G2199" s="29" t="s">
        <v>2</v>
      </c>
      <c r="H2199" s="29" t="s">
        <v>2</v>
      </c>
      <c r="I2199" s="29" t="s">
        <v>3</v>
      </c>
      <c r="J2199" s="30">
        <v>4</v>
      </c>
      <c r="K2199" s="29" t="s">
        <v>2</v>
      </c>
      <c r="L2199" s="29" t="s">
        <v>2</v>
      </c>
      <c r="M2199" s="29" t="s">
        <v>2</v>
      </c>
      <c r="N2199" s="29" t="s">
        <v>3</v>
      </c>
      <c r="O2199" s="1" t="s">
        <v>2412</v>
      </c>
      <c r="P2199" s="29">
        <v>1195</v>
      </c>
      <c r="Q2199" s="29"/>
      <c r="R2199" s="85" t="s">
        <v>2</v>
      </c>
      <c r="S2199" s="85" t="s">
        <v>2</v>
      </c>
      <c r="T2199" s="117" t="str">
        <f t="shared" si="216"/>
        <v>ja</v>
      </c>
      <c r="U2199" s="117" t="str">
        <f t="shared" si="217"/>
        <v>ja</v>
      </c>
      <c r="V2199" s="142" t="s">
        <v>4587</v>
      </c>
      <c r="W2199" s="118">
        <f t="shared" si="218"/>
        <v>4</v>
      </c>
      <c r="X2199" s="117" t="str">
        <f t="shared" si="219"/>
        <v>OK</v>
      </c>
      <c r="Y2199" s="117">
        <f t="shared" si="220"/>
        <v>1195</v>
      </c>
      <c r="Z2199" s="117" t="str">
        <f t="shared" si="221"/>
        <v>OK</v>
      </c>
    </row>
    <row r="2200" spans="1:26" hidden="1" x14ac:dyDescent="0.35">
      <c r="A2200" s="29" t="s">
        <v>4399</v>
      </c>
      <c r="B2200" s="1" t="s">
        <v>339</v>
      </c>
      <c r="C2200" s="29" t="s">
        <v>3</v>
      </c>
      <c r="D2200" s="29" t="s">
        <v>3</v>
      </c>
      <c r="E2200" s="29" t="s">
        <v>2</v>
      </c>
      <c r="F2200" s="29" t="s">
        <v>2</v>
      </c>
      <c r="G2200" s="29" t="s">
        <v>2</v>
      </c>
      <c r="H2200" s="29" t="s">
        <v>2</v>
      </c>
      <c r="I2200" s="29" t="s">
        <v>3</v>
      </c>
      <c r="J2200" s="30">
        <v>4</v>
      </c>
      <c r="K2200" s="29" t="s">
        <v>2</v>
      </c>
      <c r="L2200" s="29" t="s">
        <v>2</v>
      </c>
      <c r="M2200" s="29" t="s">
        <v>2</v>
      </c>
      <c r="N2200" s="29" t="s">
        <v>3</v>
      </c>
      <c r="O2200" s="1" t="s">
        <v>2412</v>
      </c>
      <c r="P2200" s="29" t="s">
        <v>4438</v>
      </c>
      <c r="Q2200" s="29"/>
      <c r="R2200" s="85" t="s">
        <v>2</v>
      </c>
      <c r="S2200" s="85" t="s">
        <v>2</v>
      </c>
      <c r="T2200" s="117" t="str">
        <f t="shared" si="216"/>
        <v>ja</v>
      </c>
      <c r="U2200" s="117" t="str">
        <f t="shared" si="217"/>
        <v>ja</v>
      </c>
      <c r="V2200" s="142" t="s">
        <v>4592</v>
      </c>
      <c r="W2200" s="118">
        <f t="shared" si="218"/>
        <v>4</v>
      </c>
      <c r="X2200" s="117" t="str">
        <f t="shared" si="219"/>
        <v>OK</v>
      </c>
      <c r="Y2200" s="117" t="str">
        <f t="shared" si="220"/>
        <v>1193/1207/1195</v>
      </c>
      <c r="Z2200" s="117" t="str">
        <f t="shared" si="221"/>
        <v>OK</v>
      </c>
    </row>
    <row r="2201" spans="1:26" hidden="1" x14ac:dyDescent="0.35">
      <c r="A2201" s="29" t="s">
        <v>4400</v>
      </c>
      <c r="B2201" s="1" t="s">
        <v>1058</v>
      </c>
      <c r="C2201" s="29" t="s">
        <v>3</v>
      </c>
      <c r="D2201" s="29" t="s">
        <v>3</v>
      </c>
      <c r="E2201" s="29" t="s">
        <v>2</v>
      </c>
      <c r="F2201" s="29" t="s">
        <v>2</v>
      </c>
      <c r="G2201" s="29" t="s">
        <v>2</v>
      </c>
      <c r="H2201" s="29" t="s">
        <v>2</v>
      </c>
      <c r="I2201" s="29" t="s">
        <v>3</v>
      </c>
      <c r="J2201" s="30">
        <v>1</v>
      </c>
      <c r="K2201" s="29" t="s">
        <v>2</v>
      </c>
      <c r="L2201" s="29" t="s">
        <v>2</v>
      </c>
      <c r="M2201" s="29" t="s">
        <v>2</v>
      </c>
      <c r="N2201" s="29" t="s">
        <v>3</v>
      </c>
      <c r="O2201" s="1"/>
      <c r="P2201" s="29" t="s">
        <v>4</v>
      </c>
      <c r="Q2201" s="29"/>
      <c r="R2201" s="85" t="s">
        <v>2</v>
      </c>
      <c r="S2201" s="85" t="s">
        <v>2</v>
      </c>
      <c r="T2201" s="117" t="str">
        <f t="shared" si="216"/>
        <v>ja</v>
      </c>
      <c r="U2201" s="117" t="str">
        <f t="shared" si="217"/>
        <v>ja</v>
      </c>
      <c r="V2201" s="142" t="s">
        <v>4580</v>
      </c>
      <c r="W2201" s="118">
        <f t="shared" si="218"/>
        <v>1</v>
      </c>
      <c r="X2201" s="117" t="str">
        <f t="shared" si="219"/>
        <v>OK</v>
      </c>
      <c r="Y2201" s="117" t="str">
        <f t="shared" si="220"/>
        <v>keine</v>
      </c>
      <c r="Z2201" s="117" t="str">
        <f t="shared" si="221"/>
        <v>OK</v>
      </c>
    </row>
    <row r="2202" spans="1:26" hidden="1" x14ac:dyDescent="0.35">
      <c r="A2202" s="29" t="s">
        <v>4401</v>
      </c>
      <c r="B2202" s="1" t="s">
        <v>1530</v>
      </c>
      <c r="C2202" s="29" t="s">
        <v>3</v>
      </c>
      <c r="D2202" s="29" t="s">
        <v>3</v>
      </c>
      <c r="E2202" s="29" t="s">
        <v>2</v>
      </c>
      <c r="F2202" s="29" t="s">
        <v>2</v>
      </c>
      <c r="G2202" s="29" t="s">
        <v>2</v>
      </c>
      <c r="H2202" s="29" t="s">
        <v>2</v>
      </c>
      <c r="I2202" s="29" t="s">
        <v>3</v>
      </c>
      <c r="J2202" s="30">
        <v>1</v>
      </c>
      <c r="K2202" s="29" t="s">
        <v>2</v>
      </c>
      <c r="L2202" s="29" t="s">
        <v>2</v>
      </c>
      <c r="M2202" s="29" t="s">
        <v>2</v>
      </c>
      <c r="N2202" s="29" t="s">
        <v>3</v>
      </c>
      <c r="O2202" s="1"/>
      <c r="P2202" s="29" t="s">
        <v>4</v>
      </c>
      <c r="Q2202" s="29"/>
      <c r="R2202" s="85" t="s">
        <v>2</v>
      </c>
      <c r="S2202" s="85" t="s">
        <v>2</v>
      </c>
      <c r="T2202" s="117" t="str">
        <f t="shared" si="216"/>
        <v>ja</v>
      </c>
      <c r="U2202" s="117" t="str">
        <f t="shared" si="217"/>
        <v>ja</v>
      </c>
      <c r="V2202" s="142" t="s">
        <v>4585</v>
      </c>
      <c r="W2202" s="118">
        <f t="shared" si="218"/>
        <v>1</v>
      </c>
      <c r="X2202" s="117" t="str">
        <f t="shared" si="219"/>
        <v>OK</v>
      </c>
      <c r="Y2202" s="117" t="str">
        <f t="shared" si="220"/>
        <v>keine</v>
      </c>
      <c r="Z2202" s="117" t="str">
        <f t="shared" si="221"/>
        <v>OK</v>
      </c>
    </row>
    <row r="2203" spans="1:26" hidden="1" x14ac:dyDescent="0.35">
      <c r="A2203" s="29" t="s">
        <v>4402</v>
      </c>
      <c r="B2203" s="1" t="s">
        <v>811</v>
      </c>
      <c r="C2203" s="29" t="s">
        <v>3</v>
      </c>
      <c r="D2203" s="29" t="s">
        <v>3</v>
      </c>
      <c r="E2203" s="29" t="s">
        <v>2</v>
      </c>
      <c r="F2203" s="29" t="s">
        <v>2</v>
      </c>
      <c r="G2203" s="29" t="s">
        <v>2</v>
      </c>
      <c r="H2203" s="29" t="s">
        <v>2</v>
      </c>
      <c r="I2203" s="29" t="s">
        <v>3</v>
      </c>
      <c r="J2203" s="30">
        <v>1</v>
      </c>
      <c r="K2203" s="29" t="s">
        <v>2</v>
      </c>
      <c r="L2203" s="29" t="s">
        <v>2</v>
      </c>
      <c r="M2203" s="29" t="s">
        <v>2</v>
      </c>
      <c r="N2203" s="29" t="s">
        <v>3</v>
      </c>
      <c r="O2203" s="1"/>
      <c r="P2203" s="29" t="s">
        <v>4</v>
      </c>
      <c r="Q2203" s="29"/>
      <c r="R2203" s="85" t="s">
        <v>2</v>
      </c>
      <c r="S2203" s="85" t="s">
        <v>2</v>
      </c>
      <c r="T2203" s="117" t="str">
        <f t="shared" si="216"/>
        <v>ja</v>
      </c>
      <c r="U2203" s="117" t="str">
        <f t="shared" si="217"/>
        <v>ja</v>
      </c>
      <c r="V2203" s="142" t="s">
        <v>4577</v>
      </c>
      <c r="W2203" s="118">
        <f t="shared" si="218"/>
        <v>1</v>
      </c>
      <c r="X2203" s="117" t="str">
        <f t="shared" si="219"/>
        <v>OK</v>
      </c>
      <c r="Y2203" s="117" t="str">
        <f t="shared" si="220"/>
        <v>keine</v>
      </c>
      <c r="Z2203" s="117" t="str">
        <f t="shared" si="221"/>
        <v>OK</v>
      </c>
    </row>
  </sheetData>
  <sheetProtection algorithmName="SHA-512" hashValue="LciTQ5bEwpxQolCd71FHCqeIiIqLDf3BpNDzyFH+glsdOelFQmRujsOEemk1SxRV0D6rMrORVJJaroAjD4ASCA==" saltValue="9X/07ro29hLdzvlAchEyDg==" spinCount="100000" sheet="1" objects="1" scenarios="1"/>
  <autoFilter ref="A2:Z2203" xr:uid="{00000000-0001-0000-0300-000000000000}">
    <filterColumn colId="14">
      <filters>
        <filter val="Tarif Heilberufe / Apotheke"/>
        <filter val="Tarif Heilberufe / Arzt"/>
        <filter val="Tarif Heilberufe / Sonstige"/>
      </filters>
    </filterColumn>
  </autoFilter>
  <sortState xmlns:xlrd2="http://schemas.microsoft.com/office/spreadsheetml/2017/richdata2" ref="A2:P2177">
    <sortCondition ref="B2:B2177"/>
  </sortState>
  <conditionalFormatting sqref="B1708:B1813 B1049:B1706 B1815:B2179 B3:B1046">
    <cfRule type="duplicateValues" dxfId="3" priority="2"/>
  </conditionalFormatting>
  <conditionalFormatting sqref="B1814">
    <cfRule type="duplicateValues" dxfId="2" priority="1"/>
  </conditionalFormatting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9218" r:id="rId4" name="CB_Bearbeitung_Beenden">
          <controlPr defaultSize="0" autoLine="0" r:id="rId5">
            <anchor moveWithCells="1">
              <from>
                <xdr:col>1</xdr:col>
                <xdr:colOff>1504950</xdr:colOff>
                <xdr:row>0</xdr:row>
                <xdr:rowOff>38100</xdr:rowOff>
              </from>
              <to>
                <xdr:col>1</xdr:col>
                <xdr:colOff>3619500</xdr:colOff>
                <xdr:row>0</xdr:row>
                <xdr:rowOff>285750</xdr:rowOff>
              </to>
            </anchor>
          </controlPr>
        </control>
      </mc:Choice>
      <mc:Fallback>
        <control shapeId="9218" r:id="rId4" name="CB_Bearbeitung_Beenden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ks_GK">
    <tabColor rgb="FFFF0000"/>
  </sheetPr>
  <dimension ref="A1:O4430"/>
  <sheetViews>
    <sheetView zoomScale="110" zoomScaleNormal="110" workbookViewId="0">
      <pane xSplit="2" ySplit="4" topLeftCell="H2185" activePane="bottomRight" state="frozen"/>
      <selection pane="topRight" activeCell="C1" sqref="C1"/>
      <selection pane="bottomLeft" activeCell="A5" sqref="A5"/>
      <selection pane="bottomRight" activeCell="K2196" sqref="K2196"/>
    </sheetView>
  </sheetViews>
  <sheetFormatPr baseColWidth="10" defaultColWidth="9.1796875" defaultRowHeight="12.5" x14ac:dyDescent="0.25"/>
  <cols>
    <col min="1" max="1" width="9.26953125" style="92" customWidth="1"/>
    <col min="2" max="2" width="68.54296875" style="87" customWidth="1"/>
    <col min="3" max="3" width="22.26953125" style="88" customWidth="1"/>
    <col min="4" max="4" width="8.54296875" style="88" customWidth="1"/>
    <col min="5" max="5" width="14.453125" style="88" customWidth="1"/>
    <col min="6" max="6" width="23.54296875" style="88" customWidth="1"/>
    <col min="7" max="7" width="24.7265625" style="89" customWidth="1"/>
    <col min="8" max="10" width="9.1796875" style="87"/>
    <col min="11" max="11" width="81.54296875" style="87" bestFit="1" customWidth="1"/>
    <col min="12" max="14" width="9.1796875" style="87"/>
    <col min="15" max="15" width="19.54296875" style="87" bestFit="1" customWidth="1"/>
    <col min="16" max="16384" width="9.1796875" style="87"/>
  </cols>
  <sheetData>
    <row r="1" spans="1:15" ht="15" customHeight="1" x14ac:dyDescent="0.35">
      <c r="A1" s="162" t="s">
        <v>4452</v>
      </c>
      <c r="B1" s="162"/>
      <c r="C1" s="163" t="s">
        <v>4453</v>
      </c>
      <c r="D1" s="163"/>
      <c r="E1" s="163"/>
      <c r="F1" s="99"/>
      <c r="G1" s="100"/>
    </row>
    <row r="2" spans="1:15" ht="92.25" customHeight="1" x14ac:dyDescent="0.35">
      <c r="A2" s="91" t="s">
        <v>2345</v>
      </c>
      <c r="B2" s="4" t="s">
        <v>2346</v>
      </c>
      <c r="C2" s="9" t="s">
        <v>4454</v>
      </c>
      <c r="D2" s="9" t="s">
        <v>4516</v>
      </c>
      <c r="E2" s="9" t="s">
        <v>4455</v>
      </c>
      <c r="F2" s="9" t="s">
        <v>4518</v>
      </c>
      <c r="G2" s="90" t="s">
        <v>4519</v>
      </c>
      <c r="H2" s="4" t="s">
        <v>4520</v>
      </c>
      <c r="I2" s="4" t="s">
        <v>4521</v>
      </c>
      <c r="J2" s="101" t="s">
        <v>2345</v>
      </c>
      <c r="K2" s="101" t="s">
        <v>4532</v>
      </c>
      <c r="L2" s="102" t="s">
        <v>4533</v>
      </c>
      <c r="M2" s="103" t="s">
        <v>4534</v>
      </c>
      <c r="N2" s="101" t="s">
        <v>4535</v>
      </c>
      <c r="O2" s="101" t="s">
        <v>4550</v>
      </c>
    </row>
    <row r="3" spans="1:15" ht="12.75" customHeight="1" x14ac:dyDescent="0.35">
      <c r="A3" s="29">
        <v>10000</v>
      </c>
      <c r="B3" s="1" t="s">
        <v>1893</v>
      </c>
      <c r="C3" s="85" t="s">
        <v>2</v>
      </c>
      <c r="D3" s="116" t="s">
        <v>4547</v>
      </c>
      <c r="E3" s="116" t="s">
        <v>4547</v>
      </c>
      <c r="F3" s="1" t="s">
        <v>2412</v>
      </c>
      <c r="G3" s="29">
        <v>1195</v>
      </c>
      <c r="H3" s="4">
        <f t="shared" ref="H3:H66" si="0">COUNTIF(A:A,A3)</f>
        <v>1</v>
      </c>
      <c r="I3" s="4" t="str">
        <f>VLOOKUP(B3,'BAT Grundtabelle'!B:T,19,0)</f>
        <v>ja</v>
      </c>
      <c r="J3" s="4" t="str">
        <f t="shared" ref="J3:J66" si="1">IF(C3="ja",A3,"")</f>
        <v/>
      </c>
      <c r="K3" s="4" t="str">
        <f t="shared" ref="K3:K66" si="2">IF(C3="ja",B3,"")</f>
        <v/>
      </c>
      <c r="L3" s="4" t="str">
        <f t="shared" ref="L3:L66" si="3">IF(C3="ja",D3,"")</f>
        <v/>
      </c>
      <c r="M3" s="104" t="str">
        <f t="shared" ref="M3:M66" si="4">IF(C3="ja",E3,"")</f>
        <v/>
      </c>
      <c r="N3" s="4"/>
      <c r="O3" s="4" t="str">
        <f>VLOOKUP(B3,'BAT Grundtabelle'!B:V,21,0)</f>
        <v>Abriss</v>
      </c>
    </row>
    <row r="4" spans="1:15" ht="12.75" customHeight="1" x14ac:dyDescent="0.35">
      <c r="A4" s="29" t="s">
        <v>2415</v>
      </c>
      <c r="B4" s="1" t="s">
        <v>1372</v>
      </c>
      <c r="C4" s="85" t="s">
        <v>2</v>
      </c>
      <c r="D4" s="116" t="s">
        <v>4547</v>
      </c>
      <c r="E4" s="116" t="s">
        <v>4547</v>
      </c>
      <c r="F4" s="1" t="s">
        <v>2412</v>
      </c>
      <c r="G4" s="29" t="s">
        <v>57</v>
      </c>
      <c r="H4" s="4">
        <f t="shared" si="0"/>
        <v>1</v>
      </c>
      <c r="I4" s="4" t="str">
        <f>VLOOKUP(B4,'BAT Grundtabelle'!B:T,19,0)</f>
        <v>ja</v>
      </c>
      <c r="J4" s="4" t="str">
        <f t="shared" si="1"/>
        <v/>
      </c>
      <c r="K4" s="4" t="str">
        <f t="shared" si="2"/>
        <v/>
      </c>
      <c r="L4" s="4" t="str">
        <f t="shared" si="3"/>
        <v/>
      </c>
      <c r="M4" s="104" t="str">
        <f t="shared" si="4"/>
        <v/>
      </c>
      <c r="N4" s="4"/>
      <c r="O4" s="4" t="str">
        <f>VLOOKUP(B4,'BAT Grundtabelle'!B:V,21,0)</f>
        <v>Abriss</v>
      </c>
    </row>
    <row r="5" spans="1:15" ht="12.75" customHeight="1" x14ac:dyDescent="0.35">
      <c r="A5" s="29" t="s">
        <v>2416</v>
      </c>
      <c r="B5" s="1" t="s">
        <v>63</v>
      </c>
      <c r="C5" s="85" t="s">
        <v>2</v>
      </c>
      <c r="D5" s="116" t="s">
        <v>4547</v>
      </c>
      <c r="E5" s="116" t="s">
        <v>4547</v>
      </c>
      <c r="F5" s="1" t="s">
        <v>2412</v>
      </c>
      <c r="G5" s="29" t="s">
        <v>4438</v>
      </c>
      <c r="H5" s="4">
        <f t="shared" si="0"/>
        <v>1</v>
      </c>
      <c r="I5" s="4" t="str">
        <f>VLOOKUP(B5,'BAT Grundtabelle'!B:T,19,0)</f>
        <v>ja</v>
      </c>
      <c r="J5" s="4" t="str">
        <f t="shared" si="1"/>
        <v/>
      </c>
      <c r="K5" s="4" t="str">
        <f t="shared" si="2"/>
        <v/>
      </c>
      <c r="L5" s="4" t="str">
        <f t="shared" si="3"/>
        <v/>
      </c>
      <c r="M5" s="104" t="str">
        <f t="shared" si="4"/>
        <v/>
      </c>
      <c r="N5" s="4"/>
      <c r="O5" s="4" t="str">
        <f>VLOOKUP(B5,'BAT Grundtabelle'!B:V,21,0)</f>
        <v>Abfall</v>
      </c>
    </row>
    <row r="6" spans="1:15" ht="12.75" customHeight="1" x14ac:dyDescent="0.35">
      <c r="A6" s="29" t="s">
        <v>2417</v>
      </c>
      <c r="B6" s="1" t="s">
        <v>64</v>
      </c>
      <c r="C6" s="85" t="s">
        <v>2</v>
      </c>
      <c r="D6" s="116" t="s">
        <v>4547</v>
      </c>
      <c r="E6" s="116" t="s">
        <v>4547</v>
      </c>
      <c r="F6" s="1" t="s">
        <v>2412</v>
      </c>
      <c r="G6" s="29" t="s">
        <v>4438</v>
      </c>
      <c r="H6" s="4">
        <f t="shared" si="0"/>
        <v>1</v>
      </c>
      <c r="I6" s="4" t="str">
        <f>VLOOKUP(B6,'BAT Grundtabelle'!B:T,19,0)</f>
        <v>ja</v>
      </c>
      <c r="J6" s="4" t="str">
        <f t="shared" si="1"/>
        <v/>
      </c>
      <c r="K6" s="4" t="str">
        <f t="shared" si="2"/>
        <v/>
      </c>
      <c r="L6" s="4" t="str">
        <f t="shared" si="3"/>
        <v/>
      </c>
      <c r="M6" s="104" t="str">
        <f t="shared" si="4"/>
        <v/>
      </c>
      <c r="N6" s="4"/>
      <c r="O6" s="4" t="str">
        <f>VLOOKUP(B6,'BAT Grundtabelle'!B:V,21,0)</f>
        <v>Abfall</v>
      </c>
    </row>
    <row r="7" spans="1:15" ht="12.75" customHeight="1" x14ac:dyDescent="0.35">
      <c r="A7" s="29" t="s">
        <v>2418</v>
      </c>
      <c r="B7" s="1" t="s">
        <v>65</v>
      </c>
      <c r="C7" s="85" t="s">
        <v>2</v>
      </c>
      <c r="D7" s="116" t="s">
        <v>4547</v>
      </c>
      <c r="E7" s="116" t="s">
        <v>4547</v>
      </c>
      <c r="F7" s="1" t="s">
        <v>2412</v>
      </c>
      <c r="G7" s="29" t="s">
        <v>4438</v>
      </c>
      <c r="H7" s="4">
        <f t="shared" si="0"/>
        <v>1</v>
      </c>
      <c r="I7" s="4" t="str">
        <f>VLOOKUP(B7,'BAT Grundtabelle'!B:T,19,0)</f>
        <v>ja</v>
      </c>
      <c r="J7" s="4" t="str">
        <f t="shared" si="1"/>
        <v/>
      </c>
      <c r="K7" s="4" t="str">
        <f t="shared" si="2"/>
        <v/>
      </c>
      <c r="L7" s="4" t="str">
        <f t="shared" si="3"/>
        <v/>
      </c>
      <c r="M7" s="104" t="str">
        <f t="shared" si="4"/>
        <v/>
      </c>
      <c r="N7" s="4"/>
      <c r="O7" s="4" t="str">
        <f>VLOOKUP(B7,'BAT Grundtabelle'!B:V,21,0)</f>
        <v>Abfall</v>
      </c>
    </row>
    <row r="8" spans="1:15" ht="12.75" customHeight="1" x14ac:dyDescent="0.35">
      <c r="A8" s="29" t="s">
        <v>2419</v>
      </c>
      <c r="B8" s="1" t="s">
        <v>75</v>
      </c>
      <c r="C8" s="85" t="s">
        <v>2</v>
      </c>
      <c r="D8" s="116" t="s">
        <v>4547</v>
      </c>
      <c r="E8" s="116" t="s">
        <v>4547</v>
      </c>
      <c r="F8" s="1"/>
      <c r="G8" s="29" t="s">
        <v>4</v>
      </c>
      <c r="H8" s="4">
        <f t="shared" si="0"/>
        <v>1</v>
      </c>
      <c r="I8" s="4" t="str">
        <f>VLOOKUP(B8,'BAT Grundtabelle'!B:T,19,0)</f>
        <v>ja</v>
      </c>
      <c r="J8" s="4" t="str">
        <f t="shared" si="1"/>
        <v/>
      </c>
      <c r="K8" s="4" t="str">
        <f t="shared" si="2"/>
        <v/>
      </c>
      <c r="L8" s="4" t="str">
        <f t="shared" si="3"/>
        <v/>
      </c>
      <c r="M8" s="104" t="str">
        <f t="shared" si="4"/>
        <v/>
      </c>
      <c r="N8" s="4"/>
      <c r="O8" s="4" t="str">
        <f>VLOOKUP(B8,'BAT Grundtabelle'!B:V,21,0)</f>
        <v>Reinigung</v>
      </c>
    </row>
    <row r="9" spans="1:15" ht="12.75" customHeight="1" x14ac:dyDescent="0.35">
      <c r="A9" s="29" t="s">
        <v>2420</v>
      </c>
      <c r="B9" s="1" t="s">
        <v>66</v>
      </c>
      <c r="C9" s="85" t="s">
        <v>2</v>
      </c>
      <c r="D9" s="116" t="s">
        <v>4547</v>
      </c>
      <c r="E9" s="116" t="s">
        <v>4547</v>
      </c>
      <c r="F9" s="1" t="s">
        <v>2412</v>
      </c>
      <c r="G9" s="29" t="s">
        <v>4438</v>
      </c>
      <c r="H9" s="4">
        <f t="shared" si="0"/>
        <v>1</v>
      </c>
      <c r="I9" s="4" t="str">
        <f>VLOOKUP(B9,'BAT Grundtabelle'!B:T,19,0)</f>
        <v>ja</v>
      </c>
      <c r="J9" s="4" t="str">
        <f t="shared" si="1"/>
        <v/>
      </c>
      <c r="K9" s="4" t="str">
        <f t="shared" si="2"/>
        <v/>
      </c>
      <c r="L9" s="4" t="str">
        <f t="shared" si="3"/>
        <v/>
      </c>
      <c r="M9" s="104" t="str">
        <f t="shared" si="4"/>
        <v/>
      </c>
      <c r="N9" s="4"/>
      <c r="O9" s="4" t="str">
        <f>VLOOKUP(B9,'BAT Grundtabelle'!B:V,21,0)</f>
        <v>Abfall</v>
      </c>
    </row>
    <row r="10" spans="1:15" ht="12.75" customHeight="1" x14ac:dyDescent="0.35">
      <c r="A10" s="29" t="s">
        <v>2421</v>
      </c>
      <c r="B10" s="1" t="s">
        <v>407</v>
      </c>
      <c r="C10" s="85" t="s">
        <v>2</v>
      </c>
      <c r="D10" s="116" t="s">
        <v>4547</v>
      </c>
      <c r="E10" s="116" t="s">
        <v>4547</v>
      </c>
      <c r="F10" s="1"/>
      <c r="G10" s="29" t="s">
        <v>4</v>
      </c>
      <c r="H10" s="4">
        <f t="shared" si="0"/>
        <v>1</v>
      </c>
      <c r="I10" s="4" t="str">
        <f>VLOOKUP(B10,'BAT Grundtabelle'!B:T,19,0)</f>
        <v>ja</v>
      </c>
      <c r="J10" s="4" t="str">
        <f t="shared" si="1"/>
        <v/>
      </c>
      <c r="K10" s="4" t="str">
        <f t="shared" si="2"/>
        <v/>
      </c>
      <c r="L10" s="4" t="str">
        <f t="shared" si="3"/>
        <v/>
      </c>
      <c r="M10" s="104" t="str">
        <f t="shared" si="4"/>
        <v/>
      </c>
      <c r="N10" s="4"/>
      <c r="O10" s="4" t="str">
        <f>VLOOKUP(B10,'BAT Grundtabelle'!B:V,21,0)</f>
        <v>Schausteller</v>
      </c>
    </row>
    <row r="11" spans="1:15" ht="12.75" customHeight="1" x14ac:dyDescent="0.35">
      <c r="A11" s="29" t="s">
        <v>2422</v>
      </c>
      <c r="B11" s="1" t="s">
        <v>590</v>
      </c>
      <c r="C11" s="85" t="s">
        <v>2</v>
      </c>
      <c r="D11" s="116" t="s">
        <v>4547</v>
      </c>
      <c r="E11" s="116" t="s">
        <v>4547</v>
      </c>
      <c r="F11" s="1"/>
      <c r="G11" s="29" t="s">
        <v>4</v>
      </c>
      <c r="H11" s="4">
        <f t="shared" si="0"/>
        <v>1</v>
      </c>
      <c r="I11" s="4" t="str">
        <f>VLOOKUP(B11,'BAT Grundtabelle'!B:T,19,0)</f>
        <v>ja</v>
      </c>
      <c r="J11" s="4" t="str">
        <f t="shared" si="1"/>
        <v/>
      </c>
      <c r="K11" s="4" t="str">
        <f t="shared" si="2"/>
        <v/>
      </c>
      <c r="L11" s="4" t="str">
        <f t="shared" si="3"/>
        <v/>
      </c>
      <c r="M11" s="104" t="str">
        <f t="shared" si="4"/>
        <v/>
      </c>
      <c r="N11" s="4"/>
      <c r="O11" s="4" t="str">
        <f>VLOOKUP(B11,'BAT Grundtabelle'!B:V,21,0)</f>
        <v>Medien</v>
      </c>
    </row>
    <row r="12" spans="1:15" ht="12.75" customHeight="1" x14ac:dyDescent="0.35">
      <c r="A12" s="29" t="s">
        <v>2423</v>
      </c>
      <c r="B12" s="1" t="s">
        <v>122</v>
      </c>
      <c r="C12" s="85" t="s">
        <v>2</v>
      </c>
      <c r="D12" s="116" t="s">
        <v>4547</v>
      </c>
      <c r="E12" s="116" t="s">
        <v>4547</v>
      </c>
      <c r="F12" s="1"/>
      <c r="G12" s="29">
        <v>1197</v>
      </c>
      <c r="H12" s="4">
        <f t="shared" si="0"/>
        <v>1</v>
      </c>
      <c r="I12" s="4" t="str">
        <f>VLOOKUP(B12,'BAT Grundtabelle'!B:T,19,0)</f>
        <v>ja</v>
      </c>
      <c r="J12" s="4" t="str">
        <f t="shared" si="1"/>
        <v/>
      </c>
      <c r="K12" s="4" t="str">
        <f t="shared" si="2"/>
        <v/>
      </c>
      <c r="L12" s="4" t="str">
        <f t="shared" si="3"/>
        <v/>
      </c>
      <c r="M12" s="104" t="str">
        <f t="shared" si="4"/>
        <v/>
      </c>
      <c r="N12" s="4"/>
      <c r="O12" s="4" t="str">
        <f>VLOOKUP(B12,'BAT Grundtabelle'!B:V,21,0)</f>
        <v>Sport</v>
      </c>
    </row>
    <row r="13" spans="1:15" ht="12.75" customHeight="1" x14ac:dyDescent="0.35">
      <c r="A13" s="29" t="s">
        <v>2424</v>
      </c>
      <c r="B13" s="1" t="s">
        <v>123</v>
      </c>
      <c r="C13" s="85" t="s">
        <v>3</v>
      </c>
      <c r="D13" s="116">
        <v>2.23</v>
      </c>
      <c r="E13" s="116">
        <v>301</v>
      </c>
      <c r="F13" s="1"/>
      <c r="G13" s="29" t="s">
        <v>4</v>
      </c>
      <c r="H13" s="4">
        <f t="shared" si="0"/>
        <v>1</v>
      </c>
      <c r="I13" s="4" t="str">
        <f>VLOOKUP(B13,'BAT Grundtabelle'!B:T,19,0)</f>
        <v>ja</v>
      </c>
      <c r="J13" s="4" t="str">
        <f t="shared" si="1"/>
        <v>10010</v>
      </c>
      <c r="K13" s="4" t="str">
        <f t="shared" si="2"/>
        <v>Aerobictrainer ohne eigene Schule/Sportanlage</v>
      </c>
      <c r="L13" s="4">
        <f t="shared" si="3"/>
        <v>2.23</v>
      </c>
      <c r="M13" s="104">
        <f t="shared" si="4"/>
        <v>301</v>
      </c>
      <c r="N13" s="4"/>
      <c r="O13" s="4" t="str">
        <f>VLOOKUP(B13,'BAT Grundtabelle'!B:V,21,0)</f>
        <v>Sport</v>
      </c>
    </row>
    <row r="14" spans="1:15" ht="12.75" customHeight="1" x14ac:dyDescent="0.35">
      <c r="A14" s="29" t="s">
        <v>2425</v>
      </c>
      <c r="B14" s="1" t="s">
        <v>1894</v>
      </c>
      <c r="C14" s="85" t="s">
        <v>2</v>
      </c>
      <c r="D14" s="116" t="s">
        <v>4547</v>
      </c>
      <c r="E14" s="116" t="s">
        <v>4547</v>
      </c>
      <c r="F14" s="1"/>
      <c r="G14" s="29" t="s">
        <v>4</v>
      </c>
      <c r="H14" s="4">
        <f t="shared" si="0"/>
        <v>1</v>
      </c>
      <c r="I14" s="4" t="str">
        <f>VLOOKUP(B14,'BAT Grundtabelle'!B:T,19,0)</f>
        <v>ja</v>
      </c>
      <c r="J14" s="4" t="str">
        <f t="shared" si="1"/>
        <v/>
      </c>
      <c r="K14" s="4" t="str">
        <f t="shared" si="2"/>
        <v/>
      </c>
      <c r="L14" s="4" t="str">
        <f t="shared" si="3"/>
        <v/>
      </c>
      <c r="M14" s="104" t="str">
        <f t="shared" si="4"/>
        <v/>
      </c>
      <c r="N14" s="4"/>
      <c r="O14" s="4" t="str">
        <f>VLOOKUP(B14,'BAT Grundtabelle'!B:V,21,0)</f>
        <v>Produktion</v>
      </c>
    </row>
    <row r="15" spans="1:15" ht="12.75" customHeight="1" x14ac:dyDescent="0.35">
      <c r="A15" s="29" t="s">
        <v>2426</v>
      </c>
      <c r="B15" s="1" t="s">
        <v>1895</v>
      </c>
      <c r="C15" s="85" t="s">
        <v>2</v>
      </c>
      <c r="D15" s="116" t="s">
        <v>4547</v>
      </c>
      <c r="E15" s="116" t="s">
        <v>4547</v>
      </c>
      <c r="F15" s="1"/>
      <c r="G15" s="29" t="s">
        <v>4</v>
      </c>
      <c r="H15" s="4">
        <f t="shared" si="0"/>
        <v>1</v>
      </c>
      <c r="I15" s="4" t="str">
        <f>VLOOKUP(B15,'BAT Grundtabelle'!B:T,19,0)</f>
        <v>ja</v>
      </c>
      <c r="J15" s="4" t="str">
        <f t="shared" si="1"/>
        <v/>
      </c>
      <c r="K15" s="4" t="str">
        <f t="shared" si="2"/>
        <v/>
      </c>
      <c r="L15" s="4" t="str">
        <f t="shared" si="3"/>
        <v/>
      </c>
      <c r="M15" s="104" t="str">
        <f t="shared" si="4"/>
        <v/>
      </c>
      <c r="N15" s="4"/>
      <c r="O15" s="4" t="str">
        <f>VLOOKUP(B15,'BAT Grundtabelle'!B:V,21,0)</f>
        <v>Montage</v>
      </c>
    </row>
    <row r="16" spans="1:15" ht="12.75" customHeight="1" x14ac:dyDescent="0.35">
      <c r="A16" s="29" t="s">
        <v>2427</v>
      </c>
      <c r="B16" s="1" t="s">
        <v>977</v>
      </c>
      <c r="C16" s="85" t="s">
        <v>2</v>
      </c>
      <c r="D16" s="116" t="s">
        <v>4547</v>
      </c>
      <c r="E16" s="116" t="s">
        <v>4547</v>
      </c>
      <c r="F16" s="1"/>
      <c r="G16" s="29" t="s">
        <v>4</v>
      </c>
      <c r="H16" s="4">
        <f t="shared" si="0"/>
        <v>1</v>
      </c>
      <c r="I16" s="4" t="str">
        <f>VLOOKUP(B16,'BAT Grundtabelle'!B:T,19,0)</f>
        <v>ja</v>
      </c>
      <c r="J16" s="4" t="str">
        <f t="shared" si="1"/>
        <v/>
      </c>
      <c r="K16" s="4" t="str">
        <f t="shared" si="2"/>
        <v/>
      </c>
      <c r="L16" s="4" t="str">
        <f t="shared" si="3"/>
        <v/>
      </c>
      <c r="M16" s="104" t="str">
        <f t="shared" si="4"/>
        <v/>
      </c>
      <c r="N16" s="4"/>
      <c r="O16" s="4" t="str">
        <f>VLOOKUP(B16,'BAT Grundtabelle'!B:V,21,0)</f>
        <v>Produktion</v>
      </c>
    </row>
    <row r="17" spans="1:15" ht="12.75" customHeight="1" x14ac:dyDescent="0.35">
      <c r="A17" s="29" t="s">
        <v>2428</v>
      </c>
      <c r="B17" s="1" t="s">
        <v>78</v>
      </c>
      <c r="C17" s="85" t="s">
        <v>2</v>
      </c>
      <c r="D17" s="116" t="s">
        <v>4547</v>
      </c>
      <c r="E17" s="116" t="s">
        <v>4547</v>
      </c>
      <c r="F17" s="1"/>
      <c r="G17" s="29" t="s">
        <v>4</v>
      </c>
      <c r="H17" s="4">
        <f t="shared" si="0"/>
        <v>1</v>
      </c>
      <c r="I17" s="4" t="str">
        <f>VLOOKUP(B17,'BAT Grundtabelle'!B:T,19,0)</f>
        <v>ja</v>
      </c>
      <c r="J17" s="4" t="str">
        <f t="shared" si="1"/>
        <v/>
      </c>
      <c r="K17" s="4" t="str">
        <f t="shared" si="2"/>
        <v/>
      </c>
      <c r="L17" s="4" t="str">
        <f t="shared" si="3"/>
        <v/>
      </c>
      <c r="M17" s="104" t="str">
        <f t="shared" si="4"/>
        <v/>
      </c>
      <c r="N17" s="4"/>
      <c r="O17" s="4" t="str">
        <f>VLOOKUP(B17,'BAT Grundtabelle'!B:V,21,0)</f>
        <v>Montage</v>
      </c>
    </row>
    <row r="18" spans="1:15" ht="12.75" customHeight="1" x14ac:dyDescent="0.35">
      <c r="A18" s="29" t="s">
        <v>2429</v>
      </c>
      <c r="B18" s="1" t="s">
        <v>646</v>
      </c>
      <c r="C18" s="85" t="s">
        <v>2</v>
      </c>
      <c r="D18" s="116" t="s">
        <v>4547</v>
      </c>
      <c r="E18" s="116" t="s">
        <v>4547</v>
      </c>
      <c r="F18" s="1" t="s">
        <v>2409</v>
      </c>
      <c r="G18" s="29" t="s">
        <v>58</v>
      </c>
      <c r="H18" s="4">
        <f t="shared" si="0"/>
        <v>1</v>
      </c>
      <c r="I18" s="4" t="str">
        <f>VLOOKUP(B18,'BAT Grundtabelle'!B:T,19,0)</f>
        <v>ja</v>
      </c>
      <c r="J18" s="4" t="str">
        <f t="shared" si="1"/>
        <v/>
      </c>
      <c r="K18" s="4" t="str">
        <f t="shared" si="2"/>
        <v/>
      </c>
      <c r="L18" s="4" t="str">
        <f t="shared" si="3"/>
        <v/>
      </c>
      <c r="M18" s="104" t="str">
        <f t="shared" si="4"/>
        <v/>
      </c>
      <c r="N18" s="4"/>
      <c r="O18" s="4" t="str">
        <f>VLOOKUP(B18,'BAT Grundtabelle'!B:V,21,0)</f>
        <v>Heilwesen</v>
      </c>
    </row>
    <row r="19" spans="1:15" ht="12.75" customHeight="1" x14ac:dyDescent="0.35">
      <c r="A19" s="29" t="s">
        <v>2430</v>
      </c>
      <c r="B19" s="1" t="s">
        <v>1091</v>
      </c>
      <c r="C19" s="85" t="s">
        <v>2</v>
      </c>
      <c r="D19" s="116" t="s">
        <v>4547</v>
      </c>
      <c r="E19" s="116" t="s">
        <v>4547</v>
      </c>
      <c r="F19" s="1"/>
      <c r="G19" s="29" t="s">
        <v>4</v>
      </c>
      <c r="H19" s="4">
        <f t="shared" si="0"/>
        <v>1</v>
      </c>
      <c r="I19" s="4" t="str">
        <f>VLOOKUP(B19,'BAT Grundtabelle'!B:T,19,0)</f>
        <v>ja</v>
      </c>
      <c r="J19" s="4" t="str">
        <f t="shared" si="1"/>
        <v/>
      </c>
      <c r="K19" s="4" t="str">
        <f t="shared" si="2"/>
        <v/>
      </c>
      <c r="L19" s="4" t="str">
        <f t="shared" si="3"/>
        <v/>
      </c>
      <c r="M19" s="104" t="str">
        <f t="shared" si="4"/>
        <v/>
      </c>
      <c r="N19" s="4"/>
      <c r="O19" s="4" t="str">
        <f>VLOOKUP(B19,'BAT Grundtabelle'!B:V,21,0)</f>
        <v>Montage</v>
      </c>
    </row>
    <row r="20" spans="1:15" ht="12.75" customHeight="1" x14ac:dyDescent="0.35">
      <c r="A20" s="29" t="s">
        <v>2431</v>
      </c>
      <c r="B20" s="1" t="s">
        <v>1172</v>
      </c>
      <c r="C20" s="85" t="s">
        <v>2</v>
      </c>
      <c r="D20" s="116" t="s">
        <v>4547</v>
      </c>
      <c r="E20" s="116" t="s">
        <v>4547</v>
      </c>
      <c r="F20" s="1"/>
      <c r="G20" s="29" t="s">
        <v>4</v>
      </c>
      <c r="H20" s="4">
        <f t="shared" si="0"/>
        <v>1</v>
      </c>
      <c r="I20" s="4" t="str">
        <f>VLOOKUP(B20,'BAT Grundtabelle'!B:T,19,0)</f>
        <v>ja</v>
      </c>
      <c r="J20" s="4" t="str">
        <f t="shared" si="1"/>
        <v/>
      </c>
      <c r="K20" s="4" t="str">
        <f t="shared" si="2"/>
        <v/>
      </c>
      <c r="L20" s="4" t="str">
        <f t="shared" si="3"/>
        <v/>
      </c>
      <c r="M20" s="104" t="str">
        <f t="shared" si="4"/>
        <v/>
      </c>
      <c r="N20" s="4"/>
      <c r="O20" s="4" t="str">
        <f>VLOOKUP(B20,'BAT Grundtabelle'!B:V,21,0)</f>
        <v>Produktion</v>
      </c>
    </row>
    <row r="21" spans="1:15" ht="12.75" customHeight="1" x14ac:dyDescent="0.35">
      <c r="A21" s="29" t="s">
        <v>2432</v>
      </c>
      <c r="B21" s="1" t="s">
        <v>573</v>
      </c>
      <c r="C21" s="85" t="s">
        <v>3</v>
      </c>
      <c r="D21" s="116">
        <v>2.06</v>
      </c>
      <c r="E21" s="116">
        <v>355</v>
      </c>
      <c r="F21" s="1"/>
      <c r="G21" s="29" t="s">
        <v>4</v>
      </c>
      <c r="H21" s="4">
        <f t="shared" si="0"/>
        <v>1</v>
      </c>
      <c r="I21" s="4" t="str">
        <f>VLOOKUP(B21,'BAT Grundtabelle'!B:T,19,0)</f>
        <v>ja</v>
      </c>
      <c r="J21" s="4" t="str">
        <f t="shared" si="1"/>
        <v>10018</v>
      </c>
      <c r="K21" s="4" t="str">
        <f t="shared" si="2"/>
        <v>Alcantarawareneinzelhandel</v>
      </c>
      <c r="L21" s="4">
        <f t="shared" si="3"/>
        <v>2.06</v>
      </c>
      <c r="M21" s="104">
        <f t="shared" si="4"/>
        <v>355</v>
      </c>
      <c r="N21" s="4"/>
      <c r="O21" s="4" t="str">
        <f>VLOOKUP(B21,'BAT Grundtabelle'!B:V,21,0)</f>
        <v>Handel</v>
      </c>
    </row>
    <row r="22" spans="1:15" ht="12.75" customHeight="1" x14ac:dyDescent="0.35">
      <c r="A22" s="29" t="s">
        <v>2433</v>
      </c>
      <c r="B22" s="1" t="s">
        <v>574</v>
      </c>
      <c r="C22" s="85" t="s">
        <v>3</v>
      </c>
      <c r="D22" s="116">
        <v>2.06</v>
      </c>
      <c r="E22" s="116">
        <v>355</v>
      </c>
      <c r="F22" s="1"/>
      <c r="G22" s="29" t="s">
        <v>4</v>
      </c>
      <c r="H22" s="4">
        <f t="shared" si="0"/>
        <v>1</v>
      </c>
      <c r="I22" s="4" t="str">
        <f>VLOOKUP(B22,'BAT Grundtabelle'!B:T,19,0)</f>
        <v>ja</v>
      </c>
      <c r="J22" s="4" t="str">
        <f t="shared" si="1"/>
        <v>10019</v>
      </c>
      <c r="K22" s="4" t="str">
        <f t="shared" si="2"/>
        <v>Alcantarawarenhandel (ohne Bekleidung)</v>
      </c>
      <c r="L22" s="4">
        <f t="shared" si="3"/>
        <v>2.06</v>
      </c>
      <c r="M22" s="104">
        <f t="shared" si="4"/>
        <v>355</v>
      </c>
      <c r="N22" s="4"/>
      <c r="O22" s="4" t="str">
        <f>VLOOKUP(B22,'BAT Grundtabelle'!B:V,21,0)</f>
        <v>Handel</v>
      </c>
    </row>
    <row r="23" spans="1:15" ht="12.75" customHeight="1" x14ac:dyDescent="0.35">
      <c r="A23" s="29" t="s">
        <v>2434</v>
      </c>
      <c r="B23" s="1" t="s">
        <v>883</v>
      </c>
      <c r="C23" s="85" t="s">
        <v>2</v>
      </c>
      <c r="D23" s="116" t="s">
        <v>4547</v>
      </c>
      <c r="E23" s="116" t="s">
        <v>4547</v>
      </c>
      <c r="F23" s="1"/>
      <c r="G23" s="29" t="s">
        <v>4</v>
      </c>
      <c r="H23" s="4">
        <f t="shared" si="0"/>
        <v>1</v>
      </c>
      <c r="I23" s="4" t="str">
        <f>VLOOKUP(B23,'BAT Grundtabelle'!B:T,19,0)</f>
        <v>ja</v>
      </c>
      <c r="J23" s="4" t="str">
        <f t="shared" si="1"/>
        <v/>
      </c>
      <c r="K23" s="4" t="str">
        <f t="shared" si="2"/>
        <v/>
      </c>
      <c r="L23" s="4" t="str">
        <f t="shared" si="3"/>
        <v/>
      </c>
      <c r="M23" s="104" t="str">
        <f t="shared" si="4"/>
        <v/>
      </c>
      <c r="N23" s="4"/>
      <c r="O23" s="4" t="str">
        <f>VLOOKUP(B23,'BAT Grundtabelle'!B:V,21,0)</f>
        <v>Produktion</v>
      </c>
    </row>
    <row r="24" spans="1:15" ht="12.75" customHeight="1" x14ac:dyDescent="0.35">
      <c r="A24" s="29" t="s">
        <v>2435</v>
      </c>
      <c r="B24" s="1" t="s">
        <v>1595</v>
      </c>
      <c r="C24" s="85" t="s">
        <v>3</v>
      </c>
      <c r="D24" s="116">
        <v>1.71</v>
      </c>
      <c r="E24" s="116">
        <v>618.99</v>
      </c>
      <c r="F24" s="1"/>
      <c r="G24" s="29" t="s">
        <v>4</v>
      </c>
      <c r="H24" s="4">
        <f t="shared" si="0"/>
        <v>1</v>
      </c>
      <c r="I24" s="4" t="str">
        <f>VLOOKUP(B24,'BAT Grundtabelle'!B:T,19,0)</f>
        <v>ja</v>
      </c>
      <c r="J24" s="4" t="str">
        <f t="shared" si="1"/>
        <v>10021</v>
      </c>
      <c r="K24" s="4" t="str">
        <f t="shared" si="2"/>
        <v>Alkoholhersteller</v>
      </c>
      <c r="L24" s="4">
        <f t="shared" si="3"/>
        <v>1.71</v>
      </c>
      <c r="M24" s="104">
        <f t="shared" si="4"/>
        <v>618.99</v>
      </c>
      <c r="N24" s="4"/>
      <c r="O24" s="4" t="str">
        <f>VLOOKUP(B24,'BAT Grundtabelle'!B:V,21,0)</f>
        <v>Produktion (food)</v>
      </c>
    </row>
    <row r="25" spans="1:15" ht="12.75" customHeight="1" x14ac:dyDescent="0.35">
      <c r="A25" s="29" t="s">
        <v>2436</v>
      </c>
      <c r="B25" s="1" t="s">
        <v>1896</v>
      </c>
      <c r="C25" s="85" t="s">
        <v>2</v>
      </c>
      <c r="D25" s="116" t="s">
        <v>4547</v>
      </c>
      <c r="E25" s="116" t="s">
        <v>4547</v>
      </c>
      <c r="F25" s="1"/>
      <c r="G25" s="29" t="s">
        <v>4</v>
      </c>
      <c r="H25" s="4">
        <f t="shared" si="0"/>
        <v>1</v>
      </c>
      <c r="I25" s="4" t="str">
        <f>VLOOKUP(B25,'BAT Grundtabelle'!B:T,19,0)</f>
        <v>ja</v>
      </c>
      <c r="J25" s="4" t="str">
        <f t="shared" si="1"/>
        <v/>
      </c>
      <c r="K25" s="4" t="str">
        <f t="shared" si="2"/>
        <v/>
      </c>
      <c r="L25" s="4" t="str">
        <f t="shared" si="3"/>
        <v/>
      </c>
      <c r="M25" s="104" t="str">
        <f t="shared" si="4"/>
        <v/>
      </c>
      <c r="N25" s="4"/>
      <c r="O25" s="4" t="str">
        <f>VLOOKUP(B25,'BAT Grundtabelle'!B:V,21,0)</f>
        <v>Bau-Gewerbe</v>
      </c>
    </row>
    <row r="26" spans="1:15" ht="12.75" customHeight="1" x14ac:dyDescent="0.35">
      <c r="A26" s="29" t="s">
        <v>2437</v>
      </c>
      <c r="B26" s="1" t="s">
        <v>1415</v>
      </c>
      <c r="C26" s="85" t="s">
        <v>3</v>
      </c>
      <c r="D26" s="116">
        <v>7.21</v>
      </c>
      <c r="E26" s="116">
        <v>618.99</v>
      </c>
      <c r="F26" s="1" t="s">
        <v>2409</v>
      </c>
      <c r="G26" s="29" t="s">
        <v>58</v>
      </c>
      <c r="H26" s="4">
        <f t="shared" si="0"/>
        <v>1</v>
      </c>
      <c r="I26" s="4" t="str">
        <f>VLOOKUP(B26,'BAT Grundtabelle'!B:T,19,0)</f>
        <v>ja</v>
      </c>
      <c r="J26" s="4" t="str">
        <f t="shared" si="1"/>
        <v>10023</v>
      </c>
      <c r="K26" s="4" t="str">
        <f t="shared" si="2"/>
        <v>Alten- und Pflegeheim</v>
      </c>
      <c r="L26" s="4">
        <f t="shared" si="3"/>
        <v>7.21</v>
      </c>
      <c r="M26" s="104">
        <f t="shared" si="4"/>
        <v>618.99</v>
      </c>
      <c r="N26" s="4"/>
      <c r="O26" s="4" t="str">
        <f>VLOOKUP(B26,'BAT Grundtabelle'!B:V,21,0)</f>
        <v>Heilwesen</v>
      </c>
    </row>
    <row r="27" spans="1:15" ht="12.75" customHeight="1" x14ac:dyDescent="0.35">
      <c r="A27" s="29" t="s">
        <v>1417</v>
      </c>
      <c r="B27" s="1" t="s">
        <v>2243</v>
      </c>
      <c r="C27" s="85" t="s">
        <v>3</v>
      </c>
      <c r="D27" s="116">
        <v>7.21</v>
      </c>
      <c r="E27" s="116">
        <v>618.99</v>
      </c>
      <c r="F27" s="1" t="s">
        <v>2409</v>
      </c>
      <c r="G27" s="29" t="s">
        <v>58</v>
      </c>
      <c r="H27" s="4">
        <f t="shared" si="0"/>
        <v>1</v>
      </c>
      <c r="I27" s="4" t="str">
        <f>VLOOKUP(B27,'BAT Grundtabelle'!B:T,19,0)</f>
        <v>ja</v>
      </c>
      <c r="J27" s="4" t="str">
        <f t="shared" si="1"/>
        <v>5103</v>
      </c>
      <c r="K27" s="4" t="str">
        <f t="shared" si="2"/>
        <v>Altenheim</v>
      </c>
      <c r="L27" s="4">
        <f t="shared" si="3"/>
        <v>7.21</v>
      </c>
      <c r="M27" s="104">
        <f t="shared" si="4"/>
        <v>618.99</v>
      </c>
      <c r="N27" s="4"/>
      <c r="O27" s="4" t="str">
        <f>VLOOKUP(B27,'BAT Grundtabelle'!B:V,21,0)</f>
        <v>Heilwesen</v>
      </c>
    </row>
    <row r="28" spans="1:15" ht="12.75" customHeight="1" x14ac:dyDescent="0.35">
      <c r="A28" s="29" t="s">
        <v>2438</v>
      </c>
      <c r="B28" s="1" t="s">
        <v>1416</v>
      </c>
      <c r="C28" s="85" t="s">
        <v>3</v>
      </c>
      <c r="D28" s="116">
        <v>7.21</v>
      </c>
      <c r="E28" s="116">
        <v>618.99</v>
      </c>
      <c r="F28" s="1" t="s">
        <v>2409</v>
      </c>
      <c r="G28" s="29" t="s">
        <v>58</v>
      </c>
      <c r="H28" s="4">
        <f t="shared" si="0"/>
        <v>1</v>
      </c>
      <c r="I28" s="4" t="str">
        <f>VLOOKUP(B28,'BAT Grundtabelle'!B:T,19,0)</f>
        <v>ja</v>
      </c>
      <c r="J28" s="4" t="str">
        <f t="shared" si="1"/>
        <v>10024</v>
      </c>
      <c r="K28" s="4" t="str">
        <f t="shared" si="2"/>
        <v>Altenwohnheim</v>
      </c>
      <c r="L28" s="4">
        <f t="shared" si="3"/>
        <v>7.21</v>
      </c>
      <c r="M28" s="104">
        <f t="shared" si="4"/>
        <v>618.99</v>
      </c>
      <c r="N28" s="4"/>
      <c r="O28" s="4" t="str">
        <f>VLOOKUP(B28,'BAT Grundtabelle'!B:V,21,0)</f>
        <v>Heilwesen</v>
      </c>
    </row>
    <row r="29" spans="1:15" ht="12.75" customHeight="1" x14ac:dyDescent="0.35">
      <c r="A29" s="29" t="s">
        <v>2439</v>
      </c>
      <c r="B29" s="1" t="s">
        <v>1678</v>
      </c>
      <c r="C29" s="85" t="s">
        <v>2</v>
      </c>
      <c r="D29" s="116" t="s">
        <v>4547</v>
      </c>
      <c r="E29" s="116" t="s">
        <v>4547</v>
      </c>
      <c r="F29" s="1" t="s">
        <v>2412</v>
      </c>
      <c r="G29" s="29" t="s">
        <v>57</v>
      </c>
      <c r="H29" s="4">
        <f t="shared" si="0"/>
        <v>1</v>
      </c>
      <c r="I29" s="4" t="str">
        <f>VLOOKUP(B29,'BAT Grundtabelle'!B:T,19,0)</f>
        <v>ja</v>
      </c>
      <c r="J29" s="4" t="str">
        <f t="shared" si="1"/>
        <v/>
      </c>
      <c r="K29" s="4" t="str">
        <f t="shared" si="2"/>
        <v/>
      </c>
      <c r="L29" s="4" t="str">
        <f t="shared" si="3"/>
        <v/>
      </c>
      <c r="M29" s="104" t="str">
        <f t="shared" si="4"/>
        <v/>
      </c>
      <c r="N29" s="4"/>
      <c r="O29" s="4" t="str">
        <f>VLOOKUP(B29,'BAT Grundtabelle'!B:V,21,0)</f>
        <v>Recycling</v>
      </c>
    </row>
    <row r="30" spans="1:15" ht="12.75" customHeight="1" x14ac:dyDescent="0.35">
      <c r="A30" s="29" t="s">
        <v>2440</v>
      </c>
      <c r="B30" s="1" t="s">
        <v>1679</v>
      </c>
      <c r="C30" s="85" t="s">
        <v>2</v>
      </c>
      <c r="D30" s="116" t="s">
        <v>4547</v>
      </c>
      <c r="E30" s="116" t="s">
        <v>4547</v>
      </c>
      <c r="F30" s="1" t="s">
        <v>2412</v>
      </c>
      <c r="G30" s="29" t="s">
        <v>4438</v>
      </c>
      <c r="H30" s="4">
        <f t="shared" si="0"/>
        <v>1</v>
      </c>
      <c r="I30" s="4" t="str">
        <f>VLOOKUP(B30,'BAT Grundtabelle'!B:T,19,0)</f>
        <v>ja</v>
      </c>
      <c r="J30" s="4" t="str">
        <f t="shared" si="1"/>
        <v/>
      </c>
      <c r="K30" s="4" t="str">
        <f t="shared" si="2"/>
        <v/>
      </c>
      <c r="L30" s="4" t="str">
        <f t="shared" si="3"/>
        <v/>
      </c>
      <c r="M30" s="104" t="str">
        <f t="shared" si="4"/>
        <v/>
      </c>
      <c r="N30" s="4"/>
      <c r="O30" s="4" t="str">
        <f>VLOOKUP(B30,'BAT Grundtabelle'!B:V,21,0)</f>
        <v>Recycling</v>
      </c>
    </row>
    <row r="31" spans="1:15" ht="12.75" customHeight="1" x14ac:dyDescent="0.35">
      <c r="A31" s="29" t="s">
        <v>2441</v>
      </c>
      <c r="B31" s="1" t="s">
        <v>1680</v>
      </c>
      <c r="C31" s="85" t="s">
        <v>3</v>
      </c>
      <c r="D31" s="116">
        <v>1.57</v>
      </c>
      <c r="E31" s="116">
        <v>1428.99</v>
      </c>
      <c r="F31" s="1" t="s">
        <v>2412</v>
      </c>
      <c r="G31" s="29" t="s">
        <v>4438</v>
      </c>
      <c r="H31" s="4">
        <f t="shared" si="0"/>
        <v>1</v>
      </c>
      <c r="I31" s="4" t="str">
        <f>VLOOKUP(B31,'BAT Grundtabelle'!B:T,19,0)</f>
        <v>ja</v>
      </c>
      <c r="J31" s="4" t="str">
        <f t="shared" si="1"/>
        <v>10027</v>
      </c>
      <c r="K31" s="4" t="str">
        <f t="shared" si="2"/>
        <v>Altmetallhandel</v>
      </c>
      <c r="L31" s="4">
        <f t="shared" si="3"/>
        <v>1.57</v>
      </c>
      <c r="M31" s="104">
        <f t="shared" si="4"/>
        <v>1428.99</v>
      </c>
      <c r="N31" s="4"/>
      <c r="O31" s="4" t="str">
        <f>VLOOKUP(B31,'BAT Grundtabelle'!B:V,21,0)</f>
        <v>Recycling</v>
      </c>
    </row>
    <row r="32" spans="1:15" ht="12.75" customHeight="1" x14ac:dyDescent="0.35">
      <c r="A32" s="29" t="s">
        <v>2442</v>
      </c>
      <c r="B32" s="1" t="s">
        <v>1681</v>
      </c>
      <c r="C32" s="85" t="s">
        <v>2</v>
      </c>
      <c r="D32" s="116" t="s">
        <v>4547</v>
      </c>
      <c r="E32" s="116" t="s">
        <v>4547</v>
      </c>
      <c r="F32" s="1"/>
      <c r="G32" s="29" t="s">
        <v>57</v>
      </c>
      <c r="H32" s="4">
        <f t="shared" si="0"/>
        <v>1</v>
      </c>
      <c r="I32" s="4" t="str">
        <f>VLOOKUP(B32,'BAT Grundtabelle'!B:T,19,0)</f>
        <v>ja</v>
      </c>
      <c r="J32" s="4" t="str">
        <f t="shared" si="1"/>
        <v/>
      </c>
      <c r="K32" s="4" t="str">
        <f t="shared" si="2"/>
        <v/>
      </c>
      <c r="L32" s="4" t="str">
        <f t="shared" si="3"/>
        <v/>
      </c>
      <c r="M32" s="104" t="str">
        <f t="shared" si="4"/>
        <v/>
      </c>
      <c r="N32" s="4"/>
      <c r="O32" s="4" t="str">
        <f>VLOOKUP(B32,'BAT Grundtabelle'!B:V,21,0)</f>
        <v>Recycling</v>
      </c>
    </row>
    <row r="33" spans="1:15" ht="12.75" customHeight="1" x14ac:dyDescent="0.35">
      <c r="A33" s="29" t="s">
        <v>2443</v>
      </c>
      <c r="B33" s="1" t="s">
        <v>1141</v>
      </c>
      <c r="C33" s="85" t="s">
        <v>2</v>
      </c>
      <c r="D33" s="116" t="s">
        <v>4547</v>
      </c>
      <c r="E33" s="116" t="s">
        <v>4547</v>
      </c>
      <c r="F33" s="1" t="s">
        <v>2412</v>
      </c>
      <c r="G33" s="29" t="s">
        <v>4438</v>
      </c>
      <c r="H33" s="4">
        <f t="shared" si="0"/>
        <v>1</v>
      </c>
      <c r="I33" s="4" t="str">
        <f>VLOOKUP(B33,'BAT Grundtabelle'!B:T,19,0)</f>
        <v>ja</v>
      </c>
      <c r="J33" s="4" t="str">
        <f t="shared" si="1"/>
        <v/>
      </c>
      <c r="K33" s="4" t="str">
        <f t="shared" si="2"/>
        <v/>
      </c>
      <c r="L33" s="4" t="str">
        <f t="shared" si="3"/>
        <v/>
      </c>
      <c r="M33" s="104" t="str">
        <f t="shared" si="4"/>
        <v/>
      </c>
      <c r="N33" s="4"/>
      <c r="O33" s="4" t="str">
        <f>VLOOKUP(B33,'BAT Grundtabelle'!B:V,21,0)</f>
        <v>Recycling</v>
      </c>
    </row>
    <row r="34" spans="1:15" ht="12.75" customHeight="1" x14ac:dyDescent="0.35">
      <c r="A34" s="29">
        <v>10030</v>
      </c>
      <c r="B34" s="1" t="s">
        <v>1024</v>
      </c>
      <c r="C34" s="85" t="s">
        <v>2</v>
      </c>
      <c r="D34" s="116" t="s">
        <v>4547</v>
      </c>
      <c r="E34" s="116" t="s">
        <v>4547</v>
      </c>
      <c r="F34" s="1" t="s">
        <v>4468</v>
      </c>
      <c r="G34" s="29" t="s">
        <v>4</v>
      </c>
      <c r="H34" s="4">
        <f t="shared" si="0"/>
        <v>1</v>
      </c>
      <c r="I34" s="4" t="str">
        <f>VLOOKUP(B34,'BAT Grundtabelle'!B:T,19,0)</f>
        <v>ja</v>
      </c>
      <c r="J34" s="4" t="str">
        <f t="shared" si="1"/>
        <v/>
      </c>
      <c r="K34" s="4" t="str">
        <f t="shared" si="2"/>
        <v/>
      </c>
      <c r="L34" s="4" t="str">
        <f t="shared" si="3"/>
        <v/>
      </c>
      <c r="M34" s="104" t="str">
        <f t="shared" si="4"/>
        <v/>
      </c>
      <c r="N34" s="4"/>
      <c r="O34" s="4" t="str">
        <f>VLOOKUP(B34,'BAT Grundtabelle'!B:V,21,0)</f>
        <v>Heilwesen</v>
      </c>
    </row>
    <row r="35" spans="1:15" ht="12.75" customHeight="1" x14ac:dyDescent="0.35">
      <c r="A35" s="29" t="s">
        <v>2444</v>
      </c>
      <c r="B35" s="1" t="s">
        <v>1304</v>
      </c>
      <c r="C35" s="85" t="s">
        <v>2</v>
      </c>
      <c r="D35" s="116" t="s">
        <v>4547</v>
      </c>
      <c r="E35" s="116" t="s">
        <v>4547</v>
      </c>
      <c r="F35" s="1" t="s">
        <v>2409</v>
      </c>
      <c r="G35" s="29" t="s">
        <v>57</v>
      </c>
      <c r="H35" s="4">
        <f t="shared" si="0"/>
        <v>1</v>
      </c>
      <c r="I35" s="4" t="str">
        <f>VLOOKUP(B35,'BAT Grundtabelle'!B:T,19,0)</f>
        <v>ja</v>
      </c>
      <c r="J35" s="4" t="str">
        <f t="shared" si="1"/>
        <v/>
      </c>
      <c r="K35" s="4" t="str">
        <f t="shared" si="2"/>
        <v/>
      </c>
      <c r="L35" s="4" t="str">
        <f t="shared" si="3"/>
        <v/>
      </c>
      <c r="M35" s="104" t="str">
        <f t="shared" si="4"/>
        <v/>
      </c>
      <c r="N35" s="4"/>
      <c r="O35" s="4" t="str">
        <f>VLOOKUP(B35,'BAT Grundtabelle'!B:V,21,0)</f>
        <v>Heilwesen</v>
      </c>
    </row>
    <row r="36" spans="1:15" ht="12.75" customHeight="1" x14ac:dyDescent="0.35">
      <c r="A36" s="29" t="s">
        <v>2445</v>
      </c>
      <c r="B36" s="1" t="s">
        <v>383</v>
      </c>
      <c r="C36" s="85" t="s">
        <v>2</v>
      </c>
      <c r="D36" s="116" t="s">
        <v>4547</v>
      </c>
      <c r="E36" s="116" t="s">
        <v>4547</v>
      </c>
      <c r="F36" s="1" t="s">
        <v>2409</v>
      </c>
      <c r="G36" s="29" t="s">
        <v>57</v>
      </c>
      <c r="H36" s="4">
        <f t="shared" si="0"/>
        <v>1</v>
      </c>
      <c r="I36" s="4" t="str">
        <f>VLOOKUP(B36,'BAT Grundtabelle'!B:T,19,0)</f>
        <v>ja</v>
      </c>
      <c r="J36" s="4" t="str">
        <f t="shared" si="1"/>
        <v/>
      </c>
      <c r="K36" s="4" t="str">
        <f t="shared" si="2"/>
        <v/>
      </c>
      <c r="L36" s="4" t="str">
        <f t="shared" si="3"/>
        <v/>
      </c>
      <c r="M36" s="104" t="str">
        <f t="shared" si="4"/>
        <v/>
      </c>
      <c r="N36" s="4"/>
      <c r="O36" s="4" t="str">
        <f>VLOOKUP(B36,'BAT Grundtabelle'!B:V,21,0)</f>
        <v>Heilwesen</v>
      </c>
    </row>
    <row r="37" spans="1:15" ht="12.75" customHeight="1" x14ac:dyDescent="0.35">
      <c r="A37" s="29" t="s">
        <v>2446</v>
      </c>
      <c r="B37" s="1" t="s">
        <v>927</v>
      </c>
      <c r="C37" s="85" t="s">
        <v>3</v>
      </c>
      <c r="D37" s="116">
        <v>1.1599999999999999</v>
      </c>
      <c r="E37" s="116">
        <v>253.03</v>
      </c>
      <c r="F37" s="1" t="s">
        <v>4469</v>
      </c>
      <c r="G37" s="29" t="s">
        <v>4</v>
      </c>
      <c r="H37" s="4">
        <f t="shared" si="0"/>
        <v>1</v>
      </c>
      <c r="I37" s="4" t="str">
        <f>VLOOKUP(B37,'BAT Grundtabelle'!B:T,19,0)</f>
        <v>ja</v>
      </c>
      <c r="J37" s="4" t="str">
        <f t="shared" si="1"/>
        <v>10033</v>
      </c>
      <c r="K37" s="4" t="str">
        <f t="shared" si="2"/>
        <v>Amtsarzt</v>
      </c>
      <c r="L37" s="4">
        <f t="shared" si="3"/>
        <v>1.1599999999999999</v>
      </c>
      <c r="M37" s="104">
        <f t="shared" si="4"/>
        <v>253.03</v>
      </c>
      <c r="N37" s="4"/>
      <c r="O37" s="4" t="str">
        <f>VLOOKUP(B37,'BAT Grundtabelle'!B:V,21,0)</f>
        <v>Heilwesen</v>
      </c>
    </row>
    <row r="38" spans="1:15" ht="12.75" customHeight="1" x14ac:dyDescent="0.35">
      <c r="A38" s="29" t="s">
        <v>2447</v>
      </c>
      <c r="B38" s="1" t="s">
        <v>910</v>
      </c>
      <c r="C38" s="85" t="s">
        <v>2</v>
      </c>
      <c r="D38" s="116" t="s">
        <v>4547</v>
      </c>
      <c r="E38" s="116" t="s">
        <v>4547</v>
      </c>
      <c r="F38" s="1" t="s">
        <v>2412</v>
      </c>
      <c r="G38" s="29"/>
      <c r="H38" s="4">
        <f t="shared" si="0"/>
        <v>1</v>
      </c>
      <c r="I38" s="4" t="str">
        <f>VLOOKUP(B38,'BAT Grundtabelle'!B:T,19,0)</f>
        <v>ja</v>
      </c>
      <c r="J38" s="4" t="str">
        <f t="shared" si="1"/>
        <v/>
      </c>
      <c r="K38" s="4" t="str">
        <f t="shared" si="2"/>
        <v/>
      </c>
      <c r="L38" s="4" t="str">
        <f t="shared" si="3"/>
        <v/>
      </c>
      <c r="M38" s="104" t="str">
        <f t="shared" si="4"/>
        <v/>
      </c>
      <c r="N38" s="4"/>
      <c r="O38" s="4" t="str">
        <f>VLOOKUP(B38,'BAT Grundtabelle'!B:V,21,0)</f>
        <v>Jura</v>
      </c>
    </row>
    <row r="39" spans="1:15" ht="12.75" customHeight="1" x14ac:dyDescent="0.35">
      <c r="A39" s="29" t="s">
        <v>2448</v>
      </c>
      <c r="B39" s="1" t="s">
        <v>928</v>
      </c>
      <c r="C39" s="85" t="s">
        <v>3</v>
      </c>
      <c r="D39" s="116">
        <v>1.1599999999999999</v>
      </c>
      <c r="E39" s="116">
        <v>253.03</v>
      </c>
      <c r="F39" s="1" t="s">
        <v>4469</v>
      </c>
      <c r="G39" s="29" t="s">
        <v>4</v>
      </c>
      <c r="H39" s="4">
        <f t="shared" si="0"/>
        <v>1</v>
      </c>
      <c r="I39" s="4" t="str">
        <f>VLOOKUP(B39,'BAT Grundtabelle'!B:T,19,0)</f>
        <v>ja</v>
      </c>
      <c r="J39" s="4" t="str">
        <f t="shared" si="1"/>
        <v>10035</v>
      </c>
      <c r="K39" s="4" t="str">
        <f t="shared" si="2"/>
        <v>Amtszahnarzt</v>
      </c>
      <c r="L39" s="4">
        <f t="shared" si="3"/>
        <v>1.1599999999999999</v>
      </c>
      <c r="M39" s="104">
        <f t="shared" si="4"/>
        <v>253.03</v>
      </c>
      <c r="N39" s="4"/>
      <c r="O39" s="4" t="str">
        <f>VLOOKUP(B39,'BAT Grundtabelle'!B:V,21,0)</f>
        <v>Heilwesen</v>
      </c>
    </row>
    <row r="40" spans="1:15" ht="12.75" customHeight="1" x14ac:dyDescent="0.35">
      <c r="A40" s="29" t="s">
        <v>2449</v>
      </c>
      <c r="B40" s="1" t="s">
        <v>62</v>
      </c>
      <c r="C40" s="85" t="s">
        <v>2</v>
      </c>
      <c r="D40" s="116" t="s">
        <v>4547</v>
      </c>
      <c r="E40" s="116" t="s">
        <v>4547</v>
      </c>
      <c r="F40" s="1"/>
      <c r="G40" s="29" t="s">
        <v>4</v>
      </c>
      <c r="H40" s="4">
        <f t="shared" si="0"/>
        <v>1</v>
      </c>
      <c r="I40" s="4" t="str">
        <f>VLOOKUP(B40,'BAT Grundtabelle'!B:T,19,0)</f>
        <v>ja</v>
      </c>
      <c r="J40" s="4" t="str">
        <f t="shared" si="1"/>
        <v/>
      </c>
      <c r="K40" s="4" t="str">
        <f t="shared" si="2"/>
        <v/>
      </c>
      <c r="L40" s="4" t="str">
        <f t="shared" si="3"/>
        <v/>
      </c>
      <c r="M40" s="104" t="str">
        <f t="shared" si="4"/>
        <v/>
      </c>
      <c r="N40" s="4"/>
      <c r="O40" s="4" t="str">
        <f>VLOOKUP(B40,'BAT Grundtabelle'!B:V,21,0)</f>
        <v>Handel</v>
      </c>
    </row>
    <row r="41" spans="1:15" ht="12.75" customHeight="1" x14ac:dyDescent="0.35">
      <c r="A41" s="29" t="s">
        <v>2450</v>
      </c>
      <c r="B41" s="1" t="s">
        <v>1624</v>
      </c>
      <c r="C41" s="85" t="s">
        <v>2</v>
      </c>
      <c r="D41" s="116" t="s">
        <v>4547</v>
      </c>
      <c r="E41" s="116" t="s">
        <v>4547</v>
      </c>
      <c r="F41" s="1"/>
      <c r="G41" s="29" t="s">
        <v>4</v>
      </c>
      <c r="H41" s="4">
        <f t="shared" si="0"/>
        <v>1</v>
      </c>
      <c r="I41" s="4" t="str">
        <f>VLOOKUP(B41,'BAT Grundtabelle'!B:T,19,0)</f>
        <v>ja</v>
      </c>
      <c r="J41" s="4" t="str">
        <f t="shared" si="1"/>
        <v/>
      </c>
      <c r="K41" s="4" t="str">
        <f t="shared" si="2"/>
        <v/>
      </c>
      <c r="L41" s="4" t="str">
        <f t="shared" si="3"/>
        <v/>
      </c>
      <c r="M41" s="104" t="str">
        <f t="shared" si="4"/>
        <v/>
      </c>
      <c r="N41" s="4"/>
      <c r="O41" s="4" t="str">
        <f>VLOOKUP(B41,'BAT Grundtabelle'!B:V,21,0)</f>
        <v>Handwerk</v>
      </c>
    </row>
    <row r="42" spans="1:15" ht="12.75" customHeight="1" x14ac:dyDescent="0.35">
      <c r="A42" s="29" t="s">
        <v>2451</v>
      </c>
      <c r="B42" s="1" t="s">
        <v>1625</v>
      </c>
      <c r="C42" s="85" t="s">
        <v>2</v>
      </c>
      <c r="D42" s="116" t="s">
        <v>4547</v>
      </c>
      <c r="E42" s="116" t="s">
        <v>4547</v>
      </c>
      <c r="F42" s="1"/>
      <c r="G42" s="29" t="s">
        <v>4</v>
      </c>
      <c r="H42" s="4">
        <f t="shared" si="0"/>
        <v>1</v>
      </c>
      <c r="I42" s="4" t="str">
        <f>VLOOKUP(B42,'BAT Grundtabelle'!B:T,19,0)</f>
        <v>ja</v>
      </c>
      <c r="J42" s="4" t="str">
        <f t="shared" si="1"/>
        <v/>
      </c>
      <c r="K42" s="4" t="str">
        <f t="shared" si="2"/>
        <v/>
      </c>
      <c r="L42" s="4" t="str">
        <f t="shared" si="3"/>
        <v/>
      </c>
      <c r="M42" s="104" t="str">
        <f t="shared" si="4"/>
        <v/>
      </c>
      <c r="N42" s="4"/>
      <c r="O42" s="4" t="str">
        <f>VLOOKUP(B42,'BAT Grundtabelle'!B:V,21,0)</f>
        <v>Handwerk</v>
      </c>
    </row>
    <row r="43" spans="1:15" ht="12.75" customHeight="1" x14ac:dyDescent="0.35">
      <c r="A43" s="29" t="s">
        <v>2452</v>
      </c>
      <c r="B43" s="1" t="s">
        <v>1793</v>
      </c>
      <c r="C43" s="85" t="s">
        <v>2</v>
      </c>
      <c r="D43" s="116" t="s">
        <v>4547</v>
      </c>
      <c r="E43" s="116" t="s">
        <v>4547</v>
      </c>
      <c r="F43" s="1" t="s">
        <v>2411</v>
      </c>
      <c r="G43" s="29" t="s">
        <v>59</v>
      </c>
      <c r="H43" s="4">
        <f t="shared" si="0"/>
        <v>1</v>
      </c>
      <c r="I43" s="4" t="str">
        <f>VLOOKUP(B43,'BAT Grundtabelle'!B:T,19,0)</f>
        <v>ja</v>
      </c>
      <c r="J43" s="4" t="str">
        <f t="shared" si="1"/>
        <v/>
      </c>
      <c r="K43" s="4" t="str">
        <f t="shared" si="2"/>
        <v/>
      </c>
      <c r="L43" s="4" t="str">
        <f t="shared" si="3"/>
        <v/>
      </c>
      <c r="M43" s="104" t="str">
        <f t="shared" si="4"/>
        <v/>
      </c>
      <c r="N43" s="4"/>
      <c r="O43" s="4" t="str">
        <f>VLOOKUP(B43,'BAT Grundtabelle'!B:V,21,0)</f>
        <v>Verein</v>
      </c>
    </row>
    <row r="44" spans="1:15" ht="12.75" customHeight="1" x14ac:dyDescent="0.35">
      <c r="A44" s="29" t="s">
        <v>2453</v>
      </c>
      <c r="B44" s="1" t="s">
        <v>141</v>
      </c>
      <c r="C44" s="85" t="s">
        <v>2</v>
      </c>
      <c r="D44" s="116" t="s">
        <v>4547</v>
      </c>
      <c r="E44" s="116" t="s">
        <v>4547</v>
      </c>
      <c r="F44" s="1"/>
      <c r="G44" s="29" t="s">
        <v>4</v>
      </c>
      <c r="H44" s="4">
        <f t="shared" si="0"/>
        <v>1</v>
      </c>
      <c r="I44" s="4" t="str">
        <f>VLOOKUP(B44,'BAT Grundtabelle'!B:T,19,0)</f>
        <v>ja</v>
      </c>
      <c r="J44" s="4" t="str">
        <f t="shared" si="1"/>
        <v/>
      </c>
      <c r="K44" s="4" t="str">
        <f t="shared" si="2"/>
        <v/>
      </c>
      <c r="L44" s="4" t="str">
        <f t="shared" si="3"/>
        <v/>
      </c>
      <c r="M44" s="104" t="str">
        <f t="shared" si="4"/>
        <v/>
      </c>
      <c r="N44" s="4"/>
      <c r="O44" s="4" t="str">
        <f>VLOOKUP(B44,'BAT Grundtabelle'!B:V,21,0)</f>
        <v>Handel</v>
      </c>
    </row>
    <row r="45" spans="1:15" ht="12.75" customHeight="1" x14ac:dyDescent="0.35">
      <c r="A45" s="29" t="s">
        <v>2454</v>
      </c>
      <c r="B45" s="1" t="s">
        <v>1162</v>
      </c>
      <c r="C45" s="85" t="s">
        <v>2</v>
      </c>
      <c r="D45" s="116" t="s">
        <v>4547</v>
      </c>
      <c r="E45" s="116" t="s">
        <v>4547</v>
      </c>
      <c r="F45" s="1"/>
      <c r="G45" s="29" t="s">
        <v>4</v>
      </c>
      <c r="H45" s="4">
        <f t="shared" si="0"/>
        <v>1</v>
      </c>
      <c r="I45" s="4" t="str">
        <f>VLOOKUP(B45,'BAT Grundtabelle'!B:T,19,0)</f>
        <v>ja</v>
      </c>
      <c r="J45" s="4" t="str">
        <f t="shared" si="1"/>
        <v/>
      </c>
      <c r="K45" s="4" t="str">
        <f t="shared" si="2"/>
        <v/>
      </c>
      <c r="L45" s="4" t="str">
        <f t="shared" si="3"/>
        <v/>
      </c>
      <c r="M45" s="104" t="str">
        <f t="shared" si="4"/>
        <v/>
      </c>
      <c r="N45" s="4"/>
      <c r="O45" s="4" t="str">
        <f>VLOOKUP(B45,'BAT Grundtabelle'!B:V,21,0)</f>
        <v>Produktion</v>
      </c>
    </row>
    <row r="46" spans="1:15" ht="12.75" customHeight="1" x14ac:dyDescent="0.35">
      <c r="A46" s="29" t="s">
        <v>2151</v>
      </c>
      <c r="B46" s="1" t="s">
        <v>2150</v>
      </c>
      <c r="C46" s="85" t="s">
        <v>3</v>
      </c>
      <c r="D46" s="116">
        <v>4.59</v>
      </c>
      <c r="E46" s="116">
        <v>3080</v>
      </c>
      <c r="F46" s="1"/>
      <c r="G46" s="29" t="s">
        <v>4</v>
      </c>
      <c r="H46" s="4">
        <f t="shared" si="0"/>
        <v>1</v>
      </c>
      <c r="I46" s="4" t="str">
        <f>VLOOKUP(B46,'BAT Grundtabelle'!B:T,19,0)</f>
        <v>ja</v>
      </c>
      <c r="J46" s="4" t="str">
        <f t="shared" si="1"/>
        <v>3927</v>
      </c>
      <c r="K46" s="4" t="str">
        <f t="shared" si="2"/>
        <v>Anhängerhandel</v>
      </c>
      <c r="L46" s="4">
        <f t="shared" si="3"/>
        <v>4.59</v>
      </c>
      <c r="M46" s="104">
        <f t="shared" si="4"/>
        <v>3080</v>
      </c>
      <c r="N46" s="4"/>
      <c r="O46" s="4" t="str">
        <f>VLOOKUP(B46,'BAT Grundtabelle'!B:V,21,0)</f>
        <v>Handel</v>
      </c>
    </row>
    <row r="47" spans="1:15" ht="12.75" customHeight="1" x14ac:dyDescent="0.35">
      <c r="A47" s="29" t="s">
        <v>2455</v>
      </c>
      <c r="B47" s="1" t="s">
        <v>612</v>
      </c>
      <c r="C47" s="85" t="s">
        <v>2</v>
      </c>
      <c r="D47" s="116" t="s">
        <v>4547</v>
      </c>
      <c r="E47" s="116" t="s">
        <v>4547</v>
      </c>
      <c r="F47" s="1"/>
      <c r="G47" s="29" t="s">
        <v>4</v>
      </c>
      <c r="H47" s="4">
        <f t="shared" si="0"/>
        <v>1</v>
      </c>
      <c r="I47" s="4" t="str">
        <f>VLOOKUP(B47,'BAT Grundtabelle'!B:T,19,0)</f>
        <v>ja</v>
      </c>
      <c r="J47" s="4" t="str">
        <f t="shared" si="1"/>
        <v/>
      </c>
      <c r="K47" s="4" t="str">
        <f t="shared" si="2"/>
        <v/>
      </c>
      <c r="L47" s="4" t="str">
        <f t="shared" si="3"/>
        <v/>
      </c>
      <c r="M47" s="104" t="str">
        <f t="shared" si="4"/>
        <v/>
      </c>
      <c r="N47" s="4"/>
      <c r="O47" s="4" t="str">
        <f>VLOOKUP(B47,'BAT Grundtabelle'!B:V,21,0)</f>
        <v>Reparatur</v>
      </c>
    </row>
    <row r="48" spans="1:15" ht="12.75" customHeight="1" x14ac:dyDescent="0.35">
      <c r="A48" s="29" t="s">
        <v>2456</v>
      </c>
      <c r="B48" s="1" t="s">
        <v>1638</v>
      </c>
      <c r="C48" s="85" t="s">
        <v>2</v>
      </c>
      <c r="D48" s="116" t="s">
        <v>4547</v>
      </c>
      <c r="E48" s="116" t="s">
        <v>4547</v>
      </c>
      <c r="F48" s="1" t="s">
        <v>2412</v>
      </c>
      <c r="G48" s="29" t="s">
        <v>4438</v>
      </c>
      <c r="H48" s="4">
        <f t="shared" si="0"/>
        <v>1</v>
      </c>
      <c r="I48" s="4" t="str">
        <f>VLOOKUP(B48,'BAT Grundtabelle'!B:T,19,0)</f>
        <v>ja</v>
      </c>
      <c r="J48" s="4" t="str">
        <f t="shared" si="1"/>
        <v/>
      </c>
      <c r="K48" s="4" t="str">
        <f t="shared" si="2"/>
        <v/>
      </c>
      <c r="L48" s="4" t="str">
        <f t="shared" si="3"/>
        <v/>
      </c>
      <c r="M48" s="104" t="str">
        <f t="shared" si="4"/>
        <v/>
      </c>
      <c r="N48" s="4"/>
      <c r="O48" s="4" t="str">
        <f>VLOOKUP(B48,'BAT Grundtabelle'!B:V,21,0)</f>
        <v>Finanzen</v>
      </c>
    </row>
    <row r="49" spans="1:15" ht="12.75" customHeight="1" x14ac:dyDescent="0.35">
      <c r="A49" s="29" t="s">
        <v>2457</v>
      </c>
      <c r="B49" s="1" t="s">
        <v>172</v>
      </c>
      <c r="C49" s="85" t="s">
        <v>3</v>
      </c>
      <c r="D49" s="116">
        <v>3.61</v>
      </c>
      <c r="E49" s="116">
        <v>191</v>
      </c>
      <c r="F49" s="1"/>
      <c r="G49" s="29" t="s">
        <v>57</v>
      </c>
      <c r="H49" s="4">
        <f t="shared" si="0"/>
        <v>1</v>
      </c>
      <c r="I49" s="4" t="str">
        <f>VLOOKUP(B49,'BAT Grundtabelle'!B:T,19,0)</f>
        <v>ja</v>
      </c>
      <c r="J49" s="4" t="str">
        <f t="shared" si="1"/>
        <v>10044</v>
      </c>
      <c r="K49" s="4" t="str">
        <f t="shared" si="2"/>
        <v>Annahmestelle für chemische Reinigung, Wäscherei</v>
      </c>
      <c r="L49" s="4">
        <f t="shared" si="3"/>
        <v>3.61</v>
      </c>
      <c r="M49" s="104">
        <f t="shared" si="4"/>
        <v>191</v>
      </c>
      <c r="N49" s="4"/>
      <c r="O49" s="4" t="str">
        <f>VLOOKUP(B49,'BAT Grundtabelle'!B:V,21,0)</f>
        <v>Reinigung</v>
      </c>
    </row>
    <row r="50" spans="1:15" ht="12.75" customHeight="1" x14ac:dyDescent="0.35">
      <c r="A50" s="29" t="s">
        <v>2458</v>
      </c>
      <c r="B50" s="1" t="s">
        <v>1675</v>
      </c>
      <c r="C50" s="85" t="s">
        <v>3</v>
      </c>
      <c r="D50" s="116">
        <v>6.5</v>
      </c>
      <c r="E50" s="116">
        <v>366.97</v>
      </c>
      <c r="F50" s="1"/>
      <c r="G50" s="29" t="s">
        <v>4</v>
      </c>
      <c r="H50" s="4">
        <f t="shared" si="0"/>
        <v>1</v>
      </c>
      <c r="I50" s="4" t="str">
        <f>VLOOKUP(B50,'BAT Grundtabelle'!B:T,19,0)</f>
        <v>ja</v>
      </c>
      <c r="J50" s="4" t="str">
        <f t="shared" si="1"/>
        <v>10045</v>
      </c>
      <c r="K50" s="4" t="str">
        <f t="shared" si="2"/>
        <v>Annahmestelle Lotterie/Lotto</v>
      </c>
      <c r="L50" s="4">
        <f t="shared" si="3"/>
        <v>6.5</v>
      </c>
      <c r="M50" s="104">
        <f t="shared" si="4"/>
        <v>366.97</v>
      </c>
      <c r="N50" s="4"/>
      <c r="O50" s="4" t="str">
        <f>VLOOKUP(B50,'BAT Grundtabelle'!B:V,21,0)</f>
        <v>Handel</v>
      </c>
    </row>
    <row r="51" spans="1:15" ht="12.75" customHeight="1" x14ac:dyDescent="0.35">
      <c r="A51" s="29" t="s">
        <v>2459</v>
      </c>
      <c r="B51" s="137" t="s">
        <v>79</v>
      </c>
      <c r="C51" s="85" t="s">
        <v>2</v>
      </c>
      <c r="D51" s="116" t="s">
        <v>4547</v>
      </c>
      <c r="E51" s="116" t="s">
        <v>4547</v>
      </c>
      <c r="F51" s="1"/>
      <c r="G51" s="29" t="s">
        <v>4</v>
      </c>
      <c r="H51" s="4">
        <f t="shared" si="0"/>
        <v>1</v>
      </c>
      <c r="I51" s="4" t="str">
        <f>VLOOKUP(B51,'BAT Grundtabelle'!B:T,19,0)</f>
        <v>ja</v>
      </c>
      <c r="J51" s="4" t="str">
        <f t="shared" si="1"/>
        <v/>
      </c>
      <c r="K51" s="4" t="str">
        <f t="shared" si="2"/>
        <v/>
      </c>
      <c r="L51" s="4" t="str">
        <f t="shared" si="3"/>
        <v/>
      </c>
      <c r="M51" s="104" t="str">
        <f t="shared" si="4"/>
        <v/>
      </c>
      <c r="N51" s="4"/>
      <c r="O51" s="4" t="str">
        <f>VLOOKUP(B51,'BAT Grundtabelle'!B:V,21,0)</f>
        <v>Bau-Gewerbe</v>
      </c>
    </row>
    <row r="52" spans="1:15" ht="12.75" customHeight="1" x14ac:dyDescent="0.35">
      <c r="A52" s="29" t="s">
        <v>2460</v>
      </c>
      <c r="B52" s="1" t="s">
        <v>617</v>
      </c>
      <c r="C52" s="85" t="s">
        <v>2</v>
      </c>
      <c r="D52" s="116" t="s">
        <v>4547</v>
      </c>
      <c r="E52" s="116" t="s">
        <v>4547</v>
      </c>
      <c r="F52" s="1"/>
      <c r="G52" s="29" t="s">
        <v>4</v>
      </c>
      <c r="H52" s="4">
        <f t="shared" si="0"/>
        <v>1</v>
      </c>
      <c r="I52" s="4" t="str">
        <f>VLOOKUP(B52,'BAT Grundtabelle'!B:T,19,0)</f>
        <v>ja</v>
      </c>
      <c r="J52" s="4" t="str">
        <f t="shared" si="1"/>
        <v/>
      </c>
      <c r="K52" s="4" t="str">
        <f t="shared" si="2"/>
        <v/>
      </c>
      <c r="L52" s="4" t="str">
        <f t="shared" si="3"/>
        <v/>
      </c>
      <c r="M52" s="104" t="str">
        <f t="shared" si="4"/>
        <v/>
      </c>
      <c r="N52" s="4"/>
      <c r="O52" s="4" t="str">
        <f>VLOOKUP(B52,'BAT Grundtabelle'!B:V,21,0)</f>
        <v>Montage</v>
      </c>
    </row>
    <row r="53" spans="1:15" ht="12.75" customHeight="1" x14ac:dyDescent="0.35">
      <c r="A53" s="29" t="s">
        <v>2461</v>
      </c>
      <c r="B53" s="1" t="s">
        <v>88</v>
      </c>
      <c r="C53" s="85" t="s">
        <v>2</v>
      </c>
      <c r="D53" s="116" t="s">
        <v>4547</v>
      </c>
      <c r="E53" s="116" t="s">
        <v>4547</v>
      </c>
      <c r="F53" s="1"/>
      <c r="G53" s="29" t="s">
        <v>4</v>
      </c>
      <c r="H53" s="4">
        <f t="shared" si="0"/>
        <v>1</v>
      </c>
      <c r="I53" s="4" t="str">
        <f>VLOOKUP(B53,'BAT Grundtabelle'!B:T,19,0)</f>
        <v>ja</v>
      </c>
      <c r="J53" s="4" t="str">
        <f t="shared" si="1"/>
        <v/>
      </c>
      <c r="K53" s="4" t="str">
        <f t="shared" si="2"/>
        <v/>
      </c>
      <c r="L53" s="4" t="str">
        <f t="shared" si="3"/>
        <v/>
      </c>
      <c r="M53" s="104" t="str">
        <f t="shared" si="4"/>
        <v/>
      </c>
      <c r="N53" s="4"/>
      <c r="O53" s="4" t="str">
        <f>VLOOKUP(B53,'BAT Grundtabelle'!B:V,21,0)</f>
        <v>Handel</v>
      </c>
    </row>
    <row r="54" spans="1:15" ht="12.75" customHeight="1" x14ac:dyDescent="0.35">
      <c r="A54" s="29" t="s">
        <v>2036</v>
      </c>
      <c r="B54" s="1" t="s">
        <v>2035</v>
      </c>
      <c r="C54" s="85" t="s">
        <v>3</v>
      </c>
      <c r="D54" s="116">
        <v>5.92</v>
      </c>
      <c r="E54" s="116">
        <v>991</v>
      </c>
      <c r="F54" s="1"/>
      <c r="G54" s="29" t="s">
        <v>4</v>
      </c>
      <c r="H54" s="4">
        <f t="shared" si="0"/>
        <v>1</v>
      </c>
      <c r="I54" s="4" t="str">
        <f>VLOOKUP(B54,'BAT Grundtabelle'!B:T,19,0)</f>
        <v>ja</v>
      </c>
      <c r="J54" s="4" t="str">
        <f t="shared" si="1"/>
        <v>3930</v>
      </c>
      <c r="K54" s="4" t="str">
        <f t="shared" si="2"/>
        <v>Antiquitätenhandel</v>
      </c>
      <c r="L54" s="4">
        <f t="shared" si="3"/>
        <v>5.92</v>
      </c>
      <c r="M54" s="104">
        <f t="shared" si="4"/>
        <v>991</v>
      </c>
      <c r="N54" s="4"/>
      <c r="O54" s="4" t="str">
        <f>VLOOKUP(B54,'BAT Grundtabelle'!B:V,21,0)</f>
        <v>Handel</v>
      </c>
    </row>
    <row r="55" spans="1:15" ht="12.75" customHeight="1" x14ac:dyDescent="0.35">
      <c r="A55" s="29" t="s">
        <v>2462</v>
      </c>
      <c r="B55" s="1" t="s">
        <v>912</v>
      </c>
      <c r="C55" s="85" t="s">
        <v>2</v>
      </c>
      <c r="D55" s="116" t="s">
        <v>4547</v>
      </c>
      <c r="E55" s="116" t="s">
        <v>4547</v>
      </c>
      <c r="F55" s="1" t="s">
        <v>2412</v>
      </c>
      <c r="G55" s="139" t="s">
        <v>4568</v>
      </c>
      <c r="H55" s="4">
        <f t="shared" si="0"/>
        <v>1</v>
      </c>
      <c r="I55" s="4" t="str">
        <f>VLOOKUP(B55,'BAT Grundtabelle'!B:T,19,0)</f>
        <v>ja</v>
      </c>
      <c r="J55" s="4" t="str">
        <f t="shared" si="1"/>
        <v/>
      </c>
      <c r="K55" s="4" t="str">
        <f t="shared" si="2"/>
        <v/>
      </c>
      <c r="L55" s="4" t="str">
        <f t="shared" si="3"/>
        <v/>
      </c>
      <c r="M55" s="104" t="str">
        <f t="shared" si="4"/>
        <v/>
      </c>
      <c r="N55" s="4"/>
      <c r="O55" s="4" t="str">
        <f>VLOOKUP(B55,'BAT Grundtabelle'!B:V,21,0)</f>
        <v>Jura</v>
      </c>
    </row>
    <row r="56" spans="1:15" ht="12.75" customHeight="1" x14ac:dyDescent="0.35">
      <c r="A56" s="29" t="s">
        <v>2463</v>
      </c>
      <c r="B56" s="1" t="s">
        <v>592</v>
      </c>
      <c r="C56" s="85" t="s">
        <v>2</v>
      </c>
      <c r="D56" s="116" t="s">
        <v>4547</v>
      </c>
      <c r="E56" s="116" t="s">
        <v>4547</v>
      </c>
      <c r="F56" s="1"/>
      <c r="G56" s="29" t="s">
        <v>4</v>
      </c>
      <c r="H56" s="4">
        <f t="shared" si="0"/>
        <v>1</v>
      </c>
      <c r="I56" s="4" t="str">
        <f>VLOOKUP(B56,'BAT Grundtabelle'!B:T,19,0)</f>
        <v>ja</v>
      </c>
      <c r="J56" s="4" t="str">
        <f t="shared" si="1"/>
        <v/>
      </c>
      <c r="K56" s="4" t="str">
        <f t="shared" si="2"/>
        <v/>
      </c>
      <c r="L56" s="4" t="str">
        <f t="shared" si="3"/>
        <v/>
      </c>
      <c r="M56" s="104" t="str">
        <f t="shared" si="4"/>
        <v/>
      </c>
      <c r="N56" s="4"/>
      <c r="O56" s="4" t="str">
        <f>VLOOKUP(B56,'BAT Grundtabelle'!B:V,21,0)</f>
        <v>Medien</v>
      </c>
    </row>
    <row r="57" spans="1:15" ht="12.75" customHeight="1" x14ac:dyDescent="0.35">
      <c r="A57" s="29" t="s">
        <v>2464</v>
      </c>
      <c r="B57" s="1" t="s">
        <v>593</v>
      </c>
      <c r="C57" s="85" t="s">
        <v>2</v>
      </c>
      <c r="D57" s="116" t="s">
        <v>4547</v>
      </c>
      <c r="E57" s="116" t="s">
        <v>4547</v>
      </c>
      <c r="F57" s="1"/>
      <c r="G57" s="29" t="s">
        <v>4</v>
      </c>
      <c r="H57" s="4">
        <f t="shared" si="0"/>
        <v>1</v>
      </c>
      <c r="I57" s="4" t="str">
        <f>VLOOKUP(B57,'BAT Grundtabelle'!B:T,19,0)</f>
        <v>ja</v>
      </c>
      <c r="J57" s="4" t="str">
        <f t="shared" si="1"/>
        <v/>
      </c>
      <c r="K57" s="4" t="str">
        <f t="shared" si="2"/>
        <v/>
      </c>
      <c r="L57" s="4" t="str">
        <f t="shared" si="3"/>
        <v/>
      </c>
      <c r="M57" s="104" t="str">
        <f t="shared" si="4"/>
        <v/>
      </c>
      <c r="N57" s="4"/>
      <c r="O57" s="4" t="str">
        <f>VLOOKUP(B57,'BAT Grundtabelle'!B:V,21,0)</f>
        <v>Medien</v>
      </c>
    </row>
    <row r="58" spans="1:15" ht="12.75" customHeight="1" x14ac:dyDescent="0.35">
      <c r="A58" s="29" t="s">
        <v>2465</v>
      </c>
      <c r="B58" s="1" t="s">
        <v>639</v>
      </c>
      <c r="C58" s="85" t="s">
        <v>3</v>
      </c>
      <c r="D58" s="116">
        <v>0.64</v>
      </c>
      <c r="E58" s="116">
        <v>170</v>
      </c>
      <c r="F58" s="1" t="s">
        <v>4470</v>
      </c>
      <c r="G58" s="29" t="s">
        <v>4</v>
      </c>
      <c r="H58" s="4">
        <f t="shared" si="0"/>
        <v>1</v>
      </c>
      <c r="I58" s="4" t="str">
        <f>VLOOKUP(B58,'BAT Grundtabelle'!B:T,19,0)</f>
        <v>ja</v>
      </c>
      <c r="J58" s="4" t="str">
        <f t="shared" si="1"/>
        <v>10052</v>
      </c>
      <c r="K58" s="4" t="str">
        <f t="shared" si="2"/>
        <v>Apotheke</v>
      </c>
      <c r="L58" s="4">
        <f t="shared" si="3"/>
        <v>0.64</v>
      </c>
      <c r="M58" s="104">
        <f t="shared" si="4"/>
        <v>170</v>
      </c>
      <c r="N58" s="4"/>
      <c r="O58" s="4" t="str">
        <f>VLOOKUP(B58,'BAT Grundtabelle'!B:V,21,0)</f>
        <v>Heilwesen</v>
      </c>
    </row>
    <row r="59" spans="1:15" ht="12.75" customHeight="1" x14ac:dyDescent="0.35">
      <c r="A59" s="29" t="s">
        <v>2466</v>
      </c>
      <c r="B59" s="1" t="s">
        <v>1897</v>
      </c>
      <c r="C59" s="85" t="s">
        <v>2</v>
      </c>
      <c r="D59" s="116" t="s">
        <v>4547</v>
      </c>
      <c r="E59" s="116" t="s">
        <v>4547</v>
      </c>
      <c r="F59" s="1"/>
      <c r="G59" s="29" t="s">
        <v>4</v>
      </c>
      <c r="H59" s="4">
        <f t="shared" si="0"/>
        <v>1</v>
      </c>
      <c r="I59" s="4" t="str">
        <f>VLOOKUP(B59,'BAT Grundtabelle'!B:T,19,0)</f>
        <v>ja</v>
      </c>
      <c r="J59" s="4" t="str">
        <f t="shared" si="1"/>
        <v/>
      </c>
      <c r="K59" s="4" t="str">
        <f t="shared" si="2"/>
        <v/>
      </c>
      <c r="L59" s="4" t="str">
        <f t="shared" si="3"/>
        <v/>
      </c>
      <c r="M59" s="104" t="str">
        <f t="shared" si="4"/>
        <v/>
      </c>
      <c r="N59" s="4"/>
      <c r="O59" s="4" t="str">
        <f>VLOOKUP(B59,'BAT Grundtabelle'!B:V,21,0)</f>
        <v>Finanzen</v>
      </c>
    </row>
    <row r="60" spans="1:15" ht="12.75" customHeight="1" x14ac:dyDescent="0.35">
      <c r="A60" s="29" t="s">
        <v>2467</v>
      </c>
      <c r="B60" s="1" t="s">
        <v>739</v>
      </c>
      <c r="C60" s="85" t="s">
        <v>3</v>
      </c>
      <c r="D60" s="116">
        <v>2.58</v>
      </c>
      <c r="E60" s="116">
        <v>204</v>
      </c>
      <c r="F60" s="1"/>
      <c r="G60" s="29">
        <v>1198</v>
      </c>
      <c r="H60" s="4">
        <f t="shared" si="0"/>
        <v>1</v>
      </c>
      <c r="I60" s="4" t="str">
        <f>VLOOKUP(B60,'BAT Grundtabelle'!B:T,19,0)</f>
        <v>ja</v>
      </c>
      <c r="J60" s="4" t="str">
        <f t="shared" si="1"/>
        <v>10054</v>
      </c>
      <c r="K60" s="4" t="str">
        <f t="shared" si="2"/>
        <v>Appartementhotel (ohne Restaurant)</v>
      </c>
      <c r="L60" s="4">
        <f t="shared" si="3"/>
        <v>2.58</v>
      </c>
      <c r="M60" s="104">
        <f t="shared" si="4"/>
        <v>204</v>
      </c>
      <c r="N60" s="4"/>
      <c r="O60" s="4" t="str">
        <f>VLOOKUP(B60,'BAT Grundtabelle'!B:V,21,0)</f>
        <v>Hotel- und Gaststättengewerbe</v>
      </c>
    </row>
    <row r="61" spans="1:15" ht="12.75" customHeight="1" x14ac:dyDescent="0.35">
      <c r="A61" s="29" t="s">
        <v>2468</v>
      </c>
      <c r="B61" s="1" t="s">
        <v>1709</v>
      </c>
      <c r="C61" s="85" t="s">
        <v>3</v>
      </c>
      <c r="D61" s="116">
        <v>4.71</v>
      </c>
      <c r="E61" s="116">
        <v>468.99</v>
      </c>
      <c r="F61" s="1"/>
      <c r="G61" s="29" t="s">
        <v>4</v>
      </c>
      <c r="H61" s="4">
        <f t="shared" si="0"/>
        <v>1</v>
      </c>
      <c r="I61" s="4" t="str">
        <f>VLOOKUP(B61,'BAT Grundtabelle'!B:T,19,0)</f>
        <v>ja</v>
      </c>
      <c r="J61" s="4" t="str">
        <f t="shared" si="1"/>
        <v>10055</v>
      </c>
      <c r="K61" s="4" t="str">
        <f t="shared" si="2"/>
        <v>Appreturbetrieb</v>
      </c>
      <c r="L61" s="4">
        <f t="shared" si="3"/>
        <v>4.71</v>
      </c>
      <c r="M61" s="104">
        <f t="shared" si="4"/>
        <v>468.99</v>
      </c>
      <c r="N61" s="4"/>
      <c r="O61" s="4" t="str">
        <f>VLOOKUP(B61,'BAT Grundtabelle'!B:V,21,0)</f>
        <v>Chemie</v>
      </c>
    </row>
    <row r="62" spans="1:15" ht="12.75" customHeight="1" x14ac:dyDescent="0.35">
      <c r="A62" s="29" t="s">
        <v>2469</v>
      </c>
      <c r="B62" s="1" t="s">
        <v>1490</v>
      </c>
      <c r="C62" s="85" t="s">
        <v>2</v>
      </c>
      <c r="D62" s="116" t="s">
        <v>4547</v>
      </c>
      <c r="E62" s="116" t="s">
        <v>4547</v>
      </c>
      <c r="F62" s="1"/>
      <c r="G62" s="29" t="s">
        <v>4</v>
      </c>
      <c r="H62" s="4">
        <f t="shared" si="0"/>
        <v>1</v>
      </c>
      <c r="I62" s="4" t="str">
        <f>VLOOKUP(B62,'BAT Grundtabelle'!B:T,19,0)</f>
        <v>ja</v>
      </c>
      <c r="J62" s="4" t="str">
        <f t="shared" si="1"/>
        <v/>
      </c>
      <c r="K62" s="4" t="str">
        <f t="shared" si="2"/>
        <v/>
      </c>
      <c r="L62" s="4" t="str">
        <f t="shared" si="3"/>
        <v/>
      </c>
      <c r="M62" s="104" t="str">
        <f t="shared" si="4"/>
        <v/>
      </c>
      <c r="N62" s="4"/>
      <c r="O62" s="4" t="str">
        <f>VLOOKUP(B62,'BAT Grundtabelle'!B:V,21,0)</f>
        <v>Tierhaltung</v>
      </c>
    </row>
    <row r="63" spans="1:15" ht="12.75" customHeight="1" x14ac:dyDescent="0.35">
      <c r="A63" s="29" t="s">
        <v>2470</v>
      </c>
      <c r="B63" s="1" t="s">
        <v>317</v>
      </c>
      <c r="C63" s="85" t="s">
        <v>2</v>
      </c>
      <c r="D63" s="116" t="s">
        <v>4547</v>
      </c>
      <c r="E63" s="116" t="s">
        <v>4547</v>
      </c>
      <c r="F63" s="1"/>
      <c r="G63" s="29" t="s">
        <v>4</v>
      </c>
      <c r="H63" s="4">
        <f t="shared" si="0"/>
        <v>1</v>
      </c>
      <c r="I63" s="4" t="str">
        <f>VLOOKUP(B63,'BAT Grundtabelle'!B:T,19,0)</f>
        <v>nein</v>
      </c>
      <c r="J63" s="4" t="str">
        <f t="shared" si="1"/>
        <v/>
      </c>
      <c r="K63" s="4" t="str">
        <f t="shared" si="2"/>
        <v/>
      </c>
      <c r="L63" s="4" t="str">
        <f t="shared" si="3"/>
        <v/>
      </c>
      <c r="M63" s="104" t="str">
        <f t="shared" si="4"/>
        <v/>
      </c>
      <c r="N63" s="4"/>
      <c r="O63" s="4" t="str">
        <f>VLOOKUP(B63,'BAT Grundtabelle'!B:V,21,0)</f>
        <v>Verein</v>
      </c>
    </row>
    <row r="64" spans="1:15" ht="12.75" customHeight="1" x14ac:dyDescent="0.35">
      <c r="A64" s="29" t="s">
        <v>2471</v>
      </c>
      <c r="B64" s="1" t="s">
        <v>2105</v>
      </c>
      <c r="C64" s="85" t="s">
        <v>2</v>
      </c>
      <c r="D64" s="116" t="s">
        <v>4547</v>
      </c>
      <c r="E64" s="116" t="s">
        <v>4547</v>
      </c>
      <c r="F64" s="1"/>
      <c r="G64" s="29">
        <v>1191</v>
      </c>
      <c r="H64" s="4">
        <f t="shared" si="0"/>
        <v>1</v>
      </c>
      <c r="I64" s="4" t="str">
        <f>VLOOKUP(B64,'BAT Grundtabelle'!B:T,19,0)</f>
        <v>ja</v>
      </c>
      <c r="J64" s="4" t="str">
        <f t="shared" si="1"/>
        <v/>
      </c>
      <c r="K64" s="4" t="str">
        <f t="shared" si="2"/>
        <v/>
      </c>
      <c r="L64" s="4" t="str">
        <f t="shared" si="3"/>
        <v/>
      </c>
      <c r="M64" s="104" t="str">
        <f t="shared" si="4"/>
        <v/>
      </c>
      <c r="N64" s="4"/>
      <c r="O64" s="4" t="str">
        <f>VLOOKUP(B64,'BAT Grundtabelle'!B:V,21,0)</f>
        <v>Dienstleistung</v>
      </c>
    </row>
    <row r="65" spans="1:15" ht="12.75" customHeight="1" x14ac:dyDescent="0.35">
      <c r="A65" s="29" t="s">
        <v>2472</v>
      </c>
      <c r="B65" s="1" t="s">
        <v>263</v>
      </c>
      <c r="C65" s="85" t="s">
        <v>3</v>
      </c>
      <c r="D65" s="116">
        <v>2.06</v>
      </c>
      <c r="E65" s="116">
        <v>355</v>
      </c>
      <c r="F65" s="1"/>
      <c r="G65" s="29" t="s">
        <v>4</v>
      </c>
      <c r="H65" s="4">
        <f t="shared" si="0"/>
        <v>1</v>
      </c>
      <c r="I65" s="4" t="str">
        <f>VLOOKUP(B65,'BAT Grundtabelle'!B:T,19,0)</f>
        <v>ja</v>
      </c>
      <c r="J65" s="4" t="str">
        <f t="shared" si="1"/>
        <v>10058</v>
      </c>
      <c r="K65" s="4" t="str">
        <f t="shared" si="2"/>
        <v>Arbeitsbekleidungseinzelhandel</v>
      </c>
      <c r="L65" s="4">
        <f t="shared" si="3"/>
        <v>2.06</v>
      </c>
      <c r="M65" s="104">
        <f t="shared" si="4"/>
        <v>355</v>
      </c>
      <c r="N65" s="4"/>
      <c r="O65" s="4" t="str">
        <f>VLOOKUP(B65,'BAT Grundtabelle'!B:V,21,0)</f>
        <v>Handel</v>
      </c>
    </row>
    <row r="66" spans="1:15" ht="12.75" customHeight="1" x14ac:dyDescent="0.35">
      <c r="A66" s="29" t="s">
        <v>2473</v>
      </c>
      <c r="B66" s="1" t="s">
        <v>481</v>
      </c>
      <c r="C66" s="85" t="s">
        <v>3</v>
      </c>
      <c r="D66" s="116">
        <v>8.5</v>
      </c>
      <c r="E66" s="116">
        <v>1197</v>
      </c>
      <c r="F66" s="1"/>
      <c r="G66" s="29" t="s">
        <v>4</v>
      </c>
      <c r="H66" s="4">
        <f t="shared" si="0"/>
        <v>1</v>
      </c>
      <c r="I66" s="4" t="str">
        <f>VLOOKUP(B66,'BAT Grundtabelle'!B:T,19,0)</f>
        <v>ja</v>
      </c>
      <c r="J66" s="4" t="str">
        <f t="shared" si="1"/>
        <v>10059</v>
      </c>
      <c r="K66" s="4" t="str">
        <f t="shared" si="2"/>
        <v>Arbeitsbekleidungshersteller</v>
      </c>
      <c r="L66" s="4">
        <f t="shared" si="3"/>
        <v>8.5</v>
      </c>
      <c r="M66" s="104">
        <f t="shared" si="4"/>
        <v>1197</v>
      </c>
      <c r="N66" s="4"/>
      <c r="O66" s="4" t="str">
        <f>VLOOKUP(B66,'BAT Grundtabelle'!B:V,21,0)</f>
        <v>Produktion</v>
      </c>
    </row>
    <row r="67" spans="1:15" ht="12.75" customHeight="1" x14ac:dyDescent="0.35">
      <c r="A67" s="29" t="s">
        <v>2474</v>
      </c>
      <c r="B67" s="1" t="s">
        <v>93</v>
      </c>
      <c r="C67" s="85" t="s">
        <v>2</v>
      </c>
      <c r="D67" s="116" t="s">
        <v>4547</v>
      </c>
      <c r="E67" s="116" t="s">
        <v>4547</v>
      </c>
      <c r="F67" s="1"/>
      <c r="G67" s="29" t="s">
        <v>4</v>
      </c>
      <c r="H67" s="4">
        <f t="shared" ref="H67:H130" si="5">COUNTIF(A:A,A67)</f>
        <v>1</v>
      </c>
      <c r="I67" s="4" t="str">
        <f>VLOOKUP(B67,'BAT Grundtabelle'!B:T,19,0)</f>
        <v>ja</v>
      </c>
      <c r="J67" s="4" t="str">
        <f t="shared" ref="J67:J130" si="6">IF(C67="ja",A67,"")</f>
        <v/>
      </c>
      <c r="K67" s="4" t="str">
        <f t="shared" ref="K67:K130" si="7">IF(C67="ja",B67,"")</f>
        <v/>
      </c>
      <c r="L67" s="4" t="str">
        <f t="shared" ref="L67:L130" si="8">IF(C67="ja",D67,"")</f>
        <v/>
      </c>
      <c r="M67" s="104" t="str">
        <f t="shared" ref="M67:M130" si="9">IF(C67="ja",E67,"")</f>
        <v/>
      </c>
      <c r="N67" s="4"/>
      <c r="O67" s="4" t="str">
        <f>VLOOKUP(B67,'BAT Grundtabelle'!B:V,21,0)</f>
        <v>Dienstleistung</v>
      </c>
    </row>
    <row r="68" spans="1:15" ht="12.75" customHeight="1" x14ac:dyDescent="0.35">
      <c r="A68" s="29" t="s">
        <v>2475</v>
      </c>
      <c r="B68" s="1" t="s">
        <v>94</v>
      </c>
      <c r="C68" s="85" t="s">
        <v>2</v>
      </c>
      <c r="D68" s="116" t="s">
        <v>4547</v>
      </c>
      <c r="E68" s="116" t="s">
        <v>4547</v>
      </c>
      <c r="F68" s="1"/>
      <c r="G68" s="29" t="s">
        <v>4</v>
      </c>
      <c r="H68" s="4">
        <f t="shared" si="5"/>
        <v>1</v>
      </c>
      <c r="I68" s="4" t="str">
        <f>VLOOKUP(B68,'BAT Grundtabelle'!B:T,19,0)</f>
        <v>ja</v>
      </c>
      <c r="J68" s="4" t="str">
        <f t="shared" si="6"/>
        <v/>
      </c>
      <c r="K68" s="4" t="str">
        <f t="shared" si="7"/>
        <v/>
      </c>
      <c r="L68" s="4" t="str">
        <f t="shared" si="8"/>
        <v/>
      </c>
      <c r="M68" s="104" t="str">
        <f t="shared" si="9"/>
        <v/>
      </c>
      <c r="N68" s="4"/>
      <c r="O68" s="4" t="str">
        <f>VLOOKUP(B68,'BAT Grundtabelle'!B:V,21,0)</f>
        <v>Dienstleistung</v>
      </c>
    </row>
    <row r="69" spans="1:15" ht="12.75" customHeight="1" x14ac:dyDescent="0.35">
      <c r="A69" s="29" t="s">
        <v>2476</v>
      </c>
      <c r="B69" s="1" t="s">
        <v>479</v>
      </c>
      <c r="C69" s="85" t="s">
        <v>2</v>
      </c>
      <c r="D69" s="116" t="s">
        <v>4547</v>
      </c>
      <c r="E69" s="116" t="s">
        <v>4547</v>
      </c>
      <c r="F69" s="1"/>
      <c r="G69" s="29">
        <v>1191</v>
      </c>
      <c r="H69" s="4">
        <f t="shared" si="5"/>
        <v>1</v>
      </c>
      <c r="I69" s="4" t="str">
        <f>VLOOKUP(B69,'BAT Grundtabelle'!B:T,19,0)</f>
        <v>ja</v>
      </c>
      <c r="J69" s="4" t="str">
        <f t="shared" si="6"/>
        <v/>
      </c>
      <c r="K69" s="4" t="str">
        <f t="shared" si="7"/>
        <v/>
      </c>
      <c r="L69" s="4" t="str">
        <f t="shared" si="8"/>
        <v/>
      </c>
      <c r="M69" s="104" t="str">
        <f t="shared" si="9"/>
        <v/>
      </c>
      <c r="N69" s="4"/>
      <c r="O69" s="4" t="str">
        <f>VLOOKUP(B69,'BAT Grundtabelle'!B:V,21,0)</f>
        <v>Dienstleistung</v>
      </c>
    </row>
    <row r="70" spans="1:15" ht="12.75" customHeight="1" x14ac:dyDescent="0.35">
      <c r="A70" s="29" t="s">
        <v>2477</v>
      </c>
      <c r="B70" s="1" t="s">
        <v>1014</v>
      </c>
      <c r="C70" s="85" t="s">
        <v>2</v>
      </c>
      <c r="D70" s="116" t="s">
        <v>4547</v>
      </c>
      <c r="E70" s="116" t="s">
        <v>4547</v>
      </c>
      <c r="F70" s="1"/>
      <c r="G70" s="29" t="s">
        <v>4</v>
      </c>
      <c r="H70" s="4">
        <f t="shared" si="5"/>
        <v>1</v>
      </c>
      <c r="I70" s="4" t="str">
        <f>VLOOKUP(B70,'BAT Grundtabelle'!B:T,19,0)</f>
        <v>ja</v>
      </c>
      <c r="J70" s="4" t="str">
        <f t="shared" si="6"/>
        <v/>
      </c>
      <c r="K70" s="4" t="str">
        <f t="shared" si="7"/>
        <v/>
      </c>
      <c r="L70" s="4" t="str">
        <f t="shared" si="8"/>
        <v/>
      </c>
      <c r="M70" s="104" t="str">
        <f t="shared" si="9"/>
        <v/>
      </c>
      <c r="N70" s="4"/>
      <c r="O70" s="4" t="str">
        <f>VLOOKUP(B70,'BAT Grundtabelle'!B:V,21,0)</f>
        <v>Dienstleistung</v>
      </c>
    </row>
    <row r="71" spans="1:15" ht="12.75" customHeight="1" x14ac:dyDescent="0.35">
      <c r="A71" s="29" t="s">
        <v>2478</v>
      </c>
      <c r="B71" s="1" t="s">
        <v>1780</v>
      </c>
      <c r="C71" s="85" t="s">
        <v>2</v>
      </c>
      <c r="D71" s="116" t="s">
        <v>4547</v>
      </c>
      <c r="E71" s="116" t="s">
        <v>4547</v>
      </c>
      <c r="F71" s="1"/>
      <c r="G71" s="29" t="s">
        <v>4</v>
      </c>
      <c r="H71" s="4">
        <f t="shared" si="5"/>
        <v>1</v>
      </c>
      <c r="I71" s="4" t="str">
        <f>VLOOKUP(B71,'BAT Grundtabelle'!B:T,19,0)</f>
        <v>ja</v>
      </c>
      <c r="J71" s="4" t="str">
        <f t="shared" si="6"/>
        <v/>
      </c>
      <c r="K71" s="4" t="str">
        <f t="shared" si="7"/>
        <v/>
      </c>
      <c r="L71" s="4" t="str">
        <f t="shared" si="8"/>
        <v/>
      </c>
      <c r="M71" s="104" t="str">
        <f t="shared" si="9"/>
        <v/>
      </c>
      <c r="N71" s="4"/>
      <c r="O71" s="4" t="str">
        <f>VLOOKUP(B71,'BAT Grundtabelle'!B:V,21,0)</f>
        <v>Dienstleistung</v>
      </c>
    </row>
    <row r="72" spans="1:15" ht="12.75" customHeight="1" x14ac:dyDescent="0.35">
      <c r="A72" s="29" t="s">
        <v>2479</v>
      </c>
      <c r="B72" s="1" t="s">
        <v>1734</v>
      </c>
      <c r="C72" s="85" t="s">
        <v>3</v>
      </c>
      <c r="D72" s="116">
        <v>13.11</v>
      </c>
      <c r="E72" s="116">
        <v>818</v>
      </c>
      <c r="F72" s="1"/>
      <c r="G72" s="29" t="s">
        <v>4</v>
      </c>
      <c r="H72" s="4">
        <f t="shared" si="5"/>
        <v>1</v>
      </c>
      <c r="I72" s="4" t="str">
        <f>VLOOKUP(B72,'BAT Grundtabelle'!B:T,19,0)</f>
        <v>ja</v>
      </c>
      <c r="J72" s="4" t="str">
        <f t="shared" si="6"/>
        <v>10065</v>
      </c>
      <c r="K72" s="4" t="str">
        <f t="shared" si="7"/>
        <v>Armaturenhersteller</v>
      </c>
      <c r="L72" s="4">
        <f t="shared" si="8"/>
        <v>13.11</v>
      </c>
      <c r="M72" s="104">
        <f t="shared" si="9"/>
        <v>818</v>
      </c>
      <c r="N72" s="4"/>
      <c r="O72" s="4" t="str">
        <f>VLOOKUP(B72,'BAT Grundtabelle'!B:V,21,0)</f>
        <v>Produktion</v>
      </c>
    </row>
    <row r="73" spans="1:15" ht="12.75" customHeight="1" x14ac:dyDescent="0.35">
      <c r="A73" s="29" t="s">
        <v>2480</v>
      </c>
      <c r="B73" s="1" t="s">
        <v>1794</v>
      </c>
      <c r="C73" s="85" t="s">
        <v>2</v>
      </c>
      <c r="D73" s="116" t="s">
        <v>4547</v>
      </c>
      <c r="E73" s="116" t="s">
        <v>4547</v>
      </c>
      <c r="F73" s="1" t="s">
        <v>2411</v>
      </c>
      <c r="G73" s="29" t="s">
        <v>59</v>
      </c>
      <c r="H73" s="4">
        <f t="shared" si="5"/>
        <v>1</v>
      </c>
      <c r="I73" s="4" t="str">
        <f>VLOOKUP(B73,'BAT Grundtabelle'!B:T,19,0)</f>
        <v>ja</v>
      </c>
      <c r="J73" s="4" t="str">
        <f t="shared" si="6"/>
        <v/>
      </c>
      <c r="K73" s="4" t="str">
        <f t="shared" si="7"/>
        <v/>
      </c>
      <c r="L73" s="4" t="str">
        <f t="shared" si="8"/>
        <v/>
      </c>
      <c r="M73" s="104" t="str">
        <f t="shared" si="9"/>
        <v/>
      </c>
      <c r="N73" s="4"/>
      <c r="O73" s="4" t="str">
        <f>VLOOKUP(B73,'BAT Grundtabelle'!B:V,21,0)</f>
        <v>Verein</v>
      </c>
    </row>
    <row r="74" spans="1:15" ht="12.75" customHeight="1" x14ac:dyDescent="0.35">
      <c r="A74" s="29" t="s">
        <v>2481</v>
      </c>
      <c r="B74" s="1" t="s">
        <v>1898</v>
      </c>
      <c r="C74" s="85" t="s">
        <v>2</v>
      </c>
      <c r="D74" s="116" t="s">
        <v>4547</v>
      </c>
      <c r="E74" s="116" t="s">
        <v>4547</v>
      </c>
      <c r="F74" s="1"/>
      <c r="G74" s="29" t="s">
        <v>4</v>
      </c>
      <c r="H74" s="4">
        <f t="shared" si="5"/>
        <v>1</v>
      </c>
      <c r="I74" s="4" t="str">
        <f>VLOOKUP(B74,'BAT Grundtabelle'!B:T,19,0)</f>
        <v>ja</v>
      </c>
      <c r="J74" s="4" t="str">
        <f t="shared" si="6"/>
        <v/>
      </c>
      <c r="K74" s="4" t="str">
        <f t="shared" si="7"/>
        <v/>
      </c>
      <c r="L74" s="4" t="str">
        <f t="shared" si="8"/>
        <v/>
      </c>
      <c r="M74" s="104" t="str">
        <f t="shared" si="9"/>
        <v/>
      </c>
      <c r="N74" s="4"/>
      <c r="O74" s="4" t="str">
        <f>VLOOKUP(B74,'BAT Grundtabelle'!B:V,21,0)</f>
        <v>Schausteller</v>
      </c>
    </row>
    <row r="75" spans="1:15" ht="12.75" customHeight="1" x14ac:dyDescent="0.35">
      <c r="A75" s="29" t="s">
        <v>2482</v>
      </c>
      <c r="B75" s="1" t="s">
        <v>1716</v>
      </c>
      <c r="C75" s="85" t="s">
        <v>2</v>
      </c>
      <c r="D75" s="116" t="s">
        <v>4547</v>
      </c>
      <c r="E75" s="116" t="s">
        <v>4547</v>
      </c>
      <c r="F75" s="1"/>
      <c r="G75" s="29" t="s">
        <v>4</v>
      </c>
      <c r="H75" s="4">
        <f t="shared" si="5"/>
        <v>1</v>
      </c>
      <c r="I75" s="4" t="str">
        <f>VLOOKUP(B75,'BAT Grundtabelle'!B:T,19,0)</f>
        <v>ja</v>
      </c>
      <c r="J75" s="4" t="str">
        <f t="shared" si="6"/>
        <v/>
      </c>
      <c r="K75" s="4" t="str">
        <f t="shared" si="7"/>
        <v/>
      </c>
      <c r="L75" s="4" t="str">
        <f t="shared" si="8"/>
        <v/>
      </c>
      <c r="M75" s="104" t="str">
        <f t="shared" si="9"/>
        <v/>
      </c>
      <c r="N75" s="4"/>
      <c r="O75" s="4" t="str">
        <f>VLOOKUP(B75,'BAT Grundtabelle'!B:V,21,0)</f>
        <v>Handel</v>
      </c>
    </row>
    <row r="76" spans="1:15" ht="12.75" customHeight="1" x14ac:dyDescent="0.35">
      <c r="A76" s="29" t="s">
        <v>2483</v>
      </c>
      <c r="B76" s="1" t="s">
        <v>1717</v>
      </c>
      <c r="C76" s="85" t="s">
        <v>2</v>
      </c>
      <c r="D76" s="116" t="s">
        <v>4547</v>
      </c>
      <c r="E76" s="116" t="s">
        <v>4547</v>
      </c>
      <c r="F76" s="1"/>
      <c r="G76" s="29" t="s">
        <v>4</v>
      </c>
      <c r="H76" s="4">
        <f t="shared" si="5"/>
        <v>1</v>
      </c>
      <c r="I76" s="4" t="str">
        <f>VLOOKUP(B76,'BAT Grundtabelle'!B:T,19,0)</f>
        <v>ja</v>
      </c>
      <c r="J76" s="4" t="str">
        <f t="shared" si="6"/>
        <v/>
      </c>
      <c r="K76" s="4" t="str">
        <f t="shared" si="7"/>
        <v/>
      </c>
      <c r="L76" s="4" t="str">
        <f t="shared" si="8"/>
        <v/>
      </c>
      <c r="M76" s="104" t="str">
        <f t="shared" si="9"/>
        <v/>
      </c>
      <c r="N76" s="4"/>
      <c r="O76" s="4" t="str">
        <f>VLOOKUP(B76,'BAT Grundtabelle'!B:V,21,0)</f>
        <v>Handel</v>
      </c>
    </row>
    <row r="77" spans="1:15" ht="12.75" customHeight="1" x14ac:dyDescent="0.35">
      <c r="A77" s="29" t="s">
        <v>2484</v>
      </c>
      <c r="B77" s="1" t="s">
        <v>178</v>
      </c>
      <c r="C77" s="85" t="s">
        <v>2</v>
      </c>
      <c r="D77" s="116" t="s">
        <v>4547</v>
      </c>
      <c r="E77" s="116" t="s">
        <v>4547</v>
      </c>
      <c r="F77" s="1"/>
      <c r="G77" s="29" t="s">
        <v>57</v>
      </c>
      <c r="H77" s="4">
        <f t="shared" si="5"/>
        <v>1</v>
      </c>
      <c r="I77" s="4" t="str">
        <f>VLOOKUP(B77,'BAT Grundtabelle'!B:T,19,0)</f>
        <v>ja</v>
      </c>
      <c r="J77" s="4" t="str">
        <f t="shared" si="6"/>
        <v/>
      </c>
      <c r="K77" s="4" t="str">
        <f t="shared" si="7"/>
        <v/>
      </c>
      <c r="L77" s="4" t="str">
        <f t="shared" si="8"/>
        <v/>
      </c>
      <c r="M77" s="104" t="str">
        <f t="shared" si="9"/>
        <v/>
      </c>
      <c r="N77" s="4"/>
      <c r="O77" s="4" t="str">
        <f>VLOOKUP(B77,'BAT Grundtabelle'!B:V,21,0)</f>
        <v>Produktion</v>
      </c>
    </row>
    <row r="78" spans="1:15" ht="12.75" customHeight="1" x14ac:dyDescent="0.35">
      <c r="A78" s="29" t="s">
        <v>2485</v>
      </c>
      <c r="B78" s="1" t="s">
        <v>1899</v>
      </c>
      <c r="C78" s="85" t="s">
        <v>3</v>
      </c>
      <c r="D78" s="116">
        <v>1.1599999999999999</v>
      </c>
      <c r="E78" s="116">
        <v>253.03</v>
      </c>
      <c r="F78" s="1" t="s">
        <v>4469</v>
      </c>
      <c r="G78" s="29" t="s">
        <v>4</v>
      </c>
      <c r="H78" s="4">
        <f t="shared" si="5"/>
        <v>1</v>
      </c>
      <c r="I78" s="4" t="str">
        <f>VLOOKUP(B78,'BAT Grundtabelle'!B:T,19,0)</f>
        <v>ja</v>
      </c>
      <c r="J78" s="4" t="str">
        <f t="shared" si="6"/>
        <v>10071</v>
      </c>
      <c r="K78" s="4" t="str">
        <f t="shared" si="7"/>
        <v>Arzt (sonstige Gebietsbezeichnung)</v>
      </c>
      <c r="L78" s="4">
        <f t="shared" si="8"/>
        <v>1.1599999999999999</v>
      </c>
      <c r="M78" s="104">
        <f t="shared" si="9"/>
        <v>253.03</v>
      </c>
      <c r="N78" s="4"/>
      <c r="O78" s="4" t="str">
        <f>VLOOKUP(B78,'BAT Grundtabelle'!B:V,21,0)</f>
        <v>Heilwesen</v>
      </c>
    </row>
    <row r="79" spans="1:15" ht="12.75" customHeight="1" x14ac:dyDescent="0.35">
      <c r="A79" s="29" t="s">
        <v>2486</v>
      </c>
      <c r="B79" s="1" t="s">
        <v>929</v>
      </c>
      <c r="C79" s="85" t="s">
        <v>3</v>
      </c>
      <c r="D79" s="116">
        <v>1.1599999999999999</v>
      </c>
      <c r="E79" s="116">
        <v>253.03</v>
      </c>
      <c r="F79" s="1" t="s">
        <v>4469</v>
      </c>
      <c r="G79" s="29" t="s">
        <v>4</v>
      </c>
      <c r="H79" s="4">
        <f t="shared" si="5"/>
        <v>1</v>
      </c>
      <c r="I79" s="4" t="str">
        <f>VLOOKUP(B79,'BAT Grundtabelle'!B:T,19,0)</f>
        <v>ja</v>
      </c>
      <c r="J79" s="4" t="str">
        <f t="shared" si="6"/>
        <v>10072</v>
      </c>
      <c r="K79" s="4" t="str">
        <f t="shared" si="7"/>
        <v>Arzt an öffentlicher Einrichtung</v>
      </c>
      <c r="L79" s="4">
        <f t="shared" si="8"/>
        <v>1.1599999999999999</v>
      </c>
      <c r="M79" s="104">
        <f t="shared" si="9"/>
        <v>253.03</v>
      </c>
      <c r="N79" s="4"/>
      <c r="O79" s="4" t="str">
        <f>VLOOKUP(B79,'BAT Grundtabelle'!B:V,21,0)</f>
        <v>Heilwesen</v>
      </c>
    </row>
    <row r="80" spans="1:15" ht="12.75" customHeight="1" x14ac:dyDescent="0.35">
      <c r="A80" s="29" t="s">
        <v>2487</v>
      </c>
      <c r="B80" s="1" t="s">
        <v>1353</v>
      </c>
      <c r="C80" s="85" t="s">
        <v>3</v>
      </c>
      <c r="D80" s="116">
        <v>1.1599999999999999</v>
      </c>
      <c r="E80" s="116">
        <v>253.03</v>
      </c>
      <c r="F80" s="1" t="s">
        <v>4469</v>
      </c>
      <c r="G80" s="29" t="s">
        <v>4</v>
      </c>
      <c r="H80" s="4">
        <f t="shared" si="5"/>
        <v>1</v>
      </c>
      <c r="I80" s="4" t="str">
        <f>VLOOKUP(B80,'BAT Grundtabelle'!B:T,19,0)</f>
        <v>ja</v>
      </c>
      <c r="J80" s="4" t="str">
        <f t="shared" si="6"/>
        <v>10073</v>
      </c>
      <c r="K80" s="4" t="str">
        <f t="shared" si="7"/>
        <v>Arzt für Allgemeinmedizin</v>
      </c>
      <c r="L80" s="4">
        <f t="shared" si="8"/>
        <v>1.1599999999999999</v>
      </c>
      <c r="M80" s="104">
        <f t="shared" si="9"/>
        <v>253.03</v>
      </c>
      <c r="N80" s="4"/>
      <c r="O80" s="4" t="str">
        <f>VLOOKUP(B80,'BAT Grundtabelle'!B:V,21,0)</f>
        <v>Heilwesen</v>
      </c>
    </row>
    <row r="81" spans="1:15" ht="12.75" customHeight="1" x14ac:dyDescent="0.35">
      <c r="A81" s="29" t="s">
        <v>2488</v>
      </c>
      <c r="B81" s="1" t="s">
        <v>1259</v>
      </c>
      <c r="C81" s="85" t="s">
        <v>3</v>
      </c>
      <c r="D81" s="116">
        <v>1.1599999999999999</v>
      </c>
      <c r="E81" s="116">
        <v>253.03</v>
      </c>
      <c r="F81" s="1" t="s">
        <v>4469</v>
      </c>
      <c r="G81" s="29" t="s">
        <v>4</v>
      </c>
      <c r="H81" s="4">
        <f t="shared" si="5"/>
        <v>1</v>
      </c>
      <c r="I81" s="4" t="str">
        <f>VLOOKUP(B81,'BAT Grundtabelle'!B:T,19,0)</f>
        <v>ja</v>
      </c>
      <c r="J81" s="4" t="str">
        <f t="shared" si="6"/>
        <v>10074</v>
      </c>
      <c r="K81" s="4" t="str">
        <f t="shared" si="7"/>
        <v>Arzt für Anästhesiologie</v>
      </c>
      <c r="L81" s="4">
        <f t="shared" si="8"/>
        <v>1.1599999999999999</v>
      </c>
      <c r="M81" s="104">
        <f t="shared" si="9"/>
        <v>253.03</v>
      </c>
      <c r="N81" s="4"/>
      <c r="O81" s="4" t="str">
        <f>VLOOKUP(B81,'BAT Grundtabelle'!B:V,21,0)</f>
        <v>Heilwesen</v>
      </c>
    </row>
    <row r="82" spans="1:15" ht="12.75" customHeight="1" x14ac:dyDescent="0.35">
      <c r="A82" s="29" t="s">
        <v>2489</v>
      </c>
      <c r="B82" s="1" t="s">
        <v>1313</v>
      </c>
      <c r="C82" s="85" t="s">
        <v>3</v>
      </c>
      <c r="D82" s="116">
        <v>1.1599999999999999</v>
      </c>
      <c r="E82" s="116">
        <v>253.03</v>
      </c>
      <c r="F82" s="1" t="s">
        <v>4469</v>
      </c>
      <c r="G82" s="29" t="s">
        <v>4</v>
      </c>
      <c r="H82" s="4">
        <f t="shared" si="5"/>
        <v>1</v>
      </c>
      <c r="I82" s="4" t="str">
        <f>VLOOKUP(B82,'BAT Grundtabelle'!B:T,19,0)</f>
        <v>ja</v>
      </c>
      <c r="J82" s="4" t="str">
        <f t="shared" si="6"/>
        <v>10075</v>
      </c>
      <c r="K82" s="4" t="str">
        <f t="shared" si="7"/>
        <v>Arzt für Augenheilkunde</v>
      </c>
      <c r="L82" s="4">
        <f t="shared" si="8"/>
        <v>1.1599999999999999</v>
      </c>
      <c r="M82" s="104">
        <f t="shared" si="9"/>
        <v>253.03</v>
      </c>
      <c r="N82" s="4"/>
      <c r="O82" s="4" t="str">
        <f>VLOOKUP(B82,'BAT Grundtabelle'!B:V,21,0)</f>
        <v>Heilwesen</v>
      </c>
    </row>
    <row r="83" spans="1:15" ht="12.75" customHeight="1" x14ac:dyDescent="0.35">
      <c r="A83" s="29" t="s">
        <v>2490</v>
      </c>
      <c r="B83" s="1" t="s">
        <v>1333</v>
      </c>
      <c r="C83" s="85" t="s">
        <v>3</v>
      </c>
      <c r="D83" s="116">
        <v>1.1599999999999999</v>
      </c>
      <c r="E83" s="116">
        <v>253.03</v>
      </c>
      <c r="F83" s="1" t="s">
        <v>4469</v>
      </c>
      <c r="G83" s="29" t="s">
        <v>4</v>
      </c>
      <c r="H83" s="4">
        <f t="shared" si="5"/>
        <v>1</v>
      </c>
      <c r="I83" s="4" t="str">
        <f>VLOOKUP(B83,'BAT Grundtabelle'!B:T,19,0)</f>
        <v>ja</v>
      </c>
      <c r="J83" s="4" t="str">
        <f t="shared" si="6"/>
        <v>10076</v>
      </c>
      <c r="K83" s="4" t="str">
        <f t="shared" si="7"/>
        <v>Arzt für Chirurgie</v>
      </c>
      <c r="L83" s="4">
        <f t="shared" si="8"/>
        <v>1.1599999999999999</v>
      </c>
      <c r="M83" s="104">
        <f t="shared" si="9"/>
        <v>253.03</v>
      </c>
      <c r="N83" s="4"/>
      <c r="O83" s="4" t="str">
        <f>VLOOKUP(B83,'BAT Grundtabelle'!B:V,21,0)</f>
        <v>Heilwesen</v>
      </c>
    </row>
    <row r="84" spans="1:15" ht="12.75" customHeight="1" x14ac:dyDescent="0.35">
      <c r="A84" s="29" t="s">
        <v>2491</v>
      </c>
      <c r="B84" s="1" t="s">
        <v>1168</v>
      </c>
      <c r="C84" s="85" t="s">
        <v>3</v>
      </c>
      <c r="D84" s="116">
        <v>1.1599999999999999</v>
      </c>
      <c r="E84" s="116">
        <v>253.03</v>
      </c>
      <c r="F84" s="1" t="s">
        <v>4469</v>
      </c>
      <c r="G84" s="29" t="s">
        <v>4</v>
      </c>
      <c r="H84" s="4">
        <f t="shared" si="5"/>
        <v>1</v>
      </c>
      <c r="I84" s="4" t="str">
        <f>VLOOKUP(B84,'BAT Grundtabelle'!B:T,19,0)</f>
        <v>ja</v>
      </c>
      <c r="J84" s="4" t="str">
        <f t="shared" si="6"/>
        <v>10077</v>
      </c>
      <c r="K84" s="4" t="str">
        <f t="shared" si="7"/>
        <v>Arzt für Gynäkologie</v>
      </c>
      <c r="L84" s="4">
        <f t="shared" si="8"/>
        <v>1.1599999999999999</v>
      </c>
      <c r="M84" s="104">
        <f t="shared" si="9"/>
        <v>253.03</v>
      </c>
      <c r="N84" s="4"/>
      <c r="O84" s="4" t="str">
        <f>VLOOKUP(B84,'BAT Grundtabelle'!B:V,21,0)</f>
        <v>Heilwesen</v>
      </c>
    </row>
    <row r="85" spans="1:15" ht="12.75" customHeight="1" x14ac:dyDescent="0.35">
      <c r="A85" s="29" t="s">
        <v>2492</v>
      </c>
      <c r="B85" s="1" t="s">
        <v>1179</v>
      </c>
      <c r="C85" s="85" t="s">
        <v>3</v>
      </c>
      <c r="D85" s="116">
        <v>1.1599999999999999</v>
      </c>
      <c r="E85" s="116">
        <v>253.03</v>
      </c>
      <c r="F85" s="1" t="s">
        <v>4469</v>
      </c>
      <c r="G85" s="29" t="s">
        <v>4</v>
      </c>
      <c r="H85" s="4">
        <f t="shared" si="5"/>
        <v>1</v>
      </c>
      <c r="I85" s="4" t="str">
        <f>VLOOKUP(B85,'BAT Grundtabelle'!B:T,19,0)</f>
        <v>ja</v>
      </c>
      <c r="J85" s="4" t="str">
        <f t="shared" si="6"/>
        <v>10078</v>
      </c>
      <c r="K85" s="4" t="str">
        <f t="shared" si="7"/>
        <v>Arzt für HNO-Heilkunde</v>
      </c>
      <c r="L85" s="4">
        <f t="shared" si="8"/>
        <v>1.1599999999999999</v>
      </c>
      <c r="M85" s="104">
        <f t="shared" si="9"/>
        <v>253.03</v>
      </c>
      <c r="N85" s="4"/>
      <c r="O85" s="4" t="str">
        <f>VLOOKUP(B85,'BAT Grundtabelle'!B:V,21,0)</f>
        <v>Heilwesen</v>
      </c>
    </row>
    <row r="86" spans="1:15" ht="12.75" customHeight="1" x14ac:dyDescent="0.35">
      <c r="A86" s="29" t="s">
        <v>2493</v>
      </c>
      <c r="B86" s="1" t="s">
        <v>1004</v>
      </c>
      <c r="C86" s="85" t="s">
        <v>3</v>
      </c>
      <c r="D86" s="116">
        <v>1.1599999999999999</v>
      </c>
      <c r="E86" s="116">
        <v>253.03</v>
      </c>
      <c r="F86" s="1" t="s">
        <v>4469</v>
      </c>
      <c r="G86" s="29" t="s">
        <v>4</v>
      </c>
      <c r="H86" s="4">
        <f t="shared" si="5"/>
        <v>1</v>
      </c>
      <c r="I86" s="4" t="str">
        <f>VLOOKUP(B86,'BAT Grundtabelle'!B:T,19,0)</f>
        <v>ja</v>
      </c>
      <c r="J86" s="4" t="str">
        <f t="shared" si="6"/>
        <v>10079</v>
      </c>
      <c r="K86" s="4" t="str">
        <f t="shared" si="7"/>
        <v>Arzt für Innere Medizin</v>
      </c>
      <c r="L86" s="4">
        <f t="shared" si="8"/>
        <v>1.1599999999999999</v>
      </c>
      <c r="M86" s="104">
        <f t="shared" si="9"/>
        <v>253.03</v>
      </c>
      <c r="N86" s="4"/>
      <c r="O86" s="4" t="str">
        <f>VLOOKUP(B86,'BAT Grundtabelle'!B:V,21,0)</f>
        <v>Heilwesen</v>
      </c>
    </row>
    <row r="87" spans="1:15" ht="12.75" customHeight="1" x14ac:dyDescent="0.35">
      <c r="A87" s="29" t="s">
        <v>2494</v>
      </c>
      <c r="B87" s="1" t="s">
        <v>1204</v>
      </c>
      <c r="C87" s="85" t="s">
        <v>3</v>
      </c>
      <c r="D87" s="116">
        <v>1.1599999999999999</v>
      </c>
      <c r="E87" s="116">
        <v>253.03</v>
      </c>
      <c r="F87" s="1" t="s">
        <v>4469</v>
      </c>
      <c r="G87" s="29" t="s">
        <v>4</v>
      </c>
      <c r="H87" s="4">
        <f t="shared" si="5"/>
        <v>1</v>
      </c>
      <c r="I87" s="4" t="str">
        <f>VLOOKUP(B87,'BAT Grundtabelle'!B:T,19,0)</f>
        <v>ja</v>
      </c>
      <c r="J87" s="4" t="str">
        <f t="shared" si="6"/>
        <v>10080</v>
      </c>
      <c r="K87" s="4" t="str">
        <f t="shared" si="7"/>
        <v>Arzt für Kinder-/Jugendmedizin</v>
      </c>
      <c r="L87" s="4">
        <f t="shared" si="8"/>
        <v>1.1599999999999999</v>
      </c>
      <c r="M87" s="104">
        <f t="shared" si="9"/>
        <v>253.03</v>
      </c>
      <c r="N87" s="4"/>
      <c r="O87" s="4" t="str">
        <f>VLOOKUP(B87,'BAT Grundtabelle'!B:V,21,0)</f>
        <v>Heilwesen</v>
      </c>
    </row>
    <row r="88" spans="1:15" ht="12.75" customHeight="1" x14ac:dyDescent="0.35">
      <c r="A88" s="29" t="s">
        <v>2495</v>
      </c>
      <c r="B88" s="1" t="s">
        <v>1335</v>
      </c>
      <c r="C88" s="85" t="s">
        <v>3</v>
      </c>
      <c r="D88" s="116">
        <v>1.1599999999999999</v>
      </c>
      <c r="E88" s="116">
        <v>253.03</v>
      </c>
      <c r="F88" s="1" t="s">
        <v>4469</v>
      </c>
      <c r="G88" s="29" t="s">
        <v>4</v>
      </c>
      <c r="H88" s="4">
        <f t="shared" si="5"/>
        <v>1</v>
      </c>
      <c r="I88" s="4" t="str">
        <f>VLOOKUP(B88,'BAT Grundtabelle'!B:T,19,0)</f>
        <v>ja</v>
      </c>
      <c r="J88" s="4" t="str">
        <f t="shared" si="6"/>
        <v>10081</v>
      </c>
      <c r="K88" s="4" t="str">
        <f t="shared" si="7"/>
        <v>Arzt für Mund-, Kiefer-, Gesichtschirurgie</v>
      </c>
      <c r="L88" s="4">
        <f t="shared" si="8"/>
        <v>1.1599999999999999</v>
      </c>
      <c r="M88" s="104">
        <f t="shared" si="9"/>
        <v>253.03</v>
      </c>
      <c r="N88" s="4"/>
      <c r="O88" s="4" t="str">
        <f>VLOOKUP(B88,'BAT Grundtabelle'!B:V,21,0)</f>
        <v>Heilwesen</v>
      </c>
    </row>
    <row r="89" spans="1:15" ht="12.75" customHeight="1" x14ac:dyDescent="0.35">
      <c r="A89" s="29" t="s">
        <v>2496</v>
      </c>
      <c r="B89" s="1" t="s">
        <v>1336</v>
      </c>
      <c r="C89" s="85" t="s">
        <v>3</v>
      </c>
      <c r="D89" s="116">
        <v>1.1599999999999999</v>
      </c>
      <c r="E89" s="116">
        <v>253.03</v>
      </c>
      <c r="F89" s="1" t="s">
        <v>4469</v>
      </c>
      <c r="G89" s="29" t="s">
        <v>4</v>
      </c>
      <c r="H89" s="4">
        <f t="shared" si="5"/>
        <v>1</v>
      </c>
      <c r="I89" s="4" t="str">
        <f>VLOOKUP(B89,'BAT Grundtabelle'!B:T,19,0)</f>
        <v>ja</v>
      </c>
      <c r="J89" s="4" t="str">
        <f t="shared" si="6"/>
        <v>10082</v>
      </c>
      <c r="K89" s="4" t="str">
        <f t="shared" si="7"/>
        <v>Arzt für Oralchirurgie</v>
      </c>
      <c r="L89" s="4">
        <f t="shared" si="8"/>
        <v>1.1599999999999999</v>
      </c>
      <c r="M89" s="104">
        <f t="shared" si="9"/>
        <v>253.03</v>
      </c>
      <c r="N89" s="4"/>
      <c r="O89" s="4" t="str">
        <f>VLOOKUP(B89,'BAT Grundtabelle'!B:V,21,0)</f>
        <v>Heilwesen</v>
      </c>
    </row>
    <row r="90" spans="1:15" ht="12.75" customHeight="1" x14ac:dyDescent="0.35">
      <c r="A90" s="29" t="s">
        <v>2497</v>
      </c>
      <c r="B90" s="1" t="s">
        <v>1344</v>
      </c>
      <c r="C90" s="85" t="s">
        <v>3</v>
      </c>
      <c r="D90" s="116">
        <v>1.1599999999999999</v>
      </c>
      <c r="E90" s="116">
        <v>253.03</v>
      </c>
      <c r="F90" s="1" t="s">
        <v>4469</v>
      </c>
      <c r="G90" s="29" t="s">
        <v>4</v>
      </c>
      <c r="H90" s="4">
        <f t="shared" si="5"/>
        <v>1</v>
      </c>
      <c r="I90" s="4" t="str">
        <f>VLOOKUP(B90,'BAT Grundtabelle'!B:T,19,0)</f>
        <v>ja</v>
      </c>
      <c r="J90" s="4" t="str">
        <f t="shared" si="6"/>
        <v>10083</v>
      </c>
      <c r="K90" s="4" t="str">
        <f t="shared" si="7"/>
        <v>Arzt für Orthopädie</v>
      </c>
      <c r="L90" s="4">
        <f t="shared" si="8"/>
        <v>1.1599999999999999</v>
      </c>
      <c r="M90" s="104">
        <f t="shared" si="9"/>
        <v>253.03</v>
      </c>
      <c r="N90" s="4"/>
      <c r="O90" s="4" t="str">
        <f>VLOOKUP(B90,'BAT Grundtabelle'!B:V,21,0)</f>
        <v>Heilwesen</v>
      </c>
    </row>
    <row r="91" spans="1:15" ht="12.75" customHeight="1" x14ac:dyDescent="0.35">
      <c r="A91" s="29" t="s">
        <v>2498</v>
      </c>
      <c r="B91" s="1" t="s">
        <v>1337</v>
      </c>
      <c r="C91" s="85" t="s">
        <v>3</v>
      </c>
      <c r="D91" s="116">
        <v>1.1599999999999999</v>
      </c>
      <c r="E91" s="116">
        <v>253.03</v>
      </c>
      <c r="F91" s="1" t="s">
        <v>4469</v>
      </c>
      <c r="G91" s="29" t="s">
        <v>4</v>
      </c>
      <c r="H91" s="4">
        <f t="shared" si="5"/>
        <v>1</v>
      </c>
      <c r="I91" s="4" t="str">
        <f>VLOOKUP(B91,'BAT Grundtabelle'!B:T,19,0)</f>
        <v>ja</v>
      </c>
      <c r="J91" s="4" t="str">
        <f t="shared" si="6"/>
        <v>10084</v>
      </c>
      <c r="K91" s="4" t="str">
        <f t="shared" si="7"/>
        <v>Arzt für plastisch-ästhetische Chirurgie</v>
      </c>
      <c r="L91" s="4">
        <f t="shared" si="8"/>
        <v>1.1599999999999999</v>
      </c>
      <c r="M91" s="104">
        <f t="shared" si="9"/>
        <v>253.03</v>
      </c>
      <c r="N91" s="4"/>
      <c r="O91" s="4" t="str">
        <f>VLOOKUP(B91,'BAT Grundtabelle'!B:V,21,0)</f>
        <v>Heilwesen</v>
      </c>
    </row>
    <row r="92" spans="1:15" ht="12.75" customHeight="1" x14ac:dyDescent="0.35">
      <c r="A92" s="29" t="s">
        <v>2499</v>
      </c>
      <c r="B92" s="1" t="s">
        <v>1578</v>
      </c>
      <c r="C92" s="85" t="s">
        <v>3</v>
      </c>
      <c r="D92" s="116">
        <v>1.1599999999999999</v>
      </c>
      <c r="E92" s="116">
        <v>253.03</v>
      </c>
      <c r="F92" s="1" t="s">
        <v>4469</v>
      </c>
      <c r="G92" s="29" t="s">
        <v>4</v>
      </c>
      <c r="H92" s="4">
        <f t="shared" si="5"/>
        <v>1</v>
      </c>
      <c r="I92" s="4" t="str">
        <f>VLOOKUP(B92,'BAT Grundtabelle'!B:T,19,0)</f>
        <v>ja</v>
      </c>
      <c r="J92" s="4" t="str">
        <f t="shared" si="6"/>
        <v>10085</v>
      </c>
      <c r="K92" s="4" t="str">
        <f t="shared" si="7"/>
        <v>Arzt für Radiologie</v>
      </c>
      <c r="L92" s="4">
        <f t="shared" si="8"/>
        <v>1.1599999999999999</v>
      </c>
      <c r="M92" s="104">
        <f t="shared" si="9"/>
        <v>253.03</v>
      </c>
      <c r="N92" s="4"/>
      <c r="O92" s="4" t="str">
        <f>VLOOKUP(B92,'BAT Grundtabelle'!B:V,21,0)</f>
        <v>Heilwesen</v>
      </c>
    </row>
    <row r="93" spans="1:15" ht="12.75" customHeight="1" x14ac:dyDescent="0.35">
      <c r="A93" s="29" t="s">
        <v>2214</v>
      </c>
      <c r="B93" s="1" t="s">
        <v>2213</v>
      </c>
      <c r="C93" s="85" t="s">
        <v>3</v>
      </c>
      <c r="D93" s="116">
        <v>1.1599999999999999</v>
      </c>
      <c r="E93" s="116">
        <v>253.03</v>
      </c>
      <c r="F93" s="1" t="s">
        <v>4469</v>
      </c>
      <c r="G93" s="29" t="s">
        <v>4</v>
      </c>
      <c r="H93" s="4">
        <f t="shared" si="5"/>
        <v>1</v>
      </c>
      <c r="I93" s="4" t="str">
        <f>VLOOKUP(B93,'BAT Grundtabelle'!B:T,19,0)</f>
        <v>ja</v>
      </c>
      <c r="J93" s="4" t="str">
        <f t="shared" si="6"/>
        <v>5467</v>
      </c>
      <c r="K93" s="4" t="str">
        <f t="shared" si="7"/>
        <v>Arzt für Urologie</v>
      </c>
      <c r="L93" s="4">
        <f t="shared" si="8"/>
        <v>1.1599999999999999</v>
      </c>
      <c r="M93" s="104">
        <f t="shared" si="9"/>
        <v>253.03</v>
      </c>
      <c r="N93" s="4"/>
      <c r="O93" s="4" t="str">
        <f>VLOOKUP(B93,'BAT Grundtabelle'!B:V,21,0)</f>
        <v>Heilwesen</v>
      </c>
    </row>
    <row r="94" spans="1:15" ht="12.75" customHeight="1" x14ac:dyDescent="0.35">
      <c r="A94" s="29" t="s">
        <v>2500</v>
      </c>
      <c r="B94" s="1" t="s">
        <v>611</v>
      </c>
      <c r="C94" s="85" t="s">
        <v>3</v>
      </c>
      <c r="D94" s="116">
        <v>1.1599999999999999</v>
      </c>
      <c r="E94" s="116">
        <v>253.03</v>
      </c>
      <c r="F94" s="1" t="s">
        <v>4469</v>
      </c>
      <c r="G94" s="29" t="s">
        <v>4</v>
      </c>
      <c r="H94" s="4">
        <f t="shared" si="5"/>
        <v>1</v>
      </c>
      <c r="I94" s="4" t="str">
        <f>VLOOKUP(B94,'BAT Grundtabelle'!B:T,19,0)</f>
        <v>ja</v>
      </c>
      <c r="J94" s="4" t="str">
        <f t="shared" si="6"/>
        <v>10086</v>
      </c>
      <c r="K94" s="4" t="str">
        <f t="shared" si="7"/>
        <v>Arzt für Zahnheilkunde</v>
      </c>
      <c r="L94" s="4">
        <f t="shared" si="8"/>
        <v>1.1599999999999999</v>
      </c>
      <c r="M94" s="104">
        <f t="shared" si="9"/>
        <v>253.03</v>
      </c>
      <c r="N94" s="4"/>
      <c r="O94" s="4" t="str">
        <f>VLOOKUP(B94,'BAT Grundtabelle'!B:V,21,0)</f>
        <v>Heilwesen</v>
      </c>
    </row>
    <row r="95" spans="1:15" ht="12.75" customHeight="1" x14ac:dyDescent="0.35">
      <c r="A95" s="29" t="s">
        <v>2501</v>
      </c>
      <c r="B95" s="1" t="s">
        <v>930</v>
      </c>
      <c r="C95" s="85" t="s">
        <v>2</v>
      </c>
      <c r="D95" s="116" t="s">
        <v>4547</v>
      </c>
      <c r="E95" s="116" t="s">
        <v>4547</v>
      </c>
      <c r="F95" s="1" t="s">
        <v>2413</v>
      </c>
      <c r="G95" s="29" t="s">
        <v>4</v>
      </c>
      <c r="H95" s="4">
        <f t="shared" si="5"/>
        <v>1</v>
      </c>
      <c r="I95" s="4" t="str">
        <f>VLOOKUP(B95,'BAT Grundtabelle'!B:T,19,0)</f>
        <v>nein</v>
      </c>
      <c r="J95" s="4" t="str">
        <f t="shared" si="6"/>
        <v/>
      </c>
      <c r="K95" s="4" t="str">
        <f t="shared" si="7"/>
        <v/>
      </c>
      <c r="L95" s="4" t="str">
        <f t="shared" si="8"/>
        <v/>
      </c>
      <c r="M95" s="104" t="str">
        <f t="shared" si="9"/>
        <v/>
      </c>
      <c r="N95" s="4"/>
      <c r="O95" s="4" t="str">
        <f>VLOOKUP(B95,'BAT Grundtabelle'!B:V,21,0)</f>
        <v>Heilwesen</v>
      </c>
    </row>
    <row r="96" spans="1:15" ht="12.75" customHeight="1" x14ac:dyDescent="0.35">
      <c r="A96" s="29" t="s">
        <v>2502</v>
      </c>
      <c r="B96" s="1" t="s">
        <v>1900</v>
      </c>
      <c r="C96" s="85" t="s">
        <v>2</v>
      </c>
      <c r="D96" s="116" t="s">
        <v>4547</v>
      </c>
      <c r="E96" s="116" t="s">
        <v>4547</v>
      </c>
      <c r="F96" s="1"/>
      <c r="G96" s="29" t="s">
        <v>4</v>
      </c>
      <c r="H96" s="4">
        <f t="shared" si="5"/>
        <v>1</v>
      </c>
      <c r="I96" s="4" t="str">
        <f>VLOOKUP(B96,'BAT Grundtabelle'!B:T,19,0)</f>
        <v>ja</v>
      </c>
      <c r="J96" s="4" t="str">
        <f t="shared" si="6"/>
        <v/>
      </c>
      <c r="K96" s="4" t="str">
        <f t="shared" si="7"/>
        <v/>
      </c>
      <c r="L96" s="4" t="str">
        <f t="shared" si="8"/>
        <v/>
      </c>
      <c r="M96" s="104" t="str">
        <f t="shared" si="9"/>
        <v/>
      </c>
      <c r="N96" s="4"/>
      <c r="O96" s="4" t="str">
        <f>VLOOKUP(B96,'BAT Grundtabelle'!B:V,21,0)</f>
        <v>Handel</v>
      </c>
    </row>
    <row r="97" spans="1:15" ht="12.75" customHeight="1" x14ac:dyDescent="0.35">
      <c r="A97" s="29" t="s">
        <v>2503</v>
      </c>
      <c r="B97" s="1" t="s">
        <v>1901</v>
      </c>
      <c r="C97" s="85" t="s">
        <v>2</v>
      </c>
      <c r="D97" s="116" t="s">
        <v>4547</v>
      </c>
      <c r="E97" s="116" t="s">
        <v>4547</v>
      </c>
      <c r="F97" s="1"/>
      <c r="G97" s="29" t="s">
        <v>4</v>
      </c>
      <c r="H97" s="4">
        <f t="shared" si="5"/>
        <v>1</v>
      </c>
      <c r="I97" s="4" t="str">
        <f>VLOOKUP(B97,'BAT Grundtabelle'!B:T,19,0)</f>
        <v>ja</v>
      </c>
      <c r="J97" s="4" t="str">
        <f t="shared" si="6"/>
        <v/>
      </c>
      <c r="K97" s="4" t="str">
        <f t="shared" si="7"/>
        <v/>
      </c>
      <c r="L97" s="4" t="str">
        <f t="shared" si="8"/>
        <v/>
      </c>
      <c r="M97" s="104" t="str">
        <f t="shared" si="9"/>
        <v/>
      </c>
      <c r="N97" s="4"/>
      <c r="O97" s="4" t="str">
        <f>VLOOKUP(B97,'BAT Grundtabelle'!B:V,21,0)</f>
        <v>Finanzen</v>
      </c>
    </row>
    <row r="98" spans="1:15" ht="12.75" customHeight="1" x14ac:dyDescent="0.35">
      <c r="A98" s="29" t="s">
        <v>2504</v>
      </c>
      <c r="B98" s="1" t="s">
        <v>1027</v>
      </c>
      <c r="C98" s="85" t="s">
        <v>3</v>
      </c>
      <c r="D98" s="116">
        <v>1.1599999999999999</v>
      </c>
      <c r="E98" s="116">
        <v>253.03</v>
      </c>
      <c r="F98" s="1" t="s">
        <v>4469</v>
      </c>
      <c r="G98" s="29" t="s">
        <v>4</v>
      </c>
      <c r="H98" s="4">
        <f t="shared" si="5"/>
        <v>1</v>
      </c>
      <c r="I98" s="4" t="str">
        <f>VLOOKUP(B98,'BAT Grundtabelle'!B:T,19,0)</f>
        <v>ja</v>
      </c>
      <c r="J98" s="4" t="str">
        <f t="shared" si="6"/>
        <v>10090</v>
      </c>
      <c r="K98" s="4" t="str">
        <f t="shared" si="7"/>
        <v>Arztpraxis mit Dialysezentrum</v>
      </c>
      <c r="L98" s="4">
        <f t="shared" si="8"/>
        <v>1.1599999999999999</v>
      </c>
      <c r="M98" s="104">
        <f t="shared" si="9"/>
        <v>253.03</v>
      </c>
      <c r="N98" s="4"/>
      <c r="O98" s="4" t="str">
        <f>VLOOKUP(B98,'BAT Grundtabelle'!B:V,21,0)</f>
        <v>Heilwesen</v>
      </c>
    </row>
    <row r="99" spans="1:15" ht="12.75" customHeight="1" x14ac:dyDescent="0.35">
      <c r="A99" s="29" t="s">
        <v>2505</v>
      </c>
      <c r="B99" s="1" t="s">
        <v>67</v>
      </c>
      <c r="C99" s="85" t="s">
        <v>2</v>
      </c>
      <c r="D99" s="116" t="s">
        <v>4547</v>
      </c>
      <c r="E99" s="116" t="s">
        <v>4547</v>
      </c>
      <c r="F99" s="1" t="s">
        <v>2412</v>
      </c>
      <c r="G99" s="29" t="s">
        <v>4438</v>
      </c>
      <c r="H99" s="4">
        <f t="shared" si="5"/>
        <v>1</v>
      </c>
      <c r="I99" s="4" t="str">
        <f>VLOOKUP(B99,'BAT Grundtabelle'!B:T,19,0)</f>
        <v>ja</v>
      </c>
      <c r="J99" s="4" t="str">
        <f t="shared" si="6"/>
        <v/>
      </c>
      <c r="K99" s="4" t="str">
        <f t="shared" si="7"/>
        <v/>
      </c>
      <c r="L99" s="4" t="str">
        <f t="shared" si="8"/>
        <v/>
      </c>
      <c r="M99" s="104" t="str">
        <f t="shared" si="9"/>
        <v/>
      </c>
      <c r="N99" s="4"/>
      <c r="O99" s="4" t="str">
        <f>VLOOKUP(B99,'BAT Grundtabelle'!B:V,21,0)</f>
        <v>Abfall</v>
      </c>
    </row>
    <row r="100" spans="1:15" ht="12.75" customHeight="1" x14ac:dyDescent="0.35">
      <c r="A100" s="29" t="s">
        <v>2506</v>
      </c>
      <c r="B100" s="1" t="s">
        <v>1902</v>
      </c>
      <c r="C100" s="85" t="s">
        <v>2</v>
      </c>
      <c r="D100" s="116" t="s">
        <v>4547</v>
      </c>
      <c r="E100" s="116" t="s">
        <v>4547</v>
      </c>
      <c r="F100" s="1" t="s">
        <v>2412</v>
      </c>
      <c r="G100" s="29" t="s">
        <v>4438</v>
      </c>
      <c r="H100" s="4">
        <f t="shared" si="5"/>
        <v>1</v>
      </c>
      <c r="I100" s="4" t="str">
        <f>VLOOKUP(B100,'BAT Grundtabelle'!B:T,19,0)</f>
        <v>ja</v>
      </c>
      <c r="J100" s="4" t="str">
        <f t="shared" si="6"/>
        <v/>
      </c>
      <c r="K100" s="4" t="str">
        <f t="shared" si="7"/>
        <v/>
      </c>
      <c r="L100" s="4" t="str">
        <f t="shared" si="8"/>
        <v/>
      </c>
      <c r="M100" s="104" t="str">
        <f t="shared" si="9"/>
        <v/>
      </c>
      <c r="N100" s="4"/>
      <c r="O100" s="4" t="str">
        <f>VLOOKUP(B100,'BAT Grundtabelle'!B:V,21,0)</f>
        <v>Recycling</v>
      </c>
    </row>
    <row r="101" spans="1:15" ht="12.75" customHeight="1" x14ac:dyDescent="0.35">
      <c r="A101" s="29" t="s">
        <v>2507</v>
      </c>
      <c r="B101" s="1" t="s">
        <v>99</v>
      </c>
      <c r="C101" s="85" t="s">
        <v>2</v>
      </c>
      <c r="D101" s="116" t="s">
        <v>4547</v>
      </c>
      <c r="E101" s="116" t="s">
        <v>4547</v>
      </c>
      <c r="F101" s="1"/>
      <c r="G101" s="29" t="s">
        <v>4</v>
      </c>
      <c r="H101" s="4">
        <f t="shared" si="5"/>
        <v>1</v>
      </c>
      <c r="I101" s="4" t="str">
        <f>VLOOKUP(B101,'BAT Grundtabelle'!B:T,19,0)</f>
        <v>ja</v>
      </c>
      <c r="J101" s="4" t="str">
        <f t="shared" si="6"/>
        <v/>
      </c>
      <c r="K101" s="4" t="str">
        <f t="shared" si="7"/>
        <v/>
      </c>
      <c r="L101" s="4" t="str">
        <f t="shared" si="8"/>
        <v/>
      </c>
      <c r="M101" s="104" t="str">
        <f t="shared" si="9"/>
        <v/>
      </c>
      <c r="N101" s="4"/>
      <c r="O101" s="4" t="str">
        <f>VLOOKUP(B101,'BAT Grundtabelle'!B:V,21,0)</f>
        <v>Bau-Gewerbe</v>
      </c>
    </row>
    <row r="102" spans="1:15" ht="12.75" customHeight="1" x14ac:dyDescent="0.35">
      <c r="A102" s="29" t="s">
        <v>2508</v>
      </c>
      <c r="B102" s="1" t="s">
        <v>1903</v>
      </c>
      <c r="C102" s="85" t="s">
        <v>2</v>
      </c>
      <c r="D102" s="116" t="s">
        <v>4547</v>
      </c>
      <c r="E102" s="116" t="s">
        <v>4547</v>
      </c>
      <c r="F102" s="1"/>
      <c r="G102" s="29" t="s">
        <v>4</v>
      </c>
      <c r="H102" s="4">
        <f t="shared" si="5"/>
        <v>1</v>
      </c>
      <c r="I102" s="4" t="str">
        <f>VLOOKUP(B102,'BAT Grundtabelle'!B:T,19,0)</f>
        <v>ja</v>
      </c>
      <c r="J102" s="4" t="str">
        <f t="shared" si="6"/>
        <v/>
      </c>
      <c r="K102" s="4" t="str">
        <f t="shared" si="7"/>
        <v/>
      </c>
      <c r="L102" s="4" t="str">
        <f t="shared" si="8"/>
        <v/>
      </c>
      <c r="M102" s="104" t="str">
        <f t="shared" si="9"/>
        <v/>
      </c>
      <c r="N102" s="4"/>
      <c r="O102" s="4" t="str">
        <f>VLOOKUP(B102,'BAT Grundtabelle'!B:V,21,0)</f>
        <v>Produktion</v>
      </c>
    </row>
    <row r="103" spans="1:15" ht="12.75" customHeight="1" x14ac:dyDescent="0.35">
      <c r="A103" s="29" t="s">
        <v>2509</v>
      </c>
      <c r="B103" s="1" t="s">
        <v>1904</v>
      </c>
      <c r="C103" s="85" t="s">
        <v>2</v>
      </c>
      <c r="D103" s="116" t="s">
        <v>4547</v>
      </c>
      <c r="E103" s="116" t="s">
        <v>4547</v>
      </c>
      <c r="F103" s="1"/>
      <c r="G103" s="29" t="s">
        <v>4</v>
      </c>
      <c r="H103" s="4">
        <f t="shared" si="5"/>
        <v>1</v>
      </c>
      <c r="I103" s="4" t="str">
        <f>VLOOKUP(B103,'BAT Grundtabelle'!B:T,19,0)</f>
        <v>ja</v>
      </c>
      <c r="J103" s="4" t="str">
        <f t="shared" si="6"/>
        <v/>
      </c>
      <c r="K103" s="4" t="str">
        <f t="shared" si="7"/>
        <v/>
      </c>
      <c r="L103" s="4" t="str">
        <f t="shared" si="8"/>
        <v/>
      </c>
      <c r="M103" s="104" t="str">
        <f t="shared" si="9"/>
        <v/>
      </c>
      <c r="N103" s="4"/>
      <c r="O103" s="4" t="str">
        <f>VLOOKUP(B103,'BAT Grundtabelle'!B:V,21,0)</f>
        <v>Bau-Gewerbe</v>
      </c>
    </row>
    <row r="104" spans="1:15" ht="12.75" customHeight="1" x14ac:dyDescent="0.35">
      <c r="A104" s="29" t="s">
        <v>2510</v>
      </c>
      <c r="B104" s="1" t="s">
        <v>931</v>
      </c>
      <c r="C104" s="85" t="s">
        <v>2</v>
      </c>
      <c r="D104" s="116" t="s">
        <v>4547</v>
      </c>
      <c r="E104" s="116" t="s">
        <v>4547</v>
      </c>
      <c r="F104" s="1" t="s">
        <v>2410</v>
      </c>
      <c r="G104" s="29" t="s">
        <v>4</v>
      </c>
      <c r="H104" s="4">
        <f t="shared" si="5"/>
        <v>1</v>
      </c>
      <c r="I104" s="4" t="str">
        <f>VLOOKUP(B104,'BAT Grundtabelle'!B:T,19,0)</f>
        <v>nein</v>
      </c>
      <c r="J104" s="4" t="str">
        <f t="shared" si="6"/>
        <v/>
      </c>
      <c r="K104" s="4" t="str">
        <f t="shared" si="7"/>
        <v/>
      </c>
      <c r="L104" s="4" t="str">
        <f t="shared" si="8"/>
        <v/>
      </c>
      <c r="M104" s="104" t="str">
        <f t="shared" si="9"/>
        <v/>
      </c>
      <c r="N104" s="4"/>
      <c r="O104" s="4" t="str">
        <f>VLOOKUP(B104,'BAT Grundtabelle'!B:V,21,0)</f>
        <v>Heilwesen</v>
      </c>
    </row>
    <row r="105" spans="1:15" ht="12.75" customHeight="1" x14ac:dyDescent="0.35">
      <c r="A105" s="29" t="s">
        <v>2511</v>
      </c>
      <c r="B105" s="1" t="s">
        <v>932</v>
      </c>
      <c r="C105" s="85" t="s">
        <v>2</v>
      </c>
      <c r="D105" s="116" t="s">
        <v>4547</v>
      </c>
      <c r="E105" s="116" t="s">
        <v>4547</v>
      </c>
      <c r="F105" s="1" t="s">
        <v>2410</v>
      </c>
      <c r="G105" s="29" t="s">
        <v>4</v>
      </c>
      <c r="H105" s="4">
        <f t="shared" si="5"/>
        <v>1</v>
      </c>
      <c r="I105" s="4" t="str">
        <f>VLOOKUP(B105,'BAT Grundtabelle'!B:T,19,0)</f>
        <v>nein</v>
      </c>
      <c r="J105" s="4" t="str">
        <f t="shared" si="6"/>
        <v/>
      </c>
      <c r="K105" s="4" t="str">
        <f t="shared" si="7"/>
        <v/>
      </c>
      <c r="L105" s="4" t="str">
        <f t="shared" si="8"/>
        <v/>
      </c>
      <c r="M105" s="104" t="str">
        <f t="shared" si="9"/>
        <v/>
      </c>
      <c r="N105" s="4"/>
      <c r="O105" s="4" t="str">
        <f>VLOOKUP(B105,'BAT Grundtabelle'!B:V,21,0)</f>
        <v>Heilwesen</v>
      </c>
    </row>
    <row r="106" spans="1:15" ht="12.75" customHeight="1" x14ac:dyDescent="0.35">
      <c r="A106" s="29" t="s">
        <v>2512</v>
      </c>
      <c r="B106" s="1" t="s">
        <v>933</v>
      </c>
      <c r="C106" s="85" t="s">
        <v>2</v>
      </c>
      <c r="D106" s="116" t="s">
        <v>4547</v>
      </c>
      <c r="E106" s="116" t="s">
        <v>4547</v>
      </c>
      <c r="F106" s="1" t="s">
        <v>2410</v>
      </c>
      <c r="G106" s="29" t="s">
        <v>4</v>
      </c>
      <c r="H106" s="4">
        <f t="shared" si="5"/>
        <v>1</v>
      </c>
      <c r="I106" s="4" t="str">
        <f>VLOOKUP(B106,'BAT Grundtabelle'!B:T,19,0)</f>
        <v>nein</v>
      </c>
      <c r="J106" s="4" t="str">
        <f t="shared" si="6"/>
        <v/>
      </c>
      <c r="K106" s="4" t="str">
        <f t="shared" si="7"/>
        <v/>
      </c>
      <c r="L106" s="4" t="str">
        <f t="shared" si="8"/>
        <v/>
      </c>
      <c r="M106" s="104" t="str">
        <f t="shared" si="9"/>
        <v/>
      </c>
      <c r="N106" s="4"/>
      <c r="O106" s="4" t="str">
        <f>VLOOKUP(B106,'BAT Grundtabelle'!B:V,21,0)</f>
        <v>Heilwesen</v>
      </c>
    </row>
    <row r="107" spans="1:15" ht="12.75" customHeight="1" x14ac:dyDescent="0.35">
      <c r="A107" s="29" t="s">
        <v>2513</v>
      </c>
      <c r="B107" s="1" t="s">
        <v>934</v>
      </c>
      <c r="C107" s="85" t="s">
        <v>2</v>
      </c>
      <c r="D107" s="116" t="s">
        <v>4547</v>
      </c>
      <c r="E107" s="116" t="s">
        <v>4547</v>
      </c>
      <c r="F107" s="1" t="s">
        <v>2410</v>
      </c>
      <c r="G107" s="29" t="s">
        <v>4</v>
      </c>
      <c r="H107" s="4">
        <f t="shared" si="5"/>
        <v>1</v>
      </c>
      <c r="I107" s="4" t="str">
        <f>VLOOKUP(B107,'BAT Grundtabelle'!B:T,19,0)</f>
        <v>nein</v>
      </c>
      <c r="J107" s="4" t="str">
        <f t="shared" si="6"/>
        <v/>
      </c>
      <c r="K107" s="4" t="str">
        <f t="shared" si="7"/>
        <v/>
      </c>
      <c r="L107" s="4" t="str">
        <f t="shared" si="8"/>
        <v/>
      </c>
      <c r="M107" s="104" t="str">
        <f t="shared" si="9"/>
        <v/>
      </c>
      <c r="N107" s="4"/>
      <c r="O107" s="4" t="str">
        <f>VLOOKUP(B107,'BAT Grundtabelle'!B:V,21,0)</f>
        <v>Heilwesen</v>
      </c>
    </row>
    <row r="108" spans="1:15" ht="12.75" customHeight="1" x14ac:dyDescent="0.35">
      <c r="A108" s="29" t="s">
        <v>2514</v>
      </c>
      <c r="B108" s="1" t="s">
        <v>935</v>
      </c>
      <c r="C108" s="85" t="s">
        <v>2</v>
      </c>
      <c r="D108" s="116" t="s">
        <v>4547</v>
      </c>
      <c r="E108" s="116" t="s">
        <v>4547</v>
      </c>
      <c r="F108" s="1" t="s">
        <v>2410</v>
      </c>
      <c r="G108" s="29" t="s">
        <v>4</v>
      </c>
      <c r="H108" s="4">
        <f t="shared" si="5"/>
        <v>1</v>
      </c>
      <c r="I108" s="4" t="str">
        <f>VLOOKUP(B108,'BAT Grundtabelle'!B:T,19,0)</f>
        <v>nein</v>
      </c>
      <c r="J108" s="4" t="str">
        <f t="shared" si="6"/>
        <v/>
      </c>
      <c r="K108" s="4" t="str">
        <f t="shared" si="7"/>
        <v/>
      </c>
      <c r="L108" s="4" t="str">
        <f t="shared" si="8"/>
        <v/>
      </c>
      <c r="M108" s="104" t="str">
        <f t="shared" si="9"/>
        <v/>
      </c>
      <c r="N108" s="4"/>
      <c r="O108" s="4" t="str">
        <f>VLOOKUP(B108,'BAT Grundtabelle'!B:V,21,0)</f>
        <v>Heilwesen</v>
      </c>
    </row>
    <row r="109" spans="1:15" ht="12.75" customHeight="1" x14ac:dyDescent="0.35">
      <c r="A109" s="29" t="s">
        <v>2515</v>
      </c>
      <c r="B109" s="1" t="s">
        <v>936</v>
      </c>
      <c r="C109" s="85" t="s">
        <v>2</v>
      </c>
      <c r="D109" s="116" t="s">
        <v>4547</v>
      </c>
      <c r="E109" s="116" t="s">
        <v>4547</v>
      </c>
      <c r="F109" s="1" t="s">
        <v>2410</v>
      </c>
      <c r="G109" s="29" t="s">
        <v>4</v>
      </c>
      <c r="H109" s="4">
        <f t="shared" si="5"/>
        <v>1</v>
      </c>
      <c r="I109" s="4" t="str">
        <f>VLOOKUP(B109,'BAT Grundtabelle'!B:T,19,0)</f>
        <v>nein</v>
      </c>
      <c r="J109" s="4" t="str">
        <f t="shared" si="6"/>
        <v/>
      </c>
      <c r="K109" s="4" t="str">
        <f t="shared" si="7"/>
        <v/>
      </c>
      <c r="L109" s="4" t="str">
        <f t="shared" si="8"/>
        <v/>
      </c>
      <c r="M109" s="104" t="str">
        <f t="shared" si="9"/>
        <v/>
      </c>
      <c r="N109" s="4"/>
      <c r="O109" s="4" t="str">
        <f>VLOOKUP(B109,'BAT Grundtabelle'!B:V,21,0)</f>
        <v>Heilwesen</v>
      </c>
    </row>
    <row r="110" spans="1:15" ht="12.75" customHeight="1" x14ac:dyDescent="0.35">
      <c r="A110" s="29" t="s">
        <v>2516</v>
      </c>
      <c r="B110" s="1" t="s">
        <v>937</v>
      </c>
      <c r="C110" s="85" t="s">
        <v>2</v>
      </c>
      <c r="D110" s="116" t="s">
        <v>4547</v>
      </c>
      <c r="E110" s="116" t="s">
        <v>4547</v>
      </c>
      <c r="F110" s="1" t="s">
        <v>2410</v>
      </c>
      <c r="G110" s="29" t="s">
        <v>4</v>
      </c>
      <c r="H110" s="4">
        <f t="shared" si="5"/>
        <v>1</v>
      </c>
      <c r="I110" s="4" t="str">
        <f>VLOOKUP(B110,'BAT Grundtabelle'!B:T,19,0)</f>
        <v>nein</v>
      </c>
      <c r="J110" s="4" t="str">
        <f t="shared" si="6"/>
        <v/>
      </c>
      <c r="K110" s="4" t="str">
        <f t="shared" si="7"/>
        <v/>
      </c>
      <c r="L110" s="4" t="str">
        <f t="shared" si="8"/>
        <v/>
      </c>
      <c r="M110" s="104" t="str">
        <f t="shared" si="9"/>
        <v/>
      </c>
      <c r="N110" s="4"/>
      <c r="O110" s="4" t="str">
        <f>VLOOKUP(B110,'BAT Grundtabelle'!B:V,21,0)</f>
        <v>Heilwesen</v>
      </c>
    </row>
    <row r="111" spans="1:15" ht="12.75" customHeight="1" x14ac:dyDescent="0.35">
      <c r="A111" s="29" t="s">
        <v>2517</v>
      </c>
      <c r="B111" s="1" t="s">
        <v>938</v>
      </c>
      <c r="C111" s="85" t="s">
        <v>2</v>
      </c>
      <c r="D111" s="116" t="s">
        <v>4547</v>
      </c>
      <c r="E111" s="116" t="s">
        <v>4547</v>
      </c>
      <c r="F111" s="1" t="s">
        <v>2410</v>
      </c>
      <c r="G111" s="29" t="s">
        <v>4</v>
      </c>
      <c r="H111" s="4">
        <f t="shared" si="5"/>
        <v>1</v>
      </c>
      <c r="I111" s="4" t="str">
        <f>VLOOKUP(B111,'BAT Grundtabelle'!B:T,19,0)</f>
        <v>nein</v>
      </c>
      <c r="J111" s="4" t="str">
        <f t="shared" si="6"/>
        <v/>
      </c>
      <c r="K111" s="4" t="str">
        <f t="shared" si="7"/>
        <v/>
      </c>
      <c r="L111" s="4" t="str">
        <f t="shared" si="8"/>
        <v/>
      </c>
      <c r="M111" s="104" t="str">
        <f t="shared" si="9"/>
        <v/>
      </c>
      <c r="N111" s="4"/>
      <c r="O111" s="4" t="str">
        <f>VLOOKUP(B111,'BAT Grundtabelle'!B:V,21,0)</f>
        <v>Heilwesen</v>
      </c>
    </row>
    <row r="112" spans="1:15" ht="12.75" customHeight="1" x14ac:dyDescent="0.35">
      <c r="A112" s="29" t="s">
        <v>2518</v>
      </c>
      <c r="B112" s="1" t="s">
        <v>939</v>
      </c>
      <c r="C112" s="85" t="s">
        <v>2</v>
      </c>
      <c r="D112" s="116" t="s">
        <v>4547</v>
      </c>
      <c r="E112" s="116" t="s">
        <v>4547</v>
      </c>
      <c r="F112" s="1" t="s">
        <v>2410</v>
      </c>
      <c r="G112" s="29" t="s">
        <v>4</v>
      </c>
      <c r="H112" s="4">
        <f t="shared" si="5"/>
        <v>1</v>
      </c>
      <c r="I112" s="4" t="str">
        <f>VLOOKUP(B112,'BAT Grundtabelle'!B:T,19,0)</f>
        <v>nein</v>
      </c>
      <c r="J112" s="4" t="str">
        <f t="shared" si="6"/>
        <v/>
      </c>
      <c r="K112" s="4" t="str">
        <f t="shared" si="7"/>
        <v/>
      </c>
      <c r="L112" s="4" t="str">
        <f t="shared" si="8"/>
        <v/>
      </c>
      <c r="M112" s="104" t="str">
        <f t="shared" si="9"/>
        <v/>
      </c>
      <c r="N112" s="4"/>
      <c r="O112" s="4" t="str">
        <f>VLOOKUP(B112,'BAT Grundtabelle'!B:V,21,0)</f>
        <v>Heilwesen</v>
      </c>
    </row>
    <row r="113" spans="1:15" ht="12.75" customHeight="1" x14ac:dyDescent="0.35">
      <c r="A113" s="29" t="s">
        <v>2519</v>
      </c>
      <c r="B113" s="1" t="s">
        <v>940</v>
      </c>
      <c r="C113" s="85" t="s">
        <v>2</v>
      </c>
      <c r="D113" s="116" t="s">
        <v>4547</v>
      </c>
      <c r="E113" s="116" t="s">
        <v>4547</v>
      </c>
      <c r="F113" s="1" t="s">
        <v>2410</v>
      </c>
      <c r="G113" s="29" t="s">
        <v>4</v>
      </c>
      <c r="H113" s="4">
        <f t="shared" si="5"/>
        <v>1</v>
      </c>
      <c r="I113" s="4" t="str">
        <f>VLOOKUP(B113,'BAT Grundtabelle'!B:T,19,0)</f>
        <v>nein</v>
      </c>
      <c r="J113" s="4" t="str">
        <f t="shared" si="6"/>
        <v/>
      </c>
      <c r="K113" s="4" t="str">
        <f t="shared" si="7"/>
        <v/>
      </c>
      <c r="L113" s="4" t="str">
        <f t="shared" si="8"/>
        <v/>
      </c>
      <c r="M113" s="104" t="str">
        <f t="shared" si="9"/>
        <v/>
      </c>
      <c r="N113" s="4"/>
      <c r="O113" s="4" t="str">
        <f>VLOOKUP(B113,'BAT Grundtabelle'!B:V,21,0)</f>
        <v>Heilwesen</v>
      </c>
    </row>
    <row r="114" spans="1:15" ht="12.75" customHeight="1" x14ac:dyDescent="0.35">
      <c r="A114" s="29" t="s">
        <v>2520</v>
      </c>
      <c r="B114" s="1" t="s">
        <v>1558</v>
      </c>
      <c r="C114" s="85" t="s">
        <v>3</v>
      </c>
      <c r="D114" s="116">
        <v>0.65</v>
      </c>
      <c r="E114" s="116">
        <v>280</v>
      </c>
      <c r="F114" s="1" t="s">
        <v>4468</v>
      </c>
      <c r="G114" s="29" t="s">
        <v>4</v>
      </c>
      <c r="H114" s="4">
        <f t="shared" si="5"/>
        <v>1</v>
      </c>
      <c r="I114" s="4" t="str">
        <f>VLOOKUP(B114,'BAT Grundtabelle'!B:T,19,0)</f>
        <v>ja</v>
      </c>
      <c r="J114" s="4" t="str">
        <f t="shared" si="6"/>
        <v>10106</v>
      </c>
      <c r="K114" s="4" t="str">
        <f t="shared" si="7"/>
        <v>Atemtherapeut</v>
      </c>
      <c r="L114" s="4">
        <f t="shared" si="8"/>
        <v>0.65</v>
      </c>
      <c r="M114" s="104">
        <f t="shared" si="9"/>
        <v>280</v>
      </c>
      <c r="N114" s="4"/>
      <c r="O114" s="4" t="str">
        <f>VLOOKUP(B114,'BAT Grundtabelle'!B:V,21,0)</f>
        <v>Heilwesen</v>
      </c>
    </row>
    <row r="115" spans="1:15" ht="12.75" customHeight="1" x14ac:dyDescent="0.35">
      <c r="A115" s="29" t="s">
        <v>2521</v>
      </c>
      <c r="B115" s="1" t="s">
        <v>794</v>
      </c>
      <c r="C115" s="85" t="s">
        <v>2</v>
      </c>
      <c r="D115" s="116" t="s">
        <v>4547</v>
      </c>
      <c r="E115" s="116" t="s">
        <v>4547</v>
      </c>
      <c r="F115" s="1"/>
      <c r="G115" s="29" t="s">
        <v>4</v>
      </c>
      <c r="H115" s="4">
        <f t="shared" si="5"/>
        <v>1</v>
      </c>
      <c r="I115" s="4" t="str">
        <f>VLOOKUP(B115,'BAT Grundtabelle'!B:T,19,0)</f>
        <v>ja</v>
      </c>
      <c r="J115" s="4" t="str">
        <f t="shared" si="6"/>
        <v/>
      </c>
      <c r="K115" s="4" t="str">
        <f t="shared" si="7"/>
        <v/>
      </c>
      <c r="L115" s="4" t="str">
        <f t="shared" si="8"/>
        <v/>
      </c>
      <c r="M115" s="104" t="str">
        <f t="shared" si="9"/>
        <v/>
      </c>
      <c r="N115" s="4"/>
      <c r="O115" s="4" t="str">
        <f>VLOOKUP(B115,'BAT Grundtabelle'!B:V,21,0)</f>
        <v>Metallurgie</v>
      </c>
    </row>
    <row r="116" spans="1:15" ht="12.75" customHeight="1" x14ac:dyDescent="0.35">
      <c r="A116" s="29" t="s">
        <v>2522</v>
      </c>
      <c r="B116" s="1" t="s">
        <v>1182</v>
      </c>
      <c r="C116" s="85" t="s">
        <v>2</v>
      </c>
      <c r="D116" s="116" t="s">
        <v>4547</v>
      </c>
      <c r="E116" s="116" t="s">
        <v>4547</v>
      </c>
      <c r="F116" s="1"/>
      <c r="G116" s="29" t="s">
        <v>57</v>
      </c>
      <c r="H116" s="4">
        <f t="shared" si="5"/>
        <v>1</v>
      </c>
      <c r="I116" s="4" t="str">
        <f>VLOOKUP(B116,'BAT Grundtabelle'!B:T,19,0)</f>
        <v>ja</v>
      </c>
      <c r="J116" s="4" t="str">
        <f t="shared" si="6"/>
        <v/>
      </c>
      <c r="K116" s="4" t="str">
        <f t="shared" si="7"/>
        <v/>
      </c>
      <c r="L116" s="4" t="str">
        <f t="shared" si="8"/>
        <v/>
      </c>
      <c r="M116" s="104" t="str">
        <f t="shared" si="9"/>
        <v/>
      </c>
      <c r="N116" s="4"/>
      <c r="O116" s="4" t="str">
        <f>VLOOKUP(B116,'BAT Grundtabelle'!B:V,21,0)</f>
        <v>Metallurgie</v>
      </c>
    </row>
    <row r="117" spans="1:15" ht="12.75" customHeight="1" x14ac:dyDescent="0.35">
      <c r="A117" s="29" t="s">
        <v>2523</v>
      </c>
      <c r="B117" s="1" t="s">
        <v>60</v>
      </c>
      <c r="C117" s="85" t="s">
        <v>2</v>
      </c>
      <c r="D117" s="116" t="s">
        <v>4547</v>
      </c>
      <c r="E117" s="116" t="s">
        <v>4547</v>
      </c>
      <c r="F117" s="1"/>
      <c r="G117" s="29" t="s">
        <v>4</v>
      </c>
      <c r="H117" s="4">
        <f t="shared" si="5"/>
        <v>1</v>
      </c>
      <c r="I117" s="4" t="str">
        <f>VLOOKUP(B117,'BAT Grundtabelle'!B:T,19,0)</f>
        <v>ja</v>
      </c>
      <c r="J117" s="4" t="str">
        <f t="shared" si="6"/>
        <v/>
      </c>
      <c r="K117" s="4" t="str">
        <f t="shared" si="7"/>
        <v/>
      </c>
      <c r="L117" s="4" t="str">
        <f t="shared" si="8"/>
        <v/>
      </c>
      <c r="M117" s="104" t="str">
        <f t="shared" si="9"/>
        <v/>
      </c>
      <c r="N117" s="4"/>
      <c r="O117" s="4" t="str">
        <f>VLOOKUP(B117,'BAT Grundtabelle'!B:V,21,0)</f>
        <v>Produktion</v>
      </c>
    </row>
    <row r="118" spans="1:15" ht="12.75" customHeight="1" x14ac:dyDescent="0.35">
      <c r="A118" s="29" t="s">
        <v>2524</v>
      </c>
      <c r="B118" s="1" t="s">
        <v>61</v>
      </c>
      <c r="C118" s="85" t="s">
        <v>2</v>
      </c>
      <c r="D118" s="116" t="s">
        <v>4547</v>
      </c>
      <c r="E118" s="116" t="s">
        <v>4547</v>
      </c>
      <c r="F118" s="1"/>
      <c r="G118" s="29" t="s">
        <v>4</v>
      </c>
      <c r="H118" s="4">
        <f t="shared" si="5"/>
        <v>1</v>
      </c>
      <c r="I118" s="4" t="str">
        <f>VLOOKUP(B118,'BAT Grundtabelle'!B:T,19,0)</f>
        <v>ja</v>
      </c>
      <c r="J118" s="4" t="str">
        <f t="shared" si="6"/>
        <v/>
      </c>
      <c r="K118" s="4" t="str">
        <f t="shared" si="7"/>
        <v/>
      </c>
      <c r="L118" s="4" t="str">
        <f t="shared" si="8"/>
        <v/>
      </c>
      <c r="M118" s="104" t="str">
        <f t="shared" si="9"/>
        <v/>
      </c>
      <c r="N118" s="4"/>
      <c r="O118" s="4" t="str">
        <f>VLOOKUP(B118,'BAT Grundtabelle'!B:V,21,0)</f>
        <v>Montage</v>
      </c>
    </row>
    <row r="119" spans="1:15" ht="12.75" customHeight="1" x14ac:dyDescent="0.35">
      <c r="A119" s="29" t="s">
        <v>2525</v>
      </c>
      <c r="B119" s="1" t="s">
        <v>100</v>
      </c>
      <c r="C119" s="85" t="s">
        <v>3</v>
      </c>
      <c r="D119" s="116">
        <v>4.28</v>
      </c>
      <c r="E119" s="116">
        <v>997</v>
      </c>
      <c r="F119" s="1"/>
      <c r="G119" s="29" t="s">
        <v>4</v>
      </c>
      <c r="H119" s="4">
        <f t="shared" si="5"/>
        <v>1</v>
      </c>
      <c r="I119" s="4" t="str">
        <f>VLOOKUP(B119,'BAT Grundtabelle'!B:T,19,0)</f>
        <v>ja</v>
      </c>
      <c r="J119" s="4" t="str">
        <f t="shared" si="6"/>
        <v>10111</v>
      </c>
      <c r="K119" s="4" t="str">
        <f t="shared" si="7"/>
        <v>Augenoptiker</v>
      </c>
      <c r="L119" s="4">
        <f t="shared" si="8"/>
        <v>4.28</v>
      </c>
      <c r="M119" s="104">
        <f t="shared" si="9"/>
        <v>997</v>
      </c>
      <c r="N119" s="4"/>
      <c r="O119" s="4" t="str">
        <f>VLOOKUP(B119,'BAT Grundtabelle'!B:V,21,0)</f>
        <v>Handwerk</v>
      </c>
    </row>
    <row r="120" spans="1:15" ht="12.75" customHeight="1" x14ac:dyDescent="0.35">
      <c r="A120" s="29" t="s">
        <v>2526</v>
      </c>
      <c r="B120" s="1" t="s">
        <v>104</v>
      </c>
      <c r="C120" s="85" t="s">
        <v>3</v>
      </c>
      <c r="D120" s="116">
        <v>4.28</v>
      </c>
      <c r="E120" s="116">
        <v>997</v>
      </c>
      <c r="F120" s="1"/>
      <c r="G120" s="29" t="s">
        <v>4</v>
      </c>
      <c r="H120" s="4">
        <f t="shared" si="5"/>
        <v>1</v>
      </c>
      <c r="I120" s="4" t="str">
        <f>VLOOKUP(B120,'BAT Grundtabelle'!B:T,19,0)</f>
        <v>ja</v>
      </c>
      <c r="J120" s="4" t="str">
        <f t="shared" si="6"/>
        <v>10112</v>
      </c>
      <c r="K120" s="4" t="str">
        <f t="shared" si="7"/>
        <v>Augenoptiker und Hörgeräteakustiker</v>
      </c>
      <c r="L120" s="4">
        <f t="shared" si="8"/>
        <v>4.28</v>
      </c>
      <c r="M120" s="104">
        <f t="shared" si="9"/>
        <v>997</v>
      </c>
      <c r="N120" s="4"/>
      <c r="O120" s="4" t="str">
        <f>VLOOKUP(B120,'BAT Grundtabelle'!B:V,21,0)</f>
        <v>Handwerk</v>
      </c>
    </row>
    <row r="121" spans="1:15" ht="12.75" customHeight="1" x14ac:dyDescent="0.35">
      <c r="A121" s="29" t="s">
        <v>2527</v>
      </c>
      <c r="B121" s="1" t="s">
        <v>89</v>
      </c>
      <c r="C121" s="85" t="s">
        <v>2</v>
      </c>
      <c r="D121" s="116" t="s">
        <v>4547</v>
      </c>
      <c r="E121" s="116" t="s">
        <v>4547</v>
      </c>
      <c r="F121" s="1"/>
      <c r="G121" s="29" t="s">
        <v>4</v>
      </c>
      <c r="H121" s="4">
        <f t="shared" si="5"/>
        <v>1</v>
      </c>
      <c r="I121" s="4" t="str">
        <f>VLOOKUP(B121,'BAT Grundtabelle'!B:T,19,0)</f>
        <v>ja</v>
      </c>
      <c r="J121" s="4" t="str">
        <f t="shared" si="6"/>
        <v/>
      </c>
      <c r="K121" s="4" t="str">
        <f t="shared" si="7"/>
        <v/>
      </c>
      <c r="L121" s="4" t="str">
        <f t="shared" si="8"/>
        <v/>
      </c>
      <c r="M121" s="104" t="str">
        <f t="shared" si="9"/>
        <v/>
      </c>
      <c r="N121" s="4"/>
      <c r="O121" s="4" t="str">
        <f>VLOOKUP(B121,'BAT Grundtabelle'!B:V,21,0)</f>
        <v>Handel</v>
      </c>
    </row>
    <row r="122" spans="1:15" ht="12.75" customHeight="1" x14ac:dyDescent="0.35">
      <c r="A122" s="29" t="s">
        <v>2528</v>
      </c>
      <c r="B122" s="1" t="s">
        <v>106</v>
      </c>
      <c r="C122" s="85" t="s">
        <v>2</v>
      </c>
      <c r="D122" s="116" t="s">
        <v>4547</v>
      </c>
      <c r="E122" s="116" t="s">
        <v>4547</v>
      </c>
      <c r="F122" s="1"/>
      <c r="G122" s="29" t="s">
        <v>4</v>
      </c>
      <c r="H122" s="4">
        <f t="shared" si="5"/>
        <v>1</v>
      </c>
      <c r="I122" s="4" t="str">
        <f>VLOOKUP(B122,'BAT Grundtabelle'!B:T,19,0)</f>
        <v>ja</v>
      </c>
      <c r="J122" s="4" t="str">
        <f t="shared" si="6"/>
        <v/>
      </c>
      <c r="K122" s="4" t="str">
        <f t="shared" si="7"/>
        <v/>
      </c>
      <c r="L122" s="4" t="str">
        <f t="shared" si="8"/>
        <v/>
      </c>
      <c r="M122" s="104" t="str">
        <f t="shared" si="9"/>
        <v/>
      </c>
      <c r="N122" s="4"/>
      <c r="O122" s="4" t="str">
        <f>VLOOKUP(B122,'BAT Grundtabelle'!B:V,21,0)</f>
        <v>Dienstleistung</v>
      </c>
    </row>
    <row r="123" spans="1:15" ht="12.75" customHeight="1" x14ac:dyDescent="0.35">
      <c r="A123" s="29" t="s">
        <v>2529</v>
      </c>
      <c r="B123" s="1" t="s">
        <v>1550</v>
      </c>
      <c r="C123" s="85" t="s">
        <v>3</v>
      </c>
      <c r="D123" s="116">
        <v>4.93</v>
      </c>
      <c r="E123" s="116">
        <v>1311</v>
      </c>
      <c r="F123" s="1"/>
      <c r="G123" s="29" t="s">
        <v>4</v>
      </c>
      <c r="H123" s="4">
        <f t="shared" si="5"/>
        <v>1</v>
      </c>
      <c r="I123" s="4" t="str">
        <f>VLOOKUP(B123,'BAT Grundtabelle'!B:T,19,0)</f>
        <v>ja</v>
      </c>
      <c r="J123" s="4" t="str">
        <f t="shared" si="6"/>
        <v>10115</v>
      </c>
      <c r="K123" s="4" t="str">
        <f t="shared" si="7"/>
        <v>Auslegewareneinzelhandel</v>
      </c>
      <c r="L123" s="4">
        <f t="shared" si="8"/>
        <v>4.93</v>
      </c>
      <c r="M123" s="104">
        <f t="shared" si="9"/>
        <v>1311</v>
      </c>
      <c r="N123" s="4"/>
      <c r="O123" s="4" t="str">
        <f>VLOOKUP(B123,'BAT Grundtabelle'!B:V,21,0)</f>
        <v>Handel</v>
      </c>
    </row>
    <row r="124" spans="1:15" ht="12.75" customHeight="1" x14ac:dyDescent="0.35">
      <c r="A124" s="29" t="s">
        <v>2530</v>
      </c>
      <c r="B124" s="1" t="s">
        <v>1551</v>
      </c>
      <c r="C124" s="85" t="s">
        <v>2</v>
      </c>
      <c r="D124" s="116" t="s">
        <v>4547</v>
      </c>
      <c r="E124" s="116" t="s">
        <v>4547</v>
      </c>
      <c r="F124" s="1"/>
      <c r="G124" s="29" t="s">
        <v>4</v>
      </c>
      <c r="H124" s="4">
        <f t="shared" si="5"/>
        <v>1</v>
      </c>
      <c r="I124" s="4" t="str">
        <f>VLOOKUP(B124,'BAT Grundtabelle'!B:T,19,0)</f>
        <v>ja</v>
      </c>
      <c r="J124" s="4" t="str">
        <f t="shared" si="6"/>
        <v/>
      </c>
      <c r="K124" s="4" t="str">
        <f t="shared" si="7"/>
        <v/>
      </c>
      <c r="L124" s="4" t="str">
        <f t="shared" si="8"/>
        <v/>
      </c>
      <c r="M124" s="104" t="str">
        <f t="shared" si="9"/>
        <v/>
      </c>
      <c r="N124" s="4"/>
      <c r="O124" s="4" t="str">
        <f>VLOOKUP(B124,'BAT Grundtabelle'!B:V,21,0)</f>
        <v>Handel</v>
      </c>
    </row>
    <row r="125" spans="1:15" ht="12.75" customHeight="1" x14ac:dyDescent="0.35">
      <c r="A125" s="29" t="s">
        <v>2531</v>
      </c>
      <c r="B125" s="1" t="s">
        <v>1710</v>
      </c>
      <c r="C125" s="85" t="s">
        <v>3</v>
      </c>
      <c r="D125" s="116">
        <v>8.5</v>
      </c>
      <c r="E125" s="116">
        <v>1197</v>
      </c>
      <c r="F125" s="1"/>
      <c r="G125" s="29" t="s">
        <v>4</v>
      </c>
      <c r="H125" s="4">
        <f t="shared" si="5"/>
        <v>1</v>
      </c>
      <c r="I125" s="4" t="str">
        <f>VLOOKUP(B125,'BAT Grundtabelle'!B:T,19,0)</f>
        <v>ja</v>
      </c>
      <c r="J125" s="4" t="str">
        <f t="shared" si="6"/>
        <v>10117</v>
      </c>
      <c r="K125" s="4" t="str">
        <f t="shared" si="7"/>
        <v>Ausrüstung und Veredelung von Textilien</v>
      </c>
      <c r="L125" s="4">
        <f t="shared" si="8"/>
        <v>8.5</v>
      </c>
      <c r="M125" s="104">
        <f t="shared" si="9"/>
        <v>1197</v>
      </c>
      <c r="N125" s="4"/>
      <c r="O125" s="4" t="str">
        <f>VLOOKUP(B125,'BAT Grundtabelle'!B:V,21,0)</f>
        <v>Produktion</v>
      </c>
    </row>
    <row r="126" spans="1:15" ht="12.75" customHeight="1" x14ac:dyDescent="0.35">
      <c r="A126" s="29" t="s">
        <v>2532</v>
      </c>
      <c r="B126" s="1" t="s">
        <v>1880</v>
      </c>
      <c r="C126" s="85" t="s">
        <v>2</v>
      </c>
      <c r="D126" s="116" t="s">
        <v>4547</v>
      </c>
      <c r="E126" s="116" t="s">
        <v>4547</v>
      </c>
      <c r="F126" s="1" t="s">
        <v>2412</v>
      </c>
      <c r="G126" s="29">
        <v>1195</v>
      </c>
      <c r="H126" s="4">
        <f t="shared" si="5"/>
        <v>1</v>
      </c>
      <c r="I126" s="4" t="str">
        <f>VLOOKUP(B126,'BAT Grundtabelle'!B:T,19,0)</f>
        <v>ja</v>
      </c>
      <c r="J126" s="4" t="str">
        <f t="shared" si="6"/>
        <v/>
      </c>
      <c r="K126" s="4" t="str">
        <f t="shared" si="7"/>
        <v/>
      </c>
      <c r="L126" s="4" t="str">
        <f t="shared" si="8"/>
        <v/>
      </c>
      <c r="M126" s="104" t="str">
        <f t="shared" si="9"/>
        <v/>
      </c>
      <c r="N126" s="4"/>
      <c r="O126" s="4" t="str">
        <f>VLOOKUP(B126,'BAT Grundtabelle'!B:V,21,0)</f>
        <v>Sonder-Risiken</v>
      </c>
    </row>
    <row r="127" spans="1:15" ht="12.75" customHeight="1" x14ac:dyDescent="0.35">
      <c r="A127" s="29" t="s">
        <v>2533</v>
      </c>
      <c r="B127" s="1" t="s">
        <v>1718</v>
      </c>
      <c r="C127" s="85" t="s">
        <v>2</v>
      </c>
      <c r="D127" s="116" t="s">
        <v>4547</v>
      </c>
      <c r="E127" s="116" t="s">
        <v>4547</v>
      </c>
      <c r="F127" s="1"/>
      <c r="G127" s="29" t="s">
        <v>4</v>
      </c>
      <c r="H127" s="4">
        <f t="shared" si="5"/>
        <v>1</v>
      </c>
      <c r="I127" s="4" t="str">
        <f>VLOOKUP(B127,'BAT Grundtabelle'!B:T,19,0)</f>
        <v>ja</v>
      </c>
      <c r="J127" s="4" t="str">
        <f t="shared" si="6"/>
        <v/>
      </c>
      <c r="K127" s="4" t="str">
        <f t="shared" si="7"/>
        <v/>
      </c>
      <c r="L127" s="4" t="str">
        <f t="shared" si="8"/>
        <v/>
      </c>
      <c r="M127" s="104" t="str">
        <f t="shared" si="9"/>
        <v/>
      </c>
      <c r="N127" s="4"/>
      <c r="O127" s="4" t="str">
        <f>VLOOKUP(B127,'BAT Grundtabelle'!B:V,21,0)</f>
        <v>Aussteller</v>
      </c>
    </row>
    <row r="128" spans="1:15" ht="12.75" customHeight="1" x14ac:dyDescent="0.35">
      <c r="A128" s="29" t="s">
        <v>2534</v>
      </c>
      <c r="B128" s="1" t="s">
        <v>637</v>
      </c>
      <c r="C128" s="85" t="s">
        <v>2</v>
      </c>
      <c r="D128" s="116" t="s">
        <v>4547</v>
      </c>
      <c r="E128" s="116" t="s">
        <v>4547</v>
      </c>
      <c r="F128" s="1"/>
      <c r="G128" s="29" t="s">
        <v>4</v>
      </c>
      <c r="H128" s="4">
        <f t="shared" si="5"/>
        <v>1</v>
      </c>
      <c r="I128" s="4" t="str">
        <f>VLOOKUP(B128,'BAT Grundtabelle'!B:T,19,0)</f>
        <v>ja</v>
      </c>
      <c r="J128" s="4" t="str">
        <f t="shared" si="6"/>
        <v/>
      </c>
      <c r="K128" s="4" t="str">
        <f t="shared" si="7"/>
        <v/>
      </c>
      <c r="L128" s="4" t="str">
        <f t="shared" si="8"/>
        <v/>
      </c>
      <c r="M128" s="104" t="str">
        <f t="shared" si="9"/>
        <v/>
      </c>
      <c r="N128" s="4"/>
      <c r="O128" s="4" t="str">
        <f>VLOOKUP(B128,'BAT Grundtabelle'!B:V,21,0)</f>
        <v>Produktion</v>
      </c>
    </row>
    <row r="129" spans="1:15" ht="12.75" customHeight="1" x14ac:dyDescent="0.35">
      <c r="A129" s="29" t="s">
        <v>2535</v>
      </c>
      <c r="B129" s="1" t="s">
        <v>1301</v>
      </c>
      <c r="C129" s="85" t="s">
        <v>3</v>
      </c>
      <c r="D129" s="116">
        <v>2.58</v>
      </c>
      <c r="E129" s="116">
        <v>204</v>
      </c>
      <c r="F129" s="1"/>
      <c r="G129" s="29">
        <v>1198</v>
      </c>
      <c r="H129" s="4">
        <f t="shared" si="5"/>
        <v>1</v>
      </c>
      <c r="I129" s="4" t="str">
        <f>VLOOKUP(B129,'BAT Grundtabelle'!B:T,19,0)</f>
        <v>ja</v>
      </c>
      <c r="J129" s="4" t="str">
        <f t="shared" si="6"/>
        <v>10121</v>
      </c>
      <c r="K129" s="4" t="str">
        <f t="shared" si="7"/>
        <v>Autobahnraststätte (ohne Tankstelle)</v>
      </c>
      <c r="L129" s="4">
        <f t="shared" si="8"/>
        <v>2.58</v>
      </c>
      <c r="M129" s="104">
        <f t="shared" si="9"/>
        <v>204</v>
      </c>
      <c r="N129" s="4"/>
      <c r="O129" s="4" t="str">
        <f>VLOOKUP(B129,'BAT Grundtabelle'!B:V,21,0)</f>
        <v>Hotel- und Gaststättengewerbe</v>
      </c>
    </row>
    <row r="130" spans="1:15" ht="12.75" customHeight="1" x14ac:dyDescent="0.35">
      <c r="A130" s="29" t="s">
        <v>2536</v>
      </c>
      <c r="B130" s="1" t="s">
        <v>780</v>
      </c>
      <c r="C130" s="85" t="s">
        <v>2</v>
      </c>
      <c r="D130" s="116" t="s">
        <v>4547</v>
      </c>
      <c r="E130" s="116" t="s">
        <v>4547</v>
      </c>
      <c r="F130" s="1"/>
      <c r="G130" s="29" t="s">
        <v>4</v>
      </c>
      <c r="H130" s="4">
        <f t="shared" si="5"/>
        <v>1</v>
      </c>
      <c r="I130" s="4" t="str">
        <f>VLOOKUP(B130,'BAT Grundtabelle'!B:T,19,0)</f>
        <v>ja</v>
      </c>
      <c r="J130" s="4" t="str">
        <f t="shared" si="6"/>
        <v/>
      </c>
      <c r="K130" s="4" t="str">
        <f t="shared" si="7"/>
        <v/>
      </c>
      <c r="L130" s="4" t="str">
        <f t="shared" si="8"/>
        <v/>
      </c>
      <c r="M130" s="104" t="str">
        <f t="shared" si="9"/>
        <v/>
      </c>
      <c r="N130" s="4"/>
      <c r="O130" s="4" t="str">
        <f>VLOOKUP(B130,'BAT Grundtabelle'!B:V,21,0)</f>
        <v>Handel</v>
      </c>
    </row>
    <row r="131" spans="1:15" ht="12.75" customHeight="1" x14ac:dyDescent="0.35">
      <c r="A131" s="29" t="s">
        <v>2537</v>
      </c>
      <c r="B131" s="1" t="s">
        <v>369</v>
      </c>
      <c r="C131" s="85" t="s">
        <v>2</v>
      </c>
      <c r="D131" s="116" t="s">
        <v>4547</v>
      </c>
      <c r="E131" s="116" t="s">
        <v>4547</v>
      </c>
      <c r="F131" s="1"/>
      <c r="G131" s="29" t="s">
        <v>4</v>
      </c>
      <c r="H131" s="4">
        <f t="shared" ref="H131:H194" si="10">COUNTIF(A:A,A131)</f>
        <v>1</v>
      </c>
      <c r="I131" s="4" t="str">
        <f>VLOOKUP(B131,'BAT Grundtabelle'!B:T,19,0)</f>
        <v>ja</v>
      </c>
      <c r="J131" s="4" t="str">
        <f t="shared" ref="J131:J194" si="11">IF(C131="ja",A131,"")</f>
        <v/>
      </c>
      <c r="K131" s="4" t="str">
        <f t="shared" ref="K131:K194" si="12">IF(C131="ja",B131,"")</f>
        <v/>
      </c>
      <c r="L131" s="4" t="str">
        <f t="shared" ref="L131:L194" si="13">IF(C131="ja",D131,"")</f>
        <v/>
      </c>
      <c r="M131" s="104" t="str">
        <f t="shared" ref="M131:M194" si="14">IF(C131="ja",E131,"")</f>
        <v/>
      </c>
      <c r="N131" s="4"/>
      <c r="O131" s="4" t="str">
        <f>VLOOKUP(B131,'BAT Grundtabelle'!B:V,21,0)</f>
        <v>Freizeit</v>
      </c>
    </row>
    <row r="132" spans="1:15" ht="12.75" customHeight="1" x14ac:dyDescent="0.35">
      <c r="A132" s="29" t="s">
        <v>2538</v>
      </c>
      <c r="B132" s="1" t="s">
        <v>1029</v>
      </c>
      <c r="C132" s="85" t="s">
        <v>2</v>
      </c>
      <c r="D132" s="116" t="s">
        <v>4547</v>
      </c>
      <c r="E132" s="116" t="s">
        <v>4547</v>
      </c>
      <c r="F132" s="1"/>
      <c r="G132" s="29" t="s">
        <v>4</v>
      </c>
      <c r="H132" s="4">
        <f t="shared" si="10"/>
        <v>1</v>
      </c>
      <c r="I132" s="4" t="str">
        <f>VLOOKUP(B132,'BAT Grundtabelle'!B:T,19,0)</f>
        <v>ja</v>
      </c>
      <c r="J132" s="4" t="str">
        <f t="shared" si="11"/>
        <v/>
      </c>
      <c r="K132" s="4" t="str">
        <f t="shared" si="12"/>
        <v/>
      </c>
      <c r="L132" s="4" t="str">
        <f t="shared" si="13"/>
        <v/>
      </c>
      <c r="M132" s="104" t="str">
        <f t="shared" si="14"/>
        <v/>
      </c>
      <c r="N132" s="4"/>
      <c r="O132" s="4" t="str">
        <f>VLOOKUP(B132,'BAT Grundtabelle'!B:V,21,0)</f>
        <v>Montage</v>
      </c>
    </row>
    <row r="133" spans="1:15" ht="12.75" customHeight="1" x14ac:dyDescent="0.35">
      <c r="A133" s="29" t="s">
        <v>2539</v>
      </c>
      <c r="B133" s="1" t="s">
        <v>1030</v>
      </c>
      <c r="C133" s="85" t="s">
        <v>2</v>
      </c>
      <c r="D133" s="116" t="s">
        <v>4547</v>
      </c>
      <c r="E133" s="116" t="s">
        <v>4547</v>
      </c>
      <c r="F133" s="1"/>
      <c r="G133" s="29" t="s">
        <v>4</v>
      </c>
      <c r="H133" s="4">
        <f t="shared" si="10"/>
        <v>1</v>
      </c>
      <c r="I133" s="4" t="str">
        <f>VLOOKUP(B133,'BAT Grundtabelle'!B:T,19,0)</f>
        <v>ja</v>
      </c>
      <c r="J133" s="4" t="str">
        <f t="shared" si="11"/>
        <v/>
      </c>
      <c r="K133" s="4" t="str">
        <f t="shared" si="12"/>
        <v/>
      </c>
      <c r="L133" s="4" t="str">
        <f t="shared" si="13"/>
        <v/>
      </c>
      <c r="M133" s="104" t="str">
        <f t="shared" si="14"/>
        <v/>
      </c>
      <c r="N133" s="4"/>
      <c r="O133" s="4" t="str">
        <f>VLOOKUP(B133,'BAT Grundtabelle'!B:V,21,0)</f>
        <v>Handel</v>
      </c>
    </row>
    <row r="134" spans="1:15" ht="12.75" customHeight="1" x14ac:dyDescent="0.35">
      <c r="A134" s="29" t="s">
        <v>2540</v>
      </c>
      <c r="B134" s="1" t="s">
        <v>1031</v>
      </c>
      <c r="C134" s="85" t="s">
        <v>2</v>
      </c>
      <c r="D134" s="116" t="s">
        <v>4547</v>
      </c>
      <c r="E134" s="116" t="s">
        <v>4547</v>
      </c>
      <c r="F134" s="1"/>
      <c r="G134" s="29" t="s">
        <v>4</v>
      </c>
      <c r="H134" s="4">
        <f t="shared" si="10"/>
        <v>1</v>
      </c>
      <c r="I134" s="4" t="str">
        <f>VLOOKUP(B134,'BAT Grundtabelle'!B:T,19,0)</f>
        <v>ja</v>
      </c>
      <c r="J134" s="4" t="str">
        <f t="shared" si="11"/>
        <v/>
      </c>
      <c r="K134" s="4" t="str">
        <f t="shared" si="12"/>
        <v/>
      </c>
      <c r="L134" s="4" t="str">
        <f t="shared" si="13"/>
        <v/>
      </c>
      <c r="M134" s="104" t="str">
        <f t="shared" si="14"/>
        <v/>
      </c>
      <c r="N134" s="4"/>
      <c r="O134" s="4" t="str">
        <f>VLOOKUP(B134,'BAT Grundtabelle'!B:V,21,0)</f>
        <v>Produktion</v>
      </c>
    </row>
    <row r="135" spans="1:15" ht="12.75" customHeight="1" x14ac:dyDescent="0.35">
      <c r="A135" s="29" t="s">
        <v>2541</v>
      </c>
      <c r="B135" s="1" t="s">
        <v>552</v>
      </c>
      <c r="C135" s="85" t="s">
        <v>2</v>
      </c>
      <c r="D135" s="116" t="s">
        <v>4547</v>
      </c>
      <c r="E135" s="116" t="s">
        <v>4547</v>
      </c>
      <c r="F135" s="1" t="s">
        <v>2412</v>
      </c>
      <c r="G135" s="29" t="s">
        <v>4407</v>
      </c>
      <c r="H135" s="4">
        <f t="shared" si="10"/>
        <v>1</v>
      </c>
      <c r="I135" s="4" t="str">
        <f>VLOOKUP(B135,'BAT Grundtabelle'!B:T,19,0)</f>
        <v>ja</v>
      </c>
      <c r="J135" s="4" t="str">
        <f t="shared" si="11"/>
        <v/>
      </c>
      <c r="K135" s="4" t="str">
        <f t="shared" si="12"/>
        <v/>
      </c>
      <c r="L135" s="4" t="str">
        <f t="shared" si="13"/>
        <v/>
      </c>
      <c r="M135" s="104" t="str">
        <f t="shared" si="14"/>
        <v/>
      </c>
      <c r="N135" s="4"/>
      <c r="O135" s="4" t="str">
        <f>VLOOKUP(B135,'BAT Grundtabelle'!B:V,21,0)</f>
        <v>Glücksspiel</v>
      </c>
    </row>
    <row r="136" spans="1:15" ht="12.75" customHeight="1" x14ac:dyDescent="0.35">
      <c r="A136" s="29" t="s">
        <v>12</v>
      </c>
      <c r="B136" s="1" t="s">
        <v>11</v>
      </c>
      <c r="C136" s="85" t="s">
        <v>2</v>
      </c>
      <c r="D136" s="116" t="s">
        <v>4547</v>
      </c>
      <c r="E136" s="116" t="s">
        <v>4547</v>
      </c>
      <c r="F136" s="1"/>
      <c r="G136" s="29" t="s">
        <v>4</v>
      </c>
      <c r="H136" s="4">
        <f t="shared" si="10"/>
        <v>1</v>
      </c>
      <c r="I136" s="4" t="str">
        <f>VLOOKUP(B136,'BAT Grundtabelle'!B:T,19,0)</f>
        <v>ja</v>
      </c>
      <c r="J136" s="4" t="str">
        <f t="shared" si="11"/>
        <v/>
      </c>
      <c r="K136" s="4" t="str">
        <f t="shared" si="12"/>
        <v/>
      </c>
      <c r="L136" s="4" t="str">
        <f t="shared" si="13"/>
        <v/>
      </c>
      <c r="M136" s="104" t="str">
        <f t="shared" si="14"/>
        <v/>
      </c>
      <c r="N136" s="4"/>
      <c r="O136" s="4" t="str">
        <f>VLOOKUP(B136,'BAT Grundtabelle'!B:V,21,0)</f>
        <v>Reinigung</v>
      </c>
    </row>
    <row r="137" spans="1:15" ht="12.75" customHeight="1" x14ac:dyDescent="0.35">
      <c r="A137" s="29" t="s">
        <v>2542</v>
      </c>
      <c r="B137" s="1" t="s">
        <v>985</v>
      </c>
      <c r="C137" s="85" t="s">
        <v>3</v>
      </c>
      <c r="D137" s="116">
        <v>1.48</v>
      </c>
      <c r="E137" s="116">
        <v>481.01</v>
      </c>
      <c r="F137" s="1"/>
      <c r="G137" s="29" t="s">
        <v>4</v>
      </c>
      <c r="H137" s="4">
        <f t="shared" si="10"/>
        <v>1</v>
      </c>
      <c r="I137" s="4" t="str">
        <f>VLOOKUP(B137,'BAT Grundtabelle'!B:T,19,0)</f>
        <v>ja</v>
      </c>
      <c r="J137" s="4" t="str">
        <f t="shared" si="11"/>
        <v>10128</v>
      </c>
      <c r="K137" s="4" t="str">
        <f t="shared" si="12"/>
        <v>Automatische Kfz-Waschstraße</v>
      </c>
      <c r="L137" s="4">
        <f t="shared" si="13"/>
        <v>1.48</v>
      </c>
      <c r="M137" s="104">
        <f t="shared" si="14"/>
        <v>481.01</v>
      </c>
      <c r="N137" s="4"/>
      <c r="O137" s="4" t="str">
        <f>VLOOKUP(B137,'BAT Grundtabelle'!B:V,21,0)</f>
        <v>KFZ-Gewerbe</v>
      </c>
    </row>
    <row r="138" spans="1:15" ht="12.75" customHeight="1" x14ac:dyDescent="0.35">
      <c r="A138" s="29" t="s">
        <v>2543</v>
      </c>
      <c r="B138" s="1" t="s">
        <v>1719</v>
      </c>
      <c r="C138" s="85" t="s">
        <v>2</v>
      </c>
      <c r="D138" s="116" t="s">
        <v>4547</v>
      </c>
      <c r="E138" s="116" t="s">
        <v>4547</v>
      </c>
      <c r="F138" s="1"/>
      <c r="G138" s="29" t="s">
        <v>4</v>
      </c>
      <c r="H138" s="4">
        <f t="shared" si="10"/>
        <v>1</v>
      </c>
      <c r="I138" s="4" t="str">
        <f>VLOOKUP(B138,'BAT Grundtabelle'!B:T,19,0)</f>
        <v>ja</v>
      </c>
      <c r="J138" s="4" t="str">
        <f t="shared" si="11"/>
        <v/>
      </c>
      <c r="K138" s="4" t="str">
        <f t="shared" si="12"/>
        <v/>
      </c>
      <c r="L138" s="4" t="str">
        <f t="shared" si="13"/>
        <v/>
      </c>
      <c r="M138" s="104" t="str">
        <f t="shared" si="14"/>
        <v/>
      </c>
      <c r="N138" s="4"/>
      <c r="O138" s="4" t="str">
        <f>VLOOKUP(B138,'BAT Grundtabelle'!B:V,21,0)</f>
        <v>Freizeit</v>
      </c>
    </row>
    <row r="139" spans="1:15" ht="12.75" customHeight="1" x14ac:dyDescent="0.35">
      <c r="A139" s="29" t="s">
        <v>2544</v>
      </c>
      <c r="B139" s="1" t="s">
        <v>1907</v>
      </c>
      <c r="C139" s="85" t="s">
        <v>2</v>
      </c>
      <c r="D139" s="116" t="s">
        <v>4547</v>
      </c>
      <c r="E139" s="116" t="s">
        <v>4547</v>
      </c>
      <c r="F139" s="1"/>
      <c r="G139" s="29" t="s">
        <v>4</v>
      </c>
      <c r="H139" s="4">
        <f t="shared" si="10"/>
        <v>1</v>
      </c>
      <c r="I139" s="4" t="str">
        <f>VLOOKUP(B139,'BAT Grundtabelle'!B:T,19,0)</f>
        <v>ja</v>
      </c>
      <c r="J139" s="4" t="str">
        <f t="shared" si="11"/>
        <v/>
      </c>
      <c r="K139" s="4" t="str">
        <f t="shared" si="12"/>
        <v/>
      </c>
      <c r="L139" s="4" t="str">
        <f t="shared" si="13"/>
        <v/>
      </c>
      <c r="M139" s="104" t="str">
        <f t="shared" si="14"/>
        <v/>
      </c>
      <c r="N139" s="4"/>
      <c r="O139" s="4" t="str">
        <f>VLOOKUP(B139,'BAT Grundtabelle'!B:V,21,0)</f>
        <v>Medien</v>
      </c>
    </row>
    <row r="140" spans="1:15" ht="12.75" customHeight="1" x14ac:dyDescent="0.35">
      <c r="A140" s="29" t="s">
        <v>2545</v>
      </c>
      <c r="B140" s="1" t="s">
        <v>1908</v>
      </c>
      <c r="C140" s="85" t="s">
        <v>2</v>
      </c>
      <c r="D140" s="116" t="s">
        <v>4547</v>
      </c>
      <c r="E140" s="116" t="s">
        <v>4547</v>
      </c>
      <c r="F140" s="1"/>
      <c r="G140" s="29" t="s">
        <v>4</v>
      </c>
      <c r="H140" s="4">
        <f t="shared" si="10"/>
        <v>1</v>
      </c>
      <c r="I140" s="4" t="str">
        <f>VLOOKUP(B140,'BAT Grundtabelle'!B:T,19,0)</f>
        <v>ja</v>
      </c>
      <c r="J140" s="4" t="str">
        <f t="shared" si="11"/>
        <v/>
      </c>
      <c r="K140" s="4" t="str">
        <f t="shared" si="12"/>
        <v/>
      </c>
      <c r="L140" s="4" t="str">
        <f t="shared" si="13"/>
        <v/>
      </c>
      <c r="M140" s="104" t="str">
        <f t="shared" si="14"/>
        <v/>
      </c>
      <c r="N140" s="4"/>
      <c r="O140" s="4" t="str">
        <f>VLOOKUP(B140,'BAT Grundtabelle'!B:V,21,0)</f>
        <v>Medien</v>
      </c>
    </row>
    <row r="141" spans="1:15" ht="12.75" customHeight="1" x14ac:dyDescent="0.35">
      <c r="A141" s="29" t="s">
        <v>2546</v>
      </c>
      <c r="B141" s="1" t="s">
        <v>408</v>
      </c>
      <c r="C141" s="85" t="s">
        <v>2</v>
      </c>
      <c r="D141" s="116" t="s">
        <v>4547</v>
      </c>
      <c r="E141" s="116" t="s">
        <v>4547</v>
      </c>
      <c r="F141" s="1"/>
      <c r="G141" s="29" t="s">
        <v>4</v>
      </c>
      <c r="H141" s="4">
        <f t="shared" si="10"/>
        <v>1</v>
      </c>
      <c r="I141" s="4" t="str">
        <f>VLOOKUP(B141,'BAT Grundtabelle'!B:T,19,0)</f>
        <v>ja</v>
      </c>
      <c r="J141" s="4" t="str">
        <f t="shared" si="11"/>
        <v/>
      </c>
      <c r="K141" s="4" t="str">
        <f t="shared" si="12"/>
        <v/>
      </c>
      <c r="L141" s="4" t="str">
        <f t="shared" si="13"/>
        <v/>
      </c>
      <c r="M141" s="104" t="str">
        <f t="shared" si="14"/>
        <v/>
      </c>
      <c r="N141" s="4"/>
      <c r="O141" s="4" t="str">
        <f>VLOOKUP(B141,'BAT Grundtabelle'!B:V,21,0)</f>
        <v>Schausteller</v>
      </c>
    </row>
    <row r="142" spans="1:15" ht="12.75" customHeight="1" x14ac:dyDescent="0.35">
      <c r="A142" s="29" t="s">
        <v>2547</v>
      </c>
      <c r="B142" s="1" t="s">
        <v>114</v>
      </c>
      <c r="C142" s="85" t="s">
        <v>3</v>
      </c>
      <c r="D142" s="116">
        <v>2.06</v>
      </c>
      <c r="E142" s="116">
        <v>355</v>
      </c>
      <c r="F142" s="1"/>
      <c r="G142" s="29" t="s">
        <v>4</v>
      </c>
      <c r="H142" s="4">
        <f t="shared" si="10"/>
        <v>1</v>
      </c>
      <c r="I142" s="4" t="str">
        <f>VLOOKUP(B142,'BAT Grundtabelle'!B:T,19,0)</f>
        <v>ja</v>
      </c>
      <c r="J142" s="4" t="str">
        <f t="shared" si="11"/>
        <v>10133</v>
      </c>
      <c r="K142" s="4" t="str">
        <f t="shared" si="12"/>
        <v>Baby- und Kinderausstattungseinzelhandel</v>
      </c>
      <c r="L142" s="4">
        <f t="shared" si="13"/>
        <v>2.06</v>
      </c>
      <c r="M142" s="104">
        <f t="shared" si="14"/>
        <v>355</v>
      </c>
      <c r="N142" s="4"/>
      <c r="O142" s="4" t="str">
        <f>VLOOKUP(B142,'BAT Grundtabelle'!B:V,21,0)</f>
        <v>Handel</v>
      </c>
    </row>
    <row r="143" spans="1:15" ht="12.75" customHeight="1" x14ac:dyDescent="0.35">
      <c r="A143" s="29" t="s">
        <v>2548</v>
      </c>
      <c r="B143" s="1" t="s">
        <v>115</v>
      </c>
      <c r="C143" s="85" t="s">
        <v>3</v>
      </c>
      <c r="D143" s="116">
        <v>2.06</v>
      </c>
      <c r="E143" s="116">
        <v>355</v>
      </c>
      <c r="F143" s="1"/>
      <c r="G143" s="29" t="s">
        <v>4</v>
      </c>
      <c r="H143" s="4">
        <f t="shared" si="10"/>
        <v>1</v>
      </c>
      <c r="I143" s="4" t="str">
        <f>VLOOKUP(B143,'BAT Grundtabelle'!B:T,19,0)</f>
        <v>ja</v>
      </c>
      <c r="J143" s="4" t="str">
        <f t="shared" si="11"/>
        <v>10134</v>
      </c>
      <c r="K143" s="4" t="str">
        <f t="shared" si="12"/>
        <v>Babybekleidungseinzelhandel</v>
      </c>
      <c r="L143" s="4">
        <f t="shared" si="13"/>
        <v>2.06</v>
      </c>
      <c r="M143" s="104">
        <f t="shared" si="14"/>
        <v>355</v>
      </c>
      <c r="N143" s="4"/>
      <c r="O143" s="4" t="str">
        <f>VLOOKUP(B143,'BAT Grundtabelle'!B:V,21,0)</f>
        <v>Handel</v>
      </c>
    </row>
    <row r="144" spans="1:15" ht="12.75" customHeight="1" x14ac:dyDescent="0.35">
      <c r="A144" s="29" t="s">
        <v>2549</v>
      </c>
      <c r="B144" s="1" t="s">
        <v>373</v>
      </c>
      <c r="C144" s="85" t="s">
        <v>3</v>
      </c>
      <c r="D144" s="116">
        <v>1.86</v>
      </c>
      <c r="E144" s="116">
        <v>481.01</v>
      </c>
      <c r="F144" s="1"/>
      <c r="G144" s="29" t="s">
        <v>4</v>
      </c>
      <c r="H144" s="4">
        <f t="shared" si="10"/>
        <v>1</v>
      </c>
      <c r="I144" s="4" t="str">
        <f>VLOOKUP(B144,'BAT Grundtabelle'!B:T,19,0)</f>
        <v>ja</v>
      </c>
      <c r="J144" s="4" t="str">
        <f t="shared" si="11"/>
        <v>10135</v>
      </c>
      <c r="K144" s="4" t="str">
        <f t="shared" si="12"/>
        <v>Backaromenhersteller</v>
      </c>
      <c r="L144" s="4">
        <f t="shared" si="13"/>
        <v>1.86</v>
      </c>
      <c r="M144" s="104">
        <f t="shared" si="14"/>
        <v>481.01</v>
      </c>
      <c r="N144" s="4"/>
      <c r="O144" s="4" t="str">
        <f>VLOOKUP(B144,'BAT Grundtabelle'!B:V,21,0)</f>
        <v>Produktion (food)</v>
      </c>
    </row>
    <row r="145" spans="1:15" ht="12.75" customHeight="1" x14ac:dyDescent="0.35">
      <c r="A145" s="29">
        <v>11974</v>
      </c>
      <c r="B145" s="86" t="s">
        <v>4411</v>
      </c>
      <c r="C145" s="85" t="s">
        <v>3</v>
      </c>
      <c r="D145" s="116">
        <v>0.69</v>
      </c>
      <c r="E145" s="116">
        <v>100</v>
      </c>
      <c r="F145" s="1"/>
      <c r="G145" s="29" t="s">
        <v>4</v>
      </c>
      <c r="H145" s="4">
        <f t="shared" si="10"/>
        <v>1</v>
      </c>
      <c r="I145" s="4" t="str">
        <f>VLOOKUP(B145,'BAT Grundtabelle'!B:T,19,0)</f>
        <v>ja</v>
      </c>
      <c r="J145" s="4">
        <f t="shared" si="11"/>
        <v>11974</v>
      </c>
      <c r="K145" s="4" t="str">
        <f t="shared" si="12"/>
        <v>Bäckerei (ohne Cafe, ohne Backwarenherstellung)</v>
      </c>
      <c r="L145" s="4">
        <f t="shared" si="13"/>
        <v>0.69</v>
      </c>
      <c r="M145" s="104">
        <f t="shared" si="14"/>
        <v>100</v>
      </c>
      <c r="N145" s="4"/>
      <c r="O145" s="4" t="str">
        <f>VLOOKUP(B145,'BAT Grundtabelle'!B:V,21,0)</f>
        <v>Handwerk (food)</v>
      </c>
    </row>
    <row r="146" spans="1:15" ht="12.75" customHeight="1" x14ac:dyDescent="0.35">
      <c r="A146" s="29">
        <v>11975</v>
      </c>
      <c r="B146" s="86" t="s">
        <v>4412</v>
      </c>
      <c r="C146" s="85" t="s">
        <v>3</v>
      </c>
      <c r="D146" s="116">
        <v>1.86</v>
      </c>
      <c r="E146" s="116">
        <v>481.01</v>
      </c>
      <c r="F146" s="1"/>
      <c r="G146" s="29" t="s">
        <v>4</v>
      </c>
      <c r="H146" s="4">
        <f t="shared" si="10"/>
        <v>1</v>
      </c>
      <c r="I146" s="4" t="str">
        <f>VLOOKUP(B146,'BAT Grundtabelle'!B:T,19,0)</f>
        <v>ja</v>
      </c>
      <c r="J146" s="4">
        <f t="shared" si="11"/>
        <v>11975</v>
      </c>
      <c r="K146" s="4" t="str">
        <f t="shared" si="12"/>
        <v>Bäckerei mit Backwarenherstellung (ohne Cafe)</v>
      </c>
      <c r="L146" s="4">
        <f t="shared" si="13"/>
        <v>1.86</v>
      </c>
      <c r="M146" s="104">
        <f t="shared" si="14"/>
        <v>481.01</v>
      </c>
      <c r="N146" s="4"/>
      <c r="O146" s="4" t="str">
        <f>VLOOKUP(B146,'BAT Grundtabelle'!B:V,21,0)</f>
        <v>Handwerk (food)</v>
      </c>
    </row>
    <row r="147" spans="1:15" ht="12.75" customHeight="1" x14ac:dyDescent="0.35">
      <c r="A147" s="29">
        <v>11976</v>
      </c>
      <c r="B147" s="86" t="s">
        <v>4413</v>
      </c>
      <c r="C147" s="85" t="s">
        <v>3</v>
      </c>
      <c r="D147" s="116">
        <v>0.69</v>
      </c>
      <c r="E147" s="116">
        <v>100</v>
      </c>
      <c r="F147" s="1"/>
      <c r="G147" s="29">
        <v>1198</v>
      </c>
      <c r="H147" s="4">
        <f t="shared" si="10"/>
        <v>1</v>
      </c>
      <c r="I147" s="4" t="str">
        <f>VLOOKUP(B147,'BAT Grundtabelle'!B:T,19,0)</f>
        <v>ja</v>
      </c>
      <c r="J147" s="4">
        <f t="shared" si="11"/>
        <v>11976</v>
      </c>
      <c r="K147" s="4" t="str">
        <f t="shared" si="12"/>
        <v>Bäckerei mit Cafe</v>
      </c>
      <c r="L147" s="4">
        <f t="shared" si="13"/>
        <v>0.69</v>
      </c>
      <c r="M147" s="104">
        <f t="shared" si="14"/>
        <v>100</v>
      </c>
      <c r="N147" s="4"/>
      <c r="O147" s="4" t="str">
        <f>VLOOKUP(B147,'BAT Grundtabelle'!B:V,21,0)</f>
        <v>Handwerk (food)</v>
      </c>
    </row>
    <row r="148" spans="1:15" ht="12.75" customHeight="1" x14ac:dyDescent="0.35">
      <c r="A148" s="29" t="s">
        <v>4471</v>
      </c>
      <c r="B148" s="1" t="s">
        <v>4472</v>
      </c>
      <c r="C148" s="85" t="s">
        <v>3</v>
      </c>
      <c r="D148" s="116">
        <v>0.69</v>
      </c>
      <c r="E148" s="116">
        <v>100</v>
      </c>
      <c r="F148" s="1" t="s">
        <v>4473</v>
      </c>
      <c r="G148" s="29">
        <v>1198</v>
      </c>
      <c r="H148" s="4">
        <f t="shared" si="10"/>
        <v>1</v>
      </c>
      <c r="I148" s="4" t="str">
        <f>VLOOKUP(B148,'BAT Grundtabelle'!B:T,19,0)</f>
        <v>nein</v>
      </c>
      <c r="J148" s="4" t="str">
        <f t="shared" si="11"/>
        <v>10136</v>
      </c>
      <c r="K148" s="4" t="str">
        <f t="shared" si="12"/>
        <v>Bäckerei mit/ohne Café</v>
      </c>
      <c r="L148" s="4">
        <f t="shared" si="13"/>
        <v>0.69</v>
      </c>
      <c r="M148" s="104">
        <f t="shared" si="14"/>
        <v>100</v>
      </c>
      <c r="N148" s="4"/>
      <c r="O148" s="4" t="str">
        <f>VLOOKUP(B148,'BAT Grundtabelle'!B:V,21,0)</f>
        <v>Handwerk (food)</v>
      </c>
    </row>
    <row r="149" spans="1:15" ht="12.75" customHeight="1" x14ac:dyDescent="0.35">
      <c r="A149" s="29" t="s">
        <v>2550</v>
      </c>
      <c r="B149" s="1" t="s">
        <v>1126</v>
      </c>
      <c r="C149" s="85" t="s">
        <v>2</v>
      </c>
      <c r="D149" s="116" t="s">
        <v>4547</v>
      </c>
      <c r="E149" s="116" t="s">
        <v>4547</v>
      </c>
      <c r="F149" s="1"/>
      <c r="G149" s="29" t="s">
        <v>4</v>
      </c>
      <c r="H149" s="4">
        <f t="shared" si="10"/>
        <v>1</v>
      </c>
      <c r="I149" s="4" t="str">
        <f>VLOOKUP(B149,'BAT Grundtabelle'!B:T,19,0)</f>
        <v>ja</v>
      </c>
      <c r="J149" s="4" t="str">
        <f t="shared" si="11"/>
        <v/>
      </c>
      <c r="K149" s="4" t="str">
        <f t="shared" si="12"/>
        <v/>
      </c>
      <c r="L149" s="4" t="str">
        <f t="shared" si="13"/>
        <v/>
      </c>
      <c r="M149" s="104" t="str">
        <f t="shared" si="14"/>
        <v/>
      </c>
      <c r="N149" s="4"/>
      <c r="O149" s="4" t="str">
        <f>VLOOKUP(B149,'BAT Grundtabelle'!B:V,21,0)</f>
        <v>Handel</v>
      </c>
    </row>
    <row r="150" spans="1:15" ht="12.75" customHeight="1" x14ac:dyDescent="0.35">
      <c r="A150" s="29" t="s">
        <v>2551</v>
      </c>
      <c r="B150" s="1" t="s">
        <v>256</v>
      </c>
      <c r="C150" s="85" t="s">
        <v>2</v>
      </c>
      <c r="D150" s="116" t="s">
        <v>4547</v>
      </c>
      <c r="E150" s="116" t="s">
        <v>4547</v>
      </c>
      <c r="F150" s="1"/>
      <c r="G150" s="29" t="s">
        <v>4</v>
      </c>
      <c r="H150" s="4">
        <f t="shared" si="10"/>
        <v>1</v>
      </c>
      <c r="I150" s="4" t="str">
        <f>VLOOKUP(B150,'BAT Grundtabelle'!B:T,19,0)</f>
        <v>ja</v>
      </c>
      <c r="J150" s="4" t="str">
        <f t="shared" si="11"/>
        <v/>
      </c>
      <c r="K150" s="4" t="str">
        <f t="shared" si="12"/>
        <v/>
      </c>
      <c r="L150" s="4" t="str">
        <f t="shared" si="13"/>
        <v/>
      </c>
      <c r="M150" s="104" t="str">
        <f t="shared" si="14"/>
        <v/>
      </c>
      <c r="N150" s="4"/>
      <c r="O150" s="4" t="str">
        <f>VLOOKUP(B150,'BAT Grundtabelle'!B:V,21,0)</f>
        <v>Produktion</v>
      </c>
    </row>
    <row r="151" spans="1:15" ht="12.75" customHeight="1" x14ac:dyDescent="0.35">
      <c r="A151" s="29" t="s">
        <v>2552</v>
      </c>
      <c r="B151" s="1" t="s">
        <v>783</v>
      </c>
      <c r="C151" s="85" t="s">
        <v>3</v>
      </c>
      <c r="D151" s="116">
        <v>0.69</v>
      </c>
      <c r="E151" s="116">
        <v>100</v>
      </c>
      <c r="F151" s="1"/>
      <c r="G151" s="29" t="s">
        <v>4</v>
      </c>
      <c r="H151" s="4">
        <f t="shared" si="10"/>
        <v>1</v>
      </c>
      <c r="I151" s="4" t="str">
        <f>VLOOKUP(B151,'BAT Grundtabelle'!B:T,19,0)</f>
        <v>ja</v>
      </c>
      <c r="J151" s="4" t="str">
        <f t="shared" si="11"/>
        <v>10139</v>
      </c>
      <c r="K151" s="4" t="str">
        <f t="shared" si="12"/>
        <v>Backshop</v>
      </c>
      <c r="L151" s="4">
        <f t="shared" si="13"/>
        <v>0.69</v>
      </c>
      <c r="M151" s="104">
        <f t="shared" si="14"/>
        <v>100</v>
      </c>
      <c r="N151" s="4"/>
      <c r="O151" s="4" t="str">
        <f>VLOOKUP(B151,'BAT Grundtabelle'!B:V,21,0)</f>
        <v>Handel (food)</v>
      </c>
    </row>
    <row r="152" spans="1:15" ht="12.75" customHeight="1" x14ac:dyDescent="0.35">
      <c r="A152" s="29">
        <v>11981</v>
      </c>
      <c r="B152" s="86" t="s">
        <v>4418</v>
      </c>
      <c r="C152" s="85" t="s">
        <v>3</v>
      </c>
      <c r="D152" s="116">
        <v>0.69</v>
      </c>
      <c r="E152" s="116">
        <v>100</v>
      </c>
      <c r="F152" s="1"/>
      <c r="G152" s="29" t="s">
        <v>4</v>
      </c>
      <c r="H152" s="4">
        <f t="shared" si="10"/>
        <v>1</v>
      </c>
      <c r="I152" s="4" t="str">
        <f>VLOOKUP(B152,'BAT Grundtabelle'!B:T,19,0)</f>
        <v>ja</v>
      </c>
      <c r="J152" s="4">
        <f t="shared" si="11"/>
        <v>11981</v>
      </c>
      <c r="K152" s="4" t="str">
        <f t="shared" si="12"/>
        <v>Backwarenhandel (mit Cafe)</v>
      </c>
      <c r="L152" s="4">
        <f t="shared" si="13"/>
        <v>0.69</v>
      </c>
      <c r="M152" s="104">
        <f t="shared" si="14"/>
        <v>100</v>
      </c>
      <c r="N152" s="4"/>
      <c r="O152" s="4" t="str">
        <f>VLOOKUP(B152,'BAT Grundtabelle'!B:V,21,0)</f>
        <v>Handel (food)</v>
      </c>
    </row>
    <row r="153" spans="1:15" ht="12.75" customHeight="1" x14ac:dyDescent="0.35">
      <c r="A153" s="29">
        <v>11980</v>
      </c>
      <c r="B153" s="86" t="s">
        <v>4417</v>
      </c>
      <c r="C153" s="85" t="s">
        <v>3</v>
      </c>
      <c r="D153" s="116">
        <v>0.69</v>
      </c>
      <c r="E153" s="116">
        <v>100</v>
      </c>
      <c r="F153" s="1"/>
      <c r="G153" s="29" t="s">
        <v>4</v>
      </c>
      <c r="H153" s="4">
        <f t="shared" si="10"/>
        <v>1</v>
      </c>
      <c r="I153" s="4" t="str">
        <f>VLOOKUP(B153,'BAT Grundtabelle'!B:T,19,0)</f>
        <v>ja</v>
      </c>
      <c r="J153" s="4">
        <f t="shared" si="11"/>
        <v>11980</v>
      </c>
      <c r="K153" s="4" t="str">
        <f t="shared" si="12"/>
        <v>Backwarenhandel (ohne Cafe)</v>
      </c>
      <c r="L153" s="4">
        <f t="shared" si="13"/>
        <v>0.69</v>
      </c>
      <c r="M153" s="104">
        <f t="shared" si="14"/>
        <v>100</v>
      </c>
      <c r="N153" s="4"/>
      <c r="O153" s="4" t="str">
        <f>VLOOKUP(B153,'BAT Grundtabelle'!B:V,21,0)</f>
        <v>Handel (food)</v>
      </c>
    </row>
    <row r="154" spans="1:15" ht="12.75" customHeight="1" x14ac:dyDescent="0.35">
      <c r="A154" s="29" t="s">
        <v>4474</v>
      </c>
      <c r="B154" s="1" t="s">
        <v>4475</v>
      </c>
      <c r="C154" s="85" t="s">
        <v>3</v>
      </c>
      <c r="D154" s="116">
        <v>0.69</v>
      </c>
      <c r="E154" s="116">
        <v>100</v>
      </c>
      <c r="F154" s="1" t="s">
        <v>4473</v>
      </c>
      <c r="G154" s="29" t="s">
        <v>4</v>
      </c>
      <c r="H154" s="4">
        <f t="shared" si="10"/>
        <v>1</v>
      </c>
      <c r="I154" s="4" t="str">
        <f>VLOOKUP(B154,'BAT Grundtabelle'!B:T,19,0)</f>
        <v>nein</v>
      </c>
      <c r="J154" s="4" t="str">
        <f t="shared" si="11"/>
        <v>10140</v>
      </c>
      <c r="K154" s="4" t="str">
        <f t="shared" si="12"/>
        <v>Backwarenhandel mit/ohne Café</v>
      </c>
      <c r="L154" s="4">
        <f t="shared" si="13"/>
        <v>0.69</v>
      </c>
      <c r="M154" s="104">
        <f t="shared" si="14"/>
        <v>100</v>
      </c>
      <c r="N154" s="4"/>
      <c r="O154" s="4" t="str">
        <f>VLOOKUP(B154,'BAT Grundtabelle'!B:V,21,0)</f>
        <v>Handel (food)</v>
      </c>
    </row>
    <row r="155" spans="1:15" ht="12.75" customHeight="1" x14ac:dyDescent="0.35">
      <c r="A155" s="29" t="s">
        <v>2553</v>
      </c>
      <c r="B155" s="1" t="s">
        <v>784</v>
      </c>
      <c r="C155" s="85" t="s">
        <v>3</v>
      </c>
      <c r="D155" s="116">
        <v>1.86</v>
      </c>
      <c r="E155" s="116">
        <v>481.01</v>
      </c>
      <c r="F155" s="1"/>
      <c r="G155" s="29" t="s">
        <v>4</v>
      </c>
      <c r="H155" s="4">
        <f t="shared" si="10"/>
        <v>1</v>
      </c>
      <c r="I155" s="4" t="str">
        <f>VLOOKUP(B155,'BAT Grundtabelle'!B:T,19,0)</f>
        <v>ja</v>
      </c>
      <c r="J155" s="4" t="str">
        <f t="shared" si="11"/>
        <v>10141</v>
      </c>
      <c r="K155" s="4" t="str">
        <f t="shared" si="12"/>
        <v>Backwarenhersteller</v>
      </c>
      <c r="L155" s="4">
        <f t="shared" si="13"/>
        <v>1.86</v>
      </c>
      <c r="M155" s="104">
        <f t="shared" si="14"/>
        <v>481.01</v>
      </c>
      <c r="N155" s="4"/>
      <c r="O155" s="4" t="str">
        <f>VLOOKUP(B155,'BAT Grundtabelle'!B:V,21,0)</f>
        <v>Produktion (food)</v>
      </c>
    </row>
    <row r="156" spans="1:15" ht="12.75" customHeight="1" x14ac:dyDescent="0.35">
      <c r="A156" s="29" t="s">
        <v>2554</v>
      </c>
      <c r="B156" s="1" t="s">
        <v>1645</v>
      </c>
      <c r="C156" s="85" t="s">
        <v>2</v>
      </c>
      <c r="D156" s="116" t="s">
        <v>4547</v>
      </c>
      <c r="E156" s="116" t="s">
        <v>4547</v>
      </c>
      <c r="F156" s="1"/>
      <c r="G156" s="29" t="s">
        <v>4</v>
      </c>
      <c r="H156" s="4">
        <f t="shared" si="10"/>
        <v>1</v>
      </c>
      <c r="I156" s="4" t="str">
        <f>VLOOKUP(B156,'BAT Grundtabelle'!B:T,19,0)</f>
        <v>ja</v>
      </c>
      <c r="J156" s="4" t="str">
        <f t="shared" si="11"/>
        <v/>
      </c>
      <c r="K156" s="4" t="str">
        <f t="shared" si="12"/>
        <v/>
      </c>
      <c r="L156" s="4" t="str">
        <f t="shared" si="13"/>
        <v/>
      </c>
      <c r="M156" s="104" t="str">
        <f t="shared" si="14"/>
        <v/>
      </c>
      <c r="N156" s="4"/>
      <c r="O156" s="4" t="str">
        <f>VLOOKUP(B156,'BAT Grundtabelle'!B:V,21,0)</f>
        <v>Freizeit</v>
      </c>
    </row>
    <row r="157" spans="1:15" ht="12.75" customHeight="1" x14ac:dyDescent="0.35">
      <c r="A157" s="29" t="s">
        <v>2295</v>
      </c>
      <c r="B157" s="1" t="s">
        <v>4476</v>
      </c>
      <c r="C157" s="85" t="s">
        <v>2</v>
      </c>
      <c r="D157" s="116" t="s">
        <v>4547</v>
      </c>
      <c r="E157" s="116" t="s">
        <v>4547</v>
      </c>
      <c r="F157" s="1"/>
      <c r="G157" s="29" t="s">
        <v>4</v>
      </c>
      <c r="H157" s="4">
        <f t="shared" si="10"/>
        <v>1</v>
      </c>
      <c r="I157" s="4" t="str">
        <f>VLOOKUP(B157,'BAT Grundtabelle'!B:T,19,0)</f>
        <v>ja</v>
      </c>
      <c r="J157" s="4" t="str">
        <f t="shared" si="11"/>
        <v/>
      </c>
      <c r="K157" s="4" t="str">
        <f t="shared" si="12"/>
        <v/>
      </c>
      <c r="L157" s="4" t="str">
        <f t="shared" si="13"/>
        <v/>
      </c>
      <c r="M157" s="104" t="str">
        <f t="shared" si="14"/>
        <v/>
      </c>
      <c r="N157" s="4"/>
      <c r="O157" s="4" t="str">
        <f>VLOOKUP(B157,'BAT Grundtabelle'!B:V,21,0)</f>
        <v>Freizeit</v>
      </c>
    </row>
    <row r="158" spans="1:15" ht="12.75" customHeight="1" x14ac:dyDescent="0.35">
      <c r="A158" s="29" t="s">
        <v>2555</v>
      </c>
      <c r="B158" s="1" t="s">
        <v>1632</v>
      </c>
      <c r="C158" s="85" t="s">
        <v>3</v>
      </c>
      <c r="D158" s="116">
        <v>1.57</v>
      </c>
      <c r="E158" s="116">
        <v>366.97</v>
      </c>
      <c r="F158" s="1"/>
      <c r="G158" s="29" t="s">
        <v>4</v>
      </c>
      <c r="H158" s="4">
        <f t="shared" si="10"/>
        <v>1</v>
      </c>
      <c r="I158" s="4" t="str">
        <f>VLOOKUP(B158,'BAT Grundtabelle'!B:T,19,0)</f>
        <v>ja</v>
      </c>
      <c r="J158" s="4" t="str">
        <f t="shared" si="11"/>
        <v>10143</v>
      </c>
      <c r="K158" s="4" t="str">
        <f t="shared" si="12"/>
        <v>Bädereinrichtungshandel</v>
      </c>
      <c r="L158" s="4">
        <f t="shared" si="13"/>
        <v>1.57</v>
      </c>
      <c r="M158" s="104">
        <f t="shared" si="14"/>
        <v>366.97</v>
      </c>
      <c r="N158" s="4"/>
      <c r="O158" s="4" t="str">
        <f>VLOOKUP(B158,'BAT Grundtabelle'!B:V,21,0)</f>
        <v>Handel</v>
      </c>
    </row>
    <row r="159" spans="1:15" ht="12.75" customHeight="1" x14ac:dyDescent="0.35">
      <c r="A159" s="29" t="s">
        <v>2556</v>
      </c>
      <c r="B159" s="1" t="s">
        <v>117</v>
      </c>
      <c r="C159" s="85" t="s">
        <v>2</v>
      </c>
      <c r="D159" s="116" t="s">
        <v>4547</v>
      </c>
      <c r="E159" s="116" t="s">
        <v>4547</v>
      </c>
      <c r="F159" s="1"/>
      <c r="G159" s="29" t="s">
        <v>4</v>
      </c>
      <c r="H159" s="4">
        <f t="shared" si="10"/>
        <v>1</v>
      </c>
      <c r="I159" s="4" t="str">
        <f>VLOOKUP(B159,'BAT Grundtabelle'!B:T,19,0)</f>
        <v>ja</v>
      </c>
      <c r="J159" s="4" t="str">
        <f t="shared" si="11"/>
        <v/>
      </c>
      <c r="K159" s="4" t="str">
        <f t="shared" si="12"/>
        <v/>
      </c>
      <c r="L159" s="4" t="str">
        <f t="shared" si="13"/>
        <v/>
      </c>
      <c r="M159" s="104" t="str">
        <f t="shared" si="14"/>
        <v/>
      </c>
      <c r="N159" s="4"/>
      <c r="O159" s="4" t="str">
        <f>VLOOKUP(B159,'BAT Grundtabelle'!B:V,21,0)</f>
        <v>Sport</v>
      </c>
    </row>
    <row r="160" spans="1:15" ht="12.75" customHeight="1" x14ac:dyDescent="0.35">
      <c r="A160" s="29" t="s">
        <v>2557</v>
      </c>
      <c r="B160" s="1" t="s">
        <v>1909</v>
      </c>
      <c r="C160" s="85" t="s">
        <v>2</v>
      </c>
      <c r="D160" s="116" t="s">
        <v>4547</v>
      </c>
      <c r="E160" s="116" t="s">
        <v>4547</v>
      </c>
      <c r="F160" s="1"/>
      <c r="G160" s="29" t="s">
        <v>4</v>
      </c>
      <c r="H160" s="4">
        <f t="shared" si="10"/>
        <v>1</v>
      </c>
      <c r="I160" s="4" t="str">
        <f>VLOOKUP(B160,'BAT Grundtabelle'!B:T,19,0)</f>
        <v>ja</v>
      </c>
      <c r="J160" s="4" t="str">
        <f t="shared" si="11"/>
        <v/>
      </c>
      <c r="K160" s="4" t="str">
        <f t="shared" si="12"/>
        <v/>
      </c>
      <c r="L160" s="4" t="str">
        <f t="shared" si="13"/>
        <v/>
      </c>
      <c r="M160" s="104" t="str">
        <f t="shared" si="14"/>
        <v/>
      </c>
      <c r="N160" s="4"/>
      <c r="O160" s="4" t="str">
        <f>VLOOKUP(B160,'BAT Grundtabelle'!B:V,21,0)</f>
        <v>Bau-Gewerbe</v>
      </c>
    </row>
    <row r="161" spans="1:15" ht="12.75" customHeight="1" x14ac:dyDescent="0.35">
      <c r="A161" s="29" t="s">
        <v>2558</v>
      </c>
      <c r="B161" s="1" t="s">
        <v>769</v>
      </c>
      <c r="C161" s="85" t="s">
        <v>3</v>
      </c>
      <c r="D161" s="116">
        <v>0.69</v>
      </c>
      <c r="E161" s="116">
        <v>100</v>
      </c>
      <c r="F161" s="1"/>
      <c r="G161" s="29" t="s">
        <v>4</v>
      </c>
      <c r="H161" s="4">
        <f t="shared" si="10"/>
        <v>1</v>
      </c>
      <c r="I161" s="4" t="str">
        <f>VLOOKUP(B161,'BAT Grundtabelle'!B:T,19,0)</f>
        <v>ja</v>
      </c>
      <c r="J161" s="4" t="str">
        <f t="shared" si="11"/>
        <v>10146</v>
      </c>
      <c r="K161" s="4" t="str">
        <f t="shared" si="12"/>
        <v>Baguetterie</v>
      </c>
      <c r="L161" s="4">
        <f t="shared" si="13"/>
        <v>0.69</v>
      </c>
      <c r="M161" s="104">
        <f t="shared" si="14"/>
        <v>100</v>
      </c>
      <c r="N161" s="4"/>
      <c r="O161" s="4" t="str">
        <f>VLOOKUP(B161,'BAT Grundtabelle'!B:V,21,0)</f>
        <v>Handel (food)</v>
      </c>
    </row>
    <row r="162" spans="1:15" ht="12.75" customHeight="1" x14ac:dyDescent="0.35">
      <c r="A162" s="29" t="s">
        <v>2559</v>
      </c>
      <c r="B162" s="1" t="s">
        <v>1118</v>
      </c>
      <c r="C162" s="85" t="s">
        <v>2</v>
      </c>
      <c r="D162" s="116" t="s">
        <v>4547</v>
      </c>
      <c r="E162" s="116" t="s">
        <v>4547</v>
      </c>
      <c r="F162" s="1"/>
      <c r="G162" s="29" t="s">
        <v>4</v>
      </c>
      <c r="H162" s="4">
        <f t="shared" si="10"/>
        <v>1</v>
      </c>
      <c r="I162" s="4" t="str">
        <f>VLOOKUP(B162,'BAT Grundtabelle'!B:T,19,0)</f>
        <v>ja</v>
      </c>
      <c r="J162" s="4" t="str">
        <f t="shared" si="11"/>
        <v/>
      </c>
      <c r="K162" s="4" t="str">
        <f t="shared" si="12"/>
        <v/>
      </c>
      <c r="L162" s="4" t="str">
        <f t="shared" si="13"/>
        <v/>
      </c>
      <c r="M162" s="104" t="str">
        <f t="shared" si="14"/>
        <v/>
      </c>
      <c r="N162" s="4"/>
      <c r="O162" s="4" t="str">
        <f>VLOOKUP(B162,'BAT Grundtabelle'!B:V,21,0)</f>
        <v>Transport</v>
      </c>
    </row>
    <row r="163" spans="1:15" ht="12.75" customHeight="1" x14ac:dyDescent="0.35">
      <c r="A163" s="29" t="s">
        <v>2560</v>
      </c>
      <c r="B163" s="1" t="s">
        <v>124</v>
      </c>
      <c r="C163" s="85" t="s">
        <v>3</v>
      </c>
      <c r="D163" s="116">
        <v>2.23</v>
      </c>
      <c r="E163" s="116">
        <v>301</v>
      </c>
      <c r="F163" s="1"/>
      <c r="G163" s="29" t="s">
        <v>4</v>
      </c>
      <c r="H163" s="4">
        <f t="shared" si="10"/>
        <v>1</v>
      </c>
      <c r="I163" s="4" t="str">
        <f>VLOOKUP(B163,'BAT Grundtabelle'!B:T,19,0)</f>
        <v>ja</v>
      </c>
      <c r="J163" s="4" t="str">
        <f t="shared" si="11"/>
        <v>10148</v>
      </c>
      <c r="K163" s="4" t="str">
        <f t="shared" si="12"/>
        <v>Ballettlehrer ohne eigene Schule/Sportanlage</v>
      </c>
      <c r="L163" s="4">
        <f t="shared" si="13"/>
        <v>2.23</v>
      </c>
      <c r="M163" s="104">
        <f t="shared" si="14"/>
        <v>301</v>
      </c>
      <c r="N163" s="4"/>
      <c r="O163" s="4" t="str">
        <f>VLOOKUP(B163,'BAT Grundtabelle'!B:V,21,0)</f>
        <v>Sport</v>
      </c>
    </row>
    <row r="164" spans="1:15" ht="12.75" customHeight="1" x14ac:dyDescent="0.35">
      <c r="A164" s="29" t="s">
        <v>2561</v>
      </c>
      <c r="B164" s="1" t="s">
        <v>125</v>
      </c>
      <c r="C164" s="85" t="s">
        <v>3</v>
      </c>
      <c r="D164" s="116">
        <v>1.57</v>
      </c>
      <c r="E164" s="116">
        <v>255.04</v>
      </c>
      <c r="F164" s="1"/>
      <c r="G164" s="29" t="s">
        <v>4</v>
      </c>
      <c r="H164" s="4">
        <f t="shared" si="10"/>
        <v>1</v>
      </c>
      <c r="I164" s="4" t="str">
        <f>VLOOKUP(B164,'BAT Grundtabelle'!B:T,19,0)</f>
        <v>ja</v>
      </c>
      <c r="J164" s="4" t="str">
        <f t="shared" si="11"/>
        <v>10149</v>
      </c>
      <c r="K164" s="4" t="str">
        <f t="shared" si="12"/>
        <v>Ballettschule</v>
      </c>
      <c r="L164" s="4">
        <f t="shared" si="13"/>
        <v>1.57</v>
      </c>
      <c r="M164" s="104">
        <f t="shared" si="14"/>
        <v>255.04</v>
      </c>
      <c r="N164" s="4"/>
      <c r="O164" s="4" t="str">
        <f>VLOOKUP(B164,'BAT Grundtabelle'!B:V,21,0)</f>
        <v>Sport</v>
      </c>
    </row>
    <row r="165" spans="1:15" ht="12.75" customHeight="1" x14ac:dyDescent="0.35">
      <c r="A165" s="29" t="s">
        <v>1</v>
      </c>
      <c r="B165" s="1" t="s">
        <v>0</v>
      </c>
      <c r="C165" s="85" t="s">
        <v>2</v>
      </c>
      <c r="D165" s="116" t="s">
        <v>4547</v>
      </c>
      <c r="E165" s="116" t="s">
        <v>4547</v>
      </c>
      <c r="F165" s="1" t="s">
        <v>4468</v>
      </c>
      <c r="G165" s="29" t="s">
        <v>4</v>
      </c>
      <c r="H165" s="4">
        <f t="shared" si="10"/>
        <v>1</v>
      </c>
      <c r="I165" s="4" t="str">
        <f>VLOOKUP(B165,'BAT Grundtabelle'!B:T,19,0)</f>
        <v>ja</v>
      </c>
      <c r="J165" s="4" t="str">
        <f t="shared" si="11"/>
        <v/>
      </c>
      <c r="K165" s="4" t="str">
        <f t="shared" si="12"/>
        <v/>
      </c>
      <c r="L165" s="4" t="str">
        <f t="shared" si="13"/>
        <v/>
      </c>
      <c r="M165" s="104" t="str">
        <f t="shared" si="14"/>
        <v/>
      </c>
      <c r="N165" s="4"/>
      <c r="O165" s="4" t="str">
        <f>VLOOKUP(B165,'BAT Grundtabelle'!B:V,21,0)</f>
        <v>Heilwesen</v>
      </c>
    </row>
    <row r="166" spans="1:15" ht="12.75" customHeight="1" x14ac:dyDescent="0.35">
      <c r="A166" s="29" t="s">
        <v>2562</v>
      </c>
      <c r="B166" s="1" t="s">
        <v>1667</v>
      </c>
      <c r="C166" s="85" t="s">
        <v>2</v>
      </c>
      <c r="D166" s="116" t="s">
        <v>4547</v>
      </c>
      <c r="E166" s="116" t="s">
        <v>4547</v>
      </c>
      <c r="F166" s="1" t="s">
        <v>2412</v>
      </c>
      <c r="G166" s="29" t="s">
        <v>4438</v>
      </c>
      <c r="H166" s="4">
        <f t="shared" si="10"/>
        <v>1</v>
      </c>
      <c r="I166" s="4" t="str">
        <f>VLOOKUP(B166,'BAT Grundtabelle'!B:T,19,0)</f>
        <v>ja</v>
      </c>
      <c r="J166" s="4" t="str">
        <f t="shared" si="11"/>
        <v/>
      </c>
      <c r="K166" s="4" t="str">
        <f t="shared" si="12"/>
        <v/>
      </c>
      <c r="L166" s="4" t="str">
        <f t="shared" si="13"/>
        <v/>
      </c>
      <c r="M166" s="104" t="str">
        <f t="shared" si="14"/>
        <v/>
      </c>
      <c r="N166" s="4"/>
      <c r="O166" s="4" t="str">
        <f>VLOOKUP(B166,'BAT Grundtabelle'!B:V,21,0)</f>
        <v>Finanzen</v>
      </c>
    </row>
    <row r="167" spans="1:15" ht="12.75" customHeight="1" x14ac:dyDescent="0.35">
      <c r="A167" s="29" t="s">
        <v>2563</v>
      </c>
      <c r="B167" s="1" t="s">
        <v>1668</v>
      </c>
      <c r="C167" s="85" t="s">
        <v>2</v>
      </c>
      <c r="D167" s="116" t="s">
        <v>4547</v>
      </c>
      <c r="E167" s="116" t="s">
        <v>4547</v>
      </c>
      <c r="F167" s="1" t="s">
        <v>2412</v>
      </c>
      <c r="G167" s="29">
        <v>1195</v>
      </c>
      <c r="H167" s="4">
        <f t="shared" si="10"/>
        <v>1</v>
      </c>
      <c r="I167" s="4" t="str">
        <f>VLOOKUP(B167,'BAT Grundtabelle'!B:T,19,0)</f>
        <v>ja</v>
      </c>
      <c r="J167" s="4" t="str">
        <f t="shared" si="11"/>
        <v/>
      </c>
      <c r="K167" s="4" t="str">
        <f t="shared" si="12"/>
        <v/>
      </c>
      <c r="L167" s="4" t="str">
        <f t="shared" si="13"/>
        <v/>
      </c>
      <c r="M167" s="104" t="str">
        <f t="shared" si="14"/>
        <v/>
      </c>
      <c r="N167" s="4"/>
      <c r="O167" s="4" t="str">
        <f>VLOOKUP(B167,'BAT Grundtabelle'!B:V,21,0)</f>
        <v>Finanzen</v>
      </c>
    </row>
    <row r="168" spans="1:15" ht="12.75" customHeight="1" x14ac:dyDescent="0.35">
      <c r="A168" s="29" t="s">
        <v>2564</v>
      </c>
      <c r="B168" s="1" t="s">
        <v>748</v>
      </c>
      <c r="C168" s="85" t="s">
        <v>3</v>
      </c>
      <c r="D168" s="116">
        <v>4.16</v>
      </c>
      <c r="E168" s="116">
        <v>535</v>
      </c>
      <c r="F168" s="1" t="s">
        <v>2412</v>
      </c>
      <c r="G168" s="29">
        <v>1195</v>
      </c>
      <c r="H168" s="4">
        <f t="shared" si="10"/>
        <v>1</v>
      </c>
      <c r="I168" s="4" t="str">
        <f>VLOOKUP(B168,'BAT Grundtabelle'!B:T,19,0)</f>
        <v>ja</v>
      </c>
      <c r="J168" s="4" t="str">
        <f t="shared" si="11"/>
        <v>10152</v>
      </c>
      <c r="K168" s="4" t="str">
        <f t="shared" si="12"/>
        <v>Bar</v>
      </c>
      <c r="L168" s="4">
        <f t="shared" si="13"/>
        <v>4.16</v>
      </c>
      <c r="M168" s="104">
        <f t="shared" si="14"/>
        <v>535</v>
      </c>
      <c r="N168" s="4"/>
      <c r="O168" s="4" t="str">
        <f>VLOOKUP(B168,'BAT Grundtabelle'!B:V,21,0)</f>
        <v>Hotel- und Gaststättengewerbe</v>
      </c>
    </row>
    <row r="169" spans="1:15" ht="12.75" customHeight="1" x14ac:dyDescent="0.35">
      <c r="A169" s="29" t="s">
        <v>2565</v>
      </c>
      <c r="B169" s="1" t="s">
        <v>1795</v>
      </c>
      <c r="C169" s="85" t="s">
        <v>2</v>
      </c>
      <c r="D169" s="116" t="s">
        <v>4547</v>
      </c>
      <c r="E169" s="116" t="s">
        <v>4547</v>
      </c>
      <c r="F169" s="1" t="s">
        <v>2411</v>
      </c>
      <c r="G169" s="29" t="s">
        <v>59</v>
      </c>
      <c r="H169" s="4">
        <f t="shared" si="10"/>
        <v>1</v>
      </c>
      <c r="I169" s="4" t="str">
        <f>VLOOKUP(B169,'BAT Grundtabelle'!B:T,19,0)</f>
        <v>ja</v>
      </c>
      <c r="J169" s="4" t="str">
        <f t="shared" si="11"/>
        <v/>
      </c>
      <c r="K169" s="4" t="str">
        <f t="shared" si="12"/>
        <v/>
      </c>
      <c r="L169" s="4" t="str">
        <f t="shared" si="13"/>
        <v/>
      </c>
      <c r="M169" s="104" t="str">
        <f t="shared" si="14"/>
        <v/>
      </c>
      <c r="N169" s="4"/>
      <c r="O169" s="4" t="str">
        <f>VLOOKUP(B169,'BAT Grundtabelle'!B:V,21,0)</f>
        <v>Verein</v>
      </c>
    </row>
    <row r="170" spans="1:15" ht="12.75" customHeight="1" x14ac:dyDescent="0.35">
      <c r="A170" s="29" t="s">
        <v>2566</v>
      </c>
      <c r="B170" s="1" t="s">
        <v>156</v>
      </c>
      <c r="C170" s="85" t="s">
        <v>3</v>
      </c>
      <c r="D170" s="116">
        <v>3.33</v>
      </c>
      <c r="E170" s="116">
        <v>396</v>
      </c>
      <c r="F170" s="1"/>
      <c r="G170" s="29" t="s">
        <v>4</v>
      </c>
      <c r="H170" s="4">
        <f t="shared" si="10"/>
        <v>1</v>
      </c>
      <c r="I170" s="4" t="str">
        <f>VLOOKUP(B170,'BAT Grundtabelle'!B:T,19,0)</f>
        <v>ja</v>
      </c>
      <c r="J170" s="4" t="str">
        <f t="shared" si="11"/>
        <v>10154</v>
      </c>
      <c r="K170" s="4" t="str">
        <f t="shared" si="12"/>
        <v>Bastelbedarfshandel (kein Baumarkt)</v>
      </c>
      <c r="L170" s="4">
        <f t="shared" si="13"/>
        <v>3.33</v>
      </c>
      <c r="M170" s="104">
        <f t="shared" si="14"/>
        <v>396</v>
      </c>
      <c r="N170" s="4"/>
      <c r="O170" s="4" t="str">
        <f>VLOOKUP(B170,'BAT Grundtabelle'!B:V,21,0)</f>
        <v>Handel</v>
      </c>
    </row>
    <row r="171" spans="1:15" ht="12.75" customHeight="1" x14ac:dyDescent="0.35">
      <c r="A171" s="29" t="s">
        <v>2567</v>
      </c>
      <c r="B171" s="1" t="s">
        <v>1032</v>
      </c>
      <c r="C171" s="85" t="s">
        <v>3</v>
      </c>
      <c r="D171" s="116">
        <v>3.33</v>
      </c>
      <c r="E171" s="116">
        <v>1312</v>
      </c>
      <c r="F171" s="1"/>
      <c r="G171" s="29" t="s">
        <v>4</v>
      </c>
      <c r="H171" s="4">
        <f t="shared" si="10"/>
        <v>1</v>
      </c>
      <c r="I171" s="4" t="str">
        <f>VLOOKUP(B171,'BAT Grundtabelle'!B:T,19,0)</f>
        <v>ja</v>
      </c>
      <c r="J171" s="4" t="str">
        <f t="shared" si="11"/>
        <v>10155</v>
      </c>
      <c r="K171" s="4" t="str">
        <f t="shared" si="12"/>
        <v>Bau- und Heimwerkermarkt</v>
      </c>
      <c r="L171" s="4">
        <f t="shared" si="13"/>
        <v>3.33</v>
      </c>
      <c r="M171" s="104">
        <f t="shared" si="14"/>
        <v>1312</v>
      </c>
      <c r="N171" s="4"/>
      <c r="O171" s="4" t="str">
        <f>VLOOKUP(B171,'BAT Grundtabelle'!B:V,21,0)</f>
        <v>Handel</v>
      </c>
    </row>
    <row r="172" spans="1:15" ht="12.75" customHeight="1" x14ac:dyDescent="0.35">
      <c r="A172" s="29" t="s">
        <v>2568</v>
      </c>
      <c r="B172" s="1" t="s">
        <v>1287</v>
      </c>
      <c r="C172" s="85" t="s">
        <v>2</v>
      </c>
      <c r="D172" s="116" t="s">
        <v>4547</v>
      </c>
      <c r="E172" s="116" t="s">
        <v>4547</v>
      </c>
      <c r="F172" s="1"/>
      <c r="G172" s="29" t="s">
        <v>4</v>
      </c>
      <c r="H172" s="4">
        <f t="shared" si="10"/>
        <v>1</v>
      </c>
      <c r="I172" s="4" t="str">
        <f>VLOOKUP(B172,'BAT Grundtabelle'!B:T,19,0)</f>
        <v>ja</v>
      </c>
      <c r="J172" s="4" t="str">
        <f t="shared" si="11"/>
        <v/>
      </c>
      <c r="K172" s="4" t="str">
        <f t="shared" si="12"/>
        <v/>
      </c>
      <c r="L172" s="4" t="str">
        <f t="shared" si="13"/>
        <v/>
      </c>
      <c r="M172" s="104" t="str">
        <f t="shared" si="14"/>
        <v/>
      </c>
      <c r="N172" s="4"/>
      <c r="O172" s="4" t="str">
        <f>VLOOKUP(B172,'BAT Grundtabelle'!B:V,21,0)</f>
        <v>Produktion</v>
      </c>
    </row>
    <row r="173" spans="1:15" ht="12.75" customHeight="1" x14ac:dyDescent="0.35">
      <c r="A173" s="29" t="s">
        <v>2569</v>
      </c>
      <c r="B173" s="1" t="s">
        <v>1431</v>
      </c>
      <c r="C173" s="85" t="s">
        <v>2</v>
      </c>
      <c r="D173" s="116" t="s">
        <v>4547</v>
      </c>
      <c r="E173" s="116" t="s">
        <v>4547</v>
      </c>
      <c r="F173" s="1"/>
      <c r="G173" s="29" t="s">
        <v>4</v>
      </c>
      <c r="H173" s="4">
        <f t="shared" si="10"/>
        <v>1</v>
      </c>
      <c r="I173" s="4" t="str">
        <f>VLOOKUP(B173,'BAT Grundtabelle'!B:T,19,0)</f>
        <v>ja</v>
      </c>
      <c r="J173" s="4" t="str">
        <f t="shared" si="11"/>
        <v/>
      </c>
      <c r="K173" s="4" t="str">
        <f t="shared" si="12"/>
        <v/>
      </c>
      <c r="L173" s="4" t="str">
        <f t="shared" si="13"/>
        <v/>
      </c>
      <c r="M173" s="104" t="str">
        <f t="shared" si="14"/>
        <v/>
      </c>
      <c r="N173" s="4"/>
      <c r="O173" s="4" t="str">
        <f>VLOOKUP(B173,'BAT Grundtabelle'!B:V,21,0)</f>
        <v>Bau-Gewerbe</v>
      </c>
    </row>
    <row r="174" spans="1:15" ht="12.75" customHeight="1" x14ac:dyDescent="0.35">
      <c r="A174" s="29" t="s">
        <v>2570</v>
      </c>
      <c r="B174" s="1" t="s">
        <v>1432</v>
      </c>
      <c r="C174" s="85" t="s">
        <v>2</v>
      </c>
      <c r="D174" s="116" t="s">
        <v>4547</v>
      </c>
      <c r="E174" s="116" t="s">
        <v>4547</v>
      </c>
      <c r="F174" s="1"/>
      <c r="G174" s="29">
        <v>1197</v>
      </c>
      <c r="H174" s="4">
        <f t="shared" si="10"/>
        <v>1</v>
      </c>
      <c r="I174" s="4" t="str">
        <f>VLOOKUP(B174,'BAT Grundtabelle'!B:T,19,0)</f>
        <v>ja</v>
      </c>
      <c r="J174" s="4" t="str">
        <f t="shared" si="11"/>
        <v/>
      </c>
      <c r="K174" s="4" t="str">
        <f t="shared" si="12"/>
        <v/>
      </c>
      <c r="L174" s="4" t="str">
        <f t="shared" si="13"/>
        <v/>
      </c>
      <c r="M174" s="104" t="str">
        <f t="shared" si="14"/>
        <v/>
      </c>
      <c r="N174" s="4"/>
      <c r="O174" s="4" t="str">
        <f>VLOOKUP(B174,'BAT Grundtabelle'!B:V,21,0)</f>
        <v>Bau-Gewerbe</v>
      </c>
    </row>
    <row r="175" spans="1:15" ht="12.75" customHeight="1" x14ac:dyDescent="0.35">
      <c r="A175" s="29" t="s">
        <v>2571</v>
      </c>
      <c r="B175" s="1" t="s">
        <v>1905</v>
      </c>
      <c r="C175" s="85" t="s">
        <v>2</v>
      </c>
      <c r="D175" s="116" t="s">
        <v>4547</v>
      </c>
      <c r="E175" s="116" t="s">
        <v>4547</v>
      </c>
      <c r="F175" s="1"/>
      <c r="G175" s="29" t="s">
        <v>4</v>
      </c>
      <c r="H175" s="4">
        <f t="shared" si="10"/>
        <v>1</v>
      </c>
      <c r="I175" s="4" t="str">
        <f>VLOOKUP(B175,'BAT Grundtabelle'!B:T,19,0)</f>
        <v>ja</v>
      </c>
      <c r="J175" s="4" t="str">
        <f t="shared" si="11"/>
        <v/>
      </c>
      <c r="K175" s="4" t="str">
        <f t="shared" si="12"/>
        <v/>
      </c>
      <c r="L175" s="4" t="str">
        <f t="shared" si="13"/>
        <v/>
      </c>
      <c r="M175" s="104" t="str">
        <f t="shared" si="14"/>
        <v/>
      </c>
      <c r="N175" s="4"/>
      <c r="O175" s="4" t="str">
        <f>VLOOKUP(B175,'BAT Grundtabelle'!B:V,21,0)</f>
        <v>Produktion</v>
      </c>
    </row>
    <row r="176" spans="1:15" ht="12.75" customHeight="1" x14ac:dyDescent="0.35">
      <c r="A176" s="29" t="s">
        <v>2572</v>
      </c>
      <c r="B176" s="1" t="s">
        <v>1910</v>
      </c>
      <c r="C176" s="85" t="s">
        <v>2</v>
      </c>
      <c r="D176" s="116" t="s">
        <v>4547</v>
      </c>
      <c r="E176" s="116" t="s">
        <v>4547</v>
      </c>
      <c r="F176" s="1"/>
      <c r="G176" s="29" t="s">
        <v>4</v>
      </c>
      <c r="H176" s="4">
        <f t="shared" si="10"/>
        <v>1</v>
      </c>
      <c r="I176" s="4" t="str">
        <f>VLOOKUP(B176,'BAT Grundtabelle'!B:T,19,0)</f>
        <v>ja</v>
      </c>
      <c r="J176" s="4" t="str">
        <f t="shared" si="11"/>
        <v/>
      </c>
      <c r="K176" s="4" t="str">
        <f t="shared" si="12"/>
        <v/>
      </c>
      <c r="L176" s="4" t="str">
        <f t="shared" si="13"/>
        <v/>
      </c>
      <c r="M176" s="104" t="str">
        <f t="shared" si="14"/>
        <v/>
      </c>
      <c r="N176" s="4"/>
      <c r="O176" s="4" t="str">
        <f>VLOOKUP(B176,'BAT Grundtabelle'!B:V,21,0)</f>
        <v>Dienstleistung</v>
      </c>
    </row>
    <row r="177" spans="1:15" ht="12.75" customHeight="1" x14ac:dyDescent="0.35">
      <c r="A177" s="29" t="s">
        <v>2573</v>
      </c>
      <c r="B177" s="1" t="s">
        <v>142</v>
      </c>
      <c r="C177" s="85" t="s">
        <v>2</v>
      </c>
      <c r="D177" s="116" t="s">
        <v>4547</v>
      </c>
      <c r="E177" s="116" t="s">
        <v>4547</v>
      </c>
      <c r="F177" s="1"/>
      <c r="G177" s="29" t="s">
        <v>4</v>
      </c>
      <c r="H177" s="4">
        <f t="shared" si="10"/>
        <v>1</v>
      </c>
      <c r="I177" s="4" t="str">
        <f>VLOOKUP(B177,'BAT Grundtabelle'!B:T,19,0)</f>
        <v>ja</v>
      </c>
      <c r="J177" s="4" t="str">
        <f t="shared" si="11"/>
        <v/>
      </c>
      <c r="K177" s="4" t="str">
        <f t="shared" si="12"/>
        <v/>
      </c>
      <c r="L177" s="4" t="str">
        <f t="shared" si="13"/>
        <v/>
      </c>
      <c r="M177" s="104" t="str">
        <f t="shared" si="14"/>
        <v/>
      </c>
      <c r="N177" s="4"/>
      <c r="O177" s="4" t="str">
        <f>VLOOKUP(B177,'BAT Grundtabelle'!B:V,21,0)</f>
        <v>Landwirtschaft</v>
      </c>
    </row>
    <row r="178" spans="1:15" ht="12.75" customHeight="1" x14ac:dyDescent="0.35">
      <c r="A178" s="29" t="s">
        <v>2574</v>
      </c>
      <c r="B178" s="1" t="s">
        <v>318</v>
      </c>
      <c r="C178" s="85" t="s">
        <v>2</v>
      </c>
      <c r="D178" s="116" t="s">
        <v>4547</v>
      </c>
      <c r="E178" s="116" t="s">
        <v>4547</v>
      </c>
      <c r="F178" s="1" t="s">
        <v>2412</v>
      </c>
      <c r="G178" s="29"/>
      <c r="H178" s="4">
        <f t="shared" si="10"/>
        <v>1</v>
      </c>
      <c r="I178" s="4" t="str">
        <f>VLOOKUP(B178,'BAT Grundtabelle'!B:T,19,0)</f>
        <v>ja</v>
      </c>
      <c r="J178" s="4" t="str">
        <f t="shared" si="11"/>
        <v/>
      </c>
      <c r="K178" s="4" t="str">
        <f t="shared" si="12"/>
        <v/>
      </c>
      <c r="L178" s="4" t="str">
        <f t="shared" si="13"/>
        <v/>
      </c>
      <c r="M178" s="104" t="str">
        <f t="shared" si="14"/>
        <v/>
      </c>
      <c r="N178" s="4"/>
      <c r="O178" s="4" t="str">
        <f>VLOOKUP(B178,'BAT Grundtabelle'!B:V,21,0)</f>
        <v>Verein</v>
      </c>
    </row>
    <row r="179" spans="1:15" ht="12.75" customHeight="1" x14ac:dyDescent="0.35">
      <c r="A179" s="29" t="s">
        <v>2575</v>
      </c>
      <c r="B179" s="1" t="s">
        <v>659</v>
      </c>
      <c r="C179" s="85" t="s">
        <v>2</v>
      </c>
      <c r="D179" s="116" t="s">
        <v>4547</v>
      </c>
      <c r="E179" s="116" t="s">
        <v>4547</v>
      </c>
      <c r="F179" s="1"/>
      <c r="G179" s="29" t="s">
        <v>4</v>
      </c>
      <c r="H179" s="4">
        <f t="shared" si="10"/>
        <v>1</v>
      </c>
      <c r="I179" s="4" t="str">
        <f>VLOOKUP(B179,'BAT Grundtabelle'!B:T,19,0)</f>
        <v>ja</v>
      </c>
      <c r="J179" s="4" t="str">
        <f t="shared" si="11"/>
        <v/>
      </c>
      <c r="K179" s="4" t="str">
        <f t="shared" si="12"/>
        <v/>
      </c>
      <c r="L179" s="4" t="str">
        <f t="shared" si="13"/>
        <v/>
      </c>
      <c r="M179" s="104" t="str">
        <f t="shared" si="14"/>
        <v/>
      </c>
      <c r="N179" s="4"/>
      <c r="O179" s="4" t="str">
        <f>VLOOKUP(B179,'BAT Grundtabelle'!B:V,21,0)</f>
        <v>Reparatur</v>
      </c>
    </row>
    <row r="180" spans="1:15" ht="12.75" customHeight="1" x14ac:dyDescent="0.35">
      <c r="A180" s="29" t="s">
        <v>2576</v>
      </c>
      <c r="B180" s="1" t="s">
        <v>1005</v>
      </c>
      <c r="C180" s="85" t="s">
        <v>3</v>
      </c>
      <c r="D180" s="116">
        <v>9.5</v>
      </c>
      <c r="E180" s="116">
        <v>575</v>
      </c>
      <c r="F180" s="1"/>
      <c r="G180" s="29" t="s">
        <v>4</v>
      </c>
      <c r="H180" s="4">
        <f t="shared" si="10"/>
        <v>1</v>
      </c>
      <c r="I180" s="4" t="str">
        <f>VLOOKUP(B180,'BAT Grundtabelle'!B:T,19,0)</f>
        <v>ja</v>
      </c>
      <c r="J180" s="4" t="str">
        <f t="shared" si="11"/>
        <v>10164</v>
      </c>
      <c r="K180" s="4" t="str">
        <f t="shared" si="12"/>
        <v>Bauglaserei</v>
      </c>
      <c r="L180" s="4">
        <f t="shared" si="13"/>
        <v>9.5</v>
      </c>
      <c r="M180" s="104">
        <f t="shared" si="14"/>
        <v>575</v>
      </c>
      <c r="N180" s="4"/>
      <c r="O180" s="4" t="str">
        <f>VLOOKUP(B180,'BAT Grundtabelle'!B:V,21,0)</f>
        <v>Bau-Gewerbe</v>
      </c>
    </row>
    <row r="181" spans="1:15" ht="12.75" customHeight="1" x14ac:dyDescent="0.35">
      <c r="A181" s="29" t="s">
        <v>2577</v>
      </c>
      <c r="B181" s="1" t="s">
        <v>1433</v>
      </c>
      <c r="C181" s="85" t="s">
        <v>3</v>
      </c>
      <c r="D181" s="116">
        <v>9.5</v>
      </c>
      <c r="E181" s="116">
        <v>575</v>
      </c>
      <c r="F181" s="1"/>
      <c r="G181" s="29" t="s">
        <v>4</v>
      </c>
      <c r="H181" s="4">
        <f t="shared" si="10"/>
        <v>1</v>
      </c>
      <c r="I181" s="4" t="str">
        <f>VLOOKUP(B181,'BAT Grundtabelle'!B:T,19,0)</f>
        <v>ja</v>
      </c>
      <c r="J181" s="4" t="str">
        <f t="shared" si="11"/>
        <v>10165</v>
      </c>
      <c r="K181" s="4" t="str">
        <f t="shared" si="12"/>
        <v>Bauhandwerker (Sonstige)</v>
      </c>
      <c r="L181" s="4">
        <f t="shared" si="13"/>
        <v>9.5</v>
      </c>
      <c r="M181" s="104">
        <f t="shared" si="14"/>
        <v>575</v>
      </c>
      <c r="N181" s="4"/>
      <c r="O181" s="4" t="str">
        <f>VLOOKUP(B181,'BAT Grundtabelle'!B:V,21,0)</f>
        <v>Bau-Gewerbe</v>
      </c>
    </row>
    <row r="182" spans="1:15" ht="12.75" customHeight="1" x14ac:dyDescent="0.35">
      <c r="A182" s="29" t="s">
        <v>39</v>
      </c>
      <c r="B182" s="1" t="s">
        <v>38</v>
      </c>
      <c r="C182" s="85" t="s">
        <v>2</v>
      </c>
      <c r="D182" s="116" t="s">
        <v>4547</v>
      </c>
      <c r="E182" s="116" t="s">
        <v>4547</v>
      </c>
      <c r="F182" s="1"/>
      <c r="G182" s="29">
        <v>1197</v>
      </c>
      <c r="H182" s="4">
        <f t="shared" si="10"/>
        <v>1</v>
      </c>
      <c r="I182" s="4" t="str">
        <f>VLOOKUP(B182,'BAT Grundtabelle'!B:T,19,0)</f>
        <v>ja</v>
      </c>
      <c r="J182" s="4" t="str">
        <f t="shared" si="11"/>
        <v/>
      </c>
      <c r="K182" s="4" t="str">
        <f t="shared" si="12"/>
        <v/>
      </c>
      <c r="L182" s="4" t="str">
        <f t="shared" si="13"/>
        <v/>
      </c>
      <c r="M182" s="104" t="str">
        <f t="shared" si="14"/>
        <v/>
      </c>
      <c r="N182" s="4"/>
      <c r="O182" s="4" t="str">
        <f>VLOOKUP(B182,'BAT Grundtabelle'!B:V,21,0)</f>
        <v>Bau-Gewerbe</v>
      </c>
    </row>
    <row r="183" spans="1:15" ht="12.75" customHeight="1" x14ac:dyDescent="0.35">
      <c r="A183" s="29" t="s">
        <v>2578</v>
      </c>
      <c r="B183" s="1" t="s">
        <v>1434</v>
      </c>
      <c r="C183" s="85" t="s">
        <v>2</v>
      </c>
      <c r="D183" s="116" t="s">
        <v>4547</v>
      </c>
      <c r="E183" s="116" t="s">
        <v>4547</v>
      </c>
      <c r="F183" s="1"/>
      <c r="G183" s="29" t="s">
        <v>4</v>
      </c>
      <c r="H183" s="4">
        <f t="shared" si="10"/>
        <v>1</v>
      </c>
      <c r="I183" s="4" t="str">
        <f>VLOOKUP(B183,'BAT Grundtabelle'!B:T,19,0)</f>
        <v>ja</v>
      </c>
      <c r="J183" s="4" t="str">
        <f t="shared" si="11"/>
        <v/>
      </c>
      <c r="K183" s="4" t="str">
        <f t="shared" si="12"/>
        <v/>
      </c>
      <c r="L183" s="4" t="str">
        <f t="shared" si="13"/>
        <v/>
      </c>
      <c r="M183" s="104" t="str">
        <f t="shared" si="14"/>
        <v/>
      </c>
      <c r="N183" s="4"/>
      <c r="O183" s="4" t="str">
        <f>VLOOKUP(B183,'BAT Grundtabelle'!B:V,21,0)</f>
        <v>Bau-Gewerbe</v>
      </c>
    </row>
    <row r="184" spans="1:15" ht="12.75" customHeight="1" x14ac:dyDescent="0.35">
      <c r="A184" s="29" t="s">
        <v>2579</v>
      </c>
      <c r="B184" s="1" t="s">
        <v>1015</v>
      </c>
      <c r="C184" s="85" t="s">
        <v>2</v>
      </c>
      <c r="D184" s="116" t="s">
        <v>4547</v>
      </c>
      <c r="E184" s="116" t="s">
        <v>4547</v>
      </c>
      <c r="F184" s="1"/>
      <c r="G184" s="29" t="s">
        <v>4</v>
      </c>
      <c r="H184" s="4">
        <f t="shared" si="10"/>
        <v>1</v>
      </c>
      <c r="I184" s="4" t="str">
        <f>VLOOKUP(B184,'BAT Grundtabelle'!B:T,19,0)</f>
        <v>ja</v>
      </c>
      <c r="J184" s="4" t="str">
        <f t="shared" si="11"/>
        <v/>
      </c>
      <c r="K184" s="4" t="str">
        <f t="shared" si="12"/>
        <v/>
      </c>
      <c r="L184" s="4" t="str">
        <f t="shared" si="13"/>
        <v/>
      </c>
      <c r="M184" s="104" t="str">
        <f t="shared" si="14"/>
        <v/>
      </c>
      <c r="N184" s="4"/>
      <c r="O184" s="4" t="str">
        <f>VLOOKUP(B184,'BAT Grundtabelle'!B:V,21,0)</f>
        <v>Bau-Gewerbe</v>
      </c>
    </row>
    <row r="185" spans="1:15" ht="12.75" customHeight="1" x14ac:dyDescent="0.35">
      <c r="A185" s="29" t="s">
        <v>2580</v>
      </c>
      <c r="B185" s="1" t="s">
        <v>1911</v>
      </c>
      <c r="C185" s="85" t="s">
        <v>3</v>
      </c>
      <c r="D185" s="116">
        <v>9.5</v>
      </c>
      <c r="E185" s="116">
        <v>575</v>
      </c>
      <c r="F185" s="1"/>
      <c r="G185" s="29" t="s">
        <v>4</v>
      </c>
      <c r="H185" s="4">
        <f t="shared" si="10"/>
        <v>1</v>
      </c>
      <c r="I185" s="4" t="str">
        <f>VLOOKUP(B185,'BAT Grundtabelle'!B:T,19,0)</f>
        <v>ja</v>
      </c>
      <c r="J185" s="4" t="str">
        <f t="shared" si="11"/>
        <v>10168</v>
      </c>
      <c r="K185" s="4" t="str">
        <f t="shared" si="12"/>
        <v>Bauklempnerei</v>
      </c>
      <c r="L185" s="4">
        <f t="shared" si="13"/>
        <v>9.5</v>
      </c>
      <c r="M185" s="104">
        <f t="shared" si="14"/>
        <v>575</v>
      </c>
      <c r="N185" s="4"/>
      <c r="O185" s="4" t="str">
        <f>VLOOKUP(B185,'BAT Grundtabelle'!B:V,21,0)</f>
        <v>Bau-Gewerbe</v>
      </c>
    </row>
    <row r="186" spans="1:15" ht="12.75" customHeight="1" x14ac:dyDescent="0.35">
      <c r="A186" s="29" t="s">
        <v>2581</v>
      </c>
      <c r="B186" s="1" t="s">
        <v>660</v>
      </c>
      <c r="C186" s="85" t="s">
        <v>2</v>
      </c>
      <c r="D186" s="116" t="s">
        <v>4547</v>
      </c>
      <c r="E186" s="116" t="s">
        <v>4547</v>
      </c>
      <c r="F186" s="1"/>
      <c r="G186" s="29" t="s">
        <v>4</v>
      </c>
      <c r="H186" s="4">
        <f t="shared" si="10"/>
        <v>1</v>
      </c>
      <c r="I186" s="4" t="str">
        <f>VLOOKUP(B186,'BAT Grundtabelle'!B:T,19,0)</f>
        <v>ja</v>
      </c>
      <c r="J186" s="4" t="str">
        <f t="shared" si="11"/>
        <v/>
      </c>
      <c r="K186" s="4" t="str">
        <f t="shared" si="12"/>
        <v/>
      </c>
      <c r="L186" s="4" t="str">
        <f t="shared" si="13"/>
        <v/>
      </c>
      <c r="M186" s="104" t="str">
        <f t="shared" si="14"/>
        <v/>
      </c>
      <c r="N186" s="4"/>
      <c r="O186" s="4" t="str">
        <f>VLOOKUP(B186,'BAT Grundtabelle'!B:V,21,0)</f>
        <v>Reparatur</v>
      </c>
    </row>
    <row r="187" spans="1:15" ht="12.75" customHeight="1" x14ac:dyDescent="0.35">
      <c r="A187" s="29" t="s">
        <v>2582</v>
      </c>
      <c r="B187" s="1" t="s">
        <v>1163</v>
      </c>
      <c r="C187" s="85" t="s">
        <v>2</v>
      </c>
      <c r="D187" s="116" t="s">
        <v>4547</v>
      </c>
      <c r="E187" s="116" t="s">
        <v>4547</v>
      </c>
      <c r="F187" s="1"/>
      <c r="G187" s="29" t="s">
        <v>4</v>
      </c>
      <c r="H187" s="4">
        <f t="shared" si="10"/>
        <v>1</v>
      </c>
      <c r="I187" s="4" t="str">
        <f>VLOOKUP(B187,'BAT Grundtabelle'!B:T,19,0)</f>
        <v>ja</v>
      </c>
      <c r="J187" s="4" t="str">
        <f t="shared" si="11"/>
        <v/>
      </c>
      <c r="K187" s="4" t="str">
        <f t="shared" si="12"/>
        <v/>
      </c>
      <c r="L187" s="4" t="str">
        <f t="shared" si="13"/>
        <v/>
      </c>
      <c r="M187" s="104" t="str">
        <f t="shared" si="14"/>
        <v/>
      </c>
      <c r="N187" s="4"/>
      <c r="O187" s="4" t="str">
        <f>VLOOKUP(B187,'BAT Grundtabelle'!B:V,21,0)</f>
        <v>Produktion</v>
      </c>
    </row>
    <row r="188" spans="1:15" ht="12.75" customHeight="1" x14ac:dyDescent="0.35">
      <c r="A188" s="29" t="s">
        <v>2583</v>
      </c>
      <c r="B188" s="1" t="s">
        <v>661</v>
      </c>
      <c r="C188" s="85" t="s">
        <v>2</v>
      </c>
      <c r="D188" s="116" t="s">
        <v>4547</v>
      </c>
      <c r="E188" s="116" t="s">
        <v>4547</v>
      </c>
      <c r="F188" s="1"/>
      <c r="G188" s="29" t="s">
        <v>4</v>
      </c>
      <c r="H188" s="4">
        <f t="shared" si="10"/>
        <v>1</v>
      </c>
      <c r="I188" s="4" t="str">
        <f>VLOOKUP(B188,'BAT Grundtabelle'!B:T,19,0)</f>
        <v>ja</v>
      </c>
      <c r="J188" s="4" t="str">
        <f t="shared" si="11"/>
        <v/>
      </c>
      <c r="K188" s="4" t="str">
        <f t="shared" si="12"/>
        <v/>
      </c>
      <c r="L188" s="4" t="str">
        <f t="shared" si="13"/>
        <v/>
      </c>
      <c r="M188" s="104" t="str">
        <f t="shared" si="14"/>
        <v/>
      </c>
      <c r="N188" s="4"/>
      <c r="O188" s="4" t="str">
        <f>VLOOKUP(B188,'BAT Grundtabelle'!B:V,21,0)</f>
        <v>Reparatur</v>
      </c>
    </row>
    <row r="189" spans="1:15" ht="12.75" customHeight="1" x14ac:dyDescent="0.35">
      <c r="A189" s="29" t="s">
        <v>2584</v>
      </c>
      <c r="B189" s="1" t="s">
        <v>157</v>
      </c>
      <c r="C189" s="85" t="s">
        <v>2</v>
      </c>
      <c r="D189" s="116" t="s">
        <v>4547</v>
      </c>
      <c r="E189" s="116" t="s">
        <v>4547</v>
      </c>
      <c r="F189" s="1"/>
      <c r="G189" s="29" t="s">
        <v>4</v>
      </c>
      <c r="H189" s="4">
        <f t="shared" si="10"/>
        <v>1</v>
      </c>
      <c r="I189" s="4" t="str">
        <f>VLOOKUP(B189,'BAT Grundtabelle'!B:T,19,0)</f>
        <v>ja</v>
      </c>
      <c r="J189" s="4" t="str">
        <f t="shared" si="11"/>
        <v/>
      </c>
      <c r="K189" s="4" t="str">
        <f t="shared" si="12"/>
        <v/>
      </c>
      <c r="L189" s="4" t="str">
        <f t="shared" si="13"/>
        <v/>
      </c>
      <c r="M189" s="104" t="str">
        <f t="shared" si="14"/>
        <v/>
      </c>
      <c r="N189" s="4"/>
      <c r="O189" s="4" t="str">
        <f>VLOOKUP(B189,'BAT Grundtabelle'!B:V,21,0)</f>
        <v>Dienstleistung</v>
      </c>
    </row>
    <row r="190" spans="1:15" ht="12.75" customHeight="1" x14ac:dyDescent="0.35">
      <c r="A190" s="29" t="s">
        <v>2585</v>
      </c>
      <c r="B190" s="1" t="s">
        <v>621</v>
      </c>
      <c r="C190" s="85" t="s">
        <v>3</v>
      </c>
      <c r="D190" s="116">
        <v>3.33</v>
      </c>
      <c r="E190" s="116">
        <v>1312</v>
      </c>
      <c r="F190" s="1"/>
      <c r="G190" s="29" t="s">
        <v>4</v>
      </c>
      <c r="H190" s="4">
        <f t="shared" si="10"/>
        <v>1</v>
      </c>
      <c r="I190" s="4" t="str">
        <f>VLOOKUP(B190,'BAT Grundtabelle'!B:T,19,0)</f>
        <v>ja</v>
      </c>
      <c r="J190" s="4" t="str">
        <f t="shared" si="11"/>
        <v>10173</v>
      </c>
      <c r="K190" s="4" t="str">
        <f t="shared" si="12"/>
        <v>Baumaterialienhandel</v>
      </c>
      <c r="L190" s="4">
        <f t="shared" si="13"/>
        <v>3.33</v>
      </c>
      <c r="M190" s="104">
        <f t="shared" si="14"/>
        <v>1312</v>
      </c>
      <c r="N190" s="4"/>
      <c r="O190" s="4" t="str">
        <f>VLOOKUP(B190,'BAT Grundtabelle'!B:V,21,0)</f>
        <v>Handel</v>
      </c>
    </row>
    <row r="191" spans="1:15" ht="12.75" customHeight="1" x14ac:dyDescent="0.35">
      <c r="A191" s="29" t="s">
        <v>2586</v>
      </c>
      <c r="B191" s="1" t="s">
        <v>347</v>
      </c>
      <c r="C191" s="85" t="s">
        <v>2</v>
      </c>
      <c r="D191" s="116" t="s">
        <v>4547</v>
      </c>
      <c r="E191" s="116" t="s">
        <v>4547</v>
      </c>
      <c r="F191" s="1"/>
      <c r="G191" s="29" t="s">
        <v>4</v>
      </c>
      <c r="H191" s="4">
        <f t="shared" si="10"/>
        <v>1</v>
      </c>
      <c r="I191" s="4" t="str">
        <f>VLOOKUP(B191,'BAT Grundtabelle'!B:T,19,0)</f>
        <v>ja</v>
      </c>
      <c r="J191" s="4" t="str">
        <f t="shared" si="11"/>
        <v/>
      </c>
      <c r="K191" s="4" t="str">
        <f t="shared" si="12"/>
        <v/>
      </c>
      <c r="L191" s="4" t="str">
        <f t="shared" si="13"/>
        <v/>
      </c>
      <c r="M191" s="104" t="str">
        <f t="shared" si="14"/>
        <v/>
      </c>
      <c r="N191" s="4"/>
      <c r="O191" s="4" t="str">
        <f>VLOOKUP(B191,'BAT Grundtabelle'!B:V,21,0)</f>
        <v>Landwirtschaft</v>
      </c>
    </row>
    <row r="192" spans="1:15" ht="12.75" customHeight="1" x14ac:dyDescent="0.35">
      <c r="A192" s="29" t="s">
        <v>2587</v>
      </c>
      <c r="B192" s="1" t="s">
        <v>1748</v>
      </c>
      <c r="C192" s="85" t="s">
        <v>2</v>
      </c>
      <c r="D192" s="116" t="s">
        <v>4547</v>
      </c>
      <c r="E192" s="116" t="s">
        <v>4547</v>
      </c>
      <c r="F192" s="1"/>
      <c r="G192" s="29" t="s">
        <v>4</v>
      </c>
      <c r="H192" s="4">
        <f t="shared" si="10"/>
        <v>1</v>
      </c>
      <c r="I192" s="4" t="str">
        <f>VLOOKUP(B192,'BAT Grundtabelle'!B:T,19,0)</f>
        <v>ja</v>
      </c>
      <c r="J192" s="4" t="str">
        <f t="shared" si="11"/>
        <v/>
      </c>
      <c r="K192" s="4" t="str">
        <f t="shared" si="12"/>
        <v/>
      </c>
      <c r="L192" s="4" t="str">
        <f t="shared" si="13"/>
        <v/>
      </c>
      <c r="M192" s="104" t="str">
        <f t="shared" si="14"/>
        <v/>
      </c>
      <c r="N192" s="4"/>
      <c r="O192" s="4" t="str">
        <f>VLOOKUP(B192,'BAT Grundtabelle'!B:V,21,0)</f>
        <v>Landwirtschaft</v>
      </c>
    </row>
    <row r="193" spans="1:15" ht="12.75" customHeight="1" x14ac:dyDescent="0.35">
      <c r="A193" s="29" t="s">
        <v>1750</v>
      </c>
      <c r="B193" s="1" t="s">
        <v>1749</v>
      </c>
      <c r="C193" s="85" t="s">
        <v>3</v>
      </c>
      <c r="D193" s="116">
        <v>1.2</v>
      </c>
      <c r="E193" s="116">
        <v>221</v>
      </c>
      <c r="F193" s="1"/>
      <c r="G193" s="29" t="s">
        <v>4</v>
      </c>
      <c r="H193" s="4">
        <f t="shared" si="10"/>
        <v>1</v>
      </c>
      <c r="I193" s="4" t="str">
        <f>VLOOKUP(B193,'BAT Grundtabelle'!B:T,19,0)</f>
        <v>ja</v>
      </c>
      <c r="J193" s="4" t="str">
        <f t="shared" si="11"/>
        <v>0303</v>
      </c>
      <c r="K193" s="4" t="str">
        <f t="shared" si="12"/>
        <v>Baumschule</v>
      </c>
      <c r="L193" s="4">
        <f t="shared" si="13"/>
        <v>1.2</v>
      </c>
      <c r="M193" s="104">
        <f t="shared" si="14"/>
        <v>221</v>
      </c>
      <c r="N193" s="4"/>
      <c r="O193" s="4" t="str">
        <f>VLOOKUP(B193,'BAT Grundtabelle'!B:V,21,0)</f>
        <v>Landwirtschaft</v>
      </c>
    </row>
    <row r="194" spans="1:15" ht="12.75" customHeight="1" x14ac:dyDescent="0.35">
      <c r="A194" s="29" t="s">
        <v>41</v>
      </c>
      <c r="B194" s="1" t="s">
        <v>40</v>
      </c>
      <c r="C194" s="85" t="s">
        <v>3</v>
      </c>
      <c r="D194" s="116">
        <v>9.5</v>
      </c>
      <c r="E194" s="116">
        <v>575</v>
      </c>
      <c r="F194" s="1"/>
      <c r="G194" s="29" t="s">
        <v>4</v>
      </c>
      <c r="H194" s="4">
        <f t="shared" si="10"/>
        <v>1</v>
      </c>
      <c r="I194" s="4" t="str">
        <f>VLOOKUP(B194,'BAT Grundtabelle'!B:T,19,0)</f>
        <v>ja</v>
      </c>
      <c r="J194" s="4" t="str">
        <f t="shared" si="11"/>
        <v>1202</v>
      </c>
      <c r="K194" s="4" t="str">
        <f t="shared" si="12"/>
        <v>Baunebengewerbe</v>
      </c>
      <c r="L194" s="4">
        <f t="shared" si="13"/>
        <v>9.5</v>
      </c>
      <c r="M194" s="104">
        <f t="shared" si="14"/>
        <v>575</v>
      </c>
      <c r="N194" s="4"/>
      <c r="O194" s="4" t="str">
        <f>VLOOKUP(B194,'BAT Grundtabelle'!B:V,21,0)</f>
        <v>Bau-Gewerbe</v>
      </c>
    </row>
    <row r="195" spans="1:15" ht="12.75" customHeight="1" x14ac:dyDescent="0.35">
      <c r="A195" s="29" t="s">
        <v>2588</v>
      </c>
      <c r="B195" s="1" t="s">
        <v>857</v>
      </c>
      <c r="C195" s="85" t="s">
        <v>3</v>
      </c>
      <c r="D195" s="116">
        <v>9.5</v>
      </c>
      <c r="E195" s="116">
        <v>575</v>
      </c>
      <c r="F195" s="1"/>
      <c r="G195" s="29" t="s">
        <v>4</v>
      </c>
      <c r="H195" s="4">
        <f t="shared" ref="H195:H258" si="15">COUNTIF(A:A,A195)</f>
        <v>1</v>
      </c>
      <c r="I195" s="4" t="str">
        <f>VLOOKUP(B195,'BAT Grundtabelle'!B:T,19,0)</f>
        <v>ja</v>
      </c>
      <c r="J195" s="4" t="str">
        <f t="shared" ref="J195:J258" si="16">IF(C195="ja",A195,"")</f>
        <v>10176</v>
      </c>
      <c r="K195" s="4" t="str">
        <f t="shared" ref="K195:K258" si="17">IF(C195="ja",B195,"")</f>
        <v>Bauschlosserei</v>
      </c>
      <c r="L195" s="4">
        <f t="shared" ref="L195:L258" si="18">IF(C195="ja",D195,"")</f>
        <v>9.5</v>
      </c>
      <c r="M195" s="104">
        <f t="shared" ref="M195:M258" si="19">IF(C195="ja",E195,"")</f>
        <v>575</v>
      </c>
      <c r="N195" s="4"/>
      <c r="O195" s="4" t="str">
        <f>VLOOKUP(B195,'BAT Grundtabelle'!B:V,21,0)</f>
        <v>Bau-Gewerbe</v>
      </c>
    </row>
    <row r="196" spans="1:15" ht="12.75" customHeight="1" x14ac:dyDescent="0.35">
      <c r="A196" s="29" t="s">
        <v>2589</v>
      </c>
      <c r="B196" s="1" t="s">
        <v>631</v>
      </c>
      <c r="C196" s="85" t="s">
        <v>3</v>
      </c>
      <c r="D196" s="116">
        <v>9.5</v>
      </c>
      <c r="E196" s="116">
        <v>575</v>
      </c>
      <c r="F196" s="1"/>
      <c r="G196" s="29" t="s">
        <v>4</v>
      </c>
      <c r="H196" s="4">
        <f t="shared" si="15"/>
        <v>1</v>
      </c>
      <c r="I196" s="4" t="str">
        <f>VLOOKUP(B196,'BAT Grundtabelle'!B:T,19,0)</f>
        <v>ja</v>
      </c>
      <c r="J196" s="4" t="str">
        <f t="shared" si="16"/>
        <v>10177</v>
      </c>
      <c r="K196" s="4" t="str">
        <f t="shared" si="17"/>
        <v>Bauschreinerei</v>
      </c>
      <c r="L196" s="4">
        <f t="shared" si="18"/>
        <v>9.5</v>
      </c>
      <c r="M196" s="104">
        <f t="shared" si="19"/>
        <v>575</v>
      </c>
      <c r="N196" s="4"/>
      <c r="O196" s="4" t="str">
        <f>VLOOKUP(B196,'BAT Grundtabelle'!B:V,21,0)</f>
        <v>Bau-Gewerbe</v>
      </c>
    </row>
    <row r="197" spans="1:15" ht="12.75" customHeight="1" x14ac:dyDescent="0.35">
      <c r="A197" s="29" t="s">
        <v>2590</v>
      </c>
      <c r="B197" s="1" t="s">
        <v>1682</v>
      </c>
      <c r="C197" s="85" t="s">
        <v>2</v>
      </c>
      <c r="D197" s="116" t="s">
        <v>4547</v>
      </c>
      <c r="E197" s="116" t="s">
        <v>4547</v>
      </c>
      <c r="F197" s="1" t="s">
        <v>2412</v>
      </c>
      <c r="G197" s="29" t="s">
        <v>4438</v>
      </c>
      <c r="H197" s="4">
        <f t="shared" si="15"/>
        <v>1</v>
      </c>
      <c r="I197" s="4" t="str">
        <f>VLOOKUP(B197,'BAT Grundtabelle'!B:T,19,0)</f>
        <v>ja</v>
      </c>
      <c r="J197" s="4" t="str">
        <f t="shared" si="16"/>
        <v/>
      </c>
      <c r="K197" s="4" t="str">
        <f t="shared" si="17"/>
        <v/>
      </c>
      <c r="L197" s="4" t="str">
        <f t="shared" si="18"/>
        <v/>
      </c>
      <c r="M197" s="104" t="str">
        <f t="shared" si="19"/>
        <v/>
      </c>
      <c r="N197" s="4"/>
      <c r="O197" s="4" t="str">
        <f>VLOOKUP(B197,'BAT Grundtabelle'!B:V,21,0)</f>
        <v>Recycling</v>
      </c>
    </row>
    <row r="198" spans="1:15" ht="12.75" customHeight="1" x14ac:dyDescent="0.35">
      <c r="A198" s="29" t="s">
        <v>2591</v>
      </c>
      <c r="B198" s="1" t="s">
        <v>1669</v>
      </c>
      <c r="C198" s="85" t="s">
        <v>2</v>
      </c>
      <c r="D198" s="116" t="s">
        <v>4547</v>
      </c>
      <c r="E198" s="116" t="s">
        <v>4547</v>
      </c>
      <c r="F198" s="1" t="s">
        <v>2412</v>
      </c>
      <c r="G198" s="29">
        <v>1195</v>
      </c>
      <c r="H198" s="4">
        <f t="shared" si="15"/>
        <v>1</v>
      </c>
      <c r="I198" s="4" t="str">
        <f>VLOOKUP(B198,'BAT Grundtabelle'!B:T,19,0)</f>
        <v>ja</v>
      </c>
      <c r="J198" s="4" t="str">
        <f t="shared" si="16"/>
        <v/>
      </c>
      <c r="K198" s="4" t="str">
        <f t="shared" si="17"/>
        <v/>
      </c>
      <c r="L198" s="4" t="str">
        <f t="shared" si="18"/>
        <v/>
      </c>
      <c r="M198" s="104" t="str">
        <f t="shared" si="19"/>
        <v/>
      </c>
      <c r="N198" s="4"/>
      <c r="O198" s="4" t="str">
        <f>VLOOKUP(B198,'BAT Grundtabelle'!B:V,21,0)</f>
        <v>Finanzen</v>
      </c>
    </row>
    <row r="199" spans="1:15" ht="12.75" customHeight="1" x14ac:dyDescent="0.35">
      <c r="A199" s="29" t="s">
        <v>2592</v>
      </c>
      <c r="B199" s="1" t="s">
        <v>1850</v>
      </c>
      <c r="C199" s="85" t="s">
        <v>2</v>
      </c>
      <c r="D199" s="116" t="s">
        <v>4547</v>
      </c>
      <c r="E199" s="116" t="s">
        <v>4547</v>
      </c>
      <c r="F199" s="1"/>
      <c r="G199" s="29" t="s">
        <v>57</v>
      </c>
      <c r="H199" s="4">
        <f t="shared" si="15"/>
        <v>1</v>
      </c>
      <c r="I199" s="4" t="str">
        <f>VLOOKUP(B199,'BAT Grundtabelle'!B:T,19,0)</f>
        <v>ja</v>
      </c>
      <c r="J199" s="4" t="str">
        <f t="shared" si="16"/>
        <v/>
      </c>
      <c r="K199" s="4" t="str">
        <f t="shared" si="17"/>
        <v/>
      </c>
      <c r="L199" s="4" t="str">
        <f t="shared" si="18"/>
        <v/>
      </c>
      <c r="M199" s="104" t="str">
        <f t="shared" si="19"/>
        <v/>
      </c>
      <c r="N199" s="4"/>
      <c r="O199" s="4" t="str">
        <f>VLOOKUP(B199,'BAT Grundtabelle'!B:V,21,0)</f>
        <v>Produktion</v>
      </c>
    </row>
    <row r="200" spans="1:15" ht="12.75" customHeight="1" x14ac:dyDescent="0.35">
      <c r="A200" s="29" t="s">
        <v>2593</v>
      </c>
      <c r="B200" s="1" t="s">
        <v>632</v>
      </c>
      <c r="C200" s="85" t="s">
        <v>3</v>
      </c>
      <c r="D200" s="116">
        <v>9.5</v>
      </c>
      <c r="E200" s="116">
        <v>575</v>
      </c>
      <c r="F200" s="1"/>
      <c r="G200" s="29" t="s">
        <v>4</v>
      </c>
      <c r="H200" s="4">
        <f t="shared" si="15"/>
        <v>1</v>
      </c>
      <c r="I200" s="4" t="str">
        <f>VLOOKUP(B200,'BAT Grundtabelle'!B:T,19,0)</f>
        <v>ja</v>
      </c>
      <c r="J200" s="4" t="str">
        <f t="shared" si="16"/>
        <v>10181</v>
      </c>
      <c r="K200" s="4" t="str">
        <f t="shared" si="17"/>
        <v>Bautischlerei</v>
      </c>
      <c r="L200" s="4">
        <f t="shared" si="18"/>
        <v>9.5</v>
      </c>
      <c r="M200" s="104">
        <f t="shared" si="19"/>
        <v>575</v>
      </c>
      <c r="N200" s="4"/>
      <c r="O200" s="4" t="str">
        <f>VLOOKUP(B200,'BAT Grundtabelle'!B:V,21,0)</f>
        <v>Bau-Gewerbe</v>
      </c>
    </row>
    <row r="201" spans="1:15" ht="12.75" customHeight="1" x14ac:dyDescent="0.35">
      <c r="A201" s="29" t="s">
        <v>2594</v>
      </c>
      <c r="B201" s="1" t="s">
        <v>158</v>
      </c>
      <c r="C201" s="85" t="s">
        <v>2</v>
      </c>
      <c r="D201" s="116" t="s">
        <v>4547</v>
      </c>
      <c r="E201" s="116" t="s">
        <v>4547</v>
      </c>
      <c r="F201" s="1"/>
      <c r="G201" s="29">
        <v>1197</v>
      </c>
      <c r="H201" s="4">
        <f t="shared" si="15"/>
        <v>1</v>
      </c>
      <c r="I201" s="4" t="str">
        <f>VLOOKUP(B201,'BAT Grundtabelle'!B:T,19,0)</f>
        <v>ja</v>
      </c>
      <c r="J201" s="4" t="str">
        <f t="shared" si="16"/>
        <v/>
      </c>
      <c r="K201" s="4" t="str">
        <f t="shared" si="17"/>
        <v/>
      </c>
      <c r="L201" s="4" t="str">
        <f t="shared" si="18"/>
        <v/>
      </c>
      <c r="M201" s="104" t="str">
        <f t="shared" si="19"/>
        <v/>
      </c>
      <c r="N201" s="4"/>
      <c r="O201" s="4" t="str">
        <f>VLOOKUP(B201,'BAT Grundtabelle'!B:V,21,0)</f>
        <v>Bau-Gewerbe</v>
      </c>
    </row>
    <row r="202" spans="1:15" ht="12.75" customHeight="1" x14ac:dyDescent="0.35">
      <c r="A202" s="29" t="s">
        <v>2595</v>
      </c>
      <c r="B202" s="1" t="s">
        <v>1912</v>
      </c>
      <c r="C202" s="85" t="s">
        <v>3</v>
      </c>
      <c r="D202" s="116">
        <v>9.5</v>
      </c>
      <c r="E202" s="116">
        <v>575</v>
      </c>
      <c r="F202" s="1"/>
      <c r="G202" s="29" t="s">
        <v>4</v>
      </c>
      <c r="H202" s="4">
        <f t="shared" si="15"/>
        <v>1</v>
      </c>
      <c r="I202" s="4" t="str">
        <f>VLOOKUP(B202,'BAT Grundtabelle'!B:T,19,0)</f>
        <v>ja</v>
      </c>
      <c r="J202" s="4" t="str">
        <f t="shared" si="16"/>
        <v>10183</v>
      </c>
      <c r="K202" s="4" t="str">
        <f t="shared" si="17"/>
        <v>Bautrocknungsbetrieb</v>
      </c>
      <c r="L202" s="4">
        <f t="shared" si="18"/>
        <v>9.5</v>
      </c>
      <c r="M202" s="104">
        <f t="shared" si="19"/>
        <v>575</v>
      </c>
      <c r="N202" s="4"/>
      <c r="O202" s="4" t="str">
        <f>VLOOKUP(B202,'BAT Grundtabelle'!B:V,21,0)</f>
        <v>Bau-Gewerbe</v>
      </c>
    </row>
    <row r="203" spans="1:15" ht="12.75" customHeight="1" x14ac:dyDescent="0.35">
      <c r="A203" s="29" t="s">
        <v>2596</v>
      </c>
      <c r="B203" s="1" t="s">
        <v>1435</v>
      </c>
      <c r="C203" s="85" t="s">
        <v>2</v>
      </c>
      <c r="D203" s="116" t="s">
        <v>4547</v>
      </c>
      <c r="E203" s="116" t="s">
        <v>4547</v>
      </c>
      <c r="F203" s="1"/>
      <c r="G203" s="29" t="s">
        <v>4</v>
      </c>
      <c r="H203" s="4">
        <f t="shared" si="15"/>
        <v>1</v>
      </c>
      <c r="I203" s="4" t="str">
        <f>VLOOKUP(B203,'BAT Grundtabelle'!B:T,19,0)</f>
        <v>ja</v>
      </c>
      <c r="J203" s="4" t="str">
        <f t="shared" si="16"/>
        <v/>
      </c>
      <c r="K203" s="4" t="str">
        <f t="shared" si="17"/>
        <v/>
      </c>
      <c r="L203" s="4" t="str">
        <f t="shared" si="18"/>
        <v/>
      </c>
      <c r="M203" s="104" t="str">
        <f t="shared" si="19"/>
        <v/>
      </c>
      <c r="N203" s="4"/>
      <c r="O203" s="4" t="str">
        <f>VLOOKUP(B203,'BAT Grundtabelle'!B:V,21,0)</f>
        <v>Bau-Gewerbe</v>
      </c>
    </row>
    <row r="204" spans="1:15" ht="12.75" customHeight="1" x14ac:dyDescent="0.35">
      <c r="A204" s="29" t="s">
        <v>2597</v>
      </c>
      <c r="B204" s="1" t="s">
        <v>1183</v>
      </c>
      <c r="C204" s="85" t="s">
        <v>2</v>
      </c>
      <c r="D204" s="116" t="s">
        <v>4547</v>
      </c>
      <c r="E204" s="116" t="s">
        <v>4547</v>
      </c>
      <c r="F204" s="1"/>
      <c r="G204" s="29" t="s">
        <v>4</v>
      </c>
      <c r="H204" s="4">
        <f t="shared" si="15"/>
        <v>1</v>
      </c>
      <c r="I204" s="4" t="str">
        <f>VLOOKUP(B204,'BAT Grundtabelle'!B:T,19,0)</f>
        <v>ja</v>
      </c>
      <c r="J204" s="4" t="str">
        <f t="shared" si="16"/>
        <v/>
      </c>
      <c r="K204" s="4" t="str">
        <f t="shared" si="17"/>
        <v/>
      </c>
      <c r="L204" s="4" t="str">
        <f t="shared" si="18"/>
        <v/>
      </c>
      <c r="M204" s="104" t="str">
        <f t="shared" si="19"/>
        <v/>
      </c>
      <c r="N204" s="4"/>
      <c r="O204" s="4" t="str">
        <f>VLOOKUP(B204,'BAT Grundtabelle'!B:V,21,0)</f>
        <v>Metallurgie</v>
      </c>
    </row>
    <row r="205" spans="1:15" ht="12.75" customHeight="1" x14ac:dyDescent="0.35">
      <c r="A205" s="29" t="s">
        <v>2598</v>
      </c>
      <c r="B205" s="1" t="s">
        <v>633</v>
      </c>
      <c r="C205" s="85" t="s">
        <v>3</v>
      </c>
      <c r="D205" s="116">
        <v>9.5</v>
      </c>
      <c r="E205" s="116">
        <v>575</v>
      </c>
      <c r="F205" s="1"/>
      <c r="G205" s="29" t="s">
        <v>4</v>
      </c>
      <c r="H205" s="4">
        <f t="shared" si="15"/>
        <v>1</v>
      </c>
      <c r="I205" s="4" t="str">
        <f>VLOOKUP(B205,'BAT Grundtabelle'!B:T,19,0)</f>
        <v>ja</v>
      </c>
      <c r="J205" s="4" t="str">
        <f t="shared" si="16"/>
        <v>10186</v>
      </c>
      <c r="K205" s="4" t="str">
        <f t="shared" si="17"/>
        <v>Bauzimmerei</v>
      </c>
      <c r="L205" s="4">
        <f t="shared" si="18"/>
        <v>9.5</v>
      </c>
      <c r="M205" s="104">
        <f t="shared" si="19"/>
        <v>575</v>
      </c>
      <c r="N205" s="4"/>
      <c r="O205" s="4" t="str">
        <f>VLOOKUP(B205,'BAT Grundtabelle'!B:V,21,0)</f>
        <v>Bau-Gewerbe</v>
      </c>
    </row>
    <row r="206" spans="1:15" ht="12.75" customHeight="1" x14ac:dyDescent="0.35">
      <c r="A206" s="29" t="s">
        <v>2599</v>
      </c>
      <c r="B206" s="1" t="s">
        <v>1665</v>
      </c>
      <c r="C206" s="85" t="s">
        <v>2</v>
      </c>
      <c r="D206" s="116" t="s">
        <v>4547</v>
      </c>
      <c r="E206" s="116" t="s">
        <v>4547</v>
      </c>
      <c r="F206" s="1"/>
      <c r="G206" s="29" t="s">
        <v>57</v>
      </c>
      <c r="H206" s="4">
        <f t="shared" si="15"/>
        <v>1</v>
      </c>
      <c r="I206" s="4" t="str">
        <f>VLOOKUP(B206,'BAT Grundtabelle'!B:T,19,0)</f>
        <v>ja</v>
      </c>
      <c r="J206" s="4" t="str">
        <f t="shared" si="16"/>
        <v/>
      </c>
      <c r="K206" s="4" t="str">
        <f t="shared" si="17"/>
        <v/>
      </c>
      <c r="L206" s="4" t="str">
        <f t="shared" si="18"/>
        <v/>
      </c>
      <c r="M206" s="104" t="str">
        <f t="shared" si="19"/>
        <v/>
      </c>
      <c r="N206" s="4"/>
      <c r="O206" s="4" t="str">
        <f>VLOOKUP(B206,'BAT Grundtabelle'!B:V,21,0)</f>
        <v>Produktion</v>
      </c>
    </row>
    <row r="207" spans="1:15" ht="12.75" customHeight="1" x14ac:dyDescent="0.35">
      <c r="A207" s="29" t="s">
        <v>2600</v>
      </c>
      <c r="B207" s="1" t="s">
        <v>1913</v>
      </c>
      <c r="C207" s="85" t="s">
        <v>2</v>
      </c>
      <c r="D207" s="116" t="s">
        <v>4547</v>
      </c>
      <c r="E207" s="116" t="s">
        <v>4547</v>
      </c>
      <c r="F207" s="1"/>
      <c r="G207" s="29" t="s">
        <v>4</v>
      </c>
      <c r="H207" s="4">
        <f t="shared" si="15"/>
        <v>1</v>
      </c>
      <c r="I207" s="4" t="str">
        <f>VLOOKUP(B207,'BAT Grundtabelle'!B:T,19,0)</f>
        <v>ja</v>
      </c>
      <c r="J207" s="4" t="str">
        <f t="shared" si="16"/>
        <v/>
      </c>
      <c r="K207" s="4" t="str">
        <f t="shared" si="17"/>
        <v/>
      </c>
      <c r="L207" s="4" t="str">
        <f t="shared" si="18"/>
        <v/>
      </c>
      <c r="M207" s="104" t="str">
        <f t="shared" si="19"/>
        <v/>
      </c>
      <c r="N207" s="4"/>
      <c r="O207" s="4" t="str">
        <f>VLOOKUP(B207,'BAT Grundtabelle'!B:V,21,0)</f>
        <v>Produktion</v>
      </c>
    </row>
    <row r="208" spans="1:15" ht="12.75" customHeight="1" x14ac:dyDescent="0.35">
      <c r="A208" s="29" t="s">
        <v>2601</v>
      </c>
      <c r="B208" s="1" t="s">
        <v>1662</v>
      </c>
      <c r="C208" s="85" t="s">
        <v>2</v>
      </c>
      <c r="D208" s="116" t="s">
        <v>4547</v>
      </c>
      <c r="E208" s="116" t="s">
        <v>4547</v>
      </c>
      <c r="F208" s="1"/>
      <c r="G208" s="29" t="s">
        <v>57</v>
      </c>
      <c r="H208" s="4">
        <f t="shared" si="15"/>
        <v>1</v>
      </c>
      <c r="I208" s="4" t="str">
        <f>VLOOKUP(B208,'BAT Grundtabelle'!B:T,19,0)</f>
        <v>ja</v>
      </c>
      <c r="J208" s="4" t="str">
        <f t="shared" si="16"/>
        <v/>
      </c>
      <c r="K208" s="4" t="str">
        <f t="shared" si="17"/>
        <v/>
      </c>
      <c r="L208" s="4" t="str">
        <f t="shared" si="18"/>
        <v/>
      </c>
      <c r="M208" s="104" t="str">
        <f t="shared" si="19"/>
        <v/>
      </c>
      <c r="N208" s="4"/>
      <c r="O208" s="4" t="str">
        <f>VLOOKUP(B208,'BAT Grundtabelle'!B:V,21,0)</f>
        <v>Produktion</v>
      </c>
    </row>
    <row r="209" spans="1:15" ht="12.75" customHeight="1" x14ac:dyDescent="0.35">
      <c r="A209" s="29" t="s">
        <v>2602</v>
      </c>
      <c r="B209" s="1" t="s">
        <v>1663</v>
      </c>
      <c r="C209" s="85" t="s">
        <v>2</v>
      </c>
      <c r="D209" s="116" t="s">
        <v>4547</v>
      </c>
      <c r="E209" s="116" t="s">
        <v>4547</v>
      </c>
      <c r="F209" s="1"/>
      <c r="G209" s="29" t="s">
        <v>57</v>
      </c>
      <c r="H209" s="4">
        <f t="shared" si="15"/>
        <v>1</v>
      </c>
      <c r="I209" s="4" t="str">
        <f>VLOOKUP(B209,'BAT Grundtabelle'!B:T,19,0)</f>
        <v>ja</v>
      </c>
      <c r="J209" s="4" t="str">
        <f t="shared" si="16"/>
        <v/>
      </c>
      <c r="K209" s="4" t="str">
        <f t="shared" si="17"/>
        <v/>
      </c>
      <c r="L209" s="4" t="str">
        <f t="shared" si="18"/>
        <v/>
      </c>
      <c r="M209" s="104" t="str">
        <f t="shared" si="19"/>
        <v/>
      </c>
      <c r="N209" s="4"/>
      <c r="O209" s="4" t="str">
        <f>VLOOKUP(B209,'BAT Grundtabelle'!B:V,21,0)</f>
        <v>Produktion</v>
      </c>
    </row>
    <row r="210" spans="1:15" ht="12.75" customHeight="1" x14ac:dyDescent="0.35">
      <c r="A210" s="29" t="s">
        <v>2603</v>
      </c>
      <c r="B210" s="1" t="s">
        <v>1666</v>
      </c>
      <c r="C210" s="85" t="s">
        <v>2</v>
      </c>
      <c r="D210" s="116" t="s">
        <v>4547</v>
      </c>
      <c r="E210" s="116" t="s">
        <v>4547</v>
      </c>
      <c r="F210" s="1"/>
      <c r="G210" s="29" t="s">
        <v>57</v>
      </c>
      <c r="H210" s="4">
        <f t="shared" si="15"/>
        <v>1</v>
      </c>
      <c r="I210" s="4" t="str">
        <f>VLOOKUP(B210,'BAT Grundtabelle'!B:T,19,0)</f>
        <v>ja</v>
      </c>
      <c r="J210" s="4" t="str">
        <f t="shared" si="16"/>
        <v/>
      </c>
      <c r="K210" s="4" t="str">
        <f t="shared" si="17"/>
        <v/>
      </c>
      <c r="L210" s="4" t="str">
        <f t="shared" si="18"/>
        <v/>
      </c>
      <c r="M210" s="104" t="str">
        <f t="shared" si="19"/>
        <v/>
      </c>
      <c r="N210" s="4"/>
      <c r="O210" s="4" t="str">
        <f>VLOOKUP(B210,'BAT Grundtabelle'!B:V,21,0)</f>
        <v>Produktion</v>
      </c>
    </row>
    <row r="211" spans="1:15" ht="12.75" customHeight="1" x14ac:dyDescent="0.35">
      <c r="A211" s="29" t="s">
        <v>2604</v>
      </c>
      <c r="B211" s="1" t="s">
        <v>1914</v>
      </c>
      <c r="C211" s="85" t="s">
        <v>2</v>
      </c>
      <c r="D211" s="116" t="s">
        <v>4547</v>
      </c>
      <c r="E211" s="116" t="s">
        <v>4547</v>
      </c>
      <c r="F211" s="1"/>
      <c r="G211" s="29" t="s">
        <v>4</v>
      </c>
      <c r="H211" s="4">
        <f t="shared" si="15"/>
        <v>1</v>
      </c>
      <c r="I211" s="4" t="str">
        <f>VLOOKUP(B211,'BAT Grundtabelle'!B:T,19,0)</f>
        <v>ja</v>
      </c>
      <c r="J211" s="4" t="str">
        <f t="shared" si="16"/>
        <v/>
      </c>
      <c r="K211" s="4" t="str">
        <f t="shared" si="17"/>
        <v/>
      </c>
      <c r="L211" s="4" t="str">
        <f t="shared" si="18"/>
        <v/>
      </c>
      <c r="M211" s="104" t="str">
        <f t="shared" si="19"/>
        <v/>
      </c>
      <c r="N211" s="4"/>
      <c r="O211" s="4" t="str">
        <f>VLOOKUP(B211,'BAT Grundtabelle'!B:V,21,0)</f>
        <v>Produktion</v>
      </c>
    </row>
    <row r="212" spans="1:15" ht="12.75" customHeight="1" x14ac:dyDescent="0.35">
      <c r="A212" s="29" t="s">
        <v>2605</v>
      </c>
      <c r="B212" s="1" t="s">
        <v>1129</v>
      </c>
      <c r="C212" s="85" t="s">
        <v>2</v>
      </c>
      <c r="D212" s="116" t="s">
        <v>4547</v>
      </c>
      <c r="E212" s="116" t="s">
        <v>4547</v>
      </c>
      <c r="F212" s="1"/>
      <c r="G212" s="29" t="s">
        <v>4</v>
      </c>
      <c r="H212" s="4">
        <f t="shared" si="15"/>
        <v>1</v>
      </c>
      <c r="I212" s="4" t="str">
        <f>VLOOKUP(B212,'BAT Grundtabelle'!B:T,19,0)</f>
        <v>ja</v>
      </c>
      <c r="J212" s="4" t="str">
        <f t="shared" si="16"/>
        <v/>
      </c>
      <c r="K212" s="4" t="str">
        <f t="shared" si="17"/>
        <v/>
      </c>
      <c r="L212" s="4" t="str">
        <f t="shared" si="18"/>
        <v/>
      </c>
      <c r="M212" s="104" t="str">
        <f t="shared" si="19"/>
        <v/>
      </c>
      <c r="N212" s="4"/>
      <c r="O212" s="4" t="str">
        <f>VLOOKUP(B212,'BAT Grundtabelle'!B:V,21,0)</f>
        <v>Handel</v>
      </c>
    </row>
    <row r="213" spans="1:15" ht="12.75" customHeight="1" x14ac:dyDescent="0.35">
      <c r="A213" s="29" t="s">
        <v>2606</v>
      </c>
      <c r="B213" s="1" t="s">
        <v>1132</v>
      </c>
      <c r="C213" s="85" t="s">
        <v>2</v>
      </c>
      <c r="D213" s="116" t="s">
        <v>4547</v>
      </c>
      <c r="E213" s="116" t="s">
        <v>4547</v>
      </c>
      <c r="F213" s="1"/>
      <c r="G213" s="29" t="s">
        <v>4</v>
      </c>
      <c r="H213" s="4">
        <f t="shared" si="15"/>
        <v>1</v>
      </c>
      <c r="I213" s="4" t="str">
        <f>VLOOKUP(B213,'BAT Grundtabelle'!B:T,19,0)</f>
        <v>ja</v>
      </c>
      <c r="J213" s="4" t="str">
        <f t="shared" si="16"/>
        <v/>
      </c>
      <c r="K213" s="4" t="str">
        <f t="shared" si="17"/>
        <v/>
      </c>
      <c r="L213" s="4" t="str">
        <f t="shared" si="18"/>
        <v/>
      </c>
      <c r="M213" s="104" t="str">
        <f t="shared" si="19"/>
        <v/>
      </c>
      <c r="N213" s="4"/>
      <c r="O213" s="4" t="str">
        <f>VLOOKUP(B213,'BAT Grundtabelle'!B:V,21,0)</f>
        <v>Handel</v>
      </c>
    </row>
    <row r="214" spans="1:15" ht="12.75" customHeight="1" x14ac:dyDescent="0.35">
      <c r="A214" s="29" t="s">
        <v>2360</v>
      </c>
      <c r="B214" s="1" t="s">
        <v>27</v>
      </c>
      <c r="C214" s="85" t="s">
        <v>3</v>
      </c>
      <c r="D214" s="116">
        <v>2.58</v>
      </c>
      <c r="E214" s="116">
        <v>204</v>
      </c>
      <c r="F214" s="1"/>
      <c r="G214" s="29">
        <v>1198</v>
      </c>
      <c r="H214" s="4">
        <f t="shared" si="15"/>
        <v>1</v>
      </c>
      <c r="I214" s="4" t="str">
        <f>VLOOKUP(B214,'BAT Grundtabelle'!B:T,19,0)</f>
        <v>ja</v>
      </c>
      <c r="J214" s="4" t="str">
        <f t="shared" si="16"/>
        <v>4809</v>
      </c>
      <c r="K214" s="4" t="str">
        <f t="shared" si="17"/>
        <v>Beherbergungsbetrieb</v>
      </c>
      <c r="L214" s="4">
        <f t="shared" si="18"/>
        <v>2.58</v>
      </c>
      <c r="M214" s="104">
        <f t="shared" si="19"/>
        <v>204</v>
      </c>
      <c r="N214" s="4"/>
      <c r="O214" s="4" t="str">
        <f>VLOOKUP(B214,'BAT Grundtabelle'!B:V,21,0)</f>
        <v>Hotel- und Gaststättengewerbe</v>
      </c>
    </row>
    <row r="215" spans="1:15" ht="12.75" customHeight="1" x14ac:dyDescent="0.35">
      <c r="A215" s="29" t="s">
        <v>2607</v>
      </c>
      <c r="B215" s="1" t="s">
        <v>1915</v>
      </c>
      <c r="C215" s="85" t="s">
        <v>2</v>
      </c>
      <c r="D215" s="116" t="s">
        <v>4547</v>
      </c>
      <c r="E215" s="116" t="s">
        <v>4547</v>
      </c>
      <c r="F215" s="1" t="s">
        <v>2409</v>
      </c>
      <c r="G215" s="29" t="s">
        <v>58</v>
      </c>
      <c r="H215" s="4">
        <f t="shared" si="15"/>
        <v>1</v>
      </c>
      <c r="I215" s="4" t="str">
        <f>VLOOKUP(B215,'BAT Grundtabelle'!B:T,19,0)</f>
        <v>ja</v>
      </c>
      <c r="J215" s="4" t="str">
        <f t="shared" si="16"/>
        <v/>
      </c>
      <c r="K215" s="4" t="str">
        <f t="shared" si="17"/>
        <v/>
      </c>
      <c r="L215" s="4" t="str">
        <f t="shared" si="18"/>
        <v/>
      </c>
      <c r="M215" s="104" t="str">
        <f t="shared" si="19"/>
        <v/>
      </c>
      <c r="N215" s="4"/>
      <c r="O215" s="4" t="str">
        <f>VLOOKUP(B215,'BAT Grundtabelle'!B:V,21,0)</f>
        <v>Heilwesen</v>
      </c>
    </row>
    <row r="216" spans="1:15" ht="12.75" customHeight="1" x14ac:dyDescent="0.35">
      <c r="A216" s="29" t="s">
        <v>2608</v>
      </c>
      <c r="B216" s="1" t="s">
        <v>1418</v>
      </c>
      <c r="C216" s="85" t="s">
        <v>2</v>
      </c>
      <c r="D216" s="116" t="s">
        <v>4547</v>
      </c>
      <c r="E216" s="116" t="s">
        <v>4547</v>
      </c>
      <c r="F216" s="1" t="s">
        <v>2409</v>
      </c>
      <c r="G216" s="29" t="s">
        <v>58</v>
      </c>
      <c r="H216" s="4">
        <f t="shared" si="15"/>
        <v>1</v>
      </c>
      <c r="I216" s="4" t="str">
        <f>VLOOKUP(B216,'BAT Grundtabelle'!B:T,19,0)</f>
        <v>ja</v>
      </c>
      <c r="J216" s="4" t="str">
        <f t="shared" si="16"/>
        <v/>
      </c>
      <c r="K216" s="4" t="str">
        <f t="shared" si="17"/>
        <v/>
      </c>
      <c r="L216" s="4" t="str">
        <f t="shared" si="18"/>
        <v/>
      </c>
      <c r="M216" s="104" t="str">
        <f t="shared" si="19"/>
        <v/>
      </c>
      <c r="N216" s="4"/>
      <c r="O216" s="4" t="str">
        <f>VLOOKUP(B216,'BAT Grundtabelle'!B:V,21,0)</f>
        <v>Heilwesen</v>
      </c>
    </row>
    <row r="217" spans="1:15" ht="12.75" customHeight="1" x14ac:dyDescent="0.35">
      <c r="A217" s="29" t="s">
        <v>2609</v>
      </c>
      <c r="B217" s="1" t="s">
        <v>1871</v>
      </c>
      <c r="C217" s="85" t="s">
        <v>3</v>
      </c>
      <c r="D217" s="116">
        <v>3.18</v>
      </c>
      <c r="E217" s="116">
        <v>426</v>
      </c>
      <c r="F217" s="1"/>
      <c r="G217" s="29">
        <v>300</v>
      </c>
      <c r="H217" s="4">
        <f t="shared" si="15"/>
        <v>1</v>
      </c>
      <c r="I217" s="4" t="str">
        <f>VLOOKUP(B217,'BAT Grundtabelle'!B:T,19,0)</f>
        <v>ja</v>
      </c>
      <c r="J217" s="4" t="str">
        <f t="shared" si="16"/>
        <v>10197</v>
      </c>
      <c r="K217" s="4" t="str">
        <f t="shared" si="17"/>
        <v>Behindertentransporte</v>
      </c>
      <c r="L217" s="4">
        <f t="shared" si="18"/>
        <v>3.18</v>
      </c>
      <c r="M217" s="104">
        <f t="shared" si="19"/>
        <v>426</v>
      </c>
      <c r="N217" s="4"/>
      <c r="O217" s="4" t="str">
        <f>VLOOKUP(B217,'BAT Grundtabelle'!B:V,21,0)</f>
        <v>Transport</v>
      </c>
    </row>
    <row r="218" spans="1:15" ht="12.75" customHeight="1" x14ac:dyDescent="0.35">
      <c r="A218" s="29" t="s">
        <v>2610</v>
      </c>
      <c r="B218" s="1" t="s">
        <v>1916</v>
      </c>
      <c r="C218" s="85" t="s">
        <v>2</v>
      </c>
      <c r="D218" s="116" t="s">
        <v>4547</v>
      </c>
      <c r="E218" s="116" t="s">
        <v>4547</v>
      </c>
      <c r="F218" s="1"/>
      <c r="G218" s="29" t="s">
        <v>4</v>
      </c>
      <c r="H218" s="4">
        <f t="shared" si="15"/>
        <v>1</v>
      </c>
      <c r="I218" s="4" t="str">
        <f>VLOOKUP(B218,'BAT Grundtabelle'!B:T,19,0)</f>
        <v>ja</v>
      </c>
      <c r="J218" s="4" t="str">
        <f t="shared" si="16"/>
        <v/>
      </c>
      <c r="K218" s="4" t="str">
        <f t="shared" si="17"/>
        <v/>
      </c>
      <c r="L218" s="4" t="str">
        <f t="shared" si="18"/>
        <v/>
      </c>
      <c r="M218" s="104" t="str">
        <f t="shared" si="19"/>
        <v/>
      </c>
      <c r="N218" s="4"/>
      <c r="O218" s="4" t="str">
        <f>VLOOKUP(B218,'BAT Grundtabelle'!B:V,21,0)</f>
        <v>Heilwesen</v>
      </c>
    </row>
    <row r="219" spans="1:15" ht="12.75" customHeight="1" x14ac:dyDescent="0.35">
      <c r="A219" s="29" t="s">
        <v>2611</v>
      </c>
      <c r="B219" s="1" t="s">
        <v>1419</v>
      </c>
      <c r="C219" s="85" t="s">
        <v>2</v>
      </c>
      <c r="D219" s="116" t="s">
        <v>4547</v>
      </c>
      <c r="E219" s="116" t="s">
        <v>4547</v>
      </c>
      <c r="F219" s="1" t="s">
        <v>2409</v>
      </c>
      <c r="G219" s="29" t="s">
        <v>58</v>
      </c>
      <c r="H219" s="4">
        <f t="shared" si="15"/>
        <v>1</v>
      </c>
      <c r="I219" s="4" t="str">
        <f>VLOOKUP(B219,'BAT Grundtabelle'!B:T,19,0)</f>
        <v>ja</v>
      </c>
      <c r="J219" s="4" t="str">
        <f t="shared" si="16"/>
        <v/>
      </c>
      <c r="K219" s="4" t="str">
        <f t="shared" si="17"/>
        <v/>
      </c>
      <c r="L219" s="4" t="str">
        <f t="shared" si="18"/>
        <v/>
      </c>
      <c r="M219" s="104" t="str">
        <f t="shared" si="19"/>
        <v/>
      </c>
      <c r="N219" s="4"/>
      <c r="O219" s="4" t="str">
        <f>VLOOKUP(B219,'BAT Grundtabelle'!B:V,21,0)</f>
        <v>Heilwesen</v>
      </c>
    </row>
    <row r="220" spans="1:15" ht="12.75" customHeight="1" x14ac:dyDescent="0.35">
      <c r="A220" s="29" t="s">
        <v>10</v>
      </c>
      <c r="B220" s="1" t="s">
        <v>9</v>
      </c>
      <c r="C220" s="85" t="s">
        <v>2</v>
      </c>
      <c r="D220" s="116" t="s">
        <v>4547</v>
      </c>
      <c r="E220" s="116" t="s">
        <v>4547</v>
      </c>
      <c r="F220" s="1"/>
      <c r="G220" s="29" t="s">
        <v>4</v>
      </c>
      <c r="H220" s="4">
        <f t="shared" si="15"/>
        <v>1</v>
      </c>
      <c r="I220" s="4" t="str">
        <f>VLOOKUP(B220,'BAT Grundtabelle'!B:T,19,0)</f>
        <v>ja</v>
      </c>
      <c r="J220" s="4" t="str">
        <f t="shared" si="16"/>
        <v/>
      </c>
      <c r="K220" s="4" t="str">
        <f t="shared" si="17"/>
        <v/>
      </c>
      <c r="L220" s="4" t="str">
        <f t="shared" si="18"/>
        <v/>
      </c>
      <c r="M220" s="104" t="str">
        <f t="shared" si="19"/>
        <v/>
      </c>
      <c r="N220" s="4"/>
      <c r="O220" s="4" t="str">
        <f>VLOOKUP(B220,'BAT Grundtabelle'!B:V,21,0)</f>
        <v>Dienstleistung</v>
      </c>
    </row>
    <row r="221" spans="1:15" ht="12.75" customHeight="1" x14ac:dyDescent="0.35">
      <c r="A221" s="29" t="s">
        <v>2612</v>
      </c>
      <c r="B221" s="1" t="s">
        <v>575</v>
      </c>
      <c r="C221" s="85" t="s">
        <v>3</v>
      </c>
      <c r="D221" s="116">
        <v>2.06</v>
      </c>
      <c r="E221" s="116">
        <v>355</v>
      </c>
      <c r="F221" s="1"/>
      <c r="G221" s="29" t="s">
        <v>4</v>
      </c>
      <c r="H221" s="4">
        <f t="shared" si="15"/>
        <v>1</v>
      </c>
      <c r="I221" s="4" t="str">
        <f>VLOOKUP(B221,'BAT Grundtabelle'!B:T,19,0)</f>
        <v>ja</v>
      </c>
      <c r="J221" s="4" t="str">
        <f t="shared" si="16"/>
        <v>10200</v>
      </c>
      <c r="K221" s="4" t="str">
        <f t="shared" si="17"/>
        <v>Bekleidungseinzelhandel</v>
      </c>
      <c r="L221" s="4">
        <f t="shared" si="18"/>
        <v>2.06</v>
      </c>
      <c r="M221" s="104">
        <f t="shared" si="19"/>
        <v>355</v>
      </c>
      <c r="N221" s="4"/>
      <c r="O221" s="4" t="str">
        <f>VLOOKUP(B221,'BAT Grundtabelle'!B:V,21,0)</f>
        <v>Handel</v>
      </c>
    </row>
    <row r="222" spans="1:15" ht="12.75" customHeight="1" x14ac:dyDescent="0.35">
      <c r="A222" s="29" t="s">
        <v>2613</v>
      </c>
      <c r="B222" s="1" t="s">
        <v>1588</v>
      </c>
      <c r="C222" s="85" t="s">
        <v>2</v>
      </c>
      <c r="D222" s="116" t="s">
        <v>4547</v>
      </c>
      <c r="E222" s="116" t="s">
        <v>4547</v>
      </c>
      <c r="F222" s="1"/>
      <c r="G222" s="29" t="s">
        <v>4</v>
      </c>
      <c r="H222" s="4">
        <f t="shared" si="15"/>
        <v>1</v>
      </c>
      <c r="I222" s="4" t="str">
        <f>VLOOKUP(B222,'BAT Grundtabelle'!B:T,19,0)</f>
        <v>ja</v>
      </c>
      <c r="J222" s="4" t="str">
        <f t="shared" si="16"/>
        <v/>
      </c>
      <c r="K222" s="4" t="str">
        <f t="shared" si="17"/>
        <v/>
      </c>
      <c r="L222" s="4" t="str">
        <f t="shared" si="18"/>
        <v/>
      </c>
      <c r="M222" s="104" t="str">
        <f t="shared" si="19"/>
        <v/>
      </c>
      <c r="N222" s="4"/>
      <c r="O222" s="4" t="str">
        <f>VLOOKUP(B222,'BAT Grundtabelle'!B:V,21,0)</f>
        <v>Handel</v>
      </c>
    </row>
    <row r="223" spans="1:15" ht="12.75" customHeight="1" x14ac:dyDescent="0.35">
      <c r="A223" s="29" t="s">
        <v>535</v>
      </c>
      <c r="B223" s="1" t="s">
        <v>2122</v>
      </c>
      <c r="C223" s="85" t="s">
        <v>3</v>
      </c>
      <c r="D223" s="116">
        <v>2.06</v>
      </c>
      <c r="E223" s="116">
        <v>355</v>
      </c>
      <c r="F223" s="1"/>
      <c r="G223" s="29" t="s">
        <v>4</v>
      </c>
      <c r="H223" s="4">
        <f t="shared" si="15"/>
        <v>1</v>
      </c>
      <c r="I223" s="4" t="str">
        <f>VLOOKUP(B223,'BAT Grundtabelle'!B:T,19,0)</f>
        <v>ja</v>
      </c>
      <c r="J223" s="4" t="str">
        <f t="shared" si="16"/>
        <v>3952</v>
      </c>
      <c r="K223" s="4" t="str">
        <f t="shared" si="17"/>
        <v>Bekleidungshandel mit Pelzwaren</v>
      </c>
      <c r="L223" s="4">
        <f t="shared" si="18"/>
        <v>2.06</v>
      </c>
      <c r="M223" s="104">
        <f t="shared" si="19"/>
        <v>355</v>
      </c>
      <c r="N223" s="4"/>
      <c r="O223" s="4" t="str">
        <f>VLOOKUP(B223,'BAT Grundtabelle'!B:V,21,0)</f>
        <v>Handel</v>
      </c>
    </row>
    <row r="224" spans="1:15" ht="12.75" customHeight="1" x14ac:dyDescent="0.35">
      <c r="A224" s="29" t="s">
        <v>2614</v>
      </c>
      <c r="B224" s="1" t="s">
        <v>482</v>
      </c>
      <c r="C224" s="85" t="s">
        <v>3</v>
      </c>
      <c r="D224" s="116">
        <v>8.5</v>
      </c>
      <c r="E224" s="116">
        <v>1197</v>
      </c>
      <c r="F224" s="1"/>
      <c r="G224" s="29" t="s">
        <v>4</v>
      </c>
      <c r="H224" s="4">
        <f t="shared" si="15"/>
        <v>1</v>
      </c>
      <c r="I224" s="4" t="str">
        <f>VLOOKUP(B224,'BAT Grundtabelle'!B:T,19,0)</f>
        <v>ja</v>
      </c>
      <c r="J224" s="4" t="str">
        <f t="shared" si="16"/>
        <v>10202</v>
      </c>
      <c r="K224" s="4" t="str">
        <f t="shared" si="17"/>
        <v>Bekleidungshandwerk</v>
      </c>
      <c r="L224" s="4">
        <f t="shared" si="18"/>
        <v>8.5</v>
      </c>
      <c r="M224" s="104">
        <f t="shared" si="19"/>
        <v>1197</v>
      </c>
      <c r="N224" s="4"/>
      <c r="O224" s="4" t="str">
        <f>VLOOKUP(B224,'BAT Grundtabelle'!B:V,21,0)</f>
        <v>Handwerk</v>
      </c>
    </row>
    <row r="225" spans="1:15" ht="12.75" customHeight="1" x14ac:dyDescent="0.35">
      <c r="A225" s="29" t="s">
        <v>2615</v>
      </c>
      <c r="B225" s="1" t="s">
        <v>483</v>
      </c>
      <c r="C225" s="85" t="s">
        <v>3</v>
      </c>
      <c r="D225" s="116">
        <v>8.5</v>
      </c>
      <c r="E225" s="116">
        <v>1197</v>
      </c>
      <c r="F225" s="1"/>
      <c r="G225" s="29" t="s">
        <v>4</v>
      </c>
      <c r="H225" s="4">
        <f t="shared" si="15"/>
        <v>1</v>
      </c>
      <c r="I225" s="4" t="str">
        <f>VLOOKUP(B225,'BAT Grundtabelle'!B:T,19,0)</f>
        <v>ja</v>
      </c>
      <c r="J225" s="4" t="str">
        <f t="shared" si="16"/>
        <v>10203</v>
      </c>
      <c r="K225" s="4" t="str">
        <f t="shared" si="17"/>
        <v>Bekleidungshersteller</v>
      </c>
      <c r="L225" s="4">
        <f t="shared" si="18"/>
        <v>8.5</v>
      </c>
      <c r="M225" s="104">
        <f t="shared" si="19"/>
        <v>1197</v>
      </c>
      <c r="N225" s="4"/>
      <c r="O225" s="4" t="str">
        <f>VLOOKUP(B225,'BAT Grundtabelle'!B:V,21,0)</f>
        <v>Produktion</v>
      </c>
    </row>
    <row r="226" spans="1:15" ht="12.75" customHeight="1" x14ac:dyDescent="0.35">
      <c r="A226" s="29" t="s">
        <v>2616</v>
      </c>
      <c r="B226" s="1" t="s">
        <v>501</v>
      </c>
      <c r="C226" s="85" t="s">
        <v>3</v>
      </c>
      <c r="D226" s="116">
        <v>3.33</v>
      </c>
      <c r="E226" s="116">
        <v>1312</v>
      </c>
      <c r="F226" s="1"/>
      <c r="G226" s="29" t="s">
        <v>4</v>
      </c>
      <c r="H226" s="4">
        <f t="shared" si="15"/>
        <v>1</v>
      </c>
      <c r="I226" s="4" t="str">
        <f>VLOOKUP(B226,'BAT Grundtabelle'!B:T,19,0)</f>
        <v>ja</v>
      </c>
      <c r="J226" s="4" t="str">
        <f t="shared" si="16"/>
        <v>10204</v>
      </c>
      <c r="K226" s="4" t="str">
        <f t="shared" si="17"/>
        <v>Beleuchtungskörperhandel</v>
      </c>
      <c r="L226" s="4">
        <f t="shared" si="18"/>
        <v>3.33</v>
      </c>
      <c r="M226" s="104">
        <f t="shared" si="19"/>
        <v>1312</v>
      </c>
      <c r="N226" s="4"/>
      <c r="O226" s="4" t="str">
        <f>VLOOKUP(B226,'BAT Grundtabelle'!B:V,21,0)</f>
        <v>Handel</v>
      </c>
    </row>
    <row r="227" spans="1:15" ht="12.75" customHeight="1" x14ac:dyDescent="0.35">
      <c r="A227" s="29" t="s">
        <v>2617</v>
      </c>
      <c r="B227" s="1" t="s">
        <v>159</v>
      </c>
      <c r="C227" s="85" t="s">
        <v>2</v>
      </c>
      <c r="D227" s="116" t="s">
        <v>4547</v>
      </c>
      <c r="E227" s="116" t="s">
        <v>4547</v>
      </c>
      <c r="F227" s="1"/>
      <c r="G227" s="29" t="s">
        <v>4</v>
      </c>
      <c r="H227" s="4">
        <f t="shared" si="15"/>
        <v>1</v>
      </c>
      <c r="I227" s="4" t="str">
        <f>VLOOKUP(B227,'BAT Grundtabelle'!B:T,19,0)</f>
        <v>ja</v>
      </c>
      <c r="J227" s="4" t="str">
        <f t="shared" si="16"/>
        <v/>
      </c>
      <c r="K227" s="4" t="str">
        <f t="shared" si="17"/>
        <v/>
      </c>
      <c r="L227" s="4" t="str">
        <f t="shared" si="18"/>
        <v/>
      </c>
      <c r="M227" s="104" t="str">
        <f t="shared" si="19"/>
        <v/>
      </c>
      <c r="N227" s="4"/>
      <c r="O227" s="4" t="str">
        <f>VLOOKUP(B227,'BAT Grundtabelle'!B:V,21,0)</f>
        <v>Produktion</v>
      </c>
    </row>
    <row r="228" spans="1:15" ht="12.75" customHeight="1" x14ac:dyDescent="0.35">
      <c r="A228" s="29" t="s">
        <v>2618</v>
      </c>
      <c r="B228" s="1" t="s">
        <v>319</v>
      </c>
      <c r="C228" s="85" t="s">
        <v>2</v>
      </c>
      <c r="D228" s="116" t="s">
        <v>4547</v>
      </c>
      <c r="E228" s="116" t="s">
        <v>4547</v>
      </c>
      <c r="F228" s="1" t="s">
        <v>2412</v>
      </c>
      <c r="G228" s="29">
        <v>1195</v>
      </c>
      <c r="H228" s="4">
        <f t="shared" si="15"/>
        <v>1</v>
      </c>
      <c r="I228" s="4" t="str">
        <f>VLOOKUP(B228,'BAT Grundtabelle'!B:T,19,0)</f>
        <v>ja</v>
      </c>
      <c r="J228" s="4" t="str">
        <f t="shared" si="16"/>
        <v/>
      </c>
      <c r="K228" s="4" t="str">
        <f t="shared" si="17"/>
        <v/>
      </c>
      <c r="L228" s="4" t="str">
        <f t="shared" si="18"/>
        <v/>
      </c>
      <c r="M228" s="104" t="str">
        <f t="shared" si="19"/>
        <v/>
      </c>
      <c r="N228" s="4"/>
      <c r="O228" s="4" t="str">
        <f>VLOOKUP(B228,'BAT Grundtabelle'!B:V,21,0)</f>
        <v>Dienstleistung</v>
      </c>
    </row>
    <row r="229" spans="1:15" ht="12.75" customHeight="1" x14ac:dyDescent="0.35">
      <c r="A229" s="29" t="s">
        <v>2619</v>
      </c>
      <c r="B229" s="1" t="s">
        <v>563</v>
      </c>
      <c r="C229" s="85" t="s">
        <v>2</v>
      </c>
      <c r="D229" s="116" t="s">
        <v>4547</v>
      </c>
      <c r="E229" s="116" t="s">
        <v>4547</v>
      </c>
      <c r="F229" s="1" t="s">
        <v>2412</v>
      </c>
      <c r="G229" s="29" t="s">
        <v>4438</v>
      </c>
      <c r="H229" s="4">
        <f t="shared" si="15"/>
        <v>1</v>
      </c>
      <c r="I229" s="4" t="str">
        <f>VLOOKUP(B229,'BAT Grundtabelle'!B:T,19,0)</f>
        <v>ja</v>
      </c>
      <c r="J229" s="4" t="str">
        <f t="shared" si="16"/>
        <v/>
      </c>
      <c r="K229" s="4" t="str">
        <f t="shared" si="17"/>
        <v/>
      </c>
      <c r="L229" s="4" t="str">
        <f t="shared" si="18"/>
        <v/>
      </c>
      <c r="M229" s="104" t="str">
        <f t="shared" si="19"/>
        <v/>
      </c>
      <c r="N229" s="4"/>
      <c r="O229" s="4" t="str">
        <f>VLOOKUP(B229,'BAT Grundtabelle'!B:V,21,0)</f>
        <v>Berg-/Bodenabbau</v>
      </c>
    </row>
    <row r="230" spans="1:15" ht="12.75" customHeight="1" x14ac:dyDescent="0.35">
      <c r="A230" s="29" t="s">
        <v>2620</v>
      </c>
      <c r="B230" s="1" t="s">
        <v>1327</v>
      </c>
      <c r="C230" s="85" t="s">
        <v>2</v>
      </c>
      <c r="D230" s="116" t="s">
        <v>4547</v>
      </c>
      <c r="E230" s="116" t="s">
        <v>4547</v>
      </c>
      <c r="F230" s="1"/>
      <c r="G230" s="29" t="s">
        <v>4</v>
      </c>
      <c r="H230" s="4">
        <f t="shared" si="15"/>
        <v>1</v>
      </c>
      <c r="I230" s="4" t="str">
        <f>VLOOKUP(B230,'BAT Grundtabelle'!B:T,19,0)</f>
        <v>ja</v>
      </c>
      <c r="J230" s="4" t="str">
        <f t="shared" si="16"/>
        <v/>
      </c>
      <c r="K230" s="4" t="str">
        <f t="shared" si="17"/>
        <v/>
      </c>
      <c r="L230" s="4" t="str">
        <f t="shared" si="18"/>
        <v/>
      </c>
      <c r="M230" s="104" t="str">
        <f t="shared" si="19"/>
        <v/>
      </c>
      <c r="N230" s="4"/>
      <c r="O230" s="4" t="str">
        <f>VLOOKUP(B230,'BAT Grundtabelle'!B:V,21,0)</f>
        <v>Sport</v>
      </c>
    </row>
    <row r="231" spans="1:15" ht="12.75" customHeight="1" x14ac:dyDescent="0.35">
      <c r="A231" s="29" t="s">
        <v>2621</v>
      </c>
      <c r="B231" s="1" t="s">
        <v>264</v>
      </c>
      <c r="C231" s="85" t="s">
        <v>3</v>
      </c>
      <c r="D231" s="116">
        <v>2.06</v>
      </c>
      <c r="E231" s="116">
        <v>355</v>
      </c>
      <c r="F231" s="1"/>
      <c r="G231" s="29" t="s">
        <v>4</v>
      </c>
      <c r="H231" s="4">
        <f t="shared" si="15"/>
        <v>1</v>
      </c>
      <c r="I231" s="4" t="str">
        <f>VLOOKUP(B231,'BAT Grundtabelle'!B:T,19,0)</f>
        <v>ja</v>
      </c>
      <c r="J231" s="4" t="str">
        <f t="shared" si="16"/>
        <v>10209</v>
      </c>
      <c r="K231" s="4" t="str">
        <f t="shared" si="17"/>
        <v>Berufsbekleidungshandel</v>
      </c>
      <c r="L231" s="4">
        <f t="shared" si="18"/>
        <v>2.06</v>
      </c>
      <c r="M231" s="104">
        <f t="shared" si="19"/>
        <v>355</v>
      </c>
      <c r="N231" s="4"/>
      <c r="O231" s="4" t="str">
        <f>VLOOKUP(B231,'BAT Grundtabelle'!B:V,21,0)</f>
        <v>Handel</v>
      </c>
    </row>
    <row r="232" spans="1:15" ht="12.75" customHeight="1" x14ac:dyDescent="0.35">
      <c r="A232" s="29" t="s">
        <v>2622</v>
      </c>
      <c r="B232" s="1" t="s">
        <v>484</v>
      </c>
      <c r="C232" s="85" t="s">
        <v>3</v>
      </c>
      <c r="D232" s="116">
        <v>8.5</v>
      </c>
      <c r="E232" s="116">
        <v>1197</v>
      </c>
      <c r="F232" s="1"/>
      <c r="G232" s="29" t="s">
        <v>4</v>
      </c>
      <c r="H232" s="4">
        <f t="shared" si="15"/>
        <v>1</v>
      </c>
      <c r="I232" s="4" t="str">
        <f>VLOOKUP(B232,'BAT Grundtabelle'!B:T,19,0)</f>
        <v>ja</v>
      </c>
      <c r="J232" s="4" t="str">
        <f t="shared" si="16"/>
        <v>10210</v>
      </c>
      <c r="K232" s="4" t="str">
        <f t="shared" si="17"/>
        <v>Berufsbekleidungshersteller</v>
      </c>
      <c r="L232" s="4">
        <f t="shared" si="18"/>
        <v>8.5</v>
      </c>
      <c r="M232" s="104">
        <f t="shared" si="19"/>
        <v>1197</v>
      </c>
      <c r="N232" s="4"/>
      <c r="O232" s="4" t="str">
        <f>VLOOKUP(B232,'BAT Grundtabelle'!B:V,21,0)</f>
        <v>Produktion</v>
      </c>
    </row>
    <row r="233" spans="1:15" ht="12.75" customHeight="1" x14ac:dyDescent="0.35">
      <c r="A233" s="29" t="s">
        <v>2623</v>
      </c>
      <c r="B233" s="1" t="s">
        <v>1917</v>
      </c>
      <c r="C233" s="85" t="s">
        <v>2</v>
      </c>
      <c r="D233" s="116" t="s">
        <v>4547</v>
      </c>
      <c r="E233" s="116" t="s">
        <v>4547</v>
      </c>
      <c r="F233" s="1"/>
      <c r="G233" s="29" t="s">
        <v>4</v>
      </c>
      <c r="H233" s="4">
        <f t="shared" si="15"/>
        <v>1</v>
      </c>
      <c r="I233" s="4" t="str">
        <f>VLOOKUP(B233,'BAT Grundtabelle'!B:T,19,0)</f>
        <v>ja</v>
      </c>
      <c r="J233" s="4" t="str">
        <f t="shared" si="16"/>
        <v/>
      </c>
      <c r="K233" s="4" t="str">
        <f t="shared" si="17"/>
        <v/>
      </c>
      <c r="L233" s="4" t="str">
        <f t="shared" si="18"/>
        <v/>
      </c>
      <c r="M233" s="104" t="str">
        <f t="shared" si="19"/>
        <v/>
      </c>
      <c r="N233" s="4"/>
      <c r="O233" s="4" t="str">
        <f>VLOOKUP(B233,'BAT Grundtabelle'!B:V,21,0)</f>
        <v>Medien</v>
      </c>
    </row>
    <row r="234" spans="1:15" ht="12.75" customHeight="1" x14ac:dyDescent="0.35">
      <c r="A234" s="29" t="s">
        <v>2624</v>
      </c>
      <c r="B234" s="1" t="s">
        <v>1093</v>
      </c>
      <c r="C234" s="85" t="s">
        <v>2</v>
      </c>
      <c r="D234" s="116" t="s">
        <v>4547</v>
      </c>
      <c r="E234" s="116" t="s">
        <v>4547</v>
      </c>
      <c r="F234" s="1"/>
      <c r="G234" s="29" t="s">
        <v>4</v>
      </c>
      <c r="H234" s="4">
        <f t="shared" si="15"/>
        <v>1</v>
      </c>
      <c r="I234" s="4" t="str">
        <f>VLOOKUP(B234,'BAT Grundtabelle'!B:T,19,0)</f>
        <v>ja</v>
      </c>
      <c r="J234" s="4" t="str">
        <f t="shared" si="16"/>
        <v/>
      </c>
      <c r="K234" s="4" t="str">
        <f t="shared" si="17"/>
        <v/>
      </c>
      <c r="L234" s="4" t="str">
        <f t="shared" si="18"/>
        <v/>
      </c>
      <c r="M234" s="104" t="str">
        <f t="shared" si="19"/>
        <v/>
      </c>
      <c r="N234" s="4"/>
      <c r="O234" s="4" t="str">
        <f>VLOOKUP(B234,'BAT Grundtabelle'!B:V,21,0)</f>
        <v>Bildung</v>
      </c>
    </row>
    <row r="235" spans="1:15" ht="12.75" customHeight="1" x14ac:dyDescent="0.35">
      <c r="A235" s="29" t="s">
        <v>2625</v>
      </c>
      <c r="B235" s="1" t="s">
        <v>1610</v>
      </c>
      <c r="C235" s="85" t="s">
        <v>2</v>
      </c>
      <c r="D235" s="116" t="s">
        <v>4547</v>
      </c>
      <c r="E235" s="116" t="s">
        <v>4547</v>
      </c>
      <c r="F235" s="1"/>
      <c r="G235" s="29" t="s">
        <v>4</v>
      </c>
      <c r="H235" s="4">
        <f t="shared" si="15"/>
        <v>1</v>
      </c>
      <c r="I235" s="4" t="str">
        <f>VLOOKUP(B235,'BAT Grundtabelle'!B:T,19,0)</f>
        <v>ja</v>
      </c>
      <c r="J235" s="4" t="str">
        <f t="shared" si="16"/>
        <v/>
      </c>
      <c r="K235" s="4" t="str">
        <f t="shared" si="17"/>
        <v/>
      </c>
      <c r="L235" s="4" t="str">
        <f t="shared" si="18"/>
        <v/>
      </c>
      <c r="M235" s="104" t="str">
        <f t="shared" si="19"/>
        <v/>
      </c>
      <c r="N235" s="4"/>
      <c r="O235" s="4" t="str">
        <f>VLOOKUP(B235,'BAT Grundtabelle'!B:V,21,0)</f>
        <v>Landwirtschaft</v>
      </c>
    </row>
    <row r="236" spans="1:15" ht="12.75" customHeight="1" x14ac:dyDescent="0.35">
      <c r="A236" s="29" t="s">
        <v>2626</v>
      </c>
      <c r="B236" s="1" t="s">
        <v>1611</v>
      </c>
      <c r="C236" s="85" t="s">
        <v>2</v>
      </c>
      <c r="D236" s="116" t="s">
        <v>4547</v>
      </c>
      <c r="E236" s="116" t="s">
        <v>4547</v>
      </c>
      <c r="F236" s="1"/>
      <c r="G236" s="29" t="s">
        <v>4</v>
      </c>
      <c r="H236" s="4">
        <f t="shared" si="15"/>
        <v>1</v>
      </c>
      <c r="I236" s="4" t="str">
        <f>VLOOKUP(B236,'BAT Grundtabelle'!B:T,19,0)</f>
        <v>ja</v>
      </c>
      <c r="J236" s="4" t="str">
        <f t="shared" si="16"/>
        <v/>
      </c>
      <c r="K236" s="4" t="str">
        <f t="shared" si="17"/>
        <v/>
      </c>
      <c r="L236" s="4" t="str">
        <f t="shared" si="18"/>
        <v/>
      </c>
      <c r="M236" s="104" t="str">
        <f t="shared" si="19"/>
        <v/>
      </c>
      <c r="N236" s="4"/>
      <c r="O236" s="4" t="str">
        <f>VLOOKUP(B236,'BAT Grundtabelle'!B:V,21,0)</f>
        <v>Landwirtschaft</v>
      </c>
    </row>
    <row r="237" spans="1:15" ht="12.75" customHeight="1" x14ac:dyDescent="0.35">
      <c r="A237" s="29" t="s">
        <v>2627</v>
      </c>
      <c r="B237" s="1" t="s">
        <v>1918</v>
      </c>
      <c r="C237" s="85" t="s">
        <v>2</v>
      </c>
      <c r="D237" s="116" t="s">
        <v>4547</v>
      </c>
      <c r="E237" s="116" t="s">
        <v>4547</v>
      </c>
      <c r="F237" s="1"/>
      <c r="G237" s="29" t="s">
        <v>4</v>
      </c>
      <c r="H237" s="4">
        <f t="shared" si="15"/>
        <v>1</v>
      </c>
      <c r="I237" s="4" t="str">
        <f>VLOOKUP(B237,'BAT Grundtabelle'!B:T,19,0)</f>
        <v>ja</v>
      </c>
      <c r="J237" s="4" t="str">
        <f t="shared" si="16"/>
        <v/>
      </c>
      <c r="K237" s="4" t="str">
        <f t="shared" si="17"/>
        <v/>
      </c>
      <c r="L237" s="4" t="str">
        <f t="shared" si="18"/>
        <v/>
      </c>
      <c r="M237" s="104" t="str">
        <f t="shared" si="19"/>
        <v/>
      </c>
      <c r="N237" s="4"/>
      <c r="O237" s="4" t="str">
        <f>VLOOKUP(B237,'BAT Grundtabelle'!B:V,21,0)</f>
        <v>Landwirtschaft</v>
      </c>
    </row>
    <row r="238" spans="1:15" ht="12.75" customHeight="1" x14ac:dyDescent="0.35">
      <c r="A238" s="29" t="s">
        <v>2044</v>
      </c>
      <c r="B238" s="1" t="s">
        <v>2043</v>
      </c>
      <c r="C238" s="85" t="s">
        <v>2</v>
      </c>
      <c r="D238" s="116" t="s">
        <v>4547</v>
      </c>
      <c r="E238" s="116" t="s">
        <v>4547</v>
      </c>
      <c r="F238" s="1"/>
      <c r="G238" s="29" t="s">
        <v>4</v>
      </c>
      <c r="H238" s="4">
        <f t="shared" si="15"/>
        <v>1</v>
      </c>
      <c r="I238" s="4" t="str">
        <f>VLOOKUP(B238,'BAT Grundtabelle'!B:T,19,0)</f>
        <v>ja</v>
      </c>
      <c r="J238" s="4" t="str">
        <f t="shared" si="16"/>
        <v/>
      </c>
      <c r="K238" s="4" t="str">
        <f t="shared" si="17"/>
        <v/>
      </c>
      <c r="L238" s="4" t="str">
        <f t="shared" si="18"/>
        <v/>
      </c>
      <c r="M238" s="104" t="str">
        <f t="shared" si="19"/>
        <v/>
      </c>
      <c r="N238" s="4"/>
      <c r="O238" s="4" t="str">
        <f>VLOOKUP(B238,'BAT Grundtabelle'!B:V,21,0)</f>
        <v>Produktion</v>
      </c>
    </row>
    <row r="239" spans="1:15" ht="12.75" customHeight="1" x14ac:dyDescent="0.35">
      <c r="A239" s="29" t="s">
        <v>2628</v>
      </c>
      <c r="B239" s="1" t="s">
        <v>1345</v>
      </c>
      <c r="C239" s="85" t="s">
        <v>3</v>
      </c>
      <c r="D239" s="116">
        <v>2.58</v>
      </c>
      <c r="E239" s="116">
        <v>204</v>
      </c>
      <c r="F239" s="1"/>
      <c r="G239" s="29">
        <v>1198</v>
      </c>
      <c r="H239" s="4">
        <f t="shared" si="15"/>
        <v>1</v>
      </c>
      <c r="I239" s="4" t="str">
        <f>VLOOKUP(B239,'BAT Grundtabelle'!B:T,19,0)</f>
        <v>ja</v>
      </c>
      <c r="J239" s="4" t="str">
        <f t="shared" si="16"/>
        <v>10216</v>
      </c>
      <c r="K239" s="4" t="str">
        <f t="shared" si="17"/>
        <v>Besenwirtschaft</v>
      </c>
      <c r="L239" s="4">
        <f t="shared" si="18"/>
        <v>2.58</v>
      </c>
      <c r="M239" s="104">
        <f t="shared" si="19"/>
        <v>204</v>
      </c>
      <c r="N239" s="4"/>
      <c r="O239" s="4" t="str">
        <f>VLOOKUP(B239,'BAT Grundtabelle'!B:V,21,0)</f>
        <v>Hotel- und Gaststättengewerbe</v>
      </c>
    </row>
    <row r="240" spans="1:15" ht="12.75" customHeight="1" x14ac:dyDescent="0.35">
      <c r="A240" s="29" t="s">
        <v>2629</v>
      </c>
      <c r="B240" s="1" t="s">
        <v>1919</v>
      </c>
      <c r="C240" s="85" t="s">
        <v>2</v>
      </c>
      <c r="D240" s="116" t="s">
        <v>4547</v>
      </c>
      <c r="E240" s="116" t="s">
        <v>4547</v>
      </c>
      <c r="F240" s="1"/>
      <c r="G240" s="29" t="s">
        <v>4</v>
      </c>
      <c r="H240" s="4">
        <f t="shared" si="15"/>
        <v>1</v>
      </c>
      <c r="I240" s="4" t="str">
        <f>VLOOKUP(B240,'BAT Grundtabelle'!B:T,19,0)</f>
        <v>ja</v>
      </c>
      <c r="J240" s="4" t="str">
        <f t="shared" si="16"/>
        <v/>
      </c>
      <c r="K240" s="4" t="str">
        <f t="shared" si="17"/>
        <v/>
      </c>
      <c r="L240" s="4" t="str">
        <f t="shared" si="18"/>
        <v/>
      </c>
      <c r="M240" s="104" t="str">
        <f t="shared" si="19"/>
        <v/>
      </c>
      <c r="N240" s="4"/>
      <c r="O240" s="4" t="str">
        <f>VLOOKUP(B240,'BAT Grundtabelle'!B:V,21,0)</f>
        <v>Handel</v>
      </c>
    </row>
    <row r="241" spans="1:15" ht="12.75" customHeight="1" x14ac:dyDescent="0.35">
      <c r="A241" s="29" t="s">
        <v>2630</v>
      </c>
      <c r="B241" s="1" t="s">
        <v>391</v>
      </c>
      <c r="C241" s="85" t="s">
        <v>3</v>
      </c>
      <c r="D241" s="116">
        <v>2.58</v>
      </c>
      <c r="E241" s="116">
        <v>178</v>
      </c>
      <c r="F241" s="1"/>
      <c r="G241" s="29" t="s">
        <v>4</v>
      </c>
      <c r="H241" s="4">
        <f t="shared" si="15"/>
        <v>1</v>
      </c>
      <c r="I241" s="4" t="str">
        <f>VLOOKUP(B241,'BAT Grundtabelle'!B:T,19,0)</f>
        <v>ja</v>
      </c>
      <c r="J241" s="4" t="str">
        <f t="shared" si="16"/>
        <v>10218</v>
      </c>
      <c r="K241" s="4" t="str">
        <f t="shared" si="17"/>
        <v>Bestattungsunternehmen</v>
      </c>
      <c r="L241" s="4">
        <f t="shared" si="18"/>
        <v>2.58</v>
      </c>
      <c r="M241" s="104">
        <f t="shared" si="19"/>
        <v>178</v>
      </c>
      <c r="N241" s="4"/>
      <c r="O241" s="4" t="str">
        <f>VLOOKUP(B241,'BAT Grundtabelle'!B:V,21,0)</f>
        <v>Dienstleistung</v>
      </c>
    </row>
    <row r="242" spans="1:15" ht="12.75" customHeight="1" x14ac:dyDescent="0.35">
      <c r="A242" s="29" t="s">
        <v>2631</v>
      </c>
      <c r="B242" s="1" t="s">
        <v>1579</v>
      </c>
      <c r="C242" s="85" t="s">
        <v>3</v>
      </c>
      <c r="D242" s="116">
        <v>1.04</v>
      </c>
      <c r="E242" s="116">
        <v>280</v>
      </c>
      <c r="F242" s="1" t="s">
        <v>4468</v>
      </c>
      <c r="G242" s="29">
        <v>1195</v>
      </c>
      <c r="H242" s="4">
        <f t="shared" si="15"/>
        <v>1</v>
      </c>
      <c r="I242" s="4" t="str">
        <f>VLOOKUP(B242,'BAT Grundtabelle'!B:T,19,0)</f>
        <v>ja</v>
      </c>
      <c r="J242" s="4" t="str">
        <f t="shared" si="16"/>
        <v>10219</v>
      </c>
      <c r="K242" s="4" t="str">
        <f t="shared" si="17"/>
        <v>Bestrahlungsinstitut</v>
      </c>
      <c r="L242" s="4">
        <f t="shared" si="18"/>
        <v>1.04</v>
      </c>
      <c r="M242" s="104">
        <f t="shared" si="19"/>
        <v>280</v>
      </c>
      <c r="N242" s="4"/>
      <c r="O242" s="4" t="str">
        <f>VLOOKUP(B242,'BAT Grundtabelle'!B:V,21,0)</f>
        <v>Sonder-Risiken</v>
      </c>
    </row>
    <row r="243" spans="1:15" ht="12.75" customHeight="1" x14ac:dyDescent="0.35">
      <c r="A243" s="29" t="s">
        <v>2632</v>
      </c>
      <c r="B243" s="1" t="s">
        <v>1851</v>
      </c>
      <c r="C243" s="85" t="s">
        <v>2</v>
      </c>
      <c r="D243" s="116" t="s">
        <v>4547</v>
      </c>
      <c r="E243" s="116" t="s">
        <v>4547</v>
      </c>
      <c r="F243" s="1"/>
      <c r="G243" s="29" t="s">
        <v>4</v>
      </c>
      <c r="H243" s="4">
        <f t="shared" si="15"/>
        <v>1</v>
      </c>
      <c r="I243" s="4" t="str">
        <f>VLOOKUP(B243,'BAT Grundtabelle'!B:T,19,0)</f>
        <v>ja</v>
      </c>
      <c r="J243" s="4" t="str">
        <f t="shared" si="16"/>
        <v/>
      </c>
      <c r="K243" s="4" t="str">
        <f t="shared" si="17"/>
        <v/>
      </c>
      <c r="L243" s="4" t="str">
        <f t="shared" si="18"/>
        <v/>
      </c>
      <c r="M243" s="104" t="str">
        <f t="shared" si="19"/>
        <v/>
      </c>
      <c r="N243" s="4"/>
      <c r="O243" s="4" t="str">
        <f>VLOOKUP(B243,'BAT Grundtabelle'!B:V,21,0)</f>
        <v>Bau-Gewerbe</v>
      </c>
    </row>
    <row r="244" spans="1:15" ht="12.75" customHeight="1" x14ac:dyDescent="0.35">
      <c r="A244" s="29" t="s">
        <v>2633</v>
      </c>
      <c r="B244" s="1" t="s">
        <v>1852</v>
      </c>
      <c r="C244" s="85" t="s">
        <v>2</v>
      </c>
      <c r="D244" s="116" t="s">
        <v>4547</v>
      </c>
      <c r="E244" s="116" t="s">
        <v>4547</v>
      </c>
      <c r="F244" s="1"/>
      <c r="G244" s="29" t="s">
        <v>4</v>
      </c>
      <c r="H244" s="4">
        <f t="shared" si="15"/>
        <v>1</v>
      </c>
      <c r="I244" s="4" t="str">
        <f>VLOOKUP(B244,'BAT Grundtabelle'!B:T,19,0)</f>
        <v>ja</v>
      </c>
      <c r="J244" s="4" t="str">
        <f t="shared" si="16"/>
        <v/>
      </c>
      <c r="K244" s="4" t="str">
        <f t="shared" si="17"/>
        <v/>
      </c>
      <c r="L244" s="4" t="str">
        <f t="shared" si="18"/>
        <v/>
      </c>
      <c r="M244" s="104" t="str">
        <f t="shared" si="19"/>
        <v/>
      </c>
      <c r="N244" s="4"/>
      <c r="O244" s="4" t="str">
        <f>VLOOKUP(B244,'BAT Grundtabelle'!B:V,21,0)</f>
        <v>Bau-Gewerbe</v>
      </c>
    </row>
    <row r="245" spans="1:15" ht="12.75" customHeight="1" x14ac:dyDescent="0.35">
      <c r="A245" s="29" t="s">
        <v>2634</v>
      </c>
      <c r="B245" s="1" t="s">
        <v>1853</v>
      </c>
      <c r="C245" s="85" t="s">
        <v>2</v>
      </c>
      <c r="D245" s="116" t="s">
        <v>4547</v>
      </c>
      <c r="E245" s="116" t="s">
        <v>4547</v>
      </c>
      <c r="F245" s="1"/>
      <c r="G245" s="29" t="s">
        <v>4</v>
      </c>
      <c r="H245" s="4">
        <f t="shared" si="15"/>
        <v>1</v>
      </c>
      <c r="I245" s="4" t="str">
        <f>VLOOKUP(B245,'BAT Grundtabelle'!B:T,19,0)</f>
        <v>ja</v>
      </c>
      <c r="J245" s="4" t="str">
        <f t="shared" si="16"/>
        <v/>
      </c>
      <c r="K245" s="4" t="str">
        <f t="shared" si="17"/>
        <v/>
      </c>
      <c r="L245" s="4" t="str">
        <f t="shared" si="18"/>
        <v/>
      </c>
      <c r="M245" s="104" t="str">
        <f t="shared" si="19"/>
        <v/>
      </c>
      <c r="N245" s="4"/>
      <c r="O245" s="4" t="str">
        <f>VLOOKUP(B245,'BAT Grundtabelle'!B:V,21,0)</f>
        <v>Produktion</v>
      </c>
    </row>
    <row r="246" spans="1:15" ht="12.75" customHeight="1" x14ac:dyDescent="0.35">
      <c r="A246" s="29" t="s">
        <v>2340</v>
      </c>
      <c r="B246" s="1" t="s">
        <v>2339</v>
      </c>
      <c r="C246" s="85" t="s">
        <v>2</v>
      </c>
      <c r="D246" s="116" t="s">
        <v>4547</v>
      </c>
      <c r="E246" s="116" t="s">
        <v>4547</v>
      </c>
      <c r="F246" s="1"/>
      <c r="G246" s="29" t="s">
        <v>4</v>
      </c>
      <c r="H246" s="4">
        <f t="shared" si="15"/>
        <v>1</v>
      </c>
      <c r="I246" s="4" t="str">
        <f>VLOOKUP(B246,'BAT Grundtabelle'!B:T,19,0)</f>
        <v>ja</v>
      </c>
      <c r="J246" s="4" t="str">
        <f t="shared" si="16"/>
        <v/>
      </c>
      <c r="K246" s="4" t="str">
        <f t="shared" si="17"/>
        <v/>
      </c>
      <c r="L246" s="4" t="str">
        <f t="shared" si="18"/>
        <v/>
      </c>
      <c r="M246" s="104" t="str">
        <f t="shared" si="19"/>
        <v/>
      </c>
      <c r="N246" s="4"/>
      <c r="O246" s="4" t="str">
        <f>VLOOKUP(B246,'BAT Grundtabelle'!B:V,21,0)</f>
        <v>Bau-Gewerbe</v>
      </c>
    </row>
    <row r="247" spans="1:15" ht="12.75" customHeight="1" x14ac:dyDescent="0.35">
      <c r="A247" s="29" t="s">
        <v>2635</v>
      </c>
      <c r="B247" s="1" t="s">
        <v>913</v>
      </c>
      <c r="C247" s="85" t="s">
        <v>2</v>
      </c>
      <c r="D247" s="116" t="s">
        <v>4547</v>
      </c>
      <c r="E247" s="116" t="s">
        <v>4547</v>
      </c>
      <c r="F247" s="1" t="s">
        <v>2412</v>
      </c>
      <c r="G247" s="29"/>
      <c r="H247" s="4">
        <f t="shared" si="15"/>
        <v>1</v>
      </c>
      <c r="I247" s="4" t="str">
        <f>VLOOKUP(B247,'BAT Grundtabelle'!B:T,19,0)</f>
        <v>ja</v>
      </c>
      <c r="J247" s="4" t="str">
        <f t="shared" si="16"/>
        <v/>
      </c>
      <c r="K247" s="4" t="str">
        <f t="shared" si="17"/>
        <v/>
      </c>
      <c r="L247" s="4" t="str">
        <f t="shared" si="18"/>
        <v/>
      </c>
      <c r="M247" s="104" t="str">
        <f t="shared" si="19"/>
        <v/>
      </c>
      <c r="N247" s="4"/>
      <c r="O247" s="4" t="str">
        <f>VLOOKUP(B247,'BAT Grundtabelle'!B:V,21,0)</f>
        <v>Jura</v>
      </c>
    </row>
    <row r="248" spans="1:15" ht="12.75" customHeight="1" x14ac:dyDescent="0.35">
      <c r="A248" s="29" t="s">
        <v>2636</v>
      </c>
      <c r="B248" s="1" t="s">
        <v>914</v>
      </c>
      <c r="C248" s="85" t="s">
        <v>2</v>
      </c>
      <c r="D248" s="116" t="s">
        <v>4547</v>
      </c>
      <c r="E248" s="116" t="s">
        <v>4547</v>
      </c>
      <c r="F248" s="1" t="s">
        <v>2412</v>
      </c>
      <c r="G248" s="29"/>
      <c r="H248" s="4">
        <f t="shared" si="15"/>
        <v>1</v>
      </c>
      <c r="I248" s="4" t="str">
        <f>VLOOKUP(B248,'BAT Grundtabelle'!B:T,19,0)</f>
        <v>ja</v>
      </c>
      <c r="J248" s="4" t="str">
        <f t="shared" si="16"/>
        <v/>
      </c>
      <c r="K248" s="4" t="str">
        <f t="shared" si="17"/>
        <v/>
      </c>
      <c r="L248" s="4" t="str">
        <f t="shared" si="18"/>
        <v/>
      </c>
      <c r="M248" s="104" t="str">
        <f t="shared" si="19"/>
        <v/>
      </c>
      <c r="N248" s="4"/>
      <c r="O248" s="4" t="str">
        <f>VLOOKUP(B248,'BAT Grundtabelle'!B:V,21,0)</f>
        <v>Jura</v>
      </c>
    </row>
    <row r="249" spans="1:15" ht="12.75" customHeight="1" x14ac:dyDescent="0.35">
      <c r="A249" s="29" t="s">
        <v>2637</v>
      </c>
      <c r="B249" s="1" t="s">
        <v>911</v>
      </c>
      <c r="C249" s="85" t="s">
        <v>2</v>
      </c>
      <c r="D249" s="116" t="s">
        <v>4547</v>
      </c>
      <c r="E249" s="116" t="s">
        <v>4547</v>
      </c>
      <c r="F249" s="1" t="s">
        <v>2412</v>
      </c>
      <c r="G249" s="29"/>
      <c r="H249" s="4">
        <f t="shared" si="15"/>
        <v>1</v>
      </c>
      <c r="I249" s="4" t="str">
        <f>VLOOKUP(B249,'BAT Grundtabelle'!B:T,19,0)</f>
        <v>ja</v>
      </c>
      <c r="J249" s="4" t="str">
        <f t="shared" si="16"/>
        <v/>
      </c>
      <c r="K249" s="4" t="str">
        <f t="shared" si="17"/>
        <v/>
      </c>
      <c r="L249" s="4" t="str">
        <f t="shared" si="18"/>
        <v/>
      </c>
      <c r="M249" s="104" t="str">
        <f t="shared" si="19"/>
        <v/>
      </c>
      <c r="N249" s="4"/>
      <c r="O249" s="4" t="str">
        <f>VLOOKUP(B249,'BAT Grundtabelle'!B:V,21,0)</f>
        <v>Jura</v>
      </c>
    </row>
    <row r="250" spans="1:15" ht="12.75" customHeight="1" x14ac:dyDescent="0.35">
      <c r="A250" s="29" t="s">
        <v>2638</v>
      </c>
      <c r="B250" s="1" t="s">
        <v>926</v>
      </c>
      <c r="C250" s="85" t="s">
        <v>2</v>
      </c>
      <c r="D250" s="116" t="s">
        <v>4547</v>
      </c>
      <c r="E250" s="116" t="s">
        <v>4547</v>
      </c>
      <c r="F250" s="1" t="s">
        <v>2411</v>
      </c>
      <c r="G250" s="29" t="s">
        <v>59</v>
      </c>
      <c r="H250" s="4">
        <f t="shared" si="15"/>
        <v>1</v>
      </c>
      <c r="I250" s="4" t="str">
        <f>VLOOKUP(B250,'BAT Grundtabelle'!B:T,19,0)</f>
        <v>nein</v>
      </c>
      <c r="J250" s="4" t="str">
        <f t="shared" si="16"/>
        <v/>
      </c>
      <c r="K250" s="4" t="str">
        <f t="shared" si="17"/>
        <v/>
      </c>
      <c r="L250" s="4" t="str">
        <f t="shared" si="18"/>
        <v/>
      </c>
      <c r="M250" s="104" t="str">
        <f t="shared" si="19"/>
        <v/>
      </c>
      <c r="N250" s="4"/>
      <c r="O250" s="4" t="str">
        <f>VLOOKUP(B250,'BAT Grundtabelle'!B:V,21,0)</f>
        <v>Verein</v>
      </c>
    </row>
    <row r="251" spans="1:15" ht="12.75" customHeight="1" x14ac:dyDescent="0.35">
      <c r="A251" s="29" t="s">
        <v>2639</v>
      </c>
      <c r="B251" s="1" t="s">
        <v>1420</v>
      </c>
      <c r="C251" s="85" t="s">
        <v>2</v>
      </c>
      <c r="D251" s="116" t="s">
        <v>4547</v>
      </c>
      <c r="E251" s="116" t="s">
        <v>4547</v>
      </c>
      <c r="F251" s="1"/>
      <c r="G251" s="29" t="s">
        <v>4</v>
      </c>
      <c r="H251" s="4">
        <f t="shared" si="15"/>
        <v>1</v>
      </c>
      <c r="I251" s="4" t="str">
        <f>VLOOKUP(B251,'BAT Grundtabelle'!B:T,19,0)</f>
        <v>ja</v>
      </c>
      <c r="J251" s="4" t="str">
        <f t="shared" si="16"/>
        <v/>
      </c>
      <c r="K251" s="4" t="str">
        <f t="shared" si="17"/>
        <v/>
      </c>
      <c r="L251" s="4" t="str">
        <f t="shared" si="18"/>
        <v/>
      </c>
      <c r="M251" s="104" t="str">
        <f t="shared" si="19"/>
        <v/>
      </c>
      <c r="N251" s="4"/>
      <c r="O251" s="4" t="str">
        <f>VLOOKUP(B251,'BAT Grundtabelle'!B:V,21,0)</f>
        <v>Heilwesen</v>
      </c>
    </row>
    <row r="252" spans="1:15" ht="12.75" customHeight="1" x14ac:dyDescent="0.35">
      <c r="A252" s="29" t="s">
        <v>2640</v>
      </c>
      <c r="B252" s="1" t="s">
        <v>68</v>
      </c>
      <c r="C252" s="85" t="s">
        <v>2</v>
      </c>
      <c r="D252" s="116" t="s">
        <v>4547</v>
      </c>
      <c r="E252" s="116" t="s">
        <v>4547</v>
      </c>
      <c r="F252" s="1" t="s">
        <v>2412</v>
      </c>
      <c r="G252" s="29" t="s">
        <v>4438</v>
      </c>
      <c r="H252" s="4">
        <f t="shared" si="15"/>
        <v>1</v>
      </c>
      <c r="I252" s="4" t="str">
        <f>VLOOKUP(B252,'BAT Grundtabelle'!B:T,19,0)</f>
        <v>ja</v>
      </c>
      <c r="J252" s="4" t="str">
        <f t="shared" si="16"/>
        <v/>
      </c>
      <c r="K252" s="4" t="str">
        <f t="shared" si="17"/>
        <v/>
      </c>
      <c r="L252" s="4" t="str">
        <f t="shared" si="18"/>
        <v/>
      </c>
      <c r="M252" s="104" t="str">
        <f t="shared" si="19"/>
        <v/>
      </c>
      <c r="N252" s="4"/>
      <c r="O252" s="4" t="str">
        <f>VLOOKUP(B252,'BAT Grundtabelle'!B:V,21,0)</f>
        <v>Abfall</v>
      </c>
    </row>
    <row r="253" spans="1:15" ht="12.75" customHeight="1" x14ac:dyDescent="0.35">
      <c r="A253" s="29" t="s">
        <v>2641</v>
      </c>
      <c r="B253" s="1" t="s">
        <v>1164</v>
      </c>
      <c r="C253" s="85" t="s">
        <v>2</v>
      </c>
      <c r="D253" s="116" t="s">
        <v>4547</v>
      </c>
      <c r="E253" s="116" t="s">
        <v>4547</v>
      </c>
      <c r="F253" s="1"/>
      <c r="G253" s="29" t="s">
        <v>4</v>
      </c>
      <c r="H253" s="4">
        <f t="shared" si="15"/>
        <v>1</v>
      </c>
      <c r="I253" s="4" t="str">
        <f>VLOOKUP(B253,'BAT Grundtabelle'!B:T,19,0)</f>
        <v>ja</v>
      </c>
      <c r="J253" s="4" t="str">
        <f t="shared" si="16"/>
        <v/>
      </c>
      <c r="K253" s="4" t="str">
        <f t="shared" si="17"/>
        <v/>
      </c>
      <c r="L253" s="4" t="str">
        <f t="shared" si="18"/>
        <v/>
      </c>
      <c r="M253" s="104" t="str">
        <f t="shared" si="19"/>
        <v/>
      </c>
      <c r="N253" s="4"/>
      <c r="O253" s="4" t="str">
        <f>VLOOKUP(B253,'BAT Grundtabelle'!B:V,21,0)</f>
        <v>Produktion</v>
      </c>
    </row>
    <row r="254" spans="1:15" ht="12.75" customHeight="1" x14ac:dyDescent="0.35">
      <c r="A254" s="29" t="s">
        <v>2642</v>
      </c>
      <c r="B254" s="1" t="s">
        <v>564</v>
      </c>
      <c r="C254" s="85" t="s">
        <v>2</v>
      </c>
      <c r="D254" s="116" t="s">
        <v>4547</v>
      </c>
      <c r="E254" s="116" t="s">
        <v>4547</v>
      </c>
      <c r="F254" s="1" t="s">
        <v>2412</v>
      </c>
      <c r="G254" s="29" t="s">
        <v>4438</v>
      </c>
      <c r="H254" s="4">
        <f t="shared" si="15"/>
        <v>1</v>
      </c>
      <c r="I254" s="4" t="str">
        <f>VLOOKUP(B254,'BAT Grundtabelle'!B:T,19,0)</f>
        <v>ja</v>
      </c>
      <c r="J254" s="4" t="str">
        <f t="shared" si="16"/>
        <v/>
      </c>
      <c r="K254" s="4" t="str">
        <f t="shared" si="17"/>
        <v/>
      </c>
      <c r="L254" s="4" t="str">
        <f t="shared" si="18"/>
        <v/>
      </c>
      <c r="M254" s="104" t="str">
        <f t="shared" si="19"/>
        <v/>
      </c>
      <c r="N254" s="4"/>
      <c r="O254" s="4" t="str">
        <f>VLOOKUP(B254,'BAT Grundtabelle'!B:V,21,0)</f>
        <v>Berg-/Bodenabbau</v>
      </c>
    </row>
    <row r="255" spans="1:15" ht="12.75" customHeight="1" x14ac:dyDescent="0.35">
      <c r="A255" s="29" t="s">
        <v>2643</v>
      </c>
      <c r="B255" s="1" t="s">
        <v>1689</v>
      </c>
      <c r="C255" s="85" t="s">
        <v>2</v>
      </c>
      <c r="D255" s="116" t="s">
        <v>4547</v>
      </c>
      <c r="E255" s="116" t="s">
        <v>4547</v>
      </c>
      <c r="F255" s="1"/>
      <c r="G255" s="29" t="s">
        <v>57</v>
      </c>
      <c r="H255" s="4">
        <f t="shared" si="15"/>
        <v>1</v>
      </c>
      <c r="I255" s="4" t="str">
        <f>VLOOKUP(B255,'BAT Grundtabelle'!B:T,19,0)</f>
        <v>ja</v>
      </c>
      <c r="J255" s="4" t="str">
        <f t="shared" si="16"/>
        <v/>
      </c>
      <c r="K255" s="4" t="str">
        <f t="shared" si="17"/>
        <v/>
      </c>
      <c r="L255" s="4" t="str">
        <f t="shared" si="18"/>
        <v/>
      </c>
      <c r="M255" s="104" t="str">
        <f t="shared" si="19"/>
        <v/>
      </c>
      <c r="N255" s="4"/>
      <c r="O255" s="4" t="str">
        <f>VLOOKUP(B255,'BAT Grundtabelle'!B:V,21,0)</f>
        <v>Chemie</v>
      </c>
    </row>
    <row r="256" spans="1:15" ht="12.75" customHeight="1" x14ac:dyDescent="0.35">
      <c r="A256" s="29" t="s">
        <v>2644</v>
      </c>
      <c r="B256" s="1" t="s">
        <v>1219</v>
      </c>
      <c r="C256" s="85" t="s">
        <v>2</v>
      </c>
      <c r="D256" s="116" t="s">
        <v>4547</v>
      </c>
      <c r="E256" s="116" t="s">
        <v>4547</v>
      </c>
      <c r="F256" s="1"/>
      <c r="G256" s="29" t="s">
        <v>4</v>
      </c>
      <c r="H256" s="4">
        <f t="shared" si="15"/>
        <v>1</v>
      </c>
      <c r="I256" s="4" t="str">
        <f>VLOOKUP(B256,'BAT Grundtabelle'!B:T,19,0)</f>
        <v>ja</v>
      </c>
      <c r="J256" s="4" t="str">
        <f t="shared" si="16"/>
        <v/>
      </c>
      <c r="K256" s="4" t="str">
        <f t="shared" si="17"/>
        <v/>
      </c>
      <c r="L256" s="4" t="str">
        <f t="shared" si="18"/>
        <v/>
      </c>
      <c r="M256" s="104" t="str">
        <f t="shared" si="19"/>
        <v/>
      </c>
      <c r="N256" s="4"/>
      <c r="O256" s="4" t="str">
        <f>VLOOKUP(B256,'BAT Grundtabelle'!B:V,21,0)</f>
        <v>Produktion</v>
      </c>
    </row>
    <row r="257" spans="1:15" ht="12.75" customHeight="1" x14ac:dyDescent="0.35">
      <c r="A257" s="29" t="s">
        <v>2645</v>
      </c>
      <c r="B257" s="1" t="s">
        <v>667</v>
      </c>
      <c r="C257" s="85" t="s">
        <v>2</v>
      </c>
      <c r="D257" s="116" t="s">
        <v>4547</v>
      </c>
      <c r="E257" s="116" t="s">
        <v>4547</v>
      </c>
      <c r="F257" s="1" t="s">
        <v>2412</v>
      </c>
      <c r="G257" s="29" t="s">
        <v>4438</v>
      </c>
      <c r="H257" s="4">
        <f t="shared" si="15"/>
        <v>1</v>
      </c>
      <c r="I257" s="4" t="str">
        <f>VLOOKUP(B257,'BAT Grundtabelle'!B:T,19,0)</f>
        <v>ja</v>
      </c>
      <c r="J257" s="4" t="str">
        <f t="shared" si="16"/>
        <v/>
      </c>
      <c r="K257" s="4" t="str">
        <f t="shared" si="17"/>
        <v/>
      </c>
      <c r="L257" s="4" t="str">
        <f t="shared" si="18"/>
        <v/>
      </c>
      <c r="M257" s="104" t="str">
        <f t="shared" si="19"/>
        <v/>
      </c>
      <c r="N257" s="4"/>
      <c r="O257" s="4" t="str">
        <f>VLOOKUP(B257,'BAT Grundtabelle'!B:V,21,0)</f>
        <v>Energie</v>
      </c>
    </row>
    <row r="258" spans="1:15" ht="12.75" customHeight="1" x14ac:dyDescent="0.35">
      <c r="A258" s="29" t="s">
        <v>2646</v>
      </c>
      <c r="B258" s="1" t="s">
        <v>796</v>
      </c>
      <c r="C258" s="85" t="s">
        <v>3</v>
      </c>
      <c r="D258" s="116">
        <v>4.43</v>
      </c>
      <c r="E258" s="116">
        <v>634</v>
      </c>
      <c r="F258" s="1"/>
      <c r="G258" s="29" t="s">
        <v>4</v>
      </c>
      <c r="H258" s="4">
        <f t="shared" si="15"/>
        <v>1</v>
      </c>
      <c r="I258" s="4" t="str">
        <f>VLOOKUP(B258,'BAT Grundtabelle'!B:T,19,0)</f>
        <v>ja</v>
      </c>
      <c r="J258" s="4" t="str">
        <f t="shared" si="16"/>
        <v>10234</v>
      </c>
      <c r="K258" s="4" t="str">
        <f t="shared" si="17"/>
        <v>Betrieb der feinmechanischen und optischen Industrie</v>
      </c>
      <c r="L258" s="4">
        <f t="shared" si="18"/>
        <v>4.43</v>
      </c>
      <c r="M258" s="104">
        <f t="shared" si="19"/>
        <v>634</v>
      </c>
      <c r="N258" s="4"/>
      <c r="O258" s="4" t="str">
        <f>VLOOKUP(B258,'BAT Grundtabelle'!B:V,21,0)</f>
        <v>Produktion</v>
      </c>
    </row>
    <row r="259" spans="1:15" ht="12.75" customHeight="1" x14ac:dyDescent="0.35">
      <c r="A259" s="29" t="s">
        <v>2647</v>
      </c>
      <c r="B259" s="1" t="s">
        <v>1654</v>
      </c>
      <c r="C259" s="85" t="s">
        <v>2</v>
      </c>
      <c r="D259" s="116" t="s">
        <v>4547</v>
      </c>
      <c r="E259" s="116" t="s">
        <v>4547</v>
      </c>
      <c r="F259" s="1"/>
      <c r="G259" s="29" t="s">
        <v>57</v>
      </c>
      <c r="H259" s="4">
        <f t="shared" ref="H259:H322" si="20">COUNTIF(A:A,A259)</f>
        <v>1</v>
      </c>
      <c r="I259" s="4" t="str">
        <f>VLOOKUP(B259,'BAT Grundtabelle'!B:T,19,0)</f>
        <v>ja</v>
      </c>
      <c r="J259" s="4" t="str">
        <f t="shared" ref="J259:J322" si="21">IF(C259="ja",A259,"")</f>
        <v/>
      </c>
      <c r="K259" s="4" t="str">
        <f t="shared" ref="K259:K322" si="22">IF(C259="ja",B259,"")</f>
        <v/>
      </c>
      <c r="L259" s="4" t="str">
        <f t="shared" ref="L259:L322" si="23">IF(C259="ja",D259,"")</f>
        <v/>
      </c>
      <c r="M259" s="104" t="str">
        <f t="shared" ref="M259:M322" si="24">IF(C259="ja",E259,"")</f>
        <v/>
      </c>
      <c r="N259" s="4"/>
      <c r="O259" s="4" t="str">
        <f>VLOOKUP(B259,'BAT Grundtabelle'!B:V,21,0)</f>
        <v>Produktion</v>
      </c>
    </row>
    <row r="260" spans="1:15" ht="12.75" customHeight="1" x14ac:dyDescent="0.35">
      <c r="A260" s="29" t="s">
        <v>2648</v>
      </c>
      <c r="B260" s="1" t="s">
        <v>1283</v>
      </c>
      <c r="C260" s="85" t="s">
        <v>2</v>
      </c>
      <c r="D260" s="116" t="s">
        <v>4547</v>
      </c>
      <c r="E260" s="116" t="s">
        <v>4547</v>
      </c>
      <c r="F260" s="1"/>
      <c r="G260" s="29" t="s">
        <v>4</v>
      </c>
      <c r="H260" s="4">
        <f t="shared" si="20"/>
        <v>1</v>
      </c>
      <c r="I260" s="4" t="str">
        <f>VLOOKUP(B260,'BAT Grundtabelle'!B:T,19,0)</f>
        <v>ja</v>
      </c>
      <c r="J260" s="4" t="str">
        <f t="shared" si="21"/>
        <v/>
      </c>
      <c r="K260" s="4" t="str">
        <f t="shared" si="22"/>
        <v/>
      </c>
      <c r="L260" s="4" t="str">
        <f t="shared" si="23"/>
        <v/>
      </c>
      <c r="M260" s="104" t="str">
        <f t="shared" si="24"/>
        <v/>
      </c>
      <c r="N260" s="4"/>
      <c r="O260" s="4" t="str">
        <f>VLOOKUP(B260,'BAT Grundtabelle'!B:V,21,0)</f>
        <v>Transport</v>
      </c>
    </row>
    <row r="261" spans="1:15" ht="12.75" customHeight="1" x14ac:dyDescent="0.35">
      <c r="A261" s="29" t="s">
        <v>2649</v>
      </c>
      <c r="B261" s="1" t="s">
        <v>1920</v>
      </c>
      <c r="C261" s="85" t="s">
        <v>2</v>
      </c>
      <c r="D261" s="116" t="s">
        <v>4547</v>
      </c>
      <c r="E261" s="116" t="s">
        <v>4547</v>
      </c>
      <c r="F261" s="1"/>
      <c r="G261" s="29" t="s">
        <v>4</v>
      </c>
      <c r="H261" s="4">
        <f t="shared" si="20"/>
        <v>1</v>
      </c>
      <c r="I261" s="4" t="str">
        <f>VLOOKUP(B261,'BAT Grundtabelle'!B:T,19,0)</f>
        <v>ja</v>
      </c>
      <c r="J261" s="4" t="str">
        <f t="shared" si="21"/>
        <v/>
      </c>
      <c r="K261" s="4" t="str">
        <f t="shared" si="22"/>
        <v/>
      </c>
      <c r="L261" s="4" t="str">
        <f t="shared" si="23"/>
        <v/>
      </c>
      <c r="M261" s="104" t="str">
        <f t="shared" si="24"/>
        <v/>
      </c>
      <c r="N261" s="4"/>
      <c r="O261" s="4" t="str">
        <f>VLOOKUP(B261,'BAT Grundtabelle'!B:V,21,0)</f>
        <v>Chemie</v>
      </c>
    </row>
    <row r="262" spans="1:15" ht="12.75" customHeight="1" x14ac:dyDescent="0.35">
      <c r="A262" s="29" t="s">
        <v>2650</v>
      </c>
      <c r="B262" s="1" t="s">
        <v>1016</v>
      </c>
      <c r="C262" s="85" t="s">
        <v>2</v>
      </c>
      <c r="D262" s="116" t="s">
        <v>4547</v>
      </c>
      <c r="E262" s="116" t="s">
        <v>4547</v>
      </c>
      <c r="F262" s="1"/>
      <c r="G262" s="29" t="s">
        <v>57</v>
      </c>
      <c r="H262" s="4">
        <f t="shared" si="20"/>
        <v>1</v>
      </c>
      <c r="I262" s="4" t="str">
        <f>VLOOKUP(B262,'BAT Grundtabelle'!B:T,19,0)</f>
        <v>ja</v>
      </c>
      <c r="J262" s="4" t="str">
        <f t="shared" si="21"/>
        <v/>
      </c>
      <c r="K262" s="4" t="str">
        <f t="shared" si="22"/>
        <v/>
      </c>
      <c r="L262" s="4" t="str">
        <f t="shared" si="23"/>
        <v/>
      </c>
      <c r="M262" s="104" t="str">
        <f t="shared" si="24"/>
        <v/>
      </c>
      <c r="N262" s="4"/>
      <c r="O262" s="4" t="str">
        <f>VLOOKUP(B262,'BAT Grundtabelle'!B:V,21,0)</f>
        <v>Produktion</v>
      </c>
    </row>
    <row r="263" spans="1:15" ht="12.75" customHeight="1" x14ac:dyDescent="0.35">
      <c r="A263" s="29" t="s">
        <v>2651</v>
      </c>
      <c r="B263" s="1" t="s">
        <v>1284</v>
      </c>
      <c r="C263" s="85" t="s">
        <v>2</v>
      </c>
      <c r="D263" s="116" t="s">
        <v>4547</v>
      </c>
      <c r="E263" s="116" t="s">
        <v>4547</v>
      </c>
      <c r="F263" s="1"/>
      <c r="G263" s="29" t="s">
        <v>4</v>
      </c>
      <c r="H263" s="4">
        <f t="shared" si="20"/>
        <v>1</v>
      </c>
      <c r="I263" s="4" t="str">
        <f>VLOOKUP(B263,'BAT Grundtabelle'!B:T,19,0)</f>
        <v>ja</v>
      </c>
      <c r="J263" s="4" t="str">
        <f t="shared" si="21"/>
        <v/>
      </c>
      <c r="K263" s="4" t="str">
        <f t="shared" si="22"/>
        <v/>
      </c>
      <c r="L263" s="4" t="str">
        <f t="shared" si="23"/>
        <v/>
      </c>
      <c r="M263" s="104" t="str">
        <f t="shared" si="24"/>
        <v/>
      </c>
      <c r="N263" s="4"/>
      <c r="O263" s="4" t="str">
        <f>VLOOKUP(B263,'BAT Grundtabelle'!B:V,21,0)</f>
        <v>Transport</v>
      </c>
    </row>
    <row r="264" spans="1:15" ht="12.75" customHeight="1" x14ac:dyDescent="0.35">
      <c r="A264" s="29" t="s">
        <v>2652</v>
      </c>
      <c r="B264" s="1" t="s">
        <v>490</v>
      </c>
      <c r="C264" s="85" t="s">
        <v>3</v>
      </c>
      <c r="D264" s="116">
        <v>8.5</v>
      </c>
      <c r="E264" s="116">
        <v>1197</v>
      </c>
      <c r="F264" s="1"/>
      <c r="G264" s="29" t="s">
        <v>4</v>
      </c>
      <c r="H264" s="4">
        <f t="shared" si="20"/>
        <v>1</v>
      </c>
      <c r="I264" s="4" t="str">
        <f>VLOOKUP(B264,'BAT Grundtabelle'!B:T,19,0)</f>
        <v>ja</v>
      </c>
      <c r="J264" s="4" t="str">
        <f t="shared" si="21"/>
        <v>10240</v>
      </c>
      <c r="K264" s="4" t="str">
        <f t="shared" si="22"/>
        <v>Betrieb der Textilindustrie</v>
      </c>
      <c r="L264" s="4">
        <f t="shared" si="23"/>
        <v>8.5</v>
      </c>
      <c r="M264" s="104">
        <f t="shared" si="24"/>
        <v>1197</v>
      </c>
      <c r="N264" s="4"/>
      <c r="O264" s="4" t="str">
        <f>VLOOKUP(B264,'BAT Grundtabelle'!B:V,21,0)</f>
        <v>Produktion</v>
      </c>
    </row>
    <row r="265" spans="1:15" ht="12.75" customHeight="1" x14ac:dyDescent="0.35">
      <c r="A265" s="29" t="s">
        <v>2653</v>
      </c>
      <c r="B265" s="1" t="s">
        <v>1715</v>
      </c>
      <c r="C265" s="85" t="s">
        <v>2</v>
      </c>
      <c r="D265" s="116" t="s">
        <v>4547</v>
      </c>
      <c r="E265" s="116" t="s">
        <v>4547</v>
      </c>
      <c r="F265" s="1"/>
      <c r="G265" s="29" t="s">
        <v>4</v>
      </c>
      <c r="H265" s="4">
        <f t="shared" si="20"/>
        <v>1</v>
      </c>
      <c r="I265" s="4" t="str">
        <f>VLOOKUP(B265,'BAT Grundtabelle'!B:T,19,0)</f>
        <v>ja</v>
      </c>
      <c r="J265" s="4" t="str">
        <f t="shared" si="21"/>
        <v/>
      </c>
      <c r="K265" s="4" t="str">
        <f t="shared" si="22"/>
        <v/>
      </c>
      <c r="L265" s="4" t="str">
        <f t="shared" si="23"/>
        <v/>
      </c>
      <c r="M265" s="104" t="str">
        <f t="shared" si="24"/>
        <v/>
      </c>
      <c r="N265" s="4"/>
      <c r="O265" s="4" t="str">
        <f>VLOOKUP(B265,'BAT Grundtabelle'!B:V,21,0)</f>
        <v>Produktion</v>
      </c>
    </row>
    <row r="266" spans="1:15" ht="12.75" customHeight="1" x14ac:dyDescent="0.35">
      <c r="A266" s="29" t="s">
        <v>2654</v>
      </c>
      <c r="B266" s="1" t="s">
        <v>492</v>
      </c>
      <c r="C266" s="85" t="s">
        <v>3</v>
      </c>
      <c r="D266" s="116">
        <v>8.5</v>
      </c>
      <c r="E266" s="116">
        <v>1197</v>
      </c>
      <c r="F266" s="1"/>
      <c r="G266" s="29" t="s">
        <v>4</v>
      </c>
      <c r="H266" s="4">
        <f t="shared" si="20"/>
        <v>1</v>
      </c>
      <c r="I266" s="4" t="str">
        <f>VLOOKUP(B266,'BAT Grundtabelle'!B:T,19,0)</f>
        <v>ja</v>
      </c>
      <c r="J266" s="4" t="str">
        <f t="shared" si="21"/>
        <v>10242</v>
      </c>
      <c r="K266" s="4" t="str">
        <f t="shared" si="22"/>
        <v>Betrieb des Bekleidungs- und Textilhandwerks</v>
      </c>
      <c r="L266" s="4">
        <f t="shared" si="23"/>
        <v>8.5</v>
      </c>
      <c r="M266" s="104">
        <f t="shared" si="24"/>
        <v>1197</v>
      </c>
      <c r="N266" s="4"/>
      <c r="O266" s="4" t="str">
        <f>VLOOKUP(B266,'BAT Grundtabelle'!B:V,21,0)</f>
        <v>Produktion</v>
      </c>
    </row>
    <row r="267" spans="1:15" ht="12.75" customHeight="1" x14ac:dyDescent="0.35">
      <c r="A267" s="29" t="s">
        <v>2655</v>
      </c>
      <c r="B267" s="1" t="s">
        <v>749</v>
      </c>
      <c r="C267" s="85" t="s">
        <v>3</v>
      </c>
      <c r="D267" s="116">
        <v>2.58</v>
      </c>
      <c r="E267" s="116">
        <v>204</v>
      </c>
      <c r="F267" s="1"/>
      <c r="G267" s="29">
        <v>1198</v>
      </c>
      <c r="H267" s="4">
        <f t="shared" si="20"/>
        <v>1</v>
      </c>
      <c r="I267" s="4" t="str">
        <f>VLOOKUP(B267,'BAT Grundtabelle'!B:T,19,0)</f>
        <v>ja</v>
      </c>
      <c r="J267" s="4" t="str">
        <f t="shared" si="21"/>
        <v>10243</v>
      </c>
      <c r="K267" s="4" t="str">
        <f t="shared" si="22"/>
        <v>Betrieb des Gaststättengewerbes (ohne Beherbergung)</v>
      </c>
      <c r="L267" s="4">
        <f t="shared" si="23"/>
        <v>2.58</v>
      </c>
      <c r="M267" s="104">
        <f t="shared" si="24"/>
        <v>204</v>
      </c>
      <c r="N267" s="4"/>
      <c r="O267" s="4" t="str">
        <f>VLOOKUP(B267,'BAT Grundtabelle'!B:V,21,0)</f>
        <v>Hotel- und Gaststättengewerbe</v>
      </c>
    </row>
    <row r="268" spans="1:15" ht="12.75" customHeight="1" x14ac:dyDescent="0.35">
      <c r="A268" s="29" t="s">
        <v>2656</v>
      </c>
      <c r="B268" s="1" t="s">
        <v>1690</v>
      </c>
      <c r="C268" s="85" t="s">
        <v>2</v>
      </c>
      <c r="D268" s="116" t="s">
        <v>4547</v>
      </c>
      <c r="E268" s="116" t="s">
        <v>4547</v>
      </c>
      <c r="F268" s="1"/>
      <c r="G268" s="29" t="s">
        <v>4</v>
      </c>
      <c r="H268" s="4">
        <f t="shared" si="20"/>
        <v>1</v>
      </c>
      <c r="I268" s="4" t="str">
        <f>VLOOKUP(B268,'BAT Grundtabelle'!B:T,19,0)</f>
        <v>ja</v>
      </c>
      <c r="J268" s="4" t="str">
        <f t="shared" si="21"/>
        <v/>
      </c>
      <c r="K268" s="4" t="str">
        <f t="shared" si="22"/>
        <v/>
      </c>
      <c r="L268" s="4" t="str">
        <f t="shared" si="23"/>
        <v/>
      </c>
      <c r="M268" s="104" t="str">
        <f t="shared" si="24"/>
        <v/>
      </c>
      <c r="N268" s="4"/>
      <c r="O268" s="4" t="str">
        <f>VLOOKUP(B268,'BAT Grundtabelle'!B:V,21,0)</f>
        <v>Handwerk (food)</v>
      </c>
    </row>
    <row r="269" spans="1:15" ht="12.75" customHeight="1" x14ac:dyDescent="0.35">
      <c r="A269" s="29" t="s">
        <v>2657</v>
      </c>
      <c r="B269" s="1" t="s">
        <v>1735</v>
      </c>
      <c r="C269" s="85" t="s">
        <v>2</v>
      </c>
      <c r="D269" s="116" t="s">
        <v>4547</v>
      </c>
      <c r="E269" s="116" t="s">
        <v>4547</v>
      </c>
      <c r="F269" s="1"/>
      <c r="G269" s="29" t="s">
        <v>4</v>
      </c>
      <c r="H269" s="4">
        <f t="shared" si="20"/>
        <v>1</v>
      </c>
      <c r="I269" s="4" t="str">
        <f>VLOOKUP(B269,'BAT Grundtabelle'!B:T,19,0)</f>
        <v>ja</v>
      </c>
      <c r="J269" s="4" t="str">
        <f t="shared" si="21"/>
        <v/>
      </c>
      <c r="K269" s="4" t="str">
        <f t="shared" si="22"/>
        <v/>
      </c>
      <c r="L269" s="4" t="str">
        <f t="shared" si="23"/>
        <v/>
      </c>
      <c r="M269" s="104" t="str">
        <f t="shared" si="24"/>
        <v/>
      </c>
      <c r="N269" s="4"/>
      <c r="O269" s="4" t="str">
        <f>VLOOKUP(B269,'BAT Grundtabelle'!B:V,21,0)</f>
        <v>Metallurgie</v>
      </c>
    </row>
    <row r="270" spans="1:15" ht="12.75" customHeight="1" x14ac:dyDescent="0.35">
      <c r="A270" s="29" t="s">
        <v>2658</v>
      </c>
      <c r="B270" s="1" t="s">
        <v>1736</v>
      </c>
      <c r="C270" s="85" t="s">
        <v>2</v>
      </c>
      <c r="D270" s="116" t="s">
        <v>4547</v>
      </c>
      <c r="E270" s="116" t="s">
        <v>4547</v>
      </c>
      <c r="F270" s="1"/>
      <c r="G270" s="29" t="s">
        <v>4</v>
      </c>
      <c r="H270" s="4">
        <f t="shared" si="20"/>
        <v>1</v>
      </c>
      <c r="I270" s="4" t="str">
        <f>VLOOKUP(B270,'BAT Grundtabelle'!B:T,19,0)</f>
        <v>ja</v>
      </c>
      <c r="J270" s="4" t="str">
        <f t="shared" si="21"/>
        <v/>
      </c>
      <c r="K270" s="4" t="str">
        <f t="shared" si="22"/>
        <v/>
      </c>
      <c r="L270" s="4" t="str">
        <f t="shared" si="23"/>
        <v/>
      </c>
      <c r="M270" s="104" t="str">
        <f t="shared" si="24"/>
        <v/>
      </c>
      <c r="N270" s="4"/>
      <c r="O270" s="4" t="str">
        <f>VLOOKUP(B270,'BAT Grundtabelle'!B:V,21,0)</f>
        <v>Metallurgie</v>
      </c>
    </row>
    <row r="271" spans="1:15" ht="12.75" customHeight="1" x14ac:dyDescent="0.35">
      <c r="A271" s="29" t="s">
        <v>2659</v>
      </c>
      <c r="B271" s="1" t="s">
        <v>1737</v>
      </c>
      <c r="C271" s="85" t="s">
        <v>2</v>
      </c>
      <c r="D271" s="116" t="s">
        <v>4547</v>
      </c>
      <c r="E271" s="116" t="s">
        <v>4547</v>
      </c>
      <c r="F271" s="1"/>
      <c r="G271" s="29" t="s">
        <v>57</v>
      </c>
      <c r="H271" s="4">
        <f t="shared" si="20"/>
        <v>1</v>
      </c>
      <c r="I271" s="4" t="str">
        <f>VLOOKUP(B271,'BAT Grundtabelle'!B:T,19,0)</f>
        <v>ja</v>
      </c>
      <c r="J271" s="4" t="str">
        <f t="shared" si="21"/>
        <v/>
      </c>
      <c r="K271" s="4" t="str">
        <f t="shared" si="22"/>
        <v/>
      </c>
      <c r="L271" s="4" t="str">
        <f t="shared" si="23"/>
        <v/>
      </c>
      <c r="M271" s="104" t="str">
        <f t="shared" si="24"/>
        <v/>
      </c>
      <c r="N271" s="4"/>
      <c r="O271" s="4" t="str">
        <f>VLOOKUP(B271,'BAT Grundtabelle'!B:V,21,0)</f>
        <v>Metallurgie</v>
      </c>
    </row>
    <row r="272" spans="1:15" ht="12.75" customHeight="1" x14ac:dyDescent="0.35">
      <c r="A272" s="29" t="s">
        <v>2660</v>
      </c>
      <c r="B272" s="1" t="s">
        <v>1184</v>
      </c>
      <c r="C272" s="85" t="s">
        <v>2</v>
      </c>
      <c r="D272" s="116" t="s">
        <v>4547</v>
      </c>
      <c r="E272" s="116" t="s">
        <v>4547</v>
      </c>
      <c r="F272" s="1"/>
      <c r="G272" s="29" t="s">
        <v>4</v>
      </c>
      <c r="H272" s="4">
        <f t="shared" si="20"/>
        <v>1</v>
      </c>
      <c r="I272" s="4" t="str">
        <f>VLOOKUP(B272,'BAT Grundtabelle'!B:T,19,0)</f>
        <v>ja</v>
      </c>
      <c r="J272" s="4" t="str">
        <f t="shared" si="21"/>
        <v/>
      </c>
      <c r="K272" s="4" t="str">
        <f t="shared" si="22"/>
        <v/>
      </c>
      <c r="L272" s="4" t="str">
        <f t="shared" si="23"/>
        <v/>
      </c>
      <c r="M272" s="104" t="str">
        <f t="shared" si="24"/>
        <v/>
      </c>
      <c r="N272" s="4"/>
      <c r="O272" s="4" t="str">
        <f>VLOOKUP(B272,'BAT Grundtabelle'!B:V,21,0)</f>
        <v>Metallurgie</v>
      </c>
    </row>
    <row r="273" spans="1:15" ht="12.75" customHeight="1" x14ac:dyDescent="0.35">
      <c r="A273" s="29" t="s">
        <v>2661</v>
      </c>
      <c r="B273" s="1" t="s">
        <v>941</v>
      </c>
      <c r="C273" s="85" t="s">
        <v>3</v>
      </c>
      <c r="D273" s="116">
        <v>1.1599999999999999</v>
      </c>
      <c r="E273" s="116">
        <v>253.03</v>
      </c>
      <c r="F273" s="1" t="s">
        <v>4469</v>
      </c>
      <c r="G273" s="29" t="s">
        <v>4</v>
      </c>
      <c r="H273" s="4">
        <f t="shared" si="20"/>
        <v>1</v>
      </c>
      <c r="I273" s="4" t="str">
        <f>VLOOKUP(B273,'BAT Grundtabelle'!B:T,19,0)</f>
        <v>ja</v>
      </c>
      <c r="J273" s="4" t="str">
        <f t="shared" si="21"/>
        <v>10249</v>
      </c>
      <c r="K273" s="4" t="str">
        <f t="shared" si="22"/>
        <v>Betriebs-/Verbands-/Vereinsarzt</v>
      </c>
      <c r="L273" s="4">
        <f t="shared" si="23"/>
        <v>1.1599999999999999</v>
      </c>
      <c r="M273" s="104">
        <f t="shared" si="24"/>
        <v>253.03</v>
      </c>
      <c r="N273" s="4"/>
      <c r="O273" s="4" t="str">
        <f>VLOOKUP(B273,'BAT Grundtabelle'!B:V,21,0)</f>
        <v>Heilwesen</v>
      </c>
    </row>
    <row r="274" spans="1:15" ht="12.75" customHeight="1" x14ac:dyDescent="0.35">
      <c r="A274" s="29" t="s">
        <v>2662</v>
      </c>
      <c r="B274" s="1" t="s">
        <v>886</v>
      </c>
      <c r="C274" s="85" t="s">
        <v>3</v>
      </c>
      <c r="D274" s="116">
        <v>3.93</v>
      </c>
      <c r="E274" s="116">
        <v>1140</v>
      </c>
      <c r="F274" s="1"/>
      <c r="G274" s="29" t="s">
        <v>4</v>
      </c>
      <c r="H274" s="4">
        <f t="shared" si="20"/>
        <v>1</v>
      </c>
      <c r="I274" s="4" t="str">
        <f>VLOOKUP(B274,'BAT Grundtabelle'!B:T,19,0)</f>
        <v>ja</v>
      </c>
      <c r="J274" s="4" t="str">
        <f t="shared" si="21"/>
        <v>10250</v>
      </c>
      <c r="K274" s="4" t="str">
        <f t="shared" si="22"/>
        <v>Bett- und Haushaltswäschehandel</v>
      </c>
      <c r="L274" s="4">
        <f t="shared" si="23"/>
        <v>3.93</v>
      </c>
      <c r="M274" s="104">
        <f t="shared" si="24"/>
        <v>1140</v>
      </c>
      <c r="N274" s="4"/>
      <c r="O274" s="4" t="str">
        <f>VLOOKUP(B274,'BAT Grundtabelle'!B:V,21,0)</f>
        <v>Handel</v>
      </c>
    </row>
    <row r="275" spans="1:15" ht="12.75" customHeight="1" x14ac:dyDescent="0.35">
      <c r="A275" s="29" t="s">
        <v>2663</v>
      </c>
      <c r="B275" s="1" t="s">
        <v>887</v>
      </c>
      <c r="C275" s="85" t="s">
        <v>3</v>
      </c>
      <c r="D275" s="116">
        <v>3.93</v>
      </c>
      <c r="E275" s="116">
        <v>1140</v>
      </c>
      <c r="F275" s="1"/>
      <c r="G275" s="29" t="s">
        <v>4</v>
      </c>
      <c r="H275" s="4">
        <f t="shared" si="20"/>
        <v>1</v>
      </c>
      <c r="I275" s="4" t="str">
        <f>VLOOKUP(B275,'BAT Grundtabelle'!B:T,19,0)</f>
        <v>ja</v>
      </c>
      <c r="J275" s="4" t="str">
        <f t="shared" si="21"/>
        <v>10251</v>
      </c>
      <c r="K275" s="4" t="str">
        <f t="shared" si="22"/>
        <v>Betten-/Bettwarenhandel</v>
      </c>
      <c r="L275" s="4">
        <f t="shared" si="23"/>
        <v>3.93</v>
      </c>
      <c r="M275" s="104">
        <f t="shared" si="24"/>
        <v>1140</v>
      </c>
      <c r="N275" s="4"/>
      <c r="O275" s="4" t="str">
        <f>VLOOKUP(B275,'BAT Grundtabelle'!B:V,21,0)</f>
        <v>Handel</v>
      </c>
    </row>
    <row r="276" spans="1:15" ht="12.75" customHeight="1" x14ac:dyDescent="0.35">
      <c r="A276" s="29" t="s">
        <v>2664</v>
      </c>
      <c r="B276" s="1" t="s">
        <v>888</v>
      </c>
      <c r="C276" s="85" t="s">
        <v>3</v>
      </c>
      <c r="D276" s="116">
        <v>3.93</v>
      </c>
      <c r="E276" s="116">
        <v>1140</v>
      </c>
      <c r="F276" s="1"/>
      <c r="G276" s="29" t="s">
        <v>4</v>
      </c>
      <c r="H276" s="4">
        <f t="shared" si="20"/>
        <v>1</v>
      </c>
      <c r="I276" s="4" t="str">
        <f>VLOOKUP(B276,'BAT Grundtabelle'!B:T,19,0)</f>
        <v>ja</v>
      </c>
      <c r="J276" s="4" t="str">
        <f t="shared" si="21"/>
        <v>10252</v>
      </c>
      <c r="K276" s="4" t="str">
        <f t="shared" si="22"/>
        <v>Bettenhandel (ohne Bettfedernreinigung)</v>
      </c>
      <c r="L276" s="4">
        <f t="shared" si="23"/>
        <v>3.93</v>
      </c>
      <c r="M276" s="104">
        <f t="shared" si="24"/>
        <v>1140</v>
      </c>
      <c r="N276" s="4"/>
      <c r="O276" s="4" t="str">
        <f>VLOOKUP(B276,'BAT Grundtabelle'!B:V,21,0)</f>
        <v>Handel</v>
      </c>
    </row>
    <row r="277" spans="1:15" ht="12.75" customHeight="1" x14ac:dyDescent="0.35">
      <c r="A277" s="29" t="s">
        <v>14</v>
      </c>
      <c r="B277" s="1" t="s">
        <v>13</v>
      </c>
      <c r="C277" s="85" t="s">
        <v>2</v>
      </c>
      <c r="D277" s="116" t="s">
        <v>4547</v>
      </c>
      <c r="E277" s="116" t="s">
        <v>4547</v>
      </c>
      <c r="F277" s="1"/>
      <c r="G277" s="29" t="s">
        <v>4</v>
      </c>
      <c r="H277" s="4">
        <f t="shared" si="20"/>
        <v>1</v>
      </c>
      <c r="I277" s="4" t="str">
        <f>VLOOKUP(B277,'BAT Grundtabelle'!B:T,19,0)</f>
        <v>ja</v>
      </c>
      <c r="J277" s="4" t="str">
        <f t="shared" si="21"/>
        <v/>
      </c>
      <c r="K277" s="4" t="str">
        <f t="shared" si="22"/>
        <v/>
      </c>
      <c r="L277" s="4" t="str">
        <f t="shared" si="23"/>
        <v/>
      </c>
      <c r="M277" s="104" t="str">
        <f t="shared" si="24"/>
        <v/>
      </c>
      <c r="N277" s="4"/>
      <c r="O277" s="4" t="str">
        <f>VLOOKUP(B277,'BAT Grundtabelle'!B:V,21,0)</f>
        <v>Reinigung</v>
      </c>
    </row>
    <row r="278" spans="1:15" ht="12.75" customHeight="1" x14ac:dyDescent="0.35">
      <c r="A278" s="29" t="s">
        <v>2665</v>
      </c>
      <c r="B278" s="1" t="s">
        <v>1458</v>
      </c>
      <c r="C278" s="85" t="s">
        <v>2</v>
      </c>
      <c r="D278" s="116" t="s">
        <v>4547</v>
      </c>
      <c r="E278" s="116" t="s">
        <v>4547</v>
      </c>
      <c r="F278" s="1"/>
      <c r="G278" s="29" t="s">
        <v>57</v>
      </c>
      <c r="H278" s="4">
        <f t="shared" si="20"/>
        <v>1</v>
      </c>
      <c r="I278" s="4" t="str">
        <f>VLOOKUP(B278,'BAT Grundtabelle'!B:T,19,0)</f>
        <v>ja</v>
      </c>
      <c r="J278" s="4" t="str">
        <f t="shared" si="21"/>
        <v/>
      </c>
      <c r="K278" s="4" t="str">
        <f t="shared" si="22"/>
        <v/>
      </c>
      <c r="L278" s="4" t="str">
        <f t="shared" si="23"/>
        <v/>
      </c>
      <c r="M278" s="104" t="str">
        <f t="shared" si="24"/>
        <v/>
      </c>
      <c r="N278" s="4"/>
      <c r="O278" s="4" t="str">
        <f>VLOOKUP(B278,'BAT Grundtabelle'!B:V,21,0)</f>
        <v>Produktion</v>
      </c>
    </row>
    <row r="279" spans="1:15" ht="12.75" customHeight="1" x14ac:dyDescent="0.35">
      <c r="A279" s="29" t="s">
        <v>2666</v>
      </c>
      <c r="B279" s="1" t="s">
        <v>291</v>
      </c>
      <c r="C279" s="85" t="s">
        <v>2</v>
      </c>
      <c r="D279" s="116" t="s">
        <v>4547</v>
      </c>
      <c r="E279" s="116" t="s">
        <v>4547</v>
      </c>
      <c r="F279" s="1"/>
      <c r="G279" s="29" t="s">
        <v>57</v>
      </c>
      <c r="H279" s="4">
        <f t="shared" si="20"/>
        <v>1</v>
      </c>
      <c r="I279" s="4" t="str">
        <f>VLOOKUP(B279,'BAT Grundtabelle'!B:T,19,0)</f>
        <v>ja</v>
      </c>
      <c r="J279" s="4" t="str">
        <f t="shared" si="21"/>
        <v/>
      </c>
      <c r="K279" s="4" t="str">
        <f t="shared" si="22"/>
        <v/>
      </c>
      <c r="L279" s="4" t="str">
        <f t="shared" si="23"/>
        <v/>
      </c>
      <c r="M279" s="104" t="str">
        <f t="shared" si="24"/>
        <v/>
      </c>
      <c r="N279" s="4"/>
      <c r="O279" s="4" t="str">
        <f>VLOOKUP(B279,'BAT Grundtabelle'!B:V,21,0)</f>
        <v>Sicherheit</v>
      </c>
    </row>
    <row r="280" spans="1:15" ht="12.75" customHeight="1" x14ac:dyDescent="0.35">
      <c r="A280" s="29" t="s">
        <v>2667</v>
      </c>
      <c r="B280" s="1" t="s">
        <v>292</v>
      </c>
      <c r="C280" s="85" t="s">
        <v>2</v>
      </c>
      <c r="D280" s="116" t="s">
        <v>4547</v>
      </c>
      <c r="E280" s="116" t="s">
        <v>4547</v>
      </c>
      <c r="F280" s="1"/>
      <c r="G280" s="29" t="s">
        <v>57</v>
      </c>
      <c r="H280" s="4">
        <f t="shared" si="20"/>
        <v>1</v>
      </c>
      <c r="I280" s="4" t="str">
        <f>VLOOKUP(B280,'BAT Grundtabelle'!B:T,19,0)</f>
        <v>ja</v>
      </c>
      <c r="J280" s="4" t="str">
        <f t="shared" si="21"/>
        <v/>
      </c>
      <c r="K280" s="4" t="str">
        <f t="shared" si="22"/>
        <v/>
      </c>
      <c r="L280" s="4" t="str">
        <f t="shared" si="23"/>
        <v/>
      </c>
      <c r="M280" s="104" t="str">
        <f t="shared" si="24"/>
        <v/>
      </c>
      <c r="N280" s="4"/>
      <c r="O280" s="4" t="str">
        <f>VLOOKUP(B280,'BAT Grundtabelle'!B:V,21,0)</f>
        <v>Sicherheit</v>
      </c>
    </row>
    <row r="281" spans="1:15" ht="12.75" customHeight="1" x14ac:dyDescent="0.35">
      <c r="A281" s="29" t="s">
        <v>2668</v>
      </c>
      <c r="B281" s="1" t="s">
        <v>1210</v>
      </c>
      <c r="C281" s="85" t="s">
        <v>2</v>
      </c>
      <c r="D281" s="116" t="s">
        <v>4547</v>
      </c>
      <c r="E281" s="116" t="s">
        <v>4547</v>
      </c>
      <c r="F281" s="1"/>
      <c r="G281" s="29" t="s">
        <v>4</v>
      </c>
      <c r="H281" s="4">
        <f t="shared" si="20"/>
        <v>1</v>
      </c>
      <c r="I281" s="4" t="str">
        <f>VLOOKUP(B281,'BAT Grundtabelle'!B:T,19,0)</f>
        <v>ja</v>
      </c>
      <c r="J281" s="4" t="str">
        <f t="shared" si="21"/>
        <v/>
      </c>
      <c r="K281" s="4" t="str">
        <f t="shared" si="22"/>
        <v/>
      </c>
      <c r="L281" s="4" t="str">
        <f t="shared" si="23"/>
        <v/>
      </c>
      <c r="M281" s="104" t="str">
        <f t="shared" si="24"/>
        <v/>
      </c>
      <c r="N281" s="4"/>
      <c r="O281" s="4" t="str">
        <f>VLOOKUP(B281,'BAT Grundtabelle'!B:V,21,0)</f>
        <v>Finanzen</v>
      </c>
    </row>
    <row r="282" spans="1:15" ht="12.75" customHeight="1" x14ac:dyDescent="0.35">
      <c r="A282" s="29" t="s">
        <v>2669</v>
      </c>
      <c r="B282" s="1" t="s">
        <v>973</v>
      </c>
      <c r="C282" s="85" t="s">
        <v>2</v>
      </c>
      <c r="D282" s="116" t="s">
        <v>4547</v>
      </c>
      <c r="E282" s="116" t="s">
        <v>4547</v>
      </c>
      <c r="F282" s="1"/>
      <c r="G282" s="29" t="s">
        <v>4</v>
      </c>
      <c r="H282" s="4">
        <f t="shared" si="20"/>
        <v>1</v>
      </c>
      <c r="I282" s="4" t="str">
        <f>VLOOKUP(B282,'BAT Grundtabelle'!B:T,19,0)</f>
        <v>ja</v>
      </c>
      <c r="J282" s="4" t="str">
        <f t="shared" si="21"/>
        <v/>
      </c>
      <c r="K282" s="4" t="str">
        <f t="shared" si="22"/>
        <v/>
      </c>
      <c r="L282" s="4" t="str">
        <f t="shared" si="23"/>
        <v/>
      </c>
      <c r="M282" s="104" t="str">
        <f t="shared" si="24"/>
        <v/>
      </c>
      <c r="N282" s="4"/>
      <c r="O282" s="4" t="str">
        <f>VLOOKUP(B282,'BAT Grundtabelle'!B:V,21,0)</f>
        <v>Staat</v>
      </c>
    </row>
    <row r="283" spans="1:15" ht="12.75" customHeight="1" x14ac:dyDescent="0.35">
      <c r="A283" s="29" t="s">
        <v>2670</v>
      </c>
      <c r="B283" s="1" t="s">
        <v>392</v>
      </c>
      <c r="C283" s="85" t="s">
        <v>2</v>
      </c>
      <c r="D283" s="116" t="s">
        <v>4547</v>
      </c>
      <c r="E283" s="116" t="s">
        <v>4547</v>
      </c>
      <c r="F283" s="1"/>
      <c r="G283" s="29" t="s">
        <v>4</v>
      </c>
      <c r="H283" s="4">
        <f t="shared" si="20"/>
        <v>1</v>
      </c>
      <c r="I283" s="4" t="str">
        <f>VLOOKUP(B283,'BAT Grundtabelle'!B:T,19,0)</f>
        <v>ja</v>
      </c>
      <c r="J283" s="4" t="str">
        <f t="shared" si="21"/>
        <v/>
      </c>
      <c r="K283" s="4" t="str">
        <f t="shared" si="22"/>
        <v/>
      </c>
      <c r="L283" s="4" t="str">
        <f t="shared" si="23"/>
        <v/>
      </c>
      <c r="M283" s="104" t="str">
        <f t="shared" si="24"/>
        <v/>
      </c>
      <c r="N283" s="4"/>
      <c r="O283" s="4" t="str">
        <f>VLOOKUP(B283,'BAT Grundtabelle'!B:V,21,0)</f>
        <v>Tierhaltung</v>
      </c>
    </row>
    <row r="284" spans="1:15" ht="12.75" customHeight="1" x14ac:dyDescent="0.35">
      <c r="A284" s="29" t="s">
        <v>2671</v>
      </c>
      <c r="B284" s="1" t="s">
        <v>751</v>
      </c>
      <c r="C284" s="85" t="s">
        <v>3</v>
      </c>
      <c r="D284" s="116">
        <v>2.58</v>
      </c>
      <c r="E284" s="116">
        <v>204</v>
      </c>
      <c r="F284" s="1"/>
      <c r="G284" s="29">
        <v>1198</v>
      </c>
      <c r="H284" s="4">
        <f t="shared" si="20"/>
        <v>1</v>
      </c>
      <c r="I284" s="4" t="str">
        <f>VLOOKUP(B284,'BAT Grundtabelle'!B:T,19,0)</f>
        <v>ja</v>
      </c>
      <c r="J284" s="4" t="str">
        <f t="shared" si="21"/>
        <v>10259</v>
      </c>
      <c r="K284" s="4" t="str">
        <f t="shared" si="22"/>
        <v>Biergarten</v>
      </c>
      <c r="L284" s="4">
        <f t="shared" si="23"/>
        <v>2.58</v>
      </c>
      <c r="M284" s="104">
        <f t="shared" si="24"/>
        <v>204</v>
      </c>
      <c r="N284" s="4"/>
      <c r="O284" s="4" t="str">
        <f>VLOOKUP(B284,'BAT Grundtabelle'!B:V,21,0)</f>
        <v>Hotel- und Gaststättengewerbe</v>
      </c>
    </row>
    <row r="285" spans="1:15" ht="12.75" customHeight="1" x14ac:dyDescent="0.35">
      <c r="A285" s="29" t="s">
        <v>2672</v>
      </c>
      <c r="B285" s="1" t="s">
        <v>1921</v>
      </c>
      <c r="C285" s="85" t="s">
        <v>2</v>
      </c>
      <c r="D285" s="116" t="s">
        <v>4547</v>
      </c>
      <c r="E285" s="116" t="s">
        <v>4547</v>
      </c>
      <c r="F285" s="1"/>
      <c r="G285" s="29" t="s">
        <v>4</v>
      </c>
      <c r="H285" s="4">
        <f t="shared" si="20"/>
        <v>1</v>
      </c>
      <c r="I285" s="4" t="str">
        <f>VLOOKUP(B285,'BAT Grundtabelle'!B:T,19,0)</f>
        <v>ja</v>
      </c>
      <c r="J285" s="4" t="str">
        <f t="shared" si="21"/>
        <v/>
      </c>
      <c r="K285" s="4" t="str">
        <f t="shared" si="22"/>
        <v/>
      </c>
      <c r="L285" s="4" t="str">
        <f t="shared" si="23"/>
        <v/>
      </c>
      <c r="M285" s="104" t="str">
        <f t="shared" si="24"/>
        <v/>
      </c>
      <c r="N285" s="4"/>
      <c r="O285" s="4" t="str">
        <f>VLOOKUP(B285,'BAT Grundtabelle'!B:V,21,0)</f>
        <v>Reinigung</v>
      </c>
    </row>
    <row r="286" spans="1:15" ht="12.75" customHeight="1" x14ac:dyDescent="0.35">
      <c r="A286" s="29" t="s">
        <v>2673</v>
      </c>
      <c r="B286" s="1" t="s">
        <v>160</v>
      </c>
      <c r="C286" s="85" t="s">
        <v>2</v>
      </c>
      <c r="D286" s="116" t="s">
        <v>4547</v>
      </c>
      <c r="E286" s="116" t="s">
        <v>4547</v>
      </c>
      <c r="F286" s="1" t="s">
        <v>2412</v>
      </c>
      <c r="G286" s="29">
        <v>1195</v>
      </c>
      <c r="H286" s="4">
        <f t="shared" si="20"/>
        <v>1</v>
      </c>
      <c r="I286" s="4" t="str">
        <f>VLOOKUP(B286,'BAT Grundtabelle'!B:T,19,0)</f>
        <v>ja</v>
      </c>
      <c r="J286" s="4" t="str">
        <f t="shared" si="21"/>
        <v/>
      </c>
      <c r="K286" s="4" t="str">
        <f t="shared" si="22"/>
        <v/>
      </c>
      <c r="L286" s="4" t="str">
        <f t="shared" si="23"/>
        <v/>
      </c>
      <c r="M286" s="104" t="str">
        <f t="shared" si="24"/>
        <v/>
      </c>
      <c r="N286" s="4"/>
      <c r="O286" s="4" t="str">
        <f>VLOOKUP(B286,'BAT Grundtabelle'!B:V,21,0)</f>
        <v>Medien</v>
      </c>
    </row>
    <row r="287" spans="1:15" ht="12.75" customHeight="1" x14ac:dyDescent="0.35">
      <c r="A287" s="29" t="s">
        <v>2674</v>
      </c>
      <c r="B287" s="1" t="s">
        <v>1276</v>
      </c>
      <c r="C287" s="85" t="s">
        <v>2</v>
      </c>
      <c r="D287" s="116" t="s">
        <v>4547</v>
      </c>
      <c r="E287" s="116" t="s">
        <v>4547</v>
      </c>
      <c r="F287" s="1" t="s">
        <v>2412</v>
      </c>
      <c r="G287" s="29">
        <v>1195</v>
      </c>
      <c r="H287" s="4">
        <f t="shared" si="20"/>
        <v>1</v>
      </c>
      <c r="I287" s="4" t="str">
        <f>VLOOKUP(B287,'BAT Grundtabelle'!B:T,19,0)</f>
        <v>ja</v>
      </c>
      <c r="J287" s="4" t="str">
        <f t="shared" si="21"/>
        <v/>
      </c>
      <c r="K287" s="4" t="str">
        <f t="shared" si="22"/>
        <v/>
      </c>
      <c r="L287" s="4" t="str">
        <f t="shared" si="23"/>
        <v/>
      </c>
      <c r="M287" s="104" t="str">
        <f t="shared" si="24"/>
        <v/>
      </c>
      <c r="N287" s="4"/>
      <c r="O287" s="4" t="str">
        <f>VLOOKUP(B287,'BAT Grundtabelle'!B:V,21,0)</f>
        <v>Medien</v>
      </c>
    </row>
    <row r="288" spans="1:15" ht="12.75" customHeight="1" x14ac:dyDescent="0.35">
      <c r="A288" s="29" t="s">
        <v>2675</v>
      </c>
      <c r="B288" s="1" t="s">
        <v>975</v>
      </c>
      <c r="C288" s="85" t="s">
        <v>2</v>
      </c>
      <c r="D288" s="116" t="s">
        <v>4547</v>
      </c>
      <c r="E288" s="116" t="s">
        <v>4547</v>
      </c>
      <c r="F288" s="1"/>
      <c r="G288" s="29" t="s">
        <v>4</v>
      </c>
      <c r="H288" s="4">
        <f t="shared" si="20"/>
        <v>1</v>
      </c>
      <c r="I288" s="4" t="str">
        <f>VLOOKUP(B288,'BAT Grundtabelle'!B:T,19,0)</f>
        <v>ja</v>
      </c>
      <c r="J288" s="4" t="str">
        <f t="shared" si="21"/>
        <v/>
      </c>
      <c r="K288" s="4" t="str">
        <f t="shared" si="22"/>
        <v/>
      </c>
      <c r="L288" s="4" t="str">
        <f t="shared" si="23"/>
        <v/>
      </c>
      <c r="M288" s="104" t="str">
        <f t="shared" si="24"/>
        <v/>
      </c>
      <c r="N288" s="4"/>
      <c r="O288" s="4" t="str">
        <f>VLOOKUP(B288,'BAT Grundtabelle'!B:V,21,0)</f>
        <v>Handel</v>
      </c>
    </row>
    <row r="289" spans="1:15" ht="12.75" customHeight="1" x14ac:dyDescent="0.35">
      <c r="A289" s="29" t="s">
        <v>2676</v>
      </c>
      <c r="B289" s="1" t="s">
        <v>1499</v>
      </c>
      <c r="C289" s="85" t="s">
        <v>2</v>
      </c>
      <c r="D289" s="116" t="s">
        <v>4547</v>
      </c>
      <c r="E289" s="116" t="s">
        <v>4547</v>
      </c>
      <c r="F289" s="1" t="s">
        <v>2412</v>
      </c>
      <c r="G289" s="29">
        <v>1195</v>
      </c>
      <c r="H289" s="4">
        <f t="shared" si="20"/>
        <v>1</v>
      </c>
      <c r="I289" s="4" t="str">
        <f>VLOOKUP(B289,'BAT Grundtabelle'!B:T,19,0)</f>
        <v>ja</v>
      </c>
      <c r="J289" s="4" t="str">
        <f t="shared" si="21"/>
        <v/>
      </c>
      <c r="K289" s="4" t="str">
        <f t="shared" si="22"/>
        <v/>
      </c>
      <c r="L289" s="4" t="str">
        <f t="shared" si="23"/>
        <v/>
      </c>
      <c r="M289" s="104" t="str">
        <f t="shared" si="24"/>
        <v/>
      </c>
      <c r="N289" s="4"/>
      <c r="O289" s="4" t="str">
        <f>VLOOKUP(B289,'BAT Grundtabelle'!B:V,21,0)</f>
        <v>Medien</v>
      </c>
    </row>
    <row r="290" spans="1:15" ht="12.75" customHeight="1" x14ac:dyDescent="0.35">
      <c r="A290" s="29" t="s">
        <v>2677</v>
      </c>
      <c r="B290" s="1" t="s">
        <v>161</v>
      </c>
      <c r="C290" s="85" t="s">
        <v>2</v>
      </c>
      <c r="D290" s="116" t="s">
        <v>4547</v>
      </c>
      <c r="E290" s="116" t="s">
        <v>4547</v>
      </c>
      <c r="F290" s="1"/>
      <c r="G290" s="29">
        <v>1198</v>
      </c>
      <c r="H290" s="4">
        <f t="shared" si="20"/>
        <v>1</v>
      </c>
      <c r="I290" s="4" t="str">
        <f>VLOOKUP(B290,'BAT Grundtabelle'!B:T,19,0)</f>
        <v>ja</v>
      </c>
      <c r="J290" s="4" t="str">
        <f t="shared" si="21"/>
        <v/>
      </c>
      <c r="K290" s="4" t="str">
        <f t="shared" si="22"/>
        <v/>
      </c>
      <c r="L290" s="4" t="str">
        <f t="shared" si="23"/>
        <v/>
      </c>
      <c r="M290" s="104" t="str">
        <f t="shared" si="24"/>
        <v/>
      </c>
      <c r="N290" s="4"/>
      <c r="O290" s="4" t="str">
        <f>VLOOKUP(B290,'BAT Grundtabelle'!B:V,21,0)</f>
        <v>Sport</v>
      </c>
    </row>
    <row r="291" spans="1:15" ht="12.75" customHeight="1" x14ac:dyDescent="0.35">
      <c r="A291" s="29" t="s">
        <v>2678</v>
      </c>
      <c r="B291" s="1" t="s">
        <v>1796</v>
      </c>
      <c r="C291" s="85" t="s">
        <v>2</v>
      </c>
      <c r="D291" s="116" t="s">
        <v>4547</v>
      </c>
      <c r="E291" s="116" t="s">
        <v>4547</v>
      </c>
      <c r="F291" s="1" t="s">
        <v>2411</v>
      </c>
      <c r="G291" s="29" t="s">
        <v>59</v>
      </c>
      <c r="H291" s="4">
        <f t="shared" si="20"/>
        <v>1</v>
      </c>
      <c r="I291" s="4" t="str">
        <f>VLOOKUP(B291,'BAT Grundtabelle'!B:T,19,0)</f>
        <v>ja</v>
      </c>
      <c r="J291" s="4" t="str">
        <f t="shared" si="21"/>
        <v/>
      </c>
      <c r="K291" s="4" t="str">
        <f t="shared" si="22"/>
        <v/>
      </c>
      <c r="L291" s="4" t="str">
        <f t="shared" si="23"/>
        <v/>
      </c>
      <c r="M291" s="104" t="str">
        <f t="shared" si="24"/>
        <v/>
      </c>
      <c r="N291" s="4"/>
      <c r="O291" s="4" t="str">
        <f>VLOOKUP(B291,'BAT Grundtabelle'!B:V,21,0)</f>
        <v>Verein</v>
      </c>
    </row>
    <row r="292" spans="1:15" ht="12.75" customHeight="1" x14ac:dyDescent="0.35">
      <c r="A292" s="29" t="s">
        <v>26</v>
      </c>
      <c r="B292" s="1" t="s">
        <v>25</v>
      </c>
      <c r="C292" s="85" t="s">
        <v>2</v>
      </c>
      <c r="D292" s="116" t="s">
        <v>4547</v>
      </c>
      <c r="E292" s="116" t="s">
        <v>4547</v>
      </c>
      <c r="F292" s="1"/>
      <c r="G292" s="29" t="s">
        <v>4</v>
      </c>
      <c r="H292" s="4">
        <f t="shared" si="20"/>
        <v>1</v>
      </c>
      <c r="I292" s="4" t="str">
        <f>VLOOKUP(B292,'BAT Grundtabelle'!B:T,19,0)</f>
        <v>ja</v>
      </c>
      <c r="J292" s="4" t="str">
        <f t="shared" si="21"/>
        <v/>
      </c>
      <c r="K292" s="4" t="str">
        <f t="shared" si="22"/>
        <v/>
      </c>
      <c r="L292" s="4" t="str">
        <f t="shared" si="23"/>
        <v/>
      </c>
      <c r="M292" s="104" t="str">
        <f t="shared" si="24"/>
        <v/>
      </c>
      <c r="N292" s="4"/>
      <c r="O292" s="4" t="str">
        <f>VLOOKUP(B292,'BAT Grundtabelle'!B:V,21,0)</f>
        <v>Transport</v>
      </c>
    </row>
    <row r="293" spans="1:15" ht="12.75" customHeight="1" x14ac:dyDescent="0.35">
      <c r="A293" s="29" t="s">
        <v>2679</v>
      </c>
      <c r="B293" s="1" t="s">
        <v>668</v>
      </c>
      <c r="C293" s="85" t="s">
        <v>2</v>
      </c>
      <c r="D293" s="116" t="s">
        <v>4547</v>
      </c>
      <c r="E293" s="116" t="s">
        <v>4547</v>
      </c>
      <c r="F293" s="1" t="s">
        <v>2412</v>
      </c>
      <c r="G293" s="29" t="s">
        <v>4438</v>
      </c>
      <c r="H293" s="4">
        <f t="shared" si="20"/>
        <v>1</v>
      </c>
      <c r="I293" s="4" t="str">
        <f>VLOOKUP(B293,'BAT Grundtabelle'!B:T,19,0)</f>
        <v>ja</v>
      </c>
      <c r="J293" s="4" t="str">
        <f t="shared" si="21"/>
        <v/>
      </c>
      <c r="K293" s="4" t="str">
        <f t="shared" si="22"/>
        <v/>
      </c>
      <c r="L293" s="4" t="str">
        <f t="shared" si="23"/>
        <v/>
      </c>
      <c r="M293" s="104" t="str">
        <f t="shared" si="24"/>
        <v/>
      </c>
      <c r="N293" s="4"/>
      <c r="O293" s="4" t="str">
        <f>VLOOKUP(B293,'BAT Grundtabelle'!B:V,21,0)</f>
        <v>Energie</v>
      </c>
    </row>
    <row r="294" spans="1:15" ht="12.75" customHeight="1" x14ac:dyDescent="0.35">
      <c r="A294" s="29" t="s">
        <v>2680</v>
      </c>
      <c r="B294" s="1" t="s">
        <v>669</v>
      </c>
      <c r="C294" s="85" t="s">
        <v>2</v>
      </c>
      <c r="D294" s="116" t="s">
        <v>4547</v>
      </c>
      <c r="E294" s="116" t="s">
        <v>4547</v>
      </c>
      <c r="F294" s="1"/>
      <c r="G294" s="29" t="s">
        <v>4</v>
      </c>
      <c r="H294" s="4">
        <f t="shared" si="20"/>
        <v>1</v>
      </c>
      <c r="I294" s="4" t="str">
        <f>VLOOKUP(B294,'BAT Grundtabelle'!B:T,19,0)</f>
        <v>ja</v>
      </c>
      <c r="J294" s="4" t="str">
        <f t="shared" si="21"/>
        <v/>
      </c>
      <c r="K294" s="4" t="str">
        <f t="shared" si="22"/>
        <v/>
      </c>
      <c r="L294" s="4" t="str">
        <f t="shared" si="23"/>
        <v/>
      </c>
      <c r="M294" s="104" t="str">
        <f t="shared" si="24"/>
        <v/>
      </c>
      <c r="N294" s="4"/>
      <c r="O294" s="4" t="str">
        <f>VLOOKUP(B294,'BAT Grundtabelle'!B:V,21,0)</f>
        <v>Energie</v>
      </c>
    </row>
    <row r="295" spans="1:15" ht="12.75" customHeight="1" x14ac:dyDescent="0.35">
      <c r="A295" s="29" t="s">
        <v>2681</v>
      </c>
      <c r="B295" s="1" t="s">
        <v>162</v>
      </c>
      <c r="C295" s="85" t="s">
        <v>3</v>
      </c>
      <c r="D295" s="116">
        <v>1.38</v>
      </c>
      <c r="E295" s="116">
        <v>188</v>
      </c>
      <c r="F295" s="1"/>
      <c r="G295" s="29" t="s">
        <v>4</v>
      </c>
      <c r="H295" s="4">
        <f t="shared" si="20"/>
        <v>1</v>
      </c>
      <c r="I295" s="4" t="str">
        <f>VLOOKUP(B295,'BAT Grundtabelle'!B:T,19,0)</f>
        <v>ja</v>
      </c>
      <c r="J295" s="4" t="str">
        <f t="shared" si="21"/>
        <v>10269</v>
      </c>
      <c r="K295" s="4" t="str">
        <f t="shared" si="22"/>
        <v>Bioladen</v>
      </c>
      <c r="L295" s="4">
        <f t="shared" si="23"/>
        <v>1.38</v>
      </c>
      <c r="M295" s="104">
        <f t="shared" si="24"/>
        <v>188</v>
      </c>
      <c r="N295" s="4"/>
      <c r="O295" s="4" t="str">
        <f>VLOOKUP(B295,'BAT Grundtabelle'!B:V,21,0)</f>
        <v>Handel (food)</v>
      </c>
    </row>
    <row r="296" spans="1:15" ht="12.75" customHeight="1" x14ac:dyDescent="0.35">
      <c r="A296" s="29" t="s">
        <v>2682</v>
      </c>
      <c r="B296" s="1" t="s">
        <v>211</v>
      </c>
      <c r="C296" s="85" t="s">
        <v>2</v>
      </c>
      <c r="D296" s="116" t="s">
        <v>4547</v>
      </c>
      <c r="E296" s="116" t="s">
        <v>4547</v>
      </c>
      <c r="F296" s="1"/>
      <c r="G296" s="29" t="s">
        <v>4</v>
      </c>
      <c r="H296" s="4">
        <f t="shared" si="20"/>
        <v>1</v>
      </c>
      <c r="I296" s="4" t="str">
        <f>VLOOKUP(B296,'BAT Grundtabelle'!B:T,19,0)</f>
        <v>ja</v>
      </c>
      <c r="J296" s="4" t="str">
        <f t="shared" si="21"/>
        <v/>
      </c>
      <c r="K296" s="4" t="str">
        <f t="shared" si="22"/>
        <v/>
      </c>
      <c r="L296" s="4" t="str">
        <f t="shared" si="23"/>
        <v/>
      </c>
      <c r="M296" s="104" t="str">
        <f t="shared" si="24"/>
        <v/>
      </c>
      <c r="N296" s="4"/>
      <c r="O296" s="4" t="str">
        <f>VLOOKUP(B296,'BAT Grundtabelle'!B:V,21,0)</f>
        <v>Kosmetik</v>
      </c>
    </row>
    <row r="297" spans="1:15" ht="12.75" customHeight="1" x14ac:dyDescent="0.35">
      <c r="A297" s="29" t="s">
        <v>2683</v>
      </c>
      <c r="B297" s="1" t="s">
        <v>179</v>
      </c>
      <c r="C297" s="85" t="s">
        <v>2</v>
      </c>
      <c r="D297" s="116" t="s">
        <v>4547</v>
      </c>
      <c r="E297" s="116" t="s">
        <v>4547</v>
      </c>
      <c r="F297" s="1"/>
      <c r="G297" s="29" t="s">
        <v>57</v>
      </c>
      <c r="H297" s="4">
        <f t="shared" si="20"/>
        <v>1</v>
      </c>
      <c r="I297" s="4" t="str">
        <f>VLOOKUP(B297,'BAT Grundtabelle'!B:T,19,0)</f>
        <v>ja</v>
      </c>
      <c r="J297" s="4" t="str">
        <f t="shared" si="21"/>
        <v/>
      </c>
      <c r="K297" s="4" t="str">
        <f t="shared" si="22"/>
        <v/>
      </c>
      <c r="L297" s="4" t="str">
        <f t="shared" si="23"/>
        <v/>
      </c>
      <c r="M297" s="104" t="str">
        <f t="shared" si="24"/>
        <v/>
      </c>
      <c r="N297" s="4"/>
      <c r="O297" s="4" t="str">
        <f>VLOOKUP(B297,'BAT Grundtabelle'!B:V,21,0)</f>
        <v>Dienstleistung</v>
      </c>
    </row>
    <row r="298" spans="1:15" ht="12.75" customHeight="1" x14ac:dyDescent="0.35">
      <c r="A298" s="29" t="s">
        <v>2684</v>
      </c>
      <c r="B298" s="1" t="s">
        <v>770</v>
      </c>
      <c r="C298" s="85" t="s">
        <v>3</v>
      </c>
      <c r="D298" s="116">
        <v>2.58</v>
      </c>
      <c r="E298" s="116">
        <v>204</v>
      </c>
      <c r="F298" s="1"/>
      <c r="G298" s="29" t="s">
        <v>4</v>
      </c>
      <c r="H298" s="4">
        <f t="shared" si="20"/>
        <v>1</v>
      </c>
      <c r="I298" s="4" t="str">
        <f>VLOOKUP(B298,'BAT Grundtabelle'!B:T,19,0)</f>
        <v>ja</v>
      </c>
      <c r="J298" s="4" t="str">
        <f t="shared" si="21"/>
        <v>10272</v>
      </c>
      <c r="K298" s="4" t="str">
        <f t="shared" si="22"/>
        <v>Bistro</v>
      </c>
      <c r="L298" s="4">
        <f t="shared" si="23"/>
        <v>2.58</v>
      </c>
      <c r="M298" s="104">
        <f t="shared" si="24"/>
        <v>204</v>
      </c>
      <c r="N298" s="4"/>
      <c r="O298" s="4" t="str">
        <f>VLOOKUP(B298,'BAT Grundtabelle'!B:V,21,0)</f>
        <v>Hotel- und Gaststättengewerbe</v>
      </c>
    </row>
    <row r="299" spans="1:15" ht="12.75" customHeight="1" x14ac:dyDescent="0.35">
      <c r="A299" s="29" t="s">
        <v>2685</v>
      </c>
      <c r="B299" s="1" t="s">
        <v>384</v>
      </c>
      <c r="C299" s="85" t="s">
        <v>2</v>
      </c>
      <c r="D299" s="116" t="s">
        <v>4547</v>
      </c>
      <c r="E299" s="116" t="s">
        <v>4547</v>
      </c>
      <c r="F299" s="1"/>
      <c r="G299" s="29" t="s">
        <v>4</v>
      </c>
      <c r="H299" s="4">
        <f t="shared" si="20"/>
        <v>1</v>
      </c>
      <c r="I299" s="4" t="str">
        <f>VLOOKUP(B299,'BAT Grundtabelle'!B:T,19,0)</f>
        <v>ja</v>
      </c>
      <c r="J299" s="4" t="str">
        <f t="shared" si="21"/>
        <v/>
      </c>
      <c r="K299" s="4" t="str">
        <f t="shared" si="22"/>
        <v/>
      </c>
      <c r="L299" s="4" t="str">
        <f t="shared" si="23"/>
        <v/>
      </c>
      <c r="M299" s="104" t="str">
        <f t="shared" si="24"/>
        <v/>
      </c>
      <c r="N299" s="4"/>
      <c r="O299" s="4" t="str">
        <f>VLOOKUP(B299,'BAT Grundtabelle'!B:V,21,0)</f>
        <v>Bau-Gewerbe</v>
      </c>
    </row>
    <row r="300" spans="1:15" ht="12.75" customHeight="1" x14ac:dyDescent="0.35">
      <c r="A300" s="29" t="s">
        <v>2686</v>
      </c>
      <c r="B300" s="1" t="s">
        <v>455</v>
      </c>
      <c r="C300" s="85" t="s">
        <v>3</v>
      </c>
      <c r="D300" s="116">
        <v>9.5</v>
      </c>
      <c r="E300" s="116">
        <v>575</v>
      </c>
      <c r="F300" s="1"/>
      <c r="G300" s="29" t="s">
        <v>4</v>
      </c>
      <c r="H300" s="4">
        <f t="shared" si="20"/>
        <v>1</v>
      </c>
      <c r="I300" s="4" t="str">
        <f>VLOOKUP(B300,'BAT Grundtabelle'!B:T,19,0)</f>
        <v>ja</v>
      </c>
      <c r="J300" s="4" t="str">
        <f t="shared" si="21"/>
        <v>10274</v>
      </c>
      <c r="K300" s="4" t="str">
        <f t="shared" si="22"/>
        <v>Blechnerei</v>
      </c>
      <c r="L300" s="4">
        <f t="shared" si="23"/>
        <v>9.5</v>
      </c>
      <c r="M300" s="104">
        <f t="shared" si="24"/>
        <v>575</v>
      </c>
      <c r="N300" s="4"/>
      <c r="O300" s="4" t="str">
        <f>VLOOKUP(B300,'BAT Grundtabelle'!B:V,21,0)</f>
        <v>Bau-Gewerbe</v>
      </c>
    </row>
    <row r="301" spans="1:15" ht="12.75" customHeight="1" x14ac:dyDescent="0.35">
      <c r="A301" s="29" t="s">
        <v>2687</v>
      </c>
      <c r="B301" s="1" t="s">
        <v>1409</v>
      </c>
      <c r="C301" s="85" t="s">
        <v>3</v>
      </c>
      <c r="D301" s="116">
        <v>9.5</v>
      </c>
      <c r="E301" s="116">
        <v>575</v>
      </c>
      <c r="F301" s="1"/>
      <c r="G301" s="29" t="s">
        <v>4</v>
      </c>
      <c r="H301" s="4">
        <f t="shared" si="20"/>
        <v>1</v>
      </c>
      <c r="I301" s="4" t="str">
        <f>VLOOKUP(B301,'BAT Grundtabelle'!B:T,19,0)</f>
        <v>ja</v>
      </c>
      <c r="J301" s="4" t="str">
        <f t="shared" si="21"/>
        <v>10275</v>
      </c>
      <c r="K301" s="4" t="str">
        <f t="shared" si="22"/>
        <v>Blechschmiede</v>
      </c>
      <c r="L301" s="4">
        <f t="shared" si="23"/>
        <v>9.5</v>
      </c>
      <c r="M301" s="104">
        <f t="shared" si="24"/>
        <v>575</v>
      </c>
      <c r="N301" s="4"/>
      <c r="O301" s="4" t="str">
        <f>VLOOKUP(B301,'BAT Grundtabelle'!B:V,21,0)</f>
        <v>Bau-Gewerbe</v>
      </c>
    </row>
    <row r="302" spans="1:15" ht="12.75" customHeight="1" x14ac:dyDescent="0.35">
      <c r="A302" s="29" t="s">
        <v>2688</v>
      </c>
      <c r="B302" s="1" t="s">
        <v>1711</v>
      </c>
      <c r="C302" s="85" t="s">
        <v>3</v>
      </c>
      <c r="D302" s="116">
        <v>4.71</v>
      </c>
      <c r="E302" s="116">
        <v>468.99</v>
      </c>
      <c r="F302" s="1"/>
      <c r="G302" s="29" t="s">
        <v>4</v>
      </c>
      <c r="H302" s="4">
        <f t="shared" si="20"/>
        <v>1</v>
      </c>
      <c r="I302" s="4" t="str">
        <f>VLOOKUP(B302,'BAT Grundtabelle'!B:T,19,0)</f>
        <v>ja</v>
      </c>
      <c r="J302" s="4" t="str">
        <f t="shared" si="21"/>
        <v>10276</v>
      </c>
      <c r="K302" s="4" t="str">
        <f t="shared" si="22"/>
        <v>Bleicherei</v>
      </c>
      <c r="L302" s="4">
        <f t="shared" si="23"/>
        <v>4.71</v>
      </c>
      <c r="M302" s="104">
        <f t="shared" si="24"/>
        <v>468.99</v>
      </c>
      <c r="N302" s="4"/>
      <c r="O302" s="4" t="str">
        <f>VLOOKUP(B302,'BAT Grundtabelle'!B:V,21,0)</f>
        <v>Chemie</v>
      </c>
    </row>
    <row r="303" spans="1:15" ht="12.75" customHeight="1" x14ac:dyDescent="0.35">
      <c r="A303" s="29" t="s">
        <v>2689</v>
      </c>
      <c r="B303" s="1" t="s">
        <v>618</v>
      </c>
      <c r="C303" s="85" t="s">
        <v>2</v>
      </c>
      <c r="D303" s="116" t="s">
        <v>4547</v>
      </c>
      <c r="E303" s="116" t="s">
        <v>4547</v>
      </c>
      <c r="F303" s="1"/>
      <c r="G303" s="29" t="s">
        <v>4</v>
      </c>
      <c r="H303" s="4">
        <f t="shared" si="20"/>
        <v>1</v>
      </c>
      <c r="I303" s="4" t="str">
        <f>VLOOKUP(B303,'BAT Grundtabelle'!B:T,19,0)</f>
        <v>ja</v>
      </c>
      <c r="J303" s="4" t="str">
        <f t="shared" si="21"/>
        <v/>
      </c>
      <c r="K303" s="4" t="str">
        <f t="shared" si="22"/>
        <v/>
      </c>
      <c r="L303" s="4" t="str">
        <f t="shared" si="23"/>
        <v/>
      </c>
      <c r="M303" s="104" t="str">
        <f t="shared" si="24"/>
        <v/>
      </c>
      <c r="N303" s="4"/>
      <c r="O303" s="4" t="str">
        <f>VLOOKUP(B303,'BAT Grundtabelle'!B:V,21,0)</f>
        <v>Montage</v>
      </c>
    </row>
    <row r="304" spans="1:15" ht="12.75" customHeight="1" x14ac:dyDescent="0.35">
      <c r="A304" s="29" t="s">
        <v>2690</v>
      </c>
      <c r="B304" s="1" t="s">
        <v>1436</v>
      </c>
      <c r="C304" s="85" t="s">
        <v>2</v>
      </c>
      <c r="D304" s="116" t="s">
        <v>4547</v>
      </c>
      <c r="E304" s="116" t="s">
        <v>4547</v>
      </c>
      <c r="F304" s="1"/>
      <c r="G304" s="29" t="s">
        <v>4</v>
      </c>
      <c r="H304" s="4">
        <f t="shared" si="20"/>
        <v>1</v>
      </c>
      <c r="I304" s="4" t="str">
        <f>VLOOKUP(B304,'BAT Grundtabelle'!B:T,19,0)</f>
        <v>ja</v>
      </c>
      <c r="J304" s="4" t="str">
        <f t="shared" si="21"/>
        <v/>
      </c>
      <c r="K304" s="4" t="str">
        <f t="shared" si="22"/>
        <v/>
      </c>
      <c r="L304" s="4" t="str">
        <f t="shared" si="23"/>
        <v/>
      </c>
      <c r="M304" s="104" t="str">
        <f t="shared" si="24"/>
        <v/>
      </c>
      <c r="N304" s="4"/>
      <c r="O304" s="4" t="str">
        <f>VLOOKUP(B304,'BAT Grundtabelle'!B:V,21,0)</f>
        <v>Bau-Gewerbe</v>
      </c>
    </row>
    <row r="305" spans="1:15" ht="12.75" customHeight="1" x14ac:dyDescent="0.35">
      <c r="A305" s="29" t="s">
        <v>2691</v>
      </c>
      <c r="B305" s="1" t="s">
        <v>670</v>
      </c>
      <c r="C305" s="85" t="s">
        <v>2</v>
      </c>
      <c r="D305" s="116" t="s">
        <v>4547</v>
      </c>
      <c r="E305" s="116" t="s">
        <v>4547</v>
      </c>
      <c r="F305" s="1"/>
      <c r="G305" s="29" t="s">
        <v>57</v>
      </c>
      <c r="H305" s="4">
        <f t="shared" si="20"/>
        <v>1</v>
      </c>
      <c r="I305" s="4" t="str">
        <f>VLOOKUP(B305,'BAT Grundtabelle'!B:T,19,0)</f>
        <v>ja</v>
      </c>
      <c r="J305" s="4" t="str">
        <f t="shared" si="21"/>
        <v/>
      </c>
      <c r="K305" s="4" t="str">
        <f t="shared" si="22"/>
        <v/>
      </c>
      <c r="L305" s="4" t="str">
        <f t="shared" si="23"/>
        <v/>
      </c>
      <c r="M305" s="104" t="str">
        <f t="shared" si="24"/>
        <v/>
      </c>
      <c r="N305" s="4"/>
      <c r="O305" s="4" t="str">
        <f>VLOOKUP(B305,'BAT Grundtabelle'!B:V,21,0)</f>
        <v>Energie</v>
      </c>
    </row>
    <row r="306" spans="1:15" ht="12.75" customHeight="1" x14ac:dyDescent="0.35">
      <c r="A306" s="29" t="s">
        <v>2692</v>
      </c>
      <c r="B306" s="1" t="s">
        <v>1655</v>
      </c>
      <c r="C306" s="85" t="s">
        <v>2</v>
      </c>
      <c r="D306" s="116" t="s">
        <v>4547</v>
      </c>
      <c r="E306" s="116" t="s">
        <v>4547</v>
      </c>
      <c r="F306" s="1"/>
      <c r="G306" s="29" t="s">
        <v>4</v>
      </c>
      <c r="H306" s="4">
        <f t="shared" si="20"/>
        <v>1</v>
      </c>
      <c r="I306" s="4" t="str">
        <f>VLOOKUP(B306,'BAT Grundtabelle'!B:T,19,0)</f>
        <v>ja</v>
      </c>
      <c r="J306" s="4" t="str">
        <f t="shared" si="21"/>
        <v/>
      </c>
      <c r="K306" s="4" t="str">
        <f t="shared" si="22"/>
        <v/>
      </c>
      <c r="L306" s="4" t="str">
        <f t="shared" si="23"/>
        <v/>
      </c>
      <c r="M306" s="104" t="str">
        <f t="shared" si="24"/>
        <v/>
      </c>
      <c r="N306" s="4"/>
      <c r="O306" s="4" t="str">
        <f>VLOOKUP(B306,'BAT Grundtabelle'!B:V,21,0)</f>
        <v>Chemie</v>
      </c>
    </row>
    <row r="307" spans="1:15" ht="12.75" customHeight="1" x14ac:dyDescent="0.35">
      <c r="A307" s="29">
        <v>11991</v>
      </c>
      <c r="B307" s="1" t="s">
        <v>4612</v>
      </c>
      <c r="C307" s="85" t="s">
        <v>2</v>
      </c>
      <c r="D307" s="116" t="s">
        <v>4547</v>
      </c>
      <c r="E307" s="116" t="s">
        <v>4547</v>
      </c>
      <c r="F307" s="1" t="s">
        <v>2412</v>
      </c>
      <c r="G307" s="29" t="s">
        <v>4438</v>
      </c>
      <c r="H307" s="4">
        <f t="shared" si="20"/>
        <v>1</v>
      </c>
      <c r="I307" s="4" t="str">
        <f>VLOOKUP(B307,'BAT Grundtabelle'!B:T,19,0)</f>
        <v>ja</v>
      </c>
      <c r="J307" s="4" t="str">
        <f t="shared" si="21"/>
        <v/>
      </c>
      <c r="K307" s="4" t="str">
        <f t="shared" si="22"/>
        <v/>
      </c>
      <c r="L307" s="4" t="str">
        <f t="shared" si="23"/>
        <v/>
      </c>
      <c r="M307" s="104" t="str">
        <f t="shared" si="24"/>
        <v/>
      </c>
      <c r="N307" s="4"/>
      <c r="O307" s="4" t="str">
        <f>VLOOKUP(B307,'BAT Grundtabelle'!B:V,21,0)</f>
        <v>IT</v>
      </c>
    </row>
    <row r="308" spans="1:15" ht="12.75" customHeight="1" x14ac:dyDescent="0.35">
      <c r="A308" s="29" t="s">
        <v>2189</v>
      </c>
      <c r="B308" s="1" t="s">
        <v>2188</v>
      </c>
      <c r="C308" s="85" t="s">
        <v>3</v>
      </c>
      <c r="D308" s="116">
        <v>1.2</v>
      </c>
      <c r="E308" s="116">
        <v>221</v>
      </c>
      <c r="F308" s="1"/>
      <c r="G308" s="29" t="s">
        <v>4</v>
      </c>
      <c r="H308" s="4">
        <f t="shared" si="20"/>
        <v>1</v>
      </c>
      <c r="I308" s="4" t="str">
        <f>VLOOKUP(B308,'BAT Grundtabelle'!B:T,19,0)</f>
        <v>ja</v>
      </c>
      <c r="J308" s="4" t="str">
        <f t="shared" si="21"/>
        <v>3910</v>
      </c>
      <c r="K308" s="4" t="str">
        <f t="shared" si="22"/>
        <v>Blumeneinzelhandel (ohne Gärtnerei)</v>
      </c>
      <c r="L308" s="4">
        <f t="shared" si="23"/>
        <v>1.2</v>
      </c>
      <c r="M308" s="104">
        <f t="shared" si="24"/>
        <v>221</v>
      </c>
      <c r="N308" s="4"/>
      <c r="O308" s="4" t="str">
        <f>VLOOKUP(B308,'BAT Grundtabelle'!B:V,21,0)</f>
        <v>Handel</v>
      </c>
    </row>
    <row r="309" spans="1:15" ht="12.75" customHeight="1" x14ac:dyDescent="0.35">
      <c r="A309" s="29" t="s">
        <v>2693</v>
      </c>
      <c r="B309" s="1" t="s">
        <v>1033</v>
      </c>
      <c r="C309" s="85" t="s">
        <v>2</v>
      </c>
      <c r="D309" s="116" t="s">
        <v>4547</v>
      </c>
      <c r="E309" s="116" t="s">
        <v>4547</v>
      </c>
      <c r="F309" s="1"/>
      <c r="G309" s="29" t="s">
        <v>4</v>
      </c>
      <c r="H309" s="4">
        <f t="shared" si="20"/>
        <v>1</v>
      </c>
      <c r="I309" s="4" t="str">
        <f>VLOOKUP(B309,'BAT Grundtabelle'!B:T,19,0)</f>
        <v>ja</v>
      </c>
      <c r="J309" s="4" t="str">
        <f t="shared" si="21"/>
        <v/>
      </c>
      <c r="K309" s="4" t="str">
        <f t="shared" si="22"/>
        <v/>
      </c>
      <c r="L309" s="4" t="str">
        <f t="shared" si="23"/>
        <v/>
      </c>
      <c r="M309" s="104" t="str">
        <f t="shared" si="24"/>
        <v/>
      </c>
      <c r="N309" s="4"/>
      <c r="O309" s="4" t="str">
        <f>VLOOKUP(B309,'BAT Grundtabelle'!B:V,21,0)</f>
        <v>Handel</v>
      </c>
    </row>
    <row r="310" spans="1:15" ht="12.75" customHeight="1" x14ac:dyDescent="0.35">
      <c r="A310" s="29" t="s">
        <v>2694</v>
      </c>
      <c r="B310" s="1" t="s">
        <v>898</v>
      </c>
      <c r="C310" s="85" t="s">
        <v>2</v>
      </c>
      <c r="D310" s="116" t="s">
        <v>4547</v>
      </c>
      <c r="E310" s="116" t="s">
        <v>4547</v>
      </c>
      <c r="F310" s="1"/>
      <c r="G310" s="29" t="s">
        <v>4</v>
      </c>
      <c r="H310" s="4">
        <f t="shared" si="20"/>
        <v>1</v>
      </c>
      <c r="I310" s="4" t="str">
        <f>VLOOKUP(B310,'BAT Grundtabelle'!B:T,19,0)</f>
        <v>ja</v>
      </c>
      <c r="J310" s="4" t="str">
        <f t="shared" si="21"/>
        <v/>
      </c>
      <c r="K310" s="4" t="str">
        <f t="shared" si="22"/>
        <v/>
      </c>
      <c r="L310" s="4" t="str">
        <f t="shared" si="23"/>
        <v/>
      </c>
      <c r="M310" s="104" t="str">
        <f t="shared" si="24"/>
        <v/>
      </c>
      <c r="N310" s="4"/>
      <c r="O310" s="4" t="str">
        <f>VLOOKUP(B310,'BAT Grundtabelle'!B:V,21,0)</f>
        <v>Sonder-Risiken</v>
      </c>
    </row>
    <row r="311" spans="1:15" ht="12.75" customHeight="1" x14ac:dyDescent="0.35">
      <c r="A311" s="29" t="s">
        <v>2695</v>
      </c>
      <c r="B311" s="1" t="s">
        <v>832</v>
      </c>
      <c r="C311" s="85" t="s">
        <v>2</v>
      </c>
      <c r="D311" s="116" t="s">
        <v>4547</v>
      </c>
      <c r="E311" s="116" t="s">
        <v>4547</v>
      </c>
      <c r="F311" s="1" t="s">
        <v>2412</v>
      </c>
      <c r="G311" s="29">
        <v>1195</v>
      </c>
      <c r="H311" s="4">
        <f t="shared" si="20"/>
        <v>1</v>
      </c>
      <c r="I311" s="4" t="str">
        <f>VLOOKUP(B311,'BAT Grundtabelle'!B:T,19,0)</f>
        <v>ja</v>
      </c>
      <c r="J311" s="4" t="str">
        <f t="shared" si="21"/>
        <v/>
      </c>
      <c r="K311" s="4" t="str">
        <f t="shared" si="22"/>
        <v/>
      </c>
      <c r="L311" s="4" t="str">
        <f t="shared" si="23"/>
        <v/>
      </c>
      <c r="M311" s="104" t="str">
        <f t="shared" si="24"/>
        <v/>
      </c>
      <c r="N311" s="4"/>
      <c r="O311" s="4" t="str">
        <f>VLOOKUP(B311,'BAT Grundtabelle'!B:V,21,0)</f>
        <v>Heilwesen</v>
      </c>
    </row>
    <row r="312" spans="1:15" ht="12.75" customHeight="1" x14ac:dyDescent="0.35">
      <c r="A312" s="29" t="s">
        <v>2696</v>
      </c>
      <c r="B312" s="1" t="s">
        <v>833</v>
      </c>
      <c r="C312" s="85" t="s">
        <v>2</v>
      </c>
      <c r="D312" s="116" t="s">
        <v>4547</v>
      </c>
      <c r="E312" s="116" t="s">
        <v>4547</v>
      </c>
      <c r="F312" s="1" t="s">
        <v>2412</v>
      </c>
      <c r="G312" s="29">
        <v>1195</v>
      </c>
      <c r="H312" s="4">
        <f t="shared" si="20"/>
        <v>1</v>
      </c>
      <c r="I312" s="4" t="str">
        <f>VLOOKUP(B312,'BAT Grundtabelle'!B:T,19,0)</f>
        <v>ja</v>
      </c>
      <c r="J312" s="4" t="str">
        <f t="shared" si="21"/>
        <v/>
      </c>
      <c r="K312" s="4" t="str">
        <f t="shared" si="22"/>
        <v/>
      </c>
      <c r="L312" s="4" t="str">
        <f t="shared" si="23"/>
        <v/>
      </c>
      <c r="M312" s="104" t="str">
        <f t="shared" si="24"/>
        <v/>
      </c>
      <c r="N312" s="4"/>
      <c r="O312" s="4" t="str">
        <f>VLOOKUP(B312,'BAT Grundtabelle'!B:V,21,0)</f>
        <v>Heilwesen</v>
      </c>
    </row>
    <row r="313" spans="1:15" ht="12.75" customHeight="1" x14ac:dyDescent="0.35">
      <c r="A313" s="29" t="s">
        <v>2697</v>
      </c>
      <c r="B313" s="1" t="s">
        <v>91</v>
      </c>
      <c r="C313" s="85" t="s">
        <v>2</v>
      </c>
      <c r="D313" s="116" t="s">
        <v>4547</v>
      </c>
      <c r="E313" s="116" t="s">
        <v>4547</v>
      </c>
      <c r="F313" s="1"/>
      <c r="G313" s="29" t="s">
        <v>4</v>
      </c>
      <c r="H313" s="4">
        <f t="shared" si="20"/>
        <v>1</v>
      </c>
      <c r="I313" s="4" t="str">
        <f>VLOOKUP(B313,'BAT Grundtabelle'!B:T,19,0)</f>
        <v>ja</v>
      </c>
      <c r="J313" s="4" t="str">
        <f t="shared" si="21"/>
        <v/>
      </c>
      <c r="K313" s="4" t="str">
        <f t="shared" si="22"/>
        <v/>
      </c>
      <c r="L313" s="4" t="str">
        <f t="shared" si="23"/>
        <v/>
      </c>
      <c r="M313" s="104" t="str">
        <f t="shared" si="24"/>
        <v/>
      </c>
      <c r="N313" s="4"/>
      <c r="O313" s="4" t="str">
        <f>VLOOKUP(B313,'BAT Grundtabelle'!B:V,21,0)</f>
        <v>Sport</v>
      </c>
    </row>
    <row r="314" spans="1:15" ht="12.75" customHeight="1" x14ac:dyDescent="0.35">
      <c r="A314" s="29" t="s">
        <v>2698</v>
      </c>
      <c r="B314" s="1" t="s">
        <v>752</v>
      </c>
      <c r="C314" s="85" t="s">
        <v>3</v>
      </c>
      <c r="D314" s="116">
        <v>2.58</v>
      </c>
      <c r="E314" s="116">
        <v>204</v>
      </c>
      <c r="F314" s="1"/>
      <c r="G314" s="29">
        <v>1198</v>
      </c>
      <c r="H314" s="4">
        <f t="shared" si="20"/>
        <v>1</v>
      </c>
      <c r="I314" s="4" t="str">
        <f>VLOOKUP(B314,'BAT Grundtabelle'!B:T,19,0)</f>
        <v>ja</v>
      </c>
      <c r="J314" s="4" t="str">
        <f t="shared" si="21"/>
        <v>10286</v>
      </c>
      <c r="K314" s="4" t="str">
        <f t="shared" si="22"/>
        <v>Bodega</v>
      </c>
      <c r="L314" s="4">
        <f t="shared" si="23"/>
        <v>2.58</v>
      </c>
      <c r="M314" s="104">
        <f t="shared" si="24"/>
        <v>204</v>
      </c>
      <c r="N314" s="4"/>
      <c r="O314" s="4" t="str">
        <f>VLOOKUP(B314,'BAT Grundtabelle'!B:V,21,0)</f>
        <v>Hotel- und Gaststättengewerbe</v>
      </c>
    </row>
    <row r="315" spans="1:15" ht="12.75" customHeight="1" x14ac:dyDescent="0.35">
      <c r="A315" s="29" t="s">
        <v>2699</v>
      </c>
      <c r="B315" s="1" t="s">
        <v>1552</v>
      </c>
      <c r="C315" s="85" t="s">
        <v>3</v>
      </c>
      <c r="D315" s="116">
        <v>4.93</v>
      </c>
      <c r="E315" s="116">
        <v>1311</v>
      </c>
      <c r="F315" s="1"/>
      <c r="G315" s="29" t="s">
        <v>4</v>
      </c>
      <c r="H315" s="4">
        <f t="shared" si="20"/>
        <v>1</v>
      </c>
      <c r="I315" s="4" t="str">
        <f>VLOOKUP(B315,'BAT Grundtabelle'!B:T,19,0)</f>
        <v>ja</v>
      </c>
      <c r="J315" s="4" t="str">
        <f t="shared" si="21"/>
        <v>10287</v>
      </c>
      <c r="K315" s="4" t="str">
        <f t="shared" si="22"/>
        <v>Bodenbelaghandel</v>
      </c>
      <c r="L315" s="4">
        <f t="shared" si="23"/>
        <v>4.93</v>
      </c>
      <c r="M315" s="104">
        <f t="shared" si="24"/>
        <v>1311</v>
      </c>
      <c r="N315" s="4"/>
      <c r="O315" s="4" t="str">
        <f>VLOOKUP(B315,'BAT Grundtabelle'!B:V,21,0)</f>
        <v>Handel</v>
      </c>
    </row>
    <row r="316" spans="1:15" ht="12.75" customHeight="1" x14ac:dyDescent="0.35">
      <c r="A316" s="29" t="s">
        <v>2700</v>
      </c>
      <c r="B316" s="1" t="s">
        <v>208</v>
      </c>
      <c r="C316" s="85" t="s">
        <v>3</v>
      </c>
      <c r="D316" s="116">
        <v>6.95</v>
      </c>
      <c r="E316" s="116">
        <v>547</v>
      </c>
      <c r="F316" s="1"/>
      <c r="G316" s="29" t="s">
        <v>4</v>
      </c>
      <c r="H316" s="4">
        <f t="shared" si="20"/>
        <v>1</v>
      </c>
      <c r="I316" s="4" t="str">
        <f>VLOOKUP(B316,'BAT Grundtabelle'!B:T,19,0)</f>
        <v>ja</v>
      </c>
      <c r="J316" s="4" t="str">
        <f t="shared" si="21"/>
        <v>10288</v>
      </c>
      <c r="K316" s="4" t="str">
        <f t="shared" si="22"/>
        <v>Bodenlegebetrieb (ohne Parkett)</v>
      </c>
      <c r="L316" s="4">
        <f t="shared" si="23"/>
        <v>6.95</v>
      </c>
      <c r="M316" s="104">
        <f t="shared" si="24"/>
        <v>547</v>
      </c>
      <c r="N316" s="4"/>
      <c r="O316" s="4" t="str">
        <f>VLOOKUP(B316,'BAT Grundtabelle'!B:V,21,0)</f>
        <v>Bau-Gewerbe</v>
      </c>
    </row>
    <row r="317" spans="1:15" ht="12.75" customHeight="1" x14ac:dyDescent="0.35">
      <c r="A317" s="29" t="s">
        <v>2701</v>
      </c>
      <c r="B317" s="1" t="s">
        <v>1922</v>
      </c>
      <c r="C317" s="85" t="s">
        <v>2</v>
      </c>
      <c r="D317" s="116" t="s">
        <v>4547</v>
      </c>
      <c r="E317" s="116" t="s">
        <v>4547</v>
      </c>
      <c r="F317" s="1" t="s">
        <v>2412</v>
      </c>
      <c r="G317" s="29"/>
      <c r="H317" s="4">
        <f t="shared" si="20"/>
        <v>1</v>
      </c>
      <c r="I317" s="4" t="str">
        <f>VLOOKUP(B317,'BAT Grundtabelle'!B:T,19,0)</f>
        <v>ja</v>
      </c>
      <c r="J317" s="4" t="str">
        <f t="shared" si="21"/>
        <v/>
      </c>
      <c r="K317" s="4" t="str">
        <f t="shared" si="22"/>
        <v/>
      </c>
      <c r="L317" s="4" t="str">
        <f t="shared" si="23"/>
        <v/>
      </c>
      <c r="M317" s="104" t="str">
        <f t="shared" si="24"/>
        <v/>
      </c>
      <c r="N317" s="4"/>
      <c r="O317" s="4" t="str">
        <f>VLOOKUP(B317,'BAT Grundtabelle'!B:V,21,0)</f>
        <v>Bau-Gewerbe</v>
      </c>
    </row>
    <row r="318" spans="1:15" ht="12.75" customHeight="1" x14ac:dyDescent="0.35">
      <c r="A318" s="29" t="s">
        <v>2702</v>
      </c>
      <c r="B318" s="1" t="s">
        <v>126</v>
      </c>
      <c r="C318" s="85" t="s">
        <v>2</v>
      </c>
      <c r="D318" s="116" t="s">
        <v>4547</v>
      </c>
      <c r="E318" s="116" t="s">
        <v>4547</v>
      </c>
      <c r="F318" s="1"/>
      <c r="G318" s="29">
        <v>1197</v>
      </c>
      <c r="H318" s="4">
        <f t="shared" si="20"/>
        <v>1</v>
      </c>
      <c r="I318" s="4" t="str">
        <f>VLOOKUP(B318,'BAT Grundtabelle'!B:T,19,0)</f>
        <v>ja</v>
      </c>
      <c r="J318" s="4" t="str">
        <f t="shared" si="21"/>
        <v/>
      </c>
      <c r="K318" s="4" t="str">
        <f t="shared" si="22"/>
        <v/>
      </c>
      <c r="L318" s="4" t="str">
        <f t="shared" si="23"/>
        <v/>
      </c>
      <c r="M318" s="104" t="str">
        <f t="shared" si="24"/>
        <v/>
      </c>
      <c r="N318" s="4"/>
      <c r="O318" s="4" t="str">
        <f>VLOOKUP(B318,'BAT Grundtabelle'!B:V,21,0)</f>
        <v>Sport</v>
      </c>
    </row>
    <row r="319" spans="1:15" ht="12.75" customHeight="1" x14ac:dyDescent="0.35">
      <c r="A319" s="29" t="s">
        <v>2703</v>
      </c>
      <c r="B319" s="1" t="s">
        <v>1923</v>
      </c>
      <c r="C319" s="85" t="s">
        <v>2</v>
      </c>
      <c r="D319" s="116" t="s">
        <v>4547</v>
      </c>
      <c r="E319" s="116" t="s">
        <v>4547</v>
      </c>
      <c r="F319" s="1"/>
      <c r="G319" s="29" t="s">
        <v>57</v>
      </c>
      <c r="H319" s="4">
        <f t="shared" si="20"/>
        <v>1</v>
      </c>
      <c r="I319" s="4" t="str">
        <f>VLOOKUP(B319,'BAT Grundtabelle'!B:T,19,0)</f>
        <v>ja</v>
      </c>
      <c r="J319" s="4" t="str">
        <f t="shared" si="21"/>
        <v/>
      </c>
      <c r="K319" s="4" t="str">
        <f t="shared" si="22"/>
        <v/>
      </c>
      <c r="L319" s="4" t="str">
        <f t="shared" si="23"/>
        <v/>
      </c>
      <c r="M319" s="104" t="str">
        <f t="shared" si="24"/>
        <v/>
      </c>
      <c r="N319" s="4"/>
      <c r="O319" s="4" t="str">
        <f>VLOOKUP(B319,'BAT Grundtabelle'!B:V,21,0)</f>
        <v>Sicherheit</v>
      </c>
    </row>
    <row r="320" spans="1:15" ht="12.75" customHeight="1" x14ac:dyDescent="0.35">
      <c r="A320" s="29" t="s">
        <v>2704</v>
      </c>
      <c r="B320" s="1" t="s">
        <v>1797</v>
      </c>
      <c r="C320" s="85" t="s">
        <v>2</v>
      </c>
      <c r="D320" s="116" t="s">
        <v>4547</v>
      </c>
      <c r="E320" s="116" t="s">
        <v>4547</v>
      </c>
      <c r="F320" s="1" t="s">
        <v>2411</v>
      </c>
      <c r="G320" s="29" t="s">
        <v>59</v>
      </c>
      <c r="H320" s="4">
        <f t="shared" si="20"/>
        <v>1</v>
      </c>
      <c r="I320" s="4" t="str">
        <f>VLOOKUP(B320,'BAT Grundtabelle'!B:T,19,0)</f>
        <v>ja</v>
      </c>
      <c r="J320" s="4" t="str">
        <f t="shared" si="21"/>
        <v/>
      </c>
      <c r="K320" s="4" t="str">
        <f t="shared" si="22"/>
        <v/>
      </c>
      <c r="L320" s="4" t="str">
        <f t="shared" si="23"/>
        <v/>
      </c>
      <c r="M320" s="104" t="str">
        <f t="shared" si="24"/>
        <v/>
      </c>
      <c r="N320" s="4"/>
      <c r="O320" s="4" t="str">
        <f>VLOOKUP(B320,'BAT Grundtabelle'!B:V,21,0)</f>
        <v>Verein</v>
      </c>
    </row>
    <row r="321" spans="1:15" ht="12.75" customHeight="1" x14ac:dyDescent="0.35">
      <c r="A321" s="29" t="s">
        <v>2705</v>
      </c>
      <c r="B321" s="1" t="s">
        <v>1437</v>
      </c>
      <c r="C321" s="85" t="s">
        <v>2</v>
      </c>
      <c r="D321" s="116" t="s">
        <v>4547</v>
      </c>
      <c r="E321" s="116" t="s">
        <v>4547</v>
      </c>
      <c r="F321" s="1"/>
      <c r="G321" s="29" t="s">
        <v>4</v>
      </c>
      <c r="H321" s="4">
        <f t="shared" si="20"/>
        <v>1</v>
      </c>
      <c r="I321" s="4" t="str">
        <f>VLOOKUP(B321,'BAT Grundtabelle'!B:T,19,0)</f>
        <v>ja</v>
      </c>
      <c r="J321" s="4" t="str">
        <f t="shared" si="21"/>
        <v/>
      </c>
      <c r="K321" s="4" t="str">
        <f t="shared" si="22"/>
        <v/>
      </c>
      <c r="L321" s="4" t="str">
        <f t="shared" si="23"/>
        <v/>
      </c>
      <c r="M321" s="104" t="str">
        <f t="shared" si="24"/>
        <v/>
      </c>
      <c r="N321" s="4"/>
      <c r="O321" s="4" t="str">
        <f>VLOOKUP(B321,'BAT Grundtabelle'!B:V,21,0)</f>
        <v>Bau-Gewerbe</v>
      </c>
    </row>
    <row r="322" spans="1:15" ht="12.75" customHeight="1" x14ac:dyDescent="0.35">
      <c r="A322" s="29" t="s">
        <v>2706</v>
      </c>
      <c r="B322" s="1" t="s">
        <v>1285</v>
      </c>
      <c r="C322" s="85" t="s">
        <v>2</v>
      </c>
      <c r="D322" s="116" t="s">
        <v>4547</v>
      </c>
      <c r="E322" s="116" t="s">
        <v>4547</v>
      </c>
      <c r="F322" s="1"/>
      <c r="G322" s="29" t="s">
        <v>4</v>
      </c>
      <c r="H322" s="4">
        <f t="shared" si="20"/>
        <v>1</v>
      </c>
      <c r="I322" s="4" t="str">
        <f>VLOOKUP(B322,'BAT Grundtabelle'!B:T,19,0)</f>
        <v>ja</v>
      </c>
      <c r="J322" s="4" t="str">
        <f t="shared" si="21"/>
        <v/>
      </c>
      <c r="K322" s="4" t="str">
        <f t="shared" si="22"/>
        <v/>
      </c>
      <c r="L322" s="4" t="str">
        <f t="shared" si="23"/>
        <v/>
      </c>
      <c r="M322" s="104" t="str">
        <f t="shared" si="24"/>
        <v/>
      </c>
      <c r="N322" s="4"/>
      <c r="O322" s="4" t="str">
        <f>VLOOKUP(B322,'BAT Grundtabelle'!B:V,21,0)</f>
        <v>Produktion</v>
      </c>
    </row>
    <row r="323" spans="1:15" ht="12.75" customHeight="1" x14ac:dyDescent="0.35">
      <c r="A323" s="29" t="s">
        <v>2707</v>
      </c>
      <c r="B323" s="1" t="s">
        <v>1286</v>
      </c>
      <c r="C323" s="85" t="s">
        <v>2</v>
      </c>
      <c r="D323" s="116" t="s">
        <v>4547</v>
      </c>
      <c r="E323" s="116" t="s">
        <v>4547</v>
      </c>
      <c r="F323" s="1"/>
      <c r="G323" s="29" t="s">
        <v>4</v>
      </c>
      <c r="H323" s="4">
        <f t="shared" ref="H323:H386" si="25">COUNTIF(A:A,A323)</f>
        <v>1</v>
      </c>
      <c r="I323" s="4" t="str">
        <f>VLOOKUP(B323,'BAT Grundtabelle'!B:T,19,0)</f>
        <v>ja</v>
      </c>
      <c r="J323" s="4" t="str">
        <f t="shared" ref="J323:J386" si="26">IF(C323="ja",A323,"")</f>
        <v/>
      </c>
      <c r="K323" s="4" t="str">
        <f t="shared" ref="K323:K386" si="27">IF(C323="ja",B323,"")</f>
        <v/>
      </c>
      <c r="L323" s="4" t="str">
        <f t="shared" ref="L323:L386" si="28">IF(C323="ja",D323,"")</f>
        <v/>
      </c>
      <c r="M323" s="104" t="str">
        <f t="shared" ref="M323:M386" si="29">IF(C323="ja",E323,"")</f>
        <v/>
      </c>
      <c r="N323" s="4"/>
      <c r="O323" s="4" t="str">
        <f>VLOOKUP(B323,'BAT Grundtabelle'!B:V,21,0)</f>
        <v>Produktion</v>
      </c>
    </row>
    <row r="324" spans="1:15" ht="12.75" customHeight="1" x14ac:dyDescent="0.35">
      <c r="A324" s="29" t="s">
        <v>2708</v>
      </c>
      <c r="B324" s="1" t="s">
        <v>1114</v>
      </c>
      <c r="C324" s="85" t="s">
        <v>2</v>
      </c>
      <c r="D324" s="116" t="s">
        <v>4547</v>
      </c>
      <c r="E324" s="116" t="s">
        <v>4547</v>
      </c>
      <c r="F324" s="1"/>
      <c r="G324" s="29" t="s">
        <v>4</v>
      </c>
      <c r="H324" s="4">
        <f t="shared" si="25"/>
        <v>1</v>
      </c>
      <c r="I324" s="4" t="str">
        <f>VLOOKUP(B324,'BAT Grundtabelle'!B:T,19,0)</f>
        <v>ja</v>
      </c>
      <c r="J324" s="4" t="str">
        <f t="shared" si="26"/>
        <v/>
      </c>
      <c r="K324" s="4" t="str">
        <f t="shared" si="27"/>
        <v/>
      </c>
      <c r="L324" s="4" t="str">
        <f t="shared" si="28"/>
        <v/>
      </c>
      <c r="M324" s="104" t="str">
        <f t="shared" si="29"/>
        <v/>
      </c>
      <c r="N324" s="4"/>
      <c r="O324" s="4" t="str">
        <f>VLOOKUP(B324,'BAT Grundtabelle'!B:V,21,0)</f>
        <v>Handel</v>
      </c>
    </row>
    <row r="325" spans="1:15" ht="12.75" customHeight="1" x14ac:dyDescent="0.35">
      <c r="A325" s="29" t="s">
        <v>2709</v>
      </c>
      <c r="B325" s="1" t="s">
        <v>1924</v>
      </c>
      <c r="C325" s="85" t="s">
        <v>2</v>
      </c>
      <c r="D325" s="116" t="s">
        <v>4547</v>
      </c>
      <c r="E325" s="116" t="s">
        <v>4547</v>
      </c>
      <c r="F325" s="1"/>
      <c r="G325" s="29" t="s">
        <v>4</v>
      </c>
      <c r="H325" s="4">
        <f t="shared" si="25"/>
        <v>1</v>
      </c>
      <c r="I325" s="4" t="str">
        <f>VLOOKUP(B325,'BAT Grundtabelle'!B:T,19,0)</f>
        <v>ja</v>
      </c>
      <c r="J325" s="4" t="str">
        <f t="shared" si="26"/>
        <v/>
      </c>
      <c r="K325" s="4" t="str">
        <f t="shared" si="27"/>
        <v/>
      </c>
      <c r="L325" s="4" t="str">
        <f t="shared" si="28"/>
        <v/>
      </c>
      <c r="M325" s="104" t="str">
        <f t="shared" si="29"/>
        <v/>
      </c>
      <c r="N325" s="4"/>
      <c r="O325" s="4" t="str">
        <f>VLOOKUP(B325,'BAT Grundtabelle'!B:V,21,0)</f>
        <v>Dienstleistung</v>
      </c>
    </row>
    <row r="326" spans="1:15" ht="12.75" customHeight="1" x14ac:dyDescent="0.35">
      <c r="A326" s="29" t="s">
        <v>2247</v>
      </c>
      <c r="B326" s="1" t="s">
        <v>2246</v>
      </c>
      <c r="C326" s="85" t="s">
        <v>2</v>
      </c>
      <c r="D326" s="116" t="s">
        <v>4547</v>
      </c>
      <c r="E326" s="116" t="s">
        <v>4547</v>
      </c>
      <c r="F326" s="1"/>
      <c r="G326" s="29" t="s">
        <v>4</v>
      </c>
      <c r="H326" s="4">
        <f t="shared" si="25"/>
        <v>1</v>
      </c>
      <c r="I326" s="4" t="str">
        <f>VLOOKUP(B326,'BAT Grundtabelle'!B:T,19,0)</f>
        <v>ja</v>
      </c>
      <c r="J326" s="4" t="str">
        <f t="shared" si="26"/>
        <v/>
      </c>
      <c r="K326" s="4" t="str">
        <f t="shared" si="27"/>
        <v/>
      </c>
      <c r="L326" s="4" t="str">
        <f t="shared" si="28"/>
        <v/>
      </c>
      <c r="M326" s="104" t="str">
        <f t="shared" si="29"/>
        <v/>
      </c>
      <c r="N326" s="4"/>
      <c r="O326" s="4" t="str">
        <f>VLOOKUP(B326,'BAT Grundtabelle'!B:V,21,0)</f>
        <v>Dienstleistung</v>
      </c>
    </row>
    <row r="327" spans="1:15" ht="12.75" customHeight="1" x14ac:dyDescent="0.35">
      <c r="A327" s="29" t="s">
        <v>2710</v>
      </c>
      <c r="B327" s="1" t="s">
        <v>1115</v>
      </c>
      <c r="C327" s="85" t="s">
        <v>2</v>
      </c>
      <c r="D327" s="116" t="s">
        <v>4547</v>
      </c>
      <c r="E327" s="116" t="s">
        <v>4547</v>
      </c>
      <c r="F327" s="1"/>
      <c r="G327" s="29" t="s">
        <v>4</v>
      </c>
      <c r="H327" s="4">
        <f t="shared" si="25"/>
        <v>1</v>
      </c>
      <c r="I327" s="4" t="str">
        <f>VLOOKUP(B327,'BAT Grundtabelle'!B:T,19,0)</f>
        <v>ja</v>
      </c>
      <c r="J327" s="4" t="str">
        <f t="shared" si="26"/>
        <v/>
      </c>
      <c r="K327" s="4" t="str">
        <f t="shared" si="27"/>
        <v/>
      </c>
      <c r="L327" s="4" t="str">
        <f t="shared" si="28"/>
        <v/>
      </c>
      <c r="M327" s="104" t="str">
        <f t="shared" si="29"/>
        <v/>
      </c>
      <c r="N327" s="4"/>
      <c r="O327" s="4" t="str">
        <f>VLOOKUP(B327,'BAT Grundtabelle'!B:V,21,0)</f>
        <v>Handel</v>
      </c>
    </row>
    <row r="328" spans="1:15" ht="12.75" customHeight="1" x14ac:dyDescent="0.35">
      <c r="A328" s="29" t="s">
        <v>2711</v>
      </c>
      <c r="B328" s="1" t="s">
        <v>1059</v>
      </c>
      <c r="C328" s="85" t="s">
        <v>2</v>
      </c>
      <c r="D328" s="116" t="s">
        <v>4547</v>
      </c>
      <c r="E328" s="116" t="s">
        <v>4547</v>
      </c>
      <c r="F328" s="1" t="s">
        <v>2412</v>
      </c>
      <c r="G328" s="29">
        <v>1195</v>
      </c>
      <c r="H328" s="4">
        <f t="shared" si="25"/>
        <v>1</v>
      </c>
      <c r="I328" s="4" t="str">
        <f>VLOOKUP(B328,'BAT Grundtabelle'!B:T,19,0)</f>
        <v>ja</v>
      </c>
      <c r="J328" s="4" t="str">
        <f t="shared" si="26"/>
        <v/>
      </c>
      <c r="K328" s="4" t="str">
        <f t="shared" si="27"/>
        <v/>
      </c>
      <c r="L328" s="4" t="str">
        <f t="shared" si="28"/>
        <v/>
      </c>
      <c r="M328" s="104" t="str">
        <f t="shared" si="29"/>
        <v/>
      </c>
      <c r="N328" s="4"/>
      <c r="O328" s="4" t="str">
        <f>VLOOKUP(B328,'BAT Grundtabelle'!B:V,21,0)</f>
        <v>Finanzen</v>
      </c>
    </row>
    <row r="329" spans="1:15" ht="12.75" customHeight="1" x14ac:dyDescent="0.35">
      <c r="A329" s="29" t="s">
        <v>2712</v>
      </c>
      <c r="B329" s="1" t="s">
        <v>1491</v>
      </c>
      <c r="C329" s="85" t="s">
        <v>2</v>
      </c>
      <c r="D329" s="116" t="s">
        <v>4547</v>
      </c>
      <c r="E329" s="116" t="s">
        <v>4547</v>
      </c>
      <c r="F329" s="1"/>
      <c r="G329" s="29" t="s">
        <v>4</v>
      </c>
      <c r="H329" s="4">
        <f t="shared" si="25"/>
        <v>1</v>
      </c>
      <c r="I329" s="4" t="str">
        <f>VLOOKUP(B329,'BAT Grundtabelle'!B:T,19,0)</f>
        <v>ja</v>
      </c>
      <c r="J329" s="4" t="str">
        <f t="shared" si="26"/>
        <v/>
      </c>
      <c r="K329" s="4" t="str">
        <f t="shared" si="27"/>
        <v/>
      </c>
      <c r="L329" s="4" t="str">
        <f t="shared" si="28"/>
        <v/>
      </c>
      <c r="M329" s="104" t="str">
        <f t="shared" si="29"/>
        <v/>
      </c>
      <c r="N329" s="4"/>
      <c r="O329" s="4" t="str">
        <f>VLOOKUP(B329,'BAT Grundtabelle'!B:V,21,0)</f>
        <v>Freizeit</v>
      </c>
    </row>
    <row r="330" spans="1:15" ht="12.75" customHeight="1" x14ac:dyDescent="0.35">
      <c r="A330" s="29" t="s">
        <v>2713</v>
      </c>
      <c r="B330" s="1" t="s">
        <v>1864</v>
      </c>
      <c r="C330" s="85" t="s">
        <v>2</v>
      </c>
      <c r="D330" s="116" t="s">
        <v>4547</v>
      </c>
      <c r="E330" s="116" t="s">
        <v>4547</v>
      </c>
      <c r="F330" s="1" t="s">
        <v>2409</v>
      </c>
      <c r="G330" s="29" t="s">
        <v>4</v>
      </c>
      <c r="H330" s="4">
        <f t="shared" si="25"/>
        <v>1</v>
      </c>
      <c r="I330" s="4" t="str">
        <f>VLOOKUP(B330,'BAT Grundtabelle'!B:T,19,0)</f>
        <v>ja</v>
      </c>
      <c r="J330" s="4" t="str">
        <f t="shared" si="26"/>
        <v/>
      </c>
      <c r="K330" s="4" t="str">
        <f t="shared" si="27"/>
        <v/>
      </c>
      <c r="L330" s="4" t="str">
        <f t="shared" si="28"/>
        <v/>
      </c>
      <c r="M330" s="104" t="str">
        <f t="shared" si="29"/>
        <v/>
      </c>
      <c r="N330" s="4"/>
      <c r="O330" s="4" t="str">
        <f>VLOOKUP(B330,'BAT Grundtabelle'!B:V,21,0)</f>
        <v>Staat</v>
      </c>
    </row>
    <row r="331" spans="1:15" ht="12.75" customHeight="1" x14ac:dyDescent="0.35">
      <c r="A331" s="29" t="s">
        <v>2156</v>
      </c>
      <c r="B331" s="1" t="s">
        <v>2155</v>
      </c>
      <c r="C331" s="85" t="s">
        <v>2</v>
      </c>
      <c r="D331" s="116" t="s">
        <v>4547</v>
      </c>
      <c r="E331" s="116" t="s">
        <v>4547</v>
      </c>
      <c r="F331" s="1"/>
      <c r="G331" s="29" t="s">
        <v>4</v>
      </c>
      <c r="H331" s="4">
        <f t="shared" si="25"/>
        <v>1</v>
      </c>
      <c r="I331" s="4" t="str">
        <f>VLOOKUP(B331,'BAT Grundtabelle'!B:T,19,0)</f>
        <v>ja</v>
      </c>
      <c r="J331" s="4" t="str">
        <f t="shared" si="26"/>
        <v/>
      </c>
      <c r="K331" s="4" t="str">
        <f t="shared" si="27"/>
        <v/>
      </c>
      <c r="L331" s="4" t="str">
        <f t="shared" si="28"/>
        <v/>
      </c>
      <c r="M331" s="104" t="str">
        <f t="shared" si="29"/>
        <v/>
      </c>
      <c r="N331" s="4"/>
      <c r="O331" s="4" t="str">
        <f>VLOOKUP(B331,'BAT Grundtabelle'!B:V,21,0)</f>
        <v>Handwerk</v>
      </c>
    </row>
    <row r="332" spans="1:15" ht="12.75" customHeight="1" x14ac:dyDescent="0.35">
      <c r="A332" s="29" t="s">
        <v>2714</v>
      </c>
      <c r="B332" s="1" t="s">
        <v>576</v>
      </c>
      <c r="C332" s="85" t="s">
        <v>3</v>
      </c>
      <c r="D332" s="116">
        <v>2.06</v>
      </c>
      <c r="E332" s="116">
        <v>355</v>
      </c>
      <c r="F332" s="1"/>
      <c r="G332" s="29" t="s">
        <v>4</v>
      </c>
      <c r="H332" s="4">
        <f t="shared" si="25"/>
        <v>1</v>
      </c>
      <c r="I332" s="4" t="str">
        <f>VLOOKUP(B332,'BAT Grundtabelle'!B:T,19,0)</f>
        <v>ja</v>
      </c>
      <c r="J332" s="4" t="str">
        <f t="shared" si="26"/>
        <v>10302</v>
      </c>
      <c r="K332" s="4" t="str">
        <f t="shared" si="27"/>
        <v>Boutique</v>
      </c>
      <c r="L332" s="4">
        <f t="shared" si="28"/>
        <v>2.06</v>
      </c>
      <c r="M332" s="104">
        <f t="shared" si="29"/>
        <v>355</v>
      </c>
      <c r="N332" s="4"/>
      <c r="O332" s="4" t="str">
        <f>VLOOKUP(B332,'BAT Grundtabelle'!B:V,21,0)</f>
        <v>Handel</v>
      </c>
    </row>
    <row r="333" spans="1:15" ht="12.75" customHeight="1" x14ac:dyDescent="0.35">
      <c r="A333" s="29" t="s">
        <v>2715</v>
      </c>
      <c r="B333" s="1" t="s">
        <v>1035</v>
      </c>
      <c r="C333" s="85" t="s">
        <v>2</v>
      </c>
      <c r="D333" s="116" t="s">
        <v>4547</v>
      </c>
      <c r="E333" s="116" t="s">
        <v>4547</v>
      </c>
      <c r="F333" s="1"/>
      <c r="G333" s="29">
        <v>1198</v>
      </c>
      <c r="H333" s="4">
        <f t="shared" si="25"/>
        <v>1</v>
      </c>
      <c r="I333" s="4" t="str">
        <f>VLOOKUP(B333,'BAT Grundtabelle'!B:T,19,0)</f>
        <v>ja</v>
      </c>
      <c r="J333" s="4" t="str">
        <f t="shared" si="26"/>
        <v/>
      </c>
      <c r="K333" s="4" t="str">
        <f t="shared" si="27"/>
        <v/>
      </c>
      <c r="L333" s="4" t="str">
        <f t="shared" si="28"/>
        <v/>
      </c>
      <c r="M333" s="104" t="str">
        <f t="shared" si="29"/>
        <v/>
      </c>
      <c r="N333" s="4"/>
      <c r="O333" s="4" t="str">
        <f>VLOOKUP(B333,'BAT Grundtabelle'!B:V,21,0)</f>
        <v>Sport</v>
      </c>
    </row>
    <row r="334" spans="1:15" ht="12.75" customHeight="1" x14ac:dyDescent="0.35">
      <c r="A334" s="29" t="s">
        <v>2716</v>
      </c>
      <c r="B334" s="1" t="s">
        <v>1798</v>
      </c>
      <c r="C334" s="85" t="s">
        <v>2</v>
      </c>
      <c r="D334" s="116" t="s">
        <v>4547</v>
      </c>
      <c r="E334" s="116" t="s">
        <v>4547</v>
      </c>
      <c r="F334" s="1" t="s">
        <v>2411</v>
      </c>
      <c r="G334" s="29" t="s">
        <v>59</v>
      </c>
      <c r="H334" s="4">
        <f t="shared" si="25"/>
        <v>1</v>
      </c>
      <c r="I334" s="4" t="str">
        <f>VLOOKUP(B334,'BAT Grundtabelle'!B:T,19,0)</f>
        <v>ja</v>
      </c>
      <c r="J334" s="4" t="str">
        <f t="shared" si="26"/>
        <v/>
      </c>
      <c r="K334" s="4" t="str">
        <f t="shared" si="27"/>
        <v/>
      </c>
      <c r="L334" s="4" t="str">
        <f t="shared" si="28"/>
        <v/>
      </c>
      <c r="M334" s="104" t="str">
        <f t="shared" si="29"/>
        <v/>
      </c>
      <c r="N334" s="4"/>
      <c r="O334" s="4" t="str">
        <f>VLOOKUP(B334,'BAT Grundtabelle'!B:V,21,0)</f>
        <v>Verein</v>
      </c>
    </row>
    <row r="335" spans="1:15" ht="12.75" customHeight="1" x14ac:dyDescent="0.35">
      <c r="A335" s="29" t="s">
        <v>2717</v>
      </c>
      <c r="B335" s="1" t="s">
        <v>1173</v>
      </c>
      <c r="C335" s="85" t="s">
        <v>2</v>
      </c>
      <c r="D335" s="116" t="s">
        <v>4547</v>
      </c>
      <c r="E335" s="116" t="s">
        <v>4547</v>
      </c>
      <c r="F335" s="1"/>
      <c r="G335" s="29" t="s">
        <v>4</v>
      </c>
      <c r="H335" s="4">
        <f t="shared" si="25"/>
        <v>1</v>
      </c>
      <c r="I335" s="4" t="str">
        <f>VLOOKUP(B335,'BAT Grundtabelle'!B:T,19,0)</f>
        <v>ja</v>
      </c>
      <c r="J335" s="4" t="str">
        <f t="shared" si="26"/>
        <v/>
      </c>
      <c r="K335" s="4" t="str">
        <f t="shared" si="27"/>
        <v/>
      </c>
      <c r="L335" s="4" t="str">
        <f t="shared" si="28"/>
        <v/>
      </c>
      <c r="M335" s="104" t="str">
        <f t="shared" si="29"/>
        <v/>
      </c>
      <c r="N335" s="4"/>
      <c r="O335" s="4" t="str">
        <f>VLOOKUP(B335,'BAT Grundtabelle'!B:V,21,0)</f>
        <v>Produktion</v>
      </c>
    </row>
    <row r="336" spans="1:15" ht="12.75" customHeight="1" x14ac:dyDescent="0.35">
      <c r="A336" s="29" t="s">
        <v>2718</v>
      </c>
      <c r="B336" s="1" t="s">
        <v>1596</v>
      </c>
      <c r="C336" s="85" t="s">
        <v>3</v>
      </c>
      <c r="D336" s="116">
        <v>1.71</v>
      </c>
      <c r="E336" s="116">
        <v>618.99</v>
      </c>
      <c r="F336" s="1"/>
      <c r="G336" s="29" t="s">
        <v>4</v>
      </c>
      <c r="H336" s="4">
        <f t="shared" si="25"/>
        <v>1</v>
      </c>
      <c r="I336" s="4" t="str">
        <f>VLOOKUP(B336,'BAT Grundtabelle'!B:T,19,0)</f>
        <v>ja</v>
      </c>
      <c r="J336" s="4" t="str">
        <f t="shared" si="26"/>
        <v>10306</v>
      </c>
      <c r="K336" s="4" t="str">
        <f t="shared" si="27"/>
        <v>Brauerei</v>
      </c>
      <c r="L336" s="4">
        <f t="shared" si="28"/>
        <v>1.71</v>
      </c>
      <c r="M336" s="104">
        <f t="shared" si="29"/>
        <v>618.99</v>
      </c>
      <c r="N336" s="4"/>
      <c r="O336" s="4" t="str">
        <f>VLOOKUP(B336,'BAT Grundtabelle'!B:V,21,0)</f>
        <v>Handwerk (food)</v>
      </c>
    </row>
    <row r="337" spans="1:15" ht="12.75" customHeight="1" x14ac:dyDescent="0.35">
      <c r="A337" s="29" t="s">
        <v>2719</v>
      </c>
      <c r="B337" s="1" t="s">
        <v>1597</v>
      </c>
      <c r="C337" s="85" t="s">
        <v>2</v>
      </c>
      <c r="D337" s="116" t="s">
        <v>4547</v>
      </c>
      <c r="E337" s="116" t="s">
        <v>4547</v>
      </c>
      <c r="F337" s="1"/>
      <c r="G337" s="29">
        <v>1198</v>
      </c>
      <c r="H337" s="4">
        <f t="shared" si="25"/>
        <v>1</v>
      </c>
      <c r="I337" s="4" t="str">
        <f>VLOOKUP(B337,'BAT Grundtabelle'!B:T,19,0)</f>
        <v>ja</v>
      </c>
      <c r="J337" s="4" t="str">
        <f t="shared" si="26"/>
        <v/>
      </c>
      <c r="K337" s="4" t="str">
        <f t="shared" si="27"/>
        <v/>
      </c>
      <c r="L337" s="4" t="str">
        <f t="shared" si="28"/>
        <v/>
      </c>
      <c r="M337" s="104" t="str">
        <f t="shared" si="29"/>
        <v/>
      </c>
      <c r="N337" s="4"/>
      <c r="O337" s="4" t="str">
        <f>VLOOKUP(B337,'BAT Grundtabelle'!B:V,21,0)</f>
        <v>Handwerk (food)</v>
      </c>
    </row>
    <row r="338" spans="1:15" ht="12.75" customHeight="1" x14ac:dyDescent="0.35">
      <c r="A338" s="29" t="s">
        <v>2720</v>
      </c>
      <c r="B338" s="1" t="s">
        <v>166</v>
      </c>
      <c r="C338" s="85" t="s">
        <v>3</v>
      </c>
      <c r="D338" s="116">
        <v>2.06</v>
      </c>
      <c r="E338" s="116">
        <v>355</v>
      </c>
      <c r="F338" s="1"/>
      <c r="G338" s="29" t="s">
        <v>4</v>
      </c>
      <c r="H338" s="4">
        <f t="shared" si="25"/>
        <v>1</v>
      </c>
      <c r="I338" s="4" t="str">
        <f>VLOOKUP(B338,'BAT Grundtabelle'!B:T,19,0)</f>
        <v>ja</v>
      </c>
      <c r="J338" s="4" t="str">
        <f t="shared" si="26"/>
        <v>10308</v>
      </c>
      <c r="K338" s="4" t="str">
        <f t="shared" si="27"/>
        <v>Brautmoden-, Abendmodeneinzelhandel</v>
      </c>
      <c r="L338" s="4">
        <f t="shared" si="28"/>
        <v>2.06</v>
      </c>
      <c r="M338" s="104">
        <f t="shared" si="29"/>
        <v>355</v>
      </c>
      <c r="N338" s="4"/>
      <c r="O338" s="4" t="str">
        <f>VLOOKUP(B338,'BAT Grundtabelle'!B:V,21,0)</f>
        <v>Handel</v>
      </c>
    </row>
    <row r="339" spans="1:15" ht="12.75" customHeight="1" x14ac:dyDescent="0.35">
      <c r="A339" s="29" t="s">
        <v>2721</v>
      </c>
      <c r="B339" s="1" t="s">
        <v>165</v>
      </c>
      <c r="C339" s="85" t="s">
        <v>2</v>
      </c>
      <c r="D339" s="116" t="s">
        <v>4547</v>
      </c>
      <c r="E339" s="116" t="s">
        <v>4547</v>
      </c>
      <c r="F339" s="1"/>
      <c r="G339" s="29" t="s">
        <v>4</v>
      </c>
      <c r="H339" s="4">
        <f t="shared" si="25"/>
        <v>1</v>
      </c>
      <c r="I339" s="4" t="str">
        <f>VLOOKUP(B339,'BAT Grundtabelle'!B:T,19,0)</f>
        <v>ja</v>
      </c>
      <c r="J339" s="4" t="str">
        <f t="shared" si="26"/>
        <v/>
      </c>
      <c r="K339" s="4" t="str">
        <f t="shared" si="27"/>
        <v/>
      </c>
      <c r="L339" s="4" t="str">
        <f t="shared" si="28"/>
        <v/>
      </c>
      <c r="M339" s="104" t="str">
        <f t="shared" si="29"/>
        <v/>
      </c>
      <c r="N339" s="4"/>
      <c r="O339" s="4" t="str">
        <f>VLOOKUP(B339,'BAT Grundtabelle'!B:V,21,0)</f>
        <v>Dienstleistung</v>
      </c>
    </row>
    <row r="340" spans="1:15" ht="12.75" customHeight="1" x14ac:dyDescent="0.35">
      <c r="A340" s="29" t="s">
        <v>2722</v>
      </c>
      <c r="B340" s="1" t="s">
        <v>1265</v>
      </c>
      <c r="C340" s="85" t="s">
        <v>3</v>
      </c>
      <c r="D340" s="116">
        <v>2.06</v>
      </c>
      <c r="E340" s="116">
        <v>355</v>
      </c>
      <c r="F340" s="1"/>
      <c r="G340" s="29" t="s">
        <v>4</v>
      </c>
      <c r="H340" s="4">
        <f t="shared" si="25"/>
        <v>1</v>
      </c>
      <c r="I340" s="4" t="str">
        <f>VLOOKUP(B340,'BAT Grundtabelle'!B:T,19,0)</f>
        <v>ja</v>
      </c>
      <c r="J340" s="4" t="str">
        <f t="shared" si="26"/>
        <v>10310</v>
      </c>
      <c r="K340" s="4" t="str">
        <f t="shared" si="27"/>
        <v>Brennstoffhandel</v>
      </c>
      <c r="L340" s="4">
        <f t="shared" si="28"/>
        <v>2.06</v>
      </c>
      <c r="M340" s="104">
        <f t="shared" si="29"/>
        <v>355</v>
      </c>
      <c r="N340" s="4"/>
      <c r="O340" s="4" t="str">
        <f>VLOOKUP(B340,'BAT Grundtabelle'!B:V,21,0)</f>
        <v>Energie</v>
      </c>
    </row>
    <row r="341" spans="1:15" ht="12.75" customHeight="1" x14ac:dyDescent="0.35">
      <c r="A341" s="29" t="s">
        <v>2723</v>
      </c>
      <c r="B341" s="1" t="s">
        <v>978</v>
      </c>
      <c r="C341" s="85" t="s">
        <v>2</v>
      </c>
      <c r="D341" s="116" t="s">
        <v>4547</v>
      </c>
      <c r="E341" s="116" t="s">
        <v>4547</v>
      </c>
      <c r="F341" s="1"/>
      <c r="G341" s="29" t="s">
        <v>4</v>
      </c>
      <c r="H341" s="4">
        <f t="shared" si="25"/>
        <v>1</v>
      </c>
      <c r="I341" s="4" t="str">
        <f>VLOOKUP(B341,'BAT Grundtabelle'!B:T,19,0)</f>
        <v>ja</v>
      </c>
      <c r="J341" s="4" t="str">
        <f t="shared" si="26"/>
        <v/>
      </c>
      <c r="K341" s="4" t="str">
        <f t="shared" si="27"/>
        <v/>
      </c>
      <c r="L341" s="4" t="str">
        <f t="shared" si="28"/>
        <v/>
      </c>
      <c r="M341" s="104" t="str">
        <f t="shared" si="29"/>
        <v/>
      </c>
      <c r="N341" s="4"/>
      <c r="O341" s="4" t="str">
        <f>VLOOKUP(B341,'BAT Grundtabelle'!B:V,21,0)</f>
        <v>Energie</v>
      </c>
    </row>
    <row r="342" spans="1:15" ht="12.75" customHeight="1" x14ac:dyDescent="0.35">
      <c r="A342" s="29" t="s">
        <v>2724</v>
      </c>
      <c r="B342" s="1" t="s">
        <v>1925</v>
      </c>
      <c r="C342" s="85" t="s">
        <v>2</v>
      </c>
      <c r="D342" s="116" t="s">
        <v>4547</v>
      </c>
      <c r="E342" s="116" t="s">
        <v>4547</v>
      </c>
      <c r="F342" s="1"/>
      <c r="G342" s="29" t="s">
        <v>4</v>
      </c>
      <c r="H342" s="4">
        <f t="shared" si="25"/>
        <v>1</v>
      </c>
      <c r="I342" s="4" t="str">
        <f>VLOOKUP(B342,'BAT Grundtabelle'!B:T,19,0)</f>
        <v>ja</v>
      </c>
      <c r="J342" s="4" t="str">
        <f t="shared" si="26"/>
        <v/>
      </c>
      <c r="K342" s="4" t="str">
        <f t="shared" si="27"/>
        <v/>
      </c>
      <c r="L342" s="4" t="str">
        <f t="shared" si="28"/>
        <v/>
      </c>
      <c r="M342" s="104" t="str">
        <f t="shared" si="29"/>
        <v/>
      </c>
      <c r="N342" s="4"/>
      <c r="O342" s="4" t="str">
        <f>VLOOKUP(B342,'BAT Grundtabelle'!B:V,21,0)</f>
        <v>Handel</v>
      </c>
    </row>
    <row r="343" spans="1:15" ht="12.75" customHeight="1" x14ac:dyDescent="0.35">
      <c r="A343" s="29" t="s">
        <v>2725</v>
      </c>
      <c r="B343" s="1" t="s">
        <v>1799</v>
      </c>
      <c r="C343" s="85" t="s">
        <v>2</v>
      </c>
      <c r="D343" s="116" t="s">
        <v>4547</v>
      </c>
      <c r="E343" s="116" t="s">
        <v>4547</v>
      </c>
      <c r="F343" s="1" t="s">
        <v>2411</v>
      </c>
      <c r="G343" s="29" t="s">
        <v>59</v>
      </c>
      <c r="H343" s="4">
        <f t="shared" si="25"/>
        <v>1</v>
      </c>
      <c r="I343" s="4" t="str">
        <f>VLOOKUP(B343,'BAT Grundtabelle'!B:T,19,0)</f>
        <v>ja</v>
      </c>
      <c r="J343" s="4" t="str">
        <f t="shared" si="26"/>
        <v/>
      </c>
      <c r="K343" s="4" t="str">
        <f t="shared" si="27"/>
        <v/>
      </c>
      <c r="L343" s="4" t="str">
        <f t="shared" si="28"/>
        <v/>
      </c>
      <c r="M343" s="104" t="str">
        <f t="shared" si="29"/>
        <v/>
      </c>
      <c r="N343" s="4"/>
      <c r="O343" s="4" t="str">
        <f>VLOOKUP(B343,'BAT Grundtabelle'!B:V,21,0)</f>
        <v>Verein</v>
      </c>
    </row>
    <row r="344" spans="1:15" ht="12.75" customHeight="1" x14ac:dyDescent="0.35">
      <c r="A344" s="29" t="s">
        <v>2726</v>
      </c>
      <c r="B344" s="1" t="s">
        <v>1800</v>
      </c>
      <c r="C344" s="85" t="s">
        <v>2</v>
      </c>
      <c r="D344" s="116" t="s">
        <v>4547</v>
      </c>
      <c r="E344" s="116" t="s">
        <v>4547</v>
      </c>
      <c r="F344" s="1" t="s">
        <v>2411</v>
      </c>
      <c r="G344" s="29" t="s">
        <v>59</v>
      </c>
      <c r="H344" s="4">
        <f t="shared" si="25"/>
        <v>1</v>
      </c>
      <c r="I344" s="4" t="str">
        <f>VLOOKUP(B344,'BAT Grundtabelle'!B:T,19,0)</f>
        <v>ja</v>
      </c>
      <c r="J344" s="4" t="str">
        <f t="shared" si="26"/>
        <v/>
      </c>
      <c r="K344" s="4" t="str">
        <f t="shared" si="27"/>
        <v/>
      </c>
      <c r="L344" s="4" t="str">
        <f t="shared" si="28"/>
        <v/>
      </c>
      <c r="M344" s="104" t="str">
        <f t="shared" si="29"/>
        <v/>
      </c>
      <c r="N344" s="4"/>
      <c r="O344" s="4" t="str">
        <f>VLOOKUP(B344,'BAT Grundtabelle'!B:V,21,0)</f>
        <v>Verein</v>
      </c>
    </row>
    <row r="345" spans="1:15" ht="12.75" customHeight="1" x14ac:dyDescent="0.35">
      <c r="A345" s="29" t="s">
        <v>2727</v>
      </c>
      <c r="B345" s="1" t="s">
        <v>565</v>
      </c>
      <c r="C345" s="85" t="s">
        <v>2</v>
      </c>
      <c r="D345" s="116" t="s">
        <v>4547</v>
      </c>
      <c r="E345" s="116" t="s">
        <v>4547</v>
      </c>
      <c r="F345" s="1"/>
      <c r="G345" s="29" t="s">
        <v>4</v>
      </c>
      <c r="H345" s="4">
        <f t="shared" si="25"/>
        <v>1</v>
      </c>
      <c r="I345" s="4" t="str">
        <f>VLOOKUP(B345,'BAT Grundtabelle'!B:T,19,0)</f>
        <v>ja</v>
      </c>
      <c r="J345" s="4" t="str">
        <f t="shared" si="26"/>
        <v/>
      </c>
      <c r="K345" s="4" t="str">
        <f t="shared" si="27"/>
        <v/>
      </c>
      <c r="L345" s="4" t="str">
        <f t="shared" si="28"/>
        <v/>
      </c>
      <c r="M345" s="104" t="str">
        <f t="shared" si="29"/>
        <v/>
      </c>
      <c r="N345" s="4"/>
      <c r="O345" s="4" t="str">
        <f>VLOOKUP(B345,'BAT Grundtabelle'!B:V,21,0)</f>
        <v>Energie</v>
      </c>
    </row>
    <row r="346" spans="1:15" ht="12.75" customHeight="1" x14ac:dyDescent="0.35">
      <c r="A346" s="29" t="s">
        <v>2728</v>
      </c>
      <c r="B346" s="1" t="s">
        <v>566</v>
      </c>
      <c r="C346" s="85" t="s">
        <v>2</v>
      </c>
      <c r="D346" s="116" t="s">
        <v>4547</v>
      </c>
      <c r="E346" s="116" t="s">
        <v>4547</v>
      </c>
      <c r="F346" s="1"/>
      <c r="G346" s="29" t="s">
        <v>4</v>
      </c>
      <c r="H346" s="4">
        <f t="shared" si="25"/>
        <v>1</v>
      </c>
      <c r="I346" s="4" t="str">
        <f>VLOOKUP(B346,'BAT Grundtabelle'!B:T,19,0)</f>
        <v>ja</v>
      </c>
      <c r="J346" s="4" t="str">
        <f t="shared" si="26"/>
        <v/>
      </c>
      <c r="K346" s="4" t="str">
        <f t="shared" si="27"/>
        <v/>
      </c>
      <c r="L346" s="4" t="str">
        <f t="shared" si="28"/>
        <v/>
      </c>
      <c r="M346" s="104" t="str">
        <f t="shared" si="29"/>
        <v/>
      </c>
      <c r="N346" s="4"/>
      <c r="O346" s="4" t="str">
        <f>VLOOKUP(B346,'BAT Grundtabelle'!B:V,21,0)</f>
        <v>Energie</v>
      </c>
    </row>
    <row r="347" spans="1:15" ht="12.75" customHeight="1" x14ac:dyDescent="0.35">
      <c r="A347" s="29" t="s">
        <v>2729</v>
      </c>
      <c r="B347" s="1" t="s">
        <v>855</v>
      </c>
      <c r="C347" s="85" t="s">
        <v>2</v>
      </c>
      <c r="D347" s="116" t="s">
        <v>4547</v>
      </c>
      <c r="E347" s="116" t="s">
        <v>4547</v>
      </c>
      <c r="F347" s="1"/>
      <c r="G347" s="29" t="s">
        <v>4</v>
      </c>
      <c r="H347" s="4">
        <f t="shared" si="25"/>
        <v>1</v>
      </c>
      <c r="I347" s="4" t="str">
        <f>VLOOKUP(B347,'BAT Grundtabelle'!B:T,19,0)</f>
        <v>ja</v>
      </c>
      <c r="J347" s="4" t="str">
        <f t="shared" si="26"/>
        <v/>
      </c>
      <c r="K347" s="4" t="str">
        <f t="shared" si="27"/>
        <v/>
      </c>
      <c r="L347" s="4" t="str">
        <f t="shared" si="28"/>
        <v/>
      </c>
      <c r="M347" s="104" t="str">
        <f t="shared" si="29"/>
        <v/>
      </c>
      <c r="N347" s="4"/>
      <c r="O347" s="4" t="str">
        <f>VLOOKUP(B347,'BAT Grundtabelle'!B:V,21,0)</f>
        <v>Produktion</v>
      </c>
    </row>
    <row r="348" spans="1:15" ht="12.75" customHeight="1" x14ac:dyDescent="0.35">
      <c r="A348" s="29" t="s">
        <v>2730</v>
      </c>
      <c r="B348" s="1" t="s">
        <v>785</v>
      </c>
      <c r="C348" s="85" t="s">
        <v>3</v>
      </c>
      <c r="D348" s="116">
        <v>0.99</v>
      </c>
      <c r="E348" s="116">
        <v>125.04</v>
      </c>
      <c r="F348" s="1"/>
      <c r="G348" s="29" t="s">
        <v>4</v>
      </c>
      <c r="H348" s="4">
        <f t="shared" si="25"/>
        <v>1</v>
      </c>
      <c r="I348" s="4" t="str">
        <f>VLOOKUP(B348,'BAT Grundtabelle'!B:T,19,0)</f>
        <v>ja</v>
      </c>
      <c r="J348" s="4" t="str">
        <f t="shared" si="26"/>
        <v>10318</v>
      </c>
      <c r="K348" s="4" t="str">
        <f t="shared" si="27"/>
        <v>Brotwarenhersteller</v>
      </c>
      <c r="L348" s="4">
        <f t="shared" si="28"/>
        <v>0.99</v>
      </c>
      <c r="M348" s="104">
        <f t="shared" si="29"/>
        <v>125.04</v>
      </c>
      <c r="N348" s="4"/>
      <c r="O348" s="4" t="str">
        <f>VLOOKUP(B348,'BAT Grundtabelle'!B:V,21,0)</f>
        <v>Produktion (food)</v>
      </c>
    </row>
    <row r="349" spans="1:15" ht="12.75" customHeight="1" x14ac:dyDescent="0.35">
      <c r="A349" s="29" t="s">
        <v>2731</v>
      </c>
      <c r="B349" s="1" t="s">
        <v>1438</v>
      </c>
      <c r="C349" s="85" t="s">
        <v>2</v>
      </c>
      <c r="D349" s="116" t="s">
        <v>4547</v>
      </c>
      <c r="E349" s="116" t="s">
        <v>4547</v>
      </c>
      <c r="F349" s="1"/>
      <c r="G349" s="29" t="s">
        <v>4</v>
      </c>
      <c r="H349" s="4">
        <f t="shared" si="25"/>
        <v>1</v>
      </c>
      <c r="I349" s="4" t="str">
        <f>VLOOKUP(B349,'BAT Grundtabelle'!B:T,19,0)</f>
        <v>ja</v>
      </c>
      <c r="J349" s="4" t="str">
        <f t="shared" si="26"/>
        <v/>
      </c>
      <c r="K349" s="4" t="str">
        <f t="shared" si="27"/>
        <v/>
      </c>
      <c r="L349" s="4" t="str">
        <f t="shared" si="28"/>
        <v/>
      </c>
      <c r="M349" s="104" t="str">
        <f t="shared" si="29"/>
        <v/>
      </c>
      <c r="N349" s="4"/>
      <c r="O349" s="4" t="str">
        <f>VLOOKUP(B349,'BAT Grundtabelle'!B:V,21,0)</f>
        <v>Bau-Gewerbe</v>
      </c>
    </row>
    <row r="350" spans="1:15" ht="12.75" customHeight="1" x14ac:dyDescent="0.35">
      <c r="A350" s="29" t="s">
        <v>2732</v>
      </c>
      <c r="B350" s="1" t="s">
        <v>1439</v>
      </c>
      <c r="C350" s="85" t="s">
        <v>2</v>
      </c>
      <c r="D350" s="116" t="s">
        <v>4547</v>
      </c>
      <c r="E350" s="116" t="s">
        <v>4547</v>
      </c>
      <c r="F350" s="1"/>
      <c r="G350" s="29" t="s">
        <v>4</v>
      </c>
      <c r="H350" s="4">
        <f t="shared" si="25"/>
        <v>1</v>
      </c>
      <c r="I350" s="4" t="str">
        <f>VLOOKUP(B350,'BAT Grundtabelle'!B:T,19,0)</f>
        <v>ja</v>
      </c>
      <c r="J350" s="4" t="str">
        <f t="shared" si="26"/>
        <v/>
      </c>
      <c r="K350" s="4" t="str">
        <f t="shared" si="27"/>
        <v/>
      </c>
      <c r="L350" s="4" t="str">
        <f t="shared" si="28"/>
        <v/>
      </c>
      <c r="M350" s="104" t="str">
        <f t="shared" si="29"/>
        <v/>
      </c>
      <c r="N350" s="4"/>
      <c r="O350" s="4" t="str">
        <f>VLOOKUP(B350,'BAT Grundtabelle'!B:V,21,0)</f>
        <v>Bau-Gewerbe</v>
      </c>
    </row>
    <row r="351" spans="1:15" ht="12.75" customHeight="1" x14ac:dyDescent="0.35">
      <c r="A351" s="29" t="s">
        <v>2733</v>
      </c>
      <c r="B351" s="1" t="s">
        <v>143</v>
      </c>
      <c r="C351" s="85" t="s">
        <v>2</v>
      </c>
      <c r="D351" s="116" t="s">
        <v>4547</v>
      </c>
      <c r="E351" s="116" t="s">
        <v>4547</v>
      </c>
      <c r="F351" s="1"/>
      <c r="G351" s="29" t="s">
        <v>4</v>
      </c>
      <c r="H351" s="4">
        <f t="shared" si="25"/>
        <v>1</v>
      </c>
      <c r="I351" s="4" t="str">
        <f>VLOOKUP(B351,'BAT Grundtabelle'!B:T,19,0)</f>
        <v>ja</v>
      </c>
      <c r="J351" s="4" t="str">
        <f t="shared" si="26"/>
        <v/>
      </c>
      <c r="K351" s="4" t="str">
        <f t="shared" si="27"/>
        <v/>
      </c>
      <c r="L351" s="4" t="str">
        <f t="shared" si="28"/>
        <v/>
      </c>
      <c r="M351" s="104" t="str">
        <f t="shared" si="29"/>
        <v/>
      </c>
      <c r="N351" s="4"/>
      <c r="O351" s="4" t="str">
        <f>VLOOKUP(B351,'BAT Grundtabelle'!B:V,21,0)</f>
        <v>Tierhaltung</v>
      </c>
    </row>
    <row r="352" spans="1:15" ht="12.75" customHeight="1" x14ac:dyDescent="0.35">
      <c r="A352" s="29" t="s">
        <v>2734</v>
      </c>
      <c r="B352" s="1" t="s">
        <v>594</v>
      </c>
      <c r="C352" s="85" t="s">
        <v>2</v>
      </c>
      <c r="D352" s="116" t="s">
        <v>4547</v>
      </c>
      <c r="E352" s="116" t="s">
        <v>4547</v>
      </c>
      <c r="F352" s="1"/>
      <c r="G352" s="29" t="s">
        <v>4</v>
      </c>
      <c r="H352" s="4">
        <f t="shared" si="25"/>
        <v>1</v>
      </c>
      <c r="I352" s="4" t="str">
        <f>VLOOKUP(B352,'BAT Grundtabelle'!B:T,19,0)</f>
        <v>ja</v>
      </c>
      <c r="J352" s="4" t="str">
        <f t="shared" si="26"/>
        <v/>
      </c>
      <c r="K352" s="4" t="str">
        <f t="shared" si="27"/>
        <v/>
      </c>
      <c r="L352" s="4" t="str">
        <f t="shared" si="28"/>
        <v/>
      </c>
      <c r="M352" s="104" t="str">
        <f t="shared" si="29"/>
        <v/>
      </c>
      <c r="N352" s="4"/>
      <c r="O352" s="4" t="str">
        <f>VLOOKUP(B352,'BAT Grundtabelle'!B:V,21,0)</f>
        <v>Handwerk</v>
      </c>
    </row>
    <row r="353" spans="1:15" ht="12.75" customHeight="1" x14ac:dyDescent="0.35">
      <c r="A353" s="29" t="s">
        <v>2735</v>
      </c>
      <c r="B353" s="1" t="s">
        <v>595</v>
      </c>
      <c r="C353" s="85" t="s">
        <v>3</v>
      </c>
      <c r="D353" s="116">
        <v>5.83</v>
      </c>
      <c r="E353" s="116">
        <v>804</v>
      </c>
      <c r="F353" s="1"/>
      <c r="G353" s="29" t="s">
        <v>4</v>
      </c>
      <c r="H353" s="4">
        <f t="shared" si="25"/>
        <v>1</v>
      </c>
      <c r="I353" s="4" t="str">
        <f>VLOOKUP(B353,'BAT Grundtabelle'!B:T,19,0)</f>
        <v>ja</v>
      </c>
      <c r="J353" s="4" t="str">
        <f t="shared" si="26"/>
        <v>10323</v>
      </c>
      <c r="K353" s="4" t="str">
        <f t="shared" si="27"/>
        <v>Buchdruckerei</v>
      </c>
      <c r="L353" s="4">
        <f t="shared" si="28"/>
        <v>5.83</v>
      </c>
      <c r="M353" s="104">
        <f t="shared" si="29"/>
        <v>804</v>
      </c>
      <c r="N353" s="4"/>
      <c r="O353" s="4" t="str">
        <f>VLOOKUP(B353,'BAT Grundtabelle'!B:V,21,0)</f>
        <v>Handwerk</v>
      </c>
    </row>
    <row r="354" spans="1:15" ht="12.75" customHeight="1" x14ac:dyDescent="0.35">
      <c r="A354" s="29" t="s">
        <v>2736</v>
      </c>
      <c r="B354" s="1" t="s">
        <v>974</v>
      </c>
      <c r="C354" s="85" t="s">
        <v>2</v>
      </c>
      <c r="D354" s="116" t="s">
        <v>4547</v>
      </c>
      <c r="E354" s="116" t="s">
        <v>4547</v>
      </c>
      <c r="F354" s="1"/>
      <c r="G354" s="29" t="s">
        <v>4</v>
      </c>
      <c r="H354" s="4">
        <f t="shared" si="25"/>
        <v>1</v>
      </c>
      <c r="I354" s="4" t="str">
        <f>VLOOKUP(B354,'BAT Grundtabelle'!B:T,19,0)</f>
        <v>ja</v>
      </c>
      <c r="J354" s="4" t="str">
        <f t="shared" si="26"/>
        <v/>
      </c>
      <c r="K354" s="4" t="str">
        <f t="shared" si="27"/>
        <v/>
      </c>
      <c r="L354" s="4" t="str">
        <f t="shared" si="28"/>
        <v/>
      </c>
      <c r="M354" s="104" t="str">
        <f t="shared" si="29"/>
        <v/>
      </c>
      <c r="N354" s="4"/>
      <c r="O354" s="4" t="str">
        <f>VLOOKUP(B354,'BAT Grundtabelle'!B:V,21,0)</f>
        <v>Staat</v>
      </c>
    </row>
    <row r="355" spans="1:15" ht="12.75" customHeight="1" x14ac:dyDescent="0.35">
      <c r="A355" s="29" t="s">
        <v>2737</v>
      </c>
      <c r="B355" s="1" t="s">
        <v>1037</v>
      </c>
      <c r="C355" s="85" t="s">
        <v>2</v>
      </c>
      <c r="D355" s="116" t="s">
        <v>4547</v>
      </c>
      <c r="E355" s="116" t="s">
        <v>4547</v>
      </c>
      <c r="F355" s="1"/>
      <c r="G355" s="29" t="s">
        <v>4</v>
      </c>
      <c r="H355" s="4">
        <f t="shared" si="25"/>
        <v>1</v>
      </c>
      <c r="I355" s="4" t="str">
        <f>VLOOKUP(B355,'BAT Grundtabelle'!B:T,19,0)</f>
        <v>ja</v>
      </c>
      <c r="J355" s="4" t="str">
        <f t="shared" si="26"/>
        <v/>
      </c>
      <c r="K355" s="4" t="str">
        <f t="shared" si="27"/>
        <v/>
      </c>
      <c r="L355" s="4" t="str">
        <f t="shared" si="28"/>
        <v/>
      </c>
      <c r="M355" s="104" t="str">
        <f t="shared" si="29"/>
        <v/>
      </c>
      <c r="N355" s="4"/>
      <c r="O355" s="4" t="str">
        <f>VLOOKUP(B355,'BAT Grundtabelle'!B:V,21,0)</f>
        <v>Finanzen</v>
      </c>
    </row>
    <row r="356" spans="1:15" ht="12.75" customHeight="1" x14ac:dyDescent="0.35">
      <c r="A356" s="29" t="s">
        <v>2738</v>
      </c>
      <c r="B356" s="1" t="s">
        <v>1038</v>
      </c>
      <c r="C356" s="85" t="s">
        <v>2</v>
      </c>
      <c r="D356" s="116" t="s">
        <v>4547</v>
      </c>
      <c r="E356" s="116" t="s">
        <v>4547</v>
      </c>
      <c r="F356" s="1"/>
      <c r="G356" s="29" t="s">
        <v>4</v>
      </c>
      <c r="H356" s="4">
        <f t="shared" si="25"/>
        <v>1</v>
      </c>
      <c r="I356" s="4" t="str">
        <f>VLOOKUP(B356,'BAT Grundtabelle'!B:T,19,0)</f>
        <v>ja</v>
      </c>
      <c r="J356" s="4" t="str">
        <f t="shared" si="26"/>
        <v/>
      </c>
      <c r="K356" s="4" t="str">
        <f t="shared" si="27"/>
        <v/>
      </c>
      <c r="L356" s="4" t="str">
        <f t="shared" si="28"/>
        <v/>
      </c>
      <c r="M356" s="104" t="str">
        <f t="shared" si="29"/>
        <v/>
      </c>
      <c r="N356" s="4"/>
      <c r="O356" s="4" t="str">
        <f>VLOOKUP(B356,'BAT Grundtabelle'!B:V,21,0)</f>
        <v>Finanzen</v>
      </c>
    </row>
    <row r="357" spans="1:15" ht="12.75" customHeight="1" x14ac:dyDescent="0.35">
      <c r="A357" s="29" t="s">
        <v>2739</v>
      </c>
      <c r="B357" s="1" t="s">
        <v>1039</v>
      </c>
      <c r="C357" s="85" t="s">
        <v>2</v>
      </c>
      <c r="D357" s="116" t="s">
        <v>4547</v>
      </c>
      <c r="E357" s="116" t="s">
        <v>4547</v>
      </c>
      <c r="F357" s="1"/>
      <c r="G357" s="29" t="s">
        <v>4</v>
      </c>
      <c r="H357" s="4">
        <f t="shared" si="25"/>
        <v>1</v>
      </c>
      <c r="I357" s="4" t="str">
        <f>VLOOKUP(B357,'BAT Grundtabelle'!B:T,19,0)</f>
        <v>ja</v>
      </c>
      <c r="J357" s="4" t="str">
        <f t="shared" si="26"/>
        <v/>
      </c>
      <c r="K357" s="4" t="str">
        <f t="shared" si="27"/>
        <v/>
      </c>
      <c r="L357" s="4" t="str">
        <f t="shared" si="28"/>
        <v/>
      </c>
      <c r="M357" s="104" t="str">
        <f t="shared" si="29"/>
        <v/>
      </c>
      <c r="N357" s="4"/>
      <c r="O357" s="4" t="str">
        <f>VLOOKUP(B357,'BAT Grundtabelle'!B:V,21,0)</f>
        <v>Finanzen</v>
      </c>
    </row>
    <row r="358" spans="1:15" ht="12.75" customHeight="1" x14ac:dyDescent="0.35">
      <c r="A358" s="29" t="s">
        <v>2740</v>
      </c>
      <c r="B358" s="1" t="s">
        <v>1926</v>
      </c>
      <c r="C358" s="85" t="s">
        <v>3</v>
      </c>
      <c r="D358" s="116">
        <v>6.5</v>
      </c>
      <c r="E358" s="116">
        <v>366.97</v>
      </c>
      <c r="F358" s="1"/>
      <c r="G358" s="29" t="s">
        <v>4</v>
      </c>
      <c r="H358" s="4">
        <f t="shared" si="25"/>
        <v>1</v>
      </c>
      <c r="I358" s="4" t="str">
        <f>VLOOKUP(B358,'BAT Grundtabelle'!B:T,19,0)</f>
        <v>ja</v>
      </c>
      <c r="J358" s="4" t="str">
        <f t="shared" si="26"/>
        <v>10328</v>
      </c>
      <c r="K358" s="4" t="str">
        <f t="shared" si="27"/>
        <v>Buchhandel</v>
      </c>
      <c r="L358" s="4">
        <f t="shared" si="28"/>
        <v>6.5</v>
      </c>
      <c r="M358" s="104">
        <f t="shared" si="29"/>
        <v>366.97</v>
      </c>
      <c r="N358" s="4"/>
      <c r="O358" s="4" t="str">
        <f>VLOOKUP(B358,'BAT Grundtabelle'!B:V,21,0)</f>
        <v>Handel</v>
      </c>
    </row>
    <row r="359" spans="1:15" ht="12.75" customHeight="1" x14ac:dyDescent="0.35">
      <c r="A359" s="29" t="s">
        <v>2741</v>
      </c>
      <c r="B359" s="1" t="s">
        <v>1040</v>
      </c>
      <c r="C359" s="85" t="s">
        <v>2</v>
      </c>
      <c r="D359" s="116" t="s">
        <v>4547</v>
      </c>
      <c r="E359" s="116" t="s">
        <v>4547</v>
      </c>
      <c r="F359" s="1" t="s">
        <v>2414</v>
      </c>
      <c r="G359" s="29" t="s">
        <v>58</v>
      </c>
      <c r="H359" s="4">
        <f t="shared" si="25"/>
        <v>1</v>
      </c>
      <c r="I359" s="4" t="str">
        <f>VLOOKUP(B359,'BAT Grundtabelle'!B:T,19,0)</f>
        <v>ja</v>
      </c>
      <c r="J359" s="4" t="str">
        <f t="shared" si="26"/>
        <v/>
      </c>
      <c r="K359" s="4" t="str">
        <f t="shared" si="27"/>
        <v/>
      </c>
      <c r="L359" s="4" t="str">
        <f t="shared" si="28"/>
        <v/>
      </c>
      <c r="M359" s="104" t="str">
        <f t="shared" si="29"/>
        <v/>
      </c>
      <c r="N359" s="4"/>
      <c r="O359" s="4" t="str">
        <f>VLOOKUP(B359,'BAT Grundtabelle'!B:V,21,0)</f>
        <v>Finanzen</v>
      </c>
    </row>
    <row r="360" spans="1:15" ht="12.75" customHeight="1" x14ac:dyDescent="0.35">
      <c r="A360" s="29" t="s">
        <v>2742</v>
      </c>
      <c r="B360" s="1" t="s">
        <v>597</v>
      </c>
      <c r="C360" s="85" t="s">
        <v>2</v>
      </c>
      <c r="D360" s="116" t="s">
        <v>4547</v>
      </c>
      <c r="E360" s="116" t="s">
        <v>4547</v>
      </c>
      <c r="F360" s="1"/>
      <c r="G360" s="29" t="s">
        <v>4</v>
      </c>
      <c r="H360" s="4">
        <f t="shared" si="25"/>
        <v>1</v>
      </c>
      <c r="I360" s="4" t="str">
        <f>VLOOKUP(B360,'BAT Grundtabelle'!B:T,19,0)</f>
        <v>ja</v>
      </c>
      <c r="J360" s="4" t="str">
        <f t="shared" si="26"/>
        <v/>
      </c>
      <c r="K360" s="4" t="str">
        <f t="shared" si="27"/>
        <v/>
      </c>
      <c r="L360" s="4" t="str">
        <f t="shared" si="28"/>
        <v/>
      </c>
      <c r="M360" s="104" t="str">
        <f t="shared" si="29"/>
        <v/>
      </c>
      <c r="N360" s="4"/>
      <c r="O360" s="4" t="str">
        <f>VLOOKUP(B360,'BAT Grundtabelle'!B:V,21,0)</f>
        <v>Medien</v>
      </c>
    </row>
    <row r="361" spans="1:15" ht="12.75" customHeight="1" x14ac:dyDescent="0.35">
      <c r="A361" s="29" t="s">
        <v>2743</v>
      </c>
      <c r="B361" s="1" t="s">
        <v>269</v>
      </c>
      <c r="C361" s="85" t="s">
        <v>3</v>
      </c>
      <c r="D361" s="116">
        <v>3.33</v>
      </c>
      <c r="E361" s="116">
        <v>396</v>
      </c>
      <c r="F361" s="1"/>
      <c r="G361" s="29" t="s">
        <v>4</v>
      </c>
      <c r="H361" s="4">
        <f t="shared" si="25"/>
        <v>1</v>
      </c>
      <c r="I361" s="4" t="str">
        <f>VLOOKUP(B361,'BAT Grundtabelle'!B:T,19,0)</f>
        <v>ja</v>
      </c>
      <c r="J361" s="4" t="str">
        <f t="shared" si="26"/>
        <v>10331</v>
      </c>
      <c r="K361" s="4" t="str">
        <f t="shared" si="27"/>
        <v>Bügelhilfe</v>
      </c>
      <c r="L361" s="4">
        <f t="shared" si="28"/>
        <v>3.33</v>
      </c>
      <c r="M361" s="104">
        <f t="shared" si="29"/>
        <v>396</v>
      </c>
      <c r="N361" s="4"/>
      <c r="O361" s="4" t="str">
        <f>VLOOKUP(B361,'BAT Grundtabelle'!B:V,21,0)</f>
        <v>Dienstleistung</v>
      </c>
    </row>
    <row r="362" spans="1:15" ht="12.75" customHeight="1" x14ac:dyDescent="0.35">
      <c r="A362" s="29" t="s">
        <v>2744</v>
      </c>
      <c r="B362" s="1" t="s">
        <v>270</v>
      </c>
      <c r="C362" s="85" t="s">
        <v>3</v>
      </c>
      <c r="D362" s="116">
        <v>3.33</v>
      </c>
      <c r="E362" s="116">
        <v>396</v>
      </c>
      <c r="F362" s="1"/>
      <c r="G362" s="29" t="s">
        <v>4</v>
      </c>
      <c r="H362" s="4">
        <f t="shared" si="25"/>
        <v>1</v>
      </c>
      <c r="I362" s="4" t="str">
        <f>VLOOKUP(B362,'BAT Grundtabelle'!B:T,19,0)</f>
        <v>ja</v>
      </c>
      <c r="J362" s="4" t="str">
        <f t="shared" si="26"/>
        <v>10332</v>
      </c>
      <c r="K362" s="4" t="str">
        <f t="shared" si="27"/>
        <v>Bügelservice</v>
      </c>
      <c r="L362" s="4">
        <f t="shared" si="28"/>
        <v>3.33</v>
      </c>
      <c r="M362" s="104">
        <f t="shared" si="29"/>
        <v>396</v>
      </c>
      <c r="N362" s="4"/>
      <c r="O362" s="4" t="str">
        <f>VLOOKUP(B362,'BAT Grundtabelle'!B:V,21,0)</f>
        <v>Dienstleistung</v>
      </c>
    </row>
    <row r="363" spans="1:15" ht="12.75" customHeight="1" x14ac:dyDescent="0.35">
      <c r="A363" s="29" t="s">
        <v>2745</v>
      </c>
      <c r="B363" s="1" t="s">
        <v>95</v>
      </c>
      <c r="C363" s="85" t="s">
        <v>2</v>
      </c>
      <c r="D363" s="116" t="s">
        <v>4547</v>
      </c>
      <c r="E363" s="116" t="s">
        <v>4547</v>
      </c>
      <c r="F363" s="1"/>
      <c r="G363" s="29" t="s">
        <v>4</v>
      </c>
      <c r="H363" s="4">
        <f t="shared" si="25"/>
        <v>1</v>
      </c>
      <c r="I363" s="4" t="str">
        <f>VLOOKUP(B363,'BAT Grundtabelle'!B:T,19,0)</f>
        <v>ja</v>
      </c>
      <c r="J363" s="4" t="str">
        <f t="shared" si="26"/>
        <v/>
      </c>
      <c r="K363" s="4" t="str">
        <f t="shared" si="27"/>
        <v/>
      </c>
      <c r="L363" s="4" t="str">
        <f t="shared" si="28"/>
        <v/>
      </c>
      <c r="M363" s="104" t="str">
        <f t="shared" si="29"/>
        <v/>
      </c>
      <c r="N363" s="4"/>
      <c r="O363" s="4" t="str">
        <f>VLOOKUP(B363,'BAT Grundtabelle'!B:V,21,0)</f>
        <v>Montage</v>
      </c>
    </row>
    <row r="364" spans="1:15" ht="12.75" customHeight="1" x14ac:dyDescent="0.35">
      <c r="A364" s="29" t="s">
        <v>2746</v>
      </c>
      <c r="B364" s="1" t="s">
        <v>1397</v>
      </c>
      <c r="C364" s="85" t="s">
        <v>2</v>
      </c>
      <c r="D364" s="116" t="s">
        <v>4547</v>
      </c>
      <c r="E364" s="116" t="s">
        <v>4547</v>
      </c>
      <c r="F364" s="1"/>
      <c r="G364" s="29" t="s">
        <v>4</v>
      </c>
      <c r="H364" s="4">
        <f t="shared" si="25"/>
        <v>1</v>
      </c>
      <c r="I364" s="4" t="str">
        <f>VLOOKUP(B364,'BAT Grundtabelle'!B:T,19,0)</f>
        <v>ja</v>
      </c>
      <c r="J364" s="4" t="str">
        <f t="shared" si="26"/>
        <v/>
      </c>
      <c r="K364" s="4" t="str">
        <f t="shared" si="27"/>
        <v/>
      </c>
      <c r="L364" s="4" t="str">
        <f t="shared" si="28"/>
        <v/>
      </c>
      <c r="M364" s="104" t="str">
        <f t="shared" si="29"/>
        <v/>
      </c>
      <c r="N364" s="4"/>
      <c r="O364" s="4" t="str">
        <f>VLOOKUP(B364,'BAT Grundtabelle'!B:V,21,0)</f>
        <v>Montage</v>
      </c>
    </row>
    <row r="365" spans="1:15" ht="12.75" customHeight="1" x14ac:dyDescent="0.35">
      <c r="A365" s="29" t="s">
        <v>2747</v>
      </c>
      <c r="B365" s="1" t="s">
        <v>96</v>
      </c>
      <c r="C365" s="85" t="s">
        <v>2</v>
      </c>
      <c r="D365" s="116" t="s">
        <v>4547</v>
      </c>
      <c r="E365" s="116" t="s">
        <v>4547</v>
      </c>
      <c r="F365" s="1"/>
      <c r="G365" s="29" t="s">
        <v>4</v>
      </c>
      <c r="H365" s="4">
        <f t="shared" si="25"/>
        <v>1</v>
      </c>
      <c r="I365" s="4" t="str">
        <f>VLOOKUP(B365,'BAT Grundtabelle'!B:T,19,0)</f>
        <v>ja</v>
      </c>
      <c r="J365" s="4" t="str">
        <f t="shared" si="26"/>
        <v/>
      </c>
      <c r="K365" s="4" t="str">
        <f t="shared" si="27"/>
        <v/>
      </c>
      <c r="L365" s="4" t="str">
        <f t="shared" si="28"/>
        <v/>
      </c>
      <c r="M365" s="104" t="str">
        <f t="shared" si="29"/>
        <v/>
      </c>
      <c r="N365" s="4"/>
      <c r="O365" s="4" t="str">
        <f>VLOOKUP(B365,'BAT Grundtabelle'!B:V,21,0)</f>
        <v>Dienstleistung</v>
      </c>
    </row>
    <row r="366" spans="1:15" ht="12.75" customHeight="1" x14ac:dyDescent="0.35">
      <c r="A366" s="29" t="s">
        <v>2129</v>
      </c>
      <c r="B366" s="1" t="s">
        <v>2128</v>
      </c>
      <c r="C366" s="85" t="s">
        <v>2</v>
      </c>
      <c r="D366" s="116" t="s">
        <v>4547</v>
      </c>
      <c r="E366" s="116" t="s">
        <v>4547</v>
      </c>
      <c r="F366" s="1"/>
      <c r="G366" s="29" t="s">
        <v>4</v>
      </c>
      <c r="H366" s="4">
        <f t="shared" si="25"/>
        <v>1</v>
      </c>
      <c r="I366" s="4" t="str">
        <f>VLOOKUP(B366,'BAT Grundtabelle'!B:T,19,0)</f>
        <v>ja</v>
      </c>
      <c r="J366" s="4" t="str">
        <f t="shared" si="26"/>
        <v/>
      </c>
      <c r="K366" s="4" t="str">
        <f t="shared" si="27"/>
        <v/>
      </c>
      <c r="L366" s="4" t="str">
        <f t="shared" si="28"/>
        <v/>
      </c>
      <c r="M366" s="104" t="str">
        <f t="shared" si="29"/>
        <v/>
      </c>
      <c r="N366" s="4"/>
      <c r="O366" s="4" t="str">
        <f>VLOOKUP(B366,'BAT Grundtabelle'!B:V,21,0)</f>
        <v>Reinigung</v>
      </c>
    </row>
    <row r="367" spans="1:15" ht="12.75" customHeight="1" x14ac:dyDescent="0.35">
      <c r="A367" s="29" t="s">
        <v>2748</v>
      </c>
      <c r="B367" s="1" t="s">
        <v>1440</v>
      </c>
      <c r="C367" s="85" t="s">
        <v>2</v>
      </c>
      <c r="D367" s="116" t="s">
        <v>4547</v>
      </c>
      <c r="E367" s="116" t="s">
        <v>4547</v>
      </c>
      <c r="F367" s="1"/>
      <c r="G367" s="29" t="s">
        <v>4</v>
      </c>
      <c r="H367" s="4">
        <f t="shared" si="25"/>
        <v>1</v>
      </c>
      <c r="I367" s="4" t="str">
        <f>VLOOKUP(B367,'BAT Grundtabelle'!B:T,19,0)</f>
        <v>ja</v>
      </c>
      <c r="J367" s="4" t="str">
        <f t="shared" si="26"/>
        <v/>
      </c>
      <c r="K367" s="4" t="str">
        <f t="shared" si="27"/>
        <v/>
      </c>
      <c r="L367" s="4" t="str">
        <f t="shared" si="28"/>
        <v/>
      </c>
      <c r="M367" s="104" t="str">
        <f t="shared" si="29"/>
        <v/>
      </c>
      <c r="N367" s="4"/>
      <c r="O367" s="4" t="str">
        <f>VLOOKUP(B367,'BAT Grundtabelle'!B:V,21,0)</f>
        <v>Bau-Gewerbe</v>
      </c>
    </row>
    <row r="368" spans="1:15" ht="12.75" customHeight="1" x14ac:dyDescent="0.35">
      <c r="A368" s="29" t="s">
        <v>2749</v>
      </c>
      <c r="B368" s="1" t="s">
        <v>969</v>
      </c>
      <c r="C368" s="85" t="s">
        <v>2</v>
      </c>
      <c r="D368" s="116" t="s">
        <v>4547</v>
      </c>
      <c r="E368" s="116" t="s">
        <v>4547</v>
      </c>
      <c r="F368" s="1"/>
      <c r="G368" s="29" t="s">
        <v>4</v>
      </c>
      <c r="H368" s="4">
        <f t="shared" si="25"/>
        <v>1</v>
      </c>
      <c r="I368" s="4" t="str">
        <f>VLOOKUP(B368,'BAT Grundtabelle'!B:T,19,0)</f>
        <v>ja</v>
      </c>
      <c r="J368" s="4" t="str">
        <f t="shared" si="26"/>
        <v/>
      </c>
      <c r="K368" s="4" t="str">
        <f t="shared" si="27"/>
        <v/>
      </c>
      <c r="L368" s="4" t="str">
        <f t="shared" si="28"/>
        <v/>
      </c>
      <c r="M368" s="104" t="str">
        <f t="shared" si="29"/>
        <v/>
      </c>
      <c r="N368" s="4"/>
      <c r="O368" s="4" t="str">
        <f>VLOOKUP(B368,'BAT Grundtabelle'!B:V,21,0)</f>
        <v>Transport</v>
      </c>
    </row>
    <row r="369" spans="1:15" ht="12.75" customHeight="1" x14ac:dyDescent="0.35">
      <c r="A369" s="29" t="s">
        <v>2750</v>
      </c>
      <c r="B369" s="1" t="s">
        <v>523</v>
      </c>
      <c r="C369" s="85" t="s">
        <v>2</v>
      </c>
      <c r="D369" s="116" t="s">
        <v>4547</v>
      </c>
      <c r="E369" s="116" t="s">
        <v>4547</v>
      </c>
      <c r="F369" s="1"/>
      <c r="G369" s="29" t="s">
        <v>4</v>
      </c>
      <c r="H369" s="4">
        <f t="shared" si="25"/>
        <v>1</v>
      </c>
      <c r="I369" s="4" t="str">
        <f>VLOOKUP(B369,'BAT Grundtabelle'!B:T,19,0)</f>
        <v>ja</v>
      </c>
      <c r="J369" s="4" t="str">
        <f t="shared" si="26"/>
        <v/>
      </c>
      <c r="K369" s="4" t="str">
        <f t="shared" si="27"/>
        <v/>
      </c>
      <c r="L369" s="4" t="str">
        <f t="shared" si="28"/>
        <v/>
      </c>
      <c r="M369" s="104" t="str">
        <f t="shared" si="29"/>
        <v/>
      </c>
      <c r="N369" s="4"/>
      <c r="O369" s="4" t="str">
        <f>VLOOKUP(B369,'BAT Grundtabelle'!B:V,21,0)</f>
        <v>Freizeit</v>
      </c>
    </row>
    <row r="370" spans="1:15" ht="12.75" customHeight="1" x14ac:dyDescent="0.35">
      <c r="A370" s="29" t="s">
        <v>2751</v>
      </c>
      <c r="B370" s="1" t="s">
        <v>320</v>
      </c>
      <c r="C370" s="85" t="s">
        <v>2</v>
      </c>
      <c r="D370" s="116" t="s">
        <v>4547</v>
      </c>
      <c r="E370" s="116" t="s">
        <v>4547</v>
      </c>
      <c r="F370" s="1"/>
      <c r="G370" s="29" t="s">
        <v>4</v>
      </c>
      <c r="H370" s="4">
        <f t="shared" si="25"/>
        <v>1</v>
      </c>
      <c r="I370" s="4" t="str">
        <f>VLOOKUP(B370,'BAT Grundtabelle'!B:T,19,0)</f>
        <v>nein</v>
      </c>
      <c r="J370" s="4" t="str">
        <f t="shared" si="26"/>
        <v/>
      </c>
      <c r="K370" s="4" t="str">
        <f t="shared" si="27"/>
        <v/>
      </c>
      <c r="L370" s="4" t="str">
        <f t="shared" si="28"/>
        <v/>
      </c>
      <c r="M370" s="104" t="str">
        <f t="shared" si="29"/>
        <v/>
      </c>
      <c r="N370" s="4"/>
      <c r="O370" s="4" t="str">
        <f>VLOOKUP(B370,'BAT Grundtabelle'!B:V,21,0)</f>
        <v>Dienstleistung</v>
      </c>
    </row>
    <row r="371" spans="1:15" ht="12.75" customHeight="1" x14ac:dyDescent="0.35">
      <c r="A371" s="29" t="s">
        <v>2752</v>
      </c>
      <c r="B371" s="1" t="s">
        <v>321</v>
      </c>
      <c r="C371" s="85" t="s">
        <v>2</v>
      </c>
      <c r="D371" s="116" t="s">
        <v>4547</v>
      </c>
      <c r="E371" s="116" t="s">
        <v>4547</v>
      </c>
      <c r="F371" s="1"/>
      <c r="G371" s="29" t="s">
        <v>4</v>
      </c>
      <c r="H371" s="4">
        <f t="shared" si="25"/>
        <v>1</v>
      </c>
      <c r="I371" s="4" t="str">
        <f>VLOOKUP(B371,'BAT Grundtabelle'!B:T,19,0)</f>
        <v>nein</v>
      </c>
      <c r="J371" s="4" t="str">
        <f t="shared" si="26"/>
        <v/>
      </c>
      <c r="K371" s="4" t="str">
        <f t="shared" si="27"/>
        <v/>
      </c>
      <c r="L371" s="4" t="str">
        <f t="shared" si="28"/>
        <v/>
      </c>
      <c r="M371" s="104" t="str">
        <f t="shared" si="29"/>
        <v/>
      </c>
      <c r="N371" s="4"/>
      <c r="O371" s="4" t="str">
        <f>VLOOKUP(B371,'BAT Grundtabelle'!B:V,21,0)</f>
        <v>Dienstleistung</v>
      </c>
    </row>
    <row r="372" spans="1:15" ht="12.75" customHeight="1" x14ac:dyDescent="0.35">
      <c r="A372" s="29" t="s">
        <v>2753</v>
      </c>
      <c r="B372" s="1" t="s">
        <v>1153</v>
      </c>
      <c r="C372" s="85" t="s">
        <v>2</v>
      </c>
      <c r="D372" s="116" t="s">
        <v>4547</v>
      </c>
      <c r="E372" s="116" t="s">
        <v>4547</v>
      </c>
      <c r="F372" s="1"/>
      <c r="G372" s="29" t="s">
        <v>4</v>
      </c>
      <c r="H372" s="4">
        <f t="shared" si="25"/>
        <v>1</v>
      </c>
      <c r="I372" s="4" t="str">
        <f>VLOOKUP(B372,'BAT Grundtabelle'!B:T,19,0)</f>
        <v>ja</v>
      </c>
      <c r="J372" s="4" t="str">
        <f t="shared" si="26"/>
        <v/>
      </c>
      <c r="K372" s="4" t="str">
        <f t="shared" si="27"/>
        <v/>
      </c>
      <c r="L372" s="4" t="str">
        <f t="shared" si="28"/>
        <v/>
      </c>
      <c r="M372" s="104" t="str">
        <f t="shared" si="29"/>
        <v/>
      </c>
      <c r="N372" s="4"/>
      <c r="O372" s="4" t="str">
        <f>VLOOKUP(B372,'BAT Grundtabelle'!B:V,21,0)</f>
        <v>Dienstleistung</v>
      </c>
    </row>
    <row r="373" spans="1:15" ht="12.75" customHeight="1" x14ac:dyDescent="0.35">
      <c r="A373" s="29" t="s">
        <v>2754</v>
      </c>
      <c r="B373" s="1" t="s">
        <v>1154</v>
      </c>
      <c r="C373" s="85" t="s">
        <v>2</v>
      </c>
      <c r="D373" s="116" t="s">
        <v>4547</v>
      </c>
      <c r="E373" s="116" t="s">
        <v>4547</v>
      </c>
      <c r="F373" s="1"/>
      <c r="G373" s="29" t="s">
        <v>4</v>
      </c>
      <c r="H373" s="4">
        <f t="shared" si="25"/>
        <v>1</v>
      </c>
      <c r="I373" s="4" t="str">
        <f>VLOOKUP(B373,'BAT Grundtabelle'!B:T,19,0)</f>
        <v>ja</v>
      </c>
      <c r="J373" s="4" t="str">
        <f t="shared" si="26"/>
        <v/>
      </c>
      <c r="K373" s="4" t="str">
        <f t="shared" si="27"/>
        <v/>
      </c>
      <c r="L373" s="4" t="str">
        <f t="shared" si="28"/>
        <v/>
      </c>
      <c r="M373" s="104" t="str">
        <f t="shared" si="29"/>
        <v/>
      </c>
      <c r="N373" s="4"/>
      <c r="O373" s="4" t="str">
        <f>VLOOKUP(B373,'BAT Grundtabelle'!B:V,21,0)</f>
        <v>Dienstleistung</v>
      </c>
    </row>
    <row r="374" spans="1:15" ht="12.75" customHeight="1" x14ac:dyDescent="0.35">
      <c r="A374" s="29" t="s">
        <v>2755</v>
      </c>
      <c r="B374" s="1" t="s">
        <v>1441</v>
      </c>
      <c r="C374" s="85" t="s">
        <v>2</v>
      </c>
      <c r="D374" s="116" t="s">
        <v>4547</v>
      </c>
      <c r="E374" s="116" t="s">
        <v>4547</v>
      </c>
      <c r="F374" s="1"/>
      <c r="G374" s="29" t="s">
        <v>4</v>
      </c>
      <c r="H374" s="4">
        <f t="shared" si="25"/>
        <v>1</v>
      </c>
      <c r="I374" s="4" t="str">
        <f>VLOOKUP(B374,'BAT Grundtabelle'!B:T,19,0)</f>
        <v>ja</v>
      </c>
      <c r="J374" s="4" t="str">
        <f t="shared" si="26"/>
        <v/>
      </c>
      <c r="K374" s="4" t="str">
        <f t="shared" si="27"/>
        <v/>
      </c>
      <c r="L374" s="4" t="str">
        <f t="shared" si="28"/>
        <v/>
      </c>
      <c r="M374" s="104" t="str">
        <f t="shared" si="29"/>
        <v/>
      </c>
      <c r="N374" s="4"/>
      <c r="O374" s="4" t="str">
        <f>VLOOKUP(B374,'BAT Grundtabelle'!B:V,21,0)</f>
        <v>Bau-Gewerbe</v>
      </c>
    </row>
    <row r="375" spans="1:15" ht="12.75" customHeight="1" x14ac:dyDescent="0.35">
      <c r="A375" s="29" t="s">
        <v>2756</v>
      </c>
      <c r="B375" s="1" t="s">
        <v>1566</v>
      </c>
      <c r="C375" s="85" t="s">
        <v>2</v>
      </c>
      <c r="D375" s="116" t="s">
        <v>4547</v>
      </c>
      <c r="E375" s="116" t="s">
        <v>4547</v>
      </c>
      <c r="F375" s="1"/>
      <c r="G375" s="29" t="s">
        <v>4</v>
      </c>
      <c r="H375" s="4">
        <f t="shared" si="25"/>
        <v>1</v>
      </c>
      <c r="I375" s="4" t="str">
        <f>VLOOKUP(B375,'BAT Grundtabelle'!B:T,19,0)</f>
        <v>ja</v>
      </c>
      <c r="J375" s="4" t="str">
        <f t="shared" si="26"/>
        <v/>
      </c>
      <c r="K375" s="4" t="str">
        <f t="shared" si="27"/>
        <v/>
      </c>
      <c r="L375" s="4" t="str">
        <f t="shared" si="28"/>
        <v/>
      </c>
      <c r="M375" s="104" t="str">
        <f t="shared" si="29"/>
        <v/>
      </c>
      <c r="N375" s="4"/>
      <c r="O375" s="4" t="str">
        <f>VLOOKUP(B375,'BAT Grundtabelle'!B:V,21,0)</f>
        <v>Reinigung</v>
      </c>
    </row>
    <row r="376" spans="1:15" ht="12.75" customHeight="1" x14ac:dyDescent="0.35">
      <c r="A376" s="29" t="s">
        <v>2757</v>
      </c>
      <c r="B376" s="1" t="s">
        <v>1041</v>
      </c>
      <c r="C376" s="85" t="s">
        <v>2</v>
      </c>
      <c r="D376" s="116" t="s">
        <v>4547</v>
      </c>
      <c r="E376" s="116" t="s">
        <v>4547</v>
      </c>
      <c r="F376" s="1"/>
      <c r="G376" s="29" t="s">
        <v>4</v>
      </c>
      <c r="H376" s="4">
        <f t="shared" si="25"/>
        <v>1</v>
      </c>
      <c r="I376" s="4" t="str">
        <f>VLOOKUP(B376,'BAT Grundtabelle'!B:T,19,0)</f>
        <v>ja</v>
      </c>
      <c r="J376" s="4" t="str">
        <f t="shared" si="26"/>
        <v/>
      </c>
      <c r="K376" s="4" t="str">
        <f t="shared" si="27"/>
        <v/>
      </c>
      <c r="L376" s="4" t="str">
        <f t="shared" si="28"/>
        <v/>
      </c>
      <c r="M376" s="104" t="str">
        <f t="shared" si="29"/>
        <v/>
      </c>
      <c r="N376" s="4"/>
      <c r="O376" s="4" t="str">
        <f>VLOOKUP(B376,'BAT Grundtabelle'!B:V,21,0)</f>
        <v>Dienstleistung</v>
      </c>
    </row>
    <row r="377" spans="1:15" ht="12.75" customHeight="1" x14ac:dyDescent="0.35">
      <c r="A377" s="29" t="s">
        <v>2758</v>
      </c>
      <c r="B377" s="1" t="s">
        <v>1042</v>
      </c>
      <c r="C377" s="85" t="s">
        <v>2</v>
      </c>
      <c r="D377" s="116" t="s">
        <v>4547</v>
      </c>
      <c r="E377" s="116" t="s">
        <v>4547</v>
      </c>
      <c r="F377" s="1"/>
      <c r="G377" s="29" t="s">
        <v>4</v>
      </c>
      <c r="H377" s="4">
        <f t="shared" si="25"/>
        <v>1</v>
      </c>
      <c r="I377" s="4" t="str">
        <f>VLOOKUP(B377,'BAT Grundtabelle'!B:T,19,0)</f>
        <v>ja</v>
      </c>
      <c r="J377" s="4" t="str">
        <f t="shared" si="26"/>
        <v/>
      </c>
      <c r="K377" s="4" t="str">
        <f t="shared" si="27"/>
        <v/>
      </c>
      <c r="L377" s="4" t="str">
        <f t="shared" si="28"/>
        <v/>
      </c>
      <c r="M377" s="104" t="str">
        <f t="shared" si="29"/>
        <v/>
      </c>
      <c r="N377" s="4"/>
      <c r="O377" s="4" t="str">
        <f>VLOOKUP(B377,'BAT Grundtabelle'!B:V,21,0)</f>
        <v>Dienstleistung</v>
      </c>
    </row>
    <row r="378" spans="1:15" ht="12.75" customHeight="1" x14ac:dyDescent="0.35">
      <c r="A378" s="29" t="s">
        <v>2759</v>
      </c>
      <c r="B378" s="1" t="s">
        <v>1012</v>
      </c>
      <c r="C378" s="85" t="s">
        <v>3</v>
      </c>
      <c r="D378" s="116">
        <v>3.93</v>
      </c>
      <c r="E378" s="116">
        <v>1140</v>
      </c>
      <c r="F378" s="1"/>
      <c r="G378" s="29" t="s">
        <v>4</v>
      </c>
      <c r="H378" s="4">
        <f t="shared" si="25"/>
        <v>1</v>
      </c>
      <c r="I378" s="4" t="str">
        <f>VLOOKUP(B378,'BAT Grundtabelle'!B:T,19,0)</f>
        <v>ja</v>
      </c>
      <c r="J378" s="4" t="str">
        <f t="shared" si="26"/>
        <v>10347</v>
      </c>
      <c r="K378" s="4" t="str">
        <f t="shared" si="27"/>
        <v>Bürobedarfseinzelhandel (ohne Büromaschinen, -einrichtung)</v>
      </c>
      <c r="L378" s="4">
        <f t="shared" si="28"/>
        <v>3.93</v>
      </c>
      <c r="M378" s="104">
        <f t="shared" si="29"/>
        <v>1140</v>
      </c>
      <c r="N378" s="4"/>
      <c r="O378" s="4" t="str">
        <f>VLOOKUP(B378,'BAT Grundtabelle'!B:V,21,0)</f>
        <v>Handel</v>
      </c>
    </row>
    <row r="379" spans="1:15" ht="12.75" customHeight="1" x14ac:dyDescent="0.35">
      <c r="A379" s="29" t="s">
        <v>2760</v>
      </c>
      <c r="B379" s="1" t="s">
        <v>1043</v>
      </c>
      <c r="C379" s="85" t="s">
        <v>2</v>
      </c>
      <c r="D379" s="116" t="s">
        <v>4547</v>
      </c>
      <c r="E379" s="116" t="s">
        <v>4547</v>
      </c>
      <c r="F379" s="1"/>
      <c r="G379" s="29" t="s">
        <v>4</v>
      </c>
      <c r="H379" s="4">
        <f t="shared" si="25"/>
        <v>1</v>
      </c>
      <c r="I379" s="4" t="str">
        <f>VLOOKUP(B379,'BAT Grundtabelle'!B:T,19,0)</f>
        <v>ja</v>
      </c>
      <c r="J379" s="4" t="str">
        <f t="shared" si="26"/>
        <v/>
      </c>
      <c r="K379" s="4" t="str">
        <f t="shared" si="27"/>
        <v/>
      </c>
      <c r="L379" s="4" t="str">
        <f t="shared" si="28"/>
        <v/>
      </c>
      <c r="M379" s="104" t="str">
        <f t="shared" si="29"/>
        <v/>
      </c>
      <c r="N379" s="4"/>
      <c r="O379" s="4" t="str">
        <f>VLOOKUP(B379,'BAT Grundtabelle'!B:V,21,0)</f>
        <v>Dienstleistung</v>
      </c>
    </row>
    <row r="380" spans="1:15" ht="12.75" customHeight="1" x14ac:dyDescent="0.35">
      <c r="A380" s="29" t="s">
        <v>2761</v>
      </c>
      <c r="B380" s="1" t="s">
        <v>1514</v>
      </c>
      <c r="C380" s="85" t="s">
        <v>3</v>
      </c>
      <c r="D380" s="116">
        <v>3.93</v>
      </c>
      <c r="E380" s="116">
        <v>1140</v>
      </c>
      <c r="F380" s="1"/>
      <c r="G380" s="29" t="s">
        <v>4</v>
      </c>
      <c r="H380" s="4">
        <f t="shared" si="25"/>
        <v>1</v>
      </c>
      <c r="I380" s="4" t="str">
        <f>VLOOKUP(B380,'BAT Grundtabelle'!B:T,19,0)</f>
        <v>ja</v>
      </c>
      <c r="J380" s="4" t="str">
        <f t="shared" si="26"/>
        <v>10349</v>
      </c>
      <c r="K380" s="4" t="str">
        <f t="shared" si="27"/>
        <v>Büroeinrichtungshandel (ohne elektronische Büromaschinen)</v>
      </c>
      <c r="L380" s="4">
        <f t="shared" si="28"/>
        <v>3.93</v>
      </c>
      <c r="M380" s="104">
        <f t="shared" si="29"/>
        <v>1140</v>
      </c>
      <c r="N380" s="4"/>
      <c r="O380" s="4" t="str">
        <f>VLOOKUP(B380,'BAT Grundtabelle'!B:V,21,0)</f>
        <v>Handel</v>
      </c>
    </row>
    <row r="381" spans="1:15" ht="12.75" customHeight="1" x14ac:dyDescent="0.35">
      <c r="A381" s="29" t="s">
        <v>2276</v>
      </c>
      <c r="B381" s="1" t="s">
        <v>2275</v>
      </c>
      <c r="C381" s="85" t="s">
        <v>3</v>
      </c>
      <c r="D381" s="116">
        <v>10.11</v>
      </c>
      <c r="E381" s="116">
        <v>951</v>
      </c>
      <c r="F381" s="1"/>
      <c r="G381" s="29" t="s">
        <v>4</v>
      </c>
      <c r="H381" s="4">
        <f t="shared" si="25"/>
        <v>1</v>
      </c>
      <c r="I381" s="4" t="str">
        <f>VLOOKUP(B381,'BAT Grundtabelle'!B:T,19,0)</f>
        <v>ja</v>
      </c>
      <c r="J381" s="4" t="str">
        <f t="shared" si="26"/>
        <v>3936</v>
      </c>
      <c r="K381" s="4" t="str">
        <f t="shared" si="27"/>
        <v>Büromaschinenhandel</v>
      </c>
      <c r="L381" s="4">
        <f t="shared" si="28"/>
        <v>10.11</v>
      </c>
      <c r="M381" s="104">
        <f t="shared" si="29"/>
        <v>951</v>
      </c>
      <c r="N381" s="4"/>
      <c r="O381" s="4" t="str">
        <f>VLOOKUP(B381,'BAT Grundtabelle'!B:V,21,0)</f>
        <v>Handel</v>
      </c>
    </row>
    <row r="382" spans="1:15" ht="12.75" customHeight="1" x14ac:dyDescent="0.35">
      <c r="A382" s="29" t="s">
        <v>2762</v>
      </c>
      <c r="B382" s="1" t="s">
        <v>198</v>
      </c>
      <c r="C382" s="85" t="s">
        <v>2</v>
      </c>
      <c r="D382" s="116" t="s">
        <v>4547</v>
      </c>
      <c r="E382" s="116" t="s">
        <v>4547</v>
      </c>
      <c r="F382" s="1"/>
      <c r="G382" s="29" t="s">
        <v>4</v>
      </c>
      <c r="H382" s="4">
        <f t="shared" si="25"/>
        <v>1</v>
      </c>
      <c r="I382" s="4" t="str">
        <f>VLOOKUP(B382,'BAT Grundtabelle'!B:T,19,0)</f>
        <v>ja</v>
      </c>
      <c r="J382" s="4" t="str">
        <f t="shared" si="26"/>
        <v/>
      </c>
      <c r="K382" s="4" t="str">
        <f t="shared" si="27"/>
        <v/>
      </c>
      <c r="L382" s="4" t="str">
        <f t="shared" si="28"/>
        <v/>
      </c>
      <c r="M382" s="104" t="str">
        <f t="shared" si="29"/>
        <v/>
      </c>
      <c r="N382" s="4"/>
      <c r="O382" s="4" t="str">
        <f>VLOOKUP(B382,'BAT Grundtabelle'!B:V,21,0)</f>
        <v>Reparatur</v>
      </c>
    </row>
    <row r="383" spans="1:15" ht="12.75" customHeight="1" x14ac:dyDescent="0.35">
      <c r="A383" s="29" t="s">
        <v>2763</v>
      </c>
      <c r="B383" s="1" t="s">
        <v>1515</v>
      </c>
      <c r="C383" s="85" t="s">
        <v>3</v>
      </c>
      <c r="D383" s="116">
        <v>3.93</v>
      </c>
      <c r="E383" s="116">
        <v>1140</v>
      </c>
      <c r="F383" s="1"/>
      <c r="G383" s="29" t="s">
        <v>4</v>
      </c>
      <c r="H383" s="4">
        <f t="shared" si="25"/>
        <v>1</v>
      </c>
      <c r="I383" s="4" t="str">
        <f>VLOOKUP(B383,'BAT Grundtabelle'!B:T,19,0)</f>
        <v>ja</v>
      </c>
      <c r="J383" s="4" t="str">
        <f t="shared" si="26"/>
        <v>10351</v>
      </c>
      <c r="K383" s="4" t="str">
        <f t="shared" si="27"/>
        <v>Büromöbelhandel</v>
      </c>
      <c r="L383" s="4">
        <f t="shared" si="28"/>
        <v>3.93</v>
      </c>
      <c r="M383" s="104">
        <f t="shared" si="29"/>
        <v>1140</v>
      </c>
      <c r="N383" s="4"/>
      <c r="O383" s="4" t="str">
        <f>VLOOKUP(B383,'BAT Grundtabelle'!B:V,21,0)</f>
        <v>Handel</v>
      </c>
    </row>
    <row r="384" spans="1:15" ht="12.75" customHeight="1" x14ac:dyDescent="0.35">
      <c r="A384" s="29" t="s">
        <v>2764</v>
      </c>
      <c r="B384" s="1" t="s">
        <v>1567</v>
      </c>
      <c r="C384" s="85" t="s">
        <v>2</v>
      </c>
      <c r="D384" s="116" t="s">
        <v>4547</v>
      </c>
      <c r="E384" s="116" t="s">
        <v>4547</v>
      </c>
      <c r="F384" s="1"/>
      <c r="G384" s="29" t="s">
        <v>4</v>
      </c>
      <c r="H384" s="4">
        <f t="shared" si="25"/>
        <v>1</v>
      </c>
      <c r="I384" s="4" t="str">
        <f>VLOOKUP(B384,'BAT Grundtabelle'!B:T,19,0)</f>
        <v>ja</v>
      </c>
      <c r="J384" s="4" t="str">
        <f t="shared" si="26"/>
        <v/>
      </c>
      <c r="K384" s="4" t="str">
        <f t="shared" si="27"/>
        <v/>
      </c>
      <c r="L384" s="4" t="str">
        <f t="shared" si="28"/>
        <v/>
      </c>
      <c r="M384" s="104" t="str">
        <f t="shared" si="29"/>
        <v/>
      </c>
      <c r="N384" s="4"/>
      <c r="O384" s="4" t="str">
        <f>VLOOKUP(B384,'BAT Grundtabelle'!B:V,21,0)</f>
        <v>Reinigung</v>
      </c>
    </row>
    <row r="385" spans="1:15" ht="12.75" customHeight="1" x14ac:dyDescent="0.35">
      <c r="A385" s="29" t="s">
        <v>2218</v>
      </c>
      <c r="B385" s="1" t="s">
        <v>2217</v>
      </c>
      <c r="C385" s="85" t="s">
        <v>2</v>
      </c>
      <c r="D385" s="116" t="s">
        <v>4547</v>
      </c>
      <c r="E385" s="116" t="s">
        <v>4547</v>
      </c>
      <c r="F385" s="1"/>
      <c r="G385" s="29" t="s">
        <v>4</v>
      </c>
      <c r="H385" s="4">
        <f t="shared" si="25"/>
        <v>1</v>
      </c>
      <c r="I385" s="4" t="str">
        <f>VLOOKUP(B385,'BAT Grundtabelle'!B:T,19,0)</f>
        <v>ja</v>
      </c>
      <c r="J385" s="4" t="str">
        <f t="shared" si="26"/>
        <v/>
      </c>
      <c r="K385" s="4" t="str">
        <f t="shared" si="27"/>
        <v/>
      </c>
      <c r="L385" s="4" t="str">
        <f t="shared" si="28"/>
        <v/>
      </c>
      <c r="M385" s="104" t="str">
        <f t="shared" si="29"/>
        <v/>
      </c>
      <c r="N385" s="4"/>
      <c r="O385" s="4" t="str">
        <f>VLOOKUP(B385,'BAT Grundtabelle'!B:V,21,0)</f>
        <v>Produktion</v>
      </c>
    </row>
    <row r="386" spans="1:15" ht="12.75" customHeight="1" x14ac:dyDescent="0.35">
      <c r="A386" s="29" t="s">
        <v>2765</v>
      </c>
      <c r="B386" s="1" t="s">
        <v>1485</v>
      </c>
      <c r="C386" s="85" t="s">
        <v>3</v>
      </c>
      <c r="D386" s="116">
        <v>3.18</v>
      </c>
      <c r="E386" s="116">
        <v>426</v>
      </c>
      <c r="F386" s="1"/>
      <c r="G386" s="29">
        <v>300</v>
      </c>
      <c r="H386" s="4">
        <f t="shared" si="25"/>
        <v>1</v>
      </c>
      <c r="I386" s="4" t="str">
        <f>VLOOKUP(B386,'BAT Grundtabelle'!B:T,19,0)</f>
        <v>ja</v>
      </c>
      <c r="J386" s="4" t="str">
        <f t="shared" si="26"/>
        <v>10353</v>
      </c>
      <c r="K386" s="4" t="str">
        <f t="shared" si="27"/>
        <v>Busunternehmen</v>
      </c>
      <c r="L386" s="4">
        <f t="shared" si="28"/>
        <v>3.18</v>
      </c>
      <c r="M386" s="104">
        <f t="shared" si="29"/>
        <v>426</v>
      </c>
      <c r="N386" s="4"/>
      <c r="O386" s="4" t="str">
        <f>VLOOKUP(B386,'BAT Grundtabelle'!B:V,21,0)</f>
        <v>Transport</v>
      </c>
    </row>
    <row r="387" spans="1:15" ht="12.75" customHeight="1" x14ac:dyDescent="0.35">
      <c r="A387" s="29" t="s">
        <v>2766</v>
      </c>
      <c r="B387" s="1" t="s">
        <v>405</v>
      </c>
      <c r="C387" s="85" t="s">
        <v>3</v>
      </c>
      <c r="D387" s="116">
        <v>2.58</v>
      </c>
      <c r="E387" s="116">
        <v>204</v>
      </c>
      <c r="F387" s="1"/>
      <c r="G387" s="29">
        <v>1198</v>
      </c>
      <c r="H387" s="4">
        <f t="shared" ref="H387:H450" si="30">COUNTIF(A:A,A387)</f>
        <v>1</v>
      </c>
      <c r="I387" s="4" t="str">
        <f>VLOOKUP(B387,'BAT Grundtabelle'!B:T,19,0)</f>
        <v>ja</v>
      </c>
      <c r="J387" s="4" t="str">
        <f t="shared" ref="J387:J450" si="31">IF(C387="ja",A387,"")</f>
        <v>10354</v>
      </c>
      <c r="K387" s="4" t="str">
        <f t="shared" ref="K387:K450" si="32">IF(C387="ja",B387,"")</f>
        <v>Café</v>
      </c>
      <c r="L387" s="4">
        <f t="shared" ref="L387:L450" si="33">IF(C387="ja",D387,"")</f>
        <v>2.58</v>
      </c>
      <c r="M387" s="104">
        <f t="shared" ref="M387:M450" si="34">IF(C387="ja",E387,"")</f>
        <v>204</v>
      </c>
      <c r="N387" s="4"/>
      <c r="O387" s="4" t="str">
        <f>VLOOKUP(B387,'BAT Grundtabelle'!B:V,21,0)</f>
        <v>Hotel- und Gaststättengewerbe</v>
      </c>
    </row>
    <row r="388" spans="1:15" ht="12.75" customHeight="1" x14ac:dyDescent="0.35">
      <c r="A388" s="29" t="s">
        <v>2767</v>
      </c>
      <c r="B388" s="1" t="s">
        <v>409</v>
      </c>
      <c r="C388" s="85" t="s">
        <v>3</v>
      </c>
      <c r="D388" s="116">
        <v>2.58</v>
      </c>
      <c r="E388" s="116">
        <v>204</v>
      </c>
      <c r="F388" s="1"/>
      <c r="G388" s="29" t="s">
        <v>4</v>
      </c>
      <c r="H388" s="4">
        <f t="shared" si="30"/>
        <v>1</v>
      </c>
      <c r="I388" s="4" t="str">
        <f>VLOOKUP(B388,'BAT Grundtabelle'!B:T,19,0)</f>
        <v>ja</v>
      </c>
      <c r="J388" s="4" t="str">
        <f t="shared" si="31"/>
        <v>10355</v>
      </c>
      <c r="K388" s="4" t="str">
        <f t="shared" si="32"/>
        <v>Caféhaus (Schausteller)</v>
      </c>
      <c r="L388" s="4">
        <f t="shared" si="33"/>
        <v>2.58</v>
      </c>
      <c r="M388" s="104">
        <f t="shared" si="34"/>
        <v>204</v>
      </c>
      <c r="N388" s="4"/>
      <c r="O388" s="4" t="str">
        <f>VLOOKUP(B388,'BAT Grundtabelle'!B:V,21,0)</f>
        <v>Hotel- und Gaststättengewerbe</v>
      </c>
    </row>
    <row r="389" spans="1:15" ht="12.75" customHeight="1" x14ac:dyDescent="0.35">
      <c r="A389" s="29" t="s">
        <v>2768</v>
      </c>
      <c r="B389" s="1" t="s">
        <v>1180</v>
      </c>
      <c r="C389" s="85" t="s">
        <v>2</v>
      </c>
      <c r="D389" s="116" t="s">
        <v>4547</v>
      </c>
      <c r="E389" s="116" t="s">
        <v>4547</v>
      </c>
      <c r="F389" s="1"/>
      <c r="G389" s="29" t="s">
        <v>4</v>
      </c>
      <c r="H389" s="4">
        <f t="shared" si="30"/>
        <v>1</v>
      </c>
      <c r="I389" s="4" t="str">
        <f>VLOOKUP(B389,'BAT Grundtabelle'!B:T,19,0)</f>
        <v>ja</v>
      </c>
      <c r="J389" s="4" t="str">
        <f t="shared" si="31"/>
        <v/>
      </c>
      <c r="K389" s="4" t="str">
        <f t="shared" si="32"/>
        <v/>
      </c>
      <c r="L389" s="4" t="str">
        <f t="shared" si="33"/>
        <v/>
      </c>
      <c r="M389" s="104" t="str">
        <f t="shared" si="34"/>
        <v/>
      </c>
      <c r="N389" s="4"/>
      <c r="O389" s="4" t="str">
        <f>VLOOKUP(B389,'BAT Grundtabelle'!B:V,21,0)</f>
        <v>Dienstleistung</v>
      </c>
    </row>
    <row r="390" spans="1:15" ht="12.75" customHeight="1" x14ac:dyDescent="0.35">
      <c r="A390" s="29" t="s">
        <v>2769</v>
      </c>
      <c r="B390" s="1" t="s">
        <v>1927</v>
      </c>
      <c r="C390" s="85" t="s">
        <v>2</v>
      </c>
      <c r="D390" s="116" t="s">
        <v>4547</v>
      </c>
      <c r="E390" s="116" t="s">
        <v>4547</v>
      </c>
      <c r="F390" s="1"/>
      <c r="G390" s="29" t="s">
        <v>4</v>
      </c>
      <c r="H390" s="4">
        <f t="shared" si="30"/>
        <v>1</v>
      </c>
      <c r="I390" s="4" t="str">
        <f>VLOOKUP(B390,'BAT Grundtabelle'!B:T,19,0)</f>
        <v>ja</v>
      </c>
      <c r="J390" s="4" t="str">
        <f t="shared" si="31"/>
        <v/>
      </c>
      <c r="K390" s="4" t="str">
        <f t="shared" si="32"/>
        <v/>
      </c>
      <c r="L390" s="4" t="str">
        <f t="shared" si="33"/>
        <v/>
      </c>
      <c r="M390" s="104" t="str">
        <f t="shared" si="34"/>
        <v/>
      </c>
      <c r="N390" s="4"/>
      <c r="O390" s="4" t="str">
        <f>VLOOKUP(B390,'BAT Grundtabelle'!B:V,21,0)</f>
        <v>Dienstleistung</v>
      </c>
    </row>
    <row r="391" spans="1:15" ht="12.75" customHeight="1" x14ac:dyDescent="0.35">
      <c r="A391" s="29" t="s">
        <v>2770</v>
      </c>
      <c r="B391" s="1" t="s">
        <v>1341</v>
      </c>
      <c r="C391" s="85" t="s">
        <v>2</v>
      </c>
      <c r="D391" s="116" t="s">
        <v>4547</v>
      </c>
      <c r="E391" s="116" t="s">
        <v>4547</v>
      </c>
      <c r="F391" s="1"/>
      <c r="G391" s="29" t="s">
        <v>4</v>
      </c>
      <c r="H391" s="4">
        <f t="shared" si="30"/>
        <v>1</v>
      </c>
      <c r="I391" s="4" t="str">
        <f>VLOOKUP(B391,'BAT Grundtabelle'!B:T,19,0)</f>
        <v>ja</v>
      </c>
      <c r="J391" s="4" t="str">
        <f t="shared" si="31"/>
        <v/>
      </c>
      <c r="K391" s="4" t="str">
        <f t="shared" si="32"/>
        <v/>
      </c>
      <c r="L391" s="4" t="str">
        <f t="shared" si="33"/>
        <v/>
      </c>
      <c r="M391" s="104" t="str">
        <f t="shared" si="34"/>
        <v/>
      </c>
      <c r="N391" s="4"/>
      <c r="O391" s="4" t="str">
        <f>VLOOKUP(B391,'BAT Grundtabelle'!B:V,21,0)</f>
        <v>Handel</v>
      </c>
    </row>
    <row r="392" spans="1:15" ht="12.75" customHeight="1" x14ac:dyDescent="0.35">
      <c r="A392" s="29" t="s">
        <v>2771</v>
      </c>
      <c r="B392" s="1" t="s">
        <v>243</v>
      </c>
      <c r="C392" s="85" t="s">
        <v>2</v>
      </c>
      <c r="D392" s="116" t="s">
        <v>4547</v>
      </c>
      <c r="E392" s="116" t="s">
        <v>4547</v>
      </c>
      <c r="F392" s="1"/>
      <c r="G392" s="29" t="s">
        <v>4</v>
      </c>
      <c r="H392" s="4">
        <f t="shared" si="30"/>
        <v>1</v>
      </c>
      <c r="I392" s="4" t="str">
        <f>VLOOKUP(B392,'BAT Grundtabelle'!B:T,19,0)</f>
        <v>ja</v>
      </c>
      <c r="J392" s="4" t="str">
        <f t="shared" si="31"/>
        <v/>
      </c>
      <c r="K392" s="4" t="str">
        <f t="shared" si="32"/>
        <v/>
      </c>
      <c r="L392" s="4" t="str">
        <f t="shared" si="33"/>
        <v/>
      </c>
      <c r="M392" s="104" t="str">
        <f t="shared" si="34"/>
        <v/>
      </c>
      <c r="N392" s="4"/>
      <c r="O392" s="4" t="str">
        <f>VLOOKUP(B392,'BAT Grundtabelle'!B:V,21,0)</f>
        <v>Freizeit</v>
      </c>
    </row>
    <row r="393" spans="1:15" ht="12.75" customHeight="1" x14ac:dyDescent="0.35">
      <c r="A393" s="29" t="s">
        <v>2772</v>
      </c>
      <c r="B393" s="1" t="s">
        <v>525</v>
      </c>
      <c r="C393" s="85" t="s">
        <v>3</v>
      </c>
      <c r="D393" s="116">
        <v>2.58</v>
      </c>
      <c r="E393" s="116">
        <v>204</v>
      </c>
      <c r="F393" s="1"/>
      <c r="G393" s="29" t="s">
        <v>4</v>
      </c>
      <c r="H393" s="4">
        <f t="shared" si="30"/>
        <v>1</v>
      </c>
      <c r="I393" s="4" t="str">
        <f>VLOOKUP(B393,'BAT Grundtabelle'!B:T,19,0)</f>
        <v>ja</v>
      </c>
      <c r="J393" s="4" t="str">
        <f t="shared" si="31"/>
        <v>7912</v>
      </c>
      <c r="K393" s="4" t="str">
        <f t="shared" si="32"/>
        <v>Cateringbetrieb</v>
      </c>
      <c r="L393" s="4">
        <f t="shared" si="33"/>
        <v>2.58</v>
      </c>
      <c r="M393" s="104">
        <f t="shared" si="34"/>
        <v>204</v>
      </c>
      <c r="N393" s="4"/>
      <c r="O393" s="4" t="str">
        <f>VLOOKUP(B393,'BAT Grundtabelle'!B:V,21,0)</f>
        <v>Hotel- und Gaststättengewerbe</v>
      </c>
    </row>
    <row r="394" spans="1:15" ht="12.75" customHeight="1" x14ac:dyDescent="0.35">
      <c r="A394" s="29" t="s">
        <v>2773</v>
      </c>
      <c r="B394" s="1" t="s">
        <v>524</v>
      </c>
      <c r="C394" s="85" t="s">
        <v>3</v>
      </c>
      <c r="D394" s="116">
        <v>2.58</v>
      </c>
      <c r="E394" s="116">
        <v>204</v>
      </c>
      <c r="F394" s="1"/>
      <c r="G394" s="29" t="s">
        <v>4</v>
      </c>
      <c r="H394" s="4">
        <f t="shared" si="30"/>
        <v>1</v>
      </c>
      <c r="I394" s="4" t="str">
        <f>VLOOKUP(B394,'BAT Grundtabelle'!B:T,19,0)</f>
        <v>ja</v>
      </c>
      <c r="J394" s="4" t="str">
        <f t="shared" si="31"/>
        <v>10360</v>
      </c>
      <c r="K394" s="4" t="str">
        <f t="shared" si="32"/>
        <v>Cateringbetrieb mit Veranstaltungstechnik</v>
      </c>
      <c r="L394" s="4">
        <f t="shared" si="33"/>
        <v>2.58</v>
      </c>
      <c r="M394" s="104">
        <f t="shared" si="34"/>
        <v>204</v>
      </c>
      <c r="N394" s="4"/>
      <c r="O394" s="4" t="str">
        <f>VLOOKUP(B394,'BAT Grundtabelle'!B:V,21,0)</f>
        <v>Hotel- und Gaststättengewerbe</v>
      </c>
    </row>
    <row r="395" spans="1:15" ht="12.75" customHeight="1" x14ac:dyDescent="0.35">
      <c r="A395" s="29" t="s">
        <v>2774</v>
      </c>
      <c r="B395" s="1" t="s">
        <v>406</v>
      </c>
      <c r="C395" s="85" t="s">
        <v>2</v>
      </c>
      <c r="D395" s="116" t="s">
        <v>4547</v>
      </c>
      <c r="E395" s="116" t="s">
        <v>4547</v>
      </c>
      <c r="F395" s="1"/>
      <c r="G395" s="29" t="s">
        <v>4</v>
      </c>
      <c r="H395" s="4">
        <f t="shared" si="30"/>
        <v>1</v>
      </c>
      <c r="I395" s="4" t="str">
        <f>VLOOKUP(B395,'BAT Grundtabelle'!B:T,19,0)</f>
        <v>ja</v>
      </c>
      <c r="J395" s="4" t="str">
        <f t="shared" si="31"/>
        <v/>
      </c>
      <c r="K395" s="4" t="str">
        <f t="shared" si="32"/>
        <v/>
      </c>
      <c r="L395" s="4" t="str">
        <f t="shared" si="33"/>
        <v/>
      </c>
      <c r="M395" s="104" t="str">
        <f t="shared" si="34"/>
        <v/>
      </c>
      <c r="N395" s="4"/>
      <c r="O395" s="4" t="str">
        <f>VLOOKUP(B395,'BAT Grundtabelle'!B:V,21,0)</f>
        <v>Produktion</v>
      </c>
    </row>
    <row r="396" spans="1:15" ht="12.75" customHeight="1" x14ac:dyDescent="0.35">
      <c r="A396" s="29" t="s">
        <v>2775</v>
      </c>
      <c r="B396" s="1" t="s">
        <v>1305</v>
      </c>
      <c r="C396" s="85" t="s">
        <v>3</v>
      </c>
      <c r="D396" s="116">
        <v>1.57</v>
      </c>
      <c r="E396" s="116">
        <v>366.97</v>
      </c>
      <c r="F396" s="1"/>
      <c r="G396" s="29" t="s">
        <v>4</v>
      </c>
      <c r="H396" s="4">
        <f t="shared" si="30"/>
        <v>1</v>
      </c>
      <c r="I396" s="4" t="str">
        <f>VLOOKUP(B396,'BAT Grundtabelle'!B:T,19,0)</f>
        <v>ja</v>
      </c>
      <c r="J396" s="4" t="str">
        <f t="shared" si="31"/>
        <v>10362</v>
      </c>
      <c r="K396" s="4" t="str">
        <f t="shared" si="32"/>
        <v>CD-Handel</v>
      </c>
      <c r="L396" s="4">
        <f t="shared" si="33"/>
        <v>1.57</v>
      </c>
      <c r="M396" s="104">
        <f t="shared" si="34"/>
        <v>366.97</v>
      </c>
      <c r="N396" s="4"/>
      <c r="O396" s="4" t="str">
        <f>VLOOKUP(B396,'BAT Grundtabelle'!B:V,21,0)</f>
        <v>Handel</v>
      </c>
    </row>
    <row r="397" spans="1:15" ht="12.75" customHeight="1" x14ac:dyDescent="0.35">
      <c r="A397" s="29" t="s">
        <v>2776</v>
      </c>
      <c r="B397" s="1" t="s">
        <v>948</v>
      </c>
      <c r="C397" s="85" t="s">
        <v>2</v>
      </c>
      <c r="D397" s="116" t="s">
        <v>4547</v>
      </c>
      <c r="E397" s="116" t="s">
        <v>4547</v>
      </c>
      <c r="F397" s="1" t="s">
        <v>2410</v>
      </c>
      <c r="G397" s="29" t="s">
        <v>4</v>
      </c>
      <c r="H397" s="4">
        <f t="shared" si="30"/>
        <v>1</v>
      </c>
      <c r="I397" s="4" t="str">
        <f>VLOOKUP(B397,'BAT Grundtabelle'!B:T,19,0)</f>
        <v>nein</v>
      </c>
      <c r="J397" s="4" t="str">
        <f t="shared" si="31"/>
        <v/>
      </c>
      <c r="K397" s="4" t="str">
        <f t="shared" si="32"/>
        <v/>
      </c>
      <c r="L397" s="4" t="str">
        <f t="shared" si="33"/>
        <v/>
      </c>
      <c r="M397" s="104" t="str">
        <f t="shared" si="34"/>
        <v/>
      </c>
      <c r="N397" s="4"/>
      <c r="O397" s="4" t="str">
        <f>VLOOKUP(B397,'BAT Grundtabelle'!B:V,21,0)</f>
        <v>Heilwesen</v>
      </c>
    </row>
    <row r="398" spans="1:15" ht="12.75" customHeight="1" x14ac:dyDescent="0.35">
      <c r="A398" s="29" t="s">
        <v>2777</v>
      </c>
      <c r="B398" s="1" t="s">
        <v>942</v>
      </c>
      <c r="C398" s="85" t="s">
        <v>2</v>
      </c>
      <c r="D398" s="116" t="s">
        <v>4547</v>
      </c>
      <c r="E398" s="116" t="s">
        <v>4547</v>
      </c>
      <c r="F398" s="1" t="s">
        <v>2410</v>
      </c>
      <c r="G398" s="29" t="s">
        <v>4</v>
      </c>
      <c r="H398" s="4">
        <f t="shared" si="30"/>
        <v>1</v>
      </c>
      <c r="I398" s="4" t="str">
        <f>VLOOKUP(B398,'BAT Grundtabelle'!B:T,19,0)</f>
        <v>nein</v>
      </c>
      <c r="J398" s="4" t="str">
        <f t="shared" si="31"/>
        <v/>
      </c>
      <c r="K398" s="4" t="str">
        <f t="shared" si="32"/>
        <v/>
      </c>
      <c r="L398" s="4" t="str">
        <f t="shared" si="33"/>
        <v/>
      </c>
      <c r="M398" s="104" t="str">
        <f t="shared" si="34"/>
        <v/>
      </c>
      <c r="N398" s="4"/>
      <c r="O398" s="4" t="str">
        <f>VLOOKUP(B398,'BAT Grundtabelle'!B:V,21,0)</f>
        <v>Heilwesen</v>
      </c>
    </row>
    <row r="399" spans="1:15" ht="12.75" customHeight="1" x14ac:dyDescent="0.35">
      <c r="A399" s="29" t="s">
        <v>2778</v>
      </c>
      <c r="B399" s="1" t="s">
        <v>943</v>
      </c>
      <c r="C399" s="85" t="s">
        <v>2</v>
      </c>
      <c r="D399" s="116" t="s">
        <v>4547</v>
      </c>
      <c r="E399" s="116" t="s">
        <v>4547</v>
      </c>
      <c r="F399" s="1" t="s">
        <v>2410</v>
      </c>
      <c r="G399" s="29" t="s">
        <v>4</v>
      </c>
      <c r="H399" s="4">
        <f t="shared" si="30"/>
        <v>1</v>
      </c>
      <c r="I399" s="4" t="str">
        <f>VLOOKUP(B399,'BAT Grundtabelle'!B:T,19,0)</f>
        <v>nein</v>
      </c>
      <c r="J399" s="4" t="str">
        <f t="shared" si="31"/>
        <v/>
      </c>
      <c r="K399" s="4" t="str">
        <f t="shared" si="32"/>
        <v/>
      </c>
      <c r="L399" s="4" t="str">
        <f t="shared" si="33"/>
        <v/>
      </c>
      <c r="M399" s="104" t="str">
        <f t="shared" si="34"/>
        <v/>
      </c>
      <c r="N399" s="4"/>
      <c r="O399" s="4" t="str">
        <f>VLOOKUP(B399,'BAT Grundtabelle'!B:V,21,0)</f>
        <v>Heilwesen</v>
      </c>
    </row>
    <row r="400" spans="1:15" ht="12.75" customHeight="1" x14ac:dyDescent="0.35">
      <c r="A400" s="29" t="s">
        <v>2779</v>
      </c>
      <c r="B400" s="1" t="s">
        <v>944</v>
      </c>
      <c r="C400" s="85" t="s">
        <v>2</v>
      </c>
      <c r="D400" s="116" t="s">
        <v>4547</v>
      </c>
      <c r="E400" s="116" t="s">
        <v>4547</v>
      </c>
      <c r="F400" s="1" t="s">
        <v>2410</v>
      </c>
      <c r="G400" s="29" t="s">
        <v>4</v>
      </c>
      <c r="H400" s="4">
        <f t="shared" si="30"/>
        <v>1</v>
      </c>
      <c r="I400" s="4" t="str">
        <f>VLOOKUP(B400,'BAT Grundtabelle'!B:T,19,0)</f>
        <v>nein</v>
      </c>
      <c r="J400" s="4" t="str">
        <f t="shared" si="31"/>
        <v/>
      </c>
      <c r="K400" s="4" t="str">
        <f t="shared" si="32"/>
        <v/>
      </c>
      <c r="L400" s="4" t="str">
        <f t="shared" si="33"/>
        <v/>
      </c>
      <c r="M400" s="104" t="str">
        <f t="shared" si="34"/>
        <v/>
      </c>
      <c r="N400" s="4"/>
      <c r="O400" s="4" t="str">
        <f>VLOOKUP(B400,'BAT Grundtabelle'!B:V,21,0)</f>
        <v>Heilwesen</v>
      </c>
    </row>
    <row r="401" spans="1:15" ht="12.75" customHeight="1" x14ac:dyDescent="0.35">
      <c r="A401" s="29" t="s">
        <v>2780</v>
      </c>
      <c r="B401" s="1" t="s">
        <v>947</v>
      </c>
      <c r="C401" s="85" t="s">
        <v>2</v>
      </c>
      <c r="D401" s="116" t="s">
        <v>4547</v>
      </c>
      <c r="E401" s="116" t="s">
        <v>4547</v>
      </c>
      <c r="F401" s="1" t="s">
        <v>2410</v>
      </c>
      <c r="G401" s="29" t="s">
        <v>4</v>
      </c>
      <c r="H401" s="4">
        <f t="shared" si="30"/>
        <v>1</v>
      </c>
      <c r="I401" s="4" t="str">
        <f>VLOOKUP(B401,'BAT Grundtabelle'!B:T,19,0)</f>
        <v>nein</v>
      </c>
      <c r="J401" s="4" t="str">
        <f t="shared" si="31"/>
        <v/>
      </c>
      <c r="K401" s="4" t="str">
        <f t="shared" si="32"/>
        <v/>
      </c>
      <c r="L401" s="4" t="str">
        <f t="shared" si="33"/>
        <v/>
      </c>
      <c r="M401" s="104" t="str">
        <f t="shared" si="34"/>
        <v/>
      </c>
      <c r="N401" s="4"/>
      <c r="O401" s="4" t="str">
        <f>VLOOKUP(B401,'BAT Grundtabelle'!B:V,21,0)</f>
        <v>Heilwesen</v>
      </c>
    </row>
    <row r="402" spans="1:15" ht="12.75" customHeight="1" x14ac:dyDescent="0.35">
      <c r="A402" s="29" t="s">
        <v>2781</v>
      </c>
      <c r="B402" s="1" t="s">
        <v>945</v>
      </c>
      <c r="C402" s="85" t="s">
        <v>2</v>
      </c>
      <c r="D402" s="116" t="s">
        <v>4547</v>
      </c>
      <c r="E402" s="116" t="s">
        <v>4547</v>
      </c>
      <c r="F402" s="1" t="s">
        <v>2410</v>
      </c>
      <c r="G402" s="29" t="s">
        <v>4</v>
      </c>
      <c r="H402" s="4">
        <f t="shared" si="30"/>
        <v>1</v>
      </c>
      <c r="I402" s="4" t="str">
        <f>VLOOKUP(B402,'BAT Grundtabelle'!B:T,19,0)</f>
        <v>nein</v>
      </c>
      <c r="J402" s="4" t="str">
        <f t="shared" si="31"/>
        <v/>
      </c>
      <c r="K402" s="4" t="str">
        <f t="shared" si="32"/>
        <v/>
      </c>
      <c r="L402" s="4" t="str">
        <f t="shared" si="33"/>
        <v/>
      </c>
      <c r="M402" s="104" t="str">
        <f t="shared" si="34"/>
        <v/>
      </c>
      <c r="N402" s="4"/>
      <c r="O402" s="4" t="str">
        <f>VLOOKUP(B402,'BAT Grundtabelle'!B:V,21,0)</f>
        <v>Heilwesen</v>
      </c>
    </row>
    <row r="403" spans="1:15" ht="12.75" customHeight="1" x14ac:dyDescent="0.35">
      <c r="A403" s="29" t="s">
        <v>2782</v>
      </c>
      <c r="B403" s="1" t="s">
        <v>1580</v>
      </c>
      <c r="C403" s="85" t="s">
        <v>2</v>
      </c>
      <c r="D403" s="116" t="s">
        <v>4547</v>
      </c>
      <c r="E403" s="116" t="s">
        <v>4547</v>
      </c>
      <c r="F403" s="1" t="s">
        <v>2410</v>
      </c>
      <c r="G403" s="29" t="s">
        <v>4</v>
      </c>
      <c r="H403" s="4">
        <f t="shared" si="30"/>
        <v>1</v>
      </c>
      <c r="I403" s="4" t="str">
        <f>VLOOKUP(B403,'BAT Grundtabelle'!B:T,19,0)</f>
        <v>nein</v>
      </c>
      <c r="J403" s="4" t="str">
        <f t="shared" si="31"/>
        <v/>
      </c>
      <c r="K403" s="4" t="str">
        <f t="shared" si="32"/>
        <v/>
      </c>
      <c r="L403" s="4" t="str">
        <f t="shared" si="33"/>
        <v/>
      </c>
      <c r="M403" s="104" t="str">
        <f t="shared" si="34"/>
        <v/>
      </c>
      <c r="N403" s="4"/>
      <c r="O403" s="4" t="str">
        <f>VLOOKUP(B403,'BAT Grundtabelle'!B:V,21,0)</f>
        <v>Heilwesen</v>
      </c>
    </row>
    <row r="404" spans="1:15" ht="12.75" customHeight="1" x14ac:dyDescent="0.35">
      <c r="A404" s="29" t="s">
        <v>2783</v>
      </c>
      <c r="B404" s="1" t="s">
        <v>946</v>
      </c>
      <c r="C404" s="85" t="s">
        <v>2</v>
      </c>
      <c r="D404" s="116" t="s">
        <v>4547</v>
      </c>
      <c r="E404" s="116" t="s">
        <v>4547</v>
      </c>
      <c r="F404" s="1" t="s">
        <v>2410</v>
      </c>
      <c r="G404" s="29" t="s">
        <v>4</v>
      </c>
      <c r="H404" s="4">
        <f t="shared" si="30"/>
        <v>1</v>
      </c>
      <c r="I404" s="4" t="str">
        <f>VLOOKUP(B404,'BAT Grundtabelle'!B:T,19,0)</f>
        <v>nein</v>
      </c>
      <c r="J404" s="4" t="str">
        <f t="shared" si="31"/>
        <v/>
      </c>
      <c r="K404" s="4" t="str">
        <f t="shared" si="32"/>
        <v/>
      </c>
      <c r="L404" s="4" t="str">
        <f t="shared" si="33"/>
        <v/>
      </c>
      <c r="M404" s="104" t="str">
        <f t="shared" si="34"/>
        <v/>
      </c>
      <c r="N404" s="4"/>
      <c r="O404" s="4" t="str">
        <f>VLOOKUP(B404,'BAT Grundtabelle'!B:V,21,0)</f>
        <v>Heilwesen</v>
      </c>
    </row>
    <row r="405" spans="1:15" ht="12.75" customHeight="1" x14ac:dyDescent="0.35">
      <c r="A405" s="29" t="s">
        <v>2784</v>
      </c>
      <c r="B405" s="1" t="s">
        <v>1593</v>
      </c>
      <c r="C405" s="85" t="s">
        <v>2</v>
      </c>
      <c r="D405" s="116" t="s">
        <v>4547</v>
      </c>
      <c r="E405" s="116" t="s">
        <v>4547</v>
      </c>
      <c r="F405" s="1"/>
      <c r="G405" s="29" t="s">
        <v>4</v>
      </c>
      <c r="H405" s="4">
        <f t="shared" si="30"/>
        <v>1</v>
      </c>
      <c r="I405" s="4" t="str">
        <f>VLOOKUP(B405,'BAT Grundtabelle'!B:T,19,0)</f>
        <v>ja</v>
      </c>
      <c r="J405" s="4" t="str">
        <f t="shared" si="31"/>
        <v/>
      </c>
      <c r="K405" s="4" t="str">
        <f t="shared" si="32"/>
        <v/>
      </c>
      <c r="L405" s="4" t="str">
        <f t="shared" si="33"/>
        <v/>
      </c>
      <c r="M405" s="104" t="str">
        <f t="shared" si="34"/>
        <v/>
      </c>
      <c r="N405" s="4"/>
      <c r="O405" s="4" t="str">
        <f>VLOOKUP(B405,'BAT Grundtabelle'!B:V,21,0)</f>
        <v>Chemie</v>
      </c>
    </row>
    <row r="406" spans="1:15" ht="12.75" customHeight="1" x14ac:dyDescent="0.35">
      <c r="A406" s="29" t="s">
        <v>2785</v>
      </c>
      <c r="B406" s="1" t="s">
        <v>1594</v>
      </c>
      <c r="C406" s="85" t="s">
        <v>2</v>
      </c>
      <c r="D406" s="116" t="s">
        <v>4547</v>
      </c>
      <c r="E406" s="116" t="s">
        <v>4547</v>
      </c>
      <c r="F406" s="1"/>
      <c r="G406" s="29" t="s">
        <v>4</v>
      </c>
      <c r="H406" s="4">
        <f t="shared" si="30"/>
        <v>1</v>
      </c>
      <c r="I406" s="4" t="str">
        <f>VLOOKUP(B406,'BAT Grundtabelle'!B:T,19,0)</f>
        <v>ja</v>
      </c>
      <c r="J406" s="4" t="str">
        <f t="shared" si="31"/>
        <v/>
      </c>
      <c r="K406" s="4" t="str">
        <f t="shared" si="32"/>
        <v/>
      </c>
      <c r="L406" s="4" t="str">
        <f t="shared" si="33"/>
        <v/>
      </c>
      <c r="M406" s="104" t="str">
        <f t="shared" si="34"/>
        <v/>
      </c>
      <c r="N406" s="4"/>
      <c r="O406" s="4" t="str">
        <f>VLOOKUP(B406,'BAT Grundtabelle'!B:V,21,0)</f>
        <v>Chemie</v>
      </c>
    </row>
    <row r="407" spans="1:15" ht="12.75" customHeight="1" x14ac:dyDescent="0.35">
      <c r="A407" s="29" t="s">
        <v>2786</v>
      </c>
      <c r="B407" s="1" t="s">
        <v>173</v>
      </c>
      <c r="C407" s="85" t="s">
        <v>2</v>
      </c>
      <c r="D407" s="116" t="s">
        <v>4547</v>
      </c>
      <c r="E407" s="116" t="s">
        <v>4547</v>
      </c>
      <c r="F407" s="1"/>
      <c r="G407" s="29" t="s">
        <v>57</v>
      </c>
      <c r="H407" s="4">
        <f t="shared" si="30"/>
        <v>1</v>
      </c>
      <c r="I407" s="4" t="str">
        <f>VLOOKUP(B407,'BAT Grundtabelle'!B:T,19,0)</f>
        <v>ja</v>
      </c>
      <c r="J407" s="4" t="str">
        <f t="shared" si="31"/>
        <v/>
      </c>
      <c r="K407" s="4" t="str">
        <f t="shared" si="32"/>
        <v/>
      </c>
      <c r="L407" s="4" t="str">
        <f t="shared" si="33"/>
        <v/>
      </c>
      <c r="M407" s="104" t="str">
        <f t="shared" si="34"/>
        <v/>
      </c>
      <c r="N407" s="4"/>
      <c r="O407" s="4" t="str">
        <f>VLOOKUP(B407,'BAT Grundtabelle'!B:V,21,0)</f>
        <v>Reinigung</v>
      </c>
    </row>
    <row r="408" spans="1:15" ht="12.75" customHeight="1" x14ac:dyDescent="0.35">
      <c r="A408" s="29" t="s">
        <v>2787</v>
      </c>
      <c r="B408" s="1" t="s">
        <v>180</v>
      </c>
      <c r="C408" s="85" t="s">
        <v>3</v>
      </c>
      <c r="D408" s="116">
        <v>2.71</v>
      </c>
      <c r="E408" s="116">
        <v>481.01</v>
      </c>
      <c r="F408" s="1"/>
      <c r="G408" s="29" t="s">
        <v>57</v>
      </c>
      <c r="H408" s="4">
        <f t="shared" si="30"/>
        <v>1</v>
      </c>
      <c r="I408" s="4" t="str">
        <f>VLOOKUP(B408,'BAT Grundtabelle'!B:T,19,0)</f>
        <v>ja</v>
      </c>
      <c r="J408" s="4" t="str">
        <f t="shared" si="31"/>
        <v>10374</v>
      </c>
      <c r="K408" s="4" t="str">
        <f t="shared" si="32"/>
        <v>Chemischer Laborbetrieb</v>
      </c>
      <c r="L408" s="4">
        <f t="shared" si="33"/>
        <v>2.71</v>
      </c>
      <c r="M408" s="104">
        <f t="shared" si="34"/>
        <v>481.01</v>
      </c>
      <c r="N408" s="4"/>
      <c r="O408" s="4" t="str">
        <f>VLOOKUP(B408,'BAT Grundtabelle'!B:V,21,0)</f>
        <v>Chemie</v>
      </c>
    </row>
    <row r="409" spans="1:15" ht="12.75" customHeight="1" x14ac:dyDescent="0.35">
      <c r="A409" s="29" t="s">
        <v>2788</v>
      </c>
      <c r="B409" s="1" t="s">
        <v>181</v>
      </c>
      <c r="C409" s="85" t="s">
        <v>3</v>
      </c>
      <c r="D409" s="116">
        <v>2.71</v>
      </c>
      <c r="E409" s="116">
        <v>481.01</v>
      </c>
      <c r="F409" s="1"/>
      <c r="G409" s="29" t="s">
        <v>57</v>
      </c>
      <c r="H409" s="4">
        <f t="shared" si="30"/>
        <v>1</v>
      </c>
      <c r="I409" s="4" t="str">
        <f>VLOOKUP(B409,'BAT Grundtabelle'!B:T,19,0)</f>
        <v>ja</v>
      </c>
      <c r="J409" s="4" t="str">
        <f t="shared" si="31"/>
        <v>10375</v>
      </c>
      <c r="K409" s="4" t="str">
        <f t="shared" si="32"/>
        <v>Chemischer oder physikalischer Forschungslaborbetrieb</v>
      </c>
      <c r="L409" s="4">
        <f t="shared" si="33"/>
        <v>2.71</v>
      </c>
      <c r="M409" s="104">
        <f t="shared" si="34"/>
        <v>481.01</v>
      </c>
      <c r="N409" s="4"/>
      <c r="O409" s="4" t="str">
        <f>VLOOKUP(B409,'BAT Grundtabelle'!B:V,21,0)</f>
        <v>Chemie</v>
      </c>
    </row>
    <row r="410" spans="1:15" ht="12.75" customHeight="1" x14ac:dyDescent="0.35">
      <c r="A410" s="29" t="s">
        <v>2048</v>
      </c>
      <c r="B410" s="1" t="s">
        <v>2047</v>
      </c>
      <c r="C410" s="85" t="s">
        <v>3</v>
      </c>
      <c r="D410" s="116">
        <v>2.71</v>
      </c>
      <c r="E410" s="116">
        <v>481.01</v>
      </c>
      <c r="F410" s="1"/>
      <c r="G410" s="29" t="s">
        <v>57</v>
      </c>
      <c r="H410" s="4">
        <f t="shared" si="30"/>
        <v>1</v>
      </c>
      <c r="I410" s="4" t="str">
        <f>VLOOKUP(B410,'BAT Grundtabelle'!B:T,19,0)</f>
        <v>ja</v>
      </c>
      <c r="J410" s="4" t="str">
        <f t="shared" si="31"/>
        <v>2406</v>
      </c>
      <c r="K410" s="4" t="str">
        <f t="shared" si="32"/>
        <v>Chemischer und pharmazeutischer Laborbetrieb</v>
      </c>
      <c r="L410" s="4">
        <f t="shared" si="33"/>
        <v>2.71</v>
      </c>
      <c r="M410" s="104">
        <f t="shared" si="34"/>
        <v>481.01</v>
      </c>
      <c r="N410" s="4"/>
      <c r="O410" s="4" t="str">
        <f>VLOOKUP(B410,'BAT Grundtabelle'!B:V,21,0)</f>
        <v>Chemie</v>
      </c>
    </row>
    <row r="411" spans="1:15" ht="12.75" customHeight="1" x14ac:dyDescent="0.35">
      <c r="A411" s="29" t="s">
        <v>35</v>
      </c>
      <c r="B411" s="1" t="s">
        <v>34</v>
      </c>
      <c r="C411" s="85" t="s">
        <v>3</v>
      </c>
      <c r="D411" s="116">
        <v>1.1599999999999999</v>
      </c>
      <c r="E411" s="116">
        <v>338.99</v>
      </c>
      <c r="F411" s="1" t="s">
        <v>4468</v>
      </c>
      <c r="G411" s="85" t="s">
        <v>2</v>
      </c>
      <c r="H411" s="4">
        <f t="shared" si="30"/>
        <v>1</v>
      </c>
      <c r="I411" s="4" t="str">
        <f>VLOOKUP(B411,'BAT Grundtabelle'!B:T,19,0)</f>
        <v>ja</v>
      </c>
      <c r="J411" s="4" t="str">
        <f t="shared" si="31"/>
        <v>5469</v>
      </c>
      <c r="K411" s="4" t="str">
        <f t="shared" si="32"/>
        <v>Chiropraktiker</v>
      </c>
      <c r="L411" s="4">
        <f t="shared" si="33"/>
        <v>1.1599999999999999</v>
      </c>
      <c r="M411" s="104">
        <f t="shared" si="34"/>
        <v>338.99</v>
      </c>
      <c r="N411" s="4"/>
      <c r="O411" s="4" t="str">
        <f>VLOOKUP(B411,'BAT Grundtabelle'!B:V,21,0)</f>
        <v>Heilwesen</v>
      </c>
    </row>
    <row r="412" spans="1:15" ht="12.75" customHeight="1" x14ac:dyDescent="0.35">
      <c r="A412" s="29">
        <v>11987</v>
      </c>
      <c r="B412" s="1" t="s">
        <v>4477</v>
      </c>
      <c r="C412" s="85" t="s">
        <v>3</v>
      </c>
      <c r="D412" s="116">
        <v>2.58</v>
      </c>
      <c r="E412" s="116">
        <v>204</v>
      </c>
      <c r="F412" s="1" t="s">
        <v>2412</v>
      </c>
      <c r="G412" s="29">
        <v>1195</v>
      </c>
      <c r="H412" s="4">
        <f t="shared" si="30"/>
        <v>1</v>
      </c>
      <c r="I412" s="4" t="str">
        <f>VLOOKUP(B412,'BAT Grundtabelle'!B:T,19,0)</f>
        <v>ja</v>
      </c>
      <c r="J412" s="4">
        <f t="shared" si="31"/>
        <v>11987</v>
      </c>
      <c r="K412" s="4" t="str">
        <f t="shared" si="32"/>
        <v>Club (kein Erotikbetrieb)</v>
      </c>
      <c r="L412" s="4">
        <f t="shared" si="33"/>
        <v>2.58</v>
      </c>
      <c r="M412" s="104">
        <f t="shared" si="34"/>
        <v>204</v>
      </c>
      <c r="N412" s="4"/>
      <c r="O412" s="4" t="str">
        <f>VLOOKUP(B412,'BAT Grundtabelle'!B:V,21,0)</f>
        <v>Hotel- und Gaststättengewerbe</v>
      </c>
    </row>
    <row r="413" spans="1:15" ht="12.75" customHeight="1" x14ac:dyDescent="0.35">
      <c r="A413" s="29" t="s">
        <v>2789</v>
      </c>
      <c r="B413" s="1" t="s">
        <v>1801</v>
      </c>
      <c r="C413" s="85" t="s">
        <v>2</v>
      </c>
      <c r="D413" s="116" t="s">
        <v>4547</v>
      </c>
      <c r="E413" s="116" t="s">
        <v>4547</v>
      </c>
      <c r="F413" s="1" t="s">
        <v>2412</v>
      </c>
      <c r="G413" s="29" t="s">
        <v>4439</v>
      </c>
      <c r="H413" s="4">
        <f t="shared" si="30"/>
        <v>1</v>
      </c>
      <c r="I413" s="4" t="str">
        <f>VLOOKUP(B413,'BAT Grundtabelle'!B:T,19,0)</f>
        <v>ja</v>
      </c>
      <c r="J413" s="4" t="str">
        <f t="shared" si="31"/>
        <v/>
      </c>
      <c r="K413" s="4" t="str">
        <f t="shared" si="32"/>
        <v/>
      </c>
      <c r="L413" s="4" t="str">
        <f t="shared" si="33"/>
        <v/>
      </c>
      <c r="M413" s="104" t="str">
        <f t="shared" si="34"/>
        <v/>
      </c>
      <c r="N413" s="4"/>
      <c r="O413" s="4" t="str">
        <f>VLOOKUP(B413,'BAT Grundtabelle'!B:V,21,0)</f>
        <v>Freizeit</v>
      </c>
    </row>
    <row r="414" spans="1:15" ht="12.75" customHeight="1" x14ac:dyDescent="0.35">
      <c r="A414" s="29">
        <v>11982</v>
      </c>
      <c r="B414" s="1" t="s">
        <v>4478</v>
      </c>
      <c r="C414" s="85" t="s">
        <v>3</v>
      </c>
      <c r="D414" s="116">
        <v>2.58</v>
      </c>
      <c r="E414" s="116">
        <v>204</v>
      </c>
      <c r="F414" s="1"/>
      <c r="G414" s="29" t="s">
        <v>4</v>
      </c>
      <c r="H414" s="4">
        <f t="shared" si="30"/>
        <v>1</v>
      </c>
      <c r="I414" s="4" t="str">
        <f>VLOOKUP(B414,'BAT Grundtabelle'!B:T,19,0)</f>
        <v>ja</v>
      </c>
      <c r="J414" s="4">
        <f t="shared" si="31"/>
        <v>11982</v>
      </c>
      <c r="K414" s="4" t="str">
        <f t="shared" si="32"/>
        <v>Cocktailbar</v>
      </c>
      <c r="L414" s="4">
        <f t="shared" si="33"/>
        <v>2.58</v>
      </c>
      <c r="M414" s="104">
        <f t="shared" si="34"/>
        <v>204</v>
      </c>
      <c r="N414" s="4"/>
      <c r="O414" s="4" t="str">
        <f>VLOOKUP(B414,'BAT Grundtabelle'!B:V,21,0)</f>
        <v>Hotel- und Gaststättengewerbe</v>
      </c>
    </row>
    <row r="415" spans="1:15" ht="12.75" customHeight="1" x14ac:dyDescent="0.35">
      <c r="A415" s="29" t="s">
        <v>2790</v>
      </c>
      <c r="B415" s="1" t="s">
        <v>2170</v>
      </c>
      <c r="C415" s="85" t="s">
        <v>3</v>
      </c>
      <c r="D415" s="116">
        <v>1.63</v>
      </c>
      <c r="E415" s="116">
        <v>366.97</v>
      </c>
      <c r="F415" s="1"/>
      <c r="G415" s="29" t="s">
        <v>4</v>
      </c>
      <c r="H415" s="4">
        <f t="shared" si="30"/>
        <v>1</v>
      </c>
      <c r="I415" s="4" t="str">
        <f>VLOOKUP(B415,'BAT Grundtabelle'!B:T,19,0)</f>
        <v>ja</v>
      </c>
      <c r="J415" s="4" t="str">
        <f t="shared" si="31"/>
        <v>7921</v>
      </c>
      <c r="K415" s="4" t="str">
        <f t="shared" si="32"/>
        <v>Computerhandel</v>
      </c>
      <c r="L415" s="4">
        <f t="shared" si="33"/>
        <v>1.63</v>
      </c>
      <c r="M415" s="104">
        <f t="shared" si="34"/>
        <v>366.97</v>
      </c>
      <c r="N415" s="4"/>
      <c r="O415" s="4" t="str">
        <f>VLOOKUP(B415,'BAT Grundtabelle'!B:V,21,0)</f>
        <v>Handel</v>
      </c>
    </row>
    <row r="416" spans="1:15" ht="12.75" customHeight="1" x14ac:dyDescent="0.35">
      <c r="A416" s="29" t="s">
        <v>2791</v>
      </c>
      <c r="B416" s="1" t="s">
        <v>527</v>
      </c>
      <c r="C416" s="85" t="s">
        <v>2</v>
      </c>
      <c r="D416" s="116" t="s">
        <v>4547</v>
      </c>
      <c r="E416" s="116" t="s">
        <v>4547</v>
      </c>
      <c r="F416" s="1"/>
      <c r="G416" s="29" t="s">
        <v>4</v>
      </c>
      <c r="H416" s="4">
        <f t="shared" si="30"/>
        <v>1</v>
      </c>
      <c r="I416" s="4" t="str">
        <f>VLOOKUP(B416,'BAT Grundtabelle'!B:T,19,0)</f>
        <v>ja</v>
      </c>
      <c r="J416" s="4" t="str">
        <f t="shared" si="31"/>
        <v/>
      </c>
      <c r="K416" s="4" t="str">
        <f t="shared" si="32"/>
        <v/>
      </c>
      <c r="L416" s="4" t="str">
        <f t="shared" si="33"/>
        <v/>
      </c>
      <c r="M416" s="104" t="str">
        <f t="shared" si="34"/>
        <v/>
      </c>
      <c r="N416" s="4"/>
      <c r="O416" s="4" t="str">
        <f>VLOOKUP(B416,'BAT Grundtabelle'!B:V,21,0)</f>
        <v>Produktion</v>
      </c>
    </row>
    <row r="417" spans="1:15" ht="12.75" customHeight="1" x14ac:dyDescent="0.35">
      <c r="A417" s="29" t="s">
        <v>2792</v>
      </c>
      <c r="B417" s="1" t="s">
        <v>1094</v>
      </c>
      <c r="C417" s="85" t="s">
        <v>2</v>
      </c>
      <c r="D417" s="116" t="s">
        <v>4547</v>
      </c>
      <c r="E417" s="116" t="s">
        <v>4547</v>
      </c>
      <c r="F417" s="1"/>
      <c r="G417" s="29" t="s">
        <v>4</v>
      </c>
      <c r="H417" s="4">
        <f t="shared" si="30"/>
        <v>1</v>
      </c>
      <c r="I417" s="4" t="str">
        <f>VLOOKUP(B417,'BAT Grundtabelle'!B:T,19,0)</f>
        <v>ja</v>
      </c>
      <c r="J417" s="4" t="str">
        <f t="shared" si="31"/>
        <v/>
      </c>
      <c r="K417" s="4" t="str">
        <f t="shared" si="32"/>
        <v/>
      </c>
      <c r="L417" s="4" t="str">
        <f t="shared" si="33"/>
        <v/>
      </c>
      <c r="M417" s="104" t="str">
        <f t="shared" si="34"/>
        <v/>
      </c>
      <c r="N417" s="4"/>
      <c r="O417" s="4" t="str">
        <f>VLOOKUP(B417,'BAT Grundtabelle'!B:V,21,0)</f>
        <v>Bildung</v>
      </c>
    </row>
    <row r="418" spans="1:15" ht="12.75" customHeight="1" x14ac:dyDescent="0.35">
      <c r="A418" s="29" t="s">
        <v>2793</v>
      </c>
      <c r="B418" s="1" t="s">
        <v>870</v>
      </c>
      <c r="C418" s="85" t="s">
        <v>3</v>
      </c>
      <c r="D418" s="116">
        <v>1.63</v>
      </c>
      <c r="E418" s="116">
        <v>366.97</v>
      </c>
      <c r="F418" s="1"/>
      <c r="G418" s="29" t="s">
        <v>4</v>
      </c>
      <c r="H418" s="4">
        <f t="shared" si="30"/>
        <v>1</v>
      </c>
      <c r="I418" s="4" t="str">
        <f>VLOOKUP(B418,'BAT Grundtabelle'!B:T,19,0)</f>
        <v>ja</v>
      </c>
      <c r="J418" s="4" t="str">
        <f t="shared" si="31"/>
        <v>10379</v>
      </c>
      <c r="K418" s="4" t="str">
        <f t="shared" si="32"/>
        <v>Computerspielehandel</v>
      </c>
      <c r="L418" s="4">
        <f t="shared" si="33"/>
        <v>1.63</v>
      </c>
      <c r="M418" s="104">
        <f t="shared" si="34"/>
        <v>366.97</v>
      </c>
      <c r="N418" s="4"/>
      <c r="O418" s="4" t="str">
        <f>VLOOKUP(B418,'BAT Grundtabelle'!B:V,21,0)</f>
        <v>Handel</v>
      </c>
    </row>
    <row r="419" spans="1:15" ht="12.75" customHeight="1" x14ac:dyDescent="0.35">
      <c r="A419" s="29" t="s">
        <v>2794</v>
      </c>
      <c r="B419" s="1" t="s">
        <v>871</v>
      </c>
      <c r="C419" s="85" t="s">
        <v>2</v>
      </c>
      <c r="D419" s="116" t="s">
        <v>4547</v>
      </c>
      <c r="E419" s="116" t="s">
        <v>4547</v>
      </c>
      <c r="F419" s="1"/>
      <c r="G419" s="29" t="s">
        <v>4</v>
      </c>
      <c r="H419" s="4">
        <f t="shared" si="30"/>
        <v>1</v>
      </c>
      <c r="I419" s="4" t="str">
        <f>VLOOKUP(B419,'BAT Grundtabelle'!B:T,19,0)</f>
        <v>ja</v>
      </c>
      <c r="J419" s="4" t="str">
        <f t="shared" si="31"/>
        <v/>
      </c>
      <c r="K419" s="4" t="str">
        <f t="shared" si="32"/>
        <v/>
      </c>
      <c r="L419" s="4" t="str">
        <f t="shared" si="33"/>
        <v/>
      </c>
      <c r="M419" s="104" t="str">
        <f t="shared" si="34"/>
        <v/>
      </c>
      <c r="N419" s="4"/>
      <c r="O419" s="4" t="str">
        <f>VLOOKUP(B419,'BAT Grundtabelle'!B:V,21,0)</f>
        <v>Reparatur</v>
      </c>
    </row>
    <row r="420" spans="1:15" ht="12.75" customHeight="1" x14ac:dyDescent="0.35">
      <c r="A420" s="29" t="s">
        <v>2795</v>
      </c>
      <c r="B420" s="1" t="s">
        <v>872</v>
      </c>
      <c r="C420" s="85" t="s">
        <v>3</v>
      </c>
      <c r="D420" s="116">
        <v>1.63</v>
      </c>
      <c r="E420" s="116">
        <v>366.97</v>
      </c>
      <c r="F420" s="1"/>
      <c r="G420" s="29" t="s">
        <v>4</v>
      </c>
      <c r="H420" s="4">
        <f t="shared" si="30"/>
        <v>1</v>
      </c>
      <c r="I420" s="4" t="str">
        <f>VLOOKUP(B420,'BAT Grundtabelle'!B:T,19,0)</f>
        <v>ja</v>
      </c>
      <c r="J420" s="4" t="str">
        <f t="shared" si="31"/>
        <v>10381</v>
      </c>
      <c r="K420" s="4" t="str">
        <f t="shared" si="32"/>
        <v>Computerzubehörhandel</v>
      </c>
      <c r="L420" s="4">
        <f t="shared" si="33"/>
        <v>1.63</v>
      </c>
      <c r="M420" s="104">
        <f t="shared" si="34"/>
        <v>366.97</v>
      </c>
      <c r="N420" s="4"/>
      <c r="O420" s="4" t="str">
        <f>VLOOKUP(B420,'BAT Grundtabelle'!B:V,21,0)</f>
        <v>Handel</v>
      </c>
    </row>
    <row r="421" spans="1:15" ht="12.75" customHeight="1" x14ac:dyDescent="0.35">
      <c r="A421" s="29" t="s">
        <v>2796</v>
      </c>
      <c r="B421" s="1" t="s">
        <v>1052</v>
      </c>
      <c r="C421" s="85" t="s">
        <v>2</v>
      </c>
      <c r="D421" s="116" t="s">
        <v>4547</v>
      </c>
      <c r="E421" s="116" t="s">
        <v>4547</v>
      </c>
      <c r="F421" s="1"/>
      <c r="G421" s="29" t="s">
        <v>4</v>
      </c>
      <c r="H421" s="4">
        <f t="shared" si="30"/>
        <v>1</v>
      </c>
      <c r="I421" s="4" t="str">
        <f>VLOOKUP(B421,'BAT Grundtabelle'!B:T,19,0)</f>
        <v>ja</v>
      </c>
      <c r="J421" s="4" t="str">
        <f t="shared" si="31"/>
        <v/>
      </c>
      <c r="K421" s="4" t="str">
        <f t="shared" si="32"/>
        <v/>
      </c>
      <c r="L421" s="4" t="str">
        <f t="shared" si="33"/>
        <v/>
      </c>
      <c r="M421" s="104" t="str">
        <f t="shared" si="34"/>
        <v/>
      </c>
      <c r="N421" s="4"/>
      <c r="O421" s="4" t="str">
        <f>VLOOKUP(B421,'BAT Grundtabelle'!B:V,21,0)</f>
        <v>Handwerk (food)</v>
      </c>
    </row>
    <row r="422" spans="1:15" ht="12.75" customHeight="1" x14ac:dyDescent="0.35">
      <c r="A422" s="29" t="s">
        <v>2797</v>
      </c>
      <c r="B422" s="1" t="s">
        <v>322</v>
      </c>
      <c r="C422" s="85" t="s">
        <v>2</v>
      </c>
      <c r="D422" s="116" t="s">
        <v>4547</v>
      </c>
      <c r="E422" s="116" t="s">
        <v>4547</v>
      </c>
      <c r="F422" s="1" t="s">
        <v>2412</v>
      </c>
      <c r="G422" s="29">
        <v>1195</v>
      </c>
      <c r="H422" s="4">
        <f t="shared" si="30"/>
        <v>1</v>
      </c>
      <c r="I422" s="4" t="str">
        <f>VLOOKUP(B422,'BAT Grundtabelle'!B:T,19,0)</f>
        <v>ja</v>
      </c>
      <c r="J422" s="4" t="str">
        <f t="shared" si="31"/>
        <v/>
      </c>
      <c r="K422" s="4" t="str">
        <f t="shared" si="32"/>
        <v/>
      </c>
      <c r="L422" s="4" t="str">
        <f t="shared" si="33"/>
        <v/>
      </c>
      <c r="M422" s="104" t="str">
        <f t="shared" si="34"/>
        <v/>
      </c>
      <c r="N422" s="4"/>
      <c r="O422" s="4" t="str">
        <f>VLOOKUP(B422,'BAT Grundtabelle'!B:V,21,0)</f>
        <v>Finanzen</v>
      </c>
    </row>
    <row r="423" spans="1:15" ht="12.75" customHeight="1" x14ac:dyDescent="0.35">
      <c r="A423" s="29" t="s">
        <v>2798</v>
      </c>
      <c r="B423" s="1" t="s">
        <v>1776</v>
      </c>
      <c r="C423" s="85" t="s">
        <v>3</v>
      </c>
      <c r="D423" s="116">
        <v>3.18</v>
      </c>
      <c r="E423" s="116">
        <v>426</v>
      </c>
      <c r="F423" s="1"/>
      <c r="G423" s="29" t="s">
        <v>4</v>
      </c>
      <c r="H423" s="4">
        <f t="shared" si="30"/>
        <v>1</v>
      </c>
      <c r="I423" s="4" t="str">
        <f>VLOOKUP(B423,'BAT Grundtabelle'!B:T,19,0)</f>
        <v>ja</v>
      </c>
      <c r="J423" s="4" t="str">
        <f t="shared" si="31"/>
        <v>10384</v>
      </c>
      <c r="K423" s="4" t="str">
        <f t="shared" si="32"/>
        <v>Containerdienst</v>
      </c>
      <c r="L423" s="4">
        <f t="shared" si="33"/>
        <v>3.18</v>
      </c>
      <c r="M423" s="104">
        <f t="shared" si="34"/>
        <v>426</v>
      </c>
      <c r="N423" s="4"/>
      <c r="O423" s="4" t="str">
        <f>VLOOKUP(B423,'BAT Grundtabelle'!B:V,21,0)</f>
        <v>Transport</v>
      </c>
    </row>
    <row r="424" spans="1:15" ht="12.75" customHeight="1" x14ac:dyDescent="0.35">
      <c r="A424" s="29" t="s">
        <v>2799</v>
      </c>
      <c r="B424" s="1" t="s">
        <v>394</v>
      </c>
      <c r="C424" s="85" t="s">
        <v>3</v>
      </c>
      <c r="D424" s="116">
        <v>3.33</v>
      </c>
      <c r="E424" s="116">
        <v>396</v>
      </c>
      <c r="F424" s="1"/>
      <c r="G424" s="29" t="s">
        <v>4</v>
      </c>
      <c r="H424" s="4">
        <f t="shared" si="30"/>
        <v>1</v>
      </c>
      <c r="I424" s="4" t="str">
        <f>VLOOKUP(B424,'BAT Grundtabelle'!B:T,19,0)</f>
        <v>ja</v>
      </c>
      <c r="J424" s="4" t="str">
        <f t="shared" si="31"/>
        <v>10385</v>
      </c>
      <c r="K424" s="4" t="str">
        <f t="shared" si="32"/>
        <v>Copyshop</v>
      </c>
      <c r="L424" s="4">
        <f t="shared" si="33"/>
        <v>3.33</v>
      </c>
      <c r="M424" s="104">
        <f t="shared" si="34"/>
        <v>396</v>
      </c>
      <c r="N424" s="4"/>
      <c r="O424" s="4" t="str">
        <f>VLOOKUP(B424,'BAT Grundtabelle'!B:V,21,0)</f>
        <v>Dienstleistung</v>
      </c>
    </row>
    <row r="425" spans="1:15" ht="12.75" customHeight="1" x14ac:dyDescent="0.35">
      <c r="A425" s="29" t="s">
        <v>2800</v>
      </c>
      <c r="B425" s="1" t="s">
        <v>771</v>
      </c>
      <c r="C425" s="85" t="s">
        <v>3</v>
      </c>
      <c r="D425" s="116">
        <v>2.58</v>
      </c>
      <c r="E425" s="116">
        <v>204</v>
      </c>
      <c r="F425" s="1"/>
      <c r="G425" s="29" t="s">
        <v>4</v>
      </c>
      <c r="H425" s="4">
        <f t="shared" si="30"/>
        <v>1</v>
      </c>
      <c r="I425" s="4" t="str">
        <f>VLOOKUP(B425,'BAT Grundtabelle'!B:T,19,0)</f>
        <v>ja</v>
      </c>
      <c r="J425" s="4" t="str">
        <f t="shared" si="31"/>
        <v>10386</v>
      </c>
      <c r="K425" s="4" t="str">
        <f t="shared" si="32"/>
        <v>Crêperie</v>
      </c>
      <c r="L425" s="4">
        <f t="shared" si="33"/>
        <v>2.58</v>
      </c>
      <c r="M425" s="104">
        <f t="shared" si="34"/>
        <v>204</v>
      </c>
      <c r="N425" s="4"/>
      <c r="O425" s="4" t="str">
        <f>VLOOKUP(B425,'BAT Grundtabelle'!B:V,21,0)</f>
        <v>Handwerk (food)</v>
      </c>
    </row>
    <row r="426" spans="1:15" ht="12.75" customHeight="1" x14ac:dyDescent="0.35">
      <c r="A426" s="29" t="s">
        <v>2801</v>
      </c>
      <c r="B426" s="1" t="s">
        <v>772</v>
      </c>
      <c r="C426" s="85" t="s">
        <v>3</v>
      </c>
      <c r="D426" s="116">
        <v>2.58</v>
      </c>
      <c r="E426" s="116">
        <v>204</v>
      </c>
      <c r="F426" s="1"/>
      <c r="G426" s="29" t="s">
        <v>4</v>
      </c>
      <c r="H426" s="4">
        <f t="shared" si="30"/>
        <v>1</v>
      </c>
      <c r="I426" s="4" t="str">
        <f>VLOOKUP(B426,'BAT Grundtabelle'!B:T,19,0)</f>
        <v>ja</v>
      </c>
      <c r="J426" s="4" t="str">
        <f t="shared" si="31"/>
        <v>10387</v>
      </c>
      <c r="K426" s="4" t="str">
        <f t="shared" si="32"/>
        <v>Croque-Laden</v>
      </c>
      <c r="L426" s="4">
        <f t="shared" si="33"/>
        <v>2.58</v>
      </c>
      <c r="M426" s="104">
        <f t="shared" si="34"/>
        <v>204</v>
      </c>
      <c r="N426" s="4"/>
      <c r="O426" s="4" t="str">
        <f>VLOOKUP(B426,'BAT Grundtabelle'!B:V,21,0)</f>
        <v>Hotel- und Gaststättengewerbe</v>
      </c>
    </row>
    <row r="427" spans="1:15" ht="12.75" customHeight="1" x14ac:dyDescent="0.35">
      <c r="A427" s="29" t="s">
        <v>2802</v>
      </c>
      <c r="B427" s="1" t="s">
        <v>1928</v>
      </c>
      <c r="C427" s="85" t="s">
        <v>2</v>
      </c>
      <c r="D427" s="116" t="s">
        <v>4547</v>
      </c>
      <c r="E427" s="116" t="s">
        <v>4547</v>
      </c>
      <c r="F427" s="1" t="s">
        <v>2412</v>
      </c>
      <c r="G427" s="29">
        <v>1195</v>
      </c>
      <c r="H427" s="4">
        <f t="shared" si="30"/>
        <v>1</v>
      </c>
      <c r="I427" s="4" t="str">
        <f>VLOOKUP(B427,'BAT Grundtabelle'!B:T,19,0)</f>
        <v>ja</v>
      </c>
      <c r="J427" s="4" t="str">
        <f t="shared" si="31"/>
        <v/>
      </c>
      <c r="K427" s="4" t="str">
        <f t="shared" si="32"/>
        <v/>
      </c>
      <c r="L427" s="4" t="str">
        <f t="shared" si="33"/>
        <v/>
      </c>
      <c r="M427" s="104" t="str">
        <f t="shared" si="34"/>
        <v/>
      </c>
      <c r="N427" s="4"/>
      <c r="O427" s="4" t="str">
        <f>VLOOKUP(B427,'BAT Grundtabelle'!B:V,21,0)</f>
        <v>Finanzen</v>
      </c>
    </row>
    <row r="428" spans="1:15" ht="12.75" customHeight="1" x14ac:dyDescent="0.35">
      <c r="A428" s="29" t="s">
        <v>2803</v>
      </c>
      <c r="B428" s="1" t="s">
        <v>187</v>
      </c>
      <c r="C428" s="85" t="s">
        <v>3</v>
      </c>
      <c r="D428" s="116">
        <v>9.5</v>
      </c>
      <c r="E428" s="116">
        <v>575</v>
      </c>
      <c r="F428" s="1"/>
      <c r="G428" s="29" t="s">
        <v>4</v>
      </c>
      <c r="H428" s="4">
        <f t="shared" si="30"/>
        <v>1</v>
      </c>
      <c r="I428" s="4" t="str">
        <f>VLOOKUP(B428,'BAT Grundtabelle'!B:T,19,0)</f>
        <v>ja</v>
      </c>
      <c r="J428" s="4" t="str">
        <f t="shared" si="31"/>
        <v>10389</v>
      </c>
      <c r="K428" s="4" t="str">
        <f t="shared" si="32"/>
        <v>Dachdeckerbetrieb</v>
      </c>
      <c r="L428" s="4">
        <f t="shared" si="33"/>
        <v>9.5</v>
      </c>
      <c r="M428" s="104">
        <f t="shared" si="34"/>
        <v>575</v>
      </c>
      <c r="N428" s="4"/>
      <c r="O428" s="4" t="str">
        <f>VLOOKUP(B428,'BAT Grundtabelle'!B:V,21,0)</f>
        <v>Bau-Gewerbe</v>
      </c>
    </row>
    <row r="429" spans="1:15" ht="12.75" customHeight="1" x14ac:dyDescent="0.35">
      <c r="A429" s="29" t="s">
        <v>2804</v>
      </c>
      <c r="B429" s="1" t="s">
        <v>1568</v>
      </c>
      <c r="C429" s="85" t="s">
        <v>2</v>
      </c>
      <c r="D429" s="116" t="s">
        <v>4547</v>
      </c>
      <c r="E429" s="116" t="s">
        <v>4547</v>
      </c>
      <c r="F429" s="1"/>
      <c r="G429" s="29" t="s">
        <v>4</v>
      </c>
      <c r="H429" s="4">
        <f t="shared" si="30"/>
        <v>1</v>
      </c>
      <c r="I429" s="4" t="str">
        <f>VLOOKUP(B429,'BAT Grundtabelle'!B:T,19,0)</f>
        <v>ja</v>
      </c>
      <c r="J429" s="4" t="str">
        <f t="shared" si="31"/>
        <v/>
      </c>
      <c r="K429" s="4" t="str">
        <f t="shared" si="32"/>
        <v/>
      </c>
      <c r="L429" s="4" t="str">
        <f t="shared" si="33"/>
        <v/>
      </c>
      <c r="M429" s="104" t="str">
        <f t="shared" si="34"/>
        <v/>
      </c>
      <c r="N429" s="4"/>
      <c r="O429" s="4" t="str">
        <f>VLOOKUP(B429,'BAT Grundtabelle'!B:V,21,0)</f>
        <v>Reinigung</v>
      </c>
    </row>
    <row r="430" spans="1:15" ht="12.75" customHeight="1" x14ac:dyDescent="0.35">
      <c r="A430" s="29" t="s">
        <v>2806</v>
      </c>
      <c r="B430" s="1" t="s">
        <v>4479</v>
      </c>
      <c r="C430" s="85" t="s">
        <v>2</v>
      </c>
      <c r="D430" s="116" t="s">
        <v>4547</v>
      </c>
      <c r="E430" s="116" t="s">
        <v>4547</v>
      </c>
      <c r="F430" s="1" t="s">
        <v>2412</v>
      </c>
      <c r="G430" s="29">
        <v>1195</v>
      </c>
      <c r="H430" s="4">
        <f t="shared" si="30"/>
        <v>1</v>
      </c>
      <c r="I430" s="4" t="str">
        <f>VLOOKUP(B430,'BAT Grundtabelle'!B:T,19,0)</f>
        <v>ja</v>
      </c>
      <c r="J430" s="4" t="str">
        <f t="shared" si="31"/>
        <v/>
      </c>
      <c r="K430" s="4" t="str">
        <f t="shared" si="32"/>
        <v/>
      </c>
      <c r="L430" s="4" t="str">
        <f t="shared" si="33"/>
        <v/>
      </c>
      <c r="M430" s="104" t="str">
        <f t="shared" si="34"/>
        <v/>
      </c>
      <c r="N430" s="4"/>
      <c r="O430" s="4" t="str">
        <f>VLOOKUP(B430,'BAT Grundtabelle'!B:V,21,0)</f>
        <v>Erotik</v>
      </c>
    </row>
    <row r="431" spans="1:15" ht="12.75" customHeight="1" x14ac:dyDescent="0.35">
      <c r="A431" s="29" t="s">
        <v>2805</v>
      </c>
      <c r="B431" s="1" t="s">
        <v>4480</v>
      </c>
      <c r="C431" s="85" t="s">
        <v>2</v>
      </c>
      <c r="D431" s="116" t="s">
        <v>4547</v>
      </c>
      <c r="E431" s="116" t="s">
        <v>4547</v>
      </c>
      <c r="F431" s="1"/>
      <c r="G431" s="29" t="s">
        <v>4</v>
      </c>
      <c r="H431" s="4">
        <f t="shared" si="30"/>
        <v>1</v>
      </c>
      <c r="I431" s="4" t="str">
        <f>VLOOKUP(B431,'BAT Grundtabelle'!B:T,19,0)</f>
        <v>ja</v>
      </c>
      <c r="J431" s="4" t="str">
        <f t="shared" si="31"/>
        <v/>
      </c>
      <c r="K431" s="4" t="str">
        <f t="shared" si="32"/>
        <v/>
      </c>
      <c r="L431" s="4" t="str">
        <f t="shared" si="33"/>
        <v/>
      </c>
      <c r="M431" s="104" t="str">
        <f t="shared" si="34"/>
        <v/>
      </c>
      <c r="N431" s="4"/>
      <c r="O431" s="4" t="str">
        <f>VLOOKUP(B431,'BAT Grundtabelle'!B:V,21,0)</f>
        <v>Freizeit</v>
      </c>
    </row>
    <row r="432" spans="1:15" ht="12.75" customHeight="1" x14ac:dyDescent="0.35">
      <c r="A432" s="29" t="s">
        <v>2807</v>
      </c>
      <c r="B432" s="1" t="s">
        <v>1849</v>
      </c>
      <c r="C432" s="85" t="s">
        <v>2</v>
      </c>
      <c r="D432" s="116" t="s">
        <v>4547</v>
      </c>
      <c r="E432" s="116" t="s">
        <v>4547</v>
      </c>
      <c r="F432" s="1"/>
      <c r="G432" s="29" t="s">
        <v>4</v>
      </c>
      <c r="H432" s="4">
        <f t="shared" si="30"/>
        <v>1</v>
      </c>
      <c r="I432" s="4" t="str">
        <f>VLOOKUP(B432,'BAT Grundtabelle'!B:T,19,0)</f>
        <v>ja</v>
      </c>
      <c r="J432" s="4" t="str">
        <f t="shared" si="31"/>
        <v/>
      </c>
      <c r="K432" s="4" t="str">
        <f t="shared" si="32"/>
        <v/>
      </c>
      <c r="L432" s="4" t="str">
        <f t="shared" si="33"/>
        <v/>
      </c>
      <c r="M432" s="104" t="str">
        <f t="shared" si="34"/>
        <v/>
      </c>
      <c r="N432" s="4"/>
      <c r="O432" s="4" t="str">
        <f>VLOOKUP(B432,'BAT Grundtabelle'!B:V,21,0)</f>
        <v>Landwirtschaft</v>
      </c>
    </row>
    <row r="433" spans="1:15" ht="12.75" customHeight="1" x14ac:dyDescent="0.35">
      <c r="A433" s="29" t="s">
        <v>2808</v>
      </c>
      <c r="B433" s="1" t="s">
        <v>271</v>
      </c>
      <c r="C433" s="85" t="s">
        <v>2</v>
      </c>
      <c r="D433" s="116" t="s">
        <v>4547</v>
      </c>
      <c r="E433" s="116" t="s">
        <v>4547</v>
      </c>
      <c r="F433" s="1"/>
      <c r="G433" s="29" t="s">
        <v>4</v>
      </c>
      <c r="H433" s="4">
        <f t="shared" si="30"/>
        <v>1</v>
      </c>
      <c r="I433" s="4" t="str">
        <f>VLOOKUP(B433,'BAT Grundtabelle'!B:T,19,0)</f>
        <v>ja</v>
      </c>
      <c r="J433" s="4" t="str">
        <f t="shared" si="31"/>
        <v/>
      </c>
      <c r="K433" s="4" t="str">
        <f t="shared" si="32"/>
        <v/>
      </c>
      <c r="L433" s="4" t="str">
        <f t="shared" si="33"/>
        <v/>
      </c>
      <c r="M433" s="104" t="str">
        <f t="shared" si="34"/>
        <v/>
      </c>
      <c r="N433" s="4"/>
      <c r="O433" s="4" t="str">
        <f>VLOOKUP(B433,'BAT Grundtabelle'!B:V,21,0)</f>
        <v>IT</v>
      </c>
    </row>
    <row r="434" spans="1:15" ht="12.75" customHeight="1" x14ac:dyDescent="0.35">
      <c r="A434" s="29" t="s">
        <v>2809</v>
      </c>
      <c r="B434" s="1" t="s">
        <v>272</v>
      </c>
      <c r="C434" s="85" t="s">
        <v>2</v>
      </c>
      <c r="D434" s="116" t="s">
        <v>4547</v>
      </c>
      <c r="E434" s="116" t="s">
        <v>4547</v>
      </c>
      <c r="F434" s="1"/>
      <c r="G434" s="29" t="s">
        <v>4</v>
      </c>
      <c r="H434" s="4">
        <f t="shared" si="30"/>
        <v>1</v>
      </c>
      <c r="I434" s="4" t="str">
        <f>VLOOKUP(B434,'BAT Grundtabelle'!B:T,19,0)</f>
        <v>ja</v>
      </c>
      <c r="J434" s="4" t="str">
        <f t="shared" si="31"/>
        <v/>
      </c>
      <c r="K434" s="4" t="str">
        <f t="shared" si="32"/>
        <v/>
      </c>
      <c r="L434" s="4" t="str">
        <f t="shared" si="33"/>
        <v/>
      </c>
      <c r="M434" s="104" t="str">
        <f t="shared" si="34"/>
        <v/>
      </c>
      <c r="N434" s="4"/>
      <c r="O434" s="4" t="str">
        <f>VLOOKUP(B434,'BAT Grundtabelle'!B:V,21,0)</f>
        <v>IT</v>
      </c>
    </row>
    <row r="435" spans="1:15" ht="12.75" customHeight="1" x14ac:dyDescent="0.35">
      <c r="A435" s="29" t="s">
        <v>2810</v>
      </c>
      <c r="B435" s="1" t="s">
        <v>1516</v>
      </c>
      <c r="C435" s="85" t="s">
        <v>3</v>
      </c>
      <c r="D435" s="116">
        <v>3.33</v>
      </c>
      <c r="E435" s="116">
        <v>1312</v>
      </c>
      <c r="F435" s="1"/>
      <c r="G435" s="29" t="s">
        <v>4</v>
      </c>
      <c r="H435" s="4">
        <f t="shared" si="30"/>
        <v>1</v>
      </c>
      <c r="I435" s="4" t="str">
        <f>VLOOKUP(B435,'BAT Grundtabelle'!B:T,19,0)</f>
        <v>ja</v>
      </c>
      <c r="J435" s="4" t="str">
        <f t="shared" si="31"/>
        <v>10396</v>
      </c>
      <c r="K435" s="4" t="str">
        <f t="shared" si="32"/>
        <v>Dekorationsartikeleinzelhandel mit/ohne Montage</v>
      </c>
      <c r="L435" s="4">
        <f t="shared" si="33"/>
        <v>3.33</v>
      </c>
      <c r="M435" s="104">
        <f t="shared" si="34"/>
        <v>1312</v>
      </c>
      <c r="N435" s="4"/>
      <c r="O435" s="4" t="str">
        <f>VLOOKUP(B435,'BAT Grundtabelle'!B:V,21,0)</f>
        <v>Handel</v>
      </c>
    </row>
    <row r="436" spans="1:15" ht="12.75" customHeight="1" x14ac:dyDescent="0.35">
      <c r="A436" s="29" t="s">
        <v>2255</v>
      </c>
      <c r="B436" s="1" t="s">
        <v>2254</v>
      </c>
      <c r="C436" s="85" t="s">
        <v>3</v>
      </c>
      <c r="D436" s="116">
        <v>3.33</v>
      </c>
      <c r="E436" s="116">
        <v>1312</v>
      </c>
      <c r="F436" s="1"/>
      <c r="G436" s="29" t="s">
        <v>4</v>
      </c>
      <c r="H436" s="4">
        <f t="shared" si="30"/>
        <v>1</v>
      </c>
      <c r="I436" s="4" t="str">
        <f>VLOOKUP(B436,'BAT Grundtabelle'!B:T,19,0)</f>
        <v>ja</v>
      </c>
      <c r="J436" s="4" t="str">
        <f t="shared" si="31"/>
        <v>3306</v>
      </c>
      <c r="K436" s="4" t="str">
        <f t="shared" si="32"/>
        <v>Dekorationsbetrieb</v>
      </c>
      <c r="L436" s="4">
        <f t="shared" si="33"/>
        <v>3.33</v>
      </c>
      <c r="M436" s="104">
        <f t="shared" si="34"/>
        <v>1312</v>
      </c>
      <c r="N436" s="4"/>
      <c r="O436" s="4" t="str">
        <f>VLOOKUP(B436,'BAT Grundtabelle'!B:V,21,0)</f>
        <v>Dienstleistung</v>
      </c>
    </row>
    <row r="437" spans="1:15" ht="12.75" customHeight="1" x14ac:dyDescent="0.35">
      <c r="A437" s="29" t="s">
        <v>2811</v>
      </c>
      <c r="B437" s="1" t="s">
        <v>478</v>
      </c>
      <c r="C437" s="85" t="s">
        <v>2</v>
      </c>
      <c r="D437" s="116" t="s">
        <v>4547</v>
      </c>
      <c r="E437" s="116" t="s">
        <v>4547</v>
      </c>
      <c r="F437" s="1"/>
      <c r="G437" s="29" t="s">
        <v>4</v>
      </c>
      <c r="H437" s="4">
        <f t="shared" si="30"/>
        <v>1</v>
      </c>
      <c r="I437" s="4" t="str">
        <f>VLOOKUP(B437,'BAT Grundtabelle'!B:T,19,0)</f>
        <v>ja</v>
      </c>
      <c r="J437" s="4" t="str">
        <f t="shared" si="31"/>
        <v/>
      </c>
      <c r="K437" s="4" t="str">
        <f t="shared" si="32"/>
        <v/>
      </c>
      <c r="L437" s="4" t="str">
        <f t="shared" si="33"/>
        <v/>
      </c>
      <c r="M437" s="104" t="str">
        <f t="shared" si="34"/>
        <v/>
      </c>
      <c r="N437" s="4"/>
      <c r="O437" s="4" t="str">
        <f>VLOOKUP(B437,'BAT Grundtabelle'!B:V,21,0)</f>
        <v>Heilwesen</v>
      </c>
    </row>
    <row r="438" spans="1:15" ht="12.75" customHeight="1" x14ac:dyDescent="0.35">
      <c r="A438" s="29" t="s">
        <v>2812</v>
      </c>
      <c r="B438" s="1" t="s">
        <v>69</v>
      </c>
      <c r="C438" s="85" t="s">
        <v>2</v>
      </c>
      <c r="D438" s="116" t="s">
        <v>4547</v>
      </c>
      <c r="E438" s="116" t="s">
        <v>4547</v>
      </c>
      <c r="F438" s="1" t="s">
        <v>2412</v>
      </c>
      <c r="G438" s="29" t="s">
        <v>4438</v>
      </c>
      <c r="H438" s="4">
        <f t="shared" si="30"/>
        <v>1</v>
      </c>
      <c r="I438" s="4" t="str">
        <f>VLOOKUP(B438,'BAT Grundtabelle'!B:T,19,0)</f>
        <v>ja</v>
      </c>
      <c r="J438" s="4" t="str">
        <f t="shared" si="31"/>
        <v/>
      </c>
      <c r="K438" s="4" t="str">
        <f t="shared" si="32"/>
        <v/>
      </c>
      <c r="L438" s="4" t="str">
        <f t="shared" si="33"/>
        <v/>
      </c>
      <c r="M438" s="104" t="str">
        <f t="shared" si="34"/>
        <v/>
      </c>
      <c r="N438" s="4"/>
      <c r="O438" s="4" t="str">
        <f>VLOOKUP(B438,'BAT Grundtabelle'!B:V,21,0)</f>
        <v>Abfall</v>
      </c>
    </row>
    <row r="439" spans="1:15" ht="12.75" customHeight="1" x14ac:dyDescent="0.35">
      <c r="A439" s="29" t="s">
        <v>2299</v>
      </c>
      <c r="B439" s="1" t="s">
        <v>2298</v>
      </c>
      <c r="C439" s="85" t="s">
        <v>2</v>
      </c>
      <c r="D439" s="116" t="s">
        <v>4547</v>
      </c>
      <c r="E439" s="116" t="s">
        <v>4547</v>
      </c>
      <c r="F439" s="1"/>
      <c r="G439" s="29" t="s">
        <v>4</v>
      </c>
      <c r="H439" s="4">
        <f t="shared" si="30"/>
        <v>1</v>
      </c>
      <c r="I439" s="4" t="str">
        <f>VLOOKUP(B439,'BAT Grundtabelle'!B:T,19,0)</f>
        <v>ja</v>
      </c>
      <c r="J439" s="4" t="str">
        <f t="shared" si="31"/>
        <v/>
      </c>
      <c r="K439" s="4" t="str">
        <f t="shared" si="32"/>
        <v/>
      </c>
      <c r="L439" s="4" t="str">
        <f t="shared" si="33"/>
        <v/>
      </c>
      <c r="M439" s="104" t="str">
        <f t="shared" si="34"/>
        <v/>
      </c>
      <c r="N439" s="4"/>
      <c r="O439" s="4" t="str">
        <f>VLOOKUP(B439,'BAT Grundtabelle'!B:V,21,0)</f>
        <v>Produktion</v>
      </c>
    </row>
    <row r="440" spans="1:15" ht="12.75" customHeight="1" x14ac:dyDescent="0.35">
      <c r="A440" s="29" t="s">
        <v>2158</v>
      </c>
      <c r="B440" s="1" t="s">
        <v>2157</v>
      </c>
      <c r="C440" s="85" t="s">
        <v>2</v>
      </c>
      <c r="D440" s="116" t="s">
        <v>4547</v>
      </c>
      <c r="E440" s="116" t="s">
        <v>4547</v>
      </c>
      <c r="F440" s="1"/>
      <c r="G440" s="29" t="s">
        <v>4</v>
      </c>
      <c r="H440" s="4">
        <f t="shared" si="30"/>
        <v>1</v>
      </c>
      <c r="I440" s="4" t="str">
        <f>VLOOKUP(B440,'BAT Grundtabelle'!B:T,19,0)</f>
        <v>ja</v>
      </c>
      <c r="J440" s="4" t="str">
        <f t="shared" si="31"/>
        <v/>
      </c>
      <c r="K440" s="4" t="str">
        <f t="shared" si="32"/>
        <v/>
      </c>
      <c r="L440" s="4" t="str">
        <f t="shared" si="33"/>
        <v/>
      </c>
      <c r="M440" s="104" t="str">
        <f t="shared" si="34"/>
        <v/>
      </c>
      <c r="N440" s="4"/>
      <c r="O440" s="4" t="str">
        <f>VLOOKUP(B440,'BAT Grundtabelle'!B:V,21,0)</f>
        <v>Reinigung</v>
      </c>
    </row>
    <row r="441" spans="1:15" ht="12.75" customHeight="1" x14ac:dyDescent="0.35">
      <c r="A441" s="29" t="s">
        <v>2813</v>
      </c>
      <c r="B441" s="1" t="s">
        <v>892</v>
      </c>
      <c r="C441" s="85" t="s">
        <v>3</v>
      </c>
      <c r="D441" s="116">
        <v>2.06</v>
      </c>
      <c r="E441" s="116">
        <v>355</v>
      </c>
      <c r="F441" s="1"/>
      <c r="G441" s="29" t="s">
        <v>4</v>
      </c>
      <c r="H441" s="4">
        <f t="shared" si="30"/>
        <v>1</v>
      </c>
      <c r="I441" s="4" t="str">
        <f>VLOOKUP(B441,'BAT Grundtabelle'!B:T,19,0)</f>
        <v>ja</v>
      </c>
      <c r="J441" s="4" t="str">
        <f t="shared" si="31"/>
        <v>10399</v>
      </c>
      <c r="K441" s="4" t="str">
        <f t="shared" si="32"/>
        <v>Dessous-/Miederwarenhandel</v>
      </c>
      <c r="L441" s="4">
        <f t="shared" si="33"/>
        <v>2.06</v>
      </c>
      <c r="M441" s="104">
        <f t="shared" si="34"/>
        <v>355</v>
      </c>
      <c r="N441" s="4"/>
      <c r="O441" s="4" t="str">
        <f>VLOOKUP(B441,'BAT Grundtabelle'!B:V,21,0)</f>
        <v>Handel</v>
      </c>
    </row>
    <row r="442" spans="1:15" ht="12.75" customHeight="1" x14ac:dyDescent="0.35">
      <c r="A442" s="29" t="s">
        <v>2814</v>
      </c>
      <c r="B442" s="1" t="s">
        <v>1630</v>
      </c>
      <c r="C442" s="85" t="s">
        <v>2</v>
      </c>
      <c r="D442" s="116" t="s">
        <v>4547</v>
      </c>
      <c r="E442" s="116" t="s">
        <v>4547</v>
      </c>
      <c r="F442" s="1"/>
      <c r="G442" s="29" t="s">
        <v>4</v>
      </c>
      <c r="H442" s="4">
        <f t="shared" si="30"/>
        <v>1</v>
      </c>
      <c r="I442" s="4" t="str">
        <f>VLOOKUP(B442,'BAT Grundtabelle'!B:T,19,0)</f>
        <v>ja</v>
      </c>
      <c r="J442" s="4" t="str">
        <f t="shared" si="31"/>
        <v/>
      </c>
      <c r="K442" s="4" t="str">
        <f t="shared" si="32"/>
        <v/>
      </c>
      <c r="L442" s="4" t="str">
        <f t="shared" si="33"/>
        <v/>
      </c>
      <c r="M442" s="104" t="str">
        <f t="shared" si="34"/>
        <v/>
      </c>
      <c r="N442" s="4"/>
      <c r="O442" s="4" t="str">
        <f>VLOOKUP(B442,'BAT Grundtabelle'!B:V,21,0)</f>
        <v>Sicherheit</v>
      </c>
    </row>
    <row r="443" spans="1:15" ht="12.75" customHeight="1" x14ac:dyDescent="0.35">
      <c r="A443" s="29" t="s">
        <v>2815</v>
      </c>
      <c r="B443" s="1" t="s">
        <v>1929</v>
      </c>
      <c r="C443" s="85" t="s">
        <v>2</v>
      </c>
      <c r="D443" s="116" t="s">
        <v>4547</v>
      </c>
      <c r="E443" s="116" t="s">
        <v>4547</v>
      </c>
      <c r="F443" s="1"/>
      <c r="G443" s="29" t="s">
        <v>4</v>
      </c>
      <c r="H443" s="4">
        <f t="shared" si="30"/>
        <v>1</v>
      </c>
      <c r="I443" s="4" t="str">
        <f>VLOOKUP(B443,'BAT Grundtabelle'!B:T,19,0)</f>
        <v>ja</v>
      </c>
      <c r="J443" s="4" t="str">
        <f t="shared" si="31"/>
        <v/>
      </c>
      <c r="K443" s="4" t="str">
        <f t="shared" si="32"/>
        <v/>
      </c>
      <c r="L443" s="4" t="str">
        <f t="shared" si="33"/>
        <v/>
      </c>
      <c r="M443" s="104" t="str">
        <f t="shared" si="34"/>
        <v/>
      </c>
      <c r="N443" s="4"/>
      <c r="O443" s="4" t="str">
        <f>VLOOKUP(B443,'BAT Grundtabelle'!B:V,21,0)</f>
        <v>Handel</v>
      </c>
    </row>
    <row r="444" spans="1:15" ht="12.75" customHeight="1" x14ac:dyDescent="0.35">
      <c r="A444" s="29" t="s">
        <v>2816</v>
      </c>
      <c r="B444" s="1" t="s">
        <v>1421</v>
      </c>
      <c r="C444" s="85" t="s">
        <v>3</v>
      </c>
      <c r="D444" s="116">
        <v>7.21</v>
      </c>
      <c r="E444" s="116">
        <v>618.99</v>
      </c>
      <c r="F444" s="1" t="s">
        <v>2409</v>
      </c>
      <c r="G444" s="29" t="s">
        <v>58</v>
      </c>
      <c r="H444" s="4">
        <f t="shared" si="30"/>
        <v>1</v>
      </c>
      <c r="I444" s="4" t="str">
        <f>VLOOKUP(B444,'BAT Grundtabelle'!B:T,19,0)</f>
        <v>ja</v>
      </c>
      <c r="J444" s="4" t="str">
        <f t="shared" si="31"/>
        <v>10402</v>
      </c>
      <c r="K444" s="4" t="str">
        <f t="shared" si="32"/>
        <v>Diakonisches Heim</v>
      </c>
      <c r="L444" s="4">
        <f t="shared" si="33"/>
        <v>7.21</v>
      </c>
      <c r="M444" s="104">
        <f t="shared" si="34"/>
        <v>618.99</v>
      </c>
      <c r="N444" s="4"/>
      <c r="O444" s="4" t="str">
        <f>VLOOKUP(B444,'BAT Grundtabelle'!B:V,21,0)</f>
        <v>Heilwesen</v>
      </c>
    </row>
    <row r="445" spans="1:15" ht="12.75" customHeight="1" x14ac:dyDescent="0.35">
      <c r="A445" s="29" t="s">
        <v>2817</v>
      </c>
      <c r="B445" s="1" t="s">
        <v>1028</v>
      </c>
      <c r="C445" s="85" t="s">
        <v>2</v>
      </c>
      <c r="D445" s="116" t="s">
        <v>4547</v>
      </c>
      <c r="E445" s="116" t="s">
        <v>4547</v>
      </c>
      <c r="F445" s="1" t="s">
        <v>4468</v>
      </c>
      <c r="G445" s="29" t="s">
        <v>4</v>
      </c>
      <c r="H445" s="4">
        <f t="shared" si="30"/>
        <v>1</v>
      </c>
      <c r="I445" s="4" t="str">
        <f>VLOOKUP(B445,'BAT Grundtabelle'!B:T,19,0)</f>
        <v>ja</v>
      </c>
      <c r="J445" s="4" t="str">
        <f t="shared" si="31"/>
        <v/>
      </c>
      <c r="K445" s="4" t="str">
        <f t="shared" si="32"/>
        <v/>
      </c>
      <c r="L445" s="4" t="str">
        <f t="shared" si="33"/>
        <v/>
      </c>
      <c r="M445" s="104" t="str">
        <f t="shared" si="34"/>
        <v/>
      </c>
      <c r="N445" s="4"/>
      <c r="O445" s="4" t="str">
        <f>VLOOKUP(B445,'BAT Grundtabelle'!B:V,21,0)</f>
        <v>Heilwesen</v>
      </c>
    </row>
    <row r="446" spans="1:15" ht="12.75" customHeight="1" x14ac:dyDescent="0.35">
      <c r="A446" s="29" t="s">
        <v>2818</v>
      </c>
      <c r="B446" s="1" t="s">
        <v>1025</v>
      </c>
      <c r="C446" s="85" t="s">
        <v>2</v>
      </c>
      <c r="D446" s="116" t="s">
        <v>4547</v>
      </c>
      <c r="E446" s="116" t="s">
        <v>4547</v>
      </c>
      <c r="F446" s="1"/>
      <c r="G446" s="29" t="s">
        <v>4</v>
      </c>
      <c r="H446" s="4">
        <f t="shared" si="30"/>
        <v>1</v>
      </c>
      <c r="I446" s="4" t="str">
        <f>VLOOKUP(B446,'BAT Grundtabelle'!B:T,19,0)</f>
        <v>ja</v>
      </c>
      <c r="J446" s="4" t="str">
        <f t="shared" si="31"/>
        <v/>
      </c>
      <c r="K446" s="4" t="str">
        <f t="shared" si="32"/>
        <v/>
      </c>
      <c r="L446" s="4" t="str">
        <f t="shared" si="33"/>
        <v/>
      </c>
      <c r="M446" s="104" t="str">
        <f t="shared" si="34"/>
        <v/>
      </c>
      <c r="N446" s="4"/>
      <c r="O446" s="4" t="str">
        <f>VLOOKUP(B446,'BAT Grundtabelle'!B:V,21,0)</f>
        <v>Heilwesen</v>
      </c>
    </row>
    <row r="447" spans="1:15" ht="12.75" customHeight="1" x14ac:dyDescent="0.35">
      <c r="A447" s="29" t="s">
        <v>2819</v>
      </c>
      <c r="B447" s="1" t="s">
        <v>203</v>
      </c>
      <c r="C447" s="85" t="s">
        <v>3</v>
      </c>
      <c r="D447" s="116">
        <v>2.62</v>
      </c>
      <c r="E447" s="116">
        <v>689</v>
      </c>
      <c r="F447" s="1"/>
      <c r="G447" s="29" t="s">
        <v>4</v>
      </c>
      <c r="H447" s="4">
        <f t="shared" si="30"/>
        <v>1</v>
      </c>
      <c r="I447" s="4" t="str">
        <f>VLOOKUP(B447,'BAT Grundtabelle'!B:T,19,0)</f>
        <v>ja</v>
      </c>
      <c r="J447" s="4" t="str">
        <f t="shared" si="31"/>
        <v>10405</v>
      </c>
      <c r="K447" s="4" t="str">
        <f t="shared" si="32"/>
        <v>Digitalkamerahandel</v>
      </c>
      <c r="L447" s="4">
        <f t="shared" si="33"/>
        <v>2.62</v>
      </c>
      <c r="M447" s="104">
        <f t="shared" si="34"/>
        <v>689</v>
      </c>
      <c r="N447" s="4"/>
      <c r="O447" s="4" t="str">
        <f>VLOOKUP(B447,'BAT Grundtabelle'!B:V,21,0)</f>
        <v>Handel</v>
      </c>
    </row>
    <row r="448" spans="1:15" ht="12.75" customHeight="1" x14ac:dyDescent="0.35">
      <c r="A448" s="29" t="s">
        <v>2820</v>
      </c>
      <c r="B448" s="1" t="s">
        <v>1884</v>
      </c>
      <c r="C448" s="85" t="s">
        <v>3</v>
      </c>
      <c r="D448" s="116">
        <v>4.16</v>
      </c>
      <c r="E448" s="116">
        <v>535</v>
      </c>
      <c r="F448" s="1"/>
      <c r="G448" s="29" t="s">
        <v>4</v>
      </c>
      <c r="H448" s="4">
        <f t="shared" si="30"/>
        <v>1</v>
      </c>
      <c r="I448" s="4" t="str">
        <f>VLOOKUP(B448,'BAT Grundtabelle'!B:T,19,0)</f>
        <v>ja</v>
      </c>
      <c r="J448" s="4" t="str">
        <f t="shared" si="31"/>
        <v>10406</v>
      </c>
      <c r="K448" s="4" t="str">
        <f t="shared" si="32"/>
        <v>Discothek</v>
      </c>
      <c r="L448" s="4">
        <f t="shared" si="33"/>
        <v>4.16</v>
      </c>
      <c r="M448" s="104">
        <f t="shared" si="34"/>
        <v>535</v>
      </c>
      <c r="N448" s="4"/>
      <c r="O448" s="4" t="str">
        <f>VLOOKUP(B448,'BAT Grundtabelle'!B:V,21,0)</f>
        <v>Freizeit</v>
      </c>
    </row>
    <row r="449" spans="1:15" ht="12.75" customHeight="1" x14ac:dyDescent="0.35">
      <c r="A449" s="29" t="s">
        <v>2821</v>
      </c>
      <c r="B449" s="1" t="s">
        <v>1885</v>
      </c>
      <c r="C449" s="85" t="s">
        <v>3</v>
      </c>
      <c r="D449" s="116">
        <v>4.16</v>
      </c>
      <c r="E449" s="116">
        <v>535</v>
      </c>
      <c r="F449" s="1"/>
      <c r="G449" s="29" t="s">
        <v>4</v>
      </c>
      <c r="H449" s="4">
        <f t="shared" si="30"/>
        <v>1</v>
      </c>
      <c r="I449" s="4" t="str">
        <f>VLOOKUP(B449,'BAT Grundtabelle'!B:T,19,0)</f>
        <v>ja</v>
      </c>
      <c r="J449" s="4" t="str">
        <f t="shared" si="31"/>
        <v>10407</v>
      </c>
      <c r="K449" s="4" t="str">
        <f t="shared" si="32"/>
        <v>Diskjockey, freiberuflich</v>
      </c>
      <c r="L449" s="4">
        <f t="shared" si="33"/>
        <v>4.16</v>
      </c>
      <c r="M449" s="104">
        <f t="shared" si="34"/>
        <v>535</v>
      </c>
      <c r="N449" s="4"/>
      <c r="O449" s="4" t="str">
        <f>VLOOKUP(B449,'BAT Grundtabelle'!B:V,21,0)</f>
        <v>Freizeit</v>
      </c>
    </row>
    <row r="450" spans="1:15" ht="12.75" customHeight="1" x14ac:dyDescent="0.35">
      <c r="A450" s="29" t="s">
        <v>2822</v>
      </c>
      <c r="B450" s="1" t="s">
        <v>1886</v>
      </c>
      <c r="C450" s="85" t="s">
        <v>3</v>
      </c>
      <c r="D450" s="116">
        <v>4.16</v>
      </c>
      <c r="E450" s="116">
        <v>535</v>
      </c>
      <c r="F450" s="1"/>
      <c r="G450" s="29" t="s">
        <v>4</v>
      </c>
      <c r="H450" s="4">
        <f t="shared" si="30"/>
        <v>1</v>
      </c>
      <c r="I450" s="4" t="str">
        <f>VLOOKUP(B450,'BAT Grundtabelle'!B:T,19,0)</f>
        <v>ja</v>
      </c>
      <c r="J450" s="4" t="str">
        <f t="shared" si="31"/>
        <v>10408</v>
      </c>
      <c r="K450" s="4" t="str">
        <f t="shared" si="32"/>
        <v>Diskothek</v>
      </c>
      <c r="L450" s="4">
        <f t="shared" si="33"/>
        <v>4.16</v>
      </c>
      <c r="M450" s="104">
        <f t="shared" si="34"/>
        <v>535</v>
      </c>
      <c r="N450" s="4"/>
      <c r="O450" s="4" t="str">
        <f>VLOOKUP(B450,'BAT Grundtabelle'!B:V,21,0)</f>
        <v>Freizeit</v>
      </c>
    </row>
    <row r="451" spans="1:15" ht="12.75" customHeight="1" x14ac:dyDescent="0.35">
      <c r="A451" s="29" t="s">
        <v>2823</v>
      </c>
      <c r="B451" s="1" t="s">
        <v>1930</v>
      </c>
      <c r="C451" s="85" t="s">
        <v>2</v>
      </c>
      <c r="D451" s="116" t="s">
        <v>4547</v>
      </c>
      <c r="E451" s="116" t="s">
        <v>4547</v>
      </c>
      <c r="F451" s="1"/>
      <c r="G451" s="29" t="s">
        <v>4</v>
      </c>
      <c r="H451" s="4">
        <f t="shared" ref="H451:H514" si="35">COUNTIF(A:A,A451)</f>
        <v>1</v>
      </c>
      <c r="I451" s="4" t="str">
        <f>VLOOKUP(B451,'BAT Grundtabelle'!B:T,19,0)</f>
        <v>ja</v>
      </c>
      <c r="J451" s="4" t="str">
        <f t="shared" ref="J451:J514" si="36">IF(C451="ja",A451,"")</f>
        <v/>
      </c>
      <c r="K451" s="4" t="str">
        <f t="shared" ref="K451:K514" si="37">IF(C451="ja",B451,"")</f>
        <v/>
      </c>
      <c r="L451" s="4" t="str">
        <f t="shared" ref="L451:L514" si="38">IF(C451="ja",D451,"")</f>
        <v/>
      </c>
      <c r="M451" s="104" t="str">
        <f t="shared" ref="M451:M514" si="39">IF(C451="ja",E451,"")</f>
        <v/>
      </c>
      <c r="N451" s="4"/>
      <c r="O451" s="4" t="str">
        <f>VLOOKUP(B451,'BAT Grundtabelle'!B:V,21,0)</f>
        <v>Tierhaltung</v>
      </c>
    </row>
    <row r="452" spans="1:15" ht="12.75" customHeight="1" x14ac:dyDescent="0.35">
      <c r="A452" s="29" t="s">
        <v>2824</v>
      </c>
      <c r="B452" s="1" t="s">
        <v>989</v>
      </c>
      <c r="C452" s="85" t="s">
        <v>3</v>
      </c>
      <c r="D452" s="116">
        <v>3.33</v>
      </c>
      <c r="E452" s="116">
        <v>396</v>
      </c>
      <c r="F452" s="1"/>
      <c r="G452" s="29" t="s">
        <v>4</v>
      </c>
      <c r="H452" s="4">
        <f t="shared" si="35"/>
        <v>1</v>
      </c>
      <c r="I452" s="4" t="str">
        <f>VLOOKUP(B452,'BAT Grundtabelle'!B:T,19,0)</f>
        <v>ja</v>
      </c>
      <c r="J452" s="4" t="str">
        <f t="shared" si="36"/>
        <v>10410</v>
      </c>
      <c r="K452" s="4" t="str">
        <f t="shared" si="37"/>
        <v>Dolmetscher</v>
      </c>
      <c r="L452" s="4">
        <f t="shared" si="38"/>
        <v>3.33</v>
      </c>
      <c r="M452" s="104">
        <f t="shared" si="39"/>
        <v>396</v>
      </c>
      <c r="N452" s="4"/>
      <c r="O452" s="4" t="str">
        <f>VLOOKUP(B452,'BAT Grundtabelle'!B:V,21,0)</f>
        <v>Dienstleistung</v>
      </c>
    </row>
    <row r="453" spans="1:15" ht="12.75" customHeight="1" x14ac:dyDescent="0.35">
      <c r="A453" s="29" t="s">
        <v>2825</v>
      </c>
      <c r="B453" s="1" t="s">
        <v>1095</v>
      </c>
      <c r="C453" s="85" t="s">
        <v>2</v>
      </c>
      <c r="D453" s="116" t="s">
        <v>4547</v>
      </c>
      <c r="E453" s="116" t="s">
        <v>4547</v>
      </c>
      <c r="F453" s="1"/>
      <c r="G453" s="29" t="s">
        <v>4</v>
      </c>
      <c r="H453" s="4">
        <f t="shared" si="35"/>
        <v>1</v>
      </c>
      <c r="I453" s="4" t="str">
        <f>VLOOKUP(B453,'BAT Grundtabelle'!B:T,19,0)</f>
        <v>ja</v>
      </c>
      <c r="J453" s="4" t="str">
        <f t="shared" si="36"/>
        <v/>
      </c>
      <c r="K453" s="4" t="str">
        <f t="shared" si="37"/>
        <v/>
      </c>
      <c r="L453" s="4" t="str">
        <f t="shared" si="38"/>
        <v/>
      </c>
      <c r="M453" s="104" t="str">
        <f t="shared" si="39"/>
        <v/>
      </c>
      <c r="N453" s="4"/>
      <c r="O453" s="4" t="str">
        <f>VLOOKUP(B453,'BAT Grundtabelle'!B:V,21,0)</f>
        <v>Bildung</v>
      </c>
    </row>
    <row r="454" spans="1:15" ht="12.75" customHeight="1" x14ac:dyDescent="0.35">
      <c r="A454" s="29" t="s">
        <v>2826</v>
      </c>
      <c r="B454" s="1" t="s">
        <v>1243</v>
      </c>
      <c r="C454" s="85" t="s">
        <v>3</v>
      </c>
      <c r="D454" s="116">
        <v>2.58</v>
      </c>
      <c r="E454" s="116">
        <v>204</v>
      </c>
      <c r="F454" s="1"/>
      <c r="G454" s="29" t="s">
        <v>4</v>
      </c>
      <c r="H454" s="4">
        <f t="shared" si="35"/>
        <v>1</v>
      </c>
      <c r="I454" s="4" t="str">
        <f>VLOOKUP(B454,'BAT Grundtabelle'!B:T,19,0)</f>
        <v>ja</v>
      </c>
      <c r="J454" s="4" t="str">
        <f t="shared" si="36"/>
        <v>10412</v>
      </c>
      <c r="K454" s="4" t="str">
        <f t="shared" si="37"/>
        <v>Dönerladen</v>
      </c>
      <c r="L454" s="4">
        <f t="shared" si="38"/>
        <v>2.58</v>
      </c>
      <c r="M454" s="104">
        <f t="shared" si="39"/>
        <v>204</v>
      </c>
      <c r="N454" s="4"/>
      <c r="O454" s="4" t="str">
        <f>VLOOKUP(B454,'BAT Grundtabelle'!B:V,21,0)</f>
        <v>Hotel- und Gaststättengewerbe</v>
      </c>
    </row>
    <row r="455" spans="1:15" ht="12.75" customHeight="1" x14ac:dyDescent="0.35">
      <c r="A455" s="29" t="s">
        <v>2827</v>
      </c>
      <c r="B455" s="1" t="s">
        <v>1931</v>
      </c>
      <c r="C455" s="85" t="s">
        <v>2</v>
      </c>
      <c r="D455" s="116" t="s">
        <v>4547</v>
      </c>
      <c r="E455" s="116" t="s">
        <v>4547</v>
      </c>
      <c r="F455" s="1"/>
      <c r="G455" s="29" t="s">
        <v>4</v>
      </c>
      <c r="H455" s="4">
        <f t="shared" si="35"/>
        <v>1</v>
      </c>
      <c r="I455" s="4" t="str">
        <f>VLOOKUP(B455,'BAT Grundtabelle'!B:T,19,0)</f>
        <v>ja</v>
      </c>
      <c r="J455" s="4" t="str">
        <f t="shared" si="36"/>
        <v/>
      </c>
      <c r="K455" s="4" t="str">
        <f t="shared" si="37"/>
        <v/>
      </c>
      <c r="L455" s="4" t="str">
        <f t="shared" si="38"/>
        <v/>
      </c>
      <c r="M455" s="104" t="str">
        <f t="shared" si="39"/>
        <v/>
      </c>
      <c r="N455" s="4"/>
      <c r="O455" s="4" t="str">
        <f>VLOOKUP(B455,'BAT Grundtabelle'!B:V,21,0)</f>
        <v>Produktion</v>
      </c>
    </row>
    <row r="456" spans="1:15" ht="12.75" customHeight="1" x14ac:dyDescent="0.35">
      <c r="A456" s="29" t="s">
        <v>2828</v>
      </c>
      <c r="B456" s="1" t="s">
        <v>1932</v>
      </c>
      <c r="C456" s="85" t="s">
        <v>3</v>
      </c>
      <c r="D456" s="116">
        <v>9.5</v>
      </c>
      <c r="E456" s="116">
        <v>575</v>
      </c>
      <c r="F456" s="1"/>
      <c r="G456" s="29" t="s">
        <v>4</v>
      </c>
      <c r="H456" s="4">
        <f t="shared" si="35"/>
        <v>1</v>
      </c>
      <c r="I456" s="4" t="str">
        <f>VLOOKUP(B456,'BAT Grundtabelle'!B:T,19,0)</f>
        <v>ja</v>
      </c>
      <c r="J456" s="4" t="str">
        <f t="shared" si="36"/>
        <v>10414</v>
      </c>
      <c r="K456" s="4" t="str">
        <f t="shared" si="37"/>
        <v>Drechslerei</v>
      </c>
      <c r="L456" s="4">
        <f t="shared" si="38"/>
        <v>9.5</v>
      </c>
      <c r="M456" s="104">
        <f t="shared" si="39"/>
        <v>575</v>
      </c>
      <c r="N456" s="4"/>
      <c r="O456" s="4" t="str">
        <f>VLOOKUP(B456,'BAT Grundtabelle'!B:V,21,0)</f>
        <v>Handwerk</v>
      </c>
    </row>
    <row r="457" spans="1:15" ht="12.75" customHeight="1" x14ac:dyDescent="0.35">
      <c r="A457" s="29" t="s">
        <v>2829</v>
      </c>
      <c r="B457" s="1" t="s">
        <v>1933</v>
      </c>
      <c r="C457" s="85" t="s">
        <v>3</v>
      </c>
      <c r="D457" s="116">
        <v>9.5</v>
      </c>
      <c r="E457" s="116">
        <v>575</v>
      </c>
      <c r="F457" s="1"/>
      <c r="G457" s="29" t="s">
        <v>4</v>
      </c>
      <c r="H457" s="4">
        <f t="shared" si="35"/>
        <v>1</v>
      </c>
      <c r="I457" s="4" t="str">
        <f>VLOOKUP(B457,'BAT Grundtabelle'!B:T,19,0)</f>
        <v>ja</v>
      </c>
      <c r="J457" s="4" t="str">
        <f t="shared" si="36"/>
        <v>10415</v>
      </c>
      <c r="K457" s="4" t="str">
        <f t="shared" si="37"/>
        <v>Dreherei</v>
      </c>
      <c r="L457" s="4">
        <f t="shared" si="38"/>
        <v>9.5</v>
      </c>
      <c r="M457" s="104">
        <f t="shared" si="39"/>
        <v>575</v>
      </c>
      <c r="N457" s="4"/>
      <c r="O457" s="4" t="str">
        <f>VLOOKUP(B457,'BAT Grundtabelle'!B:V,21,0)</f>
        <v>Handwerk</v>
      </c>
    </row>
    <row r="458" spans="1:15" ht="12.75" customHeight="1" x14ac:dyDescent="0.35">
      <c r="A458" s="29" t="s">
        <v>2830</v>
      </c>
      <c r="B458" s="1" t="s">
        <v>266</v>
      </c>
      <c r="C458" s="85" t="s">
        <v>2</v>
      </c>
      <c r="D458" s="116" t="s">
        <v>4547</v>
      </c>
      <c r="E458" s="116" t="s">
        <v>4547</v>
      </c>
      <c r="F458" s="1"/>
      <c r="G458" s="29" t="s">
        <v>4</v>
      </c>
      <c r="H458" s="4">
        <f t="shared" si="35"/>
        <v>1</v>
      </c>
      <c r="I458" s="4" t="str">
        <f>VLOOKUP(B458,'BAT Grundtabelle'!B:T,19,0)</f>
        <v>ja</v>
      </c>
      <c r="J458" s="4" t="str">
        <f t="shared" si="36"/>
        <v/>
      </c>
      <c r="K458" s="4" t="str">
        <f t="shared" si="37"/>
        <v/>
      </c>
      <c r="L458" s="4" t="str">
        <f t="shared" si="38"/>
        <v/>
      </c>
      <c r="M458" s="104" t="str">
        <f t="shared" si="39"/>
        <v/>
      </c>
      <c r="N458" s="4"/>
      <c r="O458" s="4" t="str">
        <f>VLOOKUP(B458,'BAT Grundtabelle'!B:V,21,0)</f>
        <v>Freizeit</v>
      </c>
    </row>
    <row r="459" spans="1:15" ht="12.75" customHeight="1" x14ac:dyDescent="0.35">
      <c r="A459" s="29" t="s">
        <v>2169</v>
      </c>
      <c r="B459" s="1" t="s">
        <v>2168</v>
      </c>
      <c r="C459" s="85" t="s">
        <v>3</v>
      </c>
      <c r="D459" s="116">
        <v>1.58</v>
      </c>
      <c r="E459" s="116">
        <v>301</v>
      </c>
      <c r="F459" s="1"/>
      <c r="G459" s="29" t="s">
        <v>4</v>
      </c>
      <c r="H459" s="4">
        <f t="shared" si="35"/>
        <v>1</v>
      </c>
      <c r="I459" s="4" t="str">
        <f>VLOOKUP(B459,'BAT Grundtabelle'!B:T,19,0)</f>
        <v>ja</v>
      </c>
      <c r="J459" s="4" t="str">
        <f t="shared" si="36"/>
        <v>3911</v>
      </c>
      <c r="K459" s="4" t="str">
        <f t="shared" si="37"/>
        <v>Drogerie</v>
      </c>
      <c r="L459" s="4">
        <f t="shared" si="38"/>
        <v>1.58</v>
      </c>
      <c r="M459" s="104">
        <f t="shared" si="39"/>
        <v>301</v>
      </c>
      <c r="N459" s="4"/>
      <c r="O459" s="4" t="str">
        <f>VLOOKUP(B459,'BAT Grundtabelle'!B:V,21,0)</f>
        <v>Handel</v>
      </c>
    </row>
    <row r="460" spans="1:15" ht="12.75" customHeight="1" x14ac:dyDescent="0.35">
      <c r="A460" s="29" t="s">
        <v>2831</v>
      </c>
      <c r="B460" s="1" t="s">
        <v>598</v>
      </c>
      <c r="C460" s="85" t="s">
        <v>3</v>
      </c>
      <c r="D460" s="116">
        <v>5.83</v>
      </c>
      <c r="E460" s="116">
        <v>804</v>
      </c>
      <c r="F460" s="1"/>
      <c r="G460" s="29" t="s">
        <v>4</v>
      </c>
      <c r="H460" s="4">
        <f t="shared" si="35"/>
        <v>1</v>
      </c>
      <c r="I460" s="4" t="str">
        <f>VLOOKUP(B460,'BAT Grundtabelle'!B:T,19,0)</f>
        <v>ja</v>
      </c>
      <c r="J460" s="4" t="str">
        <f t="shared" si="36"/>
        <v>10417</v>
      </c>
      <c r="K460" s="4" t="str">
        <f t="shared" si="37"/>
        <v>Druck- und grafische Industrie</v>
      </c>
      <c r="L460" s="4">
        <f t="shared" si="38"/>
        <v>5.83</v>
      </c>
      <c r="M460" s="104">
        <f t="shared" si="39"/>
        <v>804</v>
      </c>
      <c r="N460" s="4"/>
      <c r="O460" s="4" t="str">
        <f>VLOOKUP(B460,'BAT Grundtabelle'!B:V,21,0)</f>
        <v>Produktion</v>
      </c>
    </row>
    <row r="461" spans="1:15" ht="12.75" customHeight="1" x14ac:dyDescent="0.35">
      <c r="A461" s="29" t="s">
        <v>2832</v>
      </c>
      <c r="B461" s="1" t="s">
        <v>596</v>
      </c>
      <c r="C461" s="85" t="s">
        <v>3</v>
      </c>
      <c r="D461" s="116">
        <v>5.83</v>
      </c>
      <c r="E461" s="116">
        <v>804</v>
      </c>
      <c r="F461" s="1"/>
      <c r="G461" s="29" t="s">
        <v>4</v>
      </c>
      <c r="H461" s="4">
        <f t="shared" si="35"/>
        <v>1</v>
      </c>
      <c r="I461" s="4" t="str">
        <f>VLOOKUP(B461,'BAT Grundtabelle'!B:T,19,0)</f>
        <v>ja</v>
      </c>
      <c r="J461" s="4" t="str">
        <f t="shared" si="36"/>
        <v>10418</v>
      </c>
      <c r="K461" s="4" t="str">
        <f t="shared" si="37"/>
        <v>Druckerei</v>
      </c>
      <c r="L461" s="4">
        <f t="shared" si="38"/>
        <v>5.83</v>
      </c>
      <c r="M461" s="104">
        <f t="shared" si="39"/>
        <v>804</v>
      </c>
      <c r="N461" s="4"/>
      <c r="O461" s="4" t="str">
        <f>VLOOKUP(B461,'BAT Grundtabelle'!B:V,21,0)</f>
        <v>Produktion</v>
      </c>
    </row>
    <row r="462" spans="1:15" ht="12.75" customHeight="1" x14ac:dyDescent="0.35">
      <c r="A462" s="29" t="s">
        <v>2833</v>
      </c>
      <c r="B462" s="1" t="s">
        <v>599</v>
      </c>
      <c r="C462" s="85" t="s">
        <v>3</v>
      </c>
      <c r="D462" s="116">
        <v>5.83</v>
      </c>
      <c r="E462" s="116">
        <v>804</v>
      </c>
      <c r="F462" s="1"/>
      <c r="G462" s="29" t="s">
        <v>4</v>
      </c>
      <c r="H462" s="4">
        <f t="shared" si="35"/>
        <v>1</v>
      </c>
      <c r="I462" s="4" t="str">
        <f>VLOOKUP(B462,'BAT Grundtabelle'!B:T,19,0)</f>
        <v>ja</v>
      </c>
      <c r="J462" s="4" t="str">
        <f t="shared" si="36"/>
        <v>10419</v>
      </c>
      <c r="K462" s="4" t="str">
        <f t="shared" si="37"/>
        <v>Druckerei, grafischer Betrieb</v>
      </c>
      <c r="L462" s="4">
        <f t="shared" si="38"/>
        <v>5.83</v>
      </c>
      <c r="M462" s="104">
        <f t="shared" si="39"/>
        <v>804</v>
      </c>
      <c r="N462" s="4"/>
      <c r="O462" s="4" t="str">
        <f>VLOOKUP(B462,'BAT Grundtabelle'!B:V,21,0)</f>
        <v>Medien</v>
      </c>
    </row>
    <row r="463" spans="1:15" ht="12.75" customHeight="1" x14ac:dyDescent="0.35">
      <c r="A463" s="29" t="s">
        <v>2834</v>
      </c>
      <c r="B463" s="1" t="s">
        <v>395</v>
      </c>
      <c r="C463" s="85" t="s">
        <v>2</v>
      </c>
      <c r="D463" s="116" t="s">
        <v>4547</v>
      </c>
      <c r="E463" s="116" t="s">
        <v>4547</v>
      </c>
      <c r="F463" s="1"/>
      <c r="G463" s="29" t="s">
        <v>4</v>
      </c>
      <c r="H463" s="4">
        <f t="shared" si="35"/>
        <v>1</v>
      </c>
      <c r="I463" s="4" t="str">
        <f>VLOOKUP(B463,'BAT Grundtabelle'!B:T,19,0)</f>
        <v>ja</v>
      </c>
      <c r="J463" s="4" t="str">
        <f t="shared" si="36"/>
        <v/>
      </c>
      <c r="K463" s="4" t="str">
        <f t="shared" si="37"/>
        <v/>
      </c>
      <c r="L463" s="4" t="str">
        <f t="shared" si="38"/>
        <v/>
      </c>
      <c r="M463" s="104" t="str">
        <f t="shared" si="39"/>
        <v/>
      </c>
      <c r="N463" s="4"/>
      <c r="O463" s="4" t="str">
        <f>VLOOKUP(B463,'BAT Grundtabelle'!B:V,21,0)</f>
        <v>Handel</v>
      </c>
    </row>
    <row r="464" spans="1:15" ht="12.75" customHeight="1" x14ac:dyDescent="0.35">
      <c r="A464" s="29" t="s">
        <v>2835</v>
      </c>
      <c r="B464" s="1" t="s">
        <v>1738</v>
      </c>
      <c r="C464" s="85" t="s">
        <v>3</v>
      </c>
      <c r="D464" s="116">
        <v>5.83</v>
      </c>
      <c r="E464" s="116">
        <v>804</v>
      </c>
      <c r="F464" s="1"/>
      <c r="G464" s="29" t="s">
        <v>4</v>
      </c>
      <c r="H464" s="4">
        <f t="shared" si="35"/>
        <v>1</v>
      </c>
      <c r="I464" s="4" t="str">
        <f>VLOOKUP(B464,'BAT Grundtabelle'!B:T,19,0)</f>
        <v>ja</v>
      </c>
      <c r="J464" s="4" t="str">
        <f t="shared" si="36"/>
        <v>10421</v>
      </c>
      <c r="K464" s="4" t="str">
        <f t="shared" si="37"/>
        <v>Druckformenhersteller</v>
      </c>
      <c r="L464" s="4">
        <f t="shared" si="38"/>
        <v>5.83</v>
      </c>
      <c r="M464" s="104">
        <f t="shared" si="39"/>
        <v>804</v>
      </c>
      <c r="N464" s="4"/>
      <c r="O464" s="4" t="str">
        <f>VLOOKUP(B464,'BAT Grundtabelle'!B:V,21,0)</f>
        <v>Produktion</v>
      </c>
    </row>
    <row r="465" spans="1:15" ht="12.75" customHeight="1" x14ac:dyDescent="0.35">
      <c r="A465" s="29" t="s">
        <v>2836</v>
      </c>
      <c r="B465" s="1" t="s">
        <v>647</v>
      </c>
      <c r="C465" s="85" t="s">
        <v>2</v>
      </c>
      <c r="D465" s="116" t="s">
        <v>4547</v>
      </c>
      <c r="E465" s="116" t="s">
        <v>4547</v>
      </c>
      <c r="F465" s="1"/>
      <c r="G465" s="29" t="s">
        <v>4</v>
      </c>
      <c r="H465" s="4">
        <f t="shared" si="35"/>
        <v>1</v>
      </c>
      <c r="I465" s="4" t="str">
        <f>VLOOKUP(B465,'BAT Grundtabelle'!B:T,19,0)</f>
        <v>ja</v>
      </c>
      <c r="J465" s="4" t="str">
        <f t="shared" si="36"/>
        <v/>
      </c>
      <c r="K465" s="4" t="str">
        <f t="shared" si="37"/>
        <v/>
      </c>
      <c r="L465" s="4" t="str">
        <f t="shared" si="38"/>
        <v/>
      </c>
      <c r="M465" s="104" t="str">
        <f t="shared" si="39"/>
        <v/>
      </c>
      <c r="N465" s="4"/>
      <c r="O465" s="4" t="str">
        <f>VLOOKUP(B465,'BAT Grundtabelle'!B:V,21,0)</f>
        <v>Heilwesen</v>
      </c>
    </row>
    <row r="466" spans="1:15" ht="12.75" customHeight="1" x14ac:dyDescent="0.35">
      <c r="A466" s="29" t="s">
        <v>2837</v>
      </c>
      <c r="B466" s="1" t="s">
        <v>1751</v>
      </c>
      <c r="C466" s="85" t="s">
        <v>2</v>
      </c>
      <c r="D466" s="116" t="s">
        <v>4547</v>
      </c>
      <c r="E466" s="116" t="s">
        <v>4547</v>
      </c>
      <c r="F466" s="1"/>
      <c r="G466" s="29" t="s">
        <v>4</v>
      </c>
      <c r="H466" s="4">
        <f t="shared" si="35"/>
        <v>1</v>
      </c>
      <c r="I466" s="4" t="str">
        <f>VLOOKUP(B466,'BAT Grundtabelle'!B:T,19,0)</f>
        <v>ja</v>
      </c>
      <c r="J466" s="4" t="str">
        <f t="shared" si="36"/>
        <v/>
      </c>
      <c r="K466" s="4" t="str">
        <f t="shared" si="37"/>
        <v/>
      </c>
      <c r="L466" s="4" t="str">
        <f t="shared" si="38"/>
        <v/>
      </c>
      <c r="M466" s="104" t="str">
        <f t="shared" si="39"/>
        <v/>
      </c>
      <c r="N466" s="4"/>
      <c r="O466" s="4" t="str">
        <f>VLOOKUP(B466,'BAT Grundtabelle'!B:V,21,0)</f>
        <v>Chemie</v>
      </c>
    </row>
    <row r="467" spans="1:15" ht="12.75" customHeight="1" x14ac:dyDescent="0.35">
      <c r="A467" s="29" t="s">
        <v>2838</v>
      </c>
      <c r="B467" s="1" t="s">
        <v>1752</v>
      </c>
      <c r="C467" s="85" t="s">
        <v>2</v>
      </c>
      <c r="D467" s="116" t="s">
        <v>4547</v>
      </c>
      <c r="E467" s="116" t="s">
        <v>4547</v>
      </c>
      <c r="F467" s="1"/>
      <c r="G467" s="29" t="s">
        <v>4</v>
      </c>
      <c r="H467" s="4">
        <f t="shared" si="35"/>
        <v>1</v>
      </c>
      <c r="I467" s="4" t="str">
        <f>VLOOKUP(B467,'BAT Grundtabelle'!B:T,19,0)</f>
        <v>ja</v>
      </c>
      <c r="J467" s="4" t="str">
        <f t="shared" si="36"/>
        <v/>
      </c>
      <c r="K467" s="4" t="str">
        <f t="shared" si="37"/>
        <v/>
      </c>
      <c r="L467" s="4" t="str">
        <f t="shared" si="38"/>
        <v/>
      </c>
      <c r="M467" s="104" t="str">
        <f t="shared" si="39"/>
        <v/>
      </c>
      <c r="N467" s="4"/>
      <c r="O467" s="4" t="str">
        <f>VLOOKUP(B467,'BAT Grundtabelle'!B:V,21,0)</f>
        <v>Chemie</v>
      </c>
    </row>
    <row r="468" spans="1:15" ht="12.75" customHeight="1" x14ac:dyDescent="0.35">
      <c r="A468" s="29" t="s">
        <v>2839</v>
      </c>
      <c r="B468" s="1" t="s">
        <v>221</v>
      </c>
      <c r="C468" s="85" t="s">
        <v>2</v>
      </c>
      <c r="D468" s="116" t="s">
        <v>4547</v>
      </c>
      <c r="E468" s="116" t="s">
        <v>4547</v>
      </c>
      <c r="F468" s="1"/>
      <c r="G468" s="29" t="s">
        <v>4</v>
      </c>
      <c r="H468" s="4">
        <f t="shared" si="35"/>
        <v>1</v>
      </c>
      <c r="I468" s="4" t="str">
        <f>VLOOKUP(B468,'BAT Grundtabelle'!B:T,19,0)</f>
        <v>ja</v>
      </c>
      <c r="J468" s="4" t="str">
        <f t="shared" si="36"/>
        <v/>
      </c>
      <c r="K468" s="4" t="str">
        <f t="shared" si="37"/>
        <v/>
      </c>
      <c r="L468" s="4" t="str">
        <f t="shared" si="38"/>
        <v/>
      </c>
      <c r="M468" s="104" t="str">
        <f t="shared" si="39"/>
        <v/>
      </c>
      <c r="N468" s="4"/>
      <c r="O468" s="4" t="str">
        <f>VLOOKUP(B468,'BAT Grundtabelle'!B:V,21,0)</f>
        <v>Chemie</v>
      </c>
    </row>
    <row r="469" spans="1:15" ht="12.75" customHeight="1" x14ac:dyDescent="0.35">
      <c r="A469" s="29" t="s">
        <v>2840</v>
      </c>
      <c r="B469" s="1" t="s">
        <v>248</v>
      </c>
      <c r="C469" s="85" t="s">
        <v>3</v>
      </c>
      <c r="D469" s="116">
        <v>4.53</v>
      </c>
      <c r="E469" s="116">
        <v>695.97</v>
      </c>
      <c r="F469" s="1"/>
      <c r="G469" s="29" t="s">
        <v>4</v>
      </c>
      <c r="H469" s="4">
        <f t="shared" si="35"/>
        <v>1</v>
      </c>
      <c r="I469" s="4" t="str">
        <f>VLOOKUP(B469,'BAT Grundtabelle'!B:T,19,0)</f>
        <v>ja</v>
      </c>
      <c r="J469" s="4" t="str">
        <f t="shared" si="36"/>
        <v>10426</v>
      </c>
      <c r="K469" s="4" t="str">
        <f t="shared" si="37"/>
        <v>Edelmetallhandel</v>
      </c>
      <c r="L469" s="4">
        <f t="shared" si="38"/>
        <v>4.53</v>
      </c>
      <c r="M469" s="104">
        <f t="shared" si="39"/>
        <v>695.97</v>
      </c>
      <c r="N469" s="4"/>
      <c r="O469" s="4" t="str">
        <f>VLOOKUP(B469,'BAT Grundtabelle'!B:V,21,0)</f>
        <v>Handel</v>
      </c>
    </row>
    <row r="470" spans="1:15" ht="12.75" customHeight="1" x14ac:dyDescent="0.35">
      <c r="A470" s="29" t="s">
        <v>2841</v>
      </c>
      <c r="B470" s="1" t="s">
        <v>1109</v>
      </c>
      <c r="C470" s="85" t="s">
        <v>3</v>
      </c>
      <c r="D470" s="116">
        <v>4.53</v>
      </c>
      <c r="E470" s="116">
        <v>695.97</v>
      </c>
      <c r="F470" s="1"/>
      <c r="G470" s="29" t="s">
        <v>4</v>
      </c>
      <c r="H470" s="4">
        <f t="shared" si="35"/>
        <v>1</v>
      </c>
      <c r="I470" s="4" t="str">
        <f>VLOOKUP(B470,'BAT Grundtabelle'!B:T,19,0)</f>
        <v>ja</v>
      </c>
      <c r="J470" s="4" t="str">
        <f t="shared" si="36"/>
        <v>10427</v>
      </c>
      <c r="K470" s="4" t="str">
        <f t="shared" si="37"/>
        <v>Edelstahlhandel</v>
      </c>
      <c r="L470" s="4">
        <f t="shared" si="38"/>
        <v>4.53</v>
      </c>
      <c r="M470" s="104">
        <f t="shared" si="39"/>
        <v>695.97</v>
      </c>
      <c r="N470" s="4"/>
      <c r="O470" s="4" t="str">
        <f>VLOOKUP(B470,'BAT Grundtabelle'!B:V,21,0)</f>
        <v>Handel</v>
      </c>
    </row>
    <row r="471" spans="1:15" ht="12.75" customHeight="1" x14ac:dyDescent="0.35">
      <c r="A471" s="29" t="s">
        <v>2842</v>
      </c>
      <c r="B471" s="1" t="s">
        <v>249</v>
      </c>
      <c r="C471" s="85" t="s">
        <v>3</v>
      </c>
      <c r="D471" s="116">
        <v>4.53</v>
      </c>
      <c r="E471" s="116">
        <v>695.97</v>
      </c>
      <c r="F471" s="1"/>
      <c r="G471" s="29" t="s">
        <v>4</v>
      </c>
      <c r="H471" s="4">
        <f t="shared" si="35"/>
        <v>1</v>
      </c>
      <c r="I471" s="4" t="str">
        <f>VLOOKUP(B471,'BAT Grundtabelle'!B:T,19,0)</f>
        <v>ja</v>
      </c>
      <c r="J471" s="4" t="str">
        <f t="shared" si="36"/>
        <v>10428</v>
      </c>
      <c r="K471" s="4" t="str">
        <f t="shared" si="37"/>
        <v>Edelsteinhandel</v>
      </c>
      <c r="L471" s="4">
        <f t="shared" si="38"/>
        <v>4.53</v>
      </c>
      <c r="M471" s="104">
        <f t="shared" si="39"/>
        <v>695.97</v>
      </c>
      <c r="N471" s="4"/>
      <c r="O471" s="4" t="str">
        <f>VLOOKUP(B471,'BAT Grundtabelle'!B:V,21,0)</f>
        <v>Handel</v>
      </c>
    </row>
    <row r="472" spans="1:15" ht="12.75" customHeight="1" x14ac:dyDescent="0.35">
      <c r="A472" s="29" t="s">
        <v>2288</v>
      </c>
      <c r="B472" s="1" t="s">
        <v>2287</v>
      </c>
      <c r="C472" s="85" t="s">
        <v>2</v>
      </c>
      <c r="D472" s="116" t="s">
        <v>4547</v>
      </c>
      <c r="E472" s="116" t="s">
        <v>4547</v>
      </c>
      <c r="F472" s="1"/>
      <c r="G472" s="29" t="s">
        <v>4</v>
      </c>
      <c r="H472" s="4">
        <f t="shared" si="35"/>
        <v>1</v>
      </c>
      <c r="I472" s="4" t="str">
        <f>VLOOKUP(B472,'BAT Grundtabelle'!B:T,19,0)</f>
        <v>ja</v>
      </c>
      <c r="J472" s="4" t="str">
        <f t="shared" si="36"/>
        <v/>
      </c>
      <c r="K472" s="4" t="str">
        <f t="shared" si="37"/>
        <v/>
      </c>
      <c r="L472" s="4" t="str">
        <f t="shared" si="38"/>
        <v/>
      </c>
      <c r="M472" s="104" t="str">
        <f t="shared" si="39"/>
        <v/>
      </c>
      <c r="N472" s="4"/>
      <c r="O472" s="4" t="str">
        <f>VLOOKUP(B472,'BAT Grundtabelle'!B:V,21,0)</f>
        <v>Handwerk</v>
      </c>
    </row>
    <row r="473" spans="1:15" ht="12.75" customHeight="1" x14ac:dyDescent="0.35">
      <c r="A473" s="29" t="s">
        <v>2843</v>
      </c>
      <c r="B473" s="1" t="s">
        <v>528</v>
      </c>
      <c r="C473" s="85" t="s">
        <v>2</v>
      </c>
      <c r="D473" s="116" t="s">
        <v>4547</v>
      </c>
      <c r="E473" s="116" t="s">
        <v>4547</v>
      </c>
      <c r="F473" s="1"/>
      <c r="G473" s="29" t="s">
        <v>4</v>
      </c>
      <c r="H473" s="4">
        <f t="shared" si="35"/>
        <v>1</v>
      </c>
      <c r="I473" s="4" t="str">
        <f>VLOOKUP(B473,'BAT Grundtabelle'!B:T,19,0)</f>
        <v>ja</v>
      </c>
      <c r="J473" s="4" t="str">
        <f t="shared" si="36"/>
        <v/>
      </c>
      <c r="K473" s="4" t="str">
        <f t="shared" si="37"/>
        <v/>
      </c>
      <c r="L473" s="4" t="str">
        <f t="shared" si="38"/>
        <v/>
      </c>
      <c r="M473" s="104" t="str">
        <f t="shared" si="39"/>
        <v/>
      </c>
      <c r="N473" s="4"/>
      <c r="O473" s="4" t="str">
        <f>VLOOKUP(B473,'BAT Grundtabelle'!B:V,21,0)</f>
        <v>IT</v>
      </c>
    </row>
    <row r="474" spans="1:15" ht="12.75" customHeight="1" x14ac:dyDescent="0.35">
      <c r="A474" s="29" t="s">
        <v>2844</v>
      </c>
      <c r="B474" s="1" t="s">
        <v>273</v>
      </c>
      <c r="C474" s="85" t="s">
        <v>2</v>
      </c>
      <c r="D474" s="116" t="s">
        <v>4547</v>
      </c>
      <c r="E474" s="116" t="s">
        <v>4547</v>
      </c>
      <c r="F474" s="1"/>
      <c r="G474" s="29" t="s">
        <v>4</v>
      </c>
      <c r="H474" s="4">
        <f t="shared" si="35"/>
        <v>1</v>
      </c>
      <c r="I474" s="4" t="str">
        <f>VLOOKUP(B474,'BAT Grundtabelle'!B:T,19,0)</f>
        <v>ja</v>
      </c>
      <c r="J474" s="4" t="str">
        <f t="shared" si="36"/>
        <v/>
      </c>
      <c r="K474" s="4" t="str">
        <f t="shared" si="37"/>
        <v/>
      </c>
      <c r="L474" s="4" t="str">
        <f t="shared" si="38"/>
        <v/>
      </c>
      <c r="M474" s="104" t="str">
        <f t="shared" si="39"/>
        <v/>
      </c>
      <c r="N474" s="4"/>
      <c r="O474" s="4" t="str">
        <f>VLOOKUP(B474,'BAT Grundtabelle'!B:V,21,0)</f>
        <v>IT</v>
      </c>
    </row>
    <row r="475" spans="1:15" ht="12.75" customHeight="1" x14ac:dyDescent="0.35">
      <c r="A475" s="29" t="s">
        <v>2845</v>
      </c>
      <c r="B475" s="1" t="s">
        <v>274</v>
      </c>
      <c r="C475" s="85" t="s">
        <v>2</v>
      </c>
      <c r="D475" s="116" t="s">
        <v>4547</v>
      </c>
      <c r="E475" s="116" t="s">
        <v>4547</v>
      </c>
      <c r="F475" s="1"/>
      <c r="G475" s="29" t="s">
        <v>4</v>
      </c>
      <c r="H475" s="4">
        <f t="shared" si="35"/>
        <v>1</v>
      </c>
      <c r="I475" s="4" t="str">
        <f>VLOOKUP(B475,'BAT Grundtabelle'!B:T,19,0)</f>
        <v>ja</v>
      </c>
      <c r="J475" s="4" t="str">
        <f t="shared" si="36"/>
        <v/>
      </c>
      <c r="K475" s="4" t="str">
        <f t="shared" si="37"/>
        <v/>
      </c>
      <c r="L475" s="4" t="str">
        <f t="shared" si="38"/>
        <v/>
      </c>
      <c r="M475" s="104" t="str">
        <f t="shared" si="39"/>
        <v/>
      </c>
      <c r="N475" s="4"/>
      <c r="O475" s="4" t="str">
        <f>VLOOKUP(B475,'BAT Grundtabelle'!B:V,21,0)</f>
        <v>IT</v>
      </c>
    </row>
    <row r="476" spans="1:15" ht="12.75" customHeight="1" x14ac:dyDescent="0.35">
      <c r="A476" s="29" t="s">
        <v>2846</v>
      </c>
      <c r="B476" s="1" t="s">
        <v>1211</v>
      </c>
      <c r="C476" s="85" t="s">
        <v>2</v>
      </c>
      <c r="D476" s="116" t="s">
        <v>4547</v>
      </c>
      <c r="E476" s="116" t="s">
        <v>4547</v>
      </c>
      <c r="F476" s="1"/>
      <c r="G476" s="29" t="s">
        <v>4</v>
      </c>
      <c r="H476" s="4">
        <f t="shared" si="35"/>
        <v>1</v>
      </c>
      <c r="I476" s="4" t="str">
        <f>VLOOKUP(B476,'BAT Grundtabelle'!B:T,19,0)</f>
        <v>ja</v>
      </c>
      <c r="J476" s="4" t="str">
        <f t="shared" si="36"/>
        <v/>
      </c>
      <c r="K476" s="4" t="str">
        <f t="shared" si="37"/>
        <v/>
      </c>
      <c r="L476" s="4" t="str">
        <f t="shared" si="38"/>
        <v/>
      </c>
      <c r="M476" s="104" t="str">
        <f t="shared" si="39"/>
        <v/>
      </c>
      <c r="N476" s="4"/>
      <c r="O476" s="4" t="str">
        <f>VLOOKUP(B476,'BAT Grundtabelle'!B:V,21,0)</f>
        <v>Dienstleistung</v>
      </c>
    </row>
    <row r="477" spans="1:15" ht="12.75" customHeight="1" x14ac:dyDescent="0.35">
      <c r="A477" s="29" t="s">
        <v>2847</v>
      </c>
      <c r="B477" s="1" t="s">
        <v>873</v>
      </c>
      <c r="C477" s="85" t="s">
        <v>2</v>
      </c>
      <c r="D477" s="116" t="s">
        <v>4547</v>
      </c>
      <c r="E477" s="116" t="s">
        <v>4547</v>
      </c>
      <c r="F477" s="1"/>
      <c r="G477" s="29" t="s">
        <v>4</v>
      </c>
      <c r="H477" s="4">
        <f t="shared" si="35"/>
        <v>1</v>
      </c>
      <c r="I477" s="4" t="str">
        <f>VLOOKUP(B477,'BAT Grundtabelle'!B:T,19,0)</f>
        <v>ja</v>
      </c>
      <c r="J477" s="4" t="str">
        <f t="shared" si="36"/>
        <v/>
      </c>
      <c r="K477" s="4" t="str">
        <f t="shared" si="37"/>
        <v/>
      </c>
      <c r="L477" s="4" t="str">
        <f t="shared" si="38"/>
        <v/>
      </c>
      <c r="M477" s="104" t="str">
        <f t="shared" si="39"/>
        <v/>
      </c>
      <c r="N477" s="4"/>
      <c r="O477" s="4" t="str">
        <f>VLOOKUP(B477,'BAT Grundtabelle'!B:V,21,0)</f>
        <v>IT</v>
      </c>
    </row>
    <row r="478" spans="1:15" ht="12.75" customHeight="1" x14ac:dyDescent="0.35">
      <c r="A478" s="29" t="s">
        <v>2848</v>
      </c>
      <c r="B478" s="1" t="s">
        <v>323</v>
      </c>
      <c r="C478" s="85" t="s">
        <v>2</v>
      </c>
      <c r="D478" s="116" t="s">
        <v>4547</v>
      </c>
      <c r="E478" s="116" t="s">
        <v>4547</v>
      </c>
      <c r="F478" s="1"/>
      <c r="G478" s="29" t="s">
        <v>4</v>
      </c>
      <c r="H478" s="4">
        <f t="shared" si="35"/>
        <v>1</v>
      </c>
      <c r="I478" s="4" t="str">
        <f>VLOOKUP(B478,'BAT Grundtabelle'!B:T,19,0)</f>
        <v>ja</v>
      </c>
      <c r="J478" s="4" t="str">
        <f t="shared" si="36"/>
        <v/>
      </c>
      <c r="K478" s="4" t="str">
        <f t="shared" si="37"/>
        <v/>
      </c>
      <c r="L478" s="4" t="str">
        <f t="shared" si="38"/>
        <v/>
      </c>
      <c r="M478" s="104" t="str">
        <f t="shared" si="39"/>
        <v/>
      </c>
      <c r="N478" s="4"/>
      <c r="O478" s="4" t="str">
        <f>VLOOKUP(B478,'BAT Grundtabelle'!B:V,21,0)</f>
        <v>Dienstleistung</v>
      </c>
    </row>
    <row r="479" spans="1:15" ht="12.75" customHeight="1" x14ac:dyDescent="0.35">
      <c r="A479" s="29" t="s">
        <v>2849</v>
      </c>
      <c r="B479" s="1" t="s">
        <v>1355</v>
      </c>
      <c r="C479" s="85" t="s">
        <v>2</v>
      </c>
      <c r="D479" s="116" t="s">
        <v>4547</v>
      </c>
      <c r="E479" s="116" t="s">
        <v>4547</v>
      </c>
      <c r="F479" s="1"/>
      <c r="G479" s="29" t="s">
        <v>4</v>
      </c>
      <c r="H479" s="4">
        <f t="shared" si="35"/>
        <v>1</v>
      </c>
      <c r="I479" s="4" t="str">
        <f>VLOOKUP(B479,'BAT Grundtabelle'!B:T,19,0)</f>
        <v>ja</v>
      </c>
      <c r="J479" s="4" t="str">
        <f t="shared" si="36"/>
        <v/>
      </c>
      <c r="K479" s="4" t="str">
        <f t="shared" si="37"/>
        <v/>
      </c>
      <c r="L479" s="4" t="str">
        <f t="shared" si="38"/>
        <v/>
      </c>
      <c r="M479" s="104" t="str">
        <f t="shared" si="39"/>
        <v/>
      </c>
      <c r="N479" s="4"/>
      <c r="O479" s="4" t="str">
        <f>VLOOKUP(B479,'BAT Grundtabelle'!B:V,21,0)</f>
        <v>Handel</v>
      </c>
    </row>
    <row r="480" spans="1:15" ht="12.75" customHeight="1" x14ac:dyDescent="0.35">
      <c r="A480" s="29" t="s">
        <v>2850</v>
      </c>
      <c r="B480" s="1" t="s">
        <v>1729</v>
      </c>
      <c r="C480" s="85" t="s">
        <v>2</v>
      </c>
      <c r="D480" s="116" t="s">
        <v>4547</v>
      </c>
      <c r="E480" s="116" t="s">
        <v>4547</v>
      </c>
      <c r="F480" s="1"/>
      <c r="G480" s="29" t="s">
        <v>4</v>
      </c>
      <c r="H480" s="4">
        <f t="shared" si="35"/>
        <v>1</v>
      </c>
      <c r="I480" s="4" t="str">
        <f>VLOOKUP(B480,'BAT Grundtabelle'!B:T,19,0)</f>
        <v>ja</v>
      </c>
      <c r="J480" s="4" t="str">
        <f t="shared" si="36"/>
        <v/>
      </c>
      <c r="K480" s="4" t="str">
        <f t="shared" si="37"/>
        <v/>
      </c>
      <c r="L480" s="4" t="str">
        <f t="shared" si="38"/>
        <v/>
      </c>
      <c r="M480" s="104" t="str">
        <f t="shared" si="39"/>
        <v/>
      </c>
      <c r="N480" s="4"/>
      <c r="O480" s="4" t="str">
        <f>VLOOKUP(B480,'BAT Grundtabelle'!B:V,21,0)</f>
        <v>Handel</v>
      </c>
    </row>
    <row r="481" spans="1:15" ht="12.75" customHeight="1" x14ac:dyDescent="0.35">
      <c r="A481" s="29" t="s">
        <v>2851</v>
      </c>
      <c r="B481" s="1" t="s">
        <v>1934</v>
      </c>
      <c r="C481" s="85" t="s">
        <v>2</v>
      </c>
      <c r="D481" s="116" t="s">
        <v>4547</v>
      </c>
      <c r="E481" s="116" t="s">
        <v>4547</v>
      </c>
      <c r="F481" s="1"/>
      <c r="G481" s="29" t="s">
        <v>4</v>
      </c>
      <c r="H481" s="4">
        <f t="shared" si="35"/>
        <v>1</v>
      </c>
      <c r="I481" s="4" t="str">
        <f>VLOOKUP(B481,'BAT Grundtabelle'!B:T,19,0)</f>
        <v>ja</v>
      </c>
      <c r="J481" s="4" t="str">
        <f t="shared" si="36"/>
        <v/>
      </c>
      <c r="K481" s="4" t="str">
        <f t="shared" si="37"/>
        <v/>
      </c>
      <c r="L481" s="4" t="str">
        <f t="shared" si="38"/>
        <v/>
      </c>
      <c r="M481" s="104" t="str">
        <f t="shared" si="39"/>
        <v/>
      </c>
      <c r="N481" s="4"/>
      <c r="O481" s="4" t="str">
        <f>VLOOKUP(B481,'BAT Grundtabelle'!B:V,21,0)</f>
        <v>Dienstleistung</v>
      </c>
    </row>
    <row r="482" spans="1:15" ht="12.75" customHeight="1" x14ac:dyDescent="0.35">
      <c r="A482" s="29" t="s">
        <v>2852</v>
      </c>
      <c r="B482" s="1" t="s">
        <v>1730</v>
      </c>
      <c r="C482" s="85" t="s">
        <v>2</v>
      </c>
      <c r="D482" s="116" t="s">
        <v>4547</v>
      </c>
      <c r="E482" s="116" t="s">
        <v>4547</v>
      </c>
      <c r="F482" s="1"/>
      <c r="G482" s="29" t="s">
        <v>4</v>
      </c>
      <c r="H482" s="4">
        <f t="shared" si="35"/>
        <v>1</v>
      </c>
      <c r="I482" s="4" t="str">
        <f>VLOOKUP(B482,'BAT Grundtabelle'!B:T,19,0)</f>
        <v>ja</v>
      </c>
      <c r="J482" s="4" t="str">
        <f t="shared" si="36"/>
        <v/>
      </c>
      <c r="K482" s="4" t="str">
        <f t="shared" si="37"/>
        <v/>
      </c>
      <c r="L482" s="4" t="str">
        <f t="shared" si="38"/>
        <v/>
      </c>
      <c r="M482" s="104" t="str">
        <f t="shared" si="39"/>
        <v/>
      </c>
      <c r="N482" s="4"/>
      <c r="O482" s="4" t="str">
        <f>VLOOKUP(B482,'BAT Grundtabelle'!B:V,21,0)</f>
        <v>Handel</v>
      </c>
    </row>
    <row r="483" spans="1:15" ht="12.75" customHeight="1" x14ac:dyDescent="0.35">
      <c r="A483" s="29" t="s">
        <v>2853</v>
      </c>
      <c r="B483" s="1" t="s">
        <v>1935</v>
      </c>
      <c r="C483" s="85" t="s">
        <v>2</v>
      </c>
      <c r="D483" s="116" t="s">
        <v>4547</v>
      </c>
      <c r="E483" s="116" t="s">
        <v>4547</v>
      </c>
      <c r="F483" s="1" t="s">
        <v>2412</v>
      </c>
      <c r="G483" s="29">
        <v>1195</v>
      </c>
      <c r="H483" s="4">
        <f t="shared" si="35"/>
        <v>1</v>
      </c>
      <c r="I483" s="4" t="str">
        <f>VLOOKUP(B483,'BAT Grundtabelle'!B:T,19,0)</f>
        <v>ja</v>
      </c>
      <c r="J483" s="4" t="str">
        <f t="shared" si="36"/>
        <v/>
      </c>
      <c r="K483" s="4" t="str">
        <f t="shared" si="37"/>
        <v/>
      </c>
      <c r="L483" s="4" t="str">
        <f t="shared" si="38"/>
        <v/>
      </c>
      <c r="M483" s="104" t="str">
        <f t="shared" si="39"/>
        <v/>
      </c>
      <c r="N483" s="4"/>
      <c r="O483" s="4" t="str">
        <f>VLOOKUP(B483,'BAT Grundtabelle'!B:V,21,0)</f>
        <v>Verein</v>
      </c>
    </row>
    <row r="484" spans="1:15" ht="12.75" customHeight="1" x14ac:dyDescent="0.35">
      <c r="A484" s="29" t="s">
        <v>2854</v>
      </c>
      <c r="B484" s="1" t="s">
        <v>1517</v>
      </c>
      <c r="C484" s="85" t="s">
        <v>3</v>
      </c>
      <c r="D484" s="116">
        <v>3.93</v>
      </c>
      <c r="E484" s="116">
        <v>1140</v>
      </c>
      <c r="F484" s="1"/>
      <c r="G484" s="29" t="s">
        <v>4</v>
      </c>
      <c r="H484" s="4">
        <f t="shared" si="35"/>
        <v>1</v>
      </c>
      <c r="I484" s="4" t="str">
        <f>VLOOKUP(B484,'BAT Grundtabelle'!B:T,19,0)</f>
        <v>ja</v>
      </c>
      <c r="J484" s="4" t="str">
        <f t="shared" si="36"/>
        <v>10440</v>
      </c>
      <c r="K484" s="4" t="str">
        <f t="shared" si="37"/>
        <v>Einrichtungshaus</v>
      </c>
      <c r="L484" s="4">
        <f t="shared" si="38"/>
        <v>3.93</v>
      </c>
      <c r="M484" s="104">
        <f t="shared" si="39"/>
        <v>1140</v>
      </c>
      <c r="N484" s="4"/>
      <c r="O484" s="4" t="str">
        <f>VLOOKUP(B484,'BAT Grundtabelle'!B:V,21,0)</f>
        <v>Handel</v>
      </c>
    </row>
    <row r="485" spans="1:15" ht="12.75" customHeight="1" x14ac:dyDescent="0.35">
      <c r="A485" s="29" t="s">
        <v>2855</v>
      </c>
      <c r="B485" s="1" t="s">
        <v>1936</v>
      </c>
      <c r="C485" s="85" t="s">
        <v>2</v>
      </c>
      <c r="D485" s="116" t="s">
        <v>4547</v>
      </c>
      <c r="E485" s="116" t="s">
        <v>4547</v>
      </c>
      <c r="F485" s="1"/>
      <c r="G485" s="29" t="s">
        <v>4</v>
      </c>
      <c r="H485" s="4">
        <f t="shared" si="35"/>
        <v>1</v>
      </c>
      <c r="I485" s="4" t="str">
        <f>VLOOKUP(B485,'BAT Grundtabelle'!B:T,19,0)</f>
        <v>ja</v>
      </c>
      <c r="J485" s="4" t="str">
        <f t="shared" si="36"/>
        <v/>
      </c>
      <c r="K485" s="4" t="str">
        <f t="shared" si="37"/>
        <v/>
      </c>
      <c r="L485" s="4" t="str">
        <f t="shared" si="38"/>
        <v/>
      </c>
      <c r="M485" s="104" t="str">
        <f t="shared" si="39"/>
        <v/>
      </c>
      <c r="N485" s="4"/>
      <c r="O485" s="4" t="str">
        <f>VLOOKUP(B485,'BAT Grundtabelle'!B:V,21,0)</f>
        <v>Transport</v>
      </c>
    </row>
    <row r="486" spans="1:15" ht="12.75" customHeight="1" x14ac:dyDescent="0.35">
      <c r="A486" s="29" t="s">
        <v>2856</v>
      </c>
      <c r="B486" s="1" t="s">
        <v>1937</v>
      </c>
      <c r="C486" s="85" t="s">
        <v>2</v>
      </c>
      <c r="D486" s="116" t="s">
        <v>4547</v>
      </c>
      <c r="E486" s="116" t="s">
        <v>4547</v>
      </c>
      <c r="F486" s="1"/>
      <c r="G486" s="29" t="s">
        <v>4</v>
      </c>
      <c r="H486" s="4">
        <f t="shared" si="35"/>
        <v>1</v>
      </c>
      <c r="I486" s="4" t="str">
        <f>VLOOKUP(B486,'BAT Grundtabelle'!B:T,19,0)</f>
        <v>ja</v>
      </c>
      <c r="J486" s="4" t="str">
        <f t="shared" si="36"/>
        <v/>
      </c>
      <c r="K486" s="4" t="str">
        <f t="shared" si="37"/>
        <v/>
      </c>
      <c r="L486" s="4" t="str">
        <f t="shared" si="38"/>
        <v/>
      </c>
      <c r="M486" s="104" t="str">
        <f t="shared" si="39"/>
        <v/>
      </c>
      <c r="N486" s="4"/>
      <c r="O486" s="4" t="str">
        <f>VLOOKUP(B486,'BAT Grundtabelle'!B:V,21,0)</f>
        <v>Handel</v>
      </c>
    </row>
    <row r="487" spans="1:15" ht="12.75" customHeight="1" x14ac:dyDescent="0.35">
      <c r="A487" s="29" t="s">
        <v>2857</v>
      </c>
      <c r="B487" s="1" t="s">
        <v>404</v>
      </c>
      <c r="C487" s="85" t="s">
        <v>3</v>
      </c>
      <c r="D487" s="116">
        <v>2.58</v>
      </c>
      <c r="E487" s="116">
        <v>204</v>
      </c>
      <c r="F487" s="1"/>
      <c r="G487" s="29" t="s">
        <v>4</v>
      </c>
      <c r="H487" s="4">
        <f t="shared" si="35"/>
        <v>1</v>
      </c>
      <c r="I487" s="4" t="str">
        <f>VLOOKUP(B487,'BAT Grundtabelle'!B:T,19,0)</f>
        <v>ja</v>
      </c>
      <c r="J487" s="4" t="str">
        <f t="shared" si="36"/>
        <v>10443</v>
      </c>
      <c r="K487" s="4" t="str">
        <f t="shared" si="37"/>
        <v>Eiscafé, Eisdiele</v>
      </c>
      <c r="L487" s="4">
        <f t="shared" si="38"/>
        <v>2.58</v>
      </c>
      <c r="M487" s="104">
        <f t="shared" si="39"/>
        <v>204</v>
      </c>
      <c r="N487" s="4"/>
      <c r="O487" s="4" t="str">
        <f>VLOOKUP(B487,'BAT Grundtabelle'!B:V,21,0)</f>
        <v>Hotel- und Gaststättengewerbe</v>
      </c>
    </row>
    <row r="488" spans="1:15" ht="12.75" customHeight="1" x14ac:dyDescent="0.35">
      <c r="A488" s="29" t="s">
        <v>2858</v>
      </c>
      <c r="B488" s="1" t="s">
        <v>1119</v>
      </c>
      <c r="C488" s="85" t="s">
        <v>2</v>
      </c>
      <c r="D488" s="116" t="s">
        <v>4547</v>
      </c>
      <c r="E488" s="116" t="s">
        <v>4547</v>
      </c>
      <c r="F488" s="1"/>
      <c r="G488" s="29">
        <v>300</v>
      </c>
      <c r="H488" s="4">
        <f t="shared" si="35"/>
        <v>1</v>
      </c>
      <c r="I488" s="4" t="str">
        <f>VLOOKUP(B488,'BAT Grundtabelle'!B:T,19,0)</f>
        <v>ja</v>
      </c>
      <c r="J488" s="4" t="str">
        <f t="shared" si="36"/>
        <v/>
      </c>
      <c r="K488" s="4" t="str">
        <f t="shared" si="37"/>
        <v/>
      </c>
      <c r="L488" s="4" t="str">
        <f t="shared" si="38"/>
        <v/>
      </c>
      <c r="M488" s="104" t="str">
        <f t="shared" si="39"/>
        <v/>
      </c>
      <c r="N488" s="4"/>
      <c r="O488" s="4" t="str">
        <f>VLOOKUP(B488,'BAT Grundtabelle'!B:V,21,0)</f>
        <v>Transport</v>
      </c>
    </row>
    <row r="489" spans="1:15" ht="12.75" customHeight="1" x14ac:dyDescent="0.35">
      <c r="A489" s="29" t="s">
        <v>2859</v>
      </c>
      <c r="B489" s="1" t="s">
        <v>1120</v>
      </c>
      <c r="C489" s="85" t="s">
        <v>2</v>
      </c>
      <c r="D489" s="116" t="s">
        <v>4547</v>
      </c>
      <c r="E489" s="116" t="s">
        <v>4547</v>
      </c>
      <c r="F489" s="1"/>
      <c r="G489" s="29" t="s">
        <v>4</v>
      </c>
      <c r="H489" s="4">
        <f t="shared" si="35"/>
        <v>1</v>
      </c>
      <c r="I489" s="4" t="str">
        <f>VLOOKUP(B489,'BAT Grundtabelle'!B:T,19,0)</f>
        <v>ja</v>
      </c>
      <c r="J489" s="4" t="str">
        <f t="shared" si="36"/>
        <v/>
      </c>
      <c r="K489" s="4" t="str">
        <f t="shared" si="37"/>
        <v/>
      </c>
      <c r="L489" s="4" t="str">
        <f t="shared" si="38"/>
        <v/>
      </c>
      <c r="M489" s="104" t="str">
        <f t="shared" si="39"/>
        <v/>
      </c>
      <c r="N489" s="4"/>
      <c r="O489" s="4" t="str">
        <f>VLOOKUP(B489,'BAT Grundtabelle'!B:V,21,0)</f>
        <v>Transport</v>
      </c>
    </row>
    <row r="490" spans="1:15" ht="12.75" customHeight="1" x14ac:dyDescent="0.35">
      <c r="A490" s="29" t="s">
        <v>2860</v>
      </c>
      <c r="B490" s="1" t="s">
        <v>1121</v>
      </c>
      <c r="C490" s="85" t="s">
        <v>2</v>
      </c>
      <c r="D490" s="116" t="s">
        <v>4547</v>
      </c>
      <c r="E490" s="116" t="s">
        <v>4547</v>
      </c>
      <c r="F490" s="1"/>
      <c r="G490" s="29">
        <v>300</v>
      </c>
      <c r="H490" s="4">
        <f t="shared" si="35"/>
        <v>1</v>
      </c>
      <c r="I490" s="4" t="str">
        <f>VLOOKUP(B490,'BAT Grundtabelle'!B:T,19,0)</f>
        <v>ja</v>
      </c>
      <c r="J490" s="4" t="str">
        <f t="shared" si="36"/>
        <v/>
      </c>
      <c r="K490" s="4" t="str">
        <f t="shared" si="37"/>
        <v/>
      </c>
      <c r="L490" s="4" t="str">
        <f t="shared" si="38"/>
        <v/>
      </c>
      <c r="M490" s="104" t="str">
        <f t="shared" si="39"/>
        <v/>
      </c>
      <c r="N490" s="4"/>
      <c r="O490" s="4" t="str">
        <f>VLOOKUP(B490,'BAT Grundtabelle'!B:V,21,0)</f>
        <v>Transport</v>
      </c>
    </row>
    <row r="491" spans="1:15" ht="12.75" customHeight="1" x14ac:dyDescent="0.35">
      <c r="A491" s="29" t="s">
        <v>2861</v>
      </c>
      <c r="B491" s="1" t="s">
        <v>737</v>
      </c>
      <c r="C491" s="85" t="s">
        <v>2</v>
      </c>
      <c r="D491" s="116" t="s">
        <v>4547</v>
      </c>
      <c r="E491" s="116" t="s">
        <v>4547</v>
      </c>
      <c r="F491" s="1"/>
      <c r="G491" s="29" t="s">
        <v>4</v>
      </c>
      <c r="H491" s="4">
        <f t="shared" si="35"/>
        <v>1</v>
      </c>
      <c r="I491" s="4" t="str">
        <f>VLOOKUP(B491,'BAT Grundtabelle'!B:T,19,0)</f>
        <v>ja</v>
      </c>
      <c r="J491" s="4" t="str">
        <f t="shared" si="36"/>
        <v/>
      </c>
      <c r="K491" s="4" t="str">
        <f t="shared" si="37"/>
        <v/>
      </c>
      <c r="L491" s="4" t="str">
        <f t="shared" si="38"/>
        <v/>
      </c>
      <c r="M491" s="104" t="str">
        <f t="shared" si="39"/>
        <v/>
      </c>
      <c r="N491" s="4"/>
      <c r="O491" s="4" t="str">
        <f>VLOOKUP(B491,'BAT Grundtabelle'!B:V,21,0)</f>
        <v>Metallurgie</v>
      </c>
    </row>
    <row r="492" spans="1:15" ht="12.75" customHeight="1" x14ac:dyDescent="0.35">
      <c r="A492" s="29" t="s">
        <v>2862</v>
      </c>
      <c r="B492" s="1" t="s">
        <v>1938</v>
      </c>
      <c r="C492" s="85" t="s">
        <v>2</v>
      </c>
      <c r="D492" s="116" t="s">
        <v>4547</v>
      </c>
      <c r="E492" s="116" t="s">
        <v>4547</v>
      </c>
      <c r="F492" s="1"/>
      <c r="G492" s="29" t="s">
        <v>4</v>
      </c>
      <c r="H492" s="4">
        <f t="shared" si="35"/>
        <v>1</v>
      </c>
      <c r="I492" s="4" t="str">
        <f>VLOOKUP(B492,'BAT Grundtabelle'!B:T,19,0)</f>
        <v>ja</v>
      </c>
      <c r="J492" s="4" t="str">
        <f t="shared" si="36"/>
        <v/>
      </c>
      <c r="K492" s="4" t="str">
        <f t="shared" si="37"/>
        <v/>
      </c>
      <c r="L492" s="4" t="str">
        <f t="shared" si="38"/>
        <v/>
      </c>
      <c r="M492" s="104" t="str">
        <f t="shared" si="39"/>
        <v/>
      </c>
      <c r="N492" s="4"/>
      <c r="O492" s="4" t="str">
        <f>VLOOKUP(B492,'BAT Grundtabelle'!B:V,21,0)</f>
        <v>Metallurgie</v>
      </c>
    </row>
    <row r="493" spans="1:15" ht="12.75" customHeight="1" x14ac:dyDescent="0.35">
      <c r="A493" s="29" t="s">
        <v>2863</v>
      </c>
      <c r="B493" s="1" t="s">
        <v>1108</v>
      </c>
      <c r="C493" s="85" t="s">
        <v>2</v>
      </c>
      <c r="D493" s="116" t="s">
        <v>4547</v>
      </c>
      <c r="E493" s="116" t="s">
        <v>4547</v>
      </c>
      <c r="F493" s="1"/>
      <c r="G493" s="29" t="s">
        <v>4</v>
      </c>
      <c r="H493" s="4">
        <f t="shared" si="35"/>
        <v>1</v>
      </c>
      <c r="I493" s="4" t="str">
        <f>VLOOKUP(B493,'BAT Grundtabelle'!B:T,19,0)</f>
        <v>ja</v>
      </c>
      <c r="J493" s="4" t="str">
        <f t="shared" si="36"/>
        <v/>
      </c>
      <c r="K493" s="4" t="str">
        <f t="shared" si="37"/>
        <v/>
      </c>
      <c r="L493" s="4" t="str">
        <f t="shared" si="38"/>
        <v/>
      </c>
      <c r="M493" s="104" t="str">
        <f t="shared" si="39"/>
        <v/>
      </c>
      <c r="N493" s="4"/>
      <c r="O493" s="4" t="str">
        <f>VLOOKUP(B493,'BAT Grundtabelle'!B:V,21,0)</f>
        <v>Metallurgie</v>
      </c>
    </row>
    <row r="494" spans="1:15" ht="12.75" customHeight="1" x14ac:dyDescent="0.35">
      <c r="A494" s="29" t="s">
        <v>2864</v>
      </c>
      <c r="B494" s="1" t="s">
        <v>1110</v>
      </c>
      <c r="C494" s="85" t="s">
        <v>2</v>
      </c>
      <c r="D494" s="116" t="s">
        <v>4547</v>
      </c>
      <c r="E494" s="116" t="s">
        <v>4547</v>
      </c>
      <c r="F494" s="1"/>
      <c r="G494" s="29" t="s">
        <v>4</v>
      </c>
      <c r="H494" s="4">
        <f t="shared" si="35"/>
        <v>1</v>
      </c>
      <c r="I494" s="4" t="str">
        <f>VLOOKUP(B494,'BAT Grundtabelle'!B:T,19,0)</f>
        <v>ja</v>
      </c>
      <c r="J494" s="4" t="str">
        <f t="shared" si="36"/>
        <v/>
      </c>
      <c r="K494" s="4" t="str">
        <f t="shared" si="37"/>
        <v/>
      </c>
      <c r="L494" s="4" t="str">
        <f t="shared" si="38"/>
        <v/>
      </c>
      <c r="M494" s="104" t="str">
        <f t="shared" si="39"/>
        <v/>
      </c>
      <c r="N494" s="4"/>
      <c r="O494" s="4" t="str">
        <f>VLOOKUP(B494,'BAT Grundtabelle'!B:V,21,0)</f>
        <v>Handel</v>
      </c>
    </row>
    <row r="495" spans="1:15" ht="12.75" customHeight="1" x14ac:dyDescent="0.35">
      <c r="A495" s="29" t="s">
        <v>2865</v>
      </c>
      <c r="B495" s="1" t="s">
        <v>1116</v>
      </c>
      <c r="C495" s="85" t="s">
        <v>2</v>
      </c>
      <c r="D495" s="116" t="s">
        <v>4547</v>
      </c>
      <c r="E495" s="116" t="s">
        <v>4547</v>
      </c>
      <c r="F495" s="1"/>
      <c r="G495" s="29" t="s">
        <v>4</v>
      </c>
      <c r="H495" s="4">
        <f t="shared" si="35"/>
        <v>1</v>
      </c>
      <c r="I495" s="4" t="str">
        <f>VLOOKUP(B495,'BAT Grundtabelle'!B:T,19,0)</f>
        <v>ja</v>
      </c>
      <c r="J495" s="4" t="str">
        <f t="shared" si="36"/>
        <v/>
      </c>
      <c r="K495" s="4" t="str">
        <f t="shared" si="37"/>
        <v/>
      </c>
      <c r="L495" s="4" t="str">
        <f t="shared" si="38"/>
        <v/>
      </c>
      <c r="M495" s="104" t="str">
        <f t="shared" si="39"/>
        <v/>
      </c>
      <c r="N495" s="4"/>
      <c r="O495" s="4" t="str">
        <f>VLOOKUP(B495,'BAT Grundtabelle'!B:V,21,0)</f>
        <v>Sport</v>
      </c>
    </row>
    <row r="496" spans="1:15" ht="12.75" customHeight="1" x14ac:dyDescent="0.35">
      <c r="A496" s="29" t="s">
        <v>2866</v>
      </c>
      <c r="B496" s="1" t="s">
        <v>1117</v>
      </c>
      <c r="C496" s="85" t="s">
        <v>2</v>
      </c>
      <c r="D496" s="116" t="s">
        <v>4547</v>
      </c>
      <c r="E496" s="116" t="s">
        <v>4547</v>
      </c>
      <c r="F496" s="1"/>
      <c r="G496" s="29" t="s">
        <v>4</v>
      </c>
      <c r="H496" s="4">
        <f t="shared" si="35"/>
        <v>1</v>
      </c>
      <c r="I496" s="4" t="str">
        <f>VLOOKUP(B496,'BAT Grundtabelle'!B:T,19,0)</f>
        <v>ja</v>
      </c>
      <c r="J496" s="4" t="str">
        <f t="shared" si="36"/>
        <v/>
      </c>
      <c r="K496" s="4" t="str">
        <f t="shared" si="37"/>
        <v/>
      </c>
      <c r="L496" s="4" t="str">
        <f t="shared" si="38"/>
        <v/>
      </c>
      <c r="M496" s="104" t="str">
        <f t="shared" si="39"/>
        <v/>
      </c>
      <c r="N496" s="4"/>
      <c r="O496" s="4" t="str">
        <f>VLOOKUP(B496,'BAT Grundtabelle'!B:V,21,0)</f>
        <v>Sport</v>
      </c>
    </row>
    <row r="497" spans="1:15" ht="12.75" customHeight="1" x14ac:dyDescent="0.35">
      <c r="A497" s="29" t="s">
        <v>2867</v>
      </c>
      <c r="B497" s="1" t="s">
        <v>1802</v>
      </c>
      <c r="C497" s="85" t="s">
        <v>2</v>
      </c>
      <c r="D497" s="116" t="s">
        <v>4547</v>
      </c>
      <c r="E497" s="116" t="s">
        <v>4547</v>
      </c>
      <c r="F497" s="1" t="s">
        <v>2411</v>
      </c>
      <c r="G497" s="29" t="s">
        <v>59</v>
      </c>
      <c r="H497" s="4">
        <f t="shared" si="35"/>
        <v>1</v>
      </c>
      <c r="I497" s="4" t="str">
        <f>VLOOKUP(B497,'BAT Grundtabelle'!B:T,19,0)</f>
        <v>ja</v>
      </c>
      <c r="J497" s="4" t="str">
        <f t="shared" si="36"/>
        <v/>
      </c>
      <c r="K497" s="4" t="str">
        <f t="shared" si="37"/>
        <v/>
      </c>
      <c r="L497" s="4" t="str">
        <f t="shared" si="38"/>
        <v/>
      </c>
      <c r="M497" s="104" t="str">
        <f t="shared" si="39"/>
        <v/>
      </c>
      <c r="N497" s="4"/>
      <c r="O497" s="4" t="str">
        <f>VLOOKUP(B497,'BAT Grundtabelle'!B:V,21,0)</f>
        <v>Verein</v>
      </c>
    </row>
    <row r="498" spans="1:15" ht="12.75" customHeight="1" x14ac:dyDescent="0.35">
      <c r="A498" s="29" t="s">
        <v>2868</v>
      </c>
      <c r="B498" s="1" t="s">
        <v>671</v>
      </c>
      <c r="C498" s="85" t="s">
        <v>2</v>
      </c>
      <c r="D498" s="116" t="s">
        <v>4547</v>
      </c>
      <c r="E498" s="116" t="s">
        <v>4547</v>
      </c>
      <c r="F498" s="1"/>
      <c r="G498" s="29" t="s">
        <v>4</v>
      </c>
      <c r="H498" s="4">
        <f t="shared" si="35"/>
        <v>1</v>
      </c>
      <c r="I498" s="4" t="str">
        <f>VLOOKUP(B498,'BAT Grundtabelle'!B:T,19,0)</f>
        <v>ja</v>
      </c>
      <c r="J498" s="4" t="str">
        <f t="shared" si="36"/>
        <v/>
      </c>
      <c r="K498" s="4" t="str">
        <f t="shared" si="37"/>
        <v/>
      </c>
      <c r="L498" s="4" t="str">
        <f t="shared" si="38"/>
        <v/>
      </c>
      <c r="M498" s="104" t="str">
        <f t="shared" si="39"/>
        <v/>
      </c>
      <c r="N498" s="4"/>
      <c r="O498" s="4" t="str">
        <f>VLOOKUP(B498,'BAT Grundtabelle'!B:V,21,0)</f>
        <v>Energie</v>
      </c>
    </row>
    <row r="499" spans="1:15" ht="12.75" customHeight="1" x14ac:dyDescent="0.35">
      <c r="A499" s="29" t="s">
        <v>2869</v>
      </c>
      <c r="B499" s="1" t="s">
        <v>672</v>
      </c>
      <c r="C499" s="85" t="s">
        <v>2</v>
      </c>
      <c r="D499" s="116" t="s">
        <v>4547</v>
      </c>
      <c r="E499" s="116" t="s">
        <v>4547</v>
      </c>
      <c r="F499" s="1"/>
      <c r="G499" s="29" t="s">
        <v>4</v>
      </c>
      <c r="H499" s="4">
        <f t="shared" si="35"/>
        <v>1</v>
      </c>
      <c r="I499" s="4" t="str">
        <f>VLOOKUP(B499,'BAT Grundtabelle'!B:T,19,0)</f>
        <v>ja</v>
      </c>
      <c r="J499" s="4" t="str">
        <f t="shared" si="36"/>
        <v/>
      </c>
      <c r="K499" s="4" t="str">
        <f t="shared" si="37"/>
        <v/>
      </c>
      <c r="L499" s="4" t="str">
        <f t="shared" si="38"/>
        <v/>
      </c>
      <c r="M499" s="104" t="str">
        <f t="shared" si="39"/>
        <v/>
      </c>
      <c r="N499" s="4"/>
      <c r="O499" s="4" t="str">
        <f>VLOOKUP(B499,'BAT Grundtabelle'!B:V,21,0)</f>
        <v>Energie</v>
      </c>
    </row>
    <row r="500" spans="1:15" ht="12.75" customHeight="1" x14ac:dyDescent="0.35">
      <c r="A500" s="29" t="s">
        <v>2870</v>
      </c>
      <c r="B500" s="1" t="s">
        <v>673</v>
      </c>
      <c r="C500" s="85" t="s">
        <v>2</v>
      </c>
      <c r="D500" s="116" t="s">
        <v>4547</v>
      </c>
      <c r="E500" s="116" t="s">
        <v>4547</v>
      </c>
      <c r="F500" s="1"/>
      <c r="G500" s="29" t="s">
        <v>4</v>
      </c>
      <c r="H500" s="4">
        <f t="shared" si="35"/>
        <v>1</v>
      </c>
      <c r="I500" s="4" t="str">
        <f>VLOOKUP(B500,'BAT Grundtabelle'!B:T,19,0)</f>
        <v>ja</v>
      </c>
      <c r="J500" s="4" t="str">
        <f t="shared" si="36"/>
        <v/>
      </c>
      <c r="K500" s="4" t="str">
        <f t="shared" si="37"/>
        <v/>
      </c>
      <c r="L500" s="4" t="str">
        <f t="shared" si="38"/>
        <v/>
      </c>
      <c r="M500" s="104" t="str">
        <f t="shared" si="39"/>
        <v/>
      </c>
      <c r="N500" s="4"/>
      <c r="O500" s="4" t="str">
        <f>VLOOKUP(B500,'BAT Grundtabelle'!B:V,21,0)</f>
        <v>Energie</v>
      </c>
    </row>
    <row r="501" spans="1:15" ht="12.75" customHeight="1" x14ac:dyDescent="0.35">
      <c r="A501" s="29" t="s">
        <v>2871</v>
      </c>
      <c r="B501" s="1" t="s">
        <v>1220</v>
      </c>
      <c r="C501" s="85" t="s">
        <v>2</v>
      </c>
      <c r="D501" s="116" t="s">
        <v>4547</v>
      </c>
      <c r="E501" s="116" t="s">
        <v>4547</v>
      </c>
      <c r="F501" s="1"/>
      <c r="G501" s="29" t="s">
        <v>4</v>
      </c>
      <c r="H501" s="4">
        <f t="shared" si="35"/>
        <v>1</v>
      </c>
      <c r="I501" s="4" t="str">
        <f>VLOOKUP(B501,'BAT Grundtabelle'!B:T,19,0)</f>
        <v>ja</v>
      </c>
      <c r="J501" s="4" t="str">
        <f t="shared" si="36"/>
        <v/>
      </c>
      <c r="K501" s="4" t="str">
        <f t="shared" si="37"/>
        <v/>
      </c>
      <c r="L501" s="4" t="str">
        <f t="shared" si="38"/>
        <v/>
      </c>
      <c r="M501" s="104" t="str">
        <f t="shared" si="39"/>
        <v/>
      </c>
      <c r="N501" s="4"/>
      <c r="O501" s="4" t="str">
        <f>VLOOKUP(B501,'BAT Grundtabelle'!B:V,21,0)</f>
        <v>Produktion</v>
      </c>
    </row>
    <row r="502" spans="1:15" ht="12.75" customHeight="1" x14ac:dyDescent="0.35">
      <c r="A502" s="29" t="s">
        <v>2872</v>
      </c>
      <c r="B502" s="1" t="s">
        <v>1309</v>
      </c>
      <c r="C502" s="85" t="s">
        <v>2</v>
      </c>
      <c r="D502" s="116" t="s">
        <v>4547</v>
      </c>
      <c r="E502" s="116" t="s">
        <v>4547</v>
      </c>
      <c r="F502" s="1"/>
      <c r="G502" s="29" t="s">
        <v>4</v>
      </c>
      <c r="H502" s="4">
        <f t="shared" si="35"/>
        <v>1</v>
      </c>
      <c r="I502" s="4" t="str">
        <f>VLOOKUP(B502,'BAT Grundtabelle'!B:T,19,0)</f>
        <v>ja</v>
      </c>
      <c r="J502" s="4" t="str">
        <f t="shared" si="36"/>
        <v/>
      </c>
      <c r="K502" s="4" t="str">
        <f t="shared" si="37"/>
        <v/>
      </c>
      <c r="L502" s="4" t="str">
        <f t="shared" si="38"/>
        <v/>
      </c>
      <c r="M502" s="104" t="str">
        <f t="shared" si="39"/>
        <v/>
      </c>
      <c r="N502" s="4"/>
      <c r="O502" s="4" t="str">
        <f>VLOOKUP(B502,'BAT Grundtabelle'!B:V,21,0)</f>
        <v>Handwerk</v>
      </c>
    </row>
    <row r="503" spans="1:15" ht="12.75" customHeight="1" x14ac:dyDescent="0.35">
      <c r="A503" s="29" t="s">
        <v>2223</v>
      </c>
      <c r="B503" s="1" t="s">
        <v>2222</v>
      </c>
      <c r="C503" s="85" t="s">
        <v>2</v>
      </c>
      <c r="D503" s="116" t="s">
        <v>4547</v>
      </c>
      <c r="E503" s="116" t="s">
        <v>4547</v>
      </c>
      <c r="F503" s="1"/>
      <c r="G503" s="29" t="s">
        <v>4</v>
      </c>
      <c r="H503" s="4">
        <f t="shared" si="35"/>
        <v>1</v>
      </c>
      <c r="I503" s="4" t="str">
        <f>VLOOKUP(B503,'BAT Grundtabelle'!B:T,19,0)</f>
        <v>ja</v>
      </c>
      <c r="J503" s="4" t="str">
        <f t="shared" si="36"/>
        <v/>
      </c>
      <c r="K503" s="4" t="str">
        <f t="shared" si="37"/>
        <v/>
      </c>
      <c r="L503" s="4" t="str">
        <f t="shared" si="38"/>
        <v/>
      </c>
      <c r="M503" s="104" t="str">
        <f t="shared" si="39"/>
        <v/>
      </c>
      <c r="N503" s="4"/>
      <c r="O503" s="4" t="str">
        <f>VLOOKUP(B503,'BAT Grundtabelle'!B:V,21,0)</f>
        <v>Montage</v>
      </c>
    </row>
    <row r="504" spans="1:15" ht="12.75" customHeight="1" x14ac:dyDescent="0.35">
      <c r="A504" s="29" t="s">
        <v>2873</v>
      </c>
      <c r="B504" s="1" t="s">
        <v>1222</v>
      </c>
      <c r="C504" s="85" t="s">
        <v>2</v>
      </c>
      <c r="D504" s="116" t="s">
        <v>4547</v>
      </c>
      <c r="E504" s="116" t="s">
        <v>4547</v>
      </c>
      <c r="F504" s="1"/>
      <c r="G504" s="29" t="s">
        <v>4</v>
      </c>
      <c r="H504" s="4">
        <f t="shared" si="35"/>
        <v>1</v>
      </c>
      <c r="I504" s="4" t="str">
        <f>VLOOKUP(B504,'BAT Grundtabelle'!B:T,19,0)</f>
        <v>ja</v>
      </c>
      <c r="J504" s="4" t="str">
        <f t="shared" si="36"/>
        <v/>
      </c>
      <c r="K504" s="4" t="str">
        <f t="shared" si="37"/>
        <v/>
      </c>
      <c r="L504" s="4" t="str">
        <f t="shared" si="38"/>
        <v/>
      </c>
      <c r="M504" s="104" t="str">
        <f t="shared" si="39"/>
        <v/>
      </c>
      <c r="N504" s="4"/>
      <c r="O504" s="4" t="str">
        <f>VLOOKUP(B504,'BAT Grundtabelle'!B:V,21,0)</f>
        <v>Produktion</v>
      </c>
    </row>
    <row r="505" spans="1:15" ht="12.75" customHeight="1" x14ac:dyDescent="0.35">
      <c r="A505" s="29" t="s">
        <v>2874</v>
      </c>
      <c r="B505" s="1" t="s">
        <v>662</v>
      </c>
      <c r="C505" s="85" t="s">
        <v>3</v>
      </c>
      <c r="D505" s="116">
        <v>11.06</v>
      </c>
      <c r="E505" s="116">
        <v>1312</v>
      </c>
      <c r="F505" s="1"/>
      <c r="G505" s="29" t="s">
        <v>4</v>
      </c>
      <c r="H505" s="4">
        <f t="shared" si="35"/>
        <v>1</v>
      </c>
      <c r="I505" s="4" t="str">
        <f>VLOOKUP(B505,'BAT Grundtabelle'!B:T,19,0)</f>
        <v>ja</v>
      </c>
      <c r="J505" s="4" t="str">
        <f t="shared" si="36"/>
        <v>10460</v>
      </c>
      <c r="K505" s="4" t="str">
        <f t="shared" si="37"/>
        <v>Elektromaschinenhandel</v>
      </c>
      <c r="L505" s="4">
        <f t="shared" si="38"/>
        <v>11.06</v>
      </c>
      <c r="M505" s="104">
        <f t="shared" si="39"/>
        <v>1312</v>
      </c>
      <c r="N505" s="4"/>
      <c r="O505" s="4" t="str">
        <f>VLOOKUP(B505,'BAT Grundtabelle'!B:V,21,0)</f>
        <v>Handel</v>
      </c>
    </row>
    <row r="506" spans="1:15" ht="12.75" customHeight="1" x14ac:dyDescent="0.35">
      <c r="A506" s="29" t="s">
        <v>2875</v>
      </c>
      <c r="B506" s="1" t="s">
        <v>663</v>
      </c>
      <c r="C506" s="85" t="s">
        <v>3</v>
      </c>
      <c r="D506" s="116">
        <v>11.06</v>
      </c>
      <c r="E506" s="116">
        <v>1312</v>
      </c>
      <c r="F506" s="1"/>
      <c r="G506" s="29" t="s">
        <v>4</v>
      </c>
      <c r="H506" s="4">
        <f t="shared" si="35"/>
        <v>1</v>
      </c>
      <c r="I506" s="4" t="str">
        <f>VLOOKUP(B506,'BAT Grundtabelle'!B:T,19,0)</f>
        <v>ja</v>
      </c>
      <c r="J506" s="4" t="str">
        <f t="shared" si="36"/>
        <v>10461</v>
      </c>
      <c r="K506" s="4" t="str">
        <f t="shared" si="37"/>
        <v>Elektromotorenhandel</v>
      </c>
      <c r="L506" s="4">
        <f t="shared" si="38"/>
        <v>11.06</v>
      </c>
      <c r="M506" s="104">
        <f t="shared" si="39"/>
        <v>1312</v>
      </c>
      <c r="N506" s="4"/>
      <c r="O506" s="4" t="str">
        <f>VLOOKUP(B506,'BAT Grundtabelle'!B:V,21,0)</f>
        <v>Handel</v>
      </c>
    </row>
    <row r="507" spans="1:15" ht="12.75" customHeight="1" x14ac:dyDescent="0.35">
      <c r="A507" s="29" t="s">
        <v>2876</v>
      </c>
      <c r="B507" s="1" t="s">
        <v>1939</v>
      </c>
      <c r="C507" s="85" t="s">
        <v>3</v>
      </c>
      <c r="D507" s="116">
        <v>11.06</v>
      </c>
      <c r="E507" s="116">
        <v>1312</v>
      </c>
      <c r="F507" s="1"/>
      <c r="G507" s="29" t="s">
        <v>4</v>
      </c>
      <c r="H507" s="4">
        <f t="shared" si="35"/>
        <v>1</v>
      </c>
      <c r="I507" s="4" t="str">
        <f>VLOOKUP(B507,'BAT Grundtabelle'!B:T,19,0)</f>
        <v>ja</v>
      </c>
      <c r="J507" s="4" t="str">
        <f t="shared" si="36"/>
        <v>10462</v>
      </c>
      <c r="K507" s="4" t="str">
        <f t="shared" si="37"/>
        <v>Elektronische Bauelementehandel</v>
      </c>
      <c r="L507" s="4">
        <f t="shared" si="38"/>
        <v>11.06</v>
      </c>
      <c r="M507" s="104">
        <f t="shared" si="39"/>
        <v>1312</v>
      </c>
      <c r="N507" s="4"/>
      <c r="O507" s="4" t="str">
        <f>VLOOKUP(B507,'BAT Grundtabelle'!B:V,21,0)</f>
        <v>Handel</v>
      </c>
    </row>
    <row r="508" spans="1:15" ht="12.75" customHeight="1" x14ac:dyDescent="0.35">
      <c r="A508" s="29" t="s">
        <v>2877</v>
      </c>
      <c r="B508" s="1" t="s">
        <v>2224</v>
      </c>
      <c r="C508" s="85" t="s">
        <v>2</v>
      </c>
      <c r="D508" s="116" t="s">
        <v>4547</v>
      </c>
      <c r="E508" s="116" t="s">
        <v>4547</v>
      </c>
      <c r="F508" s="1"/>
      <c r="G508" s="29" t="s">
        <v>4</v>
      </c>
      <c r="H508" s="4">
        <f t="shared" si="35"/>
        <v>1</v>
      </c>
      <c r="I508" s="4" t="str">
        <f>VLOOKUP(B508,'BAT Grundtabelle'!B:T,19,0)</f>
        <v>ja</v>
      </c>
      <c r="J508" s="4" t="str">
        <f t="shared" si="36"/>
        <v/>
      </c>
      <c r="K508" s="4" t="str">
        <f t="shared" si="37"/>
        <v/>
      </c>
      <c r="L508" s="4" t="str">
        <f t="shared" si="38"/>
        <v/>
      </c>
      <c r="M508" s="104" t="str">
        <f t="shared" si="39"/>
        <v/>
      </c>
      <c r="N508" s="4"/>
      <c r="O508" s="4" t="str">
        <f>VLOOKUP(B508,'BAT Grundtabelle'!B:V,21,0)</f>
        <v>Produktion</v>
      </c>
    </row>
    <row r="509" spans="1:15" ht="12.75" customHeight="1" x14ac:dyDescent="0.35">
      <c r="A509" s="29" t="s">
        <v>2878</v>
      </c>
      <c r="B509" s="1" t="s">
        <v>1389</v>
      </c>
      <c r="C509" s="85" t="s">
        <v>3</v>
      </c>
      <c r="D509" s="116">
        <v>2.62</v>
      </c>
      <c r="E509" s="116">
        <v>689</v>
      </c>
      <c r="F509" s="1"/>
      <c r="G509" s="29" t="s">
        <v>4</v>
      </c>
      <c r="H509" s="4">
        <f t="shared" si="35"/>
        <v>1</v>
      </c>
      <c r="I509" s="4" t="str">
        <f>VLOOKUP(B509,'BAT Grundtabelle'!B:T,19,0)</f>
        <v>ja</v>
      </c>
      <c r="J509" s="4" t="str">
        <f t="shared" si="36"/>
        <v>10463</v>
      </c>
      <c r="K509" s="4" t="str">
        <f t="shared" si="37"/>
        <v>Elektrowarenhandel</v>
      </c>
      <c r="L509" s="4">
        <f t="shared" si="38"/>
        <v>2.62</v>
      </c>
      <c r="M509" s="104">
        <f t="shared" si="39"/>
        <v>689</v>
      </c>
      <c r="N509" s="4"/>
      <c r="O509" s="4" t="str">
        <f>VLOOKUP(B509,'BAT Grundtabelle'!B:V,21,0)</f>
        <v>Handel</v>
      </c>
    </row>
    <row r="510" spans="1:15" ht="12.75" customHeight="1" x14ac:dyDescent="0.35">
      <c r="A510" s="29" t="s">
        <v>2879</v>
      </c>
      <c r="B510" s="1" t="s">
        <v>1739</v>
      </c>
      <c r="C510" s="85" t="s">
        <v>2</v>
      </c>
      <c r="D510" s="116" t="s">
        <v>4547</v>
      </c>
      <c r="E510" s="116" t="s">
        <v>4547</v>
      </c>
      <c r="F510" s="1"/>
      <c r="G510" s="29" t="s">
        <v>4</v>
      </c>
      <c r="H510" s="4">
        <f t="shared" si="35"/>
        <v>1</v>
      </c>
      <c r="I510" s="4" t="str">
        <f>VLOOKUP(B510,'BAT Grundtabelle'!B:T,19,0)</f>
        <v>ja</v>
      </c>
      <c r="J510" s="4" t="str">
        <f t="shared" si="36"/>
        <v/>
      </c>
      <c r="K510" s="4" t="str">
        <f t="shared" si="37"/>
        <v/>
      </c>
      <c r="L510" s="4" t="str">
        <f t="shared" si="38"/>
        <v/>
      </c>
      <c r="M510" s="104" t="str">
        <f t="shared" si="39"/>
        <v/>
      </c>
      <c r="N510" s="4"/>
      <c r="O510" s="4" t="str">
        <f>VLOOKUP(B510,'BAT Grundtabelle'!B:V,21,0)</f>
        <v>Metallurgie</v>
      </c>
    </row>
    <row r="511" spans="1:15" ht="12.75" customHeight="1" x14ac:dyDescent="0.35">
      <c r="A511" s="29" t="s">
        <v>2307</v>
      </c>
      <c r="B511" s="1" t="s">
        <v>2306</v>
      </c>
      <c r="C511" s="85" t="s">
        <v>2</v>
      </c>
      <c r="D511" s="116" t="s">
        <v>4547</v>
      </c>
      <c r="E511" s="116" t="s">
        <v>4547</v>
      </c>
      <c r="F511" s="1"/>
      <c r="G511" s="29" t="s">
        <v>4</v>
      </c>
      <c r="H511" s="4">
        <f t="shared" si="35"/>
        <v>1</v>
      </c>
      <c r="I511" s="4" t="str">
        <f>VLOOKUP(B511,'BAT Grundtabelle'!B:T,19,0)</f>
        <v>ja</v>
      </c>
      <c r="J511" s="4" t="str">
        <f t="shared" si="36"/>
        <v/>
      </c>
      <c r="K511" s="4" t="str">
        <f t="shared" si="37"/>
        <v/>
      </c>
      <c r="L511" s="4" t="str">
        <f t="shared" si="38"/>
        <v/>
      </c>
      <c r="M511" s="104" t="str">
        <f t="shared" si="39"/>
        <v/>
      </c>
      <c r="N511" s="4"/>
      <c r="O511" s="4" t="str">
        <f>VLOOKUP(B511,'BAT Grundtabelle'!B:V,21,0)</f>
        <v>Metallurgie</v>
      </c>
    </row>
    <row r="512" spans="1:15" ht="12.75" customHeight="1" x14ac:dyDescent="0.35">
      <c r="A512" s="29" t="s">
        <v>2880</v>
      </c>
      <c r="B512" s="1" t="s">
        <v>1512</v>
      </c>
      <c r="C512" s="85" t="s">
        <v>2</v>
      </c>
      <c r="D512" s="116" t="s">
        <v>4547</v>
      </c>
      <c r="E512" s="116" t="s">
        <v>4547</v>
      </c>
      <c r="F512" s="1"/>
      <c r="G512" s="29" t="s">
        <v>4</v>
      </c>
      <c r="H512" s="4">
        <f t="shared" si="35"/>
        <v>1</v>
      </c>
      <c r="I512" s="4" t="str">
        <f>VLOOKUP(B512,'BAT Grundtabelle'!B:T,19,0)</f>
        <v>ja</v>
      </c>
      <c r="J512" s="4" t="str">
        <f t="shared" si="36"/>
        <v/>
      </c>
      <c r="K512" s="4" t="str">
        <f t="shared" si="37"/>
        <v/>
      </c>
      <c r="L512" s="4" t="str">
        <f t="shared" si="38"/>
        <v/>
      </c>
      <c r="M512" s="104" t="str">
        <f t="shared" si="39"/>
        <v/>
      </c>
      <c r="N512" s="4"/>
      <c r="O512" s="4" t="str">
        <f>VLOOKUP(B512,'BAT Grundtabelle'!B:V,21,0)</f>
        <v>Dienstleistung</v>
      </c>
    </row>
    <row r="513" spans="1:15" ht="12.75" customHeight="1" x14ac:dyDescent="0.35">
      <c r="A513" s="29" t="s">
        <v>2881</v>
      </c>
      <c r="B513" s="1" t="s">
        <v>1266</v>
      </c>
      <c r="C513" s="85" t="s">
        <v>2</v>
      </c>
      <c r="D513" s="116" t="s">
        <v>4547</v>
      </c>
      <c r="E513" s="116" t="s">
        <v>4547</v>
      </c>
      <c r="F513" s="1"/>
      <c r="G513" s="29" t="s">
        <v>4</v>
      </c>
      <c r="H513" s="4">
        <f t="shared" si="35"/>
        <v>1</v>
      </c>
      <c r="I513" s="4" t="str">
        <f>VLOOKUP(B513,'BAT Grundtabelle'!B:T,19,0)</f>
        <v>ja</v>
      </c>
      <c r="J513" s="4" t="str">
        <f t="shared" si="36"/>
        <v/>
      </c>
      <c r="K513" s="4" t="str">
        <f t="shared" si="37"/>
        <v/>
      </c>
      <c r="L513" s="4" t="str">
        <f t="shared" si="38"/>
        <v/>
      </c>
      <c r="M513" s="104" t="str">
        <f t="shared" si="39"/>
        <v/>
      </c>
      <c r="N513" s="4"/>
      <c r="O513" s="4" t="str">
        <f>VLOOKUP(B513,'BAT Grundtabelle'!B:V,21,0)</f>
        <v>Energie</v>
      </c>
    </row>
    <row r="514" spans="1:15" ht="12.75" customHeight="1" x14ac:dyDescent="0.35">
      <c r="A514" s="29" t="s">
        <v>2882</v>
      </c>
      <c r="B514" s="1" t="s">
        <v>986</v>
      </c>
      <c r="C514" s="85" t="s">
        <v>2</v>
      </c>
      <c r="D514" s="116" t="s">
        <v>4547</v>
      </c>
      <c r="E514" s="116" t="s">
        <v>4547</v>
      </c>
      <c r="F514" s="1"/>
      <c r="G514" s="29" t="s">
        <v>4</v>
      </c>
      <c r="H514" s="4">
        <f t="shared" si="35"/>
        <v>1</v>
      </c>
      <c r="I514" s="4" t="str">
        <f>VLOOKUP(B514,'BAT Grundtabelle'!B:T,19,0)</f>
        <v>ja</v>
      </c>
      <c r="J514" s="4" t="str">
        <f t="shared" si="36"/>
        <v/>
      </c>
      <c r="K514" s="4" t="str">
        <f t="shared" si="37"/>
        <v/>
      </c>
      <c r="L514" s="4" t="str">
        <f t="shared" si="38"/>
        <v/>
      </c>
      <c r="M514" s="104" t="str">
        <f t="shared" si="39"/>
        <v/>
      </c>
      <c r="N514" s="4"/>
      <c r="O514" s="4" t="str">
        <f>VLOOKUP(B514,'BAT Grundtabelle'!B:V,21,0)</f>
        <v>Metallurgie</v>
      </c>
    </row>
    <row r="515" spans="1:15" ht="12.75" customHeight="1" x14ac:dyDescent="0.35">
      <c r="A515" s="29" t="s">
        <v>2883</v>
      </c>
      <c r="B515" s="1" t="s">
        <v>674</v>
      </c>
      <c r="C515" s="85" t="s">
        <v>2</v>
      </c>
      <c r="D515" s="116" t="s">
        <v>4547</v>
      </c>
      <c r="E515" s="116" t="s">
        <v>4547</v>
      </c>
      <c r="F515" s="1"/>
      <c r="G515" s="29" t="s">
        <v>4</v>
      </c>
      <c r="H515" s="4">
        <f t="shared" ref="H515:H578" si="40">COUNTIF(A:A,A515)</f>
        <v>1</v>
      </c>
      <c r="I515" s="4" t="str">
        <f>VLOOKUP(B515,'BAT Grundtabelle'!B:T,19,0)</f>
        <v>ja</v>
      </c>
      <c r="J515" s="4" t="str">
        <f t="shared" ref="J515:J578" si="41">IF(C515="ja",A515,"")</f>
        <v/>
      </c>
      <c r="K515" s="4" t="str">
        <f t="shared" ref="K515:K578" si="42">IF(C515="ja",B515,"")</f>
        <v/>
      </c>
      <c r="L515" s="4" t="str">
        <f t="shared" ref="L515:L578" si="43">IF(C515="ja",D515,"")</f>
        <v/>
      </c>
      <c r="M515" s="104" t="str">
        <f t="shared" ref="M515:M578" si="44">IF(C515="ja",E515,"")</f>
        <v/>
      </c>
      <c r="N515" s="4"/>
      <c r="O515" s="4" t="str">
        <f>VLOOKUP(B515,'BAT Grundtabelle'!B:V,21,0)</f>
        <v>Berg-/Bodenabbau</v>
      </c>
    </row>
    <row r="516" spans="1:15" ht="12.75" customHeight="1" x14ac:dyDescent="0.35">
      <c r="A516" s="29" t="s">
        <v>2884</v>
      </c>
      <c r="B516" s="1" t="s">
        <v>70</v>
      </c>
      <c r="C516" s="85" t="s">
        <v>2</v>
      </c>
      <c r="D516" s="116" t="s">
        <v>4547</v>
      </c>
      <c r="E516" s="116" t="s">
        <v>4547</v>
      </c>
      <c r="F516" s="1" t="s">
        <v>2412</v>
      </c>
      <c r="G516" s="29" t="s">
        <v>4438</v>
      </c>
      <c r="H516" s="4">
        <f t="shared" si="40"/>
        <v>1</v>
      </c>
      <c r="I516" s="4" t="str">
        <f>VLOOKUP(B516,'BAT Grundtabelle'!B:T,19,0)</f>
        <v>ja</v>
      </c>
      <c r="J516" s="4" t="str">
        <f t="shared" si="41"/>
        <v/>
      </c>
      <c r="K516" s="4" t="str">
        <f t="shared" si="42"/>
        <v/>
      </c>
      <c r="L516" s="4" t="str">
        <f t="shared" si="43"/>
        <v/>
      </c>
      <c r="M516" s="104" t="str">
        <f t="shared" si="44"/>
        <v/>
      </c>
      <c r="N516" s="4"/>
      <c r="O516" s="4" t="str">
        <f>VLOOKUP(B516,'BAT Grundtabelle'!B:V,21,0)</f>
        <v>Abfall</v>
      </c>
    </row>
    <row r="517" spans="1:15" ht="12.75" customHeight="1" x14ac:dyDescent="0.35">
      <c r="A517" s="29" t="s">
        <v>2885</v>
      </c>
      <c r="B517" s="1" t="s">
        <v>275</v>
      </c>
      <c r="C517" s="85" t="s">
        <v>2</v>
      </c>
      <c r="D517" s="116" t="s">
        <v>4547</v>
      </c>
      <c r="E517" s="116" t="s">
        <v>4547</v>
      </c>
      <c r="F517" s="1"/>
      <c r="G517" s="29" t="s">
        <v>4</v>
      </c>
      <c r="H517" s="4">
        <f t="shared" si="40"/>
        <v>1</v>
      </c>
      <c r="I517" s="4" t="str">
        <f>VLOOKUP(B517,'BAT Grundtabelle'!B:T,19,0)</f>
        <v>ja</v>
      </c>
      <c r="J517" s="4" t="str">
        <f t="shared" si="41"/>
        <v/>
      </c>
      <c r="K517" s="4" t="str">
        <f t="shared" si="42"/>
        <v/>
      </c>
      <c r="L517" s="4" t="str">
        <f t="shared" si="43"/>
        <v/>
      </c>
      <c r="M517" s="104" t="str">
        <f t="shared" si="44"/>
        <v/>
      </c>
      <c r="N517" s="4"/>
      <c r="O517" s="4" t="str">
        <f>VLOOKUP(B517,'BAT Grundtabelle'!B:V,21,0)</f>
        <v>IT</v>
      </c>
    </row>
    <row r="518" spans="1:15" ht="12.75" customHeight="1" x14ac:dyDescent="0.35">
      <c r="A518" s="29" t="s">
        <v>2886</v>
      </c>
      <c r="B518" s="1" t="s">
        <v>276</v>
      </c>
      <c r="C518" s="85" t="s">
        <v>2</v>
      </c>
      <c r="D518" s="116" t="s">
        <v>4547</v>
      </c>
      <c r="E518" s="116" t="s">
        <v>4547</v>
      </c>
      <c r="F518" s="1"/>
      <c r="G518" s="29" t="s">
        <v>4</v>
      </c>
      <c r="H518" s="4">
        <f t="shared" si="40"/>
        <v>1</v>
      </c>
      <c r="I518" s="4" t="str">
        <f>VLOOKUP(B518,'BAT Grundtabelle'!B:T,19,0)</f>
        <v>ja</v>
      </c>
      <c r="J518" s="4" t="str">
        <f t="shared" si="41"/>
        <v/>
      </c>
      <c r="K518" s="4" t="str">
        <f t="shared" si="42"/>
        <v/>
      </c>
      <c r="L518" s="4" t="str">
        <f t="shared" si="43"/>
        <v/>
      </c>
      <c r="M518" s="104" t="str">
        <f t="shared" si="44"/>
        <v/>
      </c>
      <c r="N518" s="4"/>
      <c r="O518" s="4" t="str">
        <f>VLOOKUP(B518,'BAT Grundtabelle'!B:V,21,0)</f>
        <v>IT</v>
      </c>
    </row>
    <row r="519" spans="1:15" ht="12.75" customHeight="1" x14ac:dyDescent="0.35">
      <c r="A519" s="29" t="s">
        <v>2887</v>
      </c>
      <c r="B519" s="1" t="s">
        <v>915</v>
      </c>
      <c r="C519" s="85" t="s">
        <v>2</v>
      </c>
      <c r="D519" s="116" t="s">
        <v>4547</v>
      </c>
      <c r="E519" s="116" t="s">
        <v>4547</v>
      </c>
      <c r="F519" s="1"/>
      <c r="G519" s="29" t="s">
        <v>4</v>
      </c>
      <c r="H519" s="4">
        <f t="shared" si="40"/>
        <v>1</v>
      </c>
      <c r="I519" s="4" t="str">
        <f>VLOOKUP(B519,'BAT Grundtabelle'!B:T,19,0)</f>
        <v>ja</v>
      </c>
      <c r="J519" s="4" t="str">
        <f t="shared" si="41"/>
        <v/>
      </c>
      <c r="K519" s="4" t="str">
        <f t="shared" si="42"/>
        <v/>
      </c>
      <c r="L519" s="4" t="str">
        <f t="shared" si="43"/>
        <v/>
      </c>
      <c r="M519" s="104" t="str">
        <f t="shared" si="44"/>
        <v/>
      </c>
      <c r="N519" s="4"/>
      <c r="O519" s="4" t="str">
        <f>VLOOKUP(B519,'BAT Grundtabelle'!B:V,21,0)</f>
        <v>Dienstleistung</v>
      </c>
    </row>
    <row r="520" spans="1:15" ht="12.75" customHeight="1" x14ac:dyDescent="0.35">
      <c r="A520" s="29" t="s">
        <v>2888</v>
      </c>
      <c r="B520" s="1" t="s">
        <v>361</v>
      </c>
      <c r="C520" s="85" t="s">
        <v>3</v>
      </c>
      <c r="D520" s="116">
        <v>3.05</v>
      </c>
      <c r="E520" s="116">
        <v>765.04</v>
      </c>
      <c r="F520" s="1"/>
      <c r="G520" s="29" t="s">
        <v>4</v>
      </c>
      <c r="H520" s="4">
        <f t="shared" si="40"/>
        <v>1</v>
      </c>
      <c r="I520" s="4" t="str">
        <f>VLOOKUP(B520,'BAT Grundtabelle'!B:T,19,0)</f>
        <v>ja</v>
      </c>
      <c r="J520" s="4" t="str">
        <f t="shared" si="41"/>
        <v>10473</v>
      </c>
      <c r="K520" s="4" t="str">
        <f t="shared" si="42"/>
        <v>Erdengewinnungsbetrieb</v>
      </c>
      <c r="L520" s="4">
        <f t="shared" si="43"/>
        <v>3.05</v>
      </c>
      <c r="M520" s="104">
        <f t="shared" si="44"/>
        <v>765.04</v>
      </c>
      <c r="N520" s="4"/>
      <c r="O520" s="4" t="str">
        <f>VLOOKUP(B520,'BAT Grundtabelle'!B:V,21,0)</f>
        <v>Berg-/Bodenabbau</v>
      </c>
    </row>
    <row r="521" spans="1:15" ht="12.75" customHeight="1" x14ac:dyDescent="0.35">
      <c r="A521" s="29" t="s">
        <v>2889</v>
      </c>
      <c r="B521" s="1" t="s">
        <v>1123</v>
      </c>
      <c r="C521" s="85" t="s">
        <v>2</v>
      </c>
      <c r="D521" s="116" t="s">
        <v>4547</v>
      </c>
      <c r="E521" s="116" t="s">
        <v>4547</v>
      </c>
      <c r="F521" s="1"/>
      <c r="G521" s="29" t="s">
        <v>4</v>
      </c>
      <c r="H521" s="4">
        <f t="shared" si="40"/>
        <v>1</v>
      </c>
      <c r="I521" s="4" t="str">
        <f>VLOOKUP(B521,'BAT Grundtabelle'!B:T,19,0)</f>
        <v>ja</v>
      </c>
      <c r="J521" s="4" t="str">
        <f t="shared" si="41"/>
        <v/>
      </c>
      <c r="K521" s="4" t="str">
        <f t="shared" si="42"/>
        <v/>
      </c>
      <c r="L521" s="4" t="str">
        <f t="shared" si="43"/>
        <v/>
      </c>
      <c r="M521" s="104" t="str">
        <f t="shared" si="44"/>
        <v/>
      </c>
      <c r="N521" s="4"/>
      <c r="O521" s="4" t="str">
        <f>VLOOKUP(B521,'BAT Grundtabelle'!B:V,21,0)</f>
        <v>Energie</v>
      </c>
    </row>
    <row r="522" spans="1:15" ht="12.75" customHeight="1" x14ac:dyDescent="0.35">
      <c r="A522" s="29" t="s">
        <v>2890</v>
      </c>
      <c r="B522" s="1" t="s">
        <v>1124</v>
      </c>
      <c r="C522" s="85" t="s">
        <v>2</v>
      </c>
      <c r="D522" s="116" t="s">
        <v>4547</v>
      </c>
      <c r="E522" s="116" t="s">
        <v>4547</v>
      </c>
      <c r="F522" s="1"/>
      <c r="G522" s="29" t="s">
        <v>4</v>
      </c>
      <c r="H522" s="4">
        <f t="shared" si="40"/>
        <v>1</v>
      </c>
      <c r="I522" s="4" t="str">
        <f>VLOOKUP(B522,'BAT Grundtabelle'!B:T,19,0)</f>
        <v>ja</v>
      </c>
      <c r="J522" s="4" t="str">
        <f t="shared" si="41"/>
        <v/>
      </c>
      <c r="K522" s="4" t="str">
        <f t="shared" si="42"/>
        <v/>
      </c>
      <c r="L522" s="4" t="str">
        <f t="shared" si="43"/>
        <v/>
      </c>
      <c r="M522" s="104" t="str">
        <f t="shared" si="44"/>
        <v/>
      </c>
      <c r="N522" s="4"/>
      <c r="O522" s="4" t="str">
        <f>VLOOKUP(B522,'BAT Grundtabelle'!B:V,21,0)</f>
        <v>Energie</v>
      </c>
    </row>
    <row r="523" spans="1:15" ht="12.75" customHeight="1" x14ac:dyDescent="0.35">
      <c r="A523" s="29" t="s">
        <v>2891</v>
      </c>
      <c r="B523" s="1" t="s">
        <v>1559</v>
      </c>
      <c r="C523" s="85" t="s">
        <v>3</v>
      </c>
      <c r="D523" s="116">
        <v>0.65</v>
      </c>
      <c r="E523" s="116">
        <v>280</v>
      </c>
      <c r="F523" s="1" t="s">
        <v>4468</v>
      </c>
      <c r="G523" s="29" t="s">
        <v>4</v>
      </c>
      <c r="H523" s="4">
        <f t="shared" si="40"/>
        <v>1</v>
      </c>
      <c r="I523" s="4" t="str">
        <f>VLOOKUP(B523,'BAT Grundtabelle'!B:T,19,0)</f>
        <v>ja</v>
      </c>
      <c r="J523" s="4" t="str">
        <f t="shared" si="41"/>
        <v>10476</v>
      </c>
      <c r="K523" s="4" t="str">
        <f t="shared" si="42"/>
        <v>Ergotherapeut</v>
      </c>
      <c r="L523" s="4">
        <f t="shared" si="43"/>
        <v>0.65</v>
      </c>
      <c r="M523" s="104">
        <f t="shared" si="44"/>
        <v>280</v>
      </c>
      <c r="N523" s="4"/>
      <c r="O523" s="4" t="str">
        <f>VLOOKUP(B523,'BAT Grundtabelle'!B:V,21,0)</f>
        <v>Heilwesen</v>
      </c>
    </row>
    <row r="524" spans="1:15" ht="12.75" customHeight="1" x14ac:dyDescent="0.35">
      <c r="A524" s="29" t="s">
        <v>2892</v>
      </c>
      <c r="B524" s="1" t="s">
        <v>623</v>
      </c>
      <c r="C524" s="85" t="s">
        <v>2</v>
      </c>
      <c r="D524" s="116" t="s">
        <v>4547</v>
      </c>
      <c r="E524" s="116" t="s">
        <v>4547</v>
      </c>
      <c r="F524" s="1" t="s">
        <v>2409</v>
      </c>
      <c r="G524" s="29" t="s">
        <v>58</v>
      </c>
      <c r="H524" s="4">
        <f t="shared" si="40"/>
        <v>1</v>
      </c>
      <c r="I524" s="4" t="str">
        <f>VLOOKUP(B524,'BAT Grundtabelle'!B:T,19,0)</f>
        <v>ja</v>
      </c>
      <c r="J524" s="4" t="str">
        <f t="shared" si="41"/>
        <v/>
      </c>
      <c r="K524" s="4" t="str">
        <f t="shared" si="42"/>
        <v/>
      </c>
      <c r="L524" s="4" t="str">
        <f t="shared" si="43"/>
        <v/>
      </c>
      <c r="M524" s="104" t="str">
        <f t="shared" si="44"/>
        <v/>
      </c>
      <c r="N524" s="4"/>
      <c r="O524" s="4" t="str">
        <f>VLOOKUP(B524,'BAT Grundtabelle'!B:V,21,0)</f>
        <v>Freizeit</v>
      </c>
    </row>
    <row r="525" spans="1:15" ht="12.75" customHeight="1" x14ac:dyDescent="0.35">
      <c r="A525" s="29" t="s">
        <v>2893</v>
      </c>
      <c r="B525" s="1" t="s">
        <v>1646</v>
      </c>
      <c r="C525" s="85" t="s">
        <v>2</v>
      </c>
      <c r="D525" s="116" t="s">
        <v>4547</v>
      </c>
      <c r="E525" s="116" t="s">
        <v>4547</v>
      </c>
      <c r="F525" s="1"/>
      <c r="G525" s="29" t="s">
        <v>4</v>
      </c>
      <c r="H525" s="4">
        <f t="shared" si="40"/>
        <v>1</v>
      </c>
      <c r="I525" s="4" t="str">
        <f>VLOOKUP(B525,'BAT Grundtabelle'!B:T,19,0)</f>
        <v>ja</v>
      </c>
      <c r="J525" s="4" t="str">
        <f t="shared" si="41"/>
        <v/>
      </c>
      <c r="K525" s="4" t="str">
        <f t="shared" si="42"/>
        <v/>
      </c>
      <c r="L525" s="4" t="str">
        <f t="shared" si="43"/>
        <v/>
      </c>
      <c r="M525" s="104" t="str">
        <f t="shared" si="44"/>
        <v/>
      </c>
      <c r="N525" s="4"/>
      <c r="O525" s="4" t="str">
        <f>VLOOKUP(B525,'BAT Grundtabelle'!B:V,21,0)</f>
        <v>Freizeit</v>
      </c>
    </row>
    <row r="526" spans="1:15" ht="12.75" customHeight="1" x14ac:dyDescent="0.35">
      <c r="A526" s="29" t="s">
        <v>2894</v>
      </c>
      <c r="B526" s="1" t="s">
        <v>1125</v>
      </c>
      <c r="C526" s="85" t="s">
        <v>2</v>
      </c>
      <c r="D526" s="116" t="s">
        <v>4547</v>
      </c>
      <c r="E526" s="116" t="s">
        <v>4547</v>
      </c>
      <c r="F526" s="1"/>
      <c r="G526" s="29" t="s">
        <v>4</v>
      </c>
      <c r="H526" s="4">
        <f t="shared" si="40"/>
        <v>1</v>
      </c>
      <c r="I526" s="4" t="str">
        <f>VLOOKUP(B526,'BAT Grundtabelle'!B:T,19,0)</f>
        <v>ja</v>
      </c>
      <c r="J526" s="4" t="str">
        <f t="shared" si="41"/>
        <v/>
      </c>
      <c r="K526" s="4" t="str">
        <f t="shared" si="42"/>
        <v/>
      </c>
      <c r="L526" s="4" t="str">
        <f t="shared" si="43"/>
        <v/>
      </c>
      <c r="M526" s="104" t="str">
        <f t="shared" si="44"/>
        <v/>
      </c>
      <c r="N526" s="4"/>
      <c r="O526" s="4" t="str">
        <f>VLOOKUP(B526,'BAT Grundtabelle'!B:V,21,0)</f>
        <v>Dienstleistung</v>
      </c>
    </row>
    <row r="527" spans="1:15" ht="12.75" customHeight="1" x14ac:dyDescent="0.35">
      <c r="A527" s="29" t="s">
        <v>2895</v>
      </c>
      <c r="B527" s="1" t="s">
        <v>1356</v>
      </c>
      <c r="C527" s="85" t="s">
        <v>2</v>
      </c>
      <c r="D527" s="116" t="s">
        <v>4547</v>
      </c>
      <c r="E527" s="116" t="s">
        <v>4547</v>
      </c>
      <c r="F527" s="1" t="s">
        <v>2412</v>
      </c>
      <c r="G527" s="29">
        <v>1192</v>
      </c>
      <c r="H527" s="4">
        <f t="shared" si="40"/>
        <v>1</v>
      </c>
      <c r="I527" s="4" t="str">
        <f>VLOOKUP(B527,'BAT Grundtabelle'!B:T,19,0)</f>
        <v>ja</v>
      </c>
      <c r="J527" s="4" t="str">
        <f t="shared" si="41"/>
        <v/>
      </c>
      <c r="K527" s="4" t="str">
        <f t="shared" si="42"/>
        <v/>
      </c>
      <c r="L527" s="4" t="str">
        <f t="shared" si="43"/>
        <v/>
      </c>
      <c r="M527" s="104" t="str">
        <f t="shared" si="44"/>
        <v/>
      </c>
      <c r="N527" s="4"/>
      <c r="O527" s="4" t="str">
        <f>VLOOKUP(B527,'BAT Grundtabelle'!B:V,21,0)</f>
        <v>Erotik</v>
      </c>
    </row>
    <row r="528" spans="1:15" ht="12.75" customHeight="1" x14ac:dyDescent="0.35">
      <c r="A528" s="29" t="s">
        <v>4289</v>
      </c>
      <c r="B528" s="1" t="s">
        <v>4481</v>
      </c>
      <c r="C528" s="85" t="s">
        <v>2</v>
      </c>
      <c r="D528" s="116" t="s">
        <v>4547</v>
      </c>
      <c r="E528" s="116" t="s">
        <v>4547</v>
      </c>
      <c r="F528" s="1" t="s">
        <v>2412</v>
      </c>
      <c r="G528" s="29">
        <v>1195</v>
      </c>
      <c r="H528" s="4">
        <f t="shared" si="40"/>
        <v>1</v>
      </c>
      <c r="I528" s="4" t="str">
        <f>VLOOKUP(B528,'BAT Grundtabelle'!B:T,19,0)</f>
        <v>ja</v>
      </c>
      <c r="J528" s="4" t="str">
        <f t="shared" si="41"/>
        <v/>
      </c>
      <c r="K528" s="4" t="str">
        <f t="shared" si="42"/>
        <v/>
      </c>
      <c r="L528" s="4" t="str">
        <f t="shared" si="43"/>
        <v/>
      </c>
      <c r="M528" s="104" t="str">
        <f t="shared" si="44"/>
        <v/>
      </c>
      <c r="N528" s="4"/>
      <c r="O528" s="4" t="str">
        <f>VLOOKUP(B528,'BAT Grundtabelle'!B:V,21,0)</f>
        <v>Erotik</v>
      </c>
    </row>
    <row r="529" spans="1:15" ht="12.75" customHeight="1" x14ac:dyDescent="0.35">
      <c r="A529" s="29" t="s">
        <v>2896</v>
      </c>
      <c r="B529" s="1" t="s">
        <v>1092</v>
      </c>
      <c r="C529" s="85" t="s">
        <v>2</v>
      </c>
      <c r="D529" s="116" t="s">
        <v>4547</v>
      </c>
      <c r="E529" s="116" t="s">
        <v>4547</v>
      </c>
      <c r="F529" s="1"/>
      <c r="G529" s="29" t="s">
        <v>4</v>
      </c>
      <c r="H529" s="4">
        <f t="shared" si="40"/>
        <v>1</v>
      </c>
      <c r="I529" s="4" t="str">
        <f>VLOOKUP(B529,'BAT Grundtabelle'!B:T,19,0)</f>
        <v>ja</v>
      </c>
      <c r="J529" s="4" t="str">
        <f t="shared" si="41"/>
        <v/>
      </c>
      <c r="K529" s="4" t="str">
        <f t="shared" si="42"/>
        <v/>
      </c>
      <c r="L529" s="4" t="str">
        <f t="shared" si="43"/>
        <v/>
      </c>
      <c r="M529" s="104" t="str">
        <f t="shared" si="44"/>
        <v/>
      </c>
      <c r="N529" s="4"/>
      <c r="O529" s="4" t="str">
        <f>VLOOKUP(B529,'BAT Grundtabelle'!B:V,21,0)</f>
        <v>Montage</v>
      </c>
    </row>
    <row r="530" spans="1:15" ht="12.75" customHeight="1" x14ac:dyDescent="0.35">
      <c r="A530" s="29" t="s">
        <v>2897</v>
      </c>
      <c r="B530" s="1" t="s">
        <v>1158</v>
      </c>
      <c r="C530" s="85" t="s">
        <v>2</v>
      </c>
      <c r="D530" s="116" t="s">
        <v>4547</v>
      </c>
      <c r="E530" s="116" t="s">
        <v>4547</v>
      </c>
      <c r="F530" s="1"/>
      <c r="G530" s="29" t="s">
        <v>4</v>
      </c>
      <c r="H530" s="4">
        <f t="shared" si="40"/>
        <v>1</v>
      </c>
      <c r="I530" s="4" t="str">
        <f>VLOOKUP(B530,'BAT Grundtabelle'!B:T,19,0)</f>
        <v>ja</v>
      </c>
      <c r="J530" s="4" t="str">
        <f t="shared" si="41"/>
        <v/>
      </c>
      <c r="K530" s="4" t="str">
        <f t="shared" si="42"/>
        <v/>
      </c>
      <c r="L530" s="4" t="str">
        <f t="shared" si="43"/>
        <v/>
      </c>
      <c r="M530" s="104" t="str">
        <f t="shared" si="44"/>
        <v/>
      </c>
      <c r="N530" s="4"/>
      <c r="O530" s="4" t="str">
        <f>VLOOKUP(B530,'BAT Grundtabelle'!B:V,21,0)</f>
        <v>Produktion (food)</v>
      </c>
    </row>
    <row r="531" spans="1:15" ht="12.75" customHeight="1" x14ac:dyDescent="0.35">
      <c r="A531" s="29" t="s">
        <v>2898</v>
      </c>
      <c r="B531" s="1" t="s">
        <v>1185</v>
      </c>
      <c r="C531" s="85" t="s">
        <v>2</v>
      </c>
      <c r="D531" s="116" t="s">
        <v>4547</v>
      </c>
      <c r="E531" s="116" t="s">
        <v>4547</v>
      </c>
      <c r="F531" s="1"/>
      <c r="G531" s="29" t="s">
        <v>4</v>
      </c>
      <c r="H531" s="4">
        <f t="shared" si="40"/>
        <v>1</v>
      </c>
      <c r="I531" s="4" t="str">
        <f>VLOOKUP(B531,'BAT Grundtabelle'!B:T,19,0)</f>
        <v>ja</v>
      </c>
      <c r="J531" s="4" t="str">
        <f t="shared" si="41"/>
        <v/>
      </c>
      <c r="K531" s="4" t="str">
        <f t="shared" si="42"/>
        <v/>
      </c>
      <c r="L531" s="4" t="str">
        <f t="shared" si="43"/>
        <v/>
      </c>
      <c r="M531" s="104" t="str">
        <f t="shared" si="44"/>
        <v/>
      </c>
      <c r="N531" s="4"/>
      <c r="O531" s="4" t="str">
        <f>VLOOKUP(B531,'BAT Grundtabelle'!B:V,21,0)</f>
        <v>Metallurgie</v>
      </c>
    </row>
    <row r="532" spans="1:15" ht="12.75" customHeight="1" x14ac:dyDescent="0.35">
      <c r="A532" s="29" t="s">
        <v>2899</v>
      </c>
      <c r="B532" s="1" t="s">
        <v>1186</v>
      </c>
      <c r="C532" s="85" t="s">
        <v>2</v>
      </c>
      <c r="D532" s="116" t="s">
        <v>4547</v>
      </c>
      <c r="E532" s="116" t="s">
        <v>4547</v>
      </c>
      <c r="F532" s="1" t="s">
        <v>2412</v>
      </c>
      <c r="G532" s="29" t="s">
        <v>4438</v>
      </c>
      <c r="H532" s="4">
        <f t="shared" si="40"/>
        <v>1</v>
      </c>
      <c r="I532" s="4" t="str">
        <f>VLOOKUP(B532,'BAT Grundtabelle'!B:T,19,0)</f>
        <v>ja</v>
      </c>
      <c r="J532" s="4" t="str">
        <f t="shared" si="41"/>
        <v/>
      </c>
      <c r="K532" s="4" t="str">
        <f t="shared" si="42"/>
        <v/>
      </c>
      <c r="L532" s="4" t="str">
        <f t="shared" si="43"/>
        <v/>
      </c>
      <c r="M532" s="104" t="str">
        <f t="shared" si="44"/>
        <v/>
      </c>
      <c r="N532" s="4"/>
      <c r="O532" s="4" t="str">
        <f>VLOOKUP(B532,'BAT Grundtabelle'!B:V,21,0)</f>
        <v>Berg-/Bodenabbau</v>
      </c>
    </row>
    <row r="533" spans="1:15" ht="12.75" customHeight="1" x14ac:dyDescent="0.35">
      <c r="A533" s="29" t="s">
        <v>2900</v>
      </c>
      <c r="B533" s="1" t="s">
        <v>1187</v>
      </c>
      <c r="C533" s="85" t="s">
        <v>2</v>
      </c>
      <c r="D533" s="116" t="s">
        <v>4547</v>
      </c>
      <c r="E533" s="116" t="s">
        <v>4547</v>
      </c>
      <c r="F533" s="1"/>
      <c r="G533" s="29" t="s">
        <v>4</v>
      </c>
      <c r="H533" s="4">
        <f t="shared" si="40"/>
        <v>1</v>
      </c>
      <c r="I533" s="4" t="str">
        <f>VLOOKUP(B533,'BAT Grundtabelle'!B:T,19,0)</f>
        <v>ja</v>
      </c>
      <c r="J533" s="4" t="str">
        <f t="shared" si="41"/>
        <v/>
      </c>
      <c r="K533" s="4" t="str">
        <f t="shared" si="42"/>
        <v/>
      </c>
      <c r="L533" s="4" t="str">
        <f t="shared" si="43"/>
        <v/>
      </c>
      <c r="M533" s="104" t="str">
        <f t="shared" si="44"/>
        <v/>
      </c>
      <c r="N533" s="4"/>
      <c r="O533" s="4" t="str">
        <f>VLOOKUP(B533,'BAT Grundtabelle'!B:V,21,0)</f>
        <v>Metallurgie</v>
      </c>
    </row>
    <row r="534" spans="1:15" ht="12.75" customHeight="1" x14ac:dyDescent="0.35">
      <c r="A534" s="29" t="s">
        <v>2901</v>
      </c>
      <c r="B534" s="1" t="s">
        <v>1940</v>
      </c>
      <c r="C534" s="85" t="s">
        <v>2</v>
      </c>
      <c r="D534" s="116" t="s">
        <v>4547</v>
      </c>
      <c r="E534" s="116" t="s">
        <v>4547</v>
      </c>
      <c r="F534" s="1"/>
      <c r="G534" s="29" t="s">
        <v>4</v>
      </c>
      <c r="H534" s="4">
        <f t="shared" si="40"/>
        <v>1</v>
      </c>
      <c r="I534" s="4" t="str">
        <f>VLOOKUP(B534,'BAT Grundtabelle'!B:T,19,0)</f>
        <v>ja</v>
      </c>
      <c r="J534" s="4" t="str">
        <f t="shared" si="41"/>
        <v/>
      </c>
      <c r="K534" s="4" t="str">
        <f t="shared" si="42"/>
        <v/>
      </c>
      <c r="L534" s="4" t="str">
        <f t="shared" si="43"/>
        <v/>
      </c>
      <c r="M534" s="104" t="str">
        <f t="shared" si="44"/>
        <v/>
      </c>
      <c r="N534" s="4"/>
      <c r="O534" s="4" t="str">
        <f>VLOOKUP(B534,'BAT Grundtabelle'!B:V,21,0)</f>
        <v>Produktion (food)</v>
      </c>
    </row>
    <row r="535" spans="1:15" ht="12.75" customHeight="1" x14ac:dyDescent="0.35">
      <c r="A535" s="29" t="s">
        <v>2902</v>
      </c>
      <c r="B535" s="1" t="s">
        <v>1941</v>
      </c>
      <c r="C535" s="85" t="s">
        <v>3</v>
      </c>
      <c r="D535" s="116">
        <v>9.5</v>
      </c>
      <c r="E535" s="116">
        <v>575</v>
      </c>
      <c r="F535" s="1"/>
      <c r="G535" s="29" t="s">
        <v>4</v>
      </c>
      <c r="H535" s="4">
        <f t="shared" si="40"/>
        <v>1</v>
      </c>
      <c r="I535" s="4" t="str">
        <f>VLOOKUP(B535,'BAT Grundtabelle'!B:T,19,0)</f>
        <v>ja</v>
      </c>
      <c r="J535" s="4" t="str">
        <f t="shared" si="41"/>
        <v>10487</v>
      </c>
      <c r="K535" s="4" t="str">
        <f t="shared" si="42"/>
        <v>Estrichlegebetrieb</v>
      </c>
      <c r="L535" s="4">
        <f t="shared" si="43"/>
        <v>9.5</v>
      </c>
      <c r="M535" s="104">
        <f t="shared" si="44"/>
        <v>575</v>
      </c>
      <c r="N535" s="4"/>
      <c r="O535" s="4" t="str">
        <f>VLOOKUP(B535,'BAT Grundtabelle'!B:V,21,0)</f>
        <v>Bau-Gewerbe</v>
      </c>
    </row>
    <row r="536" spans="1:15" ht="12.75" customHeight="1" x14ac:dyDescent="0.35">
      <c r="A536" s="29" t="s">
        <v>2903</v>
      </c>
      <c r="B536" s="1" t="s">
        <v>526</v>
      </c>
      <c r="C536" s="85" t="s">
        <v>2</v>
      </c>
      <c r="D536" s="116" t="s">
        <v>4547</v>
      </c>
      <c r="E536" s="116" t="s">
        <v>4547</v>
      </c>
      <c r="F536" s="1"/>
      <c r="G536" s="29" t="s">
        <v>4</v>
      </c>
      <c r="H536" s="4">
        <f t="shared" si="40"/>
        <v>1</v>
      </c>
      <c r="I536" s="4" t="str">
        <f>VLOOKUP(B536,'BAT Grundtabelle'!B:T,19,0)</f>
        <v>ja</v>
      </c>
      <c r="J536" s="4" t="str">
        <f t="shared" si="41"/>
        <v/>
      </c>
      <c r="K536" s="4" t="str">
        <f t="shared" si="42"/>
        <v/>
      </c>
      <c r="L536" s="4" t="str">
        <f t="shared" si="43"/>
        <v/>
      </c>
      <c r="M536" s="104" t="str">
        <f t="shared" si="44"/>
        <v/>
      </c>
      <c r="N536" s="4"/>
      <c r="O536" s="4" t="str">
        <f>VLOOKUP(B536,'BAT Grundtabelle'!B:V,21,0)</f>
        <v>Dienstleistung</v>
      </c>
    </row>
    <row r="537" spans="1:15" ht="12.75" customHeight="1" x14ac:dyDescent="0.35">
      <c r="A537" s="29" t="s">
        <v>2904</v>
      </c>
      <c r="B537" s="1" t="s">
        <v>174</v>
      </c>
      <c r="C537" s="85" t="s">
        <v>2</v>
      </c>
      <c r="D537" s="116" t="s">
        <v>4547</v>
      </c>
      <c r="E537" s="116" t="s">
        <v>4547</v>
      </c>
      <c r="F537" s="1"/>
      <c r="G537" s="29" t="s">
        <v>57</v>
      </c>
      <c r="H537" s="4">
        <f t="shared" si="40"/>
        <v>1</v>
      </c>
      <c r="I537" s="4" t="str">
        <f>VLOOKUP(B537,'BAT Grundtabelle'!B:T,19,0)</f>
        <v>ja</v>
      </c>
      <c r="J537" s="4" t="str">
        <f t="shared" si="41"/>
        <v/>
      </c>
      <c r="K537" s="4" t="str">
        <f t="shared" si="42"/>
        <v/>
      </c>
      <c r="L537" s="4" t="str">
        <f t="shared" si="43"/>
        <v/>
      </c>
      <c r="M537" s="104" t="str">
        <f t="shared" si="44"/>
        <v/>
      </c>
      <c r="N537" s="4"/>
      <c r="O537" s="4" t="str">
        <f>VLOOKUP(B537,'BAT Grundtabelle'!B:V,21,0)</f>
        <v>Reinigung</v>
      </c>
    </row>
    <row r="538" spans="1:15" ht="12.75" customHeight="1" x14ac:dyDescent="0.35">
      <c r="A538" s="29" t="s">
        <v>2905</v>
      </c>
      <c r="B538" s="1" t="s">
        <v>1520</v>
      </c>
      <c r="C538" s="85" t="s">
        <v>2</v>
      </c>
      <c r="D538" s="116" t="s">
        <v>4547</v>
      </c>
      <c r="E538" s="116" t="s">
        <v>4547</v>
      </c>
      <c r="F538" s="1"/>
      <c r="G538" s="29" t="s">
        <v>4</v>
      </c>
      <c r="H538" s="4">
        <f t="shared" si="40"/>
        <v>1</v>
      </c>
      <c r="I538" s="4" t="str">
        <f>VLOOKUP(B538,'BAT Grundtabelle'!B:T,19,0)</f>
        <v>ja</v>
      </c>
      <c r="J538" s="4" t="str">
        <f t="shared" si="41"/>
        <v/>
      </c>
      <c r="K538" s="4" t="str">
        <f t="shared" si="42"/>
        <v/>
      </c>
      <c r="L538" s="4" t="str">
        <f t="shared" si="43"/>
        <v/>
      </c>
      <c r="M538" s="104" t="str">
        <f t="shared" si="44"/>
        <v/>
      </c>
      <c r="N538" s="4"/>
      <c r="O538" s="4" t="str">
        <f>VLOOKUP(B538,'BAT Grundtabelle'!B:V,21,0)</f>
        <v>Metallurgie</v>
      </c>
    </row>
    <row r="539" spans="1:15" ht="12.75" customHeight="1" x14ac:dyDescent="0.35">
      <c r="A539" s="29" t="s">
        <v>2906</v>
      </c>
      <c r="B539" s="1" t="s">
        <v>798</v>
      </c>
      <c r="C539" s="85" t="s">
        <v>2</v>
      </c>
      <c r="D539" s="116" t="s">
        <v>4547</v>
      </c>
      <c r="E539" s="116" t="s">
        <v>4547</v>
      </c>
      <c r="F539" s="1"/>
      <c r="G539" s="29" t="s">
        <v>4</v>
      </c>
      <c r="H539" s="4">
        <f t="shared" si="40"/>
        <v>1</v>
      </c>
      <c r="I539" s="4" t="str">
        <f>VLOOKUP(B539,'BAT Grundtabelle'!B:T,19,0)</f>
        <v>ja</v>
      </c>
      <c r="J539" s="4" t="str">
        <f t="shared" si="41"/>
        <v/>
      </c>
      <c r="K539" s="4" t="str">
        <f t="shared" si="42"/>
        <v/>
      </c>
      <c r="L539" s="4" t="str">
        <f t="shared" si="43"/>
        <v/>
      </c>
      <c r="M539" s="104" t="str">
        <f t="shared" si="44"/>
        <v/>
      </c>
      <c r="N539" s="4"/>
      <c r="O539" s="4" t="str">
        <f>VLOOKUP(B539,'BAT Grundtabelle'!B:V,21,0)</f>
        <v>Produktion</v>
      </c>
    </row>
    <row r="540" spans="1:15" ht="12.75" customHeight="1" x14ac:dyDescent="0.35">
      <c r="A540" s="29" t="s">
        <v>2907</v>
      </c>
      <c r="B540" s="1" t="s">
        <v>797</v>
      </c>
      <c r="C540" s="85" t="s">
        <v>3</v>
      </c>
      <c r="D540" s="116">
        <v>4.43</v>
      </c>
      <c r="E540" s="116">
        <v>634</v>
      </c>
      <c r="F540" s="1"/>
      <c r="G540" s="29" t="s">
        <v>4</v>
      </c>
      <c r="H540" s="4">
        <f t="shared" si="40"/>
        <v>1</v>
      </c>
      <c r="I540" s="4" t="str">
        <f>VLOOKUP(B540,'BAT Grundtabelle'!B:T,19,0)</f>
        <v>ja</v>
      </c>
      <c r="J540" s="4" t="str">
        <f t="shared" si="41"/>
        <v>10492</v>
      </c>
      <c r="K540" s="4" t="str">
        <f t="shared" si="42"/>
        <v>Fabrikation feinmechanischer/optischer Gebrauchsgegenstände</v>
      </c>
      <c r="L540" s="4">
        <f t="shared" si="43"/>
        <v>4.43</v>
      </c>
      <c r="M540" s="104">
        <f t="shared" si="44"/>
        <v>634</v>
      </c>
      <c r="N540" s="4"/>
      <c r="O540" s="4" t="str">
        <f>VLOOKUP(B540,'BAT Grundtabelle'!B:V,21,0)</f>
        <v>Produktion</v>
      </c>
    </row>
    <row r="541" spans="1:15" ht="12.75" customHeight="1" x14ac:dyDescent="0.35">
      <c r="A541" s="29" t="s">
        <v>2908</v>
      </c>
      <c r="B541" s="1" t="s">
        <v>493</v>
      </c>
      <c r="C541" s="85" t="s">
        <v>3</v>
      </c>
      <c r="D541" s="116">
        <v>8.5</v>
      </c>
      <c r="E541" s="116">
        <v>1197</v>
      </c>
      <c r="F541" s="1"/>
      <c r="G541" s="29" t="s">
        <v>4</v>
      </c>
      <c r="H541" s="4">
        <f t="shared" si="40"/>
        <v>1</v>
      </c>
      <c r="I541" s="4" t="str">
        <f>VLOOKUP(B541,'BAT Grundtabelle'!B:T,19,0)</f>
        <v>ja</v>
      </c>
      <c r="J541" s="4" t="str">
        <f t="shared" si="41"/>
        <v>10493</v>
      </c>
      <c r="K541" s="4" t="str">
        <f t="shared" si="42"/>
        <v>Fabrikation von Bekleidung, Heim- und Haustextilien</v>
      </c>
      <c r="L541" s="4">
        <f t="shared" si="43"/>
        <v>8.5</v>
      </c>
      <c r="M541" s="104">
        <f t="shared" si="44"/>
        <v>1197</v>
      </c>
      <c r="N541" s="4"/>
      <c r="O541" s="4" t="str">
        <f>VLOOKUP(B541,'BAT Grundtabelle'!B:V,21,0)</f>
        <v>Produktion</v>
      </c>
    </row>
    <row r="542" spans="1:15" ht="12.75" customHeight="1" x14ac:dyDescent="0.35">
      <c r="A542" s="29" t="s">
        <v>2909</v>
      </c>
      <c r="B542" s="1" t="s">
        <v>305</v>
      </c>
      <c r="C542" s="85" t="s">
        <v>3</v>
      </c>
      <c r="D542" s="116">
        <v>7.59</v>
      </c>
      <c r="E542" s="116">
        <v>609</v>
      </c>
      <c r="F542" s="1"/>
      <c r="G542" s="29" t="s">
        <v>4</v>
      </c>
      <c r="H542" s="4">
        <f t="shared" si="40"/>
        <v>1</v>
      </c>
      <c r="I542" s="4" t="str">
        <f>VLOOKUP(B542,'BAT Grundtabelle'!B:T,19,0)</f>
        <v>ja</v>
      </c>
      <c r="J542" s="4" t="str">
        <f t="shared" si="41"/>
        <v>10494</v>
      </c>
      <c r="K542" s="4" t="str">
        <f t="shared" si="42"/>
        <v>Fabrikation von Glas- und Keramikwaren</v>
      </c>
      <c r="L542" s="4">
        <f t="shared" si="43"/>
        <v>7.59</v>
      </c>
      <c r="M542" s="104">
        <f t="shared" si="44"/>
        <v>609</v>
      </c>
      <c r="N542" s="4"/>
      <c r="O542" s="4" t="str">
        <f>VLOOKUP(B542,'BAT Grundtabelle'!B:V,21,0)</f>
        <v>Produktion</v>
      </c>
    </row>
    <row r="543" spans="1:15" ht="12.75" customHeight="1" x14ac:dyDescent="0.35">
      <c r="A543" s="29" t="s">
        <v>2910</v>
      </c>
      <c r="B543" s="1" t="s">
        <v>1521</v>
      </c>
      <c r="C543" s="85" t="s">
        <v>3</v>
      </c>
      <c r="D543" s="116">
        <v>3.35</v>
      </c>
      <c r="E543" s="116">
        <v>701.01</v>
      </c>
      <c r="F543" s="1"/>
      <c r="G543" s="29" t="s">
        <v>4</v>
      </c>
      <c r="H543" s="4">
        <f t="shared" si="40"/>
        <v>1</v>
      </c>
      <c r="I543" s="4" t="str">
        <f>VLOOKUP(B543,'BAT Grundtabelle'!B:T,19,0)</f>
        <v>ja</v>
      </c>
      <c r="J543" s="4" t="str">
        <f t="shared" si="41"/>
        <v>10495</v>
      </c>
      <c r="K543" s="4" t="str">
        <f t="shared" si="42"/>
        <v>Fabrikation von Möbeln, Holz- und Kunststoffwaren</v>
      </c>
      <c r="L543" s="4">
        <f t="shared" si="43"/>
        <v>3.35</v>
      </c>
      <c r="M543" s="104">
        <f t="shared" si="44"/>
        <v>701.01</v>
      </c>
      <c r="N543" s="4"/>
      <c r="O543" s="4" t="str">
        <f>VLOOKUP(B543,'BAT Grundtabelle'!B:V,21,0)</f>
        <v>Produktion</v>
      </c>
    </row>
    <row r="544" spans="1:15" ht="12.75" customHeight="1" x14ac:dyDescent="0.35">
      <c r="A544" s="29" t="s">
        <v>2911</v>
      </c>
      <c r="B544" s="1" t="s">
        <v>846</v>
      </c>
      <c r="C544" s="85" t="s">
        <v>2</v>
      </c>
      <c r="D544" s="116" t="s">
        <v>4547</v>
      </c>
      <c r="E544" s="116" t="s">
        <v>4547</v>
      </c>
      <c r="F544" s="1"/>
      <c r="G544" s="29" t="s">
        <v>4</v>
      </c>
      <c r="H544" s="4">
        <f t="shared" si="40"/>
        <v>1</v>
      </c>
      <c r="I544" s="4" t="str">
        <f>VLOOKUP(B544,'BAT Grundtabelle'!B:T,19,0)</f>
        <v>ja</v>
      </c>
      <c r="J544" s="4" t="str">
        <f t="shared" si="41"/>
        <v/>
      </c>
      <c r="K544" s="4" t="str">
        <f t="shared" si="42"/>
        <v/>
      </c>
      <c r="L544" s="4" t="str">
        <f t="shared" si="43"/>
        <v/>
      </c>
      <c r="M544" s="104" t="str">
        <f t="shared" si="44"/>
        <v/>
      </c>
      <c r="N544" s="4"/>
      <c r="O544" s="4" t="str">
        <f>VLOOKUP(B544,'BAT Grundtabelle'!B:V,21,0)</f>
        <v>Produktion (food)</v>
      </c>
    </row>
    <row r="545" spans="1:15" ht="12.75" customHeight="1" x14ac:dyDescent="0.35">
      <c r="A545" s="29" t="s">
        <v>2912</v>
      </c>
      <c r="B545" s="1" t="s">
        <v>1942</v>
      </c>
      <c r="C545" s="85" t="s">
        <v>2</v>
      </c>
      <c r="D545" s="116" t="s">
        <v>4547</v>
      </c>
      <c r="E545" s="116" t="s">
        <v>4547</v>
      </c>
      <c r="F545" s="1" t="s">
        <v>2412</v>
      </c>
      <c r="G545" s="29"/>
      <c r="H545" s="4">
        <f t="shared" si="40"/>
        <v>1</v>
      </c>
      <c r="I545" s="4" t="str">
        <f>VLOOKUP(B545,'BAT Grundtabelle'!B:T,19,0)</f>
        <v>nein</v>
      </c>
      <c r="J545" s="4" t="str">
        <f t="shared" si="41"/>
        <v/>
      </c>
      <c r="K545" s="4" t="str">
        <f t="shared" si="42"/>
        <v/>
      </c>
      <c r="L545" s="4" t="str">
        <f t="shared" si="43"/>
        <v/>
      </c>
      <c r="M545" s="104" t="str">
        <f t="shared" si="44"/>
        <v/>
      </c>
      <c r="N545" s="4"/>
      <c r="O545" s="4" t="str">
        <f>VLOOKUP(B545,'BAT Grundtabelle'!B:V,21,0)</f>
        <v>Produktion</v>
      </c>
    </row>
    <row r="546" spans="1:15" ht="12.75" customHeight="1" x14ac:dyDescent="0.35">
      <c r="A546" s="29" t="s">
        <v>2913</v>
      </c>
      <c r="B546" s="1" t="s">
        <v>1096</v>
      </c>
      <c r="C546" s="85" t="s">
        <v>2</v>
      </c>
      <c r="D546" s="116" t="s">
        <v>4547</v>
      </c>
      <c r="E546" s="116" t="s">
        <v>4547</v>
      </c>
      <c r="F546" s="1"/>
      <c r="G546" s="29" t="s">
        <v>4</v>
      </c>
      <c r="H546" s="4">
        <f t="shared" si="40"/>
        <v>1</v>
      </c>
      <c r="I546" s="4" t="str">
        <f>VLOOKUP(B546,'BAT Grundtabelle'!B:T,19,0)</f>
        <v>ja</v>
      </c>
      <c r="J546" s="4" t="str">
        <f t="shared" si="41"/>
        <v/>
      </c>
      <c r="K546" s="4" t="str">
        <f t="shared" si="42"/>
        <v/>
      </c>
      <c r="L546" s="4" t="str">
        <f t="shared" si="43"/>
        <v/>
      </c>
      <c r="M546" s="104" t="str">
        <f t="shared" si="44"/>
        <v/>
      </c>
      <c r="N546" s="4"/>
      <c r="O546" s="4" t="str">
        <f>VLOOKUP(B546,'BAT Grundtabelle'!B:V,21,0)</f>
        <v>Bildung</v>
      </c>
    </row>
    <row r="547" spans="1:15" ht="12.75" customHeight="1" x14ac:dyDescent="0.35">
      <c r="A547" s="29" t="s">
        <v>2914</v>
      </c>
      <c r="B547" s="1" t="s">
        <v>503</v>
      </c>
      <c r="C547" s="85" t="s">
        <v>2</v>
      </c>
      <c r="D547" s="116" t="s">
        <v>4547</v>
      </c>
      <c r="E547" s="116" t="s">
        <v>4547</v>
      </c>
      <c r="F547" s="1"/>
      <c r="G547" s="29" t="s">
        <v>4</v>
      </c>
      <c r="H547" s="4">
        <f t="shared" si="40"/>
        <v>1</v>
      </c>
      <c r="I547" s="4" t="str">
        <f>VLOOKUP(B547,'BAT Grundtabelle'!B:T,19,0)</f>
        <v>ja</v>
      </c>
      <c r="J547" s="4" t="str">
        <f t="shared" si="41"/>
        <v/>
      </c>
      <c r="K547" s="4" t="str">
        <f t="shared" si="42"/>
        <v/>
      </c>
      <c r="L547" s="4" t="str">
        <f t="shared" si="43"/>
        <v/>
      </c>
      <c r="M547" s="104" t="str">
        <f t="shared" si="44"/>
        <v/>
      </c>
      <c r="N547" s="4"/>
      <c r="O547" s="4" t="str">
        <f>VLOOKUP(B547,'BAT Grundtabelle'!B:V,21,0)</f>
        <v>Dienstleistung</v>
      </c>
    </row>
    <row r="548" spans="1:15" ht="12.75" customHeight="1" x14ac:dyDescent="0.35">
      <c r="A548" s="29" t="s">
        <v>2915</v>
      </c>
      <c r="B548" s="1" t="s">
        <v>648</v>
      </c>
      <c r="C548" s="85" t="s">
        <v>2</v>
      </c>
      <c r="D548" s="116" t="s">
        <v>4547</v>
      </c>
      <c r="E548" s="116" t="s">
        <v>4547</v>
      </c>
      <c r="F548" s="1" t="s">
        <v>2409</v>
      </c>
      <c r="G548" s="29" t="s">
        <v>58</v>
      </c>
      <c r="H548" s="4">
        <f t="shared" si="40"/>
        <v>1</v>
      </c>
      <c r="I548" s="4" t="str">
        <f>VLOOKUP(B548,'BAT Grundtabelle'!B:T,19,0)</f>
        <v>ja</v>
      </c>
      <c r="J548" s="4" t="str">
        <f t="shared" si="41"/>
        <v/>
      </c>
      <c r="K548" s="4" t="str">
        <f t="shared" si="42"/>
        <v/>
      </c>
      <c r="L548" s="4" t="str">
        <f t="shared" si="43"/>
        <v/>
      </c>
      <c r="M548" s="104" t="str">
        <f t="shared" si="44"/>
        <v/>
      </c>
      <c r="N548" s="4"/>
      <c r="O548" s="4" t="str">
        <f>VLOOKUP(B548,'BAT Grundtabelle'!B:V,21,0)</f>
        <v>Heilwesen</v>
      </c>
    </row>
    <row r="549" spans="1:15" ht="12.75" customHeight="1" x14ac:dyDescent="0.35">
      <c r="A549" s="29" t="s">
        <v>2916</v>
      </c>
      <c r="B549" s="1" t="s">
        <v>324</v>
      </c>
      <c r="C549" s="85" t="s">
        <v>2</v>
      </c>
      <c r="D549" s="116" t="s">
        <v>4547</v>
      </c>
      <c r="E549" s="116" t="s">
        <v>4547</v>
      </c>
      <c r="F549" s="1" t="s">
        <v>2412</v>
      </c>
      <c r="G549" s="29">
        <v>1195</v>
      </c>
      <c r="H549" s="4">
        <f t="shared" si="40"/>
        <v>1</v>
      </c>
      <c r="I549" s="4" t="str">
        <f>VLOOKUP(B549,'BAT Grundtabelle'!B:T,19,0)</f>
        <v>ja</v>
      </c>
      <c r="J549" s="4" t="str">
        <f t="shared" si="41"/>
        <v/>
      </c>
      <c r="K549" s="4" t="str">
        <f t="shared" si="42"/>
        <v/>
      </c>
      <c r="L549" s="4" t="str">
        <f t="shared" si="43"/>
        <v/>
      </c>
      <c r="M549" s="104" t="str">
        <f t="shared" si="44"/>
        <v/>
      </c>
      <c r="N549" s="4"/>
      <c r="O549" s="4" t="str">
        <f>VLOOKUP(B549,'BAT Grundtabelle'!B:V,21,0)</f>
        <v>Verein</v>
      </c>
    </row>
    <row r="550" spans="1:15" ht="12.75" customHeight="1" x14ac:dyDescent="0.35">
      <c r="A550" s="29" t="s">
        <v>2917</v>
      </c>
      <c r="B550" s="1" t="s">
        <v>1070</v>
      </c>
      <c r="C550" s="85" t="s">
        <v>2</v>
      </c>
      <c r="D550" s="116" t="s">
        <v>4547</v>
      </c>
      <c r="E550" s="116" t="s">
        <v>4547</v>
      </c>
      <c r="F550" s="1"/>
      <c r="G550" s="29" t="s">
        <v>4</v>
      </c>
      <c r="H550" s="4">
        <f t="shared" si="40"/>
        <v>1</v>
      </c>
      <c r="I550" s="4" t="str">
        <f>VLOOKUP(B550,'BAT Grundtabelle'!B:T,19,0)</f>
        <v>ja</v>
      </c>
      <c r="J550" s="4" t="str">
        <f t="shared" si="41"/>
        <v/>
      </c>
      <c r="K550" s="4" t="str">
        <f t="shared" si="42"/>
        <v/>
      </c>
      <c r="L550" s="4" t="str">
        <f t="shared" si="43"/>
        <v/>
      </c>
      <c r="M550" s="104" t="str">
        <f t="shared" si="44"/>
        <v/>
      </c>
      <c r="N550" s="4"/>
      <c r="O550" s="4" t="str">
        <f>VLOOKUP(B550,'BAT Grundtabelle'!B:V,21,0)</f>
        <v>Dienstleistung</v>
      </c>
    </row>
    <row r="551" spans="1:15" ht="12.75" customHeight="1" x14ac:dyDescent="0.35">
      <c r="A551" s="29" t="s">
        <v>2918</v>
      </c>
      <c r="B551" s="1" t="s">
        <v>696</v>
      </c>
      <c r="C551" s="85" t="s">
        <v>2</v>
      </c>
      <c r="D551" s="116" t="s">
        <v>4547</v>
      </c>
      <c r="E551" s="116" t="s">
        <v>4547</v>
      </c>
      <c r="F551" s="1"/>
      <c r="G551" s="29" t="s">
        <v>4</v>
      </c>
      <c r="H551" s="4">
        <f t="shared" si="40"/>
        <v>1</v>
      </c>
      <c r="I551" s="4" t="str">
        <f>VLOOKUP(B551,'BAT Grundtabelle'!B:T,19,0)</f>
        <v>ja</v>
      </c>
      <c r="J551" s="4" t="str">
        <f t="shared" si="41"/>
        <v/>
      </c>
      <c r="K551" s="4" t="str">
        <f t="shared" si="42"/>
        <v/>
      </c>
      <c r="L551" s="4" t="str">
        <f t="shared" si="43"/>
        <v/>
      </c>
      <c r="M551" s="104" t="str">
        <f t="shared" si="44"/>
        <v/>
      </c>
      <c r="N551" s="4"/>
      <c r="O551" s="4" t="str">
        <f>VLOOKUP(B551,'BAT Grundtabelle'!B:V,21,0)</f>
        <v>Transport</v>
      </c>
    </row>
    <row r="552" spans="1:15" ht="12.75" customHeight="1" x14ac:dyDescent="0.35">
      <c r="A552" s="29" t="s">
        <v>2919</v>
      </c>
      <c r="B552" s="1" t="s">
        <v>697</v>
      </c>
      <c r="C552" s="85" t="s">
        <v>2</v>
      </c>
      <c r="D552" s="116" t="s">
        <v>4547</v>
      </c>
      <c r="E552" s="116" t="s">
        <v>4547</v>
      </c>
      <c r="F552" s="1"/>
      <c r="G552" s="29" t="s">
        <v>4</v>
      </c>
      <c r="H552" s="4">
        <f t="shared" si="40"/>
        <v>1</v>
      </c>
      <c r="I552" s="4" t="str">
        <f>VLOOKUP(B552,'BAT Grundtabelle'!B:T,19,0)</f>
        <v>ja</v>
      </c>
      <c r="J552" s="4" t="str">
        <f t="shared" si="41"/>
        <v/>
      </c>
      <c r="K552" s="4" t="str">
        <f t="shared" si="42"/>
        <v/>
      </c>
      <c r="L552" s="4" t="str">
        <f t="shared" si="43"/>
        <v/>
      </c>
      <c r="M552" s="104" t="str">
        <f t="shared" si="44"/>
        <v/>
      </c>
      <c r="N552" s="4"/>
      <c r="O552" s="4" t="str">
        <f>VLOOKUP(B552,'BAT Grundtabelle'!B:V,21,0)</f>
        <v>Transport</v>
      </c>
    </row>
    <row r="553" spans="1:15" ht="12.75" customHeight="1" x14ac:dyDescent="0.35">
      <c r="A553" s="29" t="s">
        <v>2920</v>
      </c>
      <c r="B553" s="1" t="s">
        <v>410</v>
      </c>
      <c r="C553" s="85" t="s">
        <v>2</v>
      </c>
      <c r="D553" s="116" t="s">
        <v>4547</v>
      </c>
      <c r="E553" s="116" t="s">
        <v>4547</v>
      </c>
      <c r="F553" s="1"/>
      <c r="G553" s="29" t="s">
        <v>4</v>
      </c>
      <c r="H553" s="4">
        <f t="shared" si="40"/>
        <v>1</v>
      </c>
      <c r="I553" s="4" t="str">
        <f>VLOOKUP(B553,'BAT Grundtabelle'!B:T,19,0)</f>
        <v>ja</v>
      </c>
      <c r="J553" s="4" t="str">
        <f t="shared" si="41"/>
        <v/>
      </c>
      <c r="K553" s="4" t="str">
        <f t="shared" si="42"/>
        <v/>
      </c>
      <c r="L553" s="4" t="str">
        <f t="shared" si="43"/>
        <v/>
      </c>
      <c r="M553" s="104" t="str">
        <f t="shared" si="44"/>
        <v/>
      </c>
      <c r="N553" s="4"/>
      <c r="O553" s="4" t="str">
        <f>VLOOKUP(B553,'BAT Grundtabelle'!B:V,21,0)</f>
        <v>Schausteller</v>
      </c>
    </row>
    <row r="554" spans="1:15" ht="12.75" customHeight="1" x14ac:dyDescent="0.35">
      <c r="A554" s="29" t="s">
        <v>2921</v>
      </c>
      <c r="B554" s="1" t="s">
        <v>1943</v>
      </c>
      <c r="C554" s="85" t="s">
        <v>3</v>
      </c>
      <c r="D554" s="116">
        <v>2.23</v>
      </c>
      <c r="E554" s="116">
        <v>301</v>
      </c>
      <c r="F554" s="1"/>
      <c r="G554" s="29" t="s">
        <v>4</v>
      </c>
      <c r="H554" s="4">
        <f t="shared" si="40"/>
        <v>1</v>
      </c>
      <c r="I554" s="4" t="str">
        <f>VLOOKUP(B554,'BAT Grundtabelle'!B:T,19,0)</f>
        <v>ja</v>
      </c>
      <c r="J554" s="4" t="str">
        <f t="shared" si="41"/>
        <v>10506</v>
      </c>
      <c r="K554" s="4" t="str">
        <f t="shared" si="42"/>
        <v>Fahrlehrer</v>
      </c>
      <c r="L554" s="4">
        <f t="shared" si="43"/>
        <v>2.23</v>
      </c>
      <c r="M554" s="104">
        <f t="shared" si="44"/>
        <v>301</v>
      </c>
      <c r="N554" s="4"/>
      <c r="O554" s="4" t="str">
        <f>VLOOKUP(B554,'BAT Grundtabelle'!B:V,21,0)</f>
        <v>Bildung</v>
      </c>
    </row>
    <row r="555" spans="1:15" ht="12.75" customHeight="1" x14ac:dyDescent="0.35">
      <c r="A555" s="29" t="s">
        <v>189</v>
      </c>
      <c r="B555" s="1" t="s">
        <v>2049</v>
      </c>
      <c r="C555" s="85" t="s">
        <v>3</v>
      </c>
      <c r="D555" s="116">
        <v>1.57</v>
      </c>
      <c r="E555" s="116">
        <v>634</v>
      </c>
      <c r="F555" s="1"/>
      <c r="G555" s="29" t="s">
        <v>4</v>
      </c>
      <c r="H555" s="4">
        <f t="shared" si="40"/>
        <v>1</v>
      </c>
      <c r="I555" s="4" t="str">
        <f>VLOOKUP(B555,'BAT Grundtabelle'!B:T,19,0)</f>
        <v>ja</v>
      </c>
      <c r="J555" s="4" t="str">
        <f t="shared" si="41"/>
        <v>1524</v>
      </c>
      <c r="K555" s="4" t="str">
        <f t="shared" si="42"/>
        <v>Fahrradhandel und -reparatur</v>
      </c>
      <c r="L555" s="4">
        <f t="shared" si="43"/>
        <v>1.57</v>
      </c>
      <c r="M555" s="104">
        <f t="shared" si="44"/>
        <v>634</v>
      </c>
      <c r="N555" s="4"/>
      <c r="O555" s="4" t="str">
        <f>VLOOKUP(B555,'BAT Grundtabelle'!B:V,21,0)</f>
        <v>Reparatur</v>
      </c>
    </row>
    <row r="556" spans="1:15" ht="12.75" customHeight="1" x14ac:dyDescent="0.35">
      <c r="A556" s="29" t="s">
        <v>2922</v>
      </c>
      <c r="B556" s="1" t="s">
        <v>795</v>
      </c>
      <c r="C556" s="85" t="s">
        <v>2</v>
      </c>
      <c r="D556" s="116" t="s">
        <v>4547</v>
      </c>
      <c r="E556" s="116" t="s">
        <v>4547</v>
      </c>
      <c r="F556" s="1"/>
      <c r="G556" s="29" t="s">
        <v>4</v>
      </c>
      <c r="H556" s="4">
        <f t="shared" si="40"/>
        <v>1</v>
      </c>
      <c r="I556" s="4" t="str">
        <f>VLOOKUP(B556,'BAT Grundtabelle'!B:T,19,0)</f>
        <v>ja</v>
      </c>
      <c r="J556" s="4" t="str">
        <f t="shared" si="41"/>
        <v/>
      </c>
      <c r="K556" s="4" t="str">
        <f t="shared" si="42"/>
        <v/>
      </c>
      <c r="L556" s="4" t="str">
        <f t="shared" si="43"/>
        <v/>
      </c>
      <c r="M556" s="104" t="str">
        <f t="shared" si="44"/>
        <v/>
      </c>
      <c r="N556" s="4"/>
      <c r="O556" s="4" t="str">
        <f>VLOOKUP(B556,'BAT Grundtabelle'!B:V,21,0)</f>
        <v>Produktion</v>
      </c>
    </row>
    <row r="557" spans="1:15" ht="12.75" customHeight="1" x14ac:dyDescent="0.35">
      <c r="A557" s="29" t="s">
        <v>2923</v>
      </c>
      <c r="B557" s="1" t="s">
        <v>188</v>
      </c>
      <c r="C557" s="85" t="s">
        <v>3</v>
      </c>
      <c r="D557" s="116">
        <v>1.57</v>
      </c>
      <c r="E557" s="116">
        <v>634</v>
      </c>
      <c r="F557" s="1"/>
      <c r="G557" s="29" t="s">
        <v>4</v>
      </c>
      <c r="H557" s="4">
        <f t="shared" si="40"/>
        <v>1</v>
      </c>
      <c r="I557" s="4" t="str">
        <f>VLOOKUP(B557,'BAT Grundtabelle'!B:T,19,0)</f>
        <v>ja</v>
      </c>
      <c r="J557" s="4" t="str">
        <f t="shared" si="41"/>
        <v>10508</v>
      </c>
      <c r="K557" s="4" t="str">
        <f t="shared" si="42"/>
        <v>Fahrradreparatur</v>
      </c>
      <c r="L557" s="4">
        <f t="shared" si="43"/>
        <v>1.57</v>
      </c>
      <c r="M557" s="104">
        <f t="shared" si="44"/>
        <v>634</v>
      </c>
      <c r="N557" s="4"/>
      <c r="O557" s="4" t="str">
        <f>VLOOKUP(B557,'BAT Grundtabelle'!B:V,21,0)</f>
        <v>Reparatur</v>
      </c>
    </row>
    <row r="558" spans="1:15" ht="12.75" customHeight="1" x14ac:dyDescent="0.35">
      <c r="A558" s="29" t="s">
        <v>2924</v>
      </c>
      <c r="B558" s="1" t="s">
        <v>1487</v>
      </c>
      <c r="C558" s="85" t="s">
        <v>2</v>
      </c>
      <c r="D558" s="116" t="s">
        <v>4547</v>
      </c>
      <c r="E558" s="116" t="s">
        <v>4547</v>
      </c>
      <c r="F558" s="1"/>
      <c r="G558" s="29" t="s">
        <v>4</v>
      </c>
      <c r="H558" s="4">
        <f t="shared" si="40"/>
        <v>1</v>
      </c>
      <c r="I558" s="4" t="str">
        <f>VLOOKUP(B558,'BAT Grundtabelle'!B:T,19,0)</f>
        <v>ja</v>
      </c>
      <c r="J558" s="4" t="str">
        <f t="shared" si="41"/>
        <v/>
      </c>
      <c r="K558" s="4" t="str">
        <f t="shared" si="42"/>
        <v/>
      </c>
      <c r="L558" s="4" t="str">
        <f t="shared" si="43"/>
        <v/>
      </c>
      <c r="M558" s="104" t="str">
        <f t="shared" si="44"/>
        <v/>
      </c>
      <c r="N558" s="4"/>
      <c r="O558" s="4" t="str">
        <f>VLOOKUP(B558,'BAT Grundtabelle'!B:V,21,0)</f>
        <v>Transport</v>
      </c>
    </row>
    <row r="559" spans="1:15" ht="12.75" customHeight="1" x14ac:dyDescent="0.35">
      <c r="A559" s="29" t="s">
        <v>2925</v>
      </c>
      <c r="B559" s="1" t="s">
        <v>1472</v>
      </c>
      <c r="C559" s="85" t="s">
        <v>2</v>
      </c>
      <c r="D559" s="116" t="s">
        <v>4547</v>
      </c>
      <c r="E559" s="116" t="s">
        <v>4547</v>
      </c>
      <c r="F559" s="1"/>
      <c r="G559" s="29" t="s">
        <v>4</v>
      </c>
      <c r="H559" s="4">
        <f t="shared" si="40"/>
        <v>1</v>
      </c>
      <c r="I559" s="4" t="str">
        <f>VLOOKUP(B559,'BAT Grundtabelle'!B:T,19,0)</f>
        <v>ja</v>
      </c>
      <c r="J559" s="4" t="str">
        <f t="shared" si="41"/>
        <v/>
      </c>
      <c r="K559" s="4" t="str">
        <f t="shared" si="42"/>
        <v/>
      </c>
      <c r="L559" s="4" t="str">
        <f t="shared" si="43"/>
        <v/>
      </c>
      <c r="M559" s="104" t="str">
        <f t="shared" si="44"/>
        <v/>
      </c>
      <c r="N559" s="4"/>
      <c r="O559" s="4" t="str">
        <f>VLOOKUP(B559,'BAT Grundtabelle'!B:V,21,0)</f>
        <v>Dienstleistung</v>
      </c>
    </row>
    <row r="560" spans="1:15" ht="12.75" customHeight="1" x14ac:dyDescent="0.35">
      <c r="A560" s="29" t="s">
        <v>2926</v>
      </c>
      <c r="B560" s="1" t="s">
        <v>1944</v>
      </c>
      <c r="C560" s="85" t="s">
        <v>3</v>
      </c>
      <c r="D560" s="116">
        <v>3.8</v>
      </c>
      <c r="E560" s="116">
        <v>223</v>
      </c>
      <c r="F560" s="1"/>
      <c r="G560" s="29" t="s">
        <v>4</v>
      </c>
      <c r="H560" s="4">
        <f t="shared" si="40"/>
        <v>1</v>
      </c>
      <c r="I560" s="4" t="str">
        <f>VLOOKUP(B560,'BAT Grundtabelle'!B:T,19,0)</f>
        <v>ja</v>
      </c>
      <c r="J560" s="4" t="str">
        <f t="shared" si="41"/>
        <v>10511</v>
      </c>
      <c r="K560" s="4" t="str">
        <f t="shared" si="42"/>
        <v>Fahrschule</v>
      </c>
      <c r="L560" s="4">
        <f t="shared" si="43"/>
        <v>3.8</v>
      </c>
      <c r="M560" s="104">
        <f t="shared" si="44"/>
        <v>223</v>
      </c>
      <c r="N560" s="4"/>
      <c r="O560" s="4" t="str">
        <f>VLOOKUP(B560,'BAT Grundtabelle'!B:V,21,0)</f>
        <v>Bildung</v>
      </c>
    </row>
    <row r="561" spans="1:15" ht="12.75" customHeight="1" x14ac:dyDescent="0.35">
      <c r="A561" s="29" t="s">
        <v>2927</v>
      </c>
      <c r="B561" s="1" t="s">
        <v>1945</v>
      </c>
      <c r="C561" s="85" t="s">
        <v>2</v>
      </c>
      <c r="D561" s="116" t="s">
        <v>4547</v>
      </c>
      <c r="E561" s="116" t="s">
        <v>4547</v>
      </c>
      <c r="F561" s="1"/>
      <c r="G561" s="29" t="s">
        <v>4</v>
      </c>
      <c r="H561" s="4">
        <f t="shared" si="40"/>
        <v>1</v>
      </c>
      <c r="I561" s="4" t="str">
        <f>VLOOKUP(B561,'BAT Grundtabelle'!B:T,19,0)</f>
        <v>ja</v>
      </c>
      <c r="J561" s="4" t="str">
        <f t="shared" si="41"/>
        <v/>
      </c>
      <c r="K561" s="4" t="str">
        <f t="shared" si="42"/>
        <v/>
      </c>
      <c r="L561" s="4" t="str">
        <f t="shared" si="43"/>
        <v/>
      </c>
      <c r="M561" s="104" t="str">
        <f t="shared" si="44"/>
        <v/>
      </c>
      <c r="N561" s="4"/>
      <c r="O561" s="4" t="str">
        <f>VLOOKUP(B561,'BAT Grundtabelle'!B:V,21,0)</f>
        <v>Produktion</v>
      </c>
    </row>
    <row r="562" spans="1:15" ht="12.75" customHeight="1" x14ac:dyDescent="0.35">
      <c r="A562" s="29" t="s">
        <v>2928</v>
      </c>
      <c r="B562" s="1" t="s">
        <v>1946</v>
      </c>
      <c r="C562" s="85" t="s">
        <v>2</v>
      </c>
      <c r="D562" s="116" t="s">
        <v>4547</v>
      </c>
      <c r="E562" s="116" t="s">
        <v>4547</v>
      </c>
      <c r="F562" s="1"/>
      <c r="G562" s="29" t="s">
        <v>4</v>
      </c>
      <c r="H562" s="4">
        <f t="shared" si="40"/>
        <v>1</v>
      </c>
      <c r="I562" s="4" t="str">
        <f>VLOOKUP(B562,'BAT Grundtabelle'!B:T,19,0)</f>
        <v>ja</v>
      </c>
      <c r="J562" s="4" t="str">
        <f t="shared" si="41"/>
        <v/>
      </c>
      <c r="K562" s="4" t="str">
        <f t="shared" si="42"/>
        <v/>
      </c>
      <c r="L562" s="4" t="str">
        <f t="shared" si="43"/>
        <v/>
      </c>
      <c r="M562" s="104" t="str">
        <f t="shared" si="44"/>
        <v/>
      </c>
      <c r="N562" s="4"/>
      <c r="O562" s="4" t="str">
        <f>VLOOKUP(B562,'BAT Grundtabelle'!B:V,21,0)</f>
        <v>Dienstleistung</v>
      </c>
    </row>
    <row r="563" spans="1:15" ht="12.75" customHeight="1" x14ac:dyDescent="0.35">
      <c r="A563" s="29" t="s">
        <v>2929</v>
      </c>
      <c r="B563" s="1" t="s">
        <v>1947</v>
      </c>
      <c r="C563" s="85" t="s">
        <v>2</v>
      </c>
      <c r="D563" s="116" t="s">
        <v>4547</v>
      </c>
      <c r="E563" s="116" t="s">
        <v>4547</v>
      </c>
      <c r="F563" s="1"/>
      <c r="G563" s="29" t="s">
        <v>4</v>
      </c>
      <c r="H563" s="4">
        <f t="shared" si="40"/>
        <v>1</v>
      </c>
      <c r="I563" s="4" t="str">
        <f>VLOOKUP(B563,'BAT Grundtabelle'!B:T,19,0)</f>
        <v>ja</v>
      </c>
      <c r="J563" s="4" t="str">
        <f t="shared" si="41"/>
        <v/>
      </c>
      <c r="K563" s="4" t="str">
        <f t="shared" si="42"/>
        <v/>
      </c>
      <c r="L563" s="4" t="str">
        <f t="shared" si="43"/>
        <v/>
      </c>
      <c r="M563" s="104" t="str">
        <f t="shared" si="44"/>
        <v/>
      </c>
      <c r="N563" s="4"/>
      <c r="O563" s="4" t="str">
        <f>VLOOKUP(B563,'BAT Grundtabelle'!B:V,21,0)</f>
        <v>Handel</v>
      </c>
    </row>
    <row r="564" spans="1:15" ht="12.75" customHeight="1" x14ac:dyDescent="0.35">
      <c r="A564" s="29" t="s">
        <v>2930</v>
      </c>
      <c r="B564" s="1" t="s">
        <v>212</v>
      </c>
      <c r="C564" s="85" t="s">
        <v>2</v>
      </c>
      <c r="D564" s="116" t="s">
        <v>4547</v>
      </c>
      <c r="E564" s="116" t="s">
        <v>4547</v>
      </c>
      <c r="F564" s="1"/>
      <c r="G564" s="29" t="s">
        <v>4</v>
      </c>
      <c r="H564" s="4">
        <f t="shared" si="40"/>
        <v>1</v>
      </c>
      <c r="I564" s="4" t="str">
        <f>VLOOKUP(B564,'BAT Grundtabelle'!B:T,19,0)</f>
        <v>ja</v>
      </c>
      <c r="J564" s="4" t="str">
        <f t="shared" si="41"/>
        <v/>
      </c>
      <c r="K564" s="4" t="str">
        <f t="shared" si="42"/>
        <v/>
      </c>
      <c r="L564" s="4" t="str">
        <f t="shared" si="43"/>
        <v/>
      </c>
      <c r="M564" s="104" t="str">
        <f t="shared" si="44"/>
        <v/>
      </c>
      <c r="N564" s="4"/>
      <c r="O564" s="4" t="str">
        <f>VLOOKUP(B564,'BAT Grundtabelle'!B:V,21,0)</f>
        <v>Dienstleistung</v>
      </c>
    </row>
    <row r="565" spans="1:15" ht="12.75" customHeight="1" x14ac:dyDescent="0.35">
      <c r="A565" s="29" t="s">
        <v>2931</v>
      </c>
      <c r="B565" s="1" t="s">
        <v>1230</v>
      </c>
      <c r="C565" s="85" t="s">
        <v>3</v>
      </c>
      <c r="D565" s="116">
        <v>1.57</v>
      </c>
      <c r="E565" s="116">
        <v>366.97</v>
      </c>
      <c r="F565" s="1"/>
      <c r="G565" s="29" t="s">
        <v>4</v>
      </c>
      <c r="H565" s="4">
        <f t="shared" si="40"/>
        <v>1</v>
      </c>
      <c r="I565" s="4" t="str">
        <f>VLOOKUP(B565,'BAT Grundtabelle'!B:T,19,0)</f>
        <v>ja</v>
      </c>
      <c r="J565" s="4" t="str">
        <f t="shared" si="41"/>
        <v>10516</v>
      </c>
      <c r="K565" s="4" t="str">
        <f t="shared" si="42"/>
        <v>Farben- und Tapetenhandel</v>
      </c>
      <c r="L565" s="4">
        <f t="shared" si="43"/>
        <v>1.57</v>
      </c>
      <c r="M565" s="104">
        <f t="shared" si="44"/>
        <v>366.97</v>
      </c>
      <c r="N565" s="4"/>
      <c r="O565" s="4" t="str">
        <f>VLOOKUP(B565,'BAT Grundtabelle'!B:V,21,0)</f>
        <v>Handel</v>
      </c>
    </row>
    <row r="566" spans="1:15" ht="12.75" customHeight="1" x14ac:dyDescent="0.35">
      <c r="A566" s="29" t="s">
        <v>2050</v>
      </c>
      <c r="B566" s="1" t="s">
        <v>191</v>
      </c>
      <c r="C566" s="85" t="s">
        <v>2</v>
      </c>
      <c r="D566" s="116" t="s">
        <v>4547</v>
      </c>
      <c r="E566" s="116" t="s">
        <v>4547</v>
      </c>
      <c r="F566" s="1"/>
      <c r="G566" s="29" t="s">
        <v>57</v>
      </c>
      <c r="H566" s="4">
        <f t="shared" si="40"/>
        <v>1</v>
      </c>
      <c r="I566" s="4" t="str">
        <f>VLOOKUP(B566,'BAT Grundtabelle'!B:T,19,0)</f>
        <v>ja</v>
      </c>
      <c r="J566" s="4" t="str">
        <f t="shared" si="41"/>
        <v/>
      </c>
      <c r="K566" s="4" t="str">
        <f t="shared" si="42"/>
        <v/>
      </c>
      <c r="L566" s="4" t="str">
        <f t="shared" si="43"/>
        <v/>
      </c>
      <c r="M566" s="104" t="str">
        <f t="shared" si="44"/>
        <v/>
      </c>
      <c r="N566" s="4"/>
      <c r="O566" s="4" t="str">
        <f>VLOOKUP(B566,'BAT Grundtabelle'!B:V,21,0)</f>
        <v>Chemie</v>
      </c>
    </row>
    <row r="567" spans="1:15" ht="12.75" customHeight="1" x14ac:dyDescent="0.35">
      <c r="A567" s="29" t="s">
        <v>2305</v>
      </c>
      <c r="B567" s="1" t="s">
        <v>2304</v>
      </c>
      <c r="C567" s="85" t="s">
        <v>3</v>
      </c>
      <c r="D567" s="116">
        <v>4.71</v>
      </c>
      <c r="E567" s="116">
        <v>468.99</v>
      </c>
      <c r="F567" s="1"/>
      <c r="G567" s="29" t="s">
        <v>57</v>
      </c>
      <c r="H567" s="4">
        <f t="shared" si="40"/>
        <v>1</v>
      </c>
      <c r="I567" s="4" t="str">
        <f>VLOOKUP(B567,'BAT Grundtabelle'!B:T,19,0)</f>
        <v>ja</v>
      </c>
      <c r="J567" s="4" t="str">
        <f t="shared" si="41"/>
        <v>6021</v>
      </c>
      <c r="K567" s="4" t="str">
        <f t="shared" si="42"/>
        <v>Färberei</v>
      </c>
      <c r="L567" s="4">
        <f t="shared" si="43"/>
        <v>4.71</v>
      </c>
      <c r="M567" s="104">
        <f t="shared" si="44"/>
        <v>468.99</v>
      </c>
      <c r="N567" s="4"/>
      <c r="O567" s="4" t="str">
        <f>VLOOKUP(B567,'BAT Grundtabelle'!B:V,21,0)</f>
        <v>Chemie</v>
      </c>
    </row>
    <row r="568" spans="1:15" ht="12.75" customHeight="1" x14ac:dyDescent="0.35">
      <c r="A568" s="29" t="s">
        <v>2932</v>
      </c>
      <c r="B568" s="1" t="s">
        <v>491</v>
      </c>
      <c r="C568" s="85" t="s">
        <v>3</v>
      </c>
      <c r="D568" s="116">
        <v>6.95</v>
      </c>
      <c r="E568" s="116">
        <v>547</v>
      </c>
      <c r="F568" s="1"/>
      <c r="G568" s="29" t="s">
        <v>57</v>
      </c>
      <c r="H568" s="4">
        <f t="shared" si="40"/>
        <v>1</v>
      </c>
      <c r="I568" s="4" t="str">
        <f>VLOOKUP(B568,'BAT Grundtabelle'!B:T,19,0)</f>
        <v>ja</v>
      </c>
      <c r="J568" s="4" t="str">
        <f t="shared" si="41"/>
        <v>10517</v>
      </c>
      <c r="K568" s="4" t="str">
        <f t="shared" si="42"/>
        <v>Färberei, Lackiererei, Zurichterei von Lederausrüstung</v>
      </c>
      <c r="L568" s="4">
        <f t="shared" si="43"/>
        <v>6.95</v>
      </c>
      <c r="M568" s="104">
        <f t="shared" si="44"/>
        <v>547</v>
      </c>
      <c r="N568" s="4"/>
      <c r="O568" s="4" t="str">
        <f>VLOOKUP(B568,'BAT Grundtabelle'!B:V,21,0)</f>
        <v>Chemie</v>
      </c>
    </row>
    <row r="569" spans="1:15" ht="12.75" customHeight="1" x14ac:dyDescent="0.35">
      <c r="A569" s="29" t="s">
        <v>2933</v>
      </c>
      <c r="B569" s="1" t="s">
        <v>1803</v>
      </c>
      <c r="C569" s="85" t="s">
        <v>2</v>
      </c>
      <c r="D569" s="116" t="s">
        <v>4547</v>
      </c>
      <c r="E569" s="116" t="s">
        <v>4547</v>
      </c>
      <c r="F569" s="1" t="s">
        <v>2411</v>
      </c>
      <c r="G569" s="29" t="s">
        <v>59</v>
      </c>
      <c r="H569" s="4">
        <f t="shared" si="40"/>
        <v>1</v>
      </c>
      <c r="I569" s="4" t="str">
        <f>VLOOKUP(B569,'BAT Grundtabelle'!B:T,19,0)</f>
        <v>ja</v>
      </c>
      <c r="J569" s="4" t="str">
        <f t="shared" si="41"/>
        <v/>
      </c>
      <c r="K569" s="4" t="str">
        <f t="shared" si="42"/>
        <v/>
      </c>
      <c r="L569" s="4" t="str">
        <f t="shared" si="43"/>
        <v/>
      </c>
      <c r="M569" s="104" t="str">
        <f t="shared" si="44"/>
        <v/>
      </c>
      <c r="N569" s="4"/>
      <c r="O569" s="4" t="str">
        <f>VLOOKUP(B569,'BAT Grundtabelle'!B:V,21,0)</f>
        <v>Verein</v>
      </c>
    </row>
    <row r="570" spans="1:15" ht="12.75" customHeight="1" x14ac:dyDescent="0.35">
      <c r="A570" s="29" t="s">
        <v>2934</v>
      </c>
      <c r="B570" s="1" t="s">
        <v>838</v>
      </c>
      <c r="C570" s="85" t="s">
        <v>3</v>
      </c>
      <c r="D570" s="116">
        <v>9.5</v>
      </c>
      <c r="E570" s="116">
        <v>575</v>
      </c>
      <c r="F570" s="1"/>
      <c r="G570" s="29" t="s">
        <v>4</v>
      </c>
      <c r="H570" s="4">
        <f t="shared" si="40"/>
        <v>1</v>
      </c>
      <c r="I570" s="4" t="str">
        <f>VLOOKUP(B570,'BAT Grundtabelle'!B:T,19,0)</f>
        <v>ja</v>
      </c>
      <c r="J570" s="4" t="str">
        <f t="shared" si="41"/>
        <v>10519</v>
      </c>
      <c r="K570" s="4" t="str">
        <f t="shared" si="42"/>
        <v>Fassadenbaubetrieb</v>
      </c>
      <c r="L570" s="4">
        <f t="shared" si="43"/>
        <v>9.5</v>
      </c>
      <c r="M570" s="104">
        <f t="shared" si="44"/>
        <v>575</v>
      </c>
      <c r="N570" s="4"/>
      <c r="O570" s="4" t="str">
        <f>VLOOKUP(B570,'BAT Grundtabelle'!B:V,21,0)</f>
        <v>Bau-Gewerbe</v>
      </c>
    </row>
    <row r="571" spans="1:15" ht="12.75" customHeight="1" x14ac:dyDescent="0.35">
      <c r="A571" s="29" t="s">
        <v>2266</v>
      </c>
      <c r="B571" s="1" t="s">
        <v>2265</v>
      </c>
      <c r="C571" s="85" t="s">
        <v>2</v>
      </c>
      <c r="D571" s="116" t="s">
        <v>4547</v>
      </c>
      <c r="E571" s="116" t="s">
        <v>4547</v>
      </c>
      <c r="F571" s="1"/>
      <c r="G571" s="29" t="s">
        <v>4</v>
      </c>
      <c r="H571" s="4">
        <f t="shared" si="40"/>
        <v>1</v>
      </c>
      <c r="I571" s="4" t="str">
        <f>VLOOKUP(B571,'BAT Grundtabelle'!B:T,19,0)</f>
        <v>ja</v>
      </c>
      <c r="J571" s="4" t="str">
        <f t="shared" si="41"/>
        <v/>
      </c>
      <c r="K571" s="4" t="str">
        <f t="shared" si="42"/>
        <v/>
      </c>
      <c r="L571" s="4" t="str">
        <f t="shared" si="43"/>
        <v/>
      </c>
      <c r="M571" s="104" t="str">
        <f t="shared" si="44"/>
        <v/>
      </c>
      <c r="N571" s="4"/>
      <c r="O571" s="4" t="str">
        <f>VLOOKUP(B571,'BAT Grundtabelle'!B:V,21,0)</f>
        <v>Reinigung</v>
      </c>
    </row>
    <row r="572" spans="1:15" ht="12.75" customHeight="1" x14ac:dyDescent="0.35">
      <c r="A572" s="29" t="s">
        <v>2935</v>
      </c>
      <c r="B572" s="1" t="s">
        <v>1804</v>
      </c>
      <c r="C572" s="85" t="s">
        <v>2</v>
      </c>
      <c r="D572" s="116" t="s">
        <v>4547</v>
      </c>
      <c r="E572" s="116" t="s">
        <v>4547</v>
      </c>
      <c r="F572" s="1" t="s">
        <v>2411</v>
      </c>
      <c r="G572" s="29" t="s">
        <v>59</v>
      </c>
      <c r="H572" s="4">
        <f t="shared" si="40"/>
        <v>1</v>
      </c>
      <c r="I572" s="4" t="str">
        <f>VLOOKUP(B572,'BAT Grundtabelle'!B:T,19,0)</f>
        <v>ja</v>
      </c>
      <c r="J572" s="4" t="str">
        <f t="shared" si="41"/>
        <v/>
      </c>
      <c r="K572" s="4" t="str">
        <f t="shared" si="42"/>
        <v/>
      </c>
      <c r="L572" s="4" t="str">
        <f t="shared" si="43"/>
        <v/>
      </c>
      <c r="M572" s="104" t="str">
        <f t="shared" si="44"/>
        <v/>
      </c>
      <c r="N572" s="4"/>
      <c r="O572" s="4" t="str">
        <f>VLOOKUP(B572,'BAT Grundtabelle'!B:V,21,0)</f>
        <v>Verein</v>
      </c>
    </row>
    <row r="573" spans="1:15" ht="12.75" customHeight="1" x14ac:dyDescent="0.35">
      <c r="A573" s="29" t="s">
        <v>2936</v>
      </c>
      <c r="B573" s="1" t="s">
        <v>958</v>
      </c>
      <c r="C573" s="85" t="s">
        <v>3</v>
      </c>
      <c r="D573" s="116">
        <v>1.38</v>
      </c>
      <c r="E573" s="116">
        <v>188</v>
      </c>
      <c r="F573" s="1"/>
      <c r="G573" s="29" t="s">
        <v>4</v>
      </c>
      <c r="H573" s="4">
        <f t="shared" si="40"/>
        <v>1</v>
      </c>
      <c r="I573" s="4" t="str">
        <f>VLOOKUP(B573,'BAT Grundtabelle'!B:T,19,0)</f>
        <v>ja</v>
      </c>
      <c r="J573" s="4" t="str">
        <f t="shared" si="41"/>
        <v>10521</v>
      </c>
      <c r="K573" s="4" t="str">
        <f t="shared" si="42"/>
        <v>Feinkostgeschäft</v>
      </c>
      <c r="L573" s="4">
        <f t="shared" si="43"/>
        <v>1.38</v>
      </c>
      <c r="M573" s="104">
        <f t="shared" si="44"/>
        <v>188</v>
      </c>
      <c r="N573" s="4"/>
      <c r="O573" s="4" t="str">
        <f>VLOOKUP(B573,'BAT Grundtabelle'!B:V,21,0)</f>
        <v>Handel (food)</v>
      </c>
    </row>
    <row r="574" spans="1:15" ht="12.75" customHeight="1" x14ac:dyDescent="0.35">
      <c r="A574" s="29" t="s">
        <v>2937</v>
      </c>
      <c r="B574" s="1" t="s">
        <v>1691</v>
      </c>
      <c r="C574" s="85" t="s">
        <v>3</v>
      </c>
      <c r="D574" s="116">
        <v>1.1100000000000001</v>
      </c>
      <c r="E574" s="116">
        <v>854.03</v>
      </c>
      <c r="F574" s="1"/>
      <c r="G574" s="29" t="s">
        <v>4</v>
      </c>
      <c r="H574" s="4">
        <f t="shared" si="40"/>
        <v>1</v>
      </c>
      <c r="I574" s="4" t="str">
        <f>VLOOKUP(B574,'BAT Grundtabelle'!B:T,19,0)</f>
        <v>ja</v>
      </c>
      <c r="J574" s="4" t="str">
        <f t="shared" si="41"/>
        <v>10522</v>
      </c>
      <c r="K574" s="4" t="str">
        <f t="shared" si="42"/>
        <v>Feinkostwarenhersteller aus tierischen Grundstoffen</v>
      </c>
      <c r="L574" s="4">
        <f t="shared" si="43"/>
        <v>1.1100000000000001</v>
      </c>
      <c r="M574" s="104">
        <f t="shared" si="44"/>
        <v>854.03</v>
      </c>
      <c r="N574" s="4"/>
      <c r="O574" s="4" t="str">
        <f>VLOOKUP(B574,'BAT Grundtabelle'!B:V,21,0)</f>
        <v>Produktion (food)</v>
      </c>
    </row>
    <row r="575" spans="1:15" ht="12.75" customHeight="1" x14ac:dyDescent="0.35">
      <c r="A575" s="29" t="s">
        <v>2938</v>
      </c>
      <c r="B575" s="1" t="s">
        <v>1692</v>
      </c>
      <c r="C575" s="85" t="s">
        <v>3</v>
      </c>
      <c r="D575" s="116">
        <v>1.1100000000000001</v>
      </c>
      <c r="E575" s="116">
        <v>854.03</v>
      </c>
      <c r="F575" s="1"/>
      <c r="G575" s="29" t="s">
        <v>4</v>
      </c>
      <c r="H575" s="4">
        <f t="shared" si="40"/>
        <v>1</v>
      </c>
      <c r="I575" s="4" t="str">
        <f>VLOOKUP(B575,'BAT Grundtabelle'!B:T,19,0)</f>
        <v>ja</v>
      </c>
      <c r="J575" s="4" t="str">
        <f t="shared" si="41"/>
        <v>10523</v>
      </c>
      <c r="K575" s="4" t="str">
        <f t="shared" si="42"/>
        <v>Feinkostwarenhersteller aus vegetarischen Grundstoffen</v>
      </c>
      <c r="L575" s="4">
        <f t="shared" si="43"/>
        <v>1.1100000000000001</v>
      </c>
      <c r="M575" s="104">
        <f t="shared" si="44"/>
        <v>854.03</v>
      </c>
      <c r="N575" s="4"/>
      <c r="O575" s="4" t="str">
        <f>VLOOKUP(B575,'BAT Grundtabelle'!B:V,21,0)</f>
        <v>Produktion (food)</v>
      </c>
    </row>
    <row r="576" spans="1:15" ht="12.75" customHeight="1" x14ac:dyDescent="0.35">
      <c r="A576" s="29" t="s">
        <v>2939</v>
      </c>
      <c r="B576" s="1" t="s">
        <v>799</v>
      </c>
      <c r="C576" s="85" t="s">
        <v>3</v>
      </c>
      <c r="D576" s="116">
        <v>4.43</v>
      </c>
      <c r="E576" s="116">
        <v>634</v>
      </c>
      <c r="F576" s="1"/>
      <c r="G576" s="29" t="s">
        <v>4</v>
      </c>
      <c r="H576" s="4">
        <f t="shared" si="40"/>
        <v>1</v>
      </c>
      <c r="I576" s="4" t="str">
        <f>VLOOKUP(B576,'BAT Grundtabelle'!B:T,19,0)</f>
        <v>ja</v>
      </c>
      <c r="J576" s="4" t="str">
        <f t="shared" si="41"/>
        <v>10524</v>
      </c>
      <c r="K576" s="4" t="str">
        <f t="shared" si="42"/>
        <v>Feinmechanischer Betrieb (Metallbe- und -verarbeitung)</v>
      </c>
      <c r="L576" s="4">
        <f t="shared" si="43"/>
        <v>4.43</v>
      </c>
      <c r="M576" s="104">
        <f t="shared" si="44"/>
        <v>634</v>
      </c>
      <c r="N576" s="4"/>
      <c r="O576" s="4" t="str">
        <f>VLOOKUP(B576,'BAT Grundtabelle'!B:V,21,0)</f>
        <v>Produktion</v>
      </c>
    </row>
    <row r="577" spans="1:15" ht="12.75" customHeight="1" x14ac:dyDescent="0.35">
      <c r="A577" s="29" t="s">
        <v>2940</v>
      </c>
      <c r="B577" s="1" t="s">
        <v>101</v>
      </c>
      <c r="C577" s="85" t="s">
        <v>3</v>
      </c>
      <c r="D577" s="116">
        <v>4.28</v>
      </c>
      <c r="E577" s="116">
        <v>997</v>
      </c>
      <c r="F577" s="1"/>
      <c r="G577" s="29" t="s">
        <v>4</v>
      </c>
      <c r="H577" s="4">
        <f t="shared" si="40"/>
        <v>1</v>
      </c>
      <c r="I577" s="4" t="str">
        <f>VLOOKUP(B577,'BAT Grundtabelle'!B:T,19,0)</f>
        <v>ja</v>
      </c>
      <c r="J577" s="4" t="str">
        <f t="shared" si="41"/>
        <v>10525</v>
      </c>
      <c r="K577" s="4" t="str">
        <f t="shared" si="42"/>
        <v>Feinoptiker</v>
      </c>
      <c r="L577" s="4">
        <f t="shared" si="43"/>
        <v>4.28</v>
      </c>
      <c r="M577" s="104">
        <f t="shared" si="44"/>
        <v>997</v>
      </c>
      <c r="N577" s="4"/>
      <c r="O577" s="4" t="str">
        <f>VLOOKUP(B577,'BAT Grundtabelle'!B:V,21,0)</f>
        <v>Handwerk</v>
      </c>
    </row>
    <row r="578" spans="1:15" ht="12.75" customHeight="1" x14ac:dyDescent="0.35">
      <c r="A578" s="29" t="s">
        <v>2941</v>
      </c>
      <c r="B578" s="1" t="s">
        <v>800</v>
      </c>
      <c r="C578" s="85" t="s">
        <v>2</v>
      </c>
      <c r="D578" s="116" t="s">
        <v>4547</v>
      </c>
      <c r="E578" s="116" t="s">
        <v>4547</v>
      </c>
      <c r="F578" s="1"/>
      <c r="G578" s="29" t="s">
        <v>4</v>
      </c>
      <c r="H578" s="4">
        <f t="shared" si="40"/>
        <v>1</v>
      </c>
      <c r="I578" s="4" t="str">
        <f>VLOOKUP(B578,'BAT Grundtabelle'!B:T,19,0)</f>
        <v>ja</v>
      </c>
      <c r="J578" s="4" t="str">
        <f t="shared" si="41"/>
        <v/>
      </c>
      <c r="K578" s="4" t="str">
        <f t="shared" si="42"/>
        <v/>
      </c>
      <c r="L578" s="4" t="str">
        <f t="shared" si="43"/>
        <v/>
      </c>
      <c r="M578" s="104" t="str">
        <f t="shared" si="44"/>
        <v/>
      </c>
      <c r="N578" s="4"/>
      <c r="O578" s="4" t="str">
        <f>VLOOKUP(B578,'BAT Grundtabelle'!B:V,21,0)</f>
        <v>Handwerk</v>
      </c>
    </row>
    <row r="579" spans="1:15" ht="12.75" customHeight="1" x14ac:dyDescent="0.35">
      <c r="A579" s="29" t="s">
        <v>2942</v>
      </c>
      <c r="B579" s="1" t="s">
        <v>1948</v>
      </c>
      <c r="C579" s="85" t="s">
        <v>2</v>
      </c>
      <c r="D579" s="116" t="s">
        <v>4547</v>
      </c>
      <c r="E579" s="116" t="s">
        <v>4547</v>
      </c>
      <c r="F579" s="1" t="s">
        <v>2412</v>
      </c>
      <c r="G579" s="29"/>
      <c r="H579" s="4">
        <f t="shared" ref="H579:H642" si="45">COUNTIF(A:A,A579)</f>
        <v>1</v>
      </c>
      <c r="I579" s="4" t="str">
        <f>VLOOKUP(B579,'BAT Grundtabelle'!B:T,19,0)</f>
        <v>ja</v>
      </c>
      <c r="J579" s="4" t="str">
        <f t="shared" ref="J579:J642" si="46">IF(C579="ja",A579,"")</f>
        <v/>
      </c>
      <c r="K579" s="4" t="str">
        <f t="shared" ref="K579:K642" si="47">IF(C579="ja",B579,"")</f>
        <v/>
      </c>
      <c r="L579" s="4" t="str">
        <f t="shared" ref="L579:L642" si="48">IF(C579="ja",D579,"")</f>
        <v/>
      </c>
      <c r="M579" s="104" t="str">
        <f t="shared" ref="M579:M642" si="49">IF(C579="ja",E579,"")</f>
        <v/>
      </c>
      <c r="N579" s="4"/>
      <c r="O579" s="4" t="str">
        <f>VLOOKUP(B579,'BAT Grundtabelle'!B:V,21,0)</f>
        <v>Landwirtschaft</v>
      </c>
    </row>
    <row r="580" spans="1:15" ht="12.75" customHeight="1" x14ac:dyDescent="0.35">
      <c r="A580" s="29" t="s">
        <v>2943</v>
      </c>
      <c r="B580" s="1" t="s">
        <v>532</v>
      </c>
      <c r="C580" s="85" t="s">
        <v>2</v>
      </c>
      <c r="D580" s="116" t="s">
        <v>4547</v>
      </c>
      <c r="E580" s="116" t="s">
        <v>4547</v>
      </c>
      <c r="F580" s="1"/>
      <c r="G580" s="29" t="s">
        <v>4</v>
      </c>
      <c r="H580" s="4">
        <f t="shared" si="45"/>
        <v>1</v>
      </c>
      <c r="I580" s="4" t="str">
        <f>VLOOKUP(B580,'BAT Grundtabelle'!B:T,19,0)</f>
        <v>ja</v>
      </c>
      <c r="J580" s="4" t="str">
        <f t="shared" si="46"/>
        <v/>
      </c>
      <c r="K580" s="4" t="str">
        <f t="shared" si="47"/>
        <v/>
      </c>
      <c r="L580" s="4" t="str">
        <f t="shared" si="48"/>
        <v/>
      </c>
      <c r="M580" s="104" t="str">
        <f t="shared" si="49"/>
        <v/>
      </c>
      <c r="N580" s="4"/>
      <c r="O580" s="4" t="str">
        <f>VLOOKUP(B580,'BAT Grundtabelle'!B:V,21,0)</f>
        <v>Handel</v>
      </c>
    </row>
    <row r="581" spans="1:15" ht="12.75" customHeight="1" x14ac:dyDescent="0.35">
      <c r="A581" s="29" t="s">
        <v>2944</v>
      </c>
      <c r="B581" s="1" t="s">
        <v>792</v>
      </c>
      <c r="C581" s="85" t="s">
        <v>3</v>
      </c>
      <c r="D581" s="116">
        <v>9.5</v>
      </c>
      <c r="E581" s="116">
        <v>575</v>
      </c>
      <c r="F581" s="1"/>
      <c r="G581" s="29" t="s">
        <v>4</v>
      </c>
      <c r="H581" s="4">
        <f t="shared" si="45"/>
        <v>1</v>
      </c>
      <c r="I581" s="4" t="str">
        <f>VLOOKUP(B581,'BAT Grundtabelle'!B:T,19,0)</f>
        <v>ja</v>
      </c>
      <c r="J581" s="4" t="str">
        <f t="shared" si="46"/>
        <v>10529</v>
      </c>
      <c r="K581" s="4" t="str">
        <f t="shared" si="47"/>
        <v>Fensterhandel mit Montage</v>
      </c>
      <c r="L581" s="4">
        <f t="shared" si="48"/>
        <v>9.5</v>
      </c>
      <c r="M581" s="104">
        <f t="shared" si="49"/>
        <v>575</v>
      </c>
      <c r="N581" s="4"/>
      <c r="O581" s="4" t="str">
        <f>VLOOKUP(B581,'BAT Grundtabelle'!B:V,21,0)</f>
        <v>Bau-Gewerbe</v>
      </c>
    </row>
    <row r="582" spans="1:15" ht="12.75" customHeight="1" x14ac:dyDescent="0.35">
      <c r="A582" s="29" t="s">
        <v>2945</v>
      </c>
      <c r="B582" s="1" t="s">
        <v>791</v>
      </c>
      <c r="C582" s="85" t="s">
        <v>3</v>
      </c>
      <c r="D582" s="116">
        <v>9.5</v>
      </c>
      <c r="E582" s="116">
        <v>575</v>
      </c>
      <c r="F582" s="1"/>
      <c r="G582" s="29" t="s">
        <v>4</v>
      </c>
      <c r="H582" s="4">
        <f t="shared" si="45"/>
        <v>1</v>
      </c>
      <c r="I582" s="4" t="str">
        <f>VLOOKUP(B582,'BAT Grundtabelle'!B:T,19,0)</f>
        <v>ja</v>
      </c>
      <c r="J582" s="4" t="str">
        <f t="shared" si="46"/>
        <v>10530</v>
      </c>
      <c r="K582" s="4" t="str">
        <f t="shared" si="47"/>
        <v>Fenstermontagebetrieb</v>
      </c>
      <c r="L582" s="4">
        <f t="shared" si="48"/>
        <v>9.5</v>
      </c>
      <c r="M582" s="104">
        <f t="shared" si="49"/>
        <v>575</v>
      </c>
      <c r="N582" s="4"/>
      <c r="O582" s="4" t="str">
        <f>VLOOKUP(B582,'BAT Grundtabelle'!B:V,21,0)</f>
        <v>Bau-Gewerbe</v>
      </c>
    </row>
    <row r="583" spans="1:15" ht="12.75" customHeight="1" x14ac:dyDescent="0.35">
      <c r="A583" s="29" t="s">
        <v>2268</v>
      </c>
      <c r="B583" s="1" t="s">
        <v>2267</v>
      </c>
      <c r="C583" s="85" t="s">
        <v>2</v>
      </c>
      <c r="D583" s="116" t="s">
        <v>4547</v>
      </c>
      <c r="E583" s="116" t="s">
        <v>4547</v>
      </c>
      <c r="F583" s="1"/>
      <c r="G583" s="29" t="s">
        <v>4</v>
      </c>
      <c r="H583" s="4">
        <f t="shared" si="45"/>
        <v>1</v>
      </c>
      <c r="I583" s="4" t="str">
        <f>VLOOKUP(B583,'BAT Grundtabelle'!B:T,19,0)</f>
        <v>ja</v>
      </c>
      <c r="J583" s="4" t="str">
        <f t="shared" si="46"/>
        <v/>
      </c>
      <c r="K583" s="4" t="str">
        <f t="shared" si="47"/>
        <v/>
      </c>
      <c r="L583" s="4" t="str">
        <f t="shared" si="48"/>
        <v/>
      </c>
      <c r="M583" s="104" t="str">
        <f t="shared" si="49"/>
        <v/>
      </c>
      <c r="N583" s="4"/>
      <c r="O583" s="4" t="str">
        <f>VLOOKUP(B583,'BAT Grundtabelle'!B:V,21,0)</f>
        <v>Reinigung</v>
      </c>
    </row>
    <row r="584" spans="1:15" ht="12.75" customHeight="1" x14ac:dyDescent="0.35">
      <c r="A584" s="29" t="s">
        <v>2946</v>
      </c>
      <c r="B584" s="1" t="s">
        <v>675</v>
      </c>
      <c r="C584" s="85" t="s">
        <v>2</v>
      </c>
      <c r="D584" s="116" t="s">
        <v>4547</v>
      </c>
      <c r="E584" s="116" t="s">
        <v>4547</v>
      </c>
      <c r="F584" s="1" t="s">
        <v>2412</v>
      </c>
      <c r="G584" s="29" t="s">
        <v>4438</v>
      </c>
      <c r="H584" s="4">
        <f t="shared" si="45"/>
        <v>1</v>
      </c>
      <c r="I584" s="4" t="str">
        <f>VLOOKUP(B584,'BAT Grundtabelle'!B:T,19,0)</f>
        <v>ja</v>
      </c>
      <c r="J584" s="4" t="str">
        <f t="shared" si="46"/>
        <v/>
      </c>
      <c r="K584" s="4" t="str">
        <f t="shared" si="47"/>
        <v/>
      </c>
      <c r="L584" s="4" t="str">
        <f t="shared" si="48"/>
        <v/>
      </c>
      <c r="M584" s="104" t="str">
        <f t="shared" si="49"/>
        <v/>
      </c>
      <c r="N584" s="4"/>
      <c r="O584" s="4" t="str">
        <f>VLOOKUP(B584,'BAT Grundtabelle'!B:V,21,0)</f>
        <v>Energie</v>
      </c>
    </row>
    <row r="585" spans="1:15" ht="12.75" customHeight="1" x14ac:dyDescent="0.35">
      <c r="A585" s="29" t="s">
        <v>2947</v>
      </c>
      <c r="B585" s="1" t="s">
        <v>1513</v>
      </c>
      <c r="C585" s="85" t="s">
        <v>2</v>
      </c>
      <c r="D585" s="116" t="s">
        <v>4547</v>
      </c>
      <c r="E585" s="116" t="s">
        <v>4547</v>
      </c>
      <c r="F585" s="1"/>
      <c r="G585" s="29" t="s">
        <v>4</v>
      </c>
      <c r="H585" s="4">
        <f t="shared" si="45"/>
        <v>1</v>
      </c>
      <c r="I585" s="4" t="str">
        <f>VLOOKUP(B585,'BAT Grundtabelle'!B:T,19,0)</f>
        <v>ja</v>
      </c>
      <c r="J585" s="4" t="str">
        <f t="shared" si="46"/>
        <v/>
      </c>
      <c r="K585" s="4" t="str">
        <f t="shared" si="47"/>
        <v/>
      </c>
      <c r="L585" s="4" t="str">
        <f t="shared" si="48"/>
        <v/>
      </c>
      <c r="M585" s="104" t="str">
        <f t="shared" si="49"/>
        <v/>
      </c>
      <c r="N585" s="4"/>
      <c r="O585" s="4" t="str">
        <f>VLOOKUP(B585,'BAT Grundtabelle'!B:V,21,0)</f>
        <v>Produktion</v>
      </c>
    </row>
    <row r="586" spans="1:15" ht="12.75" customHeight="1" x14ac:dyDescent="0.35">
      <c r="A586" s="29" t="s">
        <v>2948</v>
      </c>
      <c r="B586" s="1" t="s">
        <v>199</v>
      </c>
      <c r="C586" s="85" t="s">
        <v>3</v>
      </c>
      <c r="D586" s="116">
        <v>2.62</v>
      </c>
      <c r="E586" s="116">
        <v>689</v>
      </c>
      <c r="F586" s="1"/>
      <c r="G586" s="29" t="s">
        <v>4</v>
      </c>
      <c r="H586" s="4">
        <f t="shared" si="45"/>
        <v>1</v>
      </c>
      <c r="I586" s="4" t="str">
        <f>VLOOKUP(B586,'BAT Grundtabelle'!B:T,19,0)</f>
        <v>ja</v>
      </c>
      <c r="J586" s="4" t="str">
        <f t="shared" si="46"/>
        <v>10533</v>
      </c>
      <c r="K586" s="4" t="str">
        <f t="shared" si="47"/>
        <v>Fernsehgerätereparatur</v>
      </c>
      <c r="L586" s="4">
        <f t="shared" si="48"/>
        <v>2.62</v>
      </c>
      <c r="M586" s="104">
        <f t="shared" si="49"/>
        <v>689</v>
      </c>
      <c r="N586" s="4"/>
      <c r="O586" s="4" t="str">
        <f>VLOOKUP(B586,'BAT Grundtabelle'!B:V,21,0)</f>
        <v>Reparatur</v>
      </c>
    </row>
    <row r="587" spans="1:15" ht="12.75" customHeight="1" x14ac:dyDescent="0.35">
      <c r="A587" s="29" t="s">
        <v>2949</v>
      </c>
      <c r="B587" s="1" t="s">
        <v>1500</v>
      </c>
      <c r="C587" s="85" t="s">
        <v>2</v>
      </c>
      <c r="D587" s="116" t="s">
        <v>4547</v>
      </c>
      <c r="E587" s="116" t="s">
        <v>4547</v>
      </c>
      <c r="F587" s="1" t="s">
        <v>2412</v>
      </c>
      <c r="G587" s="29">
        <v>1195</v>
      </c>
      <c r="H587" s="4">
        <f t="shared" si="45"/>
        <v>1</v>
      </c>
      <c r="I587" s="4" t="str">
        <f>VLOOKUP(B587,'BAT Grundtabelle'!B:T,19,0)</f>
        <v>ja</v>
      </c>
      <c r="J587" s="4" t="str">
        <f t="shared" si="46"/>
        <v/>
      </c>
      <c r="K587" s="4" t="str">
        <f t="shared" si="47"/>
        <v/>
      </c>
      <c r="L587" s="4" t="str">
        <f t="shared" si="48"/>
        <v/>
      </c>
      <c r="M587" s="104" t="str">
        <f t="shared" si="49"/>
        <v/>
      </c>
      <c r="N587" s="4"/>
      <c r="O587" s="4" t="str">
        <f>VLOOKUP(B587,'BAT Grundtabelle'!B:V,21,0)</f>
        <v>Medien</v>
      </c>
    </row>
    <row r="588" spans="1:15" ht="12.75" customHeight="1" x14ac:dyDescent="0.35">
      <c r="A588" s="29" t="s">
        <v>2950</v>
      </c>
      <c r="B588" s="1" t="s">
        <v>1501</v>
      </c>
      <c r="C588" s="85" t="s">
        <v>2</v>
      </c>
      <c r="D588" s="116" t="s">
        <v>4547</v>
      </c>
      <c r="E588" s="116" t="s">
        <v>4547</v>
      </c>
      <c r="F588" s="1" t="s">
        <v>2412</v>
      </c>
      <c r="G588" s="29">
        <v>1195</v>
      </c>
      <c r="H588" s="4">
        <f t="shared" si="45"/>
        <v>1</v>
      </c>
      <c r="I588" s="4" t="str">
        <f>VLOOKUP(B588,'BAT Grundtabelle'!B:T,19,0)</f>
        <v>ja</v>
      </c>
      <c r="J588" s="4" t="str">
        <f t="shared" si="46"/>
        <v/>
      </c>
      <c r="K588" s="4" t="str">
        <f t="shared" si="47"/>
        <v/>
      </c>
      <c r="L588" s="4" t="str">
        <f t="shared" si="48"/>
        <v/>
      </c>
      <c r="M588" s="104" t="str">
        <f t="shared" si="49"/>
        <v/>
      </c>
      <c r="N588" s="4"/>
      <c r="O588" s="4" t="str">
        <f>VLOOKUP(B588,'BAT Grundtabelle'!B:V,21,0)</f>
        <v>Medien</v>
      </c>
    </row>
    <row r="589" spans="1:15" ht="12.75" customHeight="1" x14ac:dyDescent="0.35">
      <c r="A589" s="29" t="s">
        <v>2951</v>
      </c>
      <c r="B589" s="1" t="s">
        <v>1189</v>
      </c>
      <c r="C589" s="85" t="s">
        <v>2</v>
      </c>
      <c r="D589" s="116" t="s">
        <v>4547</v>
      </c>
      <c r="E589" s="116" t="s">
        <v>4547</v>
      </c>
      <c r="F589" s="1"/>
      <c r="G589" s="29" t="s">
        <v>4</v>
      </c>
      <c r="H589" s="4">
        <f t="shared" si="45"/>
        <v>1</v>
      </c>
      <c r="I589" s="4" t="str">
        <f>VLOOKUP(B589,'BAT Grundtabelle'!B:T,19,0)</f>
        <v>ja</v>
      </c>
      <c r="J589" s="4" t="str">
        <f t="shared" si="46"/>
        <v/>
      </c>
      <c r="K589" s="4" t="str">
        <f t="shared" si="47"/>
        <v/>
      </c>
      <c r="L589" s="4" t="str">
        <f t="shared" si="48"/>
        <v/>
      </c>
      <c r="M589" s="104" t="str">
        <f t="shared" si="49"/>
        <v/>
      </c>
      <c r="N589" s="4"/>
      <c r="O589" s="4" t="str">
        <f>VLOOKUP(B589,'BAT Grundtabelle'!B:V,21,0)</f>
        <v>Metallurgie</v>
      </c>
    </row>
    <row r="590" spans="1:15" ht="12.75" customHeight="1" x14ac:dyDescent="0.35">
      <c r="A590" s="29" t="s">
        <v>2952</v>
      </c>
      <c r="B590" s="1" t="s">
        <v>411</v>
      </c>
      <c r="C590" s="85" t="s">
        <v>2</v>
      </c>
      <c r="D590" s="116" t="s">
        <v>4547</v>
      </c>
      <c r="E590" s="116" t="s">
        <v>4547</v>
      </c>
      <c r="F590" s="1"/>
      <c r="G590" s="29" t="s">
        <v>4</v>
      </c>
      <c r="H590" s="4">
        <f t="shared" si="45"/>
        <v>1</v>
      </c>
      <c r="I590" s="4" t="str">
        <f>VLOOKUP(B590,'BAT Grundtabelle'!B:T,19,0)</f>
        <v>ja</v>
      </c>
      <c r="J590" s="4" t="str">
        <f t="shared" si="46"/>
        <v/>
      </c>
      <c r="K590" s="4" t="str">
        <f t="shared" si="47"/>
        <v/>
      </c>
      <c r="L590" s="4" t="str">
        <f t="shared" si="48"/>
        <v/>
      </c>
      <c r="M590" s="104" t="str">
        <f t="shared" si="49"/>
        <v/>
      </c>
      <c r="N590" s="4"/>
      <c r="O590" s="4" t="str">
        <f>VLOOKUP(B590,'BAT Grundtabelle'!B:V,21,0)</f>
        <v>Hotel- und Gaststättengewerbe</v>
      </c>
    </row>
    <row r="591" spans="1:15" ht="12.75" customHeight="1" x14ac:dyDescent="0.35">
      <c r="A591" s="29" t="s">
        <v>2953</v>
      </c>
      <c r="B591" s="1" t="s">
        <v>839</v>
      </c>
      <c r="C591" s="85" t="s">
        <v>3</v>
      </c>
      <c r="D591" s="116">
        <v>9.5</v>
      </c>
      <c r="E591" s="116">
        <v>575</v>
      </c>
      <c r="F591" s="1"/>
      <c r="G591" s="29" t="s">
        <v>4</v>
      </c>
      <c r="H591" s="4">
        <f t="shared" si="45"/>
        <v>1</v>
      </c>
      <c r="I591" s="4" t="str">
        <f>VLOOKUP(B591,'BAT Grundtabelle'!B:T,19,0)</f>
        <v>ja</v>
      </c>
      <c r="J591" s="4" t="str">
        <f t="shared" si="46"/>
        <v>10538</v>
      </c>
      <c r="K591" s="4" t="str">
        <f t="shared" si="47"/>
        <v>Feuchtigkeitsisolierungs-/-abdichtungsbetrieb</v>
      </c>
      <c r="L591" s="4">
        <f t="shared" si="48"/>
        <v>9.5</v>
      </c>
      <c r="M591" s="104">
        <f t="shared" si="49"/>
        <v>575</v>
      </c>
      <c r="N591" s="4"/>
      <c r="O591" s="4" t="str">
        <f>VLOOKUP(B591,'BAT Grundtabelle'!B:V,21,0)</f>
        <v>Bau-Gewerbe</v>
      </c>
    </row>
    <row r="592" spans="1:15" ht="12.75" customHeight="1" x14ac:dyDescent="0.35">
      <c r="A592" s="29" t="s">
        <v>2954</v>
      </c>
      <c r="B592" s="1" t="s">
        <v>1949</v>
      </c>
      <c r="C592" s="85" t="s">
        <v>2</v>
      </c>
      <c r="D592" s="116" t="s">
        <v>4547</v>
      </c>
      <c r="E592" s="116" t="s">
        <v>4547</v>
      </c>
      <c r="F592" s="1"/>
      <c r="G592" s="29" t="s">
        <v>4</v>
      </c>
      <c r="H592" s="4">
        <f t="shared" si="45"/>
        <v>1</v>
      </c>
      <c r="I592" s="4" t="str">
        <f>VLOOKUP(B592,'BAT Grundtabelle'!B:T,19,0)</f>
        <v>ja</v>
      </c>
      <c r="J592" s="4" t="str">
        <f t="shared" si="46"/>
        <v/>
      </c>
      <c r="K592" s="4" t="str">
        <f t="shared" si="47"/>
        <v/>
      </c>
      <c r="L592" s="4" t="str">
        <f t="shared" si="48"/>
        <v/>
      </c>
      <c r="M592" s="104" t="str">
        <f t="shared" si="49"/>
        <v/>
      </c>
      <c r="N592" s="4"/>
      <c r="O592" s="4" t="str">
        <f>VLOOKUP(B592,'BAT Grundtabelle'!B:V,21,0)</f>
        <v>Dienstleistung</v>
      </c>
    </row>
    <row r="593" spans="1:15" ht="12.75" customHeight="1" x14ac:dyDescent="0.35">
      <c r="A593" s="29" t="s">
        <v>2955</v>
      </c>
      <c r="B593" s="1" t="s">
        <v>262</v>
      </c>
      <c r="C593" s="85" t="s">
        <v>3</v>
      </c>
      <c r="D593" s="116">
        <v>9.5</v>
      </c>
      <c r="E593" s="116">
        <v>575</v>
      </c>
      <c r="F593" s="1"/>
      <c r="G593" s="29" t="s">
        <v>4</v>
      </c>
      <c r="H593" s="4">
        <f t="shared" si="45"/>
        <v>1</v>
      </c>
      <c r="I593" s="4" t="str">
        <f>VLOOKUP(B593,'BAT Grundtabelle'!B:T,19,0)</f>
        <v>ja</v>
      </c>
      <c r="J593" s="4" t="str">
        <f t="shared" si="46"/>
        <v>10540</v>
      </c>
      <c r="K593" s="4" t="str">
        <f t="shared" si="47"/>
        <v>Feuerungs- und Schornsteinbaubetrieb</v>
      </c>
      <c r="L593" s="4">
        <f t="shared" si="48"/>
        <v>9.5</v>
      </c>
      <c r="M593" s="104">
        <f t="shared" si="49"/>
        <v>575</v>
      </c>
      <c r="N593" s="4"/>
      <c r="O593" s="4" t="str">
        <f>VLOOKUP(B593,'BAT Grundtabelle'!B:V,21,0)</f>
        <v>Bau-Gewerbe</v>
      </c>
    </row>
    <row r="594" spans="1:15" ht="12.75" customHeight="1" x14ac:dyDescent="0.35">
      <c r="A594" s="29" t="s">
        <v>2956</v>
      </c>
      <c r="B594" s="1" t="s">
        <v>1637</v>
      </c>
      <c r="C594" s="85" t="s">
        <v>2</v>
      </c>
      <c r="D594" s="116" t="s">
        <v>4547</v>
      </c>
      <c r="E594" s="116" t="s">
        <v>4547</v>
      </c>
      <c r="F594" s="1"/>
      <c r="G594" s="29" t="s">
        <v>4</v>
      </c>
      <c r="H594" s="4">
        <f t="shared" si="45"/>
        <v>1</v>
      </c>
      <c r="I594" s="4" t="str">
        <f>VLOOKUP(B594,'BAT Grundtabelle'!B:T,19,0)</f>
        <v>ja</v>
      </c>
      <c r="J594" s="4" t="str">
        <f t="shared" si="46"/>
        <v/>
      </c>
      <c r="K594" s="4" t="str">
        <f t="shared" si="47"/>
        <v/>
      </c>
      <c r="L594" s="4" t="str">
        <f t="shared" si="48"/>
        <v/>
      </c>
      <c r="M594" s="104" t="str">
        <f t="shared" si="49"/>
        <v/>
      </c>
      <c r="N594" s="4"/>
      <c r="O594" s="4" t="str">
        <f>VLOOKUP(B594,'BAT Grundtabelle'!B:V,21,0)</f>
        <v>Staat</v>
      </c>
    </row>
    <row r="595" spans="1:15" ht="12.75" customHeight="1" x14ac:dyDescent="0.35">
      <c r="A595" s="29" t="s">
        <v>2957</v>
      </c>
      <c r="B595" s="1" t="s">
        <v>453</v>
      </c>
      <c r="C595" s="85" t="s">
        <v>2</v>
      </c>
      <c r="D595" s="116" t="s">
        <v>4547</v>
      </c>
      <c r="E595" s="116" t="s">
        <v>4547</v>
      </c>
      <c r="F595" s="1" t="s">
        <v>2412</v>
      </c>
      <c r="G595" s="29" t="s">
        <v>4438</v>
      </c>
      <c r="H595" s="4">
        <f t="shared" si="45"/>
        <v>1</v>
      </c>
      <c r="I595" s="4" t="str">
        <f>VLOOKUP(B595,'BAT Grundtabelle'!B:T,19,0)</f>
        <v>ja</v>
      </c>
      <c r="J595" s="4" t="str">
        <f t="shared" si="46"/>
        <v/>
      </c>
      <c r="K595" s="4" t="str">
        <f t="shared" si="47"/>
        <v/>
      </c>
      <c r="L595" s="4" t="str">
        <f t="shared" si="48"/>
        <v/>
      </c>
      <c r="M595" s="104" t="str">
        <f t="shared" si="49"/>
        <v/>
      </c>
      <c r="N595" s="4"/>
      <c r="O595" s="4" t="str">
        <f>VLOOKUP(B595,'BAT Grundtabelle'!B:V,21,0)</f>
        <v>Chemie</v>
      </c>
    </row>
    <row r="596" spans="1:15" ht="12.75" customHeight="1" x14ac:dyDescent="0.35">
      <c r="A596" s="29" t="s">
        <v>2958</v>
      </c>
      <c r="B596" s="1" t="s">
        <v>1950</v>
      </c>
      <c r="C596" s="85" t="s">
        <v>2</v>
      </c>
      <c r="D596" s="116" t="s">
        <v>4547</v>
      </c>
      <c r="E596" s="116" t="s">
        <v>4547</v>
      </c>
      <c r="F596" s="1"/>
      <c r="G596" s="29" t="s">
        <v>4</v>
      </c>
      <c r="H596" s="4">
        <f t="shared" si="45"/>
        <v>1</v>
      </c>
      <c r="I596" s="4" t="str">
        <f>VLOOKUP(B596,'BAT Grundtabelle'!B:T,19,0)</f>
        <v>ja</v>
      </c>
      <c r="J596" s="4" t="str">
        <f t="shared" si="46"/>
        <v/>
      </c>
      <c r="K596" s="4" t="str">
        <f t="shared" si="47"/>
        <v/>
      </c>
      <c r="L596" s="4" t="str">
        <f t="shared" si="48"/>
        <v/>
      </c>
      <c r="M596" s="104" t="str">
        <f t="shared" si="49"/>
        <v/>
      </c>
      <c r="N596" s="4"/>
      <c r="O596" s="4" t="str">
        <f>VLOOKUP(B596,'BAT Grundtabelle'!B:V,21,0)</f>
        <v>Handel</v>
      </c>
    </row>
    <row r="597" spans="1:15" ht="12.75" customHeight="1" x14ac:dyDescent="0.35">
      <c r="A597" s="29" t="s">
        <v>2959</v>
      </c>
      <c r="B597" s="1" t="s">
        <v>1502</v>
      </c>
      <c r="C597" s="85" t="s">
        <v>2</v>
      </c>
      <c r="D597" s="116" t="s">
        <v>4547</v>
      </c>
      <c r="E597" s="116" t="s">
        <v>4547</v>
      </c>
      <c r="F597" s="1"/>
      <c r="G597" s="29" t="s">
        <v>4</v>
      </c>
      <c r="H597" s="4">
        <f t="shared" si="45"/>
        <v>1</v>
      </c>
      <c r="I597" s="4" t="str">
        <f>VLOOKUP(B597,'BAT Grundtabelle'!B:T,19,0)</f>
        <v>ja</v>
      </c>
      <c r="J597" s="4" t="str">
        <f t="shared" si="46"/>
        <v/>
      </c>
      <c r="K597" s="4" t="str">
        <f t="shared" si="47"/>
        <v/>
      </c>
      <c r="L597" s="4" t="str">
        <f t="shared" si="48"/>
        <v/>
      </c>
      <c r="M597" s="104" t="str">
        <f t="shared" si="49"/>
        <v/>
      </c>
      <c r="N597" s="4"/>
      <c r="O597" s="4" t="str">
        <f>VLOOKUP(B597,'BAT Grundtabelle'!B:V,21,0)</f>
        <v>Medien</v>
      </c>
    </row>
    <row r="598" spans="1:15" ht="12.75" customHeight="1" x14ac:dyDescent="0.35">
      <c r="A598" s="29" t="s">
        <v>2249</v>
      </c>
      <c r="B598" s="1" t="s">
        <v>2248</v>
      </c>
      <c r="C598" s="85" t="s">
        <v>2</v>
      </c>
      <c r="D598" s="116" t="s">
        <v>4547</v>
      </c>
      <c r="E598" s="116" t="s">
        <v>4547</v>
      </c>
      <c r="F598" s="1"/>
      <c r="G598" s="29" t="s">
        <v>4</v>
      </c>
      <c r="H598" s="4">
        <f t="shared" si="45"/>
        <v>1</v>
      </c>
      <c r="I598" s="4" t="str">
        <f>VLOOKUP(B598,'BAT Grundtabelle'!B:T,19,0)</f>
        <v>ja</v>
      </c>
      <c r="J598" s="4" t="str">
        <f t="shared" si="46"/>
        <v/>
      </c>
      <c r="K598" s="4" t="str">
        <f t="shared" si="47"/>
        <v/>
      </c>
      <c r="L598" s="4" t="str">
        <f t="shared" si="48"/>
        <v/>
      </c>
      <c r="M598" s="104" t="str">
        <f t="shared" si="49"/>
        <v/>
      </c>
      <c r="N598" s="4"/>
      <c r="O598" s="4" t="str">
        <f>VLOOKUP(B598,'BAT Grundtabelle'!B:V,21,0)</f>
        <v>Medien</v>
      </c>
    </row>
    <row r="599" spans="1:15" ht="12.75" customHeight="1" x14ac:dyDescent="0.35">
      <c r="A599" s="29" t="s">
        <v>2960</v>
      </c>
      <c r="B599" s="1" t="s">
        <v>1503</v>
      </c>
      <c r="C599" s="85" t="s">
        <v>2</v>
      </c>
      <c r="D599" s="116" t="s">
        <v>4547</v>
      </c>
      <c r="E599" s="116" t="s">
        <v>4547</v>
      </c>
      <c r="F599" s="1"/>
      <c r="G599" s="29" t="s">
        <v>4</v>
      </c>
      <c r="H599" s="4">
        <f t="shared" si="45"/>
        <v>1</v>
      </c>
      <c r="I599" s="4" t="str">
        <f>VLOOKUP(B599,'BAT Grundtabelle'!B:T,19,0)</f>
        <v>ja</v>
      </c>
      <c r="J599" s="4" t="str">
        <f t="shared" si="46"/>
        <v/>
      </c>
      <c r="K599" s="4" t="str">
        <f t="shared" si="47"/>
        <v/>
      </c>
      <c r="L599" s="4" t="str">
        <f t="shared" si="48"/>
        <v/>
      </c>
      <c r="M599" s="104" t="str">
        <f t="shared" si="49"/>
        <v/>
      </c>
      <c r="N599" s="4"/>
      <c r="O599" s="4" t="str">
        <f>VLOOKUP(B599,'BAT Grundtabelle'!B:V,21,0)</f>
        <v>Medien</v>
      </c>
    </row>
    <row r="600" spans="1:15" ht="12.75" customHeight="1" x14ac:dyDescent="0.35">
      <c r="A600" s="29" t="s">
        <v>2961</v>
      </c>
      <c r="B600" s="1" t="s">
        <v>382</v>
      </c>
      <c r="C600" s="85" t="s">
        <v>2</v>
      </c>
      <c r="D600" s="116" t="s">
        <v>4547</v>
      </c>
      <c r="E600" s="116" t="s">
        <v>4547</v>
      </c>
      <c r="F600" s="1"/>
      <c r="G600" s="29" t="s">
        <v>4</v>
      </c>
      <c r="H600" s="4">
        <f t="shared" si="45"/>
        <v>1</v>
      </c>
      <c r="I600" s="4" t="str">
        <f>VLOOKUP(B600,'BAT Grundtabelle'!B:T,19,0)</f>
        <v>ja</v>
      </c>
      <c r="J600" s="4" t="str">
        <f t="shared" si="46"/>
        <v/>
      </c>
      <c r="K600" s="4" t="str">
        <f t="shared" si="47"/>
        <v/>
      </c>
      <c r="L600" s="4" t="str">
        <f t="shared" si="48"/>
        <v/>
      </c>
      <c r="M600" s="104" t="str">
        <f t="shared" si="49"/>
        <v/>
      </c>
      <c r="N600" s="4"/>
      <c r="O600" s="4" t="str">
        <f>VLOOKUP(B600,'BAT Grundtabelle'!B:V,21,0)</f>
        <v>Handel</v>
      </c>
    </row>
    <row r="601" spans="1:15" ht="12.75" customHeight="1" x14ac:dyDescent="0.35">
      <c r="A601" s="29" t="s">
        <v>2286</v>
      </c>
      <c r="B601" s="1" t="s">
        <v>2285</v>
      </c>
      <c r="C601" s="85" t="s">
        <v>2</v>
      </c>
      <c r="D601" s="116" t="s">
        <v>4547</v>
      </c>
      <c r="E601" s="116" t="s">
        <v>4547</v>
      </c>
      <c r="F601" s="1"/>
      <c r="G601" s="29" t="s">
        <v>4</v>
      </c>
      <c r="H601" s="4">
        <f t="shared" si="45"/>
        <v>1</v>
      </c>
      <c r="I601" s="4" t="str">
        <f>VLOOKUP(B601,'BAT Grundtabelle'!B:T,19,0)</f>
        <v>ja</v>
      </c>
      <c r="J601" s="4" t="str">
        <f t="shared" si="46"/>
        <v/>
      </c>
      <c r="K601" s="4" t="str">
        <f t="shared" si="47"/>
        <v/>
      </c>
      <c r="L601" s="4" t="str">
        <f t="shared" si="48"/>
        <v/>
      </c>
      <c r="M601" s="104" t="str">
        <f t="shared" si="49"/>
        <v/>
      </c>
      <c r="N601" s="4"/>
      <c r="O601" s="4" t="str">
        <f>VLOOKUP(B601,'BAT Grundtabelle'!B:V,21,0)</f>
        <v>Produktion</v>
      </c>
    </row>
    <row r="602" spans="1:15" ht="12.75" customHeight="1" x14ac:dyDescent="0.35">
      <c r="A602" s="29" t="s">
        <v>2292</v>
      </c>
      <c r="B602" s="1" t="s">
        <v>2291</v>
      </c>
      <c r="C602" s="85" t="s">
        <v>2</v>
      </c>
      <c r="D602" s="116" t="s">
        <v>4547</v>
      </c>
      <c r="E602" s="116" t="s">
        <v>4547</v>
      </c>
      <c r="F602" s="1" t="s">
        <v>2412</v>
      </c>
      <c r="G602" s="29" t="s">
        <v>4438</v>
      </c>
      <c r="H602" s="4">
        <f t="shared" si="45"/>
        <v>1</v>
      </c>
      <c r="I602" s="4" t="str">
        <f>VLOOKUP(B602,'BAT Grundtabelle'!B:T,19,0)</f>
        <v>ja</v>
      </c>
      <c r="J602" s="4" t="str">
        <f t="shared" si="46"/>
        <v/>
      </c>
      <c r="K602" s="4" t="str">
        <f t="shared" si="47"/>
        <v/>
      </c>
      <c r="L602" s="4" t="str">
        <f t="shared" si="48"/>
        <v/>
      </c>
      <c r="M602" s="104" t="str">
        <f t="shared" si="49"/>
        <v/>
      </c>
      <c r="N602" s="4"/>
      <c r="O602" s="4" t="str">
        <f>VLOOKUP(B602,'BAT Grundtabelle'!B:V,21,0)</f>
        <v>Finanzen</v>
      </c>
    </row>
    <row r="603" spans="1:15" ht="12.75" customHeight="1" x14ac:dyDescent="0.35">
      <c r="A603" s="29" t="s">
        <v>2962</v>
      </c>
      <c r="B603" s="1" t="s">
        <v>213</v>
      </c>
      <c r="C603" s="85" t="s">
        <v>3</v>
      </c>
      <c r="D603" s="116">
        <v>1.48</v>
      </c>
      <c r="E603" s="116">
        <v>345</v>
      </c>
      <c r="F603" s="1"/>
      <c r="G603" s="29" t="s">
        <v>4</v>
      </c>
      <c r="H603" s="4">
        <f t="shared" si="45"/>
        <v>1</v>
      </c>
      <c r="I603" s="4" t="str">
        <f>VLOOKUP(B603,'BAT Grundtabelle'!B:T,19,0)</f>
        <v>ja</v>
      </c>
      <c r="J603" s="4" t="str">
        <f t="shared" si="46"/>
        <v>10547</v>
      </c>
      <c r="K603" s="4" t="str">
        <f t="shared" si="47"/>
        <v>Fingernagelstudio</v>
      </c>
      <c r="L603" s="4">
        <f t="shared" si="48"/>
        <v>1.48</v>
      </c>
      <c r="M603" s="104">
        <f t="shared" si="49"/>
        <v>345</v>
      </c>
      <c r="N603" s="4"/>
      <c r="O603" s="4" t="str">
        <f>VLOOKUP(B603,'BAT Grundtabelle'!B:V,21,0)</f>
        <v>Kosmetik</v>
      </c>
    </row>
    <row r="604" spans="1:15" ht="12.75" customHeight="1" x14ac:dyDescent="0.35">
      <c r="A604" s="29" t="s">
        <v>2963</v>
      </c>
      <c r="B604" s="1" t="s">
        <v>342</v>
      </c>
      <c r="C604" s="85" t="s">
        <v>2</v>
      </c>
      <c r="D604" s="116" t="s">
        <v>4547</v>
      </c>
      <c r="E604" s="116" t="s">
        <v>4547</v>
      </c>
      <c r="F604" s="1"/>
      <c r="G604" s="29" t="s">
        <v>4</v>
      </c>
      <c r="H604" s="4">
        <f t="shared" si="45"/>
        <v>1</v>
      </c>
      <c r="I604" s="4" t="str">
        <f>VLOOKUP(B604,'BAT Grundtabelle'!B:T,19,0)</f>
        <v>ja</v>
      </c>
      <c r="J604" s="4" t="str">
        <f t="shared" si="46"/>
        <v/>
      </c>
      <c r="K604" s="4" t="str">
        <f t="shared" si="47"/>
        <v/>
      </c>
      <c r="L604" s="4" t="str">
        <f t="shared" si="48"/>
        <v/>
      </c>
      <c r="M604" s="104" t="str">
        <f t="shared" si="49"/>
        <v/>
      </c>
      <c r="N604" s="4"/>
      <c r="O604" s="4" t="str">
        <f>VLOOKUP(B604,'BAT Grundtabelle'!B:V,21,0)</f>
        <v>Produktion</v>
      </c>
    </row>
    <row r="605" spans="1:15" ht="12.75" customHeight="1" x14ac:dyDescent="0.35">
      <c r="A605" s="29" t="s">
        <v>2964</v>
      </c>
      <c r="B605" s="1" t="s">
        <v>1244</v>
      </c>
      <c r="C605" s="85" t="s">
        <v>3</v>
      </c>
      <c r="D605" s="116">
        <v>2.58</v>
      </c>
      <c r="E605" s="116">
        <v>204</v>
      </c>
      <c r="F605" s="1"/>
      <c r="G605" s="29" t="s">
        <v>4</v>
      </c>
      <c r="H605" s="4">
        <f t="shared" si="45"/>
        <v>1</v>
      </c>
      <c r="I605" s="4" t="str">
        <f>VLOOKUP(B605,'BAT Grundtabelle'!B:T,19,0)</f>
        <v>ja</v>
      </c>
      <c r="J605" s="4" t="str">
        <f t="shared" si="46"/>
        <v>10549</v>
      </c>
      <c r="K605" s="4" t="str">
        <f t="shared" si="47"/>
        <v>Fischbratstube</v>
      </c>
      <c r="L605" s="4">
        <f t="shared" si="48"/>
        <v>2.58</v>
      </c>
      <c r="M605" s="104">
        <f t="shared" si="49"/>
        <v>204</v>
      </c>
      <c r="N605" s="4"/>
      <c r="O605" s="4" t="str">
        <f>VLOOKUP(B605,'BAT Grundtabelle'!B:V,21,0)</f>
        <v>Hotel- und Gaststättengewerbe</v>
      </c>
    </row>
    <row r="606" spans="1:15" ht="12.75" customHeight="1" x14ac:dyDescent="0.35">
      <c r="A606" s="29" t="s">
        <v>53</v>
      </c>
      <c r="B606" s="1" t="s">
        <v>52</v>
      </c>
      <c r="C606" s="85" t="s">
        <v>2</v>
      </c>
      <c r="D606" s="116" t="s">
        <v>4547</v>
      </c>
      <c r="E606" s="116" t="s">
        <v>4547</v>
      </c>
      <c r="F606" s="1"/>
      <c r="G606" s="29" t="s">
        <v>54</v>
      </c>
      <c r="H606" s="4">
        <f t="shared" si="45"/>
        <v>1</v>
      </c>
      <c r="I606" s="4" t="str">
        <f>VLOOKUP(B606,'BAT Grundtabelle'!B:T,19,0)</f>
        <v>ja</v>
      </c>
      <c r="J606" s="4" t="str">
        <f t="shared" si="46"/>
        <v/>
      </c>
      <c r="K606" s="4" t="str">
        <f t="shared" si="47"/>
        <v/>
      </c>
      <c r="L606" s="4" t="str">
        <f t="shared" si="48"/>
        <v/>
      </c>
      <c r="M606" s="104" t="str">
        <f t="shared" si="49"/>
        <v/>
      </c>
      <c r="N606" s="4"/>
      <c r="O606" s="4" t="str">
        <f>VLOOKUP(B606,'BAT Grundtabelle'!B:V,21,0)</f>
        <v>Landwirtschaft</v>
      </c>
    </row>
    <row r="607" spans="1:15" ht="12.75" customHeight="1" x14ac:dyDescent="0.35">
      <c r="A607" s="29" t="s">
        <v>2965</v>
      </c>
      <c r="B607" s="1" t="s">
        <v>194</v>
      </c>
      <c r="C607" s="85" t="s">
        <v>2</v>
      </c>
      <c r="D607" s="116" t="s">
        <v>4547</v>
      </c>
      <c r="E607" s="116" t="s">
        <v>4547</v>
      </c>
      <c r="F607" s="1"/>
      <c r="G607" s="29" t="s">
        <v>4</v>
      </c>
      <c r="H607" s="4">
        <f t="shared" si="45"/>
        <v>1</v>
      </c>
      <c r="I607" s="4" t="str">
        <f>VLOOKUP(B607,'BAT Grundtabelle'!B:T,19,0)</f>
        <v>ja</v>
      </c>
      <c r="J607" s="4" t="str">
        <f t="shared" si="46"/>
        <v/>
      </c>
      <c r="K607" s="4" t="str">
        <f t="shared" si="47"/>
        <v/>
      </c>
      <c r="L607" s="4" t="str">
        <f t="shared" si="48"/>
        <v/>
      </c>
      <c r="M607" s="104" t="str">
        <f t="shared" si="49"/>
        <v/>
      </c>
      <c r="N607" s="4"/>
      <c r="O607" s="4" t="str">
        <f>VLOOKUP(B607,'BAT Grundtabelle'!B:V,21,0)</f>
        <v>Handel</v>
      </c>
    </row>
    <row r="608" spans="1:15" ht="12.75" customHeight="1" x14ac:dyDescent="0.35">
      <c r="A608" s="29" t="s">
        <v>2966</v>
      </c>
      <c r="B608" s="1" t="s">
        <v>698</v>
      </c>
      <c r="C608" s="85" t="s">
        <v>2</v>
      </c>
      <c r="D608" s="116" t="s">
        <v>4547</v>
      </c>
      <c r="E608" s="116" t="s">
        <v>4547</v>
      </c>
      <c r="F608" s="1"/>
      <c r="G608" s="29" t="s">
        <v>4</v>
      </c>
      <c r="H608" s="4">
        <f t="shared" si="45"/>
        <v>1</v>
      </c>
      <c r="I608" s="4" t="str">
        <f>VLOOKUP(B608,'BAT Grundtabelle'!B:T,19,0)</f>
        <v>ja</v>
      </c>
      <c r="J608" s="4" t="str">
        <f t="shared" si="46"/>
        <v/>
      </c>
      <c r="K608" s="4" t="str">
        <f t="shared" si="47"/>
        <v/>
      </c>
      <c r="L608" s="4" t="str">
        <f t="shared" si="48"/>
        <v/>
      </c>
      <c r="M608" s="104" t="str">
        <f t="shared" si="49"/>
        <v/>
      </c>
      <c r="N608" s="4"/>
      <c r="O608" s="4" t="str">
        <f>VLOOKUP(B608,'BAT Grundtabelle'!B:V,21,0)</f>
        <v>Transport</v>
      </c>
    </row>
    <row r="609" spans="1:15" ht="12.75" customHeight="1" x14ac:dyDescent="0.35">
      <c r="A609" s="29" t="s">
        <v>2967</v>
      </c>
      <c r="B609" s="1" t="s">
        <v>1640</v>
      </c>
      <c r="C609" s="85" t="s">
        <v>3</v>
      </c>
      <c r="D609" s="116">
        <v>1.38</v>
      </c>
      <c r="E609" s="116">
        <v>188</v>
      </c>
      <c r="F609" s="1"/>
      <c r="G609" s="29" t="s">
        <v>4</v>
      </c>
      <c r="H609" s="4">
        <f t="shared" si="45"/>
        <v>1</v>
      </c>
      <c r="I609" s="4" t="str">
        <f>VLOOKUP(B609,'BAT Grundtabelle'!B:T,19,0)</f>
        <v>ja</v>
      </c>
      <c r="J609" s="4" t="str">
        <f t="shared" si="46"/>
        <v>10552</v>
      </c>
      <c r="K609" s="4" t="str">
        <f t="shared" si="47"/>
        <v>Fischgeschäft</v>
      </c>
      <c r="L609" s="4">
        <f t="shared" si="48"/>
        <v>1.38</v>
      </c>
      <c r="M609" s="104">
        <f t="shared" si="49"/>
        <v>188</v>
      </c>
      <c r="N609" s="4"/>
      <c r="O609" s="4" t="str">
        <f>VLOOKUP(B609,'BAT Grundtabelle'!B:V,21,0)</f>
        <v>Handel (food)</v>
      </c>
    </row>
    <row r="610" spans="1:15" ht="12.75" customHeight="1" x14ac:dyDescent="0.35">
      <c r="A610" s="29" t="s">
        <v>2968</v>
      </c>
      <c r="B610" s="1" t="s">
        <v>1641</v>
      </c>
      <c r="C610" s="85" t="s">
        <v>3</v>
      </c>
      <c r="D610" s="116">
        <v>2.58</v>
      </c>
      <c r="E610" s="116">
        <v>204</v>
      </c>
      <c r="F610" s="1"/>
      <c r="G610" s="29" t="s">
        <v>4</v>
      </c>
      <c r="H610" s="4">
        <f t="shared" si="45"/>
        <v>1</v>
      </c>
      <c r="I610" s="4" t="str">
        <f>VLOOKUP(B610,'BAT Grundtabelle'!B:T,19,0)</f>
        <v>ja</v>
      </c>
      <c r="J610" s="4" t="str">
        <f t="shared" si="46"/>
        <v>10553</v>
      </c>
      <c r="K610" s="4" t="str">
        <f t="shared" si="47"/>
        <v>Fischräucherei mit/ohne Imbiss</v>
      </c>
      <c r="L610" s="4">
        <f t="shared" si="48"/>
        <v>2.58</v>
      </c>
      <c r="M610" s="104">
        <f t="shared" si="49"/>
        <v>204</v>
      </c>
      <c r="N610" s="4"/>
      <c r="O610" s="4" t="str">
        <f>VLOOKUP(B610,'BAT Grundtabelle'!B:V,21,0)</f>
        <v>Hotel- und Gaststättengewerbe</v>
      </c>
    </row>
    <row r="611" spans="1:15" ht="12.75" customHeight="1" x14ac:dyDescent="0.35">
      <c r="A611" s="29" t="s">
        <v>2969</v>
      </c>
      <c r="B611" s="1" t="s">
        <v>1642</v>
      </c>
      <c r="C611" s="85" t="s">
        <v>2</v>
      </c>
      <c r="D611" s="116" t="s">
        <v>4547</v>
      </c>
      <c r="E611" s="116" t="s">
        <v>4547</v>
      </c>
      <c r="F611" s="1"/>
      <c r="G611" s="29" t="s">
        <v>4</v>
      </c>
      <c r="H611" s="4">
        <f t="shared" si="45"/>
        <v>1</v>
      </c>
      <c r="I611" s="4" t="str">
        <f>VLOOKUP(B611,'BAT Grundtabelle'!B:T,19,0)</f>
        <v>ja</v>
      </c>
      <c r="J611" s="4" t="str">
        <f t="shared" si="46"/>
        <v/>
      </c>
      <c r="K611" s="4" t="str">
        <f t="shared" si="47"/>
        <v/>
      </c>
      <c r="L611" s="4" t="str">
        <f t="shared" si="48"/>
        <v/>
      </c>
      <c r="M611" s="104" t="str">
        <f t="shared" si="49"/>
        <v/>
      </c>
      <c r="N611" s="4"/>
      <c r="O611" s="4" t="str">
        <f>VLOOKUP(B611,'BAT Grundtabelle'!B:V,21,0)</f>
        <v>Produktion (food)</v>
      </c>
    </row>
    <row r="612" spans="1:15" ht="12.75" customHeight="1" x14ac:dyDescent="0.35">
      <c r="A612" s="29" t="s">
        <v>2294</v>
      </c>
      <c r="B612" s="1" t="s">
        <v>2293</v>
      </c>
      <c r="C612" s="85" t="s">
        <v>2</v>
      </c>
      <c r="D612" s="116" t="s">
        <v>4547</v>
      </c>
      <c r="E612" s="116" t="s">
        <v>4547</v>
      </c>
      <c r="F612" s="1"/>
      <c r="G612" s="29" t="s">
        <v>54</v>
      </c>
      <c r="H612" s="4">
        <f t="shared" si="45"/>
        <v>1</v>
      </c>
      <c r="I612" s="4" t="str">
        <f>VLOOKUP(B612,'BAT Grundtabelle'!B:T,19,0)</f>
        <v>ja</v>
      </c>
      <c r="J612" s="4" t="str">
        <f t="shared" si="46"/>
        <v/>
      </c>
      <c r="K612" s="4" t="str">
        <f t="shared" si="47"/>
        <v/>
      </c>
      <c r="L612" s="4" t="str">
        <f t="shared" si="48"/>
        <v/>
      </c>
      <c r="M612" s="104" t="str">
        <f t="shared" si="49"/>
        <v/>
      </c>
      <c r="N612" s="4"/>
      <c r="O612" s="4" t="str">
        <f>VLOOKUP(B612,'BAT Grundtabelle'!B:V,21,0)</f>
        <v>Tierhaltung</v>
      </c>
    </row>
    <row r="613" spans="1:15" ht="12.75" customHeight="1" x14ac:dyDescent="0.35">
      <c r="A613" s="29" t="s">
        <v>2970</v>
      </c>
      <c r="B613" s="1" t="s">
        <v>127</v>
      </c>
      <c r="C613" s="85" t="s">
        <v>2</v>
      </c>
      <c r="D613" s="116" t="s">
        <v>4547</v>
      </c>
      <c r="E613" s="116" t="s">
        <v>4547</v>
      </c>
      <c r="F613" s="1"/>
      <c r="G613" s="29">
        <v>1197</v>
      </c>
      <c r="H613" s="4">
        <f t="shared" si="45"/>
        <v>1</v>
      </c>
      <c r="I613" s="4" t="str">
        <f>VLOOKUP(B613,'BAT Grundtabelle'!B:T,19,0)</f>
        <v>ja</v>
      </c>
      <c r="J613" s="4" t="str">
        <f t="shared" si="46"/>
        <v/>
      </c>
      <c r="K613" s="4" t="str">
        <f t="shared" si="47"/>
        <v/>
      </c>
      <c r="L613" s="4" t="str">
        <f t="shared" si="48"/>
        <v/>
      </c>
      <c r="M613" s="104" t="str">
        <f t="shared" si="49"/>
        <v/>
      </c>
      <c r="N613" s="4"/>
      <c r="O613" s="4" t="str">
        <f>VLOOKUP(B613,'BAT Grundtabelle'!B:V,21,0)</f>
        <v>Sport</v>
      </c>
    </row>
    <row r="614" spans="1:15" ht="12.75" customHeight="1" x14ac:dyDescent="0.35">
      <c r="A614" s="29" t="s">
        <v>2971</v>
      </c>
      <c r="B614" s="1" t="s">
        <v>1376</v>
      </c>
      <c r="C614" s="85" t="s">
        <v>3</v>
      </c>
      <c r="D614" s="116">
        <v>4.71</v>
      </c>
      <c r="E614" s="116">
        <v>481.01</v>
      </c>
      <c r="F614" s="1"/>
      <c r="G614" s="29" t="s">
        <v>4</v>
      </c>
      <c r="H614" s="4">
        <f t="shared" si="45"/>
        <v>1</v>
      </c>
      <c r="I614" s="4" t="str">
        <f>VLOOKUP(B614,'BAT Grundtabelle'!B:T,19,0)</f>
        <v>ja</v>
      </c>
      <c r="J614" s="4" t="str">
        <f t="shared" si="46"/>
        <v>10556</v>
      </c>
      <c r="K614" s="4" t="str">
        <f t="shared" si="47"/>
        <v>Fitnessgerätehersteller</v>
      </c>
      <c r="L614" s="4">
        <f t="shared" si="48"/>
        <v>4.71</v>
      </c>
      <c r="M614" s="104">
        <f t="shared" si="49"/>
        <v>481.01</v>
      </c>
      <c r="N614" s="4"/>
      <c r="O614" s="4" t="str">
        <f>VLOOKUP(B614,'BAT Grundtabelle'!B:V,21,0)</f>
        <v>Produktion</v>
      </c>
    </row>
    <row r="615" spans="1:15" ht="12.75" customHeight="1" x14ac:dyDescent="0.35">
      <c r="A615" s="29" t="s">
        <v>2972</v>
      </c>
      <c r="B615" s="1" t="s">
        <v>128</v>
      </c>
      <c r="C615" s="85" t="s">
        <v>2</v>
      </c>
      <c r="D615" s="116" t="s">
        <v>4547</v>
      </c>
      <c r="E615" s="116" t="s">
        <v>4547</v>
      </c>
      <c r="F615" s="1"/>
      <c r="G615" s="29">
        <v>1197</v>
      </c>
      <c r="H615" s="4">
        <f t="shared" si="45"/>
        <v>1</v>
      </c>
      <c r="I615" s="4" t="str">
        <f>VLOOKUP(B615,'BAT Grundtabelle'!B:T,19,0)</f>
        <v>ja</v>
      </c>
      <c r="J615" s="4" t="str">
        <f t="shared" si="46"/>
        <v/>
      </c>
      <c r="K615" s="4" t="str">
        <f t="shared" si="47"/>
        <v/>
      </c>
      <c r="L615" s="4" t="str">
        <f t="shared" si="48"/>
        <v/>
      </c>
      <c r="M615" s="104" t="str">
        <f t="shared" si="49"/>
        <v/>
      </c>
      <c r="N615" s="4"/>
      <c r="O615" s="4" t="str">
        <f>VLOOKUP(B615,'BAT Grundtabelle'!B:V,21,0)</f>
        <v>Sport</v>
      </c>
    </row>
    <row r="616" spans="1:15" ht="12.75" customHeight="1" x14ac:dyDescent="0.35">
      <c r="A616" s="29" t="s">
        <v>2973</v>
      </c>
      <c r="B616" s="1" t="s">
        <v>456</v>
      </c>
      <c r="C616" s="85" t="s">
        <v>3</v>
      </c>
      <c r="D616" s="116">
        <v>9.5</v>
      </c>
      <c r="E616" s="116">
        <v>575</v>
      </c>
      <c r="F616" s="1"/>
      <c r="G616" s="29" t="s">
        <v>4</v>
      </c>
      <c r="H616" s="4">
        <f t="shared" si="45"/>
        <v>1</v>
      </c>
      <c r="I616" s="4" t="str">
        <f>VLOOKUP(B616,'BAT Grundtabelle'!B:T,19,0)</f>
        <v>ja</v>
      </c>
      <c r="J616" s="4" t="str">
        <f t="shared" si="46"/>
        <v>10558</v>
      </c>
      <c r="K616" s="4" t="str">
        <f t="shared" si="47"/>
        <v>Flaschnerei</v>
      </c>
      <c r="L616" s="4">
        <f t="shared" si="48"/>
        <v>9.5</v>
      </c>
      <c r="M616" s="104">
        <f t="shared" si="49"/>
        <v>575</v>
      </c>
      <c r="N616" s="4"/>
      <c r="O616" s="4" t="str">
        <f>VLOOKUP(B616,'BAT Grundtabelle'!B:V,21,0)</f>
        <v>Bau-Gewerbe</v>
      </c>
    </row>
    <row r="617" spans="1:15" ht="12.75" customHeight="1" x14ac:dyDescent="0.35">
      <c r="A617" s="29" t="s">
        <v>2974</v>
      </c>
      <c r="B617" s="1" t="s">
        <v>776</v>
      </c>
      <c r="C617" s="85" t="s">
        <v>2</v>
      </c>
      <c r="D617" s="116" t="s">
        <v>4547</v>
      </c>
      <c r="E617" s="116" t="s">
        <v>4547</v>
      </c>
      <c r="F617" s="1"/>
      <c r="G617" s="29" t="s">
        <v>57</v>
      </c>
      <c r="H617" s="4">
        <f t="shared" si="45"/>
        <v>1</v>
      </c>
      <c r="I617" s="4" t="str">
        <f>VLOOKUP(B617,'BAT Grundtabelle'!B:T,19,0)</f>
        <v>ja</v>
      </c>
      <c r="J617" s="4" t="str">
        <f t="shared" si="46"/>
        <v/>
      </c>
      <c r="K617" s="4" t="str">
        <f t="shared" si="47"/>
        <v/>
      </c>
      <c r="L617" s="4" t="str">
        <f t="shared" si="48"/>
        <v/>
      </c>
      <c r="M617" s="104" t="str">
        <f t="shared" si="49"/>
        <v/>
      </c>
      <c r="N617" s="4"/>
      <c r="O617" s="4" t="str">
        <f>VLOOKUP(B617,'BAT Grundtabelle'!B:V,21,0)</f>
        <v>Produktion (food)</v>
      </c>
    </row>
    <row r="618" spans="1:15" ht="12.75" customHeight="1" x14ac:dyDescent="0.35">
      <c r="A618" s="29" t="s">
        <v>2149</v>
      </c>
      <c r="B618" s="1" t="s">
        <v>2148</v>
      </c>
      <c r="C618" s="85" t="s">
        <v>3</v>
      </c>
      <c r="D618" s="116">
        <v>1.1100000000000001</v>
      </c>
      <c r="E618" s="116">
        <v>854.03</v>
      </c>
      <c r="F618" s="1" t="s">
        <v>2412</v>
      </c>
      <c r="G618" s="29" t="s">
        <v>57</v>
      </c>
      <c r="H618" s="4">
        <f t="shared" si="45"/>
        <v>1</v>
      </c>
      <c r="I618" s="4" t="str">
        <f>VLOOKUP(B618,'BAT Grundtabelle'!B:T,19,0)</f>
        <v>ja</v>
      </c>
      <c r="J618" s="4" t="str">
        <f t="shared" si="46"/>
        <v>2121</v>
      </c>
      <c r="K618" s="4" t="str">
        <f t="shared" si="47"/>
        <v>Fleisch- und Wurstwarenhersteller</v>
      </c>
      <c r="L618" s="4">
        <f t="shared" si="48"/>
        <v>1.1100000000000001</v>
      </c>
      <c r="M618" s="104">
        <f t="shared" si="49"/>
        <v>854.03</v>
      </c>
      <c r="N618" s="4"/>
      <c r="O618" s="4" t="str">
        <f>VLOOKUP(B618,'BAT Grundtabelle'!B:V,21,0)</f>
        <v>Produktion (food)</v>
      </c>
    </row>
    <row r="619" spans="1:15" ht="12.75" customHeight="1" x14ac:dyDescent="0.35">
      <c r="A619" s="29" t="s">
        <v>2975</v>
      </c>
      <c r="B619" s="1" t="s">
        <v>1127</v>
      </c>
      <c r="C619" s="85" t="s">
        <v>2</v>
      </c>
      <c r="D619" s="116" t="s">
        <v>4547</v>
      </c>
      <c r="E619" s="116" t="s">
        <v>4547</v>
      </c>
      <c r="F619" s="1"/>
      <c r="G619" s="29" t="s">
        <v>4</v>
      </c>
      <c r="H619" s="4">
        <f t="shared" si="45"/>
        <v>1</v>
      </c>
      <c r="I619" s="4" t="str">
        <f>VLOOKUP(B619,'BAT Grundtabelle'!B:T,19,0)</f>
        <v>ja</v>
      </c>
      <c r="J619" s="4" t="str">
        <f t="shared" si="46"/>
        <v/>
      </c>
      <c r="K619" s="4" t="str">
        <f t="shared" si="47"/>
        <v/>
      </c>
      <c r="L619" s="4" t="str">
        <f t="shared" si="48"/>
        <v/>
      </c>
      <c r="M619" s="104" t="str">
        <f t="shared" si="49"/>
        <v/>
      </c>
      <c r="N619" s="4"/>
      <c r="O619" s="4" t="str">
        <f>VLOOKUP(B619,'BAT Grundtabelle'!B:V,21,0)</f>
        <v>Handel</v>
      </c>
    </row>
    <row r="620" spans="1:15" ht="12.75" customHeight="1" x14ac:dyDescent="0.35">
      <c r="A620" s="29" t="s">
        <v>2976</v>
      </c>
      <c r="B620" s="1" t="s">
        <v>307</v>
      </c>
      <c r="C620" s="85" t="s">
        <v>2</v>
      </c>
      <c r="D620" s="116" t="s">
        <v>4547</v>
      </c>
      <c r="E620" s="116" t="s">
        <v>4547</v>
      </c>
      <c r="F620" s="1"/>
      <c r="G620" s="29" t="s">
        <v>4</v>
      </c>
      <c r="H620" s="4">
        <f t="shared" si="45"/>
        <v>1</v>
      </c>
      <c r="I620" s="4" t="str">
        <f>VLOOKUP(B620,'BAT Grundtabelle'!B:T,19,0)</f>
        <v>ja</v>
      </c>
      <c r="J620" s="4" t="str">
        <f t="shared" si="46"/>
        <v/>
      </c>
      <c r="K620" s="4" t="str">
        <f t="shared" si="47"/>
        <v/>
      </c>
      <c r="L620" s="4" t="str">
        <f t="shared" si="48"/>
        <v/>
      </c>
      <c r="M620" s="104" t="str">
        <f t="shared" si="49"/>
        <v/>
      </c>
      <c r="N620" s="4"/>
      <c r="O620" s="4" t="str">
        <f>VLOOKUP(B620,'BAT Grundtabelle'!B:V,21,0)</f>
        <v>Produktion</v>
      </c>
    </row>
    <row r="621" spans="1:15" ht="12.75" customHeight="1" x14ac:dyDescent="0.35">
      <c r="A621" s="29" t="s">
        <v>2115</v>
      </c>
      <c r="B621" s="1" t="s">
        <v>520</v>
      </c>
      <c r="C621" s="85" t="s">
        <v>3</v>
      </c>
      <c r="D621" s="116">
        <v>6.95</v>
      </c>
      <c r="E621" s="116">
        <v>547</v>
      </c>
      <c r="F621" s="1"/>
      <c r="G621" s="29" t="s">
        <v>4</v>
      </c>
      <c r="H621" s="4">
        <f t="shared" si="45"/>
        <v>1</v>
      </c>
      <c r="I621" s="4" t="str">
        <f>VLOOKUP(B621,'BAT Grundtabelle'!B:T,19,0)</f>
        <v>ja</v>
      </c>
      <c r="J621" s="4" t="str">
        <f t="shared" si="46"/>
        <v>1221</v>
      </c>
      <c r="K621" s="4" t="str">
        <f t="shared" si="47"/>
        <v>Fliesen-, Platten- und Mosaikleger</v>
      </c>
      <c r="L621" s="4">
        <f t="shared" si="48"/>
        <v>6.95</v>
      </c>
      <c r="M621" s="104">
        <f t="shared" si="49"/>
        <v>547</v>
      </c>
      <c r="N621" s="4"/>
      <c r="O621" s="4" t="str">
        <f>VLOOKUP(B621,'BAT Grundtabelle'!B:V,21,0)</f>
        <v>Bau-Gewerbe</v>
      </c>
    </row>
    <row r="622" spans="1:15" ht="12.75" customHeight="1" x14ac:dyDescent="0.35">
      <c r="A622" s="29" t="s">
        <v>2977</v>
      </c>
      <c r="B622" s="1" t="s">
        <v>622</v>
      </c>
      <c r="C622" s="85" t="s">
        <v>3</v>
      </c>
      <c r="D622" s="116">
        <v>3.33</v>
      </c>
      <c r="E622" s="116">
        <v>1312</v>
      </c>
      <c r="F622" s="1"/>
      <c r="G622" s="29" t="s">
        <v>4</v>
      </c>
      <c r="H622" s="4">
        <f t="shared" si="45"/>
        <v>1</v>
      </c>
      <c r="I622" s="4" t="str">
        <f>VLOOKUP(B622,'BAT Grundtabelle'!B:T,19,0)</f>
        <v>ja</v>
      </c>
      <c r="J622" s="4" t="str">
        <f t="shared" si="46"/>
        <v>10562</v>
      </c>
      <c r="K622" s="4" t="str">
        <f t="shared" si="47"/>
        <v>Fliesenhandel</v>
      </c>
      <c r="L622" s="4">
        <f t="shared" si="48"/>
        <v>3.33</v>
      </c>
      <c r="M622" s="104">
        <f t="shared" si="49"/>
        <v>1312</v>
      </c>
      <c r="N622" s="4"/>
      <c r="O622" s="4" t="str">
        <f>VLOOKUP(B622,'BAT Grundtabelle'!B:V,21,0)</f>
        <v>Handel</v>
      </c>
    </row>
    <row r="623" spans="1:15" ht="12.75" customHeight="1" x14ac:dyDescent="0.35">
      <c r="A623" s="29" t="s">
        <v>2978</v>
      </c>
      <c r="B623" s="1" t="s">
        <v>519</v>
      </c>
      <c r="C623" s="85" t="s">
        <v>3</v>
      </c>
      <c r="D623" s="116">
        <v>6.95</v>
      </c>
      <c r="E623" s="116">
        <v>547</v>
      </c>
      <c r="F623" s="1"/>
      <c r="G623" s="29" t="s">
        <v>4</v>
      </c>
      <c r="H623" s="4">
        <f t="shared" si="45"/>
        <v>1</v>
      </c>
      <c r="I623" s="4" t="str">
        <f>VLOOKUP(B623,'BAT Grundtabelle'!B:T,19,0)</f>
        <v>ja</v>
      </c>
      <c r="J623" s="4" t="str">
        <f t="shared" si="46"/>
        <v>10563</v>
      </c>
      <c r="K623" s="4" t="str">
        <f t="shared" si="47"/>
        <v>Fliesenlegebetrieb</v>
      </c>
      <c r="L623" s="4">
        <f t="shared" si="48"/>
        <v>6.95</v>
      </c>
      <c r="M623" s="104">
        <f t="shared" si="49"/>
        <v>547</v>
      </c>
      <c r="N623" s="4"/>
      <c r="O623" s="4" t="str">
        <f>VLOOKUP(B623,'BAT Grundtabelle'!B:V,21,0)</f>
        <v>Bau-Gewerbe</v>
      </c>
    </row>
    <row r="624" spans="1:15" ht="12.75" customHeight="1" x14ac:dyDescent="0.35">
      <c r="A624" s="29" t="s">
        <v>2979</v>
      </c>
      <c r="B624" s="1" t="s">
        <v>1881</v>
      </c>
      <c r="C624" s="85" t="s">
        <v>2</v>
      </c>
      <c r="D624" s="116" t="s">
        <v>4547</v>
      </c>
      <c r="E624" s="116" t="s">
        <v>4547</v>
      </c>
      <c r="F624" s="1"/>
      <c r="G624" s="29" t="s">
        <v>4</v>
      </c>
      <c r="H624" s="4">
        <f t="shared" si="45"/>
        <v>1</v>
      </c>
      <c r="I624" s="4" t="str">
        <f>VLOOKUP(B624,'BAT Grundtabelle'!B:T,19,0)</f>
        <v>ja</v>
      </c>
      <c r="J624" s="4" t="str">
        <f t="shared" si="46"/>
        <v/>
      </c>
      <c r="K624" s="4" t="str">
        <f t="shared" si="47"/>
        <v/>
      </c>
      <c r="L624" s="4" t="str">
        <f t="shared" si="48"/>
        <v/>
      </c>
      <c r="M624" s="104" t="str">
        <f t="shared" si="49"/>
        <v/>
      </c>
      <c r="N624" s="4"/>
      <c r="O624" s="4" t="str">
        <f>VLOOKUP(B624,'BAT Grundtabelle'!B:V,21,0)</f>
        <v>Staat</v>
      </c>
    </row>
    <row r="625" spans="1:15" ht="12.75" customHeight="1" x14ac:dyDescent="0.35">
      <c r="A625" s="29" t="s">
        <v>2980</v>
      </c>
      <c r="B625" s="1" t="s">
        <v>1288</v>
      </c>
      <c r="C625" s="85" t="s">
        <v>2</v>
      </c>
      <c r="D625" s="116" t="s">
        <v>4547</v>
      </c>
      <c r="E625" s="116" t="s">
        <v>4547</v>
      </c>
      <c r="F625" s="1"/>
      <c r="G625" s="29" t="s">
        <v>4</v>
      </c>
      <c r="H625" s="4">
        <f t="shared" si="45"/>
        <v>1</v>
      </c>
      <c r="I625" s="4" t="str">
        <f>VLOOKUP(B625,'BAT Grundtabelle'!B:T,19,0)</f>
        <v>ja</v>
      </c>
      <c r="J625" s="4" t="str">
        <f t="shared" si="46"/>
        <v/>
      </c>
      <c r="K625" s="4" t="str">
        <f t="shared" si="47"/>
        <v/>
      </c>
      <c r="L625" s="4" t="str">
        <f t="shared" si="48"/>
        <v/>
      </c>
      <c r="M625" s="104" t="str">
        <f t="shared" si="49"/>
        <v/>
      </c>
      <c r="N625" s="4"/>
      <c r="O625" s="4" t="str">
        <f>VLOOKUP(B625,'BAT Grundtabelle'!B:V,21,0)</f>
        <v>Produktion</v>
      </c>
    </row>
    <row r="626" spans="1:15" ht="12.75" customHeight="1" x14ac:dyDescent="0.35">
      <c r="A626" s="29" t="s">
        <v>2981</v>
      </c>
      <c r="B626" s="1" t="s">
        <v>608</v>
      </c>
      <c r="C626" s="85" t="s">
        <v>2</v>
      </c>
      <c r="D626" s="116" t="s">
        <v>4547</v>
      </c>
      <c r="E626" s="116" t="s">
        <v>4547</v>
      </c>
      <c r="F626" s="1"/>
      <c r="G626" s="29" t="s">
        <v>4</v>
      </c>
      <c r="H626" s="4">
        <f t="shared" si="45"/>
        <v>1</v>
      </c>
      <c r="I626" s="4" t="str">
        <f>VLOOKUP(B626,'BAT Grundtabelle'!B:T,19,0)</f>
        <v>ja</v>
      </c>
      <c r="J626" s="4" t="str">
        <f t="shared" si="46"/>
        <v/>
      </c>
      <c r="K626" s="4" t="str">
        <f t="shared" si="47"/>
        <v/>
      </c>
      <c r="L626" s="4" t="str">
        <f t="shared" si="48"/>
        <v/>
      </c>
      <c r="M626" s="104" t="str">
        <f t="shared" si="49"/>
        <v/>
      </c>
      <c r="N626" s="4"/>
      <c r="O626" s="4" t="str">
        <f>VLOOKUP(B626,'BAT Grundtabelle'!B:V,21,0)</f>
        <v>Transport</v>
      </c>
    </row>
    <row r="627" spans="1:15" ht="12.75" customHeight="1" x14ac:dyDescent="0.35">
      <c r="A627" s="29" t="s">
        <v>2982</v>
      </c>
      <c r="B627" s="1" t="s">
        <v>1569</v>
      </c>
      <c r="C627" s="85" t="s">
        <v>2</v>
      </c>
      <c r="D627" s="116" t="s">
        <v>4547</v>
      </c>
      <c r="E627" s="116" t="s">
        <v>4547</v>
      </c>
      <c r="F627" s="1"/>
      <c r="G627" s="29" t="s">
        <v>4</v>
      </c>
      <c r="H627" s="4">
        <f t="shared" si="45"/>
        <v>1</v>
      </c>
      <c r="I627" s="4" t="str">
        <f>VLOOKUP(B627,'BAT Grundtabelle'!B:T,19,0)</f>
        <v>ja</v>
      </c>
      <c r="J627" s="4" t="str">
        <f t="shared" si="46"/>
        <v/>
      </c>
      <c r="K627" s="4" t="str">
        <f t="shared" si="47"/>
        <v/>
      </c>
      <c r="L627" s="4" t="str">
        <f t="shared" si="48"/>
        <v/>
      </c>
      <c r="M627" s="104" t="str">
        <f t="shared" si="49"/>
        <v/>
      </c>
      <c r="N627" s="4"/>
      <c r="O627" s="4" t="str">
        <f>VLOOKUP(B627,'BAT Grundtabelle'!B:V,21,0)</f>
        <v>Reinigung</v>
      </c>
    </row>
    <row r="628" spans="1:15" ht="12.75" customHeight="1" x14ac:dyDescent="0.35">
      <c r="A628" s="29" t="s">
        <v>2983</v>
      </c>
      <c r="B628" s="1" t="s">
        <v>1951</v>
      </c>
      <c r="C628" s="85" t="s">
        <v>3</v>
      </c>
      <c r="D628" s="116">
        <v>2.23</v>
      </c>
      <c r="E628" s="116">
        <v>301</v>
      </c>
      <c r="F628" s="1"/>
      <c r="G628" s="29" t="s">
        <v>4</v>
      </c>
      <c r="H628" s="4">
        <f t="shared" si="45"/>
        <v>1</v>
      </c>
      <c r="I628" s="4" t="str">
        <f>VLOOKUP(B628,'BAT Grundtabelle'!B:T,19,0)</f>
        <v>ja</v>
      </c>
      <c r="J628" s="4" t="str">
        <f t="shared" si="46"/>
        <v>10568</v>
      </c>
      <c r="K628" s="4" t="str">
        <f t="shared" si="47"/>
        <v>Fluglehrer</v>
      </c>
      <c r="L628" s="4">
        <f t="shared" si="48"/>
        <v>2.23</v>
      </c>
      <c r="M628" s="104">
        <f t="shared" si="49"/>
        <v>301</v>
      </c>
      <c r="N628" s="4"/>
      <c r="O628" s="4" t="str">
        <f>VLOOKUP(B628,'BAT Grundtabelle'!B:V,21,0)</f>
        <v>Bildung</v>
      </c>
    </row>
    <row r="629" spans="1:15" ht="12.75" customHeight="1" x14ac:dyDescent="0.35">
      <c r="A629" s="29" t="s">
        <v>2984</v>
      </c>
      <c r="B629" s="1" t="s">
        <v>609</v>
      </c>
      <c r="C629" s="85" t="s">
        <v>2</v>
      </c>
      <c r="D629" s="116" t="s">
        <v>4547</v>
      </c>
      <c r="E629" s="116" t="s">
        <v>4547</v>
      </c>
      <c r="F629" s="1"/>
      <c r="G629" s="29" t="s">
        <v>4</v>
      </c>
      <c r="H629" s="4">
        <f t="shared" si="45"/>
        <v>1</v>
      </c>
      <c r="I629" s="4" t="str">
        <f>VLOOKUP(B629,'BAT Grundtabelle'!B:T,19,0)</f>
        <v>ja</v>
      </c>
      <c r="J629" s="4" t="str">
        <f t="shared" si="46"/>
        <v/>
      </c>
      <c r="K629" s="4" t="str">
        <f t="shared" si="47"/>
        <v/>
      </c>
      <c r="L629" s="4" t="str">
        <f t="shared" si="48"/>
        <v/>
      </c>
      <c r="M629" s="104" t="str">
        <f t="shared" si="49"/>
        <v/>
      </c>
      <c r="N629" s="4"/>
      <c r="O629" s="4" t="str">
        <f>VLOOKUP(B629,'BAT Grundtabelle'!B:V,21,0)</f>
        <v>Transport</v>
      </c>
    </row>
    <row r="630" spans="1:15" ht="12.75" customHeight="1" x14ac:dyDescent="0.35">
      <c r="A630" s="29" t="s">
        <v>2985</v>
      </c>
      <c r="B630" s="1" t="s">
        <v>1952</v>
      </c>
      <c r="C630" s="85" t="s">
        <v>2</v>
      </c>
      <c r="D630" s="116" t="s">
        <v>4547</v>
      </c>
      <c r="E630" s="116" t="s">
        <v>4547</v>
      </c>
      <c r="F630" s="1"/>
      <c r="G630" s="29" t="s">
        <v>4</v>
      </c>
      <c r="H630" s="4">
        <f t="shared" si="45"/>
        <v>1</v>
      </c>
      <c r="I630" s="4" t="str">
        <f>VLOOKUP(B630,'BAT Grundtabelle'!B:T,19,0)</f>
        <v>ja</v>
      </c>
      <c r="J630" s="4" t="str">
        <f t="shared" si="46"/>
        <v/>
      </c>
      <c r="K630" s="4" t="str">
        <f t="shared" si="47"/>
        <v/>
      </c>
      <c r="L630" s="4" t="str">
        <f t="shared" si="48"/>
        <v/>
      </c>
      <c r="M630" s="104" t="str">
        <f t="shared" si="49"/>
        <v/>
      </c>
      <c r="N630" s="4"/>
      <c r="O630" s="4" t="str">
        <f>VLOOKUP(B630,'BAT Grundtabelle'!B:V,21,0)</f>
        <v>Bildung</v>
      </c>
    </row>
    <row r="631" spans="1:15" ht="12.75" customHeight="1" x14ac:dyDescent="0.35">
      <c r="A631" s="29" t="s">
        <v>2986</v>
      </c>
      <c r="B631" s="1" t="s">
        <v>970</v>
      </c>
      <c r="C631" s="85" t="s">
        <v>2</v>
      </c>
      <c r="D631" s="116" t="s">
        <v>4547</v>
      </c>
      <c r="E631" s="116" t="s">
        <v>4547</v>
      </c>
      <c r="F631" s="1"/>
      <c r="G631" s="29" t="s">
        <v>4</v>
      </c>
      <c r="H631" s="4">
        <f t="shared" si="45"/>
        <v>1</v>
      </c>
      <c r="I631" s="4" t="str">
        <f>VLOOKUP(B631,'BAT Grundtabelle'!B:T,19,0)</f>
        <v>ja</v>
      </c>
      <c r="J631" s="4" t="str">
        <f t="shared" si="46"/>
        <v/>
      </c>
      <c r="K631" s="4" t="str">
        <f t="shared" si="47"/>
        <v/>
      </c>
      <c r="L631" s="4" t="str">
        <f t="shared" si="48"/>
        <v/>
      </c>
      <c r="M631" s="104" t="str">
        <f t="shared" si="49"/>
        <v/>
      </c>
      <c r="N631" s="4"/>
      <c r="O631" s="4" t="str">
        <f>VLOOKUP(B631,'BAT Grundtabelle'!B:V,21,0)</f>
        <v>Dienstleistung</v>
      </c>
    </row>
    <row r="632" spans="1:15" ht="12.75" customHeight="1" x14ac:dyDescent="0.35">
      <c r="A632" s="29" t="s">
        <v>2987</v>
      </c>
      <c r="B632" s="1" t="s">
        <v>1570</v>
      </c>
      <c r="C632" s="85" t="s">
        <v>2</v>
      </c>
      <c r="D632" s="116" t="s">
        <v>4547</v>
      </c>
      <c r="E632" s="116" t="s">
        <v>4547</v>
      </c>
      <c r="F632" s="1"/>
      <c r="G632" s="29" t="s">
        <v>4</v>
      </c>
      <c r="H632" s="4">
        <f t="shared" si="45"/>
        <v>1</v>
      </c>
      <c r="I632" s="4" t="str">
        <f>VLOOKUP(B632,'BAT Grundtabelle'!B:T,19,0)</f>
        <v>ja</v>
      </c>
      <c r="J632" s="4" t="str">
        <f t="shared" si="46"/>
        <v/>
      </c>
      <c r="K632" s="4" t="str">
        <f t="shared" si="47"/>
        <v/>
      </c>
      <c r="L632" s="4" t="str">
        <f t="shared" si="48"/>
        <v/>
      </c>
      <c r="M632" s="104" t="str">
        <f t="shared" si="49"/>
        <v/>
      </c>
      <c r="N632" s="4"/>
      <c r="O632" s="4" t="str">
        <f>VLOOKUP(B632,'BAT Grundtabelle'!B:V,21,0)</f>
        <v>Reinigung</v>
      </c>
    </row>
    <row r="633" spans="1:15" ht="12.75" customHeight="1" x14ac:dyDescent="0.35">
      <c r="A633" s="29" t="s">
        <v>2988</v>
      </c>
      <c r="B633" s="1" t="s">
        <v>1781</v>
      </c>
      <c r="C633" s="85" t="s">
        <v>2</v>
      </c>
      <c r="D633" s="116" t="s">
        <v>4547</v>
      </c>
      <c r="E633" s="116" t="s">
        <v>4547</v>
      </c>
      <c r="F633" s="1"/>
      <c r="G633" s="29" t="s">
        <v>4</v>
      </c>
      <c r="H633" s="4">
        <f t="shared" si="45"/>
        <v>1</v>
      </c>
      <c r="I633" s="4" t="str">
        <f>VLOOKUP(B633,'BAT Grundtabelle'!B:T,19,0)</f>
        <v>ja</v>
      </c>
      <c r="J633" s="4" t="str">
        <f t="shared" si="46"/>
        <v/>
      </c>
      <c r="K633" s="4" t="str">
        <f t="shared" si="47"/>
        <v/>
      </c>
      <c r="L633" s="4" t="str">
        <f t="shared" si="48"/>
        <v/>
      </c>
      <c r="M633" s="104" t="str">
        <f t="shared" si="49"/>
        <v/>
      </c>
      <c r="N633" s="4"/>
      <c r="O633" s="4" t="str">
        <f>VLOOKUP(B633,'BAT Grundtabelle'!B:V,21,0)</f>
        <v>Transport</v>
      </c>
    </row>
    <row r="634" spans="1:15" ht="12.75" customHeight="1" x14ac:dyDescent="0.35">
      <c r="A634" s="29" t="s">
        <v>2989</v>
      </c>
      <c r="B634" s="1" t="s">
        <v>1953</v>
      </c>
      <c r="C634" s="85" t="s">
        <v>2</v>
      </c>
      <c r="D634" s="116" t="s">
        <v>4547</v>
      </c>
      <c r="E634" s="116" t="s">
        <v>4547</v>
      </c>
      <c r="F634" s="1"/>
      <c r="G634" s="29" t="s">
        <v>4</v>
      </c>
      <c r="H634" s="4">
        <f t="shared" si="45"/>
        <v>1</v>
      </c>
      <c r="I634" s="4" t="str">
        <f>VLOOKUP(B634,'BAT Grundtabelle'!B:T,19,0)</f>
        <v>ja</v>
      </c>
      <c r="J634" s="4" t="str">
        <f t="shared" si="46"/>
        <v/>
      </c>
      <c r="K634" s="4" t="str">
        <f t="shared" si="47"/>
        <v/>
      </c>
      <c r="L634" s="4" t="str">
        <f t="shared" si="48"/>
        <v/>
      </c>
      <c r="M634" s="104" t="str">
        <f t="shared" si="49"/>
        <v/>
      </c>
      <c r="N634" s="4"/>
      <c r="O634" s="4" t="str">
        <f>VLOOKUP(B634,'BAT Grundtabelle'!B:V,21,0)</f>
        <v>Produktion</v>
      </c>
    </row>
    <row r="635" spans="1:15" ht="12.75" customHeight="1" x14ac:dyDescent="0.35">
      <c r="A635" s="29" t="s">
        <v>2990</v>
      </c>
      <c r="B635" s="1" t="s">
        <v>1656</v>
      </c>
      <c r="C635" s="85" t="s">
        <v>3</v>
      </c>
      <c r="D635" s="116">
        <v>5.83</v>
      </c>
      <c r="E635" s="116">
        <v>804</v>
      </c>
      <c r="F635" s="1"/>
      <c r="G635" s="29" t="s">
        <v>4</v>
      </c>
      <c r="H635" s="4">
        <f t="shared" si="45"/>
        <v>1</v>
      </c>
      <c r="I635" s="4" t="str">
        <f>VLOOKUP(B635,'BAT Grundtabelle'!B:T,19,0)</f>
        <v>ja</v>
      </c>
      <c r="J635" s="4" t="str">
        <f t="shared" si="46"/>
        <v>10575</v>
      </c>
      <c r="K635" s="4" t="str">
        <f t="shared" si="47"/>
        <v>Formschäumerei mit Polyurethan</v>
      </c>
      <c r="L635" s="4">
        <f t="shared" si="48"/>
        <v>5.83</v>
      </c>
      <c r="M635" s="104">
        <f t="shared" si="49"/>
        <v>804</v>
      </c>
      <c r="N635" s="4"/>
      <c r="O635" s="4" t="str">
        <f>VLOOKUP(B635,'BAT Grundtabelle'!B:V,21,0)</f>
        <v>Produktion</v>
      </c>
    </row>
    <row r="636" spans="1:15" ht="12.75" customHeight="1" x14ac:dyDescent="0.35">
      <c r="A636" s="29" t="s">
        <v>2991</v>
      </c>
      <c r="B636" s="1" t="s">
        <v>541</v>
      </c>
      <c r="C636" s="85" t="s">
        <v>2</v>
      </c>
      <c r="D636" s="116" t="s">
        <v>4547</v>
      </c>
      <c r="E636" s="116" t="s">
        <v>4547</v>
      </c>
      <c r="F636" s="1" t="s">
        <v>2412</v>
      </c>
      <c r="G636" s="29"/>
      <c r="H636" s="4">
        <f t="shared" si="45"/>
        <v>1</v>
      </c>
      <c r="I636" s="4" t="str">
        <f>VLOOKUP(B636,'BAT Grundtabelle'!B:T,19,0)</f>
        <v>nein</v>
      </c>
      <c r="J636" s="4" t="str">
        <f t="shared" si="46"/>
        <v/>
      </c>
      <c r="K636" s="4" t="str">
        <f t="shared" si="47"/>
        <v/>
      </c>
      <c r="L636" s="4" t="str">
        <f t="shared" si="48"/>
        <v/>
      </c>
      <c r="M636" s="104" t="str">
        <f t="shared" si="49"/>
        <v/>
      </c>
      <c r="N636" s="4"/>
      <c r="O636" s="4" t="str">
        <f>VLOOKUP(B636,'BAT Grundtabelle'!B:V,21,0)</f>
        <v>Landwirtschaft</v>
      </c>
    </row>
    <row r="637" spans="1:15" ht="12.75" customHeight="1" x14ac:dyDescent="0.35">
      <c r="A637" s="29" t="s">
        <v>2992</v>
      </c>
      <c r="B637" s="1" t="s">
        <v>145</v>
      </c>
      <c r="C637" s="85" t="s">
        <v>2</v>
      </c>
      <c r="D637" s="116" t="s">
        <v>4547</v>
      </c>
      <c r="E637" s="116" t="s">
        <v>4547</v>
      </c>
      <c r="F637" s="1"/>
      <c r="G637" s="29" t="s">
        <v>4</v>
      </c>
      <c r="H637" s="4">
        <f t="shared" si="45"/>
        <v>1</v>
      </c>
      <c r="I637" s="4" t="str">
        <f>VLOOKUP(B637,'BAT Grundtabelle'!B:T,19,0)</f>
        <v>ja</v>
      </c>
      <c r="J637" s="4" t="str">
        <f t="shared" si="46"/>
        <v/>
      </c>
      <c r="K637" s="4" t="str">
        <f t="shared" si="47"/>
        <v/>
      </c>
      <c r="L637" s="4" t="str">
        <f t="shared" si="48"/>
        <v/>
      </c>
      <c r="M637" s="104" t="str">
        <f t="shared" si="49"/>
        <v/>
      </c>
      <c r="N637" s="4"/>
      <c r="O637" s="4" t="str">
        <f>VLOOKUP(B637,'BAT Grundtabelle'!B:V,21,0)</f>
        <v>Landwirtschaft</v>
      </c>
    </row>
    <row r="638" spans="1:15" ht="12.75" customHeight="1" x14ac:dyDescent="0.35">
      <c r="A638" s="29" t="s">
        <v>2993</v>
      </c>
      <c r="B638" s="1" t="s">
        <v>195</v>
      </c>
      <c r="C638" s="85" t="s">
        <v>2</v>
      </c>
      <c r="D638" s="116" t="s">
        <v>4547</v>
      </c>
      <c r="E638" s="116" t="s">
        <v>4547</v>
      </c>
      <c r="F638" s="1"/>
      <c r="G638" s="29" t="s">
        <v>4</v>
      </c>
      <c r="H638" s="4">
        <f t="shared" si="45"/>
        <v>1</v>
      </c>
      <c r="I638" s="4" t="str">
        <f>VLOOKUP(B638,'BAT Grundtabelle'!B:T,19,0)</f>
        <v>ja</v>
      </c>
      <c r="J638" s="4" t="str">
        <f t="shared" si="46"/>
        <v/>
      </c>
      <c r="K638" s="4" t="str">
        <f t="shared" si="47"/>
        <v/>
      </c>
      <c r="L638" s="4" t="str">
        <f t="shared" si="48"/>
        <v/>
      </c>
      <c r="M638" s="104" t="str">
        <f t="shared" si="49"/>
        <v/>
      </c>
      <c r="N638" s="4"/>
      <c r="O638" s="4" t="str">
        <f>VLOOKUP(B638,'BAT Grundtabelle'!B:V,21,0)</f>
        <v>Produktion</v>
      </c>
    </row>
    <row r="639" spans="1:15" ht="12.75" customHeight="1" x14ac:dyDescent="0.35">
      <c r="A639" s="29" t="s">
        <v>2994</v>
      </c>
      <c r="B639" s="1" t="s">
        <v>200</v>
      </c>
      <c r="C639" s="85" t="s">
        <v>2</v>
      </c>
      <c r="D639" s="116" t="s">
        <v>4547</v>
      </c>
      <c r="E639" s="116" t="s">
        <v>4547</v>
      </c>
      <c r="F639" s="1"/>
      <c r="G639" s="29" t="s">
        <v>4</v>
      </c>
      <c r="H639" s="4">
        <f t="shared" si="45"/>
        <v>1</v>
      </c>
      <c r="I639" s="4" t="str">
        <f>VLOOKUP(B639,'BAT Grundtabelle'!B:T,19,0)</f>
        <v>ja</v>
      </c>
      <c r="J639" s="4" t="str">
        <f t="shared" si="46"/>
        <v/>
      </c>
      <c r="K639" s="4" t="str">
        <f t="shared" si="47"/>
        <v/>
      </c>
      <c r="L639" s="4" t="str">
        <f t="shared" si="48"/>
        <v/>
      </c>
      <c r="M639" s="104" t="str">
        <f t="shared" si="49"/>
        <v/>
      </c>
      <c r="N639" s="4"/>
      <c r="O639" s="4" t="str">
        <f>VLOOKUP(B639,'BAT Grundtabelle'!B:V,21,0)</f>
        <v>Reparatur</v>
      </c>
    </row>
    <row r="640" spans="1:15" ht="12.75" customHeight="1" x14ac:dyDescent="0.35">
      <c r="A640" s="29" t="s">
        <v>2995</v>
      </c>
      <c r="B640" s="1" t="s">
        <v>204</v>
      </c>
      <c r="C640" s="85" t="s">
        <v>3</v>
      </c>
      <c r="D640" s="116">
        <v>5.43</v>
      </c>
      <c r="E640" s="116">
        <v>735.97</v>
      </c>
      <c r="F640" s="1"/>
      <c r="G640" s="29" t="s">
        <v>4</v>
      </c>
      <c r="H640" s="4">
        <f t="shared" si="45"/>
        <v>1</v>
      </c>
      <c r="I640" s="4" t="str">
        <f>VLOOKUP(B640,'BAT Grundtabelle'!B:T,19,0)</f>
        <v>ja</v>
      </c>
      <c r="J640" s="4" t="str">
        <f t="shared" si="46"/>
        <v>10580</v>
      </c>
      <c r="K640" s="4" t="str">
        <f t="shared" si="47"/>
        <v>Fotoatelier</v>
      </c>
      <c r="L640" s="4">
        <f t="shared" si="48"/>
        <v>5.43</v>
      </c>
      <c r="M640" s="104">
        <f t="shared" si="49"/>
        <v>735.97</v>
      </c>
      <c r="N640" s="4"/>
      <c r="O640" s="4" t="str">
        <f>VLOOKUP(B640,'BAT Grundtabelle'!B:V,21,0)</f>
        <v>Handwerk</v>
      </c>
    </row>
    <row r="641" spans="1:15" ht="12.75" customHeight="1" x14ac:dyDescent="0.35">
      <c r="A641" s="29" t="s">
        <v>2996</v>
      </c>
      <c r="B641" s="1" t="s">
        <v>205</v>
      </c>
      <c r="C641" s="85" t="s">
        <v>3</v>
      </c>
      <c r="D641" s="116">
        <v>3.22</v>
      </c>
      <c r="E641" s="116">
        <v>765.04</v>
      </c>
      <c r="F641" s="1"/>
      <c r="G641" s="29" t="s">
        <v>4</v>
      </c>
      <c r="H641" s="4">
        <f t="shared" si="45"/>
        <v>1</v>
      </c>
      <c r="I641" s="4" t="str">
        <f>VLOOKUP(B641,'BAT Grundtabelle'!B:T,19,0)</f>
        <v>ja</v>
      </c>
      <c r="J641" s="4" t="str">
        <f t="shared" si="46"/>
        <v>10581</v>
      </c>
      <c r="K641" s="4" t="str">
        <f t="shared" si="47"/>
        <v>Fotohandel mit/ohne optische Artikel</v>
      </c>
      <c r="L641" s="4">
        <f t="shared" si="48"/>
        <v>3.22</v>
      </c>
      <c r="M641" s="104">
        <f t="shared" si="49"/>
        <v>765.04</v>
      </c>
      <c r="N641" s="4"/>
      <c r="O641" s="4" t="str">
        <f>VLOOKUP(B641,'BAT Grundtabelle'!B:V,21,0)</f>
        <v>Handel</v>
      </c>
    </row>
    <row r="642" spans="1:15" ht="12.75" customHeight="1" x14ac:dyDescent="0.35">
      <c r="A642" s="29" t="s">
        <v>2093</v>
      </c>
      <c r="B642" s="1" t="s">
        <v>2092</v>
      </c>
      <c r="C642" s="85" t="s">
        <v>3</v>
      </c>
      <c r="D642" s="116">
        <v>3.33</v>
      </c>
      <c r="E642" s="116">
        <v>396</v>
      </c>
      <c r="F642" s="1"/>
      <c r="G642" s="29" t="s">
        <v>4</v>
      </c>
      <c r="H642" s="4">
        <f t="shared" si="45"/>
        <v>1</v>
      </c>
      <c r="I642" s="4" t="str">
        <f>VLOOKUP(B642,'BAT Grundtabelle'!B:T,19,0)</f>
        <v>ja</v>
      </c>
      <c r="J642" s="4" t="str">
        <f t="shared" si="46"/>
        <v>3027</v>
      </c>
      <c r="K642" s="4" t="str">
        <f t="shared" si="47"/>
        <v>Fotokopierbetrieb</v>
      </c>
      <c r="L642" s="4">
        <f t="shared" si="48"/>
        <v>3.33</v>
      </c>
      <c r="M642" s="104">
        <f t="shared" si="49"/>
        <v>396</v>
      </c>
      <c r="N642" s="4"/>
      <c r="O642" s="4" t="str">
        <f>VLOOKUP(B642,'BAT Grundtabelle'!B:V,21,0)</f>
        <v>Dienstleistung</v>
      </c>
    </row>
    <row r="643" spans="1:15" ht="12.75" customHeight="1" x14ac:dyDescent="0.35">
      <c r="A643" s="29" t="s">
        <v>2997</v>
      </c>
      <c r="B643" s="1" t="s">
        <v>1954</v>
      </c>
      <c r="C643" s="85" t="s">
        <v>2</v>
      </c>
      <c r="D643" s="116" t="s">
        <v>4547</v>
      </c>
      <c r="E643" s="116" t="s">
        <v>4547</v>
      </c>
      <c r="F643" s="1"/>
      <c r="G643" s="29" t="s">
        <v>4</v>
      </c>
      <c r="H643" s="4">
        <f t="shared" ref="H643:H706" si="50">COUNTIF(A:A,A643)</f>
        <v>1</v>
      </c>
      <c r="I643" s="4" t="str">
        <f>VLOOKUP(B643,'BAT Grundtabelle'!B:T,19,0)</f>
        <v>ja</v>
      </c>
      <c r="J643" s="4" t="str">
        <f t="shared" ref="J643:J706" si="51">IF(C643="ja",A643,"")</f>
        <v/>
      </c>
      <c r="K643" s="4" t="str">
        <f t="shared" ref="K643:K706" si="52">IF(C643="ja",B643,"")</f>
        <v/>
      </c>
      <c r="L643" s="4" t="str">
        <f t="shared" ref="L643:L706" si="53">IF(C643="ja",D643,"")</f>
        <v/>
      </c>
      <c r="M643" s="104" t="str">
        <f t="shared" ref="M643:M706" si="54">IF(C643="ja",E643,"")</f>
        <v/>
      </c>
      <c r="N643" s="4"/>
      <c r="O643" s="4" t="str">
        <f>VLOOKUP(B643,'BAT Grundtabelle'!B:V,21,0)</f>
        <v>Dienstleistung</v>
      </c>
    </row>
    <row r="644" spans="1:15" ht="12.75" customHeight="1" x14ac:dyDescent="0.35">
      <c r="A644" s="29" t="s">
        <v>2998</v>
      </c>
      <c r="B644" s="1" t="s">
        <v>699</v>
      </c>
      <c r="C644" s="85" t="s">
        <v>2</v>
      </c>
      <c r="D644" s="116" t="s">
        <v>4547</v>
      </c>
      <c r="E644" s="116" t="s">
        <v>4547</v>
      </c>
      <c r="F644" s="1"/>
      <c r="G644" s="29" t="s">
        <v>4</v>
      </c>
      <c r="H644" s="4">
        <f t="shared" si="50"/>
        <v>1</v>
      </c>
      <c r="I644" s="4" t="str">
        <f>VLOOKUP(B644,'BAT Grundtabelle'!B:T,19,0)</f>
        <v>ja</v>
      </c>
      <c r="J644" s="4" t="str">
        <f t="shared" si="51"/>
        <v/>
      </c>
      <c r="K644" s="4" t="str">
        <f t="shared" si="52"/>
        <v/>
      </c>
      <c r="L644" s="4" t="str">
        <f t="shared" si="53"/>
        <v/>
      </c>
      <c r="M644" s="104" t="str">
        <f t="shared" si="54"/>
        <v/>
      </c>
      <c r="N644" s="4"/>
      <c r="O644" s="4" t="str">
        <f>VLOOKUP(B644,'BAT Grundtabelle'!B:V,21,0)</f>
        <v>Transport</v>
      </c>
    </row>
    <row r="645" spans="1:15" ht="12.75" customHeight="1" x14ac:dyDescent="0.35">
      <c r="A645" s="29" t="s">
        <v>2999</v>
      </c>
      <c r="B645" s="1" t="s">
        <v>700</v>
      </c>
      <c r="C645" s="85" t="s">
        <v>2</v>
      </c>
      <c r="D645" s="116" t="s">
        <v>4547</v>
      </c>
      <c r="E645" s="116" t="s">
        <v>4547</v>
      </c>
      <c r="F645" s="1"/>
      <c r="G645" s="29" t="s">
        <v>4</v>
      </c>
      <c r="H645" s="4">
        <f t="shared" si="50"/>
        <v>1</v>
      </c>
      <c r="I645" s="4" t="str">
        <f>VLOOKUP(B645,'BAT Grundtabelle'!B:T,19,0)</f>
        <v>ja</v>
      </c>
      <c r="J645" s="4" t="str">
        <f t="shared" si="51"/>
        <v/>
      </c>
      <c r="K645" s="4" t="str">
        <f t="shared" si="52"/>
        <v/>
      </c>
      <c r="L645" s="4" t="str">
        <f t="shared" si="53"/>
        <v/>
      </c>
      <c r="M645" s="104" t="str">
        <f t="shared" si="54"/>
        <v/>
      </c>
      <c r="N645" s="4"/>
      <c r="O645" s="4" t="str">
        <f>VLOOKUP(B645,'BAT Grundtabelle'!B:V,21,0)</f>
        <v>Transport</v>
      </c>
    </row>
    <row r="646" spans="1:15" ht="12.75" customHeight="1" x14ac:dyDescent="0.35">
      <c r="A646" s="29" t="s">
        <v>3000</v>
      </c>
      <c r="B646" s="1" t="s">
        <v>1170</v>
      </c>
      <c r="C646" s="85" t="s">
        <v>3</v>
      </c>
      <c r="D646" s="116">
        <v>1.1599999999999999</v>
      </c>
      <c r="E646" s="116">
        <v>253.03</v>
      </c>
      <c r="F646" s="1" t="s">
        <v>4469</v>
      </c>
      <c r="G646" s="29" t="s">
        <v>4</v>
      </c>
      <c r="H646" s="4">
        <f t="shared" si="50"/>
        <v>1</v>
      </c>
      <c r="I646" s="4" t="str">
        <f>VLOOKUP(B646,'BAT Grundtabelle'!B:T,19,0)</f>
        <v>ja</v>
      </c>
      <c r="J646" s="4" t="str">
        <f t="shared" si="51"/>
        <v>10585</v>
      </c>
      <c r="K646" s="4" t="str">
        <f t="shared" si="52"/>
        <v>Frauenarzt-Praxis</v>
      </c>
      <c r="L646" s="4">
        <f t="shared" si="53"/>
        <v>1.1599999999999999</v>
      </c>
      <c r="M646" s="104">
        <f t="shared" si="54"/>
        <v>253.03</v>
      </c>
      <c r="N646" s="4"/>
      <c r="O646" s="4" t="str">
        <f>VLOOKUP(B646,'BAT Grundtabelle'!B:V,21,0)</f>
        <v>Heilwesen</v>
      </c>
    </row>
    <row r="647" spans="1:15" ht="12.75" customHeight="1" x14ac:dyDescent="0.35">
      <c r="A647" s="29" t="s">
        <v>3001</v>
      </c>
      <c r="B647" s="1" t="s">
        <v>1955</v>
      </c>
      <c r="C647" s="85" t="s">
        <v>2</v>
      </c>
      <c r="D647" s="116" t="s">
        <v>4547</v>
      </c>
      <c r="E647" s="116" t="s">
        <v>4547</v>
      </c>
      <c r="F647" s="1" t="s">
        <v>2412</v>
      </c>
      <c r="G647" s="29"/>
      <c r="H647" s="4">
        <f t="shared" si="50"/>
        <v>1</v>
      </c>
      <c r="I647" s="4" t="str">
        <f>VLOOKUP(B647,'BAT Grundtabelle'!B:T,19,0)</f>
        <v>nein</v>
      </c>
      <c r="J647" s="4" t="str">
        <f t="shared" si="51"/>
        <v/>
      </c>
      <c r="K647" s="4" t="str">
        <f t="shared" si="52"/>
        <v/>
      </c>
      <c r="L647" s="4" t="str">
        <f t="shared" si="53"/>
        <v/>
      </c>
      <c r="M647" s="104" t="str">
        <f t="shared" si="54"/>
        <v/>
      </c>
      <c r="N647" s="4"/>
      <c r="O647" s="4" t="str">
        <f>VLOOKUP(B647,'BAT Grundtabelle'!B:V,21,0)</f>
        <v>Staat</v>
      </c>
    </row>
    <row r="648" spans="1:15" ht="12.75" customHeight="1" x14ac:dyDescent="0.35">
      <c r="A648" s="29" t="s">
        <v>3002</v>
      </c>
      <c r="B648" s="1" t="s">
        <v>1647</v>
      </c>
      <c r="C648" s="85" t="s">
        <v>2</v>
      </c>
      <c r="D648" s="116" t="s">
        <v>4547</v>
      </c>
      <c r="E648" s="116" t="s">
        <v>4547</v>
      </c>
      <c r="F648" s="1"/>
      <c r="G648" s="29" t="s">
        <v>4</v>
      </c>
      <c r="H648" s="4">
        <f t="shared" si="50"/>
        <v>1</v>
      </c>
      <c r="I648" s="4" t="str">
        <f>VLOOKUP(B648,'BAT Grundtabelle'!B:T,19,0)</f>
        <v>ja</v>
      </c>
      <c r="J648" s="4" t="str">
        <f t="shared" si="51"/>
        <v/>
      </c>
      <c r="K648" s="4" t="str">
        <f t="shared" si="52"/>
        <v/>
      </c>
      <c r="L648" s="4" t="str">
        <f t="shared" si="53"/>
        <v/>
      </c>
      <c r="M648" s="104" t="str">
        <f t="shared" si="54"/>
        <v/>
      </c>
      <c r="N648" s="4"/>
      <c r="O648" s="4" t="str">
        <f>VLOOKUP(B648,'BAT Grundtabelle'!B:V,21,0)</f>
        <v>Freizeit</v>
      </c>
    </row>
    <row r="649" spans="1:15" ht="12.75" customHeight="1" x14ac:dyDescent="0.35">
      <c r="A649" s="29" t="s">
        <v>3003</v>
      </c>
      <c r="B649" s="1" t="s">
        <v>1720</v>
      </c>
      <c r="C649" s="85" t="s">
        <v>2</v>
      </c>
      <c r="D649" s="116" t="s">
        <v>4547</v>
      </c>
      <c r="E649" s="116" t="s">
        <v>4547</v>
      </c>
      <c r="F649" s="1"/>
      <c r="G649" s="29" t="s">
        <v>4</v>
      </c>
      <c r="H649" s="4">
        <f t="shared" si="50"/>
        <v>1</v>
      </c>
      <c r="I649" s="4" t="str">
        <f>VLOOKUP(B649,'BAT Grundtabelle'!B:T,19,0)</f>
        <v>ja</v>
      </c>
      <c r="J649" s="4" t="str">
        <f t="shared" si="51"/>
        <v/>
      </c>
      <c r="K649" s="4" t="str">
        <f t="shared" si="52"/>
        <v/>
      </c>
      <c r="L649" s="4" t="str">
        <f t="shared" si="53"/>
        <v/>
      </c>
      <c r="M649" s="104" t="str">
        <f t="shared" si="54"/>
        <v/>
      </c>
      <c r="N649" s="4"/>
      <c r="O649" s="4" t="str">
        <f>VLOOKUP(B649,'BAT Grundtabelle'!B:V,21,0)</f>
        <v>Freizeit</v>
      </c>
    </row>
    <row r="650" spans="1:15" ht="12.75" customHeight="1" x14ac:dyDescent="0.35">
      <c r="A650" s="29" t="s">
        <v>3004</v>
      </c>
      <c r="B650" s="1" t="s">
        <v>1648</v>
      </c>
      <c r="C650" s="85" t="s">
        <v>2</v>
      </c>
      <c r="D650" s="116" t="s">
        <v>4547</v>
      </c>
      <c r="E650" s="116" t="s">
        <v>4547</v>
      </c>
      <c r="F650" s="1"/>
      <c r="G650" s="29" t="s">
        <v>4</v>
      </c>
      <c r="H650" s="4">
        <f t="shared" si="50"/>
        <v>1</v>
      </c>
      <c r="I650" s="4" t="str">
        <f>VLOOKUP(B650,'BAT Grundtabelle'!B:T,19,0)</f>
        <v>ja</v>
      </c>
      <c r="J650" s="4" t="str">
        <f t="shared" si="51"/>
        <v/>
      </c>
      <c r="K650" s="4" t="str">
        <f t="shared" si="52"/>
        <v/>
      </c>
      <c r="L650" s="4" t="str">
        <f t="shared" si="53"/>
        <v/>
      </c>
      <c r="M650" s="104" t="str">
        <f t="shared" si="54"/>
        <v/>
      </c>
      <c r="N650" s="4"/>
      <c r="O650" s="4" t="str">
        <f>VLOOKUP(B650,'BAT Grundtabelle'!B:V,21,0)</f>
        <v>Freizeit</v>
      </c>
    </row>
    <row r="651" spans="1:15" ht="12.75" customHeight="1" x14ac:dyDescent="0.35">
      <c r="A651" s="29" t="s">
        <v>3005</v>
      </c>
      <c r="B651" s="1" t="s">
        <v>412</v>
      </c>
      <c r="C651" s="85" t="s">
        <v>2</v>
      </c>
      <c r="D651" s="116" t="s">
        <v>4547</v>
      </c>
      <c r="E651" s="116" t="s">
        <v>4547</v>
      </c>
      <c r="F651" s="1"/>
      <c r="G651" s="29" t="s">
        <v>4</v>
      </c>
      <c r="H651" s="4">
        <f t="shared" si="50"/>
        <v>1</v>
      </c>
      <c r="I651" s="4" t="str">
        <f>VLOOKUP(B651,'BAT Grundtabelle'!B:T,19,0)</f>
        <v>ja</v>
      </c>
      <c r="J651" s="4" t="str">
        <f t="shared" si="51"/>
        <v/>
      </c>
      <c r="K651" s="4" t="str">
        <f t="shared" si="52"/>
        <v/>
      </c>
      <c r="L651" s="4" t="str">
        <f t="shared" si="53"/>
        <v/>
      </c>
      <c r="M651" s="104" t="str">
        <f t="shared" si="54"/>
        <v/>
      </c>
      <c r="N651" s="4"/>
      <c r="O651" s="4" t="str">
        <f>VLOOKUP(B651,'BAT Grundtabelle'!B:V,21,0)</f>
        <v>Freizeit</v>
      </c>
    </row>
    <row r="652" spans="1:15" ht="12.75" customHeight="1" x14ac:dyDescent="0.35">
      <c r="A652" s="29" t="s">
        <v>2320</v>
      </c>
      <c r="B652" s="1" t="s">
        <v>2319</v>
      </c>
      <c r="C652" s="85" t="s">
        <v>2</v>
      </c>
      <c r="D652" s="116" t="s">
        <v>4547</v>
      </c>
      <c r="E652" s="116" t="s">
        <v>4547</v>
      </c>
      <c r="F652" s="1" t="s">
        <v>2411</v>
      </c>
      <c r="G652" s="29" t="s">
        <v>59</v>
      </c>
      <c r="H652" s="4">
        <f t="shared" si="50"/>
        <v>1</v>
      </c>
      <c r="I652" s="4" t="str">
        <f>VLOOKUP(B652,'BAT Grundtabelle'!B:T,19,0)</f>
        <v>ja</v>
      </c>
      <c r="J652" s="4" t="str">
        <f t="shared" si="51"/>
        <v/>
      </c>
      <c r="K652" s="4" t="str">
        <f t="shared" si="52"/>
        <v/>
      </c>
      <c r="L652" s="4" t="str">
        <f t="shared" si="53"/>
        <v/>
      </c>
      <c r="M652" s="104" t="str">
        <f t="shared" si="54"/>
        <v/>
      </c>
      <c r="N652" s="4"/>
      <c r="O652" s="4" t="str">
        <f>VLOOKUP(B652,'BAT Grundtabelle'!B:V,21,0)</f>
        <v>Verein</v>
      </c>
    </row>
    <row r="653" spans="1:15" ht="12.75" customHeight="1" x14ac:dyDescent="0.35">
      <c r="A653" s="29" t="s">
        <v>3006</v>
      </c>
      <c r="B653" s="1" t="s">
        <v>1753</v>
      </c>
      <c r="C653" s="85" t="s">
        <v>3</v>
      </c>
      <c r="D653" s="116">
        <v>1.2</v>
      </c>
      <c r="E653" s="116">
        <v>221</v>
      </c>
      <c r="F653" s="1"/>
      <c r="G653" s="29" t="s">
        <v>4</v>
      </c>
      <c r="H653" s="4">
        <f t="shared" si="50"/>
        <v>1</v>
      </c>
      <c r="I653" s="4" t="str">
        <f>VLOOKUP(B653,'BAT Grundtabelle'!B:T,19,0)</f>
        <v>ja</v>
      </c>
      <c r="J653" s="4" t="str">
        <f t="shared" si="51"/>
        <v>10591</v>
      </c>
      <c r="K653" s="4" t="str">
        <f t="shared" si="52"/>
        <v>Friedhofsgärtnerei</v>
      </c>
      <c r="L653" s="4">
        <f t="shared" si="53"/>
        <v>1.2</v>
      </c>
      <c r="M653" s="104">
        <f t="shared" si="54"/>
        <v>221</v>
      </c>
      <c r="N653" s="4"/>
      <c r="O653" s="4" t="str">
        <f>VLOOKUP(B653,'BAT Grundtabelle'!B:V,21,0)</f>
        <v>Landwirtschaft</v>
      </c>
    </row>
    <row r="654" spans="1:15" ht="12.75" customHeight="1" x14ac:dyDescent="0.35">
      <c r="A654" s="29" t="s">
        <v>3007</v>
      </c>
      <c r="B654" s="1" t="s">
        <v>1956</v>
      </c>
      <c r="C654" s="85" t="s">
        <v>2</v>
      </c>
      <c r="D654" s="116" t="s">
        <v>4547</v>
      </c>
      <c r="E654" s="116" t="s">
        <v>4547</v>
      </c>
      <c r="F654" s="1"/>
      <c r="G654" s="29" t="s">
        <v>4</v>
      </c>
      <c r="H654" s="4">
        <f t="shared" si="50"/>
        <v>1</v>
      </c>
      <c r="I654" s="4" t="str">
        <f>VLOOKUP(B654,'BAT Grundtabelle'!B:T,19,0)</f>
        <v>ja</v>
      </c>
      <c r="J654" s="4" t="str">
        <f t="shared" si="51"/>
        <v/>
      </c>
      <c r="K654" s="4" t="str">
        <f t="shared" si="52"/>
        <v/>
      </c>
      <c r="L654" s="4" t="str">
        <f t="shared" si="53"/>
        <v/>
      </c>
      <c r="M654" s="104" t="str">
        <f t="shared" si="54"/>
        <v/>
      </c>
      <c r="N654" s="4"/>
      <c r="O654" s="4" t="str">
        <f>VLOOKUP(B654,'BAT Grundtabelle'!B:V,21,0)</f>
        <v>Handel</v>
      </c>
    </row>
    <row r="655" spans="1:15" ht="12.75" customHeight="1" x14ac:dyDescent="0.35">
      <c r="A655" s="29">
        <v>6915</v>
      </c>
      <c r="B655" s="1" t="s">
        <v>2053</v>
      </c>
      <c r="C655" s="85" t="s">
        <v>3</v>
      </c>
      <c r="D655" s="116">
        <v>2.25</v>
      </c>
      <c r="E655" s="116">
        <v>67</v>
      </c>
      <c r="F655" s="1"/>
      <c r="G655" s="29" t="s">
        <v>4</v>
      </c>
      <c r="H655" s="4">
        <f t="shared" si="50"/>
        <v>1</v>
      </c>
      <c r="I655" s="4" t="str">
        <f>VLOOKUP(B655,'BAT Grundtabelle'!B:T,19,0)</f>
        <v>ja</v>
      </c>
      <c r="J655" s="4">
        <f t="shared" si="51"/>
        <v>6915</v>
      </c>
      <c r="K655" s="4" t="str">
        <f t="shared" si="52"/>
        <v>Friseursalon</v>
      </c>
      <c r="L655" s="4">
        <f t="shared" si="53"/>
        <v>2.25</v>
      </c>
      <c r="M655" s="104">
        <f t="shared" si="54"/>
        <v>67</v>
      </c>
      <c r="N655" s="4"/>
      <c r="O655" s="4" t="str">
        <f>VLOOKUP(B655,'BAT Grundtabelle'!B:V,21,0)</f>
        <v>Handwerk</v>
      </c>
    </row>
    <row r="656" spans="1:15" ht="12.75" customHeight="1" x14ac:dyDescent="0.35">
      <c r="A656" s="29" t="s">
        <v>3008</v>
      </c>
      <c r="B656" s="1" t="s">
        <v>206</v>
      </c>
      <c r="C656" s="85" t="s">
        <v>3</v>
      </c>
      <c r="D656" s="116">
        <v>2.25</v>
      </c>
      <c r="E656" s="116">
        <v>67</v>
      </c>
      <c r="F656" s="1"/>
      <c r="G656" s="29" t="s">
        <v>4</v>
      </c>
      <c r="H656" s="4">
        <f t="shared" si="50"/>
        <v>1</v>
      </c>
      <c r="I656" s="4" t="str">
        <f>VLOOKUP(B656,'BAT Grundtabelle'!B:T,19,0)</f>
        <v>ja</v>
      </c>
      <c r="J656" s="4" t="str">
        <f t="shared" si="51"/>
        <v>10593</v>
      </c>
      <c r="K656" s="4" t="str">
        <f t="shared" si="52"/>
        <v>Frisörsalon</v>
      </c>
      <c r="L656" s="4">
        <f t="shared" si="53"/>
        <v>2.25</v>
      </c>
      <c r="M656" s="104">
        <f t="shared" si="54"/>
        <v>67</v>
      </c>
      <c r="N656" s="4"/>
      <c r="O656" s="4" t="str">
        <f>VLOOKUP(B656,'BAT Grundtabelle'!B:V,21,0)</f>
        <v>Handwerk</v>
      </c>
    </row>
    <row r="657" spans="1:15" ht="12.75" customHeight="1" x14ac:dyDescent="0.35">
      <c r="A657" s="29" t="s">
        <v>3009</v>
      </c>
      <c r="B657" s="1" t="s">
        <v>1598</v>
      </c>
      <c r="C657" s="85" t="s">
        <v>3</v>
      </c>
      <c r="D657" s="116">
        <v>1.48</v>
      </c>
      <c r="E657" s="116">
        <v>338.99</v>
      </c>
      <c r="F657" s="1"/>
      <c r="G657" s="29" t="s">
        <v>4</v>
      </c>
      <c r="H657" s="4">
        <f t="shared" si="50"/>
        <v>1</v>
      </c>
      <c r="I657" s="4" t="str">
        <f>VLOOKUP(B657,'BAT Grundtabelle'!B:T,19,0)</f>
        <v>ja</v>
      </c>
      <c r="J657" s="4" t="str">
        <f t="shared" si="51"/>
        <v>10594</v>
      </c>
      <c r="K657" s="4" t="str">
        <f t="shared" si="52"/>
        <v>Fruchtsafthersteller</v>
      </c>
      <c r="L657" s="4">
        <f t="shared" si="53"/>
        <v>1.48</v>
      </c>
      <c r="M657" s="104">
        <f t="shared" si="54"/>
        <v>338.99</v>
      </c>
      <c r="N657" s="4"/>
      <c r="O657" s="4" t="str">
        <f>VLOOKUP(B657,'BAT Grundtabelle'!B:V,21,0)</f>
        <v>Produktion (food)</v>
      </c>
    </row>
    <row r="658" spans="1:15" ht="12.75" customHeight="1" x14ac:dyDescent="0.35">
      <c r="A658" s="29" t="s">
        <v>3010</v>
      </c>
      <c r="B658" s="1" t="s">
        <v>740</v>
      </c>
      <c r="C658" s="85" t="s">
        <v>3</v>
      </c>
      <c r="D658" s="116">
        <v>2.58</v>
      </c>
      <c r="E658" s="116">
        <v>204</v>
      </c>
      <c r="F658" s="1"/>
      <c r="G658" s="29" t="s">
        <v>4</v>
      </c>
      <c r="H658" s="4">
        <f t="shared" si="50"/>
        <v>1</v>
      </c>
      <c r="I658" s="4" t="str">
        <f>VLOOKUP(B658,'BAT Grundtabelle'!B:T,19,0)</f>
        <v>ja</v>
      </c>
      <c r="J658" s="4" t="str">
        <f t="shared" si="51"/>
        <v>10595</v>
      </c>
      <c r="K658" s="4" t="str">
        <f t="shared" si="52"/>
        <v>Frühstückspension</v>
      </c>
      <c r="L658" s="4">
        <f t="shared" si="53"/>
        <v>2.58</v>
      </c>
      <c r="M658" s="104">
        <f t="shared" si="54"/>
        <v>204</v>
      </c>
      <c r="N658" s="4"/>
      <c r="O658" s="4" t="str">
        <f>VLOOKUP(B658,'BAT Grundtabelle'!B:V,21,0)</f>
        <v>Hotel- und Gaststättengewerbe</v>
      </c>
    </row>
    <row r="659" spans="1:15" ht="12.75" customHeight="1" x14ac:dyDescent="0.35">
      <c r="A659" s="29" t="s">
        <v>3011</v>
      </c>
      <c r="B659" s="1" t="s">
        <v>1957</v>
      </c>
      <c r="C659" s="85" t="s">
        <v>3</v>
      </c>
      <c r="D659" s="116">
        <v>6.95</v>
      </c>
      <c r="E659" s="116">
        <v>547</v>
      </c>
      <c r="F659" s="1"/>
      <c r="G659" s="29" t="s">
        <v>4</v>
      </c>
      <c r="H659" s="4">
        <f t="shared" si="50"/>
        <v>1</v>
      </c>
      <c r="I659" s="4" t="str">
        <f>VLOOKUP(B659,'BAT Grundtabelle'!B:T,19,0)</f>
        <v>ja</v>
      </c>
      <c r="J659" s="4" t="str">
        <f t="shared" si="51"/>
        <v>10596</v>
      </c>
      <c r="K659" s="4" t="str">
        <f t="shared" si="52"/>
        <v>Fugerbetrieb</v>
      </c>
      <c r="L659" s="4">
        <f t="shared" si="53"/>
        <v>6.95</v>
      </c>
      <c r="M659" s="104">
        <f t="shared" si="54"/>
        <v>547</v>
      </c>
      <c r="N659" s="4"/>
      <c r="O659" s="4" t="str">
        <f>VLOOKUP(B659,'BAT Grundtabelle'!B:V,21,0)</f>
        <v>Bau-Gewerbe</v>
      </c>
    </row>
    <row r="660" spans="1:15" ht="12.75" customHeight="1" x14ac:dyDescent="0.35">
      <c r="A660" s="29" t="s">
        <v>3012</v>
      </c>
      <c r="B660" s="1" t="s">
        <v>507</v>
      </c>
      <c r="C660" s="85" t="s">
        <v>3</v>
      </c>
      <c r="D660" s="116">
        <v>3.18</v>
      </c>
      <c r="E660" s="116">
        <v>426</v>
      </c>
      <c r="F660" s="1"/>
      <c r="G660" s="29">
        <v>300</v>
      </c>
      <c r="H660" s="4">
        <f t="shared" si="50"/>
        <v>1</v>
      </c>
      <c r="I660" s="4" t="str">
        <f>VLOOKUP(B660,'BAT Grundtabelle'!B:T,19,0)</f>
        <v>ja</v>
      </c>
      <c r="J660" s="4" t="str">
        <f t="shared" si="51"/>
        <v>10597</v>
      </c>
      <c r="K660" s="4" t="str">
        <f t="shared" si="52"/>
        <v>Fuhrbetrieb, Frachtführer</v>
      </c>
      <c r="L660" s="4">
        <f t="shared" si="53"/>
        <v>3.18</v>
      </c>
      <c r="M660" s="104">
        <f t="shared" si="54"/>
        <v>426</v>
      </c>
      <c r="N660" s="4"/>
      <c r="O660" s="4" t="str">
        <f>VLOOKUP(B660,'BAT Grundtabelle'!B:V,21,0)</f>
        <v>Transport</v>
      </c>
    </row>
    <row r="661" spans="1:15" ht="12.75" customHeight="1" x14ac:dyDescent="0.35">
      <c r="A661" s="29" t="s">
        <v>3013</v>
      </c>
      <c r="B661" s="1" t="s">
        <v>2110</v>
      </c>
      <c r="C661" s="85" t="s">
        <v>3</v>
      </c>
      <c r="D661" s="116">
        <v>3.18</v>
      </c>
      <c r="E661" s="116">
        <v>426</v>
      </c>
      <c r="F661" s="1"/>
      <c r="G661" s="29">
        <v>300</v>
      </c>
      <c r="H661" s="4">
        <f t="shared" si="50"/>
        <v>1</v>
      </c>
      <c r="I661" s="4" t="str">
        <f>VLOOKUP(B661,'BAT Grundtabelle'!B:T,19,0)</f>
        <v>ja</v>
      </c>
      <c r="J661" s="4" t="str">
        <f t="shared" si="51"/>
        <v>7908</v>
      </c>
      <c r="K661" s="4" t="str">
        <f t="shared" si="52"/>
        <v>Fuhrunternehmen (ohne fremdes Lagergut)</v>
      </c>
      <c r="L661" s="4">
        <f t="shared" si="53"/>
        <v>3.18</v>
      </c>
      <c r="M661" s="104">
        <f t="shared" si="54"/>
        <v>426</v>
      </c>
      <c r="N661" s="4"/>
      <c r="O661" s="4" t="str">
        <f>VLOOKUP(B661,'BAT Grundtabelle'!B:V,21,0)</f>
        <v>Transport</v>
      </c>
    </row>
    <row r="662" spans="1:15" ht="12.75" customHeight="1" x14ac:dyDescent="0.35">
      <c r="A662" s="29" t="s">
        <v>3014</v>
      </c>
      <c r="B662" s="1" t="s">
        <v>1532</v>
      </c>
      <c r="C662" s="85" t="s">
        <v>2</v>
      </c>
      <c r="D662" s="116" t="s">
        <v>4547</v>
      </c>
      <c r="E662" s="116" t="s">
        <v>4547</v>
      </c>
      <c r="F662" s="1"/>
      <c r="G662" s="29" t="s">
        <v>4</v>
      </c>
      <c r="H662" s="4">
        <f t="shared" si="50"/>
        <v>1</v>
      </c>
      <c r="I662" s="4" t="str">
        <f>VLOOKUP(B662,'BAT Grundtabelle'!B:T,19,0)</f>
        <v>ja</v>
      </c>
      <c r="J662" s="4" t="str">
        <f t="shared" si="51"/>
        <v/>
      </c>
      <c r="K662" s="4" t="str">
        <f t="shared" si="52"/>
        <v/>
      </c>
      <c r="L662" s="4" t="str">
        <f t="shared" si="53"/>
        <v/>
      </c>
      <c r="M662" s="104" t="str">
        <f t="shared" si="54"/>
        <v/>
      </c>
      <c r="N662" s="4"/>
      <c r="O662" s="4" t="str">
        <f>VLOOKUP(B662,'BAT Grundtabelle'!B:V,21,0)</f>
        <v>Produktion</v>
      </c>
    </row>
    <row r="663" spans="1:15" ht="12.75" customHeight="1" x14ac:dyDescent="0.35">
      <c r="A663" s="29" t="s">
        <v>3015</v>
      </c>
      <c r="B663" s="1" t="s">
        <v>1805</v>
      </c>
      <c r="C663" s="85" t="s">
        <v>2</v>
      </c>
      <c r="D663" s="116" t="s">
        <v>4547</v>
      </c>
      <c r="E663" s="116" t="s">
        <v>4547</v>
      </c>
      <c r="F663" s="1" t="s">
        <v>2411</v>
      </c>
      <c r="G663" s="29" t="s">
        <v>59</v>
      </c>
      <c r="H663" s="4">
        <f t="shared" si="50"/>
        <v>1</v>
      </c>
      <c r="I663" s="4" t="str">
        <f>VLOOKUP(B663,'BAT Grundtabelle'!B:T,19,0)</f>
        <v>ja</v>
      </c>
      <c r="J663" s="4" t="str">
        <f t="shared" si="51"/>
        <v/>
      </c>
      <c r="K663" s="4" t="str">
        <f t="shared" si="52"/>
        <v/>
      </c>
      <c r="L663" s="4" t="str">
        <f t="shared" si="53"/>
        <v/>
      </c>
      <c r="M663" s="104" t="str">
        <f t="shared" si="54"/>
        <v/>
      </c>
      <c r="N663" s="4"/>
      <c r="O663" s="4" t="str">
        <f>VLOOKUP(B663,'BAT Grundtabelle'!B:V,21,0)</f>
        <v>Verein</v>
      </c>
    </row>
    <row r="664" spans="1:15" ht="12.75" customHeight="1" x14ac:dyDescent="0.35">
      <c r="A664" s="29" t="s">
        <v>3016</v>
      </c>
      <c r="B664" s="1" t="s">
        <v>1553</v>
      </c>
      <c r="C664" s="85" t="s">
        <v>3</v>
      </c>
      <c r="D664" s="116">
        <v>4.93</v>
      </c>
      <c r="E664" s="116">
        <v>1311</v>
      </c>
      <c r="F664" s="1"/>
      <c r="G664" s="29" t="s">
        <v>4</v>
      </c>
      <c r="H664" s="4">
        <f t="shared" si="50"/>
        <v>1</v>
      </c>
      <c r="I664" s="4" t="str">
        <f>VLOOKUP(B664,'BAT Grundtabelle'!B:T,19,0)</f>
        <v>ja</v>
      </c>
      <c r="J664" s="4" t="str">
        <f t="shared" si="51"/>
        <v>10600</v>
      </c>
      <c r="K664" s="4" t="str">
        <f t="shared" si="52"/>
        <v>Fußbodenbelaghandel</v>
      </c>
      <c r="L664" s="4">
        <f t="shared" si="53"/>
        <v>4.93</v>
      </c>
      <c r="M664" s="104">
        <f t="shared" si="54"/>
        <v>1311</v>
      </c>
      <c r="N664" s="4"/>
      <c r="O664" s="4" t="str">
        <f>VLOOKUP(B664,'BAT Grundtabelle'!B:V,21,0)</f>
        <v>Handel</v>
      </c>
    </row>
    <row r="665" spans="1:15" ht="12.75" customHeight="1" x14ac:dyDescent="0.35">
      <c r="A665" s="29" t="s">
        <v>3017</v>
      </c>
      <c r="B665" s="1" t="s">
        <v>209</v>
      </c>
      <c r="C665" s="85" t="s">
        <v>3</v>
      </c>
      <c r="D665" s="116">
        <v>6.95</v>
      </c>
      <c r="E665" s="116">
        <v>547</v>
      </c>
      <c r="F665" s="1"/>
      <c r="G665" s="29" t="s">
        <v>4</v>
      </c>
      <c r="H665" s="4">
        <f t="shared" si="50"/>
        <v>1</v>
      </c>
      <c r="I665" s="4" t="str">
        <f>VLOOKUP(B665,'BAT Grundtabelle'!B:T,19,0)</f>
        <v>ja</v>
      </c>
      <c r="J665" s="4" t="str">
        <f t="shared" si="51"/>
        <v>10601</v>
      </c>
      <c r="K665" s="4" t="str">
        <f t="shared" si="52"/>
        <v>Fußbodenverlegebetrieb</v>
      </c>
      <c r="L665" s="4">
        <f t="shared" si="53"/>
        <v>6.95</v>
      </c>
      <c r="M665" s="104">
        <f t="shared" si="54"/>
        <v>547</v>
      </c>
      <c r="N665" s="4"/>
      <c r="O665" s="4" t="str">
        <f>VLOOKUP(B665,'BAT Grundtabelle'!B:V,21,0)</f>
        <v>Bau-Gewerbe</v>
      </c>
    </row>
    <row r="666" spans="1:15" ht="12.75" customHeight="1" x14ac:dyDescent="0.35">
      <c r="A666" s="29" t="s">
        <v>2055</v>
      </c>
      <c r="B666" s="1" t="s">
        <v>2054</v>
      </c>
      <c r="C666" s="85" t="s">
        <v>3</v>
      </c>
      <c r="D666" s="116">
        <v>0.91</v>
      </c>
      <c r="E666" s="116">
        <v>232.02</v>
      </c>
      <c r="F666" s="1"/>
      <c r="G666" s="29" t="s">
        <v>4</v>
      </c>
      <c r="H666" s="4">
        <f t="shared" si="50"/>
        <v>1</v>
      </c>
      <c r="I666" s="4" t="str">
        <f>VLOOKUP(B666,'BAT Grundtabelle'!B:T,19,0)</f>
        <v>ja</v>
      </c>
      <c r="J666" s="4" t="str">
        <f t="shared" si="51"/>
        <v>5415</v>
      </c>
      <c r="K666" s="4" t="str">
        <f t="shared" si="52"/>
        <v>Fußpflegepraxis</v>
      </c>
      <c r="L666" s="4">
        <f t="shared" si="53"/>
        <v>0.91</v>
      </c>
      <c r="M666" s="104">
        <f t="shared" si="54"/>
        <v>232.02</v>
      </c>
      <c r="N666" s="4"/>
      <c r="O666" s="4" t="str">
        <f>VLOOKUP(B666,'BAT Grundtabelle'!B:V,21,0)</f>
        <v>Heilwesen</v>
      </c>
    </row>
    <row r="667" spans="1:15" ht="12.75" customHeight="1" x14ac:dyDescent="0.35">
      <c r="A667" s="29" t="s">
        <v>3018</v>
      </c>
      <c r="B667" s="1" t="s">
        <v>461</v>
      </c>
      <c r="C667" s="85" t="s">
        <v>3</v>
      </c>
      <c r="D667" s="116">
        <v>1.57</v>
      </c>
      <c r="E667" s="116">
        <v>366.97</v>
      </c>
      <c r="F667" s="1"/>
      <c r="G667" s="29" t="s">
        <v>4</v>
      </c>
      <c r="H667" s="4">
        <f t="shared" si="50"/>
        <v>1</v>
      </c>
      <c r="I667" s="4" t="str">
        <f>VLOOKUP(B667,'BAT Grundtabelle'!B:T,19,0)</f>
        <v>ja</v>
      </c>
      <c r="J667" s="4" t="str">
        <f t="shared" si="51"/>
        <v>10602</v>
      </c>
      <c r="K667" s="4" t="str">
        <f t="shared" si="52"/>
        <v>Futtermittelhandel</v>
      </c>
      <c r="L667" s="4">
        <f t="shared" si="53"/>
        <v>1.57</v>
      </c>
      <c r="M667" s="104">
        <f t="shared" si="54"/>
        <v>366.97</v>
      </c>
      <c r="N667" s="4"/>
      <c r="O667" s="4" t="str">
        <f>VLOOKUP(B667,'BAT Grundtabelle'!B:V,21,0)</f>
        <v>Handel (food)</v>
      </c>
    </row>
    <row r="668" spans="1:15" ht="12.75" customHeight="1" x14ac:dyDescent="0.35">
      <c r="A668" s="29" t="s">
        <v>3019</v>
      </c>
      <c r="B668" s="1" t="s">
        <v>222</v>
      </c>
      <c r="C668" s="85" t="s">
        <v>2</v>
      </c>
      <c r="D668" s="116" t="s">
        <v>4547</v>
      </c>
      <c r="E668" s="116" t="s">
        <v>4547</v>
      </c>
      <c r="F668" s="1"/>
      <c r="G668" s="29" t="s">
        <v>4</v>
      </c>
      <c r="H668" s="4">
        <f t="shared" si="50"/>
        <v>1</v>
      </c>
      <c r="I668" s="4" t="str">
        <f>VLOOKUP(B668,'BAT Grundtabelle'!B:T,19,0)</f>
        <v>ja</v>
      </c>
      <c r="J668" s="4" t="str">
        <f t="shared" si="51"/>
        <v/>
      </c>
      <c r="K668" s="4" t="str">
        <f t="shared" si="52"/>
        <v/>
      </c>
      <c r="L668" s="4" t="str">
        <f t="shared" si="53"/>
        <v/>
      </c>
      <c r="M668" s="104" t="str">
        <f t="shared" si="54"/>
        <v/>
      </c>
      <c r="N668" s="4"/>
      <c r="O668" s="4" t="str">
        <f>VLOOKUP(B668,'BAT Grundtabelle'!B:V,21,0)</f>
        <v>Produktion (food)</v>
      </c>
    </row>
    <row r="669" spans="1:15" ht="12.75" customHeight="1" x14ac:dyDescent="0.35">
      <c r="A669" s="29" t="s">
        <v>3020</v>
      </c>
      <c r="B669" s="1" t="s">
        <v>586</v>
      </c>
      <c r="C669" s="85" t="s">
        <v>2</v>
      </c>
      <c r="D669" s="116" t="s">
        <v>4547</v>
      </c>
      <c r="E669" s="116" t="s">
        <v>4547</v>
      </c>
      <c r="F669" s="1"/>
      <c r="G669" s="29" t="s">
        <v>4</v>
      </c>
      <c r="H669" s="4">
        <f t="shared" si="50"/>
        <v>1</v>
      </c>
      <c r="I669" s="4" t="str">
        <f>VLOOKUP(B669,'BAT Grundtabelle'!B:T,19,0)</f>
        <v>ja</v>
      </c>
      <c r="J669" s="4" t="str">
        <f t="shared" si="51"/>
        <v/>
      </c>
      <c r="K669" s="4" t="str">
        <f t="shared" si="52"/>
        <v/>
      </c>
      <c r="L669" s="4" t="str">
        <f t="shared" si="53"/>
        <v/>
      </c>
      <c r="M669" s="104" t="str">
        <f t="shared" si="54"/>
        <v/>
      </c>
      <c r="N669" s="4"/>
      <c r="O669" s="4" t="str">
        <f>VLOOKUP(B669,'BAT Grundtabelle'!B:V,21,0)</f>
        <v>Freizeit</v>
      </c>
    </row>
    <row r="670" spans="1:15" ht="12.75" customHeight="1" x14ac:dyDescent="0.35">
      <c r="A670" s="29" t="s">
        <v>2309</v>
      </c>
      <c r="B670" s="1" t="s">
        <v>2308</v>
      </c>
      <c r="C670" s="85" t="s">
        <v>2</v>
      </c>
      <c r="D670" s="116" t="s">
        <v>4547</v>
      </c>
      <c r="E670" s="116" t="s">
        <v>4547</v>
      </c>
      <c r="F670" s="1"/>
      <c r="G670" s="29" t="s">
        <v>4</v>
      </c>
      <c r="H670" s="4">
        <f t="shared" si="50"/>
        <v>1</v>
      </c>
      <c r="I670" s="4" t="str">
        <f>VLOOKUP(B670,'BAT Grundtabelle'!B:T,19,0)</f>
        <v>ja</v>
      </c>
      <c r="J670" s="4" t="str">
        <f t="shared" si="51"/>
        <v/>
      </c>
      <c r="K670" s="4" t="str">
        <f t="shared" si="52"/>
        <v/>
      </c>
      <c r="L670" s="4" t="str">
        <f t="shared" si="53"/>
        <v/>
      </c>
      <c r="M670" s="104" t="str">
        <f t="shared" si="54"/>
        <v/>
      </c>
      <c r="N670" s="4"/>
      <c r="O670" s="4" t="str">
        <f>VLOOKUP(B670,'BAT Grundtabelle'!B:V,21,0)</f>
        <v>Chemie</v>
      </c>
    </row>
    <row r="671" spans="1:15" ht="12.75" customHeight="1" x14ac:dyDescent="0.35">
      <c r="A671" s="29" t="s">
        <v>3021</v>
      </c>
      <c r="B671" s="1" t="s">
        <v>813</v>
      </c>
      <c r="C671" s="85" t="s">
        <v>2</v>
      </c>
      <c r="D671" s="116" t="s">
        <v>4547</v>
      </c>
      <c r="E671" s="116" t="s">
        <v>4547</v>
      </c>
      <c r="F671" s="1"/>
      <c r="G671" s="29" t="s">
        <v>4</v>
      </c>
      <c r="H671" s="4">
        <f t="shared" si="50"/>
        <v>1</v>
      </c>
      <c r="I671" s="4" t="str">
        <f>VLOOKUP(B671,'BAT Grundtabelle'!B:T,19,0)</f>
        <v>ja</v>
      </c>
      <c r="J671" s="4" t="str">
        <f t="shared" si="51"/>
        <v/>
      </c>
      <c r="K671" s="4" t="str">
        <f t="shared" si="52"/>
        <v/>
      </c>
      <c r="L671" s="4" t="str">
        <f t="shared" si="53"/>
        <v/>
      </c>
      <c r="M671" s="104" t="str">
        <f t="shared" si="54"/>
        <v/>
      </c>
      <c r="N671" s="4"/>
      <c r="O671" s="4" t="str">
        <f>VLOOKUP(B671,'BAT Grundtabelle'!B:V,21,0)</f>
        <v>Dienstleistung</v>
      </c>
    </row>
    <row r="672" spans="1:15" ht="12.75" customHeight="1" x14ac:dyDescent="0.35">
      <c r="A672" s="29" t="s">
        <v>3022</v>
      </c>
      <c r="B672" s="1" t="s">
        <v>812</v>
      </c>
      <c r="C672" s="85" t="s">
        <v>2</v>
      </c>
      <c r="D672" s="116" t="s">
        <v>4547</v>
      </c>
      <c r="E672" s="116" t="s">
        <v>4547</v>
      </c>
      <c r="F672" s="1"/>
      <c r="G672" s="29" t="s">
        <v>4</v>
      </c>
      <c r="H672" s="4">
        <f t="shared" si="50"/>
        <v>1</v>
      </c>
      <c r="I672" s="4" t="str">
        <f>VLOOKUP(B672,'BAT Grundtabelle'!B:T,19,0)</f>
        <v>ja</v>
      </c>
      <c r="J672" s="4" t="str">
        <f t="shared" si="51"/>
        <v/>
      </c>
      <c r="K672" s="4" t="str">
        <f t="shared" si="52"/>
        <v/>
      </c>
      <c r="L672" s="4" t="str">
        <f t="shared" si="53"/>
        <v/>
      </c>
      <c r="M672" s="104" t="str">
        <f t="shared" si="54"/>
        <v/>
      </c>
      <c r="N672" s="4"/>
      <c r="O672" s="4" t="str">
        <f>VLOOKUP(B672,'BAT Grundtabelle'!B:V,21,0)</f>
        <v>Dienstleistung</v>
      </c>
    </row>
    <row r="673" spans="1:15" ht="12.75" customHeight="1" x14ac:dyDescent="0.35">
      <c r="A673" s="29" t="s">
        <v>3023</v>
      </c>
      <c r="B673" s="1" t="s">
        <v>167</v>
      </c>
      <c r="C673" s="85" t="s">
        <v>2</v>
      </c>
      <c r="D673" s="116" t="s">
        <v>4547</v>
      </c>
      <c r="E673" s="116" t="s">
        <v>4547</v>
      </c>
      <c r="F673" s="1"/>
      <c r="G673" s="29" t="s">
        <v>4</v>
      </c>
      <c r="H673" s="4">
        <f t="shared" si="50"/>
        <v>1</v>
      </c>
      <c r="I673" s="4" t="str">
        <f>VLOOKUP(B673,'BAT Grundtabelle'!B:T,19,0)</f>
        <v>ja</v>
      </c>
      <c r="J673" s="4" t="str">
        <f t="shared" si="51"/>
        <v/>
      </c>
      <c r="K673" s="4" t="str">
        <f t="shared" si="52"/>
        <v/>
      </c>
      <c r="L673" s="4" t="str">
        <f t="shared" si="53"/>
        <v/>
      </c>
      <c r="M673" s="104" t="str">
        <f t="shared" si="54"/>
        <v/>
      </c>
      <c r="N673" s="4"/>
      <c r="O673" s="4" t="str">
        <f>VLOOKUP(B673,'BAT Grundtabelle'!B:V,21,0)</f>
        <v>Dienstleistung</v>
      </c>
    </row>
    <row r="674" spans="1:15" ht="12.75" customHeight="1" x14ac:dyDescent="0.35">
      <c r="A674" s="29" t="s">
        <v>3024</v>
      </c>
      <c r="B674" s="1" t="s">
        <v>1777</v>
      </c>
      <c r="C674" s="85" t="s">
        <v>2</v>
      </c>
      <c r="D674" s="116" t="s">
        <v>4547</v>
      </c>
      <c r="E674" s="116" t="s">
        <v>4547</v>
      </c>
      <c r="F674" s="1"/>
      <c r="G674" s="29" t="s">
        <v>4</v>
      </c>
      <c r="H674" s="4">
        <f t="shared" si="50"/>
        <v>1</v>
      </c>
      <c r="I674" s="4" t="str">
        <f>VLOOKUP(B674,'BAT Grundtabelle'!B:T,19,0)</f>
        <v>ja</v>
      </c>
      <c r="J674" s="4" t="str">
        <f t="shared" si="51"/>
        <v/>
      </c>
      <c r="K674" s="4" t="str">
        <f t="shared" si="52"/>
        <v/>
      </c>
      <c r="L674" s="4" t="str">
        <f t="shared" si="53"/>
        <v/>
      </c>
      <c r="M674" s="104" t="str">
        <f t="shared" si="54"/>
        <v/>
      </c>
      <c r="N674" s="4"/>
      <c r="O674" s="4" t="str">
        <f>VLOOKUP(B674,'BAT Grundtabelle'!B:V,21,0)</f>
        <v>Handel</v>
      </c>
    </row>
    <row r="675" spans="1:15" ht="12.75" customHeight="1" x14ac:dyDescent="0.35">
      <c r="A675" s="29" t="s">
        <v>3025</v>
      </c>
      <c r="B675" s="1" t="s">
        <v>1527</v>
      </c>
      <c r="C675" s="85" t="s">
        <v>2</v>
      </c>
      <c r="D675" s="116" t="s">
        <v>4547</v>
      </c>
      <c r="E675" s="116" t="s">
        <v>4547</v>
      </c>
      <c r="F675" s="1"/>
      <c r="G675" s="29" t="s">
        <v>4</v>
      </c>
      <c r="H675" s="4">
        <f t="shared" si="50"/>
        <v>1</v>
      </c>
      <c r="I675" s="4" t="str">
        <f>VLOOKUP(B675,'BAT Grundtabelle'!B:T,19,0)</f>
        <v>ja</v>
      </c>
      <c r="J675" s="4" t="str">
        <f t="shared" si="51"/>
        <v/>
      </c>
      <c r="K675" s="4" t="str">
        <f t="shared" si="52"/>
        <v/>
      </c>
      <c r="L675" s="4" t="str">
        <f t="shared" si="53"/>
        <v/>
      </c>
      <c r="M675" s="104" t="str">
        <f t="shared" si="54"/>
        <v/>
      </c>
      <c r="N675" s="4"/>
      <c r="O675" s="4" t="str">
        <f>VLOOKUP(B675,'BAT Grundtabelle'!B:V,21,0)</f>
        <v>Produktion</v>
      </c>
    </row>
    <row r="676" spans="1:15" s="124" customFormat="1" ht="12.75" customHeight="1" x14ac:dyDescent="0.35">
      <c r="A676" s="29" t="s">
        <v>3026</v>
      </c>
      <c r="B676" s="1" t="s">
        <v>1754</v>
      </c>
      <c r="C676" s="85" t="s">
        <v>2</v>
      </c>
      <c r="D676" s="116" t="s">
        <v>4547</v>
      </c>
      <c r="E676" s="116" t="s">
        <v>4547</v>
      </c>
      <c r="F676" s="1"/>
      <c r="G676" s="29" t="s">
        <v>4</v>
      </c>
      <c r="H676" s="122">
        <f t="shared" si="50"/>
        <v>1</v>
      </c>
      <c r="I676" s="122" t="str">
        <f>VLOOKUP(B676,'BAT Grundtabelle'!B:T,19,0)</f>
        <v>ja</v>
      </c>
      <c r="J676" s="122" t="str">
        <f t="shared" si="51"/>
        <v/>
      </c>
      <c r="K676" s="122" t="str">
        <f t="shared" si="52"/>
        <v/>
      </c>
      <c r="L676" s="122" t="str">
        <f t="shared" si="53"/>
        <v/>
      </c>
      <c r="M676" s="123" t="str">
        <f t="shared" si="54"/>
        <v/>
      </c>
      <c r="N676" s="122"/>
      <c r="O676" s="122" t="str">
        <f>VLOOKUP(B676,'BAT Grundtabelle'!B:V,21,0)</f>
        <v>Dienstleistung</v>
      </c>
    </row>
    <row r="677" spans="1:15" ht="12.75" customHeight="1" x14ac:dyDescent="0.35">
      <c r="A677" s="29" t="s">
        <v>3027</v>
      </c>
      <c r="B677" s="1" t="s">
        <v>2312</v>
      </c>
      <c r="C677" s="85" t="s">
        <v>3</v>
      </c>
      <c r="D677" s="116">
        <v>5.85</v>
      </c>
      <c r="E677" s="116">
        <v>365</v>
      </c>
      <c r="F677" s="1"/>
      <c r="G677" s="29" t="s">
        <v>4</v>
      </c>
      <c r="H677" s="4">
        <f t="shared" si="50"/>
        <v>1</v>
      </c>
      <c r="I677" s="4" t="str">
        <f>VLOOKUP(B677,'BAT Grundtabelle'!B:T,19,0)</f>
        <v>ja</v>
      </c>
      <c r="J677" s="4" t="str">
        <f t="shared" si="51"/>
        <v>7886</v>
      </c>
      <c r="K677" s="4" t="str">
        <f t="shared" si="52"/>
        <v>Garten- und Landschaftsbaubetrieb</v>
      </c>
      <c r="L677" s="4">
        <f t="shared" si="53"/>
        <v>5.85</v>
      </c>
      <c r="M677" s="104">
        <f t="shared" si="54"/>
        <v>365</v>
      </c>
      <c r="N677" s="4"/>
      <c r="O677" s="4" t="str">
        <f>VLOOKUP(B677,'BAT Grundtabelle'!B:V,21,0)</f>
        <v>Landwirtschaft</v>
      </c>
    </row>
    <row r="678" spans="1:15" ht="12.75" customHeight="1" x14ac:dyDescent="0.35">
      <c r="A678" s="29" t="s">
        <v>3028</v>
      </c>
      <c r="B678" s="1" t="s">
        <v>1958</v>
      </c>
      <c r="C678" s="85" t="s">
        <v>2</v>
      </c>
      <c r="D678" s="116" t="s">
        <v>4547</v>
      </c>
      <c r="E678" s="116" t="s">
        <v>4547</v>
      </c>
      <c r="F678" s="1" t="s">
        <v>2412</v>
      </c>
      <c r="G678" s="29"/>
      <c r="H678" s="4">
        <f t="shared" si="50"/>
        <v>1</v>
      </c>
      <c r="I678" s="4" t="str">
        <f>VLOOKUP(B678,'BAT Grundtabelle'!B:T,19,0)</f>
        <v>nein</v>
      </c>
      <c r="J678" s="4" t="str">
        <f t="shared" si="51"/>
        <v/>
      </c>
      <c r="K678" s="4" t="str">
        <f t="shared" si="52"/>
        <v/>
      </c>
      <c r="L678" s="4" t="str">
        <f t="shared" si="53"/>
        <v/>
      </c>
      <c r="M678" s="104" t="str">
        <f t="shared" si="54"/>
        <v/>
      </c>
      <c r="N678" s="4"/>
      <c r="O678" s="4" t="str">
        <f>VLOOKUP(B678,'BAT Grundtabelle'!B:V,21,0)</f>
        <v>Landwirtschaft</v>
      </c>
    </row>
    <row r="679" spans="1:15" ht="12.75" customHeight="1" x14ac:dyDescent="0.35">
      <c r="A679" s="29" t="s">
        <v>3029</v>
      </c>
      <c r="B679" s="1" t="s">
        <v>1755</v>
      </c>
      <c r="C679" s="85" t="s">
        <v>2</v>
      </c>
      <c r="D679" s="116" t="s">
        <v>4547</v>
      </c>
      <c r="E679" s="116" t="s">
        <v>4547</v>
      </c>
      <c r="F679" s="1"/>
      <c r="G679" s="29" t="s">
        <v>4</v>
      </c>
      <c r="H679" s="4">
        <f t="shared" si="50"/>
        <v>1</v>
      </c>
      <c r="I679" s="4" t="str">
        <f>VLOOKUP(B679,'BAT Grundtabelle'!B:T,19,0)</f>
        <v>ja</v>
      </c>
      <c r="J679" s="4" t="str">
        <f t="shared" si="51"/>
        <v/>
      </c>
      <c r="K679" s="4" t="str">
        <f t="shared" si="52"/>
        <v/>
      </c>
      <c r="L679" s="4" t="str">
        <f t="shared" si="53"/>
        <v/>
      </c>
      <c r="M679" s="104" t="str">
        <f t="shared" si="54"/>
        <v/>
      </c>
      <c r="N679" s="4"/>
      <c r="O679" s="4" t="str">
        <f>VLOOKUP(B679,'BAT Grundtabelle'!B:V,21,0)</f>
        <v>Dienstleistung</v>
      </c>
    </row>
    <row r="680" spans="1:15" s="121" customFormat="1" ht="12.75" customHeight="1" x14ac:dyDescent="0.35">
      <c r="A680" s="29" t="s">
        <v>3030</v>
      </c>
      <c r="B680" s="1" t="s">
        <v>1756</v>
      </c>
      <c r="C680" s="85" t="s">
        <v>2</v>
      </c>
      <c r="D680" s="116" t="s">
        <v>4547</v>
      </c>
      <c r="E680" s="116" t="s">
        <v>4547</v>
      </c>
      <c r="F680" s="1"/>
      <c r="G680" s="29" t="s">
        <v>4</v>
      </c>
      <c r="H680" s="119">
        <f t="shared" si="50"/>
        <v>1</v>
      </c>
      <c r="I680" s="119" t="str">
        <f>VLOOKUP(B680,'BAT Grundtabelle'!B:T,19,0)</f>
        <v>ja</v>
      </c>
      <c r="J680" s="119" t="str">
        <f t="shared" si="51"/>
        <v/>
      </c>
      <c r="K680" s="119" t="str">
        <f t="shared" si="52"/>
        <v/>
      </c>
      <c r="L680" s="119" t="str">
        <f t="shared" si="53"/>
        <v/>
      </c>
      <c r="M680" s="120" t="str">
        <f t="shared" si="54"/>
        <v/>
      </c>
      <c r="N680" s="119"/>
      <c r="O680" s="119" t="str">
        <f>VLOOKUP(B680,'BAT Grundtabelle'!B:V,21,0)</f>
        <v>Handel</v>
      </c>
    </row>
    <row r="681" spans="1:15" ht="12.75" customHeight="1" x14ac:dyDescent="0.35">
      <c r="A681" s="29" t="s">
        <v>24</v>
      </c>
      <c r="B681" s="1" t="s">
        <v>23</v>
      </c>
      <c r="C681" s="85" t="s">
        <v>3</v>
      </c>
      <c r="D681" s="116">
        <v>5.85</v>
      </c>
      <c r="E681" s="116">
        <v>365</v>
      </c>
      <c r="F681" s="1"/>
      <c r="G681" s="29" t="s">
        <v>4</v>
      </c>
      <c r="H681" s="4">
        <f t="shared" si="50"/>
        <v>1</v>
      </c>
      <c r="I681" s="4" t="str">
        <f>VLOOKUP(B681,'BAT Grundtabelle'!B:T,19,0)</f>
        <v>ja</v>
      </c>
      <c r="J681" s="4" t="str">
        <f t="shared" si="51"/>
        <v>0315</v>
      </c>
      <c r="K681" s="4" t="str">
        <f t="shared" si="52"/>
        <v>Gartenbau und Saatzüchterei</v>
      </c>
      <c r="L681" s="4">
        <f t="shared" si="53"/>
        <v>5.85</v>
      </c>
      <c r="M681" s="104">
        <f t="shared" si="54"/>
        <v>365</v>
      </c>
      <c r="N681" s="4"/>
      <c r="O681" s="4" t="str">
        <f>VLOOKUP(B681,'BAT Grundtabelle'!B:V,21,0)</f>
        <v>Dienstleistung</v>
      </c>
    </row>
    <row r="682" spans="1:15" ht="12.75" customHeight="1" x14ac:dyDescent="0.35">
      <c r="A682" s="29" t="s">
        <v>3031</v>
      </c>
      <c r="B682" s="1" t="s">
        <v>1757</v>
      </c>
      <c r="C682" s="85" t="s">
        <v>2</v>
      </c>
      <c r="D682" s="116" t="s">
        <v>4547</v>
      </c>
      <c r="E682" s="116" t="s">
        <v>4547</v>
      </c>
      <c r="F682" s="1"/>
      <c r="G682" s="29" t="s">
        <v>4</v>
      </c>
      <c r="H682" s="4">
        <f t="shared" si="50"/>
        <v>1</v>
      </c>
      <c r="I682" s="4" t="str">
        <f>VLOOKUP(B682,'BAT Grundtabelle'!B:T,19,0)</f>
        <v>ja</v>
      </c>
      <c r="J682" s="4" t="str">
        <f t="shared" si="51"/>
        <v/>
      </c>
      <c r="K682" s="4" t="str">
        <f t="shared" si="52"/>
        <v/>
      </c>
      <c r="L682" s="4" t="str">
        <f t="shared" si="53"/>
        <v/>
      </c>
      <c r="M682" s="104" t="str">
        <f t="shared" si="54"/>
        <v/>
      </c>
      <c r="N682" s="4"/>
      <c r="O682" s="4" t="str">
        <f>VLOOKUP(B682,'BAT Grundtabelle'!B:V,21,0)</f>
        <v>Handel</v>
      </c>
    </row>
    <row r="683" spans="1:15" ht="12.75" customHeight="1" x14ac:dyDescent="0.35">
      <c r="A683" s="29" t="s">
        <v>3032</v>
      </c>
      <c r="B683" s="1" t="s">
        <v>1758</v>
      </c>
      <c r="C683" s="85" t="s">
        <v>2</v>
      </c>
      <c r="D683" s="116" t="s">
        <v>4547</v>
      </c>
      <c r="E683" s="116" t="s">
        <v>4547</v>
      </c>
      <c r="F683" s="1"/>
      <c r="G683" s="29" t="s">
        <v>4</v>
      </c>
      <c r="H683" s="4">
        <f t="shared" si="50"/>
        <v>1</v>
      </c>
      <c r="I683" s="4" t="str">
        <f>VLOOKUP(B683,'BAT Grundtabelle'!B:T,19,0)</f>
        <v>ja</v>
      </c>
      <c r="J683" s="4" t="str">
        <f t="shared" si="51"/>
        <v/>
      </c>
      <c r="K683" s="4" t="str">
        <f t="shared" si="52"/>
        <v/>
      </c>
      <c r="L683" s="4" t="str">
        <f t="shared" si="53"/>
        <v/>
      </c>
      <c r="M683" s="104" t="str">
        <f t="shared" si="54"/>
        <v/>
      </c>
      <c r="N683" s="4"/>
      <c r="O683" s="4" t="str">
        <f>VLOOKUP(B683,'BAT Grundtabelle'!B:V,21,0)</f>
        <v>Handel</v>
      </c>
    </row>
    <row r="684" spans="1:15" ht="12.75" customHeight="1" x14ac:dyDescent="0.35">
      <c r="A684" s="29" t="s">
        <v>3033</v>
      </c>
      <c r="B684" s="1" t="s">
        <v>1759</v>
      </c>
      <c r="C684" s="85" t="s">
        <v>3</v>
      </c>
      <c r="D684" s="116">
        <v>1.2</v>
      </c>
      <c r="E684" s="116">
        <v>221</v>
      </c>
      <c r="F684" s="1"/>
      <c r="G684" s="29" t="s">
        <v>4</v>
      </c>
      <c r="H684" s="4">
        <f t="shared" si="50"/>
        <v>1</v>
      </c>
      <c r="I684" s="4" t="str">
        <f>VLOOKUP(B684,'BAT Grundtabelle'!B:T,19,0)</f>
        <v>ja</v>
      </c>
      <c r="J684" s="4" t="str">
        <f t="shared" si="51"/>
        <v>10616</v>
      </c>
      <c r="K684" s="4" t="str">
        <f t="shared" si="52"/>
        <v>Gärtnerei</v>
      </c>
      <c r="L684" s="4">
        <f t="shared" si="53"/>
        <v>1.2</v>
      </c>
      <c r="M684" s="104">
        <f t="shared" si="54"/>
        <v>221</v>
      </c>
      <c r="N684" s="4"/>
      <c r="O684" s="4" t="str">
        <f>VLOOKUP(B684,'BAT Grundtabelle'!B:V,21,0)</f>
        <v>Landwirtschaft</v>
      </c>
    </row>
    <row r="685" spans="1:15" ht="12.75" customHeight="1" x14ac:dyDescent="0.35">
      <c r="A685" s="29" t="s">
        <v>3034</v>
      </c>
      <c r="B685" s="1" t="s">
        <v>676</v>
      </c>
      <c r="C685" s="85" t="s">
        <v>2</v>
      </c>
      <c r="D685" s="116" t="s">
        <v>4547</v>
      </c>
      <c r="E685" s="116" t="s">
        <v>4547</v>
      </c>
      <c r="F685" s="1" t="s">
        <v>2412</v>
      </c>
      <c r="G685" s="29">
        <v>1195</v>
      </c>
      <c r="H685" s="4">
        <f t="shared" si="50"/>
        <v>1</v>
      </c>
      <c r="I685" s="4" t="str">
        <f>VLOOKUP(B685,'BAT Grundtabelle'!B:T,19,0)</f>
        <v>ja</v>
      </c>
      <c r="J685" s="4" t="str">
        <f t="shared" si="51"/>
        <v/>
      </c>
      <c r="K685" s="4" t="str">
        <f t="shared" si="52"/>
        <v/>
      </c>
      <c r="L685" s="4" t="str">
        <f t="shared" si="53"/>
        <v/>
      </c>
      <c r="M685" s="104" t="str">
        <f t="shared" si="54"/>
        <v/>
      </c>
      <c r="N685" s="4"/>
      <c r="O685" s="4" t="str">
        <f>VLOOKUP(B685,'BAT Grundtabelle'!B:V,21,0)</f>
        <v>Energie</v>
      </c>
    </row>
    <row r="686" spans="1:15" ht="12.75" customHeight="1" x14ac:dyDescent="0.35">
      <c r="A686" s="29" t="s">
        <v>3035</v>
      </c>
      <c r="B686" s="1" t="s">
        <v>1267</v>
      </c>
      <c r="C686" s="85" t="s">
        <v>2</v>
      </c>
      <c r="D686" s="116" t="s">
        <v>4547</v>
      </c>
      <c r="E686" s="116" t="s">
        <v>4547</v>
      </c>
      <c r="F686" s="1"/>
      <c r="G686" s="29" t="s">
        <v>4</v>
      </c>
      <c r="H686" s="4">
        <f t="shared" si="50"/>
        <v>1</v>
      </c>
      <c r="I686" s="4" t="str">
        <f>VLOOKUP(B686,'BAT Grundtabelle'!B:T,19,0)</f>
        <v>ja</v>
      </c>
      <c r="J686" s="4" t="str">
        <f t="shared" si="51"/>
        <v/>
      </c>
      <c r="K686" s="4" t="str">
        <f t="shared" si="52"/>
        <v/>
      </c>
      <c r="L686" s="4" t="str">
        <f t="shared" si="53"/>
        <v/>
      </c>
      <c r="M686" s="104" t="str">
        <f t="shared" si="54"/>
        <v/>
      </c>
      <c r="N686" s="4"/>
      <c r="O686" s="4" t="str">
        <f>VLOOKUP(B686,'BAT Grundtabelle'!B:V,21,0)</f>
        <v>Energie</v>
      </c>
    </row>
    <row r="687" spans="1:15" ht="12.75" customHeight="1" x14ac:dyDescent="0.35">
      <c r="A687" s="29" t="s">
        <v>2063</v>
      </c>
      <c r="B687" s="1" t="s">
        <v>2062</v>
      </c>
      <c r="C687" s="85" t="s">
        <v>2</v>
      </c>
      <c r="D687" s="116" t="s">
        <v>4547</v>
      </c>
      <c r="E687" s="116" t="s">
        <v>4547</v>
      </c>
      <c r="F687" s="1"/>
      <c r="G687" s="29" t="s">
        <v>4</v>
      </c>
      <c r="H687" s="4">
        <f t="shared" si="50"/>
        <v>1</v>
      </c>
      <c r="I687" s="4" t="str">
        <f>VLOOKUP(B687,'BAT Grundtabelle'!B:T,19,0)</f>
        <v>ja</v>
      </c>
      <c r="J687" s="4" t="str">
        <f t="shared" si="51"/>
        <v/>
      </c>
      <c r="K687" s="4" t="str">
        <f t="shared" si="52"/>
        <v/>
      </c>
      <c r="L687" s="4" t="str">
        <f t="shared" si="53"/>
        <v/>
      </c>
      <c r="M687" s="104" t="str">
        <f t="shared" si="54"/>
        <v/>
      </c>
      <c r="N687" s="4"/>
      <c r="O687" s="4" t="str">
        <f>VLOOKUP(B687,'BAT Grundtabelle'!B:V,21,0)</f>
        <v>Handwerk</v>
      </c>
    </row>
    <row r="688" spans="1:15" ht="12.75" customHeight="1" x14ac:dyDescent="0.35">
      <c r="A688" s="29" t="s">
        <v>3036</v>
      </c>
      <c r="B688" s="1" t="s">
        <v>741</v>
      </c>
      <c r="C688" s="85" t="s">
        <v>3</v>
      </c>
      <c r="D688" s="116">
        <v>2.58</v>
      </c>
      <c r="E688" s="116">
        <v>204</v>
      </c>
      <c r="F688" s="1"/>
      <c r="G688" s="29">
        <v>1198</v>
      </c>
      <c r="H688" s="4">
        <f t="shared" si="50"/>
        <v>1</v>
      </c>
      <c r="I688" s="4" t="str">
        <f>VLOOKUP(B688,'BAT Grundtabelle'!B:T,19,0)</f>
        <v>ja</v>
      </c>
      <c r="J688" s="4" t="str">
        <f t="shared" si="51"/>
        <v>10619</v>
      </c>
      <c r="K688" s="4" t="str">
        <f t="shared" si="52"/>
        <v>Gästehaus</v>
      </c>
      <c r="L688" s="4">
        <f t="shared" si="53"/>
        <v>2.58</v>
      </c>
      <c r="M688" s="104">
        <f t="shared" si="54"/>
        <v>204</v>
      </c>
      <c r="N688" s="4"/>
      <c r="O688" s="4" t="str">
        <f>VLOOKUP(B688,'BAT Grundtabelle'!B:V,21,0)</f>
        <v>Hotel- und Gaststättengewerbe</v>
      </c>
    </row>
    <row r="689" spans="1:15" ht="12.75" customHeight="1" x14ac:dyDescent="0.35">
      <c r="A689" s="29" t="s">
        <v>3037</v>
      </c>
      <c r="B689" s="1" t="s">
        <v>753</v>
      </c>
      <c r="C689" s="85" t="s">
        <v>3</v>
      </c>
      <c r="D689" s="116">
        <v>2.58</v>
      </c>
      <c r="E689" s="116">
        <v>204</v>
      </c>
      <c r="F689" s="1"/>
      <c r="G689" s="29">
        <v>1198</v>
      </c>
      <c r="H689" s="4">
        <f t="shared" si="50"/>
        <v>1</v>
      </c>
      <c r="I689" s="4" t="str">
        <f>VLOOKUP(B689,'BAT Grundtabelle'!B:T,19,0)</f>
        <v>ja</v>
      </c>
      <c r="J689" s="4" t="str">
        <f t="shared" si="51"/>
        <v>10620</v>
      </c>
      <c r="K689" s="4" t="str">
        <f t="shared" si="52"/>
        <v>Gasthof (mit Fremdenzimmern)</v>
      </c>
      <c r="L689" s="4">
        <f t="shared" si="53"/>
        <v>2.58</v>
      </c>
      <c r="M689" s="104">
        <f t="shared" si="54"/>
        <v>204</v>
      </c>
      <c r="N689" s="4"/>
      <c r="O689" s="4" t="str">
        <f>VLOOKUP(B689,'BAT Grundtabelle'!B:V,21,0)</f>
        <v>Hotel- und Gaststättengewerbe</v>
      </c>
    </row>
    <row r="690" spans="1:15" ht="12.75" customHeight="1" x14ac:dyDescent="0.35">
      <c r="A690" s="29" t="s">
        <v>3038</v>
      </c>
      <c r="B690" s="1" t="s">
        <v>754</v>
      </c>
      <c r="C690" s="85" t="s">
        <v>3</v>
      </c>
      <c r="D690" s="116">
        <v>2.58</v>
      </c>
      <c r="E690" s="116">
        <v>204</v>
      </c>
      <c r="F690" s="1"/>
      <c r="G690" s="29">
        <v>1198</v>
      </c>
      <c r="H690" s="4">
        <f t="shared" si="50"/>
        <v>1</v>
      </c>
      <c r="I690" s="4" t="str">
        <f>VLOOKUP(B690,'BAT Grundtabelle'!B:T,19,0)</f>
        <v>ja</v>
      </c>
      <c r="J690" s="4" t="str">
        <f t="shared" si="51"/>
        <v>10621</v>
      </c>
      <c r="K690" s="4" t="str">
        <f t="shared" si="52"/>
        <v>Gasthof (ohne Beherbergung)</v>
      </c>
      <c r="L690" s="4">
        <f t="shared" si="53"/>
        <v>2.58</v>
      </c>
      <c r="M690" s="104">
        <f t="shared" si="54"/>
        <v>204</v>
      </c>
      <c r="N690" s="4"/>
      <c r="O690" s="4" t="str">
        <f>VLOOKUP(B690,'BAT Grundtabelle'!B:V,21,0)</f>
        <v>Hotel- und Gaststättengewerbe</v>
      </c>
    </row>
    <row r="691" spans="1:15" ht="12.75" customHeight="1" x14ac:dyDescent="0.35">
      <c r="A691" s="29" t="s">
        <v>3039</v>
      </c>
      <c r="B691" s="1" t="s">
        <v>755</v>
      </c>
      <c r="C691" s="85" t="s">
        <v>3</v>
      </c>
      <c r="D691" s="116">
        <v>2.58</v>
      </c>
      <c r="E691" s="116">
        <v>204</v>
      </c>
      <c r="F691" s="1"/>
      <c r="G691" s="29">
        <v>1198</v>
      </c>
      <c r="H691" s="4">
        <f t="shared" si="50"/>
        <v>1</v>
      </c>
      <c r="I691" s="4" t="str">
        <f>VLOOKUP(B691,'BAT Grundtabelle'!B:T,19,0)</f>
        <v>ja</v>
      </c>
      <c r="J691" s="4" t="str">
        <f t="shared" si="51"/>
        <v>10622</v>
      </c>
      <c r="K691" s="4" t="str">
        <f t="shared" si="52"/>
        <v>Gasthof mit Beherbergung</v>
      </c>
      <c r="L691" s="4">
        <f t="shared" si="53"/>
        <v>2.58</v>
      </c>
      <c r="M691" s="104">
        <f t="shared" si="54"/>
        <v>204</v>
      </c>
      <c r="N691" s="4"/>
      <c r="O691" s="4" t="str">
        <f>VLOOKUP(B691,'BAT Grundtabelle'!B:V,21,0)</f>
        <v>Hotel- und Gaststättengewerbe</v>
      </c>
    </row>
    <row r="692" spans="1:15" ht="12.75" customHeight="1" x14ac:dyDescent="0.35">
      <c r="A692" s="29" t="s">
        <v>3040</v>
      </c>
      <c r="B692" s="1" t="s">
        <v>1264</v>
      </c>
      <c r="C692" s="85" t="s">
        <v>3</v>
      </c>
      <c r="D692" s="116">
        <v>1.1599999999999999</v>
      </c>
      <c r="E692" s="116">
        <v>253.03</v>
      </c>
      <c r="F692" s="1" t="s">
        <v>4469</v>
      </c>
      <c r="G692" s="29" t="s">
        <v>4</v>
      </c>
      <c r="H692" s="4">
        <f t="shared" si="50"/>
        <v>1</v>
      </c>
      <c r="I692" s="4" t="str">
        <f>VLOOKUP(B692,'BAT Grundtabelle'!B:T,19,0)</f>
        <v>ja</v>
      </c>
      <c r="J692" s="4" t="str">
        <f t="shared" si="51"/>
        <v>10623</v>
      </c>
      <c r="K692" s="4" t="str">
        <f t="shared" si="52"/>
        <v>Gastroenterologe</v>
      </c>
      <c r="L692" s="4">
        <f t="shared" si="53"/>
        <v>1.1599999999999999</v>
      </c>
      <c r="M692" s="104">
        <f t="shared" si="54"/>
        <v>253.03</v>
      </c>
      <c r="N692" s="4"/>
      <c r="O692" s="4" t="str">
        <f>VLOOKUP(B692,'BAT Grundtabelle'!B:V,21,0)</f>
        <v>Heilwesen</v>
      </c>
    </row>
    <row r="693" spans="1:15" ht="12.75" customHeight="1" x14ac:dyDescent="0.35">
      <c r="A693" s="29" t="s">
        <v>3041</v>
      </c>
      <c r="B693" s="1" t="s">
        <v>471</v>
      </c>
      <c r="C693" s="85" t="s">
        <v>2</v>
      </c>
      <c r="D693" s="116" t="s">
        <v>4547</v>
      </c>
      <c r="E693" s="116" t="s">
        <v>4547</v>
      </c>
      <c r="F693" s="1"/>
      <c r="G693" s="29" t="s">
        <v>4</v>
      </c>
      <c r="H693" s="4">
        <f t="shared" si="50"/>
        <v>1</v>
      </c>
      <c r="I693" s="4" t="str">
        <f>VLOOKUP(B693,'BAT Grundtabelle'!B:T,19,0)</f>
        <v>ja</v>
      </c>
      <c r="J693" s="4" t="str">
        <f t="shared" si="51"/>
        <v/>
      </c>
      <c r="K693" s="4" t="str">
        <f t="shared" si="52"/>
        <v/>
      </c>
      <c r="L693" s="4" t="str">
        <f t="shared" si="53"/>
        <v/>
      </c>
      <c r="M693" s="104" t="str">
        <f t="shared" si="54"/>
        <v/>
      </c>
      <c r="N693" s="4"/>
      <c r="O693" s="4" t="str">
        <f>VLOOKUP(B693,'BAT Grundtabelle'!B:V,21,0)</f>
        <v>Handel</v>
      </c>
    </row>
    <row r="694" spans="1:15" ht="12.75" customHeight="1" x14ac:dyDescent="0.35">
      <c r="A694" s="29" t="s">
        <v>3042</v>
      </c>
      <c r="B694" s="1" t="s">
        <v>472</v>
      </c>
      <c r="C694" s="85" t="s">
        <v>2</v>
      </c>
      <c r="D694" s="116" t="s">
        <v>4547</v>
      </c>
      <c r="E694" s="116" t="s">
        <v>4547</v>
      </c>
      <c r="F694" s="1"/>
      <c r="G694" s="29" t="s">
        <v>4</v>
      </c>
      <c r="H694" s="4">
        <f t="shared" si="50"/>
        <v>1</v>
      </c>
      <c r="I694" s="4" t="str">
        <f>VLOOKUP(B694,'BAT Grundtabelle'!B:T,19,0)</f>
        <v>ja</v>
      </c>
      <c r="J694" s="4" t="str">
        <f t="shared" si="51"/>
        <v/>
      </c>
      <c r="K694" s="4" t="str">
        <f t="shared" si="52"/>
        <v/>
      </c>
      <c r="L694" s="4" t="str">
        <f t="shared" si="53"/>
        <v/>
      </c>
      <c r="M694" s="104" t="str">
        <f t="shared" si="54"/>
        <v/>
      </c>
      <c r="N694" s="4"/>
      <c r="O694" s="4" t="str">
        <f>VLOOKUP(B694,'BAT Grundtabelle'!B:V,21,0)</f>
        <v>Hotel- und Gaststättengewerbe</v>
      </c>
    </row>
    <row r="695" spans="1:15" ht="12.75" customHeight="1" x14ac:dyDescent="0.35">
      <c r="A695" s="29" t="s">
        <v>3043</v>
      </c>
      <c r="B695" s="1" t="s">
        <v>4482</v>
      </c>
      <c r="C695" s="85" t="s">
        <v>3</v>
      </c>
      <c r="D695" s="116">
        <v>2.58</v>
      </c>
      <c r="E695" s="116">
        <v>204</v>
      </c>
      <c r="F695" s="1"/>
      <c r="G695" s="29">
        <v>1198</v>
      </c>
      <c r="H695" s="4">
        <f t="shared" si="50"/>
        <v>1</v>
      </c>
      <c r="I695" s="4" t="str">
        <f>VLOOKUP(B695,'BAT Grundtabelle'!B:T,19,0)</f>
        <v>ja</v>
      </c>
      <c r="J695" s="4" t="str">
        <f t="shared" si="51"/>
        <v>10626</v>
      </c>
      <c r="K695" s="4" t="str">
        <f t="shared" si="52"/>
        <v>Gaststätte (nicht Imbiss, Bar, Diskothek, Erotikbetrieb)</v>
      </c>
      <c r="L695" s="4">
        <f t="shared" si="53"/>
        <v>2.58</v>
      </c>
      <c r="M695" s="104">
        <f t="shared" si="54"/>
        <v>204</v>
      </c>
      <c r="N695" s="4"/>
      <c r="O695" s="4" t="str">
        <f>VLOOKUP(B695,'BAT Grundtabelle'!B:V,21,0)</f>
        <v>Hotel- und Gaststättengewerbe</v>
      </c>
    </row>
    <row r="696" spans="1:15" ht="12.75" customHeight="1" x14ac:dyDescent="0.35">
      <c r="A696" s="29" t="s">
        <v>3044</v>
      </c>
      <c r="B696" s="1" t="s">
        <v>756</v>
      </c>
      <c r="C696" s="85" t="s">
        <v>3</v>
      </c>
      <c r="D696" s="116">
        <v>2.58</v>
      </c>
      <c r="E696" s="116">
        <v>204</v>
      </c>
      <c r="F696" s="1"/>
      <c r="G696" s="29">
        <v>1198</v>
      </c>
      <c r="H696" s="4">
        <f t="shared" si="50"/>
        <v>1</v>
      </c>
      <c r="I696" s="4" t="str">
        <f>VLOOKUP(B696,'BAT Grundtabelle'!B:T,19,0)</f>
        <v>ja</v>
      </c>
      <c r="J696" s="4" t="str">
        <f t="shared" si="51"/>
        <v>10627</v>
      </c>
      <c r="K696" s="4" t="str">
        <f t="shared" si="52"/>
        <v>Gaststätte (ohne Fremdenzimmer)</v>
      </c>
      <c r="L696" s="4">
        <f t="shared" si="53"/>
        <v>2.58</v>
      </c>
      <c r="M696" s="104">
        <f t="shared" si="54"/>
        <v>204</v>
      </c>
      <c r="N696" s="4"/>
      <c r="O696" s="4" t="str">
        <f>VLOOKUP(B696,'BAT Grundtabelle'!B:V,21,0)</f>
        <v>Hotel- und Gaststättengewerbe</v>
      </c>
    </row>
    <row r="697" spans="1:15" ht="12.75" customHeight="1" x14ac:dyDescent="0.35">
      <c r="A697" s="29" t="s">
        <v>3045</v>
      </c>
      <c r="B697" s="1" t="s">
        <v>1518</v>
      </c>
      <c r="C697" s="85" t="s">
        <v>2</v>
      </c>
      <c r="D697" s="116" t="s">
        <v>4547</v>
      </c>
      <c r="E697" s="116" t="s">
        <v>4547</v>
      </c>
      <c r="F697" s="1"/>
      <c r="G697" s="29" t="s">
        <v>4</v>
      </c>
      <c r="H697" s="4">
        <f t="shared" si="50"/>
        <v>1</v>
      </c>
      <c r="I697" s="4" t="str">
        <f>VLOOKUP(B697,'BAT Grundtabelle'!B:T,19,0)</f>
        <v>ja</v>
      </c>
      <c r="J697" s="4" t="str">
        <f t="shared" si="51"/>
        <v/>
      </c>
      <c r="K697" s="4" t="str">
        <f t="shared" si="52"/>
        <v/>
      </c>
      <c r="L697" s="4" t="str">
        <f t="shared" si="53"/>
        <v/>
      </c>
      <c r="M697" s="104" t="str">
        <f t="shared" si="54"/>
        <v/>
      </c>
      <c r="N697" s="4"/>
      <c r="O697" s="4" t="str">
        <f>VLOOKUP(B697,'BAT Grundtabelle'!B:V,21,0)</f>
        <v>Handel</v>
      </c>
    </row>
    <row r="698" spans="1:15" ht="12.75" customHeight="1" x14ac:dyDescent="0.35">
      <c r="A698" s="29" t="s">
        <v>3046</v>
      </c>
      <c r="B698" s="1" t="s">
        <v>750</v>
      </c>
      <c r="C698" s="85" t="s">
        <v>3</v>
      </c>
      <c r="D698" s="116">
        <v>2.58</v>
      </c>
      <c r="E698" s="116">
        <v>204</v>
      </c>
      <c r="F698" s="1"/>
      <c r="G698" s="29">
        <v>1198</v>
      </c>
      <c r="H698" s="4">
        <f t="shared" si="50"/>
        <v>1</v>
      </c>
      <c r="I698" s="4" t="str">
        <f>VLOOKUP(B698,'BAT Grundtabelle'!B:T,19,0)</f>
        <v>ja</v>
      </c>
      <c r="J698" s="4" t="str">
        <f t="shared" si="51"/>
        <v>10629</v>
      </c>
      <c r="K698" s="4" t="str">
        <f t="shared" si="52"/>
        <v>Gastwirtschaft</v>
      </c>
      <c r="L698" s="4">
        <f t="shared" si="53"/>
        <v>2.58</v>
      </c>
      <c r="M698" s="104">
        <f t="shared" si="54"/>
        <v>204</v>
      </c>
      <c r="N698" s="4"/>
      <c r="O698" s="4" t="str">
        <f>VLOOKUP(B698,'BAT Grundtabelle'!B:V,21,0)</f>
        <v>Hotel- und Gaststättengewerbe</v>
      </c>
    </row>
    <row r="699" spans="1:15" ht="12.75" customHeight="1" x14ac:dyDescent="0.35">
      <c r="A699" s="29" t="s">
        <v>3047</v>
      </c>
      <c r="B699" s="1" t="s">
        <v>677</v>
      </c>
      <c r="C699" s="85" t="s">
        <v>2</v>
      </c>
      <c r="D699" s="116" t="s">
        <v>4547</v>
      </c>
      <c r="E699" s="116" t="s">
        <v>4547</v>
      </c>
      <c r="F699" s="1" t="s">
        <v>2412</v>
      </c>
      <c r="G699" s="29" t="s">
        <v>4438</v>
      </c>
      <c r="H699" s="4">
        <f t="shared" si="50"/>
        <v>1</v>
      </c>
      <c r="I699" s="4" t="str">
        <f>VLOOKUP(B699,'BAT Grundtabelle'!B:T,19,0)</f>
        <v>ja</v>
      </c>
      <c r="J699" s="4" t="str">
        <f t="shared" si="51"/>
        <v/>
      </c>
      <c r="K699" s="4" t="str">
        <f t="shared" si="52"/>
        <v/>
      </c>
      <c r="L699" s="4" t="str">
        <f t="shared" si="53"/>
        <v/>
      </c>
      <c r="M699" s="104" t="str">
        <f t="shared" si="54"/>
        <v/>
      </c>
      <c r="N699" s="4"/>
      <c r="O699" s="4" t="str">
        <f>VLOOKUP(B699,'BAT Grundtabelle'!B:V,21,0)</f>
        <v>Energie</v>
      </c>
    </row>
    <row r="700" spans="1:15" ht="12.75" customHeight="1" x14ac:dyDescent="0.35">
      <c r="A700" s="29" t="s">
        <v>3048</v>
      </c>
      <c r="B700" s="1" t="s">
        <v>786</v>
      </c>
      <c r="C700" s="85" t="s">
        <v>3</v>
      </c>
      <c r="D700" s="116">
        <v>1.86</v>
      </c>
      <c r="E700" s="116">
        <v>481.01</v>
      </c>
      <c r="F700" s="1"/>
      <c r="G700" s="29" t="s">
        <v>4</v>
      </c>
      <c r="H700" s="4">
        <f t="shared" si="50"/>
        <v>1</v>
      </c>
      <c r="I700" s="4" t="str">
        <f>VLOOKUP(B700,'BAT Grundtabelle'!B:T,19,0)</f>
        <v>ja</v>
      </c>
      <c r="J700" s="4" t="str">
        <f t="shared" si="51"/>
        <v>10631</v>
      </c>
      <c r="K700" s="4" t="str">
        <f t="shared" si="52"/>
        <v>Gebäckwarenhersteller</v>
      </c>
      <c r="L700" s="4">
        <f t="shared" si="53"/>
        <v>1.86</v>
      </c>
      <c r="M700" s="104">
        <f t="shared" si="54"/>
        <v>481.01</v>
      </c>
      <c r="N700" s="4"/>
      <c r="O700" s="4" t="str">
        <f>VLOOKUP(B700,'BAT Grundtabelle'!B:V,21,0)</f>
        <v>Produktion (food)</v>
      </c>
    </row>
    <row r="701" spans="1:15" ht="12.75" customHeight="1" x14ac:dyDescent="0.35">
      <c r="A701" s="29" t="s">
        <v>3049</v>
      </c>
      <c r="B701" s="1" t="s">
        <v>1571</v>
      </c>
      <c r="C701" s="85" t="s">
        <v>2</v>
      </c>
      <c r="D701" s="116" t="s">
        <v>4547</v>
      </c>
      <c r="E701" s="116" t="s">
        <v>4547</v>
      </c>
      <c r="F701" s="1"/>
      <c r="G701" s="29" t="s">
        <v>4</v>
      </c>
      <c r="H701" s="4">
        <f t="shared" si="50"/>
        <v>1</v>
      </c>
      <c r="I701" s="4" t="str">
        <f>VLOOKUP(B701,'BAT Grundtabelle'!B:T,19,0)</f>
        <v>ja</v>
      </c>
      <c r="J701" s="4" t="str">
        <f t="shared" si="51"/>
        <v/>
      </c>
      <c r="K701" s="4" t="str">
        <f t="shared" si="52"/>
        <v/>
      </c>
      <c r="L701" s="4" t="str">
        <f t="shared" si="53"/>
        <v/>
      </c>
      <c r="M701" s="104" t="str">
        <f t="shared" si="54"/>
        <v/>
      </c>
      <c r="N701" s="4"/>
      <c r="O701" s="4" t="str">
        <f>VLOOKUP(B701,'BAT Grundtabelle'!B:V,21,0)</f>
        <v>Reinigung</v>
      </c>
    </row>
    <row r="702" spans="1:15" ht="12.75" customHeight="1" x14ac:dyDescent="0.35">
      <c r="A702" s="29" t="s">
        <v>2270</v>
      </c>
      <c r="B702" s="1" t="s">
        <v>2269</v>
      </c>
      <c r="C702" s="85" t="s">
        <v>2</v>
      </c>
      <c r="D702" s="116" t="s">
        <v>4547</v>
      </c>
      <c r="E702" s="116" t="s">
        <v>4547</v>
      </c>
      <c r="F702" s="1"/>
      <c r="G702" s="29" t="s">
        <v>4</v>
      </c>
      <c r="H702" s="4">
        <f t="shared" si="50"/>
        <v>1</v>
      </c>
      <c r="I702" s="4" t="str">
        <f>VLOOKUP(B702,'BAT Grundtabelle'!B:T,19,0)</f>
        <v>ja</v>
      </c>
      <c r="J702" s="4" t="str">
        <f t="shared" si="51"/>
        <v/>
      </c>
      <c r="K702" s="4" t="str">
        <f t="shared" si="52"/>
        <v/>
      </c>
      <c r="L702" s="4" t="str">
        <f t="shared" si="53"/>
        <v/>
      </c>
      <c r="M702" s="104" t="str">
        <f t="shared" si="54"/>
        <v/>
      </c>
      <c r="N702" s="4"/>
      <c r="O702" s="4" t="str">
        <f>VLOOKUP(B702,'BAT Grundtabelle'!B:V,21,0)</f>
        <v>Reinigung</v>
      </c>
    </row>
    <row r="703" spans="1:15" ht="12.75" customHeight="1" x14ac:dyDescent="0.35">
      <c r="A703" s="29" t="s">
        <v>3050</v>
      </c>
      <c r="B703" s="1" t="s">
        <v>1806</v>
      </c>
      <c r="C703" s="85" t="s">
        <v>2</v>
      </c>
      <c r="D703" s="116" t="s">
        <v>4547</v>
      </c>
      <c r="E703" s="116" t="s">
        <v>4547</v>
      </c>
      <c r="F703" s="1" t="s">
        <v>2411</v>
      </c>
      <c r="G703" s="29" t="s">
        <v>59</v>
      </c>
      <c r="H703" s="4">
        <f t="shared" si="50"/>
        <v>1</v>
      </c>
      <c r="I703" s="4" t="str">
        <f>VLOOKUP(B703,'BAT Grundtabelle'!B:T,19,0)</f>
        <v>ja</v>
      </c>
      <c r="J703" s="4" t="str">
        <f t="shared" si="51"/>
        <v/>
      </c>
      <c r="K703" s="4" t="str">
        <f t="shared" si="52"/>
        <v/>
      </c>
      <c r="L703" s="4" t="str">
        <f t="shared" si="53"/>
        <v/>
      </c>
      <c r="M703" s="104" t="str">
        <f t="shared" si="54"/>
        <v/>
      </c>
      <c r="N703" s="4"/>
      <c r="O703" s="4" t="str">
        <f>VLOOKUP(B703,'BAT Grundtabelle'!B:V,21,0)</f>
        <v>Verein</v>
      </c>
    </row>
    <row r="704" spans="1:15" ht="12.75" customHeight="1" x14ac:dyDescent="0.35">
      <c r="A704" s="29" t="s">
        <v>3051</v>
      </c>
      <c r="B704" s="1" t="s">
        <v>1314</v>
      </c>
      <c r="C704" s="85" t="s">
        <v>2</v>
      </c>
      <c r="D704" s="116" t="s">
        <v>4547</v>
      </c>
      <c r="E704" s="116" t="s">
        <v>4547</v>
      </c>
      <c r="F704" s="1"/>
      <c r="G704" s="29" t="s">
        <v>4</v>
      </c>
      <c r="H704" s="4">
        <f t="shared" si="50"/>
        <v>1</v>
      </c>
      <c r="I704" s="4" t="str">
        <f>VLOOKUP(B704,'BAT Grundtabelle'!B:T,19,0)</f>
        <v>ja</v>
      </c>
      <c r="J704" s="4" t="str">
        <f t="shared" si="51"/>
        <v/>
      </c>
      <c r="K704" s="4" t="str">
        <f t="shared" si="52"/>
        <v/>
      </c>
      <c r="L704" s="4" t="str">
        <f t="shared" si="53"/>
        <v/>
      </c>
      <c r="M704" s="104" t="str">
        <f t="shared" si="54"/>
        <v/>
      </c>
      <c r="N704" s="4"/>
      <c r="O704" s="4" t="str">
        <f>VLOOKUP(B704,'BAT Grundtabelle'!B:V,21,0)</f>
        <v>Handel</v>
      </c>
    </row>
    <row r="705" spans="1:15" ht="12.75" customHeight="1" x14ac:dyDescent="0.35">
      <c r="A705" s="29" t="s">
        <v>3052</v>
      </c>
      <c r="B705" s="1" t="s">
        <v>508</v>
      </c>
      <c r="C705" s="85" t="s">
        <v>3</v>
      </c>
      <c r="D705" s="116">
        <v>3.18</v>
      </c>
      <c r="E705" s="116">
        <v>426</v>
      </c>
      <c r="F705" s="1"/>
      <c r="G705" s="29">
        <v>300</v>
      </c>
      <c r="H705" s="4">
        <f t="shared" si="50"/>
        <v>1</v>
      </c>
      <c r="I705" s="4" t="str">
        <f>VLOOKUP(B705,'BAT Grundtabelle'!B:T,19,0)</f>
        <v>ja</v>
      </c>
      <c r="J705" s="4" t="str">
        <f t="shared" si="51"/>
        <v>10635</v>
      </c>
      <c r="K705" s="4" t="str">
        <f t="shared" si="52"/>
        <v>Gefahrguttransporte</v>
      </c>
      <c r="L705" s="4">
        <f t="shared" si="53"/>
        <v>3.18</v>
      </c>
      <c r="M705" s="104">
        <f t="shared" si="54"/>
        <v>426</v>
      </c>
      <c r="N705" s="4"/>
      <c r="O705" s="4" t="str">
        <f>VLOOKUP(B705,'BAT Grundtabelle'!B:V,21,0)</f>
        <v>Transport</v>
      </c>
    </row>
    <row r="706" spans="1:15" ht="12.75" customHeight="1" x14ac:dyDescent="0.35">
      <c r="A706" s="29" t="s">
        <v>3053</v>
      </c>
      <c r="B706" s="1" t="s">
        <v>146</v>
      </c>
      <c r="C706" s="85" t="s">
        <v>2</v>
      </c>
      <c r="D706" s="116" t="s">
        <v>4547</v>
      </c>
      <c r="E706" s="116" t="s">
        <v>4547</v>
      </c>
      <c r="F706" s="1"/>
      <c r="G706" s="29" t="s">
        <v>4</v>
      </c>
      <c r="H706" s="4">
        <f t="shared" si="50"/>
        <v>1</v>
      </c>
      <c r="I706" s="4" t="str">
        <f>VLOOKUP(B706,'BAT Grundtabelle'!B:T,19,0)</f>
        <v>ja</v>
      </c>
      <c r="J706" s="4" t="str">
        <f t="shared" si="51"/>
        <v/>
      </c>
      <c r="K706" s="4" t="str">
        <f t="shared" si="52"/>
        <v/>
      </c>
      <c r="L706" s="4" t="str">
        <f t="shared" si="53"/>
        <v/>
      </c>
      <c r="M706" s="104" t="str">
        <f t="shared" si="54"/>
        <v/>
      </c>
      <c r="N706" s="4"/>
      <c r="O706" s="4" t="str">
        <f>VLOOKUP(B706,'BAT Grundtabelle'!B:V,21,0)</f>
        <v>Tierhaltung</v>
      </c>
    </row>
    <row r="707" spans="1:15" ht="12.75" customHeight="1" x14ac:dyDescent="0.35">
      <c r="A707" s="29" t="s">
        <v>3054</v>
      </c>
      <c r="B707" s="1" t="s">
        <v>1089</v>
      </c>
      <c r="C707" s="85" t="s">
        <v>2</v>
      </c>
      <c r="D707" s="116" t="s">
        <v>4547</v>
      </c>
      <c r="E707" s="116" t="s">
        <v>4547</v>
      </c>
      <c r="F707" s="1"/>
      <c r="G707" s="29" t="s">
        <v>4</v>
      </c>
      <c r="H707" s="4">
        <f t="shared" ref="H707:H770" si="55">COUNTIF(A:A,A707)</f>
        <v>1</v>
      </c>
      <c r="I707" s="4" t="str">
        <f>VLOOKUP(B707,'BAT Grundtabelle'!B:T,19,0)</f>
        <v>ja</v>
      </c>
      <c r="J707" s="4" t="str">
        <f t="shared" ref="J707:J770" si="56">IF(C707="ja",A707,"")</f>
        <v/>
      </c>
      <c r="K707" s="4" t="str">
        <f t="shared" ref="K707:K770" si="57">IF(C707="ja",B707,"")</f>
        <v/>
      </c>
      <c r="L707" s="4" t="str">
        <f t="shared" ref="L707:L770" si="58">IF(C707="ja",D707,"")</f>
        <v/>
      </c>
      <c r="M707" s="104" t="str">
        <f t="shared" ref="M707:M770" si="59">IF(C707="ja",E707,"")</f>
        <v/>
      </c>
      <c r="N707" s="4"/>
      <c r="O707" s="4" t="str">
        <f>VLOOKUP(B707,'BAT Grundtabelle'!B:V,21,0)</f>
        <v>Handel (food)</v>
      </c>
    </row>
    <row r="708" spans="1:15" ht="12.75" customHeight="1" x14ac:dyDescent="0.35">
      <c r="A708" s="29" t="s">
        <v>2038</v>
      </c>
      <c r="B708" s="1" t="s">
        <v>2037</v>
      </c>
      <c r="C708" s="85" t="s">
        <v>2</v>
      </c>
      <c r="D708" s="116" t="s">
        <v>4547</v>
      </c>
      <c r="E708" s="116" t="s">
        <v>4547</v>
      </c>
      <c r="F708" s="1"/>
      <c r="G708" s="29" t="s">
        <v>4</v>
      </c>
      <c r="H708" s="4">
        <f t="shared" si="55"/>
        <v>1</v>
      </c>
      <c r="I708" s="4" t="str">
        <f>VLOOKUP(B708,'BAT Grundtabelle'!B:T,19,0)</f>
        <v>ja</v>
      </c>
      <c r="J708" s="4" t="str">
        <f t="shared" si="56"/>
        <v/>
      </c>
      <c r="K708" s="4" t="str">
        <f t="shared" si="57"/>
        <v/>
      </c>
      <c r="L708" s="4" t="str">
        <f t="shared" si="58"/>
        <v/>
      </c>
      <c r="M708" s="104" t="str">
        <f t="shared" si="59"/>
        <v/>
      </c>
      <c r="N708" s="4"/>
      <c r="O708" s="4" t="str">
        <f>VLOOKUP(B708,'BAT Grundtabelle'!B:V,21,0)</f>
        <v>Tierhaltung</v>
      </c>
    </row>
    <row r="709" spans="1:15" ht="12.75" customHeight="1" x14ac:dyDescent="0.35">
      <c r="A709" s="29" t="s">
        <v>3055</v>
      </c>
      <c r="B709" s="1" t="s">
        <v>413</v>
      </c>
      <c r="C709" s="85" t="s">
        <v>2</v>
      </c>
      <c r="D709" s="116" t="s">
        <v>4547</v>
      </c>
      <c r="E709" s="116" t="s">
        <v>4547</v>
      </c>
      <c r="F709" s="1"/>
      <c r="G709" s="29" t="s">
        <v>4</v>
      </c>
      <c r="H709" s="4">
        <f t="shared" si="55"/>
        <v>1</v>
      </c>
      <c r="I709" s="4" t="str">
        <f>VLOOKUP(B709,'BAT Grundtabelle'!B:T,19,0)</f>
        <v>ja</v>
      </c>
      <c r="J709" s="4" t="str">
        <f t="shared" si="56"/>
        <v/>
      </c>
      <c r="K709" s="4" t="str">
        <f t="shared" si="57"/>
        <v/>
      </c>
      <c r="L709" s="4" t="str">
        <f t="shared" si="58"/>
        <v/>
      </c>
      <c r="M709" s="104" t="str">
        <f t="shared" si="59"/>
        <v/>
      </c>
      <c r="N709" s="4"/>
      <c r="O709" s="4" t="str">
        <f>VLOOKUP(B709,'BAT Grundtabelle'!B:V,21,0)</f>
        <v>Schausteller</v>
      </c>
    </row>
    <row r="710" spans="1:15" ht="12.75" customHeight="1" x14ac:dyDescent="0.35">
      <c r="A710" s="29" t="s">
        <v>3056</v>
      </c>
      <c r="B710" s="1" t="s">
        <v>414</v>
      </c>
      <c r="C710" s="85" t="s">
        <v>2</v>
      </c>
      <c r="D710" s="116" t="s">
        <v>4547</v>
      </c>
      <c r="E710" s="116" t="s">
        <v>4547</v>
      </c>
      <c r="F710" s="1"/>
      <c r="G710" s="29" t="s">
        <v>4</v>
      </c>
      <c r="H710" s="4">
        <f t="shared" si="55"/>
        <v>1</v>
      </c>
      <c r="I710" s="4" t="str">
        <f>VLOOKUP(B710,'BAT Grundtabelle'!B:T,19,0)</f>
        <v>ja</v>
      </c>
      <c r="J710" s="4" t="str">
        <f t="shared" si="56"/>
        <v/>
      </c>
      <c r="K710" s="4" t="str">
        <f t="shared" si="57"/>
        <v/>
      </c>
      <c r="L710" s="4" t="str">
        <f t="shared" si="58"/>
        <v/>
      </c>
      <c r="M710" s="104" t="str">
        <f t="shared" si="59"/>
        <v/>
      </c>
      <c r="N710" s="4"/>
      <c r="O710" s="4" t="str">
        <f>VLOOKUP(B710,'BAT Grundtabelle'!B:V,21,0)</f>
        <v>Schausteller</v>
      </c>
    </row>
    <row r="711" spans="1:15" ht="12.75" customHeight="1" x14ac:dyDescent="0.35">
      <c r="A711" s="29" t="s">
        <v>3057</v>
      </c>
      <c r="B711" s="1" t="s">
        <v>1670</v>
      </c>
      <c r="C711" s="85" t="s">
        <v>2</v>
      </c>
      <c r="D711" s="116" t="s">
        <v>4547</v>
      </c>
      <c r="E711" s="116" t="s">
        <v>4547</v>
      </c>
      <c r="F711" s="1" t="s">
        <v>2412</v>
      </c>
      <c r="G711" s="29">
        <v>1195</v>
      </c>
      <c r="H711" s="4">
        <f t="shared" si="55"/>
        <v>1</v>
      </c>
      <c r="I711" s="4" t="str">
        <f>VLOOKUP(B711,'BAT Grundtabelle'!B:T,19,0)</f>
        <v>ja</v>
      </c>
      <c r="J711" s="4" t="str">
        <f t="shared" si="56"/>
        <v/>
      </c>
      <c r="K711" s="4" t="str">
        <f t="shared" si="57"/>
        <v/>
      </c>
      <c r="L711" s="4" t="str">
        <f t="shared" si="58"/>
        <v/>
      </c>
      <c r="M711" s="104" t="str">
        <f t="shared" si="59"/>
        <v/>
      </c>
      <c r="N711" s="4"/>
      <c r="O711" s="4" t="str">
        <f>VLOOKUP(B711,'BAT Grundtabelle'!B:V,21,0)</f>
        <v>Finanzen</v>
      </c>
    </row>
    <row r="712" spans="1:15" ht="12.75" customHeight="1" x14ac:dyDescent="0.35">
      <c r="A712" s="29" t="s">
        <v>3058</v>
      </c>
      <c r="B712" s="1" t="s">
        <v>1740</v>
      </c>
      <c r="C712" s="85" t="s">
        <v>2</v>
      </c>
      <c r="D712" s="116" t="s">
        <v>4547</v>
      </c>
      <c r="E712" s="116" t="s">
        <v>4547</v>
      </c>
      <c r="F712" s="1"/>
      <c r="G712" s="29" t="s">
        <v>4</v>
      </c>
      <c r="H712" s="4">
        <f t="shared" si="55"/>
        <v>1</v>
      </c>
      <c r="I712" s="4" t="str">
        <f>VLOOKUP(B712,'BAT Grundtabelle'!B:T,19,0)</f>
        <v>ja</v>
      </c>
      <c r="J712" s="4" t="str">
        <f t="shared" si="56"/>
        <v/>
      </c>
      <c r="K712" s="4" t="str">
        <f t="shared" si="57"/>
        <v/>
      </c>
      <c r="L712" s="4" t="str">
        <f t="shared" si="58"/>
        <v/>
      </c>
      <c r="M712" s="104" t="str">
        <f t="shared" si="59"/>
        <v/>
      </c>
      <c r="N712" s="4"/>
      <c r="O712" s="4" t="str">
        <f>VLOOKUP(B712,'BAT Grundtabelle'!B:V,21,0)</f>
        <v>Produktion</v>
      </c>
    </row>
    <row r="713" spans="1:15" ht="12.75" customHeight="1" x14ac:dyDescent="0.35">
      <c r="A713" s="29" t="s">
        <v>3059</v>
      </c>
      <c r="B713" s="1" t="s">
        <v>587</v>
      </c>
      <c r="C713" s="85" t="s">
        <v>2</v>
      </c>
      <c r="D713" s="116" t="s">
        <v>4547</v>
      </c>
      <c r="E713" s="116" t="s">
        <v>4547</v>
      </c>
      <c r="F713" s="1"/>
      <c r="G713" s="29" t="s">
        <v>4</v>
      </c>
      <c r="H713" s="4">
        <f t="shared" si="55"/>
        <v>1</v>
      </c>
      <c r="I713" s="4" t="str">
        <f>VLOOKUP(B713,'BAT Grundtabelle'!B:T,19,0)</f>
        <v>ja</v>
      </c>
      <c r="J713" s="4" t="str">
        <f t="shared" si="56"/>
        <v/>
      </c>
      <c r="K713" s="4" t="str">
        <f t="shared" si="57"/>
        <v/>
      </c>
      <c r="L713" s="4" t="str">
        <f t="shared" si="58"/>
        <v/>
      </c>
      <c r="M713" s="104" t="str">
        <f t="shared" si="59"/>
        <v/>
      </c>
      <c r="N713" s="4"/>
      <c r="O713" s="4" t="str">
        <f>VLOOKUP(B713,'BAT Grundtabelle'!B:V,21,0)</f>
        <v>Freizeit</v>
      </c>
    </row>
    <row r="714" spans="1:15" ht="12.75" customHeight="1" x14ac:dyDescent="0.35">
      <c r="A714" s="29" t="s">
        <v>2137</v>
      </c>
      <c r="B714" s="1" t="s">
        <v>2136</v>
      </c>
      <c r="C714" s="85" t="s">
        <v>3</v>
      </c>
      <c r="D714" s="116">
        <v>6.8</v>
      </c>
      <c r="E714" s="116">
        <v>991</v>
      </c>
      <c r="F714" s="1"/>
      <c r="G714" s="29" t="s">
        <v>4</v>
      </c>
      <c r="H714" s="4">
        <f t="shared" si="55"/>
        <v>1</v>
      </c>
      <c r="I714" s="4" t="str">
        <f>VLOOKUP(B714,'BAT Grundtabelle'!B:T,19,0)</f>
        <v>ja</v>
      </c>
      <c r="J714" s="4" t="str">
        <f t="shared" si="56"/>
        <v>3942</v>
      </c>
      <c r="K714" s="4" t="str">
        <f t="shared" si="57"/>
        <v>Gemäldehandel</v>
      </c>
      <c r="L714" s="4">
        <f t="shared" si="58"/>
        <v>6.8</v>
      </c>
      <c r="M714" s="104">
        <f t="shared" si="59"/>
        <v>991</v>
      </c>
      <c r="N714" s="4"/>
      <c r="O714" s="4" t="str">
        <f>VLOOKUP(B714,'BAT Grundtabelle'!B:V,21,0)</f>
        <v>Handel</v>
      </c>
    </row>
    <row r="715" spans="1:15" ht="12.75" customHeight="1" x14ac:dyDescent="0.35">
      <c r="A715" s="29" t="s">
        <v>3060</v>
      </c>
      <c r="B715" s="1" t="s">
        <v>1236</v>
      </c>
      <c r="C715" s="85" t="s">
        <v>2</v>
      </c>
      <c r="D715" s="116" t="s">
        <v>4547</v>
      </c>
      <c r="E715" s="116" t="s">
        <v>4547</v>
      </c>
      <c r="F715" s="1" t="s">
        <v>2409</v>
      </c>
      <c r="G715" s="29" t="s">
        <v>4</v>
      </c>
      <c r="H715" s="4">
        <f t="shared" si="55"/>
        <v>1</v>
      </c>
      <c r="I715" s="4" t="str">
        <f>VLOOKUP(B715,'BAT Grundtabelle'!B:T,19,0)</f>
        <v>ja</v>
      </c>
      <c r="J715" s="4" t="str">
        <f t="shared" si="56"/>
        <v/>
      </c>
      <c r="K715" s="4" t="str">
        <f t="shared" si="57"/>
        <v/>
      </c>
      <c r="L715" s="4" t="str">
        <f t="shared" si="58"/>
        <v/>
      </c>
      <c r="M715" s="104" t="str">
        <f t="shared" si="59"/>
        <v/>
      </c>
      <c r="N715" s="4"/>
      <c r="O715" s="4" t="str">
        <f>VLOOKUP(B715,'BAT Grundtabelle'!B:V,21,0)</f>
        <v>Staat</v>
      </c>
    </row>
    <row r="716" spans="1:15" ht="12.75" customHeight="1" x14ac:dyDescent="0.35">
      <c r="A716" s="29" t="s">
        <v>3061</v>
      </c>
      <c r="B716" s="1" t="s">
        <v>1422</v>
      </c>
      <c r="C716" s="85" t="s">
        <v>3</v>
      </c>
      <c r="D716" s="116">
        <v>7.21</v>
      </c>
      <c r="E716" s="116">
        <v>618.99</v>
      </c>
      <c r="F716" s="1" t="s">
        <v>2409</v>
      </c>
      <c r="G716" s="29" t="s">
        <v>4</v>
      </c>
      <c r="H716" s="4">
        <f t="shared" si="55"/>
        <v>1</v>
      </c>
      <c r="I716" s="4" t="str">
        <f>VLOOKUP(B716,'BAT Grundtabelle'!B:T,19,0)</f>
        <v>ja</v>
      </c>
      <c r="J716" s="4" t="str">
        <f t="shared" si="56"/>
        <v>10644</v>
      </c>
      <c r="K716" s="4" t="str">
        <f t="shared" si="57"/>
        <v>Gemeindepflegestation</v>
      </c>
      <c r="L716" s="4">
        <f t="shared" si="58"/>
        <v>7.21</v>
      </c>
      <c r="M716" s="104">
        <f t="shared" si="59"/>
        <v>618.99</v>
      </c>
      <c r="N716" s="4"/>
      <c r="O716" s="4" t="str">
        <f>VLOOKUP(B716,'BAT Grundtabelle'!B:V,21,0)</f>
        <v>Heilwesen</v>
      </c>
    </row>
    <row r="717" spans="1:15" ht="12.75" customHeight="1" x14ac:dyDescent="0.35">
      <c r="A717" s="29" t="s">
        <v>3062</v>
      </c>
      <c r="B717" s="1" t="s">
        <v>1237</v>
      </c>
      <c r="C717" s="85" t="s">
        <v>2</v>
      </c>
      <c r="D717" s="116" t="s">
        <v>4547</v>
      </c>
      <c r="E717" s="116" t="s">
        <v>4547</v>
      </c>
      <c r="F717" s="1" t="s">
        <v>2409</v>
      </c>
      <c r="G717" s="29" t="s">
        <v>58</v>
      </c>
      <c r="H717" s="4">
        <f t="shared" si="55"/>
        <v>1</v>
      </c>
      <c r="I717" s="4" t="str">
        <f>VLOOKUP(B717,'BAT Grundtabelle'!B:T,19,0)</f>
        <v>ja</v>
      </c>
      <c r="J717" s="4" t="str">
        <f t="shared" si="56"/>
        <v/>
      </c>
      <c r="K717" s="4" t="str">
        <f t="shared" si="57"/>
        <v/>
      </c>
      <c r="L717" s="4" t="str">
        <f t="shared" si="58"/>
        <v/>
      </c>
      <c r="M717" s="104" t="str">
        <f t="shared" si="59"/>
        <v/>
      </c>
      <c r="N717" s="4"/>
      <c r="O717" s="4" t="str">
        <f>VLOOKUP(B717,'BAT Grundtabelle'!B:V,21,0)</f>
        <v>Staat</v>
      </c>
    </row>
    <row r="718" spans="1:15" ht="12.75" customHeight="1" x14ac:dyDescent="0.35">
      <c r="A718" s="29" t="s">
        <v>3063</v>
      </c>
      <c r="B718" s="1" t="s">
        <v>1238</v>
      </c>
      <c r="C718" s="85" t="s">
        <v>2</v>
      </c>
      <c r="D718" s="116" t="s">
        <v>4547</v>
      </c>
      <c r="E718" s="116" t="s">
        <v>4547</v>
      </c>
      <c r="F718" s="1" t="s">
        <v>2409</v>
      </c>
      <c r="G718" s="29" t="s">
        <v>4</v>
      </c>
      <c r="H718" s="4">
        <f t="shared" si="55"/>
        <v>1</v>
      </c>
      <c r="I718" s="4" t="str">
        <f>VLOOKUP(B718,'BAT Grundtabelle'!B:T,19,0)</f>
        <v>ja</v>
      </c>
      <c r="J718" s="4" t="str">
        <f t="shared" si="56"/>
        <v/>
      </c>
      <c r="K718" s="4" t="str">
        <f t="shared" si="57"/>
        <v/>
      </c>
      <c r="L718" s="4" t="str">
        <f t="shared" si="58"/>
        <v/>
      </c>
      <c r="M718" s="104" t="str">
        <f t="shared" si="59"/>
        <v/>
      </c>
      <c r="N718" s="4"/>
      <c r="O718" s="4" t="str">
        <f>VLOOKUP(B718,'BAT Grundtabelle'!B:V,21,0)</f>
        <v>Staat</v>
      </c>
    </row>
    <row r="719" spans="1:15" ht="12.75" customHeight="1" x14ac:dyDescent="0.35">
      <c r="A719" s="29" t="s">
        <v>3064</v>
      </c>
      <c r="B719" s="1" t="s">
        <v>147</v>
      </c>
      <c r="C719" s="85" t="s">
        <v>3</v>
      </c>
      <c r="D719" s="116">
        <v>5.85</v>
      </c>
      <c r="E719" s="116">
        <v>365</v>
      </c>
      <c r="F719" s="1"/>
      <c r="G719" s="29" t="s">
        <v>4</v>
      </c>
      <c r="H719" s="4">
        <f t="shared" si="55"/>
        <v>1</v>
      </c>
      <c r="I719" s="4" t="str">
        <f>VLOOKUP(B719,'BAT Grundtabelle'!B:T,19,0)</f>
        <v>ja</v>
      </c>
      <c r="J719" s="4" t="str">
        <f t="shared" si="56"/>
        <v>10647</v>
      </c>
      <c r="K719" s="4" t="str">
        <f t="shared" si="57"/>
        <v>Gemüseanbaubetrieb</v>
      </c>
      <c r="L719" s="4">
        <f t="shared" si="58"/>
        <v>5.85</v>
      </c>
      <c r="M719" s="104">
        <f t="shared" si="59"/>
        <v>365</v>
      </c>
      <c r="N719" s="4"/>
      <c r="O719" s="4" t="str">
        <f>VLOOKUP(B719,'BAT Grundtabelle'!B:V,21,0)</f>
        <v>Landwirtschaft</v>
      </c>
    </row>
    <row r="720" spans="1:15" ht="12.75" customHeight="1" x14ac:dyDescent="0.35">
      <c r="A720" s="29" t="s">
        <v>3065</v>
      </c>
      <c r="B720" s="1" t="s">
        <v>356</v>
      </c>
      <c r="C720" s="85" t="s">
        <v>2</v>
      </c>
      <c r="D720" s="116" t="s">
        <v>4547</v>
      </c>
      <c r="E720" s="116" t="s">
        <v>4547</v>
      </c>
      <c r="F720" s="1" t="s">
        <v>2412</v>
      </c>
      <c r="G720" s="29">
        <v>1195</v>
      </c>
      <c r="H720" s="4">
        <f t="shared" si="55"/>
        <v>1</v>
      </c>
      <c r="I720" s="4" t="str">
        <f>VLOOKUP(B720,'BAT Grundtabelle'!B:T,19,0)</f>
        <v>ja</v>
      </c>
      <c r="J720" s="4" t="str">
        <f t="shared" si="56"/>
        <v/>
      </c>
      <c r="K720" s="4" t="str">
        <f t="shared" si="57"/>
        <v/>
      </c>
      <c r="L720" s="4" t="str">
        <f t="shared" si="58"/>
        <v/>
      </c>
      <c r="M720" s="104" t="str">
        <f t="shared" si="59"/>
        <v/>
      </c>
      <c r="N720" s="4"/>
      <c r="O720" s="4" t="str">
        <f>VLOOKUP(B720,'BAT Grundtabelle'!B:V,21,0)</f>
        <v>Finanzen</v>
      </c>
    </row>
    <row r="721" spans="1:15" ht="12.75" customHeight="1" x14ac:dyDescent="0.35">
      <c r="A721" s="29" t="s">
        <v>3066</v>
      </c>
      <c r="B721" s="1" t="s">
        <v>678</v>
      </c>
      <c r="C721" s="85" t="s">
        <v>2</v>
      </c>
      <c r="D721" s="116" t="s">
        <v>4547</v>
      </c>
      <c r="E721" s="116" t="s">
        <v>4547</v>
      </c>
      <c r="F721" s="1"/>
      <c r="G721" s="29" t="s">
        <v>4</v>
      </c>
      <c r="H721" s="4">
        <f t="shared" si="55"/>
        <v>1</v>
      </c>
      <c r="I721" s="4" t="str">
        <f>VLOOKUP(B721,'BAT Grundtabelle'!B:T,19,0)</f>
        <v>ja</v>
      </c>
      <c r="J721" s="4" t="str">
        <f t="shared" si="56"/>
        <v/>
      </c>
      <c r="K721" s="4" t="str">
        <f t="shared" si="57"/>
        <v/>
      </c>
      <c r="L721" s="4" t="str">
        <f t="shared" si="58"/>
        <v/>
      </c>
      <c r="M721" s="104" t="str">
        <f t="shared" si="59"/>
        <v/>
      </c>
      <c r="N721" s="4"/>
      <c r="O721" s="4" t="str">
        <f>VLOOKUP(B721,'BAT Grundtabelle'!B:V,21,0)</f>
        <v>Energie</v>
      </c>
    </row>
    <row r="722" spans="1:15" ht="12.75" customHeight="1" x14ac:dyDescent="0.35">
      <c r="A722" s="29" t="s">
        <v>2061</v>
      </c>
      <c r="B722" s="1" t="s">
        <v>2060</v>
      </c>
      <c r="C722" s="85" t="s">
        <v>2</v>
      </c>
      <c r="D722" s="116" t="s">
        <v>4547</v>
      </c>
      <c r="E722" s="116" t="s">
        <v>4547</v>
      </c>
      <c r="F722" s="1"/>
      <c r="G722" s="29" t="s">
        <v>4</v>
      </c>
      <c r="H722" s="4">
        <f t="shared" si="55"/>
        <v>1</v>
      </c>
      <c r="I722" s="4" t="str">
        <f>VLOOKUP(B722,'BAT Grundtabelle'!B:T,19,0)</f>
        <v>ja</v>
      </c>
      <c r="J722" s="4" t="str">
        <f t="shared" si="56"/>
        <v/>
      </c>
      <c r="K722" s="4" t="str">
        <f t="shared" si="57"/>
        <v/>
      </c>
      <c r="L722" s="4" t="str">
        <f t="shared" si="58"/>
        <v/>
      </c>
      <c r="M722" s="104" t="str">
        <f t="shared" si="59"/>
        <v/>
      </c>
      <c r="N722" s="4"/>
      <c r="O722" s="4" t="str">
        <f>VLOOKUP(B722,'BAT Grundtabelle'!B:V,21,0)</f>
        <v>Bau-Gewerbe</v>
      </c>
    </row>
    <row r="723" spans="1:15" ht="12.75" customHeight="1" x14ac:dyDescent="0.35">
      <c r="A723" s="29" t="s">
        <v>3067</v>
      </c>
      <c r="B723" s="1" t="s">
        <v>1807</v>
      </c>
      <c r="C723" s="85" t="s">
        <v>2</v>
      </c>
      <c r="D723" s="116" t="s">
        <v>4547</v>
      </c>
      <c r="E723" s="116" t="s">
        <v>4547</v>
      </c>
      <c r="F723" s="1" t="s">
        <v>2411</v>
      </c>
      <c r="G723" s="29" t="s">
        <v>59</v>
      </c>
      <c r="H723" s="4">
        <f t="shared" si="55"/>
        <v>1</v>
      </c>
      <c r="I723" s="4" t="str">
        <f>VLOOKUP(B723,'BAT Grundtabelle'!B:T,19,0)</f>
        <v>ja</v>
      </c>
      <c r="J723" s="4" t="str">
        <f t="shared" si="56"/>
        <v/>
      </c>
      <c r="K723" s="4" t="str">
        <f t="shared" si="57"/>
        <v/>
      </c>
      <c r="L723" s="4" t="str">
        <f t="shared" si="58"/>
        <v/>
      </c>
      <c r="M723" s="104" t="str">
        <f t="shared" si="59"/>
        <v/>
      </c>
      <c r="N723" s="4"/>
      <c r="O723" s="4" t="str">
        <f>VLOOKUP(B723,'BAT Grundtabelle'!B:V,21,0)</f>
        <v>Verein</v>
      </c>
    </row>
    <row r="724" spans="1:15" ht="12.75" customHeight="1" x14ac:dyDescent="0.35">
      <c r="A724" s="29" t="s">
        <v>3068</v>
      </c>
      <c r="B724" s="1" t="s">
        <v>1959</v>
      </c>
      <c r="C724" s="85" t="s">
        <v>2</v>
      </c>
      <c r="D724" s="116" t="s">
        <v>4547</v>
      </c>
      <c r="E724" s="116" t="s">
        <v>4547</v>
      </c>
      <c r="F724" s="1"/>
      <c r="G724" s="29" t="s">
        <v>4</v>
      </c>
      <c r="H724" s="4">
        <f t="shared" si="55"/>
        <v>1</v>
      </c>
      <c r="I724" s="4" t="str">
        <f>VLOOKUP(B724,'BAT Grundtabelle'!B:T,19,0)</f>
        <v>ja</v>
      </c>
      <c r="J724" s="4" t="str">
        <f t="shared" si="56"/>
        <v/>
      </c>
      <c r="K724" s="4" t="str">
        <f t="shared" si="57"/>
        <v/>
      </c>
      <c r="L724" s="4" t="str">
        <f t="shared" si="58"/>
        <v/>
      </c>
      <c r="M724" s="104" t="str">
        <f t="shared" si="59"/>
        <v/>
      </c>
      <c r="N724" s="4"/>
      <c r="O724" s="4" t="str">
        <f>VLOOKUP(B724,'BAT Grundtabelle'!B:V,21,0)</f>
        <v>Handel</v>
      </c>
    </row>
    <row r="725" spans="1:15" ht="12.75" customHeight="1" x14ac:dyDescent="0.35">
      <c r="A725" s="29" t="s">
        <v>2342</v>
      </c>
      <c r="B725" s="1" t="s">
        <v>2341</v>
      </c>
      <c r="C725" s="85" t="s">
        <v>2</v>
      </c>
      <c r="D725" s="116" t="s">
        <v>4547</v>
      </c>
      <c r="E725" s="116" t="s">
        <v>4547</v>
      </c>
      <c r="F725" s="1"/>
      <c r="G725" s="29" t="s">
        <v>4</v>
      </c>
      <c r="H725" s="4">
        <f t="shared" si="55"/>
        <v>1</v>
      </c>
      <c r="I725" s="4" t="str">
        <f>VLOOKUP(B725,'BAT Grundtabelle'!B:T,19,0)</f>
        <v>ja</v>
      </c>
      <c r="J725" s="4" t="str">
        <f t="shared" si="56"/>
        <v/>
      </c>
      <c r="K725" s="4" t="str">
        <f t="shared" si="57"/>
        <v/>
      </c>
      <c r="L725" s="4" t="str">
        <f t="shared" si="58"/>
        <v/>
      </c>
      <c r="M725" s="104" t="str">
        <f t="shared" si="59"/>
        <v/>
      </c>
      <c r="N725" s="4"/>
      <c r="O725" s="4" t="str">
        <f>VLOOKUP(B725,'BAT Grundtabelle'!B:V,21,0)</f>
        <v>Produktion</v>
      </c>
    </row>
    <row r="726" spans="1:15" ht="12.75" customHeight="1" x14ac:dyDescent="0.35">
      <c r="A726" s="29" t="s">
        <v>3069</v>
      </c>
      <c r="B726" s="1" t="s">
        <v>1079</v>
      </c>
      <c r="C726" s="85" t="s">
        <v>2</v>
      </c>
      <c r="D726" s="116" t="s">
        <v>4547</v>
      </c>
      <c r="E726" s="116" t="s">
        <v>4547</v>
      </c>
      <c r="F726" s="1"/>
      <c r="G726" s="29" t="s">
        <v>4</v>
      </c>
      <c r="H726" s="4">
        <f t="shared" si="55"/>
        <v>1</v>
      </c>
      <c r="I726" s="4" t="str">
        <f>VLOOKUP(B726,'BAT Grundtabelle'!B:T,19,0)</f>
        <v>ja</v>
      </c>
      <c r="J726" s="4" t="str">
        <f t="shared" si="56"/>
        <v/>
      </c>
      <c r="K726" s="4" t="str">
        <f t="shared" si="57"/>
        <v/>
      </c>
      <c r="L726" s="4" t="str">
        <f t="shared" si="58"/>
        <v/>
      </c>
      <c r="M726" s="104" t="str">
        <f t="shared" si="59"/>
        <v/>
      </c>
      <c r="N726" s="4"/>
      <c r="O726" s="4" t="str">
        <f>VLOOKUP(B726,'BAT Grundtabelle'!B:V,21,0)</f>
        <v>Landwirtschaft</v>
      </c>
    </row>
    <row r="727" spans="1:15" ht="12.75" customHeight="1" x14ac:dyDescent="0.35">
      <c r="A727" s="29" t="s">
        <v>3070</v>
      </c>
      <c r="B727" s="1" t="s">
        <v>1599</v>
      </c>
      <c r="C727" s="85" t="s">
        <v>2</v>
      </c>
      <c r="D727" s="116" t="s">
        <v>4547</v>
      </c>
      <c r="E727" s="116" t="s">
        <v>4547</v>
      </c>
      <c r="F727" s="1"/>
      <c r="G727" s="29" t="s">
        <v>4</v>
      </c>
      <c r="H727" s="4">
        <f t="shared" si="55"/>
        <v>1</v>
      </c>
      <c r="I727" s="4" t="str">
        <f>VLOOKUP(B727,'BAT Grundtabelle'!B:T,19,0)</f>
        <v>ja</v>
      </c>
      <c r="J727" s="4" t="str">
        <f t="shared" si="56"/>
        <v/>
      </c>
      <c r="K727" s="4" t="str">
        <f t="shared" si="57"/>
        <v/>
      </c>
      <c r="L727" s="4" t="str">
        <f t="shared" si="58"/>
        <v/>
      </c>
      <c r="M727" s="104" t="str">
        <f t="shared" si="59"/>
        <v/>
      </c>
      <c r="N727" s="4"/>
      <c r="O727" s="4" t="str">
        <f>VLOOKUP(B727,'BAT Grundtabelle'!B:V,21,0)</f>
        <v>Produktion (food)</v>
      </c>
    </row>
    <row r="728" spans="1:15" ht="12.75" customHeight="1" x14ac:dyDescent="0.35">
      <c r="A728" s="29" t="s">
        <v>3071</v>
      </c>
      <c r="B728" s="1" t="s">
        <v>2208</v>
      </c>
      <c r="C728" s="85" t="s">
        <v>3</v>
      </c>
      <c r="D728" s="116">
        <v>1.1100000000000001</v>
      </c>
      <c r="E728" s="116">
        <v>366.97</v>
      </c>
      <c r="F728" s="1"/>
      <c r="G728" s="29" t="s">
        <v>4</v>
      </c>
      <c r="H728" s="4">
        <f t="shared" si="55"/>
        <v>1</v>
      </c>
      <c r="I728" s="4" t="str">
        <f>VLOOKUP(B728,'BAT Grundtabelle'!B:T,19,0)</f>
        <v>ja</v>
      </c>
      <c r="J728" s="4" t="str">
        <f t="shared" si="56"/>
        <v>3922</v>
      </c>
      <c r="K728" s="4" t="str">
        <f t="shared" si="57"/>
        <v>Getränkehandel (nicht Kiosk, Trinkhalle)</v>
      </c>
      <c r="L728" s="4">
        <f t="shared" si="58"/>
        <v>1.1100000000000001</v>
      </c>
      <c r="M728" s="104">
        <f t="shared" si="59"/>
        <v>366.97</v>
      </c>
      <c r="N728" s="4"/>
      <c r="O728" s="4" t="str">
        <f>VLOOKUP(B728,'BAT Grundtabelle'!B:V,21,0)</f>
        <v>Handel (food)</v>
      </c>
    </row>
    <row r="729" spans="1:15" ht="12.75" customHeight="1" x14ac:dyDescent="0.35">
      <c r="A729" s="29" t="s">
        <v>3072</v>
      </c>
      <c r="B729" s="1" t="s">
        <v>1582</v>
      </c>
      <c r="C729" s="85" t="s">
        <v>2</v>
      </c>
      <c r="D729" s="116" t="s">
        <v>4547</v>
      </c>
      <c r="E729" s="116" t="s">
        <v>4547</v>
      </c>
      <c r="F729" s="1"/>
      <c r="G729" s="29" t="s">
        <v>4</v>
      </c>
      <c r="H729" s="4">
        <f t="shared" si="55"/>
        <v>1</v>
      </c>
      <c r="I729" s="4" t="str">
        <f>VLOOKUP(B729,'BAT Grundtabelle'!B:T,19,0)</f>
        <v>ja</v>
      </c>
      <c r="J729" s="4" t="str">
        <f t="shared" si="56"/>
        <v/>
      </c>
      <c r="K729" s="4" t="str">
        <f t="shared" si="57"/>
        <v/>
      </c>
      <c r="L729" s="4" t="str">
        <f t="shared" si="58"/>
        <v/>
      </c>
      <c r="M729" s="104" t="str">
        <f t="shared" si="59"/>
        <v/>
      </c>
      <c r="N729" s="4"/>
      <c r="O729" s="4" t="str">
        <f>VLOOKUP(B729,'BAT Grundtabelle'!B:V,21,0)</f>
        <v>Produktion</v>
      </c>
    </row>
    <row r="730" spans="1:15" ht="12.75" customHeight="1" x14ac:dyDescent="0.35">
      <c r="A730" s="29" t="s">
        <v>3073</v>
      </c>
      <c r="B730" s="1" t="s">
        <v>1245</v>
      </c>
      <c r="C730" s="85" t="s">
        <v>2</v>
      </c>
      <c r="D730" s="116" t="s">
        <v>4547</v>
      </c>
      <c r="E730" s="116" t="s">
        <v>4547</v>
      </c>
      <c r="F730" s="1"/>
      <c r="G730" s="29" t="s">
        <v>4</v>
      </c>
      <c r="H730" s="4">
        <f t="shared" si="55"/>
        <v>1</v>
      </c>
      <c r="I730" s="4" t="str">
        <f>VLOOKUP(B730,'BAT Grundtabelle'!B:T,19,0)</f>
        <v>ja</v>
      </c>
      <c r="J730" s="4" t="str">
        <f t="shared" si="56"/>
        <v/>
      </c>
      <c r="K730" s="4" t="str">
        <f t="shared" si="57"/>
        <v/>
      </c>
      <c r="L730" s="4" t="str">
        <f t="shared" si="58"/>
        <v/>
      </c>
      <c r="M730" s="104" t="str">
        <f t="shared" si="59"/>
        <v/>
      </c>
      <c r="N730" s="4"/>
      <c r="O730" s="4" t="str">
        <f>VLOOKUP(B730,'BAT Grundtabelle'!B:V,21,0)</f>
        <v>Hotel- und Gaststättengewerbe</v>
      </c>
    </row>
    <row r="731" spans="1:15" ht="12.75" customHeight="1" x14ac:dyDescent="0.35">
      <c r="A731" s="29" t="s">
        <v>3074</v>
      </c>
      <c r="B731" s="1" t="s">
        <v>1246</v>
      </c>
      <c r="C731" s="85" t="s">
        <v>2</v>
      </c>
      <c r="D731" s="116" t="s">
        <v>4547</v>
      </c>
      <c r="E731" s="116" t="s">
        <v>4547</v>
      </c>
      <c r="F731" s="1"/>
      <c r="G731" s="29" t="s">
        <v>4</v>
      </c>
      <c r="H731" s="4">
        <f t="shared" si="55"/>
        <v>1</v>
      </c>
      <c r="I731" s="4" t="str">
        <f>VLOOKUP(B731,'BAT Grundtabelle'!B:T,19,0)</f>
        <v>ja</v>
      </c>
      <c r="J731" s="4" t="str">
        <f t="shared" si="56"/>
        <v/>
      </c>
      <c r="K731" s="4" t="str">
        <f t="shared" si="57"/>
        <v/>
      </c>
      <c r="L731" s="4" t="str">
        <f t="shared" si="58"/>
        <v/>
      </c>
      <c r="M731" s="104" t="str">
        <f t="shared" si="59"/>
        <v/>
      </c>
      <c r="N731" s="4"/>
      <c r="O731" s="4" t="str">
        <f>VLOOKUP(B731,'BAT Grundtabelle'!B:V,21,0)</f>
        <v>Hotel- und Gaststättengewerbe</v>
      </c>
    </row>
    <row r="732" spans="1:15" ht="12.75" customHeight="1" x14ac:dyDescent="0.35">
      <c r="A732" s="29" t="s">
        <v>3075</v>
      </c>
      <c r="B732" s="1" t="s">
        <v>1147</v>
      </c>
      <c r="C732" s="85" t="s">
        <v>3</v>
      </c>
      <c r="D732" s="116">
        <v>1.1100000000000001</v>
      </c>
      <c r="E732" s="116">
        <v>366.97</v>
      </c>
      <c r="F732" s="1"/>
      <c r="G732" s="29" t="s">
        <v>4</v>
      </c>
      <c r="H732" s="4">
        <f t="shared" si="55"/>
        <v>1</v>
      </c>
      <c r="I732" s="4" t="str">
        <f>VLOOKUP(B732,'BAT Grundtabelle'!B:T,19,0)</f>
        <v>ja</v>
      </c>
      <c r="J732" s="4" t="str">
        <f t="shared" si="56"/>
        <v>10657</v>
      </c>
      <c r="K732" s="4" t="str">
        <f t="shared" si="57"/>
        <v>Getränkevertrieb</v>
      </c>
      <c r="L732" s="4">
        <f t="shared" si="58"/>
        <v>1.1100000000000001</v>
      </c>
      <c r="M732" s="104">
        <f t="shared" si="59"/>
        <v>366.97</v>
      </c>
      <c r="N732" s="4"/>
      <c r="O732" s="4" t="str">
        <f>VLOOKUP(B732,'BAT Grundtabelle'!B:V,21,0)</f>
        <v>Handel (food)</v>
      </c>
    </row>
    <row r="733" spans="1:15" ht="12.75" customHeight="1" x14ac:dyDescent="0.35">
      <c r="A733" s="29" t="s">
        <v>3076</v>
      </c>
      <c r="B733" s="1" t="s">
        <v>415</v>
      </c>
      <c r="C733" s="85" t="s">
        <v>2</v>
      </c>
      <c r="D733" s="116" t="s">
        <v>4547</v>
      </c>
      <c r="E733" s="116" t="s">
        <v>4547</v>
      </c>
      <c r="F733" s="1"/>
      <c r="G733" s="29" t="s">
        <v>4</v>
      </c>
      <c r="H733" s="4">
        <f t="shared" si="55"/>
        <v>1</v>
      </c>
      <c r="I733" s="4" t="str">
        <f>VLOOKUP(B733,'BAT Grundtabelle'!B:T,19,0)</f>
        <v>ja</v>
      </c>
      <c r="J733" s="4" t="str">
        <f t="shared" si="56"/>
        <v/>
      </c>
      <c r="K733" s="4" t="str">
        <f t="shared" si="57"/>
        <v/>
      </c>
      <c r="L733" s="4" t="str">
        <f t="shared" si="58"/>
        <v/>
      </c>
      <c r="M733" s="104" t="str">
        <f t="shared" si="59"/>
        <v/>
      </c>
      <c r="N733" s="4"/>
      <c r="O733" s="4" t="str">
        <f>VLOOKUP(B733,'BAT Grundtabelle'!B:V,21,0)</f>
        <v>Schausteller</v>
      </c>
    </row>
    <row r="734" spans="1:15" ht="12.75" customHeight="1" x14ac:dyDescent="0.35">
      <c r="A734" s="29" t="s">
        <v>3077</v>
      </c>
      <c r="B734" s="1" t="s">
        <v>462</v>
      </c>
      <c r="C734" s="85" t="s">
        <v>3</v>
      </c>
      <c r="D734" s="116">
        <v>1.1100000000000001</v>
      </c>
      <c r="E734" s="116">
        <v>854.03</v>
      </c>
      <c r="F734" s="1"/>
      <c r="G734" s="29" t="s">
        <v>4</v>
      </c>
      <c r="H734" s="4">
        <f t="shared" si="55"/>
        <v>1</v>
      </c>
      <c r="I734" s="4" t="str">
        <f>VLOOKUP(B734,'BAT Grundtabelle'!B:T,19,0)</f>
        <v>ja</v>
      </c>
      <c r="J734" s="4" t="str">
        <f t="shared" si="56"/>
        <v>10659</v>
      </c>
      <c r="K734" s="4" t="str">
        <f t="shared" si="57"/>
        <v>Getreidehandel</v>
      </c>
      <c r="L734" s="4">
        <f t="shared" si="58"/>
        <v>1.1100000000000001</v>
      </c>
      <c r="M734" s="104">
        <f t="shared" si="59"/>
        <v>854.03</v>
      </c>
      <c r="N734" s="4"/>
      <c r="O734" s="4" t="str">
        <f>VLOOKUP(B734,'BAT Grundtabelle'!B:V,21,0)</f>
        <v>Landwirtschaft</v>
      </c>
    </row>
    <row r="735" spans="1:15" ht="12.75" customHeight="1" x14ac:dyDescent="0.35">
      <c r="A735" s="29" t="s">
        <v>3078</v>
      </c>
      <c r="B735" s="1" t="s">
        <v>385</v>
      </c>
      <c r="C735" s="85" t="s">
        <v>3</v>
      </c>
      <c r="D735" s="116">
        <v>1.1100000000000001</v>
      </c>
      <c r="E735" s="116">
        <v>854.03</v>
      </c>
      <c r="F735" s="1"/>
      <c r="G735" s="29" t="s">
        <v>4</v>
      </c>
      <c r="H735" s="4">
        <f t="shared" si="55"/>
        <v>1</v>
      </c>
      <c r="I735" s="4" t="str">
        <f>VLOOKUP(B735,'BAT Grundtabelle'!B:T,19,0)</f>
        <v>ja</v>
      </c>
      <c r="J735" s="4" t="str">
        <f t="shared" si="56"/>
        <v>10660</v>
      </c>
      <c r="K735" s="4" t="str">
        <f t="shared" si="57"/>
        <v>Getreidemühle</v>
      </c>
      <c r="L735" s="4">
        <f t="shared" si="58"/>
        <v>1.1100000000000001</v>
      </c>
      <c r="M735" s="104">
        <f t="shared" si="59"/>
        <v>854.03</v>
      </c>
      <c r="N735" s="4"/>
      <c r="O735" s="4" t="str">
        <f>VLOOKUP(B735,'BAT Grundtabelle'!B:V,21,0)</f>
        <v>Produktion</v>
      </c>
    </row>
    <row r="736" spans="1:15" ht="12.75" customHeight="1" x14ac:dyDescent="0.35">
      <c r="A736" s="29" t="s">
        <v>3079</v>
      </c>
      <c r="B736" s="1" t="s">
        <v>1048</v>
      </c>
      <c r="C736" s="85" t="s">
        <v>2</v>
      </c>
      <c r="D736" s="116" t="s">
        <v>4547</v>
      </c>
      <c r="E736" s="116" t="s">
        <v>4547</v>
      </c>
      <c r="F736" s="1"/>
      <c r="G736" s="29" t="s">
        <v>4</v>
      </c>
      <c r="H736" s="4">
        <f t="shared" si="55"/>
        <v>1</v>
      </c>
      <c r="I736" s="4" t="str">
        <f>VLOOKUP(B736,'BAT Grundtabelle'!B:T,19,0)</f>
        <v>ja</v>
      </c>
      <c r="J736" s="4" t="str">
        <f t="shared" si="56"/>
        <v/>
      </c>
      <c r="K736" s="4" t="str">
        <f t="shared" si="57"/>
        <v/>
      </c>
      <c r="L736" s="4" t="str">
        <f t="shared" si="58"/>
        <v/>
      </c>
      <c r="M736" s="104" t="str">
        <f t="shared" si="59"/>
        <v/>
      </c>
      <c r="N736" s="4"/>
      <c r="O736" s="4" t="str">
        <f>VLOOKUP(B736,'BAT Grundtabelle'!B:V,21,0)</f>
        <v>Sicherheit</v>
      </c>
    </row>
    <row r="737" spans="1:15" ht="12.75" customHeight="1" x14ac:dyDescent="0.35">
      <c r="A737" s="29" t="s">
        <v>3080</v>
      </c>
      <c r="B737" s="1" t="s">
        <v>1808</v>
      </c>
      <c r="C737" s="85" t="s">
        <v>2</v>
      </c>
      <c r="D737" s="116" t="s">
        <v>4547</v>
      </c>
      <c r="E737" s="116" t="s">
        <v>4547</v>
      </c>
      <c r="F737" s="1" t="s">
        <v>2411</v>
      </c>
      <c r="G737" s="29" t="s">
        <v>59</v>
      </c>
      <c r="H737" s="4">
        <f t="shared" si="55"/>
        <v>1</v>
      </c>
      <c r="I737" s="4" t="str">
        <f>VLOOKUP(B737,'BAT Grundtabelle'!B:T,19,0)</f>
        <v>nein</v>
      </c>
      <c r="J737" s="4" t="str">
        <f t="shared" si="56"/>
        <v/>
      </c>
      <c r="K737" s="4" t="str">
        <f t="shared" si="57"/>
        <v/>
      </c>
      <c r="L737" s="4" t="str">
        <f t="shared" si="58"/>
        <v/>
      </c>
      <c r="M737" s="104" t="str">
        <f t="shared" si="59"/>
        <v/>
      </c>
      <c r="N737" s="4"/>
      <c r="O737" s="4" t="str">
        <f>VLOOKUP(B737,'BAT Grundtabelle'!B:V,21,0)</f>
        <v>Verein</v>
      </c>
    </row>
    <row r="738" spans="1:15" ht="12.75" customHeight="1" x14ac:dyDescent="0.35">
      <c r="A738" s="29" t="s">
        <v>3081</v>
      </c>
      <c r="B738" s="1" t="s">
        <v>567</v>
      </c>
      <c r="C738" s="85" t="s">
        <v>3</v>
      </c>
      <c r="D738" s="116">
        <v>3.05</v>
      </c>
      <c r="E738" s="116">
        <v>765.04</v>
      </c>
      <c r="F738" s="1" t="s">
        <v>2412</v>
      </c>
      <c r="G738" s="29">
        <v>1195</v>
      </c>
      <c r="H738" s="4">
        <f t="shared" si="55"/>
        <v>1</v>
      </c>
      <c r="I738" s="4" t="str">
        <f>VLOOKUP(B738,'BAT Grundtabelle'!B:T,19,0)</f>
        <v>ja</v>
      </c>
      <c r="J738" s="4" t="str">
        <f t="shared" si="56"/>
        <v>10663</v>
      </c>
      <c r="K738" s="4" t="str">
        <f t="shared" si="57"/>
        <v>Gewinnung und Aufbereitung von Kaolin</v>
      </c>
      <c r="L738" s="4">
        <f t="shared" si="58"/>
        <v>3.05</v>
      </c>
      <c r="M738" s="104">
        <f t="shared" si="59"/>
        <v>765.04</v>
      </c>
      <c r="N738" s="4"/>
      <c r="O738" s="4" t="str">
        <f>VLOOKUP(B738,'BAT Grundtabelle'!B:V,21,0)</f>
        <v>Berg-/Bodenabbau</v>
      </c>
    </row>
    <row r="739" spans="1:15" ht="12.75" customHeight="1" x14ac:dyDescent="0.35">
      <c r="A739" s="29" t="s">
        <v>3082</v>
      </c>
      <c r="B739" s="1" t="s">
        <v>568</v>
      </c>
      <c r="C739" s="85" t="s">
        <v>3</v>
      </c>
      <c r="D739" s="116">
        <v>3.05</v>
      </c>
      <c r="E739" s="116">
        <v>765.04</v>
      </c>
      <c r="F739" s="1" t="s">
        <v>2412</v>
      </c>
      <c r="G739" s="29">
        <v>1195</v>
      </c>
      <c r="H739" s="4">
        <f t="shared" si="55"/>
        <v>1</v>
      </c>
      <c r="I739" s="4" t="str">
        <f>VLOOKUP(B739,'BAT Grundtabelle'!B:T,19,0)</f>
        <v>ja</v>
      </c>
      <c r="J739" s="4" t="str">
        <f t="shared" si="56"/>
        <v>10664</v>
      </c>
      <c r="K739" s="4" t="str">
        <f t="shared" si="57"/>
        <v>Gewinnung und Aufbereitung von Kohle</v>
      </c>
      <c r="L739" s="4">
        <f t="shared" si="58"/>
        <v>3.05</v>
      </c>
      <c r="M739" s="104">
        <f t="shared" si="59"/>
        <v>765.04</v>
      </c>
      <c r="N739" s="4"/>
      <c r="O739" s="4" t="str">
        <f>VLOOKUP(B739,'BAT Grundtabelle'!B:V,21,0)</f>
        <v>Berg-/Bodenabbau</v>
      </c>
    </row>
    <row r="740" spans="1:15" ht="12.75" customHeight="1" x14ac:dyDescent="0.35">
      <c r="A740" s="29" t="s">
        <v>3083</v>
      </c>
      <c r="B740" s="1" t="s">
        <v>570</v>
      </c>
      <c r="C740" s="85" t="s">
        <v>3</v>
      </c>
      <c r="D740" s="116">
        <v>3.05</v>
      </c>
      <c r="E740" s="116">
        <v>765.04</v>
      </c>
      <c r="F740" s="1" t="s">
        <v>2412</v>
      </c>
      <c r="G740" s="29">
        <v>1195</v>
      </c>
      <c r="H740" s="4">
        <f t="shared" si="55"/>
        <v>1</v>
      </c>
      <c r="I740" s="4" t="str">
        <f>VLOOKUP(B740,'BAT Grundtabelle'!B:T,19,0)</f>
        <v>ja</v>
      </c>
      <c r="J740" s="4" t="str">
        <f t="shared" si="56"/>
        <v>10665</v>
      </c>
      <c r="K740" s="4" t="str">
        <f t="shared" si="57"/>
        <v>Gewinnung und Aufbereitung von Schiefer</v>
      </c>
      <c r="L740" s="4">
        <f t="shared" si="58"/>
        <v>3.05</v>
      </c>
      <c r="M740" s="104">
        <f t="shared" si="59"/>
        <v>765.04</v>
      </c>
      <c r="N740" s="4"/>
      <c r="O740" s="4" t="str">
        <f>VLOOKUP(B740,'BAT Grundtabelle'!B:V,21,0)</f>
        <v>Berg-/Bodenabbau</v>
      </c>
    </row>
    <row r="741" spans="1:15" ht="12.75" customHeight="1" x14ac:dyDescent="0.35">
      <c r="A741" s="29" t="s">
        <v>3084</v>
      </c>
      <c r="B741" s="1" t="s">
        <v>569</v>
      </c>
      <c r="C741" s="85" t="s">
        <v>3</v>
      </c>
      <c r="D741" s="116">
        <v>3.05</v>
      </c>
      <c r="E741" s="116">
        <v>765.04</v>
      </c>
      <c r="F741" s="1" t="s">
        <v>2412</v>
      </c>
      <c r="G741" s="29">
        <v>1195</v>
      </c>
      <c r="H741" s="4">
        <f t="shared" si="55"/>
        <v>1</v>
      </c>
      <c r="I741" s="4" t="str">
        <f>VLOOKUP(B741,'BAT Grundtabelle'!B:T,19,0)</f>
        <v>ja</v>
      </c>
      <c r="J741" s="4" t="str">
        <f t="shared" si="56"/>
        <v>10666</v>
      </c>
      <c r="K741" s="4" t="str">
        <f t="shared" si="57"/>
        <v>Gewinnung und Aufbereitung von Ton</v>
      </c>
      <c r="L741" s="4">
        <f t="shared" si="58"/>
        <v>3.05</v>
      </c>
      <c r="M741" s="104">
        <f t="shared" si="59"/>
        <v>765.04</v>
      </c>
      <c r="N741" s="4"/>
      <c r="O741" s="4" t="str">
        <f>VLOOKUP(B741,'BAT Grundtabelle'!B:V,21,0)</f>
        <v>Berg-/Bodenabbau</v>
      </c>
    </row>
    <row r="742" spans="1:15" ht="12.75" customHeight="1" x14ac:dyDescent="0.35">
      <c r="A742" s="29" t="s">
        <v>3085</v>
      </c>
      <c r="B742" s="1" t="s">
        <v>1788</v>
      </c>
      <c r="C742" s="85" t="s">
        <v>3</v>
      </c>
      <c r="D742" s="116">
        <v>3.05</v>
      </c>
      <c r="E742" s="116">
        <v>765.04</v>
      </c>
      <c r="F742" s="1" t="s">
        <v>2412</v>
      </c>
      <c r="G742" s="29" t="s">
        <v>4438</v>
      </c>
      <c r="H742" s="4">
        <f t="shared" si="55"/>
        <v>1</v>
      </c>
      <c r="I742" s="4" t="str">
        <f>VLOOKUP(B742,'BAT Grundtabelle'!B:T,19,0)</f>
        <v>ja</v>
      </c>
      <c r="J742" s="4" t="str">
        <f t="shared" si="56"/>
        <v>10667</v>
      </c>
      <c r="K742" s="4" t="str">
        <f t="shared" si="57"/>
        <v>Gewinnung und Verarbeitung von Salz (Bergbau und artverwandte)</v>
      </c>
      <c r="L742" s="4">
        <f t="shared" si="58"/>
        <v>3.05</v>
      </c>
      <c r="M742" s="104">
        <f t="shared" si="59"/>
        <v>765.04</v>
      </c>
      <c r="N742" s="4"/>
      <c r="O742" s="4" t="str">
        <f>VLOOKUP(B742,'BAT Grundtabelle'!B:V,21,0)</f>
        <v>Berg-/Bodenabbau</v>
      </c>
    </row>
    <row r="743" spans="1:15" ht="12.75" customHeight="1" x14ac:dyDescent="0.35">
      <c r="A743" s="29" t="s">
        <v>3086</v>
      </c>
      <c r="B743" s="1" t="s">
        <v>679</v>
      </c>
      <c r="C743" s="85" t="s">
        <v>3</v>
      </c>
      <c r="D743" s="116">
        <v>3.05</v>
      </c>
      <c r="E743" s="116">
        <v>765.04</v>
      </c>
      <c r="F743" s="1"/>
      <c r="G743" s="29" t="s">
        <v>4</v>
      </c>
      <c r="H743" s="4">
        <f t="shared" si="55"/>
        <v>1</v>
      </c>
      <c r="I743" s="4" t="str">
        <f>VLOOKUP(B743,'BAT Grundtabelle'!B:T,19,0)</f>
        <v>ja</v>
      </c>
      <c r="J743" s="4" t="str">
        <f t="shared" si="56"/>
        <v>10668</v>
      </c>
      <c r="K743" s="4" t="str">
        <f t="shared" si="57"/>
        <v>Gewinnung von Kohlensäure aus natürlichen Vorkommnissen</v>
      </c>
      <c r="L743" s="4">
        <f t="shared" si="58"/>
        <v>3.05</v>
      </c>
      <c r="M743" s="104">
        <f t="shared" si="59"/>
        <v>765.04</v>
      </c>
      <c r="N743" s="4"/>
      <c r="O743" s="4" t="str">
        <f>VLOOKUP(B743,'BAT Grundtabelle'!B:V,21,0)</f>
        <v>Berg-/Bodenabbau</v>
      </c>
    </row>
    <row r="744" spans="1:15" ht="12.75" customHeight="1" x14ac:dyDescent="0.35">
      <c r="A744" s="29" t="s">
        <v>3087</v>
      </c>
      <c r="B744" s="1" t="s">
        <v>362</v>
      </c>
      <c r="C744" s="85" t="s">
        <v>3</v>
      </c>
      <c r="D744" s="116">
        <v>3.05</v>
      </c>
      <c r="E744" s="116">
        <v>765.04</v>
      </c>
      <c r="F744" s="1"/>
      <c r="G744" s="29" t="s">
        <v>4</v>
      </c>
      <c r="H744" s="4">
        <f t="shared" si="55"/>
        <v>1</v>
      </c>
      <c r="I744" s="4" t="str">
        <f>VLOOKUP(B744,'BAT Grundtabelle'!B:T,19,0)</f>
        <v>ja</v>
      </c>
      <c r="J744" s="4" t="str">
        <f t="shared" si="56"/>
        <v>10669</v>
      </c>
      <c r="K744" s="4" t="str">
        <f t="shared" si="57"/>
        <v>Gewinnung von natürlichen Gesteinen</v>
      </c>
      <c r="L744" s="4">
        <f t="shared" si="58"/>
        <v>3.05</v>
      </c>
      <c r="M744" s="104">
        <f t="shared" si="59"/>
        <v>765.04</v>
      </c>
      <c r="N744" s="4"/>
      <c r="O744" s="4" t="str">
        <f>VLOOKUP(B744,'BAT Grundtabelle'!B:V,21,0)</f>
        <v>Berg-/Bodenabbau</v>
      </c>
    </row>
    <row r="745" spans="1:15" ht="12.75" customHeight="1" x14ac:dyDescent="0.35">
      <c r="A745" s="29" t="s">
        <v>3088</v>
      </c>
      <c r="B745" s="1" t="s">
        <v>960</v>
      </c>
      <c r="C745" s="85" t="s">
        <v>3</v>
      </c>
      <c r="D745" s="116">
        <v>1.38</v>
      </c>
      <c r="E745" s="116">
        <v>188</v>
      </c>
      <c r="F745" s="1"/>
      <c r="G745" s="29" t="s">
        <v>4</v>
      </c>
      <c r="H745" s="4">
        <f t="shared" si="55"/>
        <v>1</v>
      </c>
      <c r="I745" s="4" t="str">
        <f>VLOOKUP(B745,'BAT Grundtabelle'!B:T,19,0)</f>
        <v>ja</v>
      </c>
      <c r="J745" s="4" t="str">
        <f t="shared" si="56"/>
        <v>10670</v>
      </c>
      <c r="K745" s="4" t="str">
        <f t="shared" si="57"/>
        <v>Gewürzeinzelhandel</v>
      </c>
      <c r="L745" s="4">
        <f t="shared" si="58"/>
        <v>1.38</v>
      </c>
      <c r="M745" s="104">
        <f t="shared" si="59"/>
        <v>188</v>
      </c>
      <c r="N745" s="4"/>
      <c r="O745" s="4" t="str">
        <f>VLOOKUP(B745,'BAT Grundtabelle'!B:V,21,0)</f>
        <v>Handel</v>
      </c>
    </row>
    <row r="746" spans="1:15" ht="12.75" customHeight="1" x14ac:dyDescent="0.35">
      <c r="A746" s="29" t="s">
        <v>3089</v>
      </c>
      <c r="B746" s="1" t="s">
        <v>387</v>
      </c>
      <c r="C746" s="85" t="s">
        <v>3</v>
      </c>
      <c r="D746" s="116">
        <v>1.1100000000000001</v>
      </c>
      <c r="E746" s="116">
        <v>854.03</v>
      </c>
      <c r="F746" s="1"/>
      <c r="G746" s="29" t="s">
        <v>4</v>
      </c>
      <c r="H746" s="4">
        <f t="shared" si="55"/>
        <v>1</v>
      </c>
      <c r="I746" s="4" t="str">
        <f>VLOOKUP(B746,'BAT Grundtabelle'!B:T,19,0)</f>
        <v>ja</v>
      </c>
      <c r="J746" s="4" t="str">
        <f t="shared" si="56"/>
        <v>10671</v>
      </c>
      <c r="K746" s="4" t="str">
        <f t="shared" si="57"/>
        <v>Gewürzmühle</v>
      </c>
      <c r="L746" s="4">
        <f t="shared" si="58"/>
        <v>1.1100000000000001</v>
      </c>
      <c r="M746" s="104">
        <f t="shared" si="59"/>
        <v>854.03</v>
      </c>
      <c r="N746" s="4"/>
      <c r="O746" s="4" t="str">
        <f>VLOOKUP(B746,'BAT Grundtabelle'!B:V,21,0)</f>
        <v>Produktion (food)</v>
      </c>
    </row>
    <row r="747" spans="1:15" ht="12.75" customHeight="1" x14ac:dyDescent="0.35">
      <c r="A747" s="29" t="s">
        <v>3090</v>
      </c>
      <c r="B747" s="1" t="s">
        <v>505</v>
      </c>
      <c r="C747" s="85" t="s">
        <v>2</v>
      </c>
      <c r="D747" s="116" t="s">
        <v>4547</v>
      </c>
      <c r="E747" s="116" t="s">
        <v>4547</v>
      </c>
      <c r="F747" s="1"/>
      <c r="G747" s="29" t="s">
        <v>4</v>
      </c>
      <c r="H747" s="4">
        <f t="shared" si="55"/>
        <v>1</v>
      </c>
      <c r="I747" s="4" t="str">
        <f>VLOOKUP(B747,'BAT Grundtabelle'!B:T,19,0)</f>
        <v>ja</v>
      </c>
      <c r="J747" s="4" t="str">
        <f t="shared" si="56"/>
        <v/>
      </c>
      <c r="K747" s="4" t="str">
        <f t="shared" si="57"/>
        <v/>
      </c>
      <c r="L747" s="4" t="str">
        <f t="shared" si="58"/>
        <v/>
      </c>
      <c r="M747" s="104" t="str">
        <f t="shared" si="59"/>
        <v/>
      </c>
      <c r="N747" s="4"/>
      <c r="O747" s="4" t="str">
        <f>VLOOKUP(B747,'BAT Grundtabelle'!B:V,21,0)</f>
        <v>Metallurgie</v>
      </c>
    </row>
    <row r="748" spans="1:15" ht="12.75" customHeight="1" x14ac:dyDescent="0.35">
      <c r="A748" s="29" t="s">
        <v>3091</v>
      </c>
      <c r="B748" s="137" t="s">
        <v>80</v>
      </c>
      <c r="C748" s="85" t="s">
        <v>2</v>
      </c>
      <c r="D748" s="116" t="s">
        <v>4547</v>
      </c>
      <c r="E748" s="116" t="s">
        <v>4547</v>
      </c>
      <c r="F748" s="1"/>
      <c r="G748" s="29" t="s">
        <v>4</v>
      </c>
      <c r="H748" s="4">
        <f t="shared" si="55"/>
        <v>1</v>
      </c>
      <c r="I748" s="4" t="str">
        <f>VLOOKUP(B748,'BAT Grundtabelle'!B:T,19,0)</f>
        <v>ja</v>
      </c>
      <c r="J748" s="4" t="str">
        <f t="shared" si="56"/>
        <v/>
      </c>
      <c r="K748" s="4" t="str">
        <f t="shared" si="57"/>
        <v/>
      </c>
      <c r="L748" s="4" t="str">
        <f t="shared" si="58"/>
        <v/>
      </c>
      <c r="M748" s="104" t="str">
        <f t="shared" si="59"/>
        <v/>
      </c>
      <c r="N748" s="4"/>
      <c r="O748" s="4" t="str">
        <f>VLOOKUP(B748,'BAT Grundtabelle'!B:V,21,0)</f>
        <v>Produktion</v>
      </c>
    </row>
    <row r="749" spans="1:15" ht="12.75" customHeight="1" x14ac:dyDescent="0.35">
      <c r="A749" s="29" t="s">
        <v>3092</v>
      </c>
      <c r="B749" s="1" t="s">
        <v>1854</v>
      </c>
      <c r="C749" s="85" t="s">
        <v>2</v>
      </c>
      <c r="D749" s="116" t="s">
        <v>4547</v>
      </c>
      <c r="E749" s="116" t="s">
        <v>4547</v>
      </c>
      <c r="F749" s="1"/>
      <c r="G749" s="29" t="s">
        <v>4</v>
      </c>
      <c r="H749" s="4">
        <f t="shared" si="55"/>
        <v>1</v>
      </c>
      <c r="I749" s="4" t="str">
        <f>VLOOKUP(B749,'BAT Grundtabelle'!B:T,19,0)</f>
        <v>ja</v>
      </c>
      <c r="J749" s="4" t="str">
        <f t="shared" si="56"/>
        <v/>
      </c>
      <c r="K749" s="4" t="str">
        <f t="shared" si="57"/>
        <v/>
      </c>
      <c r="L749" s="4" t="str">
        <f t="shared" si="58"/>
        <v/>
      </c>
      <c r="M749" s="104" t="str">
        <f t="shared" si="59"/>
        <v/>
      </c>
      <c r="N749" s="4"/>
      <c r="O749" s="4" t="str">
        <f>VLOOKUP(B749,'BAT Grundtabelle'!B:V,21,0)</f>
        <v>Produktion</v>
      </c>
    </row>
    <row r="750" spans="1:15" ht="12.75" customHeight="1" x14ac:dyDescent="0.35">
      <c r="A750" s="29" t="s">
        <v>3093</v>
      </c>
      <c r="B750" s="1" t="s">
        <v>1006</v>
      </c>
      <c r="C750" s="85" t="s">
        <v>3</v>
      </c>
      <c r="D750" s="116">
        <v>13.11</v>
      </c>
      <c r="E750" s="116">
        <v>818</v>
      </c>
      <c r="F750" s="1"/>
      <c r="G750" s="29" t="s">
        <v>4</v>
      </c>
      <c r="H750" s="4">
        <f t="shared" si="55"/>
        <v>1</v>
      </c>
      <c r="I750" s="4" t="str">
        <f>VLOOKUP(B750,'BAT Grundtabelle'!B:T,19,0)</f>
        <v>ja</v>
      </c>
      <c r="J750" s="4" t="str">
        <f t="shared" si="56"/>
        <v>10675</v>
      </c>
      <c r="K750" s="4" t="str">
        <f t="shared" si="57"/>
        <v>Glas- und keramisches Handwerk</v>
      </c>
      <c r="L750" s="4">
        <f t="shared" si="58"/>
        <v>13.11</v>
      </c>
      <c r="M750" s="104">
        <f t="shared" si="59"/>
        <v>818</v>
      </c>
      <c r="N750" s="4"/>
      <c r="O750" s="4" t="str">
        <f>VLOOKUP(B750,'BAT Grundtabelle'!B:V,21,0)</f>
        <v>Handwerk</v>
      </c>
    </row>
    <row r="751" spans="1:15" ht="12.75" customHeight="1" x14ac:dyDescent="0.35">
      <c r="A751" s="29" t="s">
        <v>3094</v>
      </c>
      <c r="B751" s="1" t="s">
        <v>614</v>
      </c>
      <c r="C751" s="85" t="s">
        <v>3</v>
      </c>
      <c r="D751" s="116">
        <v>7.59</v>
      </c>
      <c r="E751" s="116">
        <v>609</v>
      </c>
      <c r="F751" s="1"/>
      <c r="G751" s="29" t="s">
        <v>4</v>
      </c>
      <c r="H751" s="4">
        <f t="shared" si="55"/>
        <v>1</v>
      </c>
      <c r="I751" s="4" t="str">
        <f>VLOOKUP(B751,'BAT Grundtabelle'!B:T,19,0)</f>
        <v>ja</v>
      </c>
      <c r="J751" s="4" t="str">
        <f t="shared" si="56"/>
        <v>10676</v>
      </c>
      <c r="K751" s="4" t="str">
        <f t="shared" si="57"/>
        <v>Glas- und Porzellanmalereibetrieb</v>
      </c>
      <c r="L751" s="4">
        <f t="shared" si="58"/>
        <v>7.59</v>
      </c>
      <c r="M751" s="104">
        <f t="shared" si="59"/>
        <v>609</v>
      </c>
      <c r="N751" s="4"/>
      <c r="O751" s="4" t="str">
        <f>VLOOKUP(B751,'BAT Grundtabelle'!B:V,21,0)</f>
        <v>Glasherstellung</v>
      </c>
    </row>
    <row r="752" spans="1:15" ht="12.75" customHeight="1" x14ac:dyDescent="0.35">
      <c r="A752" s="29" t="s">
        <v>3095</v>
      </c>
      <c r="B752" s="1" t="s">
        <v>308</v>
      </c>
      <c r="C752" s="85" t="s">
        <v>2</v>
      </c>
      <c r="D752" s="116" t="s">
        <v>4547</v>
      </c>
      <c r="E752" s="116" t="s">
        <v>4547</v>
      </c>
      <c r="F752" s="1"/>
      <c r="G752" s="29" t="s">
        <v>4</v>
      </c>
      <c r="H752" s="4">
        <f t="shared" si="55"/>
        <v>1</v>
      </c>
      <c r="I752" s="4" t="str">
        <f>VLOOKUP(B752,'BAT Grundtabelle'!B:T,19,0)</f>
        <v>ja</v>
      </c>
      <c r="J752" s="4" t="str">
        <f t="shared" si="56"/>
        <v/>
      </c>
      <c r="K752" s="4" t="str">
        <f t="shared" si="57"/>
        <v/>
      </c>
      <c r="L752" s="4" t="str">
        <f t="shared" si="58"/>
        <v/>
      </c>
      <c r="M752" s="104" t="str">
        <f t="shared" si="59"/>
        <v/>
      </c>
      <c r="N752" s="4"/>
      <c r="O752" s="4" t="str">
        <f>VLOOKUP(B752,'BAT Grundtabelle'!B:V,21,0)</f>
        <v>Glasherstellung</v>
      </c>
    </row>
    <row r="753" spans="1:15" ht="12.75" customHeight="1" x14ac:dyDescent="0.35">
      <c r="A753" s="29" t="s">
        <v>3096</v>
      </c>
      <c r="B753" s="1" t="s">
        <v>309</v>
      </c>
      <c r="C753" s="85" t="s">
        <v>3</v>
      </c>
      <c r="D753" s="116">
        <v>13.11</v>
      </c>
      <c r="E753" s="116">
        <v>818</v>
      </c>
      <c r="F753" s="1"/>
      <c r="G753" s="29" t="s">
        <v>4</v>
      </c>
      <c r="H753" s="4">
        <f t="shared" si="55"/>
        <v>1</v>
      </c>
      <c r="I753" s="4" t="str">
        <f>VLOOKUP(B753,'BAT Grundtabelle'!B:T,19,0)</f>
        <v>ja</v>
      </c>
      <c r="J753" s="4" t="str">
        <f t="shared" si="56"/>
        <v>10678</v>
      </c>
      <c r="K753" s="4" t="str">
        <f t="shared" si="57"/>
        <v>Glasbläserei</v>
      </c>
      <c r="L753" s="4">
        <f t="shared" si="58"/>
        <v>13.11</v>
      </c>
      <c r="M753" s="104">
        <f t="shared" si="59"/>
        <v>818</v>
      </c>
      <c r="N753" s="4"/>
      <c r="O753" s="4" t="str">
        <f>VLOOKUP(B753,'BAT Grundtabelle'!B:V,21,0)</f>
        <v>Handwerk</v>
      </c>
    </row>
    <row r="754" spans="1:15" ht="12.75" customHeight="1" x14ac:dyDescent="0.35">
      <c r="A754" s="29" t="s">
        <v>3097</v>
      </c>
      <c r="B754" s="1" t="s">
        <v>1007</v>
      </c>
      <c r="C754" s="85" t="s">
        <v>3</v>
      </c>
      <c r="D754" s="116">
        <v>9.5</v>
      </c>
      <c r="E754" s="116">
        <v>575</v>
      </c>
      <c r="F754" s="1"/>
      <c r="G754" s="29" t="s">
        <v>4</v>
      </c>
      <c r="H754" s="4">
        <f t="shared" si="55"/>
        <v>1</v>
      </c>
      <c r="I754" s="4" t="str">
        <f>VLOOKUP(B754,'BAT Grundtabelle'!B:T,19,0)</f>
        <v>ja</v>
      </c>
      <c r="J754" s="4" t="str">
        <f t="shared" si="56"/>
        <v>10679</v>
      </c>
      <c r="K754" s="4" t="str">
        <f t="shared" si="57"/>
        <v>Glaserei</v>
      </c>
      <c r="L754" s="4">
        <f t="shared" si="58"/>
        <v>9.5</v>
      </c>
      <c r="M754" s="104">
        <f t="shared" si="59"/>
        <v>575</v>
      </c>
      <c r="N754" s="4"/>
      <c r="O754" s="4" t="str">
        <f>VLOOKUP(B754,'BAT Grundtabelle'!B:V,21,0)</f>
        <v>Bau-Gewerbe</v>
      </c>
    </row>
    <row r="755" spans="1:15" ht="12.75" customHeight="1" x14ac:dyDescent="0.35">
      <c r="A755" s="29" t="s">
        <v>3098</v>
      </c>
      <c r="B755" s="1" t="s">
        <v>1008</v>
      </c>
      <c r="C755" s="85" t="s">
        <v>3</v>
      </c>
      <c r="D755" s="116">
        <v>13.11</v>
      </c>
      <c r="E755" s="116">
        <v>818</v>
      </c>
      <c r="F755" s="1"/>
      <c r="G755" s="29" t="s">
        <v>4</v>
      </c>
      <c r="H755" s="4">
        <f t="shared" si="55"/>
        <v>1</v>
      </c>
      <c r="I755" s="4" t="str">
        <f>VLOOKUP(B755,'BAT Grundtabelle'!B:T,19,0)</f>
        <v>ja</v>
      </c>
      <c r="J755" s="4" t="str">
        <f t="shared" si="56"/>
        <v>10680</v>
      </c>
      <c r="K755" s="4" t="str">
        <f t="shared" si="57"/>
        <v>Glasschleiferei</v>
      </c>
      <c r="L755" s="4">
        <f t="shared" si="58"/>
        <v>13.11</v>
      </c>
      <c r="M755" s="104">
        <f t="shared" si="59"/>
        <v>818</v>
      </c>
      <c r="N755" s="4"/>
      <c r="O755" s="4" t="str">
        <f>VLOOKUP(B755,'BAT Grundtabelle'!B:V,21,0)</f>
        <v>Handwerk</v>
      </c>
    </row>
    <row r="756" spans="1:15" ht="12.75" customHeight="1" x14ac:dyDescent="0.35">
      <c r="A756" s="29" t="s">
        <v>3099</v>
      </c>
      <c r="B756" s="1" t="s">
        <v>223</v>
      </c>
      <c r="C756" s="85" t="s">
        <v>3</v>
      </c>
      <c r="D756" s="116">
        <v>2.06</v>
      </c>
      <c r="E756" s="116">
        <v>355</v>
      </c>
      <c r="F756" s="1"/>
      <c r="G756" s="29" t="s">
        <v>4</v>
      </c>
      <c r="H756" s="4">
        <f t="shared" si="55"/>
        <v>1</v>
      </c>
      <c r="I756" s="4" t="str">
        <f>VLOOKUP(B756,'BAT Grundtabelle'!B:T,19,0)</f>
        <v>ja</v>
      </c>
      <c r="J756" s="4" t="str">
        <f t="shared" si="56"/>
        <v>10681</v>
      </c>
      <c r="K756" s="4" t="str">
        <f t="shared" si="57"/>
        <v>Glaswareneinzelhandel</v>
      </c>
      <c r="L756" s="4">
        <f t="shared" si="58"/>
        <v>2.06</v>
      </c>
      <c r="M756" s="104">
        <f t="shared" si="59"/>
        <v>355</v>
      </c>
      <c r="N756" s="4"/>
      <c r="O756" s="4" t="str">
        <f>VLOOKUP(B756,'BAT Grundtabelle'!B:V,21,0)</f>
        <v>Handel</v>
      </c>
    </row>
    <row r="757" spans="1:15" ht="12.75" customHeight="1" x14ac:dyDescent="0.35">
      <c r="A757" s="29" t="s">
        <v>3100</v>
      </c>
      <c r="B757" s="1" t="s">
        <v>310</v>
      </c>
      <c r="C757" s="85" t="s">
        <v>3</v>
      </c>
      <c r="D757" s="116">
        <v>5.27</v>
      </c>
      <c r="E757" s="116">
        <v>609</v>
      </c>
      <c r="F757" s="1"/>
      <c r="G757" s="29" t="s">
        <v>4</v>
      </c>
      <c r="H757" s="4">
        <f t="shared" si="55"/>
        <v>1</v>
      </c>
      <c r="I757" s="4" t="str">
        <f>VLOOKUP(B757,'BAT Grundtabelle'!B:T,19,0)</f>
        <v>ja</v>
      </c>
      <c r="J757" s="4" t="str">
        <f t="shared" si="56"/>
        <v>10682</v>
      </c>
      <c r="K757" s="4" t="str">
        <f t="shared" si="57"/>
        <v>Glaswarenhersteller</v>
      </c>
      <c r="L757" s="4">
        <f t="shared" si="58"/>
        <v>5.27</v>
      </c>
      <c r="M757" s="104">
        <f t="shared" si="59"/>
        <v>609</v>
      </c>
      <c r="N757" s="4"/>
      <c r="O757" s="4" t="str">
        <f>VLOOKUP(B757,'BAT Grundtabelle'!B:V,21,0)</f>
        <v>Produktion</v>
      </c>
    </row>
    <row r="758" spans="1:15" ht="12.75" customHeight="1" x14ac:dyDescent="0.35">
      <c r="A758" s="29" t="s">
        <v>3101</v>
      </c>
      <c r="B758" s="1" t="s">
        <v>1442</v>
      </c>
      <c r="C758" s="85" t="s">
        <v>2</v>
      </c>
      <c r="D758" s="116" t="s">
        <v>4547</v>
      </c>
      <c r="E758" s="116" t="s">
        <v>4547</v>
      </c>
      <c r="F758" s="1"/>
      <c r="G758" s="29" t="s">
        <v>4</v>
      </c>
      <c r="H758" s="4">
        <f t="shared" si="55"/>
        <v>1</v>
      </c>
      <c r="I758" s="4" t="str">
        <f>VLOOKUP(B758,'BAT Grundtabelle'!B:T,19,0)</f>
        <v>ja</v>
      </c>
      <c r="J758" s="4" t="str">
        <f t="shared" si="56"/>
        <v/>
      </c>
      <c r="K758" s="4" t="str">
        <f t="shared" si="57"/>
        <v/>
      </c>
      <c r="L758" s="4" t="str">
        <f t="shared" si="58"/>
        <v/>
      </c>
      <c r="M758" s="104" t="str">
        <f t="shared" si="59"/>
        <v/>
      </c>
      <c r="N758" s="4"/>
      <c r="O758" s="4" t="str">
        <f>VLOOKUP(B758,'BAT Grundtabelle'!B:V,21,0)</f>
        <v>Bau-Gewerbe</v>
      </c>
    </row>
    <row r="759" spans="1:15" ht="12.75" customHeight="1" x14ac:dyDescent="0.35">
      <c r="A759" s="29" t="s">
        <v>3102</v>
      </c>
      <c r="B759" s="1" t="s">
        <v>1960</v>
      </c>
      <c r="C759" s="85" t="s">
        <v>2</v>
      </c>
      <c r="D759" s="116" t="s">
        <v>4547</v>
      </c>
      <c r="E759" s="116" t="s">
        <v>4547</v>
      </c>
      <c r="F759" s="1"/>
      <c r="G759" s="29" t="s">
        <v>4</v>
      </c>
      <c r="H759" s="4">
        <f t="shared" si="55"/>
        <v>1</v>
      </c>
      <c r="I759" s="4" t="str">
        <f>VLOOKUP(B759,'BAT Grundtabelle'!B:T,19,0)</f>
        <v>ja</v>
      </c>
      <c r="J759" s="4" t="str">
        <f t="shared" si="56"/>
        <v/>
      </c>
      <c r="K759" s="4" t="str">
        <f t="shared" si="57"/>
        <v/>
      </c>
      <c r="L759" s="4" t="str">
        <f t="shared" si="58"/>
        <v/>
      </c>
      <c r="M759" s="104" t="str">
        <f t="shared" si="59"/>
        <v/>
      </c>
      <c r="N759" s="4"/>
      <c r="O759" s="4" t="str">
        <f>VLOOKUP(B759,'BAT Grundtabelle'!B:V,21,0)</f>
        <v>Bau-Gewerbe</v>
      </c>
    </row>
    <row r="760" spans="1:15" ht="12.75" customHeight="1" x14ac:dyDescent="0.35">
      <c r="A760" s="29" t="s">
        <v>3103</v>
      </c>
      <c r="B760" s="1" t="s">
        <v>701</v>
      </c>
      <c r="C760" s="85" t="s">
        <v>2</v>
      </c>
      <c r="D760" s="116" t="s">
        <v>4547</v>
      </c>
      <c r="E760" s="116" t="s">
        <v>4547</v>
      </c>
      <c r="F760" s="1"/>
      <c r="G760" s="29" t="s">
        <v>4</v>
      </c>
      <c r="H760" s="4">
        <f t="shared" si="55"/>
        <v>1</v>
      </c>
      <c r="I760" s="4" t="str">
        <f>VLOOKUP(B760,'BAT Grundtabelle'!B:T,19,0)</f>
        <v>ja</v>
      </c>
      <c r="J760" s="4" t="str">
        <f t="shared" si="56"/>
        <v/>
      </c>
      <c r="K760" s="4" t="str">
        <f t="shared" si="57"/>
        <v/>
      </c>
      <c r="L760" s="4" t="str">
        <f t="shared" si="58"/>
        <v/>
      </c>
      <c r="M760" s="104" t="str">
        <f t="shared" si="59"/>
        <v/>
      </c>
      <c r="N760" s="4"/>
      <c r="O760" s="4" t="str">
        <f>VLOOKUP(B760,'BAT Grundtabelle'!B:V,21,0)</f>
        <v>Sport</v>
      </c>
    </row>
    <row r="761" spans="1:15" ht="12.75" customHeight="1" x14ac:dyDescent="0.35">
      <c r="A761" s="29" t="s">
        <v>3104</v>
      </c>
      <c r="B761" s="1" t="s">
        <v>979</v>
      </c>
      <c r="C761" s="85" t="s">
        <v>2</v>
      </c>
      <c r="D761" s="116" t="s">
        <v>4547</v>
      </c>
      <c r="E761" s="116" t="s">
        <v>4547</v>
      </c>
      <c r="F761" s="1"/>
      <c r="G761" s="29" t="s">
        <v>4</v>
      </c>
      <c r="H761" s="4">
        <f t="shared" si="55"/>
        <v>1</v>
      </c>
      <c r="I761" s="4" t="str">
        <f>VLOOKUP(B761,'BAT Grundtabelle'!B:T,19,0)</f>
        <v>ja</v>
      </c>
      <c r="J761" s="4" t="str">
        <f t="shared" si="56"/>
        <v/>
      </c>
      <c r="K761" s="4" t="str">
        <f t="shared" si="57"/>
        <v/>
      </c>
      <c r="L761" s="4" t="str">
        <f t="shared" si="58"/>
        <v/>
      </c>
      <c r="M761" s="104" t="str">
        <f t="shared" si="59"/>
        <v/>
      </c>
      <c r="N761" s="4"/>
      <c r="O761" s="4" t="str">
        <f>VLOOKUP(B761,'BAT Grundtabelle'!B:V,21,0)</f>
        <v>Produktion</v>
      </c>
    </row>
    <row r="762" spans="1:15" ht="12.75" customHeight="1" x14ac:dyDescent="0.35">
      <c r="A762" s="29" t="s">
        <v>3105</v>
      </c>
      <c r="B762" s="1" t="s">
        <v>416</v>
      </c>
      <c r="C762" s="85" t="s">
        <v>2</v>
      </c>
      <c r="D762" s="116" t="s">
        <v>4547</v>
      </c>
      <c r="E762" s="116" t="s">
        <v>4547</v>
      </c>
      <c r="F762" s="1"/>
      <c r="G762" s="29" t="s">
        <v>4</v>
      </c>
      <c r="H762" s="4">
        <f t="shared" si="55"/>
        <v>1</v>
      </c>
      <c r="I762" s="4" t="str">
        <f>VLOOKUP(B762,'BAT Grundtabelle'!B:T,19,0)</f>
        <v>ja</v>
      </c>
      <c r="J762" s="4" t="str">
        <f t="shared" si="56"/>
        <v/>
      </c>
      <c r="K762" s="4" t="str">
        <f t="shared" si="57"/>
        <v/>
      </c>
      <c r="L762" s="4" t="str">
        <f t="shared" si="58"/>
        <v/>
      </c>
      <c r="M762" s="104" t="str">
        <f t="shared" si="59"/>
        <v/>
      </c>
      <c r="N762" s="4"/>
      <c r="O762" s="4" t="str">
        <f>VLOOKUP(B762,'BAT Grundtabelle'!B:V,21,0)</f>
        <v>Schausteller</v>
      </c>
    </row>
    <row r="763" spans="1:15" ht="12.75" customHeight="1" x14ac:dyDescent="0.35">
      <c r="A763" s="29" t="s">
        <v>3106</v>
      </c>
      <c r="B763" s="1" t="s">
        <v>299</v>
      </c>
      <c r="C763" s="85" t="s">
        <v>2</v>
      </c>
      <c r="D763" s="116" t="s">
        <v>4547</v>
      </c>
      <c r="E763" s="116" t="s">
        <v>4547</v>
      </c>
      <c r="F763" s="1"/>
      <c r="G763" s="29" t="s">
        <v>4</v>
      </c>
      <c r="H763" s="4">
        <f t="shared" si="55"/>
        <v>1</v>
      </c>
      <c r="I763" s="4" t="str">
        <f>VLOOKUP(B763,'BAT Grundtabelle'!B:T,19,0)</f>
        <v>ja</v>
      </c>
      <c r="J763" s="4" t="str">
        <f t="shared" si="56"/>
        <v/>
      </c>
      <c r="K763" s="4" t="str">
        <f t="shared" si="57"/>
        <v/>
      </c>
      <c r="L763" s="4" t="str">
        <f t="shared" si="58"/>
        <v/>
      </c>
      <c r="M763" s="104" t="str">
        <f t="shared" si="59"/>
        <v/>
      </c>
      <c r="N763" s="4"/>
      <c r="O763" s="4" t="str">
        <f>VLOOKUP(B763,'BAT Grundtabelle'!B:V,21,0)</f>
        <v>Freizeit</v>
      </c>
    </row>
    <row r="764" spans="1:15" ht="12.75" customHeight="1" x14ac:dyDescent="0.35">
      <c r="A764" s="29" t="s">
        <v>3107</v>
      </c>
      <c r="B764" s="1" t="s">
        <v>1618</v>
      </c>
      <c r="C764" s="85" t="s">
        <v>3</v>
      </c>
      <c r="D764" s="116">
        <v>5.36</v>
      </c>
      <c r="E764" s="116">
        <v>609</v>
      </c>
      <c r="F764" s="1"/>
      <c r="G764" s="29" t="s">
        <v>4</v>
      </c>
      <c r="H764" s="4">
        <f t="shared" si="55"/>
        <v>1</v>
      </c>
      <c r="I764" s="4" t="str">
        <f>VLOOKUP(B764,'BAT Grundtabelle'!B:T,19,0)</f>
        <v>ja</v>
      </c>
      <c r="J764" s="4" t="str">
        <f t="shared" si="56"/>
        <v>10689</v>
      </c>
      <c r="K764" s="4" t="str">
        <f t="shared" si="57"/>
        <v>Gold- und Silberscheideanstalt</v>
      </c>
      <c r="L764" s="4">
        <f t="shared" si="58"/>
        <v>5.36</v>
      </c>
      <c r="M764" s="104">
        <f t="shared" si="59"/>
        <v>609</v>
      </c>
      <c r="N764" s="4"/>
      <c r="O764" s="4" t="str">
        <f>VLOOKUP(B764,'BAT Grundtabelle'!B:V,21,0)</f>
        <v>Metallurgie</v>
      </c>
    </row>
    <row r="765" spans="1:15" ht="12.75" customHeight="1" x14ac:dyDescent="0.35">
      <c r="A765" s="29" t="s">
        <v>3108</v>
      </c>
      <c r="B765" s="1" t="s">
        <v>1614</v>
      </c>
      <c r="C765" s="85" t="s">
        <v>3</v>
      </c>
      <c r="D765" s="116">
        <v>5.36</v>
      </c>
      <c r="E765" s="116">
        <v>609</v>
      </c>
      <c r="F765" s="1"/>
      <c r="G765" s="29" t="s">
        <v>4</v>
      </c>
      <c r="H765" s="4">
        <f t="shared" si="55"/>
        <v>1</v>
      </c>
      <c r="I765" s="4" t="str">
        <f>VLOOKUP(B765,'BAT Grundtabelle'!B:T,19,0)</f>
        <v>ja</v>
      </c>
      <c r="J765" s="4" t="str">
        <f t="shared" si="56"/>
        <v>10690</v>
      </c>
      <c r="K765" s="4" t="str">
        <f t="shared" si="57"/>
        <v>Gold- und Silberschmiede</v>
      </c>
      <c r="L765" s="4">
        <f t="shared" si="58"/>
        <v>5.36</v>
      </c>
      <c r="M765" s="104">
        <f t="shared" si="59"/>
        <v>609</v>
      </c>
      <c r="N765" s="4"/>
      <c r="O765" s="4" t="str">
        <f>VLOOKUP(B765,'BAT Grundtabelle'!B:V,21,0)</f>
        <v>Metallurgie</v>
      </c>
    </row>
    <row r="766" spans="1:15" ht="12.75" customHeight="1" x14ac:dyDescent="0.35">
      <c r="A766" s="29" t="s">
        <v>2290</v>
      </c>
      <c r="B766" s="1" t="s">
        <v>2289</v>
      </c>
      <c r="C766" s="85" t="s">
        <v>3</v>
      </c>
      <c r="D766" s="116">
        <v>4.53</v>
      </c>
      <c r="E766" s="116">
        <v>695.97</v>
      </c>
      <c r="F766" s="1"/>
      <c r="G766" s="29" t="s">
        <v>4</v>
      </c>
      <c r="H766" s="4">
        <f t="shared" si="55"/>
        <v>1</v>
      </c>
      <c r="I766" s="4" t="str">
        <f>VLOOKUP(B766,'BAT Grundtabelle'!B:T,19,0)</f>
        <v>ja</v>
      </c>
      <c r="J766" s="4" t="str">
        <f t="shared" si="56"/>
        <v>3963</v>
      </c>
      <c r="K766" s="4" t="str">
        <f t="shared" si="57"/>
        <v>Goldschmiede</v>
      </c>
      <c r="L766" s="4">
        <f t="shared" si="58"/>
        <v>4.53</v>
      </c>
      <c r="M766" s="104">
        <f t="shared" si="59"/>
        <v>695.97</v>
      </c>
      <c r="N766" s="4"/>
      <c r="O766" s="4" t="str">
        <f>VLOOKUP(B766,'BAT Grundtabelle'!B:V,21,0)</f>
        <v>Handwerk</v>
      </c>
    </row>
    <row r="767" spans="1:15" ht="12.75" customHeight="1" x14ac:dyDescent="0.35">
      <c r="A767" s="29" t="s">
        <v>3109</v>
      </c>
      <c r="B767" s="1" t="s">
        <v>250</v>
      </c>
      <c r="C767" s="85" t="s">
        <v>3</v>
      </c>
      <c r="D767" s="116">
        <v>5.92</v>
      </c>
      <c r="E767" s="116">
        <v>991</v>
      </c>
      <c r="F767" s="1"/>
      <c r="G767" s="29" t="s">
        <v>4</v>
      </c>
      <c r="H767" s="4">
        <f t="shared" si="55"/>
        <v>1</v>
      </c>
      <c r="I767" s="4" t="str">
        <f>VLOOKUP(B767,'BAT Grundtabelle'!B:T,19,0)</f>
        <v>ja</v>
      </c>
      <c r="J767" s="4" t="str">
        <f t="shared" si="56"/>
        <v>10691</v>
      </c>
      <c r="K767" s="4" t="str">
        <f t="shared" si="57"/>
        <v>Goldwarenhandel</v>
      </c>
      <c r="L767" s="4">
        <f t="shared" si="58"/>
        <v>5.92</v>
      </c>
      <c r="M767" s="104">
        <f t="shared" si="59"/>
        <v>991</v>
      </c>
      <c r="N767" s="4"/>
      <c r="O767" s="4" t="str">
        <f>VLOOKUP(B767,'BAT Grundtabelle'!B:V,21,0)</f>
        <v>Handel</v>
      </c>
    </row>
    <row r="768" spans="1:15" ht="12.75" customHeight="1" x14ac:dyDescent="0.35">
      <c r="A768" s="29" t="s">
        <v>3110</v>
      </c>
      <c r="B768" s="1" t="s">
        <v>1615</v>
      </c>
      <c r="C768" s="85" t="s">
        <v>3</v>
      </c>
      <c r="D768" s="116">
        <v>5.36</v>
      </c>
      <c r="E768" s="116">
        <v>609</v>
      </c>
      <c r="F768" s="1"/>
      <c r="G768" s="29" t="s">
        <v>4</v>
      </c>
      <c r="H768" s="4">
        <f t="shared" si="55"/>
        <v>1</v>
      </c>
      <c r="I768" s="4" t="str">
        <f>VLOOKUP(B768,'BAT Grundtabelle'!B:T,19,0)</f>
        <v>ja</v>
      </c>
      <c r="J768" s="4" t="str">
        <f t="shared" si="56"/>
        <v>10692</v>
      </c>
      <c r="K768" s="4" t="str">
        <f t="shared" si="57"/>
        <v>Goldwarenhersteller</v>
      </c>
      <c r="L768" s="4">
        <f t="shared" si="58"/>
        <v>5.36</v>
      </c>
      <c r="M768" s="104">
        <f t="shared" si="59"/>
        <v>609</v>
      </c>
      <c r="N768" s="4"/>
      <c r="O768" s="4" t="str">
        <f>VLOOKUP(B768,'BAT Grundtabelle'!B:V,21,0)</f>
        <v>Metallurgie</v>
      </c>
    </row>
    <row r="769" spans="1:15" ht="12.75" customHeight="1" x14ac:dyDescent="0.35">
      <c r="A769" s="29">
        <v>11992</v>
      </c>
      <c r="B769" s="1" t="s">
        <v>4613</v>
      </c>
      <c r="C769" s="85" t="s">
        <v>2</v>
      </c>
      <c r="D769" s="116" t="s">
        <v>4547</v>
      </c>
      <c r="E769" s="116" t="s">
        <v>4547</v>
      </c>
      <c r="F769" s="1"/>
      <c r="G769" s="29" t="s">
        <v>4</v>
      </c>
      <c r="H769" s="4">
        <f t="shared" si="55"/>
        <v>1</v>
      </c>
      <c r="I769" s="4" t="str">
        <f>VLOOKUP(B769,'BAT Grundtabelle'!B:T,19,0)</f>
        <v>ja</v>
      </c>
      <c r="J769" s="4" t="str">
        <f t="shared" si="56"/>
        <v/>
      </c>
      <c r="K769" s="4" t="str">
        <f t="shared" si="57"/>
        <v/>
      </c>
      <c r="L769" s="4" t="str">
        <f t="shared" si="58"/>
        <v/>
      </c>
      <c r="M769" s="104" t="str">
        <f t="shared" si="59"/>
        <v/>
      </c>
      <c r="N769" s="4"/>
      <c r="O769" s="4" t="str">
        <f>VLOOKUP(B769,'BAT Grundtabelle'!B:V,21,0)</f>
        <v>Sport</v>
      </c>
    </row>
    <row r="770" spans="1:15" ht="12.75" customHeight="1" x14ac:dyDescent="0.35">
      <c r="A770" s="29" t="s">
        <v>3111</v>
      </c>
      <c r="B770" s="1" t="s">
        <v>1809</v>
      </c>
      <c r="C770" s="85" t="s">
        <v>2</v>
      </c>
      <c r="D770" s="116" t="s">
        <v>4547</v>
      </c>
      <c r="E770" s="116" t="s">
        <v>4547</v>
      </c>
      <c r="F770" s="1" t="s">
        <v>2411</v>
      </c>
      <c r="G770" s="29" t="s">
        <v>59</v>
      </c>
      <c r="H770" s="4">
        <f t="shared" si="55"/>
        <v>1</v>
      </c>
      <c r="I770" s="4" t="str">
        <f>VLOOKUP(B770,'BAT Grundtabelle'!B:T,19,0)</f>
        <v>ja</v>
      </c>
      <c r="J770" s="4" t="str">
        <f t="shared" si="56"/>
        <v/>
      </c>
      <c r="K770" s="4" t="str">
        <f t="shared" si="57"/>
        <v/>
      </c>
      <c r="L770" s="4" t="str">
        <f t="shared" si="58"/>
        <v/>
      </c>
      <c r="M770" s="104" t="str">
        <f t="shared" si="59"/>
        <v/>
      </c>
      <c r="N770" s="4"/>
      <c r="O770" s="4" t="str">
        <f>VLOOKUP(B770,'BAT Grundtabelle'!B:V,21,0)</f>
        <v>Verein</v>
      </c>
    </row>
    <row r="771" spans="1:15" ht="12.75" customHeight="1" x14ac:dyDescent="0.35">
      <c r="A771" s="29" t="s">
        <v>3112</v>
      </c>
      <c r="B771" s="1" t="s">
        <v>1706</v>
      </c>
      <c r="C771" s="85" t="s">
        <v>2</v>
      </c>
      <c r="D771" s="116" t="s">
        <v>4547</v>
      </c>
      <c r="E771" s="116" t="s">
        <v>4547</v>
      </c>
      <c r="F771" s="1"/>
      <c r="G771" s="29" t="s">
        <v>4</v>
      </c>
      <c r="H771" s="4">
        <f t="shared" ref="H771:H834" si="60">COUNTIF(A:A,A771)</f>
        <v>1</v>
      </c>
      <c r="I771" s="4" t="str">
        <f>VLOOKUP(B771,'BAT Grundtabelle'!B:T,19,0)</f>
        <v>ja</v>
      </c>
      <c r="J771" s="4" t="str">
        <f t="shared" ref="J771:J834" si="61">IF(C771="ja",A771,"")</f>
        <v/>
      </c>
      <c r="K771" s="4" t="str">
        <f t="shared" ref="K771:K834" si="62">IF(C771="ja",B771,"")</f>
        <v/>
      </c>
      <c r="L771" s="4" t="str">
        <f t="shared" ref="L771:L834" si="63">IF(C771="ja",D771,"")</f>
        <v/>
      </c>
      <c r="M771" s="104" t="str">
        <f t="shared" ref="M771:M834" si="64">IF(C771="ja",E771,"")</f>
        <v/>
      </c>
      <c r="N771" s="4"/>
      <c r="O771" s="4" t="str">
        <f>VLOOKUP(B771,'BAT Grundtabelle'!B:V,21,0)</f>
        <v>Medien</v>
      </c>
    </row>
    <row r="772" spans="1:15" ht="12.75" customHeight="1" x14ac:dyDescent="0.35">
      <c r="A772" s="29" t="s">
        <v>20</v>
      </c>
      <c r="B772" s="1" t="s">
        <v>19</v>
      </c>
      <c r="C772" s="85" t="s">
        <v>2</v>
      </c>
      <c r="D772" s="116" t="s">
        <v>4547</v>
      </c>
      <c r="E772" s="116" t="s">
        <v>4547</v>
      </c>
      <c r="F772" s="1"/>
      <c r="G772" s="29" t="s">
        <v>4</v>
      </c>
      <c r="H772" s="4">
        <f t="shared" si="60"/>
        <v>1</v>
      </c>
      <c r="I772" s="4" t="str">
        <f>VLOOKUP(B772,'BAT Grundtabelle'!B:T,19,0)</f>
        <v>ja</v>
      </c>
      <c r="J772" s="4" t="str">
        <f t="shared" si="61"/>
        <v/>
      </c>
      <c r="K772" s="4" t="str">
        <f t="shared" si="62"/>
        <v/>
      </c>
      <c r="L772" s="4" t="str">
        <f t="shared" si="63"/>
        <v/>
      </c>
      <c r="M772" s="104" t="str">
        <f t="shared" si="64"/>
        <v/>
      </c>
      <c r="N772" s="4"/>
      <c r="O772" s="4" t="str">
        <f>VLOOKUP(B772,'BAT Grundtabelle'!B:V,21,0)</f>
        <v>Dienstleistung</v>
      </c>
    </row>
    <row r="773" spans="1:15" ht="12.75" customHeight="1" x14ac:dyDescent="0.35">
      <c r="A773" s="29" t="s">
        <v>2338</v>
      </c>
      <c r="B773" s="1" t="s">
        <v>2337</v>
      </c>
      <c r="C773" s="85" t="s">
        <v>3</v>
      </c>
      <c r="D773" s="116">
        <v>13.11</v>
      </c>
      <c r="E773" s="116">
        <v>818</v>
      </c>
      <c r="F773" s="1"/>
      <c r="G773" s="29" t="s">
        <v>4</v>
      </c>
      <c r="H773" s="4">
        <f t="shared" si="60"/>
        <v>1</v>
      </c>
      <c r="I773" s="4" t="str">
        <f>VLOOKUP(B773,'BAT Grundtabelle'!B:T,19,0)</f>
        <v>ja</v>
      </c>
      <c r="J773" s="4" t="str">
        <f t="shared" si="61"/>
        <v>1533</v>
      </c>
      <c r="K773" s="4" t="str">
        <f t="shared" si="62"/>
        <v>Gravierbetrieb</v>
      </c>
      <c r="L773" s="4">
        <f t="shared" si="63"/>
        <v>13.11</v>
      </c>
      <c r="M773" s="104">
        <f t="shared" si="64"/>
        <v>818</v>
      </c>
      <c r="N773" s="4"/>
      <c r="O773" s="4" t="str">
        <f>VLOOKUP(B773,'BAT Grundtabelle'!B:V,21,0)</f>
        <v>Handwerk</v>
      </c>
    </row>
    <row r="774" spans="1:15" ht="12.75" customHeight="1" x14ac:dyDescent="0.35">
      <c r="A774" s="29" t="s">
        <v>3113</v>
      </c>
      <c r="B774" s="1" t="s">
        <v>224</v>
      </c>
      <c r="C774" s="85" t="s">
        <v>2</v>
      </c>
      <c r="D774" s="116" t="s">
        <v>4547</v>
      </c>
      <c r="E774" s="116" t="s">
        <v>4547</v>
      </c>
      <c r="F774" s="1"/>
      <c r="G774" s="29" t="s">
        <v>4</v>
      </c>
      <c r="H774" s="4">
        <f t="shared" si="60"/>
        <v>1</v>
      </c>
      <c r="I774" s="4" t="str">
        <f>VLOOKUP(B774,'BAT Grundtabelle'!B:T,19,0)</f>
        <v>ja</v>
      </c>
      <c r="J774" s="4" t="str">
        <f t="shared" si="61"/>
        <v/>
      </c>
      <c r="K774" s="4" t="str">
        <f t="shared" si="62"/>
        <v/>
      </c>
      <c r="L774" s="4" t="str">
        <f t="shared" si="63"/>
        <v/>
      </c>
      <c r="M774" s="104" t="str">
        <f t="shared" si="64"/>
        <v/>
      </c>
      <c r="N774" s="4"/>
      <c r="O774" s="4" t="str">
        <f>VLOOKUP(B774,'BAT Grundtabelle'!B:V,21,0)</f>
        <v>Bau-Gewerbe</v>
      </c>
    </row>
    <row r="775" spans="1:15" ht="12.75" customHeight="1" x14ac:dyDescent="0.35">
      <c r="A775" s="29" t="s">
        <v>3114</v>
      </c>
      <c r="B775" s="1" t="s">
        <v>1130</v>
      </c>
      <c r="C775" s="85" t="s">
        <v>2</v>
      </c>
      <c r="D775" s="116" t="s">
        <v>4547</v>
      </c>
      <c r="E775" s="116" t="s">
        <v>4547</v>
      </c>
      <c r="F775" s="1"/>
      <c r="G775" s="29" t="s">
        <v>4</v>
      </c>
      <c r="H775" s="4">
        <f t="shared" si="60"/>
        <v>1</v>
      </c>
      <c r="I775" s="4" t="str">
        <f>VLOOKUP(B775,'BAT Grundtabelle'!B:T,19,0)</f>
        <v>ja</v>
      </c>
      <c r="J775" s="4" t="str">
        <f t="shared" si="61"/>
        <v/>
      </c>
      <c r="K775" s="4" t="str">
        <f t="shared" si="62"/>
        <v/>
      </c>
      <c r="L775" s="4" t="str">
        <f t="shared" si="63"/>
        <v/>
      </c>
      <c r="M775" s="104" t="str">
        <f t="shared" si="64"/>
        <v/>
      </c>
      <c r="N775" s="4"/>
      <c r="O775" s="4" t="str">
        <f>VLOOKUP(B775,'BAT Grundtabelle'!B:V,21,0)</f>
        <v>Handel (food)</v>
      </c>
    </row>
    <row r="776" spans="1:15" ht="12.75" customHeight="1" x14ac:dyDescent="0.35">
      <c r="A776" s="29" t="s">
        <v>3115</v>
      </c>
      <c r="B776" s="1" t="s">
        <v>1268</v>
      </c>
      <c r="C776" s="85" t="s">
        <v>2</v>
      </c>
      <c r="D776" s="116" t="s">
        <v>4547</v>
      </c>
      <c r="E776" s="116" t="s">
        <v>4547</v>
      </c>
      <c r="F776" s="1"/>
      <c r="G776" s="29" t="s">
        <v>4</v>
      </c>
      <c r="H776" s="4">
        <f t="shared" si="60"/>
        <v>1</v>
      </c>
      <c r="I776" s="4" t="str">
        <f>VLOOKUP(B776,'BAT Grundtabelle'!B:T,19,0)</f>
        <v>ja</v>
      </c>
      <c r="J776" s="4" t="str">
        <f t="shared" si="61"/>
        <v/>
      </c>
      <c r="K776" s="4" t="str">
        <f t="shared" si="62"/>
        <v/>
      </c>
      <c r="L776" s="4" t="str">
        <f t="shared" si="63"/>
        <v/>
      </c>
      <c r="M776" s="104" t="str">
        <f t="shared" si="64"/>
        <v/>
      </c>
      <c r="N776" s="4"/>
      <c r="O776" s="4" t="str">
        <f>VLOOKUP(B776,'BAT Grundtabelle'!B:V,21,0)</f>
        <v>Energie</v>
      </c>
    </row>
    <row r="777" spans="1:15" ht="12.75" customHeight="1" x14ac:dyDescent="0.35">
      <c r="A777" s="29" t="s">
        <v>3116</v>
      </c>
      <c r="B777" s="1" t="s">
        <v>1128</v>
      </c>
      <c r="C777" s="85" t="s">
        <v>2</v>
      </c>
      <c r="D777" s="116" t="s">
        <v>4547</v>
      </c>
      <c r="E777" s="116" t="s">
        <v>4547</v>
      </c>
      <c r="F777" s="1"/>
      <c r="G777" s="29" t="s">
        <v>4</v>
      </c>
      <c r="H777" s="4">
        <f t="shared" si="60"/>
        <v>1</v>
      </c>
      <c r="I777" s="4" t="str">
        <f>VLOOKUP(B777,'BAT Grundtabelle'!B:T,19,0)</f>
        <v>ja</v>
      </c>
      <c r="J777" s="4" t="str">
        <f t="shared" si="61"/>
        <v/>
      </c>
      <c r="K777" s="4" t="str">
        <f t="shared" si="62"/>
        <v/>
      </c>
      <c r="L777" s="4" t="str">
        <f t="shared" si="63"/>
        <v/>
      </c>
      <c r="M777" s="104" t="str">
        <f t="shared" si="64"/>
        <v/>
      </c>
      <c r="N777" s="4"/>
      <c r="O777" s="4" t="str">
        <f>VLOOKUP(B777,'BAT Grundtabelle'!B:V,21,0)</f>
        <v>Handel (food)</v>
      </c>
    </row>
    <row r="778" spans="1:15" ht="12.75" customHeight="1" x14ac:dyDescent="0.35">
      <c r="A778" s="29" t="s">
        <v>3117</v>
      </c>
      <c r="B778" s="1" t="s">
        <v>225</v>
      </c>
      <c r="C778" s="85" t="s">
        <v>2</v>
      </c>
      <c r="D778" s="116" t="s">
        <v>4547</v>
      </c>
      <c r="E778" s="116" t="s">
        <v>4547</v>
      </c>
      <c r="F778" s="1"/>
      <c r="G778" s="29" t="s">
        <v>4</v>
      </c>
      <c r="H778" s="4">
        <f t="shared" si="60"/>
        <v>1</v>
      </c>
      <c r="I778" s="4" t="str">
        <f>VLOOKUP(B778,'BAT Grundtabelle'!B:T,19,0)</f>
        <v>ja</v>
      </c>
      <c r="J778" s="4" t="str">
        <f t="shared" si="61"/>
        <v/>
      </c>
      <c r="K778" s="4" t="str">
        <f t="shared" si="62"/>
        <v/>
      </c>
      <c r="L778" s="4" t="str">
        <f t="shared" si="63"/>
        <v/>
      </c>
      <c r="M778" s="104" t="str">
        <f t="shared" si="64"/>
        <v/>
      </c>
      <c r="N778" s="4"/>
      <c r="O778" s="4" t="str">
        <f>VLOOKUP(B778,'BAT Grundtabelle'!B:V,21,0)</f>
        <v>Hotel- und Gaststättengewerbe</v>
      </c>
    </row>
    <row r="779" spans="1:15" ht="12.75" customHeight="1" x14ac:dyDescent="0.35">
      <c r="A779" s="29" t="s">
        <v>3118</v>
      </c>
      <c r="B779" s="1" t="s">
        <v>473</v>
      </c>
      <c r="C779" s="85" t="s">
        <v>2</v>
      </c>
      <c r="D779" s="116" t="s">
        <v>4547</v>
      </c>
      <c r="E779" s="116" t="s">
        <v>4547</v>
      </c>
      <c r="F779" s="1"/>
      <c r="G779" s="29" t="s">
        <v>4</v>
      </c>
      <c r="H779" s="4">
        <f t="shared" si="60"/>
        <v>1</v>
      </c>
      <c r="I779" s="4" t="str">
        <f>VLOOKUP(B779,'BAT Grundtabelle'!B:T,19,0)</f>
        <v>ja</v>
      </c>
      <c r="J779" s="4" t="str">
        <f t="shared" si="61"/>
        <v/>
      </c>
      <c r="K779" s="4" t="str">
        <f t="shared" si="62"/>
        <v/>
      </c>
      <c r="L779" s="4" t="str">
        <f t="shared" si="63"/>
        <v/>
      </c>
      <c r="M779" s="104" t="str">
        <f t="shared" si="64"/>
        <v/>
      </c>
      <c r="N779" s="4"/>
      <c r="O779" s="4" t="str">
        <f>VLOOKUP(B779,'BAT Grundtabelle'!B:V,21,0)</f>
        <v>Handel</v>
      </c>
    </row>
    <row r="780" spans="1:15" ht="12.75" customHeight="1" x14ac:dyDescent="0.35">
      <c r="A780" s="29" t="s">
        <v>3119</v>
      </c>
      <c r="B780" s="1" t="s">
        <v>1731</v>
      </c>
      <c r="C780" s="85" t="s">
        <v>2</v>
      </c>
      <c r="D780" s="116" t="s">
        <v>4547</v>
      </c>
      <c r="E780" s="116" t="s">
        <v>4547</v>
      </c>
      <c r="F780" s="1"/>
      <c r="G780" s="29" t="s">
        <v>4</v>
      </c>
      <c r="H780" s="4">
        <f t="shared" si="60"/>
        <v>1</v>
      </c>
      <c r="I780" s="4" t="str">
        <f>VLOOKUP(B780,'BAT Grundtabelle'!B:T,19,0)</f>
        <v>ja</v>
      </c>
      <c r="J780" s="4" t="str">
        <f t="shared" si="61"/>
        <v/>
      </c>
      <c r="K780" s="4" t="str">
        <f t="shared" si="62"/>
        <v/>
      </c>
      <c r="L780" s="4" t="str">
        <f t="shared" si="63"/>
        <v/>
      </c>
      <c r="M780" s="104" t="str">
        <f t="shared" si="64"/>
        <v/>
      </c>
      <c r="N780" s="4"/>
      <c r="O780" s="4" t="str">
        <f>VLOOKUP(B780,'BAT Grundtabelle'!B:V,21,0)</f>
        <v>Handel</v>
      </c>
    </row>
    <row r="781" spans="1:15" ht="12.75" customHeight="1" x14ac:dyDescent="0.35">
      <c r="A781" s="29" t="s">
        <v>3120</v>
      </c>
      <c r="B781" s="1" t="s">
        <v>1084</v>
      </c>
      <c r="C781" s="85" t="s">
        <v>2</v>
      </c>
      <c r="D781" s="116" t="s">
        <v>4547</v>
      </c>
      <c r="E781" s="116" t="s">
        <v>4547</v>
      </c>
      <c r="F781" s="1"/>
      <c r="G781" s="29" t="s">
        <v>4</v>
      </c>
      <c r="H781" s="4">
        <f t="shared" si="60"/>
        <v>1</v>
      </c>
      <c r="I781" s="4" t="str">
        <f>VLOOKUP(B781,'BAT Grundtabelle'!B:T,19,0)</f>
        <v>ja</v>
      </c>
      <c r="J781" s="4" t="str">
        <f t="shared" si="61"/>
        <v/>
      </c>
      <c r="K781" s="4" t="str">
        <f t="shared" si="62"/>
        <v/>
      </c>
      <c r="L781" s="4" t="str">
        <f t="shared" si="63"/>
        <v/>
      </c>
      <c r="M781" s="104" t="str">
        <f t="shared" si="64"/>
        <v/>
      </c>
      <c r="N781" s="4"/>
      <c r="O781" s="4" t="str">
        <f>VLOOKUP(B781,'BAT Grundtabelle'!B:V,21,0)</f>
        <v>Handwerk (food)</v>
      </c>
    </row>
    <row r="782" spans="1:15" ht="12.75" customHeight="1" x14ac:dyDescent="0.35">
      <c r="A782" s="29" t="s">
        <v>3121</v>
      </c>
      <c r="B782" s="1" t="s">
        <v>1060</v>
      </c>
      <c r="C782" s="85" t="s">
        <v>2</v>
      </c>
      <c r="D782" s="116" t="s">
        <v>4547</v>
      </c>
      <c r="E782" s="116" t="s">
        <v>4547</v>
      </c>
      <c r="F782" s="1" t="s">
        <v>2412</v>
      </c>
      <c r="G782" s="29">
        <v>1195</v>
      </c>
      <c r="H782" s="4">
        <f t="shared" si="60"/>
        <v>1</v>
      </c>
      <c r="I782" s="4" t="str">
        <f>VLOOKUP(B782,'BAT Grundtabelle'!B:T,19,0)</f>
        <v>ja</v>
      </c>
      <c r="J782" s="4" t="str">
        <f t="shared" si="61"/>
        <v/>
      </c>
      <c r="K782" s="4" t="str">
        <f t="shared" si="62"/>
        <v/>
      </c>
      <c r="L782" s="4" t="str">
        <f t="shared" si="63"/>
        <v/>
      </c>
      <c r="M782" s="104" t="str">
        <f t="shared" si="64"/>
        <v/>
      </c>
      <c r="N782" s="4"/>
      <c r="O782" s="4" t="str">
        <f>VLOOKUP(B782,'BAT Grundtabelle'!B:V,21,0)</f>
        <v>Finanzen</v>
      </c>
    </row>
    <row r="783" spans="1:15" ht="12.75" customHeight="1" x14ac:dyDescent="0.35">
      <c r="A783" s="29" t="s">
        <v>3122</v>
      </c>
      <c r="B783" s="1" t="s">
        <v>1457</v>
      </c>
      <c r="C783" s="85" t="s">
        <v>2</v>
      </c>
      <c r="D783" s="116" t="s">
        <v>4547</v>
      </c>
      <c r="E783" s="116" t="s">
        <v>4547</v>
      </c>
      <c r="F783" s="1"/>
      <c r="G783" s="29" t="s">
        <v>57</v>
      </c>
      <c r="H783" s="4">
        <f t="shared" si="60"/>
        <v>1</v>
      </c>
      <c r="I783" s="4" t="str">
        <f>VLOOKUP(B783,'BAT Grundtabelle'!B:T,19,0)</f>
        <v>ja</v>
      </c>
      <c r="J783" s="4" t="str">
        <f t="shared" si="61"/>
        <v/>
      </c>
      <c r="K783" s="4" t="str">
        <f t="shared" si="62"/>
        <v/>
      </c>
      <c r="L783" s="4" t="str">
        <f t="shared" si="63"/>
        <v/>
      </c>
      <c r="M783" s="104" t="str">
        <f t="shared" si="64"/>
        <v/>
      </c>
      <c r="N783" s="4"/>
      <c r="O783" s="4" t="str">
        <f>VLOOKUP(B783,'BAT Grundtabelle'!B:V,21,0)</f>
        <v>Produktion</v>
      </c>
    </row>
    <row r="784" spans="1:15" ht="12.75" customHeight="1" x14ac:dyDescent="0.35">
      <c r="A784" s="29" t="s">
        <v>43</v>
      </c>
      <c r="B784" s="1" t="s">
        <v>42</v>
      </c>
      <c r="C784" s="85" t="s">
        <v>2</v>
      </c>
      <c r="D784" s="116" t="s">
        <v>4547</v>
      </c>
      <c r="E784" s="116" t="s">
        <v>4547</v>
      </c>
      <c r="F784" s="1"/>
      <c r="G784" s="29" t="s">
        <v>4</v>
      </c>
      <c r="H784" s="4">
        <f t="shared" si="60"/>
        <v>1</v>
      </c>
      <c r="I784" s="4" t="str">
        <f>VLOOKUP(B784,'BAT Grundtabelle'!B:T,19,0)</f>
        <v>ja</v>
      </c>
      <c r="J784" s="4" t="str">
        <f t="shared" si="61"/>
        <v/>
      </c>
      <c r="K784" s="4" t="str">
        <f t="shared" si="62"/>
        <v/>
      </c>
      <c r="L784" s="4" t="str">
        <f t="shared" si="63"/>
        <v/>
      </c>
      <c r="M784" s="104" t="str">
        <f t="shared" si="64"/>
        <v/>
      </c>
      <c r="N784" s="4"/>
      <c r="O784" s="4" t="str">
        <f>VLOOKUP(B784,'BAT Grundtabelle'!B:V,21,0)</f>
        <v>Produktion</v>
      </c>
    </row>
    <row r="785" spans="1:15" ht="12.75" customHeight="1" x14ac:dyDescent="0.35">
      <c r="A785" s="29" t="s">
        <v>3123</v>
      </c>
      <c r="B785" s="1" t="s">
        <v>760</v>
      </c>
      <c r="C785" s="85" t="s">
        <v>2</v>
      </c>
      <c r="D785" s="116" t="s">
        <v>4547</v>
      </c>
      <c r="E785" s="116" t="s">
        <v>4547</v>
      </c>
      <c r="F785" s="1"/>
      <c r="G785" s="29" t="s">
        <v>57</v>
      </c>
      <c r="H785" s="4">
        <f t="shared" si="60"/>
        <v>1</v>
      </c>
      <c r="I785" s="4" t="str">
        <f>VLOOKUP(B785,'BAT Grundtabelle'!B:T,19,0)</f>
        <v>ja</v>
      </c>
      <c r="J785" s="4" t="str">
        <f t="shared" si="61"/>
        <v/>
      </c>
      <c r="K785" s="4" t="str">
        <f t="shared" si="62"/>
        <v/>
      </c>
      <c r="L785" s="4" t="str">
        <f t="shared" si="63"/>
        <v/>
      </c>
      <c r="M785" s="104" t="str">
        <f t="shared" si="64"/>
        <v/>
      </c>
      <c r="N785" s="4"/>
      <c r="O785" s="4" t="str">
        <f>VLOOKUP(B785,'BAT Grundtabelle'!B:V,21,0)</f>
        <v>Handel</v>
      </c>
    </row>
    <row r="786" spans="1:15" ht="12.75" customHeight="1" x14ac:dyDescent="0.35">
      <c r="A786" s="29" t="s">
        <v>2245</v>
      </c>
      <c r="B786" s="1" t="s">
        <v>2244</v>
      </c>
      <c r="C786" s="85" t="s">
        <v>2</v>
      </c>
      <c r="D786" s="116" t="s">
        <v>4547</v>
      </c>
      <c r="E786" s="116" t="s">
        <v>4547</v>
      </c>
      <c r="F786" s="1"/>
      <c r="G786" s="29" t="s">
        <v>57</v>
      </c>
      <c r="H786" s="4">
        <f t="shared" si="60"/>
        <v>1</v>
      </c>
      <c r="I786" s="4" t="str">
        <f>VLOOKUP(B786,'BAT Grundtabelle'!B:T,19,0)</f>
        <v>ja</v>
      </c>
      <c r="J786" s="4" t="str">
        <f t="shared" si="61"/>
        <v/>
      </c>
      <c r="K786" s="4" t="str">
        <f t="shared" si="62"/>
        <v/>
      </c>
      <c r="L786" s="4" t="str">
        <f t="shared" si="63"/>
        <v/>
      </c>
      <c r="M786" s="104" t="str">
        <f t="shared" si="64"/>
        <v/>
      </c>
      <c r="N786" s="4"/>
      <c r="O786" s="4" t="str">
        <f>VLOOKUP(B786,'BAT Grundtabelle'!B:V,21,0)</f>
        <v>Produktion</v>
      </c>
    </row>
    <row r="787" spans="1:15" ht="12.75" customHeight="1" x14ac:dyDescent="0.35">
      <c r="A787" s="29" t="s">
        <v>3124</v>
      </c>
      <c r="B787" s="1" t="s">
        <v>1212</v>
      </c>
      <c r="C787" s="85" t="s">
        <v>2</v>
      </c>
      <c r="D787" s="116" t="s">
        <v>4547</v>
      </c>
      <c r="E787" s="116" t="s">
        <v>4547</v>
      </c>
      <c r="F787" s="1" t="s">
        <v>2412</v>
      </c>
      <c r="G787" s="29">
        <v>1195</v>
      </c>
      <c r="H787" s="4">
        <f t="shared" si="60"/>
        <v>1</v>
      </c>
      <c r="I787" s="4" t="str">
        <f>VLOOKUP(B787,'BAT Grundtabelle'!B:T,19,0)</f>
        <v>ja</v>
      </c>
      <c r="J787" s="4" t="str">
        <f t="shared" si="61"/>
        <v/>
      </c>
      <c r="K787" s="4" t="str">
        <f t="shared" si="62"/>
        <v/>
      </c>
      <c r="L787" s="4" t="str">
        <f t="shared" si="63"/>
        <v/>
      </c>
      <c r="M787" s="104" t="str">
        <f t="shared" si="64"/>
        <v/>
      </c>
      <c r="N787" s="4"/>
      <c r="O787" s="4" t="str">
        <f>VLOOKUP(B787,'BAT Grundtabelle'!B:V,21,0)</f>
        <v>Finanzen</v>
      </c>
    </row>
    <row r="788" spans="1:15" ht="12.75" customHeight="1" x14ac:dyDescent="0.35">
      <c r="A788" s="29" t="s">
        <v>3125</v>
      </c>
      <c r="B788" s="1" t="s">
        <v>1214</v>
      </c>
      <c r="C788" s="85" t="s">
        <v>2</v>
      </c>
      <c r="D788" s="116" t="s">
        <v>4547</v>
      </c>
      <c r="E788" s="116" t="s">
        <v>4547</v>
      </c>
      <c r="F788" s="1"/>
      <c r="G788" s="29" t="s">
        <v>4</v>
      </c>
      <c r="H788" s="4">
        <f t="shared" si="60"/>
        <v>1</v>
      </c>
      <c r="I788" s="4" t="str">
        <f>VLOOKUP(B788,'BAT Grundtabelle'!B:T,19,0)</f>
        <v>ja</v>
      </c>
      <c r="J788" s="4" t="str">
        <f t="shared" si="61"/>
        <v/>
      </c>
      <c r="K788" s="4" t="str">
        <f t="shared" si="62"/>
        <v/>
      </c>
      <c r="L788" s="4" t="str">
        <f t="shared" si="63"/>
        <v/>
      </c>
      <c r="M788" s="104" t="str">
        <f t="shared" si="64"/>
        <v/>
      </c>
      <c r="N788" s="4"/>
      <c r="O788" s="4" t="str">
        <f>VLOOKUP(B788,'BAT Grundtabelle'!B:V,21,0)</f>
        <v>Dienstleistung</v>
      </c>
    </row>
    <row r="789" spans="1:15" ht="12.75" customHeight="1" x14ac:dyDescent="0.35">
      <c r="A789" s="29" t="s">
        <v>3126</v>
      </c>
      <c r="B789" s="1" t="s">
        <v>1216</v>
      </c>
      <c r="C789" s="85" t="s">
        <v>2</v>
      </c>
      <c r="D789" s="116" t="s">
        <v>4547</v>
      </c>
      <c r="E789" s="116" t="s">
        <v>4547</v>
      </c>
      <c r="F789" s="1" t="s">
        <v>2412</v>
      </c>
      <c r="G789" s="29">
        <v>1195</v>
      </c>
      <c r="H789" s="4">
        <f t="shared" si="60"/>
        <v>1</v>
      </c>
      <c r="I789" s="4" t="str">
        <f>VLOOKUP(B789,'BAT Grundtabelle'!B:T,19,0)</f>
        <v>ja</v>
      </c>
      <c r="J789" s="4" t="str">
        <f t="shared" si="61"/>
        <v/>
      </c>
      <c r="K789" s="4" t="str">
        <f t="shared" si="62"/>
        <v/>
      </c>
      <c r="L789" s="4" t="str">
        <f t="shared" si="63"/>
        <v/>
      </c>
      <c r="M789" s="104" t="str">
        <f t="shared" si="64"/>
        <v/>
      </c>
      <c r="N789" s="4"/>
      <c r="O789" s="4" t="str">
        <f>VLOOKUP(B789,'BAT Grundtabelle'!B:V,21,0)</f>
        <v>Dienstleistung</v>
      </c>
    </row>
    <row r="790" spans="1:15" ht="12.75" customHeight="1" x14ac:dyDescent="0.35">
      <c r="A790" s="29" t="s">
        <v>3127</v>
      </c>
      <c r="B790" s="1" t="s">
        <v>509</v>
      </c>
      <c r="C790" s="85" t="s">
        <v>3</v>
      </c>
      <c r="D790" s="116">
        <v>3.18</v>
      </c>
      <c r="E790" s="116">
        <v>426</v>
      </c>
      <c r="F790" s="1"/>
      <c r="G790" s="29">
        <v>300</v>
      </c>
      <c r="H790" s="4">
        <f t="shared" si="60"/>
        <v>1</v>
      </c>
      <c r="I790" s="4" t="str">
        <f>VLOOKUP(B790,'BAT Grundtabelle'!B:T,19,0)</f>
        <v>ja</v>
      </c>
      <c r="J790" s="4" t="str">
        <f t="shared" si="61"/>
        <v>10709</v>
      </c>
      <c r="K790" s="4" t="str">
        <f t="shared" si="62"/>
        <v>Güternah- und -fernverkehr</v>
      </c>
      <c r="L790" s="4">
        <f t="shared" si="63"/>
        <v>3.18</v>
      </c>
      <c r="M790" s="104">
        <f t="shared" si="64"/>
        <v>426</v>
      </c>
      <c r="N790" s="4"/>
      <c r="O790" s="4" t="str">
        <f>VLOOKUP(B790,'BAT Grundtabelle'!B:V,21,0)</f>
        <v>Transport</v>
      </c>
    </row>
    <row r="791" spans="1:15" ht="12.75" customHeight="1" x14ac:dyDescent="0.35">
      <c r="A791" s="29" t="s">
        <v>6</v>
      </c>
      <c r="B791" s="1" t="s">
        <v>5</v>
      </c>
      <c r="C791" s="85" t="s">
        <v>3</v>
      </c>
      <c r="D791" s="116">
        <v>2.23</v>
      </c>
      <c r="E791" s="116">
        <v>301</v>
      </c>
      <c r="F791" s="1"/>
      <c r="G791" s="29" t="s">
        <v>4</v>
      </c>
      <c r="H791" s="4">
        <f t="shared" si="60"/>
        <v>1</v>
      </c>
      <c r="I791" s="4" t="str">
        <f>VLOOKUP(B791,'BAT Grundtabelle'!B:T,19,0)</f>
        <v>ja</v>
      </c>
      <c r="J791" s="4" t="str">
        <f t="shared" si="61"/>
        <v>5109</v>
      </c>
      <c r="K791" s="4" t="str">
        <f t="shared" si="62"/>
        <v>Gymnastiklehrer</v>
      </c>
      <c r="L791" s="4">
        <f t="shared" si="63"/>
        <v>2.23</v>
      </c>
      <c r="M791" s="104">
        <f t="shared" si="64"/>
        <v>301</v>
      </c>
      <c r="N791" s="4"/>
      <c r="O791" s="4" t="str">
        <f>VLOOKUP(B791,'BAT Grundtabelle'!B:V,21,0)</f>
        <v>Sport</v>
      </c>
    </row>
    <row r="792" spans="1:15" ht="12.75" customHeight="1" x14ac:dyDescent="0.35">
      <c r="A792" s="29" t="s">
        <v>3128</v>
      </c>
      <c r="B792" s="1" t="s">
        <v>129</v>
      </c>
      <c r="C792" s="85" t="s">
        <v>2</v>
      </c>
      <c r="D792" s="116" t="s">
        <v>4547</v>
      </c>
      <c r="E792" s="116" t="s">
        <v>4547</v>
      </c>
      <c r="F792" s="1"/>
      <c r="G792" s="29">
        <v>1197</v>
      </c>
      <c r="H792" s="4">
        <f t="shared" si="60"/>
        <v>1</v>
      </c>
      <c r="I792" s="4" t="str">
        <f>VLOOKUP(B792,'BAT Grundtabelle'!B:T,19,0)</f>
        <v>ja</v>
      </c>
      <c r="J792" s="4" t="str">
        <f t="shared" si="61"/>
        <v/>
      </c>
      <c r="K792" s="4" t="str">
        <f t="shared" si="62"/>
        <v/>
      </c>
      <c r="L792" s="4" t="str">
        <f t="shared" si="63"/>
        <v/>
      </c>
      <c r="M792" s="104" t="str">
        <f t="shared" si="64"/>
        <v/>
      </c>
      <c r="N792" s="4"/>
      <c r="O792" s="4" t="str">
        <f>VLOOKUP(B792,'BAT Grundtabelle'!B:V,21,0)</f>
        <v>Sport</v>
      </c>
    </row>
    <row r="793" spans="1:15" ht="12.75" customHeight="1" x14ac:dyDescent="0.35">
      <c r="A793" s="29" t="s">
        <v>3129</v>
      </c>
      <c r="B793" s="1" t="s">
        <v>214</v>
      </c>
      <c r="C793" s="85" t="s">
        <v>3</v>
      </c>
      <c r="D793" s="116">
        <v>1.48</v>
      </c>
      <c r="E793" s="116">
        <v>345</v>
      </c>
      <c r="F793" s="1"/>
      <c r="G793" s="29" t="s">
        <v>4</v>
      </c>
      <c r="H793" s="4">
        <f t="shared" si="60"/>
        <v>1</v>
      </c>
      <c r="I793" s="4" t="str">
        <f>VLOOKUP(B793,'BAT Grundtabelle'!B:T,19,0)</f>
        <v>ja</v>
      </c>
      <c r="J793" s="4" t="str">
        <f t="shared" si="61"/>
        <v>10711</v>
      </c>
      <c r="K793" s="4" t="str">
        <f t="shared" si="62"/>
        <v>Haarentfernungsstudio</v>
      </c>
      <c r="L793" s="4">
        <f t="shared" si="63"/>
        <v>1.48</v>
      </c>
      <c r="M793" s="104">
        <f t="shared" si="64"/>
        <v>345</v>
      </c>
      <c r="N793" s="4"/>
      <c r="O793" s="4" t="str">
        <f>VLOOKUP(B793,'BAT Grundtabelle'!B:V,21,0)</f>
        <v>Kosmetik</v>
      </c>
    </row>
    <row r="794" spans="1:15" ht="12.75" customHeight="1" x14ac:dyDescent="0.35">
      <c r="A794" s="29" t="s">
        <v>3130</v>
      </c>
      <c r="B794" s="1" t="s">
        <v>207</v>
      </c>
      <c r="C794" s="85" t="s">
        <v>3</v>
      </c>
      <c r="D794" s="116">
        <v>2.25</v>
      </c>
      <c r="E794" s="116">
        <v>67</v>
      </c>
      <c r="F794" s="1"/>
      <c r="G794" s="29" t="s">
        <v>4</v>
      </c>
      <c r="H794" s="4">
        <f t="shared" si="60"/>
        <v>1</v>
      </c>
      <c r="I794" s="4" t="str">
        <f>VLOOKUP(B794,'BAT Grundtabelle'!B:T,19,0)</f>
        <v>ja</v>
      </c>
      <c r="J794" s="4" t="str">
        <f t="shared" si="61"/>
        <v>10712</v>
      </c>
      <c r="K794" s="4" t="str">
        <f t="shared" si="62"/>
        <v>Haarstudio</v>
      </c>
      <c r="L794" s="4">
        <f t="shared" si="63"/>
        <v>2.25</v>
      </c>
      <c r="M794" s="104">
        <f t="shared" si="64"/>
        <v>67</v>
      </c>
      <c r="N794" s="4"/>
      <c r="O794" s="4" t="str">
        <f>VLOOKUP(B794,'BAT Grundtabelle'!B:V,21,0)</f>
        <v>Handwerk</v>
      </c>
    </row>
    <row r="795" spans="1:15" ht="12.75" customHeight="1" x14ac:dyDescent="0.35">
      <c r="A795" s="29" t="s">
        <v>3131</v>
      </c>
      <c r="B795" s="1" t="s">
        <v>510</v>
      </c>
      <c r="C795" s="85" t="s">
        <v>2</v>
      </c>
      <c r="D795" s="116" t="s">
        <v>4547</v>
      </c>
      <c r="E795" s="116" t="s">
        <v>4547</v>
      </c>
      <c r="F795" s="1"/>
      <c r="G795" s="29" t="s">
        <v>4</v>
      </c>
      <c r="H795" s="4">
        <f t="shared" si="60"/>
        <v>1</v>
      </c>
      <c r="I795" s="4" t="str">
        <f>VLOOKUP(B795,'BAT Grundtabelle'!B:T,19,0)</f>
        <v>ja</v>
      </c>
      <c r="J795" s="4" t="str">
        <f t="shared" si="61"/>
        <v/>
      </c>
      <c r="K795" s="4" t="str">
        <f t="shared" si="62"/>
        <v/>
      </c>
      <c r="L795" s="4" t="str">
        <f t="shared" si="63"/>
        <v/>
      </c>
      <c r="M795" s="104" t="str">
        <f t="shared" si="64"/>
        <v/>
      </c>
      <c r="N795" s="4"/>
      <c r="O795" s="4" t="str">
        <f>VLOOKUP(B795,'BAT Grundtabelle'!B:V,21,0)</f>
        <v>Transport</v>
      </c>
    </row>
    <row r="796" spans="1:15" ht="12.75" customHeight="1" x14ac:dyDescent="0.35">
      <c r="A796" s="29" t="s">
        <v>3132</v>
      </c>
      <c r="B796" s="1" t="s">
        <v>1961</v>
      </c>
      <c r="C796" s="85" t="s">
        <v>2</v>
      </c>
      <c r="D796" s="116" t="s">
        <v>4547</v>
      </c>
      <c r="E796" s="116" t="s">
        <v>4547</v>
      </c>
      <c r="F796" s="1"/>
      <c r="G796" s="29" t="s">
        <v>4</v>
      </c>
      <c r="H796" s="4">
        <f t="shared" si="60"/>
        <v>1</v>
      </c>
      <c r="I796" s="4" t="str">
        <f>VLOOKUP(B796,'BAT Grundtabelle'!B:T,19,0)</f>
        <v>ja</v>
      </c>
      <c r="J796" s="4" t="str">
        <f t="shared" si="61"/>
        <v/>
      </c>
      <c r="K796" s="4" t="str">
        <f t="shared" si="62"/>
        <v/>
      </c>
      <c r="L796" s="4" t="str">
        <f t="shared" si="63"/>
        <v/>
      </c>
      <c r="M796" s="104" t="str">
        <f t="shared" si="64"/>
        <v/>
      </c>
      <c r="N796" s="4"/>
      <c r="O796" s="4" t="str">
        <f>VLOOKUP(B796,'BAT Grundtabelle'!B:V,21,0)</f>
        <v>Bau-Gewerbe</v>
      </c>
    </row>
    <row r="797" spans="1:15" ht="12.75" customHeight="1" x14ac:dyDescent="0.35">
      <c r="A797" s="29" t="s">
        <v>3133</v>
      </c>
      <c r="B797" s="1" t="s">
        <v>1410</v>
      </c>
      <c r="C797" s="85" t="s">
        <v>2</v>
      </c>
      <c r="D797" s="116" t="s">
        <v>4547</v>
      </c>
      <c r="E797" s="116" t="s">
        <v>4547</v>
      </c>
      <c r="F797" s="1"/>
      <c r="G797" s="29" t="s">
        <v>4</v>
      </c>
      <c r="H797" s="4">
        <f t="shared" si="60"/>
        <v>1</v>
      </c>
      <c r="I797" s="4" t="str">
        <f>VLOOKUP(B797,'BAT Grundtabelle'!B:T,19,0)</f>
        <v>ja</v>
      </c>
      <c r="J797" s="4" t="str">
        <f t="shared" si="61"/>
        <v/>
      </c>
      <c r="K797" s="4" t="str">
        <f t="shared" si="62"/>
        <v/>
      </c>
      <c r="L797" s="4" t="str">
        <f t="shared" si="63"/>
        <v/>
      </c>
      <c r="M797" s="104" t="str">
        <f t="shared" si="64"/>
        <v/>
      </c>
      <c r="N797" s="4"/>
      <c r="O797" s="4" t="str">
        <f>VLOOKUP(B797,'BAT Grundtabelle'!B:V,21,0)</f>
        <v>Metallurgie</v>
      </c>
    </row>
    <row r="798" spans="1:15" ht="12.75" customHeight="1" x14ac:dyDescent="0.35">
      <c r="A798" s="29" t="s">
        <v>3134</v>
      </c>
      <c r="B798" s="1" t="s">
        <v>643</v>
      </c>
      <c r="C798" s="85" t="s">
        <v>3</v>
      </c>
      <c r="D798" s="116">
        <v>1.2</v>
      </c>
      <c r="E798" s="116">
        <v>143</v>
      </c>
      <c r="F798" s="1"/>
      <c r="G798" s="29" t="s">
        <v>4</v>
      </c>
      <c r="H798" s="4">
        <f t="shared" si="60"/>
        <v>1</v>
      </c>
      <c r="I798" s="4" t="str">
        <f>VLOOKUP(B798,'BAT Grundtabelle'!B:T,19,0)</f>
        <v>ja</v>
      </c>
      <c r="J798" s="4" t="str">
        <f t="shared" si="61"/>
        <v>10716</v>
      </c>
      <c r="K798" s="4" t="str">
        <f t="shared" si="62"/>
        <v>Handarbeitsgeschäft</v>
      </c>
      <c r="L798" s="4">
        <f t="shared" si="63"/>
        <v>1.2</v>
      </c>
      <c r="M798" s="104">
        <f t="shared" si="64"/>
        <v>143</v>
      </c>
      <c r="N798" s="4"/>
      <c r="O798" s="4" t="str">
        <f>VLOOKUP(B798,'BAT Grundtabelle'!B:V,21,0)</f>
        <v>Handwerk</v>
      </c>
    </row>
    <row r="799" spans="1:15" ht="12.75" customHeight="1" x14ac:dyDescent="0.35">
      <c r="A799" s="29" t="s">
        <v>3135</v>
      </c>
      <c r="B799" s="1" t="s">
        <v>1810</v>
      </c>
      <c r="C799" s="85" t="s">
        <v>2</v>
      </c>
      <c r="D799" s="116" t="s">
        <v>4547</v>
      </c>
      <c r="E799" s="116" t="s">
        <v>4547</v>
      </c>
      <c r="F799" s="1" t="s">
        <v>2411</v>
      </c>
      <c r="G799" s="29" t="s">
        <v>59</v>
      </c>
      <c r="H799" s="4">
        <f t="shared" si="60"/>
        <v>1</v>
      </c>
      <c r="I799" s="4" t="str">
        <f>VLOOKUP(B799,'BAT Grundtabelle'!B:T,19,0)</f>
        <v>ja</v>
      </c>
      <c r="J799" s="4" t="str">
        <f t="shared" si="61"/>
        <v/>
      </c>
      <c r="K799" s="4" t="str">
        <f t="shared" si="62"/>
        <v/>
      </c>
      <c r="L799" s="4" t="str">
        <f t="shared" si="63"/>
        <v/>
      </c>
      <c r="M799" s="104" t="str">
        <f t="shared" si="64"/>
        <v/>
      </c>
      <c r="N799" s="4"/>
      <c r="O799" s="4" t="str">
        <f>VLOOKUP(B799,'BAT Grundtabelle'!B:V,21,0)</f>
        <v>Verein</v>
      </c>
    </row>
    <row r="800" spans="1:15" ht="12.75" customHeight="1" x14ac:dyDescent="0.35">
      <c r="A800" s="29">
        <v>11996</v>
      </c>
      <c r="B800" s="1" t="s">
        <v>4614</v>
      </c>
      <c r="C800" s="85" t="s">
        <v>2</v>
      </c>
      <c r="D800" s="116" t="s">
        <v>4547</v>
      </c>
      <c r="E800" s="116" t="s">
        <v>4547</v>
      </c>
      <c r="F800" s="1" t="s">
        <v>2412</v>
      </c>
      <c r="G800" s="29" t="s">
        <v>4438</v>
      </c>
      <c r="H800" s="4">
        <f t="shared" si="60"/>
        <v>1</v>
      </c>
      <c r="I800" s="4" t="str">
        <f>VLOOKUP(B800,'BAT Grundtabelle'!B:T,19,0)</f>
        <v>ja</v>
      </c>
      <c r="J800" s="4" t="str">
        <f t="shared" si="61"/>
        <v/>
      </c>
      <c r="K800" s="4" t="str">
        <f t="shared" si="62"/>
        <v/>
      </c>
      <c r="L800" s="4" t="str">
        <f t="shared" si="63"/>
        <v/>
      </c>
      <c r="M800" s="104" t="str">
        <f t="shared" si="64"/>
        <v/>
      </c>
      <c r="N800" s="4"/>
      <c r="O800" s="4" t="str">
        <f>VLOOKUP(B800,'BAT Grundtabelle'!B:V,21,0)</f>
        <v>Handel</v>
      </c>
    </row>
    <row r="801" spans="1:15" ht="12.75" customHeight="1" x14ac:dyDescent="0.35">
      <c r="A801" s="29" t="s">
        <v>2141</v>
      </c>
      <c r="B801" s="1" t="s">
        <v>2140</v>
      </c>
      <c r="C801" s="85" t="s">
        <v>3</v>
      </c>
      <c r="D801" s="116">
        <v>3.33</v>
      </c>
      <c r="E801" s="116">
        <v>1312</v>
      </c>
      <c r="F801" s="1"/>
      <c r="G801" s="29" t="s">
        <v>4</v>
      </c>
      <c r="H801" s="4">
        <f t="shared" si="60"/>
        <v>1</v>
      </c>
      <c r="I801" s="4" t="str">
        <f>VLOOKUP(B801,'BAT Grundtabelle'!B:T,19,0)</f>
        <v>ja</v>
      </c>
      <c r="J801" s="4" t="str">
        <f t="shared" si="61"/>
        <v>3933</v>
      </c>
      <c r="K801" s="4" t="str">
        <f t="shared" si="62"/>
        <v>Handel mit Baustoffen und Baubedarf</v>
      </c>
      <c r="L801" s="4">
        <f t="shared" si="63"/>
        <v>3.33</v>
      </c>
      <c r="M801" s="104">
        <f t="shared" si="64"/>
        <v>1312</v>
      </c>
      <c r="N801" s="4"/>
      <c r="O801" s="4" t="str">
        <f>VLOOKUP(B801,'BAT Grundtabelle'!B:V,21,0)</f>
        <v>Handel</v>
      </c>
    </row>
    <row r="802" spans="1:15" ht="12.75" customHeight="1" x14ac:dyDescent="0.35">
      <c r="A802" s="29" t="s">
        <v>3136</v>
      </c>
      <c r="B802" s="1" t="s">
        <v>1111</v>
      </c>
      <c r="C802" s="85" t="s">
        <v>3</v>
      </c>
      <c r="D802" s="116">
        <v>1.57</v>
      </c>
      <c r="E802" s="116">
        <v>366.97</v>
      </c>
      <c r="F802" s="1"/>
      <c r="G802" s="29" t="s">
        <v>4</v>
      </c>
      <c r="H802" s="4">
        <f t="shared" si="60"/>
        <v>1</v>
      </c>
      <c r="I802" s="4" t="str">
        <f>VLOOKUP(B802,'BAT Grundtabelle'!B:T,19,0)</f>
        <v>ja</v>
      </c>
      <c r="J802" s="4" t="str">
        <f t="shared" si="61"/>
        <v>10718</v>
      </c>
      <c r="K802" s="4" t="str">
        <f t="shared" si="62"/>
        <v>Handel mit Eisen-, Stahl- und Metallwaren</v>
      </c>
      <c r="L802" s="4">
        <f t="shared" si="63"/>
        <v>1.57</v>
      </c>
      <c r="M802" s="104">
        <f t="shared" si="64"/>
        <v>366.97</v>
      </c>
      <c r="N802" s="4"/>
      <c r="O802" s="4" t="str">
        <f>VLOOKUP(B802,'BAT Grundtabelle'!B:V,21,0)</f>
        <v>Handel</v>
      </c>
    </row>
    <row r="803" spans="1:15" ht="12.75" customHeight="1" x14ac:dyDescent="0.35">
      <c r="A803" s="29" t="s">
        <v>3137</v>
      </c>
      <c r="B803" s="1" t="s">
        <v>761</v>
      </c>
      <c r="C803" s="85" t="s">
        <v>2</v>
      </c>
      <c r="D803" s="116" t="s">
        <v>4547</v>
      </c>
      <c r="E803" s="116" t="s">
        <v>4547</v>
      </c>
      <c r="F803" s="1"/>
      <c r="G803" s="29" t="s">
        <v>4</v>
      </c>
      <c r="H803" s="4">
        <f t="shared" si="60"/>
        <v>1</v>
      </c>
      <c r="I803" s="4" t="str">
        <f>VLOOKUP(B803,'BAT Grundtabelle'!B:T,19,0)</f>
        <v>ja</v>
      </c>
      <c r="J803" s="4" t="str">
        <f t="shared" si="61"/>
        <v/>
      </c>
      <c r="K803" s="4" t="str">
        <f t="shared" si="62"/>
        <v/>
      </c>
      <c r="L803" s="4" t="str">
        <f t="shared" si="63"/>
        <v/>
      </c>
      <c r="M803" s="104" t="str">
        <f t="shared" si="64"/>
        <v/>
      </c>
      <c r="N803" s="4"/>
      <c r="O803" s="4" t="str">
        <f>VLOOKUP(B803,'BAT Grundtabelle'!B:V,21,0)</f>
        <v>Handel</v>
      </c>
    </row>
    <row r="804" spans="1:15" ht="12.75" customHeight="1" x14ac:dyDescent="0.35">
      <c r="A804" s="29" t="s">
        <v>3138</v>
      </c>
      <c r="B804" s="1" t="s">
        <v>1634</v>
      </c>
      <c r="C804" s="85" t="s">
        <v>2</v>
      </c>
      <c r="D804" s="116" t="s">
        <v>4547</v>
      </c>
      <c r="E804" s="116" t="s">
        <v>4547</v>
      </c>
      <c r="F804" s="1"/>
      <c r="G804" s="29" t="s">
        <v>4</v>
      </c>
      <c r="H804" s="4">
        <f t="shared" si="60"/>
        <v>1</v>
      </c>
      <c r="I804" s="4" t="str">
        <f>VLOOKUP(B804,'BAT Grundtabelle'!B:T,19,0)</f>
        <v>ja</v>
      </c>
      <c r="J804" s="4" t="str">
        <f t="shared" si="61"/>
        <v/>
      </c>
      <c r="K804" s="4" t="str">
        <f t="shared" si="62"/>
        <v/>
      </c>
      <c r="L804" s="4" t="str">
        <f t="shared" si="63"/>
        <v/>
      </c>
      <c r="M804" s="104" t="str">
        <f t="shared" si="64"/>
        <v/>
      </c>
      <c r="N804" s="4"/>
      <c r="O804" s="4" t="str">
        <f>VLOOKUP(B804,'BAT Grundtabelle'!B:V,21,0)</f>
        <v>Handel</v>
      </c>
    </row>
    <row r="805" spans="1:15" ht="12.75" customHeight="1" x14ac:dyDescent="0.35">
      <c r="A805" s="29" t="s">
        <v>3139</v>
      </c>
      <c r="B805" s="1" t="s">
        <v>1962</v>
      </c>
      <c r="C805" s="85" t="s">
        <v>3</v>
      </c>
      <c r="D805" s="116">
        <v>5.92</v>
      </c>
      <c r="E805" s="116">
        <v>991</v>
      </c>
      <c r="F805" s="1"/>
      <c r="G805" s="29" t="s">
        <v>4</v>
      </c>
      <c r="H805" s="4">
        <f t="shared" si="60"/>
        <v>1</v>
      </c>
      <c r="I805" s="4" t="str">
        <f>VLOOKUP(B805,'BAT Grundtabelle'!B:T,19,0)</f>
        <v>ja</v>
      </c>
      <c r="J805" s="4" t="str">
        <f t="shared" si="61"/>
        <v>10721</v>
      </c>
      <c r="K805" s="4" t="str">
        <f t="shared" si="62"/>
        <v>Handel mit Orden, Pokalen, Schildern</v>
      </c>
      <c r="L805" s="4">
        <f t="shared" si="63"/>
        <v>5.92</v>
      </c>
      <c r="M805" s="104">
        <f t="shared" si="64"/>
        <v>991</v>
      </c>
      <c r="N805" s="4"/>
      <c r="O805" s="4" t="str">
        <f>VLOOKUP(B805,'BAT Grundtabelle'!B:V,21,0)</f>
        <v>Handel</v>
      </c>
    </row>
    <row r="806" spans="1:15" ht="12.75" customHeight="1" x14ac:dyDescent="0.35">
      <c r="A806" s="29" t="s">
        <v>3140</v>
      </c>
      <c r="B806" s="1" t="s">
        <v>1963</v>
      </c>
      <c r="C806" s="85" t="s">
        <v>2</v>
      </c>
      <c r="D806" s="116" t="s">
        <v>4547</v>
      </c>
      <c r="E806" s="116" t="s">
        <v>4547</v>
      </c>
      <c r="F806" s="1" t="s">
        <v>2412</v>
      </c>
      <c r="G806" s="29">
        <v>1195</v>
      </c>
      <c r="H806" s="4">
        <f t="shared" si="60"/>
        <v>1</v>
      </c>
      <c r="I806" s="4" t="str">
        <f>VLOOKUP(B806,'BAT Grundtabelle'!B:T,19,0)</f>
        <v>ja</v>
      </c>
      <c r="J806" s="4" t="str">
        <f t="shared" si="61"/>
        <v/>
      </c>
      <c r="K806" s="4" t="str">
        <f t="shared" si="62"/>
        <v/>
      </c>
      <c r="L806" s="4" t="str">
        <f t="shared" si="63"/>
        <v/>
      </c>
      <c r="M806" s="104" t="str">
        <f t="shared" si="64"/>
        <v/>
      </c>
      <c r="N806" s="4"/>
      <c r="O806" s="4" t="str">
        <f>VLOOKUP(B806,'BAT Grundtabelle'!B:V,21,0)</f>
        <v>Chemie</v>
      </c>
    </row>
    <row r="807" spans="1:15" ht="12.75" customHeight="1" x14ac:dyDescent="0.35">
      <c r="A807" s="29" t="s">
        <v>3141</v>
      </c>
      <c r="B807" s="1" t="s">
        <v>449</v>
      </c>
      <c r="C807" s="85" t="s">
        <v>2</v>
      </c>
      <c r="D807" s="116" t="s">
        <v>4547</v>
      </c>
      <c r="E807" s="116" t="s">
        <v>4547</v>
      </c>
      <c r="F807" s="1"/>
      <c r="G807" s="29" t="s">
        <v>4</v>
      </c>
      <c r="H807" s="4">
        <f t="shared" si="60"/>
        <v>1</v>
      </c>
      <c r="I807" s="4" t="str">
        <f>VLOOKUP(B807,'BAT Grundtabelle'!B:T,19,0)</f>
        <v>ja</v>
      </c>
      <c r="J807" s="4" t="str">
        <f t="shared" si="61"/>
        <v/>
      </c>
      <c r="K807" s="4" t="str">
        <f t="shared" si="62"/>
        <v/>
      </c>
      <c r="L807" s="4" t="str">
        <f t="shared" si="63"/>
        <v/>
      </c>
      <c r="M807" s="104" t="str">
        <f t="shared" si="64"/>
        <v/>
      </c>
      <c r="N807" s="4"/>
      <c r="O807" s="4" t="str">
        <f>VLOOKUP(B807,'BAT Grundtabelle'!B:V,21,0)</f>
        <v>Chemie</v>
      </c>
    </row>
    <row r="808" spans="1:15" ht="12.75" customHeight="1" x14ac:dyDescent="0.35">
      <c r="A808" s="29" t="s">
        <v>3142</v>
      </c>
      <c r="B808" s="1" t="s">
        <v>1586</v>
      </c>
      <c r="C808" s="85" t="s">
        <v>3</v>
      </c>
      <c r="D808" s="116">
        <v>2.62</v>
      </c>
      <c r="E808" s="116">
        <v>689</v>
      </c>
      <c r="F808" s="1"/>
      <c r="G808" s="29" t="s">
        <v>4</v>
      </c>
      <c r="H808" s="4">
        <f t="shared" si="60"/>
        <v>1</v>
      </c>
      <c r="I808" s="4" t="str">
        <f>VLOOKUP(B808,'BAT Grundtabelle'!B:T,19,0)</f>
        <v>ja</v>
      </c>
      <c r="J808" s="4" t="str">
        <f t="shared" si="61"/>
        <v>10724</v>
      </c>
      <c r="K808" s="4" t="str">
        <f t="shared" si="62"/>
        <v>Handel mit Telefonen und Mobiltelefonen</v>
      </c>
      <c r="L808" s="4">
        <f t="shared" si="63"/>
        <v>2.62</v>
      </c>
      <c r="M808" s="104">
        <f t="shared" si="64"/>
        <v>689</v>
      </c>
      <c r="N808" s="4"/>
      <c r="O808" s="4" t="str">
        <f>VLOOKUP(B808,'BAT Grundtabelle'!B:V,21,0)</f>
        <v>Handel</v>
      </c>
    </row>
    <row r="809" spans="1:15" ht="12.75" customHeight="1" x14ac:dyDescent="0.35">
      <c r="A809" s="29" t="s">
        <v>3143</v>
      </c>
      <c r="B809" s="1" t="s">
        <v>1049</v>
      </c>
      <c r="C809" s="85" t="s">
        <v>2</v>
      </c>
      <c r="D809" s="116" t="s">
        <v>4547</v>
      </c>
      <c r="E809" s="116" t="s">
        <v>4547</v>
      </c>
      <c r="F809" s="1" t="s">
        <v>2412</v>
      </c>
      <c r="G809" s="29">
        <v>1195</v>
      </c>
      <c r="H809" s="4">
        <f t="shared" si="60"/>
        <v>1</v>
      </c>
      <c r="I809" s="4" t="str">
        <f>VLOOKUP(B809,'BAT Grundtabelle'!B:T,19,0)</f>
        <v>ja</v>
      </c>
      <c r="J809" s="4" t="str">
        <f t="shared" si="61"/>
        <v/>
      </c>
      <c r="K809" s="4" t="str">
        <f t="shared" si="62"/>
        <v/>
      </c>
      <c r="L809" s="4" t="str">
        <f t="shared" si="63"/>
        <v/>
      </c>
      <c r="M809" s="104" t="str">
        <f t="shared" si="64"/>
        <v/>
      </c>
      <c r="N809" s="4"/>
      <c r="O809" s="4" t="str">
        <f>VLOOKUP(B809,'BAT Grundtabelle'!B:V,21,0)</f>
        <v>Chemie</v>
      </c>
    </row>
    <row r="810" spans="1:15" ht="12.75" customHeight="1" x14ac:dyDescent="0.35">
      <c r="A810" s="29" t="s">
        <v>3144</v>
      </c>
      <c r="B810" s="1" t="s">
        <v>231</v>
      </c>
      <c r="C810" s="85" t="s">
        <v>2</v>
      </c>
      <c r="D810" s="116" t="s">
        <v>4547</v>
      </c>
      <c r="E810" s="116" t="s">
        <v>4547</v>
      </c>
      <c r="F810" s="1"/>
      <c r="G810" s="29" t="s">
        <v>4</v>
      </c>
      <c r="H810" s="4">
        <f t="shared" si="60"/>
        <v>1</v>
      </c>
      <c r="I810" s="4" t="str">
        <f>VLOOKUP(B810,'BAT Grundtabelle'!B:T,19,0)</f>
        <v>ja</v>
      </c>
      <c r="J810" s="4" t="str">
        <f t="shared" si="61"/>
        <v/>
      </c>
      <c r="K810" s="4" t="str">
        <f t="shared" si="62"/>
        <v/>
      </c>
      <c r="L810" s="4" t="str">
        <f t="shared" si="63"/>
        <v/>
      </c>
      <c r="M810" s="104" t="str">
        <f t="shared" si="64"/>
        <v/>
      </c>
      <c r="N810" s="4"/>
      <c r="O810" s="4" t="str">
        <f>VLOOKUP(B810,'BAT Grundtabelle'!B:V,21,0)</f>
        <v>Handel</v>
      </c>
    </row>
    <row r="811" spans="1:15" ht="12.75" customHeight="1" x14ac:dyDescent="0.35">
      <c r="A811" s="29" t="s">
        <v>3145</v>
      </c>
      <c r="B811" s="1" t="s">
        <v>232</v>
      </c>
      <c r="C811" s="85" t="s">
        <v>2</v>
      </c>
      <c r="D811" s="116" t="s">
        <v>4547</v>
      </c>
      <c r="E811" s="116" t="s">
        <v>4547</v>
      </c>
      <c r="F811" s="1"/>
      <c r="G811" s="29" t="s">
        <v>4</v>
      </c>
      <c r="H811" s="4">
        <f t="shared" si="60"/>
        <v>1</v>
      </c>
      <c r="I811" s="4" t="str">
        <f>VLOOKUP(B811,'BAT Grundtabelle'!B:T,19,0)</f>
        <v>ja</v>
      </c>
      <c r="J811" s="4" t="str">
        <f t="shared" si="61"/>
        <v/>
      </c>
      <c r="K811" s="4" t="str">
        <f t="shared" si="62"/>
        <v/>
      </c>
      <c r="L811" s="4" t="str">
        <f t="shared" si="63"/>
        <v/>
      </c>
      <c r="M811" s="104" t="str">
        <f t="shared" si="64"/>
        <v/>
      </c>
      <c r="N811" s="4"/>
      <c r="O811" s="4" t="str">
        <f>VLOOKUP(B811,'BAT Grundtabelle'!B:V,21,0)</f>
        <v>Handel</v>
      </c>
    </row>
    <row r="812" spans="1:15" ht="12.75" customHeight="1" x14ac:dyDescent="0.35">
      <c r="A812" s="29" t="s">
        <v>3146</v>
      </c>
      <c r="B812" s="1" t="s">
        <v>233</v>
      </c>
      <c r="C812" s="85" t="s">
        <v>2</v>
      </c>
      <c r="D812" s="116" t="s">
        <v>4547</v>
      </c>
      <c r="E812" s="116" t="s">
        <v>4547</v>
      </c>
      <c r="F812" s="1"/>
      <c r="G812" s="29" t="s">
        <v>4</v>
      </c>
      <c r="H812" s="4">
        <f t="shared" si="60"/>
        <v>1</v>
      </c>
      <c r="I812" s="4" t="str">
        <f>VLOOKUP(B812,'BAT Grundtabelle'!B:T,19,0)</f>
        <v>ja</v>
      </c>
      <c r="J812" s="4" t="str">
        <f t="shared" si="61"/>
        <v/>
      </c>
      <c r="K812" s="4" t="str">
        <f t="shared" si="62"/>
        <v/>
      </c>
      <c r="L812" s="4" t="str">
        <f t="shared" si="63"/>
        <v/>
      </c>
      <c r="M812" s="104" t="str">
        <f t="shared" si="64"/>
        <v/>
      </c>
      <c r="N812" s="4"/>
      <c r="O812" s="4" t="str">
        <f>VLOOKUP(B812,'BAT Grundtabelle'!B:V,21,0)</f>
        <v>Handel</v>
      </c>
    </row>
    <row r="813" spans="1:15" ht="12.75" customHeight="1" x14ac:dyDescent="0.35">
      <c r="A813" s="29" t="s">
        <v>3147</v>
      </c>
      <c r="B813" s="1" t="s">
        <v>234</v>
      </c>
      <c r="C813" s="85" t="s">
        <v>2</v>
      </c>
      <c r="D813" s="116" t="s">
        <v>4547</v>
      </c>
      <c r="E813" s="116" t="s">
        <v>4547</v>
      </c>
      <c r="F813" s="1"/>
      <c r="G813" s="29" t="s">
        <v>4</v>
      </c>
      <c r="H813" s="4">
        <f t="shared" si="60"/>
        <v>1</v>
      </c>
      <c r="I813" s="4" t="str">
        <f>VLOOKUP(B813,'BAT Grundtabelle'!B:T,19,0)</f>
        <v>ja</v>
      </c>
      <c r="J813" s="4" t="str">
        <f t="shared" si="61"/>
        <v/>
      </c>
      <c r="K813" s="4" t="str">
        <f t="shared" si="62"/>
        <v/>
      </c>
      <c r="L813" s="4" t="str">
        <f t="shared" si="63"/>
        <v/>
      </c>
      <c r="M813" s="104" t="str">
        <f t="shared" si="64"/>
        <v/>
      </c>
      <c r="N813" s="4"/>
      <c r="O813" s="4" t="str">
        <f>VLOOKUP(B813,'BAT Grundtabelle'!B:V,21,0)</f>
        <v>Handel</v>
      </c>
    </row>
    <row r="814" spans="1:15" ht="12.75" customHeight="1" x14ac:dyDescent="0.35">
      <c r="A814" s="29" t="s">
        <v>3148</v>
      </c>
      <c r="B814" s="1" t="s">
        <v>235</v>
      </c>
      <c r="C814" s="85" t="s">
        <v>2</v>
      </c>
      <c r="D814" s="116" t="s">
        <v>4547</v>
      </c>
      <c r="E814" s="116" t="s">
        <v>4547</v>
      </c>
      <c r="F814" s="1"/>
      <c r="G814" s="29" t="s">
        <v>4</v>
      </c>
      <c r="H814" s="4">
        <f t="shared" si="60"/>
        <v>1</v>
      </c>
      <c r="I814" s="4" t="str">
        <f>VLOOKUP(B814,'BAT Grundtabelle'!B:T,19,0)</f>
        <v>ja</v>
      </c>
      <c r="J814" s="4" t="str">
        <f t="shared" si="61"/>
        <v/>
      </c>
      <c r="K814" s="4" t="str">
        <f t="shared" si="62"/>
        <v/>
      </c>
      <c r="L814" s="4" t="str">
        <f t="shared" si="63"/>
        <v/>
      </c>
      <c r="M814" s="104" t="str">
        <f t="shared" si="64"/>
        <v/>
      </c>
      <c r="N814" s="4"/>
      <c r="O814" s="4" t="str">
        <f>VLOOKUP(B814,'BAT Grundtabelle'!B:V,21,0)</f>
        <v>Handel</v>
      </c>
    </row>
    <row r="815" spans="1:15" ht="12.75" customHeight="1" x14ac:dyDescent="0.35">
      <c r="A815" s="29" t="s">
        <v>3149</v>
      </c>
      <c r="B815" s="1" t="s">
        <v>236</v>
      </c>
      <c r="C815" s="85" t="s">
        <v>2</v>
      </c>
      <c r="D815" s="116" t="s">
        <v>4547</v>
      </c>
      <c r="E815" s="116" t="s">
        <v>4547</v>
      </c>
      <c r="F815" s="1"/>
      <c r="G815" s="29" t="s">
        <v>4</v>
      </c>
      <c r="H815" s="4">
        <f t="shared" si="60"/>
        <v>1</v>
      </c>
      <c r="I815" s="4" t="str">
        <f>VLOOKUP(B815,'BAT Grundtabelle'!B:T,19,0)</f>
        <v>ja</v>
      </c>
      <c r="J815" s="4" t="str">
        <f t="shared" si="61"/>
        <v/>
      </c>
      <c r="K815" s="4" t="str">
        <f t="shared" si="62"/>
        <v/>
      </c>
      <c r="L815" s="4" t="str">
        <f t="shared" si="63"/>
        <v/>
      </c>
      <c r="M815" s="104" t="str">
        <f t="shared" si="64"/>
        <v/>
      </c>
      <c r="N815" s="4"/>
      <c r="O815" s="4" t="str">
        <f>VLOOKUP(B815,'BAT Grundtabelle'!B:V,21,0)</f>
        <v>Handel</v>
      </c>
    </row>
    <row r="816" spans="1:15" ht="12.75" customHeight="1" x14ac:dyDescent="0.35">
      <c r="A816" s="29" t="s">
        <v>3150</v>
      </c>
      <c r="B816" s="1" t="s">
        <v>237</v>
      </c>
      <c r="C816" s="85" t="s">
        <v>2</v>
      </c>
      <c r="D816" s="116" t="s">
        <v>4547</v>
      </c>
      <c r="E816" s="116" t="s">
        <v>4547</v>
      </c>
      <c r="F816" s="1"/>
      <c r="G816" s="29" t="s">
        <v>4</v>
      </c>
      <c r="H816" s="4">
        <f t="shared" si="60"/>
        <v>1</v>
      </c>
      <c r="I816" s="4" t="str">
        <f>VLOOKUP(B816,'BAT Grundtabelle'!B:T,19,0)</f>
        <v>ja</v>
      </c>
      <c r="J816" s="4" t="str">
        <f t="shared" si="61"/>
        <v/>
      </c>
      <c r="K816" s="4" t="str">
        <f t="shared" si="62"/>
        <v/>
      </c>
      <c r="L816" s="4" t="str">
        <f t="shared" si="63"/>
        <v/>
      </c>
      <c r="M816" s="104" t="str">
        <f t="shared" si="64"/>
        <v/>
      </c>
      <c r="N816" s="4"/>
      <c r="O816" s="4" t="str">
        <f>VLOOKUP(B816,'BAT Grundtabelle'!B:V,21,0)</f>
        <v>Handel</v>
      </c>
    </row>
    <row r="817" spans="1:15" ht="12.75" customHeight="1" x14ac:dyDescent="0.35">
      <c r="A817" s="29" t="s">
        <v>2193</v>
      </c>
      <c r="B817" s="1" t="s">
        <v>2192</v>
      </c>
      <c r="C817" s="85" t="s">
        <v>2</v>
      </c>
      <c r="D817" s="116" t="s">
        <v>4547</v>
      </c>
      <c r="E817" s="116" t="s">
        <v>4547</v>
      </c>
      <c r="F817" s="1" t="s">
        <v>2412</v>
      </c>
      <c r="G817" s="29">
        <v>1195</v>
      </c>
      <c r="H817" s="4">
        <f t="shared" si="60"/>
        <v>1</v>
      </c>
      <c r="I817" s="4" t="str">
        <f>VLOOKUP(B817,'BAT Grundtabelle'!B:T,19,0)</f>
        <v>ja</v>
      </c>
      <c r="J817" s="4" t="str">
        <f t="shared" si="61"/>
        <v/>
      </c>
      <c r="K817" s="4" t="str">
        <f t="shared" si="62"/>
        <v/>
      </c>
      <c r="L817" s="4" t="str">
        <f t="shared" si="63"/>
        <v/>
      </c>
      <c r="M817" s="104" t="str">
        <f t="shared" si="64"/>
        <v/>
      </c>
      <c r="N817" s="4"/>
      <c r="O817" s="4" t="str">
        <f>VLOOKUP(B817,'BAT Grundtabelle'!B:V,21,0)</f>
        <v>Finanzen</v>
      </c>
    </row>
    <row r="818" spans="1:15" ht="12.75" customHeight="1" x14ac:dyDescent="0.35">
      <c r="A818" s="29" t="s">
        <v>3151</v>
      </c>
      <c r="B818" s="1" t="s">
        <v>1964</v>
      </c>
      <c r="C818" s="85" t="s">
        <v>2</v>
      </c>
      <c r="D818" s="116" t="s">
        <v>4547</v>
      </c>
      <c r="E818" s="116" t="s">
        <v>4547</v>
      </c>
      <c r="F818" s="1"/>
      <c r="G818" s="29" t="s">
        <v>4</v>
      </c>
      <c r="H818" s="4">
        <f t="shared" si="60"/>
        <v>1</v>
      </c>
      <c r="I818" s="4" t="str">
        <f>VLOOKUP(B818,'BAT Grundtabelle'!B:T,19,0)</f>
        <v>ja</v>
      </c>
      <c r="J818" s="4" t="str">
        <f t="shared" si="61"/>
        <v/>
      </c>
      <c r="K818" s="4" t="str">
        <f t="shared" si="62"/>
        <v/>
      </c>
      <c r="L818" s="4" t="str">
        <f t="shared" si="63"/>
        <v/>
      </c>
      <c r="M818" s="104" t="str">
        <f t="shared" si="64"/>
        <v/>
      </c>
      <c r="N818" s="4"/>
      <c r="O818" s="4" t="str">
        <f>VLOOKUP(B818,'BAT Grundtabelle'!B:V,21,0)</f>
        <v>Handel</v>
      </c>
    </row>
    <row r="819" spans="1:15" ht="12.75" customHeight="1" x14ac:dyDescent="0.35">
      <c r="A819" s="29" t="s">
        <v>3152</v>
      </c>
      <c r="B819" s="1" t="s">
        <v>692</v>
      </c>
      <c r="C819" s="85" t="s">
        <v>2</v>
      </c>
      <c r="D819" s="116" t="s">
        <v>4547</v>
      </c>
      <c r="E819" s="116" t="s">
        <v>4547</v>
      </c>
      <c r="F819" s="1"/>
      <c r="G819" s="29" t="s">
        <v>4</v>
      </c>
      <c r="H819" s="4">
        <f t="shared" si="60"/>
        <v>1</v>
      </c>
      <c r="I819" s="4" t="str">
        <f>VLOOKUP(B819,'BAT Grundtabelle'!B:T,19,0)</f>
        <v>ja</v>
      </c>
      <c r="J819" s="4" t="str">
        <f t="shared" si="61"/>
        <v/>
      </c>
      <c r="K819" s="4" t="str">
        <f t="shared" si="62"/>
        <v/>
      </c>
      <c r="L819" s="4" t="str">
        <f t="shared" si="63"/>
        <v/>
      </c>
      <c r="M819" s="104" t="str">
        <f t="shared" si="64"/>
        <v/>
      </c>
      <c r="N819" s="4"/>
      <c r="O819" s="4" t="str">
        <f>VLOOKUP(B819,'BAT Grundtabelle'!B:V,21,0)</f>
        <v>Metallurgie</v>
      </c>
    </row>
    <row r="820" spans="1:15" ht="12.75" customHeight="1" x14ac:dyDescent="0.35">
      <c r="A820" s="29" t="s">
        <v>3153</v>
      </c>
      <c r="B820" s="1" t="s">
        <v>702</v>
      </c>
      <c r="C820" s="85" t="s">
        <v>2</v>
      </c>
      <c r="D820" s="116" t="s">
        <v>4547</v>
      </c>
      <c r="E820" s="116" t="s">
        <v>4547</v>
      </c>
      <c r="F820" s="1"/>
      <c r="G820" s="29" t="s">
        <v>4</v>
      </c>
      <c r="H820" s="4">
        <f t="shared" si="60"/>
        <v>1</v>
      </c>
      <c r="I820" s="4" t="str">
        <f>VLOOKUP(B820,'BAT Grundtabelle'!B:T,19,0)</f>
        <v>ja</v>
      </c>
      <c r="J820" s="4" t="str">
        <f t="shared" si="61"/>
        <v/>
      </c>
      <c r="K820" s="4" t="str">
        <f t="shared" si="62"/>
        <v/>
      </c>
      <c r="L820" s="4" t="str">
        <f t="shared" si="63"/>
        <v/>
      </c>
      <c r="M820" s="104" t="str">
        <f t="shared" si="64"/>
        <v/>
      </c>
      <c r="N820" s="4"/>
      <c r="O820" s="4" t="str">
        <f>VLOOKUP(B820,'BAT Grundtabelle'!B:V,21,0)</f>
        <v>Handwerk</v>
      </c>
    </row>
    <row r="821" spans="1:15" ht="12.75" customHeight="1" x14ac:dyDescent="0.35">
      <c r="A821" s="29" t="s">
        <v>2172</v>
      </c>
      <c r="B821" s="1" t="s">
        <v>2171</v>
      </c>
      <c r="C821" s="85" t="s">
        <v>3</v>
      </c>
      <c r="D821" s="116">
        <v>1.63</v>
      </c>
      <c r="E821" s="116">
        <v>366.97</v>
      </c>
      <c r="F821" s="1"/>
      <c r="G821" s="29" t="s">
        <v>4</v>
      </c>
      <c r="H821" s="4">
        <f t="shared" si="60"/>
        <v>1</v>
      </c>
      <c r="I821" s="4" t="str">
        <f>VLOOKUP(B821,'BAT Grundtabelle'!B:T,19,0)</f>
        <v>ja</v>
      </c>
      <c r="J821" s="4" t="str">
        <f t="shared" si="61"/>
        <v>3980</v>
      </c>
      <c r="K821" s="4" t="str">
        <f t="shared" si="62"/>
        <v>Hardware-Handel</v>
      </c>
      <c r="L821" s="4">
        <f t="shared" si="63"/>
        <v>1.63</v>
      </c>
      <c r="M821" s="104">
        <f t="shared" si="64"/>
        <v>366.97</v>
      </c>
      <c r="N821" s="4"/>
      <c r="O821" s="4" t="str">
        <f>VLOOKUP(B821,'BAT Grundtabelle'!B:V,21,0)</f>
        <v>Handel</v>
      </c>
    </row>
    <row r="822" spans="1:15" ht="12.75" customHeight="1" x14ac:dyDescent="0.35">
      <c r="A822" s="29" t="s">
        <v>3154</v>
      </c>
      <c r="B822" s="1" t="s">
        <v>529</v>
      </c>
      <c r="C822" s="85" t="s">
        <v>2</v>
      </c>
      <c r="D822" s="116" t="s">
        <v>4547</v>
      </c>
      <c r="E822" s="116" t="s">
        <v>4547</v>
      </c>
      <c r="F822" s="1"/>
      <c r="G822" s="29" t="s">
        <v>4</v>
      </c>
      <c r="H822" s="4">
        <f t="shared" si="60"/>
        <v>1</v>
      </c>
      <c r="I822" s="4" t="str">
        <f>VLOOKUP(B822,'BAT Grundtabelle'!B:T,19,0)</f>
        <v>ja</v>
      </c>
      <c r="J822" s="4" t="str">
        <f t="shared" si="61"/>
        <v/>
      </c>
      <c r="K822" s="4" t="str">
        <f t="shared" si="62"/>
        <v/>
      </c>
      <c r="L822" s="4" t="str">
        <f t="shared" si="63"/>
        <v/>
      </c>
      <c r="M822" s="104" t="str">
        <f t="shared" si="64"/>
        <v/>
      </c>
      <c r="N822" s="4"/>
      <c r="O822" s="4" t="str">
        <f>VLOOKUP(B822,'BAT Grundtabelle'!B:V,21,0)</f>
        <v>IT</v>
      </c>
    </row>
    <row r="823" spans="1:15" ht="12.75" customHeight="1" x14ac:dyDescent="0.35">
      <c r="A823" s="29" t="s">
        <v>3155</v>
      </c>
      <c r="B823" s="1" t="s">
        <v>1965</v>
      </c>
      <c r="C823" s="85" t="s">
        <v>2</v>
      </c>
      <c r="D823" s="116" t="s">
        <v>4547</v>
      </c>
      <c r="E823" s="116" t="s">
        <v>4547</v>
      </c>
      <c r="F823" s="1"/>
      <c r="G823" s="29" t="s">
        <v>4</v>
      </c>
      <c r="H823" s="4">
        <f t="shared" si="60"/>
        <v>1</v>
      </c>
      <c r="I823" s="4" t="str">
        <f>VLOOKUP(B823,'BAT Grundtabelle'!B:T,19,0)</f>
        <v>ja</v>
      </c>
      <c r="J823" s="4" t="str">
        <f t="shared" si="61"/>
        <v/>
      </c>
      <c r="K823" s="4" t="str">
        <f t="shared" si="62"/>
        <v/>
      </c>
      <c r="L823" s="4" t="str">
        <f t="shared" si="63"/>
        <v/>
      </c>
      <c r="M823" s="104" t="str">
        <f t="shared" si="64"/>
        <v/>
      </c>
      <c r="N823" s="4"/>
      <c r="O823" s="4" t="str">
        <f>VLOOKUP(B823,'BAT Grundtabelle'!B:V,21,0)</f>
        <v>Metallurgie</v>
      </c>
    </row>
    <row r="824" spans="1:15" ht="12.75" customHeight="1" x14ac:dyDescent="0.35">
      <c r="A824" s="29" t="s">
        <v>3156</v>
      </c>
      <c r="B824" s="1" t="s">
        <v>1533</v>
      </c>
      <c r="C824" s="85" t="s">
        <v>2</v>
      </c>
      <c r="D824" s="116" t="s">
        <v>4547</v>
      </c>
      <c r="E824" s="116" t="s">
        <v>4547</v>
      </c>
      <c r="F824" s="1"/>
      <c r="G824" s="29" t="s">
        <v>4</v>
      </c>
      <c r="H824" s="4">
        <f t="shared" si="60"/>
        <v>1</v>
      </c>
      <c r="I824" s="4" t="str">
        <f>VLOOKUP(B824,'BAT Grundtabelle'!B:T,19,0)</f>
        <v>ja</v>
      </c>
      <c r="J824" s="4" t="str">
        <f t="shared" si="61"/>
        <v/>
      </c>
      <c r="K824" s="4" t="str">
        <f t="shared" si="62"/>
        <v/>
      </c>
      <c r="L824" s="4" t="str">
        <f t="shared" si="63"/>
        <v/>
      </c>
      <c r="M824" s="104" t="str">
        <f t="shared" si="64"/>
        <v/>
      </c>
      <c r="N824" s="4"/>
      <c r="O824" s="4" t="str">
        <f>VLOOKUP(B824,'BAT Grundtabelle'!B:V,21,0)</f>
        <v>Produktion</v>
      </c>
    </row>
    <row r="825" spans="1:15" ht="12.75" customHeight="1" x14ac:dyDescent="0.35">
      <c r="A825" s="29" t="s">
        <v>3157</v>
      </c>
      <c r="B825" s="1" t="s">
        <v>1966</v>
      </c>
      <c r="C825" s="85" t="s">
        <v>2</v>
      </c>
      <c r="D825" s="116" t="s">
        <v>4547</v>
      </c>
      <c r="E825" s="116" t="s">
        <v>4547</v>
      </c>
      <c r="F825" s="1"/>
      <c r="G825" s="29" t="s">
        <v>4</v>
      </c>
      <c r="H825" s="4">
        <f t="shared" si="60"/>
        <v>1</v>
      </c>
      <c r="I825" s="4" t="str">
        <f>VLOOKUP(B825,'BAT Grundtabelle'!B:T,19,0)</f>
        <v>ja</v>
      </c>
      <c r="J825" s="4" t="str">
        <f t="shared" si="61"/>
        <v/>
      </c>
      <c r="K825" s="4" t="str">
        <f t="shared" si="62"/>
        <v/>
      </c>
      <c r="L825" s="4" t="str">
        <f t="shared" si="63"/>
        <v/>
      </c>
      <c r="M825" s="104" t="str">
        <f t="shared" si="64"/>
        <v/>
      </c>
      <c r="N825" s="4"/>
      <c r="O825" s="4" t="str">
        <f>VLOOKUP(B825,'BAT Grundtabelle'!B:V,21,0)</f>
        <v>Metallurgie</v>
      </c>
    </row>
    <row r="826" spans="1:15" ht="12.75" customHeight="1" x14ac:dyDescent="0.35">
      <c r="A826" s="29" t="s">
        <v>3158</v>
      </c>
      <c r="B826" s="1" t="s">
        <v>1967</v>
      </c>
      <c r="C826" s="85" t="s">
        <v>2</v>
      </c>
      <c r="D826" s="116" t="s">
        <v>4547</v>
      </c>
      <c r="E826" s="116" t="s">
        <v>4547</v>
      </c>
      <c r="F826" s="1" t="s">
        <v>2411</v>
      </c>
      <c r="G826" s="29" t="s">
        <v>59</v>
      </c>
      <c r="H826" s="4">
        <f t="shared" si="60"/>
        <v>1</v>
      </c>
      <c r="I826" s="4" t="str">
        <f>VLOOKUP(B826,'BAT Grundtabelle'!B:T,19,0)</f>
        <v>nein</v>
      </c>
      <c r="J826" s="4" t="str">
        <f t="shared" si="61"/>
        <v/>
      </c>
      <c r="K826" s="4" t="str">
        <f t="shared" si="62"/>
        <v/>
      </c>
      <c r="L826" s="4" t="str">
        <f t="shared" si="63"/>
        <v/>
      </c>
      <c r="M826" s="104" t="str">
        <f t="shared" si="64"/>
        <v/>
      </c>
      <c r="N826" s="4"/>
      <c r="O826" s="4" t="str">
        <f>VLOOKUP(B826,'BAT Grundtabelle'!B:V,21,0)</f>
        <v>Verein</v>
      </c>
    </row>
    <row r="827" spans="1:15" ht="12.75" customHeight="1" x14ac:dyDescent="0.35">
      <c r="A827" s="29" t="s">
        <v>3159</v>
      </c>
      <c r="B827" s="1" t="s">
        <v>2070</v>
      </c>
      <c r="C827" s="85" t="s">
        <v>2</v>
      </c>
      <c r="D827" s="116" t="s">
        <v>4547</v>
      </c>
      <c r="E827" s="116" t="s">
        <v>4547</v>
      </c>
      <c r="F827" s="1"/>
      <c r="G827" s="29" t="s">
        <v>4</v>
      </c>
      <c r="H827" s="4">
        <f t="shared" si="60"/>
        <v>1</v>
      </c>
      <c r="I827" s="4" t="str">
        <f>VLOOKUP(B827,'BAT Grundtabelle'!B:T,19,0)</f>
        <v>ja</v>
      </c>
      <c r="J827" s="4" t="str">
        <f t="shared" si="61"/>
        <v/>
      </c>
      <c r="K827" s="4" t="str">
        <f t="shared" si="62"/>
        <v/>
      </c>
      <c r="L827" s="4" t="str">
        <f t="shared" si="63"/>
        <v/>
      </c>
      <c r="M827" s="104" t="str">
        <f t="shared" si="64"/>
        <v/>
      </c>
      <c r="N827" s="4"/>
      <c r="O827" s="4" t="str">
        <f>VLOOKUP(B827,'BAT Grundtabelle'!B:V,21,0)</f>
        <v>Dienstleistung</v>
      </c>
    </row>
    <row r="828" spans="1:15" ht="12.75" customHeight="1" x14ac:dyDescent="0.35">
      <c r="A828" s="29" t="s">
        <v>3160</v>
      </c>
      <c r="B828" s="1" t="s">
        <v>868</v>
      </c>
      <c r="C828" s="85" t="s">
        <v>2</v>
      </c>
      <c r="D828" s="116" t="s">
        <v>4547</v>
      </c>
      <c r="E828" s="116" t="s">
        <v>4547</v>
      </c>
      <c r="F828" s="1"/>
      <c r="G828" s="29" t="s">
        <v>4</v>
      </c>
      <c r="H828" s="4">
        <f t="shared" si="60"/>
        <v>1</v>
      </c>
      <c r="I828" s="4" t="str">
        <f>VLOOKUP(B828,'BAT Grundtabelle'!B:T,19,0)</f>
        <v>ja</v>
      </c>
      <c r="J828" s="4" t="str">
        <f t="shared" si="61"/>
        <v/>
      </c>
      <c r="K828" s="4" t="str">
        <f t="shared" si="62"/>
        <v/>
      </c>
      <c r="L828" s="4" t="str">
        <f t="shared" si="63"/>
        <v/>
      </c>
      <c r="M828" s="104" t="str">
        <f t="shared" si="64"/>
        <v/>
      </c>
      <c r="N828" s="4"/>
      <c r="O828" s="4" t="str">
        <f>VLOOKUP(B828,'BAT Grundtabelle'!B:V,21,0)</f>
        <v>Recycling</v>
      </c>
    </row>
    <row r="829" spans="1:15" ht="12.75" customHeight="1" x14ac:dyDescent="0.35">
      <c r="A829" s="29" t="s">
        <v>3161</v>
      </c>
      <c r="B829" s="1" t="s">
        <v>474</v>
      </c>
      <c r="C829" s="85" t="s">
        <v>3</v>
      </c>
      <c r="D829" s="116">
        <v>2.62</v>
      </c>
      <c r="E829" s="116">
        <v>689</v>
      </c>
      <c r="F829" s="1"/>
      <c r="G829" s="29" t="s">
        <v>4</v>
      </c>
      <c r="H829" s="4">
        <f t="shared" si="60"/>
        <v>1</v>
      </c>
      <c r="I829" s="4" t="str">
        <f>VLOOKUP(B829,'BAT Grundtabelle'!B:T,19,0)</f>
        <v>ja</v>
      </c>
      <c r="J829" s="4" t="str">
        <f t="shared" si="61"/>
        <v>10742</v>
      </c>
      <c r="K829" s="4" t="str">
        <f t="shared" si="62"/>
        <v>Haushaltsgerätehandel</v>
      </c>
      <c r="L829" s="4">
        <f t="shared" si="63"/>
        <v>2.62</v>
      </c>
      <c r="M829" s="104">
        <f t="shared" si="64"/>
        <v>689</v>
      </c>
      <c r="N829" s="4"/>
      <c r="O829" s="4" t="str">
        <f>VLOOKUP(B829,'BAT Grundtabelle'!B:V,21,0)</f>
        <v>Handel</v>
      </c>
    </row>
    <row r="830" spans="1:15" ht="12.75" customHeight="1" x14ac:dyDescent="0.35">
      <c r="A830" s="29" t="s">
        <v>3162</v>
      </c>
      <c r="B830" s="1" t="s">
        <v>1968</v>
      </c>
      <c r="C830" s="85" t="s">
        <v>2</v>
      </c>
      <c r="D830" s="116" t="s">
        <v>4547</v>
      </c>
      <c r="E830" s="116" t="s">
        <v>4547</v>
      </c>
      <c r="F830" s="1"/>
      <c r="G830" s="29" t="s">
        <v>4</v>
      </c>
      <c r="H830" s="4">
        <f t="shared" si="60"/>
        <v>1</v>
      </c>
      <c r="I830" s="4" t="str">
        <f>VLOOKUP(B830,'BAT Grundtabelle'!B:T,19,0)</f>
        <v>ja</v>
      </c>
      <c r="J830" s="4" t="str">
        <f t="shared" si="61"/>
        <v/>
      </c>
      <c r="K830" s="4" t="str">
        <f t="shared" si="62"/>
        <v/>
      </c>
      <c r="L830" s="4" t="str">
        <f t="shared" si="63"/>
        <v/>
      </c>
      <c r="M830" s="104" t="str">
        <f t="shared" si="64"/>
        <v/>
      </c>
      <c r="N830" s="4"/>
      <c r="O830" s="4" t="str">
        <f>VLOOKUP(B830,'BAT Grundtabelle'!B:V,21,0)</f>
        <v>Dienstleistung</v>
      </c>
    </row>
    <row r="831" spans="1:15" ht="12.75" customHeight="1" x14ac:dyDescent="0.35">
      <c r="A831" s="29" t="s">
        <v>3163</v>
      </c>
      <c r="B831" s="1" t="s">
        <v>228</v>
      </c>
      <c r="C831" s="85" t="s">
        <v>3</v>
      </c>
      <c r="D831" s="116">
        <v>2.62</v>
      </c>
      <c r="E831" s="116">
        <v>689</v>
      </c>
      <c r="F831" s="1"/>
      <c r="G831" s="29" t="s">
        <v>4</v>
      </c>
      <c r="H831" s="4">
        <f t="shared" si="60"/>
        <v>1</v>
      </c>
      <c r="I831" s="4" t="str">
        <f>VLOOKUP(B831,'BAT Grundtabelle'!B:T,19,0)</f>
        <v>ja</v>
      </c>
      <c r="J831" s="4" t="str">
        <f t="shared" si="61"/>
        <v>10744</v>
      </c>
      <c r="K831" s="4" t="str">
        <f t="shared" si="62"/>
        <v>Haushaltswarengeschäft</v>
      </c>
      <c r="L831" s="4">
        <f t="shared" si="63"/>
        <v>2.62</v>
      </c>
      <c r="M831" s="104">
        <f t="shared" si="64"/>
        <v>689</v>
      </c>
      <c r="N831" s="4"/>
      <c r="O831" s="4" t="str">
        <f>VLOOKUP(B831,'BAT Grundtabelle'!B:V,21,0)</f>
        <v>Handel</v>
      </c>
    </row>
    <row r="832" spans="1:15" ht="12.75" customHeight="1" x14ac:dyDescent="0.35">
      <c r="A832" s="29" t="s">
        <v>3164</v>
      </c>
      <c r="B832" s="1" t="s">
        <v>876</v>
      </c>
      <c r="C832" s="85" t="s">
        <v>2</v>
      </c>
      <c r="D832" s="116" t="s">
        <v>4547</v>
      </c>
      <c r="E832" s="116" t="s">
        <v>4547</v>
      </c>
      <c r="F832" s="1"/>
      <c r="G832" s="29" t="s">
        <v>4</v>
      </c>
      <c r="H832" s="4">
        <f t="shared" si="60"/>
        <v>1</v>
      </c>
      <c r="I832" s="4" t="str">
        <f>VLOOKUP(B832,'BAT Grundtabelle'!B:T,19,0)</f>
        <v>ja</v>
      </c>
      <c r="J832" s="4" t="str">
        <f t="shared" si="61"/>
        <v/>
      </c>
      <c r="K832" s="4" t="str">
        <f t="shared" si="62"/>
        <v/>
      </c>
      <c r="L832" s="4" t="str">
        <f t="shared" si="63"/>
        <v/>
      </c>
      <c r="M832" s="104" t="str">
        <f t="shared" si="64"/>
        <v/>
      </c>
      <c r="N832" s="4"/>
      <c r="O832" s="4" t="str">
        <f>VLOOKUP(B832,'BAT Grundtabelle'!B:V,21,0)</f>
        <v>Dienstleistung</v>
      </c>
    </row>
    <row r="833" spans="1:15" ht="12.75" customHeight="1" x14ac:dyDescent="0.35">
      <c r="A833" s="29" t="s">
        <v>3165</v>
      </c>
      <c r="B833" s="1" t="s">
        <v>1026</v>
      </c>
      <c r="C833" s="85" t="s">
        <v>3</v>
      </c>
      <c r="D833" s="116">
        <v>0.65</v>
      </c>
      <c r="E833" s="116">
        <v>280</v>
      </c>
      <c r="F833" s="1"/>
      <c r="G833" s="29" t="s">
        <v>4</v>
      </c>
      <c r="H833" s="4">
        <f t="shared" si="60"/>
        <v>1</v>
      </c>
      <c r="I833" s="4" t="str">
        <f>VLOOKUP(B833,'BAT Grundtabelle'!B:T,19,0)</f>
        <v>ja</v>
      </c>
      <c r="J833" s="4" t="str">
        <f t="shared" si="61"/>
        <v>10746</v>
      </c>
      <c r="K833" s="4" t="str">
        <f t="shared" si="62"/>
        <v>Häuslicher Krankenpflegedienst</v>
      </c>
      <c r="L833" s="4">
        <f t="shared" si="63"/>
        <v>0.65</v>
      </c>
      <c r="M833" s="104">
        <f t="shared" si="64"/>
        <v>280</v>
      </c>
      <c r="N833" s="4"/>
      <c r="O833" s="4" t="str">
        <f>VLOOKUP(B833,'BAT Grundtabelle'!B:V,21,0)</f>
        <v>Heilwesen</v>
      </c>
    </row>
    <row r="834" spans="1:15" ht="12.75" customHeight="1" x14ac:dyDescent="0.35">
      <c r="A834" s="29" t="s">
        <v>2195</v>
      </c>
      <c r="B834" s="1" t="s">
        <v>2194</v>
      </c>
      <c r="C834" s="85" t="s">
        <v>2</v>
      </c>
      <c r="D834" s="116" t="s">
        <v>4547</v>
      </c>
      <c r="E834" s="116" t="s">
        <v>4547</v>
      </c>
      <c r="F834" s="1"/>
      <c r="G834" s="29" t="s">
        <v>4</v>
      </c>
      <c r="H834" s="4">
        <f t="shared" si="60"/>
        <v>1</v>
      </c>
      <c r="I834" s="4" t="str">
        <f>VLOOKUP(B834,'BAT Grundtabelle'!B:T,19,0)</f>
        <v>ja</v>
      </c>
      <c r="J834" s="4" t="str">
        <f t="shared" si="61"/>
        <v/>
      </c>
      <c r="K834" s="4" t="str">
        <f t="shared" si="62"/>
        <v/>
      </c>
      <c r="L834" s="4" t="str">
        <f t="shared" si="63"/>
        <v/>
      </c>
      <c r="M834" s="104" t="str">
        <f t="shared" si="64"/>
        <v/>
      </c>
      <c r="N834" s="4"/>
      <c r="O834" s="4" t="str">
        <f>VLOOKUP(B834,'BAT Grundtabelle'!B:V,21,0)</f>
        <v>Dienstleistung</v>
      </c>
    </row>
    <row r="835" spans="1:15" ht="12.75" customHeight="1" x14ac:dyDescent="0.35">
      <c r="A835" s="29" t="s">
        <v>3166</v>
      </c>
      <c r="B835" s="1" t="s">
        <v>1572</v>
      </c>
      <c r="C835" s="85" t="s">
        <v>2</v>
      </c>
      <c r="D835" s="116" t="s">
        <v>4547</v>
      </c>
      <c r="E835" s="116" t="s">
        <v>4547</v>
      </c>
      <c r="F835" s="1"/>
      <c r="G835" s="29" t="s">
        <v>4</v>
      </c>
      <c r="H835" s="4">
        <f t="shared" ref="H835:H898" si="65">COUNTIF(A:A,A835)</f>
        <v>1</v>
      </c>
      <c r="I835" s="4" t="str">
        <f>VLOOKUP(B835,'BAT Grundtabelle'!B:T,19,0)</f>
        <v>ja</v>
      </c>
      <c r="J835" s="4" t="str">
        <f t="shared" ref="J835:J898" si="66">IF(C835="ja",A835,"")</f>
        <v/>
      </c>
      <c r="K835" s="4" t="str">
        <f t="shared" ref="K835:K898" si="67">IF(C835="ja",B835,"")</f>
        <v/>
      </c>
      <c r="L835" s="4" t="str">
        <f t="shared" ref="L835:L898" si="68">IF(C835="ja",D835,"")</f>
        <v/>
      </c>
      <c r="M835" s="104" t="str">
        <f t="shared" ref="M835:M898" si="69">IF(C835="ja",E835,"")</f>
        <v/>
      </c>
      <c r="N835" s="4"/>
      <c r="O835" s="4" t="str">
        <f>VLOOKUP(B835,'BAT Grundtabelle'!B:V,21,0)</f>
        <v>Reinigung</v>
      </c>
    </row>
    <row r="836" spans="1:15" ht="12.75" customHeight="1" x14ac:dyDescent="0.35">
      <c r="A836" s="29" t="s">
        <v>3167</v>
      </c>
      <c r="B836" s="1" t="s">
        <v>1085</v>
      </c>
      <c r="C836" s="85" t="s">
        <v>3</v>
      </c>
      <c r="D836" s="116">
        <v>1.1100000000000001</v>
      </c>
      <c r="E836" s="116">
        <v>854.03</v>
      </c>
      <c r="F836" s="1"/>
      <c r="G836" s="29" t="s">
        <v>4</v>
      </c>
      <c r="H836" s="4">
        <f t="shared" si="65"/>
        <v>1</v>
      </c>
      <c r="I836" s="4" t="str">
        <f>VLOOKUP(B836,'BAT Grundtabelle'!B:T,19,0)</f>
        <v>ja</v>
      </c>
      <c r="J836" s="4" t="str">
        <f t="shared" si="66"/>
        <v>10748</v>
      </c>
      <c r="K836" s="4" t="str">
        <f t="shared" si="67"/>
        <v>Hausschlachterei</v>
      </c>
      <c r="L836" s="4">
        <f t="shared" si="68"/>
        <v>1.1100000000000001</v>
      </c>
      <c r="M836" s="104">
        <f t="shared" si="69"/>
        <v>854.03</v>
      </c>
      <c r="N836" s="4"/>
      <c r="O836" s="4" t="str">
        <f>VLOOKUP(B836,'BAT Grundtabelle'!B:V,21,0)</f>
        <v>Handwerk (food)</v>
      </c>
    </row>
    <row r="837" spans="1:15" ht="12.75" customHeight="1" x14ac:dyDescent="0.35">
      <c r="A837" s="29">
        <v>11985</v>
      </c>
      <c r="B837" s="1" t="s">
        <v>4483</v>
      </c>
      <c r="C837" s="85" t="s">
        <v>3</v>
      </c>
      <c r="D837" s="116">
        <v>2.06</v>
      </c>
      <c r="E837" s="116">
        <v>355</v>
      </c>
      <c r="F837" s="1"/>
      <c r="G837" s="29" t="s">
        <v>4</v>
      </c>
      <c r="H837" s="4">
        <f t="shared" si="65"/>
        <v>1</v>
      </c>
      <c r="I837" s="4" t="str">
        <f>VLOOKUP(B837,'BAT Grundtabelle'!B:T,19,0)</f>
        <v>ja</v>
      </c>
      <c r="J837" s="4">
        <f t="shared" si="66"/>
        <v>11985</v>
      </c>
      <c r="K837" s="4" t="str">
        <f t="shared" si="67"/>
        <v>Haustextilienhandel</v>
      </c>
      <c r="L837" s="4">
        <f t="shared" si="68"/>
        <v>2.06</v>
      </c>
      <c r="M837" s="104">
        <f t="shared" si="69"/>
        <v>355</v>
      </c>
      <c r="N837" s="4"/>
      <c r="O837" s="4" t="str">
        <f>VLOOKUP(B837,'BAT Grundtabelle'!B:V,21,0)</f>
        <v>Handel</v>
      </c>
    </row>
    <row r="838" spans="1:15" ht="12.75" customHeight="1" x14ac:dyDescent="0.35">
      <c r="A838" s="29" t="s">
        <v>3168</v>
      </c>
      <c r="B838" s="1" t="s">
        <v>645</v>
      </c>
      <c r="C838" s="85" t="s">
        <v>3</v>
      </c>
      <c r="D838" s="116">
        <v>0.65</v>
      </c>
      <c r="E838" s="116">
        <v>280</v>
      </c>
      <c r="F838" s="1" t="s">
        <v>4468</v>
      </c>
      <c r="G838" s="29" t="s">
        <v>4</v>
      </c>
      <c r="H838" s="4">
        <f t="shared" si="65"/>
        <v>1</v>
      </c>
      <c r="I838" s="4" t="str">
        <f>VLOOKUP(B838,'BAT Grundtabelle'!B:T,19,0)</f>
        <v>ja</v>
      </c>
      <c r="J838" s="4" t="str">
        <f t="shared" si="66"/>
        <v>10751</v>
      </c>
      <c r="K838" s="4" t="str">
        <f t="shared" si="67"/>
        <v>Hebamme</v>
      </c>
      <c r="L838" s="4">
        <f t="shared" si="68"/>
        <v>0.65</v>
      </c>
      <c r="M838" s="104">
        <f t="shared" si="69"/>
        <v>280</v>
      </c>
      <c r="N838" s="4"/>
      <c r="O838" s="4" t="str">
        <f>VLOOKUP(B838,'BAT Grundtabelle'!B:V,21,0)</f>
        <v>Heilwesen</v>
      </c>
    </row>
    <row r="839" spans="1:15" ht="12.75" customHeight="1" x14ac:dyDescent="0.35">
      <c r="A839" s="29" t="s">
        <v>3169</v>
      </c>
      <c r="B839" s="1" t="s">
        <v>1346</v>
      </c>
      <c r="C839" s="85" t="s">
        <v>3</v>
      </c>
      <c r="D839" s="116">
        <v>2.58</v>
      </c>
      <c r="E839" s="116">
        <v>204</v>
      </c>
      <c r="F839" s="1"/>
      <c r="G839" s="29" t="s">
        <v>4</v>
      </c>
      <c r="H839" s="4">
        <f t="shared" si="65"/>
        <v>1</v>
      </c>
      <c r="I839" s="4" t="str">
        <f>VLOOKUP(B839,'BAT Grundtabelle'!B:T,19,0)</f>
        <v>ja</v>
      </c>
      <c r="J839" s="4" t="str">
        <f t="shared" si="66"/>
        <v>10752</v>
      </c>
      <c r="K839" s="4" t="str">
        <f t="shared" si="67"/>
        <v>Heckenwirtschaft</v>
      </c>
      <c r="L839" s="4">
        <f t="shared" si="68"/>
        <v>2.58</v>
      </c>
      <c r="M839" s="104">
        <f t="shared" si="69"/>
        <v>204</v>
      </c>
      <c r="N839" s="4"/>
      <c r="O839" s="4" t="str">
        <f>VLOOKUP(B839,'BAT Grundtabelle'!B:V,21,0)</f>
        <v>Hotel- und Gaststättengewerbe</v>
      </c>
    </row>
    <row r="840" spans="1:15" ht="12.75" customHeight="1" x14ac:dyDescent="0.35">
      <c r="A840" s="29" t="s">
        <v>3170</v>
      </c>
      <c r="B840" s="1" t="s">
        <v>1649</v>
      </c>
      <c r="C840" s="85" t="s">
        <v>2</v>
      </c>
      <c r="D840" s="116" t="s">
        <v>4547</v>
      </c>
      <c r="E840" s="116" t="s">
        <v>4547</v>
      </c>
      <c r="F840" s="1"/>
      <c r="G840" s="29" t="s">
        <v>4</v>
      </c>
      <c r="H840" s="4">
        <f t="shared" si="65"/>
        <v>1</v>
      </c>
      <c r="I840" s="4" t="str">
        <f>VLOOKUP(B840,'BAT Grundtabelle'!B:T,19,0)</f>
        <v>ja</v>
      </c>
      <c r="J840" s="4" t="str">
        <f t="shared" si="66"/>
        <v/>
      </c>
      <c r="K840" s="4" t="str">
        <f t="shared" si="67"/>
        <v/>
      </c>
      <c r="L840" s="4" t="str">
        <f t="shared" si="68"/>
        <v/>
      </c>
      <c r="M840" s="104" t="str">
        <f t="shared" si="69"/>
        <v/>
      </c>
      <c r="N840" s="4"/>
      <c r="O840" s="4" t="str">
        <f>VLOOKUP(B840,'BAT Grundtabelle'!B:V,21,0)</f>
        <v>Freizeit</v>
      </c>
    </row>
    <row r="841" spans="1:15" ht="12.75" customHeight="1" x14ac:dyDescent="0.35">
      <c r="A841" s="29" t="s">
        <v>3171</v>
      </c>
      <c r="B841" s="1" t="s">
        <v>1650</v>
      </c>
      <c r="C841" s="85" t="s">
        <v>2</v>
      </c>
      <c r="D841" s="116" t="s">
        <v>4547</v>
      </c>
      <c r="E841" s="116" t="s">
        <v>4547</v>
      </c>
      <c r="F841" s="1"/>
      <c r="G841" s="29" t="s">
        <v>4</v>
      </c>
      <c r="H841" s="4">
        <f t="shared" si="65"/>
        <v>1</v>
      </c>
      <c r="I841" s="4" t="str">
        <f>VLOOKUP(B841,'BAT Grundtabelle'!B:T,19,0)</f>
        <v>ja</v>
      </c>
      <c r="J841" s="4" t="str">
        <f t="shared" si="66"/>
        <v/>
      </c>
      <c r="K841" s="4" t="str">
        <f t="shared" si="67"/>
        <v/>
      </c>
      <c r="L841" s="4" t="str">
        <f t="shared" si="68"/>
        <v/>
      </c>
      <c r="M841" s="104" t="str">
        <f t="shared" si="69"/>
        <v/>
      </c>
      <c r="N841" s="4"/>
      <c r="O841" s="4" t="str">
        <f>VLOOKUP(B841,'BAT Grundtabelle'!B:V,21,0)</f>
        <v>Freizeit</v>
      </c>
    </row>
    <row r="842" spans="1:15" ht="12.75" customHeight="1" x14ac:dyDescent="0.35">
      <c r="A842" s="29">
        <v>10755</v>
      </c>
      <c r="B842" s="1" t="s">
        <v>1560</v>
      </c>
      <c r="C842" s="85" t="s">
        <v>3</v>
      </c>
      <c r="D842" s="116">
        <v>0.65</v>
      </c>
      <c r="E842" s="116">
        <v>280</v>
      </c>
      <c r="F842" s="1" t="s">
        <v>4468</v>
      </c>
      <c r="G842" s="29" t="s">
        <v>4</v>
      </c>
      <c r="H842" s="4">
        <f t="shared" si="65"/>
        <v>1</v>
      </c>
      <c r="I842" s="4" t="str">
        <f>VLOOKUP(B842,'BAT Grundtabelle'!B:T,19,0)</f>
        <v>ja</v>
      </c>
      <c r="J842" s="4">
        <f t="shared" si="66"/>
        <v>10755</v>
      </c>
      <c r="K842" s="4" t="str">
        <f t="shared" si="67"/>
        <v>Heilgehilfe</v>
      </c>
      <c r="L842" s="4">
        <f t="shared" si="68"/>
        <v>0.65</v>
      </c>
      <c r="M842" s="104">
        <f t="shared" si="69"/>
        <v>280</v>
      </c>
      <c r="N842" s="4"/>
      <c r="O842" s="4" t="str">
        <f>VLOOKUP(B842,'BAT Grundtabelle'!B:V,21,0)</f>
        <v>Heilwesen</v>
      </c>
    </row>
    <row r="843" spans="1:15" ht="12.75" customHeight="1" x14ac:dyDescent="0.35">
      <c r="A843" s="29" t="s">
        <v>3172</v>
      </c>
      <c r="B843" s="1" t="s">
        <v>1068</v>
      </c>
      <c r="C843" s="85" t="s">
        <v>3</v>
      </c>
      <c r="D843" s="116">
        <v>1.1599999999999999</v>
      </c>
      <c r="E843" s="116">
        <v>267.20999999999998</v>
      </c>
      <c r="F843" s="1" t="s">
        <v>4468</v>
      </c>
      <c r="G843" s="29" t="s">
        <v>4</v>
      </c>
      <c r="H843" s="4">
        <f t="shared" si="65"/>
        <v>1</v>
      </c>
      <c r="I843" s="4" t="str">
        <f>VLOOKUP(B843,'BAT Grundtabelle'!B:T,19,0)</f>
        <v>ja</v>
      </c>
      <c r="J843" s="4" t="str">
        <f t="shared" si="66"/>
        <v>10756</v>
      </c>
      <c r="K843" s="4" t="str">
        <f t="shared" si="67"/>
        <v>Heilpraktiker</v>
      </c>
      <c r="L843" s="4">
        <f t="shared" si="68"/>
        <v>1.1599999999999999</v>
      </c>
      <c r="M843" s="104">
        <f t="shared" si="69"/>
        <v>267.20999999999998</v>
      </c>
      <c r="N843" s="4"/>
      <c r="O843" s="4" t="str">
        <f>VLOOKUP(B843,'BAT Grundtabelle'!B:V,21,0)</f>
        <v>Heilwesen</v>
      </c>
    </row>
    <row r="844" spans="1:15" ht="12.75" customHeight="1" x14ac:dyDescent="0.35">
      <c r="A844" s="29" t="s">
        <v>3173</v>
      </c>
      <c r="B844" s="1" t="s">
        <v>109</v>
      </c>
      <c r="C844" s="85" t="s">
        <v>2</v>
      </c>
      <c r="D844" s="116" t="s">
        <v>4547</v>
      </c>
      <c r="E844" s="116" t="s">
        <v>4547</v>
      </c>
      <c r="F844" s="1" t="s">
        <v>2409</v>
      </c>
      <c r="G844" s="29" t="s">
        <v>58</v>
      </c>
      <c r="H844" s="4">
        <f t="shared" si="65"/>
        <v>1</v>
      </c>
      <c r="I844" s="4" t="str">
        <f>VLOOKUP(B844,'BAT Grundtabelle'!B:T,19,0)</f>
        <v>ja</v>
      </c>
      <c r="J844" s="4" t="str">
        <f t="shared" si="66"/>
        <v/>
      </c>
      <c r="K844" s="4" t="str">
        <f t="shared" si="67"/>
        <v/>
      </c>
      <c r="L844" s="4" t="str">
        <f t="shared" si="68"/>
        <v/>
      </c>
      <c r="M844" s="104" t="str">
        <f t="shared" si="69"/>
        <v/>
      </c>
      <c r="N844" s="4"/>
      <c r="O844" s="4" t="str">
        <f>VLOOKUP(B844,'BAT Grundtabelle'!B:V,21,0)</f>
        <v>Staat</v>
      </c>
    </row>
    <row r="845" spans="1:15" ht="12.75" customHeight="1" x14ac:dyDescent="0.35">
      <c r="A845" s="29" t="s">
        <v>3174</v>
      </c>
      <c r="B845" s="1" t="s">
        <v>494</v>
      </c>
      <c r="C845" s="85" t="s">
        <v>3</v>
      </c>
      <c r="D845" s="116">
        <v>8.5</v>
      </c>
      <c r="E845" s="116">
        <v>1197</v>
      </c>
      <c r="F845" s="1"/>
      <c r="G845" s="29" t="s">
        <v>4</v>
      </c>
      <c r="H845" s="4">
        <f t="shared" si="65"/>
        <v>1</v>
      </c>
      <c r="I845" s="4" t="str">
        <f>VLOOKUP(B845,'BAT Grundtabelle'!B:T,19,0)</f>
        <v>ja</v>
      </c>
      <c r="J845" s="4" t="str">
        <f t="shared" si="66"/>
        <v>10758</v>
      </c>
      <c r="K845" s="4" t="str">
        <f t="shared" si="67"/>
        <v>Heim- und Haustextilienhersteller</v>
      </c>
      <c r="L845" s="4">
        <f t="shared" si="68"/>
        <v>8.5</v>
      </c>
      <c r="M845" s="104">
        <f t="shared" si="69"/>
        <v>1197</v>
      </c>
      <c r="N845" s="4"/>
      <c r="O845" s="4" t="str">
        <f>VLOOKUP(B845,'BAT Grundtabelle'!B:V,21,0)</f>
        <v>Produktion</v>
      </c>
    </row>
    <row r="846" spans="1:15" ht="12.75" customHeight="1" x14ac:dyDescent="0.35">
      <c r="A846" s="29" t="s">
        <v>3175</v>
      </c>
      <c r="B846" s="1" t="s">
        <v>1721</v>
      </c>
      <c r="C846" s="85" t="s">
        <v>2</v>
      </c>
      <c r="D846" s="116" t="s">
        <v>4547</v>
      </c>
      <c r="E846" s="116" t="s">
        <v>4547</v>
      </c>
      <c r="F846" s="1"/>
      <c r="G846" s="29" t="s">
        <v>4</v>
      </c>
      <c r="H846" s="4">
        <f t="shared" si="65"/>
        <v>1</v>
      </c>
      <c r="I846" s="4" t="str">
        <f>VLOOKUP(B846,'BAT Grundtabelle'!B:T,19,0)</f>
        <v>ja</v>
      </c>
      <c r="J846" s="4" t="str">
        <f t="shared" si="66"/>
        <v/>
      </c>
      <c r="K846" s="4" t="str">
        <f t="shared" si="67"/>
        <v/>
      </c>
      <c r="L846" s="4" t="str">
        <f t="shared" si="68"/>
        <v/>
      </c>
      <c r="M846" s="104" t="str">
        <f t="shared" si="69"/>
        <v/>
      </c>
      <c r="N846" s="4"/>
      <c r="O846" s="4" t="str">
        <f>VLOOKUP(B846,'BAT Grundtabelle'!B:V,21,0)</f>
        <v>Freizeit</v>
      </c>
    </row>
    <row r="847" spans="1:15" ht="12.75" customHeight="1" x14ac:dyDescent="0.35">
      <c r="A847" s="29" t="s">
        <v>3176</v>
      </c>
      <c r="B847" s="1" t="s">
        <v>1811</v>
      </c>
      <c r="C847" s="85" t="s">
        <v>2</v>
      </c>
      <c r="D847" s="116" t="s">
        <v>4547</v>
      </c>
      <c r="E847" s="116" t="s">
        <v>4547</v>
      </c>
      <c r="F847" s="1" t="s">
        <v>2411</v>
      </c>
      <c r="G847" s="29" t="s">
        <v>59</v>
      </c>
      <c r="H847" s="4">
        <f t="shared" si="65"/>
        <v>1</v>
      </c>
      <c r="I847" s="4" t="str">
        <f>VLOOKUP(B847,'BAT Grundtabelle'!B:T,19,0)</f>
        <v>ja</v>
      </c>
      <c r="J847" s="4" t="str">
        <f t="shared" si="66"/>
        <v/>
      </c>
      <c r="K847" s="4" t="str">
        <f t="shared" si="67"/>
        <v/>
      </c>
      <c r="L847" s="4" t="str">
        <f t="shared" si="68"/>
        <v/>
      </c>
      <c r="M847" s="104" t="str">
        <f t="shared" si="69"/>
        <v/>
      </c>
      <c r="N847" s="4"/>
      <c r="O847" s="4" t="str">
        <f>VLOOKUP(B847,'BAT Grundtabelle'!B:V,21,0)</f>
        <v>Verein</v>
      </c>
    </row>
    <row r="848" spans="1:15" ht="12.75" customHeight="1" x14ac:dyDescent="0.35">
      <c r="A848" s="29" t="s">
        <v>3177</v>
      </c>
      <c r="B848" s="1" t="s">
        <v>1519</v>
      </c>
      <c r="C848" s="85" t="s">
        <v>3</v>
      </c>
      <c r="D848" s="116">
        <v>2.06</v>
      </c>
      <c r="E848" s="116">
        <v>355</v>
      </c>
      <c r="F848" s="1"/>
      <c r="G848" s="29" t="s">
        <v>4</v>
      </c>
      <c r="H848" s="4">
        <f t="shared" si="65"/>
        <v>1</v>
      </c>
      <c r="I848" s="4" t="str">
        <f>VLOOKUP(B848,'BAT Grundtabelle'!B:T,19,0)</f>
        <v>ja</v>
      </c>
      <c r="J848" s="4" t="str">
        <f t="shared" si="66"/>
        <v>10761</v>
      </c>
      <c r="K848" s="4" t="str">
        <f t="shared" si="67"/>
        <v>Heimtextilieneinzelhandel</v>
      </c>
      <c r="L848" s="4">
        <f t="shared" si="68"/>
        <v>2.06</v>
      </c>
      <c r="M848" s="104">
        <f t="shared" si="69"/>
        <v>355</v>
      </c>
      <c r="N848" s="4"/>
      <c r="O848" s="4" t="str">
        <f>VLOOKUP(B848,'BAT Grundtabelle'!B:V,21,0)</f>
        <v>Handel</v>
      </c>
    </row>
    <row r="849" spans="1:15" ht="12.75" customHeight="1" x14ac:dyDescent="0.35">
      <c r="A849" s="29" t="s">
        <v>2074</v>
      </c>
      <c r="B849" s="1" t="s">
        <v>2073</v>
      </c>
      <c r="C849" s="85" t="s">
        <v>3</v>
      </c>
      <c r="D849" s="116">
        <v>3.61</v>
      </c>
      <c r="E849" s="116">
        <v>191</v>
      </c>
      <c r="F849" s="1"/>
      <c r="G849" s="29" t="s">
        <v>4</v>
      </c>
      <c r="H849" s="4">
        <f t="shared" si="65"/>
        <v>1</v>
      </c>
      <c r="I849" s="4" t="str">
        <f>VLOOKUP(B849,'BAT Grundtabelle'!B:T,19,0)</f>
        <v>ja</v>
      </c>
      <c r="J849" s="4" t="str">
        <f t="shared" si="66"/>
        <v>6024</v>
      </c>
      <c r="K849" s="4" t="str">
        <f t="shared" si="67"/>
        <v>Heißmangelbetrieb</v>
      </c>
      <c r="L849" s="4">
        <f t="shared" si="68"/>
        <v>3.61</v>
      </c>
      <c r="M849" s="104">
        <f t="shared" si="69"/>
        <v>191</v>
      </c>
      <c r="N849" s="4"/>
      <c r="O849" s="4" t="str">
        <f>VLOOKUP(B849,'BAT Grundtabelle'!B:V,21,0)</f>
        <v>Handwerk</v>
      </c>
    </row>
    <row r="850" spans="1:15" ht="12.75" customHeight="1" x14ac:dyDescent="0.35">
      <c r="A850" s="29" t="s">
        <v>3178</v>
      </c>
      <c r="B850" s="1" t="s">
        <v>230</v>
      </c>
      <c r="C850" s="85" t="s">
        <v>2</v>
      </c>
      <c r="D850" s="116" t="s">
        <v>4547</v>
      </c>
      <c r="E850" s="116" t="s">
        <v>4547</v>
      </c>
      <c r="F850" s="1"/>
      <c r="G850" s="29" t="s">
        <v>4</v>
      </c>
      <c r="H850" s="4">
        <f t="shared" si="65"/>
        <v>1</v>
      </c>
      <c r="I850" s="4" t="str">
        <f>VLOOKUP(B850,'BAT Grundtabelle'!B:T,19,0)</f>
        <v>ja</v>
      </c>
      <c r="J850" s="4" t="str">
        <f t="shared" si="66"/>
        <v/>
      </c>
      <c r="K850" s="4" t="str">
        <f t="shared" si="67"/>
        <v/>
      </c>
      <c r="L850" s="4" t="str">
        <f t="shared" si="68"/>
        <v/>
      </c>
      <c r="M850" s="104" t="str">
        <f t="shared" si="69"/>
        <v/>
      </c>
      <c r="N850" s="4"/>
      <c r="O850" s="4" t="str">
        <f>VLOOKUP(B850,'BAT Grundtabelle'!B:V,21,0)</f>
        <v>Dienstleistung</v>
      </c>
    </row>
    <row r="851" spans="1:15" ht="12.75" customHeight="1" x14ac:dyDescent="0.35">
      <c r="A851" s="29" t="s">
        <v>3179</v>
      </c>
      <c r="B851" s="1" t="s">
        <v>1269</v>
      </c>
      <c r="C851" s="85" t="s">
        <v>3</v>
      </c>
      <c r="D851" s="116">
        <v>2.06</v>
      </c>
      <c r="E851" s="116">
        <v>355</v>
      </c>
      <c r="F851" s="1"/>
      <c r="G851" s="29" t="s">
        <v>4</v>
      </c>
      <c r="H851" s="4">
        <f t="shared" si="65"/>
        <v>1</v>
      </c>
      <c r="I851" s="4" t="str">
        <f>VLOOKUP(B851,'BAT Grundtabelle'!B:T,19,0)</f>
        <v>ja</v>
      </c>
      <c r="J851" s="4" t="str">
        <f t="shared" si="66"/>
        <v>10763</v>
      </c>
      <c r="K851" s="4" t="str">
        <f t="shared" si="67"/>
        <v>Heizölhandel</v>
      </c>
      <c r="L851" s="4">
        <f t="shared" si="68"/>
        <v>2.06</v>
      </c>
      <c r="M851" s="104">
        <f t="shared" si="69"/>
        <v>355</v>
      </c>
      <c r="N851" s="4"/>
      <c r="O851" s="4" t="str">
        <f>VLOOKUP(B851,'BAT Grundtabelle'!B:V,21,0)</f>
        <v>Energie</v>
      </c>
    </row>
    <row r="852" spans="1:15" ht="12.75" customHeight="1" x14ac:dyDescent="0.35">
      <c r="A852" s="29" t="s">
        <v>2065</v>
      </c>
      <c r="B852" s="1" t="s">
        <v>2064</v>
      </c>
      <c r="C852" s="85" t="s">
        <v>2</v>
      </c>
      <c r="D852" s="116" t="s">
        <v>4547</v>
      </c>
      <c r="E852" s="116" t="s">
        <v>4547</v>
      </c>
      <c r="F852" s="1"/>
      <c r="G852" s="29" t="s">
        <v>4</v>
      </c>
      <c r="H852" s="4">
        <f t="shared" si="65"/>
        <v>1</v>
      </c>
      <c r="I852" s="4" t="str">
        <f>VLOOKUP(B852,'BAT Grundtabelle'!B:T,19,0)</f>
        <v>ja</v>
      </c>
      <c r="J852" s="4" t="str">
        <f t="shared" si="66"/>
        <v/>
      </c>
      <c r="K852" s="4" t="str">
        <f t="shared" si="67"/>
        <v/>
      </c>
      <c r="L852" s="4" t="str">
        <f t="shared" si="68"/>
        <v/>
      </c>
      <c r="M852" s="104" t="str">
        <f t="shared" si="69"/>
        <v/>
      </c>
      <c r="N852" s="4"/>
      <c r="O852" s="4" t="str">
        <f>VLOOKUP(B852,'BAT Grundtabelle'!B:V,21,0)</f>
        <v>Bau-Gewerbe</v>
      </c>
    </row>
    <row r="853" spans="1:15" ht="12.75" customHeight="1" x14ac:dyDescent="0.35">
      <c r="A853" s="29" t="s">
        <v>3180</v>
      </c>
      <c r="B853" s="1" t="s">
        <v>680</v>
      </c>
      <c r="C853" s="85" t="s">
        <v>2</v>
      </c>
      <c r="D853" s="116" t="s">
        <v>4547</v>
      </c>
      <c r="E853" s="116" t="s">
        <v>4547</v>
      </c>
      <c r="F853" s="1" t="s">
        <v>2412</v>
      </c>
      <c r="G853" s="29" t="s">
        <v>4438</v>
      </c>
      <c r="H853" s="4">
        <f t="shared" si="65"/>
        <v>1</v>
      </c>
      <c r="I853" s="4" t="str">
        <f>VLOOKUP(B853,'BAT Grundtabelle'!B:T,19,0)</f>
        <v>ja</v>
      </c>
      <c r="J853" s="4" t="str">
        <f t="shared" si="66"/>
        <v/>
      </c>
      <c r="K853" s="4" t="str">
        <f t="shared" si="67"/>
        <v/>
      </c>
      <c r="L853" s="4" t="str">
        <f t="shared" si="68"/>
        <v/>
      </c>
      <c r="M853" s="104" t="str">
        <f t="shared" si="69"/>
        <v/>
      </c>
      <c r="N853" s="4"/>
      <c r="O853" s="4" t="str">
        <f>VLOOKUP(B853,'BAT Grundtabelle'!B:V,21,0)</f>
        <v>Energie</v>
      </c>
    </row>
    <row r="854" spans="1:15" ht="12.75" customHeight="1" x14ac:dyDescent="0.35">
      <c r="A854" s="29" t="s">
        <v>3181</v>
      </c>
      <c r="B854" s="1" t="s">
        <v>577</v>
      </c>
      <c r="C854" s="85" t="s">
        <v>3</v>
      </c>
      <c r="D854" s="116">
        <v>2.06</v>
      </c>
      <c r="E854" s="116">
        <v>355</v>
      </c>
      <c r="F854" s="1"/>
      <c r="G854" s="29" t="s">
        <v>4</v>
      </c>
      <c r="H854" s="4">
        <f t="shared" si="65"/>
        <v>1</v>
      </c>
      <c r="I854" s="4" t="str">
        <f>VLOOKUP(B854,'BAT Grundtabelle'!B:T,19,0)</f>
        <v>ja</v>
      </c>
      <c r="J854" s="4" t="str">
        <f t="shared" si="66"/>
        <v>10765</v>
      </c>
      <c r="K854" s="4" t="str">
        <f t="shared" si="67"/>
        <v>Herrenausstattungseinzelhandel</v>
      </c>
      <c r="L854" s="4">
        <f t="shared" si="68"/>
        <v>2.06</v>
      </c>
      <c r="M854" s="104">
        <f t="shared" si="69"/>
        <v>355</v>
      </c>
      <c r="N854" s="4"/>
      <c r="O854" s="4" t="str">
        <f>VLOOKUP(B854,'BAT Grundtabelle'!B:V,21,0)</f>
        <v>Handel</v>
      </c>
    </row>
    <row r="855" spans="1:15" ht="12.75" customHeight="1" x14ac:dyDescent="0.35">
      <c r="A855" s="29" t="s">
        <v>3182</v>
      </c>
      <c r="B855" s="1" t="s">
        <v>1697</v>
      </c>
      <c r="C855" s="85" t="s">
        <v>3</v>
      </c>
      <c r="D855" s="116">
        <v>1.1100000000000001</v>
      </c>
      <c r="E855" s="116">
        <v>854.03</v>
      </c>
      <c r="F855" s="1"/>
      <c r="G855" s="29" t="s">
        <v>4</v>
      </c>
      <c r="H855" s="4">
        <f t="shared" si="65"/>
        <v>1</v>
      </c>
      <c r="I855" s="4" t="str">
        <f>VLOOKUP(B855,'BAT Grundtabelle'!B:T,19,0)</f>
        <v>ja</v>
      </c>
      <c r="J855" s="4" t="str">
        <f t="shared" si="66"/>
        <v>10766</v>
      </c>
      <c r="K855" s="4" t="str">
        <f t="shared" si="67"/>
        <v>Hersteller v. Konserven/Tiefkühlkost aus vegetar. Grundstoffen (Obst/Gemüse, o. Sauerkons.)</v>
      </c>
      <c r="L855" s="4">
        <f t="shared" si="68"/>
        <v>1.1100000000000001</v>
      </c>
      <c r="M855" s="104">
        <f t="shared" si="69"/>
        <v>854.03</v>
      </c>
      <c r="N855" s="4"/>
      <c r="O855" s="4" t="str">
        <f>VLOOKUP(B855,'BAT Grundtabelle'!B:V,21,0)</f>
        <v>Produktion (food)</v>
      </c>
    </row>
    <row r="856" spans="1:15" ht="12.75" customHeight="1" x14ac:dyDescent="0.35">
      <c r="A856" s="29" t="s">
        <v>2280</v>
      </c>
      <c r="B856" s="1" t="s">
        <v>2279</v>
      </c>
      <c r="C856" s="85" t="s">
        <v>3</v>
      </c>
      <c r="D856" s="116">
        <v>1.48</v>
      </c>
      <c r="E856" s="116">
        <v>338.99</v>
      </c>
      <c r="F856" s="1"/>
      <c r="G856" s="29" t="s">
        <v>4</v>
      </c>
      <c r="H856" s="4">
        <f t="shared" si="65"/>
        <v>1</v>
      </c>
      <c r="I856" s="4" t="str">
        <f>VLOOKUP(B856,'BAT Grundtabelle'!B:T,19,0)</f>
        <v>ja</v>
      </c>
      <c r="J856" s="4" t="str">
        <f t="shared" si="66"/>
        <v>2163</v>
      </c>
      <c r="K856" s="4" t="str">
        <f t="shared" si="67"/>
        <v>Hersteller von alkoholfreien Getränken</v>
      </c>
      <c r="L856" s="4">
        <f t="shared" si="68"/>
        <v>1.48</v>
      </c>
      <c r="M856" s="104">
        <f t="shared" si="69"/>
        <v>338.99</v>
      </c>
      <c r="N856" s="4"/>
      <c r="O856" s="4" t="str">
        <f>VLOOKUP(B856,'BAT Grundtabelle'!B:V,21,0)</f>
        <v>Produktion (food)</v>
      </c>
    </row>
    <row r="857" spans="1:15" ht="12.75" customHeight="1" x14ac:dyDescent="0.35">
      <c r="A857" s="29" t="s">
        <v>3183</v>
      </c>
      <c r="B857" s="1" t="s">
        <v>1600</v>
      </c>
      <c r="C857" s="85" t="s">
        <v>3</v>
      </c>
      <c r="D857" s="116">
        <v>1.71</v>
      </c>
      <c r="E857" s="116">
        <v>618.99</v>
      </c>
      <c r="F857" s="1"/>
      <c r="G857" s="29" t="s">
        <v>4</v>
      </c>
      <c r="H857" s="4">
        <f t="shared" si="65"/>
        <v>1</v>
      </c>
      <c r="I857" s="4" t="str">
        <f>VLOOKUP(B857,'BAT Grundtabelle'!B:T,19,0)</f>
        <v>ja</v>
      </c>
      <c r="J857" s="4" t="str">
        <f t="shared" si="66"/>
        <v>10767</v>
      </c>
      <c r="K857" s="4" t="str">
        <f t="shared" si="67"/>
        <v>Hersteller von alkoholischen Getränken</v>
      </c>
      <c r="L857" s="4">
        <f t="shared" si="68"/>
        <v>1.71</v>
      </c>
      <c r="M857" s="104">
        <f t="shared" si="69"/>
        <v>618.99</v>
      </c>
      <c r="N857" s="4"/>
      <c r="O857" s="4" t="str">
        <f>VLOOKUP(B857,'BAT Grundtabelle'!B:V,21,0)</f>
        <v>Produktion (food)</v>
      </c>
    </row>
    <row r="858" spans="1:15" ht="12.75" customHeight="1" x14ac:dyDescent="0.35">
      <c r="A858" s="29" t="s">
        <v>3184</v>
      </c>
      <c r="B858" s="1" t="s">
        <v>1973</v>
      </c>
      <c r="C858" s="85" t="s">
        <v>2</v>
      </c>
      <c r="D858" s="116" t="s">
        <v>4547</v>
      </c>
      <c r="E858" s="116" t="s">
        <v>4547</v>
      </c>
      <c r="F858" s="1" t="s">
        <v>2412</v>
      </c>
      <c r="G858" s="29"/>
      <c r="H858" s="4">
        <f t="shared" si="65"/>
        <v>1</v>
      </c>
      <c r="I858" s="4" t="str">
        <f>VLOOKUP(B858,'BAT Grundtabelle'!B:T,19,0)</f>
        <v>nein</v>
      </c>
      <c r="J858" s="4" t="str">
        <f t="shared" si="66"/>
        <v/>
      </c>
      <c r="K858" s="4" t="str">
        <f t="shared" si="67"/>
        <v/>
      </c>
      <c r="L858" s="4" t="str">
        <f t="shared" si="68"/>
        <v/>
      </c>
      <c r="M858" s="104" t="str">
        <f t="shared" si="69"/>
        <v/>
      </c>
      <c r="N858" s="4"/>
      <c r="O858" s="4" t="str">
        <f>VLOOKUP(B858,'BAT Grundtabelle'!B:V,21,0)</f>
        <v>Produktion</v>
      </c>
    </row>
    <row r="859" spans="1:15" ht="12.75" customHeight="1" x14ac:dyDescent="0.35">
      <c r="A859" s="29" t="s">
        <v>3185</v>
      </c>
      <c r="B859" s="1" t="s">
        <v>992</v>
      </c>
      <c r="C859" s="85" t="s">
        <v>3</v>
      </c>
      <c r="D859" s="116">
        <v>13.9</v>
      </c>
      <c r="E859" s="116">
        <v>506</v>
      </c>
      <c r="F859" s="1"/>
      <c r="G859" s="29" t="s">
        <v>4</v>
      </c>
      <c r="H859" s="4">
        <f t="shared" si="65"/>
        <v>1</v>
      </c>
      <c r="I859" s="4" t="str">
        <f>VLOOKUP(B859,'BAT Grundtabelle'!B:T,19,0)</f>
        <v>ja</v>
      </c>
      <c r="J859" s="4" t="str">
        <f t="shared" si="66"/>
        <v>10769</v>
      </c>
      <c r="K859" s="4" t="str">
        <f t="shared" si="67"/>
        <v>Hersteller von Basalt-, Mineral-, Steinwolle</v>
      </c>
      <c r="L859" s="4">
        <f t="shared" si="68"/>
        <v>13.9</v>
      </c>
      <c r="M859" s="104">
        <f t="shared" si="69"/>
        <v>506</v>
      </c>
      <c r="N859" s="4"/>
      <c r="O859" s="4" t="str">
        <f>VLOOKUP(B859,'BAT Grundtabelle'!B:V,21,0)</f>
        <v>Metallurgie</v>
      </c>
    </row>
    <row r="860" spans="1:15" ht="12.75" customHeight="1" x14ac:dyDescent="0.35">
      <c r="A860" s="29" t="s">
        <v>3186</v>
      </c>
      <c r="B860" s="1" t="s">
        <v>348</v>
      </c>
      <c r="C860" s="85" t="s">
        <v>2</v>
      </c>
      <c r="D860" s="116" t="s">
        <v>4547</v>
      </c>
      <c r="E860" s="116" t="s">
        <v>4547</v>
      </c>
      <c r="F860" s="1"/>
      <c r="G860" s="29" t="s">
        <v>4</v>
      </c>
      <c r="H860" s="4">
        <f t="shared" si="65"/>
        <v>1</v>
      </c>
      <c r="I860" s="4" t="str">
        <f>VLOOKUP(B860,'BAT Grundtabelle'!B:T,19,0)</f>
        <v>ja</v>
      </c>
      <c r="J860" s="4" t="str">
        <f t="shared" si="66"/>
        <v/>
      </c>
      <c r="K860" s="4" t="str">
        <f t="shared" si="67"/>
        <v/>
      </c>
      <c r="L860" s="4" t="str">
        <f t="shared" si="68"/>
        <v/>
      </c>
      <c r="M860" s="104" t="str">
        <f t="shared" si="69"/>
        <v/>
      </c>
      <c r="N860" s="4"/>
      <c r="O860" s="4" t="str">
        <f>VLOOKUP(B860,'BAT Grundtabelle'!B:V,21,0)</f>
        <v>Produktion</v>
      </c>
    </row>
    <row r="861" spans="1:15" ht="12.75" customHeight="1" x14ac:dyDescent="0.35">
      <c r="A861" s="29" t="s">
        <v>3187</v>
      </c>
      <c r="B861" s="1" t="s">
        <v>976</v>
      </c>
      <c r="C861" s="85" t="s">
        <v>2</v>
      </c>
      <c r="D861" s="116" t="s">
        <v>4547</v>
      </c>
      <c r="E861" s="116" t="s">
        <v>4547</v>
      </c>
      <c r="F861" s="1"/>
      <c r="G861" s="29" t="s">
        <v>4</v>
      </c>
      <c r="H861" s="4">
        <f t="shared" si="65"/>
        <v>1</v>
      </c>
      <c r="I861" s="4" t="str">
        <f>VLOOKUP(B861,'BAT Grundtabelle'!B:T,19,0)</f>
        <v>ja</v>
      </c>
      <c r="J861" s="4" t="str">
        <f t="shared" si="66"/>
        <v/>
      </c>
      <c r="K861" s="4" t="str">
        <f t="shared" si="67"/>
        <v/>
      </c>
      <c r="L861" s="4" t="str">
        <f t="shared" si="68"/>
        <v/>
      </c>
      <c r="M861" s="104" t="str">
        <f t="shared" si="69"/>
        <v/>
      </c>
      <c r="N861" s="4"/>
      <c r="O861" s="4" t="str">
        <f>VLOOKUP(B861,'BAT Grundtabelle'!B:V,21,0)</f>
        <v>Produktion</v>
      </c>
    </row>
    <row r="862" spans="1:15" ht="12.75" customHeight="1" x14ac:dyDescent="0.35">
      <c r="A862" s="29" t="s">
        <v>3188</v>
      </c>
      <c r="B862" s="1" t="s">
        <v>1221</v>
      </c>
      <c r="C862" s="85" t="s">
        <v>2</v>
      </c>
      <c r="D862" s="116" t="s">
        <v>4547</v>
      </c>
      <c r="E862" s="116" t="s">
        <v>4547</v>
      </c>
      <c r="F862" s="1"/>
      <c r="G862" s="29" t="s">
        <v>4</v>
      </c>
      <c r="H862" s="4">
        <f t="shared" si="65"/>
        <v>1</v>
      </c>
      <c r="I862" s="4" t="str">
        <f>VLOOKUP(B862,'BAT Grundtabelle'!B:T,19,0)</f>
        <v>ja</v>
      </c>
      <c r="J862" s="4" t="str">
        <f t="shared" si="66"/>
        <v/>
      </c>
      <c r="K862" s="4" t="str">
        <f t="shared" si="67"/>
        <v/>
      </c>
      <c r="L862" s="4" t="str">
        <f t="shared" si="68"/>
        <v/>
      </c>
      <c r="M862" s="104" t="str">
        <f t="shared" si="69"/>
        <v/>
      </c>
      <c r="N862" s="4"/>
      <c r="O862" s="4" t="str">
        <f>VLOOKUP(B862,'BAT Grundtabelle'!B:V,21,0)</f>
        <v>Produktion</v>
      </c>
    </row>
    <row r="863" spans="1:15" ht="12.75" customHeight="1" x14ac:dyDescent="0.35">
      <c r="A863" s="29" t="s">
        <v>3189</v>
      </c>
      <c r="B863" s="1" t="s">
        <v>1225</v>
      </c>
      <c r="C863" s="85" t="s">
        <v>2</v>
      </c>
      <c r="D863" s="116" t="s">
        <v>4547</v>
      </c>
      <c r="E863" s="116" t="s">
        <v>4547</v>
      </c>
      <c r="F863" s="1"/>
      <c r="G863" s="29" t="s">
        <v>4</v>
      </c>
      <c r="H863" s="4">
        <f t="shared" si="65"/>
        <v>1</v>
      </c>
      <c r="I863" s="4" t="str">
        <f>VLOOKUP(B863,'BAT Grundtabelle'!B:T,19,0)</f>
        <v>ja</v>
      </c>
      <c r="J863" s="4" t="str">
        <f t="shared" si="66"/>
        <v/>
      </c>
      <c r="K863" s="4" t="str">
        <f t="shared" si="67"/>
        <v/>
      </c>
      <c r="L863" s="4" t="str">
        <f t="shared" si="68"/>
        <v/>
      </c>
      <c r="M863" s="104" t="str">
        <f t="shared" si="69"/>
        <v/>
      </c>
      <c r="N863" s="4"/>
      <c r="O863" s="4" t="str">
        <f>VLOOKUP(B863,'BAT Grundtabelle'!B:V,21,0)</f>
        <v>Produktion</v>
      </c>
    </row>
    <row r="864" spans="1:15" ht="12.75" customHeight="1" x14ac:dyDescent="0.35">
      <c r="A864" s="29" t="s">
        <v>3190</v>
      </c>
      <c r="B864" s="1" t="s">
        <v>1629</v>
      </c>
      <c r="C864" s="85" t="s">
        <v>2</v>
      </c>
      <c r="D864" s="116" t="s">
        <v>4547</v>
      </c>
      <c r="E864" s="116" t="s">
        <v>4547</v>
      </c>
      <c r="F864" s="1"/>
      <c r="G864" s="29" t="s">
        <v>4</v>
      </c>
      <c r="H864" s="4">
        <f t="shared" si="65"/>
        <v>1</v>
      </c>
      <c r="I864" s="4" t="str">
        <f>VLOOKUP(B864,'BAT Grundtabelle'!B:T,19,0)</f>
        <v>ja</v>
      </c>
      <c r="J864" s="4" t="str">
        <f t="shared" si="66"/>
        <v/>
      </c>
      <c r="K864" s="4" t="str">
        <f t="shared" si="67"/>
        <v/>
      </c>
      <c r="L864" s="4" t="str">
        <f t="shared" si="68"/>
        <v/>
      </c>
      <c r="M864" s="104" t="str">
        <f t="shared" si="69"/>
        <v/>
      </c>
      <c r="N864" s="4"/>
      <c r="O864" s="4" t="str">
        <f>VLOOKUP(B864,'BAT Grundtabelle'!B:V,21,0)</f>
        <v>Chemie</v>
      </c>
    </row>
    <row r="865" spans="1:15" ht="12.75" customHeight="1" x14ac:dyDescent="0.35">
      <c r="A865" s="29" t="s">
        <v>2091</v>
      </c>
      <c r="B865" s="1" t="s">
        <v>2090</v>
      </c>
      <c r="C865" s="85" t="s">
        <v>2</v>
      </c>
      <c r="D865" s="116" t="s">
        <v>4547</v>
      </c>
      <c r="E865" s="116" t="s">
        <v>4547</v>
      </c>
      <c r="F865" s="1"/>
      <c r="G865" s="29" t="s">
        <v>4</v>
      </c>
      <c r="H865" s="4">
        <f t="shared" si="65"/>
        <v>1</v>
      </c>
      <c r="I865" s="4" t="str">
        <f>VLOOKUP(B865,'BAT Grundtabelle'!B:T,19,0)</f>
        <v>ja</v>
      </c>
      <c r="J865" s="4" t="str">
        <f t="shared" si="66"/>
        <v/>
      </c>
      <c r="K865" s="4" t="str">
        <f t="shared" si="67"/>
        <v/>
      </c>
      <c r="L865" s="4" t="str">
        <f t="shared" si="68"/>
        <v/>
      </c>
      <c r="M865" s="104" t="str">
        <f t="shared" si="69"/>
        <v/>
      </c>
      <c r="N865" s="4"/>
      <c r="O865" s="4" t="str">
        <f>VLOOKUP(B865,'BAT Grundtabelle'!B:V,21,0)</f>
        <v>Produktion</v>
      </c>
    </row>
    <row r="866" spans="1:15" ht="12.75" customHeight="1" x14ac:dyDescent="0.35">
      <c r="A866" s="29" t="s">
        <v>3191</v>
      </c>
      <c r="B866" s="1" t="s">
        <v>530</v>
      </c>
      <c r="C866" s="85" t="s">
        <v>2</v>
      </c>
      <c r="D866" s="116" t="s">
        <v>4547</v>
      </c>
      <c r="E866" s="116" t="s">
        <v>4547</v>
      </c>
      <c r="F866" s="1"/>
      <c r="G866" s="29" t="s">
        <v>4</v>
      </c>
      <c r="H866" s="4">
        <f t="shared" si="65"/>
        <v>1</v>
      </c>
      <c r="I866" s="4" t="str">
        <f>VLOOKUP(B866,'BAT Grundtabelle'!B:T,19,0)</f>
        <v>ja</v>
      </c>
      <c r="J866" s="4" t="str">
        <f t="shared" si="66"/>
        <v/>
      </c>
      <c r="K866" s="4" t="str">
        <f t="shared" si="67"/>
        <v/>
      </c>
      <c r="L866" s="4" t="str">
        <f t="shared" si="68"/>
        <v/>
      </c>
      <c r="M866" s="104" t="str">
        <f t="shared" si="69"/>
        <v/>
      </c>
      <c r="N866" s="4"/>
      <c r="O866" s="4" t="str">
        <f>VLOOKUP(B866,'BAT Grundtabelle'!B:V,21,0)</f>
        <v>IT</v>
      </c>
    </row>
    <row r="867" spans="1:15" ht="12.75" customHeight="1" x14ac:dyDescent="0.35">
      <c r="A867" s="29" t="s">
        <v>3192</v>
      </c>
      <c r="B867" s="1" t="s">
        <v>227</v>
      </c>
      <c r="C867" s="85" t="s">
        <v>2</v>
      </c>
      <c r="D867" s="116" t="s">
        <v>4547</v>
      </c>
      <c r="E867" s="116" t="s">
        <v>4547</v>
      </c>
      <c r="F867" s="1"/>
      <c r="G867" s="29" t="s">
        <v>4</v>
      </c>
      <c r="H867" s="4">
        <f t="shared" si="65"/>
        <v>1</v>
      </c>
      <c r="I867" s="4" t="str">
        <f>VLOOKUP(B867,'BAT Grundtabelle'!B:T,19,0)</f>
        <v>ja</v>
      </c>
      <c r="J867" s="4" t="str">
        <f t="shared" si="66"/>
        <v/>
      </c>
      <c r="K867" s="4" t="str">
        <f t="shared" si="67"/>
        <v/>
      </c>
      <c r="L867" s="4" t="str">
        <f t="shared" si="68"/>
        <v/>
      </c>
      <c r="M867" s="104" t="str">
        <f t="shared" si="69"/>
        <v/>
      </c>
      <c r="N867" s="4"/>
      <c r="O867" s="4" t="str">
        <f>VLOOKUP(B867,'BAT Grundtabelle'!B:V,21,0)</f>
        <v>Produktion</v>
      </c>
    </row>
    <row r="868" spans="1:15" ht="12.75" customHeight="1" x14ac:dyDescent="0.35">
      <c r="A868" s="29" t="s">
        <v>3193</v>
      </c>
      <c r="B868" s="1" t="s">
        <v>980</v>
      </c>
      <c r="C868" s="85" t="s">
        <v>2</v>
      </c>
      <c r="D868" s="116" t="s">
        <v>4547</v>
      </c>
      <c r="E868" s="116" t="s">
        <v>4547</v>
      </c>
      <c r="F868" s="1"/>
      <c r="G868" s="29" t="s">
        <v>4</v>
      </c>
      <c r="H868" s="4">
        <f t="shared" si="65"/>
        <v>1</v>
      </c>
      <c r="I868" s="4" t="str">
        <f>VLOOKUP(B868,'BAT Grundtabelle'!B:T,19,0)</f>
        <v>ja</v>
      </c>
      <c r="J868" s="4" t="str">
        <f t="shared" si="66"/>
        <v/>
      </c>
      <c r="K868" s="4" t="str">
        <f t="shared" si="67"/>
        <v/>
      </c>
      <c r="L868" s="4" t="str">
        <f t="shared" si="68"/>
        <v/>
      </c>
      <c r="M868" s="104" t="str">
        <f t="shared" si="69"/>
        <v/>
      </c>
      <c r="N868" s="4"/>
      <c r="O868" s="4" t="str">
        <f>VLOOKUP(B868,'BAT Grundtabelle'!B:V,21,0)</f>
        <v>Produktion</v>
      </c>
    </row>
    <row r="869" spans="1:15" ht="12.75" customHeight="1" x14ac:dyDescent="0.35">
      <c r="A869" s="29" t="s">
        <v>3194</v>
      </c>
      <c r="B869" s="1" t="s">
        <v>982</v>
      </c>
      <c r="C869" s="85" t="s">
        <v>2</v>
      </c>
      <c r="D869" s="116" t="s">
        <v>4547</v>
      </c>
      <c r="E869" s="116" t="s">
        <v>4547</v>
      </c>
      <c r="F869" s="1"/>
      <c r="G869" s="29" t="s">
        <v>57</v>
      </c>
      <c r="H869" s="4">
        <f t="shared" si="65"/>
        <v>1</v>
      </c>
      <c r="I869" s="4" t="str">
        <f>VLOOKUP(B869,'BAT Grundtabelle'!B:T,19,0)</f>
        <v>ja</v>
      </c>
      <c r="J869" s="4" t="str">
        <f t="shared" si="66"/>
        <v/>
      </c>
      <c r="K869" s="4" t="str">
        <f t="shared" si="67"/>
        <v/>
      </c>
      <c r="L869" s="4" t="str">
        <f t="shared" si="68"/>
        <v/>
      </c>
      <c r="M869" s="104" t="str">
        <f t="shared" si="69"/>
        <v/>
      </c>
      <c r="N869" s="4"/>
      <c r="O869" s="4" t="str">
        <f>VLOOKUP(B869,'BAT Grundtabelle'!B:V,21,0)</f>
        <v>Produktion</v>
      </c>
    </row>
    <row r="870" spans="1:15" ht="12.75" customHeight="1" x14ac:dyDescent="0.35">
      <c r="A870" s="29" t="s">
        <v>3195</v>
      </c>
      <c r="B870" s="1" t="s">
        <v>1223</v>
      </c>
      <c r="C870" s="85" t="s">
        <v>2</v>
      </c>
      <c r="D870" s="116" t="s">
        <v>4547</v>
      </c>
      <c r="E870" s="116" t="s">
        <v>4547</v>
      </c>
      <c r="F870" s="1"/>
      <c r="G870" s="29" t="s">
        <v>4</v>
      </c>
      <c r="H870" s="4">
        <f t="shared" si="65"/>
        <v>1</v>
      </c>
      <c r="I870" s="4" t="str">
        <f>VLOOKUP(B870,'BAT Grundtabelle'!B:T,19,0)</f>
        <v>ja</v>
      </c>
      <c r="J870" s="4" t="str">
        <f t="shared" si="66"/>
        <v/>
      </c>
      <c r="K870" s="4" t="str">
        <f t="shared" si="67"/>
        <v/>
      </c>
      <c r="L870" s="4" t="str">
        <f t="shared" si="68"/>
        <v/>
      </c>
      <c r="M870" s="104" t="str">
        <f t="shared" si="69"/>
        <v/>
      </c>
      <c r="N870" s="4"/>
      <c r="O870" s="4" t="str">
        <f>VLOOKUP(B870,'BAT Grundtabelle'!B:V,21,0)</f>
        <v>Produktion</v>
      </c>
    </row>
    <row r="871" spans="1:15" ht="12.75" customHeight="1" x14ac:dyDescent="0.35">
      <c r="A871" s="29" t="s">
        <v>3196</v>
      </c>
      <c r="B871" s="1" t="s">
        <v>1224</v>
      </c>
      <c r="C871" s="85" t="s">
        <v>2</v>
      </c>
      <c r="D871" s="116" t="s">
        <v>4547</v>
      </c>
      <c r="E871" s="116" t="s">
        <v>4547</v>
      </c>
      <c r="F871" s="1"/>
      <c r="G871" s="29" t="s">
        <v>4</v>
      </c>
      <c r="H871" s="4">
        <f t="shared" si="65"/>
        <v>1</v>
      </c>
      <c r="I871" s="4" t="str">
        <f>VLOOKUP(B871,'BAT Grundtabelle'!B:T,19,0)</f>
        <v>ja</v>
      </c>
      <c r="J871" s="4" t="str">
        <f t="shared" si="66"/>
        <v/>
      </c>
      <c r="K871" s="4" t="str">
        <f t="shared" si="67"/>
        <v/>
      </c>
      <c r="L871" s="4" t="str">
        <f t="shared" si="68"/>
        <v/>
      </c>
      <c r="M871" s="104" t="str">
        <f t="shared" si="69"/>
        <v/>
      </c>
      <c r="N871" s="4"/>
      <c r="O871" s="4" t="str">
        <f>VLOOKUP(B871,'BAT Grundtabelle'!B:V,21,0)</f>
        <v>Produktion</v>
      </c>
    </row>
    <row r="872" spans="1:15" ht="12.75" customHeight="1" x14ac:dyDescent="0.35">
      <c r="A872" s="29" t="s">
        <v>3197</v>
      </c>
      <c r="B872" s="1" t="s">
        <v>981</v>
      </c>
      <c r="C872" s="85" t="s">
        <v>2</v>
      </c>
      <c r="D872" s="116" t="s">
        <v>4547</v>
      </c>
      <c r="E872" s="116" t="s">
        <v>4547</v>
      </c>
      <c r="F872" s="1"/>
      <c r="G872" s="29" t="s">
        <v>4</v>
      </c>
      <c r="H872" s="4">
        <f t="shared" si="65"/>
        <v>1</v>
      </c>
      <c r="I872" s="4" t="str">
        <f>VLOOKUP(B872,'BAT Grundtabelle'!B:T,19,0)</f>
        <v>ja</v>
      </c>
      <c r="J872" s="4" t="str">
        <f t="shared" si="66"/>
        <v/>
      </c>
      <c r="K872" s="4" t="str">
        <f t="shared" si="67"/>
        <v/>
      </c>
      <c r="L872" s="4" t="str">
        <f t="shared" si="68"/>
        <v/>
      </c>
      <c r="M872" s="104" t="str">
        <f t="shared" si="69"/>
        <v/>
      </c>
      <c r="N872" s="4"/>
      <c r="O872" s="4" t="str">
        <f>VLOOKUP(B872,'BAT Grundtabelle'!B:V,21,0)</f>
        <v>Produktion</v>
      </c>
    </row>
    <row r="873" spans="1:15" ht="12.75" customHeight="1" x14ac:dyDescent="0.35">
      <c r="A873" s="29" t="s">
        <v>3198</v>
      </c>
      <c r="B873" s="1" t="s">
        <v>801</v>
      </c>
      <c r="C873" s="85" t="s">
        <v>2</v>
      </c>
      <c r="D873" s="116" t="s">
        <v>4547</v>
      </c>
      <c r="E873" s="116" t="s">
        <v>4547</v>
      </c>
      <c r="F873" s="1"/>
      <c r="G873" s="29" t="s">
        <v>4</v>
      </c>
      <c r="H873" s="4">
        <f t="shared" si="65"/>
        <v>1</v>
      </c>
      <c r="I873" s="4" t="str">
        <f>VLOOKUP(B873,'BAT Grundtabelle'!B:T,19,0)</f>
        <v>ja</v>
      </c>
      <c r="J873" s="4" t="str">
        <f t="shared" si="66"/>
        <v/>
      </c>
      <c r="K873" s="4" t="str">
        <f t="shared" si="67"/>
        <v/>
      </c>
      <c r="L873" s="4" t="str">
        <f t="shared" si="68"/>
        <v/>
      </c>
      <c r="M873" s="104" t="str">
        <f t="shared" si="69"/>
        <v/>
      </c>
      <c r="N873" s="4"/>
      <c r="O873" s="4" t="str">
        <f>VLOOKUP(B873,'BAT Grundtabelle'!B:V,21,0)</f>
        <v>Produktion</v>
      </c>
    </row>
    <row r="874" spans="1:15" ht="12.75" customHeight="1" x14ac:dyDescent="0.35">
      <c r="A874" s="29" t="s">
        <v>3199</v>
      </c>
      <c r="B874" s="1" t="s">
        <v>1226</v>
      </c>
      <c r="C874" s="85" t="s">
        <v>2</v>
      </c>
      <c r="D874" s="116" t="s">
        <v>4547</v>
      </c>
      <c r="E874" s="116" t="s">
        <v>4547</v>
      </c>
      <c r="F874" s="1"/>
      <c r="G874" s="29" t="s">
        <v>4</v>
      </c>
      <c r="H874" s="4">
        <f t="shared" si="65"/>
        <v>1</v>
      </c>
      <c r="I874" s="4" t="str">
        <f>VLOOKUP(B874,'BAT Grundtabelle'!B:T,19,0)</f>
        <v>ja</v>
      </c>
      <c r="J874" s="4" t="str">
        <f t="shared" si="66"/>
        <v/>
      </c>
      <c r="K874" s="4" t="str">
        <f t="shared" si="67"/>
        <v/>
      </c>
      <c r="L874" s="4" t="str">
        <f t="shared" si="68"/>
        <v/>
      </c>
      <c r="M874" s="104" t="str">
        <f t="shared" si="69"/>
        <v/>
      </c>
      <c r="N874" s="4"/>
      <c r="O874" s="4" t="str">
        <f>VLOOKUP(B874,'BAT Grundtabelle'!B:V,21,0)</f>
        <v>Produktion</v>
      </c>
    </row>
    <row r="875" spans="1:15" ht="12.75" customHeight="1" x14ac:dyDescent="0.35">
      <c r="A875" s="29" t="s">
        <v>3200</v>
      </c>
      <c r="B875" s="1" t="s">
        <v>1227</v>
      </c>
      <c r="C875" s="85" t="s">
        <v>2</v>
      </c>
      <c r="D875" s="116" t="s">
        <v>4547</v>
      </c>
      <c r="E875" s="116" t="s">
        <v>4547</v>
      </c>
      <c r="F875" s="1"/>
      <c r="G875" s="29" t="s">
        <v>4</v>
      </c>
      <c r="H875" s="4">
        <f t="shared" si="65"/>
        <v>1</v>
      </c>
      <c r="I875" s="4" t="str">
        <f>VLOOKUP(B875,'BAT Grundtabelle'!B:T,19,0)</f>
        <v>ja</v>
      </c>
      <c r="J875" s="4" t="str">
        <f t="shared" si="66"/>
        <v/>
      </c>
      <c r="K875" s="4" t="str">
        <f t="shared" si="67"/>
        <v/>
      </c>
      <c r="L875" s="4" t="str">
        <f t="shared" si="68"/>
        <v/>
      </c>
      <c r="M875" s="104" t="str">
        <f t="shared" si="69"/>
        <v/>
      </c>
      <c r="N875" s="4"/>
      <c r="O875" s="4" t="str">
        <f>VLOOKUP(B875,'BAT Grundtabelle'!B:V,21,0)</f>
        <v>Produktion</v>
      </c>
    </row>
    <row r="876" spans="1:15" ht="12.75" customHeight="1" x14ac:dyDescent="0.35">
      <c r="A876" s="29" t="s">
        <v>3201</v>
      </c>
      <c r="B876" s="1" t="s">
        <v>1228</v>
      </c>
      <c r="C876" s="85" t="s">
        <v>2</v>
      </c>
      <c r="D876" s="116" t="s">
        <v>4547</v>
      </c>
      <c r="E876" s="116" t="s">
        <v>4547</v>
      </c>
      <c r="F876" s="1"/>
      <c r="G876" s="29" t="s">
        <v>4</v>
      </c>
      <c r="H876" s="4">
        <f t="shared" si="65"/>
        <v>1</v>
      </c>
      <c r="I876" s="4" t="str">
        <f>VLOOKUP(B876,'BAT Grundtabelle'!B:T,19,0)</f>
        <v>ja</v>
      </c>
      <c r="J876" s="4" t="str">
        <f t="shared" si="66"/>
        <v/>
      </c>
      <c r="K876" s="4" t="str">
        <f t="shared" si="67"/>
        <v/>
      </c>
      <c r="L876" s="4" t="str">
        <f t="shared" si="68"/>
        <v/>
      </c>
      <c r="M876" s="104" t="str">
        <f t="shared" si="69"/>
        <v/>
      </c>
      <c r="N876" s="4"/>
      <c r="O876" s="4" t="str">
        <f>VLOOKUP(B876,'BAT Grundtabelle'!B:V,21,0)</f>
        <v>Produktion</v>
      </c>
    </row>
    <row r="877" spans="1:15" ht="12.75" customHeight="1" x14ac:dyDescent="0.35">
      <c r="A877" s="29" t="s">
        <v>3202</v>
      </c>
      <c r="B877" s="1" t="s">
        <v>1693</v>
      </c>
      <c r="C877" s="85" t="s">
        <v>3</v>
      </c>
      <c r="D877" s="116">
        <v>1.1100000000000001</v>
      </c>
      <c r="E877" s="116">
        <v>854.03</v>
      </c>
      <c r="F877" s="1"/>
      <c r="G877" s="29" t="s">
        <v>4</v>
      </c>
      <c r="H877" s="4">
        <f t="shared" si="65"/>
        <v>1</v>
      </c>
      <c r="I877" s="4" t="str">
        <f>VLOOKUP(B877,'BAT Grundtabelle'!B:T,19,0)</f>
        <v>ja</v>
      </c>
      <c r="J877" s="4" t="str">
        <f t="shared" si="66"/>
        <v>10786</v>
      </c>
      <c r="K877" s="4" t="str">
        <f t="shared" si="67"/>
        <v>Hersteller von Essenzen für Nahrungsmittel</v>
      </c>
      <c r="L877" s="4">
        <f t="shared" si="68"/>
        <v>1.1100000000000001</v>
      </c>
      <c r="M877" s="104">
        <f t="shared" si="69"/>
        <v>854.03</v>
      </c>
      <c r="N877" s="4"/>
      <c r="O877" s="4" t="str">
        <f>VLOOKUP(B877,'BAT Grundtabelle'!B:V,21,0)</f>
        <v>Produktion (food)</v>
      </c>
    </row>
    <row r="878" spans="1:15" ht="12.75" customHeight="1" x14ac:dyDescent="0.35">
      <c r="A878" s="29" t="s">
        <v>3203</v>
      </c>
      <c r="B878" s="1" t="s">
        <v>732</v>
      </c>
      <c r="C878" s="85" t="s">
        <v>2</v>
      </c>
      <c r="D878" s="116" t="s">
        <v>4547</v>
      </c>
      <c r="E878" s="116" t="s">
        <v>4547</v>
      </c>
      <c r="F878" s="1"/>
      <c r="G878" s="29" t="s">
        <v>4</v>
      </c>
      <c r="H878" s="4">
        <f t="shared" si="65"/>
        <v>1</v>
      </c>
      <c r="I878" s="4" t="str">
        <f>VLOOKUP(B878,'BAT Grundtabelle'!B:T,19,0)</f>
        <v>ja</v>
      </c>
      <c r="J878" s="4" t="str">
        <f t="shared" si="66"/>
        <v/>
      </c>
      <c r="K878" s="4" t="str">
        <f t="shared" si="67"/>
        <v/>
      </c>
      <c r="L878" s="4" t="str">
        <f t="shared" si="68"/>
        <v/>
      </c>
      <c r="M878" s="104" t="str">
        <f t="shared" si="69"/>
        <v/>
      </c>
      <c r="N878" s="4"/>
      <c r="O878" s="4" t="str">
        <f>VLOOKUP(B878,'BAT Grundtabelle'!B:V,21,0)</f>
        <v>Produktion</v>
      </c>
    </row>
    <row r="879" spans="1:15" ht="12.75" customHeight="1" x14ac:dyDescent="0.35">
      <c r="A879" s="29" t="s">
        <v>3204</v>
      </c>
      <c r="B879" s="1" t="s">
        <v>802</v>
      </c>
      <c r="C879" s="85" t="s">
        <v>3</v>
      </c>
      <c r="D879" s="116">
        <v>4.43</v>
      </c>
      <c r="E879" s="116">
        <v>634</v>
      </c>
      <c r="F879" s="1"/>
      <c r="G879" s="29" t="s">
        <v>4</v>
      </c>
      <c r="H879" s="4">
        <f t="shared" si="65"/>
        <v>1</v>
      </c>
      <c r="I879" s="4" t="str">
        <f>VLOOKUP(B879,'BAT Grundtabelle'!B:T,19,0)</f>
        <v>ja</v>
      </c>
      <c r="J879" s="4" t="str">
        <f t="shared" si="66"/>
        <v>10788</v>
      </c>
      <c r="K879" s="4" t="str">
        <f t="shared" si="67"/>
        <v>Hersteller von feinmechanischen Geräten der Mess- und Regeltechnik</v>
      </c>
      <c r="L879" s="4">
        <f t="shared" si="68"/>
        <v>4.43</v>
      </c>
      <c r="M879" s="104">
        <f t="shared" si="69"/>
        <v>634</v>
      </c>
      <c r="N879" s="4"/>
      <c r="O879" s="4" t="str">
        <f>VLOOKUP(B879,'BAT Grundtabelle'!B:V,21,0)</f>
        <v>Produktion</v>
      </c>
    </row>
    <row r="880" spans="1:15" ht="12.75" customHeight="1" x14ac:dyDescent="0.35">
      <c r="A880" s="29" t="s">
        <v>3205</v>
      </c>
      <c r="B880" s="1" t="s">
        <v>790</v>
      </c>
      <c r="C880" s="85" t="s">
        <v>2</v>
      </c>
      <c r="D880" s="116" t="s">
        <v>4547</v>
      </c>
      <c r="E880" s="116" t="s">
        <v>4547</v>
      </c>
      <c r="F880" s="1"/>
      <c r="G880" s="29" t="s">
        <v>4</v>
      </c>
      <c r="H880" s="4">
        <f t="shared" si="65"/>
        <v>1</v>
      </c>
      <c r="I880" s="4" t="str">
        <f>VLOOKUP(B880,'BAT Grundtabelle'!B:T,19,0)</f>
        <v>ja</v>
      </c>
      <c r="J880" s="4" t="str">
        <f t="shared" si="66"/>
        <v/>
      </c>
      <c r="K880" s="4" t="str">
        <f t="shared" si="67"/>
        <v/>
      </c>
      <c r="L880" s="4" t="str">
        <f t="shared" si="68"/>
        <v/>
      </c>
      <c r="M880" s="104" t="str">
        <f t="shared" si="69"/>
        <v/>
      </c>
      <c r="N880" s="4"/>
      <c r="O880" s="4" t="str">
        <f>VLOOKUP(B880,'BAT Grundtabelle'!B:V,21,0)</f>
        <v>Produktion</v>
      </c>
    </row>
    <row r="881" spans="1:15" ht="12.75" customHeight="1" x14ac:dyDescent="0.35">
      <c r="A881" s="29" t="s">
        <v>3206</v>
      </c>
      <c r="B881" s="1" t="s">
        <v>1694</v>
      </c>
      <c r="C881" s="85" t="s">
        <v>3</v>
      </c>
      <c r="D881" s="116">
        <v>1.1100000000000001</v>
      </c>
      <c r="E881" s="116">
        <v>854.03</v>
      </c>
      <c r="F881" s="1"/>
      <c r="G881" s="29" t="s">
        <v>4</v>
      </c>
      <c r="H881" s="4">
        <f t="shared" si="65"/>
        <v>1</v>
      </c>
      <c r="I881" s="4" t="str">
        <f>VLOOKUP(B881,'BAT Grundtabelle'!B:T,19,0)</f>
        <v>ja</v>
      </c>
      <c r="J881" s="4" t="str">
        <f t="shared" si="66"/>
        <v>10790</v>
      </c>
      <c r="K881" s="4" t="str">
        <f t="shared" si="67"/>
        <v>Hersteller von Fertiggerichten aus tierischen Grundstoffen (Fleisch, Fisch)</v>
      </c>
      <c r="L881" s="4">
        <f t="shared" si="68"/>
        <v>1.1100000000000001</v>
      </c>
      <c r="M881" s="104">
        <f t="shared" si="69"/>
        <v>854.03</v>
      </c>
      <c r="N881" s="4"/>
      <c r="O881" s="4" t="str">
        <f>VLOOKUP(B881,'BAT Grundtabelle'!B:V,21,0)</f>
        <v>Produktion (food)</v>
      </c>
    </row>
    <row r="882" spans="1:15" ht="12.75" customHeight="1" x14ac:dyDescent="0.35">
      <c r="A882" s="29" t="s">
        <v>3207</v>
      </c>
      <c r="B882" s="1" t="s">
        <v>1695</v>
      </c>
      <c r="C882" s="85" t="s">
        <v>3</v>
      </c>
      <c r="D882" s="116">
        <v>1.1100000000000001</v>
      </c>
      <c r="E882" s="116">
        <v>854.03</v>
      </c>
      <c r="F882" s="1"/>
      <c r="G882" s="29" t="s">
        <v>4</v>
      </c>
      <c r="H882" s="4">
        <f t="shared" si="65"/>
        <v>1</v>
      </c>
      <c r="I882" s="4" t="str">
        <f>VLOOKUP(B882,'BAT Grundtabelle'!B:T,19,0)</f>
        <v>ja</v>
      </c>
      <c r="J882" s="4" t="str">
        <f t="shared" si="66"/>
        <v>10791</v>
      </c>
      <c r="K882" s="4" t="str">
        <f t="shared" si="67"/>
        <v>Hersteller von Fertiggerichten aus vegetarischen Grundstoffen (Obst, Gemüse)</v>
      </c>
      <c r="L882" s="4">
        <f t="shared" si="68"/>
        <v>1.1100000000000001</v>
      </c>
      <c r="M882" s="104">
        <f t="shared" si="69"/>
        <v>854.03</v>
      </c>
      <c r="N882" s="4"/>
      <c r="O882" s="4" t="str">
        <f>VLOOKUP(B882,'BAT Grundtabelle'!B:V,21,0)</f>
        <v>Produktion (food)</v>
      </c>
    </row>
    <row r="883" spans="1:15" ht="12.75" customHeight="1" x14ac:dyDescent="0.35">
      <c r="A883" s="29" t="s">
        <v>3208</v>
      </c>
      <c r="B883" s="1" t="s">
        <v>1459</v>
      </c>
      <c r="C883" s="85" t="s">
        <v>2</v>
      </c>
      <c r="D883" s="116" t="s">
        <v>4547</v>
      </c>
      <c r="E883" s="116" t="s">
        <v>4547</v>
      </c>
      <c r="F883" s="1"/>
      <c r="G883" s="29" t="s">
        <v>57</v>
      </c>
      <c r="H883" s="4">
        <f t="shared" si="65"/>
        <v>1</v>
      </c>
      <c r="I883" s="4" t="str">
        <f>VLOOKUP(B883,'BAT Grundtabelle'!B:T,19,0)</f>
        <v>ja</v>
      </c>
      <c r="J883" s="4" t="str">
        <f t="shared" si="66"/>
        <v/>
      </c>
      <c r="K883" s="4" t="str">
        <f t="shared" si="67"/>
        <v/>
      </c>
      <c r="L883" s="4" t="str">
        <f t="shared" si="68"/>
        <v/>
      </c>
      <c r="M883" s="104" t="str">
        <f t="shared" si="69"/>
        <v/>
      </c>
      <c r="N883" s="4"/>
      <c r="O883" s="4" t="str">
        <f>VLOOKUP(B883,'BAT Grundtabelle'!B:V,21,0)</f>
        <v>Produktion</v>
      </c>
    </row>
    <row r="884" spans="1:15" ht="12.75" customHeight="1" x14ac:dyDescent="0.35">
      <c r="A884" s="29" t="s">
        <v>3209</v>
      </c>
      <c r="B884" s="1" t="s">
        <v>1460</v>
      </c>
      <c r="C884" s="85" t="s">
        <v>2</v>
      </c>
      <c r="D884" s="116" t="s">
        <v>4547</v>
      </c>
      <c r="E884" s="116" t="s">
        <v>4547</v>
      </c>
      <c r="F884" s="1"/>
      <c r="G884" s="29" t="s">
        <v>4</v>
      </c>
      <c r="H884" s="4">
        <f t="shared" si="65"/>
        <v>1</v>
      </c>
      <c r="I884" s="4" t="str">
        <f>VLOOKUP(B884,'BAT Grundtabelle'!B:T,19,0)</f>
        <v>ja</v>
      </c>
      <c r="J884" s="4" t="str">
        <f t="shared" si="66"/>
        <v/>
      </c>
      <c r="K884" s="4" t="str">
        <f t="shared" si="67"/>
        <v/>
      </c>
      <c r="L884" s="4" t="str">
        <f t="shared" si="68"/>
        <v/>
      </c>
      <c r="M884" s="104" t="str">
        <f t="shared" si="69"/>
        <v/>
      </c>
      <c r="N884" s="4"/>
      <c r="O884" s="4" t="str">
        <f>VLOOKUP(B884,'BAT Grundtabelle'!B:V,21,0)</f>
        <v>Produktion</v>
      </c>
    </row>
    <row r="885" spans="1:15" ht="12.75" customHeight="1" x14ac:dyDescent="0.35">
      <c r="A885" s="29" t="s">
        <v>3210</v>
      </c>
      <c r="B885" s="1" t="s">
        <v>374</v>
      </c>
      <c r="C885" s="85" t="s">
        <v>3</v>
      </c>
      <c r="D885" s="116">
        <v>1.1100000000000001</v>
      </c>
      <c r="E885" s="116">
        <v>854.03</v>
      </c>
      <c r="F885" s="1"/>
      <c r="G885" s="29" t="s">
        <v>4</v>
      </c>
      <c r="H885" s="4">
        <f t="shared" si="65"/>
        <v>1</v>
      </c>
      <c r="I885" s="4" t="str">
        <f>VLOOKUP(B885,'BAT Grundtabelle'!B:T,19,0)</f>
        <v>ja</v>
      </c>
      <c r="J885" s="4" t="str">
        <f t="shared" si="66"/>
        <v>10794</v>
      </c>
      <c r="K885" s="4" t="str">
        <f t="shared" si="67"/>
        <v>Hersteller von flüssigen Gewürzen</v>
      </c>
      <c r="L885" s="4">
        <f t="shared" si="68"/>
        <v>1.1100000000000001</v>
      </c>
      <c r="M885" s="104">
        <f t="shared" si="69"/>
        <v>854.03</v>
      </c>
      <c r="N885" s="4"/>
      <c r="O885" s="4" t="str">
        <f>VLOOKUP(B885,'BAT Grundtabelle'!B:V,21,0)</f>
        <v>Produktion (food)</v>
      </c>
    </row>
    <row r="886" spans="1:15" ht="12.75" customHeight="1" x14ac:dyDescent="0.35">
      <c r="A886" s="29" t="s">
        <v>3211</v>
      </c>
      <c r="B886" s="1" t="s">
        <v>1365</v>
      </c>
      <c r="C886" s="85" t="s">
        <v>2</v>
      </c>
      <c r="D886" s="116" t="s">
        <v>4547</v>
      </c>
      <c r="E886" s="116" t="s">
        <v>4547</v>
      </c>
      <c r="F886" s="1"/>
      <c r="G886" s="29" t="s">
        <v>4</v>
      </c>
      <c r="H886" s="4">
        <f t="shared" si="65"/>
        <v>1</v>
      </c>
      <c r="I886" s="4" t="str">
        <f>VLOOKUP(B886,'BAT Grundtabelle'!B:T,19,0)</f>
        <v>ja</v>
      </c>
      <c r="J886" s="4" t="str">
        <f t="shared" si="66"/>
        <v/>
      </c>
      <c r="K886" s="4" t="str">
        <f t="shared" si="67"/>
        <v/>
      </c>
      <c r="L886" s="4" t="str">
        <f t="shared" si="68"/>
        <v/>
      </c>
      <c r="M886" s="104" t="str">
        <f t="shared" si="69"/>
        <v/>
      </c>
      <c r="N886" s="4"/>
      <c r="O886" s="4" t="str">
        <f>VLOOKUP(B886,'BAT Grundtabelle'!B:V,21,0)</f>
        <v>Produktion</v>
      </c>
    </row>
    <row r="887" spans="1:15" ht="12.75" customHeight="1" x14ac:dyDescent="0.35">
      <c r="A887" s="29" t="s">
        <v>3212</v>
      </c>
      <c r="B887" s="1" t="s">
        <v>1528</v>
      </c>
      <c r="C887" s="85" t="s">
        <v>3</v>
      </c>
      <c r="D887" s="116">
        <v>8.5</v>
      </c>
      <c r="E887" s="116">
        <v>1197</v>
      </c>
      <c r="F887" s="1"/>
      <c r="G887" s="29" t="s">
        <v>4</v>
      </c>
      <c r="H887" s="4">
        <f t="shared" si="65"/>
        <v>1</v>
      </c>
      <c r="I887" s="4" t="str">
        <f>VLOOKUP(B887,'BAT Grundtabelle'!B:T,19,0)</f>
        <v>ja</v>
      </c>
      <c r="J887" s="4" t="str">
        <f t="shared" si="66"/>
        <v>10796</v>
      </c>
      <c r="K887" s="4" t="str">
        <f t="shared" si="67"/>
        <v>Hersteller von Garnen und Tuchen</v>
      </c>
      <c r="L887" s="4">
        <f t="shared" si="68"/>
        <v>8.5</v>
      </c>
      <c r="M887" s="104">
        <f t="shared" si="69"/>
        <v>1197</v>
      </c>
      <c r="N887" s="4"/>
      <c r="O887" s="4" t="str">
        <f>VLOOKUP(B887,'BAT Grundtabelle'!B:V,21,0)</f>
        <v>Produktion</v>
      </c>
    </row>
    <row r="888" spans="1:15" ht="12.75" customHeight="1" x14ac:dyDescent="0.35">
      <c r="A888" s="29" t="s">
        <v>3213</v>
      </c>
      <c r="B888" s="1" t="s">
        <v>733</v>
      </c>
      <c r="C888" s="85" t="s">
        <v>2</v>
      </c>
      <c r="D888" s="116" t="s">
        <v>4547</v>
      </c>
      <c r="E888" s="116" t="s">
        <v>4547</v>
      </c>
      <c r="F888" s="1"/>
      <c r="G888" s="29" t="s">
        <v>4</v>
      </c>
      <c r="H888" s="4">
        <f t="shared" si="65"/>
        <v>1</v>
      </c>
      <c r="I888" s="4" t="str">
        <f>VLOOKUP(B888,'BAT Grundtabelle'!B:T,19,0)</f>
        <v>ja</v>
      </c>
      <c r="J888" s="4" t="str">
        <f t="shared" si="66"/>
        <v/>
      </c>
      <c r="K888" s="4" t="str">
        <f t="shared" si="67"/>
        <v/>
      </c>
      <c r="L888" s="4" t="str">
        <f t="shared" si="68"/>
        <v/>
      </c>
      <c r="M888" s="104" t="str">
        <f t="shared" si="69"/>
        <v/>
      </c>
      <c r="N888" s="4"/>
      <c r="O888" s="4" t="str">
        <f>VLOOKUP(B888,'BAT Grundtabelle'!B:V,21,0)</f>
        <v>Produktion</v>
      </c>
    </row>
    <row r="889" spans="1:15" ht="12.75" customHeight="1" x14ac:dyDescent="0.35">
      <c r="A889" s="29" t="s">
        <v>3214</v>
      </c>
      <c r="B889" s="1" t="s">
        <v>1858</v>
      </c>
      <c r="C889" s="85" t="s">
        <v>2</v>
      </c>
      <c r="D889" s="116" t="s">
        <v>4547</v>
      </c>
      <c r="E889" s="116" t="s">
        <v>4547</v>
      </c>
      <c r="F889" s="1"/>
      <c r="G889" s="29" t="s">
        <v>4</v>
      </c>
      <c r="H889" s="4">
        <f t="shared" si="65"/>
        <v>1</v>
      </c>
      <c r="I889" s="4" t="str">
        <f>VLOOKUP(B889,'BAT Grundtabelle'!B:T,19,0)</f>
        <v>ja</v>
      </c>
      <c r="J889" s="4" t="str">
        <f t="shared" si="66"/>
        <v/>
      </c>
      <c r="K889" s="4" t="str">
        <f t="shared" si="67"/>
        <v/>
      </c>
      <c r="L889" s="4" t="str">
        <f t="shared" si="68"/>
        <v/>
      </c>
      <c r="M889" s="104" t="str">
        <f t="shared" si="69"/>
        <v/>
      </c>
      <c r="N889" s="4"/>
      <c r="O889" s="4" t="str">
        <f>VLOOKUP(B889,'BAT Grundtabelle'!B:V,21,0)</f>
        <v>Produktion</v>
      </c>
    </row>
    <row r="890" spans="1:15" ht="12.75" customHeight="1" x14ac:dyDescent="0.35">
      <c r="A890" s="29" t="s">
        <v>3215</v>
      </c>
      <c r="B890" s="1" t="s">
        <v>1859</v>
      </c>
      <c r="C890" s="85" t="s">
        <v>2</v>
      </c>
      <c r="D890" s="116" t="s">
        <v>4547</v>
      </c>
      <c r="E890" s="116" t="s">
        <v>4547</v>
      </c>
      <c r="F890" s="1"/>
      <c r="G890" s="29" t="s">
        <v>57</v>
      </c>
      <c r="H890" s="4">
        <f t="shared" si="65"/>
        <v>1</v>
      </c>
      <c r="I890" s="4" t="str">
        <f>VLOOKUP(B890,'BAT Grundtabelle'!B:T,19,0)</f>
        <v>ja</v>
      </c>
      <c r="J890" s="4" t="str">
        <f t="shared" si="66"/>
        <v/>
      </c>
      <c r="K890" s="4" t="str">
        <f t="shared" si="67"/>
        <v/>
      </c>
      <c r="L890" s="4" t="str">
        <f t="shared" si="68"/>
        <v/>
      </c>
      <c r="M890" s="104" t="str">
        <f t="shared" si="69"/>
        <v/>
      </c>
      <c r="N890" s="4"/>
      <c r="O890" s="4" t="str">
        <f>VLOOKUP(B890,'BAT Grundtabelle'!B:V,21,0)</f>
        <v>Produktion</v>
      </c>
    </row>
    <row r="891" spans="1:15" ht="12.75" customHeight="1" x14ac:dyDescent="0.35">
      <c r="A891" s="29" t="s">
        <v>3216</v>
      </c>
      <c r="B891" s="1" t="s">
        <v>1860</v>
      </c>
      <c r="C891" s="85" t="s">
        <v>2</v>
      </c>
      <c r="D891" s="116" t="s">
        <v>4547</v>
      </c>
      <c r="E891" s="116" t="s">
        <v>4547</v>
      </c>
      <c r="F891" s="1"/>
      <c r="G891" s="29" t="s">
        <v>4</v>
      </c>
      <c r="H891" s="4">
        <f t="shared" si="65"/>
        <v>1</v>
      </c>
      <c r="I891" s="4" t="str">
        <f>VLOOKUP(B891,'BAT Grundtabelle'!B:T,19,0)</f>
        <v>ja</v>
      </c>
      <c r="J891" s="4" t="str">
        <f t="shared" si="66"/>
        <v/>
      </c>
      <c r="K891" s="4" t="str">
        <f t="shared" si="67"/>
        <v/>
      </c>
      <c r="L891" s="4" t="str">
        <f t="shared" si="68"/>
        <v/>
      </c>
      <c r="M891" s="104" t="str">
        <f t="shared" si="69"/>
        <v/>
      </c>
      <c r="N891" s="4"/>
      <c r="O891" s="4" t="str">
        <f>VLOOKUP(B891,'BAT Grundtabelle'!B:V,21,0)</f>
        <v>Produktion</v>
      </c>
    </row>
    <row r="892" spans="1:15" ht="12.75" customHeight="1" x14ac:dyDescent="0.35">
      <c r="A892" s="29" t="s">
        <v>3217</v>
      </c>
      <c r="B892" s="1" t="s">
        <v>1017</v>
      </c>
      <c r="C892" s="85" t="s">
        <v>2</v>
      </c>
      <c r="D892" s="116" t="s">
        <v>4547</v>
      </c>
      <c r="E892" s="116" t="s">
        <v>4547</v>
      </c>
      <c r="F892" s="1"/>
      <c r="G892" s="29" t="s">
        <v>57</v>
      </c>
      <c r="H892" s="4">
        <f t="shared" si="65"/>
        <v>1</v>
      </c>
      <c r="I892" s="4" t="str">
        <f>VLOOKUP(B892,'BAT Grundtabelle'!B:T,19,0)</f>
        <v>ja</v>
      </c>
      <c r="J892" s="4" t="str">
        <f t="shared" si="66"/>
        <v/>
      </c>
      <c r="K892" s="4" t="str">
        <f t="shared" si="67"/>
        <v/>
      </c>
      <c r="L892" s="4" t="str">
        <f t="shared" si="68"/>
        <v/>
      </c>
      <c r="M892" s="104" t="str">
        <f t="shared" si="69"/>
        <v/>
      </c>
      <c r="N892" s="4"/>
      <c r="O892" s="4" t="str">
        <f>VLOOKUP(B892,'BAT Grundtabelle'!B:V,21,0)</f>
        <v>Produktion</v>
      </c>
    </row>
    <row r="893" spans="1:15" ht="12.75" customHeight="1" x14ac:dyDescent="0.35">
      <c r="A893" s="29" t="s">
        <v>3218</v>
      </c>
      <c r="B893" s="1" t="s">
        <v>1974</v>
      </c>
      <c r="C893" s="85" t="s">
        <v>2</v>
      </c>
      <c r="D893" s="116" t="s">
        <v>4547</v>
      </c>
      <c r="E893" s="116" t="s">
        <v>4547</v>
      </c>
      <c r="F893" s="1"/>
      <c r="G893" s="29" t="s">
        <v>4</v>
      </c>
      <c r="H893" s="4">
        <f t="shared" si="65"/>
        <v>1</v>
      </c>
      <c r="I893" s="4" t="str">
        <f>VLOOKUP(B893,'BAT Grundtabelle'!B:T,19,0)</f>
        <v>ja</v>
      </c>
      <c r="J893" s="4" t="str">
        <f t="shared" si="66"/>
        <v/>
      </c>
      <c r="K893" s="4" t="str">
        <f t="shared" si="67"/>
        <v/>
      </c>
      <c r="L893" s="4" t="str">
        <f t="shared" si="68"/>
        <v/>
      </c>
      <c r="M893" s="104" t="str">
        <f t="shared" si="69"/>
        <v/>
      </c>
      <c r="N893" s="4"/>
      <c r="O893" s="4" t="str">
        <f>VLOOKUP(B893,'BAT Grundtabelle'!B:V,21,0)</f>
        <v>Produktion</v>
      </c>
    </row>
    <row r="894" spans="1:15" ht="12.75" customHeight="1" x14ac:dyDescent="0.35">
      <c r="A894" s="29" t="s">
        <v>3219</v>
      </c>
      <c r="B894" s="1" t="s">
        <v>1975</v>
      </c>
      <c r="C894" s="85" t="s">
        <v>2</v>
      </c>
      <c r="D894" s="116" t="s">
        <v>4547</v>
      </c>
      <c r="E894" s="116" t="s">
        <v>4547</v>
      </c>
      <c r="F894" s="1"/>
      <c r="G894" s="29" t="s">
        <v>4</v>
      </c>
      <c r="H894" s="4">
        <f t="shared" si="65"/>
        <v>1</v>
      </c>
      <c r="I894" s="4" t="str">
        <f>VLOOKUP(B894,'BAT Grundtabelle'!B:T,19,0)</f>
        <v>ja</v>
      </c>
      <c r="J894" s="4" t="str">
        <f t="shared" si="66"/>
        <v/>
      </c>
      <c r="K894" s="4" t="str">
        <f t="shared" si="67"/>
        <v/>
      </c>
      <c r="L894" s="4" t="str">
        <f t="shared" si="68"/>
        <v/>
      </c>
      <c r="M894" s="104" t="str">
        <f t="shared" si="69"/>
        <v/>
      </c>
      <c r="N894" s="4"/>
      <c r="O894" s="4" t="str">
        <f>VLOOKUP(B894,'BAT Grundtabelle'!B:V,21,0)</f>
        <v>Produktion</v>
      </c>
    </row>
    <row r="895" spans="1:15" ht="12.75" customHeight="1" x14ac:dyDescent="0.35">
      <c r="A895" s="29" t="s">
        <v>3220</v>
      </c>
      <c r="B895" s="1" t="s">
        <v>1535</v>
      </c>
      <c r="C895" s="85" t="s">
        <v>2</v>
      </c>
      <c r="D895" s="116" t="s">
        <v>4547</v>
      </c>
      <c r="E895" s="116" t="s">
        <v>4547</v>
      </c>
      <c r="F895" s="1"/>
      <c r="G895" s="29" t="s">
        <v>4</v>
      </c>
      <c r="H895" s="4">
        <f t="shared" si="65"/>
        <v>1</v>
      </c>
      <c r="I895" s="4" t="str">
        <f>VLOOKUP(B895,'BAT Grundtabelle'!B:T,19,0)</f>
        <v>ja</v>
      </c>
      <c r="J895" s="4" t="str">
        <f t="shared" si="66"/>
        <v/>
      </c>
      <c r="K895" s="4" t="str">
        <f t="shared" si="67"/>
        <v/>
      </c>
      <c r="L895" s="4" t="str">
        <f t="shared" si="68"/>
        <v/>
      </c>
      <c r="M895" s="104" t="str">
        <f t="shared" si="69"/>
        <v/>
      </c>
      <c r="N895" s="4"/>
      <c r="O895" s="4" t="str">
        <f>VLOOKUP(B895,'BAT Grundtabelle'!B:V,21,0)</f>
        <v>Produktion</v>
      </c>
    </row>
    <row r="896" spans="1:15" ht="12.75" customHeight="1" x14ac:dyDescent="0.35">
      <c r="A896" s="29" t="s">
        <v>2179</v>
      </c>
      <c r="B896" s="1" t="s">
        <v>2178</v>
      </c>
      <c r="C896" s="85" t="s">
        <v>2</v>
      </c>
      <c r="D896" s="116" t="s">
        <v>4547</v>
      </c>
      <c r="E896" s="116" t="s">
        <v>4547</v>
      </c>
      <c r="F896" s="1"/>
      <c r="G896" s="29" t="s">
        <v>4</v>
      </c>
      <c r="H896" s="4">
        <f t="shared" si="65"/>
        <v>1</v>
      </c>
      <c r="I896" s="4" t="str">
        <f>VLOOKUP(B896,'BAT Grundtabelle'!B:T,19,0)</f>
        <v>ja</v>
      </c>
      <c r="J896" s="4" t="str">
        <f t="shared" si="66"/>
        <v/>
      </c>
      <c r="K896" s="4" t="str">
        <f t="shared" si="67"/>
        <v/>
      </c>
      <c r="L896" s="4" t="str">
        <f t="shared" si="68"/>
        <v/>
      </c>
      <c r="M896" s="104" t="str">
        <f t="shared" si="69"/>
        <v/>
      </c>
      <c r="N896" s="4"/>
      <c r="O896" s="4" t="str">
        <f>VLOOKUP(B896,'BAT Grundtabelle'!B:V,21,0)</f>
        <v>Produktion</v>
      </c>
    </row>
    <row r="897" spans="1:15" ht="12.75" customHeight="1" x14ac:dyDescent="0.35">
      <c r="A897" s="29" t="s">
        <v>3221</v>
      </c>
      <c r="B897" s="1" t="s">
        <v>1696</v>
      </c>
      <c r="C897" s="85" t="s">
        <v>3</v>
      </c>
      <c r="D897" s="116">
        <v>1.1100000000000001</v>
      </c>
      <c r="E897" s="116">
        <v>854.03</v>
      </c>
      <c r="F897" s="1"/>
      <c r="G897" s="29" t="s">
        <v>4</v>
      </c>
      <c r="H897" s="4">
        <f t="shared" si="65"/>
        <v>1</v>
      </c>
      <c r="I897" s="4" t="str">
        <f>VLOOKUP(B897,'BAT Grundtabelle'!B:T,19,0)</f>
        <v>ja</v>
      </c>
      <c r="J897" s="4" t="str">
        <f t="shared" si="66"/>
        <v>10805</v>
      </c>
      <c r="K897" s="4" t="str">
        <f t="shared" si="67"/>
        <v>Hersteller von Konserven und Tiefkühlkost aus tierischen Grundstoffen (Fleisch, Fisch)</v>
      </c>
      <c r="L897" s="4">
        <f t="shared" si="68"/>
        <v>1.1100000000000001</v>
      </c>
      <c r="M897" s="104">
        <f t="shared" si="69"/>
        <v>854.03</v>
      </c>
      <c r="N897" s="4"/>
      <c r="O897" s="4" t="str">
        <f>VLOOKUP(B897,'BAT Grundtabelle'!B:V,21,0)</f>
        <v>Produktion (food)</v>
      </c>
    </row>
    <row r="898" spans="1:15" ht="12.75" customHeight="1" x14ac:dyDescent="0.35">
      <c r="A898" s="29" t="s">
        <v>3222</v>
      </c>
      <c r="B898" s="1" t="s">
        <v>182</v>
      </c>
      <c r="C898" s="85" t="s">
        <v>2</v>
      </c>
      <c r="D898" s="116" t="s">
        <v>4547</v>
      </c>
      <c r="E898" s="116" t="s">
        <v>4547</v>
      </c>
      <c r="F898" s="1"/>
      <c r="G898" s="29" t="s">
        <v>57</v>
      </c>
      <c r="H898" s="4">
        <f t="shared" si="65"/>
        <v>1</v>
      </c>
      <c r="I898" s="4" t="str">
        <f>VLOOKUP(B898,'BAT Grundtabelle'!B:T,19,0)</f>
        <v>ja</v>
      </c>
      <c r="J898" s="4" t="str">
        <f t="shared" si="66"/>
        <v/>
      </c>
      <c r="K898" s="4" t="str">
        <f t="shared" si="67"/>
        <v/>
      </c>
      <c r="L898" s="4" t="str">
        <f t="shared" si="68"/>
        <v/>
      </c>
      <c r="M898" s="104" t="str">
        <f t="shared" si="69"/>
        <v/>
      </c>
      <c r="N898" s="4"/>
      <c r="O898" s="4" t="str">
        <f>VLOOKUP(B898,'BAT Grundtabelle'!B:V,21,0)</f>
        <v>Kosmetik</v>
      </c>
    </row>
    <row r="899" spans="1:15" ht="12.75" customHeight="1" x14ac:dyDescent="0.35">
      <c r="A899" s="29" t="s">
        <v>3223</v>
      </c>
      <c r="B899" s="1" t="s">
        <v>1018</v>
      </c>
      <c r="C899" s="85" t="s">
        <v>2</v>
      </c>
      <c r="D899" s="116" t="s">
        <v>4547</v>
      </c>
      <c r="E899" s="116" t="s">
        <v>4547</v>
      </c>
      <c r="F899" s="1"/>
      <c r="G899" s="29" t="s">
        <v>57</v>
      </c>
      <c r="H899" s="4">
        <f t="shared" ref="H899:H962" si="70">COUNTIF(A:A,A899)</f>
        <v>1</v>
      </c>
      <c r="I899" s="4" t="str">
        <f>VLOOKUP(B899,'BAT Grundtabelle'!B:T,19,0)</f>
        <v>ja</v>
      </c>
      <c r="J899" s="4" t="str">
        <f t="shared" ref="J899:J962" si="71">IF(C899="ja",A899,"")</f>
        <v/>
      </c>
      <c r="K899" s="4" t="str">
        <f t="shared" ref="K899:K962" si="72">IF(C899="ja",B899,"")</f>
        <v/>
      </c>
      <c r="L899" s="4" t="str">
        <f t="shared" ref="L899:L962" si="73">IF(C899="ja",D899,"")</f>
        <v/>
      </c>
      <c r="M899" s="104" t="str">
        <f t="shared" ref="M899:M962" si="74">IF(C899="ja",E899,"")</f>
        <v/>
      </c>
      <c r="N899" s="4"/>
      <c r="O899" s="4" t="str">
        <f>VLOOKUP(B899,'BAT Grundtabelle'!B:V,21,0)</f>
        <v>Produktion</v>
      </c>
    </row>
    <row r="900" spans="1:15" ht="12.75" customHeight="1" x14ac:dyDescent="0.35">
      <c r="A900" s="29" t="s">
        <v>3224</v>
      </c>
      <c r="B900" s="1" t="s">
        <v>1461</v>
      </c>
      <c r="C900" s="85" t="s">
        <v>2</v>
      </c>
      <c r="D900" s="116" t="s">
        <v>4547</v>
      </c>
      <c r="E900" s="116" t="s">
        <v>4547</v>
      </c>
      <c r="F900" s="1"/>
      <c r="G900" s="29" t="s">
        <v>57</v>
      </c>
      <c r="H900" s="4">
        <f t="shared" si="70"/>
        <v>1</v>
      </c>
      <c r="I900" s="4" t="str">
        <f>VLOOKUP(B900,'BAT Grundtabelle'!B:T,19,0)</f>
        <v>ja</v>
      </c>
      <c r="J900" s="4" t="str">
        <f t="shared" si="71"/>
        <v/>
      </c>
      <c r="K900" s="4" t="str">
        <f t="shared" si="72"/>
        <v/>
      </c>
      <c r="L900" s="4" t="str">
        <f t="shared" si="73"/>
        <v/>
      </c>
      <c r="M900" s="104" t="str">
        <f t="shared" si="74"/>
        <v/>
      </c>
      <c r="N900" s="4"/>
      <c r="O900" s="4" t="str">
        <f>VLOOKUP(B900,'BAT Grundtabelle'!B:V,21,0)</f>
        <v>Produktion</v>
      </c>
    </row>
    <row r="901" spans="1:15" ht="12.75" customHeight="1" x14ac:dyDescent="0.35">
      <c r="A901" s="29" t="s">
        <v>3225</v>
      </c>
      <c r="B901" s="1" t="s">
        <v>1462</v>
      </c>
      <c r="C901" s="85" t="s">
        <v>2</v>
      </c>
      <c r="D901" s="116" t="s">
        <v>4547</v>
      </c>
      <c r="E901" s="116" t="s">
        <v>4547</v>
      </c>
      <c r="F901" s="1"/>
      <c r="G901" s="29" t="s">
        <v>57</v>
      </c>
      <c r="H901" s="4">
        <f t="shared" si="70"/>
        <v>1</v>
      </c>
      <c r="I901" s="4" t="str">
        <f>VLOOKUP(B901,'BAT Grundtabelle'!B:T,19,0)</f>
        <v>ja</v>
      </c>
      <c r="J901" s="4" t="str">
        <f t="shared" si="71"/>
        <v/>
      </c>
      <c r="K901" s="4" t="str">
        <f t="shared" si="72"/>
        <v/>
      </c>
      <c r="L901" s="4" t="str">
        <f t="shared" si="73"/>
        <v/>
      </c>
      <c r="M901" s="104" t="str">
        <f t="shared" si="74"/>
        <v/>
      </c>
      <c r="N901" s="4"/>
      <c r="O901" s="4" t="str">
        <f>VLOOKUP(B901,'BAT Grundtabelle'!B:V,21,0)</f>
        <v>Produktion</v>
      </c>
    </row>
    <row r="902" spans="1:15" ht="12.75" customHeight="1" x14ac:dyDescent="0.35">
      <c r="A902" s="29" t="s">
        <v>3226</v>
      </c>
      <c r="B902" s="1" t="s">
        <v>1658</v>
      </c>
      <c r="C902" s="85" t="s">
        <v>2</v>
      </c>
      <c r="D902" s="116" t="s">
        <v>4547</v>
      </c>
      <c r="E902" s="116" t="s">
        <v>4547</v>
      </c>
      <c r="F902" s="1"/>
      <c r="G902" s="29" t="s">
        <v>57</v>
      </c>
      <c r="H902" s="4">
        <f t="shared" si="70"/>
        <v>1</v>
      </c>
      <c r="I902" s="4" t="str">
        <f>VLOOKUP(B902,'BAT Grundtabelle'!B:T,19,0)</f>
        <v>ja</v>
      </c>
      <c r="J902" s="4" t="str">
        <f t="shared" si="71"/>
        <v/>
      </c>
      <c r="K902" s="4" t="str">
        <f t="shared" si="72"/>
        <v/>
      </c>
      <c r="L902" s="4" t="str">
        <f t="shared" si="73"/>
        <v/>
      </c>
      <c r="M902" s="104" t="str">
        <f t="shared" si="74"/>
        <v/>
      </c>
      <c r="N902" s="4"/>
      <c r="O902" s="4" t="str">
        <f>VLOOKUP(B902,'BAT Grundtabelle'!B:V,21,0)</f>
        <v>Produktion</v>
      </c>
    </row>
    <row r="903" spans="1:15" ht="12.75" customHeight="1" x14ac:dyDescent="0.35">
      <c r="A903" s="29" t="s">
        <v>3227</v>
      </c>
      <c r="B903" s="1" t="s">
        <v>1659</v>
      </c>
      <c r="C903" s="85" t="s">
        <v>2</v>
      </c>
      <c r="D903" s="116" t="s">
        <v>4547</v>
      </c>
      <c r="E903" s="116" t="s">
        <v>4547</v>
      </c>
      <c r="F903" s="1"/>
      <c r="G903" s="29" t="s">
        <v>57</v>
      </c>
      <c r="H903" s="4">
        <f t="shared" si="70"/>
        <v>1</v>
      </c>
      <c r="I903" s="4" t="str">
        <f>VLOOKUP(B903,'BAT Grundtabelle'!B:T,19,0)</f>
        <v>ja</v>
      </c>
      <c r="J903" s="4" t="str">
        <f t="shared" si="71"/>
        <v/>
      </c>
      <c r="K903" s="4" t="str">
        <f t="shared" si="72"/>
        <v/>
      </c>
      <c r="L903" s="4" t="str">
        <f t="shared" si="73"/>
        <v/>
      </c>
      <c r="M903" s="104" t="str">
        <f t="shared" si="74"/>
        <v/>
      </c>
      <c r="N903" s="4"/>
      <c r="O903" s="4" t="str">
        <f>VLOOKUP(B903,'BAT Grundtabelle'!B:V,21,0)</f>
        <v>Produktion</v>
      </c>
    </row>
    <row r="904" spans="1:15" ht="12.75" customHeight="1" x14ac:dyDescent="0.35">
      <c r="A904" s="29" t="s">
        <v>3228</v>
      </c>
      <c r="B904" s="1" t="s">
        <v>1463</v>
      </c>
      <c r="C904" s="85" t="s">
        <v>2</v>
      </c>
      <c r="D904" s="116" t="s">
        <v>4547</v>
      </c>
      <c r="E904" s="116" t="s">
        <v>4547</v>
      </c>
      <c r="F904" s="1"/>
      <c r="G904" s="29" t="s">
        <v>57</v>
      </c>
      <c r="H904" s="4">
        <f t="shared" si="70"/>
        <v>1</v>
      </c>
      <c r="I904" s="4" t="str">
        <f>VLOOKUP(B904,'BAT Grundtabelle'!B:T,19,0)</f>
        <v>ja</v>
      </c>
      <c r="J904" s="4" t="str">
        <f t="shared" si="71"/>
        <v/>
      </c>
      <c r="K904" s="4" t="str">
        <f t="shared" si="72"/>
        <v/>
      </c>
      <c r="L904" s="4" t="str">
        <f t="shared" si="73"/>
        <v/>
      </c>
      <c r="M904" s="104" t="str">
        <f t="shared" si="74"/>
        <v/>
      </c>
      <c r="N904" s="4"/>
      <c r="O904" s="4" t="str">
        <f>VLOOKUP(B904,'BAT Grundtabelle'!B:V,21,0)</f>
        <v>Produktion</v>
      </c>
    </row>
    <row r="905" spans="1:15" ht="12.75" customHeight="1" x14ac:dyDescent="0.35">
      <c r="A905" s="29" t="s">
        <v>3229</v>
      </c>
      <c r="B905" s="1" t="s">
        <v>1861</v>
      </c>
      <c r="C905" s="85" t="s">
        <v>2</v>
      </c>
      <c r="D905" s="116" t="s">
        <v>4547</v>
      </c>
      <c r="E905" s="116" t="s">
        <v>4547</v>
      </c>
      <c r="F905" s="1"/>
      <c r="G905" s="29" t="s">
        <v>4</v>
      </c>
      <c r="H905" s="4">
        <f t="shared" si="70"/>
        <v>1</v>
      </c>
      <c r="I905" s="4" t="str">
        <f>VLOOKUP(B905,'BAT Grundtabelle'!B:T,19,0)</f>
        <v>ja</v>
      </c>
      <c r="J905" s="4" t="str">
        <f t="shared" si="71"/>
        <v/>
      </c>
      <c r="K905" s="4" t="str">
        <f t="shared" si="72"/>
        <v/>
      </c>
      <c r="L905" s="4" t="str">
        <f t="shared" si="73"/>
        <v/>
      </c>
      <c r="M905" s="104" t="str">
        <f t="shared" si="74"/>
        <v/>
      </c>
      <c r="N905" s="4"/>
      <c r="O905" s="4" t="str">
        <f>VLOOKUP(B905,'BAT Grundtabelle'!B:V,21,0)</f>
        <v>Produktion</v>
      </c>
    </row>
    <row r="906" spans="1:15" ht="12.75" customHeight="1" x14ac:dyDescent="0.35">
      <c r="A906" s="29" t="s">
        <v>3230</v>
      </c>
      <c r="B906" s="1" t="s">
        <v>1862</v>
      </c>
      <c r="C906" s="85" t="s">
        <v>2</v>
      </c>
      <c r="D906" s="116" t="s">
        <v>4547</v>
      </c>
      <c r="E906" s="116" t="s">
        <v>4547</v>
      </c>
      <c r="F906" s="1"/>
      <c r="G906" s="29" t="s">
        <v>57</v>
      </c>
      <c r="H906" s="4">
        <f t="shared" si="70"/>
        <v>1</v>
      </c>
      <c r="I906" s="4" t="str">
        <f>VLOOKUP(B906,'BAT Grundtabelle'!B:T,19,0)</f>
        <v>ja</v>
      </c>
      <c r="J906" s="4" t="str">
        <f t="shared" si="71"/>
        <v/>
      </c>
      <c r="K906" s="4" t="str">
        <f t="shared" si="72"/>
        <v/>
      </c>
      <c r="L906" s="4" t="str">
        <f t="shared" si="73"/>
        <v/>
      </c>
      <c r="M906" s="104" t="str">
        <f t="shared" si="74"/>
        <v/>
      </c>
      <c r="N906" s="4"/>
      <c r="O906" s="4" t="str">
        <f>VLOOKUP(B906,'BAT Grundtabelle'!B:V,21,0)</f>
        <v>Produktion</v>
      </c>
    </row>
    <row r="907" spans="1:15" ht="12.75" customHeight="1" x14ac:dyDescent="0.35">
      <c r="A907" s="29" t="s">
        <v>3231</v>
      </c>
      <c r="B907" s="1" t="s">
        <v>1863</v>
      </c>
      <c r="C907" s="85" t="s">
        <v>2</v>
      </c>
      <c r="D907" s="116" t="s">
        <v>4547</v>
      </c>
      <c r="E907" s="116" t="s">
        <v>4547</v>
      </c>
      <c r="F907" s="1"/>
      <c r="G907" s="29" t="s">
        <v>4</v>
      </c>
      <c r="H907" s="4">
        <f t="shared" si="70"/>
        <v>1</v>
      </c>
      <c r="I907" s="4" t="str">
        <f>VLOOKUP(B907,'BAT Grundtabelle'!B:T,19,0)</f>
        <v>ja</v>
      </c>
      <c r="J907" s="4" t="str">
        <f t="shared" si="71"/>
        <v/>
      </c>
      <c r="K907" s="4" t="str">
        <f t="shared" si="72"/>
        <v/>
      </c>
      <c r="L907" s="4" t="str">
        <f t="shared" si="73"/>
        <v/>
      </c>
      <c r="M907" s="104" t="str">
        <f t="shared" si="74"/>
        <v/>
      </c>
      <c r="N907" s="4"/>
      <c r="O907" s="4" t="str">
        <f>VLOOKUP(B907,'BAT Grundtabelle'!B:V,21,0)</f>
        <v>Produktion</v>
      </c>
    </row>
    <row r="908" spans="1:15" ht="12.75" customHeight="1" x14ac:dyDescent="0.35">
      <c r="A908" s="29" t="s">
        <v>3232</v>
      </c>
      <c r="B908" s="1" t="s">
        <v>1175</v>
      </c>
      <c r="C908" s="85" t="s">
        <v>2</v>
      </c>
      <c r="D908" s="116" t="s">
        <v>4547</v>
      </c>
      <c r="E908" s="116" t="s">
        <v>4547</v>
      </c>
      <c r="F908" s="1"/>
      <c r="G908" s="29" t="s">
        <v>4</v>
      </c>
      <c r="H908" s="4">
        <f t="shared" si="70"/>
        <v>1</v>
      </c>
      <c r="I908" s="4" t="str">
        <f>VLOOKUP(B908,'BAT Grundtabelle'!B:T,19,0)</f>
        <v>ja</v>
      </c>
      <c r="J908" s="4" t="str">
        <f t="shared" si="71"/>
        <v/>
      </c>
      <c r="K908" s="4" t="str">
        <f t="shared" si="72"/>
        <v/>
      </c>
      <c r="L908" s="4" t="str">
        <f t="shared" si="73"/>
        <v/>
      </c>
      <c r="M908" s="104" t="str">
        <f t="shared" si="74"/>
        <v/>
      </c>
      <c r="N908" s="4"/>
      <c r="O908" s="4" t="str">
        <f>VLOOKUP(B908,'BAT Grundtabelle'!B:V,21,0)</f>
        <v>Produktion</v>
      </c>
    </row>
    <row r="909" spans="1:15" ht="12.75" customHeight="1" x14ac:dyDescent="0.35">
      <c r="A909" s="29" t="s">
        <v>3233</v>
      </c>
      <c r="B909" s="1" t="s">
        <v>1176</v>
      </c>
      <c r="C909" s="85" t="s">
        <v>2</v>
      </c>
      <c r="D909" s="116" t="s">
        <v>4547</v>
      </c>
      <c r="E909" s="116" t="s">
        <v>4547</v>
      </c>
      <c r="F909" s="1"/>
      <c r="G909" s="29" t="s">
        <v>4</v>
      </c>
      <c r="H909" s="4">
        <f t="shared" si="70"/>
        <v>1</v>
      </c>
      <c r="I909" s="4" t="str">
        <f>VLOOKUP(B909,'BAT Grundtabelle'!B:T,19,0)</f>
        <v>ja</v>
      </c>
      <c r="J909" s="4" t="str">
        <f t="shared" si="71"/>
        <v/>
      </c>
      <c r="K909" s="4" t="str">
        <f t="shared" si="72"/>
        <v/>
      </c>
      <c r="L909" s="4" t="str">
        <f t="shared" si="73"/>
        <v/>
      </c>
      <c r="M909" s="104" t="str">
        <f t="shared" si="74"/>
        <v/>
      </c>
      <c r="N909" s="4"/>
      <c r="O909" s="4" t="str">
        <f>VLOOKUP(B909,'BAT Grundtabelle'!B:V,21,0)</f>
        <v>Produktion</v>
      </c>
    </row>
    <row r="910" spans="1:15" ht="12.75" customHeight="1" x14ac:dyDescent="0.35">
      <c r="A910" s="29" t="s">
        <v>3234</v>
      </c>
      <c r="B910" s="1" t="s">
        <v>734</v>
      </c>
      <c r="C910" s="85" t="s">
        <v>2</v>
      </c>
      <c r="D910" s="116" t="s">
        <v>4547</v>
      </c>
      <c r="E910" s="116" t="s">
        <v>4547</v>
      </c>
      <c r="F910" s="1"/>
      <c r="G910" s="29" t="s">
        <v>4</v>
      </c>
      <c r="H910" s="4">
        <f t="shared" si="70"/>
        <v>1</v>
      </c>
      <c r="I910" s="4" t="str">
        <f>VLOOKUP(B910,'BAT Grundtabelle'!B:T,19,0)</f>
        <v>ja</v>
      </c>
      <c r="J910" s="4" t="str">
        <f t="shared" si="71"/>
        <v/>
      </c>
      <c r="K910" s="4" t="str">
        <f t="shared" si="72"/>
        <v/>
      </c>
      <c r="L910" s="4" t="str">
        <f t="shared" si="73"/>
        <v/>
      </c>
      <c r="M910" s="104" t="str">
        <f t="shared" si="74"/>
        <v/>
      </c>
      <c r="N910" s="4"/>
      <c r="O910" s="4" t="str">
        <f>VLOOKUP(B910,'BAT Grundtabelle'!B:V,21,0)</f>
        <v>Produktion</v>
      </c>
    </row>
    <row r="911" spans="1:15" ht="12.75" customHeight="1" x14ac:dyDescent="0.35">
      <c r="A911" s="29" t="s">
        <v>3235</v>
      </c>
      <c r="B911" s="1" t="s">
        <v>735</v>
      </c>
      <c r="C911" s="85" t="s">
        <v>2</v>
      </c>
      <c r="D911" s="116" t="s">
        <v>4547</v>
      </c>
      <c r="E911" s="116" t="s">
        <v>4547</v>
      </c>
      <c r="F911" s="1"/>
      <c r="G911" s="29" t="s">
        <v>4</v>
      </c>
      <c r="H911" s="4">
        <f t="shared" si="70"/>
        <v>1</v>
      </c>
      <c r="I911" s="4" t="str">
        <f>VLOOKUP(B911,'BAT Grundtabelle'!B:T,19,0)</f>
        <v>ja</v>
      </c>
      <c r="J911" s="4" t="str">
        <f t="shared" si="71"/>
        <v/>
      </c>
      <c r="K911" s="4" t="str">
        <f t="shared" si="72"/>
        <v/>
      </c>
      <c r="L911" s="4" t="str">
        <f t="shared" si="73"/>
        <v/>
      </c>
      <c r="M911" s="104" t="str">
        <f t="shared" si="74"/>
        <v/>
      </c>
      <c r="N911" s="4"/>
      <c r="O911" s="4" t="str">
        <f>VLOOKUP(B911,'BAT Grundtabelle'!B:V,21,0)</f>
        <v>Produktion</v>
      </c>
    </row>
    <row r="912" spans="1:15" ht="12.75" customHeight="1" x14ac:dyDescent="0.35">
      <c r="A912" s="29" t="s">
        <v>3236</v>
      </c>
      <c r="B912" s="1" t="s">
        <v>834</v>
      </c>
      <c r="C912" s="85" t="s">
        <v>2</v>
      </c>
      <c r="D912" s="116" t="s">
        <v>4547</v>
      </c>
      <c r="E912" s="116" t="s">
        <v>4547</v>
      </c>
      <c r="F912" s="1"/>
      <c r="G912" s="29" t="s">
        <v>4</v>
      </c>
      <c r="H912" s="4">
        <f t="shared" si="70"/>
        <v>1</v>
      </c>
      <c r="I912" s="4" t="str">
        <f>VLOOKUP(B912,'BAT Grundtabelle'!B:T,19,0)</f>
        <v>ja</v>
      </c>
      <c r="J912" s="4" t="str">
        <f t="shared" si="71"/>
        <v/>
      </c>
      <c r="K912" s="4" t="str">
        <f t="shared" si="72"/>
        <v/>
      </c>
      <c r="L912" s="4" t="str">
        <f t="shared" si="73"/>
        <v/>
      </c>
      <c r="M912" s="104" t="str">
        <f t="shared" si="74"/>
        <v/>
      </c>
      <c r="N912" s="4"/>
      <c r="O912" s="4" t="str">
        <f>VLOOKUP(B912,'BAT Grundtabelle'!B:V,21,0)</f>
        <v>Produktion</v>
      </c>
    </row>
    <row r="913" spans="1:15" ht="12.75" customHeight="1" x14ac:dyDescent="0.35">
      <c r="A913" s="29" t="s">
        <v>3237</v>
      </c>
      <c r="B913" s="1" t="s">
        <v>835</v>
      </c>
      <c r="C913" s="85" t="s">
        <v>2</v>
      </c>
      <c r="D913" s="116" t="s">
        <v>4547</v>
      </c>
      <c r="E913" s="116" t="s">
        <v>4547</v>
      </c>
      <c r="F913" s="1"/>
      <c r="G913" s="29" t="s">
        <v>4</v>
      </c>
      <c r="H913" s="4">
        <f t="shared" si="70"/>
        <v>1</v>
      </c>
      <c r="I913" s="4" t="str">
        <f>VLOOKUP(B913,'BAT Grundtabelle'!B:T,19,0)</f>
        <v>ja</v>
      </c>
      <c r="J913" s="4" t="str">
        <f t="shared" si="71"/>
        <v/>
      </c>
      <c r="K913" s="4" t="str">
        <f t="shared" si="72"/>
        <v/>
      </c>
      <c r="L913" s="4" t="str">
        <f t="shared" si="73"/>
        <v/>
      </c>
      <c r="M913" s="104" t="str">
        <f t="shared" si="74"/>
        <v/>
      </c>
      <c r="N913" s="4"/>
      <c r="O913" s="4" t="str">
        <f>VLOOKUP(B913,'BAT Grundtabelle'!B:V,21,0)</f>
        <v>Produktion</v>
      </c>
    </row>
    <row r="914" spans="1:15" ht="12.75" customHeight="1" x14ac:dyDescent="0.35">
      <c r="A914" s="29" t="s">
        <v>3238</v>
      </c>
      <c r="B914" s="1" t="s">
        <v>836</v>
      </c>
      <c r="C914" s="85" t="s">
        <v>2</v>
      </c>
      <c r="D914" s="116" t="s">
        <v>4547</v>
      </c>
      <c r="E914" s="116" t="s">
        <v>4547</v>
      </c>
      <c r="F914" s="1"/>
      <c r="G914" s="29" t="s">
        <v>4</v>
      </c>
      <c r="H914" s="4">
        <f t="shared" si="70"/>
        <v>1</v>
      </c>
      <c r="I914" s="4" t="str">
        <f>VLOOKUP(B914,'BAT Grundtabelle'!B:T,19,0)</f>
        <v>ja</v>
      </c>
      <c r="J914" s="4" t="str">
        <f t="shared" si="71"/>
        <v/>
      </c>
      <c r="K914" s="4" t="str">
        <f t="shared" si="72"/>
        <v/>
      </c>
      <c r="L914" s="4" t="str">
        <f t="shared" si="73"/>
        <v/>
      </c>
      <c r="M914" s="104" t="str">
        <f t="shared" si="74"/>
        <v/>
      </c>
      <c r="N914" s="4"/>
      <c r="O914" s="4" t="str">
        <f>VLOOKUP(B914,'BAT Grundtabelle'!B:V,21,0)</f>
        <v>Produktion</v>
      </c>
    </row>
    <row r="915" spans="1:15" ht="12.75" customHeight="1" x14ac:dyDescent="0.35">
      <c r="A915" s="29" t="s">
        <v>3239</v>
      </c>
      <c r="B915" s="1" t="s">
        <v>1976</v>
      </c>
      <c r="C915" s="85" t="s">
        <v>2</v>
      </c>
      <c r="D915" s="116" t="s">
        <v>4547</v>
      </c>
      <c r="E915" s="116" t="s">
        <v>4547</v>
      </c>
      <c r="F915" s="1"/>
      <c r="G915" s="29" t="s">
        <v>4</v>
      </c>
      <c r="H915" s="4">
        <f t="shared" si="70"/>
        <v>1</v>
      </c>
      <c r="I915" s="4" t="str">
        <f>VLOOKUP(B915,'BAT Grundtabelle'!B:T,19,0)</f>
        <v>ja</v>
      </c>
      <c r="J915" s="4" t="str">
        <f t="shared" si="71"/>
        <v/>
      </c>
      <c r="K915" s="4" t="str">
        <f t="shared" si="72"/>
        <v/>
      </c>
      <c r="L915" s="4" t="str">
        <f t="shared" si="73"/>
        <v/>
      </c>
      <c r="M915" s="104" t="str">
        <f t="shared" si="74"/>
        <v/>
      </c>
      <c r="N915" s="4"/>
      <c r="O915" s="4" t="str">
        <f>VLOOKUP(B915,'BAT Grundtabelle'!B:V,21,0)</f>
        <v>Metallurgie</v>
      </c>
    </row>
    <row r="916" spans="1:15" ht="12.75" customHeight="1" x14ac:dyDescent="0.35">
      <c r="A916" s="29" t="s">
        <v>3240</v>
      </c>
      <c r="B916" s="1" t="s">
        <v>1194</v>
      </c>
      <c r="C916" s="85" t="s">
        <v>2</v>
      </c>
      <c r="D916" s="116" t="s">
        <v>4547</v>
      </c>
      <c r="E916" s="116" t="s">
        <v>4547</v>
      </c>
      <c r="F916" s="1"/>
      <c r="G916" s="29" t="s">
        <v>4</v>
      </c>
      <c r="H916" s="4">
        <f t="shared" si="70"/>
        <v>1</v>
      </c>
      <c r="I916" s="4" t="str">
        <f>VLOOKUP(B916,'BAT Grundtabelle'!B:T,19,0)</f>
        <v>ja</v>
      </c>
      <c r="J916" s="4" t="str">
        <f t="shared" si="71"/>
        <v/>
      </c>
      <c r="K916" s="4" t="str">
        <f t="shared" si="72"/>
        <v/>
      </c>
      <c r="L916" s="4" t="str">
        <f t="shared" si="73"/>
        <v/>
      </c>
      <c r="M916" s="104" t="str">
        <f t="shared" si="74"/>
        <v/>
      </c>
      <c r="N916" s="4"/>
      <c r="O916" s="4" t="str">
        <f>VLOOKUP(B916,'BAT Grundtabelle'!B:V,21,0)</f>
        <v>Metallurgie</v>
      </c>
    </row>
    <row r="917" spans="1:15" ht="12.75" customHeight="1" x14ac:dyDescent="0.35">
      <c r="A917" s="29" t="s">
        <v>3241</v>
      </c>
      <c r="B917" s="1" t="s">
        <v>736</v>
      </c>
      <c r="C917" s="85" t="s">
        <v>3</v>
      </c>
      <c r="D917" s="116">
        <v>5.83</v>
      </c>
      <c r="E917" s="116">
        <v>804</v>
      </c>
      <c r="F917" s="1"/>
      <c r="G917" s="29" t="s">
        <v>4</v>
      </c>
      <c r="H917" s="4">
        <f t="shared" si="70"/>
        <v>1</v>
      </c>
      <c r="I917" s="4" t="str">
        <f>VLOOKUP(B917,'BAT Grundtabelle'!B:T,19,0)</f>
        <v>ja</v>
      </c>
      <c r="J917" s="4" t="str">
        <f t="shared" si="71"/>
        <v>10825</v>
      </c>
      <c r="K917" s="4" t="str">
        <f t="shared" si="72"/>
        <v>Hersteller von Metallschablonen</v>
      </c>
      <c r="L917" s="4">
        <f t="shared" si="73"/>
        <v>5.83</v>
      </c>
      <c r="M917" s="104">
        <f t="shared" si="74"/>
        <v>804</v>
      </c>
      <c r="N917" s="4"/>
      <c r="O917" s="4" t="str">
        <f>VLOOKUP(B917,'BAT Grundtabelle'!B:V,21,0)</f>
        <v>Metallurgie</v>
      </c>
    </row>
    <row r="918" spans="1:15" ht="12.75" customHeight="1" x14ac:dyDescent="0.35">
      <c r="A918" s="29" t="s">
        <v>3242</v>
      </c>
      <c r="B918" s="1" t="s">
        <v>1698</v>
      </c>
      <c r="C918" s="85" t="s">
        <v>3</v>
      </c>
      <c r="D918" s="116">
        <v>1.1100000000000001</v>
      </c>
      <c r="E918" s="116">
        <v>854.03</v>
      </c>
      <c r="F918" s="1"/>
      <c r="G918" s="29" t="s">
        <v>4</v>
      </c>
      <c r="H918" s="4">
        <f t="shared" si="70"/>
        <v>1</v>
      </c>
      <c r="I918" s="4" t="str">
        <f>VLOOKUP(B918,'BAT Grundtabelle'!B:T,19,0)</f>
        <v>ja</v>
      </c>
      <c r="J918" s="4" t="str">
        <f t="shared" si="71"/>
        <v>10826</v>
      </c>
      <c r="K918" s="4" t="str">
        <f t="shared" si="72"/>
        <v>Hersteller von Nahrungs- und Genussmitteln</v>
      </c>
      <c r="L918" s="4">
        <f t="shared" si="73"/>
        <v>1.1100000000000001</v>
      </c>
      <c r="M918" s="104">
        <f t="shared" si="74"/>
        <v>854.03</v>
      </c>
      <c r="N918" s="4"/>
      <c r="O918" s="4" t="str">
        <f>VLOOKUP(B918,'BAT Grundtabelle'!B:V,21,0)</f>
        <v>Produktion (food)</v>
      </c>
    </row>
    <row r="919" spans="1:15" ht="12.75" customHeight="1" x14ac:dyDescent="0.35">
      <c r="A919" s="29" t="s">
        <v>3243</v>
      </c>
      <c r="B919" s="1" t="s">
        <v>1699</v>
      </c>
      <c r="C919" s="85" t="s">
        <v>3</v>
      </c>
      <c r="D919" s="116">
        <v>1.1100000000000001</v>
      </c>
      <c r="E919" s="116">
        <v>854.03</v>
      </c>
      <c r="F919" s="1"/>
      <c r="G919" s="29" t="s">
        <v>4</v>
      </c>
      <c r="H919" s="4">
        <f t="shared" si="70"/>
        <v>1</v>
      </c>
      <c r="I919" s="4" t="str">
        <f>VLOOKUP(B919,'BAT Grundtabelle'!B:T,19,0)</f>
        <v>ja</v>
      </c>
      <c r="J919" s="4" t="str">
        <f t="shared" si="71"/>
        <v>10827</v>
      </c>
      <c r="K919" s="4" t="str">
        <f t="shared" si="72"/>
        <v>Hersteller von Nahrungsmittelzusatzstoffen</v>
      </c>
      <c r="L919" s="4">
        <f t="shared" si="73"/>
        <v>1.1100000000000001</v>
      </c>
      <c r="M919" s="104">
        <f t="shared" si="74"/>
        <v>854.03</v>
      </c>
      <c r="N919" s="4"/>
      <c r="O919" s="4" t="str">
        <f>VLOOKUP(B919,'BAT Grundtabelle'!B:V,21,0)</f>
        <v>Produktion</v>
      </c>
    </row>
    <row r="920" spans="1:15" ht="12.75" customHeight="1" x14ac:dyDescent="0.35">
      <c r="A920" s="29" t="s">
        <v>3244</v>
      </c>
      <c r="B920" s="1" t="s">
        <v>313</v>
      </c>
      <c r="C920" s="85" t="s">
        <v>2</v>
      </c>
      <c r="D920" s="116" t="s">
        <v>4547</v>
      </c>
      <c r="E920" s="116" t="s">
        <v>4547</v>
      </c>
      <c r="F920" s="1"/>
      <c r="G920" s="29" t="s">
        <v>4</v>
      </c>
      <c r="H920" s="4">
        <f t="shared" si="70"/>
        <v>1</v>
      </c>
      <c r="I920" s="4" t="str">
        <f>VLOOKUP(B920,'BAT Grundtabelle'!B:T,19,0)</f>
        <v>ja</v>
      </c>
      <c r="J920" s="4" t="str">
        <f t="shared" si="71"/>
        <v/>
      </c>
      <c r="K920" s="4" t="str">
        <f t="shared" si="72"/>
        <v/>
      </c>
      <c r="L920" s="4" t="str">
        <f t="shared" si="73"/>
        <v/>
      </c>
      <c r="M920" s="104" t="str">
        <f t="shared" si="74"/>
        <v/>
      </c>
      <c r="N920" s="4"/>
      <c r="O920" s="4" t="str">
        <f>VLOOKUP(B920,'BAT Grundtabelle'!B:V,21,0)</f>
        <v>Produktion</v>
      </c>
    </row>
    <row r="921" spans="1:15" ht="12.75" customHeight="1" x14ac:dyDescent="0.35">
      <c r="A921" s="29" t="s">
        <v>3245</v>
      </c>
      <c r="B921" s="1" t="s">
        <v>803</v>
      </c>
      <c r="C921" s="85" t="s">
        <v>2</v>
      </c>
      <c r="D921" s="116" t="s">
        <v>4547</v>
      </c>
      <c r="E921" s="116" t="s">
        <v>4547</v>
      </c>
      <c r="F921" s="1"/>
      <c r="G921" s="29" t="s">
        <v>4</v>
      </c>
      <c r="H921" s="4">
        <f t="shared" si="70"/>
        <v>1</v>
      </c>
      <c r="I921" s="4" t="str">
        <f>VLOOKUP(B921,'BAT Grundtabelle'!B:T,19,0)</f>
        <v>ja</v>
      </c>
      <c r="J921" s="4" t="str">
        <f t="shared" si="71"/>
        <v/>
      </c>
      <c r="K921" s="4" t="str">
        <f t="shared" si="72"/>
        <v/>
      </c>
      <c r="L921" s="4" t="str">
        <f t="shared" si="73"/>
        <v/>
      </c>
      <c r="M921" s="104" t="str">
        <f t="shared" si="74"/>
        <v/>
      </c>
      <c r="N921" s="4"/>
      <c r="O921" s="4" t="str">
        <f>VLOOKUP(B921,'BAT Grundtabelle'!B:V,21,0)</f>
        <v>Produktion</v>
      </c>
    </row>
    <row r="922" spans="1:15" ht="12.75" customHeight="1" x14ac:dyDescent="0.35">
      <c r="A922" s="29" t="s">
        <v>3246</v>
      </c>
      <c r="B922" s="1" t="s">
        <v>1466</v>
      </c>
      <c r="C922" s="85" t="s">
        <v>2</v>
      </c>
      <c r="D922" s="116" t="s">
        <v>4547</v>
      </c>
      <c r="E922" s="116" t="s">
        <v>4547</v>
      </c>
      <c r="F922" s="1"/>
      <c r="G922" s="29" t="s">
        <v>57</v>
      </c>
      <c r="H922" s="4">
        <f t="shared" si="70"/>
        <v>1</v>
      </c>
      <c r="I922" s="4" t="str">
        <f>VLOOKUP(B922,'BAT Grundtabelle'!B:T,19,0)</f>
        <v>ja</v>
      </c>
      <c r="J922" s="4" t="str">
        <f t="shared" si="71"/>
        <v/>
      </c>
      <c r="K922" s="4" t="str">
        <f t="shared" si="72"/>
        <v/>
      </c>
      <c r="L922" s="4" t="str">
        <f t="shared" si="73"/>
        <v/>
      </c>
      <c r="M922" s="104" t="str">
        <f t="shared" si="74"/>
        <v/>
      </c>
      <c r="N922" s="4"/>
      <c r="O922" s="4" t="str">
        <f>VLOOKUP(B922,'BAT Grundtabelle'!B:V,21,0)</f>
        <v>Produktion</v>
      </c>
    </row>
    <row r="923" spans="1:15" ht="12.75" customHeight="1" x14ac:dyDescent="0.35">
      <c r="A923" s="29" t="s">
        <v>3247</v>
      </c>
      <c r="B923" s="1" t="s">
        <v>1467</v>
      </c>
      <c r="C923" s="85" t="s">
        <v>2</v>
      </c>
      <c r="D923" s="116" t="s">
        <v>4547</v>
      </c>
      <c r="E923" s="116" t="s">
        <v>4547</v>
      </c>
      <c r="F923" s="1"/>
      <c r="G923" s="29" t="s">
        <v>4</v>
      </c>
      <c r="H923" s="4">
        <f t="shared" si="70"/>
        <v>1</v>
      </c>
      <c r="I923" s="4" t="str">
        <f>VLOOKUP(B923,'BAT Grundtabelle'!B:T,19,0)</f>
        <v>ja</v>
      </c>
      <c r="J923" s="4" t="str">
        <f t="shared" si="71"/>
        <v/>
      </c>
      <c r="K923" s="4" t="str">
        <f t="shared" si="72"/>
        <v/>
      </c>
      <c r="L923" s="4" t="str">
        <f t="shared" si="73"/>
        <v/>
      </c>
      <c r="M923" s="104" t="str">
        <f t="shared" si="74"/>
        <v/>
      </c>
      <c r="N923" s="4"/>
      <c r="O923" s="4" t="str">
        <f>VLOOKUP(B923,'BAT Grundtabelle'!B:V,21,0)</f>
        <v>Produktion</v>
      </c>
    </row>
    <row r="924" spans="1:15" ht="12.75" customHeight="1" x14ac:dyDescent="0.35">
      <c r="A924" s="29" t="s">
        <v>3248</v>
      </c>
      <c r="B924" s="1" t="s">
        <v>1165</v>
      </c>
      <c r="C924" s="85" t="s">
        <v>2</v>
      </c>
      <c r="D924" s="116" t="s">
        <v>4547</v>
      </c>
      <c r="E924" s="116" t="s">
        <v>4547</v>
      </c>
      <c r="F924" s="1"/>
      <c r="G924" s="29" t="s">
        <v>4</v>
      </c>
      <c r="H924" s="4">
        <f t="shared" si="70"/>
        <v>1</v>
      </c>
      <c r="I924" s="4" t="str">
        <f>VLOOKUP(B924,'BAT Grundtabelle'!B:T,19,0)</f>
        <v>ja</v>
      </c>
      <c r="J924" s="4" t="str">
        <f t="shared" si="71"/>
        <v/>
      </c>
      <c r="K924" s="4" t="str">
        <f t="shared" si="72"/>
        <v/>
      </c>
      <c r="L924" s="4" t="str">
        <f t="shared" si="73"/>
        <v/>
      </c>
      <c r="M924" s="104" t="str">
        <f t="shared" si="74"/>
        <v/>
      </c>
      <c r="N924" s="4"/>
      <c r="O924" s="4" t="str">
        <f>VLOOKUP(B924,'BAT Grundtabelle'!B:V,21,0)</f>
        <v>Produktion</v>
      </c>
    </row>
    <row r="925" spans="1:15" ht="12.75" customHeight="1" x14ac:dyDescent="0.35">
      <c r="A925" s="29" t="s">
        <v>2085</v>
      </c>
      <c r="B925" s="1" t="s">
        <v>2084</v>
      </c>
      <c r="C925" s="85" t="s">
        <v>2</v>
      </c>
      <c r="D925" s="116" t="s">
        <v>4547</v>
      </c>
      <c r="E925" s="116" t="s">
        <v>4547</v>
      </c>
      <c r="F925" s="1"/>
      <c r="G925" s="29" t="s">
        <v>4</v>
      </c>
      <c r="H925" s="4">
        <f t="shared" si="70"/>
        <v>1</v>
      </c>
      <c r="I925" s="4" t="str">
        <f>VLOOKUP(B925,'BAT Grundtabelle'!B:T,19,0)</f>
        <v>ja</v>
      </c>
      <c r="J925" s="4" t="str">
        <f t="shared" si="71"/>
        <v/>
      </c>
      <c r="K925" s="4" t="str">
        <f t="shared" si="72"/>
        <v/>
      </c>
      <c r="L925" s="4" t="str">
        <f t="shared" si="73"/>
        <v/>
      </c>
      <c r="M925" s="104" t="str">
        <f t="shared" si="74"/>
        <v/>
      </c>
      <c r="N925" s="4"/>
      <c r="O925" s="4" t="str">
        <f>VLOOKUP(B925,'BAT Grundtabelle'!B:V,21,0)</f>
        <v>Produktion</v>
      </c>
    </row>
    <row r="926" spans="1:15" ht="12.75" customHeight="1" x14ac:dyDescent="0.35">
      <c r="A926" s="29" t="s">
        <v>3249</v>
      </c>
      <c r="B926" s="1" t="s">
        <v>1297</v>
      </c>
      <c r="C926" s="85" t="s">
        <v>2</v>
      </c>
      <c r="D926" s="116" t="s">
        <v>4547</v>
      </c>
      <c r="E926" s="116" t="s">
        <v>4547</v>
      </c>
      <c r="F926" s="1"/>
      <c r="G926" s="29" t="s">
        <v>4</v>
      </c>
      <c r="H926" s="4">
        <f t="shared" si="70"/>
        <v>1</v>
      </c>
      <c r="I926" s="4" t="str">
        <f>VLOOKUP(B926,'BAT Grundtabelle'!B:T,19,0)</f>
        <v>ja</v>
      </c>
      <c r="J926" s="4" t="str">
        <f t="shared" si="71"/>
        <v/>
      </c>
      <c r="K926" s="4" t="str">
        <f t="shared" si="72"/>
        <v/>
      </c>
      <c r="L926" s="4" t="str">
        <f t="shared" si="73"/>
        <v/>
      </c>
      <c r="M926" s="104" t="str">
        <f t="shared" si="74"/>
        <v/>
      </c>
      <c r="N926" s="4"/>
      <c r="O926" s="4" t="str">
        <f>VLOOKUP(B926,'BAT Grundtabelle'!B:V,21,0)</f>
        <v>Produktion</v>
      </c>
    </row>
    <row r="927" spans="1:15" ht="12.75" customHeight="1" x14ac:dyDescent="0.35">
      <c r="A927" s="29" t="s">
        <v>3250</v>
      </c>
      <c r="B927" s="137" t="s">
        <v>1661</v>
      </c>
      <c r="C927" s="85" t="s">
        <v>2</v>
      </c>
      <c r="D927" s="116" t="s">
        <v>4547</v>
      </c>
      <c r="E927" s="116" t="s">
        <v>4547</v>
      </c>
      <c r="F927" s="1"/>
      <c r="G927" s="29" t="s">
        <v>4</v>
      </c>
      <c r="H927" s="4">
        <f t="shared" si="70"/>
        <v>1</v>
      </c>
      <c r="I927" s="4" t="str">
        <f>VLOOKUP(B927,'BAT Grundtabelle'!B:T,19,0)</f>
        <v>ja</v>
      </c>
      <c r="J927" s="4" t="str">
        <f t="shared" si="71"/>
        <v/>
      </c>
      <c r="K927" s="4" t="str">
        <f t="shared" si="72"/>
        <v/>
      </c>
      <c r="L927" s="4" t="str">
        <f t="shared" si="73"/>
        <v/>
      </c>
      <c r="M927" s="104" t="str">
        <f t="shared" si="74"/>
        <v/>
      </c>
      <c r="N927" s="4"/>
      <c r="O927" s="4" t="str">
        <f>VLOOKUP(B927,'BAT Grundtabelle'!B:V,21,0)</f>
        <v>Metallurgie</v>
      </c>
    </row>
    <row r="928" spans="1:15" ht="12.75" customHeight="1" x14ac:dyDescent="0.35">
      <c r="A928" s="29" t="s">
        <v>3251</v>
      </c>
      <c r="B928" s="1" t="s">
        <v>1366</v>
      </c>
      <c r="C928" s="85" t="s">
        <v>2</v>
      </c>
      <c r="D928" s="116" t="s">
        <v>4547</v>
      </c>
      <c r="E928" s="116" t="s">
        <v>4547</v>
      </c>
      <c r="F928" s="1"/>
      <c r="G928" s="29" t="s">
        <v>4</v>
      </c>
      <c r="H928" s="4">
        <f t="shared" si="70"/>
        <v>1</v>
      </c>
      <c r="I928" s="4" t="str">
        <f>VLOOKUP(B928,'BAT Grundtabelle'!B:T,19,0)</f>
        <v>ja</v>
      </c>
      <c r="J928" s="4" t="str">
        <f t="shared" si="71"/>
        <v/>
      </c>
      <c r="K928" s="4" t="str">
        <f t="shared" si="72"/>
        <v/>
      </c>
      <c r="L928" s="4" t="str">
        <f t="shared" si="73"/>
        <v/>
      </c>
      <c r="M928" s="104" t="str">
        <f t="shared" si="74"/>
        <v/>
      </c>
      <c r="N928" s="4"/>
      <c r="O928" s="4" t="str">
        <f>VLOOKUP(B928,'BAT Grundtabelle'!B:V,21,0)</f>
        <v>Produktion</v>
      </c>
    </row>
    <row r="929" spans="1:15" ht="12.75" customHeight="1" x14ac:dyDescent="0.35">
      <c r="A929" s="29" t="s">
        <v>3252</v>
      </c>
      <c r="B929" s="1" t="s">
        <v>485</v>
      </c>
      <c r="C929" s="85" t="s">
        <v>3</v>
      </c>
      <c r="D929" s="116">
        <v>8.5</v>
      </c>
      <c r="E929" s="116">
        <v>1197</v>
      </c>
      <c r="F929" s="1"/>
      <c r="G929" s="29" t="s">
        <v>4</v>
      </c>
      <c r="H929" s="4">
        <f t="shared" si="70"/>
        <v>1</v>
      </c>
      <c r="I929" s="4" t="str">
        <f>VLOOKUP(B929,'BAT Grundtabelle'!B:T,19,0)</f>
        <v>ja</v>
      </c>
      <c r="J929" s="4" t="str">
        <f t="shared" si="71"/>
        <v>10836</v>
      </c>
      <c r="K929" s="4" t="str">
        <f t="shared" si="72"/>
        <v>Hersteller von Textilwaren (Bekleidung, ohne Pelz-, Leder-, Alcantarawaren)</v>
      </c>
      <c r="L929" s="4">
        <f t="shared" si="73"/>
        <v>8.5</v>
      </c>
      <c r="M929" s="104">
        <f t="shared" si="74"/>
        <v>1197</v>
      </c>
      <c r="N929" s="4"/>
      <c r="O929" s="4" t="str">
        <f>VLOOKUP(B929,'BAT Grundtabelle'!B:V,21,0)</f>
        <v>Produktion</v>
      </c>
    </row>
    <row r="930" spans="1:15" ht="12.75" customHeight="1" x14ac:dyDescent="0.35">
      <c r="A930" s="29" t="s">
        <v>3253</v>
      </c>
      <c r="B930" s="1" t="s">
        <v>495</v>
      </c>
      <c r="C930" s="85" t="s">
        <v>3</v>
      </c>
      <c r="D930" s="116">
        <v>8.5</v>
      </c>
      <c r="E930" s="116">
        <v>1197</v>
      </c>
      <c r="F930" s="1"/>
      <c r="G930" s="29" t="s">
        <v>4</v>
      </c>
      <c r="H930" s="4">
        <f t="shared" si="70"/>
        <v>1</v>
      </c>
      <c r="I930" s="4" t="str">
        <f>VLOOKUP(B930,'BAT Grundtabelle'!B:T,19,0)</f>
        <v>ja</v>
      </c>
      <c r="J930" s="4" t="str">
        <f t="shared" si="71"/>
        <v>10837</v>
      </c>
      <c r="K930" s="4" t="str">
        <f t="shared" si="72"/>
        <v>Hersteller von Textilwaren (ohne Bekleidungsherstellung)</v>
      </c>
      <c r="L930" s="4">
        <f t="shared" si="73"/>
        <v>8.5</v>
      </c>
      <c r="M930" s="104">
        <f t="shared" si="74"/>
        <v>1197</v>
      </c>
      <c r="N930" s="4"/>
      <c r="O930" s="4" t="str">
        <f>VLOOKUP(B930,'BAT Grundtabelle'!B:V,21,0)</f>
        <v>Produktion</v>
      </c>
    </row>
    <row r="931" spans="1:15" ht="12.75" customHeight="1" x14ac:dyDescent="0.35">
      <c r="A931" s="29" t="s">
        <v>3254</v>
      </c>
      <c r="B931" s="1" t="s">
        <v>1700</v>
      </c>
      <c r="C931" s="85" t="s">
        <v>3</v>
      </c>
      <c r="D931" s="116">
        <v>1.1100000000000001</v>
      </c>
      <c r="E931" s="116">
        <v>854.03</v>
      </c>
      <c r="F931" s="1"/>
      <c r="G931" s="29" t="s">
        <v>4</v>
      </c>
      <c r="H931" s="4">
        <f t="shared" si="70"/>
        <v>1</v>
      </c>
      <c r="I931" s="4" t="str">
        <f>VLOOKUP(B931,'BAT Grundtabelle'!B:T,19,0)</f>
        <v>ja</v>
      </c>
      <c r="J931" s="4" t="str">
        <f t="shared" si="71"/>
        <v>10838</v>
      </c>
      <c r="K931" s="4" t="str">
        <f t="shared" si="72"/>
        <v>Hersteller von Trockenfertiggerichten</v>
      </c>
      <c r="L931" s="4">
        <f t="shared" si="73"/>
        <v>1.1100000000000001</v>
      </c>
      <c r="M931" s="104">
        <f t="shared" si="74"/>
        <v>854.03</v>
      </c>
      <c r="N931" s="4"/>
      <c r="O931" s="4" t="str">
        <f>VLOOKUP(B931,'BAT Grundtabelle'!B:V,21,0)</f>
        <v>Produktion (food)</v>
      </c>
    </row>
    <row r="932" spans="1:15" ht="12.75" customHeight="1" x14ac:dyDescent="0.35">
      <c r="A932" s="29" t="s">
        <v>3255</v>
      </c>
      <c r="B932" s="1" t="s">
        <v>1229</v>
      </c>
      <c r="C932" s="85" t="s">
        <v>2</v>
      </c>
      <c r="D932" s="116" t="s">
        <v>4547</v>
      </c>
      <c r="E932" s="116" t="s">
        <v>4547</v>
      </c>
      <c r="F932" s="1"/>
      <c r="G932" s="29" t="s">
        <v>4</v>
      </c>
      <c r="H932" s="4">
        <f t="shared" si="70"/>
        <v>1</v>
      </c>
      <c r="I932" s="4" t="str">
        <f>VLOOKUP(B932,'BAT Grundtabelle'!B:T,19,0)</f>
        <v>ja</v>
      </c>
      <c r="J932" s="4" t="str">
        <f t="shared" si="71"/>
        <v/>
      </c>
      <c r="K932" s="4" t="str">
        <f t="shared" si="72"/>
        <v/>
      </c>
      <c r="L932" s="4" t="str">
        <f t="shared" si="73"/>
        <v/>
      </c>
      <c r="M932" s="104" t="str">
        <f t="shared" si="74"/>
        <v/>
      </c>
      <c r="N932" s="4"/>
      <c r="O932" s="4" t="str">
        <f>VLOOKUP(B932,'BAT Grundtabelle'!B:V,21,0)</f>
        <v>Produktion</v>
      </c>
    </row>
    <row r="933" spans="1:15" ht="12.75" customHeight="1" x14ac:dyDescent="0.35">
      <c r="A933" s="29" t="s">
        <v>3256</v>
      </c>
      <c r="B933" s="1" t="s">
        <v>1977</v>
      </c>
      <c r="C933" s="85" t="s">
        <v>2</v>
      </c>
      <c r="D933" s="116" t="s">
        <v>4547</v>
      </c>
      <c r="E933" s="116" t="s">
        <v>4547</v>
      </c>
      <c r="F933" s="1"/>
      <c r="G933" s="29" t="s">
        <v>4</v>
      </c>
      <c r="H933" s="4">
        <f t="shared" si="70"/>
        <v>1</v>
      </c>
      <c r="I933" s="4" t="str">
        <f>VLOOKUP(B933,'BAT Grundtabelle'!B:T,19,0)</f>
        <v>ja</v>
      </c>
      <c r="J933" s="4" t="str">
        <f t="shared" si="71"/>
        <v/>
      </c>
      <c r="K933" s="4" t="str">
        <f t="shared" si="72"/>
        <v/>
      </c>
      <c r="L933" s="4" t="str">
        <f t="shared" si="73"/>
        <v/>
      </c>
      <c r="M933" s="104" t="str">
        <f t="shared" si="74"/>
        <v/>
      </c>
      <c r="N933" s="4"/>
      <c r="O933" s="4" t="str">
        <f>VLOOKUP(B933,'BAT Grundtabelle'!B:V,21,0)</f>
        <v>Produktion</v>
      </c>
    </row>
    <row r="934" spans="1:15" ht="12.75" customHeight="1" x14ac:dyDescent="0.35">
      <c r="A934" s="29" t="s">
        <v>3257</v>
      </c>
      <c r="B934" s="1" t="s">
        <v>1190</v>
      </c>
      <c r="C934" s="85" t="s">
        <v>2</v>
      </c>
      <c r="D934" s="116" t="s">
        <v>4547</v>
      </c>
      <c r="E934" s="116" t="s">
        <v>4547</v>
      </c>
      <c r="F934" s="1"/>
      <c r="G934" s="29" t="s">
        <v>4</v>
      </c>
      <c r="H934" s="4">
        <f t="shared" si="70"/>
        <v>1</v>
      </c>
      <c r="I934" s="4" t="str">
        <f>VLOOKUP(B934,'BAT Grundtabelle'!B:T,19,0)</f>
        <v>ja</v>
      </c>
      <c r="J934" s="4" t="str">
        <f t="shared" si="71"/>
        <v/>
      </c>
      <c r="K934" s="4" t="str">
        <f t="shared" si="72"/>
        <v/>
      </c>
      <c r="L934" s="4" t="str">
        <f t="shared" si="73"/>
        <v/>
      </c>
      <c r="M934" s="104" t="str">
        <f t="shared" si="74"/>
        <v/>
      </c>
      <c r="N934" s="4"/>
      <c r="O934" s="4" t="str">
        <f>VLOOKUP(B934,'BAT Grundtabelle'!B:V,21,0)</f>
        <v>Metallurgie</v>
      </c>
    </row>
    <row r="935" spans="1:15" ht="12.75" customHeight="1" x14ac:dyDescent="0.35">
      <c r="A935" s="29" t="s">
        <v>3258</v>
      </c>
      <c r="B935" s="1" t="s">
        <v>557</v>
      </c>
      <c r="C935" s="85" t="s">
        <v>2</v>
      </c>
      <c r="D935" s="116" t="s">
        <v>4547</v>
      </c>
      <c r="E935" s="116" t="s">
        <v>4547</v>
      </c>
      <c r="F935" s="1"/>
      <c r="G935" s="29" t="s">
        <v>4</v>
      </c>
      <c r="H935" s="4">
        <f t="shared" si="70"/>
        <v>1</v>
      </c>
      <c r="I935" s="4" t="str">
        <f>VLOOKUP(B935,'BAT Grundtabelle'!B:T,19,0)</f>
        <v>ja</v>
      </c>
      <c r="J935" s="4" t="str">
        <f t="shared" si="71"/>
        <v/>
      </c>
      <c r="K935" s="4" t="str">
        <f t="shared" si="72"/>
        <v/>
      </c>
      <c r="L935" s="4" t="str">
        <f t="shared" si="73"/>
        <v/>
      </c>
      <c r="M935" s="104" t="str">
        <f t="shared" si="74"/>
        <v/>
      </c>
      <c r="N935" s="4"/>
      <c r="O935" s="4" t="str">
        <f>VLOOKUP(B935,'BAT Grundtabelle'!B:V,21,0)</f>
        <v>Kosmetik</v>
      </c>
    </row>
    <row r="936" spans="1:15" ht="12.75" customHeight="1" x14ac:dyDescent="0.35">
      <c r="A936" s="29" t="s">
        <v>3259</v>
      </c>
      <c r="B936" s="1" t="s">
        <v>193</v>
      </c>
      <c r="C936" s="85" t="s">
        <v>2</v>
      </c>
      <c r="D936" s="116" t="s">
        <v>4547</v>
      </c>
      <c r="E936" s="116" t="s">
        <v>4547</v>
      </c>
      <c r="F936" s="1"/>
      <c r="G936" s="29" t="s">
        <v>57</v>
      </c>
      <c r="H936" s="4">
        <f t="shared" si="70"/>
        <v>1</v>
      </c>
      <c r="I936" s="4" t="str">
        <f>VLOOKUP(B936,'BAT Grundtabelle'!B:T,19,0)</f>
        <v>ja</v>
      </c>
      <c r="J936" s="4" t="str">
        <f t="shared" si="71"/>
        <v/>
      </c>
      <c r="K936" s="4" t="str">
        <f t="shared" si="72"/>
        <v/>
      </c>
      <c r="L936" s="4" t="str">
        <f t="shared" si="73"/>
        <v/>
      </c>
      <c r="M936" s="104" t="str">
        <f t="shared" si="74"/>
        <v/>
      </c>
      <c r="N936" s="4"/>
      <c r="O936" s="4" t="str">
        <f>VLOOKUP(B936,'BAT Grundtabelle'!B:V,21,0)</f>
        <v>Chemie</v>
      </c>
    </row>
    <row r="937" spans="1:15" ht="12.75" customHeight="1" x14ac:dyDescent="0.35">
      <c r="A937" s="29" t="s">
        <v>3260</v>
      </c>
      <c r="B937" s="1" t="s">
        <v>1657</v>
      </c>
      <c r="C937" s="85" t="s">
        <v>2</v>
      </c>
      <c r="D937" s="116" t="s">
        <v>4547</v>
      </c>
      <c r="E937" s="116" t="s">
        <v>4547</v>
      </c>
      <c r="F937" s="1"/>
      <c r="G937" s="29" t="s">
        <v>57</v>
      </c>
      <c r="H937" s="4">
        <f t="shared" si="70"/>
        <v>1</v>
      </c>
      <c r="I937" s="4" t="str">
        <f>VLOOKUP(B937,'BAT Grundtabelle'!B:T,19,0)</f>
        <v>ja</v>
      </c>
      <c r="J937" s="4" t="str">
        <f t="shared" si="71"/>
        <v/>
      </c>
      <c r="K937" s="4" t="str">
        <f t="shared" si="72"/>
        <v/>
      </c>
      <c r="L937" s="4" t="str">
        <f t="shared" si="73"/>
        <v/>
      </c>
      <c r="M937" s="104" t="str">
        <f t="shared" si="74"/>
        <v/>
      </c>
      <c r="N937" s="4"/>
      <c r="O937" s="4" t="str">
        <f>VLOOKUP(B937,'BAT Grundtabelle'!B:V,21,0)</f>
        <v>Produktion</v>
      </c>
    </row>
    <row r="938" spans="1:15" ht="12.75" customHeight="1" x14ac:dyDescent="0.35">
      <c r="A938" s="29" t="s">
        <v>3261</v>
      </c>
      <c r="B938" s="1" t="s">
        <v>311</v>
      </c>
      <c r="C938" s="85" t="s">
        <v>2</v>
      </c>
      <c r="D938" s="116" t="s">
        <v>4547</v>
      </c>
      <c r="E938" s="116" t="s">
        <v>4547</v>
      </c>
      <c r="F938" s="1"/>
      <c r="G938" s="29" t="s">
        <v>4</v>
      </c>
      <c r="H938" s="4">
        <f t="shared" si="70"/>
        <v>1</v>
      </c>
      <c r="I938" s="4" t="str">
        <f>VLOOKUP(B938,'BAT Grundtabelle'!B:T,19,0)</f>
        <v>ja</v>
      </c>
      <c r="J938" s="4" t="str">
        <f t="shared" si="71"/>
        <v/>
      </c>
      <c r="K938" s="4" t="str">
        <f t="shared" si="72"/>
        <v/>
      </c>
      <c r="L938" s="4" t="str">
        <f t="shared" si="73"/>
        <v/>
      </c>
      <c r="M938" s="104" t="str">
        <f t="shared" si="74"/>
        <v/>
      </c>
      <c r="N938" s="4"/>
      <c r="O938" s="4" t="str">
        <f>VLOOKUP(B938,'BAT Grundtabelle'!B:V,21,0)</f>
        <v>Produktion</v>
      </c>
    </row>
    <row r="939" spans="1:15" ht="12.75" customHeight="1" x14ac:dyDescent="0.35">
      <c r="A939" s="29" t="s">
        <v>3262</v>
      </c>
      <c r="B939" s="1" t="s">
        <v>312</v>
      </c>
      <c r="C939" s="85" t="s">
        <v>2</v>
      </c>
      <c r="D939" s="116" t="s">
        <v>4547</v>
      </c>
      <c r="E939" s="116" t="s">
        <v>4547</v>
      </c>
      <c r="F939" s="1"/>
      <c r="G939" s="29" t="s">
        <v>4</v>
      </c>
      <c r="H939" s="4">
        <f t="shared" si="70"/>
        <v>1</v>
      </c>
      <c r="I939" s="4" t="str">
        <f>VLOOKUP(B939,'BAT Grundtabelle'!B:T,19,0)</f>
        <v>ja</v>
      </c>
      <c r="J939" s="4" t="str">
        <f t="shared" si="71"/>
        <v/>
      </c>
      <c r="K939" s="4" t="str">
        <f t="shared" si="72"/>
        <v/>
      </c>
      <c r="L939" s="4" t="str">
        <f t="shared" si="73"/>
        <v/>
      </c>
      <c r="M939" s="104" t="str">
        <f t="shared" si="74"/>
        <v/>
      </c>
      <c r="N939" s="4"/>
      <c r="O939" s="4" t="str">
        <f>VLOOKUP(B939,'BAT Grundtabelle'!B:V,21,0)</f>
        <v>Produktion</v>
      </c>
    </row>
    <row r="940" spans="1:15" ht="12.75" customHeight="1" x14ac:dyDescent="0.35">
      <c r="A940" s="29" t="s">
        <v>3263</v>
      </c>
      <c r="B940" s="1" t="s">
        <v>1534</v>
      </c>
      <c r="C940" s="85" t="s">
        <v>2</v>
      </c>
      <c r="D940" s="116" t="s">
        <v>4547</v>
      </c>
      <c r="E940" s="116" t="s">
        <v>4547</v>
      </c>
      <c r="F940" s="1"/>
      <c r="G940" s="29" t="s">
        <v>4</v>
      </c>
      <c r="H940" s="4">
        <f t="shared" si="70"/>
        <v>1</v>
      </c>
      <c r="I940" s="4" t="str">
        <f>VLOOKUP(B940,'BAT Grundtabelle'!B:T,19,0)</f>
        <v>ja</v>
      </c>
      <c r="J940" s="4" t="str">
        <f t="shared" si="71"/>
        <v/>
      </c>
      <c r="K940" s="4" t="str">
        <f t="shared" si="72"/>
        <v/>
      </c>
      <c r="L940" s="4" t="str">
        <f t="shared" si="73"/>
        <v/>
      </c>
      <c r="M940" s="104" t="str">
        <f t="shared" si="74"/>
        <v/>
      </c>
      <c r="N940" s="4"/>
      <c r="O940" s="4" t="str">
        <f>VLOOKUP(B940,'BAT Grundtabelle'!B:V,21,0)</f>
        <v>Produktion</v>
      </c>
    </row>
    <row r="941" spans="1:15" ht="12.75" customHeight="1" x14ac:dyDescent="0.35">
      <c r="A941" s="29" t="s">
        <v>3264</v>
      </c>
      <c r="B941" s="1" t="s">
        <v>1969</v>
      </c>
      <c r="C941" s="85" t="s">
        <v>2</v>
      </c>
      <c r="D941" s="116" t="s">
        <v>4547</v>
      </c>
      <c r="E941" s="116" t="s">
        <v>4547</v>
      </c>
      <c r="F941" s="1"/>
      <c r="G941" s="29" t="s">
        <v>4</v>
      </c>
      <c r="H941" s="4">
        <f t="shared" si="70"/>
        <v>1</v>
      </c>
      <c r="I941" s="4" t="str">
        <f>VLOOKUP(B941,'BAT Grundtabelle'!B:T,19,0)</f>
        <v>ja</v>
      </c>
      <c r="J941" s="4" t="str">
        <f t="shared" si="71"/>
        <v/>
      </c>
      <c r="K941" s="4" t="str">
        <f t="shared" si="72"/>
        <v/>
      </c>
      <c r="L941" s="4" t="str">
        <f t="shared" si="73"/>
        <v/>
      </c>
      <c r="M941" s="104" t="str">
        <f t="shared" si="74"/>
        <v/>
      </c>
      <c r="N941" s="4"/>
      <c r="O941" s="4" t="str">
        <f>VLOOKUP(B941,'BAT Grundtabelle'!B:V,21,0)</f>
        <v>Produktion</v>
      </c>
    </row>
    <row r="942" spans="1:15" ht="12.75" customHeight="1" x14ac:dyDescent="0.35">
      <c r="A942" s="29" t="s">
        <v>3265</v>
      </c>
      <c r="B942" s="1" t="s">
        <v>343</v>
      </c>
      <c r="C942" s="85" t="s">
        <v>2</v>
      </c>
      <c r="D942" s="116" t="s">
        <v>4547</v>
      </c>
      <c r="E942" s="116" t="s">
        <v>4547</v>
      </c>
      <c r="F942" s="1"/>
      <c r="G942" s="29" t="s">
        <v>57</v>
      </c>
      <c r="H942" s="4">
        <f t="shared" si="70"/>
        <v>1</v>
      </c>
      <c r="I942" s="4" t="str">
        <f>VLOOKUP(B942,'BAT Grundtabelle'!B:T,19,0)</f>
        <v>ja</v>
      </c>
      <c r="J942" s="4" t="str">
        <f t="shared" si="71"/>
        <v/>
      </c>
      <c r="K942" s="4" t="str">
        <f t="shared" si="72"/>
        <v/>
      </c>
      <c r="L942" s="4" t="str">
        <f t="shared" si="73"/>
        <v/>
      </c>
      <c r="M942" s="104" t="str">
        <f t="shared" si="74"/>
        <v/>
      </c>
      <c r="N942" s="4"/>
      <c r="O942" s="4" t="str">
        <f>VLOOKUP(B942,'BAT Grundtabelle'!B:V,21,0)</f>
        <v>Chemie</v>
      </c>
    </row>
    <row r="943" spans="1:15" ht="12.75" customHeight="1" x14ac:dyDescent="0.35">
      <c r="A943" s="29" t="s">
        <v>3266</v>
      </c>
      <c r="B943" s="1" t="s">
        <v>1970</v>
      </c>
      <c r="C943" s="85" t="s">
        <v>2</v>
      </c>
      <c r="D943" s="116" t="s">
        <v>4547</v>
      </c>
      <c r="E943" s="116" t="s">
        <v>4547</v>
      </c>
      <c r="F943" s="1"/>
      <c r="G943" s="29" t="s">
        <v>4</v>
      </c>
      <c r="H943" s="4">
        <f t="shared" si="70"/>
        <v>1</v>
      </c>
      <c r="I943" s="4" t="str">
        <f>VLOOKUP(B943,'BAT Grundtabelle'!B:T,19,0)</f>
        <v>ja</v>
      </c>
      <c r="J943" s="4" t="str">
        <f t="shared" si="71"/>
        <v/>
      </c>
      <c r="K943" s="4" t="str">
        <f t="shared" si="72"/>
        <v/>
      </c>
      <c r="L943" s="4" t="str">
        <f t="shared" si="73"/>
        <v/>
      </c>
      <c r="M943" s="104" t="str">
        <f t="shared" si="74"/>
        <v/>
      </c>
      <c r="N943" s="4"/>
      <c r="O943" s="4" t="str">
        <f>VLOOKUP(B943,'BAT Grundtabelle'!B:V,21,0)</f>
        <v>Chemie</v>
      </c>
    </row>
    <row r="944" spans="1:15" ht="12.75" customHeight="1" x14ac:dyDescent="0.35">
      <c r="A944" s="29" t="s">
        <v>3267</v>
      </c>
      <c r="B944" s="1" t="s">
        <v>1741</v>
      </c>
      <c r="C944" s="85" t="s">
        <v>2</v>
      </c>
      <c r="D944" s="116" t="s">
        <v>4547</v>
      </c>
      <c r="E944" s="116" t="s">
        <v>4547</v>
      </c>
      <c r="F944" s="1"/>
      <c r="G944" s="29" t="s">
        <v>4</v>
      </c>
      <c r="H944" s="4">
        <f t="shared" si="70"/>
        <v>1</v>
      </c>
      <c r="I944" s="4" t="str">
        <f>VLOOKUP(B944,'BAT Grundtabelle'!B:T,19,0)</f>
        <v>ja</v>
      </c>
      <c r="J944" s="4" t="str">
        <f t="shared" si="71"/>
        <v/>
      </c>
      <c r="K944" s="4" t="str">
        <f t="shared" si="72"/>
        <v/>
      </c>
      <c r="L944" s="4" t="str">
        <f t="shared" si="73"/>
        <v/>
      </c>
      <c r="M944" s="104" t="str">
        <f t="shared" si="74"/>
        <v/>
      </c>
      <c r="N944" s="4"/>
      <c r="O944" s="4" t="str">
        <f>VLOOKUP(B944,'BAT Grundtabelle'!B:V,21,0)</f>
        <v>Metallurgie</v>
      </c>
    </row>
    <row r="945" spans="1:15" ht="12.75" customHeight="1" x14ac:dyDescent="0.35">
      <c r="A945" s="29" t="s">
        <v>3268</v>
      </c>
      <c r="B945" s="1" t="s">
        <v>190</v>
      </c>
      <c r="C945" s="85" t="s">
        <v>2</v>
      </c>
      <c r="D945" s="116" t="s">
        <v>4547</v>
      </c>
      <c r="E945" s="116" t="s">
        <v>4547</v>
      </c>
      <c r="F945" s="1"/>
      <c r="G945" s="29" t="s">
        <v>4</v>
      </c>
      <c r="H945" s="4">
        <f t="shared" si="70"/>
        <v>1</v>
      </c>
      <c r="I945" s="4" t="str">
        <f>VLOOKUP(B945,'BAT Grundtabelle'!B:T,19,0)</f>
        <v>ja</v>
      </c>
      <c r="J945" s="4" t="str">
        <f t="shared" si="71"/>
        <v/>
      </c>
      <c r="K945" s="4" t="str">
        <f t="shared" si="72"/>
        <v/>
      </c>
      <c r="L945" s="4" t="str">
        <f t="shared" si="73"/>
        <v/>
      </c>
      <c r="M945" s="104" t="str">
        <f t="shared" si="74"/>
        <v/>
      </c>
      <c r="N945" s="4"/>
      <c r="O945" s="4" t="str">
        <f>VLOOKUP(B945,'BAT Grundtabelle'!B:V,21,0)</f>
        <v>Chemie</v>
      </c>
    </row>
    <row r="946" spans="1:15" ht="12.75" customHeight="1" x14ac:dyDescent="0.35">
      <c r="A946" s="29" t="s">
        <v>3269</v>
      </c>
      <c r="B946" s="1" t="s">
        <v>1971</v>
      </c>
      <c r="C946" s="85" t="s">
        <v>2</v>
      </c>
      <c r="D946" s="116" t="s">
        <v>4547</v>
      </c>
      <c r="E946" s="116" t="s">
        <v>4547</v>
      </c>
      <c r="F946" s="1"/>
      <c r="G946" s="29" t="s">
        <v>4</v>
      </c>
      <c r="H946" s="4">
        <f t="shared" si="70"/>
        <v>1</v>
      </c>
      <c r="I946" s="4" t="str">
        <f>VLOOKUP(B946,'BAT Grundtabelle'!B:T,19,0)</f>
        <v>ja</v>
      </c>
      <c r="J946" s="4" t="str">
        <f t="shared" si="71"/>
        <v/>
      </c>
      <c r="K946" s="4" t="str">
        <f t="shared" si="72"/>
        <v/>
      </c>
      <c r="L946" s="4" t="str">
        <f t="shared" si="73"/>
        <v/>
      </c>
      <c r="M946" s="104" t="str">
        <f t="shared" si="74"/>
        <v/>
      </c>
      <c r="N946" s="4"/>
      <c r="O946" s="4" t="str">
        <f>VLOOKUP(B946,'BAT Grundtabelle'!B:V,21,0)</f>
        <v>Chemie</v>
      </c>
    </row>
    <row r="947" spans="1:15" ht="12.75" customHeight="1" x14ac:dyDescent="0.35">
      <c r="A947" s="29" t="s">
        <v>3270</v>
      </c>
      <c r="B947" s="1" t="s">
        <v>558</v>
      </c>
      <c r="C947" s="85" t="s">
        <v>2</v>
      </c>
      <c r="D947" s="116" t="s">
        <v>4547</v>
      </c>
      <c r="E947" s="116" t="s">
        <v>4547</v>
      </c>
      <c r="F947" s="1"/>
      <c r="G947" s="29" t="s">
        <v>4</v>
      </c>
      <c r="H947" s="4">
        <f t="shared" si="70"/>
        <v>1</v>
      </c>
      <c r="I947" s="4" t="str">
        <f>VLOOKUP(B947,'BAT Grundtabelle'!B:T,19,0)</f>
        <v>ja</v>
      </c>
      <c r="J947" s="4" t="str">
        <f t="shared" si="71"/>
        <v/>
      </c>
      <c r="K947" s="4" t="str">
        <f t="shared" si="72"/>
        <v/>
      </c>
      <c r="L947" s="4" t="str">
        <f t="shared" si="73"/>
        <v/>
      </c>
      <c r="M947" s="104" t="str">
        <f t="shared" si="74"/>
        <v/>
      </c>
      <c r="N947" s="4"/>
      <c r="O947" s="4" t="str">
        <f>VLOOKUP(B947,'BAT Grundtabelle'!B:V,21,0)</f>
        <v>Produktion</v>
      </c>
    </row>
    <row r="948" spans="1:15" ht="12.75" customHeight="1" x14ac:dyDescent="0.35">
      <c r="A948" s="29" t="s">
        <v>3271</v>
      </c>
      <c r="B948" s="1" t="s">
        <v>1660</v>
      </c>
      <c r="C948" s="85" t="s">
        <v>2</v>
      </c>
      <c r="D948" s="116" t="s">
        <v>4547</v>
      </c>
      <c r="E948" s="116" t="s">
        <v>4547</v>
      </c>
      <c r="F948" s="1"/>
      <c r="G948" s="29" t="s">
        <v>4</v>
      </c>
      <c r="H948" s="4">
        <f t="shared" si="70"/>
        <v>1</v>
      </c>
      <c r="I948" s="4" t="str">
        <f>VLOOKUP(B948,'BAT Grundtabelle'!B:T,19,0)</f>
        <v>ja</v>
      </c>
      <c r="J948" s="4" t="str">
        <f t="shared" si="71"/>
        <v/>
      </c>
      <c r="K948" s="4" t="str">
        <f t="shared" si="72"/>
        <v/>
      </c>
      <c r="L948" s="4" t="str">
        <f t="shared" si="73"/>
        <v/>
      </c>
      <c r="M948" s="104" t="str">
        <f t="shared" si="74"/>
        <v/>
      </c>
      <c r="N948" s="4"/>
      <c r="O948" s="4" t="str">
        <f>VLOOKUP(B948,'BAT Grundtabelle'!B:V,21,0)</f>
        <v>Chemie</v>
      </c>
    </row>
    <row r="949" spans="1:15" ht="12.75" customHeight="1" x14ac:dyDescent="0.35">
      <c r="A949" s="29" t="s">
        <v>3272</v>
      </c>
      <c r="B949" s="1" t="s">
        <v>1191</v>
      </c>
      <c r="C949" s="85" t="s">
        <v>2</v>
      </c>
      <c r="D949" s="116" t="s">
        <v>4547</v>
      </c>
      <c r="E949" s="116" t="s">
        <v>4547</v>
      </c>
      <c r="F949" s="1"/>
      <c r="G949" s="29" t="s">
        <v>4</v>
      </c>
      <c r="H949" s="4">
        <f t="shared" si="70"/>
        <v>1</v>
      </c>
      <c r="I949" s="4" t="str">
        <f>VLOOKUP(B949,'BAT Grundtabelle'!B:T,19,0)</f>
        <v>ja</v>
      </c>
      <c r="J949" s="4" t="str">
        <f t="shared" si="71"/>
        <v/>
      </c>
      <c r="K949" s="4" t="str">
        <f t="shared" si="72"/>
        <v/>
      </c>
      <c r="L949" s="4" t="str">
        <f t="shared" si="73"/>
        <v/>
      </c>
      <c r="M949" s="104" t="str">
        <f t="shared" si="74"/>
        <v/>
      </c>
      <c r="N949" s="4"/>
      <c r="O949" s="4" t="str">
        <f>VLOOKUP(B949,'BAT Grundtabelle'!B:V,21,0)</f>
        <v>Chemie</v>
      </c>
    </row>
    <row r="950" spans="1:15" ht="12.75" customHeight="1" x14ac:dyDescent="0.35">
      <c r="A950" s="29" t="s">
        <v>3273</v>
      </c>
      <c r="B950" s="1" t="s">
        <v>1972</v>
      </c>
      <c r="C950" s="85" t="s">
        <v>2</v>
      </c>
      <c r="D950" s="116" t="s">
        <v>4547</v>
      </c>
      <c r="E950" s="116" t="s">
        <v>4547</v>
      </c>
      <c r="F950" s="1"/>
      <c r="G950" s="29" t="s">
        <v>4</v>
      </c>
      <c r="H950" s="4">
        <f t="shared" si="70"/>
        <v>1</v>
      </c>
      <c r="I950" s="4" t="str">
        <f>VLOOKUP(B950,'BAT Grundtabelle'!B:T,19,0)</f>
        <v>ja</v>
      </c>
      <c r="J950" s="4" t="str">
        <f t="shared" si="71"/>
        <v/>
      </c>
      <c r="K950" s="4" t="str">
        <f t="shared" si="72"/>
        <v/>
      </c>
      <c r="L950" s="4" t="str">
        <f t="shared" si="73"/>
        <v/>
      </c>
      <c r="M950" s="104" t="str">
        <f t="shared" si="74"/>
        <v/>
      </c>
      <c r="N950" s="4"/>
      <c r="O950" s="4" t="str">
        <f>VLOOKUP(B950,'BAT Grundtabelle'!B:V,21,0)</f>
        <v>Chemie</v>
      </c>
    </row>
    <row r="951" spans="1:15" ht="12.75" customHeight="1" x14ac:dyDescent="0.35">
      <c r="A951" s="29" t="s">
        <v>3274</v>
      </c>
      <c r="B951" s="1" t="s">
        <v>1056</v>
      </c>
      <c r="C951" s="85" t="s">
        <v>3</v>
      </c>
      <c r="D951" s="116">
        <v>1.86</v>
      </c>
      <c r="E951" s="116">
        <v>481.01</v>
      </c>
      <c r="F951" s="1"/>
      <c r="G951" s="29" t="s">
        <v>4</v>
      </c>
      <c r="H951" s="4">
        <f t="shared" si="70"/>
        <v>1</v>
      </c>
      <c r="I951" s="4" t="str">
        <f>VLOOKUP(B951,'BAT Grundtabelle'!B:T,19,0)</f>
        <v>ja</v>
      </c>
      <c r="J951" s="4" t="str">
        <f t="shared" si="71"/>
        <v>10858</v>
      </c>
      <c r="K951" s="4" t="str">
        <f t="shared" si="72"/>
        <v>Herstellung und Verarbeitung von Stärke</v>
      </c>
      <c r="L951" s="4">
        <f t="shared" si="73"/>
        <v>1.86</v>
      </c>
      <c r="M951" s="104">
        <f t="shared" si="74"/>
        <v>481.01</v>
      </c>
      <c r="N951" s="4"/>
      <c r="O951" s="4" t="str">
        <f>VLOOKUP(B951,'BAT Grundtabelle'!B:V,21,0)</f>
        <v>Produktion (food)</v>
      </c>
    </row>
    <row r="952" spans="1:15" ht="12.75" customHeight="1" x14ac:dyDescent="0.35">
      <c r="A952" s="29" t="s">
        <v>3275</v>
      </c>
      <c r="B952" s="1" t="s">
        <v>1192</v>
      </c>
      <c r="C952" s="85" t="s">
        <v>2</v>
      </c>
      <c r="D952" s="116" t="s">
        <v>4547</v>
      </c>
      <c r="E952" s="116" t="s">
        <v>4547</v>
      </c>
      <c r="F952" s="1"/>
      <c r="G952" s="29" t="s">
        <v>4</v>
      </c>
      <c r="H952" s="4">
        <f t="shared" si="70"/>
        <v>1</v>
      </c>
      <c r="I952" s="4" t="str">
        <f>VLOOKUP(B952,'BAT Grundtabelle'!B:T,19,0)</f>
        <v>ja</v>
      </c>
      <c r="J952" s="4" t="str">
        <f t="shared" si="71"/>
        <v/>
      </c>
      <c r="K952" s="4" t="str">
        <f t="shared" si="72"/>
        <v/>
      </c>
      <c r="L952" s="4" t="str">
        <f t="shared" si="73"/>
        <v/>
      </c>
      <c r="M952" s="104" t="str">
        <f t="shared" si="74"/>
        <v/>
      </c>
      <c r="N952" s="4"/>
      <c r="O952" s="4" t="str">
        <f>VLOOKUP(B952,'BAT Grundtabelle'!B:V,21,0)</f>
        <v>Metallurgie</v>
      </c>
    </row>
    <row r="953" spans="1:15" ht="12.75" customHeight="1" x14ac:dyDescent="0.35">
      <c r="A953" s="29" t="s">
        <v>3276</v>
      </c>
      <c r="B953" s="1" t="s">
        <v>559</v>
      </c>
      <c r="C953" s="85" t="s">
        <v>2</v>
      </c>
      <c r="D953" s="116" t="s">
        <v>4547</v>
      </c>
      <c r="E953" s="116" t="s">
        <v>4547</v>
      </c>
      <c r="F953" s="1"/>
      <c r="G953" s="29" t="s">
        <v>4</v>
      </c>
      <c r="H953" s="4">
        <f t="shared" si="70"/>
        <v>1</v>
      </c>
      <c r="I953" s="4" t="str">
        <f>VLOOKUP(B953,'BAT Grundtabelle'!B:T,19,0)</f>
        <v>ja</v>
      </c>
      <c r="J953" s="4" t="str">
        <f t="shared" si="71"/>
        <v/>
      </c>
      <c r="K953" s="4" t="str">
        <f t="shared" si="72"/>
        <v/>
      </c>
      <c r="L953" s="4" t="str">
        <f t="shared" si="73"/>
        <v/>
      </c>
      <c r="M953" s="104" t="str">
        <f t="shared" si="74"/>
        <v/>
      </c>
      <c r="N953" s="4"/>
      <c r="O953" s="4" t="str">
        <f>VLOOKUP(B953,'BAT Grundtabelle'!B:V,21,0)</f>
        <v>Chemie</v>
      </c>
    </row>
    <row r="954" spans="1:15" ht="12.75" customHeight="1" x14ac:dyDescent="0.35">
      <c r="A954" s="29" t="s">
        <v>3277</v>
      </c>
      <c r="B954" s="1" t="s">
        <v>192</v>
      </c>
      <c r="C954" s="85" t="s">
        <v>2</v>
      </c>
      <c r="D954" s="116" t="s">
        <v>4547</v>
      </c>
      <c r="E954" s="116" t="s">
        <v>4547</v>
      </c>
      <c r="F954" s="1"/>
      <c r="G954" s="29" t="s">
        <v>4</v>
      </c>
      <c r="H954" s="4">
        <f t="shared" si="70"/>
        <v>1</v>
      </c>
      <c r="I954" s="4" t="str">
        <f>VLOOKUP(B954,'BAT Grundtabelle'!B:T,19,0)</f>
        <v>ja</v>
      </c>
      <c r="J954" s="4" t="str">
        <f t="shared" si="71"/>
        <v/>
      </c>
      <c r="K954" s="4" t="str">
        <f t="shared" si="72"/>
        <v/>
      </c>
      <c r="L954" s="4" t="str">
        <f t="shared" si="73"/>
        <v/>
      </c>
      <c r="M954" s="104" t="str">
        <f t="shared" si="74"/>
        <v/>
      </c>
      <c r="N954" s="4"/>
      <c r="O954" s="4" t="str">
        <f>VLOOKUP(B954,'BAT Grundtabelle'!B:V,21,0)</f>
        <v>Chemie</v>
      </c>
    </row>
    <row r="955" spans="1:15" ht="12.75" customHeight="1" x14ac:dyDescent="0.35">
      <c r="A955" s="29" t="s">
        <v>3278</v>
      </c>
      <c r="B955" s="1" t="s">
        <v>1193</v>
      </c>
      <c r="C955" s="85" t="s">
        <v>3</v>
      </c>
      <c r="D955" s="116">
        <v>3.05</v>
      </c>
      <c r="E955" s="116">
        <v>765.04</v>
      </c>
      <c r="F955" s="1"/>
      <c r="G955" s="29" t="s">
        <v>4</v>
      </c>
      <c r="H955" s="4">
        <f t="shared" si="70"/>
        <v>1</v>
      </c>
      <c r="I955" s="4" t="str">
        <f>VLOOKUP(B955,'BAT Grundtabelle'!B:T,19,0)</f>
        <v>ja</v>
      </c>
      <c r="J955" s="4" t="str">
        <f t="shared" si="71"/>
        <v>10862</v>
      </c>
      <c r="K955" s="4" t="str">
        <f t="shared" si="72"/>
        <v>Herstellung und Verarbeitung von Tonerde</v>
      </c>
      <c r="L955" s="4">
        <f t="shared" si="73"/>
        <v>3.05</v>
      </c>
      <c r="M955" s="104">
        <f t="shared" si="74"/>
        <v>765.04</v>
      </c>
      <c r="N955" s="4"/>
      <c r="O955" s="4" t="str">
        <f>VLOOKUP(B955,'BAT Grundtabelle'!B:V,21,0)</f>
        <v>Berg-/Bodenabbau</v>
      </c>
    </row>
    <row r="956" spans="1:15" ht="12.75" customHeight="1" x14ac:dyDescent="0.35">
      <c r="A956" s="29" t="s">
        <v>3279</v>
      </c>
      <c r="B956" s="1" t="s">
        <v>378</v>
      </c>
      <c r="C956" s="85" t="s">
        <v>3</v>
      </c>
      <c r="D956" s="116">
        <v>1.1100000000000001</v>
      </c>
      <c r="E956" s="116">
        <v>854.03</v>
      </c>
      <c r="F956" s="1"/>
      <c r="G956" s="29" t="s">
        <v>4</v>
      </c>
      <c r="H956" s="4">
        <f t="shared" si="70"/>
        <v>1</v>
      </c>
      <c r="I956" s="4" t="str">
        <f>VLOOKUP(B956,'BAT Grundtabelle'!B:T,19,0)</f>
        <v>ja</v>
      </c>
      <c r="J956" s="4" t="str">
        <f t="shared" si="71"/>
        <v>10863</v>
      </c>
      <c r="K956" s="4" t="str">
        <f t="shared" si="72"/>
        <v>Herstellung und Verarbeitung von Trockenpulver (Nahrungsmittel)</v>
      </c>
      <c r="L956" s="4">
        <f t="shared" si="73"/>
        <v>1.1100000000000001</v>
      </c>
      <c r="M956" s="104">
        <f t="shared" si="74"/>
        <v>854.03</v>
      </c>
      <c r="N956" s="4"/>
      <c r="O956" s="4" t="str">
        <f>VLOOKUP(B956,'BAT Grundtabelle'!B:V,21,0)</f>
        <v>Produktion (food)</v>
      </c>
    </row>
    <row r="957" spans="1:15" ht="12.75" customHeight="1" x14ac:dyDescent="0.35">
      <c r="A957" s="29" t="s">
        <v>3280</v>
      </c>
      <c r="B957" s="1" t="s">
        <v>1628</v>
      </c>
      <c r="C957" s="85" t="s">
        <v>2</v>
      </c>
      <c r="D957" s="116" t="s">
        <v>4547</v>
      </c>
      <c r="E957" s="116" t="s">
        <v>4547</v>
      </c>
      <c r="F957" s="1"/>
      <c r="G957" s="29" t="s">
        <v>4</v>
      </c>
      <c r="H957" s="4">
        <f t="shared" si="70"/>
        <v>1</v>
      </c>
      <c r="I957" s="4" t="str">
        <f>VLOOKUP(B957,'BAT Grundtabelle'!B:T,19,0)</f>
        <v>ja</v>
      </c>
      <c r="J957" s="4" t="str">
        <f t="shared" si="71"/>
        <v/>
      </c>
      <c r="K957" s="4" t="str">
        <f t="shared" si="72"/>
        <v/>
      </c>
      <c r="L957" s="4" t="str">
        <f t="shared" si="73"/>
        <v/>
      </c>
      <c r="M957" s="104" t="str">
        <f t="shared" si="74"/>
        <v/>
      </c>
      <c r="N957" s="4"/>
      <c r="O957" s="4" t="str">
        <f>VLOOKUP(B957,'BAT Grundtabelle'!B:V,21,0)</f>
        <v>Chemie</v>
      </c>
    </row>
    <row r="958" spans="1:15" ht="12.75" customHeight="1" x14ac:dyDescent="0.35">
      <c r="A958" s="29" t="s">
        <v>3281</v>
      </c>
      <c r="B958" s="1" t="s">
        <v>837</v>
      </c>
      <c r="C958" s="85" t="s">
        <v>2</v>
      </c>
      <c r="D958" s="116" t="s">
        <v>4547</v>
      </c>
      <c r="E958" s="116" t="s">
        <v>4547</v>
      </c>
      <c r="F958" s="1"/>
      <c r="G958" s="29" t="s">
        <v>4</v>
      </c>
      <c r="H958" s="4">
        <f t="shared" si="70"/>
        <v>1</v>
      </c>
      <c r="I958" s="4" t="str">
        <f>VLOOKUP(B958,'BAT Grundtabelle'!B:T,19,0)</f>
        <v>ja</v>
      </c>
      <c r="J958" s="4" t="str">
        <f t="shared" si="71"/>
        <v/>
      </c>
      <c r="K958" s="4" t="str">
        <f t="shared" si="72"/>
        <v/>
      </c>
      <c r="L958" s="4" t="str">
        <f t="shared" si="73"/>
        <v/>
      </c>
      <c r="M958" s="104" t="str">
        <f t="shared" si="74"/>
        <v/>
      </c>
      <c r="N958" s="4"/>
      <c r="O958" s="4" t="str">
        <f>VLOOKUP(B958,'BAT Grundtabelle'!B:V,21,0)</f>
        <v>Produktion</v>
      </c>
    </row>
    <row r="959" spans="1:15" ht="12.75" customHeight="1" x14ac:dyDescent="0.35">
      <c r="A959" s="29" t="s">
        <v>3282</v>
      </c>
      <c r="B959" s="1" t="s">
        <v>1443</v>
      </c>
      <c r="C959" s="85" t="s">
        <v>2</v>
      </c>
      <c r="D959" s="116" t="s">
        <v>4547</v>
      </c>
      <c r="E959" s="116" t="s">
        <v>4547</v>
      </c>
      <c r="F959" s="1"/>
      <c r="G959" s="29">
        <v>1197</v>
      </c>
      <c r="H959" s="4">
        <f t="shared" si="70"/>
        <v>1</v>
      </c>
      <c r="I959" s="4" t="str">
        <f>VLOOKUP(B959,'BAT Grundtabelle'!B:T,19,0)</f>
        <v>ja</v>
      </c>
      <c r="J959" s="4" t="str">
        <f t="shared" si="71"/>
        <v/>
      </c>
      <c r="K959" s="4" t="str">
        <f t="shared" si="72"/>
        <v/>
      </c>
      <c r="L959" s="4" t="str">
        <f t="shared" si="73"/>
        <v/>
      </c>
      <c r="M959" s="104" t="str">
        <f t="shared" si="74"/>
        <v/>
      </c>
      <c r="N959" s="4"/>
      <c r="O959" s="4" t="str">
        <f>VLOOKUP(B959,'BAT Grundtabelle'!B:V,21,0)</f>
        <v>Bau-Gewerbe</v>
      </c>
    </row>
    <row r="960" spans="1:15" ht="12.75" customHeight="1" x14ac:dyDescent="0.35">
      <c r="A960" s="29" t="s">
        <v>3283</v>
      </c>
      <c r="B960" s="1" t="s">
        <v>1444</v>
      </c>
      <c r="C960" s="85" t="s">
        <v>2</v>
      </c>
      <c r="D960" s="116" t="s">
        <v>4547</v>
      </c>
      <c r="E960" s="116" t="s">
        <v>4547</v>
      </c>
      <c r="F960" s="1"/>
      <c r="G960" s="29">
        <v>1197</v>
      </c>
      <c r="H960" s="4">
        <f t="shared" si="70"/>
        <v>1</v>
      </c>
      <c r="I960" s="4" t="str">
        <f>VLOOKUP(B960,'BAT Grundtabelle'!B:T,19,0)</f>
        <v>ja</v>
      </c>
      <c r="J960" s="4" t="str">
        <f t="shared" si="71"/>
        <v/>
      </c>
      <c r="K960" s="4" t="str">
        <f t="shared" si="72"/>
        <v/>
      </c>
      <c r="L960" s="4" t="str">
        <f t="shared" si="73"/>
        <v/>
      </c>
      <c r="M960" s="104" t="str">
        <f t="shared" si="74"/>
        <v/>
      </c>
      <c r="N960" s="4"/>
      <c r="O960" s="4" t="str">
        <f>VLOOKUP(B960,'BAT Grundtabelle'!B:V,21,0)</f>
        <v>Bau-Gewerbe</v>
      </c>
    </row>
    <row r="961" spans="1:15" ht="12.75" customHeight="1" x14ac:dyDescent="0.35">
      <c r="A961" s="29" t="s">
        <v>3284</v>
      </c>
      <c r="B961" s="1" t="s">
        <v>417</v>
      </c>
      <c r="C961" s="85" t="s">
        <v>2</v>
      </c>
      <c r="D961" s="116" t="s">
        <v>4547</v>
      </c>
      <c r="E961" s="116" t="s">
        <v>4547</v>
      </c>
      <c r="F961" s="1"/>
      <c r="G961" s="29" t="s">
        <v>4</v>
      </c>
      <c r="H961" s="4">
        <f t="shared" si="70"/>
        <v>1</v>
      </c>
      <c r="I961" s="4" t="str">
        <f>VLOOKUP(B961,'BAT Grundtabelle'!B:T,19,0)</f>
        <v>ja</v>
      </c>
      <c r="J961" s="4" t="str">
        <f t="shared" si="71"/>
        <v/>
      </c>
      <c r="K961" s="4" t="str">
        <f t="shared" si="72"/>
        <v/>
      </c>
      <c r="L961" s="4" t="str">
        <f t="shared" si="73"/>
        <v/>
      </c>
      <c r="M961" s="104" t="str">
        <f t="shared" si="74"/>
        <v/>
      </c>
      <c r="N961" s="4"/>
      <c r="O961" s="4" t="str">
        <f>VLOOKUP(B961,'BAT Grundtabelle'!B:V,21,0)</f>
        <v>Schausteller</v>
      </c>
    </row>
    <row r="962" spans="1:15" ht="12.75" customHeight="1" x14ac:dyDescent="0.35">
      <c r="A962" s="29" t="s">
        <v>3285</v>
      </c>
      <c r="B962" s="1" t="s">
        <v>418</v>
      </c>
      <c r="C962" s="85" t="s">
        <v>2</v>
      </c>
      <c r="D962" s="116" t="s">
        <v>4547</v>
      </c>
      <c r="E962" s="116" t="s">
        <v>4547</v>
      </c>
      <c r="F962" s="1"/>
      <c r="G962" s="29" t="s">
        <v>4</v>
      </c>
      <c r="H962" s="4">
        <f t="shared" si="70"/>
        <v>1</v>
      </c>
      <c r="I962" s="4" t="str">
        <f>VLOOKUP(B962,'BAT Grundtabelle'!B:T,19,0)</f>
        <v>ja</v>
      </c>
      <c r="J962" s="4" t="str">
        <f t="shared" si="71"/>
        <v/>
      </c>
      <c r="K962" s="4" t="str">
        <f t="shared" si="72"/>
        <v/>
      </c>
      <c r="L962" s="4" t="str">
        <f t="shared" si="73"/>
        <v/>
      </c>
      <c r="M962" s="104" t="str">
        <f t="shared" si="74"/>
        <v/>
      </c>
      <c r="N962" s="4"/>
      <c r="O962" s="4" t="str">
        <f>VLOOKUP(B962,'BAT Grundtabelle'!B:V,21,0)</f>
        <v>Schausteller</v>
      </c>
    </row>
    <row r="963" spans="1:15" ht="12.75" customHeight="1" x14ac:dyDescent="0.35">
      <c r="A963" s="29" t="s">
        <v>3286</v>
      </c>
      <c r="B963" s="1" t="s">
        <v>1097</v>
      </c>
      <c r="C963" s="85" t="s">
        <v>2</v>
      </c>
      <c r="D963" s="116" t="s">
        <v>4547</v>
      </c>
      <c r="E963" s="116" t="s">
        <v>4547</v>
      </c>
      <c r="F963" s="1"/>
      <c r="G963" s="29" t="s">
        <v>4</v>
      </c>
      <c r="H963" s="4">
        <f t="shared" ref="H963:H1026" si="75">COUNTIF(A:A,A963)</f>
        <v>1</v>
      </c>
      <c r="I963" s="4" t="str">
        <f>VLOOKUP(B963,'BAT Grundtabelle'!B:T,19,0)</f>
        <v>ja</v>
      </c>
      <c r="J963" s="4" t="str">
        <f t="shared" ref="J963:J1026" si="76">IF(C963="ja",A963,"")</f>
        <v/>
      </c>
      <c r="K963" s="4" t="str">
        <f t="shared" ref="K963:K1026" si="77">IF(C963="ja",B963,"")</f>
        <v/>
      </c>
      <c r="L963" s="4" t="str">
        <f t="shared" ref="L963:L1026" si="78">IF(C963="ja",D963,"")</f>
        <v/>
      </c>
      <c r="M963" s="104" t="str">
        <f t="shared" ref="M963:M1026" si="79">IF(C963="ja",E963,"")</f>
        <v/>
      </c>
      <c r="N963" s="4"/>
      <c r="O963" s="4" t="str">
        <f>VLOOKUP(B963,'BAT Grundtabelle'!B:V,21,0)</f>
        <v>Bildung</v>
      </c>
    </row>
    <row r="964" spans="1:15" ht="12.75" customHeight="1" x14ac:dyDescent="0.35">
      <c r="A964" s="29" t="s">
        <v>3287</v>
      </c>
      <c r="B964" s="1" t="s">
        <v>1098</v>
      </c>
      <c r="C964" s="85" t="s">
        <v>3</v>
      </c>
      <c r="D964" s="116">
        <v>3.8</v>
      </c>
      <c r="E964" s="116">
        <v>223</v>
      </c>
      <c r="F964" s="1" t="s">
        <v>2410</v>
      </c>
      <c r="G964" s="29" t="s">
        <v>4</v>
      </c>
      <c r="H964" s="4">
        <f t="shared" si="75"/>
        <v>1</v>
      </c>
      <c r="I964" s="4" t="str">
        <f>VLOOKUP(B964,'BAT Grundtabelle'!B:T,19,0)</f>
        <v>nein</v>
      </c>
      <c r="J964" s="4" t="str">
        <f t="shared" si="76"/>
        <v>10871</v>
      </c>
      <c r="K964" s="4" t="str">
        <f t="shared" si="77"/>
        <v>Hochschullehrer</v>
      </c>
      <c r="L964" s="4">
        <f t="shared" si="78"/>
        <v>3.8</v>
      </c>
      <c r="M964" s="104">
        <f t="shared" si="79"/>
        <v>223</v>
      </c>
      <c r="N964" s="4"/>
      <c r="O964" s="4" t="str">
        <f>VLOOKUP(B964,'BAT Grundtabelle'!B:V,21,0)</f>
        <v>Bildung</v>
      </c>
    </row>
    <row r="965" spans="1:15" ht="12.75" customHeight="1" x14ac:dyDescent="0.35">
      <c r="A965" s="29" t="s">
        <v>3288</v>
      </c>
      <c r="B965" s="1" t="s">
        <v>703</v>
      </c>
      <c r="C965" s="85" t="s">
        <v>2</v>
      </c>
      <c r="D965" s="116" t="s">
        <v>4547</v>
      </c>
      <c r="E965" s="116" t="s">
        <v>4547</v>
      </c>
      <c r="F965" s="1" t="s">
        <v>2412</v>
      </c>
      <c r="G965" s="29">
        <v>1195</v>
      </c>
      <c r="H965" s="4">
        <f t="shared" si="75"/>
        <v>1</v>
      </c>
      <c r="I965" s="4" t="str">
        <f>VLOOKUP(B965,'BAT Grundtabelle'!B:T,19,0)</f>
        <v>ja</v>
      </c>
      <c r="J965" s="4" t="str">
        <f t="shared" si="76"/>
        <v/>
      </c>
      <c r="K965" s="4" t="str">
        <f t="shared" si="77"/>
        <v/>
      </c>
      <c r="L965" s="4" t="str">
        <f t="shared" si="78"/>
        <v/>
      </c>
      <c r="M965" s="104" t="str">
        <f t="shared" si="79"/>
        <v/>
      </c>
      <c r="N965" s="4"/>
      <c r="O965" s="4" t="str">
        <f>VLOOKUP(B965,'BAT Grundtabelle'!B:V,21,0)</f>
        <v>Transport</v>
      </c>
    </row>
    <row r="966" spans="1:15" ht="12.75" customHeight="1" x14ac:dyDescent="0.35">
      <c r="A966" s="29" t="s">
        <v>3289</v>
      </c>
      <c r="B966" s="1" t="s">
        <v>1812</v>
      </c>
      <c r="C966" s="85" t="s">
        <v>2</v>
      </c>
      <c r="D966" s="116" t="s">
        <v>4547</v>
      </c>
      <c r="E966" s="116" t="s">
        <v>4547</v>
      </c>
      <c r="F966" s="1" t="s">
        <v>2411</v>
      </c>
      <c r="G966" s="29" t="s">
        <v>59</v>
      </c>
      <c r="H966" s="4">
        <f t="shared" si="75"/>
        <v>1</v>
      </c>
      <c r="I966" s="4" t="str">
        <f>VLOOKUP(B966,'BAT Grundtabelle'!B:T,19,0)</f>
        <v>ja</v>
      </c>
      <c r="J966" s="4" t="str">
        <f t="shared" si="76"/>
        <v/>
      </c>
      <c r="K966" s="4" t="str">
        <f t="shared" si="77"/>
        <v/>
      </c>
      <c r="L966" s="4" t="str">
        <f t="shared" si="78"/>
        <v/>
      </c>
      <c r="M966" s="104" t="str">
        <f t="shared" si="79"/>
        <v/>
      </c>
      <c r="N966" s="4"/>
      <c r="O966" s="4" t="str">
        <f>VLOOKUP(B966,'BAT Grundtabelle'!B:V,21,0)</f>
        <v>Verein</v>
      </c>
    </row>
    <row r="967" spans="1:15" ht="12.75" customHeight="1" x14ac:dyDescent="0.35">
      <c r="A967" s="29" t="s">
        <v>2083</v>
      </c>
      <c r="B967" s="1" t="s">
        <v>2082</v>
      </c>
      <c r="C967" s="85" t="s">
        <v>2</v>
      </c>
      <c r="D967" s="116" t="s">
        <v>4547</v>
      </c>
      <c r="E967" s="116" t="s">
        <v>4547</v>
      </c>
      <c r="F967" s="1"/>
      <c r="G967" s="29" t="s">
        <v>4</v>
      </c>
      <c r="H967" s="4">
        <f t="shared" si="75"/>
        <v>1</v>
      </c>
      <c r="I967" s="4" t="str">
        <f>VLOOKUP(B967,'BAT Grundtabelle'!B:T,19,0)</f>
        <v>ja</v>
      </c>
      <c r="J967" s="4" t="str">
        <f t="shared" si="76"/>
        <v/>
      </c>
      <c r="K967" s="4" t="str">
        <f t="shared" si="77"/>
        <v/>
      </c>
      <c r="L967" s="4" t="str">
        <f t="shared" si="78"/>
        <v/>
      </c>
      <c r="M967" s="104" t="str">
        <f t="shared" si="79"/>
        <v/>
      </c>
      <c r="N967" s="4"/>
      <c r="O967" s="4" t="str">
        <f>VLOOKUP(B967,'BAT Grundtabelle'!B:V,21,0)</f>
        <v>Bau-Gewerbe</v>
      </c>
    </row>
    <row r="968" spans="1:15" ht="12.75" customHeight="1" x14ac:dyDescent="0.35">
      <c r="A968" s="29" t="s">
        <v>3290</v>
      </c>
      <c r="B968" s="1" t="s">
        <v>1978</v>
      </c>
      <c r="C968" s="85" t="s">
        <v>2</v>
      </c>
      <c r="D968" s="116" t="s">
        <v>4547</v>
      </c>
      <c r="E968" s="116" t="s">
        <v>4547</v>
      </c>
      <c r="F968" s="1"/>
      <c r="G968" s="29" t="s">
        <v>57</v>
      </c>
      <c r="H968" s="4">
        <f t="shared" si="75"/>
        <v>1</v>
      </c>
      <c r="I968" s="4" t="str">
        <f>VLOOKUP(B968,'BAT Grundtabelle'!B:T,19,0)</f>
        <v>ja</v>
      </c>
      <c r="J968" s="4" t="str">
        <f t="shared" si="76"/>
        <v/>
      </c>
      <c r="K968" s="4" t="str">
        <f t="shared" si="77"/>
        <v/>
      </c>
      <c r="L968" s="4" t="str">
        <f t="shared" si="78"/>
        <v/>
      </c>
      <c r="M968" s="104" t="str">
        <f t="shared" si="79"/>
        <v/>
      </c>
      <c r="N968" s="4"/>
      <c r="O968" s="4" t="str">
        <f>VLOOKUP(B968,'BAT Grundtabelle'!B:V,21,0)</f>
        <v>Handwerk</v>
      </c>
    </row>
    <row r="969" spans="1:15" ht="12.75" customHeight="1" x14ac:dyDescent="0.35">
      <c r="A969" s="29" t="s">
        <v>3291</v>
      </c>
      <c r="B969" s="1" t="s">
        <v>1523</v>
      </c>
      <c r="C969" s="85" t="s">
        <v>2</v>
      </c>
      <c r="D969" s="116" t="s">
        <v>4547</v>
      </c>
      <c r="E969" s="116" t="s">
        <v>4547</v>
      </c>
      <c r="F969" s="1"/>
      <c r="G969" s="29" t="s">
        <v>4</v>
      </c>
      <c r="H969" s="4">
        <f t="shared" si="75"/>
        <v>1</v>
      </c>
      <c r="I969" s="4" t="str">
        <f>VLOOKUP(B969,'BAT Grundtabelle'!B:T,19,0)</f>
        <v>ja</v>
      </c>
      <c r="J969" s="4" t="str">
        <f t="shared" si="76"/>
        <v/>
      </c>
      <c r="K969" s="4" t="str">
        <f t="shared" si="77"/>
        <v/>
      </c>
      <c r="L969" s="4" t="str">
        <f t="shared" si="78"/>
        <v/>
      </c>
      <c r="M969" s="104" t="str">
        <f t="shared" si="79"/>
        <v/>
      </c>
      <c r="N969" s="4"/>
      <c r="O969" s="4" t="str">
        <f>VLOOKUP(B969,'BAT Grundtabelle'!B:V,21,0)</f>
        <v>Handwerk</v>
      </c>
    </row>
    <row r="970" spans="1:15" ht="12.75" customHeight="1" x14ac:dyDescent="0.35">
      <c r="A970" s="29" t="s">
        <v>3292</v>
      </c>
      <c r="B970" s="1" t="s">
        <v>349</v>
      </c>
      <c r="C970" s="85" t="s">
        <v>3</v>
      </c>
      <c r="D970" s="116">
        <v>8.23</v>
      </c>
      <c r="E970" s="116">
        <v>575</v>
      </c>
      <c r="F970" s="1"/>
      <c r="G970" s="29" t="s">
        <v>4</v>
      </c>
      <c r="H970" s="4">
        <f t="shared" si="75"/>
        <v>1</v>
      </c>
      <c r="I970" s="4" t="str">
        <f>VLOOKUP(B970,'BAT Grundtabelle'!B:T,19,0)</f>
        <v>ja</v>
      </c>
      <c r="J970" s="4" t="str">
        <f t="shared" si="76"/>
        <v>10876</v>
      </c>
      <c r="K970" s="4" t="str">
        <f t="shared" si="77"/>
        <v>Holzbe- und -verarbeitung (Industrie)</v>
      </c>
      <c r="L970" s="4">
        <f t="shared" si="78"/>
        <v>8.23</v>
      </c>
      <c r="M970" s="104">
        <f t="shared" si="79"/>
        <v>575</v>
      </c>
      <c r="N970" s="4"/>
      <c r="O970" s="4" t="str">
        <f>VLOOKUP(B970,'BAT Grundtabelle'!B:V,21,0)</f>
        <v>Produktion</v>
      </c>
    </row>
    <row r="971" spans="1:15" ht="12.75" customHeight="1" x14ac:dyDescent="0.35">
      <c r="A971" s="29" t="s">
        <v>3293</v>
      </c>
      <c r="B971" s="1" t="s">
        <v>350</v>
      </c>
      <c r="C971" s="85" t="s">
        <v>3</v>
      </c>
      <c r="D971" s="116">
        <v>8.23</v>
      </c>
      <c r="E971" s="116">
        <v>575</v>
      </c>
      <c r="F971" s="1"/>
      <c r="G971" s="29" t="s">
        <v>4</v>
      </c>
      <c r="H971" s="4">
        <f t="shared" si="75"/>
        <v>1</v>
      </c>
      <c r="I971" s="4" t="str">
        <f>VLOOKUP(B971,'BAT Grundtabelle'!B:T,19,0)</f>
        <v>ja</v>
      </c>
      <c r="J971" s="4" t="str">
        <f t="shared" si="76"/>
        <v>10877</v>
      </c>
      <c r="K971" s="4" t="str">
        <f t="shared" si="77"/>
        <v>Holzbearbeitungsbetrieb (nicht Sägewerk, nicht Bearbeitung von Holzmöbeln)</v>
      </c>
      <c r="L971" s="4">
        <f t="shared" si="78"/>
        <v>8.23</v>
      </c>
      <c r="M971" s="104">
        <f t="shared" si="79"/>
        <v>575</v>
      </c>
      <c r="N971" s="4"/>
      <c r="O971" s="4" t="str">
        <f>VLOOKUP(B971,'BAT Grundtabelle'!B:V,21,0)</f>
        <v>Produktion</v>
      </c>
    </row>
    <row r="972" spans="1:15" ht="12.75" customHeight="1" x14ac:dyDescent="0.35">
      <c r="A972" s="29" t="s">
        <v>3294</v>
      </c>
      <c r="B972" s="1" t="s">
        <v>242</v>
      </c>
      <c r="C972" s="85" t="s">
        <v>3</v>
      </c>
      <c r="D972" s="116">
        <v>9.5</v>
      </c>
      <c r="E972" s="116">
        <v>575</v>
      </c>
      <c r="F972" s="1"/>
      <c r="G972" s="29" t="s">
        <v>4</v>
      </c>
      <c r="H972" s="4">
        <f t="shared" si="75"/>
        <v>1</v>
      </c>
      <c r="I972" s="4" t="str">
        <f>VLOOKUP(B972,'BAT Grundtabelle'!B:T,19,0)</f>
        <v>ja</v>
      </c>
      <c r="J972" s="4" t="str">
        <f t="shared" si="76"/>
        <v>10878</v>
      </c>
      <c r="K972" s="4" t="str">
        <f t="shared" si="77"/>
        <v>Holzbildhauer und -schnitzer</v>
      </c>
      <c r="L972" s="4">
        <f t="shared" si="78"/>
        <v>9.5</v>
      </c>
      <c r="M972" s="104">
        <f t="shared" si="79"/>
        <v>575</v>
      </c>
      <c r="N972" s="4"/>
      <c r="O972" s="4" t="str">
        <f>VLOOKUP(B972,'BAT Grundtabelle'!B:V,21,0)</f>
        <v>Handwerk</v>
      </c>
    </row>
    <row r="973" spans="1:15" ht="12.75" customHeight="1" x14ac:dyDescent="0.35">
      <c r="A973" s="29" t="s">
        <v>3295</v>
      </c>
      <c r="B973" s="1" t="s">
        <v>351</v>
      </c>
      <c r="C973" s="85" t="s">
        <v>2</v>
      </c>
      <c r="D973" s="116" t="s">
        <v>4547</v>
      </c>
      <c r="E973" s="116" t="s">
        <v>4547</v>
      </c>
      <c r="F973" s="1"/>
      <c r="G973" s="29" t="s">
        <v>4</v>
      </c>
      <c r="H973" s="4">
        <f t="shared" si="75"/>
        <v>1</v>
      </c>
      <c r="I973" s="4" t="str">
        <f>VLOOKUP(B973,'BAT Grundtabelle'!B:T,19,0)</f>
        <v>ja</v>
      </c>
      <c r="J973" s="4" t="str">
        <f t="shared" si="76"/>
        <v/>
      </c>
      <c r="K973" s="4" t="str">
        <f t="shared" si="77"/>
        <v/>
      </c>
      <c r="L973" s="4" t="str">
        <f t="shared" si="78"/>
        <v/>
      </c>
      <c r="M973" s="104" t="str">
        <f t="shared" si="79"/>
        <v/>
      </c>
      <c r="N973" s="4"/>
      <c r="O973" s="4" t="str">
        <f>VLOOKUP(B973,'BAT Grundtabelle'!B:V,21,0)</f>
        <v>Landwirtschaft</v>
      </c>
    </row>
    <row r="974" spans="1:15" ht="12.75" customHeight="1" x14ac:dyDescent="0.35">
      <c r="A974" s="29" t="s">
        <v>3296</v>
      </c>
      <c r="B974" s="1" t="s">
        <v>681</v>
      </c>
      <c r="C974" s="85" t="s">
        <v>2</v>
      </c>
      <c r="D974" s="116" t="s">
        <v>4547</v>
      </c>
      <c r="E974" s="116" t="s">
        <v>4547</v>
      </c>
      <c r="F974" s="1" t="s">
        <v>2412</v>
      </c>
      <c r="G974" s="29" t="s">
        <v>57</v>
      </c>
      <c r="H974" s="4">
        <f t="shared" si="75"/>
        <v>1</v>
      </c>
      <c r="I974" s="4" t="str">
        <f>VLOOKUP(B974,'BAT Grundtabelle'!B:T,19,0)</f>
        <v>ja</v>
      </c>
      <c r="J974" s="4" t="str">
        <f t="shared" si="76"/>
        <v/>
      </c>
      <c r="K974" s="4" t="str">
        <f t="shared" si="77"/>
        <v/>
      </c>
      <c r="L974" s="4" t="str">
        <f t="shared" si="78"/>
        <v/>
      </c>
      <c r="M974" s="104" t="str">
        <f t="shared" si="79"/>
        <v/>
      </c>
      <c r="N974" s="4"/>
      <c r="O974" s="4" t="str">
        <f>VLOOKUP(B974,'BAT Grundtabelle'!B:V,21,0)</f>
        <v>Energie</v>
      </c>
    </row>
    <row r="975" spans="1:15" ht="12.75" customHeight="1" x14ac:dyDescent="0.35">
      <c r="A975" s="29" t="s">
        <v>3297</v>
      </c>
      <c r="B975" s="1" t="s">
        <v>352</v>
      </c>
      <c r="C975" s="85" t="s">
        <v>3</v>
      </c>
      <c r="D975" s="116">
        <v>1.57</v>
      </c>
      <c r="E975" s="116">
        <v>366.97</v>
      </c>
      <c r="F975" s="1"/>
      <c r="G975" s="29" t="s">
        <v>4</v>
      </c>
      <c r="H975" s="4">
        <f t="shared" si="75"/>
        <v>1</v>
      </c>
      <c r="I975" s="4" t="str">
        <f>VLOOKUP(B975,'BAT Grundtabelle'!B:T,19,0)</f>
        <v>ja</v>
      </c>
      <c r="J975" s="4" t="str">
        <f t="shared" si="76"/>
        <v>10881</v>
      </c>
      <c r="K975" s="4" t="str">
        <f t="shared" si="77"/>
        <v>Holzhandel (ohne Holzbearbeitung)</v>
      </c>
      <c r="L975" s="4">
        <f t="shared" si="78"/>
        <v>1.57</v>
      </c>
      <c r="M975" s="104">
        <f t="shared" si="79"/>
        <v>366.97</v>
      </c>
      <c r="N975" s="4"/>
      <c r="O975" s="4" t="str">
        <f>VLOOKUP(B975,'BAT Grundtabelle'!B:V,21,0)</f>
        <v>Handel</v>
      </c>
    </row>
    <row r="976" spans="1:15" ht="12.75" customHeight="1" x14ac:dyDescent="0.35">
      <c r="A976" s="29" t="s">
        <v>3298</v>
      </c>
      <c r="B976" s="1" t="s">
        <v>353</v>
      </c>
      <c r="C976" s="85" t="s">
        <v>2</v>
      </c>
      <c r="D976" s="116" t="s">
        <v>4547</v>
      </c>
      <c r="E976" s="116" t="s">
        <v>4547</v>
      </c>
      <c r="F976" s="1"/>
      <c r="G976" s="29" t="s">
        <v>4</v>
      </c>
      <c r="H976" s="4">
        <f t="shared" si="75"/>
        <v>1</v>
      </c>
      <c r="I976" s="4" t="str">
        <f>VLOOKUP(B976,'BAT Grundtabelle'!B:T,19,0)</f>
        <v>ja</v>
      </c>
      <c r="J976" s="4" t="str">
        <f t="shared" si="76"/>
        <v/>
      </c>
      <c r="K976" s="4" t="str">
        <f t="shared" si="77"/>
        <v/>
      </c>
      <c r="L976" s="4" t="str">
        <f t="shared" si="78"/>
        <v/>
      </c>
      <c r="M976" s="104" t="str">
        <f t="shared" si="79"/>
        <v/>
      </c>
      <c r="N976" s="4"/>
      <c r="O976" s="4" t="str">
        <f>VLOOKUP(B976,'BAT Grundtabelle'!B:V,21,0)</f>
        <v>Handel</v>
      </c>
    </row>
    <row r="977" spans="1:15" ht="12.75" customHeight="1" x14ac:dyDescent="0.35">
      <c r="A977" s="29" t="s">
        <v>3299</v>
      </c>
      <c r="B977" s="1" t="s">
        <v>1524</v>
      </c>
      <c r="C977" s="85" t="s">
        <v>3</v>
      </c>
      <c r="D977" s="116">
        <v>3.35</v>
      </c>
      <c r="E977" s="116">
        <v>701.01</v>
      </c>
      <c r="F977" s="1"/>
      <c r="G977" s="29" t="s">
        <v>4</v>
      </c>
      <c r="H977" s="4">
        <f t="shared" si="75"/>
        <v>1</v>
      </c>
      <c r="I977" s="4" t="str">
        <f>VLOOKUP(B977,'BAT Grundtabelle'!B:T,19,0)</f>
        <v>ja</v>
      </c>
      <c r="J977" s="4" t="str">
        <f t="shared" si="76"/>
        <v>10883</v>
      </c>
      <c r="K977" s="4" t="str">
        <f t="shared" si="77"/>
        <v>Holzmöbelhersteller</v>
      </c>
      <c r="L977" s="4">
        <f t="shared" si="78"/>
        <v>3.35</v>
      </c>
      <c r="M977" s="104">
        <f t="shared" si="79"/>
        <v>701.01</v>
      </c>
      <c r="N977" s="4"/>
      <c r="O977" s="4" t="str">
        <f>VLOOKUP(B977,'BAT Grundtabelle'!B:V,21,0)</f>
        <v>Produktion</v>
      </c>
    </row>
    <row r="978" spans="1:15" ht="12.75" customHeight="1" x14ac:dyDescent="0.35">
      <c r="A978" s="29" t="s">
        <v>3300</v>
      </c>
      <c r="B978" s="1" t="s">
        <v>354</v>
      </c>
      <c r="C978" s="85" t="s">
        <v>2</v>
      </c>
      <c r="D978" s="116" t="s">
        <v>4547</v>
      </c>
      <c r="E978" s="116" t="s">
        <v>4547</v>
      </c>
      <c r="F978" s="1"/>
      <c r="G978" s="29" t="s">
        <v>4</v>
      </c>
      <c r="H978" s="4">
        <f t="shared" si="75"/>
        <v>1</v>
      </c>
      <c r="I978" s="4" t="str">
        <f>VLOOKUP(B978,'BAT Grundtabelle'!B:T,19,0)</f>
        <v>ja</v>
      </c>
      <c r="J978" s="4" t="str">
        <f t="shared" si="76"/>
        <v/>
      </c>
      <c r="K978" s="4" t="str">
        <f t="shared" si="77"/>
        <v/>
      </c>
      <c r="L978" s="4" t="str">
        <f t="shared" si="78"/>
        <v/>
      </c>
      <c r="M978" s="104" t="str">
        <f t="shared" si="79"/>
        <v/>
      </c>
      <c r="N978" s="4"/>
      <c r="O978" s="4" t="str">
        <f>VLOOKUP(B978,'BAT Grundtabelle'!B:V,21,0)</f>
        <v>Landwirtschaft</v>
      </c>
    </row>
    <row r="979" spans="1:15" ht="12.75" customHeight="1" x14ac:dyDescent="0.35">
      <c r="A979" s="29" t="s">
        <v>3301</v>
      </c>
      <c r="B979" s="1" t="s">
        <v>1979</v>
      </c>
      <c r="C979" s="85" t="s">
        <v>2</v>
      </c>
      <c r="D979" s="116" t="s">
        <v>4547</v>
      </c>
      <c r="E979" s="116" t="s">
        <v>4547</v>
      </c>
      <c r="F979" s="1"/>
      <c r="G979" s="29" t="s">
        <v>4</v>
      </c>
      <c r="H979" s="4">
        <f t="shared" si="75"/>
        <v>1</v>
      </c>
      <c r="I979" s="4" t="str">
        <f>VLOOKUP(B979,'BAT Grundtabelle'!B:T,19,0)</f>
        <v>ja</v>
      </c>
      <c r="J979" s="4" t="str">
        <f t="shared" si="76"/>
        <v/>
      </c>
      <c r="K979" s="4" t="str">
        <f t="shared" si="77"/>
        <v/>
      </c>
      <c r="L979" s="4" t="str">
        <f t="shared" si="78"/>
        <v/>
      </c>
      <c r="M979" s="104" t="str">
        <f t="shared" si="79"/>
        <v/>
      </c>
      <c r="N979" s="4"/>
      <c r="O979" s="4" t="str">
        <f>VLOOKUP(B979,'BAT Grundtabelle'!B:V,21,0)</f>
        <v>Handwerk</v>
      </c>
    </row>
    <row r="980" spans="1:15" ht="12.75" customHeight="1" x14ac:dyDescent="0.35">
      <c r="A980" s="29" t="s">
        <v>3302</v>
      </c>
      <c r="B980" s="1" t="s">
        <v>1980</v>
      </c>
      <c r="C980" s="85" t="s">
        <v>2</v>
      </c>
      <c r="D980" s="116" t="s">
        <v>4547</v>
      </c>
      <c r="E980" s="116" t="s">
        <v>4547</v>
      </c>
      <c r="F980" s="1"/>
      <c r="G980" s="29" t="s">
        <v>4</v>
      </c>
      <c r="H980" s="4">
        <f t="shared" si="75"/>
        <v>1</v>
      </c>
      <c r="I980" s="4" t="str">
        <f>VLOOKUP(B980,'BAT Grundtabelle'!B:T,19,0)</f>
        <v>ja</v>
      </c>
      <c r="J980" s="4" t="str">
        <f t="shared" si="76"/>
        <v/>
      </c>
      <c r="K980" s="4" t="str">
        <f t="shared" si="77"/>
        <v/>
      </c>
      <c r="L980" s="4" t="str">
        <f t="shared" si="78"/>
        <v/>
      </c>
      <c r="M980" s="104" t="str">
        <f t="shared" si="79"/>
        <v/>
      </c>
      <c r="N980" s="4"/>
      <c r="O980" s="4" t="str">
        <f>VLOOKUP(B980,'BAT Grundtabelle'!B:V,21,0)</f>
        <v>Handwerk</v>
      </c>
    </row>
    <row r="981" spans="1:15" ht="12.75" customHeight="1" x14ac:dyDescent="0.35">
      <c r="A981" s="29" t="s">
        <v>3303</v>
      </c>
      <c r="B981" s="1" t="s">
        <v>1981</v>
      </c>
      <c r="C981" s="85" t="s">
        <v>2</v>
      </c>
      <c r="D981" s="116" t="s">
        <v>4547</v>
      </c>
      <c r="E981" s="116" t="s">
        <v>4547</v>
      </c>
      <c r="F981" s="1"/>
      <c r="G981" s="29" t="s">
        <v>4</v>
      </c>
      <c r="H981" s="4">
        <f t="shared" si="75"/>
        <v>1</v>
      </c>
      <c r="I981" s="4" t="str">
        <f>VLOOKUP(B981,'BAT Grundtabelle'!B:T,19,0)</f>
        <v>ja</v>
      </c>
      <c r="J981" s="4" t="str">
        <f t="shared" si="76"/>
        <v/>
      </c>
      <c r="K981" s="4" t="str">
        <f t="shared" si="77"/>
        <v/>
      </c>
      <c r="L981" s="4" t="str">
        <f t="shared" si="78"/>
        <v/>
      </c>
      <c r="M981" s="104" t="str">
        <f t="shared" si="79"/>
        <v/>
      </c>
      <c r="N981" s="4"/>
      <c r="O981" s="4" t="str">
        <f>VLOOKUP(B981,'BAT Grundtabelle'!B:V,21,0)</f>
        <v>Produktion</v>
      </c>
    </row>
    <row r="982" spans="1:15" ht="12.75" customHeight="1" x14ac:dyDescent="0.35">
      <c r="A982" s="29" t="s">
        <v>3304</v>
      </c>
      <c r="B982" s="1" t="s">
        <v>877</v>
      </c>
      <c r="C982" s="85" t="s">
        <v>2</v>
      </c>
      <c r="D982" s="116" t="s">
        <v>4547</v>
      </c>
      <c r="E982" s="116" t="s">
        <v>4547</v>
      </c>
      <c r="F982" s="1"/>
      <c r="G982" s="29" t="s">
        <v>4</v>
      </c>
      <c r="H982" s="4">
        <f t="shared" si="75"/>
        <v>1</v>
      </c>
      <c r="I982" s="4" t="str">
        <f>VLOOKUP(B982,'BAT Grundtabelle'!B:T,19,0)</f>
        <v>ja</v>
      </c>
      <c r="J982" s="4" t="str">
        <f t="shared" si="76"/>
        <v/>
      </c>
      <c r="K982" s="4" t="str">
        <f t="shared" si="77"/>
        <v/>
      </c>
      <c r="L982" s="4" t="str">
        <f t="shared" si="78"/>
        <v/>
      </c>
      <c r="M982" s="104" t="str">
        <f t="shared" si="79"/>
        <v/>
      </c>
      <c r="N982" s="4"/>
      <c r="O982" s="4" t="str">
        <f>VLOOKUP(B982,'BAT Grundtabelle'!B:V,21,0)</f>
        <v>Dienstleistung</v>
      </c>
    </row>
    <row r="983" spans="1:15" ht="12.75" customHeight="1" x14ac:dyDescent="0.35">
      <c r="A983" s="29" t="s">
        <v>3305</v>
      </c>
      <c r="B983" s="1" t="s">
        <v>148</v>
      </c>
      <c r="C983" s="85" t="s">
        <v>2</v>
      </c>
      <c r="D983" s="116" t="s">
        <v>4547</v>
      </c>
      <c r="E983" s="116" t="s">
        <v>4547</v>
      </c>
      <c r="F983" s="1"/>
      <c r="G983" s="29" t="s">
        <v>4</v>
      </c>
      <c r="H983" s="4">
        <f t="shared" si="75"/>
        <v>1</v>
      </c>
      <c r="I983" s="4" t="str">
        <f>VLOOKUP(B983,'BAT Grundtabelle'!B:T,19,0)</f>
        <v>ja</v>
      </c>
      <c r="J983" s="4" t="str">
        <f t="shared" si="76"/>
        <v/>
      </c>
      <c r="K983" s="4" t="str">
        <f t="shared" si="77"/>
        <v/>
      </c>
      <c r="L983" s="4" t="str">
        <f t="shared" si="78"/>
        <v/>
      </c>
      <c r="M983" s="104" t="str">
        <f t="shared" si="79"/>
        <v/>
      </c>
      <c r="N983" s="4"/>
      <c r="O983" s="4" t="str">
        <f>VLOOKUP(B983,'BAT Grundtabelle'!B:V,21,0)</f>
        <v>Landwirtschaft</v>
      </c>
    </row>
    <row r="984" spans="1:15" ht="12.75" customHeight="1" x14ac:dyDescent="0.35">
      <c r="A984" s="29" t="s">
        <v>3306</v>
      </c>
      <c r="B984" s="1" t="s">
        <v>463</v>
      </c>
      <c r="C984" s="85" t="s">
        <v>3</v>
      </c>
      <c r="D984" s="116">
        <v>1.38</v>
      </c>
      <c r="E984" s="116">
        <v>188</v>
      </c>
      <c r="F984" s="1"/>
      <c r="G984" s="29" t="s">
        <v>4</v>
      </c>
      <c r="H984" s="4">
        <f t="shared" si="75"/>
        <v>1</v>
      </c>
      <c r="I984" s="4" t="str">
        <f>VLOOKUP(B984,'BAT Grundtabelle'!B:T,19,0)</f>
        <v>ja</v>
      </c>
      <c r="J984" s="4" t="str">
        <f t="shared" si="76"/>
        <v>10890</v>
      </c>
      <c r="K984" s="4" t="str">
        <f t="shared" si="77"/>
        <v>Hopfenhandel</v>
      </c>
      <c r="L984" s="4">
        <f t="shared" si="78"/>
        <v>1.38</v>
      </c>
      <c r="M984" s="104">
        <f t="shared" si="79"/>
        <v>188</v>
      </c>
      <c r="N984" s="4"/>
      <c r="O984" s="4" t="str">
        <f>VLOOKUP(B984,'BAT Grundtabelle'!B:V,21,0)</f>
        <v>Handel (food)</v>
      </c>
    </row>
    <row r="985" spans="1:15" ht="12.75" customHeight="1" x14ac:dyDescent="0.35">
      <c r="A985" s="29" t="s">
        <v>3307</v>
      </c>
      <c r="B985" s="1" t="s">
        <v>102</v>
      </c>
      <c r="C985" s="85" t="s">
        <v>2</v>
      </c>
      <c r="D985" s="116" t="s">
        <v>4547</v>
      </c>
      <c r="E985" s="116" t="s">
        <v>4547</v>
      </c>
      <c r="F985" s="1"/>
      <c r="G985" s="29" t="s">
        <v>4</v>
      </c>
      <c r="H985" s="4">
        <f t="shared" si="75"/>
        <v>1</v>
      </c>
      <c r="I985" s="4" t="str">
        <f>VLOOKUP(B985,'BAT Grundtabelle'!B:T,19,0)</f>
        <v>ja</v>
      </c>
      <c r="J985" s="4" t="str">
        <f t="shared" si="76"/>
        <v/>
      </c>
      <c r="K985" s="4" t="str">
        <f t="shared" si="77"/>
        <v/>
      </c>
      <c r="L985" s="4" t="str">
        <f t="shared" si="78"/>
        <v/>
      </c>
      <c r="M985" s="104" t="str">
        <f t="shared" si="79"/>
        <v/>
      </c>
      <c r="N985" s="4"/>
      <c r="O985" s="4" t="str">
        <f>VLOOKUP(B985,'BAT Grundtabelle'!B:V,21,0)</f>
        <v>Handwerk</v>
      </c>
    </row>
    <row r="986" spans="1:15" ht="12.75" customHeight="1" x14ac:dyDescent="0.35">
      <c r="A986" s="29" t="s">
        <v>3308</v>
      </c>
      <c r="B986" s="1" t="s">
        <v>649</v>
      </c>
      <c r="C986" s="85" t="s">
        <v>3</v>
      </c>
      <c r="D986" s="116">
        <v>7.21</v>
      </c>
      <c r="E986" s="116">
        <v>618.99</v>
      </c>
      <c r="F986" s="1" t="s">
        <v>2409</v>
      </c>
      <c r="G986" s="29" t="s">
        <v>58</v>
      </c>
      <c r="H986" s="4">
        <f t="shared" si="75"/>
        <v>1</v>
      </c>
      <c r="I986" s="4" t="str">
        <f>VLOOKUP(B986,'BAT Grundtabelle'!B:T,19,0)</f>
        <v>ja</v>
      </c>
      <c r="J986" s="4" t="str">
        <f t="shared" si="76"/>
        <v>10892</v>
      </c>
      <c r="K986" s="4" t="str">
        <f t="shared" si="77"/>
        <v>Hospiz</v>
      </c>
      <c r="L986" s="4">
        <f t="shared" si="78"/>
        <v>7.21</v>
      </c>
      <c r="M986" s="104">
        <f t="shared" si="79"/>
        <v>618.99</v>
      </c>
      <c r="N986" s="4"/>
      <c r="O986" s="4" t="str">
        <f>VLOOKUP(B986,'BAT Grundtabelle'!B:V,21,0)</f>
        <v>Heilwesen</v>
      </c>
    </row>
    <row r="987" spans="1:15" ht="12.75" customHeight="1" x14ac:dyDescent="0.35">
      <c r="A987" s="29" t="s">
        <v>3309</v>
      </c>
      <c r="B987" s="1" t="s">
        <v>742</v>
      </c>
      <c r="C987" s="85" t="s">
        <v>3</v>
      </c>
      <c r="D987" s="116">
        <v>2.58</v>
      </c>
      <c r="E987" s="116">
        <v>204</v>
      </c>
      <c r="F987" s="1"/>
      <c r="G987" s="29">
        <v>1198</v>
      </c>
      <c r="H987" s="4">
        <f t="shared" si="75"/>
        <v>1</v>
      </c>
      <c r="I987" s="4" t="str">
        <f>VLOOKUP(B987,'BAT Grundtabelle'!B:T,19,0)</f>
        <v>ja</v>
      </c>
      <c r="J987" s="4" t="str">
        <f t="shared" si="76"/>
        <v>10893</v>
      </c>
      <c r="K987" s="4" t="str">
        <f t="shared" si="77"/>
        <v>Hotel</v>
      </c>
      <c r="L987" s="4">
        <f t="shared" si="78"/>
        <v>2.58</v>
      </c>
      <c r="M987" s="104">
        <f t="shared" si="79"/>
        <v>204</v>
      </c>
      <c r="N987" s="4"/>
      <c r="O987" s="4" t="str">
        <f>VLOOKUP(B987,'BAT Grundtabelle'!B:V,21,0)</f>
        <v>Hotel- und Gaststättengewerbe</v>
      </c>
    </row>
    <row r="988" spans="1:15" ht="12.75" customHeight="1" x14ac:dyDescent="0.35">
      <c r="A988" s="29" t="s">
        <v>3310</v>
      </c>
      <c r="B988" s="1" t="s">
        <v>743</v>
      </c>
      <c r="C988" s="85" t="s">
        <v>3</v>
      </c>
      <c r="D988" s="116">
        <v>2.58</v>
      </c>
      <c r="E988" s="116">
        <v>204</v>
      </c>
      <c r="F988" s="1"/>
      <c r="G988" s="29">
        <v>1198</v>
      </c>
      <c r="H988" s="4">
        <f t="shared" si="75"/>
        <v>1</v>
      </c>
      <c r="I988" s="4" t="str">
        <f>VLOOKUP(B988,'BAT Grundtabelle'!B:T,19,0)</f>
        <v>ja</v>
      </c>
      <c r="J988" s="4" t="str">
        <f t="shared" si="76"/>
        <v>10894</v>
      </c>
      <c r="K988" s="4" t="str">
        <f t="shared" si="77"/>
        <v>Hotel Garni</v>
      </c>
      <c r="L988" s="4">
        <f t="shared" si="78"/>
        <v>2.58</v>
      </c>
      <c r="M988" s="104">
        <f t="shared" si="79"/>
        <v>204</v>
      </c>
      <c r="N988" s="4"/>
      <c r="O988" s="4" t="str">
        <f>VLOOKUP(B988,'BAT Grundtabelle'!B:V,21,0)</f>
        <v>Hotel- und Gaststättengewerbe</v>
      </c>
    </row>
    <row r="989" spans="1:15" ht="12.75" customHeight="1" x14ac:dyDescent="0.35">
      <c r="A989" s="29" t="s">
        <v>3311</v>
      </c>
      <c r="B989" s="1" t="s">
        <v>858</v>
      </c>
      <c r="C989" s="85" t="s">
        <v>2</v>
      </c>
      <c r="D989" s="116" t="s">
        <v>4547</v>
      </c>
      <c r="E989" s="116" t="s">
        <v>4547</v>
      </c>
      <c r="F989" s="1"/>
      <c r="G989" s="29" t="s">
        <v>4</v>
      </c>
      <c r="H989" s="4">
        <f t="shared" si="75"/>
        <v>1</v>
      </c>
      <c r="I989" s="4" t="str">
        <f>VLOOKUP(B989,'BAT Grundtabelle'!B:T,19,0)</f>
        <v>ja</v>
      </c>
      <c r="J989" s="4" t="str">
        <f t="shared" si="76"/>
        <v/>
      </c>
      <c r="K989" s="4" t="str">
        <f t="shared" si="77"/>
        <v/>
      </c>
      <c r="L989" s="4" t="str">
        <f t="shared" si="78"/>
        <v/>
      </c>
      <c r="M989" s="104" t="str">
        <f t="shared" si="79"/>
        <v/>
      </c>
      <c r="N989" s="4"/>
      <c r="O989" s="4" t="str">
        <f>VLOOKUP(B989,'BAT Grundtabelle'!B:V,21,0)</f>
        <v>Handwerk</v>
      </c>
    </row>
    <row r="990" spans="1:15" ht="12.75" customHeight="1" x14ac:dyDescent="0.35">
      <c r="A990" s="29" t="s">
        <v>3312</v>
      </c>
      <c r="B990" s="1" t="s">
        <v>1074</v>
      </c>
      <c r="C990" s="85" t="s">
        <v>2</v>
      </c>
      <c r="D990" s="116" t="s">
        <v>4547</v>
      </c>
      <c r="E990" s="116" t="s">
        <v>4547</v>
      </c>
      <c r="F990" s="1"/>
      <c r="G990" s="29" t="s">
        <v>4</v>
      </c>
      <c r="H990" s="4">
        <f t="shared" si="75"/>
        <v>1</v>
      </c>
      <c r="I990" s="4" t="str">
        <f>VLOOKUP(B990,'BAT Grundtabelle'!B:T,19,0)</f>
        <v>ja</v>
      </c>
      <c r="J990" s="4" t="str">
        <f t="shared" si="76"/>
        <v/>
      </c>
      <c r="K990" s="4" t="str">
        <f t="shared" si="77"/>
        <v/>
      </c>
      <c r="L990" s="4" t="str">
        <f t="shared" si="78"/>
        <v/>
      </c>
      <c r="M990" s="104" t="str">
        <f t="shared" si="79"/>
        <v/>
      </c>
      <c r="N990" s="4"/>
      <c r="O990" s="4" t="str">
        <f>VLOOKUP(B990,'BAT Grundtabelle'!B:V,21,0)</f>
        <v>Tierhaltung</v>
      </c>
    </row>
    <row r="991" spans="1:15" ht="12.75" customHeight="1" x14ac:dyDescent="0.35">
      <c r="A991" s="29" t="s">
        <v>3313</v>
      </c>
      <c r="B991" s="1" t="s">
        <v>1075</v>
      </c>
      <c r="C991" s="85" t="s">
        <v>2</v>
      </c>
      <c r="D991" s="116" t="s">
        <v>4547</v>
      </c>
      <c r="E991" s="116" t="s">
        <v>4547</v>
      </c>
      <c r="F991" s="1"/>
      <c r="G991" s="29" t="s">
        <v>4</v>
      </c>
      <c r="H991" s="4">
        <f t="shared" si="75"/>
        <v>1</v>
      </c>
      <c r="I991" s="4" t="str">
        <f>VLOOKUP(B991,'BAT Grundtabelle'!B:T,19,0)</f>
        <v>ja</v>
      </c>
      <c r="J991" s="4" t="str">
        <f t="shared" si="76"/>
        <v/>
      </c>
      <c r="K991" s="4" t="str">
        <f t="shared" si="77"/>
        <v/>
      </c>
      <c r="L991" s="4" t="str">
        <f t="shared" si="78"/>
        <v/>
      </c>
      <c r="M991" s="104" t="str">
        <f t="shared" si="79"/>
        <v/>
      </c>
      <c r="N991" s="4"/>
      <c r="O991" s="4" t="str">
        <f>VLOOKUP(B991,'BAT Grundtabelle'!B:V,21,0)</f>
        <v>Dienstleistung</v>
      </c>
    </row>
    <row r="992" spans="1:15" ht="12.75" customHeight="1" x14ac:dyDescent="0.35">
      <c r="A992" s="29">
        <v>11973</v>
      </c>
      <c r="B992" s="1" t="s">
        <v>4403</v>
      </c>
      <c r="C992" s="85" t="s">
        <v>2</v>
      </c>
      <c r="D992" s="116" t="s">
        <v>4547</v>
      </c>
      <c r="E992" s="116" t="s">
        <v>4547</v>
      </c>
      <c r="F992" s="1"/>
      <c r="G992" s="29" t="s">
        <v>4</v>
      </c>
      <c r="H992" s="4">
        <f t="shared" si="75"/>
        <v>1</v>
      </c>
      <c r="I992" s="4" t="str">
        <f>VLOOKUP(B992,'BAT Grundtabelle'!B:T,19,0)</f>
        <v>ja</v>
      </c>
      <c r="J992" s="4" t="str">
        <f t="shared" si="76"/>
        <v/>
      </c>
      <c r="K992" s="4" t="str">
        <f t="shared" si="77"/>
        <v/>
      </c>
      <c r="L992" s="4" t="str">
        <f t="shared" si="78"/>
        <v/>
      </c>
      <c r="M992" s="104" t="str">
        <f t="shared" si="79"/>
        <v/>
      </c>
      <c r="N992" s="4"/>
      <c r="O992" s="4" t="str">
        <f>VLOOKUP(B992,'BAT Grundtabelle'!B:V,21,0)</f>
        <v>Dienstleistung</v>
      </c>
    </row>
    <row r="993" spans="1:15" ht="12.75" customHeight="1" x14ac:dyDescent="0.35">
      <c r="A993" s="29" t="s">
        <v>3314</v>
      </c>
      <c r="B993" s="1" t="s">
        <v>1813</v>
      </c>
      <c r="C993" s="85" t="s">
        <v>2</v>
      </c>
      <c r="D993" s="116" t="s">
        <v>4547</v>
      </c>
      <c r="E993" s="116" t="s">
        <v>4547</v>
      </c>
      <c r="F993" s="1" t="s">
        <v>2411</v>
      </c>
      <c r="G993" s="29" t="s">
        <v>59</v>
      </c>
      <c r="H993" s="4">
        <f t="shared" si="75"/>
        <v>1</v>
      </c>
      <c r="I993" s="4" t="str">
        <f>VLOOKUP(B993,'BAT Grundtabelle'!B:T,19,0)</f>
        <v>ja</v>
      </c>
      <c r="J993" s="4" t="str">
        <f t="shared" si="76"/>
        <v/>
      </c>
      <c r="K993" s="4" t="str">
        <f t="shared" si="77"/>
        <v/>
      </c>
      <c r="L993" s="4" t="str">
        <f t="shared" si="78"/>
        <v/>
      </c>
      <c r="M993" s="104" t="str">
        <f t="shared" si="79"/>
        <v/>
      </c>
      <c r="N993" s="4"/>
      <c r="O993" s="4" t="str">
        <f>VLOOKUP(B993,'BAT Grundtabelle'!B:V,21,0)</f>
        <v>Verein</v>
      </c>
    </row>
    <row r="994" spans="1:15" ht="12.75" customHeight="1" x14ac:dyDescent="0.35">
      <c r="A994" s="29" t="s">
        <v>3315</v>
      </c>
      <c r="B994" s="1" t="s">
        <v>244</v>
      </c>
      <c r="C994" s="85" t="s">
        <v>2</v>
      </c>
      <c r="D994" s="116" t="s">
        <v>4547</v>
      </c>
      <c r="E994" s="116" t="s">
        <v>4547</v>
      </c>
      <c r="F994" s="1"/>
      <c r="G994" s="29" t="s">
        <v>4</v>
      </c>
      <c r="H994" s="4">
        <f t="shared" si="75"/>
        <v>1</v>
      </c>
      <c r="I994" s="4" t="str">
        <f>VLOOKUP(B994,'BAT Grundtabelle'!B:T,19,0)</f>
        <v>ja</v>
      </c>
      <c r="J994" s="4" t="str">
        <f t="shared" si="76"/>
        <v/>
      </c>
      <c r="K994" s="4" t="str">
        <f t="shared" si="77"/>
        <v/>
      </c>
      <c r="L994" s="4" t="str">
        <f t="shared" si="78"/>
        <v/>
      </c>
      <c r="M994" s="104" t="str">
        <f t="shared" si="79"/>
        <v/>
      </c>
      <c r="N994" s="4"/>
      <c r="O994" s="4" t="str">
        <f>VLOOKUP(B994,'BAT Grundtabelle'!B:V,21,0)</f>
        <v>Tierhaltung</v>
      </c>
    </row>
    <row r="995" spans="1:15" ht="12.75" customHeight="1" x14ac:dyDescent="0.35">
      <c r="A995" s="29" t="s">
        <v>3316</v>
      </c>
      <c r="B995" s="1" t="s">
        <v>1814</v>
      </c>
      <c r="C995" s="85" t="s">
        <v>2</v>
      </c>
      <c r="D995" s="116" t="s">
        <v>4547</v>
      </c>
      <c r="E995" s="116" t="s">
        <v>4547</v>
      </c>
      <c r="F995" s="1" t="s">
        <v>2411</v>
      </c>
      <c r="G995" s="29" t="s">
        <v>59</v>
      </c>
      <c r="H995" s="4">
        <f t="shared" si="75"/>
        <v>1</v>
      </c>
      <c r="I995" s="4" t="str">
        <f>VLOOKUP(B995,'BAT Grundtabelle'!B:T,19,0)</f>
        <v>ja</v>
      </c>
      <c r="J995" s="4" t="str">
        <f t="shared" si="76"/>
        <v/>
      </c>
      <c r="K995" s="4" t="str">
        <f t="shared" si="77"/>
        <v/>
      </c>
      <c r="L995" s="4" t="str">
        <f t="shared" si="78"/>
        <v/>
      </c>
      <c r="M995" s="104" t="str">
        <f t="shared" si="79"/>
        <v/>
      </c>
      <c r="N995" s="4"/>
      <c r="O995" s="4" t="str">
        <f>VLOOKUP(B995,'BAT Grundtabelle'!B:V,21,0)</f>
        <v>Verein</v>
      </c>
    </row>
    <row r="996" spans="1:15" ht="12.75" customHeight="1" x14ac:dyDescent="0.35">
      <c r="A996" s="29" t="s">
        <v>3317</v>
      </c>
      <c r="B996" s="1" t="s">
        <v>245</v>
      </c>
      <c r="C996" s="85" t="s">
        <v>3</v>
      </c>
      <c r="D996" s="116">
        <v>2.06</v>
      </c>
      <c r="E996" s="116">
        <v>355</v>
      </c>
      <c r="F996" s="1"/>
      <c r="G996" s="29" t="s">
        <v>4</v>
      </c>
      <c r="H996" s="4">
        <f t="shared" si="75"/>
        <v>1</v>
      </c>
      <c r="I996" s="4" t="str">
        <f>VLOOKUP(B996,'BAT Grundtabelle'!B:T,19,0)</f>
        <v>ja</v>
      </c>
      <c r="J996" s="4" t="str">
        <f t="shared" si="76"/>
        <v>10901</v>
      </c>
      <c r="K996" s="4" t="str">
        <f t="shared" si="77"/>
        <v>Hut- und Mützenhandel</v>
      </c>
      <c r="L996" s="4">
        <f t="shared" si="78"/>
        <v>2.06</v>
      </c>
      <c r="M996" s="104">
        <f t="shared" si="79"/>
        <v>355</v>
      </c>
      <c r="N996" s="4"/>
      <c r="O996" s="4" t="str">
        <f>VLOOKUP(B996,'BAT Grundtabelle'!B:V,21,0)</f>
        <v>Handel</v>
      </c>
    </row>
    <row r="997" spans="1:15" ht="12.75" customHeight="1" x14ac:dyDescent="0.35">
      <c r="A997" s="29" t="s">
        <v>2069</v>
      </c>
      <c r="B997" s="1" t="s">
        <v>2068</v>
      </c>
      <c r="C997" s="85" t="s">
        <v>2</v>
      </c>
      <c r="D997" s="116" t="s">
        <v>4547</v>
      </c>
      <c r="E997" s="116" t="s">
        <v>4547</v>
      </c>
      <c r="F997" s="1"/>
      <c r="G997" s="29" t="s">
        <v>4</v>
      </c>
      <c r="H997" s="4">
        <f t="shared" si="75"/>
        <v>1</v>
      </c>
      <c r="I997" s="4" t="str">
        <f>VLOOKUP(B997,'BAT Grundtabelle'!B:T,19,0)</f>
        <v>ja</v>
      </c>
      <c r="J997" s="4" t="str">
        <f t="shared" si="76"/>
        <v/>
      </c>
      <c r="K997" s="4" t="str">
        <f t="shared" si="77"/>
        <v/>
      </c>
      <c r="L997" s="4" t="str">
        <f t="shared" si="78"/>
        <v/>
      </c>
      <c r="M997" s="104" t="str">
        <f t="shared" si="79"/>
        <v/>
      </c>
      <c r="N997" s="4"/>
      <c r="O997" s="4" t="str">
        <f>VLOOKUP(B997,'BAT Grundtabelle'!B:V,21,0)</f>
        <v>Handwerk</v>
      </c>
    </row>
    <row r="998" spans="1:15" ht="12.75" customHeight="1" x14ac:dyDescent="0.35">
      <c r="A998" s="29" t="s">
        <v>3318</v>
      </c>
      <c r="B998" s="1" t="s">
        <v>1195</v>
      </c>
      <c r="C998" s="85" t="s">
        <v>2</v>
      </c>
      <c r="D998" s="116" t="s">
        <v>4547</v>
      </c>
      <c r="E998" s="116" t="s">
        <v>4547</v>
      </c>
      <c r="F998" s="1"/>
      <c r="G998" s="29" t="s">
        <v>4</v>
      </c>
      <c r="H998" s="4">
        <f t="shared" si="75"/>
        <v>1</v>
      </c>
      <c r="I998" s="4" t="str">
        <f>VLOOKUP(B998,'BAT Grundtabelle'!B:T,19,0)</f>
        <v>ja</v>
      </c>
      <c r="J998" s="4" t="str">
        <f t="shared" si="76"/>
        <v/>
      </c>
      <c r="K998" s="4" t="str">
        <f t="shared" si="77"/>
        <v/>
      </c>
      <c r="L998" s="4" t="str">
        <f t="shared" si="78"/>
        <v/>
      </c>
      <c r="M998" s="104" t="str">
        <f t="shared" si="79"/>
        <v/>
      </c>
      <c r="N998" s="4"/>
      <c r="O998" s="4" t="str">
        <f>VLOOKUP(B998,'BAT Grundtabelle'!B:V,21,0)</f>
        <v>Metallurgie</v>
      </c>
    </row>
    <row r="999" spans="1:15" ht="12.75" customHeight="1" x14ac:dyDescent="0.35">
      <c r="A999" s="29" t="s">
        <v>3319</v>
      </c>
      <c r="B999" s="1" t="s">
        <v>1196</v>
      </c>
      <c r="C999" s="85" t="s">
        <v>2</v>
      </c>
      <c r="D999" s="116" t="s">
        <v>4547</v>
      </c>
      <c r="E999" s="116" t="s">
        <v>4547</v>
      </c>
      <c r="F999" s="1"/>
      <c r="G999" s="29" t="s">
        <v>4</v>
      </c>
      <c r="H999" s="4">
        <f t="shared" si="75"/>
        <v>1</v>
      </c>
      <c r="I999" s="4" t="str">
        <f>VLOOKUP(B999,'BAT Grundtabelle'!B:T,19,0)</f>
        <v>ja</v>
      </c>
      <c r="J999" s="4" t="str">
        <f t="shared" si="76"/>
        <v/>
      </c>
      <c r="K999" s="4" t="str">
        <f t="shared" si="77"/>
        <v/>
      </c>
      <c r="L999" s="4" t="str">
        <f t="shared" si="78"/>
        <v/>
      </c>
      <c r="M999" s="104" t="str">
        <f t="shared" si="79"/>
        <v/>
      </c>
      <c r="N999" s="4"/>
      <c r="O999" s="4" t="str">
        <f>VLOOKUP(B999,'BAT Grundtabelle'!B:V,21,0)</f>
        <v>Metallurgie</v>
      </c>
    </row>
    <row r="1000" spans="1:15" ht="12.75" customHeight="1" x14ac:dyDescent="0.35">
      <c r="A1000" s="29" t="s">
        <v>3320</v>
      </c>
      <c r="B1000" s="1" t="s">
        <v>1188</v>
      </c>
      <c r="C1000" s="85" t="s">
        <v>2</v>
      </c>
      <c r="D1000" s="116" t="s">
        <v>4547</v>
      </c>
      <c r="E1000" s="116" t="s">
        <v>4547</v>
      </c>
      <c r="F1000" s="1"/>
      <c r="G1000" s="29" t="s">
        <v>4</v>
      </c>
      <c r="H1000" s="4">
        <f t="shared" si="75"/>
        <v>1</v>
      </c>
      <c r="I1000" s="4" t="str">
        <f>VLOOKUP(B1000,'BAT Grundtabelle'!B:T,19,0)</f>
        <v>ja</v>
      </c>
      <c r="J1000" s="4" t="str">
        <f t="shared" si="76"/>
        <v/>
      </c>
      <c r="K1000" s="4" t="str">
        <f t="shared" si="77"/>
        <v/>
      </c>
      <c r="L1000" s="4" t="str">
        <f t="shared" si="78"/>
        <v/>
      </c>
      <c r="M1000" s="104" t="str">
        <f t="shared" si="79"/>
        <v/>
      </c>
      <c r="N1000" s="4"/>
      <c r="O1000" s="4" t="str">
        <f>VLOOKUP(B1000,'BAT Grundtabelle'!B:V,21,0)</f>
        <v>Metallurgie</v>
      </c>
    </row>
    <row r="1001" spans="1:15" ht="12.75" customHeight="1" x14ac:dyDescent="0.35">
      <c r="A1001" s="29" t="s">
        <v>3321</v>
      </c>
      <c r="B1001" s="1" t="s">
        <v>1020</v>
      </c>
      <c r="C1001" s="85" t="s">
        <v>2</v>
      </c>
      <c r="D1001" s="116" t="s">
        <v>4547</v>
      </c>
      <c r="E1001" s="116" t="s">
        <v>4547</v>
      </c>
      <c r="F1001" s="1"/>
      <c r="G1001" s="29" t="s">
        <v>4</v>
      </c>
      <c r="H1001" s="4">
        <f t="shared" si="75"/>
        <v>1</v>
      </c>
      <c r="I1001" s="4" t="str">
        <f>VLOOKUP(B1001,'BAT Grundtabelle'!B:T,19,0)</f>
        <v>ja</v>
      </c>
      <c r="J1001" s="4" t="str">
        <f t="shared" si="76"/>
        <v/>
      </c>
      <c r="K1001" s="4" t="str">
        <f t="shared" si="77"/>
        <v/>
      </c>
      <c r="L1001" s="4" t="str">
        <f t="shared" si="78"/>
        <v/>
      </c>
      <c r="M1001" s="104" t="str">
        <f t="shared" si="79"/>
        <v/>
      </c>
      <c r="N1001" s="4"/>
      <c r="O1001" s="4" t="str">
        <f>VLOOKUP(B1001,'BAT Grundtabelle'!B:V,21,0)</f>
        <v>Produktion</v>
      </c>
    </row>
    <row r="1002" spans="1:15" ht="12.75" customHeight="1" x14ac:dyDescent="0.35">
      <c r="A1002" s="29" t="s">
        <v>3322</v>
      </c>
      <c r="B1002" s="1" t="s">
        <v>215</v>
      </c>
      <c r="C1002" s="85" t="s">
        <v>2</v>
      </c>
      <c r="D1002" s="116" t="s">
        <v>4547</v>
      </c>
      <c r="E1002" s="116" t="s">
        <v>4547</v>
      </c>
      <c r="F1002" s="1"/>
      <c r="G1002" s="29" t="s">
        <v>4</v>
      </c>
      <c r="H1002" s="4">
        <f t="shared" si="75"/>
        <v>1</v>
      </c>
      <c r="I1002" s="4" t="str">
        <f>VLOOKUP(B1002,'BAT Grundtabelle'!B:T,19,0)</f>
        <v>ja</v>
      </c>
      <c r="J1002" s="4" t="str">
        <f t="shared" si="76"/>
        <v/>
      </c>
      <c r="K1002" s="4" t="str">
        <f t="shared" si="77"/>
        <v/>
      </c>
      <c r="L1002" s="4" t="str">
        <f t="shared" si="78"/>
        <v/>
      </c>
      <c r="M1002" s="104" t="str">
        <f t="shared" si="79"/>
        <v/>
      </c>
      <c r="N1002" s="4"/>
      <c r="O1002" s="4" t="str">
        <f>VLOOKUP(B1002,'BAT Grundtabelle'!B:V,21,0)</f>
        <v>Dienstleistung</v>
      </c>
    </row>
    <row r="1003" spans="1:15" ht="12.75" customHeight="1" x14ac:dyDescent="0.35">
      <c r="A1003" s="29" t="s">
        <v>3323</v>
      </c>
      <c r="B1003" s="1" t="s">
        <v>37</v>
      </c>
      <c r="C1003" s="85" t="s">
        <v>3</v>
      </c>
      <c r="D1003" s="116">
        <v>2.58</v>
      </c>
      <c r="E1003" s="116">
        <v>204</v>
      </c>
      <c r="F1003" s="1"/>
      <c r="G1003" s="29" t="s">
        <v>4</v>
      </c>
      <c r="H1003" s="4">
        <f t="shared" si="75"/>
        <v>1</v>
      </c>
      <c r="I1003" s="4" t="str">
        <f>VLOOKUP(B1003,'BAT Grundtabelle'!B:T,19,0)</f>
        <v>ja</v>
      </c>
      <c r="J1003" s="4" t="str">
        <f t="shared" si="76"/>
        <v>7883</v>
      </c>
      <c r="K1003" s="4" t="str">
        <f t="shared" si="77"/>
        <v>Imbiss</v>
      </c>
      <c r="L1003" s="4">
        <f t="shared" si="78"/>
        <v>2.58</v>
      </c>
      <c r="M1003" s="104">
        <f t="shared" si="79"/>
        <v>204</v>
      </c>
      <c r="N1003" s="4"/>
      <c r="O1003" s="4" t="str">
        <f>VLOOKUP(B1003,'BAT Grundtabelle'!B:V,21,0)</f>
        <v>Hotel- und Gaststättengewerbe</v>
      </c>
    </row>
    <row r="1004" spans="1:15" ht="12.75" customHeight="1" x14ac:dyDescent="0.35">
      <c r="A1004" s="29" t="s">
        <v>3324</v>
      </c>
      <c r="B1004" s="1" t="s">
        <v>1247</v>
      </c>
      <c r="C1004" s="85" t="s">
        <v>3</v>
      </c>
      <c r="D1004" s="116">
        <v>2.58</v>
      </c>
      <c r="E1004" s="116">
        <v>204</v>
      </c>
      <c r="F1004" s="1"/>
      <c r="G1004" s="29" t="s">
        <v>4</v>
      </c>
      <c r="H1004" s="4">
        <f t="shared" si="75"/>
        <v>1</v>
      </c>
      <c r="I1004" s="4" t="str">
        <f>VLOOKUP(B1004,'BAT Grundtabelle'!B:T,19,0)</f>
        <v>ja</v>
      </c>
      <c r="J1004" s="4" t="str">
        <f t="shared" si="76"/>
        <v>10907</v>
      </c>
      <c r="K1004" s="4" t="str">
        <f t="shared" si="77"/>
        <v>Imbissstand</v>
      </c>
      <c r="L1004" s="4">
        <f t="shared" si="78"/>
        <v>2.58</v>
      </c>
      <c r="M1004" s="104">
        <f t="shared" si="79"/>
        <v>204</v>
      </c>
      <c r="N1004" s="4"/>
      <c r="O1004" s="4" t="str">
        <f>VLOOKUP(B1004,'BAT Grundtabelle'!B:V,21,0)</f>
        <v>Hotel- und Gaststättengewerbe</v>
      </c>
    </row>
    <row r="1005" spans="1:15" ht="12.75" customHeight="1" x14ac:dyDescent="0.35">
      <c r="A1005" s="29" t="s">
        <v>3325</v>
      </c>
      <c r="B1005" s="1" t="s">
        <v>1248</v>
      </c>
      <c r="C1005" s="85" t="s">
        <v>3</v>
      </c>
      <c r="D1005" s="116">
        <v>2.58</v>
      </c>
      <c r="E1005" s="116">
        <v>204</v>
      </c>
      <c r="F1005" s="1"/>
      <c r="G1005" s="29" t="s">
        <v>4</v>
      </c>
      <c r="H1005" s="4">
        <f t="shared" si="75"/>
        <v>1</v>
      </c>
      <c r="I1005" s="4" t="str">
        <f>VLOOKUP(B1005,'BAT Grundtabelle'!B:T,19,0)</f>
        <v>ja</v>
      </c>
      <c r="J1005" s="4" t="str">
        <f t="shared" si="76"/>
        <v>10908</v>
      </c>
      <c r="K1005" s="4" t="str">
        <f t="shared" si="77"/>
        <v>Imbissstube</v>
      </c>
      <c r="L1005" s="4">
        <f t="shared" si="78"/>
        <v>2.58</v>
      </c>
      <c r="M1005" s="104">
        <f t="shared" si="79"/>
        <v>204</v>
      </c>
      <c r="N1005" s="4"/>
      <c r="O1005" s="4" t="str">
        <f>VLOOKUP(B1005,'BAT Grundtabelle'!B:V,21,0)</f>
        <v>Hotel- und Gaststättengewerbe</v>
      </c>
    </row>
    <row r="1006" spans="1:15" ht="12.75" customHeight="1" x14ac:dyDescent="0.35">
      <c r="A1006" s="29" t="s">
        <v>3326</v>
      </c>
      <c r="B1006" s="1" t="s">
        <v>1249</v>
      </c>
      <c r="C1006" s="85" t="s">
        <v>3</v>
      </c>
      <c r="D1006" s="116">
        <v>2.58</v>
      </c>
      <c r="E1006" s="116">
        <v>204</v>
      </c>
      <c r="F1006" s="1"/>
      <c r="G1006" s="29" t="s">
        <v>4</v>
      </c>
      <c r="H1006" s="4">
        <f t="shared" si="75"/>
        <v>1</v>
      </c>
      <c r="I1006" s="4" t="str">
        <f>VLOOKUP(B1006,'BAT Grundtabelle'!B:T,19,0)</f>
        <v>ja</v>
      </c>
      <c r="J1006" s="4" t="str">
        <f t="shared" si="76"/>
        <v>10909</v>
      </c>
      <c r="K1006" s="4" t="str">
        <f t="shared" si="77"/>
        <v>Imbisswagen</v>
      </c>
      <c r="L1006" s="4">
        <f t="shared" si="78"/>
        <v>2.58</v>
      </c>
      <c r="M1006" s="104">
        <f t="shared" si="79"/>
        <v>204</v>
      </c>
      <c r="N1006" s="4"/>
      <c r="O1006" s="4" t="str">
        <f>VLOOKUP(B1006,'BAT Grundtabelle'!B:V,21,0)</f>
        <v>Hotel- und Gaststättengewerbe</v>
      </c>
    </row>
    <row r="1007" spans="1:15" ht="12.75" customHeight="1" x14ac:dyDescent="0.35">
      <c r="A1007" s="29" t="s">
        <v>3327</v>
      </c>
      <c r="B1007" s="1" t="s">
        <v>419</v>
      </c>
      <c r="C1007" s="85" t="s">
        <v>3</v>
      </c>
      <c r="D1007" s="116">
        <v>2.58</v>
      </c>
      <c r="E1007" s="116">
        <v>204</v>
      </c>
      <c r="F1007" s="1"/>
      <c r="G1007" s="29" t="s">
        <v>4</v>
      </c>
      <c r="H1007" s="4">
        <f t="shared" si="75"/>
        <v>1</v>
      </c>
      <c r="I1007" s="4" t="str">
        <f>VLOOKUP(B1007,'BAT Grundtabelle'!B:T,19,0)</f>
        <v>ja</v>
      </c>
      <c r="J1007" s="4" t="str">
        <f t="shared" si="76"/>
        <v>10910</v>
      </c>
      <c r="K1007" s="4" t="str">
        <f t="shared" si="77"/>
        <v>Imbisswagen (Schausteller)</v>
      </c>
      <c r="L1007" s="4">
        <f t="shared" si="78"/>
        <v>2.58</v>
      </c>
      <c r="M1007" s="104">
        <f t="shared" si="79"/>
        <v>204</v>
      </c>
      <c r="N1007" s="4"/>
      <c r="O1007" s="4" t="str">
        <f>VLOOKUP(B1007,'BAT Grundtabelle'!B:V,21,0)</f>
        <v>Hotel- und Gaststättengewerbe</v>
      </c>
    </row>
    <row r="1008" spans="1:15" ht="12.75" customHeight="1" x14ac:dyDescent="0.35">
      <c r="A1008" s="29" t="s">
        <v>3328</v>
      </c>
      <c r="B1008" s="1" t="s">
        <v>393</v>
      </c>
      <c r="C1008" s="85" t="s">
        <v>2</v>
      </c>
      <c r="D1008" s="116" t="s">
        <v>4547</v>
      </c>
      <c r="E1008" s="116" t="s">
        <v>4547</v>
      </c>
      <c r="F1008" s="1"/>
      <c r="G1008" s="29" t="s">
        <v>4</v>
      </c>
      <c r="H1008" s="4">
        <f t="shared" si="75"/>
        <v>1</v>
      </c>
      <c r="I1008" s="4" t="str">
        <f>VLOOKUP(B1008,'BAT Grundtabelle'!B:T,19,0)</f>
        <v>ja</v>
      </c>
      <c r="J1008" s="4" t="str">
        <f t="shared" si="76"/>
        <v/>
      </c>
      <c r="K1008" s="4" t="str">
        <f t="shared" si="77"/>
        <v/>
      </c>
      <c r="L1008" s="4" t="str">
        <f t="shared" si="78"/>
        <v/>
      </c>
      <c r="M1008" s="104" t="str">
        <f t="shared" si="79"/>
        <v/>
      </c>
      <c r="N1008" s="4"/>
      <c r="O1008" s="4" t="str">
        <f>VLOOKUP(B1008,'BAT Grundtabelle'!B:V,21,0)</f>
        <v>Produktion</v>
      </c>
    </row>
    <row r="1009" spans="1:15" ht="12.75" customHeight="1" x14ac:dyDescent="0.35">
      <c r="A1009" s="29" t="s">
        <v>3329</v>
      </c>
      <c r="B1009" s="1" t="s">
        <v>246</v>
      </c>
      <c r="C1009" s="85" t="s">
        <v>2</v>
      </c>
      <c r="D1009" s="116" t="s">
        <v>4547</v>
      </c>
      <c r="E1009" s="116" t="s">
        <v>4547</v>
      </c>
      <c r="F1009" s="1" t="s">
        <v>2412</v>
      </c>
      <c r="G1009" s="29">
        <v>1195</v>
      </c>
      <c r="H1009" s="4">
        <f t="shared" si="75"/>
        <v>1</v>
      </c>
      <c r="I1009" s="4" t="str">
        <f>VLOOKUP(B1009,'BAT Grundtabelle'!B:T,19,0)</f>
        <v>ja</v>
      </c>
      <c r="J1009" s="4" t="str">
        <f t="shared" si="76"/>
        <v/>
      </c>
      <c r="K1009" s="4" t="str">
        <f t="shared" si="77"/>
        <v/>
      </c>
      <c r="L1009" s="4" t="str">
        <f t="shared" si="78"/>
        <v/>
      </c>
      <c r="M1009" s="104" t="str">
        <f t="shared" si="79"/>
        <v/>
      </c>
      <c r="N1009" s="4"/>
      <c r="O1009" s="4" t="str">
        <f>VLOOKUP(B1009,'BAT Grundtabelle'!B:V,21,0)</f>
        <v>Finanzen</v>
      </c>
    </row>
    <row r="1010" spans="1:15" ht="12.75" customHeight="1" x14ac:dyDescent="0.35">
      <c r="A1010" s="29" t="s">
        <v>3330</v>
      </c>
      <c r="B1010" s="1" t="s">
        <v>300</v>
      </c>
      <c r="C1010" s="85" t="s">
        <v>2</v>
      </c>
      <c r="D1010" s="116" t="s">
        <v>4547</v>
      </c>
      <c r="E1010" s="116" t="s">
        <v>4547</v>
      </c>
      <c r="F1010" s="1"/>
      <c r="G1010" s="29" t="s">
        <v>4</v>
      </c>
      <c r="H1010" s="4">
        <f t="shared" si="75"/>
        <v>1</v>
      </c>
      <c r="I1010" s="4" t="str">
        <f>VLOOKUP(B1010,'BAT Grundtabelle'!B:T,19,0)</f>
        <v>ja</v>
      </c>
      <c r="J1010" s="4" t="str">
        <f t="shared" si="76"/>
        <v/>
      </c>
      <c r="K1010" s="4" t="str">
        <f t="shared" si="77"/>
        <v/>
      </c>
      <c r="L1010" s="4" t="str">
        <f t="shared" si="78"/>
        <v/>
      </c>
      <c r="M1010" s="104" t="str">
        <f t="shared" si="79"/>
        <v/>
      </c>
      <c r="N1010" s="4"/>
      <c r="O1010" s="4" t="str">
        <f>VLOOKUP(B1010,'BAT Grundtabelle'!B:V,21,0)</f>
        <v>Freizeit</v>
      </c>
    </row>
    <row r="1011" spans="1:15" ht="12.75" customHeight="1" x14ac:dyDescent="0.35">
      <c r="A1011" s="29" t="s">
        <v>3331</v>
      </c>
      <c r="B1011" s="1" t="s">
        <v>301</v>
      </c>
      <c r="C1011" s="85" t="s">
        <v>2</v>
      </c>
      <c r="D1011" s="116" t="s">
        <v>4547</v>
      </c>
      <c r="E1011" s="116" t="s">
        <v>4547</v>
      </c>
      <c r="F1011" s="1"/>
      <c r="G1011" s="29" t="s">
        <v>4</v>
      </c>
      <c r="H1011" s="4">
        <f t="shared" si="75"/>
        <v>1</v>
      </c>
      <c r="I1011" s="4" t="str">
        <f>VLOOKUP(B1011,'BAT Grundtabelle'!B:T,19,0)</f>
        <v>ja</v>
      </c>
      <c r="J1011" s="4" t="str">
        <f t="shared" si="76"/>
        <v/>
      </c>
      <c r="K1011" s="4" t="str">
        <f t="shared" si="77"/>
        <v/>
      </c>
      <c r="L1011" s="4" t="str">
        <f t="shared" si="78"/>
        <v/>
      </c>
      <c r="M1011" s="104" t="str">
        <f t="shared" si="79"/>
        <v/>
      </c>
      <c r="N1011" s="4"/>
      <c r="O1011" s="4" t="str">
        <f>VLOOKUP(B1011,'BAT Grundtabelle'!B:V,21,0)</f>
        <v>Sport</v>
      </c>
    </row>
    <row r="1012" spans="1:15" ht="12.75" customHeight="1" x14ac:dyDescent="0.35">
      <c r="A1012" s="29" t="s">
        <v>3332</v>
      </c>
      <c r="B1012" s="1" t="s">
        <v>302</v>
      </c>
      <c r="C1012" s="85" t="s">
        <v>2</v>
      </c>
      <c r="D1012" s="116" t="s">
        <v>4547</v>
      </c>
      <c r="E1012" s="116" t="s">
        <v>4547</v>
      </c>
      <c r="F1012" s="1"/>
      <c r="G1012" s="29" t="s">
        <v>4</v>
      </c>
      <c r="H1012" s="4">
        <f t="shared" si="75"/>
        <v>1</v>
      </c>
      <c r="I1012" s="4" t="str">
        <f>VLOOKUP(B1012,'BAT Grundtabelle'!B:T,19,0)</f>
        <v>ja</v>
      </c>
      <c r="J1012" s="4" t="str">
        <f t="shared" si="76"/>
        <v/>
      </c>
      <c r="K1012" s="4" t="str">
        <f t="shared" si="77"/>
        <v/>
      </c>
      <c r="L1012" s="4" t="str">
        <f t="shared" si="78"/>
        <v/>
      </c>
      <c r="M1012" s="104" t="str">
        <f t="shared" si="79"/>
        <v/>
      </c>
      <c r="N1012" s="4"/>
      <c r="O1012" s="4" t="str">
        <f>VLOOKUP(B1012,'BAT Grundtabelle'!B:V,21,0)</f>
        <v>Freizeit</v>
      </c>
    </row>
    <row r="1013" spans="1:15" ht="12.75" customHeight="1" x14ac:dyDescent="0.35">
      <c r="A1013" s="29" t="s">
        <v>3333</v>
      </c>
      <c r="B1013" s="1" t="s">
        <v>1982</v>
      </c>
      <c r="C1013" s="85" t="s">
        <v>2</v>
      </c>
      <c r="D1013" s="116" t="s">
        <v>4547</v>
      </c>
      <c r="E1013" s="116" t="s">
        <v>4547</v>
      </c>
      <c r="F1013" s="1"/>
      <c r="G1013" s="29" t="s">
        <v>4</v>
      </c>
      <c r="H1013" s="4">
        <f t="shared" si="75"/>
        <v>1</v>
      </c>
      <c r="I1013" s="4" t="str">
        <f>VLOOKUP(B1013,'BAT Grundtabelle'!B:T,19,0)</f>
        <v>ja</v>
      </c>
      <c r="J1013" s="4" t="str">
        <f t="shared" si="76"/>
        <v/>
      </c>
      <c r="K1013" s="4" t="str">
        <f t="shared" si="77"/>
        <v/>
      </c>
      <c r="L1013" s="4" t="str">
        <f t="shared" si="78"/>
        <v/>
      </c>
      <c r="M1013" s="104" t="str">
        <f t="shared" si="79"/>
        <v/>
      </c>
      <c r="N1013" s="4"/>
      <c r="O1013" s="4" t="str">
        <f>VLOOKUP(B1013,'BAT Grundtabelle'!B:V,21,0)</f>
        <v>Bau-Gewerbe</v>
      </c>
    </row>
    <row r="1014" spans="1:15" ht="12.75" customHeight="1" x14ac:dyDescent="0.35">
      <c r="A1014" s="29" t="s">
        <v>3334</v>
      </c>
      <c r="B1014" s="1" t="s">
        <v>615</v>
      </c>
      <c r="C1014" s="85" t="s">
        <v>2</v>
      </c>
      <c r="D1014" s="116" t="s">
        <v>4547</v>
      </c>
      <c r="E1014" s="116" t="s">
        <v>4547</v>
      </c>
      <c r="F1014" s="1"/>
      <c r="G1014" s="29" t="s">
        <v>57</v>
      </c>
      <c r="H1014" s="4">
        <f t="shared" si="75"/>
        <v>1</v>
      </c>
      <c r="I1014" s="4" t="str">
        <f>VLOOKUP(B1014,'BAT Grundtabelle'!B:T,19,0)</f>
        <v>ja</v>
      </c>
      <c r="J1014" s="4" t="str">
        <f t="shared" si="76"/>
        <v/>
      </c>
      <c r="K1014" s="4" t="str">
        <f t="shared" si="77"/>
        <v/>
      </c>
      <c r="L1014" s="4" t="str">
        <f t="shared" si="78"/>
        <v/>
      </c>
      <c r="M1014" s="104" t="str">
        <f t="shared" si="79"/>
        <v/>
      </c>
      <c r="N1014" s="4"/>
      <c r="O1014" s="4" t="str">
        <f>VLOOKUP(B1014,'BAT Grundtabelle'!B:V,21,0)</f>
        <v>Reinigung</v>
      </c>
    </row>
    <row r="1015" spans="1:15" ht="12.75" customHeight="1" x14ac:dyDescent="0.35">
      <c r="A1015" s="29" t="s">
        <v>3335</v>
      </c>
      <c r="B1015" s="1" t="s">
        <v>81</v>
      </c>
      <c r="C1015" s="85" t="s">
        <v>2</v>
      </c>
      <c r="D1015" s="116" t="s">
        <v>4547</v>
      </c>
      <c r="E1015" s="116" t="s">
        <v>4547</v>
      </c>
      <c r="F1015" s="1"/>
      <c r="G1015" s="29" t="s">
        <v>4</v>
      </c>
      <c r="H1015" s="4">
        <f t="shared" si="75"/>
        <v>1</v>
      </c>
      <c r="I1015" s="4" t="str">
        <f>VLOOKUP(B1015,'BAT Grundtabelle'!B:T,19,0)</f>
        <v>ja</v>
      </c>
      <c r="J1015" s="4" t="str">
        <f t="shared" si="76"/>
        <v/>
      </c>
      <c r="K1015" s="4" t="str">
        <f t="shared" si="77"/>
        <v/>
      </c>
      <c r="L1015" s="4" t="str">
        <f t="shared" si="78"/>
        <v/>
      </c>
      <c r="M1015" s="104" t="str">
        <f t="shared" si="79"/>
        <v/>
      </c>
      <c r="N1015" s="4"/>
      <c r="O1015" s="4" t="str">
        <f>VLOOKUP(B1015,'BAT Grundtabelle'!B:V,21,0)</f>
        <v>Bau-Gewerbe</v>
      </c>
    </row>
    <row r="1016" spans="1:15" ht="12.75" customHeight="1" x14ac:dyDescent="0.35">
      <c r="A1016" s="29" t="s">
        <v>3336</v>
      </c>
      <c r="B1016" s="1" t="s">
        <v>82</v>
      </c>
      <c r="C1016" s="85" t="s">
        <v>2</v>
      </c>
      <c r="D1016" s="116" t="s">
        <v>4547</v>
      </c>
      <c r="E1016" s="116" t="s">
        <v>4547</v>
      </c>
      <c r="F1016" s="1"/>
      <c r="G1016" s="29" t="s">
        <v>4</v>
      </c>
      <c r="H1016" s="4">
        <f t="shared" si="75"/>
        <v>1</v>
      </c>
      <c r="I1016" s="4" t="str">
        <f>VLOOKUP(B1016,'BAT Grundtabelle'!B:T,19,0)</f>
        <v>ja</v>
      </c>
      <c r="J1016" s="4" t="str">
        <f t="shared" si="76"/>
        <v/>
      </c>
      <c r="K1016" s="4" t="str">
        <f t="shared" si="77"/>
        <v/>
      </c>
      <c r="L1016" s="4" t="str">
        <f t="shared" si="78"/>
        <v/>
      </c>
      <c r="M1016" s="104" t="str">
        <f t="shared" si="79"/>
        <v/>
      </c>
      <c r="N1016" s="4"/>
      <c r="O1016" s="4" t="str">
        <f>VLOOKUP(B1016,'BAT Grundtabelle'!B:V,21,0)</f>
        <v>Chemie</v>
      </c>
    </row>
    <row r="1017" spans="1:15" ht="12.75" customHeight="1" x14ac:dyDescent="0.35">
      <c r="A1017" s="29" t="s">
        <v>3337</v>
      </c>
      <c r="B1017" s="1" t="s">
        <v>1983</v>
      </c>
      <c r="C1017" s="85" t="s">
        <v>2</v>
      </c>
      <c r="D1017" s="116" t="s">
        <v>4547</v>
      </c>
      <c r="E1017" s="116" t="s">
        <v>4547</v>
      </c>
      <c r="F1017" s="1"/>
      <c r="G1017" s="29" t="s">
        <v>4</v>
      </c>
      <c r="H1017" s="4">
        <f t="shared" si="75"/>
        <v>1</v>
      </c>
      <c r="I1017" s="4" t="str">
        <f>VLOOKUP(B1017,'BAT Grundtabelle'!B:T,19,0)</f>
        <v>ja</v>
      </c>
      <c r="J1017" s="4" t="str">
        <f t="shared" si="76"/>
        <v/>
      </c>
      <c r="K1017" s="4" t="str">
        <f t="shared" si="77"/>
        <v/>
      </c>
      <c r="L1017" s="4" t="str">
        <f t="shared" si="78"/>
        <v/>
      </c>
      <c r="M1017" s="104" t="str">
        <f t="shared" si="79"/>
        <v/>
      </c>
      <c r="N1017" s="4"/>
      <c r="O1017" s="4" t="str">
        <f>VLOOKUP(B1017,'BAT Grundtabelle'!B:V,21,0)</f>
        <v>Montage</v>
      </c>
    </row>
    <row r="1018" spans="1:15" ht="12.75" customHeight="1" x14ac:dyDescent="0.35">
      <c r="A1018" s="29" t="s">
        <v>3338</v>
      </c>
      <c r="B1018" s="1" t="s">
        <v>616</v>
      </c>
      <c r="C1018" s="85" t="s">
        <v>2</v>
      </c>
      <c r="D1018" s="116" t="s">
        <v>4547</v>
      </c>
      <c r="E1018" s="116" t="s">
        <v>4547</v>
      </c>
      <c r="F1018" s="1"/>
      <c r="G1018" s="29" t="s">
        <v>57</v>
      </c>
      <c r="H1018" s="4">
        <f t="shared" si="75"/>
        <v>1</v>
      </c>
      <c r="I1018" s="4" t="str">
        <f>VLOOKUP(B1018,'BAT Grundtabelle'!B:T,19,0)</f>
        <v>ja</v>
      </c>
      <c r="J1018" s="4" t="str">
        <f t="shared" si="76"/>
        <v/>
      </c>
      <c r="K1018" s="4" t="str">
        <f t="shared" si="77"/>
        <v/>
      </c>
      <c r="L1018" s="4" t="str">
        <f t="shared" si="78"/>
        <v/>
      </c>
      <c r="M1018" s="104" t="str">
        <f t="shared" si="79"/>
        <v/>
      </c>
      <c r="N1018" s="4"/>
      <c r="O1018" s="4" t="str">
        <f>VLOOKUP(B1018,'BAT Grundtabelle'!B:V,21,0)</f>
        <v>Reinigung</v>
      </c>
    </row>
    <row r="1019" spans="1:15" ht="12.75" customHeight="1" x14ac:dyDescent="0.35">
      <c r="A1019" s="29" t="s">
        <v>3339</v>
      </c>
      <c r="B1019" s="1" t="s">
        <v>325</v>
      </c>
      <c r="C1019" s="85" t="s">
        <v>2</v>
      </c>
      <c r="D1019" s="116" t="s">
        <v>4547</v>
      </c>
      <c r="E1019" s="116" t="s">
        <v>4547</v>
      </c>
      <c r="F1019" s="1" t="s">
        <v>2411</v>
      </c>
      <c r="G1019" s="29" t="s">
        <v>59</v>
      </c>
      <c r="H1019" s="4">
        <f t="shared" si="75"/>
        <v>1</v>
      </c>
      <c r="I1019" s="4" t="str">
        <f>VLOOKUP(B1019,'BAT Grundtabelle'!B:T,19,0)</f>
        <v>nein</v>
      </c>
      <c r="J1019" s="4" t="str">
        <f t="shared" si="76"/>
        <v/>
      </c>
      <c r="K1019" s="4" t="str">
        <f t="shared" si="77"/>
        <v/>
      </c>
      <c r="L1019" s="4" t="str">
        <f t="shared" si="78"/>
        <v/>
      </c>
      <c r="M1019" s="104" t="str">
        <f t="shared" si="79"/>
        <v/>
      </c>
      <c r="N1019" s="4"/>
      <c r="O1019" s="4" t="str">
        <f>VLOOKUP(B1019,'BAT Grundtabelle'!B:V,21,0)</f>
        <v>Verein</v>
      </c>
    </row>
    <row r="1020" spans="1:15" ht="12.75" customHeight="1" x14ac:dyDescent="0.35">
      <c r="A1020" s="29">
        <v>11989</v>
      </c>
      <c r="B1020" s="1" t="s">
        <v>4562</v>
      </c>
      <c r="C1020" s="85" t="s">
        <v>2</v>
      </c>
      <c r="D1020" s="116" t="s">
        <v>4547</v>
      </c>
      <c r="E1020" s="116" t="s">
        <v>4547</v>
      </c>
      <c r="F1020" s="1" t="s">
        <v>2412</v>
      </c>
      <c r="G1020" s="29" t="s">
        <v>4438</v>
      </c>
      <c r="H1020" s="4">
        <f t="shared" si="75"/>
        <v>1</v>
      </c>
      <c r="I1020" s="4" t="str">
        <f>VLOOKUP(B1020,'BAT Grundtabelle'!B:T,19,0)</f>
        <v>ja</v>
      </c>
      <c r="J1020" s="4" t="str">
        <f t="shared" si="76"/>
        <v/>
      </c>
      <c r="K1020" s="4" t="str">
        <f t="shared" si="77"/>
        <v/>
      </c>
      <c r="L1020" s="4" t="str">
        <f t="shared" si="78"/>
        <v/>
      </c>
      <c r="M1020" s="104" t="str">
        <f t="shared" si="79"/>
        <v/>
      </c>
      <c r="N1020" s="4"/>
      <c r="O1020" s="4" t="str">
        <f>VLOOKUP(B1020,'BAT Grundtabelle'!B:V,21,0)</f>
        <v>IT</v>
      </c>
    </row>
    <row r="1021" spans="1:15" ht="12.75" customHeight="1" x14ac:dyDescent="0.35">
      <c r="A1021" s="29" t="s">
        <v>3340</v>
      </c>
      <c r="B1021" s="1" t="s">
        <v>1782</v>
      </c>
      <c r="C1021" s="85" t="s">
        <v>2</v>
      </c>
      <c r="D1021" s="116" t="s">
        <v>4547</v>
      </c>
      <c r="E1021" s="116" t="s">
        <v>4547</v>
      </c>
      <c r="F1021" s="1" t="s">
        <v>2410</v>
      </c>
      <c r="G1021" s="29" t="s">
        <v>4</v>
      </c>
      <c r="H1021" s="4">
        <f t="shared" si="75"/>
        <v>1</v>
      </c>
      <c r="I1021" s="4" t="str">
        <f>VLOOKUP(B1021,'BAT Grundtabelle'!B:T,19,0)</f>
        <v>ja</v>
      </c>
      <c r="J1021" s="4" t="str">
        <f t="shared" si="76"/>
        <v/>
      </c>
      <c r="K1021" s="4" t="str">
        <f t="shared" si="77"/>
        <v/>
      </c>
      <c r="L1021" s="4" t="str">
        <f t="shared" si="78"/>
        <v/>
      </c>
      <c r="M1021" s="104" t="str">
        <f t="shared" si="79"/>
        <v/>
      </c>
      <c r="N1021" s="4"/>
      <c r="O1021" s="4" t="str">
        <f>VLOOKUP(B1021,'BAT Grundtabelle'!B:V,21,0)</f>
        <v>Kammerberuf</v>
      </c>
    </row>
    <row r="1022" spans="1:15" ht="12.75" customHeight="1" x14ac:dyDescent="0.35">
      <c r="A1022" s="29" t="s">
        <v>3341</v>
      </c>
      <c r="B1022" s="1" t="s">
        <v>357</v>
      </c>
      <c r="C1022" s="85" t="s">
        <v>2</v>
      </c>
      <c r="D1022" s="116" t="s">
        <v>4547</v>
      </c>
      <c r="E1022" s="116" t="s">
        <v>4547</v>
      </c>
      <c r="F1022" s="1" t="s">
        <v>2410</v>
      </c>
      <c r="G1022" s="29" t="s">
        <v>4</v>
      </c>
      <c r="H1022" s="4">
        <f t="shared" si="75"/>
        <v>1</v>
      </c>
      <c r="I1022" s="4" t="str">
        <f>VLOOKUP(B1022,'BAT Grundtabelle'!B:T,19,0)</f>
        <v>ja</v>
      </c>
      <c r="J1022" s="4" t="str">
        <f t="shared" si="76"/>
        <v/>
      </c>
      <c r="K1022" s="4" t="str">
        <f t="shared" si="77"/>
        <v/>
      </c>
      <c r="L1022" s="4" t="str">
        <f t="shared" si="78"/>
        <v/>
      </c>
      <c r="M1022" s="104" t="str">
        <f t="shared" si="79"/>
        <v/>
      </c>
      <c r="N1022" s="4"/>
      <c r="O1022" s="4" t="str">
        <f>VLOOKUP(B1022,'BAT Grundtabelle'!B:V,21,0)</f>
        <v>Kammerberuf</v>
      </c>
    </row>
    <row r="1023" spans="1:15" ht="12.75" customHeight="1" x14ac:dyDescent="0.35">
      <c r="A1023" s="29" t="s">
        <v>3342</v>
      </c>
      <c r="B1023" s="1" t="s">
        <v>504</v>
      </c>
      <c r="C1023" s="85" t="s">
        <v>2</v>
      </c>
      <c r="D1023" s="116" t="s">
        <v>4547</v>
      </c>
      <c r="E1023" s="116" t="s">
        <v>4547</v>
      </c>
      <c r="F1023" s="1" t="s">
        <v>2410</v>
      </c>
      <c r="G1023" s="29" t="s">
        <v>4</v>
      </c>
      <c r="H1023" s="4">
        <f t="shared" si="75"/>
        <v>1</v>
      </c>
      <c r="I1023" s="4" t="str">
        <f>VLOOKUP(B1023,'BAT Grundtabelle'!B:T,19,0)</f>
        <v>ja</v>
      </c>
      <c r="J1023" s="4" t="str">
        <f t="shared" si="76"/>
        <v/>
      </c>
      <c r="K1023" s="4" t="str">
        <f t="shared" si="77"/>
        <v/>
      </c>
      <c r="L1023" s="4" t="str">
        <f t="shared" si="78"/>
        <v/>
      </c>
      <c r="M1023" s="104" t="str">
        <f t="shared" si="79"/>
        <v/>
      </c>
      <c r="N1023" s="4"/>
      <c r="O1023" s="4" t="str">
        <f>VLOOKUP(B1023,'BAT Grundtabelle'!B:V,21,0)</f>
        <v>Kammerberuf</v>
      </c>
    </row>
    <row r="1024" spans="1:15" ht="12.75" customHeight="1" x14ac:dyDescent="0.35">
      <c r="A1024" s="29" t="s">
        <v>3343</v>
      </c>
      <c r="B1024" s="1" t="s">
        <v>1760</v>
      </c>
      <c r="C1024" s="85" t="s">
        <v>2</v>
      </c>
      <c r="D1024" s="116" t="s">
        <v>4547</v>
      </c>
      <c r="E1024" s="116" t="s">
        <v>4547</v>
      </c>
      <c r="F1024" s="1" t="s">
        <v>2410</v>
      </c>
      <c r="G1024" s="29" t="s">
        <v>4</v>
      </c>
      <c r="H1024" s="4">
        <f t="shared" si="75"/>
        <v>1</v>
      </c>
      <c r="I1024" s="4" t="str">
        <f>VLOOKUP(B1024,'BAT Grundtabelle'!B:T,19,0)</f>
        <v>ja</v>
      </c>
      <c r="J1024" s="4" t="str">
        <f t="shared" si="76"/>
        <v/>
      </c>
      <c r="K1024" s="4" t="str">
        <f t="shared" si="77"/>
        <v/>
      </c>
      <c r="L1024" s="4" t="str">
        <f t="shared" si="78"/>
        <v/>
      </c>
      <c r="M1024" s="104" t="str">
        <f t="shared" si="79"/>
        <v/>
      </c>
      <c r="N1024" s="4"/>
      <c r="O1024" s="4" t="str">
        <f>VLOOKUP(B1024,'BAT Grundtabelle'!B:V,21,0)</f>
        <v>Kammerberuf</v>
      </c>
    </row>
    <row r="1025" spans="1:15" ht="12.75" customHeight="1" x14ac:dyDescent="0.35">
      <c r="A1025" s="29" t="s">
        <v>3344</v>
      </c>
      <c r="B1025" s="1" t="s">
        <v>1783</v>
      </c>
      <c r="C1025" s="85" t="s">
        <v>2</v>
      </c>
      <c r="D1025" s="116" t="s">
        <v>4547</v>
      </c>
      <c r="E1025" s="116" t="s">
        <v>4547</v>
      </c>
      <c r="F1025" s="1" t="s">
        <v>2410</v>
      </c>
      <c r="G1025" s="29" t="s">
        <v>4</v>
      </c>
      <c r="H1025" s="4">
        <f t="shared" si="75"/>
        <v>1</v>
      </c>
      <c r="I1025" s="4" t="str">
        <f>VLOOKUP(B1025,'BAT Grundtabelle'!B:T,19,0)</f>
        <v>ja</v>
      </c>
      <c r="J1025" s="4" t="str">
        <f t="shared" si="76"/>
        <v/>
      </c>
      <c r="K1025" s="4" t="str">
        <f t="shared" si="77"/>
        <v/>
      </c>
      <c r="L1025" s="4" t="str">
        <f t="shared" si="78"/>
        <v/>
      </c>
      <c r="M1025" s="104" t="str">
        <f t="shared" si="79"/>
        <v/>
      </c>
      <c r="N1025" s="4"/>
      <c r="O1025" s="4" t="str">
        <f>VLOOKUP(B1025,'BAT Grundtabelle'!B:V,21,0)</f>
        <v>Kammerberuf</v>
      </c>
    </row>
    <row r="1026" spans="1:15" ht="12.75" customHeight="1" x14ac:dyDescent="0.35">
      <c r="A1026" s="29" t="s">
        <v>3345</v>
      </c>
      <c r="B1026" s="1" t="s">
        <v>1784</v>
      </c>
      <c r="C1026" s="85" t="s">
        <v>2</v>
      </c>
      <c r="D1026" s="116" t="s">
        <v>4547</v>
      </c>
      <c r="E1026" s="116" t="s">
        <v>4547</v>
      </c>
      <c r="F1026" s="1" t="s">
        <v>2410</v>
      </c>
      <c r="G1026" s="29" t="s">
        <v>4</v>
      </c>
      <c r="H1026" s="4">
        <f t="shared" si="75"/>
        <v>1</v>
      </c>
      <c r="I1026" s="4" t="str">
        <f>VLOOKUP(B1026,'BAT Grundtabelle'!B:T,19,0)</f>
        <v>ja</v>
      </c>
      <c r="J1026" s="4" t="str">
        <f t="shared" si="76"/>
        <v/>
      </c>
      <c r="K1026" s="4" t="str">
        <f t="shared" si="77"/>
        <v/>
      </c>
      <c r="L1026" s="4" t="str">
        <f t="shared" si="78"/>
        <v/>
      </c>
      <c r="M1026" s="104" t="str">
        <f t="shared" si="79"/>
        <v/>
      </c>
      <c r="N1026" s="4"/>
      <c r="O1026" s="4" t="str">
        <f>VLOOKUP(B1026,'BAT Grundtabelle'!B:V,21,0)</f>
        <v>Kammerberuf</v>
      </c>
    </row>
    <row r="1027" spans="1:15" ht="12.75" customHeight="1" x14ac:dyDescent="0.35">
      <c r="A1027" s="29" t="s">
        <v>3346</v>
      </c>
      <c r="B1027" s="1" t="s">
        <v>358</v>
      </c>
      <c r="C1027" s="85" t="s">
        <v>2</v>
      </c>
      <c r="D1027" s="116" t="s">
        <v>4547</v>
      </c>
      <c r="E1027" s="116" t="s">
        <v>4547</v>
      </c>
      <c r="F1027" s="1"/>
      <c r="G1027" s="29" t="s">
        <v>4</v>
      </c>
      <c r="H1027" s="4">
        <f t="shared" ref="H1027:H1090" si="80">COUNTIF(A:A,A1027)</f>
        <v>1</v>
      </c>
      <c r="I1027" s="4" t="str">
        <f>VLOOKUP(B1027,'BAT Grundtabelle'!B:T,19,0)</f>
        <v>ja</v>
      </c>
      <c r="J1027" s="4" t="str">
        <f t="shared" ref="J1027:J1090" si="81">IF(C1027="ja",A1027,"")</f>
        <v/>
      </c>
      <c r="K1027" s="4" t="str">
        <f t="shared" ref="K1027:K1090" si="82">IF(C1027="ja",B1027,"")</f>
        <v/>
      </c>
      <c r="L1027" s="4" t="str">
        <f t="shared" ref="L1027:L1090" si="83">IF(C1027="ja",D1027,"")</f>
        <v/>
      </c>
      <c r="M1027" s="104" t="str">
        <f t="shared" ref="M1027:M1090" si="84">IF(C1027="ja",E1027,"")</f>
        <v/>
      </c>
      <c r="N1027" s="4"/>
      <c r="O1027" s="4" t="str">
        <f>VLOOKUP(B1027,'BAT Grundtabelle'!B:V,21,0)</f>
        <v>Bau-Gewerbe</v>
      </c>
    </row>
    <row r="1028" spans="1:15" ht="12.75" customHeight="1" x14ac:dyDescent="0.35">
      <c r="A1028" s="29" t="s">
        <v>2087</v>
      </c>
      <c r="B1028" s="1" t="s">
        <v>2086</v>
      </c>
      <c r="C1028" s="85" t="s">
        <v>2</v>
      </c>
      <c r="D1028" s="116" t="s">
        <v>4547</v>
      </c>
      <c r="E1028" s="116" t="s">
        <v>4547</v>
      </c>
      <c r="F1028" s="1"/>
      <c r="G1028" s="29" t="s">
        <v>4</v>
      </c>
      <c r="H1028" s="4">
        <f t="shared" si="80"/>
        <v>1</v>
      </c>
      <c r="I1028" s="4" t="str">
        <f>VLOOKUP(B1028,'BAT Grundtabelle'!B:T,19,0)</f>
        <v>ja</v>
      </c>
      <c r="J1028" s="4" t="str">
        <f t="shared" si="81"/>
        <v/>
      </c>
      <c r="K1028" s="4" t="str">
        <f t="shared" si="82"/>
        <v/>
      </c>
      <c r="L1028" s="4" t="str">
        <f t="shared" si="83"/>
        <v/>
      </c>
      <c r="M1028" s="104" t="str">
        <f t="shared" si="84"/>
        <v/>
      </c>
      <c r="N1028" s="4"/>
      <c r="O1028" s="4" t="str">
        <f>VLOOKUP(B1028,'BAT Grundtabelle'!B:V,21,0)</f>
        <v>Kammerberuf</v>
      </c>
    </row>
    <row r="1029" spans="1:15" ht="12.75" customHeight="1" x14ac:dyDescent="0.35">
      <c r="A1029" s="29" t="s">
        <v>3347</v>
      </c>
      <c r="B1029" s="1" t="s">
        <v>326</v>
      </c>
      <c r="C1029" s="85" t="s">
        <v>2</v>
      </c>
      <c r="D1029" s="116" t="s">
        <v>4547</v>
      </c>
      <c r="E1029" s="116" t="s">
        <v>4547</v>
      </c>
      <c r="F1029" s="1" t="s">
        <v>2412</v>
      </c>
      <c r="G1029" s="29" t="s">
        <v>4438</v>
      </c>
      <c r="H1029" s="4">
        <f t="shared" si="80"/>
        <v>1</v>
      </c>
      <c r="I1029" s="4" t="str">
        <f>VLOOKUP(B1029,'BAT Grundtabelle'!B:T,19,0)</f>
        <v>ja</v>
      </c>
      <c r="J1029" s="4" t="str">
        <f t="shared" si="81"/>
        <v/>
      </c>
      <c r="K1029" s="4" t="str">
        <f t="shared" si="82"/>
        <v/>
      </c>
      <c r="L1029" s="4" t="str">
        <f t="shared" si="83"/>
        <v/>
      </c>
      <c r="M1029" s="104" t="str">
        <f t="shared" si="84"/>
        <v/>
      </c>
      <c r="N1029" s="4"/>
      <c r="O1029" s="4" t="str">
        <f>VLOOKUP(B1029,'BAT Grundtabelle'!B:V,21,0)</f>
        <v>Finanzen</v>
      </c>
    </row>
    <row r="1030" spans="1:15" ht="12.75" customHeight="1" x14ac:dyDescent="0.35">
      <c r="A1030" s="29" t="s">
        <v>3348</v>
      </c>
      <c r="B1030" s="1" t="s">
        <v>818</v>
      </c>
      <c r="C1030" s="85" t="s">
        <v>2</v>
      </c>
      <c r="D1030" s="116" t="s">
        <v>4547</v>
      </c>
      <c r="E1030" s="116" t="s">
        <v>4547</v>
      </c>
      <c r="F1030" s="1"/>
      <c r="G1030" s="29" t="s">
        <v>4</v>
      </c>
      <c r="H1030" s="4">
        <f t="shared" si="80"/>
        <v>1</v>
      </c>
      <c r="I1030" s="4" t="str">
        <f>VLOOKUP(B1030,'BAT Grundtabelle'!B:T,19,0)</f>
        <v>ja</v>
      </c>
      <c r="J1030" s="4" t="str">
        <f t="shared" si="81"/>
        <v/>
      </c>
      <c r="K1030" s="4" t="str">
        <f t="shared" si="82"/>
        <v/>
      </c>
      <c r="L1030" s="4" t="str">
        <f t="shared" si="83"/>
        <v/>
      </c>
      <c r="M1030" s="104" t="str">
        <f t="shared" si="84"/>
        <v/>
      </c>
      <c r="N1030" s="4"/>
      <c r="O1030" s="4" t="str">
        <f>VLOOKUP(B1030,'BAT Grundtabelle'!B:V,21,0)</f>
        <v>Dienstleistung</v>
      </c>
    </row>
    <row r="1031" spans="1:15" ht="12.75" customHeight="1" x14ac:dyDescent="0.35">
      <c r="A1031" s="29" t="s">
        <v>3349</v>
      </c>
      <c r="B1031" s="1" t="s">
        <v>694</v>
      </c>
      <c r="C1031" s="85" t="s">
        <v>3</v>
      </c>
      <c r="D1031" s="116">
        <v>6.95</v>
      </c>
      <c r="E1031" s="116">
        <v>547</v>
      </c>
      <c r="F1031" s="1"/>
      <c r="G1031" s="29" t="s">
        <v>4</v>
      </c>
      <c r="H1031" s="4">
        <f t="shared" si="80"/>
        <v>1</v>
      </c>
      <c r="I1031" s="4" t="str">
        <f>VLOOKUP(B1031,'BAT Grundtabelle'!B:T,19,0)</f>
        <v>ja</v>
      </c>
      <c r="J1031" s="4" t="str">
        <f t="shared" si="81"/>
        <v>10932</v>
      </c>
      <c r="K1031" s="4" t="str">
        <f t="shared" si="82"/>
        <v>Innenausbau</v>
      </c>
      <c r="L1031" s="4">
        <f t="shared" si="83"/>
        <v>6.95</v>
      </c>
      <c r="M1031" s="104">
        <f t="shared" si="84"/>
        <v>547</v>
      </c>
      <c r="N1031" s="4"/>
      <c r="O1031" s="4" t="str">
        <f>VLOOKUP(B1031,'BAT Grundtabelle'!B:V,21,0)</f>
        <v>Bau-Gewerbe</v>
      </c>
    </row>
    <row r="1032" spans="1:15" ht="12.75" customHeight="1" x14ac:dyDescent="0.35">
      <c r="A1032" s="29" t="s">
        <v>3350</v>
      </c>
      <c r="B1032" s="1" t="s">
        <v>819</v>
      </c>
      <c r="C1032" s="85" t="s">
        <v>2</v>
      </c>
      <c r="D1032" s="116" t="s">
        <v>4547</v>
      </c>
      <c r="E1032" s="116" t="s">
        <v>4547</v>
      </c>
      <c r="F1032" s="1" t="s">
        <v>2412</v>
      </c>
      <c r="G1032" s="139" t="s">
        <v>4410</v>
      </c>
      <c r="H1032" s="4">
        <f t="shared" si="80"/>
        <v>1</v>
      </c>
      <c r="I1032" s="4" t="str">
        <f>VLOOKUP(B1032,'BAT Grundtabelle'!B:T,19,0)</f>
        <v>ja</v>
      </c>
      <c r="J1032" s="4" t="str">
        <f t="shared" si="81"/>
        <v/>
      </c>
      <c r="K1032" s="4" t="str">
        <f t="shared" si="82"/>
        <v/>
      </c>
      <c r="L1032" s="4" t="str">
        <f t="shared" si="83"/>
        <v/>
      </c>
      <c r="M1032" s="104" t="str">
        <f t="shared" si="84"/>
        <v/>
      </c>
      <c r="N1032" s="4"/>
      <c r="O1032" s="4" t="str">
        <f>VLOOKUP(B1032,'BAT Grundtabelle'!B:V,21,0)</f>
        <v>Finanzen</v>
      </c>
    </row>
    <row r="1033" spans="1:15" ht="12.75" customHeight="1" x14ac:dyDescent="0.35">
      <c r="A1033" s="29" t="s">
        <v>3351</v>
      </c>
      <c r="B1033" s="1" t="s">
        <v>201</v>
      </c>
      <c r="C1033" s="85" t="s">
        <v>2</v>
      </c>
      <c r="D1033" s="116" t="s">
        <v>4547</v>
      </c>
      <c r="E1033" s="116" t="s">
        <v>4547</v>
      </c>
      <c r="F1033" s="1"/>
      <c r="G1033" s="29" t="s">
        <v>4</v>
      </c>
      <c r="H1033" s="4">
        <f t="shared" si="80"/>
        <v>1</v>
      </c>
      <c r="I1033" s="4" t="str">
        <f>VLOOKUP(B1033,'BAT Grundtabelle'!B:T,19,0)</f>
        <v>ja</v>
      </c>
      <c r="J1033" s="4" t="str">
        <f t="shared" si="81"/>
        <v/>
      </c>
      <c r="K1033" s="4" t="str">
        <f t="shared" si="82"/>
        <v/>
      </c>
      <c r="L1033" s="4" t="str">
        <f t="shared" si="83"/>
        <v/>
      </c>
      <c r="M1033" s="104" t="str">
        <f t="shared" si="84"/>
        <v/>
      </c>
      <c r="N1033" s="4"/>
      <c r="O1033" s="4" t="str">
        <f>VLOOKUP(B1033,'BAT Grundtabelle'!B:V,21,0)</f>
        <v>Montage</v>
      </c>
    </row>
    <row r="1034" spans="1:15" ht="12.75" customHeight="1" x14ac:dyDescent="0.35">
      <c r="A1034" s="29" t="s">
        <v>3352</v>
      </c>
      <c r="B1034" s="1" t="s">
        <v>238</v>
      </c>
      <c r="C1034" s="85" t="s">
        <v>2</v>
      </c>
      <c r="D1034" s="116" t="s">
        <v>4547</v>
      </c>
      <c r="E1034" s="116" t="s">
        <v>4547</v>
      </c>
      <c r="F1034" s="1"/>
      <c r="G1034" s="29" t="s">
        <v>4</v>
      </c>
      <c r="H1034" s="4">
        <f t="shared" si="80"/>
        <v>1</v>
      </c>
      <c r="I1034" s="4" t="str">
        <f>VLOOKUP(B1034,'BAT Grundtabelle'!B:T,19,0)</f>
        <v>ja</v>
      </c>
      <c r="J1034" s="4" t="str">
        <f t="shared" si="81"/>
        <v/>
      </c>
      <c r="K1034" s="4" t="str">
        <f t="shared" si="82"/>
        <v/>
      </c>
      <c r="L1034" s="4" t="str">
        <f t="shared" si="83"/>
        <v/>
      </c>
      <c r="M1034" s="104" t="str">
        <f t="shared" si="84"/>
        <v/>
      </c>
      <c r="N1034" s="4"/>
      <c r="O1034" s="4" t="str">
        <f>VLOOKUP(B1034,'BAT Grundtabelle'!B:V,21,0)</f>
        <v>Montage</v>
      </c>
    </row>
    <row r="1035" spans="1:15" ht="12.75" customHeight="1" x14ac:dyDescent="0.35">
      <c r="A1035" s="29" t="s">
        <v>2301</v>
      </c>
      <c r="B1035" s="1" t="s">
        <v>2300</v>
      </c>
      <c r="C1035" s="85" t="s">
        <v>2</v>
      </c>
      <c r="D1035" s="116" t="s">
        <v>4547</v>
      </c>
      <c r="E1035" s="116" t="s">
        <v>4547</v>
      </c>
      <c r="F1035" s="1"/>
      <c r="G1035" s="29" t="s">
        <v>4</v>
      </c>
      <c r="H1035" s="4">
        <f t="shared" si="80"/>
        <v>1</v>
      </c>
      <c r="I1035" s="4" t="str">
        <f>VLOOKUP(B1035,'BAT Grundtabelle'!B:T,19,0)</f>
        <v>ja</v>
      </c>
      <c r="J1035" s="4" t="str">
        <f t="shared" si="81"/>
        <v/>
      </c>
      <c r="K1035" s="4" t="str">
        <f t="shared" si="82"/>
        <v/>
      </c>
      <c r="L1035" s="4" t="str">
        <f t="shared" si="83"/>
        <v/>
      </c>
      <c r="M1035" s="104" t="str">
        <f t="shared" si="84"/>
        <v/>
      </c>
      <c r="N1035" s="4"/>
      <c r="O1035" s="4" t="str">
        <f>VLOOKUP(B1035,'BAT Grundtabelle'!B:V,21,0)</f>
        <v>Montage</v>
      </c>
    </row>
    <row r="1036" spans="1:15" ht="12.75" customHeight="1" x14ac:dyDescent="0.35">
      <c r="A1036" s="29" t="s">
        <v>3353</v>
      </c>
      <c r="B1036" s="1" t="s">
        <v>1906</v>
      </c>
      <c r="C1036" s="85" t="s">
        <v>3</v>
      </c>
      <c r="D1036" s="116">
        <v>3.79</v>
      </c>
      <c r="E1036" s="116">
        <v>1006.97</v>
      </c>
      <c r="F1036" s="1"/>
      <c r="G1036" s="29" t="s">
        <v>4</v>
      </c>
      <c r="H1036" s="4">
        <f t="shared" si="80"/>
        <v>1</v>
      </c>
      <c r="I1036" s="4" t="str">
        <f>VLOOKUP(B1036,'BAT Grundtabelle'!B:T,19,0)</f>
        <v>ja</v>
      </c>
      <c r="J1036" s="4" t="str">
        <f t="shared" si="81"/>
        <v>10936</v>
      </c>
      <c r="K1036" s="4" t="str">
        <f t="shared" si="82"/>
        <v>Instandsetzungsbetrieb für Kfz-Motoren</v>
      </c>
      <c r="L1036" s="4">
        <f t="shared" si="83"/>
        <v>3.79</v>
      </c>
      <c r="M1036" s="104">
        <f t="shared" si="84"/>
        <v>1006.97</v>
      </c>
      <c r="N1036" s="4"/>
      <c r="O1036" s="4" t="str">
        <f>VLOOKUP(B1036,'BAT Grundtabelle'!B:V,21,0)</f>
        <v>KFZ-Gewerbe</v>
      </c>
    </row>
    <row r="1037" spans="1:15" ht="12.75" customHeight="1" x14ac:dyDescent="0.35">
      <c r="A1037" s="29" t="s">
        <v>3354</v>
      </c>
      <c r="B1037" s="1" t="s">
        <v>1792</v>
      </c>
      <c r="C1037" s="85" t="s">
        <v>2</v>
      </c>
      <c r="D1037" s="116" t="s">
        <v>4547</v>
      </c>
      <c r="E1037" s="116" t="s">
        <v>4547</v>
      </c>
      <c r="F1037" s="1" t="s">
        <v>2411</v>
      </c>
      <c r="G1037" s="29" t="s">
        <v>59</v>
      </c>
      <c r="H1037" s="4">
        <f t="shared" si="80"/>
        <v>1</v>
      </c>
      <c r="I1037" s="4" t="str">
        <f>VLOOKUP(B1037,'BAT Grundtabelle'!B:T,19,0)</f>
        <v>ja</v>
      </c>
      <c r="J1037" s="4" t="str">
        <f t="shared" si="81"/>
        <v/>
      </c>
      <c r="K1037" s="4" t="str">
        <f t="shared" si="82"/>
        <v/>
      </c>
      <c r="L1037" s="4" t="str">
        <f t="shared" si="83"/>
        <v/>
      </c>
      <c r="M1037" s="104" t="str">
        <f t="shared" si="84"/>
        <v/>
      </c>
      <c r="N1037" s="4"/>
      <c r="O1037" s="4" t="str">
        <f>VLOOKUP(B1037,'BAT Grundtabelle'!B:V,21,0)</f>
        <v>Staat</v>
      </c>
    </row>
    <row r="1038" spans="1:15" ht="12.75" customHeight="1" x14ac:dyDescent="0.35">
      <c r="A1038" s="29" t="s">
        <v>3355</v>
      </c>
      <c r="B1038" s="1" t="s">
        <v>1099</v>
      </c>
      <c r="C1038" s="85" t="s">
        <v>2</v>
      </c>
      <c r="D1038" s="116" t="s">
        <v>4547</v>
      </c>
      <c r="E1038" s="116" t="s">
        <v>4547</v>
      </c>
      <c r="F1038" s="1"/>
      <c r="G1038" s="29" t="s">
        <v>4</v>
      </c>
      <c r="H1038" s="4">
        <f t="shared" si="80"/>
        <v>1</v>
      </c>
      <c r="I1038" s="4" t="str">
        <f>VLOOKUP(B1038,'BAT Grundtabelle'!B:T,19,0)</f>
        <v>ja</v>
      </c>
      <c r="J1038" s="4" t="str">
        <f t="shared" si="81"/>
        <v/>
      </c>
      <c r="K1038" s="4" t="str">
        <f t="shared" si="82"/>
        <v/>
      </c>
      <c r="L1038" s="4" t="str">
        <f t="shared" si="83"/>
        <v/>
      </c>
      <c r="M1038" s="104" t="str">
        <f t="shared" si="84"/>
        <v/>
      </c>
      <c r="N1038" s="4"/>
      <c r="O1038" s="4" t="str">
        <f>VLOOKUP(B1038,'BAT Grundtabelle'!B:V,21,0)</f>
        <v>Bildung</v>
      </c>
    </row>
    <row r="1039" spans="1:15" ht="12.75" customHeight="1" x14ac:dyDescent="0.35">
      <c r="A1039" s="29" t="s">
        <v>3356</v>
      </c>
      <c r="B1039" s="1" t="s">
        <v>641</v>
      </c>
      <c r="C1039" s="85" t="s">
        <v>3</v>
      </c>
      <c r="D1039" s="116">
        <v>2.58</v>
      </c>
      <c r="E1039" s="116">
        <v>204</v>
      </c>
      <c r="F1039" s="1"/>
      <c r="G1039" s="29" t="s">
        <v>4</v>
      </c>
      <c r="H1039" s="4">
        <f t="shared" si="80"/>
        <v>1</v>
      </c>
      <c r="I1039" s="4" t="str">
        <f>VLOOKUP(B1039,'BAT Grundtabelle'!B:T,19,0)</f>
        <v>ja</v>
      </c>
      <c r="J1039" s="4" t="str">
        <f t="shared" si="81"/>
        <v>10939</v>
      </c>
      <c r="K1039" s="4" t="str">
        <f t="shared" si="82"/>
        <v>Internet-Café</v>
      </c>
      <c r="L1039" s="4">
        <f t="shared" si="83"/>
        <v>2.58</v>
      </c>
      <c r="M1039" s="104">
        <f t="shared" si="84"/>
        <v>204</v>
      </c>
      <c r="N1039" s="4"/>
      <c r="O1039" s="4" t="str">
        <f>VLOOKUP(B1039,'BAT Grundtabelle'!B:V,21,0)</f>
        <v>Hotel- und Gaststättengewerbe</v>
      </c>
    </row>
    <row r="1040" spans="1:15" ht="12.75" customHeight="1" x14ac:dyDescent="0.35">
      <c r="A1040" s="29" t="s">
        <v>3357</v>
      </c>
      <c r="B1040" s="1" t="s">
        <v>277</v>
      </c>
      <c r="C1040" s="85" t="s">
        <v>2</v>
      </c>
      <c r="D1040" s="116" t="s">
        <v>4547</v>
      </c>
      <c r="E1040" s="116" t="s">
        <v>4547</v>
      </c>
      <c r="F1040" s="1"/>
      <c r="G1040" s="29" t="s">
        <v>4</v>
      </c>
      <c r="H1040" s="4">
        <f t="shared" si="80"/>
        <v>1</v>
      </c>
      <c r="I1040" s="4" t="str">
        <f>VLOOKUP(B1040,'BAT Grundtabelle'!B:T,19,0)</f>
        <v>ja</v>
      </c>
      <c r="J1040" s="4" t="str">
        <f t="shared" si="81"/>
        <v/>
      </c>
      <c r="K1040" s="4" t="str">
        <f t="shared" si="82"/>
        <v/>
      </c>
      <c r="L1040" s="4" t="str">
        <f t="shared" si="83"/>
        <v/>
      </c>
      <c r="M1040" s="104" t="str">
        <f t="shared" si="84"/>
        <v/>
      </c>
      <c r="N1040" s="4"/>
      <c r="O1040" s="4" t="str">
        <f>VLOOKUP(B1040,'BAT Grundtabelle'!B:V,21,0)</f>
        <v>IT</v>
      </c>
    </row>
    <row r="1041" spans="1:15" ht="12.75" customHeight="1" x14ac:dyDescent="0.35">
      <c r="A1041" s="29" t="s">
        <v>3358</v>
      </c>
      <c r="B1041" s="1" t="s">
        <v>420</v>
      </c>
      <c r="C1041" s="85" t="s">
        <v>2</v>
      </c>
      <c r="D1041" s="116" t="s">
        <v>4547</v>
      </c>
      <c r="E1041" s="116" t="s">
        <v>4547</v>
      </c>
      <c r="F1041" s="1"/>
      <c r="G1041" s="29" t="s">
        <v>4</v>
      </c>
      <c r="H1041" s="4">
        <f t="shared" si="80"/>
        <v>1</v>
      </c>
      <c r="I1041" s="4" t="str">
        <f>VLOOKUP(B1041,'BAT Grundtabelle'!B:T,19,0)</f>
        <v>ja</v>
      </c>
      <c r="J1041" s="4" t="str">
        <f t="shared" si="81"/>
        <v/>
      </c>
      <c r="K1041" s="4" t="str">
        <f t="shared" si="82"/>
        <v/>
      </c>
      <c r="L1041" s="4" t="str">
        <f t="shared" si="83"/>
        <v/>
      </c>
      <c r="M1041" s="104" t="str">
        <f t="shared" si="84"/>
        <v/>
      </c>
      <c r="N1041" s="4"/>
      <c r="O1041" s="4" t="str">
        <f>VLOOKUP(B1041,'BAT Grundtabelle'!B:V,21,0)</f>
        <v>Schausteller</v>
      </c>
    </row>
    <row r="1042" spans="1:15" ht="12.75" customHeight="1" x14ac:dyDescent="0.35">
      <c r="A1042" s="29" t="s">
        <v>3359</v>
      </c>
      <c r="B1042" s="1" t="s">
        <v>2161</v>
      </c>
      <c r="C1042" s="85" t="s">
        <v>3</v>
      </c>
      <c r="D1042" s="116">
        <v>6.95</v>
      </c>
      <c r="E1042" s="116">
        <v>547</v>
      </c>
      <c r="F1042" s="1"/>
      <c r="G1042" s="29" t="s">
        <v>4</v>
      </c>
      <c r="H1042" s="4">
        <f t="shared" si="80"/>
        <v>1</v>
      </c>
      <c r="I1042" s="4" t="str">
        <f>VLOOKUP(B1042,'BAT Grundtabelle'!B:T,19,0)</f>
        <v>ja</v>
      </c>
      <c r="J1042" s="4" t="str">
        <f t="shared" si="81"/>
        <v>7914</v>
      </c>
      <c r="K1042" s="4" t="str">
        <f t="shared" si="82"/>
        <v>Isolierbetrieb</v>
      </c>
      <c r="L1042" s="4">
        <f t="shared" si="83"/>
        <v>6.95</v>
      </c>
      <c r="M1042" s="104">
        <f t="shared" si="84"/>
        <v>547</v>
      </c>
      <c r="N1042" s="4"/>
      <c r="O1042" s="4" t="str">
        <f>VLOOKUP(B1042,'BAT Grundtabelle'!B:V,21,0)</f>
        <v>Bau-Gewerbe</v>
      </c>
    </row>
    <row r="1043" spans="1:15" ht="12.75" customHeight="1" x14ac:dyDescent="0.35">
      <c r="A1043" s="29" t="s">
        <v>3360</v>
      </c>
      <c r="B1043" s="1" t="s">
        <v>278</v>
      </c>
      <c r="C1043" s="85" t="s">
        <v>2</v>
      </c>
      <c r="D1043" s="116" t="s">
        <v>4547</v>
      </c>
      <c r="E1043" s="116" t="s">
        <v>4547</v>
      </c>
      <c r="F1043" s="1"/>
      <c r="G1043" s="29" t="s">
        <v>4</v>
      </c>
      <c r="H1043" s="4">
        <f t="shared" si="80"/>
        <v>1</v>
      </c>
      <c r="I1043" s="4" t="str">
        <f>VLOOKUP(B1043,'BAT Grundtabelle'!B:T,19,0)</f>
        <v>ja</v>
      </c>
      <c r="J1043" s="4" t="str">
        <f t="shared" si="81"/>
        <v/>
      </c>
      <c r="K1043" s="4" t="str">
        <f t="shared" si="82"/>
        <v/>
      </c>
      <c r="L1043" s="4" t="str">
        <f t="shared" si="83"/>
        <v/>
      </c>
      <c r="M1043" s="104" t="str">
        <f t="shared" si="84"/>
        <v/>
      </c>
      <c r="N1043" s="4"/>
      <c r="O1043" s="4" t="str">
        <f>VLOOKUP(B1043,'BAT Grundtabelle'!B:V,21,0)</f>
        <v>IT</v>
      </c>
    </row>
    <row r="1044" spans="1:15" ht="12.75" customHeight="1" x14ac:dyDescent="0.35">
      <c r="A1044" s="29" t="s">
        <v>3361</v>
      </c>
      <c r="B1044" s="1" t="s">
        <v>279</v>
      </c>
      <c r="C1044" s="85" t="s">
        <v>2</v>
      </c>
      <c r="D1044" s="116" t="s">
        <v>4547</v>
      </c>
      <c r="E1044" s="116" t="s">
        <v>4547</v>
      </c>
      <c r="F1044" s="1"/>
      <c r="G1044" s="29" t="s">
        <v>4</v>
      </c>
      <c r="H1044" s="4">
        <f t="shared" si="80"/>
        <v>1</v>
      </c>
      <c r="I1044" s="4" t="str">
        <f>VLOOKUP(B1044,'BAT Grundtabelle'!B:T,19,0)</f>
        <v>ja</v>
      </c>
      <c r="J1044" s="4" t="str">
        <f t="shared" si="81"/>
        <v/>
      </c>
      <c r="K1044" s="4" t="str">
        <f t="shared" si="82"/>
        <v/>
      </c>
      <c r="L1044" s="4" t="str">
        <f t="shared" si="83"/>
        <v/>
      </c>
      <c r="M1044" s="104" t="str">
        <f t="shared" si="84"/>
        <v/>
      </c>
      <c r="N1044" s="4"/>
      <c r="O1044" s="4" t="str">
        <f>VLOOKUP(B1044,'BAT Grundtabelle'!B:V,21,0)</f>
        <v>IT</v>
      </c>
    </row>
    <row r="1045" spans="1:15" ht="12.75" customHeight="1" x14ac:dyDescent="0.35">
      <c r="A1045" s="29" t="s">
        <v>3362</v>
      </c>
      <c r="B1045" s="1" t="s">
        <v>874</v>
      </c>
      <c r="C1045" s="85" t="s">
        <v>2</v>
      </c>
      <c r="D1045" s="116" t="s">
        <v>4547</v>
      </c>
      <c r="E1045" s="116" t="s">
        <v>4547</v>
      </c>
      <c r="F1045" s="1"/>
      <c r="G1045" s="29" t="s">
        <v>4</v>
      </c>
      <c r="H1045" s="4">
        <f t="shared" si="80"/>
        <v>1</v>
      </c>
      <c r="I1045" s="4" t="str">
        <f>VLOOKUP(B1045,'BAT Grundtabelle'!B:T,19,0)</f>
        <v>ja</v>
      </c>
      <c r="J1045" s="4" t="str">
        <f t="shared" si="81"/>
        <v/>
      </c>
      <c r="K1045" s="4" t="str">
        <f t="shared" si="82"/>
        <v/>
      </c>
      <c r="L1045" s="4" t="str">
        <f t="shared" si="83"/>
        <v/>
      </c>
      <c r="M1045" s="104" t="str">
        <f t="shared" si="84"/>
        <v/>
      </c>
      <c r="N1045" s="4"/>
      <c r="O1045" s="4" t="str">
        <f>VLOOKUP(B1045,'BAT Grundtabelle'!B:V,21,0)</f>
        <v>Handel</v>
      </c>
    </row>
    <row r="1046" spans="1:15" ht="12.75" customHeight="1" x14ac:dyDescent="0.35">
      <c r="A1046" s="29" t="s">
        <v>3363</v>
      </c>
      <c r="B1046" s="1" t="s">
        <v>875</v>
      </c>
      <c r="C1046" s="85" t="s">
        <v>2</v>
      </c>
      <c r="D1046" s="116" t="s">
        <v>4547</v>
      </c>
      <c r="E1046" s="116" t="s">
        <v>4547</v>
      </c>
      <c r="F1046" s="1"/>
      <c r="G1046" s="29" t="s">
        <v>4</v>
      </c>
      <c r="H1046" s="4">
        <f t="shared" si="80"/>
        <v>1</v>
      </c>
      <c r="I1046" s="4" t="str">
        <f>VLOOKUP(B1046,'BAT Grundtabelle'!B:T,19,0)</f>
        <v>ja</v>
      </c>
      <c r="J1046" s="4" t="str">
        <f t="shared" si="81"/>
        <v/>
      </c>
      <c r="K1046" s="4" t="str">
        <f t="shared" si="82"/>
        <v/>
      </c>
      <c r="L1046" s="4" t="str">
        <f t="shared" si="83"/>
        <v/>
      </c>
      <c r="M1046" s="104" t="str">
        <f t="shared" si="84"/>
        <v/>
      </c>
      <c r="N1046" s="4"/>
      <c r="O1046" s="4" t="str">
        <f>VLOOKUP(B1046,'BAT Grundtabelle'!B:V,21,0)</f>
        <v>IT</v>
      </c>
    </row>
    <row r="1047" spans="1:15" ht="12.75" customHeight="1" x14ac:dyDescent="0.35">
      <c r="A1047" s="29" t="s">
        <v>3364</v>
      </c>
      <c r="B1047" s="1" t="s">
        <v>280</v>
      </c>
      <c r="C1047" s="85" t="s">
        <v>2</v>
      </c>
      <c r="D1047" s="116" t="s">
        <v>4547</v>
      </c>
      <c r="E1047" s="116" t="s">
        <v>4547</v>
      </c>
      <c r="F1047" s="1"/>
      <c r="G1047" s="29" t="s">
        <v>4</v>
      </c>
      <c r="H1047" s="4">
        <f t="shared" si="80"/>
        <v>1</v>
      </c>
      <c r="I1047" s="4" t="str">
        <f>VLOOKUP(B1047,'BAT Grundtabelle'!B:T,19,0)</f>
        <v>ja</v>
      </c>
      <c r="J1047" s="4" t="str">
        <f t="shared" si="81"/>
        <v/>
      </c>
      <c r="K1047" s="4" t="str">
        <f t="shared" si="82"/>
        <v/>
      </c>
      <c r="L1047" s="4" t="str">
        <f t="shared" si="83"/>
        <v/>
      </c>
      <c r="M1047" s="104" t="str">
        <f t="shared" si="84"/>
        <v/>
      </c>
      <c r="N1047" s="4"/>
      <c r="O1047" s="4" t="str">
        <f>VLOOKUP(B1047,'BAT Grundtabelle'!B:V,21,0)</f>
        <v>IT</v>
      </c>
    </row>
    <row r="1048" spans="1:15" ht="12.75" customHeight="1" x14ac:dyDescent="0.35">
      <c r="A1048" s="29" t="s">
        <v>3365</v>
      </c>
      <c r="B1048" s="1" t="s">
        <v>281</v>
      </c>
      <c r="C1048" s="85" t="s">
        <v>2</v>
      </c>
      <c r="D1048" s="116" t="s">
        <v>4547</v>
      </c>
      <c r="E1048" s="116" t="s">
        <v>4547</v>
      </c>
      <c r="F1048" s="1"/>
      <c r="G1048" s="29" t="s">
        <v>4</v>
      </c>
      <c r="H1048" s="4">
        <f t="shared" si="80"/>
        <v>1</v>
      </c>
      <c r="I1048" s="4" t="str">
        <f>VLOOKUP(B1048,'BAT Grundtabelle'!B:T,19,0)</f>
        <v>ja</v>
      </c>
      <c r="J1048" s="4" t="str">
        <f t="shared" si="81"/>
        <v/>
      </c>
      <c r="K1048" s="4" t="str">
        <f t="shared" si="82"/>
        <v/>
      </c>
      <c r="L1048" s="4" t="str">
        <f t="shared" si="83"/>
        <v/>
      </c>
      <c r="M1048" s="104" t="str">
        <f t="shared" si="84"/>
        <v/>
      </c>
      <c r="N1048" s="4"/>
      <c r="O1048" s="4" t="str">
        <f>VLOOKUP(B1048,'BAT Grundtabelle'!B:V,21,0)</f>
        <v>IT</v>
      </c>
    </row>
    <row r="1049" spans="1:15" ht="12.75" customHeight="1" x14ac:dyDescent="0.35">
      <c r="A1049" s="29" t="s">
        <v>3366</v>
      </c>
      <c r="B1049" s="1" t="s">
        <v>282</v>
      </c>
      <c r="C1049" s="85" t="s">
        <v>2</v>
      </c>
      <c r="D1049" s="116" t="s">
        <v>4547</v>
      </c>
      <c r="E1049" s="116" t="s">
        <v>4547</v>
      </c>
      <c r="F1049" s="1"/>
      <c r="G1049" s="29" t="s">
        <v>4</v>
      </c>
      <c r="H1049" s="4">
        <f t="shared" si="80"/>
        <v>1</v>
      </c>
      <c r="I1049" s="4" t="str">
        <f>VLOOKUP(B1049,'BAT Grundtabelle'!B:T,19,0)</f>
        <v>ja</v>
      </c>
      <c r="J1049" s="4" t="str">
        <f t="shared" si="81"/>
        <v/>
      </c>
      <c r="K1049" s="4" t="str">
        <f t="shared" si="82"/>
        <v/>
      </c>
      <c r="L1049" s="4" t="str">
        <f t="shared" si="83"/>
        <v/>
      </c>
      <c r="M1049" s="104" t="str">
        <f t="shared" si="84"/>
        <v/>
      </c>
      <c r="N1049" s="4"/>
      <c r="O1049" s="4" t="str">
        <f>VLOOKUP(B1049,'BAT Grundtabelle'!B:V,21,0)</f>
        <v>IT</v>
      </c>
    </row>
    <row r="1050" spans="1:15" ht="12.75" customHeight="1" x14ac:dyDescent="0.35">
      <c r="A1050" s="29" t="s">
        <v>3367</v>
      </c>
      <c r="B1050" s="1" t="s">
        <v>247</v>
      </c>
      <c r="C1050" s="85" t="s">
        <v>2</v>
      </c>
      <c r="D1050" s="116" t="s">
        <v>4547</v>
      </c>
      <c r="E1050" s="116" t="s">
        <v>4547</v>
      </c>
      <c r="F1050" s="1"/>
      <c r="G1050" s="29" t="s">
        <v>4</v>
      </c>
      <c r="H1050" s="4">
        <f t="shared" si="80"/>
        <v>1</v>
      </c>
      <c r="I1050" s="4" t="str">
        <f>VLOOKUP(B1050,'BAT Grundtabelle'!B:T,19,0)</f>
        <v>ja</v>
      </c>
      <c r="J1050" s="4" t="str">
        <f t="shared" si="81"/>
        <v/>
      </c>
      <c r="K1050" s="4" t="str">
        <f t="shared" si="82"/>
        <v/>
      </c>
      <c r="L1050" s="4" t="str">
        <f t="shared" si="83"/>
        <v/>
      </c>
      <c r="M1050" s="104" t="str">
        <f t="shared" si="84"/>
        <v/>
      </c>
      <c r="N1050" s="4"/>
      <c r="O1050" s="4" t="str">
        <f>VLOOKUP(B1050,'BAT Grundtabelle'!B:V,21,0)</f>
        <v>Produktion</v>
      </c>
    </row>
    <row r="1051" spans="1:15" ht="12.75" customHeight="1" x14ac:dyDescent="0.35">
      <c r="A1051" s="29" t="s">
        <v>3368</v>
      </c>
      <c r="B1051" s="1" t="s">
        <v>993</v>
      </c>
      <c r="C1051" s="85" t="s">
        <v>2</v>
      </c>
      <c r="D1051" s="116" t="s">
        <v>4547</v>
      </c>
      <c r="E1051" s="116" t="s">
        <v>4547</v>
      </c>
      <c r="F1051" s="1"/>
      <c r="G1051" s="29" t="s">
        <v>4</v>
      </c>
      <c r="H1051" s="4">
        <f t="shared" si="80"/>
        <v>1</v>
      </c>
      <c r="I1051" s="4" t="str">
        <f>VLOOKUP(B1051,'BAT Grundtabelle'!B:T,19,0)</f>
        <v>ja</v>
      </c>
      <c r="J1051" s="4" t="str">
        <f t="shared" si="81"/>
        <v/>
      </c>
      <c r="K1051" s="4" t="str">
        <f t="shared" si="82"/>
        <v/>
      </c>
      <c r="L1051" s="4" t="str">
        <f t="shared" si="83"/>
        <v/>
      </c>
      <c r="M1051" s="104" t="str">
        <f t="shared" si="84"/>
        <v/>
      </c>
      <c r="N1051" s="4"/>
      <c r="O1051" s="4" t="str">
        <f>VLOOKUP(B1051,'BAT Grundtabelle'!B:V,21,0)</f>
        <v>Produktion</v>
      </c>
    </row>
    <row r="1052" spans="1:15" ht="12.75" customHeight="1" x14ac:dyDescent="0.35">
      <c r="A1052" s="29" t="s">
        <v>3369</v>
      </c>
      <c r="B1052" s="1" t="s">
        <v>994</v>
      </c>
      <c r="C1052" s="85" t="s">
        <v>3</v>
      </c>
      <c r="D1052" s="116">
        <v>9.5</v>
      </c>
      <c r="E1052" s="116">
        <v>575</v>
      </c>
      <c r="F1052" s="1"/>
      <c r="G1052" s="29" t="s">
        <v>4</v>
      </c>
      <c r="H1052" s="4">
        <f t="shared" si="80"/>
        <v>1</v>
      </c>
      <c r="I1052" s="4" t="str">
        <f>VLOOKUP(B1052,'BAT Grundtabelle'!B:T,19,0)</f>
        <v>ja</v>
      </c>
      <c r="J1052" s="4" t="str">
        <f t="shared" si="81"/>
        <v>10951</v>
      </c>
      <c r="K1052" s="4" t="str">
        <f t="shared" si="82"/>
        <v>Jalousienhandel einschließlich -einbau</v>
      </c>
      <c r="L1052" s="4">
        <f t="shared" si="83"/>
        <v>9.5</v>
      </c>
      <c r="M1052" s="104">
        <f t="shared" si="84"/>
        <v>575</v>
      </c>
      <c r="N1052" s="4"/>
      <c r="O1052" s="4" t="str">
        <f>VLOOKUP(B1052,'BAT Grundtabelle'!B:V,21,0)</f>
        <v>Bau-Gewerbe</v>
      </c>
    </row>
    <row r="1053" spans="1:15" ht="12.75" customHeight="1" x14ac:dyDescent="0.35">
      <c r="A1053" s="29" t="s">
        <v>3370</v>
      </c>
      <c r="B1053" s="1" t="s">
        <v>578</v>
      </c>
      <c r="C1053" s="85" t="s">
        <v>3</v>
      </c>
      <c r="D1053" s="116">
        <v>2.06</v>
      </c>
      <c r="E1053" s="116">
        <v>355</v>
      </c>
      <c r="F1053" s="1"/>
      <c r="G1053" s="29" t="s">
        <v>4</v>
      </c>
      <c r="H1053" s="4">
        <f t="shared" si="80"/>
        <v>1</v>
      </c>
      <c r="I1053" s="4" t="str">
        <f>VLOOKUP(B1053,'BAT Grundtabelle'!B:T,19,0)</f>
        <v>ja</v>
      </c>
      <c r="J1053" s="4" t="str">
        <f t="shared" si="81"/>
        <v>10952</v>
      </c>
      <c r="K1053" s="4" t="str">
        <f t="shared" si="82"/>
        <v>Jeanseinzelhandel</v>
      </c>
      <c r="L1053" s="4">
        <f t="shared" si="83"/>
        <v>2.06</v>
      </c>
      <c r="M1053" s="104">
        <f t="shared" si="84"/>
        <v>355</v>
      </c>
      <c r="N1053" s="4"/>
      <c r="O1053" s="4" t="str">
        <f>VLOOKUP(B1053,'BAT Grundtabelle'!B:V,21,0)</f>
        <v>Handel</v>
      </c>
    </row>
    <row r="1054" spans="1:15" ht="12.75" customHeight="1" x14ac:dyDescent="0.35">
      <c r="A1054" s="29" t="s">
        <v>3371</v>
      </c>
      <c r="B1054" s="1" t="s">
        <v>704</v>
      </c>
      <c r="C1054" s="85" t="s">
        <v>2</v>
      </c>
      <c r="D1054" s="116" t="s">
        <v>4547</v>
      </c>
      <c r="E1054" s="116" t="s">
        <v>4547</v>
      </c>
      <c r="F1054" s="1"/>
      <c r="G1054" s="29" t="s">
        <v>4</v>
      </c>
      <c r="H1054" s="4">
        <f t="shared" si="80"/>
        <v>1</v>
      </c>
      <c r="I1054" s="4" t="str">
        <f>VLOOKUP(B1054,'BAT Grundtabelle'!B:T,19,0)</f>
        <v>ja</v>
      </c>
      <c r="J1054" s="4" t="str">
        <f t="shared" si="81"/>
        <v/>
      </c>
      <c r="K1054" s="4" t="str">
        <f t="shared" si="82"/>
        <v/>
      </c>
      <c r="L1054" s="4" t="str">
        <f t="shared" si="83"/>
        <v/>
      </c>
      <c r="M1054" s="104" t="str">
        <f t="shared" si="84"/>
        <v/>
      </c>
      <c r="N1054" s="4"/>
      <c r="O1054" s="4" t="str">
        <f>VLOOKUP(B1054,'BAT Grundtabelle'!B:V,21,0)</f>
        <v>Transport</v>
      </c>
    </row>
    <row r="1055" spans="1:15" ht="12.75" customHeight="1" x14ac:dyDescent="0.35">
      <c r="A1055" s="29" t="s">
        <v>3372</v>
      </c>
      <c r="B1055" s="1" t="s">
        <v>705</v>
      </c>
      <c r="C1055" s="85" t="s">
        <v>2</v>
      </c>
      <c r="D1055" s="116" t="s">
        <v>4547</v>
      </c>
      <c r="E1055" s="116" t="s">
        <v>4547</v>
      </c>
      <c r="F1055" s="1"/>
      <c r="G1055" s="29" t="s">
        <v>4</v>
      </c>
      <c r="H1055" s="4">
        <f t="shared" si="80"/>
        <v>1</v>
      </c>
      <c r="I1055" s="4" t="str">
        <f>VLOOKUP(B1055,'BAT Grundtabelle'!B:T,19,0)</f>
        <v>ja</v>
      </c>
      <c r="J1055" s="4" t="str">
        <f t="shared" si="81"/>
        <v/>
      </c>
      <c r="K1055" s="4" t="str">
        <f t="shared" si="82"/>
        <v/>
      </c>
      <c r="L1055" s="4" t="str">
        <f t="shared" si="83"/>
        <v/>
      </c>
      <c r="M1055" s="104" t="str">
        <f t="shared" si="84"/>
        <v/>
      </c>
      <c r="N1055" s="4"/>
      <c r="O1055" s="4" t="str">
        <f>VLOOKUP(B1055,'BAT Grundtabelle'!B:V,21,0)</f>
        <v>Transport</v>
      </c>
    </row>
    <row r="1056" spans="1:15" ht="12.75" customHeight="1" x14ac:dyDescent="0.35">
      <c r="A1056" s="29" t="s">
        <v>3373</v>
      </c>
      <c r="B1056" s="1" t="s">
        <v>706</v>
      </c>
      <c r="C1056" s="85" t="s">
        <v>2</v>
      </c>
      <c r="D1056" s="116" t="s">
        <v>4547</v>
      </c>
      <c r="E1056" s="116" t="s">
        <v>4547</v>
      </c>
      <c r="F1056" s="1"/>
      <c r="G1056" s="29" t="s">
        <v>4</v>
      </c>
      <c r="H1056" s="4">
        <f t="shared" si="80"/>
        <v>1</v>
      </c>
      <c r="I1056" s="4" t="str">
        <f>VLOOKUP(B1056,'BAT Grundtabelle'!B:T,19,0)</f>
        <v>ja</v>
      </c>
      <c r="J1056" s="4" t="str">
        <f t="shared" si="81"/>
        <v/>
      </c>
      <c r="K1056" s="4" t="str">
        <f t="shared" si="82"/>
        <v/>
      </c>
      <c r="L1056" s="4" t="str">
        <f t="shared" si="83"/>
        <v/>
      </c>
      <c r="M1056" s="104" t="str">
        <f t="shared" si="84"/>
        <v/>
      </c>
      <c r="N1056" s="4"/>
      <c r="O1056" s="4" t="str">
        <f>VLOOKUP(B1056,'BAT Grundtabelle'!B:V,21,0)</f>
        <v>Transport</v>
      </c>
    </row>
    <row r="1057" spans="1:15" ht="12.75" customHeight="1" x14ac:dyDescent="0.35">
      <c r="A1057" s="29" t="s">
        <v>3374</v>
      </c>
      <c r="B1057" s="1" t="s">
        <v>831</v>
      </c>
      <c r="C1057" s="85" t="s">
        <v>2</v>
      </c>
      <c r="D1057" s="116" t="s">
        <v>4547</v>
      </c>
      <c r="E1057" s="116" t="s">
        <v>4547</v>
      </c>
      <c r="F1057" s="1" t="s">
        <v>2412</v>
      </c>
      <c r="G1057" s="29">
        <v>1195</v>
      </c>
      <c r="H1057" s="4">
        <f t="shared" si="80"/>
        <v>1</v>
      </c>
      <c r="I1057" s="4" t="str">
        <f>VLOOKUP(B1057,'BAT Grundtabelle'!B:T,19,0)</f>
        <v>ja</v>
      </c>
      <c r="J1057" s="4" t="str">
        <f t="shared" si="81"/>
        <v/>
      </c>
      <c r="K1057" s="4" t="str">
        <f t="shared" si="82"/>
        <v/>
      </c>
      <c r="L1057" s="4" t="str">
        <f t="shared" si="83"/>
        <v/>
      </c>
      <c r="M1057" s="104" t="str">
        <f t="shared" si="84"/>
        <v/>
      </c>
      <c r="N1057" s="4"/>
      <c r="O1057" s="4" t="str">
        <f>VLOOKUP(B1057,'BAT Grundtabelle'!B:V,21,0)</f>
        <v>Medien</v>
      </c>
    </row>
    <row r="1058" spans="1:15" ht="12.75" customHeight="1" x14ac:dyDescent="0.35">
      <c r="A1058" s="29" t="s">
        <v>3375</v>
      </c>
      <c r="B1058" s="1" t="s">
        <v>130</v>
      </c>
      <c r="C1058" s="85" t="s">
        <v>2</v>
      </c>
      <c r="D1058" s="116" t="s">
        <v>4547</v>
      </c>
      <c r="E1058" s="116" t="s">
        <v>4547</v>
      </c>
      <c r="F1058" s="1"/>
      <c r="G1058" s="29" t="s">
        <v>4</v>
      </c>
      <c r="H1058" s="4">
        <f t="shared" si="80"/>
        <v>1</v>
      </c>
      <c r="I1058" s="4" t="str">
        <f>VLOOKUP(B1058,'BAT Grundtabelle'!B:T,19,0)</f>
        <v>ja</v>
      </c>
      <c r="J1058" s="4" t="str">
        <f t="shared" si="81"/>
        <v/>
      </c>
      <c r="K1058" s="4" t="str">
        <f t="shared" si="82"/>
        <v/>
      </c>
      <c r="L1058" s="4" t="str">
        <f t="shared" si="83"/>
        <v/>
      </c>
      <c r="M1058" s="104" t="str">
        <f t="shared" si="84"/>
        <v/>
      </c>
      <c r="N1058" s="4"/>
      <c r="O1058" s="4" t="str">
        <f>VLOOKUP(B1058,'BAT Grundtabelle'!B:V,21,0)</f>
        <v>Sport</v>
      </c>
    </row>
    <row r="1059" spans="1:15" ht="12.75" customHeight="1" x14ac:dyDescent="0.35">
      <c r="A1059" s="29" t="s">
        <v>3376</v>
      </c>
      <c r="B1059" s="1" t="s">
        <v>624</v>
      </c>
      <c r="C1059" s="85" t="s">
        <v>2</v>
      </c>
      <c r="D1059" s="116" t="s">
        <v>4547</v>
      </c>
      <c r="E1059" s="116" t="s">
        <v>4547</v>
      </c>
      <c r="F1059" s="1" t="s">
        <v>2409</v>
      </c>
      <c r="G1059" s="29" t="s">
        <v>58</v>
      </c>
      <c r="H1059" s="4">
        <f t="shared" si="80"/>
        <v>1</v>
      </c>
      <c r="I1059" s="4" t="str">
        <f>VLOOKUP(B1059,'BAT Grundtabelle'!B:T,19,0)</f>
        <v>ja</v>
      </c>
      <c r="J1059" s="4" t="str">
        <f t="shared" si="81"/>
        <v/>
      </c>
      <c r="K1059" s="4" t="str">
        <f t="shared" si="82"/>
        <v/>
      </c>
      <c r="L1059" s="4" t="str">
        <f t="shared" si="83"/>
        <v/>
      </c>
      <c r="M1059" s="104" t="str">
        <f t="shared" si="84"/>
        <v/>
      </c>
      <c r="N1059" s="4"/>
      <c r="O1059" s="4" t="str">
        <f>VLOOKUP(B1059,'BAT Grundtabelle'!B:V,21,0)</f>
        <v>Staat</v>
      </c>
    </row>
    <row r="1060" spans="1:15" ht="12.75" customHeight="1" x14ac:dyDescent="0.35">
      <c r="A1060" s="29" t="s">
        <v>3377</v>
      </c>
      <c r="B1060" s="1" t="s">
        <v>744</v>
      </c>
      <c r="C1060" s="85" t="s">
        <v>2</v>
      </c>
      <c r="D1060" s="116" t="s">
        <v>4547</v>
      </c>
      <c r="E1060" s="116" t="s">
        <v>4547</v>
      </c>
      <c r="F1060" s="1" t="s">
        <v>2409</v>
      </c>
      <c r="G1060" s="29" t="s">
        <v>58</v>
      </c>
      <c r="H1060" s="4">
        <f t="shared" si="80"/>
        <v>1</v>
      </c>
      <c r="I1060" s="4" t="str">
        <f>VLOOKUP(B1060,'BAT Grundtabelle'!B:T,19,0)</f>
        <v>ja</v>
      </c>
      <c r="J1060" s="4" t="str">
        <f t="shared" si="81"/>
        <v/>
      </c>
      <c r="K1060" s="4" t="str">
        <f t="shared" si="82"/>
        <v/>
      </c>
      <c r="L1060" s="4" t="str">
        <f t="shared" si="83"/>
        <v/>
      </c>
      <c r="M1060" s="104" t="str">
        <f t="shared" si="84"/>
        <v/>
      </c>
      <c r="N1060" s="4"/>
      <c r="O1060" s="4" t="str">
        <f>VLOOKUP(B1060,'BAT Grundtabelle'!B:V,21,0)</f>
        <v>Staat</v>
      </c>
    </row>
    <row r="1061" spans="1:15" ht="12.75" customHeight="1" x14ac:dyDescent="0.35">
      <c r="A1061" s="29" t="s">
        <v>3378</v>
      </c>
      <c r="B1061" s="1" t="s">
        <v>251</v>
      </c>
      <c r="C1061" s="85" t="s">
        <v>3</v>
      </c>
      <c r="D1061" s="116">
        <v>4.53</v>
      </c>
      <c r="E1061" s="116">
        <v>695.97</v>
      </c>
      <c r="F1061" s="1"/>
      <c r="G1061" s="29" t="s">
        <v>4</v>
      </c>
      <c r="H1061" s="4">
        <f t="shared" si="80"/>
        <v>1</v>
      </c>
      <c r="I1061" s="4" t="str">
        <f>VLOOKUP(B1061,'BAT Grundtabelle'!B:T,19,0)</f>
        <v>ja</v>
      </c>
      <c r="J1061" s="4" t="str">
        <f t="shared" si="81"/>
        <v>10960</v>
      </c>
      <c r="K1061" s="4" t="str">
        <f t="shared" si="82"/>
        <v>Juwelier</v>
      </c>
      <c r="L1061" s="4">
        <f t="shared" si="83"/>
        <v>4.53</v>
      </c>
      <c r="M1061" s="104">
        <f t="shared" si="84"/>
        <v>695.97</v>
      </c>
      <c r="N1061" s="4"/>
      <c r="O1061" s="4" t="str">
        <f>VLOOKUP(B1061,'BAT Grundtabelle'!B:V,21,0)</f>
        <v>Handel</v>
      </c>
    </row>
    <row r="1062" spans="1:15" ht="12.75" customHeight="1" x14ac:dyDescent="0.35">
      <c r="A1062" s="29" t="s">
        <v>3379</v>
      </c>
      <c r="B1062" s="1" t="s">
        <v>1616</v>
      </c>
      <c r="C1062" s="85" t="s">
        <v>3</v>
      </c>
      <c r="D1062" s="116">
        <v>5.36</v>
      </c>
      <c r="E1062" s="116">
        <v>609</v>
      </c>
      <c r="F1062" s="1"/>
      <c r="G1062" s="29" t="s">
        <v>4</v>
      </c>
      <c r="H1062" s="4">
        <f t="shared" si="80"/>
        <v>1</v>
      </c>
      <c r="I1062" s="4" t="str">
        <f>VLOOKUP(B1062,'BAT Grundtabelle'!B:T,19,0)</f>
        <v>ja</v>
      </c>
      <c r="J1062" s="4" t="str">
        <f t="shared" si="81"/>
        <v>10961</v>
      </c>
      <c r="K1062" s="4" t="str">
        <f t="shared" si="82"/>
        <v>Juwelierwarenhersteller</v>
      </c>
      <c r="L1062" s="4">
        <f t="shared" si="83"/>
        <v>5.36</v>
      </c>
      <c r="M1062" s="104">
        <f t="shared" si="84"/>
        <v>609</v>
      </c>
      <c r="N1062" s="4"/>
      <c r="O1062" s="4" t="str">
        <f>VLOOKUP(B1062,'BAT Grundtabelle'!B:V,21,0)</f>
        <v>Produktion</v>
      </c>
    </row>
    <row r="1063" spans="1:15" ht="12.75" customHeight="1" x14ac:dyDescent="0.35">
      <c r="A1063" s="29" t="s">
        <v>3380</v>
      </c>
      <c r="B1063" s="1" t="s">
        <v>4484</v>
      </c>
      <c r="C1063" s="85" t="s">
        <v>2</v>
      </c>
      <c r="D1063" s="116" t="s">
        <v>4547</v>
      </c>
      <c r="E1063" s="116" t="s">
        <v>4547</v>
      </c>
      <c r="F1063" s="1" t="s">
        <v>2412</v>
      </c>
      <c r="G1063" s="29">
        <v>1195</v>
      </c>
      <c r="H1063" s="4">
        <f t="shared" si="80"/>
        <v>1</v>
      </c>
      <c r="I1063" s="4" t="str">
        <f>VLOOKUP(B1063,'BAT Grundtabelle'!B:T,19,0)</f>
        <v>ja</v>
      </c>
      <c r="J1063" s="4" t="str">
        <f t="shared" si="81"/>
        <v/>
      </c>
      <c r="K1063" s="4" t="str">
        <f t="shared" si="82"/>
        <v/>
      </c>
      <c r="L1063" s="4" t="str">
        <f t="shared" si="83"/>
        <v/>
      </c>
      <c r="M1063" s="104" t="str">
        <f t="shared" si="84"/>
        <v/>
      </c>
      <c r="N1063" s="4"/>
      <c r="O1063" s="4" t="str">
        <f>VLOOKUP(B1063,'BAT Grundtabelle'!B:V,21,0)</f>
        <v>Erotik</v>
      </c>
    </row>
    <row r="1064" spans="1:15" ht="12.75" customHeight="1" x14ac:dyDescent="0.35">
      <c r="A1064" s="29" t="s">
        <v>3381</v>
      </c>
      <c r="B1064" s="1" t="s">
        <v>724</v>
      </c>
      <c r="C1064" s="85" t="s">
        <v>2</v>
      </c>
      <c r="D1064" s="116" t="s">
        <v>4547</v>
      </c>
      <c r="E1064" s="116" t="s">
        <v>4547</v>
      </c>
      <c r="F1064" s="1"/>
      <c r="G1064" s="29" t="s">
        <v>4</v>
      </c>
      <c r="H1064" s="4">
        <f t="shared" si="80"/>
        <v>1</v>
      </c>
      <c r="I1064" s="4" t="str">
        <f>VLOOKUP(B1064,'BAT Grundtabelle'!B:T,19,0)</f>
        <v>ja</v>
      </c>
      <c r="J1064" s="4" t="str">
        <f t="shared" si="81"/>
        <v/>
      </c>
      <c r="K1064" s="4" t="str">
        <f t="shared" si="82"/>
        <v/>
      </c>
      <c r="L1064" s="4" t="str">
        <f t="shared" si="83"/>
        <v/>
      </c>
      <c r="M1064" s="104" t="str">
        <f t="shared" si="84"/>
        <v/>
      </c>
      <c r="N1064" s="4"/>
      <c r="O1064" s="4" t="str">
        <f>VLOOKUP(B1064,'BAT Grundtabelle'!B:V,21,0)</f>
        <v>Freizeit</v>
      </c>
    </row>
    <row r="1065" spans="1:15" ht="12.75" customHeight="1" x14ac:dyDescent="0.35">
      <c r="A1065" s="29" t="s">
        <v>2072</v>
      </c>
      <c r="B1065" s="1" t="s">
        <v>2071</v>
      </c>
      <c r="C1065" s="85" t="s">
        <v>2</v>
      </c>
      <c r="D1065" s="116" t="s">
        <v>4547</v>
      </c>
      <c r="E1065" s="116" t="s">
        <v>4547</v>
      </c>
      <c r="F1065" s="1"/>
      <c r="G1065" s="29" t="s">
        <v>4</v>
      </c>
      <c r="H1065" s="4">
        <f t="shared" si="80"/>
        <v>1</v>
      </c>
      <c r="I1065" s="4" t="str">
        <f>VLOOKUP(B1065,'BAT Grundtabelle'!B:T,19,0)</f>
        <v>ja</v>
      </c>
      <c r="J1065" s="4" t="str">
        <f t="shared" si="81"/>
        <v/>
      </c>
      <c r="K1065" s="4" t="str">
        <f t="shared" si="82"/>
        <v/>
      </c>
      <c r="L1065" s="4" t="str">
        <f t="shared" si="83"/>
        <v/>
      </c>
      <c r="M1065" s="104" t="str">
        <f t="shared" si="84"/>
        <v/>
      </c>
      <c r="N1065" s="4"/>
      <c r="O1065" s="4" t="str">
        <f>VLOOKUP(B1065,'BAT Grundtabelle'!B:V,21,0)</f>
        <v>Produktion</v>
      </c>
    </row>
    <row r="1066" spans="1:15" ht="12.75" customHeight="1" x14ac:dyDescent="0.35">
      <c r="A1066" s="29" t="s">
        <v>3382</v>
      </c>
      <c r="B1066" s="1" t="s">
        <v>257</v>
      </c>
      <c r="C1066" s="85" t="s">
        <v>2</v>
      </c>
      <c r="D1066" s="116" t="s">
        <v>4547</v>
      </c>
      <c r="E1066" s="116" t="s">
        <v>4547</v>
      </c>
      <c r="F1066" s="1"/>
      <c r="G1066" s="29" t="s">
        <v>4</v>
      </c>
      <c r="H1066" s="4">
        <f t="shared" si="80"/>
        <v>1</v>
      </c>
      <c r="I1066" s="4" t="str">
        <f>VLOOKUP(B1066,'BAT Grundtabelle'!B:T,19,0)</f>
        <v>ja</v>
      </c>
      <c r="J1066" s="4" t="str">
        <f t="shared" si="81"/>
        <v/>
      </c>
      <c r="K1066" s="4" t="str">
        <f t="shared" si="82"/>
        <v/>
      </c>
      <c r="L1066" s="4" t="str">
        <f t="shared" si="83"/>
        <v/>
      </c>
      <c r="M1066" s="104" t="str">
        <f t="shared" si="84"/>
        <v/>
      </c>
      <c r="N1066" s="4"/>
      <c r="O1066" s="4" t="str">
        <f>VLOOKUP(B1066,'BAT Grundtabelle'!B:V,21,0)</f>
        <v>Handwerk</v>
      </c>
    </row>
    <row r="1067" spans="1:15" ht="12.75" customHeight="1" x14ac:dyDescent="0.35">
      <c r="A1067" s="29" t="s">
        <v>3383</v>
      </c>
      <c r="B1067" s="1" t="s">
        <v>844</v>
      </c>
      <c r="C1067" s="85" t="s">
        <v>3</v>
      </c>
      <c r="D1067" s="116">
        <v>1.38</v>
      </c>
      <c r="E1067" s="116">
        <v>188</v>
      </c>
      <c r="F1067" s="1"/>
      <c r="G1067" s="29" t="s">
        <v>4</v>
      </c>
      <c r="H1067" s="4">
        <f t="shared" si="80"/>
        <v>1</v>
      </c>
      <c r="I1067" s="4" t="str">
        <f>VLOOKUP(B1067,'BAT Grundtabelle'!B:T,19,0)</f>
        <v>ja</v>
      </c>
      <c r="J1067" s="4" t="str">
        <f t="shared" si="81"/>
        <v>10965</v>
      </c>
      <c r="K1067" s="4" t="str">
        <f t="shared" si="82"/>
        <v>Kaffeehandel</v>
      </c>
      <c r="L1067" s="4">
        <f t="shared" si="83"/>
        <v>1.38</v>
      </c>
      <c r="M1067" s="104">
        <f t="shared" si="84"/>
        <v>188</v>
      </c>
      <c r="N1067" s="4"/>
      <c r="O1067" s="4" t="str">
        <f>VLOOKUP(B1067,'BAT Grundtabelle'!B:V,21,0)</f>
        <v>Handel (food)</v>
      </c>
    </row>
    <row r="1068" spans="1:15" ht="12.75" customHeight="1" x14ac:dyDescent="0.35">
      <c r="A1068" s="29" t="s">
        <v>3384</v>
      </c>
      <c r="B1068" s="1" t="s">
        <v>1390</v>
      </c>
      <c r="C1068" s="85" t="s">
        <v>3</v>
      </c>
      <c r="D1068" s="116">
        <v>2.62</v>
      </c>
      <c r="E1068" s="116">
        <v>689</v>
      </c>
      <c r="F1068" s="1"/>
      <c r="G1068" s="29" t="s">
        <v>4</v>
      </c>
      <c r="H1068" s="4">
        <f t="shared" si="80"/>
        <v>1</v>
      </c>
      <c r="I1068" s="4" t="str">
        <f>VLOOKUP(B1068,'BAT Grundtabelle'!B:T,19,0)</f>
        <v>ja</v>
      </c>
      <c r="J1068" s="4" t="str">
        <f t="shared" si="81"/>
        <v>10966</v>
      </c>
      <c r="K1068" s="4" t="str">
        <f t="shared" si="82"/>
        <v>Kaffeemaschinenhandel</v>
      </c>
      <c r="L1068" s="4">
        <f t="shared" si="83"/>
        <v>2.62</v>
      </c>
      <c r="M1068" s="104">
        <f t="shared" si="84"/>
        <v>689</v>
      </c>
      <c r="N1068" s="4"/>
      <c r="O1068" s="4" t="str">
        <f>VLOOKUP(B1068,'BAT Grundtabelle'!B:V,21,0)</f>
        <v>Handel</v>
      </c>
    </row>
    <row r="1069" spans="1:15" ht="12.75" customHeight="1" x14ac:dyDescent="0.35">
      <c r="A1069" s="29" t="s">
        <v>3385</v>
      </c>
      <c r="B1069" s="1" t="s">
        <v>1159</v>
      </c>
      <c r="C1069" s="85" t="s">
        <v>2</v>
      </c>
      <c r="D1069" s="116" t="s">
        <v>4547</v>
      </c>
      <c r="E1069" s="116" t="s">
        <v>4547</v>
      </c>
      <c r="F1069" s="1"/>
      <c r="G1069" s="29" t="s">
        <v>4</v>
      </c>
      <c r="H1069" s="4">
        <f t="shared" si="80"/>
        <v>1</v>
      </c>
      <c r="I1069" s="4" t="str">
        <f>VLOOKUP(B1069,'BAT Grundtabelle'!B:T,19,0)</f>
        <v>ja</v>
      </c>
      <c r="J1069" s="4" t="str">
        <f t="shared" si="81"/>
        <v/>
      </c>
      <c r="K1069" s="4" t="str">
        <f t="shared" si="82"/>
        <v/>
      </c>
      <c r="L1069" s="4" t="str">
        <f t="shared" si="83"/>
        <v/>
      </c>
      <c r="M1069" s="104" t="str">
        <f t="shared" si="84"/>
        <v/>
      </c>
      <c r="N1069" s="4"/>
      <c r="O1069" s="4" t="str">
        <f>VLOOKUP(B1069,'BAT Grundtabelle'!B:V,21,0)</f>
        <v>Handwerk (food)</v>
      </c>
    </row>
    <row r="1070" spans="1:15" ht="12.75" customHeight="1" x14ac:dyDescent="0.35">
      <c r="A1070" s="29" t="s">
        <v>3386</v>
      </c>
      <c r="B1070" s="1" t="s">
        <v>1160</v>
      </c>
      <c r="C1070" s="85" t="s">
        <v>3</v>
      </c>
      <c r="D1070" s="116">
        <v>1.48</v>
      </c>
      <c r="E1070" s="116">
        <v>338.99</v>
      </c>
      <c r="F1070" s="1"/>
      <c r="G1070" s="29" t="s">
        <v>4</v>
      </c>
      <c r="H1070" s="4">
        <f t="shared" si="80"/>
        <v>1</v>
      </c>
      <c r="I1070" s="4" t="str">
        <f>VLOOKUP(B1070,'BAT Grundtabelle'!B:T,19,0)</f>
        <v>ja</v>
      </c>
      <c r="J1070" s="4" t="str">
        <f t="shared" si="81"/>
        <v>10968</v>
      </c>
      <c r="K1070" s="4" t="str">
        <f t="shared" si="82"/>
        <v>Kakaohersteller</v>
      </c>
      <c r="L1070" s="4">
        <f t="shared" si="83"/>
        <v>1.48</v>
      </c>
      <c r="M1070" s="104">
        <f t="shared" si="84"/>
        <v>338.99</v>
      </c>
      <c r="N1070" s="4"/>
      <c r="O1070" s="4" t="str">
        <f>VLOOKUP(B1070,'BAT Grundtabelle'!B:V,21,0)</f>
        <v>Handwerk (food)</v>
      </c>
    </row>
    <row r="1071" spans="1:15" ht="12.75" customHeight="1" x14ac:dyDescent="0.35">
      <c r="A1071" s="29" t="s">
        <v>3387</v>
      </c>
      <c r="B1071" s="1" t="s">
        <v>144</v>
      </c>
      <c r="C1071" s="85" t="s">
        <v>2</v>
      </c>
      <c r="D1071" s="116" t="s">
        <v>4547</v>
      </c>
      <c r="E1071" s="116" t="s">
        <v>4547</v>
      </c>
      <c r="F1071" s="1"/>
      <c r="G1071" s="29" t="s">
        <v>4</v>
      </c>
      <c r="H1071" s="4">
        <f t="shared" si="80"/>
        <v>1</v>
      </c>
      <c r="I1071" s="4" t="str">
        <f>VLOOKUP(B1071,'BAT Grundtabelle'!B:T,19,0)</f>
        <v>ja</v>
      </c>
      <c r="J1071" s="4" t="str">
        <f t="shared" si="81"/>
        <v/>
      </c>
      <c r="K1071" s="4" t="str">
        <f t="shared" si="82"/>
        <v/>
      </c>
      <c r="L1071" s="4" t="str">
        <f t="shared" si="83"/>
        <v/>
      </c>
      <c r="M1071" s="104" t="str">
        <f t="shared" si="84"/>
        <v/>
      </c>
      <c r="N1071" s="4"/>
      <c r="O1071" s="4" t="str">
        <f>VLOOKUP(B1071,'BAT Grundtabelle'!B:V,21,0)</f>
        <v>Tierhaltung</v>
      </c>
    </row>
    <row r="1072" spans="1:15" ht="12.75" customHeight="1" x14ac:dyDescent="0.35">
      <c r="A1072" s="29" t="s">
        <v>3388</v>
      </c>
      <c r="B1072" s="1" t="s">
        <v>1789</v>
      </c>
      <c r="C1072" s="85" t="s">
        <v>2</v>
      </c>
      <c r="D1072" s="116" t="s">
        <v>4547</v>
      </c>
      <c r="E1072" s="116" t="s">
        <v>4547</v>
      </c>
      <c r="F1072" s="1" t="s">
        <v>2412</v>
      </c>
      <c r="G1072" s="29">
        <v>1195</v>
      </c>
      <c r="H1072" s="4">
        <f t="shared" si="80"/>
        <v>1</v>
      </c>
      <c r="I1072" s="4" t="str">
        <f>VLOOKUP(B1072,'BAT Grundtabelle'!B:T,19,0)</f>
        <v>ja</v>
      </c>
      <c r="J1072" s="4" t="str">
        <f t="shared" si="81"/>
        <v/>
      </c>
      <c r="K1072" s="4" t="str">
        <f t="shared" si="82"/>
        <v/>
      </c>
      <c r="L1072" s="4" t="str">
        <f t="shared" si="83"/>
        <v/>
      </c>
      <c r="M1072" s="104" t="str">
        <f t="shared" si="84"/>
        <v/>
      </c>
      <c r="N1072" s="4"/>
      <c r="O1072" s="4" t="str">
        <f>VLOOKUP(B1072,'BAT Grundtabelle'!B:V,21,0)</f>
        <v>Berg-/Bodenabbau</v>
      </c>
    </row>
    <row r="1073" spans="1:15" ht="12.75" customHeight="1" x14ac:dyDescent="0.35">
      <c r="A1073" s="29" t="s">
        <v>3389</v>
      </c>
      <c r="B1073" s="1" t="s">
        <v>363</v>
      </c>
      <c r="C1073" s="85" t="s">
        <v>2</v>
      </c>
      <c r="D1073" s="116" t="s">
        <v>4547</v>
      </c>
      <c r="E1073" s="116" t="s">
        <v>4547</v>
      </c>
      <c r="F1073" s="1"/>
      <c r="G1073" s="29" t="s">
        <v>4</v>
      </c>
      <c r="H1073" s="4">
        <f t="shared" si="80"/>
        <v>1</v>
      </c>
      <c r="I1073" s="4" t="str">
        <f>VLOOKUP(B1073,'BAT Grundtabelle'!B:T,19,0)</f>
        <v>ja</v>
      </c>
      <c r="J1073" s="4" t="str">
        <f t="shared" si="81"/>
        <v/>
      </c>
      <c r="K1073" s="4" t="str">
        <f t="shared" si="82"/>
        <v/>
      </c>
      <c r="L1073" s="4" t="str">
        <f t="shared" si="83"/>
        <v/>
      </c>
      <c r="M1073" s="104" t="str">
        <f t="shared" si="84"/>
        <v/>
      </c>
      <c r="N1073" s="4"/>
      <c r="O1073" s="4" t="str">
        <f>VLOOKUP(B1073,'BAT Grundtabelle'!B:V,21,0)</f>
        <v>Berg-/Bodenabbau</v>
      </c>
    </row>
    <row r="1074" spans="1:15" ht="12.75" customHeight="1" x14ac:dyDescent="0.35">
      <c r="A1074" s="29" t="s">
        <v>3390</v>
      </c>
      <c r="B1074" s="1" t="s">
        <v>1855</v>
      </c>
      <c r="C1074" s="85" t="s">
        <v>2</v>
      </c>
      <c r="D1074" s="116" t="s">
        <v>4547</v>
      </c>
      <c r="E1074" s="116" t="s">
        <v>4547</v>
      </c>
      <c r="F1074" s="1"/>
      <c r="G1074" s="29" t="s">
        <v>4</v>
      </c>
      <c r="H1074" s="4">
        <f t="shared" si="80"/>
        <v>1</v>
      </c>
      <c r="I1074" s="4" t="str">
        <f>VLOOKUP(B1074,'BAT Grundtabelle'!B:T,19,0)</f>
        <v>ja</v>
      </c>
      <c r="J1074" s="4" t="str">
        <f t="shared" si="81"/>
        <v/>
      </c>
      <c r="K1074" s="4" t="str">
        <f t="shared" si="82"/>
        <v/>
      </c>
      <c r="L1074" s="4" t="str">
        <f t="shared" si="83"/>
        <v/>
      </c>
      <c r="M1074" s="104" t="str">
        <f t="shared" si="84"/>
        <v/>
      </c>
      <c r="N1074" s="4"/>
      <c r="O1074" s="4" t="str">
        <f>VLOOKUP(B1074,'BAT Grundtabelle'!B:V,21,0)</f>
        <v>Produktion</v>
      </c>
    </row>
    <row r="1075" spans="1:15" ht="12.75" customHeight="1" x14ac:dyDescent="0.35">
      <c r="A1075" s="29" t="s">
        <v>2274</v>
      </c>
      <c r="B1075" s="1" t="s">
        <v>2273</v>
      </c>
      <c r="C1075" s="85" t="s">
        <v>2</v>
      </c>
      <c r="D1075" s="116" t="s">
        <v>4547</v>
      </c>
      <c r="E1075" s="116" t="s">
        <v>4547</v>
      </c>
      <c r="F1075" s="1"/>
      <c r="G1075" s="29" t="s">
        <v>4</v>
      </c>
      <c r="H1075" s="4">
        <f t="shared" si="80"/>
        <v>1</v>
      </c>
      <c r="I1075" s="4" t="str">
        <f>VLOOKUP(B1075,'BAT Grundtabelle'!B:T,19,0)</f>
        <v>ja</v>
      </c>
      <c r="J1075" s="4" t="str">
        <f t="shared" si="81"/>
        <v/>
      </c>
      <c r="K1075" s="4" t="str">
        <f t="shared" si="82"/>
        <v/>
      </c>
      <c r="L1075" s="4" t="str">
        <f t="shared" si="83"/>
        <v/>
      </c>
      <c r="M1075" s="104" t="str">
        <f t="shared" si="84"/>
        <v/>
      </c>
      <c r="N1075" s="4"/>
      <c r="O1075" s="4" t="str">
        <f>VLOOKUP(B1075,'BAT Grundtabelle'!B:V,21,0)</f>
        <v>Produktion</v>
      </c>
    </row>
    <row r="1076" spans="1:15" ht="12.75" customHeight="1" x14ac:dyDescent="0.35">
      <c r="A1076" s="29" t="s">
        <v>3391</v>
      </c>
      <c r="B1076" s="1" t="s">
        <v>840</v>
      </c>
      <c r="C1076" s="85" t="s">
        <v>2</v>
      </c>
      <c r="D1076" s="116" t="s">
        <v>4547</v>
      </c>
      <c r="E1076" s="116" t="s">
        <v>4547</v>
      </c>
      <c r="F1076" s="1"/>
      <c r="G1076" s="29" t="s">
        <v>4</v>
      </c>
      <c r="H1076" s="4">
        <f t="shared" si="80"/>
        <v>1</v>
      </c>
      <c r="I1076" s="4" t="str">
        <f>VLOOKUP(B1076,'BAT Grundtabelle'!B:T,19,0)</f>
        <v>ja</v>
      </c>
      <c r="J1076" s="4" t="str">
        <f t="shared" si="81"/>
        <v/>
      </c>
      <c r="K1076" s="4" t="str">
        <f t="shared" si="82"/>
        <v/>
      </c>
      <c r="L1076" s="4" t="str">
        <f t="shared" si="83"/>
        <v/>
      </c>
      <c r="M1076" s="104" t="str">
        <f t="shared" si="84"/>
        <v/>
      </c>
      <c r="N1076" s="4"/>
      <c r="O1076" s="4" t="str">
        <f>VLOOKUP(B1076,'BAT Grundtabelle'!B:V,21,0)</f>
        <v>Handwerk</v>
      </c>
    </row>
    <row r="1077" spans="1:15" ht="12.75" customHeight="1" x14ac:dyDescent="0.35">
      <c r="A1077" s="29" t="s">
        <v>3392</v>
      </c>
      <c r="B1077" s="1" t="s">
        <v>1583</v>
      </c>
      <c r="C1077" s="85" t="s">
        <v>2</v>
      </c>
      <c r="D1077" s="116" t="s">
        <v>4547</v>
      </c>
      <c r="E1077" s="116" t="s">
        <v>4547</v>
      </c>
      <c r="F1077" s="1"/>
      <c r="G1077" s="29" t="s">
        <v>4</v>
      </c>
      <c r="H1077" s="4">
        <f t="shared" si="80"/>
        <v>1</v>
      </c>
      <c r="I1077" s="4" t="str">
        <f>VLOOKUP(B1077,'BAT Grundtabelle'!B:T,19,0)</f>
        <v>ja</v>
      </c>
      <c r="J1077" s="4" t="str">
        <f t="shared" si="81"/>
        <v/>
      </c>
      <c r="K1077" s="4" t="str">
        <f t="shared" si="82"/>
        <v/>
      </c>
      <c r="L1077" s="4" t="str">
        <f t="shared" si="83"/>
        <v/>
      </c>
      <c r="M1077" s="104" t="str">
        <f t="shared" si="84"/>
        <v/>
      </c>
      <c r="N1077" s="4"/>
      <c r="O1077" s="4" t="str">
        <f>VLOOKUP(B1077,'BAT Grundtabelle'!B:V,21,0)</f>
        <v>Handwerk</v>
      </c>
    </row>
    <row r="1078" spans="1:15" ht="12.75" customHeight="1" x14ac:dyDescent="0.35">
      <c r="A1078" s="29" t="s">
        <v>3393</v>
      </c>
      <c r="B1078" s="1" t="s">
        <v>258</v>
      </c>
      <c r="C1078" s="85" t="s">
        <v>2</v>
      </c>
      <c r="D1078" s="116" t="s">
        <v>4547</v>
      </c>
      <c r="E1078" s="116" t="s">
        <v>4547</v>
      </c>
      <c r="F1078" s="1"/>
      <c r="G1078" s="29" t="s">
        <v>4</v>
      </c>
      <c r="H1078" s="4">
        <f t="shared" si="80"/>
        <v>1</v>
      </c>
      <c r="I1078" s="4" t="str">
        <f>VLOOKUP(B1078,'BAT Grundtabelle'!B:T,19,0)</f>
        <v>ja</v>
      </c>
      <c r="J1078" s="4" t="str">
        <f t="shared" si="81"/>
        <v/>
      </c>
      <c r="K1078" s="4" t="str">
        <f t="shared" si="82"/>
        <v/>
      </c>
      <c r="L1078" s="4" t="str">
        <f t="shared" si="83"/>
        <v/>
      </c>
      <c r="M1078" s="104" t="str">
        <f t="shared" si="84"/>
        <v/>
      </c>
      <c r="N1078" s="4"/>
      <c r="O1078" s="4" t="str">
        <f>VLOOKUP(B1078,'BAT Grundtabelle'!B:V,21,0)</f>
        <v>Handwerk</v>
      </c>
    </row>
    <row r="1079" spans="1:15" ht="12.75" customHeight="1" x14ac:dyDescent="0.35">
      <c r="A1079" s="29" t="s">
        <v>3394</v>
      </c>
      <c r="B1079" s="1" t="s">
        <v>1545</v>
      </c>
      <c r="C1079" s="85" t="s">
        <v>2</v>
      </c>
      <c r="D1079" s="116" t="s">
        <v>4547</v>
      </c>
      <c r="E1079" s="116" t="s">
        <v>4547</v>
      </c>
      <c r="F1079" s="1"/>
      <c r="G1079" s="29" t="s">
        <v>4</v>
      </c>
      <c r="H1079" s="4">
        <f t="shared" si="80"/>
        <v>1</v>
      </c>
      <c r="I1079" s="4" t="str">
        <f>VLOOKUP(B1079,'BAT Grundtabelle'!B:T,19,0)</f>
        <v>ja</v>
      </c>
      <c r="J1079" s="4" t="str">
        <f t="shared" si="81"/>
        <v/>
      </c>
      <c r="K1079" s="4" t="str">
        <f t="shared" si="82"/>
        <v/>
      </c>
      <c r="L1079" s="4" t="str">
        <f t="shared" si="83"/>
        <v/>
      </c>
      <c r="M1079" s="104" t="str">
        <f t="shared" si="84"/>
        <v/>
      </c>
      <c r="N1079" s="4"/>
      <c r="O1079" s="4" t="str">
        <f>VLOOKUP(B1079,'BAT Grundtabelle'!B:V,21,0)</f>
        <v>Handel</v>
      </c>
    </row>
    <row r="1080" spans="1:15" ht="12.75" customHeight="1" x14ac:dyDescent="0.35">
      <c r="A1080" s="29" t="s">
        <v>3395</v>
      </c>
      <c r="B1080" s="1" t="s">
        <v>1546</v>
      </c>
      <c r="C1080" s="85" t="s">
        <v>2</v>
      </c>
      <c r="D1080" s="116" t="s">
        <v>4547</v>
      </c>
      <c r="E1080" s="116" t="s">
        <v>4547</v>
      </c>
      <c r="F1080" s="1"/>
      <c r="G1080" s="29" t="s">
        <v>4</v>
      </c>
      <c r="H1080" s="4">
        <f t="shared" si="80"/>
        <v>1</v>
      </c>
      <c r="I1080" s="4" t="str">
        <f>VLOOKUP(B1080,'BAT Grundtabelle'!B:T,19,0)</f>
        <v>ja</v>
      </c>
      <c r="J1080" s="4" t="str">
        <f t="shared" si="81"/>
        <v/>
      </c>
      <c r="K1080" s="4" t="str">
        <f t="shared" si="82"/>
        <v/>
      </c>
      <c r="L1080" s="4" t="str">
        <f t="shared" si="83"/>
        <v/>
      </c>
      <c r="M1080" s="104" t="str">
        <f t="shared" si="84"/>
        <v/>
      </c>
      <c r="N1080" s="4"/>
      <c r="O1080" s="4" t="str">
        <f>VLOOKUP(B1080,'BAT Grundtabelle'!B:V,21,0)</f>
        <v>Handel</v>
      </c>
    </row>
    <row r="1081" spans="1:15" ht="12.75" customHeight="1" x14ac:dyDescent="0.35">
      <c r="A1081" s="29" t="s">
        <v>3396</v>
      </c>
      <c r="B1081" s="1" t="s">
        <v>131</v>
      </c>
      <c r="C1081" s="85" t="s">
        <v>3</v>
      </c>
      <c r="D1081" s="116">
        <v>2.23</v>
      </c>
      <c r="E1081" s="116">
        <v>301</v>
      </c>
      <c r="F1081" s="1"/>
      <c r="G1081" s="29" t="s">
        <v>4</v>
      </c>
      <c r="H1081" s="4">
        <f t="shared" si="80"/>
        <v>1</v>
      </c>
      <c r="I1081" s="4" t="str">
        <f>VLOOKUP(B1081,'BAT Grundtabelle'!B:T,19,0)</f>
        <v>ja</v>
      </c>
      <c r="J1081" s="4" t="str">
        <f t="shared" si="81"/>
        <v>10978</v>
      </c>
      <c r="K1081" s="4" t="str">
        <f t="shared" si="82"/>
        <v>Kampfsportlehrer</v>
      </c>
      <c r="L1081" s="4">
        <f t="shared" si="83"/>
        <v>2.23</v>
      </c>
      <c r="M1081" s="104">
        <f t="shared" si="84"/>
        <v>301</v>
      </c>
      <c r="N1081" s="4"/>
      <c r="O1081" s="4" t="str">
        <f>VLOOKUP(B1081,'BAT Grundtabelle'!B:V,21,0)</f>
        <v>Sport</v>
      </c>
    </row>
    <row r="1082" spans="1:15" ht="12.75" customHeight="1" x14ac:dyDescent="0.35">
      <c r="A1082" s="29" t="s">
        <v>3397</v>
      </c>
      <c r="B1082" s="1" t="s">
        <v>132</v>
      </c>
      <c r="C1082" s="85" t="s">
        <v>2</v>
      </c>
      <c r="D1082" s="116" t="s">
        <v>4547</v>
      </c>
      <c r="E1082" s="116" t="s">
        <v>4547</v>
      </c>
      <c r="F1082" s="1"/>
      <c r="G1082" s="29" t="s">
        <v>4</v>
      </c>
      <c r="H1082" s="4">
        <f t="shared" si="80"/>
        <v>1</v>
      </c>
      <c r="I1082" s="4" t="str">
        <f>VLOOKUP(B1082,'BAT Grundtabelle'!B:T,19,0)</f>
        <v>ja</v>
      </c>
      <c r="J1082" s="4" t="str">
        <f t="shared" si="81"/>
        <v/>
      </c>
      <c r="K1082" s="4" t="str">
        <f t="shared" si="82"/>
        <v/>
      </c>
      <c r="L1082" s="4" t="str">
        <f t="shared" si="83"/>
        <v/>
      </c>
      <c r="M1082" s="104" t="str">
        <f t="shared" si="84"/>
        <v/>
      </c>
      <c r="N1082" s="4"/>
      <c r="O1082" s="4" t="str">
        <f>VLOOKUP(B1082,'BAT Grundtabelle'!B:V,21,0)</f>
        <v>Sport</v>
      </c>
    </row>
    <row r="1083" spans="1:15" ht="12.75" customHeight="1" x14ac:dyDescent="0.35">
      <c r="A1083" s="29" t="s">
        <v>3398</v>
      </c>
      <c r="B1083" s="1" t="s">
        <v>1815</v>
      </c>
      <c r="C1083" s="85" t="s">
        <v>2</v>
      </c>
      <c r="D1083" s="116" t="s">
        <v>4547</v>
      </c>
      <c r="E1083" s="116" t="s">
        <v>4547</v>
      </c>
      <c r="F1083" s="1" t="s">
        <v>2411</v>
      </c>
      <c r="G1083" s="29" t="s">
        <v>59</v>
      </c>
      <c r="H1083" s="4">
        <f t="shared" si="80"/>
        <v>1</v>
      </c>
      <c r="I1083" s="4" t="str">
        <f>VLOOKUP(B1083,'BAT Grundtabelle'!B:T,19,0)</f>
        <v>ja</v>
      </c>
      <c r="J1083" s="4" t="str">
        <f t="shared" si="81"/>
        <v/>
      </c>
      <c r="K1083" s="4" t="str">
        <f t="shared" si="82"/>
        <v/>
      </c>
      <c r="L1083" s="4" t="str">
        <f t="shared" si="83"/>
        <v/>
      </c>
      <c r="M1083" s="104" t="str">
        <f t="shared" si="84"/>
        <v/>
      </c>
      <c r="N1083" s="4"/>
      <c r="O1083" s="4" t="str">
        <f>VLOOKUP(B1083,'BAT Grundtabelle'!B:V,21,0)</f>
        <v>Verein</v>
      </c>
    </row>
    <row r="1084" spans="1:15" ht="12.75" customHeight="1" x14ac:dyDescent="0.35">
      <c r="A1084" s="29" t="s">
        <v>3399</v>
      </c>
      <c r="B1084" s="1" t="s">
        <v>76</v>
      </c>
      <c r="C1084" s="85" t="s">
        <v>2</v>
      </c>
      <c r="D1084" s="116" t="s">
        <v>4547</v>
      </c>
      <c r="E1084" s="116" t="s">
        <v>4547</v>
      </c>
      <c r="F1084" s="1"/>
      <c r="G1084" s="29" t="s">
        <v>4</v>
      </c>
      <c r="H1084" s="4">
        <f t="shared" si="80"/>
        <v>1</v>
      </c>
      <c r="I1084" s="4" t="str">
        <f>VLOOKUP(B1084,'BAT Grundtabelle'!B:T,19,0)</f>
        <v>ja</v>
      </c>
      <c r="J1084" s="4" t="str">
        <f t="shared" si="81"/>
        <v/>
      </c>
      <c r="K1084" s="4" t="str">
        <f t="shared" si="82"/>
        <v/>
      </c>
      <c r="L1084" s="4" t="str">
        <f t="shared" si="83"/>
        <v/>
      </c>
      <c r="M1084" s="104" t="str">
        <f t="shared" si="84"/>
        <v/>
      </c>
      <c r="N1084" s="4"/>
      <c r="O1084" s="4" t="str">
        <f>VLOOKUP(B1084,'BAT Grundtabelle'!B:V,21,0)</f>
        <v>Reinigung</v>
      </c>
    </row>
    <row r="1085" spans="1:15" ht="12.75" customHeight="1" x14ac:dyDescent="0.35">
      <c r="A1085" s="29" t="s">
        <v>3400</v>
      </c>
      <c r="B1085" s="1" t="s">
        <v>1445</v>
      </c>
      <c r="C1085" s="85" t="s">
        <v>2</v>
      </c>
      <c r="D1085" s="116" t="s">
        <v>4547</v>
      </c>
      <c r="E1085" s="116" t="s">
        <v>4547</v>
      </c>
      <c r="F1085" s="1"/>
      <c r="G1085" s="29" t="s">
        <v>4</v>
      </c>
      <c r="H1085" s="4">
        <f t="shared" si="80"/>
        <v>1</v>
      </c>
      <c r="I1085" s="4" t="str">
        <f>VLOOKUP(B1085,'BAT Grundtabelle'!B:T,19,0)</f>
        <v>ja</v>
      </c>
      <c r="J1085" s="4" t="str">
        <f t="shared" si="81"/>
        <v/>
      </c>
      <c r="K1085" s="4" t="str">
        <f t="shared" si="82"/>
        <v/>
      </c>
      <c r="L1085" s="4" t="str">
        <f t="shared" si="83"/>
        <v/>
      </c>
      <c r="M1085" s="104" t="str">
        <f t="shared" si="84"/>
        <v/>
      </c>
      <c r="N1085" s="4"/>
      <c r="O1085" s="4" t="str">
        <f>VLOOKUP(B1085,'BAT Grundtabelle'!B:V,21,0)</f>
        <v>Bau-Gewerbe</v>
      </c>
    </row>
    <row r="1086" spans="1:15" ht="12.75" customHeight="1" x14ac:dyDescent="0.35">
      <c r="A1086" s="29" t="s">
        <v>3401</v>
      </c>
      <c r="B1086" s="1" t="s">
        <v>1816</v>
      </c>
      <c r="C1086" s="85" t="s">
        <v>2</v>
      </c>
      <c r="D1086" s="116" t="s">
        <v>4547</v>
      </c>
      <c r="E1086" s="116" t="s">
        <v>4547</v>
      </c>
      <c r="F1086" s="1" t="s">
        <v>2411</v>
      </c>
      <c r="G1086" s="29" t="s">
        <v>59</v>
      </c>
      <c r="H1086" s="4">
        <f t="shared" si="80"/>
        <v>1</v>
      </c>
      <c r="I1086" s="4" t="str">
        <f>VLOOKUP(B1086,'BAT Grundtabelle'!B:T,19,0)</f>
        <v>ja</v>
      </c>
      <c r="J1086" s="4" t="str">
        <f t="shared" si="81"/>
        <v/>
      </c>
      <c r="K1086" s="4" t="str">
        <f t="shared" si="82"/>
        <v/>
      </c>
      <c r="L1086" s="4" t="str">
        <f t="shared" si="83"/>
        <v/>
      </c>
      <c r="M1086" s="104" t="str">
        <f t="shared" si="84"/>
        <v/>
      </c>
      <c r="N1086" s="4"/>
      <c r="O1086" s="4" t="str">
        <f>VLOOKUP(B1086,'BAT Grundtabelle'!B:V,21,0)</f>
        <v>Verein</v>
      </c>
    </row>
    <row r="1087" spans="1:15" ht="12.75" customHeight="1" x14ac:dyDescent="0.35">
      <c r="A1087" s="29" t="s">
        <v>3402</v>
      </c>
      <c r="B1087" s="1" t="s">
        <v>226</v>
      </c>
      <c r="C1087" s="85" t="s">
        <v>3</v>
      </c>
      <c r="D1087" s="116">
        <v>2.58</v>
      </c>
      <c r="E1087" s="116">
        <v>204</v>
      </c>
      <c r="F1087" s="1"/>
      <c r="G1087" s="29" t="s">
        <v>4</v>
      </c>
      <c r="H1087" s="4">
        <f t="shared" si="80"/>
        <v>1</v>
      </c>
      <c r="I1087" s="4" t="str">
        <f>VLOOKUP(B1087,'BAT Grundtabelle'!B:T,19,0)</f>
        <v>ja</v>
      </c>
      <c r="J1087" s="4" t="str">
        <f t="shared" si="81"/>
        <v>10984</v>
      </c>
      <c r="K1087" s="4" t="str">
        <f t="shared" si="82"/>
        <v>Kantine</v>
      </c>
      <c r="L1087" s="4">
        <f t="shared" si="83"/>
        <v>2.58</v>
      </c>
      <c r="M1087" s="104">
        <f t="shared" si="84"/>
        <v>204</v>
      </c>
      <c r="N1087" s="4"/>
      <c r="O1087" s="4" t="str">
        <f>VLOOKUP(B1087,'BAT Grundtabelle'!B:V,21,0)</f>
        <v>Hotel- und Gaststättengewerbe</v>
      </c>
    </row>
    <row r="1088" spans="1:15" ht="12.75" customHeight="1" x14ac:dyDescent="0.35">
      <c r="A1088" s="29" t="s">
        <v>3403</v>
      </c>
      <c r="B1088" s="1" t="s">
        <v>1817</v>
      </c>
      <c r="C1088" s="85" t="s">
        <v>2</v>
      </c>
      <c r="D1088" s="116" t="s">
        <v>4547</v>
      </c>
      <c r="E1088" s="116" t="s">
        <v>4547</v>
      </c>
      <c r="F1088" s="1" t="s">
        <v>2411</v>
      </c>
      <c r="G1088" s="29" t="s">
        <v>59</v>
      </c>
      <c r="H1088" s="4">
        <f t="shared" si="80"/>
        <v>1</v>
      </c>
      <c r="I1088" s="4" t="str">
        <f>VLOOKUP(B1088,'BAT Grundtabelle'!B:T,19,0)</f>
        <v>ja</v>
      </c>
      <c r="J1088" s="4" t="str">
        <f t="shared" si="81"/>
        <v/>
      </c>
      <c r="K1088" s="4" t="str">
        <f t="shared" si="82"/>
        <v/>
      </c>
      <c r="L1088" s="4" t="str">
        <f t="shared" si="83"/>
        <v/>
      </c>
      <c r="M1088" s="104" t="str">
        <f t="shared" si="84"/>
        <v/>
      </c>
      <c r="N1088" s="4"/>
      <c r="O1088" s="4" t="str">
        <f>VLOOKUP(B1088,'BAT Grundtabelle'!B:V,21,0)</f>
        <v>Verein</v>
      </c>
    </row>
    <row r="1089" spans="1:15" ht="12.75" customHeight="1" x14ac:dyDescent="0.35">
      <c r="A1089" s="29" t="s">
        <v>3404</v>
      </c>
      <c r="B1089" s="1" t="s">
        <v>1865</v>
      </c>
      <c r="C1089" s="85" t="s">
        <v>2</v>
      </c>
      <c r="D1089" s="116" t="s">
        <v>4547</v>
      </c>
      <c r="E1089" s="116" t="s">
        <v>4547</v>
      </c>
      <c r="F1089" s="1"/>
      <c r="G1089" s="29" t="s">
        <v>4</v>
      </c>
      <c r="H1089" s="4">
        <f t="shared" si="80"/>
        <v>1</v>
      </c>
      <c r="I1089" s="4" t="str">
        <f>VLOOKUP(B1089,'BAT Grundtabelle'!B:T,19,0)</f>
        <v>ja</v>
      </c>
      <c r="J1089" s="4" t="str">
        <f t="shared" si="81"/>
        <v/>
      </c>
      <c r="K1089" s="4" t="str">
        <f t="shared" si="82"/>
        <v/>
      </c>
      <c r="L1089" s="4" t="str">
        <f t="shared" si="83"/>
        <v/>
      </c>
      <c r="M1089" s="104" t="str">
        <f t="shared" si="84"/>
        <v/>
      </c>
      <c r="N1089" s="4"/>
      <c r="O1089" s="4" t="str">
        <f>VLOOKUP(B1089,'BAT Grundtabelle'!B:V,21,0)</f>
        <v>Staat</v>
      </c>
    </row>
    <row r="1090" spans="1:15" ht="12.75" customHeight="1" x14ac:dyDescent="0.35">
      <c r="A1090" s="29" t="s">
        <v>3405</v>
      </c>
      <c r="B1090" s="1" t="s">
        <v>1818</v>
      </c>
      <c r="C1090" s="85" t="s">
        <v>2</v>
      </c>
      <c r="D1090" s="116" t="s">
        <v>4547</v>
      </c>
      <c r="E1090" s="116" t="s">
        <v>4547</v>
      </c>
      <c r="F1090" s="1" t="s">
        <v>2411</v>
      </c>
      <c r="G1090" s="29" t="s">
        <v>59</v>
      </c>
      <c r="H1090" s="4">
        <f t="shared" si="80"/>
        <v>1</v>
      </c>
      <c r="I1090" s="4" t="str">
        <f>VLOOKUP(B1090,'BAT Grundtabelle'!B:T,19,0)</f>
        <v>ja</v>
      </c>
      <c r="J1090" s="4" t="str">
        <f t="shared" si="81"/>
        <v/>
      </c>
      <c r="K1090" s="4" t="str">
        <f t="shared" si="82"/>
        <v/>
      </c>
      <c r="L1090" s="4" t="str">
        <f t="shared" si="83"/>
        <v/>
      </c>
      <c r="M1090" s="104" t="str">
        <f t="shared" si="84"/>
        <v/>
      </c>
      <c r="N1090" s="4"/>
      <c r="O1090" s="4" t="str">
        <f>VLOOKUP(B1090,'BAT Grundtabelle'!B:V,21,0)</f>
        <v>Verein</v>
      </c>
    </row>
    <row r="1091" spans="1:15" ht="12.75" customHeight="1" x14ac:dyDescent="0.35">
      <c r="A1091" s="29" t="s">
        <v>3406</v>
      </c>
      <c r="B1091" s="1" t="s">
        <v>620</v>
      </c>
      <c r="C1091" s="85" t="s">
        <v>2</v>
      </c>
      <c r="D1091" s="116" t="s">
        <v>4547</v>
      </c>
      <c r="E1091" s="116" t="s">
        <v>4547</v>
      </c>
      <c r="F1091" s="1"/>
      <c r="G1091" s="29" t="s">
        <v>4</v>
      </c>
      <c r="H1091" s="4">
        <f t="shared" ref="H1091:H1154" si="85">COUNTIF(A:A,A1091)</f>
        <v>1</v>
      </c>
      <c r="I1091" s="4" t="str">
        <f>VLOOKUP(B1091,'BAT Grundtabelle'!B:T,19,0)</f>
        <v>ja</v>
      </c>
      <c r="J1091" s="4" t="str">
        <f t="shared" ref="J1091:J1154" si="86">IF(C1091="ja",A1091,"")</f>
        <v/>
      </c>
      <c r="K1091" s="4" t="str">
        <f t="shared" ref="K1091:K1154" si="87">IF(C1091="ja",B1091,"")</f>
        <v/>
      </c>
      <c r="L1091" s="4" t="str">
        <f t="shared" ref="L1091:L1154" si="88">IF(C1091="ja",D1091,"")</f>
        <v/>
      </c>
      <c r="M1091" s="104" t="str">
        <f t="shared" ref="M1091:M1154" si="89">IF(C1091="ja",E1091,"")</f>
        <v/>
      </c>
      <c r="N1091" s="4"/>
      <c r="O1091" s="4" t="str">
        <f>VLOOKUP(B1091,'BAT Grundtabelle'!B:V,21,0)</f>
        <v>Handel</v>
      </c>
    </row>
    <row r="1092" spans="1:15" ht="12.75" customHeight="1" x14ac:dyDescent="0.35">
      <c r="A1092" s="29" t="s">
        <v>3407</v>
      </c>
      <c r="B1092" s="1" t="s">
        <v>1701</v>
      </c>
      <c r="C1092" s="85" t="s">
        <v>3</v>
      </c>
      <c r="D1092" s="116">
        <v>1.1100000000000001</v>
      </c>
      <c r="E1092" s="116">
        <v>854.03</v>
      </c>
      <c r="F1092" s="1"/>
      <c r="G1092" s="29" t="s">
        <v>4</v>
      </c>
      <c r="H1092" s="4">
        <f t="shared" si="85"/>
        <v>1</v>
      </c>
      <c r="I1092" s="4" t="str">
        <f>VLOOKUP(B1092,'BAT Grundtabelle'!B:T,19,0)</f>
        <v>ja</v>
      </c>
      <c r="J1092" s="4" t="str">
        <f t="shared" si="86"/>
        <v>10989</v>
      </c>
      <c r="K1092" s="4" t="str">
        <f t="shared" si="87"/>
        <v>Kartoffelerzeugnishersteller</v>
      </c>
      <c r="L1092" s="4">
        <f t="shared" si="88"/>
        <v>1.1100000000000001</v>
      </c>
      <c r="M1092" s="104">
        <f t="shared" si="89"/>
        <v>854.03</v>
      </c>
      <c r="N1092" s="4"/>
      <c r="O1092" s="4" t="str">
        <f>VLOOKUP(B1092,'BAT Grundtabelle'!B:V,21,0)</f>
        <v>Handel (food)</v>
      </c>
    </row>
    <row r="1093" spans="1:15" ht="12.75" customHeight="1" x14ac:dyDescent="0.35">
      <c r="A1093" s="29" t="s">
        <v>2183</v>
      </c>
      <c r="B1093" s="1" t="s">
        <v>2182</v>
      </c>
      <c r="C1093" s="85" t="s">
        <v>2</v>
      </c>
      <c r="D1093" s="116" t="s">
        <v>4547</v>
      </c>
      <c r="E1093" s="116" t="s">
        <v>4547</v>
      </c>
      <c r="F1093" s="1"/>
      <c r="G1093" s="29" t="s">
        <v>4</v>
      </c>
      <c r="H1093" s="4">
        <f t="shared" si="85"/>
        <v>1</v>
      </c>
      <c r="I1093" s="4" t="str">
        <f>VLOOKUP(B1093,'BAT Grundtabelle'!B:T,19,0)</f>
        <v>ja</v>
      </c>
      <c r="J1093" s="4" t="str">
        <f t="shared" si="86"/>
        <v/>
      </c>
      <c r="K1093" s="4" t="str">
        <f t="shared" si="87"/>
        <v/>
      </c>
      <c r="L1093" s="4" t="str">
        <f t="shared" si="88"/>
        <v/>
      </c>
      <c r="M1093" s="104" t="str">
        <f t="shared" si="89"/>
        <v/>
      </c>
      <c r="N1093" s="4"/>
      <c r="O1093" s="4" t="str">
        <f>VLOOKUP(B1093,'BAT Grundtabelle'!B:V,21,0)</f>
        <v>Produktion</v>
      </c>
    </row>
    <row r="1094" spans="1:15" ht="12.75" customHeight="1" x14ac:dyDescent="0.35">
      <c r="A1094" s="29" t="s">
        <v>3408</v>
      </c>
      <c r="B1094" s="1" t="s">
        <v>1021</v>
      </c>
      <c r="C1094" s="85" t="s">
        <v>2</v>
      </c>
      <c r="D1094" s="116" t="s">
        <v>4547</v>
      </c>
      <c r="E1094" s="116" t="s">
        <v>4547</v>
      </c>
      <c r="F1094" s="1"/>
      <c r="G1094" s="29" t="s">
        <v>4</v>
      </c>
      <c r="H1094" s="4">
        <f t="shared" si="85"/>
        <v>1</v>
      </c>
      <c r="I1094" s="4" t="str">
        <f>VLOOKUP(B1094,'BAT Grundtabelle'!B:T,19,0)</f>
        <v>ja</v>
      </c>
      <c r="J1094" s="4" t="str">
        <f t="shared" si="86"/>
        <v/>
      </c>
      <c r="K1094" s="4" t="str">
        <f t="shared" si="87"/>
        <v/>
      </c>
      <c r="L1094" s="4" t="str">
        <f t="shared" si="88"/>
        <v/>
      </c>
      <c r="M1094" s="104" t="str">
        <f t="shared" si="89"/>
        <v/>
      </c>
      <c r="N1094" s="4"/>
      <c r="O1094" s="4" t="str">
        <f>VLOOKUP(B1094,'BAT Grundtabelle'!B:V,21,0)</f>
        <v>Produktion</v>
      </c>
    </row>
    <row r="1095" spans="1:15" ht="12.75" customHeight="1" x14ac:dyDescent="0.35">
      <c r="A1095" s="29" t="s">
        <v>3409</v>
      </c>
      <c r="B1095" s="1" t="s">
        <v>1022</v>
      </c>
      <c r="C1095" s="85" t="s">
        <v>2</v>
      </c>
      <c r="D1095" s="116" t="s">
        <v>4547</v>
      </c>
      <c r="E1095" s="116" t="s">
        <v>4547</v>
      </c>
      <c r="F1095" s="1"/>
      <c r="G1095" s="29" t="s">
        <v>4</v>
      </c>
      <c r="H1095" s="4">
        <f t="shared" si="85"/>
        <v>1</v>
      </c>
      <c r="I1095" s="4" t="str">
        <f>VLOOKUP(B1095,'BAT Grundtabelle'!B:T,19,0)</f>
        <v>ja</v>
      </c>
      <c r="J1095" s="4" t="str">
        <f t="shared" si="86"/>
        <v/>
      </c>
      <c r="K1095" s="4" t="str">
        <f t="shared" si="87"/>
        <v/>
      </c>
      <c r="L1095" s="4" t="str">
        <f t="shared" si="88"/>
        <v/>
      </c>
      <c r="M1095" s="104" t="str">
        <f t="shared" si="89"/>
        <v/>
      </c>
      <c r="N1095" s="4"/>
      <c r="O1095" s="4" t="str">
        <f>VLOOKUP(B1095,'BAT Grundtabelle'!B:V,21,0)</f>
        <v>Produktion</v>
      </c>
    </row>
    <row r="1096" spans="1:15" ht="12.75" customHeight="1" x14ac:dyDescent="0.35">
      <c r="A1096" s="29" t="s">
        <v>3410</v>
      </c>
      <c r="B1096" s="1" t="s">
        <v>421</v>
      </c>
      <c r="C1096" s="85" t="s">
        <v>2</v>
      </c>
      <c r="D1096" s="116" t="s">
        <v>4547</v>
      </c>
      <c r="E1096" s="116" t="s">
        <v>4547</v>
      </c>
      <c r="F1096" s="1"/>
      <c r="G1096" s="29" t="s">
        <v>4</v>
      </c>
      <c r="H1096" s="4">
        <f t="shared" si="85"/>
        <v>1</v>
      </c>
      <c r="I1096" s="4" t="str">
        <f>VLOOKUP(B1096,'BAT Grundtabelle'!B:T,19,0)</f>
        <v>ja</v>
      </c>
      <c r="J1096" s="4" t="str">
        <f t="shared" si="86"/>
        <v/>
      </c>
      <c r="K1096" s="4" t="str">
        <f t="shared" si="87"/>
        <v/>
      </c>
      <c r="L1096" s="4" t="str">
        <f t="shared" si="88"/>
        <v/>
      </c>
      <c r="M1096" s="104" t="str">
        <f t="shared" si="89"/>
        <v/>
      </c>
      <c r="N1096" s="4"/>
      <c r="O1096" s="4" t="str">
        <f>VLOOKUP(B1096,'BAT Grundtabelle'!B:V,21,0)</f>
        <v>Schausteller</v>
      </c>
    </row>
    <row r="1097" spans="1:15" ht="12.75" customHeight="1" x14ac:dyDescent="0.35">
      <c r="A1097" s="29" t="s">
        <v>3411</v>
      </c>
      <c r="B1097" s="1" t="s">
        <v>1076</v>
      </c>
      <c r="C1097" s="85" t="s">
        <v>2</v>
      </c>
      <c r="D1097" s="116" t="s">
        <v>4547</v>
      </c>
      <c r="E1097" s="116" t="s">
        <v>4547</v>
      </c>
      <c r="F1097" s="1"/>
      <c r="G1097" s="29" t="s">
        <v>4</v>
      </c>
      <c r="H1097" s="4">
        <f t="shared" si="85"/>
        <v>1</v>
      </c>
      <c r="I1097" s="4" t="str">
        <f>VLOOKUP(B1097,'BAT Grundtabelle'!B:T,19,0)</f>
        <v>ja</v>
      </c>
      <c r="J1097" s="4" t="str">
        <f t="shared" si="86"/>
        <v/>
      </c>
      <c r="K1097" s="4" t="str">
        <f t="shared" si="87"/>
        <v/>
      </c>
      <c r="L1097" s="4" t="str">
        <f t="shared" si="88"/>
        <v/>
      </c>
      <c r="M1097" s="104" t="str">
        <f t="shared" si="89"/>
        <v/>
      </c>
      <c r="N1097" s="4"/>
      <c r="O1097" s="4" t="str">
        <f>VLOOKUP(B1097,'BAT Grundtabelle'!B:V,21,0)</f>
        <v>Tierhaltung</v>
      </c>
    </row>
    <row r="1098" spans="1:15" ht="12.75" customHeight="1" x14ac:dyDescent="0.35">
      <c r="A1098" s="29">
        <v>11995</v>
      </c>
      <c r="B1098" s="1" t="s">
        <v>4615</v>
      </c>
      <c r="C1098" s="85" t="s">
        <v>2</v>
      </c>
      <c r="D1098" s="116" t="s">
        <v>4547</v>
      </c>
      <c r="E1098" s="116" t="s">
        <v>4547</v>
      </c>
      <c r="F1098" s="1"/>
      <c r="G1098" s="29" t="s">
        <v>4</v>
      </c>
      <c r="H1098" s="4">
        <f t="shared" si="85"/>
        <v>1</v>
      </c>
      <c r="I1098" s="4" t="str">
        <f>VLOOKUP(B1098,'BAT Grundtabelle'!B:T,19,0)</f>
        <v>ja</v>
      </c>
      <c r="J1098" s="4" t="str">
        <f t="shared" si="86"/>
        <v/>
      </c>
      <c r="K1098" s="4" t="str">
        <f t="shared" si="87"/>
        <v/>
      </c>
      <c r="L1098" s="4" t="str">
        <f t="shared" si="88"/>
        <v/>
      </c>
      <c r="M1098" s="104" t="str">
        <f t="shared" si="89"/>
        <v/>
      </c>
      <c r="N1098" s="4"/>
      <c r="O1098" s="4" t="str">
        <f>VLOOKUP(B1098,'BAT Grundtabelle'!B:V,21,0)</f>
        <v>Dienstleistung</v>
      </c>
    </row>
    <row r="1099" spans="1:15" ht="12.75" customHeight="1" x14ac:dyDescent="0.35">
      <c r="A1099" s="29" t="s">
        <v>3412</v>
      </c>
      <c r="B1099" s="1" t="s">
        <v>1732</v>
      </c>
      <c r="C1099" s="85" t="s">
        <v>2</v>
      </c>
      <c r="D1099" s="116" t="s">
        <v>4547</v>
      </c>
      <c r="E1099" s="116" t="s">
        <v>4547</v>
      </c>
      <c r="F1099" s="1"/>
      <c r="G1099" s="29" t="s">
        <v>4</v>
      </c>
      <c r="H1099" s="4">
        <f t="shared" si="85"/>
        <v>1</v>
      </c>
      <c r="I1099" s="4" t="str">
        <f>VLOOKUP(B1099,'BAT Grundtabelle'!B:T,19,0)</f>
        <v>ja</v>
      </c>
      <c r="J1099" s="4" t="str">
        <f t="shared" si="86"/>
        <v/>
      </c>
      <c r="K1099" s="4" t="str">
        <f t="shared" si="87"/>
        <v/>
      </c>
      <c r="L1099" s="4" t="str">
        <f t="shared" si="88"/>
        <v/>
      </c>
      <c r="M1099" s="104" t="str">
        <f t="shared" si="89"/>
        <v/>
      </c>
      <c r="N1099" s="4"/>
      <c r="O1099" s="4" t="str">
        <f>VLOOKUP(B1099,'BAT Grundtabelle'!B:V,21,0)</f>
        <v>Handel</v>
      </c>
    </row>
    <row r="1100" spans="1:15" ht="12.75" customHeight="1" x14ac:dyDescent="0.35">
      <c r="A1100" s="29" t="s">
        <v>3413</v>
      </c>
      <c r="B1100" s="1" t="s">
        <v>1631</v>
      </c>
      <c r="C1100" s="85" t="s">
        <v>2</v>
      </c>
      <c r="D1100" s="116" t="s">
        <v>4547</v>
      </c>
      <c r="E1100" s="116" t="s">
        <v>4547</v>
      </c>
      <c r="F1100" s="1"/>
      <c r="G1100" s="29" t="s">
        <v>57</v>
      </c>
      <c r="H1100" s="4">
        <f t="shared" si="85"/>
        <v>1</v>
      </c>
      <c r="I1100" s="4" t="str">
        <f>VLOOKUP(B1100,'BAT Grundtabelle'!B:T,19,0)</f>
        <v>ja</v>
      </c>
      <c r="J1100" s="4" t="str">
        <f t="shared" si="86"/>
        <v/>
      </c>
      <c r="K1100" s="4" t="str">
        <f t="shared" si="87"/>
        <v/>
      </c>
      <c r="L1100" s="4" t="str">
        <f t="shared" si="88"/>
        <v/>
      </c>
      <c r="M1100" s="104" t="str">
        <f t="shared" si="89"/>
        <v/>
      </c>
      <c r="N1100" s="4"/>
      <c r="O1100" s="4" t="str">
        <f>VLOOKUP(B1100,'BAT Grundtabelle'!B:V,21,0)</f>
        <v>Dienstleistung</v>
      </c>
    </row>
    <row r="1101" spans="1:15" ht="12.75" customHeight="1" x14ac:dyDescent="0.35">
      <c r="A1101" s="29" t="s">
        <v>3414</v>
      </c>
      <c r="B1101" s="1" t="s">
        <v>360</v>
      </c>
      <c r="C1101" s="85" t="s">
        <v>2</v>
      </c>
      <c r="D1101" s="116" t="s">
        <v>4547</v>
      </c>
      <c r="E1101" s="116" t="s">
        <v>4547</v>
      </c>
      <c r="F1101" s="1"/>
      <c r="G1101" s="29" t="s">
        <v>4</v>
      </c>
      <c r="H1101" s="4">
        <f t="shared" si="85"/>
        <v>1</v>
      </c>
      <c r="I1101" s="4" t="str">
        <f>VLOOKUP(B1101,'BAT Grundtabelle'!B:T,19,0)</f>
        <v>ja</v>
      </c>
      <c r="J1101" s="4" t="str">
        <f t="shared" si="86"/>
        <v/>
      </c>
      <c r="K1101" s="4" t="str">
        <f t="shared" si="87"/>
        <v/>
      </c>
      <c r="L1101" s="4" t="str">
        <f t="shared" si="88"/>
        <v/>
      </c>
      <c r="M1101" s="104" t="str">
        <f t="shared" si="89"/>
        <v/>
      </c>
      <c r="N1101" s="4"/>
      <c r="O1101" s="4" t="str">
        <f>VLOOKUP(B1101,'BAT Grundtabelle'!B:V,21,0)</f>
        <v>Produktion</v>
      </c>
    </row>
    <row r="1102" spans="1:15" ht="12.75" customHeight="1" x14ac:dyDescent="0.35">
      <c r="A1102" s="29" t="s">
        <v>2191</v>
      </c>
      <c r="B1102" s="1" t="s">
        <v>2190</v>
      </c>
      <c r="C1102" s="85" t="s">
        <v>3</v>
      </c>
      <c r="D1102" s="116">
        <v>2.58</v>
      </c>
      <c r="E1102" s="116">
        <v>204</v>
      </c>
      <c r="F1102" s="1"/>
      <c r="G1102" s="29" t="s">
        <v>4</v>
      </c>
      <c r="H1102" s="4">
        <f t="shared" si="85"/>
        <v>1</v>
      </c>
      <c r="I1102" s="4" t="str">
        <f>VLOOKUP(B1102,'BAT Grundtabelle'!B:T,19,0)</f>
        <v>ja</v>
      </c>
      <c r="J1102" s="4" t="str">
        <f t="shared" si="86"/>
        <v>6972</v>
      </c>
      <c r="K1102" s="4" t="str">
        <f t="shared" si="87"/>
        <v>Kegelbahn mit Gastronomie</v>
      </c>
      <c r="L1102" s="4">
        <f t="shared" si="88"/>
        <v>2.58</v>
      </c>
      <c r="M1102" s="104">
        <f t="shared" si="89"/>
        <v>204</v>
      </c>
      <c r="N1102" s="4"/>
      <c r="O1102" s="4" t="str">
        <f>VLOOKUP(B1102,'BAT Grundtabelle'!B:V,21,0)</f>
        <v>Hotel- und Gaststättengewerbe</v>
      </c>
    </row>
    <row r="1103" spans="1:15" ht="12.75" customHeight="1" x14ac:dyDescent="0.35">
      <c r="A1103" s="29" t="s">
        <v>3415</v>
      </c>
      <c r="B1103" s="1" t="s">
        <v>1036</v>
      </c>
      <c r="C1103" s="85" t="s">
        <v>3</v>
      </c>
      <c r="D1103" s="116">
        <v>2.58</v>
      </c>
      <c r="E1103" s="116">
        <v>204</v>
      </c>
      <c r="F1103" s="1"/>
      <c r="G1103" s="29">
        <v>1198</v>
      </c>
      <c r="H1103" s="4">
        <f t="shared" si="85"/>
        <v>1</v>
      </c>
      <c r="I1103" s="4" t="str">
        <f>VLOOKUP(B1103,'BAT Grundtabelle'!B:T,19,0)</f>
        <v>ja</v>
      </c>
      <c r="J1103" s="4" t="str">
        <f t="shared" si="86"/>
        <v>10997</v>
      </c>
      <c r="K1103" s="4" t="str">
        <f t="shared" si="87"/>
        <v>Kegelsportcenter mit Gastronomie</v>
      </c>
      <c r="L1103" s="4">
        <f t="shared" si="88"/>
        <v>2.58</v>
      </c>
      <c r="M1103" s="104">
        <f t="shared" si="89"/>
        <v>204</v>
      </c>
      <c r="N1103" s="4"/>
      <c r="O1103" s="4" t="str">
        <f>VLOOKUP(B1103,'BAT Grundtabelle'!B:V,21,0)</f>
        <v>Hotel- und Gaststättengewerbe</v>
      </c>
    </row>
    <row r="1104" spans="1:15" ht="12.75" customHeight="1" x14ac:dyDescent="0.35">
      <c r="A1104" s="29" t="s">
        <v>3416</v>
      </c>
      <c r="B1104" s="1" t="s">
        <v>1819</v>
      </c>
      <c r="C1104" s="85" t="s">
        <v>2</v>
      </c>
      <c r="D1104" s="116" t="s">
        <v>4547</v>
      </c>
      <c r="E1104" s="116" t="s">
        <v>4547</v>
      </c>
      <c r="F1104" s="1" t="s">
        <v>2411</v>
      </c>
      <c r="G1104" s="29" t="s">
        <v>59</v>
      </c>
      <c r="H1104" s="4">
        <f t="shared" si="85"/>
        <v>1</v>
      </c>
      <c r="I1104" s="4" t="str">
        <f>VLOOKUP(B1104,'BAT Grundtabelle'!B:T,19,0)</f>
        <v>ja</v>
      </c>
      <c r="J1104" s="4" t="str">
        <f t="shared" si="86"/>
        <v/>
      </c>
      <c r="K1104" s="4" t="str">
        <f t="shared" si="87"/>
        <v/>
      </c>
      <c r="L1104" s="4" t="str">
        <f t="shared" si="88"/>
        <v/>
      </c>
      <c r="M1104" s="104" t="str">
        <f t="shared" si="89"/>
        <v/>
      </c>
      <c r="N1104" s="4"/>
      <c r="O1104" s="4" t="str">
        <f>VLOOKUP(B1104,'BAT Grundtabelle'!B:V,21,0)</f>
        <v>Verein</v>
      </c>
    </row>
    <row r="1105" spans="1:15" ht="12.75" customHeight="1" x14ac:dyDescent="0.35">
      <c r="A1105" s="29" t="s">
        <v>3417</v>
      </c>
      <c r="B1105" s="1" t="s">
        <v>1601</v>
      </c>
      <c r="C1105" s="85" t="s">
        <v>3</v>
      </c>
      <c r="D1105" s="116">
        <v>1.71</v>
      </c>
      <c r="E1105" s="116">
        <v>481.01</v>
      </c>
      <c r="F1105" s="1"/>
      <c r="G1105" s="29" t="s">
        <v>4</v>
      </c>
      <c r="H1105" s="4">
        <f t="shared" si="85"/>
        <v>1</v>
      </c>
      <c r="I1105" s="4" t="str">
        <f>VLOOKUP(B1105,'BAT Grundtabelle'!B:T,19,0)</f>
        <v>ja</v>
      </c>
      <c r="J1105" s="4" t="str">
        <f t="shared" si="86"/>
        <v>10999</v>
      </c>
      <c r="K1105" s="4" t="str">
        <f t="shared" si="87"/>
        <v>Kelterei</v>
      </c>
      <c r="L1105" s="4">
        <f t="shared" si="88"/>
        <v>1.71</v>
      </c>
      <c r="M1105" s="104">
        <f t="shared" si="89"/>
        <v>481.01</v>
      </c>
      <c r="N1105" s="4"/>
      <c r="O1105" s="4" t="str">
        <f>VLOOKUP(B1105,'BAT Grundtabelle'!B:V,21,0)</f>
        <v>Produktion (food)</v>
      </c>
    </row>
    <row r="1106" spans="1:15" ht="12.75" customHeight="1" x14ac:dyDescent="0.35">
      <c r="A1106" s="29" t="s">
        <v>3418</v>
      </c>
      <c r="B1106" s="1" t="s">
        <v>371</v>
      </c>
      <c r="C1106" s="85" t="s">
        <v>2</v>
      </c>
      <c r="D1106" s="116" t="s">
        <v>4547</v>
      </c>
      <c r="E1106" s="116" t="s">
        <v>4547</v>
      </c>
      <c r="F1106" s="1"/>
      <c r="G1106" s="29" t="s">
        <v>4</v>
      </c>
      <c r="H1106" s="4">
        <f t="shared" si="85"/>
        <v>1</v>
      </c>
      <c r="I1106" s="4" t="str">
        <f>VLOOKUP(B1106,'BAT Grundtabelle'!B:T,19,0)</f>
        <v>ja</v>
      </c>
      <c r="J1106" s="4" t="str">
        <f t="shared" si="86"/>
        <v/>
      </c>
      <c r="K1106" s="4" t="str">
        <f t="shared" si="87"/>
        <v/>
      </c>
      <c r="L1106" s="4" t="str">
        <f t="shared" si="88"/>
        <v/>
      </c>
      <c r="M1106" s="104" t="str">
        <f t="shared" si="89"/>
        <v/>
      </c>
      <c r="N1106" s="4"/>
      <c r="O1106" s="4" t="str">
        <f>VLOOKUP(B1106,'BAT Grundtabelle'!B:V,21,0)</f>
        <v>Handel</v>
      </c>
    </row>
    <row r="1107" spans="1:15" ht="12.75" customHeight="1" x14ac:dyDescent="0.35">
      <c r="A1107" s="29" t="s">
        <v>3419</v>
      </c>
      <c r="B1107" s="1" t="s">
        <v>306</v>
      </c>
      <c r="C1107" s="85" t="s">
        <v>3</v>
      </c>
      <c r="D1107" s="116">
        <v>13.11</v>
      </c>
      <c r="E1107" s="116">
        <v>818</v>
      </c>
      <c r="F1107" s="1"/>
      <c r="G1107" s="29" t="s">
        <v>4</v>
      </c>
      <c r="H1107" s="4">
        <f t="shared" si="85"/>
        <v>1</v>
      </c>
      <c r="I1107" s="4" t="str">
        <f>VLOOKUP(B1107,'BAT Grundtabelle'!B:T,19,0)</f>
        <v>ja</v>
      </c>
      <c r="J1107" s="4" t="str">
        <f t="shared" si="86"/>
        <v>11001</v>
      </c>
      <c r="K1107" s="4" t="str">
        <f t="shared" si="87"/>
        <v>Keramikwarenhersteller</v>
      </c>
      <c r="L1107" s="4">
        <f t="shared" si="88"/>
        <v>13.11</v>
      </c>
      <c r="M1107" s="104">
        <f t="shared" si="89"/>
        <v>818</v>
      </c>
      <c r="N1107" s="4"/>
      <c r="O1107" s="4" t="str">
        <f>VLOOKUP(B1107,'BAT Grundtabelle'!B:V,21,0)</f>
        <v>Produktion</v>
      </c>
    </row>
    <row r="1108" spans="1:15" ht="12.75" customHeight="1" x14ac:dyDescent="0.35">
      <c r="A1108" s="29" t="s">
        <v>3420</v>
      </c>
      <c r="B1108" s="1" t="s">
        <v>1009</v>
      </c>
      <c r="C1108" s="85" t="s">
        <v>3</v>
      </c>
      <c r="D1108" s="116">
        <v>13.11</v>
      </c>
      <c r="E1108" s="116">
        <v>818</v>
      </c>
      <c r="F1108" s="1"/>
      <c r="G1108" s="29" t="s">
        <v>4</v>
      </c>
      <c r="H1108" s="4">
        <f t="shared" si="85"/>
        <v>1</v>
      </c>
      <c r="I1108" s="4" t="str">
        <f>VLOOKUP(B1108,'BAT Grundtabelle'!B:T,19,0)</f>
        <v>ja</v>
      </c>
      <c r="J1108" s="4" t="str">
        <f t="shared" si="86"/>
        <v>11002</v>
      </c>
      <c r="K1108" s="4" t="str">
        <f t="shared" si="87"/>
        <v>Keramischer Handwerksbetrieb</v>
      </c>
      <c r="L1108" s="4">
        <f t="shared" si="88"/>
        <v>13.11</v>
      </c>
      <c r="M1108" s="104">
        <f t="shared" si="89"/>
        <v>818</v>
      </c>
      <c r="N1108" s="4"/>
      <c r="O1108" s="4" t="str">
        <f>VLOOKUP(B1108,'BAT Grundtabelle'!B:V,21,0)</f>
        <v>Handwerk</v>
      </c>
    </row>
    <row r="1109" spans="1:15" ht="12.75" customHeight="1" x14ac:dyDescent="0.35">
      <c r="A1109" s="29" t="s">
        <v>3421</v>
      </c>
      <c r="B1109" s="1" t="s">
        <v>1349</v>
      </c>
      <c r="C1109" s="85" t="s">
        <v>2</v>
      </c>
      <c r="D1109" s="116" t="s">
        <v>4547</v>
      </c>
      <c r="E1109" s="116" t="s">
        <v>4547</v>
      </c>
      <c r="F1109" s="1"/>
      <c r="G1109" s="29" t="s">
        <v>4</v>
      </c>
      <c r="H1109" s="4">
        <f t="shared" si="85"/>
        <v>1</v>
      </c>
      <c r="I1109" s="4" t="str">
        <f>VLOOKUP(B1109,'BAT Grundtabelle'!B:T,19,0)</f>
        <v>ja</v>
      </c>
      <c r="J1109" s="4" t="str">
        <f t="shared" si="86"/>
        <v/>
      </c>
      <c r="K1109" s="4" t="str">
        <f t="shared" si="87"/>
        <v/>
      </c>
      <c r="L1109" s="4" t="str">
        <f t="shared" si="88"/>
        <v/>
      </c>
      <c r="M1109" s="104" t="str">
        <f t="shared" si="89"/>
        <v/>
      </c>
      <c r="N1109" s="4"/>
      <c r="O1109" s="4" t="str">
        <f>VLOOKUP(B1109,'BAT Grundtabelle'!B:V,21,0)</f>
        <v>Handwerk</v>
      </c>
    </row>
    <row r="1110" spans="1:15" ht="12.75" customHeight="1" x14ac:dyDescent="0.35">
      <c r="A1110" s="29" t="s">
        <v>2126</v>
      </c>
      <c r="B1110" s="1" t="s">
        <v>2125</v>
      </c>
      <c r="C1110" s="85" t="s">
        <v>2</v>
      </c>
      <c r="D1110" s="116" t="s">
        <v>4547</v>
      </c>
      <c r="E1110" s="116" t="s">
        <v>4547</v>
      </c>
      <c r="F1110" s="1"/>
      <c r="G1110" s="29" t="s">
        <v>57</v>
      </c>
      <c r="H1110" s="4">
        <f t="shared" si="85"/>
        <v>1</v>
      </c>
      <c r="I1110" s="4" t="str">
        <f>VLOOKUP(B1110,'BAT Grundtabelle'!B:T,19,0)</f>
        <v>ja</v>
      </c>
      <c r="J1110" s="4" t="str">
        <f t="shared" si="86"/>
        <v/>
      </c>
      <c r="K1110" s="4" t="str">
        <f t="shared" si="87"/>
        <v/>
      </c>
      <c r="L1110" s="4" t="str">
        <f t="shared" si="88"/>
        <v/>
      </c>
      <c r="M1110" s="104" t="str">
        <f t="shared" si="89"/>
        <v/>
      </c>
      <c r="N1110" s="4"/>
      <c r="O1110" s="4" t="str">
        <f>VLOOKUP(B1110,'BAT Grundtabelle'!B:V,21,0)</f>
        <v>Reinigung</v>
      </c>
    </row>
    <row r="1111" spans="1:15" ht="12.75" customHeight="1" x14ac:dyDescent="0.35">
      <c r="A1111" s="29" t="s">
        <v>3422</v>
      </c>
      <c r="B1111" s="1" t="s">
        <v>823</v>
      </c>
      <c r="C1111" s="85" t="s">
        <v>2</v>
      </c>
      <c r="D1111" s="116" t="s">
        <v>4547</v>
      </c>
      <c r="E1111" s="116" t="s">
        <v>4547</v>
      </c>
      <c r="F1111" s="1"/>
      <c r="G1111" s="29" t="s">
        <v>4</v>
      </c>
      <c r="H1111" s="4">
        <f t="shared" si="85"/>
        <v>1</v>
      </c>
      <c r="I1111" s="4" t="str">
        <f>VLOOKUP(B1111,'BAT Grundtabelle'!B:T,19,0)</f>
        <v>ja</v>
      </c>
      <c r="J1111" s="4" t="str">
        <f t="shared" si="86"/>
        <v/>
      </c>
      <c r="K1111" s="4" t="str">
        <f t="shared" si="87"/>
        <v/>
      </c>
      <c r="L1111" s="4" t="str">
        <f t="shared" si="88"/>
        <v/>
      </c>
      <c r="M1111" s="104" t="str">
        <f t="shared" si="89"/>
        <v/>
      </c>
      <c r="N1111" s="4"/>
      <c r="O1111" s="4" t="str">
        <f>VLOOKUP(B1111,'BAT Grundtabelle'!B:V,21,0)</f>
        <v>Produktion</v>
      </c>
    </row>
    <row r="1112" spans="1:15" ht="12.75" customHeight="1" x14ac:dyDescent="0.35">
      <c r="A1112" s="29" t="s">
        <v>3423</v>
      </c>
      <c r="B1112" s="1" t="s">
        <v>682</v>
      </c>
      <c r="C1112" s="85" t="s">
        <v>2</v>
      </c>
      <c r="D1112" s="116" t="s">
        <v>4547</v>
      </c>
      <c r="E1112" s="116" t="s">
        <v>4547</v>
      </c>
      <c r="F1112" s="1" t="s">
        <v>2412</v>
      </c>
      <c r="G1112" s="29">
        <v>1195</v>
      </c>
      <c r="H1112" s="4">
        <f t="shared" si="85"/>
        <v>1</v>
      </c>
      <c r="I1112" s="4" t="str">
        <f>VLOOKUP(B1112,'BAT Grundtabelle'!B:T,19,0)</f>
        <v>ja</v>
      </c>
      <c r="J1112" s="4" t="str">
        <f t="shared" si="86"/>
        <v/>
      </c>
      <c r="K1112" s="4" t="str">
        <f t="shared" si="87"/>
        <v/>
      </c>
      <c r="L1112" s="4" t="str">
        <f t="shared" si="88"/>
        <v/>
      </c>
      <c r="M1112" s="104" t="str">
        <f t="shared" si="89"/>
        <v/>
      </c>
      <c r="N1112" s="4"/>
      <c r="O1112" s="4" t="str">
        <f>VLOOKUP(B1112,'BAT Grundtabelle'!B:V,21,0)</f>
        <v>Energie</v>
      </c>
    </row>
    <row r="1113" spans="1:15" ht="12.75" customHeight="1" x14ac:dyDescent="0.35">
      <c r="A1113" s="29" t="s">
        <v>3424</v>
      </c>
      <c r="B1113" s="1" t="s">
        <v>824</v>
      </c>
      <c r="C1113" s="85" t="s">
        <v>2</v>
      </c>
      <c r="D1113" s="116" t="s">
        <v>4547</v>
      </c>
      <c r="E1113" s="116" t="s">
        <v>4547</v>
      </c>
      <c r="F1113" s="1"/>
      <c r="G1113" s="29" t="s">
        <v>4</v>
      </c>
      <c r="H1113" s="4">
        <f t="shared" si="85"/>
        <v>1</v>
      </c>
      <c r="I1113" s="4" t="str">
        <f>VLOOKUP(B1113,'BAT Grundtabelle'!B:T,19,0)</f>
        <v>ja</v>
      </c>
      <c r="J1113" s="4" t="str">
        <f t="shared" si="86"/>
        <v/>
      </c>
      <c r="K1113" s="4" t="str">
        <f t="shared" si="87"/>
        <v/>
      </c>
      <c r="L1113" s="4" t="str">
        <f t="shared" si="88"/>
        <v/>
      </c>
      <c r="M1113" s="104" t="str">
        <f t="shared" si="89"/>
        <v/>
      </c>
      <c r="N1113" s="4"/>
      <c r="O1113" s="4" t="str">
        <f>VLOOKUP(B1113,'BAT Grundtabelle'!B:V,21,0)</f>
        <v>Reparatur</v>
      </c>
    </row>
    <row r="1114" spans="1:15" ht="12.75" customHeight="1" x14ac:dyDescent="0.35">
      <c r="A1114" s="29" t="s">
        <v>2034</v>
      </c>
      <c r="B1114" s="1" t="s">
        <v>2033</v>
      </c>
      <c r="C1114" s="85" t="s">
        <v>2</v>
      </c>
      <c r="D1114" s="116" t="s">
        <v>4547</v>
      </c>
      <c r="E1114" s="116" t="s">
        <v>4547</v>
      </c>
      <c r="F1114" s="1"/>
      <c r="G1114" s="29">
        <v>300</v>
      </c>
      <c r="H1114" s="4">
        <f t="shared" si="85"/>
        <v>1</v>
      </c>
      <c r="I1114" s="4" t="str">
        <f>VLOOKUP(B1114,'BAT Grundtabelle'!B:T,19,0)</f>
        <v>ja</v>
      </c>
      <c r="J1114" s="4" t="str">
        <f t="shared" si="86"/>
        <v/>
      </c>
      <c r="K1114" s="4" t="str">
        <f t="shared" si="87"/>
        <v/>
      </c>
      <c r="L1114" s="4" t="str">
        <f t="shared" si="88"/>
        <v/>
      </c>
      <c r="M1114" s="104" t="str">
        <f t="shared" si="89"/>
        <v/>
      </c>
      <c r="N1114" s="4"/>
      <c r="O1114" s="4" t="str">
        <f>VLOOKUP(B1114,'BAT Grundtabelle'!B:V,21,0)</f>
        <v>KFZ-Gewerbe</v>
      </c>
    </row>
    <row r="1115" spans="1:15" ht="12.75" customHeight="1" x14ac:dyDescent="0.35">
      <c r="A1115" s="29" t="s">
        <v>3425</v>
      </c>
      <c r="B1115" s="1" t="s">
        <v>107</v>
      </c>
      <c r="C1115" s="85" t="s">
        <v>3</v>
      </c>
      <c r="D1115" s="116">
        <v>3.79</v>
      </c>
      <c r="E1115" s="116">
        <v>1006.97</v>
      </c>
      <c r="F1115" s="1"/>
      <c r="G1115" s="29" t="s">
        <v>4</v>
      </c>
      <c r="H1115" s="4">
        <f t="shared" si="85"/>
        <v>1</v>
      </c>
      <c r="I1115" s="4" t="str">
        <f>VLOOKUP(B1115,'BAT Grundtabelle'!B:T,19,0)</f>
        <v>ja</v>
      </c>
      <c r="J1115" s="4" t="str">
        <f t="shared" si="86"/>
        <v>11007</v>
      </c>
      <c r="K1115" s="4" t="str">
        <f t="shared" si="87"/>
        <v>Kfz-Auspuffservice</v>
      </c>
      <c r="L1115" s="4">
        <f t="shared" si="88"/>
        <v>3.79</v>
      </c>
      <c r="M1115" s="104">
        <f t="shared" si="89"/>
        <v>1006.97</v>
      </c>
      <c r="N1115" s="4"/>
      <c r="O1115" s="4" t="str">
        <f>VLOOKUP(B1115,'BAT Grundtabelle'!B:V,21,0)</f>
        <v>KFZ-Gewerbe</v>
      </c>
    </row>
    <row r="1116" spans="1:15" ht="12.75" customHeight="1" x14ac:dyDescent="0.35">
      <c r="A1116" s="29" t="s">
        <v>3426</v>
      </c>
      <c r="B1116" s="1" t="s">
        <v>1134</v>
      </c>
      <c r="C1116" s="85" t="s">
        <v>3</v>
      </c>
      <c r="D1116" s="116">
        <v>1.57</v>
      </c>
      <c r="E1116" s="116">
        <v>689</v>
      </c>
      <c r="F1116" s="1"/>
      <c r="G1116" s="29" t="s">
        <v>4</v>
      </c>
      <c r="H1116" s="4">
        <f t="shared" si="85"/>
        <v>1</v>
      </c>
      <c r="I1116" s="4" t="str">
        <f>VLOOKUP(B1116,'BAT Grundtabelle'!B:T,19,0)</f>
        <v>ja</v>
      </c>
      <c r="J1116" s="4" t="str">
        <f t="shared" si="86"/>
        <v>11008</v>
      </c>
      <c r="K1116" s="4" t="str">
        <f t="shared" si="87"/>
        <v>Kfz-Bedarfshandel</v>
      </c>
      <c r="L1116" s="4">
        <f t="shared" si="88"/>
        <v>1.57</v>
      </c>
      <c r="M1116" s="104">
        <f t="shared" si="89"/>
        <v>689</v>
      </c>
      <c r="N1116" s="4"/>
      <c r="O1116" s="4" t="str">
        <f>VLOOKUP(B1116,'BAT Grundtabelle'!B:V,21,0)</f>
        <v>KFZ-Gewerbe</v>
      </c>
    </row>
    <row r="1117" spans="1:15" ht="12.75" customHeight="1" x14ac:dyDescent="0.35">
      <c r="A1117" s="29" t="s">
        <v>3427</v>
      </c>
      <c r="B1117" s="1" t="s">
        <v>1152</v>
      </c>
      <c r="C1117" s="85" t="s">
        <v>3</v>
      </c>
      <c r="D1117" s="116">
        <v>3.79</v>
      </c>
      <c r="E1117" s="116">
        <v>422.02</v>
      </c>
      <c r="F1117" s="1"/>
      <c r="G1117" s="29" t="s">
        <v>4</v>
      </c>
      <c r="H1117" s="4">
        <f t="shared" si="85"/>
        <v>1</v>
      </c>
      <c r="I1117" s="4" t="str">
        <f>VLOOKUP(B1117,'BAT Grundtabelle'!B:T,19,0)</f>
        <v>ja</v>
      </c>
      <c r="J1117" s="4" t="str">
        <f t="shared" si="86"/>
        <v>11009</v>
      </c>
      <c r="K1117" s="4" t="str">
        <f t="shared" si="87"/>
        <v>Kfz-Beschriftungen</v>
      </c>
      <c r="L1117" s="4">
        <f t="shared" si="88"/>
        <v>3.79</v>
      </c>
      <c r="M1117" s="104">
        <f t="shared" si="89"/>
        <v>422.02</v>
      </c>
      <c r="N1117" s="4"/>
      <c r="O1117" s="4" t="str">
        <f>VLOOKUP(B1117,'BAT Grundtabelle'!B:V,21,0)</f>
        <v>KFZ-Gewerbe</v>
      </c>
    </row>
    <row r="1118" spans="1:15" ht="12.75" customHeight="1" x14ac:dyDescent="0.35">
      <c r="A1118" s="29" t="s">
        <v>3428</v>
      </c>
      <c r="B1118" s="1" t="s">
        <v>110</v>
      </c>
      <c r="C1118" s="85" t="s">
        <v>3</v>
      </c>
      <c r="D1118" s="116">
        <v>3.79</v>
      </c>
      <c r="E1118" s="116">
        <v>422.02</v>
      </c>
      <c r="F1118" s="1"/>
      <c r="G1118" s="29" t="s">
        <v>4</v>
      </c>
      <c r="H1118" s="4">
        <f t="shared" si="85"/>
        <v>1</v>
      </c>
      <c r="I1118" s="4" t="str">
        <f>VLOOKUP(B1118,'BAT Grundtabelle'!B:T,19,0)</f>
        <v>ja</v>
      </c>
      <c r="J1118" s="4" t="str">
        <f t="shared" si="86"/>
        <v>11010</v>
      </c>
      <c r="K1118" s="4" t="str">
        <f t="shared" si="87"/>
        <v>Kfz-Elektrikbetrieb</v>
      </c>
      <c r="L1118" s="4">
        <f t="shared" si="88"/>
        <v>3.79</v>
      </c>
      <c r="M1118" s="104">
        <f t="shared" si="89"/>
        <v>422.02</v>
      </c>
      <c r="N1118" s="4"/>
      <c r="O1118" s="4" t="str">
        <f>VLOOKUP(B1118,'BAT Grundtabelle'!B:V,21,0)</f>
        <v>KFZ-Gewerbe</v>
      </c>
    </row>
    <row r="1119" spans="1:15" ht="12.75" customHeight="1" x14ac:dyDescent="0.35">
      <c r="A1119" s="29" t="s">
        <v>3429</v>
      </c>
      <c r="B1119" s="1" t="s">
        <v>779</v>
      </c>
      <c r="C1119" s="85" t="s">
        <v>2</v>
      </c>
      <c r="D1119" s="116" t="s">
        <v>4547</v>
      </c>
      <c r="E1119" s="116" t="s">
        <v>4547</v>
      </c>
      <c r="F1119" s="1"/>
      <c r="G1119" s="29" t="s">
        <v>4</v>
      </c>
      <c r="H1119" s="4">
        <f t="shared" si="85"/>
        <v>1</v>
      </c>
      <c r="I1119" s="4" t="str">
        <f>VLOOKUP(B1119,'BAT Grundtabelle'!B:T,19,0)</f>
        <v>ja</v>
      </c>
      <c r="J1119" s="4" t="str">
        <f t="shared" si="86"/>
        <v/>
      </c>
      <c r="K1119" s="4" t="str">
        <f t="shared" si="87"/>
        <v/>
      </c>
      <c r="L1119" s="4" t="str">
        <f t="shared" si="88"/>
        <v/>
      </c>
      <c r="M1119" s="104" t="str">
        <f t="shared" si="89"/>
        <v/>
      </c>
      <c r="N1119" s="4"/>
      <c r="O1119" s="4" t="str">
        <f>VLOOKUP(B1119,'BAT Grundtabelle'!B:V,21,0)</f>
        <v>Produktion</v>
      </c>
    </row>
    <row r="1120" spans="1:15" ht="12.75" customHeight="1" x14ac:dyDescent="0.35">
      <c r="A1120" s="29" t="s">
        <v>3430</v>
      </c>
      <c r="B1120" s="1" t="s">
        <v>815</v>
      </c>
      <c r="C1120" s="85" t="s">
        <v>2</v>
      </c>
      <c r="D1120" s="116" t="s">
        <v>4547</v>
      </c>
      <c r="E1120" s="116" t="s">
        <v>4547</v>
      </c>
      <c r="F1120" s="1"/>
      <c r="G1120" s="29" t="s">
        <v>4</v>
      </c>
      <c r="H1120" s="4">
        <f t="shared" si="85"/>
        <v>1</v>
      </c>
      <c r="I1120" s="4" t="str">
        <f>VLOOKUP(B1120,'BAT Grundtabelle'!B:T,19,0)</f>
        <v>ja</v>
      </c>
      <c r="J1120" s="4" t="str">
        <f t="shared" si="86"/>
        <v/>
      </c>
      <c r="K1120" s="4" t="str">
        <f t="shared" si="87"/>
        <v/>
      </c>
      <c r="L1120" s="4" t="str">
        <f t="shared" si="88"/>
        <v/>
      </c>
      <c r="M1120" s="104" t="str">
        <f t="shared" si="89"/>
        <v/>
      </c>
      <c r="N1120" s="4"/>
      <c r="O1120" s="4" t="str">
        <f>VLOOKUP(B1120,'BAT Grundtabelle'!B:V,21,0)</f>
        <v>Dienstleistung</v>
      </c>
    </row>
    <row r="1121" spans="1:15" ht="12.75" customHeight="1" x14ac:dyDescent="0.35">
      <c r="A1121" s="29" t="s">
        <v>3431</v>
      </c>
      <c r="B1121" s="1" t="s">
        <v>814</v>
      </c>
      <c r="C1121" s="85" t="s">
        <v>2</v>
      </c>
      <c r="D1121" s="116" t="s">
        <v>4547</v>
      </c>
      <c r="E1121" s="116" t="s">
        <v>4547</v>
      </c>
      <c r="F1121" s="1"/>
      <c r="G1121" s="29" t="s">
        <v>4</v>
      </c>
      <c r="H1121" s="4">
        <f t="shared" si="85"/>
        <v>1</v>
      </c>
      <c r="I1121" s="4" t="str">
        <f>VLOOKUP(B1121,'BAT Grundtabelle'!B:T,19,0)</f>
        <v>ja</v>
      </c>
      <c r="J1121" s="4" t="str">
        <f t="shared" si="86"/>
        <v/>
      </c>
      <c r="K1121" s="4" t="str">
        <f t="shared" si="87"/>
        <v/>
      </c>
      <c r="L1121" s="4" t="str">
        <f t="shared" si="88"/>
        <v/>
      </c>
      <c r="M1121" s="104" t="str">
        <f t="shared" si="89"/>
        <v/>
      </c>
      <c r="N1121" s="4"/>
      <c r="O1121" s="4" t="str">
        <f>VLOOKUP(B1121,'BAT Grundtabelle'!B:V,21,0)</f>
        <v>Dienstleistung</v>
      </c>
    </row>
    <row r="1122" spans="1:15" ht="12.75" customHeight="1" x14ac:dyDescent="0.35">
      <c r="A1122" s="29" t="s">
        <v>3432</v>
      </c>
      <c r="B1122" s="1" t="s">
        <v>111</v>
      </c>
      <c r="C1122" s="85" t="s">
        <v>3</v>
      </c>
      <c r="D1122" s="116">
        <v>3.79</v>
      </c>
      <c r="E1122" s="116">
        <v>1006.97</v>
      </c>
      <c r="F1122" s="1"/>
      <c r="G1122" s="29" t="s">
        <v>4</v>
      </c>
      <c r="H1122" s="4">
        <f t="shared" si="85"/>
        <v>1</v>
      </c>
      <c r="I1122" s="4" t="str">
        <f>VLOOKUP(B1122,'BAT Grundtabelle'!B:T,19,0)</f>
        <v>ja</v>
      </c>
      <c r="J1122" s="4" t="str">
        <f t="shared" si="86"/>
        <v>11014</v>
      </c>
      <c r="K1122" s="4" t="str">
        <f t="shared" si="87"/>
        <v>Kfz-Glaserei</v>
      </c>
      <c r="L1122" s="4">
        <f t="shared" si="88"/>
        <v>3.79</v>
      </c>
      <c r="M1122" s="104">
        <f t="shared" si="89"/>
        <v>1006.97</v>
      </c>
      <c r="N1122" s="4"/>
      <c r="O1122" s="4" t="str">
        <f>VLOOKUP(B1122,'BAT Grundtabelle'!B:V,21,0)</f>
        <v>KFZ-Gewerbe</v>
      </c>
    </row>
    <row r="1123" spans="1:15" ht="12.75" customHeight="1" x14ac:dyDescent="0.35">
      <c r="A1123" s="29" t="s">
        <v>2152</v>
      </c>
      <c r="B1123" s="1" t="s">
        <v>782</v>
      </c>
      <c r="C1123" s="85" t="s">
        <v>2</v>
      </c>
      <c r="D1123" s="116" t="s">
        <v>4547</v>
      </c>
      <c r="E1123" s="116" t="s">
        <v>4547</v>
      </c>
      <c r="F1123" s="1"/>
      <c r="G1123" s="29" t="s">
        <v>4</v>
      </c>
      <c r="H1123" s="4">
        <f t="shared" si="85"/>
        <v>1</v>
      </c>
      <c r="I1123" s="4" t="str">
        <f>VLOOKUP(B1123,'BAT Grundtabelle'!B:T,19,0)</f>
        <v>ja</v>
      </c>
      <c r="J1123" s="4" t="str">
        <f t="shared" si="86"/>
        <v/>
      </c>
      <c r="K1123" s="4" t="str">
        <f t="shared" si="87"/>
        <v/>
      </c>
      <c r="L1123" s="4" t="str">
        <f t="shared" si="88"/>
        <v/>
      </c>
      <c r="M1123" s="104" t="str">
        <f t="shared" si="89"/>
        <v/>
      </c>
      <c r="N1123" s="4"/>
      <c r="O1123" s="4" t="str">
        <f>VLOOKUP(B1123,'BAT Grundtabelle'!B:V,21,0)</f>
        <v>Handel</v>
      </c>
    </row>
    <row r="1124" spans="1:15" ht="12.75" customHeight="1" x14ac:dyDescent="0.35">
      <c r="A1124" s="29" t="s">
        <v>3433</v>
      </c>
      <c r="B1124" s="1" t="s">
        <v>781</v>
      </c>
      <c r="C1124" s="85" t="s">
        <v>2</v>
      </c>
      <c r="D1124" s="116" t="s">
        <v>4547</v>
      </c>
      <c r="E1124" s="116" t="s">
        <v>4547</v>
      </c>
      <c r="F1124" s="1"/>
      <c r="G1124" s="29" t="s">
        <v>4</v>
      </c>
      <c r="H1124" s="4">
        <f t="shared" si="85"/>
        <v>1</v>
      </c>
      <c r="I1124" s="4" t="str">
        <f>VLOOKUP(B1124,'BAT Grundtabelle'!B:T,19,0)</f>
        <v>ja</v>
      </c>
      <c r="J1124" s="4" t="str">
        <f t="shared" si="86"/>
        <v/>
      </c>
      <c r="K1124" s="4" t="str">
        <f t="shared" si="87"/>
        <v/>
      </c>
      <c r="L1124" s="4" t="str">
        <f t="shared" si="88"/>
        <v/>
      </c>
      <c r="M1124" s="104" t="str">
        <f t="shared" si="89"/>
        <v/>
      </c>
      <c r="N1124" s="4"/>
      <c r="O1124" s="4" t="str">
        <f>VLOOKUP(B1124,'BAT Grundtabelle'!B:V,21,0)</f>
        <v>Reparatur</v>
      </c>
    </row>
    <row r="1125" spans="1:15" ht="12.75" customHeight="1" x14ac:dyDescent="0.35">
      <c r="A1125" s="29" t="s">
        <v>3434</v>
      </c>
      <c r="B1125" s="1" t="s">
        <v>108</v>
      </c>
      <c r="C1125" s="85" t="s">
        <v>2</v>
      </c>
      <c r="D1125" s="116" t="s">
        <v>4547</v>
      </c>
      <c r="E1125" s="116" t="s">
        <v>4547</v>
      </c>
      <c r="F1125" s="1"/>
      <c r="G1125" s="29" t="s">
        <v>4</v>
      </c>
      <c r="H1125" s="4">
        <f t="shared" si="85"/>
        <v>1</v>
      </c>
      <c r="I1125" s="4" t="str">
        <f>VLOOKUP(B1125,'BAT Grundtabelle'!B:T,19,0)</f>
        <v>ja</v>
      </c>
      <c r="J1125" s="4" t="str">
        <f t="shared" si="86"/>
        <v/>
      </c>
      <c r="K1125" s="4" t="str">
        <f t="shared" si="87"/>
        <v/>
      </c>
      <c r="L1125" s="4" t="str">
        <f t="shared" si="88"/>
        <v/>
      </c>
      <c r="M1125" s="104" t="str">
        <f t="shared" si="89"/>
        <v/>
      </c>
      <c r="N1125" s="4"/>
      <c r="O1125" s="4" t="str">
        <f>VLOOKUP(B1125,'BAT Grundtabelle'!B:V,21,0)</f>
        <v>Handwerk</v>
      </c>
    </row>
    <row r="1126" spans="1:15" ht="12.75" customHeight="1" x14ac:dyDescent="0.35">
      <c r="A1126" s="29" t="s">
        <v>3435</v>
      </c>
      <c r="B1126" s="1" t="s">
        <v>1143</v>
      </c>
      <c r="C1126" s="85" t="s">
        <v>3</v>
      </c>
      <c r="D1126" s="116">
        <v>3.79</v>
      </c>
      <c r="E1126" s="116">
        <v>422.02</v>
      </c>
      <c r="F1126" s="1"/>
      <c r="G1126" s="29" t="s">
        <v>4</v>
      </c>
      <c r="H1126" s="4">
        <f t="shared" si="85"/>
        <v>1</v>
      </c>
      <c r="I1126" s="4" t="str">
        <f>VLOOKUP(B1126,'BAT Grundtabelle'!B:T,19,0)</f>
        <v>ja</v>
      </c>
      <c r="J1126" s="4" t="str">
        <f t="shared" si="86"/>
        <v>11017</v>
      </c>
      <c r="K1126" s="4" t="str">
        <f t="shared" si="87"/>
        <v>Kfz-Handwerksbetrieb</v>
      </c>
      <c r="L1126" s="4">
        <f t="shared" si="88"/>
        <v>3.79</v>
      </c>
      <c r="M1126" s="104">
        <f t="shared" si="89"/>
        <v>422.02</v>
      </c>
      <c r="N1126" s="4"/>
      <c r="O1126" s="4" t="str">
        <f>VLOOKUP(B1126,'BAT Grundtabelle'!B:V,21,0)</f>
        <v>KFZ-Gewerbe</v>
      </c>
    </row>
    <row r="1127" spans="1:15" ht="12.75" customHeight="1" x14ac:dyDescent="0.35">
      <c r="A1127" s="29" t="s">
        <v>3436</v>
      </c>
      <c r="B1127" s="1" t="s">
        <v>1166</v>
      </c>
      <c r="C1127" s="85" t="s">
        <v>2</v>
      </c>
      <c r="D1127" s="116" t="s">
        <v>4547</v>
      </c>
      <c r="E1127" s="116" t="s">
        <v>4547</v>
      </c>
      <c r="F1127" s="1"/>
      <c r="G1127" s="29" t="s">
        <v>4</v>
      </c>
      <c r="H1127" s="4">
        <f t="shared" si="85"/>
        <v>1</v>
      </c>
      <c r="I1127" s="4" t="str">
        <f>VLOOKUP(B1127,'BAT Grundtabelle'!B:T,19,0)</f>
        <v>ja</v>
      </c>
      <c r="J1127" s="4" t="str">
        <f t="shared" si="86"/>
        <v/>
      </c>
      <c r="K1127" s="4" t="str">
        <f t="shared" si="87"/>
        <v/>
      </c>
      <c r="L1127" s="4" t="str">
        <f t="shared" si="88"/>
        <v/>
      </c>
      <c r="M1127" s="104" t="str">
        <f t="shared" si="89"/>
        <v/>
      </c>
      <c r="N1127" s="4"/>
      <c r="O1127" s="4" t="str">
        <f>VLOOKUP(B1127,'BAT Grundtabelle'!B:V,21,0)</f>
        <v>Handwerk</v>
      </c>
    </row>
    <row r="1128" spans="1:15" ht="12.75" customHeight="1" x14ac:dyDescent="0.35">
      <c r="A1128" s="29" t="s">
        <v>2207</v>
      </c>
      <c r="B1128" s="1" t="s">
        <v>2206</v>
      </c>
      <c r="C1128" s="85" t="s">
        <v>3</v>
      </c>
      <c r="D1128" s="116">
        <v>1.66</v>
      </c>
      <c r="E1128" s="116">
        <v>504.03</v>
      </c>
      <c r="F1128" s="1"/>
      <c r="G1128" s="29" t="s">
        <v>4</v>
      </c>
      <c r="H1128" s="4">
        <f t="shared" si="85"/>
        <v>1</v>
      </c>
      <c r="I1128" s="4" t="str">
        <f>VLOOKUP(B1128,'BAT Grundtabelle'!B:T,19,0)</f>
        <v>ja</v>
      </c>
      <c r="J1128" s="4" t="str">
        <f t="shared" si="86"/>
        <v>4206</v>
      </c>
      <c r="K1128" s="4" t="str">
        <f t="shared" si="87"/>
        <v>Kfz-Lackiererei</v>
      </c>
      <c r="L1128" s="4">
        <f t="shared" si="88"/>
        <v>1.66</v>
      </c>
      <c r="M1128" s="104">
        <f t="shared" si="89"/>
        <v>504.03</v>
      </c>
      <c r="N1128" s="4"/>
      <c r="O1128" s="4" t="str">
        <f>VLOOKUP(B1128,'BAT Grundtabelle'!B:V,21,0)</f>
        <v>KFZ-Gewerbe</v>
      </c>
    </row>
    <row r="1129" spans="1:15" ht="12.75" customHeight="1" x14ac:dyDescent="0.35">
      <c r="A1129" s="29" t="s">
        <v>2203</v>
      </c>
      <c r="B1129" s="1" t="s">
        <v>2202</v>
      </c>
      <c r="C1129" s="85" t="s">
        <v>3</v>
      </c>
      <c r="D1129" s="116">
        <v>1.48</v>
      </c>
      <c r="E1129" s="116">
        <v>481.01</v>
      </c>
      <c r="F1129" s="1"/>
      <c r="G1129" s="29" t="s">
        <v>4</v>
      </c>
      <c r="H1129" s="4">
        <f t="shared" si="85"/>
        <v>1</v>
      </c>
      <c r="I1129" s="4" t="str">
        <f>VLOOKUP(B1129,'BAT Grundtabelle'!B:T,19,0)</f>
        <v>ja</v>
      </c>
      <c r="J1129" s="4" t="str">
        <f t="shared" si="86"/>
        <v>4210</v>
      </c>
      <c r="K1129" s="4" t="str">
        <f t="shared" si="87"/>
        <v>Kfz-Pflegebetrieb</v>
      </c>
      <c r="L1129" s="4">
        <f t="shared" si="88"/>
        <v>1.48</v>
      </c>
      <c r="M1129" s="104">
        <f t="shared" si="89"/>
        <v>481.01</v>
      </c>
      <c r="N1129" s="4"/>
      <c r="O1129" s="4" t="str">
        <f>VLOOKUP(B1129,'BAT Grundtabelle'!B:V,21,0)</f>
        <v>KFZ-Gewerbe</v>
      </c>
    </row>
    <row r="1130" spans="1:15" ht="12.75" customHeight="1" x14ac:dyDescent="0.35">
      <c r="A1130" s="29" t="s">
        <v>3437</v>
      </c>
      <c r="B1130" s="1" t="s">
        <v>1150</v>
      </c>
      <c r="C1130" s="85" t="s">
        <v>2</v>
      </c>
      <c r="D1130" s="116" t="s">
        <v>4547</v>
      </c>
      <c r="E1130" s="116" t="s">
        <v>4547</v>
      </c>
      <c r="F1130" s="1"/>
      <c r="G1130" s="29" t="s">
        <v>4</v>
      </c>
      <c r="H1130" s="4">
        <f t="shared" si="85"/>
        <v>1</v>
      </c>
      <c r="I1130" s="4" t="str">
        <f>VLOOKUP(B1130,'BAT Grundtabelle'!B:T,19,0)</f>
        <v>ja</v>
      </c>
      <c r="J1130" s="4" t="str">
        <f t="shared" si="86"/>
        <v/>
      </c>
      <c r="K1130" s="4" t="str">
        <f t="shared" si="87"/>
        <v/>
      </c>
      <c r="L1130" s="4" t="str">
        <f t="shared" si="88"/>
        <v/>
      </c>
      <c r="M1130" s="104" t="str">
        <f t="shared" si="89"/>
        <v/>
      </c>
      <c r="N1130" s="4"/>
      <c r="O1130" s="4" t="str">
        <f>VLOOKUP(B1130,'BAT Grundtabelle'!B:V,21,0)</f>
        <v>Dienstleistung</v>
      </c>
    </row>
    <row r="1131" spans="1:15" ht="12.75" customHeight="1" x14ac:dyDescent="0.35">
      <c r="A1131" s="29" t="s">
        <v>3438</v>
      </c>
      <c r="B1131" s="1" t="s">
        <v>1144</v>
      </c>
      <c r="C1131" s="85" t="s">
        <v>3</v>
      </c>
      <c r="D1131" s="116">
        <v>1.57</v>
      </c>
      <c r="E1131" s="116">
        <v>689</v>
      </c>
      <c r="F1131" s="1"/>
      <c r="G1131" s="29" t="s">
        <v>4</v>
      </c>
      <c r="H1131" s="4">
        <f t="shared" si="85"/>
        <v>1</v>
      </c>
      <c r="I1131" s="4" t="str">
        <f>VLOOKUP(B1131,'BAT Grundtabelle'!B:T,19,0)</f>
        <v>ja</v>
      </c>
      <c r="J1131" s="4" t="str">
        <f t="shared" si="86"/>
        <v>11020</v>
      </c>
      <c r="K1131" s="4" t="str">
        <f t="shared" si="87"/>
        <v>Kfz-Radiohandel</v>
      </c>
      <c r="L1131" s="4">
        <f t="shared" si="88"/>
        <v>1.57</v>
      </c>
      <c r="M1131" s="104">
        <f t="shared" si="89"/>
        <v>689</v>
      </c>
      <c r="N1131" s="4"/>
      <c r="O1131" s="4" t="str">
        <f>VLOOKUP(B1131,'BAT Grundtabelle'!B:V,21,0)</f>
        <v>KFZ-Gewerbe</v>
      </c>
    </row>
    <row r="1132" spans="1:15" ht="12.75" customHeight="1" x14ac:dyDescent="0.35">
      <c r="A1132" s="29" t="s">
        <v>3439</v>
      </c>
      <c r="B1132" s="1" t="s">
        <v>1140</v>
      </c>
      <c r="C1132" s="85" t="s">
        <v>3</v>
      </c>
      <c r="D1132" s="116">
        <v>1.57</v>
      </c>
      <c r="E1132" s="116">
        <v>689</v>
      </c>
      <c r="F1132" s="1"/>
      <c r="G1132" s="29" t="s">
        <v>4</v>
      </c>
      <c r="H1132" s="4">
        <f t="shared" si="85"/>
        <v>1</v>
      </c>
      <c r="I1132" s="4" t="str">
        <f>VLOOKUP(B1132,'BAT Grundtabelle'!B:T,19,0)</f>
        <v>ja</v>
      </c>
      <c r="J1132" s="4" t="str">
        <f t="shared" si="86"/>
        <v>11021</v>
      </c>
      <c r="K1132" s="4" t="str">
        <f t="shared" si="87"/>
        <v>Kfz-Reifen- und Felgenhandel</v>
      </c>
      <c r="L1132" s="4">
        <f t="shared" si="88"/>
        <v>1.57</v>
      </c>
      <c r="M1132" s="104">
        <f t="shared" si="89"/>
        <v>689</v>
      </c>
      <c r="N1132" s="4"/>
      <c r="O1132" s="4" t="str">
        <f>VLOOKUP(B1132,'BAT Grundtabelle'!B:V,21,0)</f>
        <v>KFZ-Gewerbe</v>
      </c>
    </row>
    <row r="1133" spans="1:15" ht="12.75" customHeight="1" x14ac:dyDescent="0.35">
      <c r="A1133" s="29" t="s">
        <v>3440</v>
      </c>
      <c r="B1133" s="1" t="s">
        <v>1139</v>
      </c>
      <c r="C1133" s="85" t="s">
        <v>3</v>
      </c>
      <c r="D1133" s="116">
        <v>3.79</v>
      </c>
      <c r="E1133" s="116">
        <v>1006.97</v>
      </c>
      <c r="F1133" s="1"/>
      <c r="G1133" s="29" t="s">
        <v>4</v>
      </c>
      <c r="H1133" s="4">
        <f t="shared" si="85"/>
        <v>1</v>
      </c>
      <c r="I1133" s="4" t="str">
        <f>VLOOKUP(B1133,'BAT Grundtabelle'!B:T,19,0)</f>
        <v>ja</v>
      </c>
      <c r="J1133" s="4" t="str">
        <f t="shared" si="86"/>
        <v>11022</v>
      </c>
      <c r="K1133" s="4" t="str">
        <f t="shared" si="87"/>
        <v>Kfz-Reifenservicebetrieb</v>
      </c>
      <c r="L1133" s="4">
        <f t="shared" si="88"/>
        <v>3.79</v>
      </c>
      <c r="M1133" s="104">
        <f t="shared" si="89"/>
        <v>1006.97</v>
      </c>
      <c r="N1133" s="4"/>
      <c r="O1133" s="4" t="str">
        <f>VLOOKUP(B1133,'BAT Grundtabelle'!B:V,21,0)</f>
        <v>KFZ-Gewerbe</v>
      </c>
    </row>
    <row r="1134" spans="1:15" ht="12.75" customHeight="1" x14ac:dyDescent="0.35">
      <c r="A1134" s="29" t="s">
        <v>2205</v>
      </c>
      <c r="B1134" s="1" t="s">
        <v>2204</v>
      </c>
      <c r="C1134" s="85" t="s">
        <v>3</v>
      </c>
      <c r="D1134" s="116">
        <v>3.79</v>
      </c>
      <c r="E1134" s="116">
        <v>1006.97</v>
      </c>
      <c r="F1134" s="1"/>
      <c r="G1134" s="29" t="s">
        <v>4</v>
      </c>
      <c r="H1134" s="4">
        <f t="shared" si="85"/>
        <v>1</v>
      </c>
      <c r="I1134" s="4" t="str">
        <f>VLOOKUP(B1134,'BAT Grundtabelle'!B:T,19,0)</f>
        <v>ja</v>
      </c>
      <c r="J1134" s="4" t="str">
        <f t="shared" si="86"/>
        <v>4212</v>
      </c>
      <c r="K1134" s="4" t="str">
        <f t="shared" si="87"/>
        <v>Kfz-Reparaturwerkstatt</v>
      </c>
      <c r="L1134" s="4">
        <f t="shared" si="88"/>
        <v>3.79</v>
      </c>
      <c r="M1134" s="104">
        <f t="shared" si="89"/>
        <v>1006.97</v>
      </c>
      <c r="N1134" s="4"/>
      <c r="O1134" s="4" t="str">
        <f>VLOOKUP(B1134,'BAT Grundtabelle'!B:V,21,0)</f>
        <v>KFZ-Gewerbe</v>
      </c>
    </row>
    <row r="1135" spans="1:15" ht="12.75" customHeight="1" x14ac:dyDescent="0.35">
      <c r="A1135" s="29" t="s">
        <v>2210</v>
      </c>
      <c r="B1135" s="1" t="s">
        <v>2209</v>
      </c>
      <c r="C1135" s="85" t="s">
        <v>2</v>
      </c>
      <c r="D1135" s="116" t="s">
        <v>4547</v>
      </c>
      <c r="E1135" s="116" t="s">
        <v>4547</v>
      </c>
      <c r="F1135" s="1"/>
      <c r="G1135" s="29" t="s">
        <v>4</v>
      </c>
      <c r="H1135" s="4">
        <f t="shared" si="85"/>
        <v>1</v>
      </c>
      <c r="I1135" s="4" t="str">
        <f>VLOOKUP(B1135,'BAT Grundtabelle'!B:T,19,0)</f>
        <v>ja</v>
      </c>
      <c r="J1135" s="4" t="str">
        <f t="shared" si="86"/>
        <v/>
      </c>
      <c r="K1135" s="4" t="str">
        <f t="shared" si="87"/>
        <v/>
      </c>
      <c r="L1135" s="4" t="str">
        <f t="shared" si="88"/>
        <v/>
      </c>
      <c r="M1135" s="104" t="str">
        <f t="shared" si="89"/>
        <v/>
      </c>
      <c r="N1135" s="4"/>
      <c r="O1135" s="4" t="str">
        <f>VLOOKUP(B1135,'BAT Grundtabelle'!B:V,21,0)</f>
        <v>Dienstleistung</v>
      </c>
    </row>
    <row r="1136" spans="1:15" ht="12.75" customHeight="1" x14ac:dyDescent="0.35">
      <c r="A1136" s="29" t="s">
        <v>3441</v>
      </c>
      <c r="B1136" s="1" t="s">
        <v>112</v>
      </c>
      <c r="C1136" s="85" t="s">
        <v>3</v>
      </c>
      <c r="D1136" s="116">
        <v>1.37</v>
      </c>
      <c r="E1136" s="116">
        <v>341</v>
      </c>
      <c r="F1136" s="1"/>
      <c r="G1136" s="29" t="s">
        <v>4</v>
      </c>
      <c r="H1136" s="4">
        <f t="shared" si="85"/>
        <v>1</v>
      </c>
      <c r="I1136" s="4" t="str">
        <f>VLOOKUP(B1136,'BAT Grundtabelle'!B:T,19,0)</f>
        <v>ja</v>
      </c>
      <c r="J1136" s="4" t="str">
        <f t="shared" si="86"/>
        <v>11023</v>
      </c>
      <c r="K1136" s="4" t="str">
        <f t="shared" si="87"/>
        <v>Kfz-Sattlerei</v>
      </c>
      <c r="L1136" s="4">
        <f t="shared" si="88"/>
        <v>1.37</v>
      </c>
      <c r="M1136" s="104">
        <f t="shared" si="89"/>
        <v>341</v>
      </c>
      <c r="N1136" s="4"/>
      <c r="O1136" s="4" t="str">
        <f>VLOOKUP(B1136,'BAT Grundtabelle'!B:V,21,0)</f>
        <v>KFZ-Gewerbe</v>
      </c>
    </row>
    <row r="1137" spans="1:15" ht="12.75" customHeight="1" x14ac:dyDescent="0.35">
      <c r="A1137" s="29" t="s">
        <v>3442</v>
      </c>
      <c r="B1137" s="1" t="s">
        <v>457</v>
      </c>
      <c r="C1137" s="85" t="s">
        <v>2</v>
      </c>
      <c r="D1137" s="116" t="s">
        <v>4547</v>
      </c>
      <c r="E1137" s="116" t="s">
        <v>4547</v>
      </c>
      <c r="F1137" s="1"/>
      <c r="G1137" s="29" t="s">
        <v>4</v>
      </c>
      <c r="H1137" s="4">
        <f t="shared" si="85"/>
        <v>1</v>
      </c>
      <c r="I1137" s="4" t="str">
        <f>VLOOKUP(B1137,'BAT Grundtabelle'!B:T,19,0)</f>
        <v>ja</v>
      </c>
      <c r="J1137" s="4" t="str">
        <f t="shared" si="86"/>
        <v/>
      </c>
      <c r="K1137" s="4" t="str">
        <f t="shared" si="87"/>
        <v/>
      </c>
      <c r="L1137" s="4" t="str">
        <f t="shared" si="88"/>
        <v/>
      </c>
      <c r="M1137" s="104" t="str">
        <f t="shared" si="89"/>
        <v/>
      </c>
      <c r="N1137" s="4"/>
      <c r="O1137" s="4" t="str">
        <f>VLOOKUP(B1137,'BAT Grundtabelle'!B:V,21,0)</f>
        <v>Handwerk</v>
      </c>
    </row>
    <row r="1138" spans="1:15" ht="12.75" customHeight="1" x14ac:dyDescent="0.35">
      <c r="A1138" s="29" t="s">
        <v>3443</v>
      </c>
      <c r="B1138" s="1" t="s">
        <v>113</v>
      </c>
      <c r="C1138" s="85" t="s">
        <v>2</v>
      </c>
      <c r="D1138" s="116" t="s">
        <v>4547</v>
      </c>
      <c r="E1138" s="116" t="s">
        <v>4547</v>
      </c>
      <c r="F1138" s="1"/>
      <c r="G1138" s="29">
        <v>300</v>
      </c>
      <c r="H1138" s="4">
        <f t="shared" si="85"/>
        <v>1</v>
      </c>
      <c r="I1138" s="4" t="str">
        <f>VLOOKUP(B1138,'BAT Grundtabelle'!B:T,19,0)</f>
        <v>ja</v>
      </c>
      <c r="J1138" s="4" t="str">
        <f t="shared" si="86"/>
        <v/>
      </c>
      <c r="K1138" s="4" t="str">
        <f t="shared" si="87"/>
        <v/>
      </c>
      <c r="L1138" s="4" t="str">
        <f t="shared" si="88"/>
        <v/>
      </c>
      <c r="M1138" s="104" t="str">
        <f t="shared" si="89"/>
        <v/>
      </c>
      <c r="N1138" s="4"/>
      <c r="O1138" s="4" t="str">
        <f>VLOOKUP(B1138,'BAT Grundtabelle'!B:V,21,0)</f>
        <v>Dienstleistung</v>
      </c>
    </row>
    <row r="1139" spans="1:15" ht="12.75" customHeight="1" x14ac:dyDescent="0.35">
      <c r="A1139" s="29" t="s">
        <v>2212</v>
      </c>
      <c r="B1139" s="1" t="s">
        <v>2211</v>
      </c>
      <c r="C1139" s="85" t="s">
        <v>3</v>
      </c>
      <c r="D1139" s="116">
        <v>1.94</v>
      </c>
      <c r="E1139" s="116">
        <v>1428.99</v>
      </c>
      <c r="F1139" s="1" t="s">
        <v>2412</v>
      </c>
      <c r="G1139" s="29" t="s">
        <v>57</v>
      </c>
      <c r="H1139" s="4">
        <f t="shared" si="85"/>
        <v>1</v>
      </c>
      <c r="I1139" s="4" t="str">
        <f>VLOOKUP(B1139,'BAT Grundtabelle'!B:T,19,0)</f>
        <v>ja</v>
      </c>
      <c r="J1139" s="4" t="str">
        <f t="shared" si="86"/>
        <v>4245</v>
      </c>
      <c r="K1139" s="4" t="str">
        <f t="shared" si="87"/>
        <v>Kfz-Verwertungsbetrieb</v>
      </c>
      <c r="L1139" s="4">
        <f t="shared" si="88"/>
        <v>1.94</v>
      </c>
      <c r="M1139" s="104">
        <f t="shared" si="89"/>
        <v>1428.99</v>
      </c>
      <c r="N1139" s="4"/>
      <c r="O1139" s="4" t="str">
        <f>VLOOKUP(B1139,'BAT Grundtabelle'!B:V,21,0)</f>
        <v>Recycling</v>
      </c>
    </row>
    <row r="1140" spans="1:15" ht="12.75" customHeight="1" x14ac:dyDescent="0.35">
      <c r="A1140" s="29" t="s">
        <v>3444</v>
      </c>
      <c r="B1140" s="1" t="s">
        <v>984</v>
      </c>
      <c r="C1140" s="85" t="s">
        <v>3</v>
      </c>
      <c r="D1140" s="116">
        <v>1.48</v>
      </c>
      <c r="E1140" s="116">
        <v>481.01</v>
      </c>
      <c r="F1140" s="1"/>
      <c r="G1140" s="29" t="s">
        <v>4</v>
      </c>
      <c r="H1140" s="4">
        <f t="shared" si="85"/>
        <v>1</v>
      </c>
      <c r="I1140" s="4" t="str">
        <f>VLOOKUP(B1140,'BAT Grundtabelle'!B:T,19,0)</f>
        <v>ja</v>
      </c>
      <c r="J1140" s="4" t="str">
        <f t="shared" si="86"/>
        <v>11026</v>
      </c>
      <c r="K1140" s="4" t="str">
        <f t="shared" si="87"/>
        <v>Kfz-Vollreinigung</v>
      </c>
      <c r="L1140" s="4">
        <f t="shared" si="88"/>
        <v>1.48</v>
      </c>
      <c r="M1140" s="104">
        <f t="shared" si="89"/>
        <v>481.01</v>
      </c>
      <c r="N1140" s="4"/>
      <c r="O1140" s="4" t="str">
        <f>VLOOKUP(B1140,'BAT Grundtabelle'!B:V,21,0)</f>
        <v>KFZ-Gewerbe</v>
      </c>
    </row>
    <row r="1141" spans="1:15" ht="12.75" customHeight="1" x14ac:dyDescent="0.35">
      <c r="A1141" s="29" t="s">
        <v>2177</v>
      </c>
      <c r="B1141" s="1" t="s">
        <v>2176</v>
      </c>
      <c r="C1141" s="85" t="s">
        <v>3</v>
      </c>
      <c r="D1141" s="116">
        <v>1.48</v>
      </c>
      <c r="E1141" s="116">
        <v>481.01</v>
      </c>
      <c r="F1141" s="1"/>
      <c r="G1141" s="29" t="s">
        <v>4</v>
      </c>
      <c r="H1141" s="4">
        <f t="shared" si="85"/>
        <v>1</v>
      </c>
      <c r="I1141" s="4" t="str">
        <f>VLOOKUP(B1141,'BAT Grundtabelle'!B:T,19,0)</f>
        <v>ja</v>
      </c>
      <c r="J1141" s="4" t="str">
        <f t="shared" si="86"/>
        <v>4209</v>
      </c>
      <c r="K1141" s="4" t="str">
        <f t="shared" si="87"/>
        <v>Kfz-Waschanlage</v>
      </c>
      <c r="L1141" s="4">
        <f t="shared" si="88"/>
        <v>1.48</v>
      </c>
      <c r="M1141" s="104">
        <f t="shared" si="89"/>
        <v>481.01</v>
      </c>
      <c r="N1141" s="4"/>
      <c r="O1141" s="4" t="str">
        <f>VLOOKUP(B1141,'BAT Grundtabelle'!B:V,21,0)</f>
        <v>KFZ-Gewerbe</v>
      </c>
    </row>
    <row r="1142" spans="1:15" ht="12.75" customHeight="1" x14ac:dyDescent="0.35">
      <c r="A1142" s="29" t="s">
        <v>3445</v>
      </c>
      <c r="B1142" s="1" t="s">
        <v>983</v>
      </c>
      <c r="C1142" s="85" t="s">
        <v>3</v>
      </c>
      <c r="D1142" s="116">
        <v>1.48</v>
      </c>
      <c r="E1142" s="116">
        <v>481.01</v>
      </c>
      <c r="F1142" s="1"/>
      <c r="G1142" s="29" t="s">
        <v>4</v>
      </c>
      <c r="H1142" s="4">
        <f t="shared" si="85"/>
        <v>1</v>
      </c>
      <c r="I1142" s="4" t="str">
        <f>VLOOKUP(B1142,'BAT Grundtabelle'!B:T,19,0)</f>
        <v>ja</v>
      </c>
      <c r="J1142" s="4" t="str">
        <f t="shared" si="86"/>
        <v>11027</v>
      </c>
      <c r="K1142" s="4" t="str">
        <f t="shared" si="87"/>
        <v>Kfz-Waschplatzbetrieb</v>
      </c>
      <c r="L1142" s="4">
        <f t="shared" si="88"/>
        <v>1.48</v>
      </c>
      <c r="M1142" s="104">
        <f t="shared" si="89"/>
        <v>481.01</v>
      </c>
      <c r="N1142" s="4"/>
      <c r="O1142" s="4" t="str">
        <f>VLOOKUP(B1142,'BAT Grundtabelle'!B:V,21,0)</f>
        <v>KFZ-Gewerbe</v>
      </c>
    </row>
    <row r="1143" spans="1:15" ht="12.75" customHeight="1" x14ac:dyDescent="0.35">
      <c r="A1143" s="29" t="s">
        <v>3446</v>
      </c>
      <c r="B1143" s="1" t="s">
        <v>1135</v>
      </c>
      <c r="C1143" s="85" t="s">
        <v>3</v>
      </c>
      <c r="D1143" s="116">
        <v>1.57</v>
      </c>
      <c r="E1143" s="116">
        <v>689</v>
      </c>
      <c r="F1143" s="1"/>
      <c r="G1143" s="29" t="s">
        <v>4</v>
      </c>
      <c r="H1143" s="4">
        <f t="shared" si="85"/>
        <v>1</v>
      </c>
      <c r="I1143" s="4" t="str">
        <f>VLOOKUP(B1143,'BAT Grundtabelle'!B:T,19,0)</f>
        <v>ja</v>
      </c>
      <c r="J1143" s="4" t="str">
        <f t="shared" si="86"/>
        <v>11028</v>
      </c>
      <c r="K1143" s="4" t="str">
        <f t="shared" si="87"/>
        <v>Kfz-Zubehörhandel</v>
      </c>
      <c r="L1143" s="4">
        <f t="shared" si="88"/>
        <v>1.57</v>
      </c>
      <c r="M1143" s="104">
        <f t="shared" si="89"/>
        <v>689</v>
      </c>
      <c r="N1143" s="4"/>
      <c r="O1143" s="4" t="str">
        <f>VLOOKUP(B1143,'BAT Grundtabelle'!B:V,21,0)</f>
        <v>KFZ-Gewerbe</v>
      </c>
    </row>
    <row r="1144" spans="1:15" ht="12.75" customHeight="1" x14ac:dyDescent="0.35">
      <c r="A1144" s="29" t="s">
        <v>3447</v>
      </c>
      <c r="B1144" s="1" t="s">
        <v>364</v>
      </c>
      <c r="C1144" s="85" t="s">
        <v>2</v>
      </c>
      <c r="D1144" s="116" t="s">
        <v>4547</v>
      </c>
      <c r="E1144" s="116" t="s">
        <v>4547</v>
      </c>
      <c r="F1144" s="1"/>
      <c r="G1144" s="29" t="s">
        <v>4</v>
      </c>
      <c r="H1144" s="4">
        <f t="shared" si="85"/>
        <v>1</v>
      </c>
      <c r="I1144" s="4" t="str">
        <f>VLOOKUP(B1144,'BAT Grundtabelle'!B:T,19,0)</f>
        <v>ja</v>
      </c>
      <c r="J1144" s="4" t="str">
        <f t="shared" si="86"/>
        <v/>
      </c>
      <c r="K1144" s="4" t="str">
        <f t="shared" si="87"/>
        <v/>
      </c>
      <c r="L1144" s="4" t="str">
        <f t="shared" si="88"/>
        <v/>
      </c>
      <c r="M1144" s="104" t="str">
        <f t="shared" si="89"/>
        <v/>
      </c>
      <c r="N1144" s="4"/>
      <c r="O1144" s="4" t="str">
        <f>VLOOKUP(B1144,'BAT Grundtabelle'!B:V,21,0)</f>
        <v>Berg-/Bodenabbau</v>
      </c>
    </row>
    <row r="1145" spans="1:15" ht="12.75" customHeight="1" x14ac:dyDescent="0.35">
      <c r="A1145" s="29" t="s">
        <v>3448</v>
      </c>
      <c r="B1145" s="1" t="s">
        <v>365</v>
      </c>
      <c r="C1145" s="85" t="s">
        <v>2</v>
      </c>
      <c r="D1145" s="116" t="s">
        <v>4547</v>
      </c>
      <c r="E1145" s="116" t="s">
        <v>4547</v>
      </c>
      <c r="F1145" s="1"/>
      <c r="G1145" s="29" t="s">
        <v>4</v>
      </c>
      <c r="H1145" s="4">
        <f t="shared" si="85"/>
        <v>1</v>
      </c>
      <c r="I1145" s="4" t="str">
        <f>VLOOKUP(B1145,'BAT Grundtabelle'!B:T,19,0)</f>
        <v>ja</v>
      </c>
      <c r="J1145" s="4" t="str">
        <f t="shared" si="86"/>
        <v/>
      </c>
      <c r="K1145" s="4" t="str">
        <f t="shared" si="87"/>
        <v/>
      </c>
      <c r="L1145" s="4" t="str">
        <f t="shared" si="88"/>
        <v/>
      </c>
      <c r="M1145" s="104" t="str">
        <f t="shared" si="89"/>
        <v/>
      </c>
      <c r="N1145" s="4"/>
      <c r="O1145" s="4" t="str">
        <f>VLOOKUP(B1145,'BAT Grundtabelle'!B:V,21,0)</f>
        <v>Berg-/Bodenabbau</v>
      </c>
    </row>
    <row r="1146" spans="1:15" ht="12.75" customHeight="1" x14ac:dyDescent="0.35">
      <c r="A1146" s="29" t="s">
        <v>3449</v>
      </c>
      <c r="B1146" s="1" t="s">
        <v>625</v>
      </c>
      <c r="C1146" s="85" t="s">
        <v>2</v>
      </c>
      <c r="D1146" s="116" t="s">
        <v>4547</v>
      </c>
      <c r="E1146" s="116" t="s">
        <v>4547</v>
      </c>
      <c r="F1146" s="1" t="s">
        <v>2409</v>
      </c>
      <c r="G1146" s="29" t="s">
        <v>58</v>
      </c>
      <c r="H1146" s="4">
        <f t="shared" si="85"/>
        <v>1</v>
      </c>
      <c r="I1146" s="4" t="str">
        <f>VLOOKUP(B1146,'BAT Grundtabelle'!B:T,19,0)</f>
        <v>ja</v>
      </c>
      <c r="J1146" s="4" t="str">
        <f t="shared" si="86"/>
        <v/>
      </c>
      <c r="K1146" s="4" t="str">
        <f t="shared" si="87"/>
        <v/>
      </c>
      <c r="L1146" s="4" t="str">
        <f t="shared" si="88"/>
        <v/>
      </c>
      <c r="M1146" s="104" t="str">
        <f t="shared" si="89"/>
        <v/>
      </c>
      <c r="N1146" s="4"/>
      <c r="O1146" s="4" t="str">
        <f>VLOOKUP(B1146,'BAT Grundtabelle'!B:V,21,0)</f>
        <v>Staat</v>
      </c>
    </row>
    <row r="1147" spans="1:15" ht="12.75" customHeight="1" x14ac:dyDescent="0.35">
      <c r="A1147" s="29" t="s">
        <v>3450</v>
      </c>
      <c r="B1147" s="1" t="s">
        <v>1205</v>
      </c>
      <c r="C1147" s="85" t="s">
        <v>3</v>
      </c>
      <c r="D1147" s="116">
        <v>1.1599999999999999</v>
      </c>
      <c r="E1147" s="116">
        <v>253.03</v>
      </c>
      <c r="F1147" s="1" t="s">
        <v>4469</v>
      </c>
      <c r="G1147" s="29" t="s">
        <v>4</v>
      </c>
      <c r="H1147" s="4">
        <f t="shared" si="85"/>
        <v>1</v>
      </c>
      <c r="I1147" s="4" t="str">
        <f>VLOOKUP(B1147,'BAT Grundtabelle'!B:T,19,0)</f>
        <v>ja</v>
      </c>
      <c r="J1147" s="4" t="str">
        <f t="shared" si="86"/>
        <v>11032</v>
      </c>
      <c r="K1147" s="4" t="str">
        <f t="shared" si="87"/>
        <v>Kinderarzt</v>
      </c>
      <c r="L1147" s="4">
        <f t="shared" si="88"/>
        <v>1.1599999999999999</v>
      </c>
      <c r="M1147" s="104">
        <f t="shared" si="89"/>
        <v>253.03</v>
      </c>
      <c r="N1147" s="4"/>
      <c r="O1147" s="4" t="str">
        <f>VLOOKUP(B1147,'BAT Grundtabelle'!B:V,21,0)</f>
        <v>Heilwesen</v>
      </c>
    </row>
    <row r="1148" spans="1:15" ht="12.75" customHeight="1" x14ac:dyDescent="0.35">
      <c r="A1148" s="29" t="s">
        <v>3451</v>
      </c>
      <c r="B1148" s="1" t="s">
        <v>116</v>
      </c>
      <c r="C1148" s="85" t="s">
        <v>3</v>
      </c>
      <c r="D1148" s="116">
        <v>2.06</v>
      </c>
      <c r="E1148" s="116">
        <v>355</v>
      </c>
      <c r="F1148" s="1"/>
      <c r="G1148" s="29" t="s">
        <v>4</v>
      </c>
      <c r="H1148" s="4">
        <f t="shared" si="85"/>
        <v>1</v>
      </c>
      <c r="I1148" s="4" t="str">
        <f>VLOOKUP(B1148,'BAT Grundtabelle'!B:T,19,0)</f>
        <v>ja</v>
      </c>
      <c r="J1148" s="4" t="str">
        <f t="shared" si="86"/>
        <v>11033</v>
      </c>
      <c r="K1148" s="4" t="str">
        <f t="shared" si="87"/>
        <v>Kinderbekleidungseinzelhandel</v>
      </c>
      <c r="L1148" s="4">
        <f t="shared" si="88"/>
        <v>2.06</v>
      </c>
      <c r="M1148" s="104">
        <f t="shared" si="89"/>
        <v>355</v>
      </c>
      <c r="N1148" s="4"/>
      <c r="O1148" s="4" t="str">
        <f>VLOOKUP(B1148,'BAT Grundtabelle'!B:V,21,0)</f>
        <v>Handel</v>
      </c>
    </row>
    <row r="1149" spans="1:15" ht="12.75" customHeight="1" x14ac:dyDescent="0.35">
      <c r="A1149" s="29" t="s">
        <v>3452</v>
      </c>
      <c r="B1149" s="1" t="s">
        <v>422</v>
      </c>
      <c r="C1149" s="85" t="s">
        <v>2</v>
      </c>
      <c r="D1149" s="116" t="s">
        <v>4547</v>
      </c>
      <c r="E1149" s="116" t="s">
        <v>4547</v>
      </c>
      <c r="F1149" s="1"/>
      <c r="G1149" s="29" t="s">
        <v>4</v>
      </c>
      <c r="H1149" s="4">
        <f t="shared" si="85"/>
        <v>1</v>
      </c>
      <c r="I1149" s="4" t="str">
        <f>VLOOKUP(B1149,'BAT Grundtabelle'!B:T,19,0)</f>
        <v>ja</v>
      </c>
      <c r="J1149" s="4" t="str">
        <f t="shared" si="86"/>
        <v/>
      </c>
      <c r="K1149" s="4" t="str">
        <f t="shared" si="87"/>
        <v/>
      </c>
      <c r="L1149" s="4" t="str">
        <f t="shared" si="88"/>
        <v/>
      </c>
      <c r="M1149" s="104" t="str">
        <f t="shared" si="89"/>
        <v/>
      </c>
      <c r="N1149" s="4"/>
      <c r="O1149" s="4" t="str">
        <f>VLOOKUP(B1149,'BAT Grundtabelle'!B:V,21,0)</f>
        <v>Schausteller</v>
      </c>
    </row>
    <row r="1150" spans="1:15" ht="12.75" customHeight="1" x14ac:dyDescent="0.35">
      <c r="A1150" s="29" t="s">
        <v>3453</v>
      </c>
      <c r="B1150" s="1" t="s">
        <v>1874</v>
      </c>
      <c r="C1150" s="85" t="s">
        <v>3</v>
      </c>
      <c r="D1150" s="116">
        <v>3.8</v>
      </c>
      <c r="E1150" s="116">
        <v>223</v>
      </c>
      <c r="F1150" s="1"/>
      <c r="G1150" s="29" t="s">
        <v>4</v>
      </c>
      <c r="H1150" s="4">
        <f t="shared" si="85"/>
        <v>1</v>
      </c>
      <c r="I1150" s="4" t="str">
        <f>VLOOKUP(B1150,'BAT Grundtabelle'!B:T,19,0)</f>
        <v>ja</v>
      </c>
      <c r="J1150" s="4" t="str">
        <f t="shared" si="86"/>
        <v>11035</v>
      </c>
      <c r="K1150" s="4" t="str">
        <f t="shared" si="87"/>
        <v>Kindergarten</v>
      </c>
      <c r="L1150" s="4">
        <f t="shared" si="88"/>
        <v>3.8</v>
      </c>
      <c r="M1150" s="104">
        <f t="shared" si="89"/>
        <v>223</v>
      </c>
      <c r="N1150" s="4"/>
      <c r="O1150" s="4" t="str">
        <f>VLOOKUP(B1150,'BAT Grundtabelle'!B:V,21,0)</f>
        <v>Bildung</v>
      </c>
    </row>
    <row r="1151" spans="1:15" ht="12.75" customHeight="1" x14ac:dyDescent="0.35">
      <c r="A1151" s="29" t="s">
        <v>3454</v>
      </c>
      <c r="B1151" s="1" t="s">
        <v>626</v>
      </c>
      <c r="C1151" s="85" t="s">
        <v>2</v>
      </c>
      <c r="D1151" s="116" t="s">
        <v>4547</v>
      </c>
      <c r="E1151" s="116" t="s">
        <v>4547</v>
      </c>
      <c r="F1151" s="1" t="s">
        <v>2409</v>
      </c>
      <c r="G1151" s="29" t="s">
        <v>58</v>
      </c>
      <c r="H1151" s="4">
        <f t="shared" si="85"/>
        <v>1</v>
      </c>
      <c r="I1151" s="4" t="str">
        <f>VLOOKUP(B1151,'BAT Grundtabelle'!B:T,19,0)</f>
        <v>ja</v>
      </c>
      <c r="J1151" s="4" t="str">
        <f t="shared" si="86"/>
        <v/>
      </c>
      <c r="K1151" s="4" t="str">
        <f t="shared" si="87"/>
        <v/>
      </c>
      <c r="L1151" s="4" t="str">
        <f t="shared" si="88"/>
        <v/>
      </c>
      <c r="M1151" s="104" t="str">
        <f t="shared" si="89"/>
        <v/>
      </c>
      <c r="N1151" s="4"/>
      <c r="O1151" s="4" t="str">
        <f>VLOOKUP(B1151,'BAT Grundtabelle'!B:V,21,0)</f>
        <v>Staat</v>
      </c>
    </row>
    <row r="1152" spans="1:15" ht="12.75" customHeight="1" x14ac:dyDescent="0.35">
      <c r="A1152" s="29" t="s">
        <v>3455</v>
      </c>
      <c r="B1152" s="1" t="s">
        <v>1875</v>
      </c>
      <c r="C1152" s="85" t="s">
        <v>3</v>
      </c>
      <c r="D1152" s="116">
        <v>3.8</v>
      </c>
      <c r="E1152" s="116">
        <v>223</v>
      </c>
      <c r="F1152" s="1"/>
      <c r="G1152" s="29" t="s">
        <v>4</v>
      </c>
      <c r="H1152" s="4">
        <f t="shared" si="85"/>
        <v>1</v>
      </c>
      <c r="I1152" s="4" t="str">
        <f>VLOOKUP(B1152,'BAT Grundtabelle'!B:T,19,0)</f>
        <v>ja</v>
      </c>
      <c r="J1152" s="4" t="str">
        <f t="shared" si="86"/>
        <v>11037</v>
      </c>
      <c r="K1152" s="4" t="str">
        <f t="shared" si="87"/>
        <v>Kinderhort</v>
      </c>
      <c r="L1152" s="4">
        <f t="shared" si="88"/>
        <v>3.8</v>
      </c>
      <c r="M1152" s="104">
        <f t="shared" si="89"/>
        <v>223</v>
      </c>
      <c r="N1152" s="4"/>
      <c r="O1152" s="4" t="str">
        <f>VLOOKUP(B1152,'BAT Grundtabelle'!B:V,21,0)</f>
        <v>Bildung</v>
      </c>
    </row>
    <row r="1153" spans="1:15" ht="12.75" customHeight="1" x14ac:dyDescent="0.35">
      <c r="A1153" s="29" t="s">
        <v>3456</v>
      </c>
      <c r="B1153" s="1" t="s">
        <v>423</v>
      </c>
      <c r="C1153" s="85" t="s">
        <v>2</v>
      </c>
      <c r="D1153" s="116" t="s">
        <v>4547</v>
      </c>
      <c r="E1153" s="116" t="s">
        <v>4547</v>
      </c>
      <c r="F1153" s="1"/>
      <c r="G1153" s="29" t="s">
        <v>4</v>
      </c>
      <c r="H1153" s="4">
        <f t="shared" si="85"/>
        <v>1</v>
      </c>
      <c r="I1153" s="4" t="str">
        <f>VLOOKUP(B1153,'BAT Grundtabelle'!B:T,19,0)</f>
        <v>ja</v>
      </c>
      <c r="J1153" s="4" t="str">
        <f t="shared" si="86"/>
        <v/>
      </c>
      <c r="K1153" s="4" t="str">
        <f t="shared" si="87"/>
        <v/>
      </c>
      <c r="L1153" s="4" t="str">
        <f t="shared" si="88"/>
        <v/>
      </c>
      <c r="M1153" s="104" t="str">
        <f t="shared" si="89"/>
        <v/>
      </c>
      <c r="N1153" s="4"/>
      <c r="O1153" s="4" t="str">
        <f>VLOOKUP(B1153,'BAT Grundtabelle'!B:V,21,0)</f>
        <v>Schausteller</v>
      </c>
    </row>
    <row r="1154" spans="1:15" ht="12.75" customHeight="1" x14ac:dyDescent="0.35">
      <c r="A1154" s="29" t="s">
        <v>3457</v>
      </c>
      <c r="B1154" s="1" t="s">
        <v>1876</v>
      </c>
      <c r="C1154" s="85" t="s">
        <v>3</v>
      </c>
      <c r="D1154" s="116">
        <v>3.8</v>
      </c>
      <c r="E1154" s="116">
        <v>223</v>
      </c>
      <c r="F1154" s="1"/>
      <c r="G1154" s="29" t="s">
        <v>4</v>
      </c>
      <c r="H1154" s="4">
        <f t="shared" si="85"/>
        <v>1</v>
      </c>
      <c r="I1154" s="4" t="str">
        <f>VLOOKUP(B1154,'BAT Grundtabelle'!B:T,19,0)</f>
        <v>ja</v>
      </c>
      <c r="J1154" s="4" t="str">
        <f t="shared" si="86"/>
        <v>11039</v>
      </c>
      <c r="K1154" s="4" t="str">
        <f t="shared" si="87"/>
        <v>Kindertagesstätte</v>
      </c>
      <c r="L1154" s="4">
        <f t="shared" si="88"/>
        <v>3.8</v>
      </c>
      <c r="M1154" s="104">
        <f t="shared" si="89"/>
        <v>223</v>
      </c>
      <c r="N1154" s="4"/>
      <c r="O1154" s="4" t="str">
        <f>VLOOKUP(B1154,'BAT Grundtabelle'!B:V,21,0)</f>
        <v>Bildung</v>
      </c>
    </row>
    <row r="1155" spans="1:15" ht="12.75" customHeight="1" x14ac:dyDescent="0.35">
      <c r="A1155" s="29" t="s">
        <v>2089</v>
      </c>
      <c r="B1155" s="1" t="s">
        <v>2088</v>
      </c>
      <c r="C1155" s="85" t="s">
        <v>3</v>
      </c>
      <c r="D1155" s="116">
        <v>4.16</v>
      </c>
      <c r="E1155" s="116">
        <v>535</v>
      </c>
      <c r="F1155" s="1"/>
      <c r="G1155" s="29" t="s">
        <v>4</v>
      </c>
      <c r="H1155" s="4">
        <f t="shared" ref="H1155:H1218" si="90">COUNTIF(A:A,A1155)</f>
        <v>1</v>
      </c>
      <c r="I1155" s="4" t="str">
        <f>VLOOKUP(B1155,'BAT Grundtabelle'!B:T,19,0)</f>
        <v>ja</v>
      </c>
      <c r="J1155" s="4" t="str">
        <f t="shared" ref="J1155:J1218" si="91">IF(C1155="ja",A1155,"")</f>
        <v>6918</v>
      </c>
      <c r="K1155" s="4" t="str">
        <f t="shared" ref="K1155:K1218" si="92">IF(C1155="ja",B1155,"")</f>
        <v>Kino</v>
      </c>
      <c r="L1155" s="4">
        <f t="shared" ref="L1155:L1218" si="93">IF(C1155="ja",D1155,"")</f>
        <v>4.16</v>
      </c>
      <c r="M1155" s="104">
        <f t="shared" ref="M1155:M1218" si="94">IF(C1155="ja",E1155,"")</f>
        <v>535</v>
      </c>
      <c r="N1155" s="4"/>
      <c r="O1155" s="4" t="str">
        <f>VLOOKUP(B1155,'BAT Grundtabelle'!B:V,21,0)</f>
        <v>Freizeit</v>
      </c>
    </row>
    <row r="1156" spans="1:15" ht="12.75" customHeight="1" x14ac:dyDescent="0.35">
      <c r="A1156" s="29" t="s">
        <v>3458</v>
      </c>
      <c r="B1156" s="1" t="s">
        <v>1071</v>
      </c>
      <c r="C1156" s="85" t="s">
        <v>3</v>
      </c>
      <c r="D1156" s="116">
        <v>2.58</v>
      </c>
      <c r="E1156" s="116">
        <v>204</v>
      </c>
      <c r="F1156" s="1"/>
      <c r="G1156" s="29" t="s">
        <v>4</v>
      </c>
      <c r="H1156" s="4">
        <f t="shared" si="90"/>
        <v>1</v>
      </c>
      <c r="I1156" s="4" t="str">
        <f>VLOOKUP(B1156,'BAT Grundtabelle'!B:T,19,0)</f>
        <v>ja</v>
      </c>
      <c r="J1156" s="4" t="str">
        <f t="shared" si="91"/>
        <v>11040</v>
      </c>
      <c r="K1156" s="4" t="str">
        <f t="shared" si="92"/>
        <v>Kiosk</v>
      </c>
      <c r="L1156" s="4">
        <f t="shared" si="93"/>
        <v>2.58</v>
      </c>
      <c r="M1156" s="104">
        <f t="shared" si="94"/>
        <v>204</v>
      </c>
      <c r="N1156" s="4"/>
      <c r="O1156" s="4" t="str">
        <f>VLOOKUP(B1156,'BAT Grundtabelle'!B:V,21,0)</f>
        <v>Hotel- und Gaststättengewerbe</v>
      </c>
    </row>
    <row r="1157" spans="1:15" ht="12.75" customHeight="1" x14ac:dyDescent="0.35">
      <c r="A1157" s="29" t="s">
        <v>3459</v>
      </c>
      <c r="B1157" s="1" t="s">
        <v>1866</v>
      </c>
      <c r="C1157" s="85" t="s">
        <v>2</v>
      </c>
      <c r="D1157" s="116" t="s">
        <v>4547</v>
      </c>
      <c r="E1157" s="116" t="s">
        <v>4547</v>
      </c>
      <c r="F1157" s="1" t="s">
        <v>2411</v>
      </c>
      <c r="G1157" s="29" t="s">
        <v>59</v>
      </c>
      <c r="H1157" s="4">
        <f t="shared" si="90"/>
        <v>1</v>
      </c>
      <c r="I1157" s="4" t="str">
        <f>VLOOKUP(B1157,'BAT Grundtabelle'!B:T,19,0)</f>
        <v>nein</v>
      </c>
      <c r="J1157" s="4" t="str">
        <f t="shared" si="91"/>
        <v/>
      </c>
      <c r="K1157" s="4" t="str">
        <f t="shared" si="92"/>
        <v/>
      </c>
      <c r="L1157" s="4" t="str">
        <f t="shared" si="93"/>
        <v/>
      </c>
      <c r="M1157" s="104" t="str">
        <f t="shared" si="94"/>
        <v/>
      </c>
      <c r="N1157" s="4"/>
      <c r="O1157" s="4" t="str">
        <f>VLOOKUP(B1157,'BAT Grundtabelle'!B:V,21,0)</f>
        <v>Staat</v>
      </c>
    </row>
    <row r="1158" spans="1:15" ht="12.75" customHeight="1" x14ac:dyDescent="0.35">
      <c r="A1158" s="29" t="s">
        <v>2324</v>
      </c>
      <c r="B1158" s="1" t="s">
        <v>2323</v>
      </c>
      <c r="C1158" s="85" t="s">
        <v>2</v>
      </c>
      <c r="D1158" s="116" t="s">
        <v>4547</v>
      </c>
      <c r="E1158" s="116" t="s">
        <v>4547</v>
      </c>
      <c r="F1158" s="1" t="s">
        <v>2411</v>
      </c>
      <c r="G1158" s="29" t="s">
        <v>59</v>
      </c>
      <c r="H1158" s="4">
        <f t="shared" si="90"/>
        <v>1</v>
      </c>
      <c r="I1158" s="4" t="str">
        <f>VLOOKUP(B1158,'BAT Grundtabelle'!B:T,19,0)</f>
        <v>nein</v>
      </c>
      <c r="J1158" s="4" t="str">
        <f t="shared" si="91"/>
        <v/>
      </c>
      <c r="K1158" s="4" t="str">
        <f t="shared" si="92"/>
        <v/>
      </c>
      <c r="L1158" s="4" t="str">
        <f t="shared" si="93"/>
        <v/>
      </c>
      <c r="M1158" s="104" t="str">
        <f t="shared" si="94"/>
        <v/>
      </c>
      <c r="N1158" s="4"/>
      <c r="O1158" s="4" t="str">
        <f>VLOOKUP(B1158,'BAT Grundtabelle'!B:V,21,0)</f>
        <v>Verein</v>
      </c>
    </row>
    <row r="1159" spans="1:15" ht="12.75" customHeight="1" x14ac:dyDescent="0.35">
      <c r="A1159" s="29" t="s">
        <v>3460</v>
      </c>
      <c r="B1159" s="1" t="s">
        <v>1073</v>
      </c>
      <c r="C1159" s="85" t="s">
        <v>2</v>
      </c>
      <c r="D1159" s="116" t="s">
        <v>4547</v>
      </c>
      <c r="E1159" s="116" t="s">
        <v>4547</v>
      </c>
      <c r="F1159" s="1" t="s">
        <v>2412</v>
      </c>
      <c r="G1159" s="29" t="s">
        <v>4438</v>
      </c>
      <c r="H1159" s="4">
        <f t="shared" si="90"/>
        <v>1</v>
      </c>
      <c r="I1159" s="4" t="str">
        <f>VLOOKUP(B1159,'BAT Grundtabelle'!B:T,19,0)</f>
        <v>ja</v>
      </c>
      <c r="J1159" s="4" t="str">
        <f t="shared" si="91"/>
        <v/>
      </c>
      <c r="K1159" s="4" t="str">
        <f t="shared" si="92"/>
        <v/>
      </c>
      <c r="L1159" s="4" t="str">
        <f t="shared" si="93"/>
        <v/>
      </c>
      <c r="M1159" s="104" t="str">
        <f t="shared" si="94"/>
        <v/>
      </c>
      <c r="N1159" s="4"/>
      <c r="O1159" s="4" t="str">
        <f>VLOOKUP(B1159,'BAT Grundtabelle'!B:V,21,0)</f>
        <v>Recycling</v>
      </c>
    </row>
    <row r="1160" spans="1:15" ht="12.75" customHeight="1" x14ac:dyDescent="0.35">
      <c r="A1160" s="29" t="s">
        <v>3461</v>
      </c>
      <c r="B1160" s="1" t="s">
        <v>71</v>
      </c>
      <c r="C1160" s="85" t="s">
        <v>2</v>
      </c>
      <c r="D1160" s="116" t="s">
        <v>4547</v>
      </c>
      <c r="E1160" s="116" t="s">
        <v>4547</v>
      </c>
      <c r="F1160" s="1" t="s">
        <v>2412</v>
      </c>
      <c r="G1160" s="29" t="s">
        <v>4438</v>
      </c>
      <c r="H1160" s="4">
        <f t="shared" si="90"/>
        <v>1</v>
      </c>
      <c r="I1160" s="4" t="str">
        <f>VLOOKUP(B1160,'BAT Grundtabelle'!B:T,19,0)</f>
        <v>ja</v>
      </c>
      <c r="J1160" s="4" t="str">
        <f t="shared" si="91"/>
        <v/>
      </c>
      <c r="K1160" s="4" t="str">
        <f t="shared" si="92"/>
        <v/>
      </c>
      <c r="L1160" s="4" t="str">
        <f t="shared" si="93"/>
        <v/>
      </c>
      <c r="M1160" s="104" t="str">
        <f t="shared" si="94"/>
        <v/>
      </c>
      <c r="N1160" s="4"/>
      <c r="O1160" s="4" t="str">
        <f>VLOOKUP(B1160,'BAT Grundtabelle'!B:V,21,0)</f>
        <v>Recycling</v>
      </c>
    </row>
    <row r="1161" spans="1:15" ht="12.75" customHeight="1" x14ac:dyDescent="0.35">
      <c r="A1161" s="29" t="s">
        <v>3462</v>
      </c>
      <c r="B1161" s="1" t="s">
        <v>1299</v>
      </c>
      <c r="C1161" s="85" t="s">
        <v>2</v>
      </c>
      <c r="D1161" s="116" t="s">
        <v>4547</v>
      </c>
      <c r="E1161" s="116" t="s">
        <v>4547</v>
      </c>
      <c r="F1161" s="1"/>
      <c r="G1161" s="29" t="s">
        <v>4</v>
      </c>
      <c r="H1161" s="4">
        <f t="shared" si="90"/>
        <v>1</v>
      </c>
      <c r="I1161" s="4" t="str">
        <f>VLOOKUP(B1161,'BAT Grundtabelle'!B:T,19,0)</f>
        <v>ja</v>
      </c>
      <c r="J1161" s="4" t="str">
        <f t="shared" si="91"/>
        <v/>
      </c>
      <c r="K1161" s="4" t="str">
        <f t="shared" si="92"/>
        <v/>
      </c>
      <c r="L1161" s="4" t="str">
        <f t="shared" si="93"/>
        <v/>
      </c>
      <c r="M1161" s="104" t="str">
        <f t="shared" si="94"/>
        <v/>
      </c>
      <c r="N1161" s="4"/>
      <c r="O1161" s="4" t="str">
        <f>VLOOKUP(B1161,'BAT Grundtabelle'!B:V,21,0)</f>
        <v>Handwerk</v>
      </c>
    </row>
    <row r="1162" spans="1:15" ht="12.75" customHeight="1" x14ac:dyDescent="0.35">
      <c r="A1162" s="29" t="s">
        <v>3463</v>
      </c>
      <c r="B1162" s="1" t="s">
        <v>895</v>
      </c>
      <c r="C1162" s="85" t="s">
        <v>2</v>
      </c>
      <c r="D1162" s="116" t="s">
        <v>4547</v>
      </c>
      <c r="E1162" s="116" t="s">
        <v>4547</v>
      </c>
      <c r="F1162" s="1"/>
      <c r="G1162" s="29" t="s">
        <v>4</v>
      </c>
      <c r="H1162" s="4">
        <f t="shared" si="90"/>
        <v>1</v>
      </c>
      <c r="I1162" s="4" t="str">
        <f>VLOOKUP(B1162,'BAT Grundtabelle'!B:T,19,0)</f>
        <v>ja</v>
      </c>
      <c r="J1162" s="4" t="str">
        <f t="shared" si="91"/>
        <v/>
      </c>
      <c r="K1162" s="4" t="str">
        <f t="shared" si="92"/>
        <v/>
      </c>
      <c r="L1162" s="4" t="str">
        <f t="shared" si="93"/>
        <v/>
      </c>
      <c r="M1162" s="104" t="str">
        <f t="shared" si="94"/>
        <v/>
      </c>
      <c r="N1162" s="4"/>
      <c r="O1162" s="4" t="str">
        <f>VLOOKUP(B1162,'BAT Grundtabelle'!B:V,21,0)</f>
        <v>Handel</v>
      </c>
    </row>
    <row r="1163" spans="1:15" ht="12.75" customHeight="1" x14ac:dyDescent="0.35">
      <c r="A1163" s="29" t="s">
        <v>3464</v>
      </c>
      <c r="B1163" s="1" t="s">
        <v>344</v>
      </c>
      <c r="C1163" s="85" t="s">
        <v>2</v>
      </c>
      <c r="D1163" s="116" t="s">
        <v>4547</v>
      </c>
      <c r="E1163" s="116" t="s">
        <v>4547</v>
      </c>
      <c r="F1163" s="1"/>
      <c r="G1163" s="29" t="s">
        <v>57</v>
      </c>
      <c r="H1163" s="4">
        <f t="shared" si="90"/>
        <v>1</v>
      </c>
      <c r="I1163" s="4" t="str">
        <f>VLOOKUP(B1163,'BAT Grundtabelle'!B:T,19,0)</f>
        <v>ja</v>
      </c>
      <c r="J1163" s="4" t="str">
        <f t="shared" si="91"/>
        <v/>
      </c>
      <c r="K1163" s="4" t="str">
        <f t="shared" si="92"/>
        <v/>
      </c>
      <c r="L1163" s="4" t="str">
        <f t="shared" si="93"/>
        <v/>
      </c>
      <c r="M1163" s="104" t="str">
        <f t="shared" si="94"/>
        <v/>
      </c>
      <c r="N1163" s="4"/>
      <c r="O1163" s="4" t="str">
        <f>VLOOKUP(B1163,'BAT Grundtabelle'!B:V,21,0)</f>
        <v>Chemie</v>
      </c>
    </row>
    <row r="1164" spans="1:15" ht="12.75" customHeight="1" x14ac:dyDescent="0.35">
      <c r="A1164" s="29" t="s">
        <v>3465</v>
      </c>
      <c r="B1164" s="1" t="s">
        <v>345</v>
      </c>
      <c r="C1164" s="85" t="s">
        <v>2</v>
      </c>
      <c r="D1164" s="116" t="s">
        <v>4547</v>
      </c>
      <c r="E1164" s="116" t="s">
        <v>4547</v>
      </c>
      <c r="F1164" s="1"/>
      <c r="G1164" s="29" t="s">
        <v>4</v>
      </c>
      <c r="H1164" s="4">
        <f t="shared" si="90"/>
        <v>1</v>
      </c>
      <c r="I1164" s="4" t="str">
        <f>VLOOKUP(B1164,'BAT Grundtabelle'!B:T,19,0)</f>
        <v>ja</v>
      </c>
      <c r="J1164" s="4" t="str">
        <f t="shared" si="91"/>
        <v/>
      </c>
      <c r="K1164" s="4" t="str">
        <f t="shared" si="92"/>
        <v/>
      </c>
      <c r="L1164" s="4" t="str">
        <f t="shared" si="93"/>
        <v/>
      </c>
      <c r="M1164" s="104" t="str">
        <f t="shared" si="94"/>
        <v/>
      </c>
      <c r="N1164" s="4"/>
      <c r="O1164" s="4" t="str">
        <f>VLOOKUP(B1164,'BAT Grundtabelle'!B:V,21,0)</f>
        <v>Chemie</v>
      </c>
    </row>
    <row r="1165" spans="1:15" ht="12.75" customHeight="1" x14ac:dyDescent="0.35">
      <c r="A1165" s="29" t="s">
        <v>3466</v>
      </c>
      <c r="B1165" s="1" t="s">
        <v>486</v>
      </c>
      <c r="C1165" s="85" t="s">
        <v>2</v>
      </c>
      <c r="D1165" s="116" t="s">
        <v>4547</v>
      </c>
      <c r="E1165" s="116" t="s">
        <v>4547</v>
      </c>
      <c r="F1165" s="1"/>
      <c r="G1165" s="29" t="s">
        <v>4</v>
      </c>
      <c r="H1165" s="4">
        <f t="shared" si="90"/>
        <v>1</v>
      </c>
      <c r="I1165" s="4" t="str">
        <f>VLOOKUP(B1165,'BAT Grundtabelle'!B:T,19,0)</f>
        <v>ja</v>
      </c>
      <c r="J1165" s="4" t="str">
        <f t="shared" si="91"/>
        <v/>
      </c>
      <c r="K1165" s="4" t="str">
        <f t="shared" si="92"/>
        <v/>
      </c>
      <c r="L1165" s="4" t="str">
        <f t="shared" si="93"/>
        <v/>
      </c>
      <c r="M1165" s="104" t="str">
        <f t="shared" si="94"/>
        <v/>
      </c>
      <c r="N1165" s="4"/>
      <c r="O1165" s="4" t="str">
        <f>VLOOKUP(B1165,'BAT Grundtabelle'!B:V,21,0)</f>
        <v>Produktion</v>
      </c>
    </row>
    <row r="1166" spans="1:15" ht="12.75" customHeight="1" x14ac:dyDescent="0.35">
      <c r="A1166" s="29" t="s">
        <v>3467</v>
      </c>
      <c r="B1166" s="1" t="s">
        <v>1820</v>
      </c>
      <c r="C1166" s="85" t="s">
        <v>2</v>
      </c>
      <c r="D1166" s="116" t="s">
        <v>4547</v>
      </c>
      <c r="E1166" s="116" t="s">
        <v>4547</v>
      </c>
      <c r="F1166" s="1" t="s">
        <v>2411</v>
      </c>
      <c r="G1166" s="29" t="s">
        <v>59</v>
      </c>
      <c r="H1166" s="4">
        <f t="shared" si="90"/>
        <v>1</v>
      </c>
      <c r="I1166" s="4" t="str">
        <f>VLOOKUP(B1166,'BAT Grundtabelle'!B:T,19,0)</f>
        <v>ja</v>
      </c>
      <c r="J1166" s="4" t="str">
        <f t="shared" si="91"/>
        <v/>
      </c>
      <c r="K1166" s="4" t="str">
        <f t="shared" si="92"/>
        <v/>
      </c>
      <c r="L1166" s="4" t="str">
        <f t="shared" si="93"/>
        <v/>
      </c>
      <c r="M1166" s="104" t="str">
        <f t="shared" si="94"/>
        <v/>
      </c>
      <c r="N1166" s="4"/>
      <c r="O1166" s="4" t="str">
        <f>VLOOKUP(B1166,'BAT Grundtabelle'!B:V,21,0)</f>
        <v>Verein</v>
      </c>
    </row>
    <row r="1167" spans="1:15" ht="12.75" customHeight="1" x14ac:dyDescent="0.35">
      <c r="A1167" s="29" t="s">
        <v>3468</v>
      </c>
      <c r="B1167" s="1" t="s">
        <v>899</v>
      </c>
      <c r="C1167" s="85" t="s">
        <v>2</v>
      </c>
      <c r="D1167" s="116" t="s">
        <v>4547</v>
      </c>
      <c r="E1167" s="116" t="s">
        <v>4547</v>
      </c>
      <c r="F1167" s="1"/>
      <c r="G1167" s="29" t="s">
        <v>4</v>
      </c>
      <c r="H1167" s="4">
        <f t="shared" si="90"/>
        <v>1</v>
      </c>
      <c r="I1167" s="4" t="str">
        <f>VLOOKUP(B1167,'BAT Grundtabelle'!B:T,19,0)</f>
        <v>ja</v>
      </c>
      <c r="J1167" s="4" t="str">
        <f t="shared" si="91"/>
        <v/>
      </c>
      <c r="K1167" s="4" t="str">
        <f t="shared" si="92"/>
        <v/>
      </c>
      <c r="L1167" s="4" t="str">
        <f t="shared" si="93"/>
        <v/>
      </c>
      <c r="M1167" s="104" t="str">
        <f t="shared" si="94"/>
        <v/>
      </c>
      <c r="N1167" s="4"/>
      <c r="O1167" s="4" t="str">
        <f>VLOOKUP(B1167,'BAT Grundtabelle'!B:V,21,0)</f>
        <v>Aussteller</v>
      </c>
    </row>
    <row r="1168" spans="1:15" ht="12.75" customHeight="1" x14ac:dyDescent="0.35">
      <c r="A1168" s="29" t="s">
        <v>3469</v>
      </c>
      <c r="B1168" s="1" t="s">
        <v>1077</v>
      </c>
      <c r="C1168" s="85" t="s">
        <v>2</v>
      </c>
      <c r="D1168" s="116" t="s">
        <v>4547</v>
      </c>
      <c r="E1168" s="116" t="s">
        <v>4547</v>
      </c>
      <c r="F1168" s="1"/>
      <c r="G1168" s="29" t="s">
        <v>4</v>
      </c>
      <c r="H1168" s="4">
        <f t="shared" si="90"/>
        <v>1</v>
      </c>
      <c r="I1168" s="4" t="str">
        <f>VLOOKUP(B1168,'BAT Grundtabelle'!B:T,19,0)</f>
        <v>ja</v>
      </c>
      <c r="J1168" s="4" t="str">
        <f t="shared" si="91"/>
        <v/>
      </c>
      <c r="K1168" s="4" t="str">
        <f t="shared" si="92"/>
        <v/>
      </c>
      <c r="L1168" s="4" t="str">
        <f t="shared" si="93"/>
        <v/>
      </c>
      <c r="M1168" s="104" t="str">
        <f t="shared" si="94"/>
        <v/>
      </c>
      <c r="N1168" s="4"/>
      <c r="O1168" s="4" t="str">
        <f>VLOOKUP(B1168,'BAT Grundtabelle'!B:V,21,0)</f>
        <v>Tierhaltung</v>
      </c>
    </row>
    <row r="1169" spans="1:15" ht="12.75" customHeight="1" x14ac:dyDescent="0.35">
      <c r="A1169" s="29" t="s">
        <v>3470</v>
      </c>
      <c r="B1169" s="1" t="s">
        <v>1821</v>
      </c>
      <c r="C1169" s="85" t="s">
        <v>2</v>
      </c>
      <c r="D1169" s="116" t="s">
        <v>4547</v>
      </c>
      <c r="E1169" s="116" t="s">
        <v>4547</v>
      </c>
      <c r="F1169" s="1" t="s">
        <v>2411</v>
      </c>
      <c r="G1169" s="29" t="s">
        <v>59</v>
      </c>
      <c r="H1169" s="4">
        <f t="shared" si="90"/>
        <v>1</v>
      </c>
      <c r="I1169" s="4" t="str">
        <f>VLOOKUP(B1169,'BAT Grundtabelle'!B:T,19,0)</f>
        <v>ja</v>
      </c>
      <c r="J1169" s="4" t="str">
        <f t="shared" si="91"/>
        <v/>
      </c>
      <c r="K1169" s="4" t="str">
        <f t="shared" si="92"/>
        <v/>
      </c>
      <c r="L1169" s="4" t="str">
        <f t="shared" si="93"/>
        <v/>
      </c>
      <c r="M1169" s="104" t="str">
        <f t="shared" si="94"/>
        <v/>
      </c>
      <c r="N1169" s="4"/>
      <c r="O1169" s="4" t="str">
        <f>VLOOKUP(B1169,'BAT Grundtabelle'!B:V,21,0)</f>
        <v>Verein</v>
      </c>
    </row>
    <row r="1170" spans="1:15" ht="12.75" customHeight="1" x14ac:dyDescent="0.35">
      <c r="A1170" s="29" t="s">
        <v>3471</v>
      </c>
      <c r="B1170" s="1" t="s">
        <v>511</v>
      </c>
      <c r="C1170" s="85" t="s">
        <v>3</v>
      </c>
      <c r="D1170" s="116">
        <v>3.18</v>
      </c>
      <c r="E1170" s="116">
        <v>426</v>
      </c>
      <c r="F1170" s="1"/>
      <c r="G1170" s="29">
        <v>300</v>
      </c>
      <c r="H1170" s="4">
        <f t="shared" si="90"/>
        <v>1</v>
      </c>
      <c r="I1170" s="4" t="str">
        <f>VLOOKUP(B1170,'BAT Grundtabelle'!B:T,19,0)</f>
        <v>ja</v>
      </c>
      <c r="J1170" s="4" t="str">
        <f t="shared" si="91"/>
        <v>11053</v>
      </c>
      <c r="K1170" s="4" t="str">
        <f t="shared" si="92"/>
        <v>Kleintransporte (ohne Lager, ohne Abfallentsorgung)</v>
      </c>
      <c r="L1170" s="4">
        <f t="shared" si="93"/>
        <v>3.18</v>
      </c>
      <c r="M1170" s="104">
        <f t="shared" si="94"/>
        <v>426</v>
      </c>
      <c r="N1170" s="4"/>
      <c r="O1170" s="4" t="str">
        <f>VLOOKUP(B1170,'BAT Grundtabelle'!B:V,21,0)</f>
        <v>Transport</v>
      </c>
    </row>
    <row r="1171" spans="1:15" ht="12.75" customHeight="1" x14ac:dyDescent="0.35">
      <c r="A1171" s="29" t="s">
        <v>3472</v>
      </c>
      <c r="B1171" s="1" t="s">
        <v>458</v>
      </c>
      <c r="C1171" s="85" t="s">
        <v>3</v>
      </c>
      <c r="D1171" s="116">
        <v>9.5</v>
      </c>
      <c r="E1171" s="116">
        <v>575</v>
      </c>
      <c r="F1171" s="1"/>
      <c r="G1171" s="29" t="s">
        <v>4</v>
      </c>
      <c r="H1171" s="4">
        <f t="shared" si="90"/>
        <v>1</v>
      </c>
      <c r="I1171" s="4" t="str">
        <f>VLOOKUP(B1171,'BAT Grundtabelle'!B:T,19,0)</f>
        <v>ja</v>
      </c>
      <c r="J1171" s="4" t="str">
        <f t="shared" si="91"/>
        <v>11054</v>
      </c>
      <c r="K1171" s="4" t="str">
        <f t="shared" si="92"/>
        <v>Klempnerei</v>
      </c>
      <c r="L1171" s="4">
        <f t="shared" si="93"/>
        <v>9.5</v>
      </c>
      <c r="M1171" s="104">
        <f t="shared" si="94"/>
        <v>575</v>
      </c>
      <c r="N1171" s="4"/>
      <c r="O1171" s="4" t="str">
        <f>VLOOKUP(B1171,'BAT Grundtabelle'!B:V,21,0)</f>
        <v>Bau-Gewerbe</v>
      </c>
    </row>
    <row r="1172" spans="1:15" ht="12.75" customHeight="1" x14ac:dyDescent="0.35">
      <c r="A1172" s="29">
        <v>11983</v>
      </c>
      <c r="B1172" s="1" t="s">
        <v>4485</v>
      </c>
      <c r="C1172" s="85" t="s">
        <v>2</v>
      </c>
      <c r="D1172" s="116" t="s">
        <v>4547</v>
      </c>
      <c r="E1172" s="116" t="s">
        <v>4547</v>
      </c>
      <c r="F1172" s="1"/>
      <c r="G1172" s="29" t="s">
        <v>4</v>
      </c>
      <c r="H1172" s="4">
        <f t="shared" si="90"/>
        <v>1</v>
      </c>
      <c r="I1172" s="4" t="str">
        <f>VLOOKUP(B1172,'BAT Grundtabelle'!B:T,19,0)</f>
        <v>ja</v>
      </c>
      <c r="J1172" s="4" t="str">
        <f t="shared" si="91"/>
        <v/>
      </c>
      <c r="K1172" s="4" t="str">
        <f t="shared" si="92"/>
        <v/>
      </c>
      <c r="L1172" s="4" t="str">
        <f t="shared" si="93"/>
        <v/>
      </c>
      <c r="M1172" s="104" t="str">
        <f t="shared" si="94"/>
        <v/>
      </c>
      <c r="N1172" s="4"/>
      <c r="O1172" s="4" t="str">
        <f>VLOOKUP(B1172,'BAT Grundtabelle'!B:V,21,0)</f>
        <v>Sport</v>
      </c>
    </row>
    <row r="1173" spans="1:15" ht="12.75" customHeight="1" x14ac:dyDescent="0.35">
      <c r="A1173" s="29" t="s">
        <v>3473</v>
      </c>
      <c r="B1173" s="1" t="s">
        <v>424</v>
      </c>
      <c r="C1173" s="85" t="s">
        <v>2</v>
      </c>
      <c r="D1173" s="116" t="s">
        <v>4547</v>
      </c>
      <c r="E1173" s="116" t="s">
        <v>4547</v>
      </c>
      <c r="F1173" s="1"/>
      <c r="G1173" s="29" t="s">
        <v>4</v>
      </c>
      <c r="H1173" s="4">
        <f t="shared" si="90"/>
        <v>1</v>
      </c>
      <c r="I1173" s="4" t="str">
        <f>VLOOKUP(B1173,'BAT Grundtabelle'!B:T,19,0)</f>
        <v>ja</v>
      </c>
      <c r="J1173" s="4" t="str">
        <f t="shared" si="91"/>
        <v/>
      </c>
      <c r="K1173" s="4" t="str">
        <f t="shared" si="92"/>
        <v/>
      </c>
      <c r="L1173" s="4" t="str">
        <f t="shared" si="93"/>
        <v/>
      </c>
      <c r="M1173" s="104" t="str">
        <f t="shared" si="94"/>
        <v/>
      </c>
      <c r="N1173" s="4"/>
      <c r="O1173" s="4" t="str">
        <f>VLOOKUP(B1173,'BAT Grundtabelle'!B:V,21,0)</f>
        <v>Sport</v>
      </c>
    </row>
    <row r="1174" spans="1:15" ht="12.75" customHeight="1" x14ac:dyDescent="0.35">
      <c r="A1174" s="29" t="s">
        <v>3474</v>
      </c>
      <c r="B1174" s="1" t="s">
        <v>239</v>
      </c>
      <c r="C1174" s="85" t="s">
        <v>2</v>
      </c>
      <c r="D1174" s="116" t="s">
        <v>4547</v>
      </c>
      <c r="E1174" s="116" t="s">
        <v>4547</v>
      </c>
      <c r="F1174" s="1"/>
      <c r="G1174" s="29" t="s">
        <v>4</v>
      </c>
      <c r="H1174" s="4">
        <f t="shared" si="90"/>
        <v>1</v>
      </c>
      <c r="I1174" s="4" t="str">
        <f>VLOOKUP(B1174,'BAT Grundtabelle'!B:T,19,0)</f>
        <v>ja</v>
      </c>
      <c r="J1174" s="4" t="str">
        <f t="shared" si="91"/>
        <v/>
      </c>
      <c r="K1174" s="4" t="str">
        <f t="shared" si="92"/>
        <v/>
      </c>
      <c r="L1174" s="4" t="str">
        <f t="shared" si="93"/>
        <v/>
      </c>
      <c r="M1174" s="104" t="str">
        <f t="shared" si="94"/>
        <v/>
      </c>
      <c r="N1174" s="4"/>
      <c r="O1174" s="4" t="str">
        <f>VLOOKUP(B1174,'BAT Grundtabelle'!B:V,21,0)</f>
        <v>Bau-Gewerbe</v>
      </c>
    </row>
    <row r="1175" spans="1:15" ht="12.75" customHeight="1" x14ac:dyDescent="0.35">
      <c r="A1175" s="29" t="s">
        <v>3475</v>
      </c>
      <c r="B1175" s="1" t="s">
        <v>1584</v>
      </c>
      <c r="C1175" s="85" t="s">
        <v>2</v>
      </c>
      <c r="D1175" s="116" t="s">
        <v>4547</v>
      </c>
      <c r="E1175" s="116" t="s">
        <v>4547</v>
      </c>
      <c r="F1175" s="1"/>
      <c r="G1175" s="29" t="s">
        <v>4</v>
      </c>
      <c r="H1175" s="4">
        <f t="shared" si="90"/>
        <v>1</v>
      </c>
      <c r="I1175" s="4" t="str">
        <f>VLOOKUP(B1175,'BAT Grundtabelle'!B:T,19,0)</f>
        <v>ja</v>
      </c>
      <c r="J1175" s="4" t="str">
        <f t="shared" si="91"/>
        <v/>
      </c>
      <c r="K1175" s="4" t="str">
        <f t="shared" si="92"/>
        <v/>
      </c>
      <c r="L1175" s="4" t="str">
        <f t="shared" si="93"/>
        <v/>
      </c>
      <c r="M1175" s="104" t="str">
        <f t="shared" si="94"/>
        <v/>
      </c>
      <c r="N1175" s="4"/>
      <c r="O1175" s="4" t="str">
        <f>VLOOKUP(B1175,'BAT Grundtabelle'!B:V,21,0)</f>
        <v>Produktion</v>
      </c>
    </row>
    <row r="1176" spans="1:15" ht="12.75" customHeight="1" x14ac:dyDescent="0.35">
      <c r="A1176" s="29" t="s">
        <v>3476</v>
      </c>
      <c r="B1176" s="1" t="s">
        <v>650</v>
      </c>
      <c r="C1176" s="85" t="s">
        <v>2</v>
      </c>
      <c r="D1176" s="116" t="s">
        <v>4547</v>
      </c>
      <c r="E1176" s="116" t="s">
        <v>4547</v>
      </c>
      <c r="F1176" s="1" t="s">
        <v>2409</v>
      </c>
      <c r="G1176" s="29" t="s">
        <v>58</v>
      </c>
      <c r="H1176" s="4">
        <f t="shared" si="90"/>
        <v>1</v>
      </c>
      <c r="I1176" s="4" t="str">
        <f>VLOOKUP(B1176,'BAT Grundtabelle'!B:T,19,0)</f>
        <v>ja</v>
      </c>
      <c r="J1176" s="4" t="str">
        <f t="shared" si="91"/>
        <v/>
      </c>
      <c r="K1176" s="4" t="str">
        <f t="shared" si="92"/>
        <v/>
      </c>
      <c r="L1176" s="4" t="str">
        <f t="shared" si="93"/>
        <v/>
      </c>
      <c r="M1176" s="104" t="str">
        <f t="shared" si="94"/>
        <v/>
      </c>
      <c r="N1176" s="4"/>
      <c r="O1176" s="4" t="str">
        <f>VLOOKUP(B1176,'BAT Grundtabelle'!B:V,21,0)</f>
        <v>Heilwesen</v>
      </c>
    </row>
    <row r="1177" spans="1:15" ht="12.75" customHeight="1" x14ac:dyDescent="0.35">
      <c r="A1177" s="29" t="s">
        <v>2139</v>
      </c>
      <c r="B1177" s="1" t="s">
        <v>2138</v>
      </c>
      <c r="C1177" s="85" t="s">
        <v>2</v>
      </c>
      <c r="D1177" s="116" t="s">
        <v>4547</v>
      </c>
      <c r="E1177" s="116" t="s">
        <v>4547</v>
      </c>
      <c r="F1177" s="1"/>
      <c r="G1177" s="29" t="s">
        <v>4</v>
      </c>
      <c r="H1177" s="4">
        <f t="shared" si="90"/>
        <v>1</v>
      </c>
      <c r="I1177" s="4" t="str">
        <f>VLOOKUP(B1177,'BAT Grundtabelle'!B:T,19,0)</f>
        <v>ja</v>
      </c>
      <c r="J1177" s="4" t="str">
        <f t="shared" si="91"/>
        <v/>
      </c>
      <c r="K1177" s="4" t="str">
        <f t="shared" si="92"/>
        <v/>
      </c>
      <c r="L1177" s="4" t="str">
        <f t="shared" si="93"/>
        <v/>
      </c>
      <c r="M1177" s="104" t="str">
        <f t="shared" si="94"/>
        <v/>
      </c>
      <c r="N1177" s="4"/>
      <c r="O1177" s="4" t="str">
        <f>VLOOKUP(B1177,'BAT Grundtabelle'!B:V,21,0)</f>
        <v>Produktion</v>
      </c>
    </row>
    <row r="1178" spans="1:15" ht="12.75" customHeight="1" x14ac:dyDescent="0.35">
      <c r="A1178" s="29" t="s">
        <v>3477</v>
      </c>
      <c r="B1178" s="1" t="s">
        <v>1867</v>
      </c>
      <c r="C1178" s="85" t="s">
        <v>2</v>
      </c>
      <c r="D1178" s="116" t="s">
        <v>4547</v>
      </c>
      <c r="E1178" s="116" t="s">
        <v>4547</v>
      </c>
      <c r="F1178" s="1" t="s">
        <v>2412</v>
      </c>
      <c r="G1178" s="29"/>
      <c r="H1178" s="4">
        <f t="shared" si="90"/>
        <v>1</v>
      </c>
      <c r="I1178" s="4" t="str">
        <f>VLOOKUP(B1178,'BAT Grundtabelle'!B:T,19,0)</f>
        <v>ja</v>
      </c>
      <c r="J1178" s="4" t="str">
        <f t="shared" si="91"/>
        <v/>
      </c>
      <c r="K1178" s="4" t="str">
        <f t="shared" si="92"/>
        <v/>
      </c>
      <c r="L1178" s="4" t="str">
        <f t="shared" si="93"/>
        <v/>
      </c>
      <c r="M1178" s="104" t="str">
        <f t="shared" si="94"/>
        <v/>
      </c>
      <c r="N1178" s="4"/>
      <c r="O1178" s="4" t="str">
        <f>VLOOKUP(B1178,'BAT Grundtabelle'!B:V,21,0)</f>
        <v>Staat</v>
      </c>
    </row>
    <row r="1179" spans="1:15" ht="12.75" customHeight="1" x14ac:dyDescent="0.35">
      <c r="A1179" s="29" t="s">
        <v>3478</v>
      </c>
      <c r="B1179" s="1" t="s">
        <v>1302</v>
      </c>
      <c r="C1179" s="85" t="s">
        <v>3</v>
      </c>
      <c r="D1179" s="116">
        <v>2.58</v>
      </c>
      <c r="E1179" s="116">
        <v>204</v>
      </c>
      <c r="F1179" s="1"/>
      <c r="G1179" s="29">
        <v>1198</v>
      </c>
      <c r="H1179" s="4">
        <f t="shared" si="90"/>
        <v>1</v>
      </c>
      <c r="I1179" s="4" t="str">
        <f>VLOOKUP(B1179,'BAT Grundtabelle'!B:T,19,0)</f>
        <v>ja</v>
      </c>
      <c r="J1179" s="4" t="str">
        <f t="shared" si="91"/>
        <v>11060</v>
      </c>
      <c r="K1179" s="4" t="str">
        <f t="shared" si="92"/>
        <v>Kneipe</v>
      </c>
      <c r="L1179" s="4">
        <f t="shared" si="93"/>
        <v>2.58</v>
      </c>
      <c r="M1179" s="104">
        <f t="shared" si="94"/>
        <v>204</v>
      </c>
      <c r="N1179" s="4"/>
      <c r="O1179" s="4" t="str">
        <f>VLOOKUP(B1179,'BAT Grundtabelle'!B:V,21,0)</f>
        <v>Hotel- und Gaststättengewerbe</v>
      </c>
    </row>
    <row r="1180" spans="1:15" ht="12.75" customHeight="1" x14ac:dyDescent="0.35">
      <c r="A1180" s="29" t="s">
        <v>3479</v>
      </c>
      <c r="B1180" s="1" t="s">
        <v>1984</v>
      </c>
      <c r="C1180" s="85" t="s">
        <v>2</v>
      </c>
      <c r="D1180" s="116" t="s">
        <v>4547</v>
      </c>
      <c r="E1180" s="116" t="s">
        <v>4547</v>
      </c>
      <c r="F1180" s="1"/>
      <c r="G1180" s="29" t="s">
        <v>4</v>
      </c>
      <c r="H1180" s="4">
        <f t="shared" si="90"/>
        <v>1</v>
      </c>
      <c r="I1180" s="4" t="str">
        <f>VLOOKUP(B1180,'BAT Grundtabelle'!B:T,19,0)</f>
        <v>ja</v>
      </c>
      <c r="J1180" s="4" t="str">
        <f t="shared" si="91"/>
        <v/>
      </c>
      <c r="K1180" s="4" t="str">
        <f t="shared" si="92"/>
        <v/>
      </c>
      <c r="L1180" s="4" t="str">
        <f t="shared" si="93"/>
        <v/>
      </c>
      <c r="M1180" s="104" t="str">
        <f t="shared" si="94"/>
        <v/>
      </c>
      <c r="N1180" s="4"/>
      <c r="O1180" s="4" t="str">
        <f>VLOOKUP(B1180,'BAT Grundtabelle'!B:V,21,0)</f>
        <v>Produktion</v>
      </c>
    </row>
    <row r="1181" spans="1:15" ht="12.75" customHeight="1" x14ac:dyDescent="0.35">
      <c r="A1181" s="29" t="s">
        <v>3480</v>
      </c>
      <c r="B1181" s="1" t="s">
        <v>1270</v>
      </c>
      <c r="C1181" s="85" t="s">
        <v>2</v>
      </c>
      <c r="D1181" s="116" t="s">
        <v>4547</v>
      </c>
      <c r="E1181" s="116" t="s">
        <v>4547</v>
      </c>
      <c r="F1181" s="1"/>
      <c r="G1181" s="29" t="s">
        <v>4</v>
      </c>
      <c r="H1181" s="4">
        <f t="shared" si="90"/>
        <v>1</v>
      </c>
      <c r="I1181" s="4" t="str">
        <f>VLOOKUP(B1181,'BAT Grundtabelle'!B:T,19,0)</f>
        <v>ja</v>
      </c>
      <c r="J1181" s="4" t="str">
        <f t="shared" si="91"/>
        <v/>
      </c>
      <c r="K1181" s="4" t="str">
        <f t="shared" si="92"/>
        <v/>
      </c>
      <c r="L1181" s="4" t="str">
        <f t="shared" si="93"/>
        <v/>
      </c>
      <c r="M1181" s="104" t="str">
        <f t="shared" si="94"/>
        <v/>
      </c>
      <c r="N1181" s="4"/>
      <c r="O1181" s="4" t="str">
        <f>VLOOKUP(B1181,'BAT Grundtabelle'!B:V,21,0)</f>
        <v>Energie</v>
      </c>
    </row>
    <row r="1182" spans="1:15" ht="12.75" customHeight="1" x14ac:dyDescent="0.35">
      <c r="A1182" s="29" t="s">
        <v>3481</v>
      </c>
      <c r="B1182" s="1" t="s">
        <v>1239</v>
      </c>
      <c r="C1182" s="85" t="s">
        <v>2</v>
      </c>
      <c r="D1182" s="116" t="s">
        <v>4547</v>
      </c>
      <c r="E1182" s="116" t="s">
        <v>4547</v>
      </c>
      <c r="F1182" s="1" t="s">
        <v>2409</v>
      </c>
      <c r="G1182" s="29" t="s">
        <v>58</v>
      </c>
      <c r="H1182" s="4">
        <f t="shared" si="90"/>
        <v>1</v>
      </c>
      <c r="I1182" s="4" t="str">
        <f>VLOOKUP(B1182,'BAT Grundtabelle'!B:T,19,0)</f>
        <v>ja</v>
      </c>
      <c r="J1182" s="4" t="str">
        <f t="shared" si="91"/>
        <v/>
      </c>
      <c r="K1182" s="4" t="str">
        <f t="shared" si="92"/>
        <v/>
      </c>
      <c r="L1182" s="4" t="str">
        <f t="shared" si="93"/>
        <v/>
      </c>
      <c r="M1182" s="104" t="str">
        <f t="shared" si="94"/>
        <v/>
      </c>
      <c r="N1182" s="4"/>
      <c r="O1182" s="4" t="str">
        <f>VLOOKUP(B1182,'BAT Grundtabelle'!B:V,21,0)</f>
        <v>Staat</v>
      </c>
    </row>
    <row r="1183" spans="1:15" ht="12.75" customHeight="1" x14ac:dyDescent="0.35">
      <c r="A1183" s="29" t="s">
        <v>3482</v>
      </c>
      <c r="B1183" s="1" t="s">
        <v>1878</v>
      </c>
      <c r="C1183" s="85" t="s">
        <v>2</v>
      </c>
      <c r="D1183" s="116" t="s">
        <v>4547</v>
      </c>
      <c r="E1183" s="116" t="s">
        <v>4547</v>
      </c>
      <c r="F1183" s="1"/>
      <c r="G1183" s="29" t="s">
        <v>4</v>
      </c>
      <c r="H1183" s="4">
        <f t="shared" si="90"/>
        <v>1</v>
      </c>
      <c r="I1183" s="4" t="str">
        <f>VLOOKUP(B1183,'BAT Grundtabelle'!B:T,19,0)</f>
        <v>ja</v>
      </c>
      <c r="J1183" s="4" t="str">
        <f t="shared" si="91"/>
        <v/>
      </c>
      <c r="K1183" s="4" t="str">
        <f t="shared" si="92"/>
        <v/>
      </c>
      <c r="L1183" s="4" t="str">
        <f t="shared" si="93"/>
        <v/>
      </c>
      <c r="M1183" s="104" t="str">
        <f t="shared" si="94"/>
        <v/>
      </c>
      <c r="N1183" s="4"/>
      <c r="O1183" s="4" t="str">
        <f>VLOOKUP(B1183,'BAT Grundtabelle'!B:V,21,0)</f>
        <v>Recycling</v>
      </c>
    </row>
    <row r="1184" spans="1:15" ht="12.75" customHeight="1" x14ac:dyDescent="0.35">
      <c r="A1184" s="29" t="s">
        <v>3483</v>
      </c>
      <c r="B1184" s="1" t="s">
        <v>1879</v>
      </c>
      <c r="C1184" s="85" t="s">
        <v>2</v>
      </c>
      <c r="D1184" s="116" t="s">
        <v>4547</v>
      </c>
      <c r="E1184" s="116" t="s">
        <v>4547</v>
      </c>
      <c r="F1184" s="1"/>
      <c r="G1184" s="29" t="s">
        <v>4</v>
      </c>
      <c r="H1184" s="4">
        <f t="shared" si="90"/>
        <v>1</v>
      </c>
      <c r="I1184" s="4" t="str">
        <f>VLOOKUP(B1184,'BAT Grundtabelle'!B:T,19,0)</f>
        <v>ja</v>
      </c>
      <c r="J1184" s="4" t="str">
        <f t="shared" si="91"/>
        <v/>
      </c>
      <c r="K1184" s="4" t="str">
        <f t="shared" si="92"/>
        <v/>
      </c>
      <c r="L1184" s="4" t="str">
        <f t="shared" si="93"/>
        <v/>
      </c>
      <c r="M1184" s="104" t="str">
        <f t="shared" si="94"/>
        <v/>
      </c>
      <c r="N1184" s="4"/>
      <c r="O1184" s="4" t="str">
        <f>VLOOKUP(B1184,'BAT Grundtabelle'!B:V,21,0)</f>
        <v>Recycling</v>
      </c>
    </row>
    <row r="1185" spans="1:15" ht="12.75" customHeight="1" x14ac:dyDescent="0.35">
      <c r="A1185" s="29" t="s">
        <v>3484</v>
      </c>
      <c r="B1185" s="1" t="s">
        <v>1985</v>
      </c>
      <c r="C1185" s="85" t="s">
        <v>2</v>
      </c>
      <c r="D1185" s="116" t="s">
        <v>4547</v>
      </c>
      <c r="E1185" s="116" t="s">
        <v>4547</v>
      </c>
      <c r="F1185" s="1"/>
      <c r="G1185" s="29" t="s">
        <v>4</v>
      </c>
      <c r="H1185" s="4">
        <f t="shared" si="90"/>
        <v>1</v>
      </c>
      <c r="I1185" s="4" t="str">
        <f>VLOOKUP(B1185,'BAT Grundtabelle'!B:T,19,0)</f>
        <v>ja</v>
      </c>
      <c r="J1185" s="4" t="str">
        <f t="shared" si="91"/>
        <v/>
      </c>
      <c r="K1185" s="4" t="str">
        <f t="shared" si="92"/>
        <v/>
      </c>
      <c r="L1185" s="4" t="str">
        <f t="shared" si="93"/>
        <v/>
      </c>
      <c r="M1185" s="104" t="str">
        <f t="shared" si="94"/>
        <v/>
      </c>
      <c r="N1185" s="4"/>
      <c r="O1185" s="4" t="str">
        <f>VLOOKUP(B1185,'BAT Grundtabelle'!B:V,21,0)</f>
        <v>Produktion</v>
      </c>
    </row>
    <row r="1186" spans="1:15" ht="12.75" customHeight="1" x14ac:dyDescent="0.35">
      <c r="A1186" s="29">
        <v>11977</v>
      </c>
      <c r="B1186" s="86" t="s">
        <v>4414</v>
      </c>
      <c r="C1186" s="85" t="s">
        <v>3</v>
      </c>
      <c r="D1186" s="116">
        <v>0.69</v>
      </c>
      <c r="E1186" s="116">
        <v>100</v>
      </c>
      <c r="F1186" s="1"/>
      <c r="G1186" s="29" t="s">
        <v>4</v>
      </c>
      <c r="H1186" s="4">
        <f t="shared" si="90"/>
        <v>1</v>
      </c>
      <c r="I1186" s="4" t="str">
        <f>VLOOKUP(B1186,'BAT Grundtabelle'!B:T,19,0)</f>
        <v>ja</v>
      </c>
      <c r="J1186" s="4">
        <f t="shared" si="91"/>
        <v>11977</v>
      </c>
      <c r="K1186" s="4" t="str">
        <f t="shared" si="92"/>
        <v>Konditorei (ohne Cafe, ohne Backwarenherstellung)</v>
      </c>
      <c r="L1186" s="4">
        <f t="shared" si="93"/>
        <v>0.69</v>
      </c>
      <c r="M1186" s="104">
        <f t="shared" si="94"/>
        <v>100</v>
      </c>
      <c r="N1186" s="4"/>
      <c r="O1186" s="4" t="str">
        <f>VLOOKUP(B1186,'BAT Grundtabelle'!B:V,21,0)</f>
        <v>Handwerk (food)</v>
      </c>
    </row>
    <row r="1187" spans="1:15" ht="12.75" customHeight="1" x14ac:dyDescent="0.35">
      <c r="A1187" s="29">
        <v>11978</v>
      </c>
      <c r="B1187" s="86" t="s">
        <v>4415</v>
      </c>
      <c r="C1187" s="85" t="s">
        <v>3</v>
      </c>
      <c r="D1187" s="116">
        <v>1.86</v>
      </c>
      <c r="E1187" s="116">
        <v>481.01</v>
      </c>
      <c r="F1187" s="1"/>
      <c r="G1187" s="29" t="s">
        <v>4</v>
      </c>
      <c r="H1187" s="4">
        <f t="shared" si="90"/>
        <v>1</v>
      </c>
      <c r="I1187" s="4" t="str">
        <f>VLOOKUP(B1187,'BAT Grundtabelle'!B:T,19,0)</f>
        <v>ja</v>
      </c>
      <c r="J1187" s="4">
        <f t="shared" si="91"/>
        <v>11978</v>
      </c>
      <c r="K1187" s="4" t="str">
        <f t="shared" si="92"/>
        <v>Konditorei mit Backwarenherstellung (ohne Cafe)</v>
      </c>
      <c r="L1187" s="4">
        <f t="shared" si="93"/>
        <v>1.86</v>
      </c>
      <c r="M1187" s="104">
        <f t="shared" si="94"/>
        <v>481.01</v>
      </c>
      <c r="N1187" s="4"/>
      <c r="O1187" s="4" t="str">
        <f>VLOOKUP(B1187,'BAT Grundtabelle'!B:V,21,0)</f>
        <v>Handwerk (food)</v>
      </c>
    </row>
    <row r="1188" spans="1:15" ht="12.75" customHeight="1" x14ac:dyDescent="0.35">
      <c r="A1188" s="29">
        <v>11979</v>
      </c>
      <c r="B1188" s="86" t="s">
        <v>4416</v>
      </c>
      <c r="C1188" s="85" t="s">
        <v>3</v>
      </c>
      <c r="D1188" s="116">
        <v>0.69</v>
      </c>
      <c r="E1188" s="116">
        <v>100</v>
      </c>
      <c r="F1188" s="1"/>
      <c r="G1188" s="29" t="s">
        <v>4</v>
      </c>
      <c r="H1188" s="4">
        <f t="shared" si="90"/>
        <v>1</v>
      </c>
      <c r="I1188" s="4" t="str">
        <f>VLOOKUP(B1188,'BAT Grundtabelle'!B:T,19,0)</f>
        <v>ja</v>
      </c>
      <c r="J1188" s="4">
        <f t="shared" si="91"/>
        <v>11979</v>
      </c>
      <c r="K1188" s="4" t="str">
        <f t="shared" si="92"/>
        <v>Konditorei mit Cafe</v>
      </c>
      <c r="L1188" s="4">
        <f t="shared" si="93"/>
        <v>0.69</v>
      </c>
      <c r="M1188" s="104">
        <f t="shared" si="94"/>
        <v>100</v>
      </c>
      <c r="N1188" s="4"/>
      <c r="O1188" s="4" t="str">
        <f>VLOOKUP(B1188,'BAT Grundtabelle'!B:V,21,0)</f>
        <v>Handwerk (food)</v>
      </c>
    </row>
    <row r="1189" spans="1:15" ht="12.75" customHeight="1" x14ac:dyDescent="0.35">
      <c r="A1189" s="29" t="s">
        <v>4486</v>
      </c>
      <c r="B1189" s="1" t="s">
        <v>4487</v>
      </c>
      <c r="C1189" s="85" t="s">
        <v>3</v>
      </c>
      <c r="D1189" s="116">
        <v>0.69</v>
      </c>
      <c r="E1189" s="116">
        <v>100</v>
      </c>
      <c r="F1189" s="1" t="s">
        <v>4473</v>
      </c>
      <c r="G1189" s="29" t="s">
        <v>4</v>
      </c>
      <c r="H1189" s="4">
        <f t="shared" si="90"/>
        <v>1</v>
      </c>
      <c r="I1189" s="4" t="str">
        <f>VLOOKUP(B1189,'BAT Grundtabelle'!B:T,19,0)</f>
        <v>nein</v>
      </c>
      <c r="J1189" s="4" t="str">
        <f t="shared" si="91"/>
        <v>11067</v>
      </c>
      <c r="K1189" s="4" t="str">
        <f t="shared" si="92"/>
        <v>Konditorei mit/ohne Café</v>
      </c>
      <c r="L1189" s="4">
        <f t="shared" si="93"/>
        <v>0.69</v>
      </c>
      <c r="M1189" s="104">
        <f t="shared" si="94"/>
        <v>100</v>
      </c>
      <c r="N1189" s="4"/>
      <c r="O1189" s="4" t="str">
        <f>VLOOKUP(B1189,'BAT Grundtabelle'!B:V,21,0)</f>
        <v>Handwerk (food)</v>
      </c>
    </row>
    <row r="1190" spans="1:15" ht="12.75" customHeight="1" x14ac:dyDescent="0.35">
      <c r="A1190" s="29" t="s">
        <v>3485</v>
      </c>
      <c r="B1190" s="1" t="s">
        <v>847</v>
      </c>
      <c r="C1190" s="85" t="s">
        <v>3</v>
      </c>
      <c r="D1190" s="116">
        <v>1.1100000000000001</v>
      </c>
      <c r="E1190" s="116">
        <v>854.03</v>
      </c>
      <c r="F1190" s="1"/>
      <c r="G1190" s="29" t="s">
        <v>4</v>
      </c>
      <c r="H1190" s="4">
        <f t="shared" si="90"/>
        <v>1</v>
      </c>
      <c r="I1190" s="4" t="str">
        <f>VLOOKUP(B1190,'BAT Grundtabelle'!B:T,19,0)</f>
        <v>ja</v>
      </c>
      <c r="J1190" s="4" t="str">
        <f t="shared" si="91"/>
        <v>11068</v>
      </c>
      <c r="K1190" s="4" t="str">
        <f t="shared" si="92"/>
        <v>Konfitürehersteller</v>
      </c>
      <c r="L1190" s="4">
        <f t="shared" si="93"/>
        <v>1.1100000000000001</v>
      </c>
      <c r="M1190" s="104">
        <f t="shared" si="94"/>
        <v>854.03</v>
      </c>
      <c r="N1190" s="4"/>
      <c r="O1190" s="4" t="str">
        <f>VLOOKUP(B1190,'BAT Grundtabelle'!B:V,21,0)</f>
        <v>Produktion (food)</v>
      </c>
    </row>
    <row r="1191" spans="1:15" ht="12.75" customHeight="1" x14ac:dyDescent="0.35">
      <c r="A1191" s="29" t="s">
        <v>3486</v>
      </c>
      <c r="B1191" s="1" t="s">
        <v>1702</v>
      </c>
      <c r="C1191" s="85" t="s">
        <v>2</v>
      </c>
      <c r="D1191" s="116" t="s">
        <v>4547</v>
      </c>
      <c r="E1191" s="116" t="s">
        <v>4547</v>
      </c>
      <c r="F1191" s="1"/>
      <c r="G1191" s="29" t="s">
        <v>4</v>
      </c>
      <c r="H1191" s="4">
        <f t="shared" si="90"/>
        <v>1</v>
      </c>
      <c r="I1191" s="4" t="str">
        <f>VLOOKUP(B1191,'BAT Grundtabelle'!B:T,19,0)</f>
        <v>ja</v>
      </c>
      <c r="J1191" s="4" t="str">
        <f t="shared" si="91"/>
        <v/>
      </c>
      <c r="K1191" s="4" t="str">
        <f t="shared" si="92"/>
        <v/>
      </c>
      <c r="L1191" s="4" t="str">
        <f t="shared" si="93"/>
        <v/>
      </c>
      <c r="M1191" s="104" t="str">
        <f t="shared" si="94"/>
        <v/>
      </c>
      <c r="N1191" s="4"/>
      <c r="O1191" s="4" t="str">
        <f>VLOOKUP(B1191,'BAT Grundtabelle'!B:V,21,0)</f>
        <v>Produktion (food)</v>
      </c>
    </row>
    <row r="1192" spans="1:15" ht="12.75" customHeight="1" x14ac:dyDescent="0.35">
      <c r="A1192" s="29" t="s">
        <v>3487</v>
      </c>
      <c r="B1192" s="1" t="s">
        <v>1986</v>
      </c>
      <c r="C1192" s="85" t="s">
        <v>3</v>
      </c>
      <c r="D1192" s="116">
        <v>7.66</v>
      </c>
      <c r="E1192" s="116">
        <v>923.03</v>
      </c>
      <c r="F1192" s="1"/>
      <c r="G1192" s="29" t="s">
        <v>4</v>
      </c>
      <c r="H1192" s="4">
        <f t="shared" si="90"/>
        <v>1</v>
      </c>
      <c r="I1192" s="4" t="str">
        <f>VLOOKUP(B1192,'BAT Grundtabelle'!B:T,19,0)</f>
        <v>ja</v>
      </c>
      <c r="J1192" s="4" t="str">
        <f t="shared" si="91"/>
        <v>11070</v>
      </c>
      <c r="K1192" s="4" t="str">
        <f t="shared" si="92"/>
        <v>Konservendosenhersteller</v>
      </c>
      <c r="L1192" s="4">
        <f t="shared" si="93"/>
        <v>7.66</v>
      </c>
      <c r="M1192" s="104">
        <f t="shared" si="94"/>
        <v>923.03</v>
      </c>
      <c r="N1192" s="4"/>
      <c r="O1192" s="4" t="str">
        <f>VLOOKUP(B1192,'BAT Grundtabelle'!B:V,21,0)</f>
        <v>Produktion (food)</v>
      </c>
    </row>
    <row r="1193" spans="1:15" ht="12.75" customHeight="1" x14ac:dyDescent="0.35">
      <c r="A1193" s="29" t="s">
        <v>3488</v>
      </c>
      <c r="B1193" s="1" t="s">
        <v>1703</v>
      </c>
      <c r="C1193" s="85" t="s">
        <v>3</v>
      </c>
      <c r="D1193" s="116">
        <v>7.66</v>
      </c>
      <c r="E1193" s="116">
        <v>923.03</v>
      </c>
      <c r="F1193" s="1"/>
      <c r="G1193" s="29" t="s">
        <v>4</v>
      </c>
      <c r="H1193" s="4">
        <f t="shared" si="90"/>
        <v>1</v>
      </c>
      <c r="I1193" s="4" t="str">
        <f>VLOOKUP(B1193,'BAT Grundtabelle'!B:T,19,0)</f>
        <v>ja</v>
      </c>
      <c r="J1193" s="4" t="str">
        <f t="shared" si="91"/>
        <v>11071</v>
      </c>
      <c r="K1193" s="4" t="str">
        <f t="shared" si="92"/>
        <v>Konservenhersteller</v>
      </c>
      <c r="L1193" s="4">
        <f t="shared" si="93"/>
        <v>7.66</v>
      </c>
      <c r="M1193" s="104">
        <f t="shared" si="94"/>
        <v>923.03</v>
      </c>
      <c r="N1193" s="4"/>
      <c r="O1193" s="4" t="str">
        <f>VLOOKUP(B1193,'BAT Grundtabelle'!B:V,21,0)</f>
        <v>Produktion (food)</v>
      </c>
    </row>
    <row r="1194" spans="1:15" ht="12.75" customHeight="1" x14ac:dyDescent="0.35">
      <c r="A1194" s="29" t="s">
        <v>3489</v>
      </c>
      <c r="B1194" s="1" t="s">
        <v>1868</v>
      </c>
      <c r="C1194" s="85" t="s">
        <v>2</v>
      </c>
      <c r="D1194" s="116" t="s">
        <v>4547</v>
      </c>
      <c r="E1194" s="116" t="s">
        <v>4547</v>
      </c>
      <c r="F1194" s="1" t="s">
        <v>2409</v>
      </c>
      <c r="G1194" s="29" t="s">
        <v>4</v>
      </c>
      <c r="H1194" s="4">
        <f t="shared" si="90"/>
        <v>1</v>
      </c>
      <c r="I1194" s="4" t="str">
        <f>VLOOKUP(B1194,'BAT Grundtabelle'!B:T,19,0)</f>
        <v>ja</v>
      </c>
      <c r="J1194" s="4" t="str">
        <f t="shared" si="91"/>
        <v/>
      </c>
      <c r="K1194" s="4" t="str">
        <f t="shared" si="92"/>
        <v/>
      </c>
      <c r="L1194" s="4" t="str">
        <f t="shared" si="93"/>
        <v/>
      </c>
      <c r="M1194" s="104" t="str">
        <f t="shared" si="94"/>
        <v/>
      </c>
      <c r="N1194" s="4"/>
      <c r="O1194" s="4" t="str">
        <f>VLOOKUP(B1194,'BAT Grundtabelle'!B:V,21,0)</f>
        <v>Staat</v>
      </c>
    </row>
    <row r="1195" spans="1:15" ht="12.75" customHeight="1" x14ac:dyDescent="0.35">
      <c r="A1195" s="29" t="s">
        <v>3490</v>
      </c>
      <c r="B1195" s="1" t="s">
        <v>856</v>
      </c>
      <c r="C1195" s="85" t="s">
        <v>2</v>
      </c>
      <c r="D1195" s="116" t="s">
        <v>4547</v>
      </c>
      <c r="E1195" s="116" t="s">
        <v>4547</v>
      </c>
      <c r="F1195" s="1"/>
      <c r="G1195" s="29" t="s">
        <v>4</v>
      </c>
      <c r="H1195" s="4">
        <f t="shared" si="90"/>
        <v>1</v>
      </c>
      <c r="I1195" s="4" t="str">
        <f>VLOOKUP(B1195,'BAT Grundtabelle'!B:T,19,0)</f>
        <v>ja</v>
      </c>
      <c r="J1195" s="4" t="str">
        <f t="shared" si="91"/>
        <v/>
      </c>
      <c r="K1195" s="4" t="str">
        <f t="shared" si="92"/>
        <v/>
      </c>
      <c r="L1195" s="4" t="str">
        <f t="shared" si="93"/>
        <v/>
      </c>
      <c r="M1195" s="104" t="str">
        <f t="shared" si="94"/>
        <v/>
      </c>
      <c r="N1195" s="4"/>
      <c r="O1195" s="4" t="str">
        <f>VLOOKUP(B1195,'BAT Grundtabelle'!B:V,21,0)</f>
        <v>Produktion</v>
      </c>
    </row>
    <row r="1196" spans="1:15" ht="12.75" customHeight="1" x14ac:dyDescent="0.35">
      <c r="A1196" s="29" t="s">
        <v>3491</v>
      </c>
      <c r="B1196" s="1" t="s">
        <v>852</v>
      </c>
      <c r="C1196" s="85" t="s">
        <v>2</v>
      </c>
      <c r="D1196" s="116" t="s">
        <v>4547</v>
      </c>
      <c r="E1196" s="116" t="s">
        <v>4547</v>
      </c>
      <c r="F1196" s="1"/>
      <c r="G1196" s="29" t="s">
        <v>4</v>
      </c>
      <c r="H1196" s="4">
        <f t="shared" si="90"/>
        <v>1</v>
      </c>
      <c r="I1196" s="4" t="str">
        <f>VLOOKUP(B1196,'BAT Grundtabelle'!B:T,19,0)</f>
        <v>ja</v>
      </c>
      <c r="J1196" s="4" t="str">
        <f t="shared" si="91"/>
        <v/>
      </c>
      <c r="K1196" s="4" t="str">
        <f t="shared" si="92"/>
        <v/>
      </c>
      <c r="L1196" s="4" t="str">
        <f t="shared" si="93"/>
        <v/>
      </c>
      <c r="M1196" s="104" t="str">
        <f t="shared" si="94"/>
        <v/>
      </c>
      <c r="N1196" s="4"/>
      <c r="O1196" s="4" t="str">
        <f>VLOOKUP(B1196,'BAT Grundtabelle'!B:V,21,0)</f>
        <v>Transport</v>
      </c>
    </row>
    <row r="1197" spans="1:15" ht="12.75" customHeight="1" x14ac:dyDescent="0.35">
      <c r="A1197" s="29" t="s">
        <v>3492</v>
      </c>
      <c r="B1197" s="1" t="s">
        <v>396</v>
      </c>
      <c r="C1197" s="85" t="s">
        <v>3</v>
      </c>
      <c r="D1197" s="116">
        <v>3.33</v>
      </c>
      <c r="E1197" s="116">
        <v>396</v>
      </c>
      <c r="F1197" s="1"/>
      <c r="G1197" s="29" t="s">
        <v>4</v>
      </c>
      <c r="H1197" s="4">
        <f t="shared" si="90"/>
        <v>1</v>
      </c>
      <c r="I1197" s="4" t="str">
        <f>VLOOKUP(B1197,'BAT Grundtabelle'!B:T,19,0)</f>
        <v>ja</v>
      </c>
      <c r="J1197" s="4" t="str">
        <f t="shared" si="91"/>
        <v>11075</v>
      </c>
      <c r="K1197" s="4" t="str">
        <f t="shared" si="92"/>
        <v>Kopiershop</v>
      </c>
      <c r="L1197" s="4">
        <f t="shared" si="93"/>
        <v>3.33</v>
      </c>
      <c r="M1197" s="104">
        <f t="shared" si="94"/>
        <v>396</v>
      </c>
      <c r="N1197" s="4"/>
      <c r="O1197" s="4" t="str">
        <f>VLOOKUP(B1197,'BAT Grundtabelle'!B:V,21,0)</f>
        <v>Dienstleistung</v>
      </c>
    </row>
    <row r="1198" spans="1:15" ht="12.75" customHeight="1" x14ac:dyDescent="0.35">
      <c r="A1198" s="29" t="s">
        <v>3493</v>
      </c>
      <c r="B1198" s="1" t="s">
        <v>863</v>
      </c>
      <c r="C1198" s="85" t="s">
        <v>2</v>
      </c>
      <c r="D1198" s="116" t="s">
        <v>4547</v>
      </c>
      <c r="E1198" s="116" t="s">
        <v>4547</v>
      </c>
      <c r="F1198" s="1"/>
      <c r="G1198" s="29" t="s">
        <v>4</v>
      </c>
      <c r="H1198" s="4">
        <f t="shared" si="90"/>
        <v>1</v>
      </c>
      <c r="I1198" s="4" t="str">
        <f>VLOOKUP(B1198,'BAT Grundtabelle'!B:T,19,0)</f>
        <v>ja</v>
      </c>
      <c r="J1198" s="4" t="str">
        <f t="shared" si="91"/>
        <v/>
      </c>
      <c r="K1198" s="4" t="str">
        <f t="shared" si="92"/>
        <v/>
      </c>
      <c r="L1198" s="4" t="str">
        <f t="shared" si="93"/>
        <v/>
      </c>
      <c r="M1198" s="104" t="str">
        <f t="shared" si="94"/>
        <v/>
      </c>
      <c r="N1198" s="4"/>
      <c r="O1198" s="4" t="str">
        <f>VLOOKUP(B1198,'BAT Grundtabelle'!B:V,21,0)</f>
        <v>Handel</v>
      </c>
    </row>
    <row r="1199" spans="1:15" ht="12.75" customHeight="1" x14ac:dyDescent="0.35">
      <c r="A1199" s="29" t="s">
        <v>2167</v>
      </c>
      <c r="B1199" s="1" t="s">
        <v>2166</v>
      </c>
      <c r="C1199" s="85" t="s">
        <v>2</v>
      </c>
      <c r="D1199" s="116" t="s">
        <v>4547</v>
      </c>
      <c r="E1199" s="116" t="s">
        <v>4547</v>
      </c>
      <c r="F1199" s="1"/>
      <c r="G1199" s="29" t="s">
        <v>4</v>
      </c>
      <c r="H1199" s="4">
        <f t="shared" si="90"/>
        <v>1</v>
      </c>
      <c r="I1199" s="4" t="str">
        <f>VLOOKUP(B1199,'BAT Grundtabelle'!B:T,19,0)</f>
        <v>ja</v>
      </c>
      <c r="J1199" s="4" t="str">
        <f t="shared" si="91"/>
        <v/>
      </c>
      <c r="K1199" s="4" t="str">
        <f t="shared" si="92"/>
        <v/>
      </c>
      <c r="L1199" s="4" t="str">
        <f t="shared" si="93"/>
        <v/>
      </c>
      <c r="M1199" s="104" t="str">
        <f t="shared" si="94"/>
        <v/>
      </c>
      <c r="N1199" s="4"/>
      <c r="O1199" s="4" t="str">
        <f>VLOOKUP(B1199,'BAT Grundtabelle'!B:V,21,0)</f>
        <v>Produktion</v>
      </c>
    </row>
    <row r="1200" spans="1:15" ht="12.75" customHeight="1" x14ac:dyDescent="0.35">
      <c r="A1200" s="29" t="s">
        <v>2109</v>
      </c>
      <c r="B1200" s="1" t="s">
        <v>2108</v>
      </c>
      <c r="C1200" s="85" t="s">
        <v>2</v>
      </c>
      <c r="D1200" s="116" t="s">
        <v>4547</v>
      </c>
      <c r="E1200" s="116" t="s">
        <v>4547</v>
      </c>
      <c r="F1200" s="1"/>
      <c r="G1200" s="29" t="s">
        <v>4</v>
      </c>
      <c r="H1200" s="4">
        <f t="shared" si="90"/>
        <v>1</v>
      </c>
      <c r="I1200" s="4" t="str">
        <f>VLOOKUP(B1200,'BAT Grundtabelle'!B:T,19,0)</f>
        <v>ja</v>
      </c>
      <c r="J1200" s="4" t="str">
        <f t="shared" si="91"/>
        <v/>
      </c>
      <c r="K1200" s="4" t="str">
        <f t="shared" si="92"/>
        <v/>
      </c>
      <c r="L1200" s="4" t="str">
        <f t="shared" si="93"/>
        <v/>
      </c>
      <c r="M1200" s="104" t="str">
        <f t="shared" si="94"/>
        <v/>
      </c>
      <c r="N1200" s="4"/>
      <c r="O1200" s="4" t="str">
        <f>VLOOKUP(B1200,'BAT Grundtabelle'!B:V,21,0)</f>
        <v>Produktion</v>
      </c>
    </row>
    <row r="1201" spans="1:15" ht="12.75" customHeight="1" x14ac:dyDescent="0.35">
      <c r="A1201" s="29" t="s">
        <v>3494</v>
      </c>
      <c r="B1201" s="1" t="s">
        <v>216</v>
      </c>
      <c r="C1201" s="85" t="s">
        <v>3</v>
      </c>
      <c r="D1201" s="116">
        <v>1.48</v>
      </c>
      <c r="E1201" s="116">
        <v>345</v>
      </c>
      <c r="F1201" s="1"/>
      <c r="G1201" s="29" t="s">
        <v>4</v>
      </c>
      <c r="H1201" s="4">
        <f t="shared" si="90"/>
        <v>1</v>
      </c>
      <c r="I1201" s="4" t="str">
        <f>VLOOKUP(B1201,'BAT Grundtabelle'!B:T,19,0)</f>
        <v>ja</v>
      </c>
      <c r="J1201" s="4" t="str">
        <f t="shared" si="91"/>
        <v>11077</v>
      </c>
      <c r="K1201" s="4" t="str">
        <f t="shared" si="92"/>
        <v>Kosmetik-, Nagel- und Fußpflegestudio</v>
      </c>
      <c r="L1201" s="4">
        <f t="shared" si="93"/>
        <v>1.48</v>
      </c>
      <c r="M1201" s="104">
        <f t="shared" si="94"/>
        <v>345</v>
      </c>
      <c r="N1201" s="4"/>
      <c r="O1201" s="4" t="str">
        <f>VLOOKUP(B1201,'BAT Grundtabelle'!B:V,21,0)</f>
        <v>Kosmetik</v>
      </c>
    </row>
    <row r="1202" spans="1:15" ht="12.75" customHeight="1" x14ac:dyDescent="0.35">
      <c r="A1202" s="29" t="s">
        <v>3495</v>
      </c>
      <c r="B1202" s="1" t="s">
        <v>864</v>
      </c>
      <c r="C1202" s="85" t="s">
        <v>2</v>
      </c>
      <c r="D1202" s="116" t="s">
        <v>4547</v>
      </c>
      <c r="E1202" s="116" t="s">
        <v>4547</v>
      </c>
      <c r="F1202" s="1"/>
      <c r="G1202" s="29" t="s">
        <v>57</v>
      </c>
      <c r="H1202" s="4">
        <f t="shared" si="90"/>
        <v>1</v>
      </c>
      <c r="I1202" s="4" t="str">
        <f>VLOOKUP(B1202,'BAT Grundtabelle'!B:T,19,0)</f>
        <v>ja</v>
      </c>
      <c r="J1202" s="4" t="str">
        <f t="shared" si="91"/>
        <v/>
      </c>
      <c r="K1202" s="4" t="str">
        <f t="shared" si="92"/>
        <v/>
      </c>
      <c r="L1202" s="4" t="str">
        <f t="shared" si="93"/>
        <v/>
      </c>
      <c r="M1202" s="104" t="str">
        <f t="shared" si="94"/>
        <v/>
      </c>
      <c r="N1202" s="4"/>
      <c r="O1202" s="4" t="str">
        <f>VLOOKUP(B1202,'BAT Grundtabelle'!B:V,21,0)</f>
        <v>Kosmetik</v>
      </c>
    </row>
    <row r="1203" spans="1:15" ht="12.75" customHeight="1" x14ac:dyDescent="0.35">
      <c r="A1203" s="29" t="s">
        <v>3496</v>
      </c>
      <c r="B1203" s="1" t="s">
        <v>865</v>
      </c>
      <c r="C1203" s="85" t="s">
        <v>3</v>
      </c>
      <c r="D1203" s="116">
        <v>1.58</v>
      </c>
      <c r="E1203" s="116">
        <v>301</v>
      </c>
      <c r="F1203" s="1"/>
      <c r="G1203" s="29" t="s">
        <v>4</v>
      </c>
      <c r="H1203" s="4">
        <f t="shared" si="90"/>
        <v>1</v>
      </c>
      <c r="I1203" s="4" t="str">
        <f>VLOOKUP(B1203,'BAT Grundtabelle'!B:T,19,0)</f>
        <v>ja</v>
      </c>
      <c r="J1203" s="4" t="str">
        <f t="shared" si="91"/>
        <v>11079</v>
      </c>
      <c r="K1203" s="4" t="str">
        <f t="shared" si="92"/>
        <v>Kosmetikgeschäft</v>
      </c>
      <c r="L1203" s="4">
        <f t="shared" si="93"/>
        <v>1.58</v>
      </c>
      <c r="M1203" s="104">
        <f t="shared" si="94"/>
        <v>301</v>
      </c>
      <c r="N1203" s="4"/>
      <c r="O1203" s="4" t="str">
        <f>VLOOKUP(B1203,'BAT Grundtabelle'!B:V,21,0)</f>
        <v>Handel</v>
      </c>
    </row>
    <row r="1204" spans="1:15" ht="12.75" customHeight="1" x14ac:dyDescent="0.35">
      <c r="A1204" s="29" t="s">
        <v>3497</v>
      </c>
      <c r="B1204" s="1" t="s">
        <v>1100</v>
      </c>
      <c r="C1204" s="85" t="s">
        <v>2</v>
      </c>
      <c r="D1204" s="116" t="s">
        <v>4547</v>
      </c>
      <c r="E1204" s="116" t="s">
        <v>4547</v>
      </c>
      <c r="F1204" s="1"/>
      <c r="G1204" s="29" t="s">
        <v>4</v>
      </c>
      <c r="H1204" s="4">
        <f t="shared" si="90"/>
        <v>1</v>
      </c>
      <c r="I1204" s="4" t="str">
        <f>VLOOKUP(B1204,'BAT Grundtabelle'!B:T,19,0)</f>
        <v>ja</v>
      </c>
      <c r="J1204" s="4" t="str">
        <f t="shared" si="91"/>
        <v/>
      </c>
      <c r="K1204" s="4" t="str">
        <f t="shared" si="92"/>
        <v/>
      </c>
      <c r="L1204" s="4" t="str">
        <f t="shared" si="93"/>
        <v/>
      </c>
      <c r="M1204" s="104" t="str">
        <f t="shared" si="94"/>
        <v/>
      </c>
      <c r="N1204" s="4"/>
      <c r="O1204" s="4" t="str">
        <f>VLOOKUP(B1204,'BAT Grundtabelle'!B:V,21,0)</f>
        <v>Kosmetik</v>
      </c>
    </row>
    <row r="1205" spans="1:15" ht="12.75" customHeight="1" x14ac:dyDescent="0.35">
      <c r="A1205" s="29" t="s">
        <v>2057</v>
      </c>
      <c r="B1205" s="1" t="s">
        <v>2056</v>
      </c>
      <c r="C1205" s="85" t="s">
        <v>3</v>
      </c>
      <c r="D1205" s="116">
        <v>1.48</v>
      </c>
      <c r="E1205" s="116">
        <v>345</v>
      </c>
      <c r="F1205" s="1"/>
      <c r="G1205" s="29" t="s">
        <v>4</v>
      </c>
      <c r="H1205" s="4">
        <f t="shared" si="90"/>
        <v>1</v>
      </c>
      <c r="I1205" s="4" t="str">
        <f>VLOOKUP(B1205,'BAT Grundtabelle'!B:T,19,0)</f>
        <v>ja</v>
      </c>
      <c r="J1205" s="4" t="str">
        <f t="shared" si="91"/>
        <v>5433</v>
      </c>
      <c r="K1205" s="4" t="str">
        <f t="shared" si="92"/>
        <v>Kosmetikstudio</v>
      </c>
      <c r="L1205" s="4">
        <f t="shared" si="93"/>
        <v>1.48</v>
      </c>
      <c r="M1205" s="104">
        <f t="shared" si="94"/>
        <v>345</v>
      </c>
      <c r="N1205" s="4"/>
      <c r="O1205" s="4" t="str">
        <f>VLOOKUP(B1205,'BAT Grundtabelle'!B:V,21,0)</f>
        <v>Kosmetik</v>
      </c>
    </row>
    <row r="1206" spans="1:15" ht="12.75" customHeight="1" x14ac:dyDescent="0.35">
      <c r="A1206" s="29" t="s">
        <v>3498</v>
      </c>
      <c r="B1206" s="1" t="s">
        <v>168</v>
      </c>
      <c r="C1206" s="85" t="s">
        <v>2</v>
      </c>
      <c r="D1206" s="116" t="s">
        <v>4547</v>
      </c>
      <c r="E1206" s="116" t="s">
        <v>4547</v>
      </c>
      <c r="F1206" s="1"/>
      <c r="G1206" s="29" t="s">
        <v>4</v>
      </c>
      <c r="H1206" s="4">
        <f t="shared" si="90"/>
        <v>1</v>
      </c>
      <c r="I1206" s="4" t="str">
        <f>VLOOKUP(B1206,'BAT Grundtabelle'!B:T,19,0)</f>
        <v>ja</v>
      </c>
      <c r="J1206" s="4" t="str">
        <f t="shared" si="91"/>
        <v/>
      </c>
      <c r="K1206" s="4" t="str">
        <f t="shared" si="92"/>
        <v/>
      </c>
      <c r="L1206" s="4" t="str">
        <f t="shared" si="93"/>
        <v/>
      </c>
      <c r="M1206" s="104" t="str">
        <f t="shared" si="94"/>
        <v/>
      </c>
      <c r="N1206" s="4"/>
      <c r="O1206" s="4" t="str">
        <f>VLOOKUP(B1206,'BAT Grundtabelle'!B:V,21,0)</f>
        <v>Dienstleistung</v>
      </c>
    </row>
    <row r="1207" spans="1:15" ht="12.75" customHeight="1" x14ac:dyDescent="0.35">
      <c r="A1207" s="29" t="s">
        <v>2242</v>
      </c>
      <c r="B1207" s="1" t="s">
        <v>2241</v>
      </c>
      <c r="C1207" s="85" t="s">
        <v>3</v>
      </c>
      <c r="D1207" s="116">
        <v>0.65</v>
      </c>
      <c r="E1207" s="116">
        <v>280</v>
      </c>
      <c r="F1207" s="1" t="s">
        <v>4468</v>
      </c>
      <c r="G1207" s="29" t="s">
        <v>4</v>
      </c>
      <c r="H1207" s="4">
        <f t="shared" si="90"/>
        <v>1</v>
      </c>
      <c r="I1207" s="4" t="str">
        <f>VLOOKUP(B1207,'BAT Grundtabelle'!B:T,19,0)</f>
        <v>ja</v>
      </c>
      <c r="J1207" s="4" t="str">
        <f t="shared" si="91"/>
        <v>5487</v>
      </c>
      <c r="K1207" s="4" t="str">
        <f t="shared" si="92"/>
        <v>Krankengymnastik, Physiotherapie, Massagen</v>
      </c>
      <c r="L1207" s="4">
        <f t="shared" si="93"/>
        <v>0.65</v>
      </c>
      <c r="M1207" s="104">
        <f t="shared" si="94"/>
        <v>280</v>
      </c>
      <c r="N1207" s="4"/>
      <c r="O1207" s="4" t="str">
        <f>VLOOKUP(B1207,'BAT Grundtabelle'!B:V,21,0)</f>
        <v>Heilwesen</v>
      </c>
    </row>
    <row r="1208" spans="1:15" ht="12.75" customHeight="1" x14ac:dyDescent="0.35">
      <c r="A1208" s="29" t="s">
        <v>3499</v>
      </c>
      <c r="B1208" s="1" t="s">
        <v>651</v>
      </c>
      <c r="C1208" s="85" t="s">
        <v>2</v>
      </c>
      <c r="D1208" s="116" t="s">
        <v>4547</v>
      </c>
      <c r="E1208" s="116" t="s">
        <v>4547</v>
      </c>
      <c r="F1208" s="1" t="s">
        <v>2409</v>
      </c>
      <c r="G1208" s="29" t="s">
        <v>58</v>
      </c>
      <c r="H1208" s="4">
        <f t="shared" si="90"/>
        <v>1</v>
      </c>
      <c r="I1208" s="4" t="str">
        <f>VLOOKUP(B1208,'BAT Grundtabelle'!B:T,19,0)</f>
        <v>ja</v>
      </c>
      <c r="J1208" s="4" t="str">
        <f t="shared" si="91"/>
        <v/>
      </c>
      <c r="K1208" s="4" t="str">
        <f t="shared" si="92"/>
        <v/>
      </c>
      <c r="L1208" s="4" t="str">
        <f t="shared" si="93"/>
        <v/>
      </c>
      <c r="M1208" s="104" t="str">
        <f t="shared" si="94"/>
        <v/>
      </c>
      <c r="N1208" s="4"/>
      <c r="O1208" s="4" t="str">
        <f>VLOOKUP(B1208,'BAT Grundtabelle'!B:V,21,0)</f>
        <v>Heilwesen</v>
      </c>
    </row>
    <row r="1209" spans="1:15" ht="12.75" customHeight="1" x14ac:dyDescent="0.35">
      <c r="A1209" s="29" t="s">
        <v>3500</v>
      </c>
      <c r="B1209" s="1" t="s">
        <v>1987</v>
      </c>
      <c r="C1209" s="85" t="s">
        <v>3</v>
      </c>
      <c r="D1209" s="116">
        <v>0.65</v>
      </c>
      <c r="E1209" s="116">
        <v>280</v>
      </c>
      <c r="F1209" s="1" t="s">
        <v>4468</v>
      </c>
      <c r="G1209" s="29" t="s">
        <v>4</v>
      </c>
      <c r="H1209" s="4">
        <f t="shared" si="90"/>
        <v>1</v>
      </c>
      <c r="I1209" s="4" t="str">
        <f>VLOOKUP(B1209,'BAT Grundtabelle'!B:T,19,0)</f>
        <v>ja</v>
      </c>
      <c r="J1209" s="4" t="str">
        <f t="shared" si="91"/>
        <v>11083</v>
      </c>
      <c r="K1209" s="4" t="str">
        <f t="shared" si="92"/>
        <v>Krankenpfleger</v>
      </c>
      <c r="L1209" s="4">
        <f t="shared" si="93"/>
        <v>0.65</v>
      </c>
      <c r="M1209" s="104">
        <f t="shared" si="94"/>
        <v>280</v>
      </c>
      <c r="N1209" s="4"/>
      <c r="O1209" s="4" t="str">
        <f>VLOOKUP(B1209,'BAT Grundtabelle'!B:V,21,0)</f>
        <v>Heilwesen</v>
      </c>
    </row>
    <row r="1210" spans="1:15" ht="12.75" customHeight="1" x14ac:dyDescent="0.35">
      <c r="A1210" s="29" t="s">
        <v>3501</v>
      </c>
      <c r="B1210" s="1" t="s">
        <v>1988</v>
      </c>
      <c r="C1210" s="85" t="s">
        <v>3</v>
      </c>
      <c r="D1210" s="116">
        <v>0.65</v>
      </c>
      <c r="E1210" s="116">
        <v>280</v>
      </c>
      <c r="F1210" s="1" t="s">
        <v>4468</v>
      </c>
      <c r="G1210" s="29" t="s">
        <v>4</v>
      </c>
      <c r="H1210" s="4">
        <f t="shared" si="90"/>
        <v>1</v>
      </c>
      <c r="I1210" s="4" t="str">
        <f>VLOOKUP(B1210,'BAT Grundtabelle'!B:T,19,0)</f>
        <v>ja</v>
      </c>
      <c r="J1210" s="4" t="str">
        <f t="shared" si="91"/>
        <v>11084</v>
      </c>
      <c r="K1210" s="4" t="str">
        <f t="shared" si="92"/>
        <v>Krankenschwester</v>
      </c>
      <c r="L1210" s="4">
        <f t="shared" si="93"/>
        <v>0.65</v>
      </c>
      <c r="M1210" s="104">
        <f t="shared" si="94"/>
        <v>280</v>
      </c>
      <c r="N1210" s="4"/>
      <c r="O1210" s="4" t="str">
        <f>VLOOKUP(B1210,'BAT Grundtabelle'!B:V,21,0)</f>
        <v>Heilwesen</v>
      </c>
    </row>
    <row r="1211" spans="1:15" ht="12.75" customHeight="1" x14ac:dyDescent="0.35">
      <c r="A1211" s="29" t="s">
        <v>3502</v>
      </c>
      <c r="B1211" s="1" t="s">
        <v>1872</v>
      </c>
      <c r="C1211" s="85" t="s">
        <v>3</v>
      </c>
      <c r="D1211" s="116">
        <v>3.18</v>
      </c>
      <c r="E1211" s="116">
        <v>426</v>
      </c>
      <c r="F1211" s="1"/>
      <c r="G1211" s="29" t="s">
        <v>4</v>
      </c>
      <c r="H1211" s="4">
        <f t="shared" si="90"/>
        <v>1</v>
      </c>
      <c r="I1211" s="4" t="str">
        <f>VLOOKUP(B1211,'BAT Grundtabelle'!B:T,19,0)</f>
        <v>ja</v>
      </c>
      <c r="J1211" s="4" t="str">
        <f t="shared" si="91"/>
        <v>11085</v>
      </c>
      <c r="K1211" s="4" t="str">
        <f t="shared" si="92"/>
        <v>Krankentransporte</v>
      </c>
      <c r="L1211" s="4">
        <f t="shared" si="93"/>
        <v>3.18</v>
      </c>
      <c r="M1211" s="104">
        <f t="shared" si="94"/>
        <v>426</v>
      </c>
      <c r="N1211" s="4"/>
      <c r="O1211" s="4" t="str">
        <f>VLOOKUP(B1211,'BAT Grundtabelle'!B:V,21,0)</f>
        <v>Heilwesen</v>
      </c>
    </row>
    <row r="1212" spans="1:15" ht="12.75" customHeight="1" x14ac:dyDescent="0.35">
      <c r="A1212" s="29" t="s">
        <v>3503</v>
      </c>
      <c r="B1212" s="1" t="s">
        <v>961</v>
      </c>
      <c r="C1212" s="85" t="s">
        <v>3</v>
      </c>
      <c r="D1212" s="116">
        <v>1.38</v>
      </c>
      <c r="E1212" s="116">
        <v>188</v>
      </c>
      <c r="F1212" s="1"/>
      <c r="G1212" s="29" t="s">
        <v>4</v>
      </c>
      <c r="H1212" s="4">
        <f t="shared" si="90"/>
        <v>1</v>
      </c>
      <c r="I1212" s="4" t="str">
        <f>VLOOKUP(B1212,'BAT Grundtabelle'!B:T,19,0)</f>
        <v>ja</v>
      </c>
      <c r="J1212" s="4" t="str">
        <f t="shared" si="91"/>
        <v>11086</v>
      </c>
      <c r="K1212" s="4" t="str">
        <f t="shared" si="92"/>
        <v>Kräutereinzelhandel</v>
      </c>
      <c r="L1212" s="4">
        <f t="shared" si="93"/>
        <v>1.38</v>
      </c>
      <c r="M1212" s="104">
        <f t="shared" si="94"/>
        <v>188</v>
      </c>
      <c r="N1212" s="4"/>
      <c r="O1212" s="4" t="str">
        <f>VLOOKUP(B1212,'BAT Grundtabelle'!B:V,21,0)</f>
        <v>Handel (food)</v>
      </c>
    </row>
    <row r="1213" spans="1:15" ht="12.75" customHeight="1" x14ac:dyDescent="0.35">
      <c r="A1213" s="29" t="s">
        <v>3504</v>
      </c>
      <c r="B1213" s="1" t="s">
        <v>1671</v>
      </c>
      <c r="C1213" s="85" t="s">
        <v>2</v>
      </c>
      <c r="D1213" s="116" t="s">
        <v>4547</v>
      </c>
      <c r="E1213" s="116" t="s">
        <v>4547</v>
      </c>
      <c r="F1213" s="1" t="s">
        <v>2412</v>
      </c>
      <c r="G1213" s="29" t="s">
        <v>4438</v>
      </c>
      <c r="H1213" s="4">
        <f t="shared" si="90"/>
        <v>1</v>
      </c>
      <c r="I1213" s="4" t="str">
        <f>VLOOKUP(B1213,'BAT Grundtabelle'!B:T,19,0)</f>
        <v>ja</v>
      </c>
      <c r="J1213" s="4" t="str">
        <f t="shared" si="91"/>
        <v/>
      </c>
      <c r="K1213" s="4" t="str">
        <f t="shared" si="92"/>
        <v/>
      </c>
      <c r="L1213" s="4" t="str">
        <f t="shared" si="93"/>
        <v/>
      </c>
      <c r="M1213" s="104" t="str">
        <f t="shared" si="94"/>
        <v/>
      </c>
      <c r="N1213" s="4"/>
      <c r="O1213" s="4" t="str">
        <f>VLOOKUP(B1213,'BAT Grundtabelle'!B:V,21,0)</f>
        <v>Finanzen</v>
      </c>
    </row>
    <row r="1214" spans="1:15" ht="12.75" customHeight="1" x14ac:dyDescent="0.35">
      <c r="A1214" s="29" t="s">
        <v>3505</v>
      </c>
      <c r="B1214" s="1" t="s">
        <v>1672</v>
      </c>
      <c r="C1214" s="85" t="s">
        <v>2</v>
      </c>
      <c r="D1214" s="116" t="s">
        <v>4547</v>
      </c>
      <c r="E1214" s="116" t="s">
        <v>4547</v>
      </c>
      <c r="F1214" s="1" t="s">
        <v>2412</v>
      </c>
      <c r="G1214" s="29" t="s">
        <v>4438</v>
      </c>
      <c r="H1214" s="4">
        <f t="shared" si="90"/>
        <v>1</v>
      </c>
      <c r="I1214" s="4" t="str">
        <f>VLOOKUP(B1214,'BAT Grundtabelle'!B:T,19,0)</f>
        <v>ja</v>
      </c>
      <c r="J1214" s="4" t="str">
        <f t="shared" si="91"/>
        <v/>
      </c>
      <c r="K1214" s="4" t="str">
        <f t="shared" si="92"/>
        <v/>
      </c>
      <c r="L1214" s="4" t="str">
        <f t="shared" si="93"/>
        <v/>
      </c>
      <c r="M1214" s="104" t="str">
        <f t="shared" si="94"/>
        <v/>
      </c>
      <c r="N1214" s="4"/>
      <c r="O1214" s="4" t="str">
        <f>VLOOKUP(B1214,'BAT Grundtabelle'!B:V,21,0)</f>
        <v>Finanzen</v>
      </c>
    </row>
    <row r="1215" spans="1:15" ht="12.75" customHeight="1" x14ac:dyDescent="0.35">
      <c r="A1215" s="29" t="s">
        <v>3506</v>
      </c>
      <c r="B1215" s="1" t="s">
        <v>1673</v>
      </c>
      <c r="C1215" s="85" t="s">
        <v>2</v>
      </c>
      <c r="D1215" s="116" t="s">
        <v>4547</v>
      </c>
      <c r="E1215" s="116" t="s">
        <v>4547</v>
      </c>
      <c r="F1215" s="1" t="s">
        <v>2412</v>
      </c>
      <c r="G1215" s="29" t="s">
        <v>4438</v>
      </c>
      <c r="H1215" s="4">
        <f t="shared" si="90"/>
        <v>1</v>
      </c>
      <c r="I1215" s="4" t="str">
        <f>VLOOKUP(B1215,'BAT Grundtabelle'!B:T,19,0)</f>
        <v>ja</v>
      </c>
      <c r="J1215" s="4" t="str">
        <f t="shared" si="91"/>
        <v/>
      </c>
      <c r="K1215" s="4" t="str">
        <f t="shared" si="92"/>
        <v/>
      </c>
      <c r="L1215" s="4" t="str">
        <f t="shared" si="93"/>
        <v/>
      </c>
      <c r="M1215" s="104" t="str">
        <f t="shared" si="94"/>
        <v/>
      </c>
      <c r="N1215" s="4"/>
      <c r="O1215" s="4" t="str">
        <f>VLOOKUP(B1215,'BAT Grundtabelle'!B:V,21,0)</f>
        <v>Finanzen</v>
      </c>
    </row>
    <row r="1216" spans="1:15" ht="12.75" customHeight="1" x14ac:dyDescent="0.35">
      <c r="A1216" s="29" t="s">
        <v>3507</v>
      </c>
      <c r="B1216" s="1" t="s">
        <v>1989</v>
      </c>
      <c r="C1216" s="85" t="s">
        <v>2</v>
      </c>
      <c r="D1216" s="116" t="s">
        <v>4547</v>
      </c>
      <c r="E1216" s="116" t="s">
        <v>4547</v>
      </c>
      <c r="F1216" s="1"/>
      <c r="G1216" s="29" t="s">
        <v>4</v>
      </c>
      <c r="H1216" s="4">
        <f t="shared" si="90"/>
        <v>1</v>
      </c>
      <c r="I1216" s="4" t="str">
        <f>VLOOKUP(B1216,'BAT Grundtabelle'!B:T,19,0)</f>
        <v>ja</v>
      </c>
      <c r="J1216" s="4" t="str">
        <f t="shared" si="91"/>
        <v/>
      </c>
      <c r="K1216" s="4" t="str">
        <f t="shared" si="92"/>
        <v/>
      </c>
      <c r="L1216" s="4" t="str">
        <f t="shared" si="93"/>
        <v/>
      </c>
      <c r="M1216" s="104" t="str">
        <f t="shared" si="94"/>
        <v/>
      </c>
      <c r="N1216" s="4"/>
      <c r="O1216" s="4" t="str">
        <f>VLOOKUP(B1216,'BAT Grundtabelle'!B:V,21,0)</f>
        <v>Staat</v>
      </c>
    </row>
    <row r="1217" spans="1:15" ht="12.75" customHeight="1" x14ac:dyDescent="0.35">
      <c r="A1217" s="29" t="s">
        <v>3508</v>
      </c>
      <c r="B1217" s="1" t="s">
        <v>466</v>
      </c>
      <c r="C1217" s="85" t="s">
        <v>2</v>
      </c>
      <c r="D1217" s="116" t="s">
        <v>4547</v>
      </c>
      <c r="E1217" s="116" t="s">
        <v>4547</v>
      </c>
      <c r="F1217" s="1"/>
      <c r="G1217" s="29" t="s">
        <v>4</v>
      </c>
      <c r="H1217" s="4">
        <f t="shared" si="90"/>
        <v>1</v>
      </c>
      <c r="I1217" s="4" t="str">
        <f>VLOOKUP(B1217,'BAT Grundtabelle'!B:T,19,0)</f>
        <v>ja</v>
      </c>
      <c r="J1217" s="4" t="str">
        <f t="shared" si="91"/>
        <v/>
      </c>
      <c r="K1217" s="4" t="str">
        <f t="shared" si="92"/>
        <v/>
      </c>
      <c r="L1217" s="4" t="str">
        <f t="shared" si="93"/>
        <v/>
      </c>
      <c r="M1217" s="104" t="str">
        <f t="shared" si="94"/>
        <v/>
      </c>
      <c r="N1217" s="4"/>
      <c r="O1217" s="4" t="str">
        <f>VLOOKUP(B1217,'BAT Grundtabelle'!B:V,21,0)</f>
        <v>Handwerk</v>
      </c>
    </row>
    <row r="1218" spans="1:15" ht="12.75" customHeight="1" x14ac:dyDescent="0.35">
      <c r="A1218" s="29" t="s">
        <v>3509</v>
      </c>
      <c r="B1218" s="1" t="s">
        <v>475</v>
      </c>
      <c r="C1218" s="85" t="s">
        <v>3</v>
      </c>
      <c r="D1218" s="116">
        <v>2.62</v>
      </c>
      <c r="E1218" s="116">
        <v>689</v>
      </c>
      <c r="F1218" s="1"/>
      <c r="G1218" s="29" t="s">
        <v>4</v>
      </c>
      <c r="H1218" s="4">
        <f t="shared" si="90"/>
        <v>1</v>
      </c>
      <c r="I1218" s="4" t="str">
        <f>VLOOKUP(B1218,'BAT Grundtabelle'!B:T,19,0)</f>
        <v>ja</v>
      </c>
      <c r="J1218" s="4" t="str">
        <f t="shared" si="91"/>
        <v>11092</v>
      </c>
      <c r="K1218" s="4" t="str">
        <f t="shared" si="92"/>
        <v>Küchengeräteeinzelhandel</v>
      </c>
      <c r="L1218" s="4">
        <f t="shared" si="93"/>
        <v>2.62</v>
      </c>
      <c r="M1218" s="104">
        <f t="shared" si="94"/>
        <v>689</v>
      </c>
      <c r="N1218" s="4"/>
      <c r="O1218" s="4" t="str">
        <f>VLOOKUP(B1218,'BAT Grundtabelle'!B:V,21,0)</f>
        <v>Handel</v>
      </c>
    </row>
    <row r="1219" spans="1:15" ht="12.75" customHeight="1" x14ac:dyDescent="0.35">
      <c r="A1219" s="29" t="s">
        <v>3510</v>
      </c>
      <c r="B1219" s="1" t="s">
        <v>467</v>
      </c>
      <c r="C1219" s="85" t="s">
        <v>2</v>
      </c>
      <c r="D1219" s="116" t="s">
        <v>4547</v>
      </c>
      <c r="E1219" s="116" t="s">
        <v>4547</v>
      </c>
      <c r="F1219" s="1"/>
      <c r="G1219" s="29" t="s">
        <v>4</v>
      </c>
      <c r="H1219" s="4">
        <f t="shared" ref="H1219:H1282" si="95">COUNTIF(A:A,A1219)</f>
        <v>1</v>
      </c>
      <c r="I1219" s="4" t="str">
        <f>VLOOKUP(B1219,'BAT Grundtabelle'!B:T,19,0)</f>
        <v>ja</v>
      </c>
      <c r="J1219" s="4" t="str">
        <f t="shared" ref="J1219:J1282" si="96">IF(C1219="ja",A1219,"")</f>
        <v/>
      </c>
      <c r="K1219" s="4" t="str">
        <f t="shared" ref="K1219:K1282" si="97">IF(C1219="ja",B1219,"")</f>
        <v/>
      </c>
      <c r="L1219" s="4" t="str">
        <f t="shared" ref="L1219:L1282" si="98">IF(C1219="ja",D1219,"")</f>
        <v/>
      </c>
      <c r="M1219" s="104" t="str">
        <f t="shared" ref="M1219:M1282" si="99">IF(C1219="ja",E1219,"")</f>
        <v/>
      </c>
      <c r="N1219" s="4"/>
      <c r="O1219" s="4" t="str">
        <f>VLOOKUP(B1219,'BAT Grundtabelle'!B:V,21,0)</f>
        <v>Montage</v>
      </c>
    </row>
    <row r="1220" spans="1:15" ht="12.75" customHeight="1" x14ac:dyDescent="0.35">
      <c r="A1220" s="29" t="s">
        <v>3511</v>
      </c>
      <c r="B1220" s="1" t="s">
        <v>469</v>
      </c>
      <c r="C1220" s="85" t="s">
        <v>2</v>
      </c>
      <c r="D1220" s="116" t="s">
        <v>4547</v>
      </c>
      <c r="E1220" s="116" t="s">
        <v>4547</v>
      </c>
      <c r="F1220" s="1"/>
      <c r="G1220" s="29" t="s">
        <v>4</v>
      </c>
      <c r="H1220" s="4">
        <f t="shared" si="95"/>
        <v>1</v>
      </c>
      <c r="I1220" s="4" t="str">
        <f>VLOOKUP(B1220,'BAT Grundtabelle'!B:T,19,0)</f>
        <v>ja</v>
      </c>
      <c r="J1220" s="4" t="str">
        <f t="shared" si="96"/>
        <v/>
      </c>
      <c r="K1220" s="4" t="str">
        <f t="shared" si="97"/>
        <v/>
      </c>
      <c r="L1220" s="4" t="str">
        <f t="shared" si="98"/>
        <v/>
      </c>
      <c r="M1220" s="104" t="str">
        <f t="shared" si="99"/>
        <v/>
      </c>
      <c r="N1220" s="4"/>
      <c r="O1220" s="4" t="str">
        <f>VLOOKUP(B1220,'BAT Grundtabelle'!B:V,21,0)</f>
        <v>Montage</v>
      </c>
    </row>
    <row r="1221" spans="1:15" ht="12.75" customHeight="1" x14ac:dyDescent="0.35">
      <c r="A1221" s="29" t="s">
        <v>3512</v>
      </c>
      <c r="B1221" s="1" t="s">
        <v>470</v>
      </c>
      <c r="C1221" s="85" t="s">
        <v>2</v>
      </c>
      <c r="D1221" s="116" t="s">
        <v>4547</v>
      </c>
      <c r="E1221" s="116" t="s">
        <v>4547</v>
      </c>
      <c r="F1221" s="1"/>
      <c r="G1221" s="29" t="s">
        <v>4</v>
      </c>
      <c r="H1221" s="4">
        <f t="shared" si="95"/>
        <v>1</v>
      </c>
      <c r="I1221" s="4" t="str">
        <f>VLOOKUP(B1221,'BAT Grundtabelle'!B:T,19,0)</f>
        <v>ja</v>
      </c>
      <c r="J1221" s="4" t="str">
        <f t="shared" si="96"/>
        <v/>
      </c>
      <c r="K1221" s="4" t="str">
        <f t="shared" si="97"/>
        <v/>
      </c>
      <c r="L1221" s="4" t="str">
        <f t="shared" si="98"/>
        <v/>
      </c>
      <c r="M1221" s="104" t="str">
        <f t="shared" si="99"/>
        <v/>
      </c>
      <c r="N1221" s="4"/>
      <c r="O1221" s="4" t="str">
        <f>VLOOKUP(B1221,'BAT Grundtabelle'!B:V,21,0)</f>
        <v>Handel</v>
      </c>
    </row>
    <row r="1222" spans="1:15" ht="12.75" customHeight="1" x14ac:dyDescent="0.35">
      <c r="A1222" s="29" t="s">
        <v>3513</v>
      </c>
      <c r="B1222" s="1" t="s">
        <v>1990</v>
      </c>
      <c r="C1222" s="85" t="s">
        <v>2</v>
      </c>
      <c r="D1222" s="116" t="s">
        <v>4547</v>
      </c>
      <c r="E1222" s="116" t="s">
        <v>4547</v>
      </c>
      <c r="F1222" s="1"/>
      <c r="G1222" s="29" t="s">
        <v>57</v>
      </c>
      <c r="H1222" s="4">
        <f t="shared" si="95"/>
        <v>1</v>
      </c>
      <c r="I1222" s="4" t="str">
        <f>VLOOKUP(B1222,'BAT Grundtabelle'!B:T,19,0)</f>
        <v>ja</v>
      </c>
      <c r="J1222" s="4" t="str">
        <f t="shared" si="96"/>
        <v/>
      </c>
      <c r="K1222" s="4" t="str">
        <f t="shared" si="97"/>
        <v/>
      </c>
      <c r="L1222" s="4" t="str">
        <f t="shared" si="98"/>
        <v/>
      </c>
      <c r="M1222" s="104" t="str">
        <f t="shared" si="99"/>
        <v/>
      </c>
      <c r="N1222" s="4"/>
      <c r="O1222" s="4" t="str">
        <f>VLOOKUP(B1222,'BAT Grundtabelle'!B:V,21,0)</f>
        <v>Transport</v>
      </c>
    </row>
    <row r="1223" spans="1:15" ht="12.75" customHeight="1" x14ac:dyDescent="0.35">
      <c r="A1223" s="29" t="s">
        <v>3514</v>
      </c>
      <c r="B1223" s="1" t="s">
        <v>1585</v>
      </c>
      <c r="C1223" s="85" t="s">
        <v>2</v>
      </c>
      <c r="D1223" s="116" t="s">
        <v>4547</v>
      </c>
      <c r="E1223" s="116" t="s">
        <v>4547</v>
      </c>
      <c r="F1223" s="1"/>
      <c r="G1223" s="29" t="s">
        <v>4</v>
      </c>
      <c r="H1223" s="4">
        <f t="shared" si="95"/>
        <v>1</v>
      </c>
      <c r="I1223" s="4" t="str">
        <f>VLOOKUP(B1223,'BAT Grundtabelle'!B:T,19,0)</f>
        <v>ja</v>
      </c>
      <c r="J1223" s="4" t="str">
        <f t="shared" si="96"/>
        <v/>
      </c>
      <c r="K1223" s="4" t="str">
        <f t="shared" si="97"/>
        <v/>
      </c>
      <c r="L1223" s="4" t="str">
        <f t="shared" si="98"/>
        <v/>
      </c>
      <c r="M1223" s="104" t="str">
        <f t="shared" si="99"/>
        <v/>
      </c>
      <c r="N1223" s="4"/>
      <c r="O1223" s="4" t="str">
        <f>VLOOKUP(B1223,'BAT Grundtabelle'!B:V,21,0)</f>
        <v>Produktion</v>
      </c>
    </row>
    <row r="1224" spans="1:15" ht="12.75" customHeight="1" x14ac:dyDescent="0.35">
      <c r="A1224" s="29" t="s">
        <v>3515</v>
      </c>
      <c r="B1224" s="1" t="s">
        <v>1991</v>
      </c>
      <c r="C1224" s="85" t="s">
        <v>2</v>
      </c>
      <c r="D1224" s="116" t="s">
        <v>4547</v>
      </c>
      <c r="E1224" s="116" t="s">
        <v>4547</v>
      </c>
      <c r="F1224" s="1"/>
      <c r="G1224" s="29" t="s">
        <v>59</v>
      </c>
      <c r="H1224" s="4">
        <f t="shared" si="95"/>
        <v>1</v>
      </c>
      <c r="I1224" s="4" t="str">
        <f>VLOOKUP(B1224,'BAT Grundtabelle'!B:T,19,0)</f>
        <v>nein</v>
      </c>
      <c r="J1224" s="4" t="str">
        <f t="shared" si="96"/>
        <v/>
      </c>
      <c r="K1224" s="4" t="str">
        <f t="shared" si="97"/>
        <v/>
      </c>
      <c r="L1224" s="4" t="str">
        <f t="shared" si="98"/>
        <v/>
      </c>
      <c r="M1224" s="104" t="str">
        <f t="shared" si="99"/>
        <v/>
      </c>
      <c r="N1224" s="4"/>
      <c r="O1224" s="4" t="str">
        <f>VLOOKUP(B1224,'BAT Grundtabelle'!B:V,21,0)</f>
        <v>Freizeit</v>
      </c>
    </row>
    <row r="1225" spans="1:15" ht="12.75" customHeight="1" x14ac:dyDescent="0.35">
      <c r="A1225" s="29" t="s">
        <v>2052</v>
      </c>
      <c r="B1225" s="1" t="s">
        <v>2051</v>
      </c>
      <c r="C1225" s="85" t="s">
        <v>2</v>
      </c>
      <c r="D1225" s="116" t="s">
        <v>4547</v>
      </c>
      <c r="E1225" s="116" t="s">
        <v>4547</v>
      </c>
      <c r="F1225" s="1"/>
      <c r="G1225" s="29" t="s">
        <v>4</v>
      </c>
      <c r="H1225" s="4">
        <f t="shared" si="95"/>
        <v>1</v>
      </c>
      <c r="I1225" s="4" t="str">
        <f>VLOOKUP(B1225,'BAT Grundtabelle'!B:T,19,0)</f>
        <v>ja</v>
      </c>
      <c r="J1225" s="4" t="str">
        <f t="shared" si="96"/>
        <v/>
      </c>
      <c r="K1225" s="4" t="str">
        <f t="shared" si="97"/>
        <v/>
      </c>
      <c r="L1225" s="4" t="str">
        <f t="shared" si="98"/>
        <v/>
      </c>
      <c r="M1225" s="104" t="str">
        <f t="shared" si="99"/>
        <v/>
      </c>
      <c r="N1225" s="4"/>
      <c r="O1225" s="4" t="str">
        <f>VLOOKUP(B1225,'BAT Grundtabelle'!B:V,21,0)</f>
        <v>Montage</v>
      </c>
    </row>
    <row r="1226" spans="1:15" ht="12.75" customHeight="1" x14ac:dyDescent="0.35">
      <c r="A1226" s="29" t="s">
        <v>3516</v>
      </c>
      <c r="B1226" s="1" t="s">
        <v>539</v>
      </c>
      <c r="C1226" s="85" t="s">
        <v>2</v>
      </c>
      <c r="D1226" s="116" t="s">
        <v>4547</v>
      </c>
      <c r="E1226" s="116" t="s">
        <v>4547</v>
      </c>
      <c r="F1226" s="1"/>
      <c r="G1226" s="29" t="s">
        <v>4</v>
      </c>
      <c r="H1226" s="4">
        <f t="shared" si="95"/>
        <v>1</v>
      </c>
      <c r="I1226" s="4" t="str">
        <f>VLOOKUP(B1226,'BAT Grundtabelle'!B:T,19,0)</f>
        <v>ja</v>
      </c>
      <c r="J1226" s="4" t="str">
        <f t="shared" si="96"/>
        <v/>
      </c>
      <c r="K1226" s="4" t="str">
        <f t="shared" si="97"/>
        <v/>
      </c>
      <c r="L1226" s="4" t="str">
        <f t="shared" si="98"/>
        <v/>
      </c>
      <c r="M1226" s="104" t="str">
        <f t="shared" si="99"/>
        <v/>
      </c>
      <c r="N1226" s="4"/>
      <c r="O1226" s="4" t="str">
        <f>VLOOKUP(B1226,'BAT Grundtabelle'!B:V,21,0)</f>
        <v>Freizeit</v>
      </c>
    </row>
    <row r="1227" spans="1:15" ht="12.75" customHeight="1" x14ac:dyDescent="0.35">
      <c r="A1227" s="29" t="s">
        <v>3517</v>
      </c>
      <c r="B1227" s="1" t="s">
        <v>90</v>
      </c>
      <c r="C1227" s="85" t="s">
        <v>2</v>
      </c>
      <c r="D1227" s="116" t="s">
        <v>4547</v>
      </c>
      <c r="E1227" s="116" t="s">
        <v>4547</v>
      </c>
      <c r="F1227" s="1"/>
      <c r="G1227" s="29" t="s">
        <v>4</v>
      </c>
      <c r="H1227" s="4">
        <f t="shared" si="95"/>
        <v>1</v>
      </c>
      <c r="I1227" s="4" t="str">
        <f>VLOOKUP(B1227,'BAT Grundtabelle'!B:T,19,0)</f>
        <v>ja</v>
      </c>
      <c r="J1227" s="4" t="str">
        <f t="shared" si="96"/>
        <v/>
      </c>
      <c r="K1227" s="4" t="str">
        <f t="shared" si="97"/>
        <v/>
      </c>
      <c r="L1227" s="4" t="str">
        <f t="shared" si="98"/>
        <v/>
      </c>
      <c r="M1227" s="104" t="str">
        <f t="shared" si="99"/>
        <v/>
      </c>
      <c r="N1227" s="4"/>
      <c r="O1227" s="4" t="str">
        <f>VLOOKUP(B1227,'BAT Grundtabelle'!B:V,21,0)</f>
        <v>Handel</v>
      </c>
    </row>
    <row r="1228" spans="1:15" ht="12.75" customHeight="1" x14ac:dyDescent="0.35">
      <c r="A1228" s="29" t="s">
        <v>3518</v>
      </c>
      <c r="B1228" s="1" t="s">
        <v>588</v>
      </c>
      <c r="C1228" s="85" t="s">
        <v>2</v>
      </c>
      <c r="D1228" s="116" t="s">
        <v>4547</v>
      </c>
      <c r="E1228" s="116" t="s">
        <v>4547</v>
      </c>
      <c r="F1228" s="1"/>
      <c r="G1228" s="29" t="s">
        <v>4</v>
      </c>
      <c r="H1228" s="4">
        <f t="shared" si="95"/>
        <v>1</v>
      </c>
      <c r="I1228" s="4" t="str">
        <f>VLOOKUP(B1228,'BAT Grundtabelle'!B:T,19,0)</f>
        <v>ja</v>
      </c>
      <c r="J1228" s="4" t="str">
        <f t="shared" si="96"/>
        <v/>
      </c>
      <c r="K1228" s="4" t="str">
        <f t="shared" si="97"/>
        <v/>
      </c>
      <c r="L1228" s="4" t="str">
        <f t="shared" si="98"/>
        <v/>
      </c>
      <c r="M1228" s="104" t="str">
        <f t="shared" si="99"/>
        <v/>
      </c>
      <c r="N1228" s="4"/>
      <c r="O1228" s="4" t="str">
        <f>VLOOKUP(B1228,'BAT Grundtabelle'!B:V,21,0)</f>
        <v>Handel</v>
      </c>
    </row>
    <row r="1229" spans="1:15" ht="12.75" customHeight="1" x14ac:dyDescent="0.35">
      <c r="A1229" s="29" t="s">
        <v>3519</v>
      </c>
      <c r="B1229" s="1" t="s">
        <v>540</v>
      </c>
      <c r="C1229" s="85" t="s">
        <v>2</v>
      </c>
      <c r="D1229" s="116" t="s">
        <v>4547</v>
      </c>
      <c r="E1229" s="116" t="s">
        <v>4547</v>
      </c>
      <c r="F1229" s="1"/>
      <c r="G1229" s="29" t="s">
        <v>4</v>
      </c>
      <c r="H1229" s="4">
        <f t="shared" si="95"/>
        <v>1</v>
      </c>
      <c r="I1229" s="4" t="str">
        <f>VLOOKUP(B1229,'BAT Grundtabelle'!B:T,19,0)</f>
        <v>ja</v>
      </c>
      <c r="J1229" s="4" t="str">
        <f t="shared" si="96"/>
        <v/>
      </c>
      <c r="K1229" s="4" t="str">
        <f t="shared" si="97"/>
        <v/>
      </c>
      <c r="L1229" s="4" t="str">
        <f t="shared" si="98"/>
        <v/>
      </c>
      <c r="M1229" s="104" t="str">
        <f t="shared" si="99"/>
        <v/>
      </c>
      <c r="N1229" s="4"/>
      <c r="O1229" s="4" t="str">
        <f>VLOOKUP(B1229,'BAT Grundtabelle'!B:V,21,0)</f>
        <v>Freizeit</v>
      </c>
    </row>
    <row r="1230" spans="1:15" ht="12.75" customHeight="1" x14ac:dyDescent="0.35">
      <c r="A1230" s="29" t="s">
        <v>3520</v>
      </c>
      <c r="B1230" s="1" t="s">
        <v>1010</v>
      </c>
      <c r="C1230" s="85" t="s">
        <v>2</v>
      </c>
      <c r="D1230" s="116" t="s">
        <v>4547</v>
      </c>
      <c r="E1230" s="116" t="s">
        <v>4547</v>
      </c>
      <c r="F1230" s="1"/>
      <c r="G1230" s="29" t="s">
        <v>4</v>
      </c>
      <c r="H1230" s="4">
        <f t="shared" si="95"/>
        <v>1</v>
      </c>
      <c r="I1230" s="4" t="str">
        <f>VLOOKUP(B1230,'BAT Grundtabelle'!B:T,19,0)</f>
        <v>ja</v>
      </c>
      <c r="J1230" s="4" t="str">
        <f t="shared" si="96"/>
        <v/>
      </c>
      <c r="K1230" s="4" t="str">
        <f t="shared" si="97"/>
        <v/>
      </c>
      <c r="L1230" s="4" t="str">
        <f t="shared" si="98"/>
        <v/>
      </c>
      <c r="M1230" s="104" t="str">
        <f t="shared" si="99"/>
        <v/>
      </c>
      <c r="N1230" s="4"/>
      <c r="O1230" s="4" t="str">
        <f>VLOOKUP(B1230,'BAT Grundtabelle'!B:V,21,0)</f>
        <v>Handwerk</v>
      </c>
    </row>
    <row r="1231" spans="1:15" ht="12.75" customHeight="1" x14ac:dyDescent="0.35">
      <c r="A1231" s="29" t="s">
        <v>3521</v>
      </c>
      <c r="B1231" s="1" t="s">
        <v>589</v>
      </c>
      <c r="C1231" s="85" t="s">
        <v>2</v>
      </c>
      <c r="D1231" s="116" t="s">
        <v>4547</v>
      </c>
      <c r="E1231" s="116" t="s">
        <v>4547</v>
      </c>
      <c r="F1231" s="1"/>
      <c r="G1231" s="29" t="s">
        <v>4</v>
      </c>
      <c r="H1231" s="4">
        <f t="shared" si="95"/>
        <v>1</v>
      </c>
      <c r="I1231" s="4" t="str">
        <f>VLOOKUP(B1231,'BAT Grundtabelle'!B:T,19,0)</f>
        <v>ja</v>
      </c>
      <c r="J1231" s="4" t="str">
        <f t="shared" si="96"/>
        <v/>
      </c>
      <c r="K1231" s="4" t="str">
        <f t="shared" si="97"/>
        <v/>
      </c>
      <c r="L1231" s="4" t="str">
        <f t="shared" si="98"/>
        <v/>
      </c>
      <c r="M1231" s="104" t="str">
        <f t="shared" si="99"/>
        <v/>
      </c>
      <c r="N1231" s="4"/>
      <c r="O1231" s="4" t="str">
        <f>VLOOKUP(B1231,'BAT Grundtabelle'!B:V,21,0)</f>
        <v>Handel</v>
      </c>
    </row>
    <row r="1232" spans="1:15" ht="12.75" customHeight="1" x14ac:dyDescent="0.35">
      <c r="A1232" s="29" t="s">
        <v>3522</v>
      </c>
      <c r="B1232" s="1" t="s">
        <v>848</v>
      </c>
      <c r="C1232" s="85" t="s">
        <v>2</v>
      </c>
      <c r="D1232" s="116" t="s">
        <v>4547</v>
      </c>
      <c r="E1232" s="116" t="s">
        <v>4547</v>
      </c>
      <c r="F1232" s="1"/>
      <c r="G1232" s="29" t="s">
        <v>4</v>
      </c>
      <c r="H1232" s="4">
        <f t="shared" si="95"/>
        <v>1</v>
      </c>
      <c r="I1232" s="4" t="str">
        <f>VLOOKUP(B1232,'BAT Grundtabelle'!B:T,19,0)</f>
        <v>ja</v>
      </c>
      <c r="J1232" s="4" t="str">
        <f t="shared" si="96"/>
        <v/>
      </c>
      <c r="K1232" s="4" t="str">
        <f t="shared" si="97"/>
        <v/>
      </c>
      <c r="L1232" s="4" t="str">
        <f t="shared" si="98"/>
        <v/>
      </c>
      <c r="M1232" s="104" t="str">
        <f t="shared" si="99"/>
        <v/>
      </c>
      <c r="N1232" s="4"/>
      <c r="O1232" s="4" t="str">
        <f>VLOOKUP(B1232,'BAT Grundtabelle'!B:V,21,0)</f>
        <v>Handwerk</v>
      </c>
    </row>
    <row r="1233" spans="1:15" ht="12.75" customHeight="1" x14ac:dyDescent="0.35">
      <c r="A1233" s="29" t="s">
        <v>3523</v>
      </c>
      <c r="B1233" s="1" t="s">
        <v>1011</v>
      </c>
      <c r="C1233" s="85" t="s">
        <v>3</v>
      </c>
      <c r="D1233" s="116">
        <v>13.11</v>
      </c>
      <c r="E1233" s="116">
        <v>818</v>
      </c>
      <c r="F1233" s="1"/>
      <c r="G1233" s="29" t="s">
        <v>4</v>
      </c>
      <c r="H1233" s="4">
        <f t="shared" si="95"/>
        <v>1</v>
      </c>
      <c r="I1233" s="4" t="str">
        <f>VLOOKUP(B1233,'BAT Grundtabelle'!B:T,19,0)</f>
        <v>ja</v>
      </c>
      <c r="J1233" s="4" t="str">
        <f t="shared" si="96"/>
        <v>11106</v>
      </c>
      <c r="K1233" s="4" t="str">
        <f t="shared" si="97"/>
        <v>Kunstkeramikhersteller</v>
      </c>
      <c r="L1233" s="4">
        <f t="shared" si="98"/>
        <v>13.11</v>
      </c>
      <c r="M1233" s="104">
        <f t="shared" si="99"/>
        <v>818</v>
      </c>
      <c r="N1233" s="4"/>
      <c r="O1233" s="4" t="str">
        <f>VLOOKUP(B1233,'BAT Grundtabelle'!B:V,21,0)</f>
        <v>Produktion</v>
      </c>
    </row>
    <row r="1234" spans="1:15" ht="12.75" customHeight="1" x14ac:dyDescent="0.35">
      <c r="A1234" s="29" t="s">
        <v>3524</v>
      </c>
      <c r="B1234" s="1" t="s">
        <v>1318</v>
      </c>
      <c r="C1234" s="85" t="s">
        <v>2</v>
      </c>
      <c r="D1234" s="116" t="s">
        <v>4547</v>
      </c>
      <c r="E1234" s="116" t="s">
        <v>4547</v>
      </c>
      <c r="F1234" s="1"/>
      <c r="G1234" s="29" t="s">
        <v>4</v>
      </c>
      <c r="H1234" s="4">
        <f t="shared" si="95"/>
        <v>1</v>
      </c>
      <c r="I1234" s="4" t="str">
        <f>VLOOKUP(B1234,'BAT Grundtabelle'!B:T,19,0)</f>
        <v>ja</v>
      </c>
      <c r="J1234" s="4" t="str">
        <f t="shared" si="96"/>
        <v/>
      </c>
      <c r="K1234" s="4" t="str">
        <f t="shared" si="97"/>
        <v/>
      </c>
      <c r="L1234" s="4" t="str">
        <f t="shared" si="98"/>
        <v/>
      </c>
      <c r="M1234" s="104" t="str">
        <f t="shared" si="99"/>
        <v/>
      </c>
      <c r="N1234" s="4"/>
      <c r="O1234" s="4" t="str">
        <f>VLOOKUP(B1234,'BAT Grundtabelle'!B:V,21,0)</f>
        <v>Produktion</v>
      </c>
    </row>
    <row r="1235" spans="1:15" ht="12.75" customHeight="1" x14ac:dyDescent="0.35">
      <c r="A1235" s="29" t="s">
        <v>2124</v>
      </c>
      <c r="B1235" s="1" t="s">
        <v>2123</v>
      </c>
      <c r="C1235" s="85" t="s">
        <v>2</v>
      </c>
      <c r="D1235" s="116" t="s">
        <v>4547</v>
      </c>
      <c r="E1235" s="116" t="s">
        <v>4547</v>
      </c>
      <c r="F1235" s="1"/>
      <c r="G1235" s="29" t="s">
        <v>4</v>
      </c>
      <c r="H1235" s="4">
        <f t="shared" si="95"/>
        <v>1</v>
      </c>
      <c r="I1235" s="4" t="str">
        <f>VLOOKUP(B1235,'BAT Grundtabelle'!B:T,19,0)</f>
        <v>ja</v>
      </c>
      <c r="J1235" s="4" t="str">
        <f t="shared" si="96"/>
        <v/>
      </c>
      <c r="K1235" s="4" t="str">
        <f t="shared" si="97"/>
        <v/>
      </c>
      <c r="L1235" s="4" t="str">
        <f t="shared" si="98"/>
        <v/>
      </c>
      <c r="M1235" s="104" t="str">
        <f t="shared" si="99"/>
        <v/>
      </c>
      <c r="N1235" s="4"/>
      <c r="O1235" s="4" t="str">
        <f>VLOOKUP(B1235,'BAT Grundtabelle'!B:V,21,0)</f>
        <v>Freizeit</v>
      </c>
    </row>
    <row r="1236" spans="1:15" ht="12.75" customHeight="1" x14ac:dyDescent="0.35">
      <c r="A1236" s="29" t="s">
        <v>3525</v>
      </c>
      <c r="B1236" s="1" t="s">
        <v>267</v>
      </c>
      <c r="C1236" s="85" t="s">
        <v>2</v>
      </c>
      <c r="D1236" s="116" t="s">
        <v>4547</v>
      </c>
      <c r="E1236" s="116" t="s">
        <v>4547</v>
      </c>
      <c r="F1236" s="1"/>
      <c r="G1236" s="29" t="s">
        <v>4</v>
      </c>
      <c r="H1236" s="4">
        <f t="shared" si="95"/>
        <v>1</v>
      </c>
      <c r="I1236" s="4" t="str">
        <f>VLOOKUP(B1236,'BAT Grundtabelle'!B:T,19,0)</f>
        <v>ja</v>
      </c>
      <c r="J1236" s="4" t="str">
        <f t="shared" si="96"/>
        <v/>
      </c>
      <c r="K1236" s="4" t="str">
        <f t="shared" si="97"/>
        <v/>
      </c>
      <c r="L1236" s="4" t="str">
        <f t="shared" si="98"/>
        <v/>
      </c>
      <c r="M1236" s="104" t="str">
        <f t="shared" si="99"/>
        <v/>
      </c>
      <c r="N1236" s="4"/>
      <c r="O1236" s="4" t="str">
        <f>VLOOKUP(B1236,'BAT Grundtabelle'!B:V,21,0)</f>
        <v>Dienstleistung</v>
      </c>
    </row>
    <row r="1237" spans="1:15" ht="12.75" customHeight="1" x14ac:dyDescent="0.35">
      <c r="A1237" s="29" t="s">
        <v>3526</v>
      </c>
      <c r="B1237" s="1" t="s">
        <v>288</v>
      </c>
      <c r="C1237" s="85" t="s">
        <v>2</v>
      </c>
      <c r="D1237" s="116" t="s">
        <v>4547</v>
      </c>
      <c r="E1237" s="116" t="s">
        <v>4547</v>
      </c>
      <c r="F1237" s="1"/>
      <c r="G1237" s="29" t="s">
        <v>4</v>
      </c>
      <c r="H1237" s="4">
        <f t="shared" si="95"/>
        <v>1</v>
      </c>
      <c r="I1237" s="4" t="str">
        <f>VLOOKUP(B1237,'BAT Grundtabelle'!B:T,19,0)</f>
        <v>ja</v>
      </c>
      <c r="J1237" s="4" t="str">
        <f t="shared" si="96"/>
        <v/>
      </c>
      <c r="K1237" s="4" t="str">
        <f t="shared" si="97"/>
        <v/>
      </c>
      <c r="L1237" s="4" t="str">
        <f t="shared" si="98"/>
        <v/>
      </c>
      <c r="M1237" s="104" t="str">
        <f t="shared" si="99"/>
        <v/>
      </c>
      <c r="N1237" s="4"/>
      <c r="O1237" s="4" t="str">
        <f>VLOOKUP(B1237,'BAT Grundtabelle'!B:V,21,0)</f>
        <v>Handel</v>
      </c>
    </row>
    <row r="1238" spans="1:15" ht="12.75" customHeight="1" x14ac:dyDescent="0.35">
      <c r="A1238" s="29" t="s">
        <v>3527</v>
      </c>
      <c r="B1238" s="1" t="s">
        <v>1722</v>
      </c>
      <c r="C1238" s="85" t="s">
        <v>2</v>
      </c>
      <c r="D1238" s="116" t="s">
        <v>4547</v>
      </c>
      <c r="E1238" s="116" t="s">
        <v>4547</v>
      </c>
      <c r="F1238" s="1"/>
      <c r="G1238" s="29" t="s">
        <v>4</v>
      </c>
      <c r="H1238" s="4">
        <f t="shared" si="95"/>
        <v>1</v>
      </c>
      <c r="I1238" s="4" t="str">
        <f>VLOOKUP(B1238,'BAT Grundtabelle'!B:T,19,0)</f>
        <v>ja</v>
      </c>
      <c r="J1238" s="4" t="str">
        <f t="shared" si="96"/>
        <v/>
      </c>
      <c r="K1238" s="4" t="str">
        <f t="shared" si="97"/>
        <v/>
      </c>
      <c r="L1238" s="4" t="str">
        <f t="shared" si="98"/>
        <v/>
      </c>
      <c r="M1238" s="104" t="str">
        <f t="shared" si="99"/>
        <v/>
      </c>
      <c r="N1238" s="4"/>
      <c r="O1238" s="4" t="str">
        <f>VLOOKUP(B1238,'BAT Grundtabelle'!B:V,21,0)</f>
        <v>Freizeit</v>
      </c>
    </row>
    <row r="1239" spans="1:15" ht="12.75" customHeight="1" x14ac:dyDescent="0.35">
      <c r="A1239" s="29" t="s">
        <v>3528</v>
      </c>
      <c r="B1239" s="1" t="s">
        <v>860</v>
      </c>
      <c r="C1239" s="85" t="s">
        <v>2</v>
      </c>
      <c r="D1239" s="116" t="s">
        <v>4547</v>
      </c>
      <c r="E1239" s="116" t="s">
        <v>4547</v>
      </c>
      <c r="F1239" s="1"/>
      <c r="G1239" s="29" t="s">
        <v>4</v>
      </c>
      <c r="H1239" s="4">
        <f t="shared" si="95"/>
        <v>1</v>
      </c>
      <c r="I1239" s="4" t="str">
        <f>VLOOKUP(B1239,'BAT Grundtabelle'!B:T,19,0)</f>
        <v>ja</v>
      </c>
      <c r="J1239" s="4" t="str">
        <f t="shared" si="96"/>
        <v/>
      </c>
      <c r="K1239" s="4" t="str">
        <f t="shared" si="97"/>
        <v/>
      </c>
      <c r="L1239" s="4" t="str">
        <f t="shared" si="98"/>
        <v/>
      </c>
      <c r="M1239" s="104" t="str">
        <f t="shared" si="99"/>
        <v/>
      </c>
      <c r="N1239" s="4"/>
      <c r="O1239" s="4" t="str">
        <f>VLOOKUP(B1239,'BAT Grundtabelle'!B:V,21,0)</f>
        <v>Handwerk</v>
      </c>
    </row>
    <row r="1240" spans="1:15" ht="12.75" customHeight="1" x14ac:dyDescent="0.35">
      <c r="A1240" s="29" t="s">
        <v>3529</v>
      </c>
      <c r="B1240" s="1" t="s">
        <v>861</v>
      </c>
      <c r="C1240" s="85" t="s">
        <v>2</v>
      </c>
      <c r="D1240" s="116" t="s">
        <v>4547</v>
      </c>
      <c r="E1240" s="116" t="s">
        <v>4547</v>
      </c>
      <c r="F1240" s="1"/>
      <c r="G1240" s="29" t="s">
        <v>4</v>
      </c>
      <c r="H1240" s="4">
        <f t="shared" si="95"/>
        <v>1</v>
      </c>
      <c r="I1240" s="4" t="str">
        <f>VLOOKUP(B1240,'BAT Grundtabelle'!B:T,19,0)</f>
        <v>ja</v>
      </c>
      <c r="J1240" s="4" t="str">
        <f t="shared" si="96"/>
        <v/>
      </c>
      <c r="K1240" s="4" t="str">
        <f t="shared" si="97"/>
        <v/>
      </c>
      <c r="L1240" s="4" t="str">
        <f t="shared" si="98"/>
        <v/>
      </c>
      <c r="M1240" s="104" t="str">
        <f t="shared" si="99"/>
        <v/>
      </c>
      <c r="N1240" s="4"/>
      <c r="O1240" s="4" t="str">
        <f>VLOOKUP(B1240,'BAT Grundtabelle'!B:V,21,0)</f>
        <v>Handwerk</v>
      </c>
    </row>
    <row r="1241" spans="1:15" ht="12.75" customHeight="1" x14ac:dyDescent="0.35">
      <c r="A1241" s="29" t="s">
        <v>3530</v>
      </c>
      <c r="B1241" s="1" t="s">
        <v>762</v>
      </c>
      <c r="C1241" s="85" t="s">
        <v>2</v>
      </c>
      <c r="D1241" s="116" t="s">
        <v>4547</v>
      </c>
      <c r="E1241" s="116" t="s">
        <v>4547</v>
      </c>
      <c r="F1241" s="1"/>
      <c r="G1241" s="29" t="s">
        <v>4</v>
      </c>
      <c r="H1241" s="4">
        <f t="shared" si="95"/>
        <v>1</v>
      </c>
      <c r="I1241" s="4" t="str">
        <f>VLOOKUP(B1241,'BAT Grundtabelle'!B:T,19,0)</f>
        <v>ja</v>
      </c>
      <c r="J1241" s="4" t="str">
        <f t="shared" si="96"/>
        <v/>
      </c>
      <c r="K1241" s="4" t="str">
        <f t="shared" si="97"/>
        <v/>
      </c>
      <c r="L1241" s="4" t="str">
        <f t="shared" si="98"/>
        <v/>
      </c>
      <c r="M1241" s="104" t="str">
        <f t="shared" si="99"/>
        <v/>
      </c>
      <c r="N1241" s="4"/>
      <c r="O1241" s="4" t="str">
        <f>VLOOKUP(B1241,'BAT Grundtabelle'!B:V,21,0)</f>
        <v>Handel</v>
      </c>
    </row>
    <row r="1242" spans="1:15" ht="12.75" customHeight="1" x14ac:dyDescent="0.35">
      <c r="A1242" s="29" t="s">
        <v>3531</v>
      </c>
      <c r="B1242" s="1" t="s">
        <v>1468</v>
      </c>
      <c r="C1242" s="85" t="s">
        <v>2</v>
      </c>
      <c r="D1242" s="116" t="s">
        <v>4547</v>
      </c>
      <c r="E1242" s="116" t="s">
        <v>4547</v>
      </c>
      <c r="F1242" s="1"/>
      <c r="G1242" s="29" t="s">
        <v>4</v>
      </c>
      <c r="H1242" s="4">
        <f t="shared" si="95"/>
        <v>1</v>
      </c>
      <c r="I1242" s="4" t="str">
        <f>VLOOKUP(B1242,'BAT Grundtabelle'!B:T,19,0)</f>
        <v>ja</v>
      </c>
      <c r="J1242" s="4" t="str">
        <f t="shared" si="96"/>
        <v/>
      </c>
      <c r="K1242" s="4" t="str">
        <f t="shared" si="97"/>
        <v/>
      </c>
      <c r="L1242" s="4" t="str">
        <f t="shared" si="98"/>
        <v/>
      </c>
      <c r="M1242" s="104" t="str">
        <f t="shared" si="99"/>
        <v/>
      </c>
      <c r="N1242" s="4"/>
      <c r="O1242" s="4" t="str">
        <f>VLOOKUP(B1242,'BAT Grundtabelle'!B:V,21,0)</f>
        <v>Produktion</v>
      </c>
    </row>
    <row r="1243" spans="1:15" ht="12.75" customHeight="1" x14ac:dyDescent="0.35">
      <c r="A1243" s="29" t="s">
        <v>3532</v>
      </c>
      <c r="B1243" s="1" t="s">
        <v>1683</v>
      </c>
      <c r="C1243" s="85" t="s">
        <v>2</v>
      </c>
      <c r="D1243" s="116" t="s">
        <v>4547</v>
      </c>
      <c r="E1243" s="116" t="s">
        <v>4547</v>
      </c>
      <c r="F1243" s="1" t="s">
        <v>2412</v>
      </c>
      <c r="G1243" s="29" t="s">
        <v>4438</v>
      </c>
      <c r="H1243" s="4">
        <f t="shared" si="95"/>
        <v>1</v>
      </c>
      <c r="I1243" s="4" t="str">
        <f>VLOOKUP(B1243,'BAT Grundtabelle'!B:T,19,0)</f>
        <v>ja</v>
      </c>
      <c r="J1243" s="4" t="str">
        <f t="shared" si="96"/>
        <v/>
      </c>
      <c r="K1243" s="4" t="str">
        <f t="shared" si="97"/>
        <v/>
      </c>
      <c r="L1243" s="4" t="str">
        <f t="shared" si="98"/>
        <v/>
      </c>
      <c r="M1243" s="104" t="str">
        <f t="shared" si="99"/>
        <v/>
      </c>
      <c r="N1243" s="4"/>
      <c r="O1243" s="4" t="str">
        <f>VLOOKUP(B1243,'BAT Grundtabelle'!B:V,21,0)</f>
        <v>Recycling</v>
      </c>
    </row>
    <row r="1244" spans="1:15" ht="12.75" customHeight="1" x14ac:dyDescent="0.35">
      <c r="A1244" s="29" t="s">
        <v>3533</v>
      </c>
      <c r="B1244" s="1" t="s">
        <v>1992</v>
      </c>
      <c r="C1244" s="85" t="s">
        <v>2</v>
      </c>
      <c r="D1244" s="116" t="s">
        <v>4547</v>
      </c>
      <c r="E1244" s="116" t="s">
        <v>4547</v>
      </c>
      <c r="F1244" s="1"/>
      <c r="G1244" s="29" t="s">
        <v>57</v>
      </c>
      <c r="H1244" s="4">
        <f t="shared" si="95"/>
        <v>1</v>
      </c>
      <c r="I1244" s="4" t="str">
        <f>VLOOKUP(B1244,'BAT Grundtabelle'!B:T,19,0)</f>
        <v>ja</v>
      </c>
      <c r="J1244" s="4" t="str">
        <f t="shared" si="96"/>
        <v/>
      </c>
      <c r="K1244" s="4" t="str">
        <f t="shared" si="97"/>
        <v/>
      </c>
      <c r="L1244" s="4" t="str">
        <f t="shared" si="98"/>
        <v/>
      </c>
      <c r="M1244" s="104" t="str">
        <f t="shared" si="99"/>
        <v/>
      </c>
      <c r="N1244" s="4"/>
      <c r="O1244" s="4" t="str">
        <f>VLOOKUP(B1244,'BAT Grundtabelle'!B:V,21,0)</f>
        <v>Produktion</v>
      </c>
    </row>
    <row r="1245" spans="1:15" ht="12.75" customHeight="1" x14ac:dyDescent="0.35">
      <c r="A1245" s="29" t="s">
        <v>3534</v>
      </c>
      <c r="B1245" s="1" t="s">
        <v>1993</v>
      </c>
      <c r="C1245" s="85" t="s">
        <v>2</v>
      </c>
      <c r="D1245" s="116" t="s">
        <v>4547</v>
      </c>
      <c r="E1245" s="116" t="s">
        <v>4547</v>
      </c>
      <c r="F1245" s="1"/>
      <c r="G1245" s="29" t="s">
        <v>57</v>
      </c>
      <c r="H1245" s="4">
        <f t="shared" si="95"/>
        <v>1</v>
      </c>
      <c r="I1245" s="4" t="str">
        <f>VLOOKUP(B1245,'BAT Grundtabelle'!B:T,19,0)</f>
        <v>ja</v>
      </c>
      <c r="J1245" s="4" t="str">
        <f t="shared" si="96"/>
        <v/>
      </c>
      <c r="K1245" s="4" t="str">
        <f t="shared" si="97"/>
        <v/>
      </c>
      <c r="L1245" s="4" t="str">
        <f t="shared" si="98"/>
        <v/>
      </c>
      <c r="M1245" s="104" t="str">
        <f t="shared" si="99"/>
        <v/>
      </c>
      <c r="N1245" s="4"/>
      <c r="O1245" s="4" t="str">
        <f>VLOOKUP(B1245,'BAT Grundtabelle'!B:V,21,0)</f>
        <v>Handwerk</v>
      </c>
    </row>
    <row r="1246" spans="1:15" ht="12.75" customHeight="1" x14ac:dyDescent="0.35">
      <c r="A1246" s="29" t="s">
        <v>3535</v>
      </c>
      <c r="B1246" s="1" t="s">
        <v>763</v>
      </c>
      <c r="C1246" s="85" t="s">
        <v>2</v>
      </c>
      <c r="D1246" s="116" t="s">
        <v>4547</v>
      </c>
      <c r="E1246" s="116" t="s">
        <v>4547</v>
      </c>
      <c r="F1246" s="1"/>
      <c r="G1246" s="29" t="s">
        <v>57</v>
      </c>
      <c r="H1246" s="4">
        <f t="shared" si="95"/>
        <v>1</v>
      </c>
      <c r="I1246" s="4" t="str">
        <f>VLOOKUP(B1246,'BAT Grundtabelle'!B:T,19,0)</f>
        <v>ja</v>
      </c>
      <c r="J1246" s="4" t="str">
        <f t="shared" si="96"/>
        <v/>
      </c>
      <c r="K1246" s="4" t="str">
        <f t="shared" si="97"/>
        <v/>
      </c>
      <c r="L1246" s="4" t="str">
        <f t="shared" si="98"/>
        <v/>
      </c>
      <c r="M1246" s="104" t="str">
        <f t="shared" si="99"/>
        <v/>
      </c>
      <c r="N1246" s="4"/>
      <c r="O1246" s="4" t="str">
        <f>VLOOKUP(B1246,'BAT Grundtabelle'!B:V,21,0)</f>
        <v>Handel</v>
      </c>
    </row>
    <row r="1247" spans="1:15" ht="12.75" customHeight="1" x14ac:dyDescent="0.35">
      <c r="A1247" s="29" t="s">
        <v>3536</v>
      </c>
      <c r="B1247" s="1" t="s">
        <v>764</v>
      </c>
      <c r="C1247" s="85" t="s">
        <v>2</v>
      </c>
      <c r="D1247" s="116" t="s">
        <v>4547</v>
      </c>
      <c r="E1247" s="116" t="s">
        <v>4547</v>
      </c>
      <c r="F1247" s="1"/>
      <c r="G1247" s="29" t="s">
        <v>57</v>
      </c>
      <c r="H1247" s="4">
        <f t="shared" si="95"/>
        <v>1</v>
      </c>
      <c r="I1247" s="4" t="str">
        <f>VLOOKUP(B1247,'BAT Grundtabelle'!B:T,19,0)</f>
        <v>ja</v>
      </c>
      <c r="J1247" s="4" t="str">
        <f t="shared" si="96"/>
        <v/>
      </c>
      <c r="K1247" s="4" t="str">
        <f t="shared" si="97"/>
        <v/>
      </c>
      <c r="L1247" s="4" t="str">
        <f t="shared" si="98"/>
        <v/>
      </c>
      <c r="M1247" s="104" t="str">
        <f t="shared" si="99"/>
        <v/>
      </c>
      <c r="N1247" s="4"/>
      <c r="O1247" s="4" t="str">
        <f>VLOOKUP(B1247,'BAT Grundtabelle'!B:V,21,0)</f>
        <v>Handel</v>
      </c>
    </row>
    <row r="1248" spans="1:15" ht="12.75" customHeight="1" x14ac:dyDescent="0.35">
      <c r="A1248" s="29" t="s">
        <v>3537</v>
      </c>
      <c r="B1248" s="1" t="s">
        <v>1664</v>
      </c>
      <c r="C1248" s="85" t="s">
        <v>2</v>
      </c>
      <c r="D1248" s="116" t="s">
        <v>4547</v>
      </c>
      <c r="E1248" s="116" t="s">
        <v>4547</v>
      </c>
      <c r="F1248" s="1"/>
      <c r="G1248" s="29" t="s">
        <v>57</v>
      </c>
      <c r="H1248" s="4">
        <f t="shared" si="95"/>
        <v>1</v>
      </c>
      <c r="I1248" s="4" t="str">
        <f>VLOOKUP(B1248,'BAT Grundtabelle'!B:T,19,0)</f>
        <v>ja</v>
      </c>
      <c r="J1248" s="4" t="str">
        <f t="shared" si="96"/>
        <v/>
      </c>
      <c r="K1248" s="4" t="str">
        <f t="shared" si="97"/>
        <v/>
      </c>
      <c r="L1248" s="4" t="str">
        <f t="shared" si="98"/>
        <v/>
      </c>
      <c r="M1248" s="104" t="str">
        <f t="shared" si="99"/>
        <v/>
      </c>
      <c r="N1248" s="4"/>
      <c r="O1248" s="4" t="str">
        <f>VLOOKUP(B1248,'BAT Grundtabelle'!B:V,21,0)</f>
        <v>Produktion</v>
      </c>
    </row>
    <row r="1249" spans="1:15" ht="12.75" customHeight="1" x14ac:dyDescent="0.35">
      <c r="A1249" s="29" t="s">
        <v>3538</v>
      </c>
      <c r="B1249" s="1" t="s">
        <v>1155</v>
      </c>
      <c r="C1249" s="85" t="s">
        <v>3</v>
      </c>
      <c r="D1249" s="116">
        <v>3.18</v>
      </c>
      <c r="E1249" s="116">
        <v>426</v>
      </c>
      <c r="F1249" s="1"/>
      <c r="G1249" s="29">
        <v>300</v>
      </c>
      <c r="H1249" s="4">
        <f t="shared" si="95"/>
        <v>1</v>
      </c>
      <c r="I1249" s="4" t="str">
        <f>VLOOKUP(B1249,'BAT Grundtabelle'!B:T,19,0)</f>
        <v>ja</v>
      </c>
      <c r="J1249" s="4" t="str">
        <f t="shared" si="96"/>
        <v>11121</v>
      </c>
      <c r="K1249" s="4" t="str">
        <f t="shared" si="97"/>
        <v>Kurierdienst</v>
      </c>
      <c r="L1249" s="4">
        <f t="shared" si="98"/>
        <v>3.18</v>
      </c>
      <c r="M1249" s="104">
        <f t="shared" si="99"/>
        <v>426</v>
      </c>
      <c r="N1249" s="4"/>
      <c r="O1249" s="4" t="str">
        <f>VLOOKUP(B1249,'BAT Grundtabelle'!B:V,21,0)</f>
        <v>Transport</v>
      </c>
    </row>
    <row r="1250" spans="1:15" ht="12.75" customHeight="1" x14ac:dyDescent="0.35">
      <c r="A1250" s="29" t="s">
        <v>3539</v>
      </c>
      <c r="B1250" s="1" t="s">
        <v>652</v>
      </c>
      <c r="C1250" s="85" t="s">
        <v>2</v>
      </c>
      <c r="D1250" s="116" t="s">
        <v>4547</v>
      </c>
      <c r="E1250" s="116" t="s">
        <v>4547</v>
      </c>
      <c r="F1250" s="1" t="s">
        <v>2409</v>
      </c>
      <c r="G1250" s="29" t="s">
        <v>58</v>
      </c>
      <c r="H1250" s="4">
        <f t="shared" si="95"/>
        <v>1</v>
      </c>
      <c r="I1250" s="4" t="str">
        <f>VLOOKUP(B1250,'BAT Grundtabelle'!B:T,19,0)</f>
        <v>ja</v>
      </c>
      <c r="J1250" s="4" t="str">
        <f t="shared" si="96"/>
        <v/>
      </c>
      <c r="K1250" s="4" t="str">
        <f t="shared" si="97"/>
        <v/>
      </c>
      <c r="L1250" s="4" t="str">
        <f t="shared" si="98"/>
        <v/>
      </c>
      <c r="M1250" s="104" t="str">
        <f t="shared" si="99"/>
        <v/>
      </c>
      <c r="N1250" s="4"/>
      <c r="O1250" s="4" t="str">
        <f>VLOOKUP(B1250,'BAT Grundtabelle'!B:V,21,0)</f>
        <v>Heilwesen</v>
      </c>
    </row>
    <row r="1251" spans="1:15" ht="12.75" customHeight="1" x14ac:dyDescent="0.35">
      <c r="A1251" s="29" t="s">
        <v>2251</v>
      </c>
      <c r="B1251" s="1" t="s">
        <v>2250</v>
      </c>
      <c r="C1251" s="85" t="s">
        <v>2</v>
      </c>
      <c r="D1251" s="116" t="s">
        <v>4547</v>
      </c>
      <c r="E1251" s="116" t="s">
        <v>4547</v>
      </c>
      <c r="F1251" s="1"/>
      <c r="G1251" s="29" t="s">
        <v>4</v>
      </c>
      <c r="H1251" s="4">
        <f t="shared" si="95"/>
        <v>1</v>
      </c>
      <c r="I1251" s="4" t="str">
        <f>VLOOKUP(B1251,'BAT Grundtabelle'!B:T,19,0)</f>
        <v>ja</v>
      </c>
      <c r="J1251" s="4" t="str">
        <f t="shared" si="96"/>
        <v/>
      </c>
      <c r="K1251" s="4" t="str">
        <f t="shared" si="97"/>
        <v/>
      </c>
      <c r="L1251" s="4" t="str">
        <f t="shared" si="98"/>
        <v/>
      </c>
      <c r="M1251" s="104" t="str">
        <f t="shared" si="99"/>
        <v/>
      </c>
      <c r="N1251" s="4"/>
      <c r="O1251" s="4" t="str">
        <f>VLOOKUP(B1251,'BAT Grundtabelle'!B:V,21,0)</f>
        <v>Handwerk</v>
      </c>
    </row>
    <row r="1252" spans="1:15" ht="12.75" customHeight="1" x14ac:dyDescent="0.35">
      <c r="A1252" s="29" t="s">
        <v>3540</v>
      </c>
      <c r="B1252" s="1" t="s">
        <v>869</v>
      </c>
      <c r="C1252" s="85" t="s">
        <v>2</v>
      </c>
      <c r="D1252" s="116" t="s">
        <v>4547</v>
      </c>
      <c r="E1252" s="116" t="s">
        <v>4547</v>
      </c>
      <c r="F1252" s="1"/>
      <c r="G1252" s="29" t="s">
        <v>4</v>
      </c>
      <c r="H1252" s="4">
        <f t="shared" si="95"/>
        <v>1</v>
      </c>
      <c r="I1252" s="4" t="str">
        <f>VLOOKUP(B1252,'BAT Grundtabelle'!B:T,19,0)</f>
        <v>ja</v>
      </c>
      <c r="J1252" s="4" t="str">
        <f t="shared" si="96"/>
        <v/>
      </c>
      <c r="K1252" s="4" t="str">
        <f t="shared" si="97"/>
        <v/>
      </c>
      <c r="L1252" s="4" t="str">
        <f t="shared" si="98"/>
        <v/>
      </c>
      <c r="M1252" s="104" t="str">
        <f t="shared" si="99"/>
        <v/>
      </c>
      <c r="N1252" s="4"/>
      <c r="O1252" s="4" t="str">
        <f>VLOOKUP(B1252,'BAT Grundtabelle'!B:V,21,0)</f>
        <v>Handel</v>
      </c>
    </row>
    <row r="1253" spans="1:15" ht="12.75" customHeight="1" x14ac:dyDescent="0.35">
      <c r="A1253" s="29" t="s">
        <v>3541</v>
      </c>
      <c r="B1253" s="1" t="s">
        <v>1423</v>
      </c>
      <c r="C1253" s="85" t="s">
        <v>3</v>
      </c>
      <c r="D1253" s="116">
        <v>7.21</v>
      </c>
      <c r="E1253" s="116">
        <v>618.99</v>
      </c>
      <c r="F1253" s="1"/>
      <c r="G1253" s="29" t="s">
        <v>4</v>
      </c>
      <c r="H1253" s="4">
        <f t="shared" si="95"/>
        <v>1</v>
      </c>
      <c r="I1253" s="4" t="str">
        <f>VLOOKUP(B1253,'BAT Grundtabelle'!B:T,19,0)</f>
        <v>ja</v>
      </c>
      <c r="J1253" s="4" t="str">
        <f t="shared" si="96"/>
        <v>11124</v>
      </c>
      <c r="K1253" s="4" t="str">
        <f t="shared" si="97"/>
        <v>Kurzzeitpflege</v>
      </c>
      <c r="L1253" s="4">
        <f t="shared" si="98"/>
        <v>7.21</v>
      </c>
      <c r="M1253" s="104">
        <f t="shared" si="99"/>
        <v>618.99</v>
      </c>
      <c r="N1253" s="4"/>
      <c r="O1253" s="4" t="str">
        <f>VLOOKUP(B1253,'BAT Grundtabelle'!B:V,21,0)</f>
        <v>Heilwesen</v>
      </c>
    </row>
    <row r="1254" spans="1:15" ht="12.75" customHeight="1" x14ac:dyDescent="0.35">
      <c r="A1254" s="29" t="s">
        <v>3542</v>
      </c>
      <c r="B1254" s="1" t="s">
        <v>707</v>
      </c>
      <c r="C1254" s="85" t="s">
        <v>2</v>
      </c>
      <c r="D1254" s="116" t="s">
        <v>4547</v>
      </c>
      <c r="E1254" s="116" t="s">
        <v>4547</v>
      </c>
      <c r="F1254" s="1"/>
      <c r="G1254" s="29" t="s">
        <v>4</v>
      </c>
      <c r="H1254" s="4">
        <f t="shared" si="95"/>
        <v>1</v>
      </c>
      <c r="I1254" s="4" t="str">
        <f>VLOOKUP(B1254,'BAT Grundtabelle'!B:T,19,0)</f>
        <v>ja</v>
      </c>
      <c r="J1254" s="4" t="str">
        <f t="shared" si="96"/>
        <v/>
      </c>
      <c r="K1254" s="4" t="str">
        <f t="shared" si="97"/>
        <v/>
      </c>
      <c r="L1254" s="4" t="str">
        <f t="shared" si="98"/>
        <v/>
      </c>
      <c r="M1254" s="104" t="str">
        <f t="shared" si="99"/>
        <v/>
      </c>
      <c r="N1254" s="4"/>
      <c r="O1254" s="4" t="str">
        <f>VLOOKUP(B1254,'BAT Grundtabelle'!B:V,21,0)</f>
        <v>Transport</v>
      </c>
    </row>
    <row r="1255" spans="1:15" ht="12.75" customHeight="1" x14ac:dyDescent="0.35">
      <c r="A1255" s="29" t="s">
        <v>3543</v>
      </c>
      <c r="B1255" s="1" t="s">
        <v>900</v>
      </c>
      <c r="C1255" s="85" t="s">
        <v>2</v>
      </c>
      <c r="D1255" s="116" t="s">
        <v>4547</v>
      </c>
      <c r="E1255" s="116" t="s">
        <v>4547</v>
      </c>
      <c r="F1255" s="1"/>
      <c r="G1255" s="29" t="s">
        <v>4</v>
      </c>
      <c r="H1255" s="4">
        <f t="shared" si="95"/>
        <v>1</v>
      </c>
      <c r="I1255" s="4" t="str">
        <f>VLOOKUP(B1255,'BAT Grundtabelle'!B:T,19,0)</f>
        <v>ja</v>
      </c>
      <c r="J1255" s="4" t="str">
        <f t="shared" si="96"/>
        <v/>
      </c>
      <c r="K1255" s="4" t="str">
        <f t="shared" si="97"/>
        <v/>
      </c>
      <c r="L1255" s="4" t="str">
        <f t="shared" si="98"/>
        <v/>
      </c>
      <c r="M1255" s="104" t="str">
        <f t="shared" si="99"/>
        <v/>
      </c>
      <c r="N1255" s="4"/>
      <c r="O1255" s="4" t="str">
        <f>VLOOKUP(B1255,'BAT Grundtabelle'!B:V,21,0)</f>
        <v>Freizeit</v>
      </c>
    </row>
    <row r="1256" spans="1:15" ht="12.75" customHeight="1" x14ac:dyDescent="0.35">
      <c r="A1256" s="29" t="s">
        <v>3544</v>
      </c>
      <c r="B1256" s="1" t="s">
        <v>1994</v>
      </c>
      <c r="C1256" s="85" t="s">
        <v>2</v>
      </c>
      <c r="D1256" s="116" t="s">
        <v>4547</v>
      </c>
      <c r="E1256" s="116" t="s">
        <v>4547</v>
      </c>
      <c r="F1256" s="1"/>
      <c r="G1256" s="29" t="s">
        <v>4</v>
      </c>
      <c r="H1256" s="4">
        <f t="shared" si="95"/>
        <v>1</v>
      </c>
      <c r="I1256" s="4" t="str">
        <f>VLOOKUP(B1256,'BAT Grundtabelle'!B:T,19,0)</f>
        <v>ja</v>
      </c>
      <c r="J1256" s="4" t="str">
        <f t="shared" si="96"/>
        <v/>
      </c>
      <c r="K1256" s="4" t="str">
        <f t="shared" si="97"/>
        <v/>
      </c>
      <c r="L1256" s="4" t="str">
        <f t="shared" si="98"/>
        <v/>
      </c>
      <c r="M1256" s="104" t="str">
        <f t="shared" si="99"/>
        <v/>
      </c>
      <c r="N1256" s="4"/>
      <c r="O1256" s="4" t="str">
        <f>VLOOKUP(B1256,'BAT Grundtabelle'!B:V,21,0)</f>
        <v>Freizeit</v>
      </c>
    </row>
    <row r="1257" spans="1:15" ht="12.75" customHeight="1" x14ac:dyDescent="0.35">
      <c r="A1257" s="29" t="s">
        <v>3545</v>
      </c>
      <c r="B1257" s="1" t="s">
        <v>804</v>
      </c>
      <c r="C1257" s="85" t="s">
        <v>2</v>
      </c>
      <c r="D1257" s="116" t="s">
        <v>4547</v>
      </c>
      <c r="E1257" s="116" t="s">
        <v>4547</v>
      </c>
      <c r="F1257" s="1"/>
      <c r="G1257" s="29" t="s">
        <v>4</v>
      </c>
      <c r="H1257" s="4">
        <f t="shared" si="95"/>
        <v>1</v>
      </c>
      <c r="I1257" s="4" t="str">
        <f>VLOOKUP(B1257,'BAT Grundtabelle'!B:T,19,0)</f>
        <v>ja</v>
      </c>
      <c r="J1257" s="4" t="str">
        <f t="shared" si="96"/>
        <v/>
      </c>
      <c r="K1257" s="4" t="str">
        <f t="shared" si="97"/>
        <v/>
      </c>
      <c r="L1257" s="4" t="str">
        <f t="shared" si="98"/>
        <v/>
      </c>
      <c r="M1257" s="104" t="str">
        <f t="shared" si="99"/>
        <v/>
      </c>
      <c r="N1257" s="4"/>
      <c r="O1257" s="4" t="str">
        <f>VLOOKUP(B1257,'BAT Grundtabelle'!B:V,21,0)</f>
        <v>Produktion</v>
      </c>
    </row>
    <row r="1258" spans="1:15" ht="12.75" customHeight="1" x14ac:dyDescent="0.35">
      <c r="A1258" s="29" t="s">
        <v>3546</v>
      </c>
      <c r="B1258" s="1" t="s">
        <v>1231</v>
      </c>
      <c r="C1258" s="85" t="s">
        <v>3</v>
      </c>
      <c r="D1258" s="116">
        <v>1.57</v>
      </c>
      <c r="E1258" s="116">
        <v>366.97</v>
      </c>
      <c r="F1258" s="1"/>
      <c r="G1258" s="29" t="s">
        <v>4</v>
      </c>
      <c r="H1258" s="4">
        <f t="shared" si="95"/>
        <v>1</v>
      </c>
      <c r="I1258" s="4" t="str">
        <f>VLOOKUP(B1258,'BAT Grundtabelle'!B:T,19,0)</f>
        <v>ja</v>
      </c>
      <c r="J1258" s="4" t="str">
        <f t="shared" si="96"/>
        <v>11129</v>
      </c>
      <c r="K1258" s="4" t="str">
        <f t="shared" si="97"/>
        <v>Lackhandel</v>
      </c>
      <c r="L1258" s="4">
        <f t="shared" si="98"/>
        <v>1.57</v>
      </c>
      <c r="M1258" s="104">
        <f t="shared" si="99"/>
        <v>366.97</v>
      </c>
      <c r="N1258" s="4"/>
      <c r="O1258" s="4" t="str">
        <f>VLOOKUP(B1258,'BAT Grundtabelle'!B:V,21,0)</f>
        <v>Chemie</v>
      </c>
    </row>
    <row r="1259" spans="1:15" ht="12.75" customHeight="1" x14ac:dyDescent="0.35">
      <c r="A1259" s="29" t="s">
        <v>3547</v>
      </c>
      <c r="B1259" s="1" t="s">
        <v>381</v>
      </c>
      <c r="C1259" s="85" t="s">
        <v>2</v>
      </c>
      <c r="D1259" s="116" t="s">
        <v>4547</v>
      </c>
      <c r="E1259" s="116" t="s">
        <v>4547</v>
      </c>
      <c r="F1259" s="1"/>
      <c r="G1259" s="29" t="s">
        <v>57</v>
      </c>
      <c r="H1259" s="4">
        <f t="shared" si="95"/>
        <v>1</v>
      </c>
      <c r="I1259" s="4" t="str">
        <f>VLOOKUP(B1259,'BAT Grundtabelle'!B:T,19,0)</f>
        <v>ja</v>
      </c>
      <c r="J1259" s="4" t="str">
        <f t="shared" si="96"/>
        <v/>
      </c>
      <c r="K1259" s="4" t="str">
        <f t="shared" si="97"/>
        <v/>
      </c>
      <c r="L1259" s="4" t="str">
        <f t="shared" si="98"/>
        <v/>
      </c>
      <c r="M1259" s="104" t="str">
        <f t="shared" si="99"/>
        <v/>
      </c>
      <c r="N1259" s="4"/>
      <c r="O1259" s="4" t="str">
        <f>VLOOKUP(B1259,'BAT Grundtabelle'!B:V,21,0)</f>
        <v>Chemie</v>
      </c>
    </row>
    <row r="1260" spans="1:15" ht="12.75" customHeight="1" x14ac:dyDescent="0.35">
      <c r="A1260" s="29" t="s">
        <v>3548</v>
      </c>
      <c r="B1260" s="1" t="s">
        <v>83</v>
      </c>
      <c r="C1260" s="85" t="s">
        <v>3</v>
      </c>
      <c r="D1260" s="116">
        <v>6.95</v>
      </c>
      <c r="E1260" s="116">
        <v>547</v>
      </c>
      <c r="F1260" s="1"/>
      <c r="G1260" s="29" t="s">
        <v>4</v>
      </c>
      <c r="H1260" s="4">
        <f t="shared" si="95"/>
        <v>1</v>
      </c>
      <c r="I1260" s="4" t="str">
        <f>VLOOKUP(B1260,'BAT Grundtabelle'!B:T,19,0)</f>
        <v>ja</v>
      </c>
      <c r="J1260" s="4" t="str">
        <f t="shared" si="96"/>
        <v>11131</v>
      </c>
      <c r="K1260" s="4" t="str">
        <f t="shared" si="97"/>
        <v>Lackiererei</v>
      </c>
      <c r="L1260" s="4">
        <f t="shared" si="98"/>
        <v>6.95</v>
      </c>
      <c r="M1260" s="104">
        <f t="shared" si="99"/>
        <v>547</v>
      </c>
      <c r="N1260" s="4"/>
      <c r="O1260" s="4" t="str">
        <f>VLOOKUP(B1260,'BAT Grundtabelle'!B:V,21,0)</f>
        <v>Chemie</v>
      </c>
    </row>
    <row r="1261" spans="1:15" ht="12.75" customHeight="1" x14ac:dyDescent="0.35">
      <c r="A1261" s="29" t="s">
        <v>3549</v>
      </c>
      <c r="B1261" s="1" t="s">
        <v>695</v>
      </c>
      <c r="C1261" s="85" t="s">
        <v>2</v>
      </c>
      <c r="D1261" s="116" t="s">
        <v>4547</v>
      </c>
      <c r="E1261" s="116" t="s">
        <v>4547</v>
      </c>
      <c r="F1261" s="1"/>
      <c r="G1261" s="29" t="s">
        <v>4</v>
      </c>
      <c r="H1261" s="4">
        <f t="shared" si="95"/>
        <v>1</v>
      </c>
      <c r="I1261" s="4" t="str">
        <f>VLOOKUP(B1261,'BAT Grundtabelle'!B:T,19,0)</f>
        <v>ja</v>
      </c>
      <c r="J1261" s="4" t="str">
        <f t="shared" si="96"/>
        <v/>
      </c>
      <c r="K1261" s="4" t="str">
        <f t="shared" si="97"/>
        <v/>
      </c>
      <c r="L1261" s="4" t="str">
        <f t="shared" si="98"/>
        <v/>
      </c>
      <c r="M1261" s="104" t="str">
        <f t="shared" si="99"/>
        <v/>
      </c>
      <c r="N1261" s="4"/>
      <c r="O1261" s="4" t="str">
        <f>VLOOKUP(B1261,'BAT Grundtabelle'!B:V,21,0)</f>
        <v>Montage</v>
      </c>
    </row>
    <row r="1262" spans="1:15" ht="12.75" customHeight="1" x14ac:dyDescent="0.35">
      <c r="A1262" s="29" t="s">
        <v>3550</v>
      </c>
      <c r="B1262" s="1" t="s">
        <v>1995</v>
      </c>
      <c r="C1262" s="85" t="s">
        <v>2</v>
      </c>
      <c r="D1262" s="116" t="s">
        <v>4547</v>
      </c>
      <c r="E1262" s="116" t="s">
        <v>4547</v>
      </c>
      <c r="F1262" s="1"/>
      <c r="G1262" s="29" t="s">
        <v>4</v>
      </c>
      <c r="H1262" s="4">
        <f t="shared" si="95"/>
        <v>1</v>
      </c>
      <c r="I1262" s="4" t="str">
        <f>VLOOKUP(B1262,'BAT Grundtabelle'!B:T,19,0)</f>
        <v>ja</v>
      </c>
      <c r="J1262" s="4" t="str">
        <f t="shared" si="96"/>
        <v/>
      </c>
      <c r="K1262" s="4" t="str">
        <f t="shared" si="97"/>
        <v/>
      </c>
      <c r="L1262" s="4" t="str">
        <f t="shared" si="98"/>
        <v/>
      </c>
      <c r="M1262" s="104" t="str">
        <f t="shared" si="99"/>
        <v/>
      </c>
      <c r="N1262" s="4"/>
      <c r="O1262" s="4" t="str">
        <f>VLOOKUP(B1262,'BAT Grundtabelle'!B:V,21,0)</f>
        <v>Handel</v>
      </c>
    </row>
    <row r="1263" spans="1:15" ht="12.75" customHeight="1" x14ac:dyDescent="0.35">
      <c r="A1263" s="29" t="s">
        <v>3551</v>
      </c>
      <c r="B1263" s="1" t="s">
        <v>1996</v>
      </c>
      <c r="C1263" s="85" t="s">
        <v>2</v>
      </c>
      <c r="D1263" s="116" t="s">
        <v>4547</v>
      </c>
      <c r="E1263" s="116" t="s">
        <v>4547</v>
      </c>
      <c r="F1263" s="1"/>
      <c r="G1263" s="29" t="s">
        <v>4</v>
      </c>
      <c r="H1263" s="4">
        <f t="shared" si="95"/>
        <v>1</v>
      </c>
      <c r="I1263" s="4" t="str">
        <f>VLOOKUP(B1263,'BAT Grundtabelle'!B:T,19,0)</f>
        <v>ja</v>
      </c>
      <c r="J1263" s="4" t="str">
        <f t="shared" si="96"/>
        <v/>
      </c>
      <c r="K1263" s="4" t="str">
        <f t="shared" si="97"/>
        <v/>
      </c>
      <c r="L1263" s="4" t="str">
        <f t="shared" si="98"/>
        <v/>
      </c>
      <c r="M1263" s="104" t="str">
        <f t="shared" si="99"/>
        <v/>
      </c>
      <c r="N1263" s="4"/>
      <c r="O1263" s="4" t="str">
        <f>VLOOKUP(B1263,'BAT Grundtabelle'!B:V,21,0)</f>
        <v>Transport</v>
      </c>
    </row>
    <row r="1264" spans="1:15" ht="12.75" customHeight="1" x14ac:dyDescent="0.35">
      <c r="A1264" s="29" t="s">
        <v>3552</v>
      </c>
      <c r="B1264" s="1" t="s">
        <v>512</v>
      </c>
      <c r="C1264" s="85" t="s">
        <v>3</v>
      </c>
      <c r="D1264" s="116">
        <v>3.18</v>
      </c>
      <c r="E1264" s="116">
        <v>426</v>
      </c>
      <c r="F1264" s="1"/>
      <c r="G1264" s="29" t="s">
        <v>57</v>
      </c>
      <c r="H1264" s="4">
        <f t="shared" si="95"/>
        <v>1</v>
      </c>
      <c r="I1264" s="4" t="str">
        <f>VLOOKUP(B1264,'BAT Grundtabelle'!B:T,19,0)</f>
        <v>ja</v>
      </c>
      <c r="J1264" s="4" t="str">
        <f t="shared" si="96"/>
        <v>11135</v>
      </c>
      <c r="K1264" s="4" t="str">
        <f t="shared" si="97"/>
        <v>Lagerei- und Speditionsbetrieb</v>
      </c>
      <c r="L1264" s="4">
        <f t="shared" si="98"/>
        <v>3.18</v>
      </c>
      <c r="M1264" s="104">
        <f t="shared" si="99"/>
        <v>426</v>
      </c>
      <c r="N1264" s="4"/>
      <c r="O1264" s="4" t="str">
        <f>VLOOKUP(B1264,'BAT Grundtabelle'!B:V,21,0)</f>
        <v>Transport</v>
      </c>
    </row>
    <row r="1265" spans="1:15" ht="12.75" customHeight="1" x14ac:dyDescent="0.35">
      <c r="A1265" s="29" t="s">
        <v>3553</v>
      </c>
      <c r="B1265" s="1" t="s">
        <v>513</v>
      </c>
      <c r="C1265" s="85" t="s">
        <v>2</v>
      </c>
      <c r="D1265" s="116" t="s">
        <v>4547</v>
      </c>
      <c r="E1265" s="116" t="s">
        <v>4547</v>
      </c>
      <c r="F1265" s="1" t="s">
        <v>2412</v>
      </c>
      <c r="G1265" s="29" t="s">
        <v>57</v>
      </c>
      <c r="H1265" s="4">
        <f t="shared" si="95"/>
        <v>1</v>
      </c>
      <c r="I1265" s="4" t="str">
        <f>VLOOKUP(B1265,'BAT Grundtabelle'!B:T,19,0)</f>
        <v>ja</v>
      </c>
      <c r="J1265" s="4" t="str">
        <f t="shared" si="96"/>
        <v/>
      </c>
      <c r="K1265" s="4" t="str">
        <f t="shared" si="97"/>
        <v/>
      </c>
      <c r="L1265" s="4" t="str">
        <f t="shared" si="98"/>
        <v/>
      </c>
      <c r="M1265" s="104" t="str">
        <f t="shared" si="99"/>
        <v/>
      </c>
      <c r="N1265" s="4"/>
      <c r="O1265" s="4" t="str">
        <f>VLOOKUP(B1265,'BAT Grundtabelle'!B:V,21,0)</f>
        <v>Transport</v>
      </c>
    </row>
    <row r="1266" spans="1:15" ht="12.75" customHeight="1" x14ac:dyDescent="0.35">
      <c r="A1266" s="29" t="s">
        <v>3554</v>
      </c>
      <c r="B1266" s="1" t="s">
        <v>514</v>
      </c>
      <c r="C1266" s="85" t="s">
        <v>3</v>
      </c>
      <c r="D1266" s="116">
        <v>3.18</v>
      </c>
      <c r="E1266" s="116">
        <v>426</v>
      </c>
      <c r="F1266" s="1" t="s">
        <v>2412</v>
      </c>
      <c r="G1266" s="29" t="s">
        <v>57</v>
      </c>
      <c r="H1266" s="4">
        <f t="shared" si="95"/>
        <v>1</v>
      </c>
      <c r="I1266" s="4" t="str">
        <f>VLOOKUP(B1266,'BAT Grundtabelle'!B:T,19,0)</f>
        <v>ja</v>
      </c>
      <c r="J1266" s="4" t="str">
        <f t="shared" si="96"/>
        <v>11137</v>
      </c>
      <c r="K1266" s="4" t="str">
        <f t="shared" si="97"/>
        <v>Lagereibetrieb</v>
      </c>
      <c r="L1266" s="4">
        <f t="shared" si="98"/>
        <v>3.18</v>
      </c>
      <c r="M1266" s="104">
        <f t="shared" si="99"/>
        <v>426</v>
      </c>
      <c r="N1266" s="4"/>
      <c r="O1266" s="4" t="str">
        <f>VLOOKUP(B1266,'BAT Grundtabelle'!B:V,21,0)</f>
        <v>Transport</v>
      </c>
    </row>
    <row r="1267" spans="1:15" ht="12.75" customHeight="1" x14ac:dyDescent="0.35">
      <c r="A1267" s="29" t="s">
        <v>3555</v>
      </c>
      <c r="B1267" s="1" t="s">
        <v>521</v>
      </c>
      <c r="C1267" s="85" t="s">
        <v>3</v>
      </c>
      <c r="D1267" s="116">
        <v>6.95</v>
      </c>
      <c r="E1267" s="116">
        <v>547</v>
      </c>
      <c r="F1267" s="1"/>
      <c r="G1267" s="29" t="s">
        <v>4</v>
      </c>
      <c r="H1267" s="4">
        <f t="shared" si="95"/>
        <v>1</v>
      </c>
      <c r="I1267" s="4" t="str">
        <f>VLOOKUP(B1267,'BAT Grundtabelle'!B:T,19,0)</f>
        <v>ja</v>
      </c>
      <c r="J1267" s="4" t="str">
        <f t="shared" si="96"/>
        <v>11138</v>
      </c>
      <c r="K1267" s="4" t="str">
        <f t="shared" si="97"/>
        <v>Laminatverlegebetrieb</v>
      </c>
      <c r="L1267" s="4">
        <f t="shared" si="98"/>
        <v>6.95</v>
      </c>
      <c r="M1267" s="104">
        <f t="shared" si="99"/>
        <v>547</v>
      </c>
      <c r="N1267" s="4"/>
      <c r="O1267" s="4" t="str">
        <f>VLOOKUP(B1267,'BAT Grundtabelle'!B:V,21,0)</f>
        <v>Bau-Gewerbe</v>
      </c>
    </row>
    <row r="1268" spans="1:15" ht="12.75" customHeight="1" x14ac:dyDescent="0.35">
      <c r="A1268" s="29" t="s">
        <v>3556</v>
      </c>
      <c r="B1268" s="1" t="s">
        <v>502</v>
      </c>
      <c r="C1268" s="85" t="s">
        <v>3</v>
      </c>
      <c r="D1268" s="116">
        <v>2.62</v>
      </c>
      <c r="E1268" s="116">
        <v>689</v>
      </c>
      <c r="F1268" s="1"/>
      <c r="G1268" s="29" t="s">
        <v>4</v>
      </c>
      <c r="H1268" s="4">
        <f t="shared" si="95"/>
        <v>1</v>
      </c>
      <c r="I1268" s="4" t="str">
        <f>VLOOKUP(B1268,'BAT Grundtabelle'!B:T,19,0)</f>
        <v>ja</v>
      </c>
      <c r="J1268" s="4" t="str">
        <f t="shared" si="96"/>
        <v>11139</v>
      </c>
      <c r="K1268" s="4" t="str">
        <f t="shared" si="97"/>
        <v>Lampenhandel</v>
      </c>
      <c r="L1268" s="4">
        <f t="shared" si="98"/>
        <v>2.62</v>
      </c>
      <c r="M1268" s="104">
        <f t="shared" si="99"/>
        <v>689</v>
      </c>
      <c r="N1268" s="4"/>
      <c r="O1268" s="4" t="str">
        <f>VLOOKUP(B1268,'BAT Grundtabelle'!B:V,21,0)</f>
        <v>Handel</v>
      </c>
    </row>
    <row r="1269" spans="1:15" ht="12.75" customHeight="1" x14ac:dyDescent="0.35">
      <c r="A1269" s="29" t="s">
        <v>2040</v>
      </c>
      <c r="B1269" s="1" t="s">
        <v>2039</v>
      </c>
      <c r="C1269" s="85" t="s">
        <v>2</v>
      </c>
      <c r="D1269" s="116" t="s">
        <v>4547</v>
      </c>
      <c r="E1269" s="116" t="s">
        <v>4547</v>
      </c>
      <c r="F1269" s="1"/>
      <c r="G1269" s="29" t="s">
        <v>4</v>
      </c>
      <c r="H1269" s="4">
        <f t="shared" si="95"/>
        <v>1</v>
      </c>
      <c r="I1269" s="4" t="str">
        <f>VLOOKUP(B1269,'BAT Grundtabelle'!B:T,19,0)</f>
        <v>ja</v>
      </c>
      <c r="J1269" s="4" t="str">
        <f t="shared" si="96"/>
        <v/>
      </c>
      <c r="K1269" s="4" t="str">
        <f t="shared" si="97"/>
        <v/>
      </c>
      <c r="L1269" s="4" t="str">
        <f t="shared" si="98"/>
        <v/>
      </c>
      <c r="M1269" s="104" t="str">
        <f t="shared" si="99"/>
        <v/>
      </c>
      <c r="N1269" s="4"/>
      <c r="O1269" s="4" t="str">
        <f>VLOOKUP(B1269,'BAT Grundtabelle'!B:V,21,0)</f>
        <v>Landwirtschaft</v>
      </c>
    </row>
    <row r="1270" spans="1:15" ht="12.75" customHeight="1" x14ac:dyDescent="0.35">
      <c r="A1270" s="29" t="s">
        <v>3557</v>
      </c>
      <c r="B1270" s="1" t="s">
        <v>1602</v>
      </c>
      <c r="C1270" s="85" t="s">
        <v>3</v>
      </c>
      <c r="D1270" s="116">
        <v>1.71</v>
      </c>
      <c r="E1270" s="116">
        <v>618.99</v>
      </c>
      <c r="F1270" s="1"/>
      <c r="G1270" s="29" t="s">
        <v>4</v>
      </c>
      <c r="H1270" s="4">
        <f t="shared" si="95"/>
        <v>1</v>
      </c>
      <c r="I1270" s="4" t="str">
        <f>VLOOKUP(B1270,'BAT Grundtabelle'!B:T,19,0)</f>
        <v>ja</v>
      </c>
      <c r="J1270" s="4" t="str">
        <f t="shared" si="96"/>
        <v>11140</v>
      </c>
      <c r="K1270" s="4" t="str">
        <f t="shared" si="97"/>
        <v>Landbrauerei</v>
      </c>
      <c r="L1270" s="4">
        <f t="shared" si="98"/>
        <v>1.71</v>
      </c>
      <c r="M1270" s="104">
        <f t="shared" si="99"/>
        <v>618.99</v>
      </c>
      <c r="N1270" s="4"/>
      <c r="O1270" s="4" t="str">
        <f>VLOOKUP(B1270,'BAT Grundtabelle'!B:V,21,0)</f>
        <v>Handwerk (food)</v>
      </c>
    </row>
    <row r="1271" spans="1:15" ht="12.75" customHeight="1" x14ac:dyDescent="0.35">
      <c r="A1271" s="29" t="s">
        <v>3558</v>
      </c>
      <c r="B1271" s="1" t="s">
        <v>610</v>
      </c>
      <c r="C1271" s="85" t="s">
        <v>2</v>
      </c>
      <c r="D1271" s="116" t="s">
        <v>4547</v>
      </c>
      <c r="E1271" s="116" t="s">
        <v>4547</v>
      </c>
      <c r="F1271" s="1"/>
      <c r="G1271" s="29" t="s">
        <v>4</v>
      </c>
      <c r="H1271" s="4">
        <f t="shared" si="95"/>
        <v>1</v>
      </c>
      <c r="I1271" s="4" t="str">
        <f>VLOOKUP(B1271,'BAT Grundtabelle'!B:T,19,0)</f>
        <v>ja</v>
      </c>
      <c r="J1271" s="4" t="str">
        <f t="shared" si="96"/>
        <v/>
      </c>
      <c r="K1271" s="4" t="str">
        <f t="shared" si="97"/>
        <v/>
      </c>
      <c r="L1271" s="4" t="str">
        <f t="shared" si="98"/>
        <v/>
      </c>
      <c r="M1271" s="104" t="str">
        <f t="shared" si="99"/>
        <v/>
      </c>
      <c r="N1271" s="4"/>
      <c r="O1271" s="4" t="str">
        <f>VLOOKUP(B1271,'BAT Grundtabelle'!B:V,21,0)</f>
        <v>Transport</v>
      </c>
    </row>
    <row r="1272" spans="1:15" ht="12.75" customHeight="1" x14ac:dyDescent="0.35">
      <c r="A1272" s="29" t="s">
        <v>3559</v>
      </c>
      <c r="B1272" s="1" t="s">
        <v>1289</v>
      </c>
      <c r="C1272" s="85" t="s">
        <v>2</v>
      </c>
      <c r="D1272" s="116" t="s">
        <v>4547</v>
      </c>
      <c r="E1272" s="116" t="s">
        <v>4547</v>
      </c>
      <c r="F1272" s="1"/>
      <c r="G1272" s="29" t="s">
        <v>4</v>
      </c>
      <c r="H1272" s="4">
        <f t="shared" si="95"/>
        <v>1</v>
      </c>
      <c r="I1272" s="4" t="str">
        <f>VLOOKUP(B1272,'BAT Grundtabelle'!B:T,19,0)</f>
        <v>ja</v>
      </c>
      <c r="J1272" s="4" t="str">
        <f t="shared" si="96"/>
        <v/>
      </c>
      <c r="K1272" s="4" t="str">
        <f t="shared" si="97"/>
        <v/>
      </c>
      <c r="L1272" s="4" t="str">
        <f t="shared" si="98"/>
        <v/>
      </c>
      <c r="M1272" s="104" t="str">
        <f t="shared" si="99"/>
        <v/>
      </c>
      <c r="N1272" s="4"/>
      <c r="O1272" s="4" t="str">
        <f>VLOOKUP(B1272,'BAT Grundtabelle'!B:V,21,0)</f>
        <v>Produktion</v>
      </c>
    </row>
    <row r="1273" spans="1:15" ht="12.75" customHeight="1" x14ac:dyDescent="0.35">
      <c r="A1273" s="29" t="s">
        <v>3560</v>
      </c>
      <c r="B1273" s="1" t="s">
        <v>293</v>
      </c>
      <c r="C1273" s="85" t="s">
        <v>2</v>
      </c>
      <c r="D1273" s="116" t="s">
        <v>4547</v>
      </c>
      <c r="E1273" s="116" t="s">
        <v>4547</v>
      </c>
      <c r="F1273" s="1"/>
      <c r="G1273" s="29" t="s">
        <v>57</v>
      </c>
      <c r="H1273" s="4">
        <f t="shared" si="95"/>
        <v>1</v>
      </c>
      <c r="I1273" s="4" t="str">
        <f>VLOOKUP(B1273,'BAT Grundtabelle'!B:T,19,0)</f>
        <v>ja</v>
      </c>
      <c r="J1273" s="4" t="str">
        <f t="shared" si="96"/>
        <v/>
      </c>
      <c r="K1273" s="4" t="str">
        <f t="shared" si="97"/>
        <v/>
      </c>
      <c r="L1273" s="4" t="str">
        <f t="shared" si="98"/>
        <v/>
      </c>
      <c r="M1273" s="104" t="str">
        <f t="shared" si="99"/>
        <v/>
      </c>
      <c r="N1273" s="4"/>
      <c r="O1273" s="4" t="str">
        <f>VLOOKUP(B1273,'BAT Grundtabelle'!B:V,21,0)</f>
        <v>Sicherheit</v>
      </c>
    </row>
    <row r="1274" spans="1:15" ht="12.75" customHeight="1" x14ac:dyDescent="0.35">
      <c r="A1274" s="29" t="s">
        <v>3561</v>
      </c>
      <c r="B1274" s="1" t="s">
        <v>664</v>
      </c>
      <c r="C1274" s="85" t="s">
        <v>2</v>
      </c>
      <c r="D1274" s="116" t="s">
        <v>4547</v>
      </c>
      <c r="E1274" s="116" t="s">
        <v>4547</v>
      </c>
      <c r="F1274" s="1"/>
      <c r="G1274" s="29" t="s">
        <v>4</v>
      </c>
      <c r="H1274" s="4">
        <f t="shared" si="95"/>
        <v>1</v>
      </c>
      <c r="I1274" s="4" t="str">
        <f>VLOOKUP(B1274,'BAT Grundtabelle'!B:T,19,0)</f>
        <v>ja</v>
      </c>
      <c r="J1274" s="4" t="str">
        <f t="shared" si="96"/>
        <v/>
      </c>
      <c r="K1274" s="4" t="str">
        <f t="shared" si="97"/>
        <v/>
      </c>
      <c r="L1274" s="4" t="str">
        <f t="shared" si="98"/>
        <v/>
      </c>
      <c r="M1274" s="104" t="str">
        <f t="shared" si="99"/>
        <v/>
      </c>
      <c r="N1274" s="4"/>
      <c r="O1274" s="4" t="str">
        <f>VLOOKUP(B1274,'BAT Grundtabelle'!B:V,21,0)</f>
        <v>Reparatur</v>
      </c>
    </row>
    <row r="1275" spans="1:15" ht="12.75" customHeight="1" x14ac:dyDescent="0.35">
      <c r="A1275" s="29" t="s">
        <v>2144</v>
      </c>
      <c r="B1275" s="1" t="s">
        <v>2143</v>
      </c>
      <c r="C1275" s="85" t="s">
        <v>3</v>
      </c>
      <c r="D1275" s="116">
        <v>4.59</v>
      </c>
      <c r="E1275" s="116">
        <v>3080</v>
      </c>
      <c r="F1275" s="1"/>
      <c r="G1275" s="29" t="s">
        <v>4</v>
      </c>
      <c r="H1275" s="4">
        <f t="shared" si="95"/>
        <v>1</v>
      </c>
      <c r="I1275" s="4" t="str">
        <f>VLOOKUP(B1275,'BAT Grundtabelle'!B:T,19,0)</f>
        <v>ja</v>
      </c>
      <c r="J1275" s="4" t="str">
        <f t="shared" si="96"/>
        <v>3940</v>
      </c>
      <c r="K1275" s="4" t="str">
        <f t="shared" si="97"/>
        <v>Landmaschinenhandel</v>
      </c>
      <c r="L1275" s="4">
        <f t="shared" si="98"/>
        <v>4.59</v>
      </c>
      <c r="M1275" s="104">
        <f t="shared" si="99"/>
        <v>3080</v>
      </c>
      <c r="N1275" s="4"/>
      <c r="O1275" s="4" t="str">
        <f>VLOOKUP(B1275,'BAT Grundtabelle'!B:V,21,0)</f>
        <v>Handel</v>
      </c>
    </row>
    <row r="1276" spans="1:15" ht="12.75" customHeight="1" x14ac:dyDescent="0.35">
      <c r="A1276" s="29" t="s">
        <v>3562</v>
      </c>
      <c r="B1276" s="1" t="s">
        <v>665</v>
      </c>
      <c r="C1276" s="85" t="s">
        <v>2</v>
      </c>
      <c r="D1276" s="116" t="s">
        <v>4547</v>
      </c>
      <c r="E1276" s="116" t="s">
        <v>4547</v>
      </c>
      <c r="F1276" s="1"/>
      <c r="G1276" s="29" t="s">
        <v>4</v>
      </c>
      <c r="H1276" s="4">
        <f t="shared" si="95"/>
        <v>1</v>
      </c>
      <c r="I1276" s="4" t="str">
        <f>VLOOKUP(B1276,'BAT Grundtabelle'!B:T,19,0)</f>
        <v>ja</v>
      </c>
      <c r="J1276" s="4" t="str">
        <f t="shared" si="96"/>
        <v/>
      </c>
      <c r="K1276" s="4" t="str">
        <f t="shared" si="97"/>
        <v/>
      </c>
      <c r="L1276" s="4" t="str">
        <f t="shared" si="98"/>
        <v/>
      </c>
      <c r="M1276" s="104" t="str">
        <f t="shared" si="99"/>
        <v/>
      </c>
      <c r="N1276" s="4"/>
      <c r="O1276" s="4" t="str">
        <f>VLOOKUP(B1276,'BAT Grundtabelle'!B:V,21,0)</f>
        <v>Reparatur</v>
      </c>
    </row>
    <row r="1277" spans="1:15" ht="12.75" customHeight="1" x14ac:dyDescent="0.35">
      <c r="A1277" s="29" t="s">
        <v>3563</v>
      </c>
      <c r="B1277" s="1" t="s">
        <v>1167</v>
      </c>
      <c r="C1277" s="85" t="s">
        <v>2</v>
      </c>
      <c r="D1277" s="116" t="s">
        <v>4547</v>
      </c>
      <c r="E1277" s="116" t="s">
        <v>4547</v>
      </c>
      <c r="F1277" s="1"/>
      <c r="G1277" s="29" t="s">
        <v>4</v>
      </c>
      <c r="H1277" s="4">
        <f t="shared" si="95"/>
        <v>1</v>
      </c>
      <c r="I1277" s="4" t="str">
        <f>VLOOKUP(B1277,'BAT Grundtabelle'!B:T,19,0)</f>
        <v>ja</v>
      </c>
      <c r="J1277" s="4" t="str">
        <f t="shared" si="96"/>
        <v/>
      </c>
      <c r="K1277" s="4" t="str">
        <f t="shared" si="97"/>
        <v/>
      </c>
      <c r="L1277" s="4" t="str">
        <f t="shared" si="98"/>
        <v/>
      </c>
      <c r="M1277" s="104" t="str">
        <f t="shared" si="99"/>
        <v/>
      </c>
      <c r="N1277" s="4"/>
      <c r="O1277" s="4" t="str">
        <f>VLOOKUP(B1277,'BAT Grundtabelle'!B:V,21,0)</f>
        <v>Produktion</v>
      </c>
    </row>
    <row r="1278" spans="1:15" ht="12.75" customHeight="1" x14ac:dyDescent="0.35">
      <c r="A1278" s="29" t="s">
        <v>3564</v>
      </c>
      <c r="B1278" s="1" t="s">
        <v>666</v>
      </c>
      <c r="C1278" s="85" t="s">
        <v>2</v>
      </c>
      <c r="D1278" s="116" t="s">
        <v>4547</v>
      </c>
      <c r="E1278" s="116" t="s">
        <v>4547</v>
      </c>
      <c r="F1278" s="1"/>
      <c r="G1278" s="29" t="s">
        <v>4</v>
      </c>
      <c r="H1278" s="4">
        <f t="shared" si="95"/>
        <v>1</v>
      </c>
      <c r="I1278" s="4" t="str">
        <f>VLOOKUP(B1278,'BAT Grundtabelle'!B:T,19,0)</f>
        <v>ja</v>
      </c>
      <c r="J1278" s="4" t="str">
        <f t="shared" si="96"/>
        <v/>
      </c>
      <c r="K1278" s="4" t="str">
        <f t="shared" si="97"/>
        <v/>
      </c>
      <c r="L1278" s="4" t="str">
        <f t="shared" si="98"/>
        <v/>
      </c>
      <c r="M1278" s="104" t="str">
        <f t="shared" si="99"/>
        <v/>
      </c>
      <c r="N1278" s="4"/>
      <c r="O1278" s="4" t="str">
        <f>VLOOKUP(B1278,'BAT Grundtabelle'!B:V,21,0)</f>
        <v>Reparatur</v>
      </c>
    </row>
    <row r="1279" spans="1:15" s="124" customFormat="1" ht="12.75" customHeight="1" x14ac:dyDescent="0.35">
      <c r="A1279" s="29" t="s">
        <v>3565</v>
      </c>
      <c r="B1279" s="1" t="s">
        <v>1112</v>
      </c>
      <c r="C1279" s="85" t="s">
        <v>2</v>
      </c>
      <c r="D1279" s="116" t="s">
        <v>4547</v>
      </c>
      <c r="E1279" s="116" t="s">
        <v>4547</v>
      </c>
      <c r="F1279" s="1"/>
      <c r="G1279" s="29" t="s">
        <v>4</v>
      </c>
      <c r="H1279" s="122">
        <f t="shared" si="95"/>
        <v>1</v>
      </c>
      <c r="I1279" s="122" t="str">
        <f>VLOOKUP(B1279,'BAT Grundtabelle'!B:T,19,0)</f>
        <v>ja</v>
      </c>
      <c r="J1279" s="122" t="str">
        <f t="shared" si="96"/>
        <v/>
      </c>
      <c r="K1279" s="122" t="str">
        <f t="shared" si="97"/>
        <v/>
      </c>
      <c r="L1279" s="122" t="str">
        <f t="shared" si="98"/>
        <v/>
      </c>
      <c r="M1279" s="123" t="str">
        <f t="shared" si="99"/>
        <v/>
      </c>
      <c r="N1279" s="122"/>
      <c r="O1279" s="122" t="str">
        <f>VLOOKUP(B1279,'BAT Grundtabelle'!B:V,21,0)</f>
        <v>Dienstleistung</v>
      </c>
    </row>
    <row r="1280" spans="1:15" ht="12.75" customHeight="1" x14ac:dyDescent="0.35">
      <c r="A1280" s="29" t="s">
        <v>3566</v>
      </c>
      <c r="B1280" s="1" t="s">
        <v>464</v>
      </c>
      <c r="C1280" s="85" t="s">
        <v>3</v>
      </c>
      <c r="D1280" s="116">
        <v>1.38</v>
      </c>
      <c r="E1280" s="116">
        <v>188</v>
      </c>
      <c r="F1280" s="1"/>
      <c r="G1280" s="29" t="s">
        <v>4</v>
      </c>
      <c r="H1280" s="4">
        <f t="shared" si="95"/>
        <v>1</v>
      </c>
      <c r="I1280" s="4" t="str">
        <f>VLOOKUP(B1280,'BAT Grundtabelle'!B:T,19,0)</f>
        <v>ja</v>
      </c>
      <c r="J1280" s="4" t="str">
        <f t="shared" si="96"/>
        <v>11149</v>
      </c>
      <c r="K1280" s="4" t="str">
        <f t="shared" si="97"/>
        <v>Landproduktehandel</v>
      </c>
      <c r="L1280" s="4">
        <f t="shared" si="98"/>
        <v>1.38</v>
      </c>
      <c r="M1280" s="104">
        <f t="shared" si="99"/>
        <v>188</v>
      </c>
      <c r="N1280" s="4"/>
      <c r="O1280" s="4" t="str">
        <f>VLOOKUP(B1280,'BAT Grundtabelle'!B:V,21,0)</f>
        <v>Handel (food)</v>
      </c>
    </row>
    <row r="1281" spans="1:15" ht="12.75" customHeight="1" x14ac:dyDescent="0.35">
      <c r="A1281" s="29" t="s">
        <v>3567</v>
      </c>
      <c r="B1281" s="1" t="s">
        <v>1761</v>
      </c>
      <c r="C1281" s="85" t="s">
        <v>2</v>
      </c>
      <c r="D1281" s="116" t="s">
        <v>4547</v>
      </c>
      <c r="E1281" s="116" t="s">
        <v>4547</v>
      </c>
      <c r="F1281" s="1"/>
      <c r="G1281" s="29" t="s">
        <v>4</v>
      </c>
      <c r="H1281" s="4">
        <f t="shared" si="95"/>
        <v>1</v>
      </c>
      <c r="I1281" s="4" t="str">
        <f>VLOOKUP(B1281,'BAT Grundtabelle'!B:T,19,0)</f>
        <v>ja</v>
      </c>
      <c r="J1281" s="4" t="str">
        <f t="shared" si="96"/>
        <v/>
      </c>
      <c r="K1281" s="4" t="str">
        <f t="shared" si="97"/>
        <v/>
      </c>
      <c r="L1281" s="4" t="str">
        <f t="shared" si="98"/>
        <v/>
      </c>
      <c r="M1281" s="104" t="str">
        <f t="shared" si="99"/>
        <v/>
      </c>
      <c r="N1281" s="4"/>
      <c r="O1281" s="4" t="str">
        <f>VLOOKUP(B1281,'BAT Grundtabelle'!B:V,21,0)</f>
        <v>Dienstleistung</v>
      </c>
    </row>
    <row r="1282" spans="1:15" ht="12.75" customHeight="1" x14ac:dyDescent="0.35">
      <c r="A1282" s="29" t="s">
        <v>3568</v>
      </c>
      <c r="B1282" s="1" t="s">
        <v>1762</v>
      </c>
      <c r="C1282" s="85" t="s">
        <v>3</v>
      </c>
      <c r="D1282" s="116">
        <v>1.2</v>
      </c>
      <c r="E1282" s="116">
        <v>221</v>
      </c>
      <c r="F1282" s="1"/>
      <c r="G1282" s="29" t="s">
        <v>4</v>
      </c>
      <c r="H1282" s="4">
        <f t="shared" si="95"/>
        <v>1</v>
      </c>
      <c r="I1282" s="4" t="str">
        <f>VLOOKUP(B1282,'BAT Grundtabelle'!B:T,19,0)</f>
        <v>ja</v>
      </c>
      <c r="J1282" s="4" t="str">
        <f t="shared" si="96"/>
        <v>11151</v>
      </c>
      <c r="K1282" s="4" t="str">
        <f t="shared" si="97"/>
        <v>Landschaftsgärtnerei</v>
      </c>
      <c r="L1282" s="4">
        <f t="shared" si="98"/>
        <v>1.2</v>
      </c>
      <c r="M1282" s="104">
        <f t="shared" si="99"/>
        <v>221</v>
      </c>
      <c r="N1282" s="4"/>
      <c r="O1282" s="4" t="str">
        <f>VLOOKUP(B1282,'BAT Grundtabelle'!B:V,21,0)</f>
        <v>Landwirtschaft</v>
      </c>
    </row>
    <row r="1283" spans="1:15" ht="12.75" customHeight="1" x14ac:dyDescent="0.35">
      <c r="A1283" s="29" t="s">
        <v>3569</v>
      </c>
      <c r="B1283" s="1" t="s">
        <v>1766</v>
      </c>
      <c r="C1283" s="85" t="s">
        <v>2</v>
      </c>
      <c r="D1283" s="116" t="s">
        <v>4547</v>
      </c>
      <c r="E1283" s="116" t="s">
        <v>4547</v>
      </c>
      <c r="F1283" s="1"/>
      <c r="G1283" s="29" t="s">
        <v>4</v>
      </c>
      <c r="H1283" s="4">
        <f t="shared" ref="H1283:H1346" si="100">COUNTIF(A:A,A1283)</f>
        <v>1</v>
      </c>
      <c r="I1283" s="4" t="str">
        <f>VLOOKUP(B1283,'BAT Grundtabelle'!B:T,19,0)</f>
        <v>ja</v>
      </c>
      <c r="J1283" s="4" t="str">
        <f t="shared" ref="J1283:J1346" si="101">IF(C1283="ja",A1283,"")</f>
        <v/>
      </c>
      <c r="K1283" s="4" t="str">
        <f t="shared" ref="K1283:K1346" si="102">IF(C1283="ja",B1283,"")</f>
        <v/>
      </c>
      <c r="L1283" s="4" t="str">
        <f t="shared" ref="L1283:L1346" si="103">IF(C1283="ja",D1283,"")</f>
        <v/>
      </c>
      <c r="M1283" s="104" t="str">
        <f t="shared" ref="M1283:M1346" si="104">IF(C1283="ja",E1283,"")</f>
        <v/>
      </c>
      <c r="N1283" s="4"/>
      <c r="O1283" s="4" t="str">
        <f>VLOOKUP(B1283,'BAT Grundtabelle'!B:V,21,0)</f>
        <v>Landwirtschaft</v>
      </c>
    </row>
    <row r="1284" spans="1:15" ht="12.75" customHeight="1" x14ac:dyDescent="0.35">
      <c r="A1284" s="29" t="s">
        <v>3570</v>
      </c>
      <c r="B1284" s="1" t="s">
        <v>1392</v>
      </c>
      <c r="C1284" s="85" t="s">
        <v>2</v>
      </c>
      <c r="D1284" s="116" t="s">
        <v>4547</v>
      </c>
      <c r="E1284" s="116" t="s">
        <v>4547</v>
      </c>
      <c r="F1284" s="1"/>
      <c r="G1284" s="29" t="s">
        <v>4</v>
      </c>
      <c r="H1284" s="4">
        <f t="shared" si="100"/>
        <v>1</v>
      </c>
      <c r="I1284" s="4" t="str">
        <f>VLOOKUP(B1284,'BAT Grundtabelle'!B:T,19,0)</f>
        <v>ja</v>
      </c>
      <c r="J1284" s="4" t="str">
        <f t="shared" si="101"/>
        <v/>
      </c>
      <c r="K1284" s="4" t="str">
        <f t="shared" si="102"/>
        <v/>
      </c>
      <c r="L1284" s="4" t="str">
        <f t="shared" si="103"/>
        <v/>
      </c>
      <c r="M1284" s="104" t="str">
        <f t="shared" si="104"/>
        <v/>
      </c>
      <c r="N1284" s="4"/>
      <c r="O1284" s="4" t="str">
        <f>VLOOKUP(B1284,'BAT Grundtabelle'!B:V,21,0)</f>
        <v>Dienstleistung</v>
      </c>
    </row>
    <row r="1285" spans="1:15" ht="12.75" customHeight="1" x14ac:dyDescent="0.35">
      <c r="A1285" s="29" t="s">
        <v>3571</v>
      </c>
      <c r="B1285" s="1" t="s">
        <v>149</v>
      </c>
      <c r="C1285" s="85" t="s">
        <v>2</v>
      </c>
      <c r="D1285" s="116" t="s">
        <v>4547</v>
      </c>
      <c r="E1285" s="116" t="s">
        <v>4547</v>
      </c>
      <c r="F1285" s="1"/>
      <c r="G1285" s="29" t="s">
        <v>4</v>
      </c>
      <c r="H1285" s="4">
        <f t="shared" si="100"/>
        <v>1</v>
      </c>
      <c r="I1285" s="4" t="str">
        <f>VLOOKUP(B1285,'BAT Grundtabelle'!B:T,19,0)</f>
        <v>ja</v>
      </c>
      <c r="J1285" s="4" t="str">
        <f t="shared" si="101"/>
        <v/>
      </c>
      <c r="K1285" s="4" t="str">
        <f t="shared" si="102"/>
        <v/>
      </c>
      <c r="L1285" s="4" t="str">
        <f t="shared" si="103"/>
        <v/>
      </c>
      <c r="M1285" s="104" t="str">
        <f t="shared" si="104"/>
        <v/>
      </c>
      <c r="N1285" s="4"/>
      <c r="O1285" s="4" t="str">
        <f>VLOOKUP(B1285,'BAT Grundtabelle'!B:V,21,0)</f>
        <v>Landwirtschaft</v>
      </c>
    </row>
    <row r="1286" spans="1:15" ht="12.75" customHeight="1" x14ac:dyDescent="0.35">
      <c r="A1286" s="29" t="s">
        <v>3572</v>
      </c>
      <c r="B1286" s="1" t="s">
        <v>1767</v>
      </c>
      <c r="C1286" s="85" t="s">
        <v>2</v>
      </c>
      <c r="D1286" s="116" t="s">
        <v>4547</v>
      </c>
      <c r="E1286" s="116" t="s">
        <v>4547</v>
      </c>
      <c r="F1286" s="1"/>
      <c r="G1286" s="29" t="s">
        <v>4</v>
      </c>
      <c r="H1286" s="4">
        <f t="shared" si="100"/>
        <v>1</v>
      </c>
      <c r="I1286" s="4" t="str">
        <f>VLOOKUP(B1286,'BAT Grundtabelle'!B:T,19,0)</f>
        <v>ja</v>
      </c>
      <c r="J1286" s="4" t="str">
        <f t="shared" si="101"/>
        <v/>
      </c>
      <c r="K1286" s="4" t="str">
        <f t="shared" si="102"/>
        <v/>
      </c>
      <c r="L1286" s="4" t="str">
        <f t="shared" si="103"/>
        <v/>
      </c>
      <c r="M1286" s="104" t="str">
        <f t="shared" si="104"/>
        <v/>
      </c>
      <c r="N1286" s="4"/>
      <c r="O1286" s="4" t="str">
        <f>VLOOKUP(B1286,'BAT Grundtabelle'!B:V,21,0)</f>
        <v>Landwirtschaft</v>
      </c>
    </row>
    <row r="1287" spans="1:15" ht="12.75" customHeight="1" x14ac:dyDescent="0.35">
      <c r="A1287" s="29" t="s">
        <v>3573</v>
      </c>
      <c r="B1287" s="1" t="s">
        <v>425</v>
      </c>
      <c r="C1287" s="85" t="s">
        <v>2</v>
      </c>
      <c r="D1287" s="116" t="s">
        <v>4547</v>
      </c>
      <c r="E1287" s="116" t="s">
        <v>4547</v>
      </c>
      <c r="F1287" s="1"/>
      <c r="G1287" s="29" t="s">
        <v>4</v>
      </c>
      <c r="H1287" s="4">
        <f t="shared" si="100"/>
        <v>1</v>
      </c>
      <c r="I1287" s="4" t="str">
        <f>VLOOKUP(B1287,'BAT Grundtabelle'!B:T,19,0)</f>
        <v>ja</v>
      </c>
      <c r="J1287" s="4" t="str">
        <f t="shared" si="101"/>
        <v/>
      </c>
      <c r="K1287" s="4" t="str">
        <f t="shared" si="102"/>
        <v/>
      </c>
      <c r="L1287" s="4" t="str">
        <f t="shared" si="103"/>
        <v/>
      </c>
      <c r="M1287" s="104" t="str">
        <f t="shared" si="104"/>
        <v/>
      </c>
      <c r="N1287" s="4"/>
      <c r="O1287" s="4" t="str">
        <f>VLOOKUP(B1287,'BAT Grundtabelle'!B:V,21,0)</f>
        <v>Schausteller</v>
      </c>
    </row>
    <row r="1288" spans="1:15" ht="12.75" customHeight="1" x14ac:dyDescent="0.35">
      <c r="A1288" s="29" t="s">
        <v>3574</v>
      </c>
      <c r="B1288" s="1" t="s">
        <v>542</v>
      </c>
      <c r="C1288" s="85" t="s">
        <v>2</v>
      </c>
      <c r="D1288" s="116" t="s">
        <v>4547</v>
      </c>
      <c r="E1288" s="116" t="s">
        <v>4547</v>
      </c>
      <c r="F1288" s="1"/>
      <c r="G1288" s="29" t="s">
        <v>4</v>
      </c>
      <c r="H1288" s="4">
        <f t="shared" si="100"/>
        <v>1</v>
      </c>
      <c r="I1288" s="4" t="str">
        <f>VLOOKUP(B1288,'BAT Grundtabelle'!B:T,19,0)</f>
        <v>ja</v>
      </c>
      <c r="J1288" s="4" t="str">
        <f t="shared" si="101"/>
        <v/>
      </c>
      <c r="K1288" s="4" t="str">
        <f t="shared" si="102"/>
        <v/>
      </c>
      <c r="L1288" s="4" t="str">
        <f t="shared" si="103"/>
        <v/>
      </c>
      <c r="M1288" s="104" t="str">
        <f t="shared" si="104"/>
        <v/>
      </c>
      <c r="N1288" s="4"/>
      <c r="O1288" s="4" t="str">
        <f>VLOOKUP(B1288,'BAT Grundtabelle'!B:V,21,0)</f>
        <v>Produktion</v>
      </c>
    </row>
    <row r="1289" spans="1:15" ht="12.75" customHeight="1" x14ac:dyDescent="0.35">
      <c r="A1289" s="29" t="s">
        <v>3575</v>
      </c>
      <c r="B1289" s="1" t="s">
        <v>1362</v>
      </c>
      <c r="C1289" s="85" t="s">
        <v>2</v>
      </c>
      <c r="D1289" s="116" t="s">
        <v>4547</v>
      </c>
      <c r="E1289" s="116" t="s">
        <v>4547</v>
      </c>
      <c r="F1289" s="1"/>
      <c r="G1289" s="29" t="s">
        <v>4</v>
      </c>
      <c r="H1289" s="4">
        <f t="shared" si="100"/>
        <v>1</v>
      </c>
      <c r="I1289" s="4" t="str">
        <f>VLOOKUP(B1289,'BAT Grundtabelle'!B:T,19,0)</f>
        <v>ja</v>
      </c>
      <c r="J1289" s="4" t="str">
        <f t="shared" si="101"/>
        <v/>
      </c>
      <c r="K1289" s="4" t="str">
        <f t="shared" si="102"/>
        <v/>
      </c>
      <c r="L1289" s="4" t="str">
        <f t="shared" si="103"/>
        <v/>
      </c>
      <c r="M1289" s="104" t="str">
        <f t="shared" si="104"/>
        <v/>
      </c>
      <c r="N1289" s="4"/>
      <c r="O1289" s="4" t="str">
        <f>VLOOKUP(B1289,'BAT Grundtabelle'!B:V,21,0)</f>
        <v>Dienstleistung</v>
      </c>
    </row>
    <row r="1290" spans="1:15" ht="12.75" customHeight="1" x14ac:dyDescent="0.35">
      <c r="A1290" s="29" t="s">
        <v>3576</v>
      </c>
      <c r="B1290" s="1" t="s">
        <v>878</v>
      </c>
      <c r="C1290" s="85" t="s">
        <v>3</v>
      </c>
      <c r="D1290" s="116">
        <v>1.38</v>
      </c>
      <c r="E1290" s="116">
        <v>188</v>
      </c>
      <c r="F1290" s="1"/>
      <c r="G1290" s="29" t="s">
        <v>4</v>
      </c>
      <c r="H1290" s="4">
        <f t="shared" si="100"/>
        <v>1</v>
      </c>
      <c r="I1290" s="4" t="str">
        <f>VLOOKUP(B1290,'BAT Grundtabelle'!B:T,19,0)</f>
        <v>ja</v>
      </c>
      <c r="J1290" s="4" t="str">
        <f t="shared" si="101"/>
        <v>11159</v>
      </c>
      <c r="K1290" s="4" t="str">
        <f t="shared" si="102"/>
        <v>Lebensmitteleinzelhandel (kein Kiosk)</v>
      </c>
      <c r="L1290" s="4">
        <f t="shared" si="103"/>
        <v>1.38</v>
      </c>
      <c r="M1290" s="104">
        <f t="shared" si="104"/>
        <v>188</v>
      </c>
      <c r="N1290" s="4"/>
      <c r="O1290" s="4" t="str">
        <f>VLOOKUP(B1290,'BAT Grundtabelle'!B:V,21,0)</f>
        <v>Handel (food)</v>
      </c>
    </row>
    <row r="1291" spans="1:15" ht="12.75" customHeight="1" x14ac:dyDescent="0.35">
      <c r="A1291" s="29" t="s">
        <v>3577</v>
      </c>
      <c r="B1291" s="1" t="s">
        <v>787</v>
      </c>
      <c r="C1291" s="85" t="s">
        <v>3</v>
      </c>
      <c r="D1291" s="116">
        <v>1.86</v>
      </c>
      <c r="E1291" s="116">
        <v>481.01</v>
      </c>
      <c r="F1291" s="1"/>
      <c r="G1291" s="29" t="s">
        <v>4</v>
      </c>
      <c r="H1291" s="4">
        <f t="shared" si="100"/>
        <v>1</v>
      </c>
      <c r="I1291" s="4" t="str">
        <f>VLOOKUP(B1291,'BAT Grundtabelle'!B:T,19,0)</f>
        <v>ja</v>
      </c>
      <c r="J1291" s="4" t="str">
        <f t="shared" si="101"/>
        <v>11160</v>
      </c>
      <c r="K1291" s="4" t="str">
        <f t="shared" si="102"/>
        <v>Lebkuchenhersteller</v>
      </c>
      <c r="L1291" s="4">
        <f t="shared" si="103"/>
        <v>1.86</v>
      </c>
      <c r="M1291" s="104">
        <f t="shared" si="104"/>
        <v>481.01</v>
      </c>
      <c r="N1291" s="4"/>
      <c r="O1291" s="4" t="str">
        <f>VLOOKUP(B1291,'BAT Grundtabelle'!B:V,21,0)</f>
        <v>Produktion (food)</v>
      </c>
    </row>
    <row r="1292" spans="1:15" ht="12.75" customHeight="1" x14ac:dyDescent="0.35">
      <c r="A1292" s="29" t="s">
        <v>1324</v>
      </c>
      <c r="B1292" s="1" t="s">
        <v>2231</v>
      </c>
      <c r="C1292" s="85" t="s">
        <v>3</v>
      </c>
      <c r="D1292" s="116">
        <v>4.71</v>
      </c>
      <c r="E1292" s="116">
        <v>468.99</v>
      </c>
      <c r="F1292" s="1"/>
      <c r="G1292" s="29" t="s">
        <v>4</v>
      </c>
      <c r="H1292" s="4">
        <f t="shared" si="100"/>
        <v>1</v>
      </c>
      <c r="I1292" s="4" t="str">
        <f>VLOOKUP(B1292,'BAT Grundtabelle'!B:T,19,0)</f>
        <v>ja</v>
      </c>
      <c r="J1292" s="4" t="str">
        <f t="shared" si="101"/>
        <v>3336</v>
      </c>
      <c r="K1292" s="4" t="str">
        <f t="shared" si="102"/>
        <v>Leder- und pelzverarbeitendes Handwerk</v>
      </c>
      <c r="L1292" s="4">
        <f t="shared" si="103"/>
        <v>4.71</v>
      </c>
      <c r="M1292" s="104">
        <f t="shared" si="104"/>
        <v>468.99</v>
      </c>
      <c r="N1292" s="4"/>
      <c r="O1292" s="4" t="str">
        <f>VLOOKUP(B1292,'BAT Grundtabelle'!B:V,21,0)</f>
        <v>Handwerk</v>
      </c>
    </row>
    <row r="1293" spans="1:15" ht="12.75" customHeight="1" x14ac:dyDescent="0.35">
      <c r="A1293" s="29" t="s">
        <v>3578</v>
      </c>
      <c r="B1293" s="1" t="s">
        <v>533</v>
      </c>
      <c r="C1293" s="85" t="s">
        <v>3</v>
      </c>
      <c r="D1293" s="116">
        <v>1.57</v>
      </c>
      <c r="E1293" s="116">
        <v>366.97</v>
      </c>
      <c r="F1293" s="1"/>
      <c r="G1293" s="29" t="s">
        <v>4</v>
      </c>
      <c r="H1293" s="4">
        <f t="shared" si="100"/>
        <v>1</v>
      </c>
      <c r="I1293" s="4" t="str">
        <f>VLOOKUP(B1293,'BAT Grundtabelle'!B:T,19,0)</f>
        <v>ja</v>
      </c>
      <c r="J1293" s="4" t="str">
        <f t="shared" si="101"/>
        <v>11161</v>
      </c>
      <c r="K1293" s="4" t="str">
        <f t="shared" si="102"/>
        <v>Lederbekleidungshandel mit Pelzwaren</v>
      </c>
      <c r="L1293" s="4">
        <f t="shared" si="103"/>
        <v>1.57</v>
      </c>
      <c r="M1293" s="104">
        <f t="shared" si="104"/>
        <v>366.97</v>
      </c>
      <c r="N1293" s="4"/>
      <c r="O1293" s="4" t="str">
        <f>VLOOKUP(B1293,'BAT Grundtabelle'!B:V,21,0)</f>
        <v>Handel</v>
      </c>
    </row>
    <row r="1294" spans="1:15" ht="12.75" customHeight="1" x14ac:dyDescent="0.35">
      <c r="A1294" s="29" t="s">
        <v>3579</v>
      </c>
      <c r="B1294" s="1" t="s">
        <v>1319</v>
      </c>
      <c r="C1294" s="85" t="s">
        <v>3</v>
      </c>
      <c r="D1294" s="116">
        <v>8.5</v>
      </c>
      <c r="E1294" s="116">
        <v>1197</v>
      </c>
      <c r="F1294" s="1"/>
      <c r="G1294" s="29" t="s">
        <v>4</v>
      </c>
      <c r="H1294" s="4">
        <f t="shared" si="100"/>
        <v>1</v>
      </c>
      <c r="I1294" s="4" t="str">
        <f>VLOOKUP(B1294,'BAT Grundtabelle'!B:T,19,0)</f>
        <v>ja</v>
      </c>
      <c r="J1294" s="4" t="str">
        <f t="shared" si="101"/>
        <v>11162</v>
      </c>
      <c r="K1294" s="4" t="str">
        <f t="shared" si="102"/>
        <v>Lederbekleidungshersteller</v>
      </c>
      <c r="L1294" s="4">
        <f t="shared" si="103"/>
        <v>8.5</v>
      </c>
      <c r="M1294" s="104">
        <f t="shared" si="104"/>
        <v>1197</v>
      </c>
      <c r="N1294" s="4"/>
      <c r="O1294" s="4" t="str">
        <f>VLOOKUP(B1294,'BAT Grundtabelle'!B:V,21,0)</f>
        <v>Produktion</v>
      </c>
    </row>
    <row r="1295" spans="1:15" ht="12.75" customHeight="1" x14ac:dyDescent="0.35">
      <c r="A1295" s="29" t="s">
        <v>3580</v>
      </c>
      <c r="B1295" s="1" t="s">
        <v>963</v>
      </c>
      <c r="C1295" s="85" t="s">
        <v>3</v>
      </c>
      <c r="D1295" s="116">
        <v>4.71</v>
      </c>
      <c r="E1295" s="116">
        <v>468.99</v>
      </c>
      <c r="F1295" s="1"/>
      <c r="G1295" s="29" t="s">
        <v>57</v>
      </c>
      <c r="H1295" s="4">
        <f t="shared" si="100"/>
        <v>1</v>
      </c>
      <c r="I1295" s="4" t="str">
        <f>VLOOKUP(B1295,'BAT Grundtabelle'!B:T,19,0)</f>
        <v>ja</v>
      </c>
      <c r="J1295" s="4" t="str">
        <f t="shared" si="101"/>
        <v>11163</v>
      </c>
      <c r="K1295" s="4" t="str">
        <f t="shared" si="102"/>
        <v>Lederhersteller</v>
      </c>
      <c r="L1295" s="4">
        <f t="shared" si="103"/>
        <v>4.71</v>
      </c>
      <c r="M1295" s="104">
        <f t="shared" si="104"/>
        <v>468.99</v>
      </c>
      <c r="N1295" s="4"/>
      <c r="O1295" s="4" t="str">
        <f>VLOOKUP(B1295,'BAT Grundtabelle'!B:V,21,0)</f>
        <v>Produktion</v>
      </c>
    </row>
    <row r="1296" spans="1:15" ht="12.75" customHeight="1" x14ac:dyDescent="0.35">
      <c r="A1296" s="29" t="s">
        <v>16</v>
      </c>
      <c r="B1296" s="1" t="s">
        <v>15</v>
      </c>
      <c r="C1296" s="85" t="s">
        <v>2</v>
      </c>
      <c r="D1296" s="116" t="s">
        <v>4547</v>
      </c>
      <c r="E1296" s="116" t="s">
        <v>4547</v>
      </c>
      <c r="F1296" s="1"/>
      <c r="G1296" s="29" t="s">
        <v>4</v>
      </c>
      <c r="H1296" s="4">
        <f t="shared" si="100"/>
        <v>1</v>
      </c>
      <c r="I1296" s="4" t="str">
        <f>VLOOKUP(B1296,'BAT Grundtabelle'!B:T,19,0)</f>
        <v>ja</v>
      </c>
      <c r="J1296" s="4" t="str">
        <f t="shared" si="101"/>
        <v/>
      </c>
      <c r="K1296" s="4" t="str">
        <f t="shared" si="102"/>
        <v/>
      </c>
      <c r="L1296" s="4" t="str">
        <f t="shared" si="103"/>
        <v/>
      </c>
      <c r="M1296" s="104" t="str">
        <f t="shared" si="104"/>
        <v/>
      </c>
      <c r="N1296" s="4"/>
      <c r="O1296" s="4" t="str">
        <f>VLOOKUP(B1296,'BAT Grundtabelle'!B:V,21,0)</f>
        <v>Reinigung</v>
      </c>
    </row>
    <row r="1297" spans="1:15" ht="12.75" customHeight="1" x14ac:dyDescent="0.35">
      <c r="A1297" s="29" t="s">
        <v>3581</v>
      </c>
      <c r="B1297" s="1" t="s">
        <v>1320</v>
      </c>
      <c r="C1297" s="85" t="s">
        <v>2</v>
      </c>
      <c r="D1297" s="116" t="s">
        <v>4547</v>
      </c>
      <c r="E1297" s="116" t="s">
        <v>4547</v>
      </c>
      <c r="F1297" s="1"/>
      <c r="G1297" s="29" t="s">
        <v>4</v>
      </c>
      <c r="H1297" s="4">
        <f t="shared" si="100"/>
        <v>1</v>
      </c>
      <c r="I1297" s="4" t="str">
        <f>VLOOKUP(B1297,'BAT Grundtabelle'!B:T,19,0)</f>
        <v>ja</v>
      </c>
      <c r="J1297" s="4" t="str">
        <f t="shared" si="101"/>
        <v/>
      </c>
      <c r="K1297" s="4" t="str">
        <f t="shared" si="102"/>
        <v/>
      </c>
      <c r="L1297" s="4" t="str">
        <f t="shared" si="103"/>
        <v/>
      </c>
      <c r="M1297" s="104" t="str">
        <f t="shared" si="104"/>
        <v/>
      </c>
      <c r="N1297" s="4"/>
      <c r="O1297" s="4" t="str">
        <f>VLOOKUP(B1297,'BAT Grundtabelle'!B:V,21,0)</f>
        <v>Handwerk</v>
      </c>
    </row>
    <row r="1298" spans="1:15" ht="12.75" customHeight="1" x14ac:dyDescent="0.35">
      <c r="A1298" s="29" t="s">
        <v>3582</v>
      </c>
      <c r="B1298" s="1" t="s">
        <v>1321</v>
      </c>
      <c r="C1298" s="85" t="s">
        <v>2</v>
      </c>
      <c r="D1298" s="116" t="s">
        <v>4547</v>
      </c>
      <c r="E1298" s="116" t="s">
        <v>4547</v>
      </c>
      <c r="F1298" s="1"/>
      <c r="G1298" s="29" t="s">
        <v>4</v>
      </c>
      <c r="H1298" s="4">
        <f t="shared" si="100"/>
        <v>1</v>
      </c>
      <c r="I1298" s="4" t="str">
        <f>VLOOKUP(B1298,'BAT Grundtabelle'!B:T,19,0)</f>
        <v>ja</v>
      </c>
      <c r="J1298" s="4" t="str">
        <f t="shared" si="101"/>
        <v/>
      </c>
      <c r="K1298" s="4" t="str">
        <f t="shared" si="102"/>
        <v/>
      </c>
      <c r="L1298" s="4" t="str">
        <f t="shared" si="103"/>
        <v/>
      </c>
      <c r="M1298" s="104" t="str">
        <f t="shared" si="104"/>
        <v/>
      </c>
      <c r="N1298" s="4"/>
      <c r="O1298" s="4" t="str">
        <f>VLOOKUP(B1298,'BAT Grundtabelle'!B:V,21,0)</f>
        <v>Handwerk</v>
      </c>
    </row>
    <row r="1299" spans="1:15" ht="12.75" customHeight="1" x14ac:dyDescent="0.35">
      <c r="A1299" s="29" t="s">
        <v>3583</v>
      </c>
      <c r="B1299" s="1" t="s">
        <v>1322</v>
      </c>
      <c r="C1299" s="85" t="s">
        <v>2</v>
      </c>
      <c r="D1299" s="116" t="s">
        <v>4547</v>
      </c>
      <c r="E1299" s="116" t="s">
        <v>4547</v>
      </c>
      <c r="F1299" s="1"/>
      <c r="G1299" s="29" t="s">
        <v>4</v>
      </c>
      <c r="H1299" s="4">
        <f t="shared" si="100"/>
        <v>1</v>
      </c>
      <c r="I1299" s="4" t="str">
        <f>VLOOKUP(B1299,'BAT Grundtabelle'!B:T,19,0)</f>
        <v>ja</v>
      </c>
      <c r="J1299" s="4" t="str">
        <f t="shared" si="101"/>
        <v/>
      </c>
      <c r="K1299" s="4" t="str">
        <f t="shared" si="102"/>
        <v/>
      </c>
      <c r="L1299" s="4" t="str">
        <f t="shared" si="103"/>
        <v/>
      </c>
      <c r="M1299" s="104" t="str">
        <f t="shared" si="104"/>
        <v/>
      </c>
      <c r="N1299" s="4"/>
      <c r="O1299" s="4" t="str">
        <f>VLOOKUP(B1299,'BAT Grundtabelle'!B:V,21,0)</f>
        <v>Handwerk</v>
      </c>
    </row>
    <row r="1300" spans="1:15" ht="12.75" customHeight="1" x14ac:dyDescent="0.35">
      <c r="A1300" s="29" t="s">
        <v>3584</v>
      </c>
      <c r="B1300" s="1" t="s">
        <v>1590</v>
      </c>
      <c r="C1300" s="85" t="s">
        <v>2</v>
      </c>
      <c r="D1300" s="116" t="s">
        <v>4547</v>
      </c>
      <c r="E1300" s="116" t="s">
        <v>4547</v>
      </c>
      <c r="F1300" s="1"/>
      <c r="G1300" s="29" t="s">
        <v>4</v>
      </c>
      <c r="H1300" s="4">
        <f t="shared" si="100"/>
        <v>1</v>
      </c>
      <c r="I1300" s="4" t="str">
        <f>VLOOKUP(B1300,'BAT Grundtabelle'!B:T,19,0)</f>
        <v>ja</v>
      </c>
      <c r="J1300" s="4" t="str">
        <f t="shared" si="101"/>
        <v/>
      </c>
      <c r="K1300" s="4" t="str">
        <f t="shared" si="102"/>
        <v/>
      </c>
      <c r="L1300" s="4" t="str">
        <f t="shared" si="103"/>
        <v/>
      </c>
      <c r="M1300" s="104" t="str">
        <f t="shared" si="104"/>
        <v/>
      </c>
      <c r="N1300" s="4"/>
      <c r="O1300" s="4" t="str">
        <f>VLOOKUP(B1300,'BAT Grundtabelle'!B:V,21,0)</f>
        <v>Handel</v>
      </c>
    </row>
    <row r="1301" spans="1:15" ht="12.75" customHeight="1" x14ac:dyDescent="0.35">
      <c r="A1301" s="29" t="s">
        <v>3585</v>
      </c>
      <c r="B1301" s="1" t="s">
        <v>1589</v>
      </c>
      <c r="C1301" s="85" t="s">
        <v>2</v>
      </c>
      <c r="D1301" s="116" t="s">
        <v>4547</v>
      </c>
      <c r="E1301" s="116" t="s">
        <v>4547</v>
      </c>
      <c r="F1301" s="1"/>
      <c r="G1301" s="29" t="s">
        <v>4</v>
      </c>
      <c r="H1301" s="4">
        <f t="shared" si="100"/>
        <v>1</v>
      </c>
      <c r="I1301" s="4" t="str">
        <f>VLOOKUP(B1301,'BAT Grundtabelle'!B:T,19,0)</f>
        <v>ja</v>
      </c>
      <c r="J1301" s="4" t="str">
        <f t="shared" si="101"/>
        <v/>
      </c>
      <c r="K1301" s="4" t="str">
        <f t="shared" si="102"/>
        <v/>
      </c>
      <c r="L1301" s="4" t="str">
        <f t="shared" si="103"/>
        <v/>
      </c>
      <c r="M1301" s="104" t="str">
        <f t="shared" si="104"/>
        <v/>
      </c>
      <c r="N1301" s="4"/>
      <c r="O1301" s="4" t="str">
        <f>VLOOKUP(B1301,'BAT Grundtabelle'!B:V,21,0)</f>
        <v>Handel</v>
      </c>
    </row>
    <row r="1302" spans="1:15" ht="12.75" customHeight="1" x14ac:dyDescent="0.35">
      <c r="A1302" s="29" t="s">
        <v>3586</v>
      </c>
      <c r="B1302" s="1" t="s">
        <v>1323</v>
      </c>
      <c r="C1302" s="85" t="s">
        <v>3</v>
      </c>
      <c r="D1302" s="116">
        <v>4.71</v>
      </c>
      <c r="E1302" s="116">
        <v>468.99</v>
      </c>
      <c r="F1302" s="1"/>
      <c r="G1302" s="29" t="s">
        <v>4</v>
      </c>
      <c r="H1302" s="4">
        <f t="shared" si="100"/>
        <v>1</v>
      </c>
      <c r="I1302" s="4" t="str">
        <f>VLOOKUP(B1302,'BAT Grundtabelle'!B:T,19,0)</f>
        <v>ja</v>
      </c>
      <c r="J1302" s="4" t="str">
        <f t="shared" si="101"/>
        <v>11169</v>
      </c>
      <c r="K1302" s="4" t="str">
        <f t="shared" si="102"/>
        <v>Lederwarenhersteller (ohne Sattlerei)</v>
      </c>
      <c r="L1302" s="4">
        <f t="shared" si="103"/>
        <v>4.71</v>
      </c>
      <c r="M1302" s="104">
        <f t="shared" si="104"/>
        <v>468.99</v>
      </c>
      <c r="N1302" s="4"/>
      <c r="O1302" s="4" t="str">
        <f>VLOOKUP(B1302,'BAT Grundtabelle'!B:V,21,0)</f>
        <v>Produktion</v>
      </c>
    </row>
    <row r="1303" spans="1:15" ht="12.75" customHeight="1" x14ac:dyDescent="0.35">
      <c r="A1303" s="29" t="s">
        <v>3587</v>
      </c>
      <c r="B1303" s="1" t="s">
        <v>150</v>
      </c>
      <c r="C1303" s="85" t="s">
        <v>2</v>
      </c>
      <c r="D1303" s="116" t="s">
        <v>4547</v>
      </c>
      <c r="E1303" s="116" t="s">
        <v>4547</v>
      </c>
      <c r="F1303" s="1"/>
      <c r="G1303" s="29" t="s">
        <v>4</v>
      </c>
      <c r="H1303" s="4">
        <f t="shared" si="100"/>
        <v>1</v>
      </c>
      <c r="I1303" s="4" t="str">
        <f>VLOOKUP(B1303,'BAT Grundtabelle'!B:T,19,0)</f>
        <v>ja</v>
      </c>
      <c r="J1303" s="4" t="str">
        <f t="shared" si="101"/>
        <v/>
      </c>
      <c r="K1303" s="4" t="str">
        <f t="shared" si="102"/>
        <v/>
      </c>
      <c r="L1303" s="4" t="str">
        <f t="shared" si="103"/>
        <v/>
      </c>
      <c r="M1303" s="104" t="str">
        <f t="shared" si="104"/>
        <v/>
      </c>
      <c r="N1303" s="4"/>
      <c r="O1303" s="4" t="str">
        <f>VLOOKUP(B1303,'BAT Grundtabelle'!B:V,21,0)</f>
        <v>Tierhaltung</v>
      </c>
    </row>
    <row r="1304" spans="1:15" ht="12.75" customHeight="1" x14ac:dyDescent="0.35">
      <c r="A1304" s="29" t="s">
        <v>3588</v>
      </c>
      <c r="B1304" s="1" t="s">
        <v>1101</v>
      </c>
      <c r="C1304" s="85" t="s">
        <v>3</v>
      </c>
      <c r="D1304" s="116">
        <v>2.23</v>
      </c>
      <c r="E1304" s="116">
        <v>301</v>
      </c>
      <c r="F1304" s="1"/>
      <c r="G1304" s="29" t="s">
        <v>4</v>
      </c>
      <c r="H1304" s="4">
        <f t="shared" si="100"/>
        <v>1</v>
      </c>
      <c r="I1304" s="4" t="str">
        <f>VLOOKUP(B1304,'BAT Grundtabelle'!B:T,19,0)</f>
        <v>ja</v>
      </c>
      <c r="J1304" s="4" t="str">
        <f t="shared" si="101"/>
        <v>11171</v>
      </c>
      <c r="K1304" s="4" t="str">
        <f t="shared" si="102"/>
        <v>Lehrer, freiberuflich (ohne eigenen Schulbetrieb)</v>
      </c>
      <c r="L1304" s="4">
        <f t="shared" si="103"/>
        <v>2.23</v>
      </c>
      <c r="M1304" s="104">
        <f t="shared" si="104"/>
        <v>301</v>
      </c>
      <c r="N1304" s="4"/>
      <c r="O1304" s="4" t="str">
        <f>VLOOKUP(B1304,'BAT Grundtabelle'!B:V,21,0)</f>
        <v>Bildung</v>
      </c>
    </row>
    <row r="1305" spans="1:15" ht="12.75" customHeight="1" x14ac:dyDescent="0.35">
      <c r="A1305" s="29" t="s">
        <v>3589</v>
      </c>
      <c r="B1305" s="1" t="s">
        <v>294</v>
      </c>
      <c r="C1305" s="85" t="s">
        <v>2</v>
      </c>
      <c r="D1305" s="116" t="s">
        <v>4547</v>
      </c>
      <c r="E1305" s="116" t="s">
        <v>4547</v>
      </c>
      <c r="F1305" s="1"/>
      <c r="G1305" s="29" t="s">
        <v>57</v>
      </c>
      <c r="H1305" s="4">
        <f t="shared" si="100"/>
        <v>1</v>
      </c>
      <c r="I1305" s="4" t="str">
        <f>VLOOKUP(B1305,'BAT Grundtabelle'!B:T,19,0)</f>
        <v>ja</v>
      </c>
      <c r="J1305" s="4" t="str">
        <f t="shared" si="101"/>
        <v/>
      </c>
      <c r="K1305" s="4" t="str">
        <f t="shared" si="102"/>
        <v/>
      </c>
      <c r="L1305" s="4" t="str">
        <f t="shared" si="103"/>
        <v/>
      </c>
      <c r="M1305" s="104" t="str">
        <f t="shared" si="104"/>
        <v/>
      </c>
      <c r="N1305" s="4"/>
      <c r="O1305" s="4" t="str">
        <f>VLOOKUP(B1305,'BAT Grundtabelle'!B:V,21,0)</f>
        <v>Sicherheit</v>
      </c>
    </row>
    <row r="1306" spans="1:15" ht="12.75" customHeight="1" x14ac:dyDescent="0.35">
      <c r="A1306" s="29" t="s">
        <v>3590</v>
      </c>
      <c r="B1306" s="1" t="s">
        <v>1197</v>
      </c>
      <c r="C1306" s="85" t="s">
        <v>2</v>
      </c>
      <c r="D1306" s="116" t="s">
        <v>4547</v>
      </c>
      <c r="E1306" s="116" t="s">
        <v>4547</v>
      </c>
      <c r="F1306" s="1"/>
      <c r="G1306" s="29" t="s">
        <v>4</v>
      </c>
      <c r="H1306" s="4">
        <f t="shared" si="100"/>
        <v>1</v>
      </c>
      <c r="I1306" s="4" t="str">
        <f>VLOOKUP(B1306,'BAT Grundtabelle'!B:T,19,0)</f>
        <v>ja</v>
      </c>
      <c r="J1306" s="4" t="str">
        <f t="shared" si="101"/>
        <v/>
      </c>
      <c r="K1306" s="4" t="str">
        <f t="shared" si="102"/>
        <v/>
      </c>
      <c r="L1306" s="4" t="str">
        <f t="shared" si="103"/>
        <v/>
      </c>
      <c r="M1306" s="104" t="str">
        <f t="shared" si="104"/>
        <v/>
      </c>
      <c r="N1306" s="4"/>
      <c r="O1306" s="4" t="str">
        <f>VLOOKUP(B1306,'BAT Grundtabelle'!B:V,21,0)</f>
        <v>Produktion</v>
      </c>
    </row>
    <row r="1307" spans="1:15" ht="12.75" customHeight="1" x14ac:dyDescent="0.35">
      <c r="A1307" s="29" t="s">
        <v>3591</v>
      </c>
      <c r="B1307" s="1" t="s">
        <v>884</v>
      </c>
      <c r="C1307" s="85" t="s">
        <v>2</v>
      </c>
      <c r="D1307" s="116" t="s">
        <v>4547</v>
      </c>
      <c r="E1307" s="116" t="s">
        <v>4547</v>
      </c>
      <c r="F1307" s="1"/>
      <c r="G1307" s="29" t="s">
        <v>4</v>
      </c>
      <c r="H1307" s="4">
        <f t="shared" si="100"/>
        <v>1</v>
      </c>
      <c r="I1307" s="4" t="str">
        <f>VLOOKUP(B1307,'BAT Grundtabelle'!B:T,19,0)</f>
        <v>ja</v>
      </c>
      <c r="J1307" s="4" t="str">
        <f t="shared" si="101"/>
        <v/>
      </c>
      <c r="K1307" s="4" t="str">
        <f t="shared" si="102"/>
        <v/>
      </c>
      <c r="L1307" s="4" t="str">
        <f t="shared" si="103"/>
        <v/>
      </c>
      <c r="M1307" s="104" t="str">
        <f t="shared" si="104"/>
        <v/>
      </c>
      <c r="N1307" s="4"/>
      <c r="O1307" s="4" t="str">
        <f>VLOOKUP(B1307,'BAT Grundtabelle'!B:V,21,0)</f>
        <v>Finanzen</v>
      </c>
    </row>
    <row r="1308" spans="1:15" ht="12.75" customHeight="1" x14ac:dyDescent="0.35">
      <c r="A1308" s="29" t="s">
        <v>3592</v>
      </c>
      <c r="B1308" s="1" t="s">
        <v>397</v>
      </c>
      <c r="C1308" s="85" t="s">
        <v>2</v>
      </c>
      <c r="D1308" s="116" t="s">
        <v>4547</v>
      </c>
      <c r="E1308" s="116" t="s">
        <v>4547</v>
      </c>
      <c r="F1308" s="1"/>
      <c r="G1308" s="29" t="s">
        <v>4</v>
      </c>
      <c r="H1308" s="4">
        <f t="shared" si="100"/>
        <v>1</v>
      </c>
      <c r="I1308" s="4" t="str">
        <f>VLOOKUP(B1308,'BAT Grundtabelle'!B:T,19,0)</f>
        <v>ja</v>
      </c>
      <c r="J1308" s="4" t="str">
        <f t="shared" si="101"/>
        <v/>
      </c>
      <c r="K1308" s="4" t="str">
        <f t="shared" si="102"/>
        <v/>
      </c>
      <c r="L1308" s="4" t="str">
        <f t="shared" si="103"/>
        <v/>
      </c>
      <c r="M1308" s="104" t="str">
        <f t="shared" si="104"/>
        <v/>
      </c>
      <c r="N1308" s="4"/>
      <c r="O1308" s="4" t="str">
        <f>VLOOKUP(B1308,'BAT Grundtabelle'!B:V,21,0)</f>
        <v>Dienstleistung</v>
      </c>
    </row>
    <row r="1309" spans="1:15" ht="12.75" customHeight="1" x14ac:dyDescent="0.35">
      <c r="A1309" s="29" t="s">
        <v>3593</v>
      </c>
      <c r="B1309" s="1" t="s">
        <v>1398</v>
      </c>
      <c r="C1309" s="85" t="s">
        <v>2</v>
      </c>
      <c r="D1309" s="116" t="s">
        <v>4547</v>
      </c>
      <c r="E1309" s="116" t="s">
        <v>4547</v>
      </c>
      <c r="F1309" s="1"/>
      <c r="G1309" s="29" t="s">
        <v>4</v>
      </c>
      <c r="H1309" s="4">
        <f t="shared" si="100"/>
        <v>1</v>
      </c>
      <c r="I1309" s="4" t="str">
        <f>VLOOKUP(B1309,'BAT Grundtabelle'!B:T,19,0)</f>
        <v>ja</v>
      </c>
      <c r="J1309" s="4" t="str">
        <f t="shared" si="101"/>
        <v/>
      </c>
      <c r="K1309" s="4" t="str">
        <f t="shared" si="102"/>
        <v/>
      </c>
      <c r="L1309" s="4" t="str">
        <f t="shared" si="103"/>
        <v/>
      </c>
      <c r="M1309" s="104" t="str">
        <f t="shared" si="104"/>
        <v/>
      </c>
      <c r="N1309" s="4"/>
      <c r="O1309" s="4" t="str">
        <f>VLOOKUP(B1309,'BAT Grundtabelle'!B:V,21,0)</f>
        <v>Montage</v>
      </c>
    </row>
    <row r="1310" spans="1:15" ht="12.75" customHeight="1" x14ac:dyDescent="0.35">
      <c r="A1310" s="29" t="s">
        <v>3594</v>
      </c>
      <c r="B1310" s="1" t="s">
        <v>1399</v>
      </c>
      <c r="C1310" s="85" t="s">
        <v>2</v>
      </c>
      <c r="D1310" s="116" t="s">
        <v>4547</v>
      </c>
      <c r="E1310" s="116" t="s">
        <v>4547</v>
      </c>
      <c r="F1310" s="1"/>
      <c r="G1310" s="29" t="s">
        <v>4</v>
      </c>
      <c r="H1310" s="4">
        <f t="shared" si="100"/>
        <v>1</v>
      </c>
      <c r="I1310" s="4" t="str">
        <f>VLOOKUP(B1310,'BAT Grundtabelle'!B:T,19,0)</f>
        <v>ja</v>
      </c>
      <c r="J1310" s="4" t="str">
        <f t="shared" si="101"/>
        <v/>
      </c>
      <c r="K1310" s="4" t="str">
        <f t="shared" si="102"/>
        <v/>
      </c>
      <c r="L1310" s="4" t="str">
        <f t="shared" si="103"/>
        <v/>
      </c>
      <c r="M1310" s="104" t="str">
        <f t="shared" si="104"/>
        <v/>
      </c>
      <c r="N1310" s="4"/>
      <c r="O1310" s="4" t="str">
        <f>VLOOKUP(B1310,'BAT Grundtabelle'!B:V,21,0)</f>
        <v>Produktion</v>
      </c>
    </row>
    <row r="1311" spans="1:15" ht="12.75" customHeight="1" x14ac:dyDescent="0.35">
      <c r="A1311" s="29" t="s">
        <v>3595</v>
      </c>
      <c r="B1311" s="1" t="s">
        <v>370</v>
      </c>
      <c r="C1311" s="85" t="s">
        <v>3</v>
      </c>
      <c r="D1311" s="116">
        <v>4.16</v>
      </c>
      <c r="E1311" s="116">
        <v>535</v>
      </c>
      <c r="F1311" s="1"/>
      <c r="G1311" s="29" t="s">
        <v>4</v>
      </c>
      <c r="H1311" s="4">
        <f t="shared" si="100"/>
        <v>1</v>
      </c>
      <c r="I1311" s="4" t="str">
        <f>VLOOKUP(B1311,'BAT Grundtabelle'!B:T,19,0)</f>
        <v>ja</v>
      </c>
      <c r="J1311" s="4" t="str">
        <f t="shared" si="101"/>
        <v>11178</v>
      </c>
      <c r="K1311" s="4" t="str">
        <f t="shared" si="102"/>
        <v>Lichtspielhaus</v>
      </c>
      <c r="L1311" s="4">
        <f t="shared" si="103"/>
        <v>4.16</v>
      </c>
      <c r="M1311" s="104">
        <f t="shared" si="104"/>
        <v>535</v>
      </c>
      <c r="N1311" s="4"/>
      <c r="O1311" s="4" t="str">
        <f>VLOOKUP(B1311,'BAT Grundtabelle'!B:V,21,0)</f>
        <v>Freizeit</v>
      </c>
    </row>
    <row r="1312" spans="1:15" ht="12.75" customHeight="1" x14ac:dyDescent="0.35">
      <c r="A1312" s="29" t="s">
        <v>3596</v>
      </c>
      <c r="B1312" s="1" t="s">
        <v>1400</v>
      </c>
      <c r="C1312" s="85" t="s">
        <v>2</v>
      </c>
      <c r="D1312" s="116" t="s">
        <v>4547</v>
      </c>
      <c r="E1312" s="116" t="s">
        <v>4547</v>
      </c>
      <c r="F1312" s="1"/>
      <c r="G1312" s="29" t="s">
        <v>4</v>
      </c>
      <c r="H1312" s="4">
        <f t="shared" si="100"/>
        <v>1</v>
      </c>
      <c r="I1312" s="4" t="str">
        <f>VLOOKUP(B1312,'BAT Grundtabelle'!B:T,19,0)</f>
        <v>ja</v>
      </c>
      <c r="J1312" s="4" t="str">
        <f t="shared" si="101"/>
        <v/>
      </c>
      <c r="K1312" s="4" t="str">
        <f t="shared" si="102"/>
        <v/>
      </c>
      <c r="L1312" s="4" t="str">
        <f t="shared" si="103"/>
        <v/>
      </c>
      <c r="M1312" s="104" t="str">
        <f t="shared" si="104"/>
        <v/>
      </c>
      <c r="N1312" s="4"/>
      <c r="O1312" s="4" t="str">
        <f>VLOOKUP(B1312,'BAT Grundtabelle'!B:V,21,0)</f>
        <v>Handwerk</v>
      </c>
    </row>
    <row r="1313" spans="1:15" ht="12.75" customHeight="1" x14ac:dyDescent="0.35">
      <c r="A1313" s="29" t="s">
        <v>3597</v>
      </c>
      <c r="B1313" s="1" t="s">
        <v>2032</v>
      </c>
      <c r="C1313" s="85" t="s">
        <v>2</v>
      </c>
      <c r="D1313" s="116" t="s">
        <v>4547</v>
      </c>
      <c r="E1313" s="116" t="s">
        <v>4547</v>
      </c>
      <c r="F1313" s="1"/>
      <c r="G1313" s="29">
        <v>300</v>
      </c>
      <c r="H1313" s="4">
        <f t="shared" si="100"/>
        <v>1</v>
      </c>
      <c r="I1313" s="4" t="str">
        <f>VLOOKUP(B1313,'BAT Grundtabelle'!B:T,19,0)</f>
        <v>ja</v>
      </c>
      <c r="J1313" s="4" t="str">
        <f t="shared" si="101"/>
        <v/>
      </c>
      <c r="K1313" s="4" t="str">
        <f t="shared" si="102"/>
        <v/>
      </c>
      <c r="L1313" s="4" t="str">
        <f t="shared" si="103"/>
        <v/>
      </c>
      <c r="M1313" s="104" t="str">
        <f t="shared" si="104"/>
        <v/>
      </c>
      <c r="N1313" s="4"/>
      <c r="O1313" s="4" t="str">
        <f>VLOOKUP(B1313,'BAT Grundtabelle'!B:V,21,0)</f>
        <v>Dienstleistung</v>
      </c>
    </row>
    <row r="1314" spans="1:15" ht="12.75" customHeight="1" x14ac:dyDescent="0.35">
      <c r="A1314" s="29" t="s">
        <v>3598</v>
      </c>
      <c r="B1314" s="1" t="s">
        <v>1473</v>
      </c>
      <c r="C1314" s="85" t="s">
        <v>2</v>
      </c>
      <c r="D1314" s="116" t="s">
        <v>4547</v>
      </c>
      <c r="E1314" s="116" t="s">
        <v>4547</v>
      </c>
      <c r="F1314" s="1"/>
      <c r="G1314" s="29" t="s">
        <v>4</v>
      </c>
      <c r="H1314" s="4">
        <f t="shared" si="100"/>
        <v>1</v>
      </c>
      <c r="I1314" s="4" t="str">
        <f>VLOOKUP(B1314,'BAT Grundtabelle'!B:T,19,0)</f>
        <v>ja</v>
      </c>
      <c r="J1314" s="4" t="str">
        <f t="shared" si="101"/>
        <v/>
      </c>
      <c r="K1314" s="4" t="str">
        <f t="shared" si="102"/>
        <v/>
      </c>
      <c r="L1314" s="4" t="str">
        <f t="shared" si="103"/>
        <v/>
      </c>
      <c r="M1314" s="104" t="str">
        <f t="shared" si="104"/>
        <v/>
      </c>
      <c r="N1314" s="4"/>
      <c r="O1314" s="4" t="str">
        <f>VLOOKUP(B1314,'BAT Grundtabelle'!B:V,21,0)</f>
        <v>Dienstleistung</v>
      </c>
    </row>
    <row r="1315" spans="1:15" ht="12.75" customHeight="1" x14ac:dyDescent="0.35">
      <c r="A1315" s="29" t="s">
        <v>3599</v>
      </c>
      <c r="B1315" s="1" t="s">
        <v>1603</v>
      </c>
      <c r="C1315" s="85" t="s">
        <v>3</v>
      </c>
      <c r="D1315" s="116">
        <v>1.71</v>
      </c>
      <c r="E1315" s="116">
        <v>501.01</v>
      </c>
      <c r="F1315" s="1"/>
      <c r="G1315" s="29" t="s">
        <v>4</v>
      </c>
      <c r="H1315" s="4">
        <f t="shared" si="100"/>
        <v>1</v>
      </c>
      <c r="I1315" s="4" t="str">
        <f>VLOOKUP(B1315,'BAT Grundtabelle'!B:T,19,0)</f>
        <v>ja</v>
      </c>
      <c r="J1315" s="4" t="str">
        <f t="shared" si="101"/>
        <v>11182</v>
      </c>
      <c r="K1315" s="4" t="str">
        <f t="shared" si="102"/>
        <v>Likörhersteller</v>
      </c>
      <c r="L1315" s="4">
        <f t="shared" si="103"/>
        <v>1.71</v>
      </c>
      <c r="M1315" s="104">
        <f t="shared" si="104"/>
        <v>501.01</v>
      </c>
      <c r="N1315" s="4"/>
      <c r="O1315" s="4" t="str">
        <f>VLOOKUP(B1315,'BAT Grundtabelle'!B:V,21,0)</f>
        <v>Produktion (food)</v>
      </c>
    </row>
    <row r="1316" spans="1:15" ht="12.75" customHeight="1" x14ac:dyDescent="0.35">
      <c r="A1316" s="29" t="s">
        <v>3600</v>
      </c>
      <c r="B1316" s="1" t="s">
        <v>916</v>
      </c>
      <c r="C1316" s="85" t="s">
        <v>2</v>
      </c>
      <c r="D1316" s="116" t="s">
        <v>4547</v>
      </c>
      <c r="E1316" s="116" t="s">
        <v>4547</v>
      </c>
      <c r="F1316" s="1" t="s">
        <v>2412</v>
      </c>
      <c r="G1316" s="29">
        <v>1195</v>
      </c>
      <c r="H1316" s="4">
        <f t="shared" si="100"/>
        <v>1</v>
      </c>
      <c r="I1316" s="4" t="str">
        <f>VLOOKUP(B1316,'BAT Grundtabelle'!B:T,19,0)</f>
        <v>ja</v>
      </c>
      <c r="J1316" s="4" t="str">
        <f t="shared" si="101"/>
        <v/>
      </c>
      <c r="K1316" s="4" t="str">
        <f t="shared" si="102"/>
        <v/>
      </c>
      <c r="L1316" s="4" t="str">
        <f t="shared" si="103"/>
        <v/>
      </c>
      <c r="M1316" s="104" t="str">
        <f t="shared" si="104"/>
        <v/>
      </c>
      <c r="N1316" s="4"/>
      <c r="O1316" s="4" t="str">
        <f>VLOOKUP(B1316,'BAT Grundtabelle'!B:V,21,0)</f>
        <v>Finanzen</v>
      </c>
    </row>
    <row r="1317" spans="1:15" ht="12.75" customHeight="1" x14ac:dyDescent="0.35">
      <c r="A1317" s="29" t="s">
        <v>3601</v>
      </c>
      <c r="B1317" s="1" t="s">
        <v>600</v>
      </c>
      <c r="C1317" s="85" t="s">
        <v>2</v>
      </c>
      <c r="D1317" s="116" t="s">
        <v>4547</v>
      </c>
      <c r="E1317" s="116" t="s">
        <v>4547</v>
      </c>
      <c r="F1317" s="1"/>
      <c r="G1317" s="29" t="s">
        <v>4</v>
      </c>
      <c r="H1317" s="4">
        <f t="shared" si="100"/>
        <v>1</v>
      </c>
      <c r="I1317" s="4" t="str">
        <f>VLOOKUP(B1317,'BAT Grundtabelle'!B:T,19,0)</f>
        <v>ja</v>
      </c>
      <c r="J1317" s="4" t="str">
        <f t="shared" si="101"/>
        <v/>
      </c>
      <c r="K1317" s="4" t="str">
        <f t="shared" si="102"/>
        <v/>
      </c>
      <c r="L1317" s="4" t="str">
        <f t="shared" si="103"/>
        <v/>
      </c>
      <c r="M1317" s="104" t="str">
        <f t="shared" si="104"/>
        <v/>
      </c>
      <c r="N1317" s="4"/>
      <c r="O1317" s="4" t="str">
        <f>VLOOKUP(B1317,'BAT Grundtabelle'!B:V,21,0)</f>
        <v>Produktion</v>
      </c>
    </row>
    <row r="1318" spans="1:15" ht="12.75" customHeight="1" x14ac:dyDescent="0.35">
      <c r="A1318" s="29" t="s">
        <v>3602</v>
      </c>
      <c r="B1318" s="1" t="s">
        <v>515</v>
      </c>
      <c r="C1318" s="85" t="s">
        <v>3</v>
      </c>
      <c r="D1318" s="116">
        <v>3.18</v>
      </c>
      <c r="E1318" s="116">
        <v>426</v>
      </c>
      <c r="F1318" s="1"/>
      <c r="G1318" s="29">
        <v>300</v>
      </c>
      <c r="H1318" s="4">
        <f t="shared" si="100"/>
        <v>1</v>
      </c>
      <c r="I1318" s="4" t="str">
        <f>VLOOKUP(B1318,'BAT Grundtabelle'!B:T,19,0)</f>
        <v>ja</v>
      </c>
      <c r="J1318" s="4" t="str">
        <f t="shared" si="101"/>
        <v>11185</v>
      </c>
      <c r="K1318" s="4" t="str">
        <f t="shared" si="102"/>
        <v>Logistik-Unternehmen</v>
      </c>
      <c r="L1318" s="4">
        <f t="shared" si="103"/>
        <v>3.18</v>
      </c>
      <c r="M1318" s="104">
        <f t="shared" si="104"/>
        <v>426</v>
      </c>
      <c r="N1318" s="4"/>
      <c r="O1318" s="4" t="str">
        <f>VLOOKUP(B1318,'BAT Grundtabelle'!B:V,21,0)</f>
        <v>Transport</v>
      </c>
    </row>
    <row r="1319" spans="1:15" ht="12.75" customHeight="1" x14ac:dyDescent="0.35">
      <c r="A1319" s="29" t="s">
        <v>2264</v>
      </c>
      <c r="B1319" s="1" t="s">
        <v>2263</v>
      </c>
      <c r="C1319" s="85" t="s">
        <v>3</v>
      </c>
      <c r="D1319" s="116">
        <v>1.1599999999999999</v>
      </c>
      <c r="E1319" s="116">
        <v>267.20999999999998</v>
      </c>
      <c r="F1319" s="1" t="s">
        <v>4468</v>
      </c>
      <c r="G1319" s="29" t="s">
        <v>4</v>
      </c>
      <c r="H1319" s="4">
        <f t="shared" si="100"/>
        <v>1</v>
      </c>
      <c r="I1319" s="4" t="str">
        <f>VLOOKUP(B1319,'BAT Grundtabelle'!B:T,19,0)</f>
        <v>ja</v>
      </c>
      <c r="J1319" s="4" t="str">
        <f t="shared" si="101"/>
        <v>5489</v>
      </c>
      <c r="K1319" s="4" t="str">
        <f t="shared" si="102"/>
        <v>Logopäde</v>
      </c>
      <c r="L1319" s="4">
        <f t="shared" si="103"/>
        <v>1.1599999999999999</v>
      </c>
      <c r="M1319" s="104">
        <f t="shared" si="104"/>
        <v>267.20999999999998</v>
      </c>
      <c r="N1319" s="4"/>
      <c r="O1319" s="4" t="str">
        <f>VLOOKUP(B1319,'BAT Grundtabelle'!B:V,21,0)</f>
        <v>Heilwesen</v>
      </c>
    </row>
    <row r="1320" spans="1:15" ht="12.75" customHeight="1" x14ac:dyDescent="0.35">
      <c r="A1320" s="29" t="s">
        <v>2261</v>
      </c>
      <c r="B1320" s="1" t="s">
        <v>2260</v>
      </c>
      <c r="C1320" s="85" t="s">
        <v>2</v>
      </c>
      <c r="D1320" s="116" t="s">
        <v>4547</v>
      </c>
      <c r="E1320" s="116" t="s">
        <v>4547</v>
      </c>
      <c r="F1320" s="1" t="s">
        <v>2411</v>
      </c>
      <c r="G1320" s="29" t="s">
        <v>59</v>
      </c>
      <c r="H1320" s="4">
        <f t="shared" si="100"/>
        <v>1</v>
      </c>
      <c r="I1320" s="4" t="str">
        <f>VLOOKUP(B1320,'BAT Grundtabelle'!B:T,19,0)</f>
        <v>nein</v>
      </c>
      <c r="J1320" s="4" t="str">
        <f t="shared" si="101"/>
        <v/>
      </c>
      <c r="K1320" s="4" t="str">
        <f t="shared" si="102"/>
        <v/>
      </c>
      <c r="L1320" s="4" t="str">
        <f t="shared" si="103"/>
        <v/>
      </c>
      <c r="M1320" s="104" t="str">
        <f t="shared" si="104"/>
        <v/>
      </c>
      <c r="N1320" s="4"/>
      <c r="O1320" s="4" t="str">
        <f>VLOOKUP(B1320,'BAT Grundtabelle'!B:V,21,0)</f>
        <v>Verein</v>
      </c>
    </row>
    <row r="1321" spans="1:15" ht="12.75" customHeight="1" x14ac:dyDescent="0.35">
      <c r="A1321" s="29" t="s">
        <v>3603</v>
      </c>
      <c r="B1321" s="1" t="s">
        <v>757</v>
      </c>
      <c r="C1321" s="85" t="s">
        <v>3</v>
      </c>
      <c r="D1321" s="116">
        <v>2.58</v>
      </c>
      <c r="E1321" s="116">
        <v>204</v>
      </c>
      <c r="F1321" s="1" t="s">
        <v>2412</v>
      </c>
      <c r="G1321" s="29" t="s">
        <v>4569</v>
      </c>
      <c r="H1321" s="4">
        <f t="shared" si="100"/>
        <v>1</v>
      </c>
      <c r="I1321" s="4" t="str">
        <f>VLOOKUP(B1321,'BAT Grundtabelle'!B:T,19,0)</f>
        <v>ja</v>
      </c>
      <c r="J1321" s="4" t="str">
        <f t="shared" si="101"/>
        <v>11186</v>
      </c>
      <c r="K1321" s="4" t="str">
        <f t="shared" si="102"/>
        <v>Lokal</v>
      </c>
      <c r="L1321" s="4">
        <f t="shared" si="103"/>
        <v>2.58</v>
      </c>
      <c r="M1321" s="104">
        <f t="shared" si="104"/>
        <v>204</v>
      </c>
      <c r="N1321" s="4"/>
      <c r="O1321" s="4" t="str">
        <f>VLOOKUP(B1321,'BAT Grundtabelle'!B:V,21,0)</f>
        <v>Hotel- und Gaststättengewerbe</v>
      </c>
    </row>
    <row r="1322" spans="1:15" ht="12.75" customHeight="1" x14ac:dyDescent="0.35">
      <c r="A1322" s="29" t="s">
        <v>3604</v>
      </c>
      <c r="B1322" s="1" t="s">
        <v>708</v>
      </c>
      <c r="C1322" s="85" t="s">
        <v>2</v>
      </c>
      <c r="D1322" s="116" t="s">
        <v>4547</v>
      </c>
      <c r="E1322" s="116" t="s">
        <v>4547</v>
      </c>
      <c r="F1322" s="1"/>
      <c r="G1322" s="29" t="s">
        <v>4</v>
      </c>
      <c r="H1322" s="4">
        <f t="shared" si="100"/>
        <v>1</v>
      </c>
      <c r="I1322" s="4" t="str">
        <f>VLOOKUP(B1322,'BAT Grundtabelle'!B:T,19,0)</f>
        <v>ja</v>
      </c>
      <c r="J1322" s="4" t="str">
        <f t="shared" si="101"/>
        <v/>
      </c>
      <c r="K1322" s="4" t="str">
        <f t="shared" si="102"/>
        <v/>
      </c>
      <c r="L1322" s="4" t="str">
        <f t="shared" si="103"/>
        <v/>
      </c>
      <c r="M1322" s="104" t="str">
        <f t="shared" si="104"/>
        <v/>
      </c>
      <c r="N1322" s="4"/>
      <c r="O1322" s="4" t="str">
        <f>VLOOKUP(B1322,'BAT Grundtabelle'!B:V,21,0)</f>
        <v>Transport</v>
      </c>
    </row>
    <row r="1323" spans="1:15" ht="12.75" customHeight="1" x14ac:dyDescent="0.35">
      <c r="A1323" s="29" t="s">
        <v>3605</v>
      </c>
      <c r="B1323" s="1" t="s">
        <v>709</v>
      </c>
      <c r="C1323" s="85" t="s">
        <v>2</v>
      </c>
      <c r="D1323" s="116" t="s">
        <v>4547</v>
      </c>
      <c r="E1323" s="116" t="s">
        <v>4547</v>
      </c>
      <c r="F1323" s="1"/>
      <c r="G1323" s="29" t="s">
        <v>4</v>
      </c>
      <c r="H1323" s="4">
        <f t="shared" si="100"/>
        <v>1</v>
      </c>
      <c r="I1323" s="4" t="str">
        <f>VLOOKUP(B1323,'BAT Grundtabelle'!B:T,19,0)</f>
        <v>ja</v>
      </c>
      <c r="J1323" s="4" t="str">
        <f t="shared" si="101"/>
        <v/>
      </c>
      <c r="K1323" s="4" t="str">
        <f t="shared" si="102"/>
        <v/>
      </c>
      <c r="L1323" s="4" t="str">
        <f t="shared" si="103"/>
        <v/>
      </c>
      <c r="M1323" s="104" t="str">
        <f t="shared" si="104"/>
        <v/>
      </c>
      <c r="N1323" s="4"/>
      <c r="O1323" s="4" t="str">
        <f>VLOOKUP(B1323,'BAT Grundtabelle'!B:V,21,0)</f>
        <v>Transport</v>
      </c>
    </row>
    <row r="1324" spans="1:15" ht="12.75" customHeight="1" x14ac:dyDescent="0.35">
      <c r="A1324" s="29" t="s">
        <v>3606</v>
      </c>
      <c r="B1324" s="1" t="s">
        <v>901</v>
      </c>
      <c r="C1324" s="85" t="s">
        <v>2</v>
      </c>
      <c r="D1324" s="116" t="s">
        <v>4547</v>
      </c>
      <c r="E1324" s="116" t="s">
        <v>4547</v>
      </c>
      <c r="F1324" s="1"/>
      <c r="G1324" s="29" t="s">
        <v>4</v>
      </c>
      <c r="H1324" s="4">
        <f t="shared" si="100"/>
        <v>1</v>
      </c>
      <c r="I1324" s="4" t="str">
        <f>VLOOKUP(B1324,'BAT Grundtabelle'!B:T,19,0)</f>
        <v>ja</v>
      </c>
      <c r="J1324" s="4" t="str">
        <f t="shared" si="101"/>
        <v/>
      </c>
      <c r="K1324" s="4" t="str">
        <f t="shared" si="102"/>
        <v/>
      </c>
      <c r="L1324" s="4" t="str">
        <f t="shared" si="103"/>
        <v/>
      </c>
      <c r="M1324" s="104" t="str">
        <f t="shared" si="104"/>
        <v/>
      </c>
      <c r="N1324" s="4"/>
      <c r="O1324" s="4" t="str">
        <f>VLOOKUP(B1324,'BAT Grundtabelle'!B:V,21,0)</f>
        <v>Transport</v>
      </c>
    </row>
    <row r="1325" spans="1:15" ht="12.75" customHeight="1" x14ac:dyDescent="0.35">
      <c r="A1325" s="29" t="s">
        <v>3607</v>
      </c>
      <c r="B1325" s="1" t="s">
        <v>1573</v>
      </c>
      <c r="C1325" s="85" t="s">
        <v>2</v>
      </c>
      <c r="D1325" s="116" t="s">
        <v>4547</v>
      </c>
      <c r="E1325" s="116" t="s">
        <v>4547</v>
      </c>
      <c r="F1325" s="1"/>
      <c r="G1325" s="29" t="s">
        <v>4</v>
      </c>
      <c r="H1325" s="4">
        <f t="shared" si="100"/>
        <v>1</v>
      </c>
      <c r="I1325" s="4" t="str">
        <f>VLOOKUP(B1325,'BAT Grundtabelle'!B:T,19,0)</f>
        <v>ja</v>
      </c>
      <c r="J1325" s="4" t="str">
        <f t="shared" si="101"/>
        <v/>
      </c>
      <c r="K1325" s="4" t="str">
        <f t="shared" si="102"/>
        <v/>
      </c>
      <c r="L1325" s="4" t="str">
        <f t="shared" si="103"/>
        <v/>
      </c>
      <c r="M1325" s="104" t="str">
        <f t="shared" si="104"/>
        <v/>
      </c>
      <c r="N1325" s="4"/>
      <c r="O1325" s="4" t="str">
        <f>VLOOKUP(B1325,'BAT Grundtabelle'!B:V,21,0)</f>
        <v>Reinigung</v>
      </c>
    </row>
    <row r="1326" spans="1:15" ht="12.75" customHeight="1" x14ac:dyDescent="0.35">
      <c r="A1326" s="29" t="s">
        <v>3608</v>
      </c>
      <c r="B1326" s="1" t="s">
        <v>259</v>
      </c>
      <c r="C1326" s="85" t="s">
        <v>2</v>
      </c>
      <c r="D1326" s="116" t="s">
        <v>4547</v>
      </c>
      <c r="E1326" s="116" t="s">
        <v>4547</v>
      </c>
      <c r="F1326" s="1"/>
      <c r="G1326" s="29" t="s">
        <v>4</v>
      </c>
      <c r="H1326" s="4">
        <f t="shared" si="100"/>
        <v>1</v>
      </c>
      <c r="I1326" s="4" t="str">
        <f>VLOOKUP(B1326,'BAT Grundtabelle'!B:T,19,0)</f>
        <v>ja</v>
      </c>
      <c r="J1326" s="4" t="str">
        <f t="shared" si="101"/>
        <v/>
      </c>
      <c r="K1326" s="4" t="str">
        <f t="shared" si="102"/>
        <v/>
      </c>
      <c r="L1326" s="4" t="str">
        <f t="shared" si="103"/>
        <v/>
      </c>
      <c r="M1326" s="104" t="str">
        <f t="shared" si="104"/>
        <v/>
      </c>
      <c r="N1326" s="4"/>
      <c r="O1326" s="4" t="str">
        <f>VLOOKUP(B1326,'BAT Grundtabelle'!B:V,21,0)</f>
        <v>Bau-Gewerbe</v>
      </c>
    </row>
    <row r="1327" spans="1:15" ht="12.75" customHeight="1" x14ac:dyDescent="0.35">
      <c r="A1327" s="29" t="s">
        <v>3609</v>
      </c>
      <c r="B1327" s="1" t="s">
        <v>426</v>
      </c>
      <c r="C1327" s="85" t="s">
        <v>2</v>
      </c>
      <c r="D1327" s="116" t="s">
        <v>4547</v>
      </c>
      <c r="E1327" s="116" t="s">
        <v>4547</v>
      </c>
      <c r="F1327" s="1"/>
      <c r="G1327" s="29" t="s">
        <v>4</v>
      </c>
      <c r="H1327" s="4">
        <f t="shared" si="100"/>
        <v>1</v>
      </c>
      <c r="I1327" s="4" t="str">
        <f>VLOOKUP(B1327,'BAT Grundtabelle'!B:T,19,0)</f>
        <v>ja</v>
      </c>
      <c r="J1327" s="4" t="str">
        <f t="shared" si="101"/>
        <v/>
      </c>
      <c r="K1327" s="4" t="str">
        <f t="shared" si="102"/>
        <v/>
      </c>
      <c r="L1327" s="4" t="str">
        <f t="shared" si="103"/>
        <v/>
      </c>
      <c r="M1327" s="104" t="str">
        <f t="shared" si="104"/>
        <v/>
      </c>
      <c r="N1327" s="4"/>
      <c r="O1327" s="4" t="str">
        <f>VLOOKUP(B1327,'BAT Grundtabelle'!B:V,21,0)</f>
        <v>Schausteller</v>
      </c>
    </row>
    <row r="1328" spans="1:15" ht="12.75" customHeight="1" x14ac:dyDescent="0.35">
      <c r="A1328" s="29" t="s">
        <v>3610</v>
      </c>
      <c r="B1328" s="1" t="s">
        <v>427</v>
      </c>
      <c r="C1328" s="85" t="s">
        <v>2</v>
      </c>
      <c r="D1328" s="116" t="s">
        <v>4547</v>
      </c>
      <c r="E1328" s="116" t="s">
        <v>4547</v>
      </c>
      <c r="F1328" s="1"/>
      <c r="G1328" s="29" t="s">
        <v>4</v>
      </c>
      <c r="H1328" s="4">
        <f t="shared" si="100"/>
        <v>1</v>
      </c>
      <c r="I1328" s="4" t="str">
        <f>VLOOKUP(B1328,'BAT Grundtabelle'!B:T,19,0)</f>
        <v>ja</v>
      </c>
      <c r="J1328" s="4" t="str">
        <f t="shared" si="101"/>
        <v/>
      </c>
      <c r="K1328" s="4" t="str">
        <f t="shared" si="102"/>
        <v/>
      </c>
      <c r="L1328" s="4" t="str">
        <f t="shared" si="103"/>
        <v/>
      </c>
      <c r="M1328" s="104" t="str">
        <f t="shared" si="104"/>
        <v/>
      </c>
      <c r="N1328" s="4"/>
      <c r="O1328" s="4" t="str">
        <f>VLOOKUP(B1328,'BAT Grundtabelle'!B:V,21,0)</f>
        <v>Schausteller</v>
      </c>
    </row>
    <row r="1329" spans="1:15" ht="12.75" customHeight="1" x14ac:dyDescent="0.35">
      <c r="A1329" s="29" t="s">
        <v>3611</v>
      </c>
      <c r="B1329" s="1" t="s">
        <v>710</v>
      </c>
      <c r="C1329" s="85" t="s">
        <v>2</v>
      </c>
      <c r="D1329" s="116" t="s">
        <v>4547</v>
      </c>
      <c r="E1329" s="116" t="s">
        <v>4547</v>
      </c>
      <c r="F1329" s="1" t="s">
        <v>2412</v>
      </c>
      <c r="G1329" s="29">
        <v>1195</v>
      </c>
      <c r="H1329" s="4">
        <f t="shared" si="100"/>
        <v>1</v>
      </c>
      <c r="I1329" s="4" t="str">
        <f>VLOOKUP(B1329,'BAT Grundtabelle'!B:T,19,0)</f>
        <v>ja</v>
      </c>
      <c r="J1329" s="4" t="str">
        <f t="shared" si="101"/>
        <v/>
      </c>
      <c r="K1329" s="4" t="str">
        <f t="shared" si="102"/>
        <v/>
      </c>
      <c r="L1329" s="4" t="str">
        <f t="shared" si="103"/>
        <v/>
      </c>
      <c r="M1329" s="104" t="str">
        <f t="shared" si="104"/>
        <v/>
      </c>
      <c r="N1329" s="4"/>
      <c r="O1329" s="4" t="str">
        <f>VLOOKUP(B1329,'BAT Grundtabelle'!B:V,21,0)</f>
        <v>Transport</v>
      </c>
    </row>
    <row r="1330" spans="1:15" ht="12.75" customHeight="1" x14ac:dyDescent="0.35">
      <c r="A1330" s="29" t="s">
        <v>3612</v>
      </c>
      <c r="B1330" s="1" t="s">
        <v>1822</v>
      </c>
      <c r="C1330" s="85" t="s">
        <v>2</v>
      </c>
      <c r="D1330" s="116" t="s">
        <v>4547</v>
      </c>
      <c r="E1330" s="116" t="s">
        <v>4547</v>
      </c>
      <c r="F1330" s="1" t="s">
        <v>2411</v>
      </c>
      <c r="G1330" s="29" t="s">
        <v>59</v>
      </c>
      <c r="H1330" s="4">
        <f t="shared" si="100"/>
        <v>1</v>
      </c>
      <c r="I1330" s="4" t="str">
        <f>VLOOKUP(B1330,'BAT Grundtabelle'!B:T,19,0)</f>
        <v>ja</v>
      </c>
      <c r="J1330" s="4" t="str">
        <f t="shared" si="101"/>
        <v/>
      </c>
      <c r="K1330" s="4" t="str">
        <f t="shared" si="102"/>
        <v/>
      </c>
      <c r="L1330" s="4" t="str">
        <f t="shared" si="103"/>
        <v/>
      </c>
      <c r="M1330" s="104" t="str">
        <f t="shared" si="104"/>
        <v/>
      </c>
      <c r="N1330" s="4"/>
      <c r="O1330" s="4" t="str">
        <f>VLOOKUP(B1330,'BAT Grundtabelle'!B:V,21,0)</f>
        <v>Verein</v>
      </c>
    </row>
    <row r="1331" spans="1:15" ht="12.75" customHeight="1" x14ac:dyDescent="0.35">
      <c r="A1331" s="29" t="s">
        <v>2067</v>
      </c>
      <c r="B1331" s="1" t="s">
        <v>2066</v>
      </c>
      <c r="C1331" s="85" t="s">
        <v>2</v>
      </c>
      <c r="D1331" s="116" t="s">
        <v>4547</v>
      </c>
      <c r="E1331" s="116" t="s">
        <v>4547</v>
      </c>
      <c r="F1331" s="1"/>
      <c r="G1331" s="29" t="s">
        <v>4</v>
      </c>
      <c r="H1331" s="4">
        <f t="shared" si="100"/>
        <v>1</v>
      </c>
      <c r="I1331" s="4" t="str">
        <f>VLOOKUP(B1331,'BAT Grundtabelle'!B:T,19,0)</f>
        <v>ja</v>
      </c>
      <c r="J1331" s="4" t="str">
        <f t="shared" si="101"/>
        <v/>
      </c>
      <c r="K1331" s="4" t="str">
        <f t="shared" si="102"/>
        <v/>
      </c>
      <c r="L1331" s="4" t="str">
        <f t="shared" si="103"/>
        <v/>
      </c>
      <c r="M1331" s="104" t="str">
        <f t="shared" si="104"/>
        <v/>
      </c>
      <c r="N1331" s="4"/>
      <c r="O1331" s="4" t="str">
        <f>VLOOKUP(B1331,'BAT Grundtabelle'!B:V,21,0)</f>
        <v>Montage</v>
      </c>
    </row>
    <row r="1332" spans="1:15" ht="12.75" customHeight="1" x14ac:dyDescent="0.35">
      <c r="A1332" s="29" t="s">
        <v>3613</v>
      </c>
      <c r="B1332" s="1" t="s">
        <v>1997</v>
      </c>
      <c r="C1332" s="85" t="s">
        <v>2</v>
      </c>
      <c r="D1332" s="116" t="s">
        <v>4547</v>
      </c>
      <c r="E1332" s="116" t="s">
        <v>4547</v>
      </c>
      <c r="F1332" s="1"/>
      <c r="G1332" s="29" t="s">
        <v>4</v>
      </c>
      <c r="H1332" s="4">
        <f t="shared" si="100"/>
        <v>1</v>
      </c>
      <c r="I1332" s="4" t="str">
        <f>VLOOKUP(B1332,'BAT Grundtabelle'!B:T,19,0)</f>
        <v>ja</v>
      </c>
      <c r="J1332" s="4" t="str">
        <f t="shared" si="101"/>
        <v/>
      </c>
      <c r="K1332" s="4" t="str">
        <f t="shared" si="102"/>
        <v/>
      </c>
      <c r="L1332" s="4" t="str">
        <f t="shared" si="103"/>
        <v/>
      </c>
      <c r="M1332" s="104" t="str">
        <f t="shared" si="104"/>
        <v/>
      </c>
      <c r="N1332" s="4"/>
      <c r="O1332" s="4" t="str">
        <f>VLOOKUP(B1332,'BAT Grundtabelle'!B:V,21,0)</f>
        <v>Produktion</v>
      </c>
    </row>
    <row r="1333" spans="1:15" ht="12.75" customHeight="1" x14ac:dyDescent="0.35">
      <c r="A1333" s="29" t="s">
        <v>3614</v>
      </c>
      <c r="B1333" s="1" t="s">
        <v>1061</v>
      </c>
      <c r="C1333" s="85" t="s">
        <v>2</v>
      </c>
      <c r="D1333" s="116" t="s">
        <v>4547</v>
      </c>
      <c r="E1333" s="116" t="s">
        <v>4547</v>
      </c>
      <c r="F1333" s="1"/>
      <c r="G1333" s="29" t="s">
        <v>4</v>
      </c>
      <c r="H1333" s="4">
        <f t="shared" si="100"/>
        <v>1</v>
      </c>
      <c r="I1333" s="4" t="str">
        <f>VLOOKUP(B1333,'BAT Grundtabelle'!B:T,19,0)</f>
        <v>ja</v>
      </c>
      <c r="J1333" s="4" t="str">
        <f t="shared" si="101"/>
        <v/>
      </c>
      <c r="K1333" s="4" t="str">
        <f t="shared" si="102"/>
        <v/>
      </c>
      <c r="L1333" s="4" t="str">
        <f t="shared" si="103"/>
        <v/>
      </c>
      <c r="M1333" s="104" t="str">
        <f t="shared" si="104"/>
        <v/>
      </c>
      <c r="N1333" s="4"/>
      <c r="O1333" s="4" t="str">
        <f>VLOOKUP(B1333,'BAT Grundtabelle'!B:V,21,0)</f>
        <v>Finanzen</v>
      </c>
    </row>
    <row r="1334" spans="1:15" ht="12.75" customHeight="1" x14ac:dyDescent="0.35">
      <c r="A1334" s="29" t="s">
        <v>3615</v>
      </c>
      <c r="B1334" s="1" t="s">
        <v>289</v>
      </c>
      <c r="C1334" s="85" t="s">
        <v>3</v>
      </c>
      <c r="D1334" s="116">
        <v>3.33</v>
      </c>
      <c r="E1334" s="116">
        <v>1312</v>
      </c>
      <c r="F1334" s="1"/>
      <c r="G1334" s="29" t="s">
        <v>4</v>
      </c>
      <c r="H1334" s="4">
        <f t="shared" si="100"/>
        <v>1</v>
      </c>
      <c r="I1334" s="4" t="str">
        <f>VLOOKUP(B1334,'BAT Grundtabelle'!B:T,19,0)</f>
        <v>ja</v>
      </c>
      <c r="J1334" s="4" t="str">
        <f t="shared" si="101"/>
        <v>11198</v>
      </c>
      <c r="K1334" s="4" t="str">
        <f t="shared" si="102"/>
        <v>Malbedarfshandel</v>
      </c>
      <c r="L1334" s="4">
        <f t="shared" si="103"/>
        <v>3.33</v>
      </c>
      <c r="M1334" s="104">
        <f t="shared" si="104"/>
        <v>1312</v>
      </c>
      <c r="N1334" s="4"/>
      <c r="O1334" s="4" t="str">
        <f>VLOOKUP(B1334,'BAT Grundtabelle'!B:V,21,0)</f>
        <v>Handel</v>
      </c>
    </row>
    <row r="1335" spans="1:15" ht="12.75" customHeight="1" x14ac:dyDescent="0.35">
      <c r="A1335" s="29" t="s">
        <v>3616</v>
      </c>
      <c r="B1335" s="1" t="s">
        <v>84</v>
      </c>
      <c r="C1335" s="85" t="s">
        <v>3</v>
      </c>
      <c r="D1335" s="116">
        <v>6.95</v>
      </c>
      <c r="E1335" s="116">
        <v>547</v>
      </c>
      <c r="F1335" s="1"/>
      <c r="G1335" s="29" t="s">
        <v>4</v>
      </c>
      <c r="H1335" s="4">
        <f t="shared" si="100"/>
        <v>1</v>
      </c>
      <c r="I1335" s="4" t="str">
        <f>VLOOKUP(B1335,'BAT Grundtabelle'!B:T,19,0)</f>
        <v>ja</v>
      </c>
      <c r="J1335" s="4" t="str">
        <f t="shared" si="101"/>
        <v>11199</v>
      </c>
      <c r="K1335" s="4" t="str">
        <f t="shared" si="102"/>
        <v>Maler- und Stuckateurbetrieb</v>
      </c>
      <c r="L1335" s="4">
        <f t="shared" si="103"/>
        <v>6.95</v>
      </c>
      <c r="M1335" s="104">
        <f t="shared" si="104"/>
        <v>547</v>
      </c>
      <c r="N1335" s="4"/>
      <c r="O1335" s="4" t="str">
        <f>VLOOKUP(B1335,'BAT Grundtabelle'!B:V,21,0)</f>
        <v>Bau-Gewerbe</v>
      </c>
    </row>
    <row r="1336" spans="1:15" ht="12.75" customHeight="1" x14ac:dyDescent="0.35">
      <c r="A1336" s="29" t="s">
        <v>3617</v>
      </c>
      <c r="B1336" s="1" t="s">
        <v>85</v>
      </c>
      <c r="C1336" s="85" t="s">
        <v>3</v>
      </c>
      <c r="D1336" s="116">
        <v>6.95</v>
      </c>
      <c r="E1336" s="116">
        <v>547</v>
      </c>
      <c r="F1336" s="1"/>
      <c r="G1336" s="29" t="s">
        <v>4</v>
      </c>
      <c r="H1336" s="4">
        <f t="shared" si="100"/>
        <v>1</v>
      </c>
      <c r="I1336" s="4" t="str">
        <f>VLOOKUP(B1336,'BAT Grundtabelle'!B:T,19,0)</f>
        <v>ja</v>
      </c>
      <c r="J1336" s="4" t="str">
        <f t="shared" si="101"/>
        <v>11200</v>
      </c>
      <c r="K1336" s="4" t="str">
        <f t="shared" si="102"/>
        <v>Malerbetrieb</v>
      </c>
      <c r="L1336" s="4">
        <f t="shared" si="103"/>
        <v>6.95</v>
      </c>
      <c r="M1336" s="104">
        <f t="shared" si="104"/>
        <v>547</v>
      </c>
      <c r="N1336" s="4"/>
      <c r="O1336" s="4" t="str">
        <f>VLOOKUP(B1336,'BAT Grundtabelle'!B:V,21,0)</f>
        <v>Bau-Gewerbe</v>
      </c>
    </row>
    <row r="1337" spans="1:15" ht="12.75" customHeight="1" x14ac:dyDescent="0.35">
      <c r="A1337" s="29" t="s">
        <v>2282</v>
      </c>
      <c r="B1337" s="1" t="s">
        <v>2281</v>
      </c>
      <c r="C1337" s="85" t="s">
        <v>3</v>
      </c>
      <c r="D1337" s="116">
        <v>1.71</v>
      </c>
      <c r="E1337" s="116">
        <v>481.01</v>
      </c>
      <c r="F1337" s="1"/>
      <c r="G1337" s="29" t="s">
        <v>4</v>
      </c>
      <c r="H1337" s="4">
        <f t="shared" si="100"/>
        <v>1</v>
      </c>
      <c r="I1337" s="4" t="str">
        <f>VLOOKUP(B1337,'BAT Grundtabelle'!B:T,19,0)</f>
        <v>ja</v>
      </c>
      <c r="J1337" s="4" t="str">
        <f t="shared" si="101"/>
        <v>2160</v>
      </c>
      <c r="K1337" s="4" t="str">
        <f t="shared" si="102"/>
        <v>Mälzerei</v>
      </c>
      <c r="L1337" s="4">
        <f t="shared" si="103"/>
        <v>1.71</v>
      </c>
      <c r="M1337" s="104">
        <f t="shared" si="104"/>
        <v>481.01</v>
      </c>
      <c r="N1337" s="4"/>
      <c r="O1337" s="4" t="str">
        <f>VLOOKUP(B1337,'BAT Grundtabelle'!B:V,21,0)</f>
        <v>Produktion (food)</v>
      </c>
    </row>
    <row r="1338" spans="1:15" ht="12.75" customHeight="1" x14ac:dyDescent="0.35">
      <c r="A1338" s="29" t="s">
        <v>3618</v>
      </c>
      <c r="B1338" s="1" t="s">
        <v>268</v>
      </c>
      <c r="C1338" s="85" t="s">
        <v>2</v>
      </c>
      <c r="D1338" s="116" t="s">
        <v>4547</v>
      </c>
      <c r="E1338" s="116" t="s">
        <v>4547</v>
      </c>
      <c r="F1338" s="1"/>
      <c r="G1338" s="29" t="s">
        <v>4</v>
      </c>
      <c r="H1338" s="4">
        <f t="shared" si="100"/>
        <v>1</v>
      </c>
      <c r="I1338" s="4" t="str">
        <f>VLOOKUP(B1338,'BAT Grundtabelle'!B:T,19,0)</f>
        <v>ja</v>
      </c>
      <c r="J1338" s="4" t="str">
        <f t="shared" si="101"/>
        <v/>
      </c>
      <c r="K1338" s="4" t="str">
        <f t="shared" si="102"/>
        <v/>
      </c>
      <c r="L1338" s="4" t="str">
        <f t="shared" si="103"/>
        <v/>
      </c>
      <c r="M1338" s="104" t="str">
        <f t="shared" si="104"/>
        <v/>
      </c>
      <c r="N1338" s="4"/>
      <c r="O1338" s="4" t="str">
        <f>VLOOKUP(B1338,'BAT Grundtabelle'!B:V,21,0)</f>
        <v>Sonder-Risiken</v>
      </c>
    </row>
    <row r="1339" spans="1:15" ht="12.75" customHeight="1" x14ac:dyDescent="0.35">
      <c r="A1339" s="29" t="s">
        <v>3619</v>
      </c>
      <c r="B1339" s="1" t="s">
        <v>560</v>
      </c>
      <c r="C1339" s="85" t="s">
        <v>3</v>
      </c>
      <c r="D1339" s="116">
        <v>1.1100000000000001</v>
      </c>
      <c r="E1339" s="116">
        <v>854.03</v>
      </c>
      <c r="F1339" s="1"/>
      <c r="G1339" s="29" t="s">
        <v>4</v>
      </c>
      <c r="H1339" s="4">
        <f t="shared" si="100"/>
        <v>1</v>
      </c>
      <c r="I1339" s="4" t="str">
        <f>VLOOKUP(B1339,'BAT Grundtabelle'!B:T,19,0)</f>
        <v>ja</v>
      </c>
      <c r="J1339" s="4" t="str">
        <f t="shared" si="101"/>
        <v>11202</v>
      </c>
      <c r="K1339" s="4" t="str">
        <f t="shared" si="102"/>
        <v>Margarine-, Speisefett- und Speiseölhersteller</v>
      </c>
      <c r="L1339" s="4">
        <f t="shared" si="103"/>
        <v>1.1100000000000001</v>
      </c>
      <c r="M1339" s="104">
        <f t="shared" si="104"/>
        <v>854.03</v>
      </c>
      <c r="N1339" s="4"/>
      <c r="O1339" s="4" t="str">
        <f>VLOOKUP(B1339,'BAT Grundtabelle'!B:V,21,0)</f>
        <v>Produktion (food)</v>
      </c>
    </row>
    <row r="1340" spans="1:15" ht="12.75" customHeight="1" x14ac:dyDescent="0.35">
      <c r="A1340" s="29">
        <v>11990</v>
      </c>
      <c r="B1340" s="1" t="s">
        <v>4570</v>
      </c>
      <c r="C1340" s="85" t="s">
        <v>2</v>
      </c>
      <c r="D1340" s="116" t="s">
        <v>4547</v>
      </c>
      <c r="E1340" s="116" t="s">
        <v>4547</v>
      </c>
      <c r="F1340" s="1"/>
      <c r="G1340" s="29" t="s">
        <v>4</v>
      </c>
      <c r="H1340" s="4">
        <f t="shared" si="100"/>
        <v>1</v>
      </c>
      <c r="I1340" s="4" t="str">
        <f>VLOOKUP(B1340,'BAT Grundtabelle'!B:T,19,0)</f>
        <v>ja</v>
      </c>
      <c r="J1340" s="4" t="str">
        <f t="shared" si="101"/>
        <v/>
      </c>
      <c r="K1340" s="4" t="str">
        <f t="shared" si="102"/>
        <v/>
      </c>
      <c r="L1340" s="4" t="str">
        <f t="shared" si="103"/>
        <v/>
      </c>
      <c r="M1340" s="104" t="str">
        <f t="shared" si="104"/>
        <v/>
      </c>
      <c r="N1340" s="4"/>
      <c r="O1340" s="4" t="str">
        <f>VLOOKUP(B1340,'BAT Grundtabelle'!B:V,21,0)</f>
        <v>Freizeit</v>
      </c>
    </row>
    <row r="1341" spans="1:15" ht="12.75" customHeight="1" x14ac:dyDescent="0.35">
      <c r="A1341" s="29" t="s">
        <v>3620</v>
      </c>
      <c r="B1341" s="1" t="s">
        <v>995</v>
      </c>
      <c r="C1341" s="85" t="s">
        <v>3</v>
      </c>
      <c r="D1341" s="116">
        <v>9.5</v>
      </c>
      <c r="E1341" s="116">
        <v>575</v>
      </c>
      <c r="F1341" s="1"/>
      <c r="G1341" s="29" t="s">
        <v>4</v>
      </c>
      <c r="H1341" s="4">
        <f t="shared" si="100"/>
        <v>1</v>
      </c>
      <c r="I1341" s="4" t="str">
        <f>VLOOKUP(B1341,'BAT Grundtabelle'!B:T,19,0)</f>
        <v>ja</v>
      </c>
      <c r="J1341" s="4" t="str">
        <f t="shared" si="101"/>
        <v>11203</v>
      </c>
      <c r="K1341" s="4" t="str">
        <f t="shared" si="102"/>
        <v>Markisenhandel einschließlich -einbau</v>
      </c>
      <c r="L1341" s="4">
        <f t="shared" si="103"/>
        <v>9.5</v>
      </c>
      <c r="M1341" s="104">
        <f t="shared" si="104"/>
        <v>575</v>
      </c>
      <c r="N1341" s="4"/>
      <c r="O1341" s="4" t="str">
        <f>VLOOKUP(B1341,'BAT Grundtabelle'!B:V,21,0)</f>
        <v>Handel</v>
      </c>
    </row>
    <row r="1342" spans="1:15" ht="12.75" customHeight="1" x14ac:dyDescent="0.35">
      <c r="A1342" s="29" t="s">
        <v>3621</v>
      </c>
      <c r="B1342" s="1" t="s">
        <v>996</v>
      </c>
      <c r="C1342" s="85" t="s">
        <v>2</v>
      </c>
      <c r="D1342" s="116" t="s">
        <v>4547</v>
      </c>
      <c r="E1342" s="116" t="s">
        <v>4547</v>
      </c>
      <c r="F1342" s="1"/>
      <c r="G1342" s="29" t="s">
        <v>4</v>
      </c>
      <c r="H1342" s="4">
        <f t="shared" si="100"/>
        <v>1</v>
      </c>
      <c r="I1342" s="4" t="str">
        <f>VLOOKUP(B1342,'BAT Grundtabelle'!B:T,19,0)</f>
        <v>ja</v>
      </c>
      <c r="J1342" s="4" t="str">
        <f t="shared" si="101"/>
        <v/>
      </c>
      <c r="K1342" s="4" t="str">
        <f t="shared" si="102"/>
        <v/>
      </c>
      <c r="L1342" s="4" t="str">
        <f t="shared" si="103"/>
        <v/>
      </c>
      <c r="M1342" s="104" t="str">
        <f t="shared" si="104"/>
        <v/>
      </c>
      <c r="N1342" s="4"/>
      <c r="O1342" s="4" t="str">
        <f>VLOOKUP(B1342,'BAT Grundtabelle'!B:V,21,0)</f>
        <v>Produktion</v>
      </c>
    </row>
    <row r="1343" spans="1:15" ht="12.75" customHeight="1" x14ac:dyDescent="0.35">
      <c r="A1343" s="29" t="s">
        <v>3622</v>
      </c>
      <c r="B1343" s="1" t="s">
        <v>890</v>
      </c>
      <c r="C1343" s="85" t="s">
        <v>2</v>
      </c>
      <c r="D1343" s="116" t="s">
        <v>4547</v>
      </c>
      <c r="E1343" s="116" t="s">
        <v>4547</v>
      </c>
      <c r="F1343" s="1"/>
      <c r="G1343" s="29" t="s">
        <v>4</v>
      </c>
      <c r="H1343" s="4">
        <f t="shared" si="100"/>
        <v>1</v>
      </c>
      <c r="I1343" s="4" t="str">
        <f>VLOOKUP(B1343,'BAT Grundtabelle'!B:T,19,0)</f>
        <v>ja</v>
      </c>
      <c r="J1343" s="4" t="str">
        <f t="shared" si="101"/>
        <v/>
      </c>
      <c r="K1343" s="4" t="str">
        <f t="shared" si="102"/>
        <v/>
      </c>
      <c r="L1343" s="4" t="str">
        <f t="shared" si="103"/>
        <v/>
      </c>
      <c r="M1343" s="104" t="str">
        <f t="shared" si="104"/>
        <v/>
      </c>
      <c r="N1343" s="4"/>
      <c r="O1343" s="4" t="str">
        <f>VLOOKUP(B1343,'BAT Grundtabelle'!B:V,21,0)</f>
        <v>Dienstleistung</v>
      </c>
    </row>
    <row r="1344" spans="1:15" ht="12.75" customHeight="1" x14ac:dyDescent="0.35">
      <c r="A1344" s="29" t="s">
        <v>3623</v>
      </c>
      <c r="B1344" s="1" t="s">
        <v>1250</v>
      </c>
      <c r="C1344" s="85" t="s">
        <v>2</v>
      </c>
      <c r="D1344" s="116" t="s">
        <v>4547</v>
      </c>
      <c r="E1344" s="116" t="s">
        <v>4547</v>
      </c>
      <c r="F1344" s="1"/>
      <c r="G1344" s="29" t="s">
        <v>4</v>
      </c>
      <c r="H1344" s="4">
        <f t="shared" si="100"/>
        <v>1</v>
      </c>
      <c r="I1344" s="4" t="str">
        <f>VLOOKUP(B1344,'BAT Grundtabelle'!B:T,19,0)</f>
        <v>ja</v>
      </c>
      <c r="J1344" s="4" t="str">
        <f t="shared" si="101"/>
        <v/>
      </c>
      <c r="K1344" s="4" t="str">
        <f t="shared" si="102"/>
        <v/>
      </c>
      <c r="L1344" s="4" t="str">
        <f t="shared" si="103"/>
        <v/>
      </c>
      <c r="M1344" s="104" t="str">
        <f t="shared" si="104"/>
        <v/>
      </c>
      <c r="N1344" s="4"/>
      <c r="O1344" s="4" t="str">
        <f>VLOOKUP(B1344,'BAT Grundtabelle'!B:V,21,0)</f>
        <v>Handel</v>
      </c>
    </row>
    <row r="1345" spans="1:15" ht="12.75" customHeight="1" x14ac:dyDescent="0.35">
      <c r="A1345" s="29" t="s">
        <v>3624</v>
      </c>
      <c r="B1345" s="1" t="s">
        <v>902</v>
      </c>
      <c r="C1345" s="85" t="s">
        <v>2</v>
      </c>
      <c r="D1345" s="116" t="s">
        <v>4547</v>
      </c>
      <c r="E1345" s="116" t="s">
        <v>4547</v>
      </c>
      <c r="F1345" s="1"/>
      <c r="G1345" s="29" t="s">
        <v>4</v>
      </c>
      <c r="H1345" s="4">
        <f t="shared" si="100"/>
        <v>1</v>
      </c>
      <c r="I1345" s="4" t="str">
        <f>VLOOKUP(B1345,'BAT Grundtabelle'!B:T,19,0)</f>
        <v>ja</v>
      </c>
      <c r="J1345" s="4" t="str">
        <f t="shared" si="101"/>
        <v/>
      </c>
      <c r="K1345" s="4" t="str">
        <f t="shared" si="102"/>
        <v/>
      </c>
      <c r="L1345" s="4" t="str">
        <f t="shared" si="103"/>
        <v/>
      </c>
      <c r="M1345" s="104" t="str">
        <f t="shared" si="104"/>
        <v/>
      </c>
      <c r="N1345" s="4"/>
      <c r="O1345" s="4" t="str">
        <f>VLOOKUP(B1345,'BAT Grundtabelle'!B:V,21,0)</f>
        <v>Aussteller</v>
      </c>
    </row>
    <row r="1346" spans="1:15" ht="12.75" customHeight="1" x14ac:dyDescent="0.35">
      <c r="A1346" s="29" t="s">
        <v>3625</v>
      </c>
      <c r="B1346" s="1" t="s">
        <v>849</v>
      </c>
      <c r="C1346" s="85" t="s">
        <v>3</v>
      </c>
      <c r="D1346" s="116">
        <v>1.1100000000000001</v>
      </c>
      <c r="E1346" s="116">
        <v>854.03</v>
      </c>
      <c r="F1346" s="1"/>
      <c r="G1346" s="29" t="s">
        <v>4</v>
      </c>
      <c r="H1346" s="4">
        <f t="shared" si="100"/>
        <v>1</v>
      </c>
      <c r="I1346" s="4" t="str">
        <f>VLOOKUP(B1346,'BAT Grundtabelle'!B:T,19,0)</f>
        <v>ja</v>
      </c>
      <c r="J1346" s="4" t="str">
        <f t="shared" si="101"/>
        <v>11208</v>
      </c>
      <c r="K1346" s="4" t="str">
        <f t="shared" si="102"/>
        <v>Marmeladenhersteller</v>
      </c>
      <c r="L1346" s="4">
        <f t="shared" si="103"/>
        <v>1.1100000000000001</v>
      </c>
      <c r="M1346" s="104">
        <f t="shared" si="104"/>
        <v>854.03</v>
      </c>
      <c r="N1346" s="4"/>
      <c r="O1346" s="4" t="str">
        <f>VLOOKUP(B1346,'BAT Grundtabelle'!B:V,21,0)</f>
        <v>Produktion (food)</v>
      </c>
    </row>
    <row r="1347" spans="1:15" ht="12.75" customHeight="1" x14ac:dyDescent="0.35">
      <c r="A1347" s="29" t="s">
        <v>3626</v>
      </c>
      <c r="B1347" s="1" t="s">
        <v>380</v>
      </c>
      <c r="C1347" s="85" t="s">
        <v>2</v>
      </c>
      <c r="D1347" s="116" t="s">
        <v>4547</v>
      </c>
      <c r="E1347" s="116" t="s">
        <v>4547</v>
      </c>
      <c r="F1347" s="1"/>
      <c r="G1347" s="29" t="s">
        <v>4</v>
      </c>
      <c r="H1347" s="4">
        <f t="shared" ref="H1347:H1410" si="105">COUNTIF(A:A,A1347)</f>
        <v>1</v>
      </c>
      <c r="I1347" s="4" t="str">
        <f>VLOOKUP(B1347,'BAT Grundtabelle'!B:T,19,0)</f>
        <v>ja</v>
      </c>
      <c r="J1347" s="4" t="str">
        <f t="shared" ref="J1347:J1410" si="106">IF(C1347="ja",A1347,"")</f>
        <v/>
      </c>
      <c r="K1347" s="4" t="str">
        <f t="shared" ref="K1347:K1410" si="107">IF(C1347="ja",B1347,"")</f>
        <v/>
      </c>
      <c r="L1347" s="4" t="str">
        <f t="shared" ref="L1347:L1410" si="108">IF(C1347="ja",D1347,"")</f>
        <v/>
      </c>
      <c r="M1347" s="104" t="str">
        <f t="shared" ref="M1347:M1410" si="109">IF(C1347="ja",E1347,"")</f>
        <v/>
      </c>
      <c r="N1347" s="4"/>
      <c r="O1347" s="4" t="str">
        <f>VLOOKUP(B1347,'BAT Grundtabelle'!B:V,21,0)</f>
        <v>Produktion</v>
      </c>
    </row>
    <row r="1348" spans="1:15" ht="12.75" customHeight="1" x14ac:dyDescent="0.35">
      <c r="A1348" s="29" t="s">
        <v>3627</v>
      </c>
      <c r="B1348" s="1" t="s">
        <v>379</v>
      </c>
      <c r="C1348" s="85" t="s">
        <v>2</v>
      </c>
      <c r="D1348" s="116" t="s">
        <v>4547</v>
      </c>
      <c r="E1348" s="116" t="s">
        <v>4547</v>
      </c>
      <c r="F1348" s="1"/>
      <c r="G1348" s="29" t="s">
        <v>4</v>
      </c>
      <c r="H1348" s="4">
        <f t="shared" si="105"/>
        <v>1</v>
      </c>
      <c r="I1348" s="4" t="str">
        <f>VLOOKUP(B1348,'BAT Grundtabelle'!B:T,19,0)</f>
        <v>ja</v>
      </c>
      <c r="J1348" s="4" t="str">
        <f t="shared" si="106"/>
        <v/>
      </c>
      <c r="K1348" s="4" t="str">
        <f t="shared" si="107"/>
        <v/>
      </c>
      <c r="L1348" s="4" t="str">
        <f t="shared" si="108"/>
        <v/>
      </c>
      <c r="M1348" s="104" t="str">
        <f t="shared" si="109"/>
        <v/>
      </c>
      <c r="N1348" s="4"/>
      <c r="O1348" s="4" t="str">
        <f>VLOOKUP(B1348,'BAT Grundtabelle'!B:V,21,0)</f>
        <v>Produktion</v>
      </c>
    </row>
    <row r="1349" spans="1:15" ht="12.75" customHeight="1" x14ac:dyDescent="0.35">
      <c r="A1349" s="29" t="s">
        <v>2146</v>
      </c>
      <c r="B1349" s="1" t="s">
        <v>2145</v>
      </c>
      <c r="C1349" s="85" t="s">
        <v>3</v>
      </c>
      <c r="D1349" s="116">
        <v>11.06</v>
      </c>
      <c r="E1349" s="116">
        <v>1312</v>
      </c>
      <c r="F1349" s="1"/>
      <c r="G1349" s="29" t="s">
        <v>4</v>
      </c>
      <c r="H1349" s="4">
        <f t="shared" si="105"/>
        <v>1</v>
      </c>
      <c r="I1349" s="4" t="str">
        <f>VLOOKUP(B1349,'BAT Grundtabelle'!B:T,19,0)</f>
        <v>ja</v>
      </c>
      <c r="J1349" s="4" t="str">
        <f t="shared" si="106"/>
        <v>3948</v>
      </c>
      <c r="K1349" s="4" t="str">
        <f t="shared" si="107"/>
        <v>Maschinenhandel und -reparatur</v>
      </c>
      <c r="L1349" s="4">
        <f t="shared" si="108"/>
        <v>11.06</v>
      </c>
      <c r="M1349" s="104">
        <f t="shared" si="109"/>
        <v>1312</v>
      </c>
      <c r="N1349" s="4"/>
      <c r="O1349" s="4" t="str">
        <f>VLOOKUP(B1349,'BAT Grundtabelle'!B:V,21,0)</f>
        <v>Reparatur</v>
      </c>
    </row>
    <row r="1350" spans="1:15" ht="12.75" customHeight="1" x14ac:dyDescent="0.35">
      <c r="A1350" s="29" t="s">
        <v>3628</v>
      </c>
      <c r="B1350" s="1" t="s">
        <v>1998</v>
      </c>
      <c r="C1350" s="85" t="s">
        <v>2</v>
      </c>
      <c r="D1350" s="116" t="s">
        <v>4547</v>
      </c>
      <c r="E1350" s="116" t="s">
        <v>4547</v>
      </c>
      <c r="F1350" s="1"/>
      <c r="G1350" s="29" t="s">
        <v>4</v>
      </c>
      <c r="H1350" s="4">
        <f t="shared" si="105"/>
        <v>1</v>
      </c>
      <c r="I1350" s="4" t="str">
        <f>VLOOKUP(B1350,'BAT Grundtabelle'!B:T,19,0)</f>
        <v>ja</v>
      </c>
      <c r="J1350" s="4" t="str">
        <f t="shared" si="106"/>
        <v/>
      </c>
      <c r="K1350" s="4" t="str">
        <f t="shared" si="107"/>
        <v/>
      </c>
      <c r="L1350" s="4" t="str">
        <f t="shared" si="108"/>
        <v/>
      </c>
      <c r="M1350" s="104" t="str">
        <f t="shared" si="109"/>
        <v/>
      </c>
      <c r="N1350" s="4"/>
      <c r="O1350" s="4" t="str">
        <f>VLOOKUP(B1350,'BAT Grundtabelle'!B:V,21,0)</f>
        <v>Reinigung</v>
      </c>
    </row>
    <row r="1351" spans="1:15" ht="12.75" customHeight="1" x14ac:dyDescent="0.35">
      <c r="A1351" s="29" t="s">
        <v>3629</v>
      </c>
      <c r="B1351" s="1" t="s">
        <v>891</v>
      </c>
      <c r="C1351" s="85" t="s">
        <v>2</v>
      </c>
      <c r="D1351" s="116" t="s">
        <v>4547</v>
      </c>
      <c r="E1351" s="116" t="s">
        <v>4547</v>
      </c>
      <c r="F1351" s="1"/>
      <c r="G1351" s="29" t="s">
        <v>4</v>
      </c>
      <c r="H1351" s="4">
        <f t="shared" si="105"/>
        <v>1</v>
      </c>
      <c r="I1351" s="4" t="str">
        <f>VLOOKUP(B1351,'BAT Grundtabelle'!B:T,19,0)</f>
        <v>ja</v>
      </c>
      <c r="J1351" s="4" t="str">
        <f t="shared" si="106"/>
        <v/>
      </c>
      <c r="K1351" s="4" t="str">
        <f t="shared" si="107"/>
        <v/>
      </c>
      <c r="L1351" s="4" t="str">
        <f t="shared" si="108"/>
        <v/>
      </c>
      <c r="M1351" s="104" t="str">
        <f t="shared" si="109"/>
        <v/>
      </c>
      <c r="N1351" s="4"/>
      <c r="O1351" s="4" t="str">
        <f>VLOOKUP(B1351,'BAT Grundtabelle'!B:V,21,0)</f>
        <v>Montage</v>
      </c>
    </row>
    <row r="1352" spans="1:15" ht="12.75" customHeight="1" x14ac:dyDescent="0.35">
      <c r="A1352" s="29" t="s">
        <v>3630</v>
      </c>
      <c r="B1352" s="1" t="s">
        <v>4488</v>
      </c>
      <c r="C1352" s="85" t="s">
        <v>2</v>
      </c>
      <c r="D1352" s="116" t="s">
        <v>4547</v>
      </c>
      <c r="E1352" s="116" t="s">
        <v>4547</v>
      </c>
      <c r="F1352" s="1" t="s">
        <v>2412</v>
      </c>
      <c r="G1352" s="29">
        <v>1195</v>
      </c>
      <c r="H1352" s="4">
        <f t="shared" si="105"/>
        <v>1</v>
      </c>
      <c r="I1352" s="4" t="str">
        <f>VLOOKUP(B1352,'BAT Grundtabelle'!B:T,19,0)</f>
        <v>ja</v>
      </c>
      <c r="J1352" s="4" t="str">
        <f t="shared" si="106"/>
        <v/>
      </c>
      <c r="K1352" s="4" t="str">
        <f t="shared" si="107"/>
        <v/>
      </c>
      <c r="L1352" s="4" t="str">
        <f t="shared" si="108"/>
        <v/>
      </c>
      <c r="M1352" s="104" t="str">
        <f t="shared" si="109"/>
        <v/>
      </c>
      <c r="N1352" s="4"/>
      <c r="O1352" s="4" t="str">
        <f>VLOOKUP(B1352,'BAT Grundtabelle'!B:V,21,0)</f>
        <v>Erotik</v>
      </c>
    </row>
    <row r="1353" spans="1:15" ht="12.75" customHeight="1" x14ac:dyDescent="0.35">
      <c r="A1353" s="29" t="s">
        <v>3631</v>
      </c>
      <c r="B1353" s="1" t="s">
        <v>1234</v>
      </c>
      <c r="C1353" s="85" t="s">
        <v>2</v>
      </c>
      <c r="D1353" s="116" t="s">
        <v>4547</v>
      </c>
      <c r="E1353" s="116" t="s">
        <v>4547</v>
      </c>
      <c r="F1353" s="1"/>
      <c r="G1353" s="29" t="s">
        <v>4</v>
      </c>
      <c r="H1353" s="4">
        <f t="shared" si="105"/>
        <v>1</v>
      </c>
      <c r="I1353" s="4" t="str">
        <f>VLOOKUP(B1353,'BAT Grundtabelle'!B:T,19,0)</f>
        <v>ja</v>
      </c>
      <c r="J1353" s="4" t="str">
        <f t="shared" si="106"/>
        <v/>
      </c>
      <c r="K1353" s="4" t="str">
        <f t="shared" si="107"/>
        <v/>
      </c>
      <c r="L1353" s="4" t="str">
        <f t="shared" si="108"/>
        <v/>
      </c>
      <c r="M1353" s="104" t="str">
        <f t="shared" si="109"/>
        <v/>
      </c>
      <c r="N1353" s="4"/>
      <c r="O1353" s="4" t="str">
        <f>VLOOKUP(B1353,'BAT Grundtabelle'!B:V,21,0)</f>
        <v>Handel</v>
      </c>
    </row>
    <row r="1354" spans="1:15" ht="12.75" customHeight="1" x14ac:dyDescent="0.35">
      <c r="A1354" s="29" t="s">
        <v>3632</v>
      </c>
      <c r="B1354" s="1" t="s">
        <v>1464</v>
      </c>
      <c r="C1354" s="85" t="s">
        <v>3</v>
      </c>
      <c r="D1354" s="116">
        <v>8.5</v>
      </c>
      <c r="E1354" s="116">
        <v>1197</v>
      </c>
      <c r="F1354" s="1"/>
      <c r="G1354" s="29" t="s">
        <v>57</v>
      </c>
      <c r="H1354" s="4">
        <f t="shared" si="105"/>
        <v>1</v>
      </c>
      <c r="I1354" s="4" t="str">
        <f>VLOOKUP(B1354,'BAT Grundtabelle'!B:T,19,0)</f>
        <v>ja</v>
      </c>
      <c r="J1354" s="4" t="str">
        <f t="shared" si="106"/>
        <v>11214</v>
      </c>
      <c r="K1354" s="4" t="str">
        <f t="shared" si="107"/>
        <v>Matratzenhersteller</v>
      </c>
      <c r="L1354" s="4">
        <f t="shared" si="108"/>
        <v>8.5</v>
      </c>
      <c r="M1354" s="104">
        <f t="shared" si="109"/>
        <v>1197</v>
      </c>
      <c r="N1354" s="4"/>
      <c r="O1354" s="4" t="str">
        <f>VLOOKUP(B1354,'BAT Grundtabelle'!B:V,21,0)</f>
        <v>Produktion</v>
      </c>
    </row>
    <row r="1355" spans="1:15" ht="12.75" customHeight="1" x14ac:dyDescent="0.35">
      <c r="A1355" s="29" t="s">
        <v>3633</v>
      </c>
      <c r="B1355" s="1" t="s">
        <v>1235</v>
      </c>
      <c r="C1355" s="85" t="s">
        <v>2</v>
      </c>
      <c r="D1355" s="116" t="s">
        <v>4547</v>
      </c>
      <c r="E1355" s="116" t="s">
        <v>4547</v>
      </c>
      <c r="F1355" s="1"/>
      <c r="G1355" s="29" t="s">
        <v>4</v>
      </c>
      <c r="H1355" s="4">
        <f t="shared" si="105"/>
        <v>1</v>
      </c>
      <c r="I1355" s="4" t="str">
        <f>VLOOKUP(B1355,'BAT Grundtabelle'!B:T,19,0)</f>
        <v>ja</v>
      </c>
      <c r="J1355" s="4" t="str">
        <f t="shared" si="106"/>
        <v/>
      </c>
      <c r="K1355" s="4" t="str">
        <f t="shared" si="107"/>
        <v/>
      </c>
      <c r="L1355" s="4" t="str">
        <f t="shared" si="108"/>
        <v/>
      </c>
      <c r="M1355" s="104" t="str">
        <f t="shared" si="109"/>
        <v/>
      </c>
      <c r="N1355" s="4"/>
      <c r="O1355" s="4" t="str">
        <f>VLOOKUP(B1355,'BAT Grundtabelle'!B:V,21,0)</f>
        <v>Bau-Gewerbe</v>
      </c>
    </row>
    <row r="1356" spans="1:15" ht="12.75" customHeight="1" x14ac:dyDescent="0.35">
      <c r="A1356" s="29" t="s">
        <v>3634</v>
      </c>
      <c r="B1356" s="1" t="s">
        <v>1363</v>
      </c>
      <c r="C1356" s="85" t="s">
        <v>2</v>
      </c>
      <c r="D1356" s="116" t="s">
        <v>4547</v>
      </c>
      <c r="E1356" s="116" t="s">
        <v>4547</v>
      </c>
      <c r="F1356" s="1"/>
      <c r="G1356" s="29" t="s">
        <v>920</v>
      </c>
      <c r="H1356" s="4">
        <f t="shared" si="105"/>
        <v>1</v>
      </c>
      <c r="I1356" s="4" t="str">
        <f>VLOOKUP(B1356,'BAT Grundtabelle'!B:T,19,0)</f>
        <v>ja</v>
      </c>
      <c r="J1356" s="4" t="str">
        <f t="shared" si="106"/>
        <v/>
      </c>
      <c r="K1356" s="4" t="str">
        <f t="shared" si="107"/>
        <v/>
      </c>
      <c r="L1356" s="4" t="str">
        <f t="shared" si="108"/>
        <v/>
      </c>
      <c r="M1356" s="104" t="str">
        <f t="shared" si="109"/>
        <v/>
      </c>
      <c r="N1356" s="4"/>
      <c r="O1356" s="4" t="str">
        <f>VLOOKUP(B1356,'BAT Grundtabelle'!B:V,21,0)</f>
        <v>Jura</v>
      </c>
    </row>
    <row r="1357" spans="1:15" ht="12.75" customHeight="1" x14ac:dyDescent="0.35">
      <c r="A1357" s="29" t="s">
        <v>3635</v>
      </c>
      <c r="B1357" s="1" t="s">
        <v>327</v>
      </c>
      <c r="C1357" s="85" t="s">
        <v>2</v>
      </c>
      <c r="D1357" s="116" t="s">
        <v>4547</v>
      </c>
      <c r="E1357" s="116" t="s">
        <v>4547</v>
      </c>
      <c r="F1357" s="1"/>
      <c r="G1357" s="29" t="s">
        <v>4</v>
      </c>
      <c r="H1357" s="4">
        <f t="shared" si="105"/>
        <v>1</v>
      </c>
      <c r="I1357" s="4" t="str">
        <f>VLOOKUP(B1357,'BAT Grundtabelle'!B:T,19,0)</f>
        <v>ja</v>
      </c>
      <c r="J1357" s="4" t="str">
        <f t="shared" si="106"/>
        <v/>
      </c>
      <c r="K1357" s="4" t="str">
        <f t="shared" si="107"/>
        <v/>
      </c>
      <c r="L1357" s="4" t="str">
        <f t="shared" si="108"/>
        <v/>
      </c>
      <c r="M1357" s="104" t="str">
        <f t="shared" si="109"/>
        <v/>
      </c>
      <c r="N1357" s="4"/>
      <c r="O1357" s="4" t="str">
        <f>VLOOKUP(B1357,'BAT Grundtabelle'!B:V,21,0)</f>
        <v>Medien</v>
      </c>
    </row>
    <row r="1358" spans="1:15" ht="12.75" customHeight="1" x14ac:dyDescent="0.35">
      <c r="A1358" s="29" t="s">
        <v>3636</v>
      </c>
      <c r="B1358" s="1" t="s">
        <v>640</v>
      </c>
      <c r="C1358" s="85" t="s">
        <v>2</v>
      </c>
      <c r="D1358" s="116" t="s">
        <v>4547</v>
      </c>
      <c r="E1358" s="116" t="s">
        <v>4547</v>
      </c>
      <c r="F1358" s="1"/>
      <c r="G1358" s="29" t="s">
        <v>4</v>
      </c>
      <c r="H1358" s="4">
        <f t="shared" si="105"/>
        <v>1</v>
      </c>
      <c r="I1358" s="4" t="str">
        <f>VLOOKUP(B1358,'BAT Grundtabelle'!B:T,19,0)</f>
        <v>ja</v>
      </c>
      <c r="J1358" s="4" t="str">
        <f t="shared" si="106"/>
        <v/>
      </c>
      <c r="K1358" s="4" t="str">
        <f t="shared" si="107"/>
        <v/>
      </c>
      <c r="L1358" s="4" t="str">
        <f t="shared" si="108"/>
        <v/>
      </c>
      <c r="M1358" s="104" t="str">
        <f t="shared" si="109"/>
        <v/>
      </c>
      <c r="N1358" s="4"/>
      <c r="O1358" s="4" t="str">
        <f>VLOOKUP(B1358,'BAT Grundtabelle'!B:V,21,0)</f>
        <v>Handel</v>
      </c>
    </row>
    <row r="1359" spans="1:15" ht="12.75" customHeight="1" x14ac:dyDescent="0.35">
      <c r="A1359" s="29" t="s">
        <v>3637</v>
      </c>
      <c r="B1359" s="1" t="s">
        <v>184</v>
      </c>
      <c r="C1359" s="85" t="s">
        <v>3</v>
      </c>
      <c r="D1359" s="116">
        <v>2.71</v>
      </c>
      <c r="E1359" s="116">
        <v>481.01</v>
      </c>
      <c r="F1359" s="1" t="s">
        <v>4468</v>
      </c>
      <c r="G1359" s="29" t="s">
        <v>4</v>
      </c>
      <c r="H1359" s="4">
        <f t="shared" si="105"/>
        <v>1</v>
      </c>
      <c r="I1359" s="4" t="str">
        <f>VLOOKUP(B1359,'BAT Grundtabelle'!B:T,19,0)</f>
        <v>ja</v>
      </c>
      <c r="J1359" s="4" t="str">
        <f t="shared" si="106"/>
        <v>11219</v>
      </c>
      <c r="K1359" s="4" t="str">
        <f t="shared" si="107"/>
        <v>Medizinisch-diagnostischer Laborbetrieb</v>
      </c>
      <c r="L1359" s="4">
        <f t="shared" si="108"/>
        <v>2.71</v>
      </c>
      <c r="M1359" s="104">
        <f t="shared" si="109"/>
        <v>481.01</v>
      </c>
      <c r="N1359" s="4"/>
      <c r="O1359" s="4" t="str">
        <f>VLOOKUP(B1359,'BAT Grundtabelle'!B:V,21,0)</f>
        <v>Heilwesen</v>
      </c>
    </row>
    <row r="1360" spans="1:15" ht="12.75" customHeight="1" x14ac:dyDescent="0.35">
      <c r="A1360" s="29" t="s">
        <v>3638</v>
      </c>
      <c r="B1360" s="1" t="s">
        <v>1651</v>
      </c>
      <c r="C1360" s="85" t="s">
        <v>3</v>
      </c>
      <c r="D1360" s="116">
        <v>0.91</v>
      </c>
      <c r="E1360" s="116">
        <v>232.02</v>
      </c>
      <c r="F1360" s="1"/>
      <c r="G1360" s="29" t="s">
        <v>4</v>
      </c>
      <c r="H1360" s="4">
        <f t="shared" si="105"/>
        <v>1</v>
      </c>
      <c r="I1360" s="4" t="str">
        <f>VLOOKUP(B1360,'BAT Grundtabelle'!B:T,19,0)</f>
        <v>ja</v>
      </c>
      <c r="J1360" s="4" t="str">
        <f t="shared" si="106"/>
        <v>11220</v>
      </c>
      <c r="K1360" s="4" t="str">
        <f t="shared" si="107"/>
        <v>Medizinischer Bademeister</v>
      </c>
      <c r="L1360" s="4">
        <f t="shared" si="108"/>
        <v>0.91</v>
      </c>
      <c r="M1360" s="104">
        <f t="shared" si="109"/>
        <v>232.02</v>
      </c>
      <c r="N1360" s="4"/>
      <c r="O1360" s="4" t="str">
        <f>VLOOKUP(B1360,'BAT Grundtabelle'!B:V,21,0)</f>
        <v>Heilwesen</v>
      </c>
    </row>
    <row r="1361" spans="1:15" ht="12.75" customHeight="1" x14ac:dyDescent="0.35">
      <c r="A1361" s="29" t="s">
        <v>3639</v>
      </c>
      <c r="B1361" s="1" t="s">
        <v>183</v>
      </c>
      <c r="C1361" s="85" t="s">
        <v>3</v>
      </c>
      <c r="D1361" s="116">
        <v>2.2200000000000002</v>
      </c>
      <c r="E1361" s="116">
        <v>302.02</v>
      </c>
      <c r="F1361" s="1"/>
      <c r="G1361" s="29" t="s">
        <v>4</v>
      </c>
      <c r="H1361" s="4">
        <f t="shared" si="105"/>
        <v>1</v>
      </c>
      <c r="I1361" s="4" t="str">
        <f>VLOOKUP(B1361,'BAT Grundtabelle'!B:T,19,0)</f>
        <v>ja</v>
      </c>
      <c r="J1361" s="4" t="str">
        <f t="shared" si="106"/>
        <v>11221</v>
      </c>
      <c r="K1361" s="4" t="str">
        <f t="shared" si="107"/>
        <v>Medizinischer Forschungslaborbetrieb</v>
      </c>
      <c r="L1361" s="4">
        <f t="shared" si="108"/>
        <v>2.2200000000000002</v>
      </c>
      <c r="M1361" s="104">
        <f t="shared" si="109"/>
        <v>302.02</v>
      </c>
      <c r="N1361" s="4"/>
      <c r="O1361" s="4" t="str">
        <f>VLOOKUP(B1361,'BAT Grundtabelle'!B:V,21,0)</f>
        <v>Heilwesen</v>
      </c>
    </row>
    <row r="1362" spans="1:15" ht="12.75" customHeight="1" x14ac:dyDescent="0.35">
      <c r="A1362" s="29" t="s">
        <v>3640</v>
      </c>
      <c r="B1362" s="1" t="s">
        <v>1394</v>
      </c>
      <c r="C1362" s="85" t="s">
        <v>3</v>
      </c>
      <c r="D1362" s="116">
        <v>0.91</v>
      </c>
      <c r="E1362" s="116">
        <v>232.02</v>
      </c>
      <c r="F1362" s="1" t="s">
        <v>4468</v>
      </c>
      <c r="G1362" s="29" t="s">
        <v>4</v>
      </c>
      <c r="H1362" s="4">
        <f t="shared" si="105"/>
        <v>1</v>
      </c>
      <c r="I1362" s="4" t="str">
        <f>VLOOKUP(B1362,'BAT Grundtabelle'!B:T,19,0)</f>
        <v>ja</v>
      </c>
      <c r="J1362" s="4" t="str">
        <f t="shared" si="106"/>
        <v>11222</v>
      </c>
      <c r="K1362" s="4" t="str">
        <f t="shared" si="107"/>
        <v>Medizinisches Massageinstitut</v>
      </c>
      <c r="L1362" s="4">
        <f t="shared" si="108"/>
        <v>0.91</v>
      </c>
      <c r="M1362" s="104">
        <f t="shared" si="109"/>
        <v>232.02</v>
      </c>
      <c r="N1362" s="4"/>
      <c r="O1362" s="4" t="str">
        <f>VLOOKUP(B1362,'BAT Grundtabelle'!B:V,21,0)</f>
        <v>Heilwesen</v>
      </c>
    </row>
    <row r="1363" spans="1:15" ht="12.75" customHeight="1" x14ac:dyDescent="0.35">
      <c r="A1363" s="29" t="s">
        <v>3641</v>
      </c>
      <c r="B1363" s="1" t="s">
        <v>638</v>
      </c>
      <c r="C1363" s="85" t="s">
        <v>2</v>
      </c>
      <c r="D1363" s="116" t="s">
        <v>4547</v>
      </c>
      <c r="E1363" s="116" t="s">
        <v>4547</v>
      </c>
      <c r="F1363" s="1"/>
      <c r="G1363" s="29" t="s">
        <v>4</v>
      </c>
      <c r="H1363" s="4">
        <f t="shared" si="105"/>
        <v>1</v>
      </c>
      <c r="I1363" s="4" t="str">
        <f>VLOOKUP(B1363,'BAT Grundtabelle'!B:T,19,0)</f>
        <v>ja</v>
      </c>
      <c r="J1363" s="4" t="str">
        <f t="shared" si="106"/>
        <v/>
      </c>
      <c r="K1363" s="4" t="str">
        <f t="shared" si="107"/>
        <v/>
      </c>
      <c r="L1363" s="4" t="str">
        <f t="shared" si="108"/>
        <v/>
      </c>
      <c r="M1363" s="104" t="str">
        <f t="shared" si="109"/>
        <v/>
      </c>
      <c r="N1363" s="4"/>
      <c r="O1363" s="4" t="str">
        <f>VLOOKUP(B1363,'BAT Grundtabelle'!B:V,21,0)</f>
        <v>Montage</v>
      </c>
    </row>
    <row r="1364" spans="1:15" ht="12.75" customHeight="1" x14ac:dyDescent="0.35">
      <c r="A1364" s="29" t="s">
        <v>3642</v>
      </c>
      <c r="B1364" s="1" t="s">
        <v>1723</v>
      </c>
      <c r="C1364" s="85" t="s">
        <v>2</v>
      </c>
      <c r="D1364" s="116" t="s">
        <v>4547</v>
      </c>
      <c r="E1364" s="116" t="s">
        <v>4547</v>
      </c>
      <c r="F1364" s="1"/>
      <c r="G1364" s="29" t="s">
        <v>4</v>
      </c>
      <c r="H1364" s="4">
        <f t="shared" si="105"/>
        <v>1</v>
      </c>
      <c r="I1364" s="4" t="str">
        <f>VLOOKUP(B1364,'BAT Grundtabelle'!B:T,19,0)</f>
        <v>ja</v>
      </c>
      <c r="J1364" s="4" t="str">
        <f t="shared" si="106"/>
        <v/>
      </c>
      <c r="K1364" s="4" t="str">
        <f t="shared" si="107"/>
        <v/>
      </c>
      <c r="L1364" s="4" t="str">
        <f t="shared" si="108"/>
        <v/>
      </c>
      <c r="M1364" s="104" t="str">
        <f t="shared" si="109"/>
        <v/>
      </c>
      <c r="N1364" s="4"/>
      <c r="O1364" s="4" t="str">
        <f>VLOOKUP(B1364,'BAT Grundtabelle'!B:V,21,0)</f>
        <v>Dienstleistung</v>
      </c>
    </row>
    <row r="1365" spans="1:15" ht="12.75" customHeight="1" x14ac:dyDescent="0.35">
      <c r="A1365" s="29" t="s">
        <v>3643</v>
      </c>
      <c r="B1365" s="1" t="s">
        <v>805</v>
      </c>
      <c r="C1365" s="85" t="s">
        <v>2</v>
      </c>
      <c r="D1365" s="116" t="s">
        <v>4547</v>
      </c>
      <c r="E1365" s="116" t="s">
        <v>4547</v>
      </c>
      <c r="F1365" s="1"/>
      <c r="G1365" s="29" t="s">
        <v>4</v>
      </c>
      <c r="H1365" s="4">
        <f t="shared" si="105"/>
        <v>1</v>
      </c>
      <c r="I1365" s="4" t="str">
        <f>VLOOKUP(B1365,'BAT Grundtabelle'!B:T,19,0)</f>
        <v>ja</v>
      </c>
      <c r="J1365" s="4" t="str">
        <f t="shared" si="106"/>
        <v/>
      </c>
      <c r="K1365" s="4" t="str">
        <f t="shared" si="107"/>
        <v/>
      </c>
      <c r="L1365" s="4" t="str">
        <f t="shared" si="108"/>
        <v/>
      </c>
      <c r="M1365" s="104" t="str">
        <f t="shared" si="109"/>
        <v/>
      </c>
      <c r="N1365" s="4"/>
      <c r="O1365" s="4" t="str">
        <f>VLOOKUP(B1365,'BAT Grundtabelle'!B:V,21,0)</f>
        <v>Handwerk</v>
      </c>
    </row>
    <row r="1366" spans="1:15" ht="12.75" customHeight="1" x14ac:dyDescent="0.35">
      <c r="A1366" s="29" t="s">
        <v>3644</v>
      </c>
      <c r="B1366" s="1" t="s">
        <v>806</v>
      </c>
      <c r="C1366" s="85" t="s">
        <v>2</v>
      </c>
      <c r="D1366" s="116" t="s">
        <v>4547</v>
      </c>
      <c r="E1366" s="116" t="s">
        <v>4547</v>
      </c>
      <c r="F1366" s="1"/>
      <c r="G1366" s="29" t="s">
        <v>4</v>
      </c>
      <c r="H1366" s="4">
        <f t="shared" si="105"/>
        <v>1</v>
      </c>
      <c r="I1366" s="4" t="str">
        <f>VLOOKUP(B1366,'BAT Grundtabelle'!B:T,19,0)</f>
        <v>ja</v>
      </c>
      <c r="J1366" s="4" t="str">
        <f t="shared" si="106"/>
        <v/>
      </c>
      <c r="K1366" s="4" t="str">
        <f t="shared" si="107"/>
        <v/>
      </c>
      <c r="L1366" s="4" t="str">
        <f t="shared" si="108"/>
        <v/>
      </c>
      <c r="M1366" s="104" t="str">
        <f t="shared" si="109"/>
        <v/>
      </c>
      <c r="N1366" s="4"/>
      <c r="O1366" s="4" t="str">
        <f>VLOOKUP(B1366,'BAT Grundtabelle'!B:V,21,0)</f>
        <v>Produktion</v>
      </c>
    </row>
    <row r="1367" spans="1:15" ht="12.75" customHeight="1" x14ac:dyDescent="0.35">
      <c r="A1367" s="29" t="s">
        <v>3645</v>
      </c>
      <c r="B1367" s="1" t="s">
        <v>506</v>
      </c>
      <c r="C1367" s="85" t="s">
        <v>2</v>
      </c>
      <c r="D1367" s="116" t="s">
        <v>4547</v>
      </c>
      <c r="E1367" s="116" t="s">
        <v>4547</v>
      </c>
      <c r="F1367" s="1"/>
      <c r="G1367" s="29" t="s">
        <v>4</v>
      </c>
      <c r="H1367" s="4">
        <f t="shared" si="105"/>
        <v>1</v>
      </c>
      <c r="I1367" s="4" t="str">
        <f>VLOOKUP(B1367,'BAT Grundtabelle'!B:T,19,0)</f>
        <v>ja</v>
      </c>
      <c r="J1367" s="4" t="str">
        <f t="shared" si="106"/>
        <v/>
      </c>
      <c r="K1367" s="4" t="str">
        <f t="shared" si="107"/>
        <v/>
      </c>
      <c r="L1367" s="4" t="str">
        <f t="shared" si="108"/>
        <v/>
      </c>
      <c r="M1367" s="104" t="str">
        <f t="shared" si="109"/>
        <v/>
      </c>
      <c r="N1367" s="4"/>
      <c r="O1367" s="4" t="str">
        <f>VLOOKUP(B1367,'BAT Grundtabelle'!B:V,21,0)</f>
        <v>Handwerk</v>
      </c>
    </row>
    <row r="1368" spans="1:15" ht="12.75" customHeight="1" x14ac:dyDescent="0.35">
      <c r="A1368" s="29" t="s">
        <v>3646</v>
      </c>
      <c r="B1368" s="1" t="s">
        <v>2175</v>
      </c>
      <c r="C1368" s="85" t="s">
        <v>2</v>
      </c>
      <c r="D1368" s="116" t="s">
        <v>4547</v>
      </c>
      <c r="E1368" s="116" t="s">
        <v>4547</v>
      </c>
      <c r="F1368" s="1"/>
      <c r="G1368" s="29" t="s">
        <v>4</v>
      </c>
      <c r="H1368" s="4">
        <f t="shared" si="105"/>
        <v>1</v>
      </c>
      <c r="I1368" s="4" t="str">
        <f>VLOOKUP(B1368,'BAT Grundtabelle'!B:T,19,0)</f>
        <v>ja</v>
      </c>
      <c r="J1368" s="4" t="str">
        <f t="shared" si="106"/>
        <v/>
      </c>
      <c r="K1368" s="4" t="str">
        <f t="shared" si="107"/>
        <v/>
      </c>
      <c r="L1368" s="4" t="str">
        <f t="shared" si="108"/>
        <v/>
      </c>
      <c r="M1368" s="104" t="str">
        <f t="shared" si="109"/>
        <v/>
      </c>
      <c r="N1368" s="4"/>
      <c r="O1368" s="4" t="str">
        <f>VLOOKUP(B1368,'BAT Grundtabelle'!B:V,21,0)</f>
        <v>Metallurgie</v>
      </c>
    </row>
    <row r="1369" spans="1:15" ht="12.75" customHeight="1" x14ac:dyDescent="0.35">
      <c r="A1369" s="29" t="s">
        <v>3647</v>
      </c>
      <c r="B1369" s="1" t="s">
        <v>1778</v>
      </c>
      <c r="C1369" s="85" t="s">
        <v>2</v>
      </c>
      <c r="D1369" s="116" t="s">
        <v>4547</v>
      </c>
      <c r="E1369" s="116" t="s">
        <v>4547</v>
      </c>
      <c r="F1369" s="1"/>
      <c r="G1369" s="29" t="s">
        <v>4</v>
      </c>
      <c r="H1369" s="4">
        <f t="shared" si="105"/>
        <v>1</v>
      </c>
      <c r="I1369" s="4" t="str">
        <f>VLOOKUP(B1369,'BAT Grundtabelle'!B:T,19,0)</f>
        <v>ja</v>
      </c>
      <c r="J1369" s="4" t="str">
        <f t="shared" si="106"/>
        <v/>
      </c>
      <c r="K1369" s="4" t="str">
        <f t="shared" si="107"/>
        <v/>
      </c>
      <c r="L1369" s="4" t="str">
        <f t="shared" si="108"/>
        <v/>
      </c>
      <c r="M1369" s="104" t="str">
        <f t="shared" si="109"/>
        <v/>
      </c>
      <c r="N1369" s="4"/>
      <c r="O1369" s="4" t="str">
        <f>VLOOKUP(B1369,'BAT Grundtabelle'!B:V,21,0)</f>
        <v>Metallurgie</v>
      </c>
    </row>
    <row r="1370" spans="1:15" ht="12.75" customHeight="1" x14ac:dyDescent="0.35">
      <c r="A1370" s="29" t="s">
        <v>3648</v>
      </c>
      <c r="B1370" s="1" t="s">
        <v>1779</v>
      </c>
      <c r="C1370" s="85" t="s">
        <v>2</v>
      </c>
      <c r="D1370" s="116" t="s">
        <v>4547</v>
      </c>
      <c r="E1370" s="116" t="s">
        <v>4547</v>
      </c>
      <c r="F1370" s="1"/>
      <c r="G1370" s="29" t="s">
        <v>4</v>
      </c>
      <c r="H1370" s="4">
        <f t="shared" si="105"/>
        <v>1</v>
      </c>
      <c r="I1370" s="4" t="str">
        <f>VLOOKUP(B1370,'BAT Grundtabelle'!B:T,19,0)</f>
        <v>ja</v>
      </c>
      <c r="J1370" s="4" t="str">
        <f t="shared" si="106"/>
        <v/>
      </c>
      <c r="K1370" s="4" t="str">
        <f t="shared" si="107"/>
        <v/>
      </c>
      <c r="L1370" s="4" t="str">
        <f t="shared" si="108"/>
        <v/>
      </c>
      <c r="M1370" s="104" t="str">
        <f t="shared" si="109"/>
        <v/>
      </c>
      <c r="N1370" s="4"/>
      <c r="O1370" s="4" t="str">
        <f>VLOOKUP(B1370,'BAT Grundtabelle'!B:V,21,0)</f>
        <v>Metallurgie</v>
      </c>
    </row>
    <row r="1371" spans="1:15" ht="12.75" customHeight="1" x14ac:dyDescent="0.35">
      <c r="A1371" s="29" t="s">
        <v>3649</v>
      </c>
      <c r="B1371" s="1" t="s">
        <v>841</v>
      </c>
      <c r="C1371" s="85" t="s">
        <v>3</v>
      </c>
      <c r="D1371" s="116">
        <v>9.5</v>
      </c>
      <c r="E1371" s="116">
        <v>575</v>
      </c>
      <c r="F1371" s="1"/>
      <c r="G1371" s="29" t="s">
        <v>4</v>
      </c>
      <c r="H1371" s="4">
        <f t="shared" si="105"/>
        <v>1</v>
      </c>
      <c r="I1371" s="4" t="str">
        <f>VLOOKUP(B1371,'BAT Grundtabelle'!B:T,19,0)</f>
        <v>ja</v>
      </c>
      <c r="J1371" s="4" t="str">
        <f t="shared" si="106"/>
        <v>11230</v>
      </c>
      <c r="K1371" s="4" t="str">
        <f t="shared" si="107"/>
        <v>Metallfassadenbaubetrieb</v>
      </c>
      <c r="L1371" s="4">
        <f t="shared" si="108"/>
        <v>9.5</v>
      </c>
      <c r="M1371" s="104">
        <f t="shared" si="109"/>
        <v>575</v>
      </c>
      <c r="N1371" s="4"/>
      <c r="O1371" s="4" t="str">
        <f>VLOOKUP(B1371,'BAT Grundtabelle'!B:V,21,0)</f>
        <v>Bau-Gewerbe</v>
      </c>
    </row>
    <row r="1372" spans="1:15" ht="12.75" customHeight="1" x14ac:dyDescent="0.35">
      <c r="A1372" s="29" t="s">
        <v>3650</v>
      </c>
      <c r="B1372" s="1" t="s">
        <v>1742</v>
      </c>
      <c r="C1372" s="85" t="s">
        <v>2</v>
      </c>
      <c r="D1372" s="116" t="s">
        <v>4547</v>
      </c>
      <c r="E1372" s="116" t="s">
        <v>4547</v>
      </c>
      <c r="F1372" s="1"/>
      <c r="G1372" s="29" t="s">
        <v>4</v>
      </c>
      <c r="H1372" s="4">
        <f t="shared" si="105"/>
        <v>1</v>
      </c>
      <c r="I1372" s="4" t="str">
        <f>VLOOKUP(B1372,'BAT Grundtabelle'!B:T,19,0)</f>
        <v>ja</v>
      </c>
      <c r="J1372" s="4" t="str">
        <f t="shared" si="106"/>
        <v/>
      </c>
      <c r="K1372" s="4" t="str">
        <f t="shared" si="107"/>
        <v/>
      </c>
      <c r="L1372" s="4" t="str">
        <f t="shared" si="108"/>
        <v/>
      </c>
      <c r="M1372" s="104" t="str">
        <f t="shared" si="109"/>
        <v/>
      </c>
      <c r="N1372" s="4"/>
      <c r="O1372" s="4" t="str">
        <f>VLOOKUP(B1372,'BAT Grundtabelle'!B:V,21,0)</f>
        <v>Metallurgie</v>
      </c>
    </row>
    <row r="1373" spans="1:15" ht="12.75" customHeight="1" x14ac:dyDescent="0.35">
      <c r="A1373" s="29" t="s">
        <v>3651</v>
      </c>
      <c r="B1373" s="1" t="s">
        <v>169</v>
      </c>
      <c r="C1373" s="85" t="s">
        <v>2</v>
      </c>
      <c r="D1373" s="116" t="s">
        <v>4547</v>
      </c>
      <c r="E1373" s="116" t="s">
        <v>4547</v>
      </c>
      <c r="F1373" s="1"/>
      <c r="G1373" s="29" t="s">
        <v>4</v>
      </c>
      <c r="H1373" s="4">
        <f t="shared" si="105"/>
        <v>1</v>
      </c>
      <c r="I1373" s="4" t="str">
        <f>VLOOKUP(B1373,'BAT Grundtabelle'!B:T,19,0)</f>
        <v>ja</v>
      </c>
      <c r="J1373" s="4" t="str">
        <f t="shared" si="106"/>
        <v/>
      </c>
      <c r="K1373" s="4" t="str">
        <f t="shared" si="107"/>
        <v/>
      </c>
      <c r="L1373" s="4" t="str">
        <f t="shared" si="108"/>
        <v/>
      </c>
      <c r="M1373" s="104" t="str">
        <f t="shared" si="109"/>
        <v/>
      </c>
      <c r="N1373" s="4"/>
      <c r="O1373" s="4" t="str">
        <f>VLOOKUP(B1373,'BAT Grundtabelle'!B:V,21,0)</f>
        <v>Handwerk</v>
      </c>
    </row>
    <row r="1374" spans="1:15" ht="12.75" customHeight="1" x14ac:dyDescent="0.35">
      <c r="A1374" s="29" t="s">
        <v>3652</v>
      </c>
      <c r="B1374" s="1" t="s">
        <v>1684</v>
      </c>
      <c r="C1374" s="85" t="s">
        <v>2</v>
      </c>
      <c r="D1374" s="116" t="s">
        <v>4547</v>
      </c>
      <c r="E1374" s="116" t="s">
        <v>4547</v>
      </c>
      <c r="F1374" s="1" t="s">
        <v>2412</v>
      </c>
      <c r="G1374" s="29" t="s">
        <v>4438</v>
      </c>
      <c r="H1374" s="4">
        <f t="shared" si="105"/>
        <v>1</v>
      </c>
      <c r="I1374" s="4" t="str">
        <f>VLOOKUP(B1374,'BAT Grundtabelle'!B:T,19,0)</f>
        <v>ja</v>
      </c>
      <c r="J1374" s="4" t="str">
        <f t="shared" si="106"/>
        <v/>
      </c>
      <c r="K1374" s="4" t="str">
        <f t="shared" si="107"/>
        <v/>
      </c>
      <c r="L1374" s="4" t="str">
        <f t="shared" si="108"/>
        <v/>
      </c>
      <c r="M1374" s="104" t="str">
        <f t="shared" si="109"/>
        <v/>
      </c>
      <c r="N1374" s="4"/>
      <c r="O1374" s="4" t="str">
        <f>VLOOKUP(B1374,'BAT Grundtabelle'!B:V,21,0)</f>
        <v>Recycling</v>
      </c>
    </row>
    <row r="1375" spans="1:15" ht="12.75" customHeight="1" x14ac:dyDescent="0.35">
      <c r="A1375" s="29" t="s">
        <v>3653</v>
      </c>
      <c r="B1375" s="1" t="s">
        <v>1411</v>
      </c>
      <c r="C1375" s="85" t="s">
        <v>2</v>
      </c>
      <c r="D1375" s="116" t="s">
        <v>4547</v>
      </c>
      <c r="E1375" s="116" t="s">
        <v>4547</v>
      </c>
      <c r="F1375" s="1"/>
      <c r="G1375" s="29" t="s">
        <v>4</v>
      </c>
      <c r="H1375" s="4">
        <f t="shared" si="105"/>
        <v>1</v>
      </c>
      <c r="I1375" s="4" t="str">
        <f>VLOOKUP(B1375,'BAT Grundtabelle'!B:T,19,0)</f>
        <v>ja</v>
      </c>
      <c r="J1375" s="4" t="str">
        <f t="shared" si="106"/>
        <v/>
      </c>
      <c r="K1375" s="4" t="str">
        <f t="shared" si="107"/>
        <v/>
      </c>
      <c r="L1375" s="4" t="str">
        <f t="shared" si="108"/>
        <v/>
      </c>
      <c r="M1375" s="104" t="str">
        <f t="shared" si="109"/>
        <v/>
      </c>
      <c r="N1375" s="4"/>
      <c r="O1375" s="4" t="str">
        <f>VLOOKUP(B1375,'BAT Grundtabelle'!B:V,21,0)</f>
        <v>Handwerk</v>
      </c>
    </row>
    <row r="1376" spans="1:15" ht="12.75" customHeight="1" x14ac:dyDescent="0.35">
      <c r="A1376" s="29" t="s">
        <v>3654</v>
      </c>
      <c r="B1376" s="1" t="s">
        <v>1743</v>
      </c>
      <c r="C1376" s="85" t="s">
        <v>2</v>
      </c>
      <c r="D1376" s="116" t="s">
        <v>4547</v>
      </c>
      <c r="E1376" s="116" t="s">
        <v>4547</v>
      </c>
      <c r="F1376" s="1"/>
      <c r="G1376" s="29" t="s">
        <v>4</v>
      </c>
      <c r="H1376" s="4">
        <f t="shared" si="105"/>
        <v>1</v>
      </c>
      <c r="I1376" s="4" t="str">
        <f>VLOOKUP(B1376,'BAT Grundtabelle'!B:T,19,0)</f>
        <v>ja</v>
      </c>
      <c r="J1376" s="4" t="str">
        <f t="shared" si="106"/>
        <v/>
      </c>
      <c r="K1376" s="4" t="str">
        <f t="shared" si="107"/>
        <v/>
      </c>
      <c r="L1376" s="4" t="str">
        <f t="shared" si="108"/>
        <v/>
      </c>
      <c r="M1376" s="104" t="str">
        <f t="shared" si="109"/>
        <v/>
      </c>
      <c r="N1376" s="4"/>
      <c r="O1376" s="4" t="str">
        <f>VLOOKUP(B1376,'BAT Grundtabelle'!B:V,21,0)</f>
        <v>Handwerk</v>
      </c>
    </row>
    <row r="1377" spans="1:15" ht="12.75" customHeight="1" x14ac:dyDescent="0.35">
      <c r="A1377" s="29" t="s">
        <v>3655</v>
      </c>
      <c r="B1377" s="1" t="s">
        <v>1744</v>
      </c>
      <c r="C1377" s="85" t="s">
        <v>2</v>
      </c>
      <c r="D1377" s="116" t="s">
        <v>4547</v>
      </c>
      <c r="E1377" s="116" t="s">
        <v>4547</v>
      </c>
      <c r="F1377" s="1"/>
      <c r="G1377" s="29" t="s">
        <v>4</v>
      </c>
      <c r="H1377" s="4">
        <f t="shared" si="105"/>
        <v>1</v>
      </c>
      <c r="I1377" s="4" t="str">
        <f>VLOOKUP(B1377,'BAT Grundtabelle'!B:T,19,0)</f>
        <v>ja</v>
      </c>
      <c r="J1377" s="4" t="str">
        <f t="shared" si="106"/>
        <v/>
      </c>
      <c r="K1377" s="4" t="str">
        <f t="shared" si="107"/>
        <v/>
      </c>
      <c r="L1377" s="4" t="str">
        <f t="shared" si="108"/>
        <v/>
      </c>
      <c r="M1377" s="104" t="str">
        <f t="shared" si="109"/>
        <v/>
      </c>
      <c r="N1377" s="4"/>
      <c r="O1377" s="4" t="str">
        <f>VLOOKUP(B1377,'BAT Grundtabelle'!B:V,21,0)</f>
        <v>Metallurgie</v>
      </c>
    </row>
    <row r="1378" spans="1:15" ht="12.75" customHeight="1" x14ac:dyDescent="0.35">
      <c r="A1378" s="29" t="s">
        <v>3656</v>
      </c>
      <c r="B1378" s="1" t="s">
        <v>1999</v>
      </c>
      <c r="C1378" s="85" t="s">
        <v>2</v>
      </c>
      <c r="D1378" s="116" t="s">
        <v>4547</v>
      </c>
      <c r="E1378" s="116" t="s">
        <v>4547</v>
      </c>
      <c r="F1378" s="1"/>
      <c r="G1378" s="29" t="s">
        <v>4</v>
      </c>
      <c r="H1378" s="4">
        <f t="shared" si="105"/>
        <v>1</v>
      </c>
      <c r="I1378" s="4" t="str">
        <f>VLOOKUP(B1378,'BAT Grundtabelle'!B:T,19,0)</f>
        <v>ja</v>
      </c>
      <c r="J1378" s="4" t="str">
        <f t="shared" si="106"/>
        <v/>
      </c>
      <c r="K1378" s="4" t="str">
        <f t="shared" si="107"/>
        <v/>
      </c>
      <c r="L1378" s="4" t="str">
        <f t="shared" si="108"/>
        <v/>
      </c>
      <c r="M1378" s="104" t="str">
        <f t="shared" si="109"/>
        <v/>
      </c>
      <c r="N1378" s="4"/>
      <c r="O1378" s="4" t="str">
        <f>VLOOKUP(B1378,'BAT Grundtabelle'!B:V,21,0)</f>
        <v>Metallurgie</v>
      </c>
    </row>
    <row r="1379" spans="1:15" ht="12.75" customHeight="1" x14ac:dyDescent="0.35">
      <c r="A1379" s="29" t="s">
        <v>3657</v>
      </c>
      <c r="B1379" s="1" t="s">
        <v>1745</v>
      </c>
      <c r="C1379" s="85" t="s">
        <v>2</v>
      </c>
      <c r="D1379" s="116" t="s">
        <v>4547</v>
      </c>
      <c r="E1379" s="116" t="s">
        <v>4547</v>
      </c>
      <c r="F1379" s="1"/>
      <c r="G1379" s="29" t="s">
        <v>4</v>
      </c>
      <c r="H1379" s="4">
        <f t="shared" si="105"/>
        <v>1</v>
      </c>
      <c r="I1379" s="4" t="str">
        <f>VLOOKUP(B1379,'BAT Grundtabelle'!B:T,19,0)</f>
        <v>ja</v>
      </c>
      <c r="J1379" s="4" t="str">
        <f t="shared" si="106"/>
        <v/>
      </c>
      <c r="K1379" s="4" t="str">
        <f t="shared" si="107"/>
        <v/>
      </c>
      <c r="L1379" s="4" t="str">
        <f t="shared" si="108"/>
        <v/>
      </c>
      <c r="M1379" s="104" t="str">
        <f t="shared" si="109"/>
        <v/>
      </c>
      <c r="N1379" s="4"/>
      <c r="O1379" s="4" t="str">
        <f>VLOOKUP(B1379,'BAT Grundtabelle'!B:V,21,0)</f>
        <v>Metallurgie</v>
      </c>
    </row>
    <row r="1380" spans="1:15" ht="12.75" customHeight="1" x14ac:dyDescent="0.35">
      <c r="A1380" s="29" t="s">
        <v>3658</v>
      </c>
      <c r="B1380" s="1" t="s">
        <v>1746</v>
      </c>
      <c r="C1380" s="85" t="s">
        <v>3</v>
      </c>
      <c r="D1380" s="116">
        <v>7.66</v>
      </c>
      <c r="E1380" s="116">
        <v>923.03</v>
      </c>
      <c r="F1380" s="1"/>
      <c r="G1380" s="29" t="s">
        <v>4</v>
      </c>
      <c r="H1380" s="4">
        <f t="shared" si="105"/>
        <v>1</v>
      </c>
      <c r="I1380" s="4" t="str">
        <f>VLOOKUP(B1380,'BAT Grundtabelle'!B:T,19,0)</f>
        <v>ja</v>
      </c>
      <c r="J1380" s="4" t="str">
        <f t="shared" si="106"/>
        <v>11239</v>
      </c>
      <c r="K1380" s="4" t="str">
        <f t="shared" si="107"/>
        <v>Metallwarenhersteller</v>
      </c>
      <c r="L1380" s="4">
        <f t="shared" si="108"/>
        <v>7.66</v>
      </c>
      <c r="M1380" s="104">
        <f t="shared" si="109"/>
        <v>923.03</v>
      </c>
      <c r="N1380" s="4"/>
      <c r="O1380" s="4" t="str">
        <f>VLOOKUP(B1380,'BAT Grundtabelle'!B:V,21,0)</f>
        <v>Metallurgie</v>
      </c>
    </row>
    <row r="1381" spans="1:15" ht="12.75" customHeight="1" x14ac:dyDescent="0.35">
      <c r="A1381" s="29" t="s">
        <v>2197</v>
      </c>
      <c r="B1381" s="1" t="s">
        <v>2196</v>
      </c>
      <c r="C1381" s="85" t="s">
        <v>3</v>
      </c>
      <c r="D1381" s="116">
        <v>0.86</v>
      </c>
      <c r="E1381" s="116">
        <v>149</v>
      </c>
      <c r="F1381" s="1"/>
      <c r="G1381" s="29" t="s">
        <v>4</v>
      </c>
      <c r="H1381" s="4">
        <f t="shared" si="105"/>
        <v>1</v>
      </c>
      <c r="I1381" s="4" t="str">
        <f>VLOOKUP(B1381,'BAT Grundtabelle'!B:T,19,0)</f>
        <v>ja</v>
      </c>
      <c r="J1381" s="4" t="str">
        <f t="shared" si="106"/>
        <v>2118</v>
      </c>
      <c r="K1381" s="4" t="str">
        <f t="shared" si="107"/>
        <v>Metzgerei/Fleischerei/Schlachterei mit/ohne Imbiss</v>
      </c>
      <c r="L1381" s="4">
        <f t="shared" si="108"/>
        <v>0.86</v>
      </c>
      <c r="M1381" s="104">
        <f t="shared" si="109"/>
        <v>149</v>
      </c>
      <c r="N1381" s="4"/>
      <c r="O1381" s="4" t="str">
        <f>VLOOKUP(B1381,'BAT Grundtabelle'!B:V,21,0)</f>
        <v>Handwerk (food)</v>
      </c>
    </row>
    <row r="1382" spans="1:15" ht="12.75" customHeight="1" x14ac:dyDescent="0.35">
      <c r="A1382" s="29" t="s">
        <v>3659</v>
      </c>
      <c r="B1382" s="1" t="s">
        <v>1131</v>
      </c>
      <c r="C1382" s="85" t="s">
        <v>2</v>
      </c>
      <c r="D1382" s="116" t="s">
        <v>4547</v>
      </c>
      <c r="E1382" s="116" t="s">
        <v>4547</v>
      </c>
      <c r="F1382" s="1"/>
      <c r="G1382" s="29" t="s">
        <v>4</v>
      </c>
      <c r="H1382" s="4">
        <f t="shared" si="105"/>
        <v>1</v>
      </c>
      <c r="I1382" s="4" t="str">
        <f>VLOOKUP(B1382,'BAT Grundtabelle'!B:T,19,0)</f>
        <v>ja</v>
      </c>
      <c r="J1382" s="4" t="str">
        <f t="shared" si="106"/>
        <v/>
      </c>
      <c r="K1382" s="4" t="str">
        <f t="shared" si="107"/>
        <v/>
      </c>
      <c r="L1382" s="4" t="str">
        <f t="shared" si="108"/>
        <v/>
      </c>
      <c r="M1382" s="104" t="str">
        <f t="shared" si="109"/>
        <v/>
      </c>
      <c r="N1382" s="4"/>
      <c r="O1382" s="4" t="str">
        <f>VLOOKUP(B1382,'BAT Grundtabelle'!B:V,21,0)</f>
        <v>Handel</v>
      </c>
    </row>
    <row r="1383" spans="1:15" ht="12.75" customHeight="1" x14ac:dyDescent="0.35">
      <c r="A1383" s="29" t="s">
        <v>3660</v>
      </c>
      <c r="B1383" s="1" t="s">
        <v>328</v>
      </c>
      <c r="C1383" s="85" t="s">
        <v>2</v>
      </c>
      <c r="D1383" s="116" t="s">
        <v>4547</v>
      </c>
      <c r="E1383" s="116" t="s">
        <v>4547</v>
      </c>
      <c r="F1383" s="1" t="s">
        <v>2411</v>
      </c>
      <c r="G1383" s="29" t="s">
        <v>59</v>
      </c>
      <c r="H1383" s="4">
        <f t="shared" si="105"/>
        <v>1</v>
      </c>
      <c r="I1383" s="4" t="str">
        <f>VLOOKUP(B1383,'BAT Grundtabelle'!B:T,19,0)</f>
        <v>nein</v>
      </c>
      <c r="J1383" s="4" t="str">
        <f t="shared" si="106"/>
        <v/>
      </c>
      <c r="K1383" s="4" t="str">
        <f t="shared" si="107"/>
        <v/>
      </c>
      <c r="L1383" s="4" t="str">
        <f t="shared" si="108"/>
        <v/>
      </c>
      <c r="M1383" s="104" t="str">
        <f t="shared" si="109"/>
        <v/>
      </c>
      <c r="N1383" s="4"/>
      <c r="O1383" s="4" t="str">
        <f>VLOOKUP(B1383,'BAT Grundtabelle'!B:V,21,0)</f>
        <v>Verein</v>
      </c>
    </row>
    <row r="1384" spans="1:15" ht="12.75" customHeight="1" x14ac:dyDescent="0.35">
      <c r="A1384" s="29" t="s">
        <v>3661</v>
      </c>
      <c r="B1384" s="1" t="s">
        <v>807</v>
      </c>
      <c r="C1384" s="85" t="s">
        <v>2</v>
      </c>
      <c r="D1384" s="116" t="s">
        <v>4547</v>
      </c>
      <c r="E1384" s="116" t="s">
        <v>4547</v>
      </c>
      <c r="F1384" s="1"/>
      <c r="G1384" s="29" t="s">
        <v>4</v>
      </c>
      <c r="H1384" s="4">
        <f t="shared" si="105"/>
        <v>1</v>
      </c>
      <c r="I1384" s="4" t="str">
        <f>VLOOKUP(B1384,'BAT Grundtabelle'!B:T,19,0)</f>
        <v>ja</v>
      </c>
      <c r="J1384" s="4" t="str">
        <f t="shared" si="106"/>
        <v/>
      </c>
      <c r="K1384" s="4" t="str">
        <f t="shared" si="107"/>
        <v/>
      </c>
      <c r="L1384" s="4" t="str">
        <f t="shared" si="108"/>
        <v/>
      </c>
      <c r="M1384" s="104" t="str">
        <f t="shared" si="109"/>
        <v/>
      </c>
      <c r="N1384" s="4"/>
      <c r="O1384" s="4" t="str">
        <f>VLOOKUP(B1384,'BAT Grundtabelle'!B:V,21,0)</f>
        <v>Produktion</v>
      </c>
    </row>
    <row r="1385" spans="1:15" ht="12.75" customHeight="1" x14ac:dyDescent="0.35">
      <c r="A1385" s="29" t="s">
        <v>3662</v>
      </c>
      <c r="B1385" s="1" t="s">
        <v>773</v>
      </c>
      <c r="C1385" s="85" t="s">
        <v>3</v>
      </c>
      <c r="D1385" s="116">
        <v>2.58</v>
      </c>
      <c r="E1385" s="116">
        <v>204</v>
      </c>
      <c r="F1385" s="1"/>
      <c r="G1385" s="29" t="s">
        <v>4</v>
      </c>
      <c r="H1385" s="4">
        <f t="shared" si="105"/>
        <v>1</v>
      </c>
      <c r="I1385" s="4" t="str">
        <f>VLOOKUP(B1385,'BAT Grundtabelle'!B:T,19,0)</f>
        <v>ja</v>
      </c>
      <c r="J1385" s="4" t="str">
        <f t="shared" si="106"/>
        <v>11243</v>
      </c>
      <c r="K1385" s="4" t="str">
        <f t="shared" si="107"/>
        <v>Milchbar</v>
      </c>
      <c r="L1385" s="4">
        <f t="shared" si="108"/>
        <v>2.58</v>
      </c>
      <c r="M1385" s="104">
        <f t="shared" si="109"/>
        <v>204</v>
      </c>
      <c r="N1385" s="4"/>
      <c r="O1385" s="4" t="str">
        <f>VLOOKUP(B1385,'BAT Grundtabelle'!B:V,21,0)</f>
        <v>Hotel- und Gaststättengewerbe</v>
      </c>
    </row>
    <row r="1386" spans="1:15" ht="12.75" customHeight="1" x14ac:dyDescent="0.35">
      <c r="A1386" s="29" t="s">
        <v>3663</v>
      </c>
      <c r="B1386" s="1" t="s">
        <v>376</v>
      </c>
      <c r="C1386" s="85" t="s">
        <v>3</v>
      </c>
      <c r="D1386" s="116">
        <v>1.1100000000000001</v>
      </c>
      <c r="E1386" s="116">
        <v>854.03</v>
      </c>
      <c r="F1386" s="1"/>
      <c r="G1386" s="29" t="s">
        <v>4</v>
      </c>
      <c r="H1386" s="4">
        <f t="shared" si="105"/>
        <v>1</v>
      </c>
      <c r="I1386" s="4" t="str">
        <f>VLOOKUP(B1386,'BAT Grundtabelle'!B:T,19,0)</f>
        <v>ja</v>
      </c>
      <c r="J1386" s="4" t="str">
        <f t="shared" si="106"/>
        <v>11244</v>
      </c>
      <c r="K1386" s="4" t="str">
        <f t="shared" si="107"/>
        <v>Milchverarbeitung</v>
      </c>
      <c r="L1386" s="4">
        <f t="shared" si="108"/>
        <v>1.1100000000000001</v>
      </c>
      <c r="M1386" s="104">
        <f t="shared" si="109"/>
        <v>854.03</v>
      </c>
      <c r="N1386" s="4"/>
      <c r="O1386" s="4" t="str">
        <f>VLOOKUP(B1386,'BAT Grundtabelle'!B:V,21,0)</f>
        <v>Produktion (food)</v>
      </c>
    </row>
    <row r="1387" spans="1:15" ht="12.75" customHeight="1" x14ac:dyDescent="0.35">
      <c r="A1387" s="29" t="s">
        <v>3664</v>
      </c>
      <c r="B1387" s="1" t="s">
        <v>1000</v>
      </c>
      <c r="C1387" s="85" t="s">
        <v>2</v>
      </c>
      <c r="D1387" s="116" t="s">
        <v>4547</v>
      </c>
      <c r="E1387" s="116" t="s">
        <v>4547</v>
      </c>
      <c r="F1387" s="1"/>
      <c r="G1387" s="29" t="s">
        <v>4</v>
      </c>
      <c r="H1387" s="4">
        <f t="shared" si="105"/>
        <v>1</v>
      </c>
      <c r="I1387" s="4" t="str">
        <f>VLOOKUP(B1387,'BAT Grundtabelle'!B:T,19,0)</f>
        <v>ja</v>
      </c>
      <c r="J1387" s="4" t="str">
        <f t="shared" si="106"/>
        <v/>
      </c>
      <c r="K1387" s="4" t="str">
        <f t="shared" si="107"/>
        <v/>
      </c>
      <c r="L1387" s="4" t="str">
        <f t="shared" si="108"/>
        <v/>
      </c>
      <c r="M1387" s="104" t="str">
        <f t="shared" si="109"/>
        <v/>
      </c>
      <c r="N1387" s="4"/>
      <c r="O1387" s="4" t="str">
        <f>VLOOKUP(B1387,'BAT Grundtabelle'!B:V,21,0)</f>
        <v>Metallurgie</v>
      </c>
    </row>
    <row r="1388" spans="1:15" ht="12.75" customHeight="1" x14ac:dyDescent="0.35">
      <c r="A1388" s="29" t="s">
        <v>3665</v>
      </c>
      <c r="B1388" s="1" t="s">
        <v>1271</v>
      </c>
      <c r="C1388" s="85" t="s">
        <v>2</v>
      </c>
      <c r="D1388" s="116" t="s">
        <v>4547</v>
      </c>
      <c r="E1388" s="116" t="s">
        <v>4547</v>
      </c>
      <c r="F1388" s="1"/>
      <c r="G1388" s="29" t="s">
        <v>4</v>
      </c>
      <c r="H1388" s="4">
        <f t="shared" si="105"/>
        <v>1</v>
      </c>
      <c r="I1388" s="4" t="str">
        <f>VLOOKUP(B1388,'BAT Grundtabelle'!B:T,19,0)</f>
        <v>ja</v>
      </c>
      <c r="J1388" s="4" t="str">
        <f t="shared" si="106"/>
        <v/>
      </c>
      <c r="K1388" s="4" t="str">
        <f t="shared" si="107"/>
        <v/>
      </c>
      <c r="L1388" s="4" t="str">
        <f t="shared" si="108"/>
        <v/>
      </c>
      <c r="M1388" s="104" t="str">
        <f t="shared" si="109"/>
        <v/>
      </c>
      <c r="N1388" s="4"/>
      <c r="O1388" s="4" t="str">
        <f>VLOOKUP(B1388,'BAT Grundtabelle'!B:V,21,0)</f>
        <v>Energie</v>
      </c>
    </row>
    <row r="1389" spans="1:15" ht="12.75" customHeight="1" x14ac:dyDescent="0.35">
      <c r="A1389" s="29" t="s">
        <v>2102</v>
      </c>
      <c r="B1389" s="1" t="s">
        <v>2101</v>
      </c>
      <c r="C1389" s="85" t="s">
        <v>2</v>
      </c>
      <c r="D1389" s="116" t="s">
        <v>4547</v>
      </c>
      <c r="E1389" s="116" t="s">
        <v>4547</v>
      </c>
      <c r="F1389" s="1"/>
      <c r="G1389" s="29" t="s">
        <v>4</v>
      </c>
      <c r="H1389" s="4">
        <f t="shared" si="105"/>
        <v>1</v>
      </c>
      <c r="I1389" s="4" t="str">
        <f>VLOOKUP(B1389,'BAT Grundtabelle'!B:T,19,0)</f>
        <v>ja</v>
      </c>
      <c r="J1389" s="4" t="str">
        <f t="shared" si="106"/>
        <v/>
      </c>
      <c r="K1389" s="4" t="str">
        <f t="shared" si="107"/>
        <v/>
      </c>
      <c r="L1389" s="4" t="str">
        <f t="shared" si="108"/>
        <v/>
      </c>
      <c r="M1389" s="104" t="str">
        <f t="shared" si="109"/>
        <v/>
      </c>
      <c r="N1389" s="4"/>
      <c r="O1389" s="4" t="str">
        <f>VLOOKUP(B1389,'BAT Grundtabelle'!B:V,21,0)</f>
        <v>Freizeit</v>
      </c>
    </row>
    <row r="1390" spans="1:15" ht="12.75" customHeight="1" x14ac:dyDescent="0.35">
      <c r="A1390" s="29" t="s">
        <v>3666</v>
      </c>
      <c r="B1390" s="1" t="s">
        <v>1525</v>
      </c>
      <c r="C1390" s="85" t="s">
        <v>3</v>
      </c>
      <c r="D1390" s="116">
        <v>3.35</v>
      </c>
      <c r="E1390" s="116">
        <v>701.01</v>
      </c>
      <c r="F1390" s="1"/>
      <c r="G1390" s="29" t="s">
        <v>4</v>
      </c>
      <c r="H1390" s="4">
        <f t="shared" si="105"/>
        <v>1</v>
      </c>
      <c r="I1390" s="4" t="str">
        <f>VLOOKUP(B1390,'BAT Grundtabelle'!B:T,19,0)</f>
        <v>ja</v>
      </c>
      <c r="J1390" s="4" t="str">
        <f t="shared" si="106"/>
        <v>11247</v>
      </c>
      <c r="K1390" s="4" t="str">
        <f t="shared" si="107"/>
        <v>Möbelfabrikation (Holz, Kunststoff)</v>
      </c>
      <c r="L1390" s="4">
        <f t="shared" si="108"/>
        <v>3.35</v>
      </c>
      <c r="M1390" s="104">
        <f t="shared" si="109"/>
        <v>701.01</v>
      </c>
      <c r="N1390" s="4"/>
      <c r="O1390" s="4" t="str">
        <f>VLOOKUP(B1390,'BAT Grundtabelle'!B:V,21,0)</f>
        <v>Produktion</v>
      </c>
    </row>
    <row r="1391" spans="1:15" ht="12.75" customHeight="1" x14ac:dyDescent="0.35">
      <c r="A1391" s="29" t="s">
        <v>3667</v>
      </c>
      <c r="B1391" s="1" t="s">
        <v>1526</v>
      </c>
      <c r="C1391" s="85" t="s">
        <v>3</v>
      </c>
      <c r="D1391" s="116">
        <v>3.35</v>
      </c>
      <c r="E1391" s="116">
        <v>701.01</v>
      </c>
      <c r="F1391" s="1"/>
      <c r="G1391" s="29" t="s">
        <v>4</v>
      </c>
      <c r="H1391" s="4">
        <f t="shared" si="105"/>
        <v>1</v>
      </c>
      <c r="I1391" s="4" t="str">
        <f>VLOOKUP(B1391,'BAT Grundtabelle'!B:T,19,0)</f>
        <v>ja</v>
      </c>
      <c r="J1391" s="4" t="str">
        <f t="shared" si="106"/>
        <v>11248</v>
      </c>
      <c r="K1391" s="4" t="str">
        <f t="shared" si="107"/>
        <v>Möbelfabrikation (Metall)</v>
      </c>
      <c r="L1391" s="4">
        <f t="shared" si="108"/>
        <v>3.35</v>
      </c>
      <c r="M1391" s="104">
        <f t="shared" si="109"/>
        <v>701.01</v>
      </c>
      <c r="N1391" s="4"/>
      <c r="O1391" s="4" t="str">
        <f>VLOOKUP(B1391,'BAT Grundtabelle'!B:V,21,0)</f>
        <v>Produktion</v>
      </c>
    </row>
    <row r="1392" spans="1:15" ht="12.75" customHeight="1" x14ac:dyDescent="0.35">
      <c r="A1392" s="29" t="s">
        <v>2253</v>
      </c>
      <c r="B1392" s="1" t="s">
        <v>2252</v>
      </c>
      <c r="C1392" s="85" t="s">
        <v>3</v>
      </c>
      <c r="D1392" s="116">
        <v>3.93</v>
      </c>
      <c r="E1392" s="116">
        <v>1140</v>
      </c>
      <c r="F1392" s="1"/>
      <c r="G1392" s="29" t="s">
        <v>4</v>
      </c>
      <c r="H1392" s="4">
        <f t="shared" si="105"/>
        <v>1</v>
      </c>
      <c r="I1392" s="4" t="str">
        <f>VLOOKUP(B1392,'BAT Grundtabelle'!B:T,19,0)</f>
        <v>ja</v>
      </c>
      <c r="J1392" s="4" t="str">
        <f t="shared" si="106"/>
        <v>3951</v>
      </c>
      <c r="K1392" s="4" t="str">
        <f t="shared" si="107"/>
        <v>Möbelhandel</v>
      </c>
      <c r="L1392" s="4">
        <f t="shared" si="108"/>
        <v>3.93</v>
      </c>
      <c r="M1392" s="104">
        <f t="shared" si="109"/>
        <v>1140</v>
      </c>
      <c r="N1392" s="4"/>
      <c r="O1392" s="4" t="str">
        <f>VLOOKUP(B1392,'BAT Grundtabelle'!B:V,21,0)</f>
        <v>Handel</v>
      </c>
    </row>
    <row r="1393" spans="1:15" ht="12.75" customHeight="1" x14ac:dyDescent="0.35">
      <c r="A1393" s="29" t="s">
        <v>3668</v>
      </c>
      <c r="B1393" s="1" t="s">
        <v>476</v>
      </c>
      <c r="C1393" s="85" t="s">
        <v>3</v>
      </c>
      <c r="D1393" s="116">
        <v>4.38</v>
      </c>
      <c r="E1393" s="116">
        <v>575</v>
      </c>
      <c r="F1393" s="1"/>
      <c r="G1393" s="29" t="s">
        <v>4</v>
      </c>
      <c r="H1393" s="4">
        <f t="shared" si="105"/>
        <v>1</v>
      </c>
      <c r="I1393" s="4" t="str">
        <f>VLOOKUP(B1393,'BAT Grundtabelle'!B:T,19,0)</f>
        <v>ja</v>
      </c>
      <c r="J1393" s="4" t="str">
        <f t="shared" si="106"/>
        <v>11249</v>
      </c>
      <c r="K1393" s="4" t="str">
        <f t="shared" si="107"/>
        <v>Möbelschreinerei</v>
      </c>
      <c r="L1393" s="4">
        <f t="shared" si="108"/>
        <v>4.38</v>
      </c>
      <c r="M1393" s="104">
        <f t="shared" si="109"/>
        <v>575</v>
      </c>
      <c r="N1393" s="4"/>
      <c r="O1393" s="4" t="str">
        <f>VLOOKUP(B1393,'BAT Grundtabelle'!B:V,21,0)</f>
        <v>Produktion</v>
      </c>
    </row>
    <row r="1394" spans="1:15" ht="12.75" customHeight="1" x14ac:dyDescent="0.35">
      <c r="A1394" s="29" t="s">
        <v>3669</v>
      </c>
      <c r="B1394" s="1" t="s">
        <v>516</v>
      </c>
      <c r="C1394" s="85" t="s">
        <v>3</v>
      </c>
      <c r="D1394" s="116">
        <v>3.18</v>
      </c>
      <c r="E1394" s="116">
        <v>426</v>
      </c>
      <c r="F1394" s="1"/>
      <c r="G1394" s="29">
        <v>300</v>
      </c>
      <c r="H1394" s="4">
        <f t="shared" si="105"/>
        <v>1</v>
      </c>
      <c r="I1394" s="4" t="str">
        <f>VLOOKUP(B1394,'BAT Grundtabelle'!B:T,19,0)</f>
        <v>ja</v>
      </c>
      <c r="J1394" s="4" t="str">
        <f t="shared" si="106"/>
        <v>11250</v>
      </c>
      <c r="K1394" s="4" t="str">
        <f t="shared" si="107"/>
        <v>Möbelspedition</v>
      </c>
      <c r="L1394" s="4">
        <f t="shared" si="108"/>
        <v>3.18</v>
      </c>
      <c r="M1394" s="104">
        <f t="shared" si="109"/>
        <v>426</v>
      </c>
      <c r="N1394" s="4"/>
      <c r="O1394" s="4" t="str">
        <f>VLOOKUP(B1394,'BAT Grundtabelle'!B:V,21,0)</f>
        <v>Transport</v>
      </c>
    </row>
    <row r="1395" spans="1:15" ht="12.75" customHeight="1" x14ac:dyDescent="0.35">
      <c r="A1395" s="29" t="s">
        <v>3670</v>
      </c>
      <c r="B1395" s="1" t="s">
        <v>477</v>
      </c>
      <c r="C1395" s="85" t="s">
        <v>3</v>
      </c>
      <c r="D1395" s="116">
        <v>9.5</v>
      </c>
      <c r="E1395" s="116">
        <v>575</v>
      </c>
      <c r="F1395" s="1"/>
      <c r="G1395" s="29" t="s">
        <v>4</v>
      </c>
      <c r="H1395" s="4">
        <f t="shared" si="105"/>
        <v>1</v>
      </c>
      <c r="I1395" s="4" t="str">
        <f>VLOOKUP(B1395,'BAT Grundtabelle'!B:T,19,0)</f>
        <v>ja</v>
      </c>
      <c r="J1395" s="4" t="str">
        <f t="shared" si="106"/>
        <v>11251</v>
      </c>
      <c r="K1395" s="4" t="str">
        <f t="shared" si="107"/>
        <v>Möbeltischlerei</v>
      </c>
      <c r="L1395" s="4">
        <f t="shared" si="108"/>
        <v>9.5</v>
      </c>
      <c r="M1395" s="104">
        <f t="shared" si="109"/>
        <v>575</v>
      </c>
      <c r="N1395" s="4"/>
      <c r="O1395" s="4" t="str">
        <f>VLOOKUP(B1395,'BAT Grundtabelle'!B:V,21,0)</f>
        <v>Handwerk</v>
      </c>
    </row>
    <row r="1396" spans="1:15" ht="12.75" customHeight="1" x14ac:dyDescent="0.35">
      <c r="A1396" s="29" t="s">
        <v>3671</v>
      </c>
      <c r="B1396" s="1" t="s">
        <v>517</v>
      </c>
      <c r="C1396" s="85" t="s">
        <v>3</v>
      </c>
      <c r="D1396" s="116">
        <v>3.18</v>
      </c>
      <c r="E1396" s="116">
        <v>426</v>
      </c>
      <c r="F1396" s="1"/>
      <c r="G1396" s="29">
        <v>300</v>
      </c>
      <c r="H1396" s="4">
        <f t="shared" si="105"/>
        <v>1</v>
      </c>
      <c r="I1396" s="4" t="str">
        <f>VLOOKUP(B1396,'BAT Grundtabelle'!B:T,19,0)</f>
        <v>ja</v>
      </c>
      <c r="J1396" s="4" t="str">
        <f t="shared" si="106"/>
        <v>11252</v>
      </c>
      <c r="K1396" s="4" t="str">
        <f t="shared" si="107"/>
        <v>Möbeltransporte</v>
      </c>
      <c r="L1396" s="4">
        <f t="shared" si="108"/>
        <v>3.18</v>
      </c>
      <c r="M1396" s="104">
        <f t="shared" si="109"/>
        <v>426</v>
      </c>
      <c r="N1396" s="4"/>
      <c r="O1396" s="4" t="str">
        <f>VLOOKUP(B1396,'BAT Grundtabelle'!B:V,21,0)</f>
        <v>Transport</v>
      </c>
    </row>
    <row r="1397" spans="1:15" ht="12.75" customHeight="1" x14ac:dyDescent="0.35">
      <c r="A1397" s="29" t="s">
        <v>3672</v>
      </c>
      <c r="B1397" s="1" t="s">
        <v>1137</v>
      </c>
      <c r="C1397" s="85" t="s">
        <v>2</v>
      </c>
      <c r="D1397" s="116" t="s">
        <v>4547</v>
      </c>
      <c r="E1397" s="116" t="s">
        <v>4547</v>
      </c>
      <c r="F1397" s="1"/>
      <c r="G1397" s="29" t="s">
        <v>4</v>
      </c>
      <c r="H1397" s="4">
        <f t="shared" si="105"/>
        <v>1</v>
      </c>
      <c r="I1397" s="4" t="str">
        <f>VLOOKUP(B1397,'BAT Grundtabelle'!B:T,19,0)</f>
        <v>ja</v>
      </c>
      <c r="J1397" s="4" t="str">
        <f t="shared" si="106"/>
        <v/>
      </c>
      <c r="K1397" s="4" t="str">
        <f t="shared" si="107"/>
        <v/>
      </c>
      <c r="L1397" s="4" t="str">
        <f t="shared" si="108"/>
        <v/>
      </c>
      <c r="M1397" s="104" t="str">
        <f t="shared" si="109"/>
        <v/>
      </c>
      <c r="N1397" s="4"/>
      <c r="O1397" s="4" t="str">
        <f>VLOOKUP(B1397,'BAT Grundtabelle'!B:V,21,0)</f>
        <v>Handel</v>
      </c>
    </row>
    <row r="1398" spans="1:15" ht="12.75" customHeight="1" x14ac:dyDescent="0.35">
      <c r="A1398" s="29" t="s">
        <v>51</v>
      </c>
      <c r="B1398" s="1" t="s">
        <v>50</v>
      </c>
      <c r="C1398" s="85" t="s">
        <v>2</v>
      </c>
      <c r="D1398" s="116" t="s">
        <v>4547</v>
      </c>
      <c r="E1398" s="116" t="s">
        <v>4547</v>
      </c>
      <c r="F1398" s="1"/>
      <c r="G1398" s="29" t="s">
        <v>4</v>
      </c>
      <c r="H1398" s="4">
        <f t="shared" si="105"/>
        <v>1</v>
      </c>
      <c r="I1398" s="4" t="str">
        <f>VLOOKUP(B1398,'BAT Grundtabelle'!B:T,19,0)</f>
        <v>ja</v>
      </c>
      <c r="J1398" s="4" t="str">
        <f t="shared" si="106"/>
        <v/>
      </c>
      <c r="K1398" s="4" t="str">
        <f t="shared" si="107"/>
        <v/>
      </c>
      <c r="L1398" s="4" t="str">
        <f t="shared" si="108"/>
        <v/>
      </c>
      <c r="M1398" s="104" t="str">
        <f t="shared" si="109"/>
        <v/>
      </c>
      <c r="N1398" s="4"/>
      <c r="O1398" s="4" t="str">
        <f>VLOOKUP(B1398,'BAT Grundtabelle'!B:V,21,0)</f>
        <v>Handwerk</v>
      </c>
    </row>
    <row r="1399" spans="1:15" ht="12.75" customHeight="1" x14ac:dyDescent="0.35">
      <c r="A1399" s="29" t="s">
        <v>3673</v>
      </c>
      <c r="B1399" s="1" t="s">
        <v>1708</v>
      </c>
      <c r="C1399" s="85" t="s">
        <v>2</v>
      </c>
      <c r="D1399" s="116" t="s">
        <v>4547</v>
      </c>
      <c r="E1399" s="116" t="s">
        <v>4547</v>
      </c>
      <c r="F1399" s="1"/>
      <c r="G1399" s="29" t="s">
        <v>4</v>
      </c>
      <c r="H1399" s="4">
        <f t="shared" si="105"/>
        <v>1</v>
      </c>
      <c r="I1399" s="4" t="str">
        <f>VLOOKUP(B1399,'BAT Grundtabelle'!B:T,19,0)</f>
        <v>ja</v>
      </c>
      <c r="J1399" s="4" t="str">
        <f t="shared" si="106"/>
        <v/>
      </c>
      <c r="K1399" s="4" t="str">
        <f t="shared" si="107"/>
        <v/>
      </c>
      <c r="L1399" s="4" t="str">
        <f t="shared" si="108"/>
        <v/>
      </c>
      <c r="M1399" s="104" t="str">
        <f t="shared" si="109"/>
        <v/>
      </c>
      <c r="N1399" s="4"/>
      <c r="O1399" s="4" t="str">
        <f>VLOOKUP(B1399,'BAT Grundtabelle'!B:V,21,0)</f>
        <v>Handel</v>
      </c>
    </row>
    <row r="1400" spans="1:15" ht="12.75" customHeight="1" x14ac:dyDescent="0.35">
      <c r="A1400" s="29" t="s">
        <v>2303</v>
      </c>
      <c r="B1400" s="1" t="s">
        <v>2302</v>
      </c>
      <c r="C1400" s="85" t="s">
        <v>2</v>
      </c>
      <c r="D1400" s="116" t="s">
        <v>4547</v>
      </c>
      <c r="E1400" s="116" t="s">
        <v>4547</v>
      </c>
      <c r="F1400" s="1"/>
      <c r="G1400" s="29" t="s">
        <v>4</v>
      </c>
      <c r="H1400" s="4">
        <f t="shared" si="105"/>
        <v>1</v>
      </c>
      <c r="I1400" s="4" t="str">
        <f>VLOOKUP(B1400,'BAT Grundtabelle'!B:T,19,0)</f>
        <v>ja</v>
      </c>
      <c r="J1400" s="4" t="str">
        <f t="shared" si="106"/>
        <v/>
      </c>
      <c r="K1400" s="4" t="str">
        <f t="shared" si="107"/>
        <v/>
      </c>
      <c r="L1400" s="4" t="str">
        <f t="shared" si="108"/>
        <v/>
      </c>
      <c r="M1400" s="104" t="str">
        <f t="shared" si="109"/>
        <v/>
      </c>
      <c r="N1400" s="4"/>
      <c r="O1400" s="4" t="str">
        <f>VLOOKUP(B1400,'BAT Grundtabelle'!B:V,21,0)</f>
        <v>Handwerk</v>
      </c>
    </row>
    <row r="1401" spans="1:15" ht="12.75" customHeight="1" x14ac:dyDescent="0.35">
      <c r="A1401" s="29" t="s">
        <v>3674</v>
      </c>
      <c r="B1401" s="1" t="s">
        <v>1138</v>
      </c>
      <c r="C1401" s="85" t="s">
        <v>3</v>
      </c>
      <c r="D1401" s="116">
        <v>4.53</v>
      </c>
      <c r="E1401" s="116">
        <v>695.97</v>
      </c>
      <c r="F1401" s="1"/>
      <c r="G1401" s="29" t="s">
        <v>4</v>
      </c>
      <c r="H1401" s="4">
        <f t="shared" si="105"/>
        <v>1</v>
      </c>
      <c r="I1401" s="4" t="str">
        <f>VLOOKUP(B1401,'BAT Grundtabelle'!B:T,19,0)</f>
        <v>ja</v>
      </c>
      <c r="J1401" s="4" t="str">
        <f t="shared" si="106"/>
        <v>11255</v>
      </c>
      <c r="K1401" s="4" t="str">
        <f t="shared" si="107"/>
        <v>Modeschmuckhandel (ohne Juwelierwaren)</v>
      </c>
      <c r="L1401" s="4">
        <f t="shared" si="108"/>
        <v>4.53</v>
      </c>
      <c r="M1401" s="104">
        <f t="shared" si="109"/>
        <v>695.97</v>
      </c>
      <c r="N1401" s="4"/>
      <c r="O1401" s="4" t="str">
        <f>VLOOKUP(B1401,'BAT Grundtabelle'!B:V,21,0)</f>
        <v>Handel</v>
      </c>
    </row>
    <row r="1402" spans="1:15" ht="12.75" customHeight="1" x14ac:dyDescent="0.35">
      <c r="A1402" s="29" t="s">
        <v>3675</v>
      </c>
      <c r="B1402" s="1" t="s">
        <v>252</v>
      </c>
      <c r="C1402" s="85" t="s">
        <v>3</v>
      </c>
      <c r="D1402" s="116">
        <v>4.53</v>
      </c>
      <c r="E1402" s="116">
        <v>695.97</v>
      </c>
      <c r="F1402" s="1"/>
      <c r="G1402" s="29" t="s">
        <v>4</v>
      </c>
      <c r="H1402" s="4">
        <f t="shared" si="105"/>
        <v>1</v>
      </c>
      <c r="I1402" s="4" t="str">
        <f>VLOOKUP(B1402,'BAT Grundtabelle'!B:T,19,0)</f>
        <v>ja</v>
      </c>
      <c r="J1402" s="4" t="str">
        <f t="shared" si="106"/>
        <v>11256</v>
      </c>
      <c r="K1402" s="4" t="str">
        <f t="shared" si="107"/>
        <v>Modeschmuckhandel mit Juwelierwaren</v>
      </c>
      <c r="L1402" s="4">
        <f t="shared" si="108"/>
        <v>4.53</v>
      </c>
      <c r="M1402" s="104">
        <f t="shared" si="109"/>
        <v>695.97</v>
      </c>
      <c r="N1402" s="4"/>
      <c r="O1402" s="4" t="str">
        <f>VLOOKUP(B1402,'BAT Grundtabelle'!B:V,21,0)</f>
        <v>Handel</v>
      </c>
    </row>
    <row r="1403" spans="1:15" ht="12.75" customHeight="1" x14ac:dyDescent="0.35">
      <c r="A1403" s="29" t="s">
        <v>3676</v>
      </c>
      <c r="B1403" s="1" t="s">
        <v>1623</v>
      </c>
      <c r="C1403" s="85" t="s">
        <v>3</v>
      </c>
      <c r="D1403" s="116">
        <v>5.36</v>
      </c>
      <c r="E1403" s="116">
        <v>609</v>
      </c>
      <c r="F1403" s="1"/>
      <c r="G1403" s="29" t="s">
        <v>4</v>
      </c>
      <c r="H1403" s="4">
        <f t="shared" si="105"/>
        <v>1</v>
      </c>
      <c r="I1403" s="4" t="str">
        <f>VLOOKUP(B1403,'BAT Grundtabelle'!B:T,19,0)</f>
        <v>ja</v>
      </c>
      <c r="J1403" s="4" t="str">
        <f t="shared" si="106"/>
        <v>11257</v>
      </c>
      <c r="K1403" s="4" t="str">
        <f t="shared" si="107"/>
        <v>Modeschmuckhersteller (ohne Juwelierwaren)</v>
      </c>
      <c r="L1403" s="4">
        <f t="shared" si="108"/>
        <v>5.36</v>
      </c>
      <c r="M1403" s="104">
        <f t="shared" si="109"/>
        <v>609</v>
      </c>
      <c r="N1403" s="4"/>
      <c r="O1403" s="4" t="str">
        <f>VLOOKUP(B1403,'BAT Grundtabelle'!B:V,21,0)</f>
        <v>Produktion</v>
      </c>
    </row>
    <row r="1404" spans="1:15" ht="12.75" customHeight="1" x14ac:dyDescent="0.35">
      <c r="A1404" s="29" t="s">
        <v>3677</v>
      </c>
      <c r="B1404" s="1" t="s">
        <v>1617</v>
      </c>
      <c r="C1404" s="85" t="s">
        <v>3</v>
      </c>
      <c r="D1404" s="116">
        <v>5.36</v>
      </c>
      <c r="E1404" s="116">
        <v>609</v>
      </c>
      <c r="F1404" s="1"/>
      <c r="G1404" s="29" t="s">
        <v>4</v>
      </c>
      <c r="H1404" s="4">
        <f t="shared" si="105"/>
        <v>1</v>
      </c>
      <c r="I1404" s="4" t="str">
        <f>VLOOKUP(B1404,'BAT Grundtabelle'!B:T,19,0)</f>
        <v>ja</v>
      </c>
      <c r="J1404" s="4" t="str">
        <f t="shared" si="106"/>
        <v>11258</v>
      </c>
      <c r="K1404" s="4" t="str">
        <f t="shared" si="107"/>
        <v>Modeschmuckhersteller mit Juwelierwaren</v>
      </c>
      <c r="L1404" s="4">
        <f t="shared" si="108"/>
        <v>5.36</v>
      </c>
      <c r="M1404" s="104">
        <f t="shared" si="109"/>
        <v>609</v>
      </c>
      <c r="N1404" s="4"/>
      <c r="O1404" s="4" t="str">
        <f>VLOOKUP(B1404,'BAT Grundtabelle'!B:V,21,0)</f>
        <v>Handwerk</v>
      </c>
    </row>
    <row r="1405" spans="1:15" ht="12.75" customHeight="1" x14ac:dyDescent="0.35">
      <c r="A1405" s="29" t="s">
        <v>3678</v>
      </c>
      <c r="B1405" s="1" t="s">
        <v>375</v>
      </c>
      <c r="C1405" s="85" t="s">
        <v>3</v>
      </c>
      <c r="D1405" s="116">
        <v>1.1100000000000001</v>
      </c>
      <c r="E1405" s="116">
        <v>854.03</v>
      </c>
      <c r="F1405" s="1"/>
      <c r="G1405" s="29" t="s">
        <v>4</v>
      </c>
      <c r="H1405" s="4">
        <f t="shared" si="105"/>
        <v>1</v>
      </c>
      <c r="I1405" s="4" t="str">
        <f>VLOOKUP(B1405,'BAT Grundtabelle'!B:T,19,0)</f>
        <v>ja</v>
      </c>
      <c r="J1405" s="4" t="str">
        <f t="shared" si="106"/>
        <v>11259</v>
      </c>
      <c r="K1405" s="4" t="str">
        <f t="shared" si="107"/>
        <v>Molkerei, Käserei</v>
      </c>
      <c r="L1405" s="4">
        <f t="shared" si="108"/>
        <v>1.1100000000000001</v>
      </c>
      <c r="M1405" s="104">
        <f t="shared" si="109"/>
        <v>854.03</v>
      </c>
      <c r="N1405" s="4"/>
      <c r="O1405" s="4" t="str">
        <f>VLOOKUP(B1405,'BAT Grundtabelle'!B:V,21,0)</f>
        <v>Produktion (food)</v>
      </c>
    </row>
    <row r="1406" spans="1:15" ht="12.75" customHeight="1" x14ac:dyDescent="0.35">
      <c r="A1406" s="29" t="s">
        <v>3679</v>
      </c>
      <c r="B1406" s="1" t="s">
        <v>265</v>
      </c>
      <c r="C1406" s="85" t="s">
        <v>3</v>
      </c>
      <c r="D1406" s="116">
        <v>1.38</v>
      </c>
      <c r="E1406" s="116">
        <v>188</v>
      </c>
      <c r="F1406" s="1"/>
      <c r="G1406" s="29" t="s">
        <v>4</v>
      </c>
      <c r="H1406" s="4">
        <f t="shared" si="105"/>
        <v>1</v>
      </c>
      <c r="I1406" s="4" t="str">
        <f>VLOOKUP(B1406,'BAT Grundtabelle'!B:T,19,0)</f>
        <v>ja</v>
      </c>
      <c r="J1406" s="4" t="str">
        <f t="shared" si="106"/>
        <v>11260</v>
      </c>
      <c r="K1406" s="4" t="str">
        <f t="shared" si="107"/>
        <v>Molkereiprodukte-/Käseeinzelhandel</v>
      </c>
      <c r="L1406" s="4">
        <f t="shared" si="108"/>
        <v>1.38</v>
      </c>
      <c r="M1406" s="104">
        <f t="shared" si="109"/>
        <v>188</v>
      </c>
      <c r="N1406" s="4"/>
      <c r="O1406" s="4" t="str">
        <f>VLOOKUP(B1406,'BAT Grundtabelle'!B:V,21,0)</f>
        <v>Handel (food)</v>
      </c>
    </row>
    <row r="1407" spans="1:15" ht="12.75" customHeight="1" x14ac:dyDescent="0.35">
      <c r="A1407" s="29" t="s">
        <v>3680</v>
      </c>
      <c r="B1407" s="1" t="s">
        <v>468</v>
      </c>
      <c r="C1407" s="85" t="s">
        <v>2</v>
      </c>
      <c r="D1407" s="116" t="s">
        <v>4547</v>
      </c>
      <c r="E1407" s="116" t="s">
        <v>4547</v>
      </c>
      <c r="F1407" s="1"/>
      <c r="G1407" s="29" t="s">
        <v>4</v>
      </c>
      <c r="H1407" s="4">
        <f t="shared" si="105"/>
        <v>1</v>
      </c>
      <c r="I1407" s="4" t="str">
        <f>VLOOKUP(B1407,'BAT Grundtabelle'!B:T,19,0)</f>
        <v>ja</v>
      </c>
      <c r="J1407" s="4" t="str">
        <f t="shared" si="106"/>
        <v/>
      </c>
      <c r="K1407" s="4" t="str">
        <f t="shared" si="107"/>
        <v/>
      </c>
      <c r="L1407" s="4" t="str">
        <f t="shared" si="108"/>
        <v/>
      </c>
      <c r="M1407" s="104" t="str">
        <f t="shared" si="109"/>
        <v/>
      </c>
      <c r="N1407" s="4"/>
      <c r="O1407" s="4" t="str">
        <f>VLOOKUP(B1407,'BAT Grundtabelle'!B:V,21,0)</f>
        <v>Montage</v>
      </c>
    </row>
    <row r="1408" spans="1:15" ht="12.75" customHeight="1" x14ac:dyDescent="0.35">
      <c r="A1408" s="29" t="s">
        <v>3681</v>
      </c>
      <c r="B1408" s="1" t="s">
        <v>2000</v>
      </c>
      <c r="C1408" s="85" t="s">
        <v>2</v>
      </c>
      <c r="D1408" s="116" t="s">
        <v>4547</v>
      </c>
      <c r="E1408" s="116" t="s">
        <v>4547</v>
      </c>
      <c r="F1408" s="1" t="s">
        <v>2412</v>
      </c>
      <c r="G1408" s="29"/>
      <c r="H1408" s="4">
        <f t="shared" si="105"/>
        <v>1</v>
      </c>
      <c r="I1408" s="4" t="str">
        <f>VLOOKUP(B1408,'BAT Grundtabelle'!B:T,19,0)</f>
        <v>nein</v>
      </c>
      <c r="J1408" s="4" t="str">
        <f t="shared" si="106"/>
        <v/>
      </c>
      <c r="K1408" s="4" t="str">
        <f t="shared" si="107"/>
        <v/>
      </c>
      <c r="L1408" s="4" t="str">
        <f t="shared" si="108"/>
        <v/>
      </c>
      <c r="M1408" s="104" t="str">
        <f t="shared" si="109"/>
        <v/>
      </c>
      <c r="N1408" s="4"/>
      <c r="O1408" s="4" t="str">
        <f>VLOOKUP(B1408,'BAT Grundtabelle'!B:V,21,0)</f>
        <v>Montage</v>
      </c>
    </row>
    <row r="1409" spans="1:15" ht="12.75" customHeight="1" x14ac:dyDescent="0.35">
      <c r="A1409" s="29" t="s">
        <v>2117</v>
      </c>
      <c r="B1409" s="137" t="s">
        <v>2116</v>
      </c>
      <c r="C1409" s="85" t="s">
        <v>2</v>
      </c>
      <c r="D1409" s="116" t="s">
        <v>4547</v>
      </c>
      <c r="E1409" s="116" t="s">
        <v>4547</v>
      </c>
      <c r="F1409" s="1"/>
      <c r="G1409" s="29" t="s">
        <v>4</v>
      </c>
      <c r="H1409" s="4">
        <f t="shared" si="105"/>
        <v>1</v>
      </c>
      <c r="I1409" s="4" t="str">
        <f>VLOOKUP(B1409,'BAT Grundtabelle'!B:T,19,0)</f>
        <v>ja</v>
      </c>
      <c r="J1409" s="4" t="str">
        <f t="shared" si="106"/>
        <v/>
      </c>
      <c r="K1409" s="4" t="str">
        <f t="shared" si="107"/>
        <v/>
      </c>
      <c r="L1409" s="4" t="str">
        <f t="shared" si="108"/>
        <v/>
      </c>
      <c r="M1409" s="104" t="str">
        <f t="shared" si="109"/>
        <v/>
      </c>
      <c r="N1409" s="4"/>
      <c r="O1409" s="4" t="str">
        <f>VLOOKUP(B1409,'BAT Grundtabelle'!B:V,21,0)</f>
        <v>Handwerk</v>
      </c>
    </row>
    <row r="1410" spans="1:15" ht="12.75" customHeight="1" x14ac:dyDescent="0.35">
      <c r="A1410" s="29" t="s">
        <v>3682</v>
      </c>
      <c r="B1410" s="1" t="s">
        <v>1869</v>
      </c>
      <c r="C1410" s="85" t="s">
        <v>2</v>
      </c>
      <c r="D1410" s="116" t="s">
        <v>4547</v>
      </c>
      <c r="E1410" s="116" t="s">
        <v>4547</v>
      </c>
      <c r="F1410" s="1" t="s">
        <v>2411</v>
      </c>
      <c r="G1410" s="29" t="s">
        <v>59</v>
      </c>
      <c r="H1410" s="4">
        <f t="shared" si="105"/>
        <v>1</v>
      </c>
      <c r="I1410" s="4" t="str">
        <f>VLOOKUP(B1410,'BAT Grundtabelle'!B:T,19,0)</f>
        <v>nein</v>
      </c>
      <c r="J1410" s="4" t="str">
        <f t="shared" si="106"/>
        <v/>
      </c>
      <c r="K1410" s="4" t="str">
        <f t="shared" si="107"/>
        <v/>
      </c>
      <c r="L1410" s="4" t="str">
        <f t="shared" si="108"/>
        <v/>
      </c>
      <c r="M1410" s="104" t="str">
        <f t="shared" si="109"/>
        <v/>
      </c>
      <c r="N1410" s="4"/>
      <c r="O1410" s="4" t="str">
        <f>VLOOKUP(B1410,'BAT Grundtabelle'!B:V,21,0)</f>
        <v>Staat</v>
      </c>
    </row>
    <row r="1411" spans="1:15" ht="12.75" customHeight="1" x14ac:dyDescent="0.35">
      <c r="A1411" s="29" t="s">
        <v>3683</v>
      </c>
      <c r="B1411" s="1" t="s">
        <v>1604</v>
      </c>
      <c r="C1411" s="85" t="s">
        <v>3</v>
      </c>
      <c r="D1411" s="116">
        <v>1.48</v>
      </c>
      <c r="E1411" s="116">
        <v>481.01</v>
      </c>
      <c r="F1411" s="1"/>
      <c r="G1411" s="29" t="s">
        <v>4</v>
      </c>
      <c r="H1411" s="4">
        <f t="shared" ref="H1411:H1474" si="110">COUNTIF(A:A,A1411)</f>
        <v>1</v>
      </c>
      <c r="I1411" s="4" t="str">
        <f>VLOOKUP(B1411,'BAT Grundtabelle'!B:T,19,0)</f>
        <v>ja</v>
      </c>
      <c r="J1411" s="4" t="str">
        <f t="shared" ref="J1411:J1474" si="111">IF(C1411="ja",A1411,"")</f>
        <v>11264</v>
      </c>
      <c r="K1411" s="4" t="str">
        <f t="shared" ref="K1411:K1474" si="112">IF(C1411="ja",B1411,"")</f>
        <v>Mosterei</v>
      </c>
      <c r="L1411" s="4">
        <f t="shared" ref="L1411:L1474" si="113">IF(C1411="ja",D1411,"")</f>
        <v>1.48</v>
      </c>
      <c r="M1411" s="104">
        <f t="shared" ref="M1411:M1474" si="114">IF(C1411="ja",E1411,"")</f>
        <v>481.01</v>
      </c>
      <c r="N1411" s="4"/>
      <c r="O1411" s="4" t="str">
        <f>VLOOKUP(B1411,'BAT Grundtabelle'!B:V,21,0)</f>
        <v>Produktion (food)</v>
      </c>
    </row>
    <row r="1412" spans="1:15" ht="12.75" customHeight="1" x14ac:dyDescent="0.35">
      <c r="A1412" s="29" t="s">
        <v>3684</v>
      </c>
      <c r="B1412" s="1" t="s">
        <v>745</v>
      </c>
      <c r="C1412" s="85" t="s">
        <v>3</v>
      </c>
      <c r="D1412" s="116">
        <v>2.58</v>
      </c>
      <c r="E1412" s="116">
        <v>204</v>
      </c>
      <c r="F1412" s="1"/>
      <c r="G1412" s="29">
        <v>1198</v>
      </c>
      <c r="H1412" s="4">
        <f t="shared" si="110"/>
        <v>1</v>
      </c>
      <c r="I1412" s="4" t="str">
        <f>VLOOKUP(B1412,'BAT Grundtabelle'!B:T,19,0)</f>
        <v>ja</v>
      </c>
      <c r="J1412" s="4" t="str">
        <f t="shared" si="111"/>
        <v>11265</v>
      </c>
      <c r="K1412" s="4" t="str">
        <f t="shared" si="112"/>
        <v>Motel</v>
      </c>
      <c r="L1412" s="4">
        <f t="shared" si="113"/>
        <v>2.58</v>
      </c>
      <c r="M1412" s="104">
        <f t="shared" si="114"/>
        <v>204</v>
      </c>
      <c r="N1412" s="4"/>
      <c r="O1412" s="4" t="str">
        <f>VLOOKUP(B1412,'BAT Grundtabelle'!B:V,21,0)</f>
        <v>Hotel- und Gaststättengewerbe</v>
      </c>
    </row>
    <row r="1413" spans="1:15" ht="12.75" customHeight="1" x14ac:dyDescent="0.35">
      <c r="A1413" s="29" t="s">
        <v>3685</v>
      </c>
      <c r="B1413" s="1" t="s">
        <v>1364</v>
      </c>
      <c r="C1413" s="85" t="s">
        <v>3</v>
      </c>
      <c r="D1413" s="116">
        <v>2.23</v>
      </c>
      <c r="E1413" s="116">
        <v>301</v>
      </c>
      <c r="F1413" s="1"/>
      <c r="G1413" s="29" t="s">
        <v>4</v>
      </c>
      <c r="H1413" s="4">
        <f t="shared" si="110"/>
        <v>1</v>
      </c>
      <c r="I1413" s="4" t="str">
        <f>VLOOKUP(B1413,'BAT Grundtabelle'!B:T,19,0)</f>
        <v>ja</v>
      </c>
      <c r="J1413" s="4" t="str">
        <f t="shared" si="111"/>
        <v>11266</v>
      </c>
      <c r="K1413" s="4" t="str">
        <f t="shared" si="112"/>
        <v>Motivationstrainer</v>
      </c>
      <c r="L1413" s="4">
        <f t="shared" si="113"/>
        <v>2.23</v>
      </c>
      <c r="M1413" s="104">
        <f t="shared" si="114"/>
        <v>301</v>
      </c>
      <c r="N1413" s="4"/>
      <c r="O1413" s="4" t="str">
        <f>VLOOKUP(B1413,'BAT Grundtabelle'!B:V,21,0)</f>
        <v>Bildung</v>
      </c>
    </row>
    <row r="1414" spans="1:15" ht="12.75" customHeight="1" x14ac:dyDescent="0.35">
      <c r="A1414" s="29" t="s">
        <v>3686</v>
      </c>
      <c r="B1414" s="1" t="s">
        <v>1561</v>
      </c>
      <c r="C1414" s="85" t="s">
        <v>3</v>
      </c>
      <c r="D1414" s="116">
        <v>0.65</v>
      </c>
      <c r="E1414" s="116">
        <v>280</v>
      </c>
      <c r="F1414" s="1" t="s">
        <v>4468</v>
      </c>
      <c r="G1414" s="29" t="s">
        <v>4</v>
      </c>
      <c r="H1414" s="4">
        <f t="shared" si="110"/>
        <v>1</v>
      </c>
      <c r="I1414" s="4" t="str">
        <f>VLOOKUP(B1414,'BAT Grundtabelle'!B:T,19,0)</f>
        <v>ja</v>
      </c>
      <c r="J1414" s="4" t="str">
        <f t="shared" si="111"/>
        <v>11267</v>
      </c>
      <c r="K1414" s="4" t="str">
        <f t="shared" si="112"/>
        <v>Motopäde</v>
      </c>
      <c r="L1414" s="4">
        <f t="shared" si="113"/>
        <v>0.65</v>
      </c>
      <c r="M1414" s="104">
        <f t="shared" si="114"/>
        <v>280</v>
      </c>
      <c r="N1414" s="4"/>
      <c r="O1414" s="4" t="str">
        <f>VLOOKUP(B1414,'BAT Grundtabelle'!B:V,21,0)</f>
        <v>Heilwesen</v>
      </c>
    </row>
    <row r="1415" spans="1:15" ht="12.75" customHeight="1" x14ac:dyDescent="0.35">
      <c r="A1415" s="29" t="s">
        <v>3687</v>
      </c>
      <c r="B1415" s="1" t="s">
        <v>711</v>
      </c>
      <c r="C1415" s="85" t="s">
        <v>2</v>
      </c>
      <c r="D1415" s="116" t="s">
        <v>4547</v>
      </c>
      <c r="E1415" s="116" t="s">
        <v>4547</v>
      </c>
      <c r="F1415" s="1"/>
      <c r="G1415" s="29" t="s">
        <v>4</v>
      </c>
      <c r="H1415" s="4">
        <f t="shared" si="110"/>
        <v>1</v>
      </c>
      <c r="I1415" s="4" t="str">
        <f>VLOOKUP(B1415,'BAT Grundtabelle'!B:T,19,0)</f>
        <v>ja</v>
      </c>
      <c r="J1415" s="4" t="str">
        <f t="shared" si="111"/>
        <v/>
      </c>
      <c r="K1415" s="4" t="str">
        <f t="shared" si="112"/>
        <v/>
      </c>
      <c r="L1415" s="4" t="str">
        <f t="shared" si="113"/>
        <v/>
      </c>
      <c r="M1415" s="104" t="str">
        <f t="shared" si="114"/>
        <v/>
      </c>
      <c r="N1415" s="4"/>
      <c r="O1415" s="4" t="str">
        <f>VLOOKUP(B1415,'BAT Grundtabelle'!B:V,21,0)</f>
        <v>Transport</v>
      </c>
    </row>
    <row r="1416" spans="1:15" ht="12.75" customHeight="1" x14ac:dyDescent="0.35">
      <c r="A1416" s="29" t="s">
        <v>3688</v>
      </c>
      <c r="B1416" s="1" t="s">
        <v>712</v>
      </c>
      <c r="C1416" s="85" t="s">
        <v>2</v>
      </c>
      <c r="D1416" s="116" t="s">
        <v>4547</v>
      </c>
      <c r="E1416" s="116" t="s">
        <v>4547</v>
      </c>
      <c r="F1416" s="1"/>
      <c r="G1416" s="29" t="s">
        <v>4</v>
      </c>
      <c r="H1416" s="4">
        <f t="shared" si="110"/>
        <v>1</v>
      </c>
      <c r="I1416" s="4" t="str">
        <f>VLOOKUP(B1416,'BAT Grundtabelle'!B:T,19,0)</f>
        <v>ja</v>
      </c>
      <c r="J1416" s="4" t="str">
        <f t="shared" si="111"/>
        <v/>
      </c>
      <c r="K1416" s="4" t="str">
        <f t="shared" si="112"/>
        <v/>
      </c>
      <c r="L1416" s="4" t="str">
        <f t="shared" si="113"/>
        <v/>
      </c>
      <c r="M1416" s="104" t="str">
        <f t="shared" si="114"/>
        <v/>
      </c>
      <c r="N1416" s="4"/>
      <c r="O1416" s="4" t="str">
        <f>VLOOKUP(B1416,'BAT Grundtabelle'!B:V,21,0)</f>
        <v>Transport</v>
      </c>
    </row>
    <row r="1417" spans="1:15" ht="12.75" customHeight="1" x14ac:dyDescent="0.35">
      <c r="A1417" s="29" t="s">
        <v>3689</v>
      </c>
      <c r="B1417" s="1" t="s">
        <v>1057</v>
      </c>
      <c r="C1417" s="85" t="s">
        <v>2</v>
      </c>
      <c r="D1417" s="116" t="s">
        <v>4547</v>
      </c>
      <c r="E1417" s="116" t="s">
        <v>4547</v>
      </c>
      <c r="F1417" s="1"/>
      <c r="G1417" s="29" t="s">
        <v>4</v>
      </c>
      <c r="H1417" s="4">
        <f t="shared" si="110"/>
        <v>1</v>
      </c>
      <c r="I1417" s="4" t="str">
        <f>VLOOKUP(B1417,'BAT Grundtabelle'!B:T,19,0)</f>
        <v>ja</v>
      </c>
      <c r="J1417" s="4" t="str">
        <f t="shared" si="111"/>
        <v/>
      </c>
      <c r="K1417" s="4" t="str">
        <f t="shared" si="112"/>
        <v/>
      </c>
      <c r="L1417" s="4" t="str">
        <f t="shared" si="113"/>
        <v/>
      </c>
      <c r="M1417" s="104" t="str">
        <f t="shared" si="114"/>
        <v/>
      </c>
      <c r="N1417" s="4"/>
      <c r="O1417" s="4" t="str">
        <f>VLOOKUP(B1417,'BAT Grundtabelle'!B:V,21,0)</f>
        <v>Reparatur</v>
      </c>
    </row>
    <row r="1418" spans="1:15" ht="12.75" customHeight="1" x14ac:dyDescent="0.35">
      <c r="A1418" s="29" t="s">
        <v>3690</v>
      </c>
      <c r="B1418" s="1" t="s">
        <v>1145</v>
      </c>
      <c r="C1418" s="85" t="s">
        <v>3</v>
      </c>
      <c r="D1418" s="116">
        <v>3.79</v>
      </c>
      <c r="E1418" s="116">
        <v>1006.97</v>
      </c>
      <c r="F1418" s="1"/>
      <c r="G1418" s="29" t="s">
        <v>4</v>
      </c>
      <c r="H1418" s="4">
        <f t="shared" si="110"/>
        <v>1</v>
      </c>
      <c r="I1418" s="4" t="str">
        <f>VLOOKUP(B1418,'BAT Grundtabelle'!B:T,19,0)</f>
        <v>ja</v>
      </c>
      <c r="J1418" s="4" t="str">
        <f t="shared" si="111"/>
        <v>11271</v>
      </c>
      <c r="K1418" s="4" t="str">
        <f t="shared" si="112"/>
        <v>Motorradreparaturwerkstatt</v>
      </c>
      <c r="L1418" s="4">
        <f t="shared" si="113"/>
        <v>3.79</v>
      </c>
      <c r="M1418" s="104">
        <f t="shared" si="114"/>
        <v>1006.97</v>
      </c>
      <c r="N1418" s="4"/>
      <c r="O1418" s="4" t="str">
        <f>VLOOKUP(B1418,'BAT Grundtabelle'!B:V,21,0)</f>
        <v>KFZ-Gewerbe</v>
      </c>
    </row>
    <row r="1419" spans="1:15" ht="12.75" customHeight="1" x14ac:dyDescent="0.35">
      <c r="A1419" s="29" t="s">
        <v>3691</v>
      </c>
      <c r="B1419" s="1" t="s">
        <v>1136</v>
      </c>
      <c r="C1419" s="85" t="s">
        <v>3</v>
      </c>
      <c r="D1419" s="116">
        <v>1.57</v>
      </c>
      <c r="E1419" s="116">
        <v>689</v>
      </c>
      <c r="F1419" s="1"/>
      <c r="G1419" s="29" t="s">
        <v>4</v>
      </c>
      <c r="H1419" s="4">
        <f t="shared" si="110"/>
        <v>1</v>
      </c>
      <c r="I1419" s="4" t="str">
        <f>VLOOKUP(B1419,'BAT Grundtabelle'!B:T,19,0)</f>
        <v>ja</v>
      </c>
      <c r="J1419" s="4" t="str">
        <f t="shared" si="111"/>
        <v>11272</v>
      </c>
      <c r="K1419" s="4" t="str">
        <f t="shared" si="112"/>
        <v>Motorradzubehörhandel</v>
      </c>
      <c r="L1419" s="4">
        <f t="shared" si="113"/>
        <v>1.57</v>
      </c>
      <c r="M1419" s="104">
        <f t="shared" si="114"/>
        <v>689</v>
      </c>
      <c r="N1419" s="4"/>
      <c r="O1419" s="4" t="str">
        <f>VLOOKUP(B1419,'BAT Grundtabelle'!B:V,21,0)</f>
        <v>KFZ-Gewerbe</v>
      </c>
    </row>
    <row r="1420" spans="1:15" ht="12.75" customHeight="1" x14ac:dyDescent="0.35">
      <c r="A1420" s="29" t="s">
        <v>3692</v>
      </c>
      <c r="B1420" s="1" t="s">
        <v>1823</v>
      </c>
      <c r="C1420" s="85" t="s">
        <v>2</v>
      </c>
      <c r="D1420" s="116" t="s">
        <v>4547</v>
      </c>
      <c r="E1420" s="116" t="s">
        <v>4547</v>
      </c>
      <c r="F1420" s="1" t="s">
        <v>2411</v>
      </c>
      <c r="G1420" s="29" t="s">
        <v>59</v>
      </c>
      <c r="H1420" s="4">
        <f t="shared" si="110"/>
        <v>1</v>
      </c>
      <c r="I1420" s="4" t="str">
        <f>VLOOKUP(B1420,'BAT Grundtabelle'!B:T,19,0)</f>
        <v>ja</v>
      </c>
      <c r="J1420" s="4" t="str">
        <f t="shared" si="111"/>
        <v/>
      </c>
      <c r="K1420" s="4" t="str">
        <f t="shared" si="112"/>
        <v/>
      </c>
      <c r="L1420" s="4" t="str">
        <f t="shared" si="113"/>
        <v/>
      </c>
      <c r="M1420" s="104" t="str">
        <f t="shared" si="114"/>
        <v/>
      </c>
      <c r="N1420" s="4"/>
      <c r="O1420" s="4" t="str">
        <f>VLOOKUP(B1420,'BAT Grundtabelle'!B:V,21,0)</f>
        <v>Verein</v>
      </c>
    </row>
    <row r="1421" spans="1:15" ht="12.75" customHeight="1" x14ac:dyDescent="0.35">
      <c r="A1421" s="29" t="s">
        <v>3693</v>
      </c>
      <c r="B1421" s="1" t="s">
        <v>386</v>
      </c>
      <c r="C1421" s="85" t="s">
        <v>3</v>
      </c>
      <c r="D1421" s="116">
        <v>1.1100000000000001</v>
      </c>
      <c r="E1421" s="116">
        <v>854.03</v>
      </c>
      <c r="F1421" s="1"/>
      <c r="G1421" s="29" t="s">
        <v>4</v>
      </c>
      <c r="H1421" s="4">
        <f t="shared" si="110"/>
        <v>1</v>
      </c>
      <c r="I1421" s="4" t="str">
        <f>VLOOKUP(B1421,'BAT Grundtabelle'!B:T,19,0)</f>
        <v>ja</v>
      </c>
      <c r="J1421" s="4" t="str">
        <f t="shared" si="111"/>
        <v>11274</v>
      </c>
      <c r="K1421" s="4" t="str">
        <f t="shared" si="112"/>
        <v>Mühlenbetrieb</v>
      </c>
      <c r="L1421" s="4">
        <f t="shared" si="113"/>
        <v>1.1100000000000001</v>
      </c>
      <c r="M1421" s="104">
        <f t="shared" si="114"/>
        <v>854.03</v>
      </c>
      <c r="N1421" s="4"/>
      <c r="O1421" s="4" t="str">
        <f>VLOOKUP(B1421,'BAT Grundtabelle'!B:V,21,0)</f>
        <v>Produktion (food)</v>
      </c>
    </row>
    <row r="1422" spans="1:15" ht="12.75" customHeight="1" x14ac:dyDescent="0.35">
      <c r="A1422" s="29" t="s">
        <v>3694</v>
      </c>
      <c r="B1422" s="1" t="s">
        <v>72</v>
      </c>
      <c r="C1422" s="85" t="s">
        <v>2</v>
      </c>
      <c r="D1422" s="116" t="s">
        <v>4547</v>
      </c>
      <c r="E1422" s="116" t="s">
        <v>4547</v>
      </c>
      <c r="F1422" s="1" t="s">
        <v>2412</v>
      </c>
      <c r="G1422" s="29" t="s">
        <v>4438</v>
      </c>
      <c r="H1422" s="4">
        <f t="shared" si="110"/>
        <v>1</v>
      </c>
      <c r="I1422" s="4" t="str">
        <f>VLOOKUP(B1422,'BAT Grundtabelle'!B:T,19,0)</f>
        <v>ja</v>
      </c>
      <c r="J1422" s="4" t="str">
        <f t="shared" si="111"/>
        <v/>
      </c>
      <c r="K1422" s="4" t="str">
        <f t="shared" si="112"/>
        <v/>
      </c>
      <c r="L1422" s="4" t="str">
        <f t="shared" si="113"/>
        <v/>
      </c>
      <c r="M1422" s="104" t="str">
        <f t="shared" si="114"/>
        <v/>
      </c>
      <c r="N1422" s="4"/>
      <c r="O1422" s="4" t="str">
        <f>VLOOKUP(B1422,'BAT Grundtabelle'!B:V,21,0)</f>
        <v>Abfall</v>
      </c>
    </row>
    <row r="1423" spans="1:15" ht="12.75" customHeight="1" x14ac:dyDescent="0.35">
      <c r="A1423" s="29" t="s">
        <v>3695</v>
      </c>
      <c r="B1423" s="1" t="s">
        <v>73</v>
      </c>
      <c r="C1423" s="85" t="s">
        <v>2</v>
      </c>
      <c r="D1423" s="116" t="s">
        <v>4547</v>
      </c>
      <c r="E1423" s="116" t="s">
        <v>4547</v>
      </c>
      <c r="F1423" s="1" t="s">
        <v>2412</v>
      </c>
      <c r="G1423" s="29" t="s">
        <v>4438</v>
      </c>
      <c r="H1423" s="4">
        <f t="shared" si="110"/>
        <v>1</v>
      </c>
      <c r="I1423" s="4" t="str">
        <f>VLOOKUP(B1423,'BAT Grundtabelle'!B:T,19,0)</f>
        <v>ja</v>
      </c>
      <c r="J1423" s="4" t="str">
        <f t="shared" si="111"/>
        <v/>
      </c>
      <c r="K1423" s="4" t="str">
        <f t="shared" si="112"/>
        <v/>
      </c>
      <c r="L1423" s="4" t="str">
        <f t="shared" si="113"/>
        <v/>
      </c>
      <c r="M1423" s="104" t="str">
        <f t="shared" si="114"/>
        <v/>
      </c>
      <c r="N1423" s="4"/>
      <c r="O1423" s="4" t="str">
        <f>VLOOKUP(B1423,'BAT Grundtabelle'!B:V,21,0)</f>
        <v>Abfall</v>
      </c>
    </row>
    <row r="1424" spans="1:15" ht="12.75" customHeight="1" x14ac:dyDescent="0.35">
      <c r="A1424" s="29" t="s">
        <v>3696</v>
      </c>
      <c r="B1424" s="1" t="s">
        <v>2001</v>
      </c>
      <c r="C1424" s="85" t="s">
        <v>3</v>
      </c>
      <c r="D1424" s="116">
        <v>5.92</v>
      </c>
      <c r="E1424" s="116">
        <v>991</v>
      </c>
      <c r="F1424" s="1"/>
      <c r="G1424" s="29" t="s">
        <v>4</v>
      </c>
      <c r="H1424" s="4">
        <f t="shared" si="110"/>
        <v>1</v>
      </c>
      <c r="I1424" s="4" t="str">
        <f>VLOOKUP(B1424,'BAT Grundtabelle'!B:T,19,0)</f>
        <v>ja</v>
      </c>
      <c r="J1424" s="4" t="str">
        <f t="shared" si="111"/>
        <v>11277</v>
      </c>
      <c r="K1424" s="4" t="str">
        <f t="shared" si="112"/>
        <v>Münzenhandel</v>
      </c>
      <c r="L1424" s="4">
        <f t="shared" si="113"/>
        <v>5.92</v>
      </c>
      <c r="M1424" s="104">
        <f t="shared" si="114"/>
        <v>991</v>
      </c>
      <c r="N1424" s="4"/>
      <c r="O1424" s="4" t="str">
        <f>VLOOKUP(B1424,'BAT Grundtabelle'!B:V,21,0)</f>
        <v>Handel</v>
      </c>
    </row>
    <row r="1425" spans="1:15" ht="12.75" customHeight="1" x14ac:dyDescent="0.35">
      <c r="A1425" s="29" t="s">
        <v>3697</v>
      </c>
      <c r="B1425" s="1" t="s">
        <v>2002</v>
      </c>
      <c r="C1425" s="85" t="s">
        <v>2</v>
      </c>
      <c r="D1425" s="116" t="s">
        <v>4547</v>
      </c>
      <c r="E1425" s="116" t="s">
        <v>4547</v>
      </c>
      <c r="F1425" s="1"/>
      <c r="G1425" s="29" t="s">
        <v>4</v>
      </c>
      <c r="H1425" s="4">
        <f t="shared" si="110"/>
        <v>1</v>
      </c>
      <c r="I1425" s="4" t="str">
        <f>VLOOKUP(B1425,'BAT Grundtabelle'!B:T,19,0)</f>
        <v>ja</v>
      </c>
      <c r="J1425" s="4" t="str">
        <f t="shared" si="111"/>
        <v/>
      </c>
      <c r="K1425" s="4" t="str">
        <f t="shared" si="112"/>
        <v/>
      </c>
      <c r="L1425" s="4" t="str">
        <f t="shared" si="113"/>
        <v/>
      </c>
      <c r="M1425" s="104" t="str">
        <f t="shared" si="114"/>
        <v/>
      </c>
      <c r="N1425" s="4"/>
      <c r="O1425" s="4" t="str">
        <f>VLOOKUP(B1425,'BAT Grundtabelle'!B:V,21,0)</f>
        <v>Reinigung</v>
      </c>
    </row>
    <row r="1426" spans="1:15" ht="12.75" customHeight="1" x14ac:dyDescent="0.35">
      <c r="A1426" s="29" t="s">
        <v>3698</v>
      </c>
      <c r="B1426" s="1" t="s">
        <v>1724</v>
      </c>
      <c r="C1426" s="85" t="s">
        <v>2</v>
      </c>
      <c r="D1426" s="116" t="s">
        <v>4547</v>
      </c>
      <c r="E1426" s="116" t="s">
        <v>4547</v>
      </c>
      <c r="F1426" s="1"/>
      <c r="G1426" s="29" t="s">
        <v>4</v>
      </c>
      <c r="H1426" s="4">
        <f t="shared" si="110"/>
        <v>1</v>
      </c>
      <c r="I1426" s="4" t="str">
        <f>VLOOKUP(B1426,'BAT Grundtabelle'!B:T,19,0)</f>
        <v>ja</v>
      </c>
      <c r="J1426" s="4" t="str">
        <f t="shared" si="111"/>
        <v/>
      </c>
      <c r="K1426" s="4" t="str">
        <f t="shared" si="112"/>
        <v/>
      </c>
      <c r="L1426" s="4" t="str">
        <f t="shared" si="113"/>
        <v/>
      </c>
      <c r="M1426" s="104" t="str">
        <f t="shared" si="114"/>
        <v/>
      </c>
      <c r="N1426" s="4"/>
      <c r="O1426" s="4" t="str">
        <f>VLOOKUP(B1426,'BAT Grundtabelle'!B:V,21,0)</f>
        <v>Freizeit</v>
      </c>
    </row>
    <row r="1427" spans="1:15" ht="12.75" customHeight="1" x14ac:dyDescent="0.35">
      <c r="A1427" s="29" t="s">
        <v>3699</v>
      </c>
      <c r="B1427" s="1" t="s">
        <v>1725</v>
      </c>
      <c r="C1427" s="85" t="s">
        <v>2</v>
      </c>
      <c r="D1427" s="116" t="s">
        <v>4547</v>
      </c>
      <c r="E1427" s="116" t="s">
        <v>4547</v>
      </c>
      <c r="F1427" s="1"/>
      <c r="G1427" s="29" t="s">
        <v>4</v>
      </c>
      <c r="H1427" s="4">
        <f t="shared" si="110"/>
        <v>1</v>
      </c>
      <c r="I1427" s="4" t="str">
        <f>VLOOKUP(B1427,'BAT Grundtabelle'!B:T,19,0)</f>
        <v>ja</v>
      </c>
      <c r="J1427" s="4" t="str">
        <f t="shared" si="111"/>
        <v/>
      </c>
      <c r="K1427" s="4" t="str">
        <f t="shared" si="112"/>
        <v/>
      </c>
      <c r="L1427" s="4" t="str">
        <f t="shared" si="113"/>
        <v/>
      </c>
      <c r="M1427" s="104" t="str">
        <f t="shared" si="114"/>
        <v/>
      </c>
      <c r="N1427" s="4"/>
      <c r="O1427" s="4" t="str">
        <f>VLOOKUP(B1427,'BAT Grundtabelle'!B:V,21,0)</f>
        <v>Transport</v>
      </c>
    </row>
    <row r="1428" spans="1:15" ht="12.75" customHeight="1" x14ac:dyDescent="0.35">
      <c r="A1428" s="29" t="s">
        <v>3700</v>
      </c>
      <c r="B1428" s="1" t="s">
        <v>896</v>
      </c>
      <c r="C1428" s="85" t="s">
        <v>3</v>
      </c>
      <c r="D1428" s="116">
        <v>1.57</v>
      </c>
      <c r="E1428" s="116">
        <v>366.97</v>
      </c>
      <c r="F1428" s="1"/>
      <c r="G1428" s="29" t="s">
        <v>4</v>
      </c>
      <c r="H1428" s="4">
        <f t="shared" si="110"/>
        <v>1</v>
      </c>
      <c r="I1428" s="4" t="str">
        <f>VLOOKUP(B1428,'BAT Grundtabelle'!B:T,19,0)</f>
        <v>ja</v>
      </c>
      <c r="J1428" s="4" t="str">
        <f t="shared" si="111"/>
        <v>11281</v>
      </c>
      <c r="K1428" s="4" t="str">
        <f t="shared" si="112"/>
        <v>Musikalienhandel</v>
      </c>
      <c r="L1428" s="4">
        <f t="shared" si="113"/>
        <v>1.57</v>
      </c>
      <c r="M1428" s="104">
        <f t="shared" si="114"/>
        <v>366.97</v>
      </c>
      <c r="N1428" s="4"/>
      <c r="O1428" s="4" t="str">
        <f>VLOOKUP(B1428,'BAT Grundtabelle'!B:V,21,0)</f>
        <v>Handel</v>
      </c>
    </row>
    <row r="1429" spans="1:15" ht="12.75" customHeight="1" x14ac:dyDescent="0.35">
      <c r="A1429" s="29" t="s">
        <v>3701</v>
      </c>
      <c r="B1429" s="1" t="s">
        <v>725</v>
      </c>
      <c r="C1429" s="85" t="s">
        <v>2</v>
      </c>
      <c r="D1429" s="116" t="s">
        <v>4547</v>
      </c>
      <c r="E1429" s="116" t="s">
        <v>4547</v>
      </c>
      <c r="F1429" s="1"/>
      <c r="G1429" s="29" t="s">
        <v>4</v>
      </c>
      <c r="H1429" s="4">
        <f t="shared" si="110"/>
        <v>1</v>
      </c>
      <c r="I1429" s="4" t="str">
        <f>VLOOKUP(B1429,'BAT Grundtabelle'!B:T,19,0)</f>
        <v>ja</v>
      </c>
      <c r="J1429" s="4" t="str">
        <f t="shared" si="111"/>
        <v/>
      </c>
      <c r="K1429" s="4" t="str">
        <f t="shared" si="112"/>
        <v/>
      </c>
      <c r="L1429" s="4" t="str">
        <f t="shared" si="113"/>
        <v/>
      </c>
      <c r="M1429" s="104" t="str">
        <f t="shared" si="114"/>
        <v/>
      </c>
      <c r="N1429" s="4"/>
      <c r="O1429" s="4" t="str">
        <f>VLOOKUP(B1429,'BAT Grundtabelle'!B:V,21,0)</f>
        <v>Medien</v>
      </c>
    </row>
    <row r="1430" spans="1:15" ht="12.75" customHeight="1" x14ac:dyDescent="0.35">
      <c r="A1430" s="29" t="s">
        <v>3702</v>
      </c>
      <c r="B1430" s="1" t="s">
        <v>1300</v>
      </c>
      <c r="C1430" s="85" t="s">
        <v>2</v>
      </c>
      <c r="D1430" s="116" t="s">
        <v>4547</v>
      </c>
      <c r="E1430" s="116" t="s">
        <v>4547</v>
      </c>
      <c r="F1430" s="1"/>
      <c r="G1430" s="29" t="s">
        <v>4</v>
      </c>
      <c r="H1430" s="4">
        <f t="shared" si="110"/>
        <v>1</v>
      </c>
      <c r="I1430" s="4" t="str">
        <f>VLOOKUP(B1430,'BAT Grundtabelle'!B:T,19,0)</f>
        <v>ja</v>
      </c>
      <c r="J1430" s="4" t="str">
        <f t="shared" si="111"/>
        <v/>
      </c>
      <c r="K1430" s="4" t="str">
        <f t="shared" si="112"/>
        <v/>
      </c>
      <c r="L1430" s="4" t="str">
        <f t="shared" si="113"/>
        <v/>
      </c>
      <c r="M1430" s="104" t="str">
        <f t="shared" si="114"/>
        <v/>
      </c>
      <c r="N1430" s="4"/>
      <c r="O1430" s="4" t="str">
        <f>VLOOKUP(B1430,'BAT Grundtabelle'!B:V,21,0)</f>
        <v>Handwerk</v>
      </c>
    </row>
    <row r="1431" spans="1:15" ht="12.75" customHeight="1" x14ac:dyDescent="0.35">
      <c r="A1431" s="29" t="s">
        <v>3703</v>
      </c>
      <c r="B1431" s="137" t="s">
        <v>897</v>
      </c>
      <c r="C1431" s="85" t="s">
        <v>2</v>
      </c>
      <c r="D1431" s="116" t="s">
        <v>4547</v>
      </c>
      <c r="E1431" s="116" t="s">
        <v>4547</v>
      </c>
      <c r="F1431" s="1"/>
      <c r="G1431" s="29" t="s">
        <v>4</v>
      </c>
      <c r="H1431" s="4">
        <f t="shared" si="110"/>
        <v>1</v>
      </c>
      <c r="I1431" s="4" t="str">
        <f>VLOOKUP(B1431,'BAT Grundtabelle'!B:T,19,0)</f>
        <v>ja</v>
      </c>
      <c r="J1431" s="4" t="str">
        <f t="shared" si="111"/>
        <v/>
      </c>
      <c r="K1431" s="4" t="str">
        <f t="shared" si="112"/>
        <v/>
      </c>
      <c r="L1431" s="4" t="str">
        <f t="shared" si="113"/>
        <v/>
      </c>
      <c r="M1431" s="104" t="str">
        <f t="shared" si="114"/>
        <v/>
      </c>
      <c r="N1431" s="4"/>
      <c r="O1431" s="4" t="str">
        <f>VLOOKUP(B1431,'BAT Grundtabelle'!B:V,21,0)</f>
        <v>Handel</v>
      </c>
    </row>
    <row r="1432" spans="1:15" ht="12.75" customHeight="1" x14ac:dyDescent="0.35">
      <c r="A1432" s="29" t="s">
        <v>2221</v>
      </c>
      <c r="B1432" s="1" t="s">
        <v>1298</v>
      </c>
      <c r="C1432" s="85" t="s">
        <v>2</v>
      </c>
      <c r="D1432" s="116" t="s">
        <v>4547</v>
      </c>
      <c r="E1432" s="116" t="s">
        <v>4547</v>
      </c>
      <c r="F1432" s="1"/>
      <c r="G1432" s="29" t="s">
        <v>4</v>
      </c>
      <c r="H1432" s="4">
        <f t="shared" si="110"/>
        <v>1</v>
      </c>
      <c r="I1432" s="4" t="str">
        <f>VLOOKUP(B1432,'BAT Grundtabelle'!B:T,19,0)</f>
        <v>ja</v>
      </c>
      <c r="J1432" s="4" t="str">
        <f t="shared" si="111"/>
        <v/>
      </c>
      <c r="K1432" s="4" t="str">
        <f t="shared" si="112"/>
        <v/>
      </c>
      <c r="L1432" s="4" t="str">
        <f t="shared" si="113"/>
        <v/>
      </c>
      <c r="M1432" s="104" t="str">
        <f t="shared" si="114"/>
        <v/>
      </c>
      <c r="N1432" s="4"/>
      <c r="O1432" s="4" t="str">
        <f>VLOOKUP(B1432,'BAT Grundtabelle'!B:V,21,0)</f>
        <v>Produktion</v>
      </c>
    </row>
    <row r="1433" spans="1:15" ht="12.75" customHeight="1" x14ac:dyDescent="0.35">
      <c r="A1433" s="29" t="s">
        <v>45</v>
      </c>
      <c r="B1433" s="1" t="s">
        <v>44</v>
      </c>
      <c r="C1433" s="85" t="s">
        <v>2</v>
      </c>
      <c r="D1433" s="116" t="s">
        <v>4547</v>
      </c>
      <c r="E1433" s="116" t="s">
        <v>4547</v>
      </c>
      <c r="F1433" s="1"/>
      <c r="G1433" s="29" t="s">
        <v>4</v>
      </c>
      <c r="H1433" s="4">
        <f t="shared" si="110"/>
        <v>1</v>
      </c>
      <c r="I1433" s="4" t="str">
        <f>VLOOKUP(B1433,'BAT Grundtabelle'!B:T,19,0)</f>
        <v>ja</v>
      </c>
      <c r="J1433" s="4" t="str">
        <f t="shared" si="111"/>
        <v/>
      </c>
      <c r="K1433" s="4" t="str">
        <f t="shared" si="112"/>
        <v/>
      </c>
      <c r="L1433" s="4" t="str">
        <f t="shared" si="113"/>
        <v/>
      </c>
      <c r="M1433" s="104" t="str">
        <f t="shared" si="114"/>
        <v/>
      </c>
      <c r="N1433" s="4"/>
      <c r="O1433" s="4" t="str">
        <f>VLOOKUP(B1433,'BAT Grundtabelle'!B:V,21,0)</f>
        <v>Medien</v>
      </c>
    </row>
    <row r="1434" spans="1:15" ht="12.75" customHeight="1" x14ac:dyDescent="0.35">
      <c r="A1434" s="29" t="s">
        <v>3704</v>
      </c>
      <c r="B1434" s="1" t="s">
        <v>1102</v>
      </c>
      <c r="C1434" s="85" t="s">
        <v>2</v>
      </c>
      <c r="D1434" s="116" t="s">
        <v>4547</v>
      </c>
      <c r="E1434" s="116" t="s">
        <v>4547</v>
      </c>
      <c r="F1434" s="1"/>
      <c r="G1434" s="29" t="s">
        <v>4</v>
      </c>
      <c r="H1434" s="4">
        <f t="shared" si="110"/>
        <v>1</v>
      </c>
      <c r="I1434" s="4" t="str">
        <f>VLOOKUP(B1434,'BAT Grundtabelle'!B:T,19,0)</f>
        <v>ja</v>
      </c>
      <c r="J1434" s="4" t="str">
        <f t="shared" si="111"/>
        <v/>
      </c>
      <c r="K1434" s="4" t="str">
        <f t="shared" si="112"/>
        <v/>
      </c>
      <c r="L1434" s="4" t="str">
        <f t="shared" si="113"/>
        <v/>
      </c>
      <c r="M1434" s="104" t="str">
        <f t="shared" si="114"/>
        <v/>
      </c>
      <c r="N1434" s="4"/>
      <c r="O1434" s="4" t="str">
        <f>VLOOKUP(B1434,'BAT Grundtabelle'!B:V,21,0)</f>
        <v>Bildung</v>
      </c>
    </row>
    <row r="1435" spans="1:15" ht="12.75" customHeight="1" x14ac:dyDescent="0.35">
      <c r="A1435" s="29" t="s">
        <v>3705</v>
      </c>
      <c r="B1435" s="1" t="s">
        <v>1824</v>
      </c>
      <c r="C1435" s="85" t="s">
        <v>2</v>
      </c>
      <c r="D1435" s="116" t="s">
        <v>4547</v>
      </c>
      <c r="E1435" s="116" t="s">
        <v>4547</v>
      </c>
      <c r="F1435" s="1" t="s">
        <v>2411</v>
      </c>
      <c r="G1435" s="29" t="s">
        <v>59</v>
      </c>
      <c r="H1435" s="4">
        <f t="shared" si="110"/>
        <v>1</v>
      </c>
      <c r="I1435" s="4" t="str">
        <f>VLOOKUP(B1435,'BAT Grundtabelle'!B:T,19,0)</f>
        <v>ja</v>
      </c>
      <c r="J1435" s="4" t="str">
        <f t="shared" si="111"/>
        <v/>
      </c>
      <c r="K1435" s="4" t="str">
        <f t="shared" si="112"/>
        <v/>
      </c>
      <c r="L1435" s="4" t="str">
        <f t="shared" si="113"/>
        <v/>
      </c>
      <c r="M1435" s="104" t="str">
        <f t="shared" si="114"/>
        <v/>
      </c>
      <c r="N1435" s="4"/>
      <c r="O1435" s="4" t="str">
        <f>VLOOKUP(B1435,'BAT Grundtabelle'!B:V,21,0)</f>
        <v>Verein</v>
      </c>
    </row>
    <row r="1436" spans="1:15" ht="12.75" customHeight="1" x14ac:dyDescent="0.35">
      <c r="A1436" s="29" t="s">
        <v>3706</v>
      </c>
      <c r="B1436" s="1" t="s">
        <v>627</v>
      </c>
      <c r="C1436" s="85" t="s">
        <v>2</v>
      </c>
      <c r="D1436" s="116" t="s">
        <v>4547</v>
      </c>
      <c r="E1436" s="116" t="s">
        <v>4547</v>
      </c>
      <c r="F1436" s="1" t="s">
        <v>2409</v>
      </c>
      <c r="G1436" s="29" t="s">
        <v>58</v>
      </c>
      <c r="H1436" s="4">
        <f t="shared" si="110"/>
        <v>1</v>
      </c>
      <c r="I1436" s="4" t="str">
        <f>VLOOKUP(B1436,'BAT Grundtabelle'!B:T,19,0)</f>
        <v>ja</v>
      </c>
      <c r="J1436" s="4" t="str">
        <f t="shared" si="111"/>
        <v/>
      </c>
      <c r="K1436" s="4" t="str">
        <f t="shared" si="112"/>
        <v/>
      </c>
      <c r="L1436" s="4" t="str">
        <f t="shared" si="113"/>
        <v/>
      </c>
      <c r="M1436" s="104" t="str">
        <f t="shared" si="114"/>
        <v/>
      </c>
      <c r="N1436" s="4"/>
      <c r="O1436" s="4" t="str">
        <f>VLOOKUP(B1436,'BAT Grundtabelle'!B:V,21,0)</f>
        <v>Staat</v>
      </c>
    </row>
    <row r="1437" spans="1:15" ht="12.75" customHeight="1" x14ac:dyDescent="0.35">
      <c r="A1437" s="29" t="s">
        <v>3707</v>
      </c>
      <c r="B1437" s="1" t="s">
        <v>329</v>
      </c>
      <c r="C1437" s="85" t="s">
        <v>2</v>
      </c>
      <c r="D1437" s="116" t="s">
        <v>4547</v>
      </c>
      <c r="E1437" s="116" t="s">
        <v>4547</v>
      </c>
      <c r="F1437" s="1"/>
      <c r="G1437" s="29" t="s">
        <v>4</v>
      </c>
      <c r="H1437" s="4">
        <f t="shared" si="110"/>
        <v>1</v>
      </c>
      <c r="I1437" s="4" t="str">
        <f>VLOOKUP(B1437,'BAT Grundtabelle'!B:T,19,0)</f>
        <v>ja</v>
      </c>
      <c r="J1437" s="4" t="str">
        <f t="shared" si="111"/>
        <v/>
      </c>
      <c r="K1437" s="4" t="str">
        <f t="shared" si="112"/>
        <v/>
      </c>
      <c r="L1437" s="4" t="str">
        <f t="shared" si="113"/>
        <v/>
      </c>
      <c r="M1437" s="104" t="str">
        <f t="shared" si="114"/>
        <v/>
      </c>
      <c r="N1437" s="4"/>
      <c r="O1437" s="4" t="str">
        <f>VLOOKUP(B1437,'BAT Grundtabelle'!B:V,21,0)</f>
        <v>Bildung</v>
      </c>
    </row>
    <row r="1438" spans="1:15" ht="12.75" customHeight="1" x14ac:dyDescent="0.35">
      <c r="A1438" s="29" t="s">
        <v>3708</v>
      </c>
      <c r="B1438" s="1" t="s">
        <v>917</v>
      </c>
      <c r="C1438" s="85" t="s">
        <v>2</v>
      </c>
      <c r="D1438" s="116" t="s">
        <v>4547</v>
      </c>
      <c r="E1438" s="116" t="s">
        <v>4547</v>
      </c>
      <c r="F1438" s="1"/>
      <c r="G1438" s="29" t="s">
        <v>4</v>
      </c>
      <c r="H1438" s="4">
        <f t="shared" si="110"/>
        <v>1</v>
      </c>
      <c r="I1438" s="4" t="str">
        <f>VLOOKUP(B1438,'BAT Grundtabelle'!B:T,19,0)</f>
        <v>ja</v>
      </c>
      <c r="J1438" s="4" t="str">
        <f t="shared" si="111"/>
        <v/>
      </c>
      <c r="K1438" s="4" t="str">
        <f t="shared" si="112"/>
        <v/>
      </c>
      <c r="L1438" s="4" t="str">
        <f t="shared" si="113"/>
        <v/>
      </c>
      <c r="M1438" s="104" t="str">
        <f t="shared" si="114"/>
        <v/>
      </c>
      <c r="N1438" s="4"/>
      <c r="O1438" s="4" t="str">
        <f>VLOOKUP(B1438,'BAT Grundtabelle'!B:V,21,0)</f>
        <v>Jura</v>
      </c>
    </row>
    <row r="1439" spans="1:15" ht="12.75" customHeight="1" x14ac:dyDescent="0.35">
      <c r="A1439" s="29" t="s">
        <v>3709</v>
      </c>
      <c r="B1439" s="1" t="s">
        <v>918</v>
      </c>
      <c r="C1439" s="85" t="s">
        <v>2</v>
      </c>
      <c r="D1439" s="116" t="s">
        <v>4547</v>
      </c>
      <c r="E1439" s="116" t="s">
        <v>4547</v>
      </c>
      <c r="F1439" s="1"/>
      <c r="G1439" s="29" t="s">
        <v>4</v>
      </c>
      <c r="H1439" s="4">
        <f t="shared" si="110"/>
        <v>1</v>
      </c>
      <c r="I1439" s="4" t="str">
        <f>VLOOKUP(B1439,'BAT Grundtabelle'!B:T,19,0)</f>
        <v>ja</v>
      </c>
      <c r="J1439" s="4" t="str">
        <f t="shared" si="111"/>
        <v/>
      </c>
      <c r="K1439" s="4" t="str">
        <f t="shared" si="112"/>
        <v/>
      </c>
      <c r="L1439" s="4" t="str">
        <f t="shared" si="113"/>
        <v/>
      </c>
      <c r="M1439" s="104" t="str">
        <f t="shared" si="114"/>
        <v/>
      </c>
      <c r="N1439" s="4"/>
      <c r="O1439" s="4" t="str">
        <f>VLOOKUP(B1439,'BAT Grundtabelle'!B:V,21,0)</f>
        <v>Jura</v>
      </c>
    </row>
    <row r="1440" spans="1:15" ht="12.75" customHeight="1" x14ac:dyDescent="0.35">
      <c r="A1440" s="29">
        <v>11988</v>
      </c>
      <c r="B1440" s="1" t="s">
        <v>4489</v>
      </c>
      <c r="C1440" s="85" t="s">
        <v>2</v>
      </c>
      <c r="D1440" s="116" t="s">
        <v>4547</v>
      </c>
      <c r="E1440" s="116" t="s">
        <v>4547</v>
      </c>
      <c r="F1440" s="1" t="s">
        <v>2412</v>
      </c>
      <c r="G1440" s="29" t="s">
        <v>4439</v>
      </c>
      <c r="H1440" s="4">
        <f t="shared" si="110"/>
        <v>1</v>
      </c>
      <c r="I1440" s="4" t="str">
        <f>VLOOKUP(B1440,'BAT Grundtabelle'!B:T,19,0)</f>
        <v>ja</v>
      </c>
      <c r="J1440" s="4" t="str">
        <f t="shared" si="111"/>
        <v/>
      </c>
      <c r="K1440" s="4" t="str">
        <f t="shared" si="112"/>
        <v/>
      </c>
      <c r="L1440" s="4" t="str">
        <f t="shared" si="113"/>
        <v/>
      </c>
      <c r="M1440" s="104" t="str">
        <f t="shared" si="114"/>
        <v/>
      </c>
      <c r="N1440" s="4"/>
      <c r="O1440" s="4" t="str">
        <f>VLOOKUP(B1440,'BAT Grundtabelle'!B:V,21,0)</f>
        <v>Erotik</v>
      </c>
    </row>
    <row r="1441" spans="1:15" ht="12.75" customHeight="1" x14ac:dyDescent="0.35">
      <c r="A1441" s="29" t="s">
        <v>3710</v>
      </c>
      <c r="B1441" s="1" t="s">
        <v>4490</v>
      </c>
      <c r="C1441" s="85" t="s">
        <v>3</v>
      </c>
      <c r="D1441" s="116">
        <v>2.58</v>
      </c>
      <c r="E1441" s="116">
        <v>204</v>
      </c>
      <c r="F1441" s="1"/>
      <c r="G1441" s="29">
        <v>1192</v>
      </c>
      <c r="H1441" s="4">
        <f t="shared" si="110"/>
        <v>1</v>
      </c>
      <c r="I1441" s="4" t="str">
        <f>VLOOKUP(B1441,'BAT Grundtabelle'!B:T,19,0)</f>
        <v>ja</v>
      </c>
      <c r="J1441" s="4" t="str">
        <f t="shared" si="111"/>
        <v>11291</v>
      </c>
      <c r="K1441" s="4" t="str">
        <f t="shared" si="112"/>
        <v>Nachtclub (Kein Erotikbetrieb)</v>
      </c>
      <c r="L1441" s="4">
        <f t="shared" si="113"/>
        <v>2.58</v>
      </c>
      <c r="M1441" s="104">
        <f t="shared" si="114"/>
        <v>204</v>
      </c>
      <c r="N1441" s="4"/>
      <c r="O1441" s="4" t="str">
        <f>VLOOKUP(B1441,'BAT Grundtabelle'!B:V,21,0)</f>
        <v>Hotel- und Gaststättengewerbe</v>
      </c>
    </row>
    <row r="1442" spans="1:15" ht="12.75" customHeight="1" x14ac:dyDescent="0.35">
      <c r="A1442" s="29">
        <v>11986</v>
      </c>
      <c r="B1442" s="1" t="s">
        <v>4491</v>
      </c>
      <c r="C1442" s="85" t="s">
        <v>2</v>
      </c>
      <c r="D1442" s="116" t="s">
        <v>4547</v>
      </c>
      <c r="E1442" s="116" t="s">
        <v>4547</v>
      </c>
      <c r="F1442" s="1" t="s">
        <v>2412</v>
      </c>
      <c r="G1442" s="29" t="s">
        <v>4439</v>
      </c>
      <c r="H1442" s="4">
        <f t="shared" si="110"/>
        <v>1</v>
      </c>
      <c r="I1442" s="4" t="str">
        <f>VLOOKUP(B1442,'BAT Grundtabelle'!B:T,19,0)</f>
        <v>ja</v>
      </c>
      <c r="J1442" s="4" t="str">
        <f t="shared" si="111"/>
        <v/>
      </c>
      <c r="K1442" s="4" t="str">
        <f t="shared" si="112"/>
        <v/>
      </c>
      <c r="L1442" s="4" t="str">
        <f t="shared" si="113"/>
        <v/>
      </c>
      <c r="M1442" s="104" t="str">
        <f t="shared" si="114"/>
        <v/>
      </c>
      <c r="N1442" s="4"/>
      <c r="O1442" s="4" t="str">
        <f>VLOOKUP(B1442,'BAT Grundtabelle'!B:V,21,0)</f>
        <v>Erotik</v>
      </c>
    </row>
    <row r="1443" spans="1:15" ht="12.75" customHeight="1" x14ac:dyDescent="0.35">
      <c r="A1443" s="29" t="s">
        <v>3711</v>
      </c>
      <c r="B1443" s="1" t="s">
        <v>4492</v>
      </c>
      <c r="C1443" s="85" t="s">
        <v>3</v>
      </c>
      <c r="D1443" s="116">
        <v>2.58</v>
      </c>
      <c r="E1443" s="116">
        <v>204</v>
      </c>
      <c r="F1443" s="1"/>
      <c r="G1443" s="29">
        <v>1192</v>
      </c>
      <c r="H1443" s="4">
        <f t="shared" si="110"/>
        <v>1</v>
      </c>
      <c r="I1443" s="4" t="str">
        <f>VLOOKUP(B1443,'BAT Grundtabelle'!B:T,19,0)</f>
        <v>ja</v>
      </c>
      <c r="J1443" s="4" t="str">
        <f t="shared" si="111"/>
        <v>11292</v>
      </c>
      <c r="K1443" s="4" t="str">
        <f t="shared" si="112"/>
        <v>Nachtlokal (kein Erotikbetrieb)</v>
      </c>
      <c r="L1443" s="4">
        <f t="shared" si="113"/>
        <v>2.58</v>
      </c>
      <c r="M1443" s="104">
        <f t="shared" si="114"/>
        <v>204</v>
      </c>
      <c r="N1443" s="4"/>
      <c r="O1443" s="4" t="str">
        <f>VLOOKUP(B1443,'BAT Grundtabelle'!B:V,21,0)</f>
        <v>Hotel- und Gaststättengewerbe</v>
      </c>
    </row>
    <row r="1444" spans="1:15" ht="12.75" customHeight="1" x14ac:dyDescent="0.35">
      <c r="A1444" s="29" t="s">
        <v>3712</v>
      </c>
      <c r="B1444" s="1" t="s">
        <v>217</v>
      </c>
      <c r="C1444" s="85" t="s">
        <v>3</v>
      </c>
      <c r="D1444" s="116">
        <v>1.48</v>
      </c>
      <c r="E1444" s="116">
        <v>345</v>
      </c>
      <c r="F1444" s="1"/>
      <c r="G1444" s="29" t="s">
        <v>4</v>
      </c>
      <c r="H1444" s="4">
        <f t="shared" si="110"/>
        <v>1</v>
      </c>
      <c r="I1444" s="4" t="str">
        <f>VLOOKUP(B1444,'BAT Grundtabelle'!B:T,19,0)</f>
        <v>ja</v>
      </c>
      <c r="J1444" s="4" t="str">
        <f t="shared" si="111"/>
        <v>11293</v>
      </c>
      <c r="K1444" s="4" t="str">
        <f t="shared" si="112"/>
        <v>Nagelstudio</v>
      </c>
      <c r="L1444" s="4">
        <f t="shared" si="113"/>
        <v>1.48</v>
      </c>
      <c r="M1444" s="104">
        <f t="shared" si="114"/>
        <v>345</v>
      </c>
      <c r="N1444" s="4"/>
      <c r="O1444" s="4" t="str">
        <f>VLOOKUP(B1444,'BAT Grundtabelle'!B:V,21,0)</f>
        <v>Kosmetik</v>
      </c>
    </row>
    <row r="1445" spans="1:15" ht="12.75" customHeight="1" x14ac:dyDescent="0.35">
      <c r="A1445" s="29" t="s">
        <v>3713</v>
      </c>
      <c r="B1445" s="1" t="s">
        <v>496</v>
      </c>
      <c r="C1445" s="85" t="s">
        <v>2</v>
      </c>
      <c r="D1445" s="116" t="s">
        <v>4547</v>
      </c>
      <c r="E1445" s="116" t="s">
        <v>4547</v>
      </c>
      <c r="F1445" s="1"/>
      <c r="G1445" s="29" t="s">
        <v>4</v>
      </c>
      <c r="H1445" s="4">
        <f t="shared" si="110"/>
        <v>1</v>
      </c>
      <c r="I1445" s="4" t="str">
        <f>VLOOKUP(B1445,'BAT Grundtabelle'!B:T,19,0)</f>
        <v>ja</v>
      </c>
      <c r="J1445" s="4" t="str">
        <f t="shared" si="111"/>
        <v/>
      </c>
      <c r="K1445" s="4" t="str">
        <f t="shared" si="112"/>
        <v/>
      </c>
      <c r="L1445" s="4" t="str">
        <f t="shared" si="113"/>
        <v/>
      </c>
      <c r="M1445" s="104" t="str">
        <f t="shared" si="114"/>
        <v/>
      </c>
      <c r="N1445" s="4"/>
      <c r="O1445" s="4" t="str">
        <f>VLOOKUP(B1445,'BAT Grundtabelle'!B:V,21,0)</f>
        <v>Handwerk</v>
      </c>
    </row>
    <row r="1446" spans="1:15" ht="12.75" customHeight="1" x14ac:dyDescent="0.35">
      <c r="A1446" s="29" t="s">
        <v>3714</v>
      </c>
      <c r="B1446" s="137" t="s">
        <v>487</v>
      </c>
      <c r="C1446" s="85" t="s">
        <v>2</v>
      </c>
      <c r="D1446" s="116" t="s">
        <v>4547</v>
      </c>
      <c r="E1446" s="116" t="s">
        <v>4547</v>
      </c>
      <c r="F1446" s="1"/>
      <c r="G1446" s="29" t="s">
        <v>4</v>
      </c>
      <c r="H1446" s="4">
        <f t="shared" si="110"/>
        <v>1</v>
      </c>
      <c r="I1446" s="4" t="str">
        <f>VLOOKUP(B1446,'BAT Grundtabelle'!B:T,19,0)</f>
        <v>ja</v>
      </c>
      <c r="J1446" s="4" t="str">
        <f t="shared" si="111"/>
        <v/>
      </c>
      <c r="K1446" s="4" t="str">
        <f t="shared" si="112"/>
        <v/>
      </c>
      <c r="L1446" s="4" t="str">
        <f t="shared" si="113"/>
        <v/>
      </c>
      <c r="M1446" s="104" t="str">
        <f t="shared" si="114"/>
        <v/>
      </c>
      <c r="N1446" s="4"/>
      <c r="O1446" s="4" t="str">
        <f>VLOOKUP(B1446,'BAT Grundtabelle'!B:V,21,0)</f>
        <v>Handwerk</v>
      </c>
    </row>
    <row r="1447" spans="1:15" ht="12.75" customHeight="1" x14ac:dyDescent="0.35">
      <c r="A1447" s="29" t="s">
        <v>3715</v>
      </c>
      <c r="B1447" s="1" t="s">
        <v>2003</v>
      </c>
      <c r="C1447" s="85" t="s">
        <v>3</v>
      </c>
      <c r="D1447" s="116">
        <v>2.62</v>
      </c>
      <c r="E1447" s="116">
        <v>689</v>
      </c>
      <c r="F1447" s="1"/>
      <c r="G1447" s="29" t="s">
        <v>4</v>
      </c>
      <c r="H1447" s="4">
        <f t="shared" si="110"/>
        <v>1</v>
      </c>
      <c r="I1447" s="4" t="str">
        <f>VLOOKUP(B1447,'BAT Grundtabelle'!B:T,19,0)</f>
        <v>ja</v>
      </c>
      <c r="J1447" s="4" t="str">
        <f t="shared" si="111"/>
        <v>11296</v>
      </c>
      <c r="K1447" s="4" t="str">
        <f t="shared" si="112"/>
        <v>Nähmaschinenhandel</v>
      </c>
      <c r="L1447" s="4">
        <f t="shared" si="113"/>
        <v>2.62</v>
      </c>
      <c r="M1447" s="104">
        <f t="shared" si="114"/>
        <v>689</v>
      </c>
      <c r="N1447" s="4"/>
      <c r="O1447" s="4" t="str">
        <f>VLOOKUP(B1447,'BAT Grundtabelle'!B:V,21,0)</f>
        <v>Handel</v>
      </c>
    </row>
    <row r="1448" spans="1:15" ht="12.75" customHeight="1" x14ac:dyDescent="0.35">
      <c r="A1448" s="29" t="s">
        <v>3716</v>
      </c>
      <c r="B1448" s="1" t="s">
        <v>28</v>
      </c>
      <c r="C1448" s="85" t="s">
        <v>3</v>
      </c>
      <c r="D1448" s="116">
        <v>4.43</v>
      </c>
      <c r="E1448" s="116">
        <v>634</v>
      </c>
      <c r="F1448" s="1"/>
      <c r="G1448" s="29" t="s">
        <v>4</v>
      </c>
      <c r="H1448" s="4">
        <f t="shared" si="110"/>
        <v>1</v>
      </c>
      <c r="I1448" s="4" t="str">
        <f>VLOOKUP(B1448,'BAT Grundtabelle'!B:T,19,0)</f>
        <v>ja</v>
      </c>
      <c r="J1448" s="4" t="str">
        <f t="shared" si="111"/>
        <v>7928</v>
      </c>
      <c r="K1448" s="4" t="str">
        <f t="shared" si="112"/>
        <v>Nähmaschinenreparatur</v>
      </c>
      <c r="L1448" s="4">
        <f t="shared" si="113"/>
        <v>4.43</v>
      </c>
      <c r="M1448" s="104">
        <f t="shared" si="114"/>
        <v>634</v>
      </c>
      <c r="N1448" s="4"/>
      <c r="O1448" s="4" t="str">
        <f>VLOOKUP(B1448,'BAT Grundtabelle'!B:V,21,0)</f>
        <v>Reparatur</v>
      </c>
    </row>
    <row r="1449" spans="1:15" ht="12.75" customHeight="1" x14ac:dyDescent="0.35">
      <c r="A1449" s="29" t="s">
        <v>3717</v>
      </c>
      <c r="B1449" s="1" t="s">
        <v>377</v>
      </c>
      <c r="C1449" s="85" t="s">
        <v>2</v>
      </c>
      <c r="D1449" s="116" t="s">
        <v>4547</v>
      </c>
      <c r="E1449" s="116" t="s">
        <v>4547</v>
      </c>
      <c r="F1449" s="1"/>
      <c r="G1449" s="29" t="s">
        <v>4</v>
      </c>
      <c r="H1449" s="4">
        <f t="shared" si="110"/>
        <v>1</v>
      </c>
      <c r="I1449" s="4" t="str">
        <f>VLOOKUP(B1449,'BAT Grundtabelle'!B:T,19,0)</f>
        <v>ja</v>
      </c>
      <c r="J1449" s="4" t="str">
        <f t="shared" si="111"/>
        <v/>
      </c>
      <c r="K1449" s="4" t="str">
        <f t="shared" si="112"/>
        <v/>
      </c>
      <c r="L1449" s="4" t="str">
        <f t="shared" si="113"/>
        <v/>
      </c>
      <c r="M1449" s="104" t="str">
        <f t="shared" si="114"/>
        <v/>
      </c>
      <c r="N1449" s="4"/>
      <c r="O1449" s="4" t="str">
        <f>VLOOKUP(B1449,'BAT Grundtabelle'!B:V,21,0)</f>
        <v>Produktion (food)</v>
      </c>
    </row>
    <row r="1450" spans="1:15" ht="12.75" customHeight="1" x14ac:dyDescent="0.35">
      <c r="A1450" s="29" t="s">
        <v>3718</v>
      </c>
      <c r="B1450" s="1" t="s">
        <v>879</v>
      </c>
      <c r="C1450" s="85" t="s">
        <v>3</v>
      </c>
      <c r="D1450" s="116">
        <v>1.38</v>
      </c>
      <c r="E1450" s="116">
        <v>188</v>
      </c>
      <c r="F1450" s="1"/>
      <c r="G1450" s="29" t="s">
        <v>4</v>
      </c>
      <c r="H1450" s="4">
        <f t="shared" si="110"/>
        <v>1</v>
      </c>
      <c r="I1450" s="4" t="str">
        <f>VLOOKUP(B1450,'BAT Grundtabelle'!B:T,19,0)</f>
        <v>ja</v>
      </c>
      <c r="J1450" s="4" t="str">
        <f t="shared" si="111"/>
        <v>11298</v>
      </c>
      <c r="K1450" s="4" t="str">
        <f t="shared" si="112"/>
        <v>Nahrungsmitteleinzelhandel (kein Kiosk)</v>
      </c>
      <c r="L1450" s="4">
        <f t="shared" si="113"/>
        <v>1.38</v>
      </c>
      <c r="M1450" s="104">
        <f t="shared" si="114"/>
        <v>188</v>
      </c>
      <c r="N1450" s="4"/>
      <c r="O1450" s="4" t="str">
        <f>VLOOKUP(B1450,'BAT Grundtabelle'!B:V,21,0)</f>
        <v>Handel (food)</v>
      </c>
    </row>
    <row r="1451" spans="1:15" ht="12.75" customHeight="1" x14ac:dyDescent="0.35">
      <c r="A1451" s="29" t="s">
        <v>3719</v>
      </c>
      <c r="B1451" s="1" t="s">
        <v>163</v>
      </c>
      <c r="C1451" s="85" t="s">
        <v>3</v>
      </c>
      <c r="D1451" s="116">
        <v>1.38</v>
      </c>
      <c r="E1451" s="116">
        <v>188</v>
      </c>
      <c r="F1451" s="1"/>
      <c r="G1451" s="29" t="s">
        <v>4</v>
      </c>
      <c r="H1451" s="4">
        <f t="shared" si="110"/>
        <v>1</v>
      </c>
      <c r="I1451" s="4" t="str">
        <f>VLOOKUP(B1451,'BAT Grundtabelle'!B:T,19,0)</f>
        <v>ja</v>
      </c>
      <c r="J1451" s="4" t="str">
        <f t="shared" si="111"/>
        <v>11299</v>
      </c>
      <c r="K1451" s="4" t="str">
        <f t="shared" si="112"/>
        <v>Naturkosthandel</v>
      </c>
      <c r="L1451" s="4">
        <f t="shared" si="113"/>
        <v>1.38</v>
      </c>
      <c r="M1451" s="104">
        <f t="shared" si="114"/>
        <v>188</v>
      </c>
      <c r="N1451" s="4"/>
      <c r="O1451" s="4" t="str">
        <f>VLOOKUP(B1451,'BAT Grundtabelle'!B:V,21,0)</f>
        <v>Handel (food)</v>
      </c>
    </row>
    <row r="1452" spans="1:15" ht="12.75" customHeight="1" x14ac:dyDescent="0.35">
      <c r="A1452" s="29" t="s">
        <v>3720</v>
      </c>
      <c r="B1452" s="1" t="s">
        <v>1001</v>
      </c>
      <c r="C1452" s="85" t="s">
        <v>2</v>
      </c>
      <c r="D1452" s="116" t="s">
        <v>4547</v>
      </c>
      <c r="E1452" s="116" t="s">
        <v>4547</v>
      </c>
      <c r="F1452" s="1"/>
      <c r="G1452" s="29" t="s">
        <v>4</v>
      </c>
      <c r="H1452" s="4">
        <f t="shared" si="110"/>
        <v>1</v>
      </c>
      <c r="I1452" s="4" t="str">
        <f>VLOOKUP(B1452,'BAT Grundtabelle'!B:T,19,0)</f>
        <v>ja</v>
      </c>
      <c r="J1452" s="4" t="str">
        <f t="shared" si="111"/>
        <v/>
      </c>
      <c r="K1452" s="4" t="str">
        <f t="shared" si="112"/>
        <v/>
      </c>
      <c r="L1452" s="4" t="str">
        <f t="shared" si="113"/>
        <v/>
      </c>
      <c r="M1452" s="104" t="str">
        <f t="shared" si="114"/>
        <v/>
      </c>
      <c r="N1452" s="4"/>
      <c r="O1452" s="4" t="str">
        <f>VLOOKUP(B1452,'BAT Grundtabelle'!B:V,21,0)</f>
        <v>Produktion</v>
      </c>
    </row>
    <row r="1453" spans="1:15" ht="12.75" customHeight="1" x14ac:dyDescent="0.35">
      <c r="A1453" s="29" t="s">
        <v>3721</v>
      </c>
      <c r="B1453" s="1" t="s">
        <v>919</v>
      </c>
      <c r="C1453" s="85" t="s">
        <v>2</v>
      </c>
      <c r="D1453" s="116" t="s">
        <v>4547</v>
      </c>
      <c r="E1453" s="116" t="s">
        <v>4547</v>
      </c>
      <c r="F1453" s="1"/>
      <c r="G1453" s="29" t="s">
        <v>920</v>
      </c>
      <c r="H1453" s="4">
        <f t="shared" si="110"/>
        <v>1</v>
      </c>
      <c r="I1453" s="4" t="str">
        <f>VLOOKUP(B1453,'BAT Grundtabelle'!B:T,19,0)</f>
        <v>ja</v>
      </c>
      <c r="J1453" s="4" t="str">
        <f t="shared" si="111"/>
        <v/>
      </c>
      <c r="K1453" s="4" t="str">
        <f t="shared" si="112"/>
        <v/>
      </c>
      <c r="L1453" s="4" t="str">
        <f t="shared" si="113"/>
        <v/>
      </c>
      <c r="M1453" s="104" t="str">
        <f t="shared" si="114"/>
        <v/>
      </c>
      <c r="N1453" s="4"/>
      <c r="O1453" s="4" t="str">
        <f>VLOOKUP(B1453,'BAT Grundtabelle'!B:V,21,0)</f>
        <v>Jura</v>
      </c>
    </row>
    <row r="1454" spans="1:15" ht="12.75" customHeight="1" x14ac:dyDescent="0.35">
      <c r="A1454" s="29" t="s">
        <v>3722</v>
      </c>
      <c r="B1454" s="1" t="s">
        <v>1086</v>
      </c>
      <c r="C1454" s="85" t="s">
        <v>3</v>
      </c>
      <c r="D1454" s="116">
        <v>1.1100000000000001</v>
      </c>
      <c r="E1454" s="116">
        <v>854.03</v>
      </c>
      <c r="F1454" s="1"/>
      <c r="G1454" s="29" t="s">
        <v>57</v>
      </c>
      <c r="H1454" s="4">
        <f t="shared" si="110"/>
        <v>1</v>
      </c>
      <c r="I1454" s="4" t="str">
        <f>VLOOKUP(B1454,'BAT Grundtabelle'!B:T,19,0)</f>
        <v>ja</v>
      </c>
      <c r="J1454" s="4" t="str">
        <f t="shared" si="111"/>
        <v>11302</v>
      </c>
      <c r="K1454" s="4" t="str">
        <f t="shared" si="112"/>
        <v>Notschlachtungsbetrieb</v>
      </c>
      <c r="L1454" s="4">
        <f t="shared" si="113"/>
        <v>1.1100000000000001</v>
      </c>
      <c r="M1454" s="104">
        <f t="shared" si="114"/>
        <v>854.03</v>
      </c>
      <c r="N1454" s="4"/>
      <c r="O1454" s="4" t="str">
        <f>VLOOKUP(B1454,'BAT Grundtabelle'!B:V,21,0)</f>
        <v>Handwerk (food)</v>
      </c>
    </row>
    <row r="1455" spans="1:15" ht="12.75" customHeight="1" x14ac:dyDescent="0.35">
      <c r="A1455" s="29" t="s">
        <v>3723</v>
      </c>
      <c r="B1455" s="1" t="s">
        <v>1310</v>
      </c>
      <c r="C1455" s="85" t="s">
        <v>2</v>
      </c>
      <c r="D1455" s="116" t="s">
        <v>4547</v>
      </c>
      <c r="E1455" s="116" t="s">
        <v>4547</v>
      </c>
      <c r="F1455" s="1"/>
      <c r="G1455" s="29" t="s">
        <v>4</v>
      </c>
      <c r="H1455" s="4">
        <f t="shared" si="110"/>
        <v>1</v>
      </c>
      <c r="I1455" s="4" t="str">
        <f>VLOOKUP(B1455,'BAT Grundtabelle'!B:T,19,0)</f>
        <v>ja</v>
      </c>
      <c r="J1455" s="4" t="str">
        <f t="shared" si="111"/>
        <v/>
      </c>
      <c r="K1455" s="4" t="str">
        <f t="shared" si="112"/>
        <v/>
      </c>
      <c r="L1455" s="4" t="str">
        <f t="shared" si="113"/>
        <v/>
      </c>
      <c r="M1455" s="104" t="str">
        <f t="shared" si="114"/>
        <v/>
      </c>
      <c r="N1455" s="4"/>
      <c r="O1455" s="4" t="str">
        <f>VLOOKUP(B1455,'BAT Grundtabelle'!B:V,21,0)</f>
        <v>Energie</v>
      </c>
    </row>
    <row r="1456" spans="1:15" ht="12.75" customHeight="1" x14ac:dyDescent="0.35">
      <c r="A1456" s="29" t="s">
        <v>3724</v>
      </c>
      <c r="B1456" s="1" t="s">
        <v>788</v>
      </c>
      <c r="C1456" s="85" t="s">
        <v>3</v>
      </c>
      <c r="D1456" s="116">
        <v>1.1100000000000001</v>
      </c>
      <c r="E1456" s="116">
        <v>854.03</v>
      </c>
      <c r="F1456" s="1"/>
      <c r="G1456" s="29" t="s">
        <v>4</v>
      </c>
      <c r="H1456" s="4">
        <f t="shared" si="110"/>
        <v>1</v>
      </c>
      <c r="I1456" s="4" t="str">
        <f>VLOOKUP(B1456,'BAT Grundtabelle'!B:T,19,0)</f>
        <v>ja</v>
      </c>
      <c r="J1456" s="4" t="str">
        <f t="shared" si="111"/>
        <v>11304</v>
      </c>
      <c r="K1456" s="4" t="str">
        <f t="shared" si="112"/>
        <v>Nudelhersteller</v>
      </c>
      <c r="L1456" s="4">
        <f t="shared" si="113"/>
        <v>1.1100000000000001</v>
      </c>
      <c r="M1456" s="104">
        <f t="shared" si="114"/>
        <v>854.03</v>
      </c>
      <c r="N1456" s="4"/>
      <c r="O1456" s="4" t="str">
        <f>VLOOKUP(B1456,'BAT Grundtabelle'!B:V,21,0)</f>
        <v>Produktion (food)</v>
      </c>
    </row>
    <row r="1457" spans="1:15" ht="12.75" customHeight="1" x14ac:dyDescent="0.35">
      <c r="A1457" s="29" t="s">
        <v>3725</v>
      </c>
      <c r="B1457" s="1" t="s">
        <v>1882</v>
      </c>
      <c r="C1457" s="85" t="s">
        <v>2</v>
      </c>
      <c r="D1457" s="116" t="s">
        <v>4547</v>
      </c>
      <c r="E1457" s="116" t="s">
        <v>4547</v>
      </c>
      <c r="F1457" s="1" t="s">
        <v>2409</v>
      </c>
      <c r="G1457" s="29" t="s">
        <v>58</v>
      </c>
      <c r="H1457" s="4">
        <f t="shared" si="110"/>
        <v>1</v>
      </c>
      <c r="I1457" s="4" t="str">
        <f>VLOOKUP(B1457,'BAT Grundtabelle'!B:T,19,0)</f>
        <v>ja</v>
      </c>
      <c r="J1457" s="4" t="str">
        <f t="shared" si="111"/>
        <v/>
      </c>
      <c r="K1457" s="4" t="str">
        <f t="shared" si="112"/>
        <v/>
      </c>
      <c r="L1457" s="4" t="str">
        <f t="shared" si="113"/>
        <v/>
      </c>
      <c r="M1457" s="104" t="str">
        <f t="shared" si="114"/>
        <v/>
      </c>
      <c r="N1457" s="4"/>
      <c r="O1457" s="4" t="str">
        <f>VLOOKUP(B1457,'BAT Grundtabelle'!B:V,21,0)</f>
        <v>Staat</v>
      </c>
    </row>
    <row r="1458" spans="1:15" ht="12.75" customHeight="1" x14ac:dyDescent="0.35">
      <c r="A1458" s="29" t="s">
        <v>3726</v>
      </c>
      <c r="B1458" s="1" t="s">
        <v>956</v>
      </c>
      <c r="C1458" s="85" t="s">
        <v>2</v>
      </c>
      <c r="D1458" s="116" t="s">
        <v>4547</v>
      </c>
      <c r="E1458" s="116" t="s">
        <v>4547</v>
      </c>
      <c r="F1458" s="1" t="s">
        <v>2410</v>
      </c>
      <c r="G1458" s="29" t="s">
        <v>4</v>
      </c>
      <c r="H1458" s="4">
        <f t="shared" si="110"/>
        <v>1</v>
      </c>
      <c r="I1458" s="4" t="str">
        <f>VLOOKUP(B1458,'BAT Grundtabelle'!B:T,19,0)</f>
        <v>nein</v>
      </c>
      <c r="J1458" s="4" t="str">
        <f t="shared" si="111"/>
        <v/>
      </c>
      <c r="K1458" s="4" t="str">
        <f t="shared" si="112"/>
        <v/>
      </c>
      <c r="L1458" s="4" t="str">
        <f t="shared" si="113"/>
        <v/>
      </c>
      <c r="M1458" s="104" t="str">
        <f t="shared" si="114"/>
        <v/>
      </c>
      <c r="N1458" s="4"/>
      <c r="O1458" s="4" t="str">
        <f>VLOOKUP(B1458,'BAT Grundtabelle'!B:V,21,0)</f>
        <v>Heilwesen</v>
      </c>
    </row>
    <row r="1459" spans="1:15" ht="12.75" customHeight="1" x14ac:dyDescent="0.35">
      <c r="A1459" s="29" t="s">
        <v>3727</v>
      </c>
      <c r="B1459" s="1" t="s">
        <v>950</v>
      </c>
      <c r="C1459" s="85" t="s">
        <v>2</v>
      </c>
      <c r="D1459" s="116" t="s">
        <v>4547</v>
      </c>
      <c r="E1459" s="116" t="s">
        <v>4547</v>
      </c>
      <c r="F1459" s="1" t="s">
        <v>2410</v>
      </c>
      <c r="G1459" s="29" t="s">
        <v>4</v>
      </c>
      <c r="H1459" s="4">
        <f t="shared" si="110"/>
        <v>1</v>
      </c>
      <c r="I1459" s="4" t="str">
        <f>VLOOKUP(B1459,'BAT Grundtabelle'!B:T,19,0)</f>
        <v>nein</v>
      </c>
      <c r="J1459" s="4" t="str">
        <f t="shared" si="111"/>
        <v/>
      </c>
      <c r="K1459" s="4" t="str">
        <f t="shared" si="112"/>
        <v/>
      </c>
      <c r="L1459" s="4" t="str">
        <f t="shared" si="113"/>
        <v/>
      </c>
      <c r="M1459" s="104" t="str">
        <f t="shared" si="114"/>
        <v/>
      </c>
      <c r="N1459" s="4"/>
      <c r="O1459" s="4" t="str">
        <f>VLOOKUP(B1459,'BAT Grundtabelle'!B:V,21,0)</f>
        <v>Heilwesen</v>
      </c>
    </row>
    <row r="1460" spans="1:15" ht="12.75" customHeight="1" x14ac:dyDescent="0.35">
      <c r="A1460" s="29" t="s">
        <v>3728</v>
      </c>
      <c r="B1460" s="1" t="s">
        <v>951</v>
      </c>
      <c r="C1460" s="85" t="s">
        <v>2</v>
      </c>
      <c r="D1460" s="116" t="s">
        <v>4547</v>
      </c>
      <c r="E1460" s="116" t="s">
        <v>4547</v>
      </c>
      <c r="F1460" s="1" t="s">
        <v>2410</v>
      </c>
      <c r="G1460" s="29" t="s">
        <v>4</v>
      </c>
      <c r="H1460" s="4">
        <f t="shared" si="110"/>
        <v>1</v>
      </c>
      <c r="I1460" s="4" t="str">
        <f>VLOOKUP(B1460,'BAT Grundtabelle'!B:T,19,0)</f>
        <v>nein</v>
      </c>
      <c r="J1460" s="4" t="str">
        <f t="shared" si="111"/>
        <v/>
      </c>
      <c r="K1460" s="4" t="str">
        <f t="shared" si="112"/>
        <v/>
      </c>
      <c r="L1460" s="4" t="str">
        <f t="shared" si="113"/>
        <v/>
      </c>
      <c r="M1460" s="104" t="str">
        <f t="shared" si="114"/>
        <v/>
      </c>
      <c r="N1460" s="4"/>
      <c r="O1460" s="4" t="str">
        <f>VLOOKUP(B1460,'BAT Grundtabelle'!B:V,21,0)</f>
        <v>Heilwesen</v>
      </c>
    </row>
    <row r="1461" spans="1:15" ht="12.75" customHeight="1" x14ac:dyDescent="0.35">
      <c r="A1461" s="29" t="s">
        <v>3729</v>
      </c>
      <c r="B1461" s="1" t="s">
        <v>952</v>
      </c>
      <c r="C1461" s="85" t="s">
        <v>2</v>
      </c>
      <c r="D1461" s="116" t="s">
        <v>4547</v>
      </c>
      <c r="E1461" s="116" t="s">
        <v>4547</v>
      </c>
      <c r="F1461" s="1" t="s">
        <v>2410</v>
      </c>
      <c r="G1461" s="29" t="s">
        <v>4</v>
      </c>
      <c r="H1461" s="4">
        <f t="shared" si="110"/>
        <v>1</v>
      </c>
      <c r="I1461" s="4" t="str">
        <f>VLOOKUP(B1461,'BAT Grundtabelle'!B:T,19,0)</f>
        <v>nein</v>
      </c>
      <c r="J1461" s="4" t="str">
        <f t="shared" si="111"/>
        <v/>
      </c>
      <c r="K1461" s="4" t="str">
        <f t="shared" si="112"/>
        <v/>
      </c>
      <c r="L1461" s="4" t="str">
        <f t="shared" si="113"/>
        <v/>
      </c>
      <c r="M1461" s="104" t="str">
        <f t="shared" si="114"/>
        <v/>
      </c>
      <c r="N1461" s="4"/>
      <c r="O1461" s="4" t="str">
        <f>VLOOKUP(B1461,'BAT Grundtabelle'!B:V,21,0)</f>
        <v>Heilwesen</v>
      </c>
    </row>
    <row r="1462" spans="1:15" ht="12.75" customHeight="1" x14ac:dyDescent="0.35">
      <c r="A1462" s="29" t="s">
        <v>3730</v>
      </c>
      <c r="B1462" s="1" t="s">
        <v>949</v>
      </c>
      <c r="C1462" s="85" t="s">
        <v>2</v>
      </c>
      <c r="D1462" s="116" t="s">
        <v>4547</v>
      </c>
      <c r="E1462" s="116" t="s">
        <v>4547</v>
      </c>
      <c r="F1462" s="1" t="s">
        <v>2410</v>
      </c>
      <c r="G1462" s="29" t="s">
        <v>4</v>
      </c>
      <c r="H1462" s="4">
        <f t="shared" si="110"/>
        <v>1</v>
      </c>
      <c r="I1462" s="4" t="str">
        <f>VLOOKUP(B1462,'BAT Grundtabelle'!B:T,19,0)</f>
        <v>nein</v>
      </c>
      <c r="J1462" s="4" t="str">
        <f t="shared" si="111"/>
        <v/>
      </c>
      <c r="K1462" s="4" t="str">
        <f t="shared" si="112"/>
        <v/>
      </c>
      <c r="L1462" s="4" t="str">
        <f t="shared" si="113"/>
        <v/>
      </c>
      <c r="M1462" s="104" t="str">
        <f t="shared" si="114"/>
        <v/>
      </c>
      <c r="N1462" s="4"/>
      <c r="O1462" s="4" t="str">
        <f>VLOOKUP(B1462,'BAT Grundtabelle'!B:V,21,0)</f>
        <v>Heilwesen</v>
      </c>
    </row>
    <row r="1463" spans="1:15" ht="12.75" customHeight="1" x14ac:dyDescent="0.35">
      <c r="A1463" s="29" t="s">
        <v>3731</v>
      </c>
      <c r="B1463" s="1" t="s">
        <v>953</v>
      </c>
      <c r="C1463" s="85" t="s">
        <v>2</v>
      </c>
      <c r="D1463" s="116" t="s">
        <v>4547</v>
      </c>
      <c r="E1463" s="116" t="s">
        <v>4547</v>
      </c>
      <c r="F1463" s="1" t="s">
        <v>2410</v>
      </c>
      <c r="G1463" s="29" t="s">
        <v>4</v>
      </c>
      <c r="H1463" s="4">
        <f t="shared" si="110"/>
        <v>1</v>
      </c>
      <c r="I1463" s="4" t="str">
        <f>VLOOKUP(B1463,'BAT Grundtabelle'!B:T,19,0)</f>
        <v>nein</v>
      </c>
      <c r="J1463" s="4" t="str">
        <f t="shared" si="111"/>
        <v/>
      </c>
      <c r="K1463" s="4" t="str">
        <f t="shared" si="112"/>
        <v/>
      </c>
      <c r="L1463" s="4" t="str">
        <f t="shared" si="113"/>
        <v/>
      </c>
      <c r="M1463" s="104" t="str">
        <f t="shared" si="114"/>
        <v/>
      </c>
      <c r="N1463" s="4"/>
      <c r="O1463" s="4" t="str">
        <f>VLOOKUP(B1463,'BAT Grundtabelle'!B:V,21,0)</f>
        <v>Heilwesen</v>
      </c>
    </row>
    <row r="1464" spans="1:15" ht="12.75" customHeight="1" x14ac:dyDescent="0.35">
      <c r="A1464" s="29" t="s">
        <v>3732</v>
      </c>
      <c r="B1464" s="1" t="s">
        <v>954</v>
      </c>
      <c r="C1464" s="85" t="s">
        <v>2</v>
      </c>
      <c r="D1464" s="116" t="s">
        <v>4547</v>
      </c>
      <c r="E1464" s="116" t="s">
        <v>4547</v>
      </c>
      <c r="F1464" s="1" t="s">
        <v>2410</v>
      </c>
      <c r="G1464" s="29" t="s">
        <v>4</v>
      </c>
      <c r="H1464" s="4">
        <f t="shared" si="110"/>
        <v>1</v>
      </c>
      <c r="I1464" s="4" t="str">
        <f>VLOOKUP(B1464,'BAT Grundtabelle'!B:T,19,0)</f>
        <v>nein</v>
      </c>
      <c r="J1464" s="4" t="str">
        <f t="shared" si="111"/>
        <v/>
      </c>
      <c r="K1464" s="4" t="str">
        <f t="shared" si="112"/>
        <v/>
      </c>
      <c r="L1464" s="4" t="str">
        <f t="shared" si="113"/>
        <v/>
      </c>
      <c r="M1464" s="104" t="str">
        <f t="shared" si="114"/>
        <v/>
      </c>
      <c r="N1464" s="4"/>
      <c r="O1464" s="4" t="str">
        <f>VLOOKUP(B1464,'BAT Grundtabelle'!B:V,21,0)</f>
        <v>Heilwesen</v>
      </c>
    </row>
    <row r="1465" spans="1:15" ht="12.75" customHeight="1" x14ac:dyDescent="0.35">
      <c r="A1465" s="29" t="s">
        <v>3733</v>
      </c>
      <c r="B1465" s="1" t="s">
        <v>955</v>
      </c>
      <c r="C1465" s="85" t="s">
        <v>2</v>
      </c>
      <c r="D1465" s="116" t="s">
        <v>4547</v>
      </c>
      <c r="E1465" s="116" t="s">
        <v>4547</v>
      </c>
      <c r="F1465" s="1" t="s">
        <v>2410</v>
      </c>
      <c r="G1465" s="29" t="s">
        <v>4</v>
      </c>
      <c r="H1465" s="4">
        <f t="shared" si="110"/>
        <v>1</v>
      </c>
      <c r="I1465" s="4" t="str">
        <f>VLOOKUP(B1465,'BAT Grundtabelle'!B:T,19,0)</f>
        <v>nein</v>
      </c>
      <c r="J1465" s="4" t="str">
        <f t="shared" si="111"/>
        <v/>
      </c>
      <c r="K1465" s="4" t="str">
        <f t="shared" si="112"/>
        <v/>
      </c>
      <c r="L1465" s="4" t="str">
        <f t="shared" si="113"/>
        <v/>
      </c>
      <c r="M1465" s="104" t="str">
        <f t="shared" si="114"/>
        <v/>
      </c>
      <c r="N1465" s="4"/>
      <c r="O1465" s="4" t="str">
        <f>VLOOKUP(B1465,'BAT Grundtabelle'!B:V,21,0)</f>
        <v>Heilwesen</v>
      </c>
    </row>
    <row r="1466" spans="1:15" ht="12.75" customHeight="1" x14ac:dyDescent="0.35">
      <c r="A1466" s="29" t="s">
        <v>2311</v>
      </c>
      <c r="B1466" s="1" t="s">
        <v>2310</v>
      </c>
      <c r="C1466" s="85" t="s">
        <v>2</v>
      </c>
      <c r="D1466" s="116" t="s">
        <v>4547</v>
      </c>
      <c r="E1466" s="116" t="s">
        <v>4547</v>
      </c>
      <c r="F1466" s="1" t="s">
        <v>2412</v>
      </c>
      <c r="G1466" s="29"/>
      <c r="H1466" s="4">
        <f t="shared" si="110"/>
        <v>1</v>
      </c>
      <c r="I1466" s="4" t="str">
        <f>VLOOKUP(B1466,'BAT Grundtabelle'!B:T,19,0)</f>
        <v>ja</v>
      </c>
      <c r="J1466" s="4" t="str">
        <f t="shared" si="111"/>
        <v/>
      </c>
      <c r="K1466" s="4" t="str">
        <f t="shared" si="112"/>
        <v/>
      </c>
      <c r="L1466" s="4" t="str">
        <f t="shared" si="113"/>
        <v/>
      </c>
      <c r="M1466" s="104" t="str">
        <f t="shared" si="114"/>
        <v/>
      </c>
      <c r="N1466" s="4"/>
      <c r="O1466" s="4" t="str">
        <f>VLOOKUP(B1466,'BAT Grundtabelle'!B:V,21,0)</f>
        <v>Metallurgie</v>
      </c>
    </row>
    <row r="1467" spans="1:15" ht="12.75" customHeight="1" x14ac:dyDescent="0.35">
      <c r="A1467" s="29" t="s">
        <v>3734</v>
      </c>
      <c r="B1467" s="1" t="s">
        <v>962</v>
      </c>
      <c r="C1467" s="85" t="s">
        <v>3</v>
      </c>
      <c r="D1467" s="116">
        <v>1.38</v>
      </c>
      <c r="E1467" s="116">
        <v>188</v>
      </c>
      <c r="F1467" s="1"/>
      <c r="G1467" s="29" t="s">
        <v>4</v>
      </c>
      <c r="H1467" s="4">
        <f t="shared" si="110"/>
        <v>1</v>
      </c>
      <c r="I1467" s="4" t="str">
        <f>VLOOKUP(B1467,'BAT Grundtabelle'!B:T,19,0)</f>
        <v>ja</v>
      </c>
      <c r="J1467" s="4" t="str">
        <f t="shared" si="111"/>
        <v>11314</v>
      </c>
      <c r="K1467" s="4" t="str">
        <f t="shared" si="112"/>
        <v>Obst- und Gemüseeinzelhandel</v>
      </c>
      <c r="L1467" s="4">
        <f t="shared" si="113"/>
        <v>1.38</v>
      </c>
      <c r="M1467" s="104">
        <f t="shared" si="114"/>
        <v>188</v>
      </c>
      <c r="N1467" s="4"/>
      <c r="O1467" s="4" t="str">
        <f>VLOOKUP(B1467,'BAT Grundtabelle'!B:V,21,0)</f>
        <v>Handel (food)</v>
      </c>
    </row>
    <row r="1468" spans="1:15" ht="12.75" customHeight="1" x14ac:dyDescent="0.35">
      <c r="A1468" s="29" t="s">
        <v>3735</v>
      </c>
      <c r="B1468" s="1" t="s">
        <v>959</v>
      </c>
      <c r="C1468" s="85" t="s">
        <v>2</v>
      </c>
      <c r="D1468" s="116" t="s">
        <v>4547</v>
      </c>
      <c r="E1468" s="116" t="s">
        <v>4547</v>
      </c>
      <c r="F1468" s="1"/>
      <c r="G1468" s="29" t="s">
        <v>4</v>
      </c>
      <c r="H1468" s="4">
        <f t="shared" si="110"/>
        <v>1</v>
      </c>
      <c r="I1468" s="4" t="str">
        <f>VLOOKUP(B1468,'BAT Grundtabelle'!B:T,19,0)</f>
        <v>ja</v>
      </c>
      <c r="J1468" s="4" t="str">
        <f t="shared" si="111"/>
        <v/>
      </c>
      <c r="K1468" s="4" t="str">
        <f t="shared" si="112"/>
        <v/>
      </c>
      <c r="L1468" s="4" t="str">
        <f t="shared" si="113"/>
        <v/>
      </c>
      <c r="M1468" s="104" t="str">
        <f t="shared" si="114"/>
        <v/>
      </c>
      <c r="N1468" s="4"/>
      <c r="O1468" s="4" t="str">
        <f>VLOOKUP(B1468,'BAT Grundtabelle'!B:V,21,0)</f>
        <v>Handel (food)</v>
      </c>
    </row>
    <row r="1469" spans="1:15" ht="12.75" customHeight="1" x14ac:dyDescent="0.35">
      <c r="A1469" s="29" t="s">
        <v>56</v>
      </c>
      <c r="B1469" s="1" t="s">
        <v>55</v>
      </c>
      <c r="C1469" s="85" t="s">
        <v>3</v>
      </c>
      <c r="D1469" s="116">
        <v>3.19</v>
      </c>
      <c r="E1469" s="116">
        <v>434</v>
      </c>
      <c r="F1469" s="1"/>
      <c r="G1469" s="29" t="s">
        <v>4</v>
      </c>
      <c r="H1469" s="4">
        <f t="shared" si="110"/>
        <v>1</v>
      </c>
      <c r="I1469" s="4" t="str">
        <f>VLOOKUP(B1469,'BAT Grundtabelle'!B:T,19,0)</f>
        <v>ja</v>
      </c>
      <c r="J1469" s="4" t="str">
        <f t="shared" si="111"/>
        <v>0363</v>
      </c>
      <c r="K1469" s="4" t="str">
        <f t="shared" si="112"/>
        <v>Obst- und Gemüseverwertung</v>
      </c>
      <c r="L1469" s="4">
        <f t="shared" si="113"/>
        <v>3.19</v>
      </c>
      <c r="M1469" s="104">
        <f t="shared" si="114"/>
        <v>434</v>
      </c>
      <c r="N1469" s="4"/>
      <c r="O1469" s="4" t="str">
        <f>VLOOKUP(B1469,'BAT Grundtabelle'!B:V,21,0)</f>
        <v>Recycling</v>
      </c>
    </row>
    <row r="1470" spans="1:15" ht="12.75" customHeight="1" x14ac:dyDescent="0.35">
      <c r="A1470" s="29" t="s">
        <v>3736</v>
      </c>
      <c r="B1470" s="1" t="s">
        <v>151</v>
      </c>
      <c r="C1470" s="85" t="s">
        <v>2</v>
      </c>
      <c r="D1470" s="116" t="s">
        <v>4547</v>
      </c>
      <c r="E1470" s="116" t="s">
        <v>4547</v>
      </c>
      <c r="F1470" s="1"/>
      <c r="G1470" s="29" t="s">
        <v>4</v>
      </c>
      <c r="H1470" s="4">
        <f t="shared" si="110"/>
        <v>1</v>
      </c>
      <c r="I1470" s="4" t="str">
        <f>VLOOKUP(B1470,'BAT Grundtabelle'!B:T,19,0)</f>
        <v>ja</v>
      </c>
      <c r="J1470" s="4" t="str">
        <f t="shared" si="111"/>
        <v/>
      </c>
      <c r="K1470" s="4" t="str">
        <f t="shared" si="112"/>
        <v/>
      </c>
      <c r="L1470" s="4" t="str">
        <f t="shared" si="113"/>
        <v/>
      </c>
      <c r="M1470" s="104" t="str">
        <f t="shared" si="114"/>
        <v/>
      </c>
      <c r="N1470" s="4"/>
      <c r="O1470" s="4" t="str">
        <f>VLOOKUP(B1470,'BAT Grundtabelle'!B:V,21,0)</f>
        <v>Landwirtschaft</v>
      </c>
    </row>
    <row r="1471" spans="1:15" ht="12.75" customHeight="1" x14ac:dyDescent="0.35">
      <c r="A1471" s="29" t="s">
        <v>3737</v>
      </c>
      <c r="B1471" s="1" t="s">
        <v>1605</v>
      </c>
      <c r="C1471" s="85" t="s">
        <v>3</v>
      </c>
      <c r="D1471" s="116">
        <v>1.71</v>
      </c>
      <c r="E1471" s="116">
        <v>501.01</v>
      </c>
      <c r="F1471" s="1"/>
      <c r="G1471" s="29" t="s">
        <v>4</v>
      </c>
      <c r="H1471" s="4">
        <f t="shared" si="110"/>
        <v>1</v>
      </c>
      <c r="I1471" s="4" t="str">
        <f>VLOOKUP(B1471,'BAT Grundtabelle'!B:T,19,0)</f>
        <v>ja</v>
      </c>
      <c r="J1471" s="4" t="str">
        <f t="shared" si="111"/>
        <v>11317</v>
      </c>
      <c r="K1471" s="4" t="str">
        <f t="shared" si="112"/>
        <v>Obstbrennerei</v>
      </c>
      <c r="L1471" s="4">
        <f t="shared" si="113"/>
        <v>1.71</v>
      </c>
      <c r="M1471" s="104">
        <f t="shared" si="114"/>
        <v>501.01</v>
      </c>
      <c r="N1471" s="4"/>
      <c r="O1471" s="4" t="str">
        <f>VLOOKUP(B1471,'BAT Grundtabelle'!B:V,21,0)</f>
        <v>Produktion (food)</v>
      </c>
    </row>
    <row r="1472" spans="1:15" ht="12.75" customHeight="1" x14ac:dyDescent="0.35">
      <c r="A1472" s="29" t="s">
        <v>3738</v>
      </c>
      <c r="B1472" s="1" t="s">
        <v>1606</v>
      </c>
      <c r="C1472" s="85" t="s">
        <v>3</v>
      </c>
      <c r="D1472" s="116">
        <v>1.48</v>
      </c>
      <c r="E1472" s="116">
        <v>481.01</v>
      </c>
      <c r="F1472" s="1"/>
      <c r="G1472" s="29" t="s">
        <v>4</v>
      </c>
      <c r="H1472" s="4">
        <f t="shared" si="110"/>
        <v>1</v>
      </c>
      <c r="I1472" s="4" t="str">
        <f>VLOOKUP(B1472,'BAT Grundtabelle'!B:T,19,0)</f>
        <v>ja</v>
      </c>
      <c r="J1472" s="4" t="str">
        <f t="shared" si="111"/>
        <v>11318</v>
      </c>
      <c r="K1472" s="4" t="str">
        <f t="shared" si="112"/>
        <v>Obstkelterei</v>
      </c>
      <c r="L1472" s="4">
        <f t="shared" si="113"/>
        <v>1.48</v>
      </c>
      <c r="M1472" s="104">
        <f t="shared" si="114"/>
        <v>481.01</v>
      </c>
      <c r="N1472" s="4"/>
      <c r="O1472" s="4" t="str">
        <f>VLOOKUP(B1472,'BAT Grundtabelle'!B:V,21,0)</f>
        <v>Produktion (food)</v>
      </c>
    </row>
    <row r="1473" spans="1:15" ht="12.75" customHeight="1" x14ac:dyDescent="0.35">
      <c r="A1473" s="29" t="s">
        <v>3739</v>
      </c>
      <c r="B1473" s="1" t="s">
        <v>260</v>
      </c>
      <c r="C1473" s="85" t="s">
        <v>2</v>
      </c>
      <c r="D1473" s="116" t="s">
        <v>4547</v>
      </c>
      <c r="E1473" s="116" t="s">
        <v>4547</v>
      </c>
      <c r="F1473" s="1"/>
      <c r="G1473" s="29" t="s">
        <v>4</v>
      </c>
      <c r="H1473" s="4">
        <f t="shared" si="110"/>
        <v>1</v>
      </c>
      <c r="I1473" s="4" t="str">
        <f>VLOOKUP(B1473,'BAT Grundtabelle'!B:T,19,0)</f>
        <v>ja</v>
      </c>
      <c r="J1473" s="4" t="str">
        <f t="shared" si="111"/>
        <v/>
      </c>
      <c r="K1473" s="4" t="str">
        <f t="shared" si="112"/>
        <v/>
      </c>
      <c r="L1473" s="4" t="str">
        <f t="shared" si="113"/>
        <v/>
      </c>
      <c r="M1473" s="104" t="str">
        <f t="shared" si="114"/>
        <v/>
      </c>
      <c r="N1473" s="4"/>
      <c r="O1473" s="4" t="str">
        <f>VLOOKUP(B1473,'BAT Grundtabelle'!B:V,21,0)</f>
        <v>Produktion</v>
      </c>
    </row>
    <row r="1474" spans="1:15" ht="12.75" customHeight="1" x14ac:dyDescent="0.35">
      <c r="A1474" s="29" t="s">
        <v>3740</v>
      </c>
      <c r="B1474" s="1" t="s">
        <v>261</v>
      </c>
      <c r="C1474" s="85" t="s">
        <v>2</v>
      </c>
      <c r="D1474" s="116" t="s">
        <v>4547</v>
      </c>
      <c r="E1474" s="116" t="s">
        <v>4547</v>
      </c>
      <c r="F1474" s="1"/>
      <c r="G1474" s="29" t="s">
        <v>4</v>
      </c>
      <c r="H1474" s="4">
        <f t="shared" si="110"/>
        <v>1</v>
      </c>
      <c r="I1474" s="4" t="str">
        <f>VLOOKUP(B1474,'BAT Grundtabelle'!B:T,19,0)</f>
        <v>ja</v>
      </c>
      <c r="J1474" s="4" t="str">
        <f t="shared" si="111"/>
        <v/>
      </c>
      <c r="K1474" s="4" t="str">
        <f t="shared" si="112"/>
        <v/>
      </c>
      <c r="L1474" s="4" t="str">
        <f t="shared" si="113"/>
        <v/>
      </c>
      <c r="M1474" s="104" t="str">
        <f t="shared" si="114"/>
        <v/>
      </c>
      <c r="N1474" s="4"/>
      <c r="O1474" s="4" t="str">
        <f>VLOOKUP(B1474,'BAT Grundtabelle'!B:V,21,0)</f>
        <v>Handwerk</v>
      </c>
    </row>
    <row r="1475" spans="1:15" ht="12.75" customHeight="1" x14ac:dyDescent="0.35">
      <c r="A1475" s="29" t="s">
        <v>3741</v>
      </c>
      <c r="B1475" s="1" t="s">
        <v>1240</v>
      </c>
      <c r="C1475" s="85" t="s">
        <v>2</v>
      </c>
      <c r="D1475" s="116" t="s">
        <v>4547</v>
      </c>
      <c r="E1475" s="116" t="s">
        <v>4547</v>
      </c>
      <c r="F1475" s="1" t="s">
        <v>2409</v>
      </c>
      <c r="G1475" s="29" t="s">
        <v>58</v>
      </c>
      <c r="H1475" s="4">
        <f t="shared" ref="H1475:H1538" si="115">COUNTIF(A:A,A1475)</f>
        <v>1</v>
      </c>
      <c r="I1475" s="4" t="str">
        <f>VLOOKUP(B1475,'BAT Grundtabelle'!B:T,19,0)</f>
        <v>ja</v>
      </c>
      <c r="J1475" s="4" t="str">
        <f t="shared" ref="J1475:J1538" si="116">IF(C1475="ja",A1475,"")</f>
        <v/>
      </c>
      <c r="K1475" s="4" t="str">
        <f t="shared" ref="K1475:K1538" si="117">IF(C1475="ja",B1475,"")</f>
        <v/>
      </c>
      <c r="L1475" s="4" t="str">
        <f t="shared" ref="L1475:L1538" si="118">IF(C1475="ja",D1475,"")</f>
        <v/>
      </c>
      <c r="M1475" s="104" t="str">
        <f t="shared" ref="M1475:M1538" si="119">IF(C1475="ja",E1475,"")</f>
        <v/>
      </c>
      <c r="N1475" s="4"/>
      <c r="O1475" s="4" t="str">
        <f>VLOOKUP(B1475,'BAT Grundtabelle'!B:V,21,0)</f>
        <v>Staat</v>
      </c>
    </row>
    <row r="1476" spans="1:15" ht="12.75" customHeight="1" x14ac:dyDescent="0.35">
      <c r="A1476" s="29" t="s">
        <v>3742</v>
      </c>
      <c r="B1476" s="1" t="s">
        <v>601</v>
      </c>
      <c r="C1476" s="85" t="s">
        <v>3</v>
      </c>
      <c r="D1476" s="116">
        <v>5.83</v>
      </c>
      <c r="E1476" s="116">
        <v>804</v>
      </c>
      <c r="F1476" s="1"/>
      <c r="G1476" s="29" t="s">
        <v>4</v>
      </c>
      <c r="H1476" s="4">
        <f t="shared" si="115"/>
        <v>1</v>
      </c>
      <c r="I1476" s="4" t="str">
        <f>VLOOKUP(B1476,'BAT Grundtabelle'!B:T,19,0)</f>
        <v>ja</v>
      </c>
      <c r="J1476" s="4" t="str">
        <f t="shared" si="116"/>
        <v>11322</v>
      </c>
      <c r="K1476" s="4" t="str">
        <f t="shared" si="117"/>
        <v>Offsetdruckerei</v>
      </c>
      <c r="L1476" s="4">
        <f t="shared" si="118"/>
        <v>5.83</v>
      </c>
      <c r="M1476" s="104">
        <f t="shared" si="119"/>
        <v>804</v>
      </c>
      <c r="N1476" s="4"/>
      <c r="O1476" s="4" t="str">
        <f>VLOOKUP(B1476,'BAT Grundtabelle'!B:V,21,0)</f>
        <v>Handwerk</v>
      </c>
    </row>
    <row r="1477" spans="1:15" ht="12.75" customHeight="1" x14ac:dyDescent="0.35">
      <c r="A1477" s="29" t="s">
        <v>3743</v>
      </c>
      <c r="B1477" s="1" t="s">
        <v>388</v>
      </c>
      <c r="C1477" s="85" t="s">
        <v>3</v>
      </c>
      <c r="D1477" s="116">
        <v>1.1100000000000001</v>
      </c>
      <c r="E1477" s="116">
        <v>854.03</v>
      </c>
      <c r="F1477" s="1"/>
      <c r="G1477" s="29" t="s">
        <v>4</v>
      </c>
      <c r="H1477" s="4">
        <f t="shared" si="115"/>
        <v>1</v>
      </c>
      <c r="I1477" s="4" t="str">
        <f>VLOOKUP(B1477,'BAT Grundtabelle'!B:T,19,0)</f>
        <v>ja</v>
      </c>
      <c r="J1477" s="4" t="str">
        <f t="shared" si="116"/>
        <v>11323</v>
      </c>
      <c r="K1477" s="4" t="str">
        <f t="shared" si="117"/>
        <v>Ölmühle</v>
      </c>
      <c r="L1477" s="4">
        <f t="shared" si="118"/>
        <v>1.1100000000000001</v>
      </c>
      <c r="M1477" s="104">
        <f t="shared" si="119"/>
        <v>854.03</v>
      </c>
      <c r="N1477" s="4"/>
      <c r="O1477" s="4" t="str">
        <f>VLOOKUP(B1477,'BAT Grundtabelle'!B:V,21,0)</f>
        <v>Produktion (food)</v>
      </c>
    </row>
    <row r="1478" spans="1:15" ht="12.75" customHeight="1" x14ac:dyDescent="0.35">
      <c r="A1478" s="29" t="s">
        <v>3744</v>
      </c>
      <c r="B1478" s="1" t="s">
        <v>1488</v>
      </c>
      <c r="C1478" s="85" t="s">
        <v>3</v>
      </c>
      <c r="D1478" s="116">
        <v>3.18</v>
      </c>
      <c r="E1478" s="116">
        <v>426</v>
      </c>
      <c r="F1478" s="1"/>
      <c r="G1478" s="29">
        <v>300</v>
      </c>
      <c r="H1478" s="4">
        <f t="shared" si="115"/>
        <v>1</v>
      </c>
      <c r="I1478" s="4" t="str">
        <f>VLOOKUP(B1478,'BAT Grundtabelle'!B:T,19,0)</f>
        <v>ja</v>
      </c>
      <c r="J1478" s="4" t="str">
        <f t="shared" si="116"/>
        <v>11324</v>
      </c>
      <c r="K1478" s="4" t="str">
        <f t="shared" si="117"/>
        <v>Omnibusunternehmen</v>
      </c>
      <c r="L1478" s="4">
        <f t="shared" si="118"/>
        <v>3.18</v>
      </c>
      <c r="M1478" s="104">
        <f t="shared" si="119"/>
        <v>426</v>
      </c>
      <c r="N1478" s="4"/>
      <c r="O1478" s="4" t="str">
        <f>VLOOKUP(B1478,'BAT Grundtabelle'!B:V,21,0)</f>
        <v>Transport</v>
      </c>
    </row>
    <row r="1479" spans="1:15" ht="12.75" customHeight="1" x14ac:dyDescent="0.35">
      <c r="A1479" s="29" t="s">
        <v>3745</v>
      </c>
      <c r="B1479" s="1" t="s">
        <v>283</v>
      </c>
      <c r="C1479" s="85" t="s">
        <v>2</v>
      </c>
      <c r="D1479" s="116" t="s">
        <v>4547</v>
      </c>
      <c r="E1479" s="116" t="s">
        <v>4547</v>
      </c>
      <c r="F1479" s="1"/>
      <c r="G1479" s="29" t="s">
        <v>4</v>
      </c>
      <c r="H1479" s="4">
        <f t="shared" si="115"/>
        <v>1</v>
      </c>
      <c r="I1479" s="4" t="str">
        <f>VLOOKUP(B1479,'BAT Grundtabelle'!B:T,19,0)</f>
        <v>ja</v>
      </c>
      <c r="J1479" s="4" t="str">
        <f t="shared" si="116"/>
        <v/>
      </c>
      <c r="K1479" s="4" t="str">
        <f t="shared" si="117"/>
        <v/>
      </c>
      <c r="L1479" s="4" t="str">
        <f t="shared" si="118"/>
        <v/>
      </c>
      <c r="M1479" s="104" t="str">
        <f t="shared" si="119"/>
        <v/>
      </c>
      <c r="N1479" s="4"/>
      <c r="O1479" s="4" t="str">
        <f>VLOOKUP(B1479,'BAT Grundtabelle'!B:V,21,0)</f>
        <v>IT</v>
      </c>
    </row>
    <row r="1480" spans="1:15" ht="12.75" customHeight="1" x14ac:dyDescent="0.35">
      <c r="A1480" s="29" t="s">
        <v>3746</v>
      </c>
      <c r="B1480" s="1" t="s">
        <v>36</v>
      </c>
      <c r="C1480" s="85" t="s">
        <v>2</v>
      </c>
      <c r="D1480" s="116" t="s">
        <v>4547</v>
      </c>
      <c r="E1480" s="116" t="s">
        <v>4547</v>
      </c>
      <c r="F1480" s="1" t="s">
        <v>2412</v>
      </c>
      <c r="G1480" s="29">
        <v>1195</v>
      </c>
      <c r="H1480" s="4">
        <f t="shared" si="115"/>
        <v>1</v>
      </c>
      <c r="I1480" s="4" t="str">
        <f>VLOOKUP(B1480,'BAT Grundtabelle'!B:T,19,0)</f>
        <v>ja</v>
      </c>
      <c r="J1480" s="4" t="str">
        <f t="shared" si="116"/>
        <v/>
      </c>
      <c r="K1480" s="4" t="str">
        <f t="shared" si="117"/>
        <v/>
      </c>
      <c r="L1480" s="4" t="str">
        <f t="shared" si="118"/>
        <v/>
      </c>
      <c r="M1480" s="104" t="str">
        <f t="shared" si="119"/>
        <v/>
      </c>
      <c r="N1480" s="4"/>
      <c r="O1480" s="4" t="str">
        <f>VLOOKUP(B1480,'BAT Grundtabelle'!B:V,21,0)</f>
        <v>Handel</v>
      </c>
    </row>
    <row r="1481" spans="1:15" ht="12.75" customHeight="1" x14ac:dyDescent="0.35">
      <c r="A1481" s="29" t="s">
        <v>3747</v>
      </c>
      <c r="B1481" s="1" t="s">
        <v>726</v>
      </c>
      <c r="C1481" s="85" t="s">
        <v>2</v>
      </c>
      <c r="D1481" s="116" t="s">
        <v>4547</v>
      </c>
      <c r="E1481" s="116" t="s">
        <v>4547</v>
      </c>
      <c r="F1481" s="1"/>
      <c r="G1481" s="29" t="s">
        <v>4</v>
      </c>
      <c r="H1481" s="4">
        <f t="shared" si="115"/>
        <v>1</v>
      </c>
      <c r="I1481" s="4" t="str">
        <f>VLOOKUP(B1481,'BAT Grundtabelle'!B:T,19,0)</f>
        <v>ja</v>
      </c>
      <c r="J1481" s="4" t="str">
        <f t="shared" si="116"/>
        <v/>
      </c>
      <c r="K1481" s="4" t="str">
        <f t="shared" si="117"/>
        <v/>
      </c>
      <c r="L1481" s="4" t="str">
        <f t="shared" si="118"/>
        <v/>
      </c>
      <c r="M1481" s="104" t="str">
        <f t="shared" si="119"/>
        <v/>
      </c>
      <c r="N1481" s="4"/>
      <c r="O1481" s="4" t="str">
        <f>VLOOKUP(B1481,'BAT Grundtabelle'!B:V,21,0)</f>
        <v>Freizeit</v>
      </c>
    </row>
    <row r="1482" spans="1:15" ht="12.75" customHeight="1" x14ac:dyDescent="0.35">
      <c r="A1482" s="29" t="s">
        <v>3748</v>
      </c>
      <c r="B1482" s="1" t="s">
        <v>103</v>
      </c>
      <c r="C1482" s="85" t="s">
        <v>3</v>
      </c>
      <c r="D1482" s="116">
        <v>4.28</v>
      </c>
      <c r="E1482" s="116">
        <v>997</v>
      </c>
      <c r="F1482" s="1"/>
      <c r="G1482" s="29" t="s">
        <v>4</v>
      </c>
      <c r="H1482" s="4">
        <f t="shared" si="115"/>
        <v>1</v>
      </c>
      <c r="I1482" s="4" t="str">
        <f>VLOOKUP(B1482,'BAT Grundtabelle'!B:T,19,0)</f>
        <v>ja</v>
      </c>
      <c r="J1482" s="4" t="str">
        <f t="shared" si="116"/>
        <v>11327</v>
      </c>
      <c r="K1482" s="4" t="str">
        <f t="shared" si="117"/>
        <v>Optiker</v>
      </c>
      <c r="L1482" s="4">
        <f t="shared" si="118"/>
        <v>4.28</v>
      </c>
      <c r="M1482" s="104">
        <f t="shared" si="119"/>
        <v>997</v>
      </c>
      <c r="N1482" s="4"/>
      <c r="O1482" s="4" t="str">
        <f>VLOOKUP(B1482,'BAT Grundtabelle'!B:V,21,0)</f>
        <v>Handwerk</v>
      </c>
    </row>
    <row r="1483" spans="1:15" ht="12.75" customHeight="1" x14ac:dyDescent="0.35">
      <c r="A1483" s="29" t="s">
        <v>3749</v>
      </c>
      <c r="B1483" s="1" t="s">
        <v>105</v>
      </c>
      <c r="C1483" s="85" t="s">
        <v>3</v>
      </c>
      <c r="D1483" s="116">
        <v>4.43</v>
      </c>
      <c r="E1483" s="116">
        <v>634</v>
      </c>
      <c r="F1483" s="1"/>
      <c r="G1483" s="29" t="s">
        <v>4</v>
      </c>
      <c r="H1483" s="4">
        <f t="shared" si="115"/>
        <v>1</v>
      </c>
      <c r="I1483" s="4" t="str">
        <f>VLOOKUP(B1483,'BAT Grundtabelle'!B:T,19,0)</f>
        <v>ja</v>
      </c>
      <c r="J1483" s="4" t="str">
        <f t="shared" si="116"/>
        <v>11328</v>
      </c>
      <c r="K1483" s="4" t="str">
        <f t="shared" si="117"/>
        <v>Optischer Handwerksbetrieb (Feinmechanik)</v>
      </c>
      <c r="L1483" s="4">
        <f t="shared" si="118"/>
        <v>4.43</v>
      </c>
      <c r="M1483" s="104">
        <f t="shared" si="119"/>
        <v>634</v>
      </c>
      <c r="N1483" s="4"/>
      <c r="O1483" s="4" t="str">
        <f>VLOOKUP(B1483,'BAT Grundtabelle'!B:V,21,0)</f>
        <v>Handwerk</v>
      </c>
    </row>
    <row r="1484" spans="1:15" ht="12.75" customHeight="1" x14ac:dyDescent="0.35">
      <c r="A1484" s="29" t="s">
        <v>3750</v>
      </c>
      <c r="B1484" s="1" t="s">
        <v>808</v>
      </c>
      <c r="C1484" s="85" t="s">
        <v>2</v>
      </c>
      <c r="D1484" s="116" t="s">
        <v>4547</v>
      </c>
      <c r="E1484" s="116" t="s">
        <v>4547</v>
      </c>
      <c r="F1484" s="1"/>
      <c r="G1484" s="29" t="s">
        <v>4</v>
      </c>
      <c r="H1484" s="4">
        <f t="shared" si="115"/>
        <v>1</v>
      </c>
      <c r="I1484" s="4" t="str">
        <f>VLOOKUP(B1484,'BAT Grundtabelle'!B:T,19,0)</f>
        <v>ja</v>
      </c>
      <c r="J1484" s="4" t="str">
        <f t="shared" si="116"/>
        <v/>
      </c>
      <c r="K1484" s="4" t="str">
        <f t="shared" si="117"/>
        <v/>
      </c>
      <c r="L1484" s="4" t="str">
        <f t="shared" si="118"/>
        <v/>
      </c>
      <c r="M1484" s="104" t="str">
        <f t="shared" si="119"/>
        <v/>
      </c>
      <c r="N1484" s="4"/>
      <c r="O1484" s="4" t="str">
        <f>VLOOKUP(B1484,'BAT Grundtabelle'!B:V,21,0)</f>
        <v>Handwerk</v>
      </c>
    </row>
    <row r="1485" spans="1:15" ht="12.75" customHeight="1" x14ac:dyDescent="0.35">
      <c r="A1485" s="29" t="s">
        <v>3751</v>
      </c>
      <c r="B1485" s="1" t="s">
        <v>727</v>
      </c>
      <c r="C1485" s="85" t="s">
        <v>2</v>
      </c>
      <c r="D1485" s="116" t="s">
        <v>4547</v>
      </c>
      <c r="E1485" s="116" t="s">
        <v>4547</v>
      </c>
      <c r="F1485" s="1"/>
      <c r="G1485" s="29" t="s">
        <v>4</v>
      </c>
      <c r="H1485" s="4">
        <f t="shared" si="115"/>
        <v>1</v>
      </c>
      <c r="I1485" s="4" t="str">
        <f>VLOOKUP(B1485,'BAT Grundtabelle'!B:T,19,0)</f>
        <v>ja</v>
      </c>
      <c r="J1485" s="4" t="str">
        <f t="shared" si="116"/>
        <v/>
      </c>
      <c r="K1485" s="4" t="str">
        <f t="shared" si="117"/>
        <v/>
      </c>
      <c r="L1485" s="4" t="str">
        <f t="shared" si="118"/>
        <v/>
      </c>
      <c r="M1485" s="104" t="str">
        <f t="shared" si="119"/>
        <v/>
      </c>
      <c r="N1485" s="4"/>
      <c r="O1485" s="4" t="str">
        <f>VLOOKUP(B1485,'BAT Grundtabelle'!B:V,21,0)</f>
        <v>Freizeit</v>
      </c>
    </row>
    <row r="1486" spans="1:15" ht="12.75" customHeight="1" x14ac:dyDescent="0.35">
      <c r="A1486" s="29" t="s">
        <v>3752</v>
      </c>
      <c r="B1486" s="1" t="s">
        <v>1554</v>
      </c>
      <c r="C1486" s="85" t="s">
        <v>3</v>
      </c>
      <c r="D1486" s="116">
        <v>4.93</v>
      </c>
      <c r="E1486" s="116">
        <v>1311</v>
      </c>
      <c r="F1486" s="1"/>
      <c r="G1486" s="29" t="s">
        <v>4</v>
      </c>
      <c r="H1486" s="4">
        <f t="shared" si="115"/>
        <v>1</v>
      </c>
      <c r="I1486" s="4" t="str">
        <f>VLOOKUP(B1486,'BAT Grundtabelle'!B:T,19,0)</f>
        <v>ja</v>
      </c>
      <c r="J1486" s="4" t="str">
        <f t="shared" si="116"/>
        <v>11331</v>
      </c>
      <c r="K1486" s="4" t="str">
        <f t="shared" si="117"/>
        <v>Orientteppichhandel</v>
      </c>
      <c r="L1486" s="4">
        <f t="shared" si="118"/>
        <v>4.93</v>
      </c>
      <c r="M1486" s="104">
        <f t="shared" si="119"/>
        <v>1311</v>
      </c>
      <c r="N1486" s="4"/>
      <c r="O1486" s="4" t="str">
        <f>VLOOKUP(B1486,'BAT Grundtabelle'!B:V,21,0)</f>
        <v>Handel</v>
      </c>
    </row>
    <row r="1487" spans="1:15" ht="12.75" customHeight="1" x14ac:dyDescent="0.35">
      <c r="A1487" s="29" t="s">
        <v>3753</v>
      </c>
      <c r="B1487" s="1" t="s">
        <v>1537</v>
      </c>
      <c r="C1487" s="85" t="s">
        <v>2</v>
      </c>
      <c r="D1487" s="116" t="s">
        <v>4547</v>
      </c>
      <c r="E1487" s="116" t="s">
        <v>4547</v>
      </c>
      <c r="F1487" s="1"/>
      <c r="G1487" s="29" t="s">
        <v>4</v>
      </c>
      <c r="H1487" s="4">
        <f t="shared" si="115"/>
        <v>1</v>
      </c>
      <c r="I1487" s="4" t="str">
        <f>VLOOKUP(B1487,'BAT Grundtabelle'!B:T,19,0)</f>
        <v>ja</v>
      </c>
      <c r="J1487" s="4" t="str">
        <f t="shared" si="116"/>
        <v/>
      </c>
      <c r="K1487" s="4" t="str">
        <f t="shared" si="117"/>
        <v/>
      </c>
      <c r="L1487" s="4" t="str">
        <f t="shared" si="118"/>
        <v/>
      </c>
      <c r="M1487" s="104" t="str">
        <f t="shared" si="119"/>
        <v/>
      </c>
      <c r="N1487" s="4"/>
      <c r="O1487" s="4" t="str">
        <f>VLOOKUP(B1487,'BAT Grundtabelle'!B:V,21,0)</f>
        <v>Handel</v>
      </c>
    </row>
    <row r="1488" spans="1:15" ht="12.75" customHeight="1" x14ac:dyDescent="0.35">
      <c r="A1488" s="29" t="s">
        <v>3754</v>
      </c>
      <c r="B1488" s="1" t="s">
        <v>1538</v>
      </c>
      <c r="C1488" s="85" t="s">
        <v>2</v>
      </c>
      <c r="D1488" s="116" t="s">
        <v>4547</v>
      </c>
      <c r="E1488" s="116" t="s">
        <v>4547</v>
      </c>
      <c r="F1488" s="1"/>
      <c r="G1488" s="29" t="s">
        <v>4</v>
      </c>
      <c r="H1488" s="4">
        <f t="shared" si="115"/>
        <v>1</v>
      </c>
      <c r="I1488" s="4" t="str">
        <f>VLOOKUP(B1488,'BAT Grundtabelle'!B:T,19,0)</f>
        <v>ja</v>
      </c>
      <c r="J1488" s="4" t="str">
        <f t="shared" si="116"/>
        <v/>
      </c>
      <c r="K1488" s="4" t="str">
        <f t="shared" si="117"/>
        <v/>
      </c>
      <c r="L1488" s="4" t="str">
        <f t="shared" si="118"/>
        <v/>
      </c>
      <c r="M1488" s="104" t="str">
        <f t="shared" si="119"/>
        <v/>
      </c>
      <c r="N1488" s="4"/>
      <c r="O1488" s="4" t="str">
        <f>VLOOKUP(B1488,'BAT Grundtabelle'!B:V,21,0)</f>
        <v>Handwerk</v>
      </c>
    </row>
    <row r="1489" spans="1:15" ht="12.75" customHeight="1" x14ac:dyDescent="0.35">
      <c r="A1489" s="29" t="s">
        <v>3755</v>
      </c>
      <c r="B1489" s="1" t="s">
        <v>121</v>
      </c>
      <c r="C1489" s="85" t="s">
        <v>2</v>
      </c>
      <c r="D1489" s="116" t="s">
        <v>4547</v>
      </c>
      <c r="E1489" s="116" t="s">
        <v>4547</v>
      </c>
      <c r="F1489" s="1"/>
      <c r="G1489" s="29" t="s">
        <v>4</v>
      </c>
      <c r="H1489" s="4">
        <f t="shared" si="115"/>
        <v>1</v>
      </c>
      <c r="I1489" s="4" t="str">
        <f>VLOOKUP(B1489,'BAT Grundtabelle'!B:T,19,0)</f>
        <v>ja</v>
      </c>
      <c r="J1489" s="4" t="str">
        <f t="shared" si="116"/>
        <v/>
      </c>
      <c r="K1489" s="4" t="str">
        <f t="shared" si="117"/>
        <v/>
      </c>
      <c r="L1489" s="4" t="str">
        <f t="shared" si="118"/>
        <v/>
      </c>
      <c r="M1489" s="104" t="str">
        <f t="shared" si="119"/>
        <v/>
      </c>
      <c r="N1489" s="4"/>
      <c r="O1489" s="4" t="str">
        <f>VLOOKUP(B1489,'BAT Grundtabelle'!B:V,21,0)</f>
        <v>Handwerk</v>
      </c>
    </row>
    <row r="1490" spans="1:15" ht="12.75" customHeight="1" x14ac:dyDescent="0.35">
      <c r="A1490" s="29" t="s">
        <v>2259</v>
      </c>
      <c r="B1490" s="1" t="s">
        <v>2258</v>
      </c>
      <c r="C1490" s="85" t="s">
        <v>3</v>
      </c>
      <c r="D1490" s="116">
        <v>1.53</v>
      </c>
      <c r="E1490" s="116">
        <v>209</v>
      </c>
      <c r="F1490" s="1"/>
      <c r="G1490" s="29" t="s">
        <v>4</v>
      </c>
      <c r="H1490" s="4">
        <f t="shared" si="115"/>
        <v>1</v>
      </c>
      <c r="I1490" s="4" t="str">
        <f>VLOOKUP(B1490,'BAT Grundtabelle'!B:T,19,0)</f>
        <v>ja</v>
      </c>
      <c r="J1490" s="4" t="str">
        <f t="shared" si="116"/>
        <v>5448</v>
      </c>
      <c r="K1490" s="4" t="str">
        <f t="shared" si="117"/>
        <v>Orthopädische Werkstatt</v>
      </c>
      <c r="L1490" s="4">
        <f t="shared" si="118"/>
        <v>1.53</v>
      </c>
      <c r="M1490" s="104">
        <f t="shared" si="119"/>
        <v>209</v>
      </c>
      <c r="N1490" s="4"/>
      <c r="O1490" s="4" t="str">
        <f>VLOOKUP(B1490,'BAT Grundtabelle'!B:V,21,0)</f>
        <v>Handwerk</v>
      </c>
    </row>
    <row r="1491" spans="1:15" ht="12.75" customHeight="1" x14ac:dyDescent="0.35">
      <c r="A1491" s="29">
        <v>11994</v>
      </c>
      <c r="B1491" s="1" t="s">
        <v>4616</v>
      </c>
      <c r="C1491" s="85" t="s">
        <v>2</v>
      </c>
      <c r="D1491" s="116" t="s">
        <v>4547</v>
      </c>
      <c r="E1491" s="116" t="s">
        <v>4547</v>
      </c>
      <c r="F1491" s="1"/>
      <c r="G1491" s="29" t="s">
        <v>4</v>
      </c>
      <c r="H1491" s="4">
        <f t="shared" si="115"/>
        <v>1</v>
      </c>
      <c r="I1491" s="4" t="str">
        <f>VLOOKUP(B1491,'BAT Grundtabelle'!B:T,19,0)</f>
        <v>ja</v>
      </c>
      <c r="J1491" s="4" t="str">
        <f t="shared" si="116"/>
        <v/>
      </c>
      <c r="K1491" s="4" t="str">
        <f t="shared" si="117"/>
        <v/>
      </c>
      <c r="L1491" s="4" t="str">
        <f t="shared" si="118"/>
        <v/>
      </c>
      <c r="M1491" s="104" t="str">
        <f t="shared" si="119"/>
        <v/>
      </c>
      <c r="N1491" s="4"/>
      <c r="O1491" s="4" t="str">
        <f>VLOOKUP(B1491,'BAT Grundtabelle'!B:V,21,0)</f>
        <v>Sport</v>
      </c>
    </row>
    <row r="1492" spans="1:15" ht="12.75" customHeight="1" x14ac:dyDescent="0.35">
      <c r="A1492" s="29" t="s">
        <v>3756</v>
      </c>
      <c r="B1492" s="1" t="s">
        <v>428</v>
      </c>
      <c r="C1492" s="85" t="s">
        <v>2</v>
      </c>
      <c r="D1492" s="116" t="s">
        <v>4547</v>
      </c>
      <c r="E1492" s="116" t="s">
        <v>4547</v>
      </c>
      <c r="F1492" s="1"/>
      <c r="G1492" s="29" t="s">
        <v>4</v>
      </c>
      <c r="H1492" s="4">
        <f t="shared" si="115"/>
        <v>1</v>
      </c>
      <c r="I1492" s="4" t="str">
        <f>VLOOKUP(B1492,'BAT Grundtabelle'!B:T,19,0)</f>
        <v>ja</v>
      </c>
      <c r="J1492" s="4" t="str">
        <f t="shared" si="116"/>
        <v/>
      </c>
      <c r="K1492" s="4" t="str">
        <f t="shared" si="117"/>
        <v/>
      </c>
      <c r="L1492" s="4" t="str">
        <f t="shared" si="118"/>
        <v/>
      </c>
      <c r="M1492" s="104" t="str">
        <f t="shared" si="119"/>
        <v/>
      </c>
      <c r="N1492" s="4"/>
      <c r="O1492" s="4" t="str">
        <f>VLOOKUP(B1492,'BAT Grundtabelle'!B:V,21,0)</f>
        <v>Schausteller</v>
      </c>
    </row>
    <row r="1493" spans="1:15" ht="12.75" customHeight="1" x14ac:dyDescent="0.35">
      <c r="A1493" s="29" t="s">
        <v>2187</v>
      </c>
      <c r="B1493" s="1" t="s">
        <v>2186</v>
      </c>
      <c r="C1493" s="85" t="s">
        <v>2</v>
      </c>
      <c r="D1493" s="116" t="s">
        <v>4547</v>
      </c>
      <c r="E1493" s="116" t="s">
        <v>4547</v>
      </c>
      <c r="F1493" s="1"/>
      <c r="G1493" s="29" t="s">
        <v>57</v>
      </c>
      <c r="H1493" s="4">
        <f t="shared" si="115"/>
        <v>1</v>
      </c>
      <c r="I1493" s="4" t="str">
        <f>VLOOKUP(B1493,'BAT Grundtabelle'!B:T,19,0)</f>
        <v>ja</v>
      </c>
      <c r="J1493" s="4" t="str">
        <f t="shared" si="116"/>
        <v/>
      </c>
      <c r="K1493" s="4" t="str">
        <f t="shared" si="117"/>
        <v/>
      </c>
      <c r="L1493" s="4" t="str">
        <f t="shared" si="118"/>
        <v/>
      </c>
      <c r="M1493" s="104" t="str">
        <f t="shared" si="119"/>
        <v/>
      </c>
      <c r="N1493" s="4"/>
      <c r="O1493" s="4" t="str">
        <f>VLOOKUP(B1493,'BAT Grundtabelle'!B:V,21,0)</f>
        <v>Produktion</v>
      </c>
    </row>
    <row r="1494" spans="1:15" ht="12.75" customHeight="1" x14ac:dyDescent="0.35">
      <c r="A1494" s="29" t="s">
        <v>2185</v>
      </c>
      <c r="B1494" s="1" t="s">
        <v>2184</v>
      </c>
      <c r="C1494" s="85" t="s">
        <v>2</v>
      </c>
      <c r="D1494" s="116" t="s">
        <v>4547</v>
      </c>
      <c r="E1494" s="116" t="s">
        <v>4547</v>
      </c>
      <c r="F1494" s="1"/>
      <c r="G1494" s="29" t="s">
        <v>4</v>
      </c>
      <c r="H1494" s="4">
        <f t="shared" si="115"/>
        <v>1</v>
      </c>
      <c r="I1494" s="4" t="str">
        <f>VLOOKUP(B1494,'BAT Grundtabelle'!B:T,19,0)</f>
        <v>ja</v>
      </c>
      <c r="J1494" s="4" t="str">
        <f t="shared" si="116"/>
        <v/>
      </c>
      <c r="K1494" s="4" t="str">
        <f t="shared" si="117"/>
        <v/>
      </c>
      <c r="L1494" s="4" t="str">
        <f t="shared" si="118"/>
        <v/>
      </c>
      <c r="M1494" s="104" t="str">
        <f t="shared" si="119"/>
        <v/>
      </c>
      <c r="N1494" s="4"/>
      <c r="O1494" s="4" t="str">
        <f>VLOOKUP(B1494,'BAT Grundtabelle'!B:V,21,0)</f>
        <v>Produktion</v>
      </c>
    </row>
    <row r="1495" spans="1:15" ht="12.75" customHeight="1" x14ac:dyDescent="0.35">
      <c r="A1495" s="29" t="s">
        <v>3757</v>
      </c>
      <c r="B1495" s="1" t="s">
        <v>1019</v>
      </c>
      <c r="C1495" s="85" t="s">
        <v>2</v>
      </c>
      <c r="D1495" s="116" t="s">
        <v>4547</v>
      </c>
      <c r="E1495" s="116" t="s">
        <v>4547</v>
      </c>
      <c r="F1495" s="1"/>
      <c r="G1495" s="29" t="s">
        <v>57</v>
      </c>
      <c r="H1495" s="4">
        <f t="shared" si="115"/>
        <v>1</v>
      </c>
      <c r="I1495" s="4" t="str">
        <f>VLOOKUP(B1495,'BAT Grundtabelle'!B:T,19,0)</f>
        <v>ja</v>
      </c>
      <c r="J1495" s="4" t="str">
        <f t="shared" si="116"/>
        <v/>
      </c>
      <c r="K1495" s="4" t="str">
        <f t="shared" si="117"/>
        <v/>
      </c>
      <c r="L1495" s="4" t="str">
        <f t="shared" si="118"/>
        <v/>
      </c>
      <c r="M1495" s="104" t="str">
        <f t="shared" si="119"/>
        <v/>
      </c>
      <c r="N1495" s="4"/>
      <c r="O1495" s="4" t="str">
        <f>VLOOKUP(B1495,'BAT Grundtabelle'!B:V,21,0)</f>
        <v>Produktion</v>
      </c>
    </row>
    <row r="1496" spans="1:15" ht="12.75" customHeight="1" x14ac:dyDescent="0.35">
      <c r="A1496" s="29" t="s">
        <v>2181</v>
      </c>
      <c r="B1496" s="1" t="s">
        <v>2180</v>
      </c>
      <c r="C1496" s="85" t="s">
        <v>3</v>
      </c>
      <c r="D1496" s="116">
        <v>1.2</v>
      </c>
      <c r="E1496" s="116">
        <v>143</v>
      </c>
      <c r="F1496" s="1"/>
      <c r="G1496" s="29" t="s">
        <v>4</v>
      </c>
      <c r="H1496" s="4">
        <f t="shared" si="115"/>
        <v>1</v>
      </c>
      <c r="I1496" s="4" t="str">
        <f>VLOOKUP(B1496,'BAT Grundtabelle'!B:T,19,0)</f>
        <v>ja</v>
      </c>
      <c r="J1496" s="4" t="str">
        <f t="shared" si="116"/>
        <v>3915</v>
      </c>
      <c r="K1496" s="4" t="str">
        <f t="shared" si="117"/>
        <v>Papier- und Schreibwarenhandel</v>
      </c>
      <c r="L1496" s="4">
        <f t="shared" si="118"/>
        <v>1.2</v>
      </c>
      <c r="M1496" s="104">
        <f t="shared" si="119"/>
        <v>143</v>
      </c>
      <c r="N1496" s="4"/>
      <c r="O1496" s="4" t="str">
        <f>VLOOKUP(B1496,'BAT Grundtabelle'!B:V,21,0)</f>
        <v>Handel</v>
      </c>
    </row>
    <row r="1497" spans="1:15" ht="12.75" customHeight="1" x14ac:dyDescent="0.35">
      <c r="A1497" s="29" t="s">
        <v>3758</v>
      </c>
      <c r="B1497" s="1" t="s">
        <v>170</v>
      </c>
      <c r="C1497" s="85" t="s">
        <v>2</v>
      </c>
      <c r="D1497" s="116" t="s">
        <v>4547</v>
      </c>
      <c r="E1497" s="116" t="s">
        <v>4547</v>
      </c>
      <c r="F1497" s="1"/>
      <c r="G1497" s="29" t="s">
        <v>57</v>
      </c>
      <c r="H1497" s="4">
        <f t="shared" si="115"/>
        <v>1</v>
      </c>
      <c r="I1497" s="4" t="str">
        <f>VLOOKUP(B1497,'BAT Grundtabelle'!B:T,19,0)</f>
        <v>ja</v>
      </c>
      <c r="J1497" s="4" t="str">
        <f t="shared" si="116"/>
        <v/>
      </c>
      <c r="K1497" s="4" t="str">
        <f t="shared" si="117"/>
        <v/>
      </c>
      <c r="L1497" s="4" t="str">
        <f t="shared" si="118"/>
        <v/>
      </c>
      <c r="M1497" s="104" t="str">
        <f t="shared" si="119"/>
        <v/>
      </c>
      <c r="N1497" s="4"/>
      <c r="O1497" s="4" t="str">
        <f>VLOOKUP(B1497,'BAT Grundtabelle'!B:V,21,0)</f>
        <v>Produktion</v>
      </c>
    </row>
    <row r="1498" spans="1:15" ht="12.75" customHeight="1" x14ac:dyDescent="0.35">
      <c r="A1498" s="29" t="s">
        <v>3759</v>
      </c>
      <c r="B1498" s="1" t="s">
        <v>866</v>
      </c>
      <c r="C1498" s="85" t="s">
        <v>3</v>
      </c>
      <c r="D1498" s="116">
        <v>1.58</v>
      </c>
      <c r="E1498" s="116">
        <v>301</v>
      </c>
      <c r="F1498" s="1"/>
      <c r="G1498" s="29" t="s">
        <v>4</v>
      </c>
      <c r="H1498" s="4">
        <f t="shared" si="115"/>
        <v>1</v>
      </c>
      <c r="I1498" s="4" t="str">
        <f>VLOOKUP(B1498,'BAT Grundtabelle'!B:T,19,0)</f>
        <v>ja</v>
      </c>
      <c r="J1498" s="4" t="str">
        <f t="shared" si="116"/>
        <v>11338</v>
      </c>
      <c r="K1498" s="4" t="str">
        <f t="shared" si="117"/>
        <v>Parfümerie</v>
      </c>
      <c r="L1498" s="4">
        <f t="shared" si="118"/>
        <v>1.58</v>
      </c>
      <c r="M1498" s="104">
        <f t="shared" si="119"/>
        <v>301</v>
      </c>
      <c r="N1498" s="4"/>
      <c r="O1498" s="4" t="str">
        <f>VLOOKUP(B1498,'BAT Grundtabelle'!B:V,21,0)</f>
        <v>Handel</v>
      </c>
    </row>
    <row r="1499" spans="1:15" ht="12.75" customHeight="1" x14ac:dyDescent="0.35">
      <c r="A1499" s="29" t="s">
        <v>2216</v>
      </c>
      <c r="B1499" s="1" t="s">
        <v>2215</v>
      </c>
      <c r="C1499" s="85" t="s">
        <v>2</v>
      </c>
      <c r="D1499" s="116" t="s">
        <v>4547</v>
      </c>
      <c r="E1499" s="116" t="s">
        <v>4547</v>
      </c>
      <c r="F1499" s="1"/>
      <c r="G1499" s="29" t="s">
        <v>57</v>
      </c>
      <c r="H1499" s="4">
        <f t="shared" si="115"/>
        <v>1</v>
      </c>
      <c r="I1499" s="4" t="str">
        <f>VLOOKUP(B1499,'BAT Grundtabelle'!B:T,19,0)</f>
        <v>ja</v>
      </c>
      <c r="J1499" s="4" t="str">
        <f t="shared" si="116"/>
        <v/>
      </c>
      <c r="K1499" s="4" t="str">
        <f t="shared" si="117"/>
        <v/>
      </c>
      <c r="L1499" s="4" t="str">
        <f t="shared" si="118"/>
        <v/>
      </c>
      <c r="M1499" s="104" t="str">
        <f t="shared" si="119"/>
        <v/>
      </c>
      <c r="N1499" s="4"/>
      <c r="O1499" s="4" t="str">
        <f>VLOOKUP(B1499,'BAT Grundtabelle'!B:V,21,0)</f>
        <v>Kosmetik</v>
      </c>
    </row>
    <row r="1500" spans="1:15" ht="12.75" customHeight="1" x14ac:dyDescent="0.35">
      <c r="A1500" s="29" t="s">
        <v>3760</v>
      </c>
      <c r="B1500" s="1" t="s">
        <v>1256</v>
      </c>
      <c r="C1500" s="85" t="s">
        <v>2</v>
      </c>
      <c r="D1500" s="116" t="s">
        <v>4547</v>
      </c>
      <c r="E1500" s="116" t="s">
        <v>4547</v>
      </c>
      <c r="F1500" s="1"/>
      <c r="G1500" s="29" t="s">
        <v>57</v>
      </c>
      <c r="H1500" s="4">
        <f t="shared" si="115"/>
        <v>1</v>
      </c>
      <c r="I1500" s="4" t="str">
        <f>VLOOKUP(B1500,'BAT Grundtabelle'!B:T,19,0)</f>
        <v>ja</v>
      </c>
      <c r="J1500" s="4" t="str">
        <f t="shared" si="116"/>
        <v/>
      </c>
      <c r="K1500" s="4" t="str">
        <f t="shared" si="117"/>
        <v/>
      </c>
      <c r="L1500" s="4" t="str">
        <f t="shared" si="118"/>
        <v/>
      </c>
      <c r="M1500" s="104" t="str">
        <f t="shared" si="119"/>
        <v/>
      </c>
      <c r="N1500" s="4"/>
      <c r="O1500" s="4" t="str">
        <f>VLOOKUP(B1500,'BAT Grundtabelle'!B:V,21,0)</f>
        <v>Kosmetik</v>
      </c>
    </row>
    <row r="1501" spans="1:15" ht="12.75" customHeight="1" x14ac:dyDescent="0.35">
      <c r="A1501" s="29" t="s">
        <v>3761</v>
      </c>
      <c r="B1501" s="1" t="s">
        <v>1587</v>
      </c>
      <c r="C1501" s="85" t="s">
        <v>2</v>
      </c>
      <c r="D1501" s="116" t="s">
        <v>4547</v>
      </c>
      <c r="E1501" s="116" t="s">
        <v>4547</v>
      </c>
      <c r="F1501" s="1"/>
      <c r="G1501" s="29" t="s">
        <v>4</v>
      </c>
      <c r="H1501" s="4">
        <f t="shared" si="115"/>
        <v>1</v>
      </c>
      <c r="I1501" s="4" t="str">
        <f>VLOOKUP(B1501,'BAT Grundtabelle'!B:T,19,0)</f>
        <v>ja</v>
      </c>
      <c r="J1501" s="4" t="str">
        <f t="shared" si="116"/>
        <v/>
      </c>
      <c r="K1501" s="4" t="str">
        <f t="shared" si="117"/>
        <v/>
      </c>
      <c r="L1501" s="4" t="str">
        <f t="shared" si="118"/>
        <v/>
      </c>
      <c r="M1501" s="104" t="str">
        <f t="shared" si="119"/>
        <v/>
      </c>
      <c r="N1501" s="4"/>
      <c r="O1501" s="4" t="str">
        <f>VLOOKUP(B1501,'BAT Grundtabelle'!B:V,21,0)</f>
        <v>Produktion</v>
      </c>
    </row>
    <row r="1502" spans="1:15" ht="12.75" customHeight="1" x14ac:dyDescent="0.35">
      <c r="A1502" s="29" t="s">
        <v>2119</v>
      </c>
      <c r="B1502" s="1" t="s">
        <v>2118</v>
      </c>
      <c r="C1502" s="85" t="s">
        <v>2</v>
      </c>
      <c r="D1502" s="116" t="s">
        <v>4547</v>
      </c>
      <c r="E1502" s="116" t="s">
        <v>4547</v>
      </c>
      <c r="F1502" s="1"/>
      <c r="G1502" s="29" t="s">
        <v>4</v>
      </c>
      <c r="H1502" s="4">
        <f t="shared" si="115"/>
        <v>1</v>
      </c>
      <c r="I1502" s="4" t="str">
        <f>VLOOKUP(B1502,'BAT Grundtabelle'!B:T,19,0)</f>
        <v>ja</v>
      </c>
      <c r="J1502" s="4" t="str">
        <f t="shared" si="116"/>
        <v/>
      </c>
      <c r="K1502" s="4" t="str">
        <f t="shared" si="117"/>
        <v/>
      </c>
      <c r="L1502" s="4" t="str">
        <f t="shared" si="118"/>
        <v/>
      </c>
      <c r="M1502" s="104" t="str">
        <f t="shared" si="119"/>
        <v/>
      </c>
      <c r="N1502" s="4"/>
      <c r="O1502" s="4" t="str">
        <f>VLOOKUP(B1502,'BAT Grundtabelle'!B:V,21,0)</f>
        <v>Montage</v>
      </c>
    </row>
    <row r="1503" spans="1:15" ht="12.75" customHeight="1" x14ac:dyDescent="0.35">
      <c r="A1503" s="29" t="s">
        <v>3762</v>
      </c>
      <c r="B1503" s="1" t="s">
        <v>817</v>
      </c>
      <c r="C1503" s="85" t="s">
        <v>2</v>
      </c>
      <c r="D1503" s="116" t="s">
        <v>4547</v>
      </c>
      <c r="E1503" s="116" t="s">
        <v>4547</v>
      </c>
      <c r="F1503" s="1"/>
      <c r="G1503" s="29" t="s">
        <v>4</v>
      </c>
      <c r="H1503" s="4">
        <f t="shared" si="115"/>
        <v>1</v>
      </c>
      <c r="I1503" s="4" t="str">
        <f>VLOOKUP(B1503,'BAT Grundtabelle'!B:T,19,0)</f>
        <v>ja</v>
      </c>
      <c r="J1503" s="4" t="str">
        <f t="shared" si="116"/>
        <v/>
      </c>
      <c r="K1503" s="4" t="str">
        <f t="shared" si="117"/>
        <v/>
      </c>
      <c r="L1503" s="4" t="str">
        <f t="shared" si="118"/>
        <v/>
      </c>
      <c r="M1503" s="104" t="str">
        <f t="shared" si="119"/>
        <v/>
      </c>
      <c r="N1503" s="4"/>
      <c r="O1503" s="4" t="str">
        <f>VLOOKUP(B1503,'BAT Grundtabelle'!B:V,21,0)</f>
        <v>Dienstleistung</v>
      </c>
    </row>
    <row r="1504" spans="1:15" ht="12.75" customHeight="1" x14ac:dyDescent="0.35">
      <c r="A1504" s="29" t="s">
        <v>3763</v>
      </c>
      <c r="B1504" s="1" t="s">
        <v>816</v>
      </c>
      <c r="C1504" s="85" t="s">
        <v>2</v>
      </c>
      <c r="D1504" s="116" t="s">
        <v>4547</v>
      </c>
      <c r="E1504" s="116" t="s">
        <v>4547</v>
      </c>
      <c r="F1504" s="1"/>
      <c r="G1504" s="29" t="s">
        <v>4</v>
      </c>
      <c r="H1504" s="4">
        <f t="shared" si="115"/>
        <v>1</v>
      </c>
      <c r="I1504" s="4" t="str">
        <f>VLOOKUP(B1504,'BAT Grundtabelle'!B:T,19,0)</f>
        <v>ja</v>
      </c>
      <c r="J1504" s="4" t="str">
        <f t="shared" si="116"/>
        <v/>
      </c>
      <c r="K1504" s="4" t="str">
        <f t="shared" si="117"/>
        <v/>
      </c>
      <c r="L1504" s="4" t="str">
        <f t="shared" si="118"/>
        <v/>
      </c>
      <c r="M1504" s="104" t="str">
        <f t="shared" si="119"/>
        <v/>
      </c>
      <c r="N1504" s="4"/>
      <c r="O1504" s="4" t="str">
        <f>VLOOKUP(B1504,'BAT Grundtabelle'!B:V,21,0)</f>
        <v>Dienstleistung</v>
      </c>
    </row>
    <row r="1505" spans="1:15" ht="12.75" customHeight="1" x14ac:dyDescent="0.35">
      <c r="A1505" s="29" t="s">
        <v>3764</v>
      </c>
      <c r="B1505" s="1" t="s">
        <v>1156</v>
      </c>
      <c r="C1505" s="85" t="s">
        <v>2</v>
      </c>
      <c r="D1505" s="116" t="s">
        <v>4547</v>
      </c>
      <c r="E1505" s="116" t="s">
        <v>4547</v>
      </c>
      <c r="F1505" s="1"/>
      <c r="G1505" s="29" t="s">
        <v>4</v>
      </c>
      <c r="H1505" s="4">
        <f t="shared" si="115"/>
        <v>1</v>
      </c>
      <c r="I1505" s="4" t="str">
        <f>VLOOKUP(B1505,'BAT Grundtabelle'!B:T,19,0)</f>
        <v>ja</v>
      </c>
      <c r="J1505" s="4" t="str">
        <f t="shared" si="116"/>
        <v/>
      </c>
      <c r="K1505" s="4" t="str">
        <f t="shared" si="117"/>
        <v/>
      </c>
      <c r="L1505" s="4" t="str">
        <f t="shared" si="118"/>
        <v/>
      </c>
      <c r="M1505" s="104" t="str">
        <f t="shared" si="119"/>
        <v/>
      </c>
      <c r="N1505" s="4"/>
      <c r="O1505" s="4" t="str">
        <f>VLOOKUP(B1505,'BAT Grundtabelle'!B:V,21,0)</f>
        <v>Dienstleistung</v>
      </c>
    </row>
    <row r="1506" spans="1:15" ht="12.75" customHeight="1" x14ac:dyDescent="0.35">
      <c r="A1506" s="29" t="s">
        <v>3765</v>
      </c>
      <c r="B1506" s="1" t="s">
        <v>2142</v>
      </c>
      <c r="C1506" s="85" t="s">
        <v>2</v>
      </c>
      <c r="D1506" s="116" t="s">
        <v>4547</v>
      </c>
      <c r="E1506" s="116" t="s">
        <v>4547</v>
      </c>
      <c r="F1506" s="1"/>
      <c r="G1506" s="29" t="s">
        <v>4</v>
      </c>
      <c r="H1506" s="4">
        <f t="shared" si="115"/>
        <v>1</v>
      </c>
      <c r="I1506" s="4" t="str">
        <f>VLOOKUP(B1506,'BAT Grundtabelle'!B:T,19,0)</f>
        <v>ja</v>
      </c>
      <c r="J1506" s="4" t="str">
        <f t="shared" si="116"/>
        <v/>
      </c>
      <c r="K1506" s="4" t="str">
        <f t="shared" si="117"/>
        <v/>
      </c>
      <c r="L1506" s="4" t="str">
        <f t="shared" si="118"/>
        <v/>
      </c>
      <c r="M1506" s="104" t="str">
        <f t="shared" si="119"/>
        <v/>
      </c>
      <c r="N1506" s="4"/>
      <c r="O1506" s="4" t="str">
        <f>VLOOKUP(B1506,'BAT Grundtabelle'!B:V,21,0)</f>
        <v>Dienstleistung</v>
      </c>
    </row>
    <row r="1507" spans="1:15" ht="12.75" customHeight="1" x14ac:dyDescent="0.35">
      <c r="A1507" s="29" t="s">
        <v>3766</v>
      </c>
      <c r="B1507" s="1" t="s">
        <v>2004</v>
      </c>
      <c r="C1507" s="85" t="s">
        <v>3</v>
      </c>
      <c r="D1507" s="116">
        <v>2.58</v>
      </c>
      <c r="E1507" s="116">
        <v>204</v>
      </c>
      <c r="F1507" s="1"/>
      <c r="G1507" s="29" t="s">
        <v>4</v>
      </c>
      <c r="H1507" s="4">
        <f t="shared" si="115"/>
        <v>1</v>
      </c>
      <c r="I1507" s="4" t="str">
        <f>VLOOKUP(B1507,'BAT Grundtabelle'!B:T,19,0)</f>
        <v>ja</v>
      </c>
      <c r="J1507" s="4" t="str">
        <f t="shared" si="116"/>
        <v>11344</v>
      </c>
      <c r="K1507" s="4" t="str">
        <f t="shared" si="117"/>
        <v>Party-/Mietkoch, freiberuflich</v>
      </c>
      <c r="L1507" s="4">
        <f t="shared" si="118"/>
        <v>2.58</v>
      </c>
      <c r="M1507" s="104">
        <f t="shared" si="119"/>
        <v>204</v>
      </c>
      <c r="N1507" s="4"/>
      <c r="O1507" s="4" t="str">
        <f>VLOOKUP(B1507,'BAT Grundtabelle'!B:V,21,0)</f>
        <v>Hotel- und Gaststättengewerbe</v>
      </c>
    </row>
    <row r="1508" spans="1:15" ht="12.75" customHeight="1" x14ac:dyDescent="0.35">
      <c r="A1508" s="29" t="s">
        <v>2121</v>
      </c>
      <c r="B1508" s="1" t="s">
        <v>2120</v>
      </c>
      <c r="C1508" s="85" t="s">
        <v>3</v>
      </c>
      <c r="D1508" s="116">
        <v>2.58</v>
      </c>
      <c r="E1508" s="116">
        <v>204</v>
      </c>
      <c r="F1508" s="1"/>
      <c r="G1508" s="29" t="s">
        <v>4</v>
      </c>
      <c r="H1508" s="4">
        <f t="shared" si="115"/>
        <v>1</v>
      </c>
      <c r="I1508" s="4" t="str">
        <f>VLOOKUP(B1508,'BAT Grundtabelle'!B:T,19,0)</f>
        <v>ja</v>
      </c>
      <c r="J1508" s="4" t="str">
        <f t="shared" si="116"/>
        <v>6907</v>
      </c>
      <c r="K1508" s="4" t="str">
        <f t="shared" si="117"/>
        <v>Party-Servicebetrieb</v>
      </c>
      <c r="L1508" s="4">
        <f t="shared" si="118"/>
        <v>2.58</v>
      </c>
      <c r="M1508" s="104">
        <f t="shared" si="119"/>
        <v>204</v>
      </c>
      <c r="N1508" s="4"/>
      <c r="O1508" s="4" t="str">
        <f>VLOOKUP(B1508,'BAT Grundtabelle'!B:V,21,0)</f>
        <v>Hotel- und Gaststättengewerbe</v>
      </c>
    </row>
    <row r="1509" spans="1:15" ht="12.75" customHeight="1" x14ac:dyDescent="0.35">
      <c r="A1509" s="29" t="s">
        <v>3767</v>
      </c>
      <c r="B1509" s="1" t="s">
        <v>921</v>
      </c>
      <c r="C1509" s="85" t="s">
        <v>2</v>
      </c>
      <c r="D1509" s="116" t="s">
        <v>4547</v>
      </c>
      <c r="E1509" s="116" t="s">
        <v>4547</v>
      </c>
      <c r="F1509" s="1" t="s">
        <v>2412</v>
      </c>
      <c r="G1509" s="139" t="s">
        <v>4568</v>
      </c>
      <c r="H1509" s="4">
        <f t="shared" si="115"/>
        <v>1</v>
      </c>
      <c r="I1509" s="4" t="str">
        <f>VLOOKUP(B1509,'BAT Grundtabelle'!B:T,19,0)</f>
        <v>ja</v>
      </c>
      <c r="J1509" s="4" t="str">
        <f t="shared" si="116"/>
        <v/>
      </c>
      <c r="K1509" s="4" t="str">
        <f t="shared" si="117"/>
        <v/>
      </c>
      <c r="L1509" s="4" t="str">
        <f t="shared" si="118"/>
        <v/>
      </c>
      <c r="M1509" s="104" t="str">
        <f t="shared" si="119"/>
        <v/>
      </c>
      <c r="N1509" s="4"/>
      <c r="O1509" s="4" t="str">
        <f>VLOOKUP(B1509,'BAT Grundtabelle'!B:V,21,0)</f>
        <v>Jura</v>
      </c>
    </row>
    <row r="1510" spans="1:15" ht="12.75" customHeight="1" x14ac:dyDescent="0.35">
      <c r="A1510" s="29" t="s">
        <v>3768</v>
      </c>
      <c r="B1510" s="1" t="s">
        <v>531</v>
      </c>
      <c r="C1510" s="85" t="s">
        <v>2</v>
      </c>
      <c r="D1510" s="116" t="s">
        <v>4547</v>
      </c>
      <c r="E1510" s="116" t="s">
        <v>4547</v>
      </c>
      <c r="F1510" s="1"/>
      <c r="G1510" s="29" t="s">
        <v>4</v>
      </c>
      <c r="H1510" s="4">
        <f t="shared" si="115"/>
        <v>1</v>
      </c>
      <c r="I1510" s="4" t="str">
        <f>VLOOKUP(B1510,'BAT Grundtabelle'!B:T,19,0)</f>
        <v>ja</v>
      </c>
      <c r="J1510" s="4" t="str">
        <f t="shared" si="116"/>
        <v/>
      </c>
      <c r="K1510" s="4" t="str">
        <f t="shared" si="117"/>
        <v/>
      </c>
      <c r="L1510" s="4" t="str">
        <f t="shared" si="118"/>
        <v/>
      </c>
      <c r="M1510" s="104" t="str">
        <f t="shared" si="119"/>
        <v/>
      </c>
      <c r="N1510" s="4"/>
      <c r="O1510" s="4" t="str">
        <f>VLOOKUP(B1510,'BAT Grundtabelle'!B:V,21,0)</f>
        <v>IT</v>
      </c>
    </row>
    <row r="1511" spans="1:15" ht="12.75" customHeight="1" x14ac:dyDescent="0.35">
      <c r="A1511" s="29" t="s">
        <v>3769</v>
      </c>
      <c r="B1511" s="1" t="s">
        <v>1511</v>
      </c>
      <c r="C1511" s="85" t="s">
        <v>2</v>
      </c>
      <c r="D1511" s="116" t="s">
        <v>4547</v>
      </c>
      <c r="E1511" s="116" t="s">
        <v>4547</v>
      </c>
      <c r="F1511" s="1"/>
      <c r="G1511" s="29" t="s">
        <v>4</v>
      </c>
      <c r="H1511" s="4">
        <f t="shared" si="115"/>
        <v>1</v>
      </c>
      <c r="I1511" s="4" t="str">
        <f>VLOOKUP(B1511,'BAT Grundtabelle'!B:T,19,0)</f>
        <v>ja</v>
      </c>
      <c r="J1511" s="4" t="str">
        <f t="shared" si="116"/>
        <v/>
      </c>
      <c r="K1511" s="4" t="str">
        <f t="shared" si="117"/>
        <v/>
      </c>
      <c r="L1511" s="4" t="str">
        <f t="shared" si="118"/>
        <v/>
      </c>
      <c r="M1511" s="104" t="str">
        <f t="shared" si="119"/>
        <v/>
      </c>
      <c r="N1511" s="4"/>
      <c r="O1511" s="4" t="str">
        <f>VLOOKUP(B1511,'BAT Grundtabelle'!B:V,21,0)</f>
        <v>Produktion</v>
      </c>
    </row>
    <row r="1512" spans="1:15" ht="12.75" customHeight="1" x14ac:dyDescent="0.35">
      <c r="A1512" s="29" t="s">
        <v>3770</v>
      </c>
      <c r="B1512" s="1" t="s">
        <v>534</v>
      </c>
      <c r="C1512" s="85" t="s">
        <v>3</v>
      </c>
      <c r="D1512" s="116">
        <v>2.06</v>
      </c>
      <c r="E1512" s="116">
        <v>355</v>
      </c>
      <c r="F1512" s="1"/>
      <c r="G1512" s="29" t="s">
        <v>4</v>
      </c>
      <c r="H1512" s="4">
        <f t="shared" si="115"/>
        <v>1</v>
      </c>
      <c r="I1512" s="4" t="str">
        <f>VLOOKUP(B1512,'BAT Grundtabelle'!B:T,19,0)</f>
        <v>ja</v>
      </c>
      <c r="J1512" s="4" t="str">
        <f t="shared" si="116"/>
        <v>11348</v>
      </c>
      <c r="K1512" s="4" t="str">
        <f t="shared" si="117"/>
        <v>Pelzhandel</v>
      </c>
      <c r="L1512" s="4">
        <f t="shared" si="118"/>
        <v>2.06</v>
      </c>
      <c r="M1512" s="104">
        <f t="shared" si="119"/>
        <v>355</v>
      </c>
      <c r="N1512" s="4"/>
      <c r="O1512" s="4" t="str">
        <f>VLOOKUP(B1512,'BAT Grundtabelle'!B:V,21,0)</f>
        <v>Handel</v>
      </c>
    </row>
    <row r="1513" spans="1:15" ht="12.75" customHeight="1" x14ac:dyDescent="0.35">
      <c r="A1513" s="29" t="s">
        <v>3771</v>
      </c>
      <c r="B1513" s="1" t="s">
        <v>152</v>
      </c>
      <c r="C1513" s="85" t="s">
        <v>2</v>
      </c>
      <c r="D1513" s="116" t="s">
        <v>4547</v>
      </c>
      <c r="E1513" s="116" t="s">
        <v>4547</v>
      </c>
      <c r="F1513" s="1"/>
      <c r="G1513" s="29" t="s">
        <v>4</v>
      </c>
      <c r="H1513" s="4">
        <f t="shared" si="115"/>
        <v>1</v>
      </c>
      <c r="I1513" s="4" t="str">
        <f>VLOOKUP(B1513,'BAT Grundtabelle'!B:T,19,0)</f>
        <v>ja</v>
      </c>
      <c r="J1513" s="4" t="str">
        <f t="shared" si="116"/>
        <v/>
      </c>
      <c r="K1513" s="4" t="str">
        <f t="shared" si="117"/>
        <v/>
      </c>
      <c r="L1513" s="4" t="str">
        <f t="shared" si="118"/>
        <v/>
      </c>
      <c r="M1513" s="104" t="str">
        <f t="shared" si="119"/>
        <v/>
      </c>
      <c r="N1513" s="4"/>
      <c r="O1513" s="4" t="str">
        <f>VLOOKUP(B1513,'BAT Grundtabelle'!B:V,21,0)</f>
        <v>Tierhaltung</v>
      </c>
    </row>
    <row r="1514" spans="1:15" ht="12.75" customHeight="1" x14ac:dyDescent="0.35">
      <c r="A1514" s="29" t="s">
        <v>3772</v>
      </c>
      <c r="B1514" s="1" t="s">
        <v>1509</v>
      </c>
      <c r="C1514" s="85" t="s">
        <v>2</v>
      </c>
      <c r="D1514" s="116" t="s">
        <v>4547</v>
      </c>
      <c r="E1514" s="116" t="s">
        <v>4547</v>
      </c>
      <c r="F1514" s="1"/>
      <c r="G1514" s="29" t="s">
        <v>4</v>
      </c>
      <c r="H1514" s="4">
        <f t="shared" si="115"/>
        <v>1</v>
      </c>
      <c r="I1514" s="4" t="str">
        <f>VLOOKUP(B1514,'BAT Grundtabelle'!B:T,19,0)</f>
        <v>ja</v>
      </c>
      <c r="J1514" s="4" t="str">
        <f t="shared" si="116"/>
        <v/>
      </c>
      <c r="K1514" s="4" t="str">
        <f t="shared" si="117"/>
        <v/>
      </c>
      <c r="L1514" s="4" t="str">
        <f t="shared" si="118"/>
        <v/>
      </c>
      <c r="M1514" s="104" t="str">
        <f t="shared" si="119"/>
        <v/>
      </c>
      <c r="N1514" s="4"/>
      <c r="O1514" s="4" t="str">
        <f>VLOOKUP(B1514,'BAT Grundtabelle'!B:V,21,0)</f>
        <v>Produktion</v>
      </c>
    </row>
    <row r="1515" spans="1:15" ht="12.75" customHeight="1" x14ac:dyDescent="0.35">
      <c r="A1515" s="29" t="s">
        <v>3773</v>
      </c>
      <c r="B1515" s="1" t="s">
        <v>1510</v>
      </c>
      <c r="C1515" s="85" t="s">
        <v>2</v>
      </c>
      <c r="D1515" s="116" t="s">
        <v>4547</v>
      </c>
      <c r="E1515" s="116" t="s">
        <v>4547</v>
      </c>
      <c r="F1515" s="1"/>
      <c r="G1515" s="29" t="s">
        <v>4</v>
      </c>
      <c r="H1515" s="4">
        <f t="shared" si="115"/>
        <v>1</v>
      </c>
      <c r="I1515" s="4" t="str">
        <f>VLOOKUP(B1515,'BAT Grundtabelle'!B:T,19,0)</f>
        <v>ja</v>
      </c>
      <c r="J1515" s="4" t="str">
        <f t="shared" si="116"/>
        <v/>
      </c>
      <c r="K1515" s="4" t="str">
        <f t="shared" si="117"/>
        <v/>
      </c>
      <c r="L1515" s="4" t="str">
        <f t="shared" si="118"/>
        <v/>
      </c>
      <c r="M1515" s="104" t="str">
        <f t="shared" si="119"/>
        <v/>
      </c>
      <c r="N1515" s="4"/>
      <c r="O1515" s="4" t="str">
        <f>VLOOKUP(B1515,'BAT Grundtabelle'!B:V,21,0)</f>
        <v>Handwerk</v>
      </c>
    </row>
    <row r="1516" spans="1:15" ht="12.75" customHeight="1" x14ac:dyDescent="0.35">
      <c r="A1516" s="29" t="s">
        <v>3774</v>
      </c>
      <c r="B1516" s="1" t="s">
        <v>536</v>
      </c>
      <c r="C1516" s="85" t="s">
        <v>3</v>
      </c>
      <c r="D1516" s="116">
        <v>2.06</v>
      </c>
      <c r="E1516" s="116">
        <v>355</v>
      </c>
      <c r="F1516" s="1"/>
      <c r="G1516" s="29" t="s">
        <v>4</v>
      </c>
      <c r="H1516" s="4">
        <f t="shared" si="115"/>
        <v>1</v>
      </c>
      <c r="I1516" s="4" t="str">
        <f>VLOOKUP(B1516,'BAT Grundtabelle'!B:T,19,0)</f>
        <v>ja</v>
      </c>
      <c r="J1516" s="4" t="str">
        <f t="shared" si="116"/>
        <v>11352</v>
      </c>
      <c r="K1516" s="4" t="str">
        <f t="shared" si="117"/>
        <v>Pelzwarenhandel</v>
      </c>
      <c r="L1516" s="4">
        <f t="shared" si="118"/>
        <v>2.06</v>
      </c>
      <c r="M1516" s="104">
        <f t="shared" si="119"/>
        <v>355</v>
      </c>
      <c r="N1516" s="4"/>
      <c r="O1516" s="4" t="str">
        <f>VLOOKUP(B1516,'BAT Grundtabelle'!B:V,21,0)</f>
        <v>Handel</v>
      </c>
    </row>
    <row r="1517" spans="1:15" ht="12.75" customHeight="1" x14ac:dyDescent="0.35">
      <c r="A1517" s="29" t="s">
        <v>3775</v>
      </c>
      <c r="B1517" s="1" t="s">
        <v>746</v>
      </c>
      <c r="C1517" s="85" t="s">
        <v>3</v>
      </c>
      <c r="D1517" s="116">
        <v>2.58</v>
      </c>
      <c r="E1517" s="116">
        <v>204</v>
      </c>
      <c r="F1517" s="1"/>
      <c r="G1517" s="29">
        <v>1198</v>
      </c>
      <c r="H1517" s="4">
        <f t="shared" si="115"/>
        <v>1</v>
      </c>
      <c r="I1517" s="4" t="str">
        <f>VLOOKUP(B1517,'BAT Grundtabelle'!B:T,19,0)</f>
        <v>ja</v>
      </c>
      <c r="J1517" s="4" t="str">
        <f t="shared" si="116"/>
        <v>11353</v>
      </c>
      <c r="K1517" s="4" t="str">
        <f t="shared" si="117"/>
        <v>Pension</v>
      </c>
      <c r="L1517" s="4">
        <f t="shared" si="118"/>
        <v>2.58</v>
      </c>
      <c r="M1517" s="104">
        <f t="shared" si="119"/>
        <v>204</v>
      </c>
      <c r="N1517" s="4"/>
      <c r="O1517" s="4" t="str">
        <f>VLOOKUP(B1517,'BAT Grundtabelle'!B:V,21,0)</f>
        <v>Hotel- und Gaststättengewerbe</v>
      </c>
    </row>
    <row r="1518" spans="1:15" ht="12.75" customHeight="1" x14ac:dyDescent="0.35">
      <c r="A1518" s="29" t="s">
        <v>3776</v>
      </c>
      <c r="B1518" s="1" t="s">
        <v>253</v>
      </c>
      <c r="C1518" s="85" t="s">
        <v>2</v>
      </c>
      <c r="D1518" s="116" t="s">
        <v>4547</v>
      </c>
      <c r="E1518" s="116" t="s">
        <v>4547</v>
      </c>
      <c r="F1518" s="1"/>
      <c r="G1518" s="29" t="s">
        <v>4</v>
      </c>
      <c r="H1518" s="4">
        <f t="shared" si="115"/>
        <v>1</v>
      </c>
      <c r="I1518" s="4" t="str">
        <f>VLOOKUP(B1518,'BAT Grundtabelle'!B:T,19,0)</f>
        <v>ja</v>
      </c>
      <c r="J1518" s="4" t="str">
        <f t="shared" si="116"/>
        <v/>
      </c>
      <c r="K1518" s="4" t="str">
        <f t="shared" si="117"/>
        <v/>
      </c>
      <c r="L1518" s="4" t="str">
        <f t="shared" si="118"/>
        <v/>
      </c>
      <c r="M1518" s="104" t="str">
        <f t="shared" si="119"/>
        <v/>
      </c>
      <c r="N1518" s="4"/>
      <c r="O1518" s="4" t="str">
        <f>VLOOKUP(B1518,'BAT Grundtabelle'!B:V,21,0)</f>
        <v>Handel</v>
      </c>
    </row>
    <row r="1519" spans="1:15" ht="12.75" customHeight="1" x14ac:dyDescent="0.35">
      <c r="A1519" s="29" t="s">
        <v>3777</v>
      </c>
      <c r="B1519" s="1" t="s">
        <v>480</v>
      </c>
      <c r="C1519" s="85" t="s">
        <v>2</v>
      </c>
      <c r="D1519" s="116" t="s">
        <v>4547</v>
      </c>
      <c r="E1519" s="116" t="s">
        <v>4547</v>
      </c>
      <c r="F1519" s="1"/>
      <c r="G1519" s="29" t="s">
        <v>4</v>
      </c>
      <c r="H1519" s="4">
        <f t="shared" si="115"/>
        <v>1</v>
      </c>
      <c r="I1519" s="4" t="str">
        <f>VLOOKUP(B1519,'BAT Grundtabelle'!B:T,19,0)</f>
        <v>ja</v>
      </c>
      <c r="J1519" s="4" t="str">
        <f t="shared" si="116"/>
        <v/>
      </c>
      <c r="K1519" s="4" t="str">
        <f t="shared" si="117"/>
        <v/>
      </c>
      <c r="L1519" s="4" t="str">
        <f t="shared" si="118"/>
        <v/>
      </c>
      <c r="M1519" s="104" t="str">
        <f t="shared" si="119"/>
        <v/>
      </c>
      <c r="N1519" s="4"/>
      <c r="O1519" s="4" t="str">
        <f>VLOOKUP(B1519,'BAT Grundtabelle'!B:V,21,0)</f>
        <v>Kammerberuf</v>
      </c>
    </row>
    <row r="1520" spans="1:15" ht="12.75" customHeight="1" x14ac:dyDescent="0.35">
      <c r="A1520" s="29" t="s">
        <v>3778</v>
      </c>
      <c r="B1520" s="1" t="s">
        <v>295</v>
      </c>
      <c r="C1520" s="85" t="s">
        <v>2</v>
      </c>
      <c r="D1520" s="116" t="s">
        <v>4547</v>
      </c>
      <c r="E1520" s="116" t="s">
        <v>4547</v>
      </c>
      <c r="F1520" s="1"/>
      <c r="G1520" s="29" t="s">
        <v>57</v>
      </c>
      <c r="H1520" s="4">
        <f t="shared" si="115"/>
        <v>1</v>
      </c>
      <c r="I1520" s="4" t="str">
        <f>VLOOKUP(B1520,'BAT Grundtabelle'!B:T,19,0)</f>
        <v>ja</v>
      </c>
      <c r="J1520" s="4" t="str">
        <f t="shared" si="116"/>
        <v/>
      </c>
      <c r="K1520" s="4" t="str">
        <f t="shared" si="117"/>
        <v/>
      </c>
      <c r="L1520" s="4" t="str">
        <f t="shared" si="118"/>
        <v/>
      </c>
      <c r="M1520" s="104" t="str">
        <f t="shared" si="119"/>
        <v/>
      </c>
      <c r="N1520" s="4"/>
      <c r="O1520" s="4" t="str">
        <f>VLOOKUP(B1520,'BAT Grundtabelle'!B:V,21,0)</f>
        <v>Sicherheit</v>
      </c>
    </row>
    <row r="1521" spans="1:15" ht="12.75" customHeight="1" x14ac:dyDescent="0.35">
      <c r="A1521" s="29" t="s">
        <v>3779</v>
      </c>
      <c r="B1521" s="1" t="s">
        <v>346</v>
      </c>
      <c r="C1521" s="85" t="s">
        <v>2</v>
      </c>
      <c r="D1521" s="116" t="s">
        <v>4547</v>
      </c>
      <c r="E1521" s="116" t="s">
        <v>4547</v>
      </c>
      <c r="F1521" s="1"/>
      <c r="G1521" s="29" t="s">
        <v>4</v>
      </c>
      <c r="H1521" s="4">
        <f t="shared" si="115"/>
        <v>1</v>
      </c>
      <c r="I1521" s="4" t="str">
        <f>VLOOKUP(B1521,'BAT Grundtabelle'!B:T,19,0)</f>
        <v>ja</v>
      </c>
      <c r="J1521" s="4" t="str">
        <f t="shared" si="116"/>
        <v/>
      </c>
      <c r="K1521" s="4" t="str">
        <f t="shared" si="117"/>
        <v/>
      </c>
      <c r="L1521" s="4" t="str">
        <f t="shared" si="118"/>
        <v/>
      </c>
      <c r="M1521" s="104" t="str">
        <f t="shared" si="119"/>
        <v/>
      </c>
      <c r="N1521" s="4"/>
      <c r="O1521" s="4" t="str">
        <f>VLOOKUP(B1521,'BAT Grundtabelle'!B:V,21,0)</f>
        <v>Handel</v>
      </c>
    </row>
    <row r="1522" spans="1:15" ht="12.75" customHeight="1" x14ac:dyDescent="0.35">
      <c r="A1522" s="29" t="s">
        <v>2081</v>
      </c>
      <c r="B1522" s="1" t="s">
        <v>2080</v>
      </c>
      <c r="C1522" s="85" t="s">
        <v>3</v>
      </c>
      <c r="D1522" s="116">
        <v>2.8</v>
      </c>
      <c r="E1522" s="116">
        <v>481.01</v>
      </c>
      <c r="F1522" s="1"/>
      <c r="G1522" s="29" t="s">
        <v>4</v>
      </c>
      <c r="H1522" s="4">
        <f t="shared" si="115"/>
        <v>1</v>
      </c>
      <c r="I1522" s="4" t="str">
        <f>VLOOKUP(B1522,'BAT Grundtabelle'!B:T,19,0)</f>
        <v>ja</v>
      </c>
      <c r="J1522" s="4" t="str">
        <f t="shared" si="116"/>
        <v>3345</v>
      </c>
      <c r="K1522" s="4" t="str">
        <f t="shared" si="117"/>
        <v>Perückenhersteller (auch Haarteile, Toupets)</v>
      </c>
      <c r="L1522" s="4">
        <f t="shared" si="118"/>
        <v>2.8</v>
      </c>
      <c r="M1522" s="104">
        <f t="shared" si="119"/>
        <v>481.01</v>
      </c>
      <c r="N1522" s="4"/>
      <c r="O1522" s="4" t="str">
        <f>VLOOKUP(B1522,'BAT Grundtabelle'!B:V,21,0)</f>
        <v>Produktion</v>
      </c>
    </row>
    <row r="1523" spans="1:15" ht="12.75" customHeight="1" x14ac:dyDescent="0.35">
      <c r="A1523" s="29" t="s">
        <v>3780</v>
      </c>
      <c r="B1523" s="1" t="s">
        <v>613</v>
      </c>
      <c r="C1523" s="85" t="s">
        <v>2</v>
      </c>
      <c r="D1523" s="116" t="s">
        <v>4547</v>
      </c>
      <c r="E1523" s="116" t="s">
        <v>4547</v>
      </c>
      <c r="F1523" s="1"/>
      <c r="G1523" s="29" t="s">
        <v>4</v>
      </c>
      <c r="H1523" s="4">
        <f t="shared" si="115"/>
        <v>1</v>
      </c>
      <c r="I1523" s="4" t="str">
        <f>VLOOKUP(B1523,'BAT Grundtabelle'!B:T,19,0)</f>
        <v>ja</v>
      </c>
      <c r="J1523" s="4" t="str">
        <f t="shared" si="116"/>
        <v/>
      </c>
      <c r="K1523" s="4" t="str">
        <f t="shared" si="117"/>
        <v/>
      </c>
      <c r="L1523" s="4" t="str">
        <f t="shared" si="118"/>
        <v/>
      </c>
      <c r="M1523" s="104" t="str">
        <f t="shared" si="119"/>
        <v/>
      </c>
      <c r="N1523" s="4"/>
      <c r="O1523" s="4" t="str">
        <f>VLOOKUP(B1523,'BAT Grundtabelle'!B:V,21,0)</f>
        <v>Bau-Gewerbe</v>
      </c>
    </row>
    <row r="1524" spans="1:15" ht="12.75" customHeight="1" x14ac:dyDescent="0.35">
      <c r="A1524" s="29" t="s">
        <v>3781</v>
      </c>
      <c r="B1524" s="1" t="s">
        <v>885</v>
      </c>
      <c r="C1524" s="85" t="s">
        <v>2</v>
      </c>
      <c r="D1524" s="116" t="s">
        <v>4547</v>
      </c>
      <c r="E1524" s="116" t="s">
        <v>4547</v>
      </c>
      <c r="F1524" s="1"/>
      <c r="G1524" s="29" t="s">
        <v>4</v>
      </c>
      <c r="H1524" s="4">
        <f t="shared" si="115"/>
        <v>1</v>
      </c>
      <c r="I1524" s="4" t="str">
        <f>VLOOKUP(B1524,'BAT Grundtabelle'!B:T,19,0)</f>
        <v>ja</v>
      </c>
      <c r="J1524" s="4" t="str">
        <f t="shared" si="116"/>
        <v/>
      </c>
      <c r="K1524" s="4" t="str">
        <f t="shared" si="117"/>
        <v/>
      </c>
      <c r="L1524" s="4" t="str">
        <f t="shared" si="118"/>
        <v/>
      </c>
      <c r="M1524" s="104" t="str">
        <f t="shared" si="119"/>
        <v/>
      </c>
      <c r="N1524" s="4"/>
      <c r="O1524" s="4" t="str">
        <f>VLOOKUP(B1524,'BAT Grundtabelle'!B:V,21,0)</f>
        <v>Dienstleistung</v>
      </c>
    </row>
    <row r="1525" spans="1:15" ht="12.75" customHeight="1" x14ac:dyDescent="0.35">
      <c r="A1525" s="29" t="s">
        <v>3782</v>
      </c>
      <c r="B1525" s="1" t="s">
        <v>1241</v>
      </c>
      <c r="C1525" s="85" t="s">
        <v>2</v>
      </c>
      <c r="D1525" s="116" t="s">
        <v>4547</v>
      </c>
      <c r="E1525" s="116" t="s">
        <v>4547</v>
      </c>
      <c r="F1525" s="1" t="s">
        <v>2412</v>
      </c>
      <c r="G1525" s="29"/>
      <c r="H1525" s="4">
        <f t="shared" si="115"/>
        <v>1</v>
      </c>
      <c r="I1525" s="4" t="str">
        <f>VLOOKUP(B1525,'BAT Grundtabelle'!B:T,19,0)</f>
        <v>nein</v>
      </c>
      <c r="J1525" s="4" t="str">
        <f t="shared" si="116"/>
        <v/>
      </c>
      <c r="K1525" s="4" t="str">
        <f t="shared" si="117"/>
        <v/>
      </c>
      <c r="L1525" s="4" t="str">
        <f t="shared" si="118"/>
        <v/>
      </c>
      <c r="M1525" s="104" t="str">
        <f t="shared" si="119"/>
        <v/>
      </c>
      <c r="N1525" s="4"/>
      <c r="O1525" s="4" t="str">
        <f>VLOOKUP(B1525,'BAT Grundtabelle'!B:V,21,0)</f>
        <v>Staat</v>
      </c>
    </row>
    <row r="1526" spans="1:15" ht="12.75" customHeight="1" x14ac:dyDescent="0.35">
      <c r="A1526" s="29" t="s">
        <v>3783</v>
      </c>
      <c r="B1526" s="1" t="s">
        <v>450</v>
      </c>
      <c r="C1526" s="85" t="s">
        <v>3</v>
      </c>
      <c r="D1526" s="116">
        <v>1.1100000000000001</v>
      </c>
      <c r="E1526" s="116">
        <v>143</v>
      </c>
      <c r="F1526" s="1"/>
      <c r="G1526" s="29" t="s">
        <v>4</v>
      </c>
      <c r="H1526" s="4">
        <f t="shared" si="115"/>
        <v>1</v>
      </c>
      <c r="I1526" s="4" t="str">
        <f>VLOOKUP(B1526,'BAT Grundtabelle'!B:T,19,0)</f>
        <v>ja</v>
      </c>
      <c r="J1526" s="4" t="str">
        <f t="shared" si="116"/>
        <v>11361</v>
      </c>
      <c r="K1526" s="4" t="str">
        <f t="shared" si="117"/>
        <v>Pfeifenhandel</v>
      </c>
      <c r="L1526" s="4">
        <f t="shared" si="118"/>
        <v>1.1100000000000001</v>
      </c>
      <c r="M1526" s="104">
        <f t="shared" si="119"/>
        <v>143</v>
      </c>
      <c r="N1526" s="4"/>
      <c r="O1526" s="4" t="str">
        <f>VLOOKUP(B1526,'BAT Grundtabelle'!B:V,21,0)</f>
        <v>Handel</v>
      </c>
    </row>
    <row r="1527" spans="1:15" ht="12.75" customHeight="1" x14ac:dyDescent="0.35">
      <c r="A1527" s="29" t="s">
        <v>3784</v>
      </c>
      <c r="B1527" s="1" t="s">
        <v>1078</v>
      </c>
      <c r="C1527" s="85" t="s">
        <v>2</v>
      </c>
      <c r="D1527" s="116" t="s">
        <v>4547</v>
      </c>
      <c r="E1527" s="116" t="s">
        <v>4547</v>
      </c>
      <c r="F1527" s="1"/>
      <c r="G1527" s="29" t="s">
        <v>4</v>
      </c>
      <c r="H1527" s="4">
        <f t="shared" si="115"/>
        <v>1</v>
      </c>
      <c r="I1527" s="4" t="str">
        <f>VLOOKUP(B1527,'BAT Grundtabelle'!B:T,19,0)</f>
        <v>ja</v>
      </c>
      <c r="J1527" s="4" t="str">
        <f t="shared" si="116"/>
        <v/>
      </c>
      <c r="K1527" s="4" t="str">
        <f t="shared" si="117"/>
        <v/>
      </c>
      <c r="L1527" s="4" t="str">
        <f t="shared" si="118"/>
        <v/>
      </c>
      <c r="M1527" s="104" t="str">
        <f t="shared" si="119"/>
        <v/>
      </c>
      <c r="N1527" s="4"/>
      <c r="O1527" s="4" t="str">
        <f>VLOOKUP(B1527,'BAT Grundtabelle'!B:V,21,0)</f>
        <v>Tierhaltung</v>
      </c>
    </row>
    <row r="1528" spans="1:15" ht="12.75" customHeight="1" x14ac:dyDescent="0.35">
      <c r="A1528" s="29" t="s">
        <v>3785</v>
      </c>
      <c r="B1528" s="1" t="s">
        <v>429</v>
      </c>
      <c r="C1528" s="85" t="s">
        <v>2</v>
      </c>
      <c r="D1528" s="116" t="s">
        <v>4547</v>
      </c>
      <c r="E1528" s="116" t="s">
        <v>4547</v>
      </c>
      <c r="F1528" s="1"/>
      <c r="G1528" s="29" t="s">
        <v>4</v>
      </c>
      <c r="H1528" s="4">
        <f t="shared" si="115"/>
        <v>1</v>
      </c>
      <c r="I1528" s="4" t="str">
        <f>VLOOKUP(B1528,'BAT Grundtabelle'!B:T,19,0)</f>
        <v>ja</v>
      </c>
      <c r="J1528" s="4" t="str">
        <f t="shared" si="116"/>
        <v/>
      </c>
      <c r="K1528" s="4" t="str">
        <f t="shared" si="117"/>
        <v/>
      </c>
      <c r="L1528" s="4" t="str">
        <f t="shared" si="118"/>
        <v/>
      </c>
      <c r="M1528" s="104" t="str">
        <f t="shared" si="119"/>
        <v/>
      </c>
      <c r="N1528" s="4"/>
      <c r="O1528" s="4" t="str">
        <f>VLOOKUP(B1528,'BAT Grundtabelle'!B:V,21,0)</f>
        <v>Schausteller</v>
      </c>
    </row>
    <row r="1529" spans="1:15" ht="12.75" customHeight="1" x14ac:dyDescent="0.35">
      <c r="A1529" s="29" t="s">
        <v>3786</v>
      </c>
      <c r="B1529" s="1" t="s">
        <v>1592</v>
      </c>
      <c r="C1529" s="85" t="s">
        <v>2</v>
      </c>
      <c r="D1529" s="116" t="s">
        <v>4547</v>
      </c>
      <c r="E1529" s="116" t="s">
        <v>4547</v>
      </c>
      <c r="F1529" s="1"/>
      <c r="G1529" s="29" t="s">
        <v>4</v>
      </c>
      <c r="H1529" s="4">
        <f t="shared" si="115"/>
        <v>1</v>
      </c>
      <c r="I1529" s="4" t="str">
        <f>VLOOKUP(B1529,'BAT Grundtabelle'!B:T,19,0)</f>
        <v>ja</v>
      </c>
      <c r="J1529" s="4" t="str">
        <f t="shared" si="116"/>
        <v/>
      </c>
      <c r="K1529" s="4" t="str">
        <f t="shared" si="117"/>
        <v/>
      </c>
      <c r="L1529" s="4" t="str">
        <f t="shared" si="118"/>
        <v/>
      </c>
      <c r="M1529" s="104" t="str">
        <f t="shared" si="119"/>
        <v/>
      </c>
      <c r="N1529" s="4"/>
      <c r="O1529" s="4" t="str">
        <f>VLOOKUP(B1529,'BAT Grundtabelle'!B:V,21,0)</f>
        <v>Freizeit</v>
      </c>
    </row>
    <row r="1530" spans="1:15" ht="12.75" customHeight="1" x14ac:dyDescent="0.35">
      <c r="A1530" s="29" t="s">
        <v>3787</v>
      </c>
      <c r="B1530" s="1" t="s">
        <v>1257</v>
      </c>
      <c r="C1530" s="85" t="s">
        <v>2</v>
      </c>
      <c r="D1530" s="116" t="s">
        <v>4547</v>
      </c>
      <c r="E1530" s="116" t="s">
        <v>4547</v>
      </c>
      <c r="F1530" s="1"/>
      <c r="G1530" s="29" t="s">
        <v>4</v>
      </c>
      <c r="H1530" s="4">
        <f t="shared" si="115"/>
        <v>1</v>
      </c>
      <c r="I1530" s="4" t="str">
        <f>VLOOKUP(B1530,'BAT Grundtabelle'!B:T,19,0)</f>
        <v>ja</v>
      </c>
      <c r="J1530" s="4" t="str">
        <f t="shared" si="116"/>
        <v/>
      </c>
      <c r="K1530" s="4" t="str">
        <f t="shared" si="117"/>
        <v/>
      </c>
      <c r="L1530" s="4" t="str">
        <f t="shared" si="118"/>
        <v/>
      </c>
      <c r="M1530" s="104" t="str">
        <f t="shared" si="119"/>
        <v/>
      </c>
      <c r="N1530" s="4"/>
      <c r="O1530" s="4" t="str">
        <f>VLOOKUP(B1530,'BAT Grundtabelle'!B:V,21,0)</f>
        <v>Tierhaltung</v>
      </c>
    </row>
    <row r="1531" spans="1:15" ht="12.75" customHeight="1" x14ac:dyDescent="0.35">
      <c r="A1531" s="29" t="s">
        <v>3788</v>
      </c>
      <c r="B1531" s="1" t="s">
        <v>1034</v>
      </c>
      <c r="C1531" s="85" t="s">
        <v>3</v>
      </c>
      <c r="D1531" s="116">
        <v>1.2</v>
      </c>
      <c r="E1531" s="116">
        <v>221</v>
      </c>
      <c r="F1531" s="1"/>
      <c r="G1531" s="29" t="s">
        <v>4</v>
      </c>
      <c r="H1531" s="4">
        <f t="shared" si="115"/>
        <v>1</v>
      </c>
      <c r="I1531" s="4" t="str">
        <f>VLOOKUP(B1531,'BAT Grundtabelle'!B:T,19,0)</f>
        <v>ja</v>
      </c>
      <c r="J1531" s="4" t="str">
        <f t="shared" si="116"/>
        <v>11366</v>
      </c>
      <c r="K1531" s="4" t="str">
        <f t="shared" si="117"/>
        <v>Pflanzeneinzelhandel (ohne Gärtnerei)</v>
      </c>
      <c r="L1531" s="4">
        <f t="shared" si="118"/>
        <v>1.2</v>
      </c>
      <c r="M1531" s="104">
        <f t="shared" si="119"/>
        <v>221</v>
      </c>
      <c r="N1531" s="4"/>
      <c r="O1531" s="4" t="str">
        <f>VLOOKUP(B1531,'BAT Grundtabelle'!B:V,21,0)</f>
        <v>Handel</v>
      </c>
    </row>
    <row r="1532" spans="1:15" ht="12.75" customHeight="1" x14ac:dyDescent="0.35">
      <c r="A1532" s="29" t="s">
        <v>3789</v>
      </c>
      <c r="B1532" s="1" t="s">
        <v>1763</v>
      </c>
      <c r="C1532" s="85" t="s">
        <v>3</v>
      </c>
      <c r="D1532" s="116">
        <v>1.2</v>
      </c>
      <c r="E1532" s="116">
        <v>221</v>
      </c>
      <c r="F1532" s="1"/>
      <c r="G1532" s="29" t="s">
        <v>4</v>
      </c>
      <c r="H1532" s="4">
        <f t="shared" si="115"/>
        <v>1</v>
      </c>
      <c r="I1532" s="4" t="str">
        <f>VLOOKUP(B1532,'BAT Grundtabelle'!B:T,19,0)</f>
        <v>ja</v>
      </c>
      <c r="J1532" s="4" t="str">
        <f t="shared" si="116"/>
        <v>11367</v>
      </c>
      <c r="K1532" s="4" t="str">
        <f t="shared" si="117"/>
        <v>Pflanzenhandel mit Gärtnerei</v>
      </c>
      <c r="L1532" s="4">
        <f t="shared" si="118"/>
        <v>1.2</v>
      </c>
      <c r="M1532" s="104">
        <f t="shared" si="119"/>
        <v>221</v>
      </c>
      <c r="N1532" s="4"/>
      <c r="O1532" s="4" t="str">
        <f>VLOOKUP(B1532,'BAT Grundtabelle'!B:V,21,0)</f>
        <v>Handel</v>
      </c>
    </row>
    <row r="1533" spans="1:15" ht="12.75" customHeight="1" x14ac:dyDescent="0.35">
      <c r="A1533" s="29" t="s">
        <v>3790</v>
      </c>
      <c r="B1533" s="1" t="s">
        <v>683</v>
      </c>
      <c r="C1533" s="85" t="s">
        <v>2</v>
      </c>
      <c r="D1533" s="116" t="s">
        <v>4547</v>
      </c>
      <c r="E1533" s="116" t="s">
        <v>4547</v>
      </c>
      <c r="F1533" s="1" t="s">
        <v>2412</v>
      </c>
      <c r="G1533" s="29" t="s">
        <v>57</v>
      </c>
      <c r="H1533" s="4">
        <f t="shared" si="115"/>
        <v>1</v>
      </c>
      <c r="I1533" s="4" t="str">
        <f>VLOOKUP(B1533,'BAT Grundtabelle'!B:T,19,0)</f>
        <v>ja</v>
      </c>
      <c r="J1533" s="4" t="str">
        <f t="shared" si="116"/>
        <v/>
      </c>
      <c r="K1533" s="4" t="str">
        <f t="shared" si="117"/>
        <v/>
      </c>
      <c r="L1533" s="4" t="str">
        <f t="shared" si="118"/>
        <v/>
      </c>
      <c r="M1533" s="104" t="str">
        <f t="shared" si="119"/>
        <v/>
      </c>
      <c r="N1533" s="4"/>
      <c r="O1533" s="4" t="str">
        <f>VLOOKUP(B1533,'BAT Grundtabelle'!B:V,21,0)</f>
        <v>Energie</v>
      </c>
    </row>
    <row r="1534" spans="1:15" ht="12.75" customHeight="1" x14ac:dyDescent="0.35">
      <c r="A1534" s="29" t="s">
        <v>3791</v>
      </c>
      <c r="B1534" s="1" t="s">
        <v>826</v>
      </c>
      <c r="C1534" s="85" t="s">
        <v>2</v>
      </c>
      <c r="D1534" s="116" t="s">
        <v>4547</v>
      </c>
      <c r="E1534" s="116" t="s">
        <v>4547</v>
      </c>
      <c r="F1534" s="1"/>
      <c r="G1534" s="29" t="s">
        <v>57</v>
      </c>
      <c r="H1534" s="4">
        <f t="shared" si="115"/>
        <v>1</v>
      </c>
      <c r="I1534" s="4" t="str">
        <f>VLOOKUP(B1534,'BAT Grundtabelle'!B:T,19,0)</f>
        <v>ja</v>
      </c>
      <c r="J1534" s="4" t="str">
        <f t="shared" si="116"/>
        <v/>
      </c>
      <c r="K1534" s="4" t="str">
        <f t="shared" si="117"/>
        <v/>
      </c>
      <c r="L1534" s="4" t="str">
        <f t="shared" si="118"/>
        <v/>
      </c>
      <c r="M1534" s="104" t="str">
        <f t="shared" si="119"/>
        <v/>
      </c>
      <c r="N1534" s="4"/>
      <c r="O1534" s="4" t="str">
        <f>VLOOKUP(B1534,'BAT Grundtabelle'!B:V,21,0)</f>
        <v>Chemie</v>
      </c>
    </row>
    <row r="1535" spans="1:15" ht="12.75" customHeight="1" x14ac:dyDescent="0.35">
      <c r="A1535" s="29" t="s">
        <v>3792</v>
      </c>
      <c r="B1535" s="1" t="s">
        <v>1258</v>
      </c>
      <c r="C1535" s="85" t="s">
        <v>2</v>
      </c>
      <c r="D1535" s="116" t="s">
        <v>4547</v>
      </c>
      <c r="E1535" s="116" t="s">
        <v>4547</v>
      </c>
      <c r="F1535" s="1"/>
      <c r="G1535" s="29" t="s">
        <v>4</v>
      </c>
      <c r="H1535" s="4">
        <f t="shared" si="115"/>
        <v>1</v>
      </c>
      <c r="I1535" s="4" t="str">
        <f>VLOOKUP(B1535,'BAT Grundtabelle'!B:T,19,0)</f>
        <v>ja</v>
      </c>
      <c r="J1535" s="4" t="str">
        <f t="shared" si="116"/>
        <v/>
      </c>
      <c r="K1535" s="4" t="str">
        <f t="shared" si="117"/>
        <v/>
      </c>
      <c r="L1535" s="4" t="str">
        <f t="shared" si="118"/>
        <v/>
      </c>
      <c r="M1535" s="104" t="str">
        <f t="shared" si="119"/>
        <v/>
      </c>
      <c r="N1535" s="4"/>
      <c r="O1535" s="4" t="str">
        <f>VLOOKUP(B1535,'BAT Grundtabelle'!B:V,21,0)</f>
        <v>Bau-Gewerbe</v>
      </c>
    </row>
    <row r="1536" spans="1:15" ht="12.75" customHeight="1" x14ac:dyDescent="0.35">
      <c r="A1536" s="29" t="s">
        <v>3793</v>
      </c>
      <c r="B1536" s="1" t="s">
        <v>1424</v>
      </c>
      <c r="C1536" s="85" t="s">
        <v>3</v>
      </c>
      <c r="D1536" s="116">
        <v>7.21</v>
      </c>
      <c r="E1536" s="116">
        <v>618.99</v>
      </c>
      <c r="F1536" s="1" t="s">
        <v>2409</v>
      </c>
      <c r="G1536" s="29" t="s">
        <v>58</v>
      </c>
      <c r="H1536" s="4">
        <f t="shared" si="115"/>
        <v>1</v>
      </c>
      <c r="I1536" s="4" t="str">
        <f>VLOOKUP(B1536,'BAT Grundtabelle'!B:T,19,0)</f>
        <v>ja</v>
      </c>
      <c r="J1536" s="4" t="str">
        <f t="shared" si="116"/>
        <v>11371</v>
      </c>
      <c r="K1536" s="4" t="str">
        <f t="shared" si="117"/>
        <v>Pflegeheim</v>
      </c>
      <c r="L1536" s="4">
        <f t="shared" si="118"/>
        <v>7.21</v>
      </c>
      <c r="M1536" s="104">
        <f t="shared" si="119"/>
        <v>618.99</v>
      </c>
      <c r="N1536" s="4"/>
      <c r="O1536" s="4" t="str">
        <f>VLOOKUP(B1536,'BAT Grundtabelle'!B:V,21,0)</f>
        <v>Heilwesen</v>
      </c>
    </row>
    <row r="1537" spans="1:15" ht="12.75" customHeight="1" x14ac:dyDescent="0.35">
      <c r="A1537" s="29" t="s">
        <v>3794</v>
      </c>
      <c r="B1537" s="1" t="s">
        <v>922</v>
      </c>
      <c r="C1537" s="85" t="s">
        <v>2</v>
      </c>
      <c r="D1537" s="116" t="s">
        <v>4547</v>
      </c>
      <c r="E1537" s="116" t="s">
        <v>4547</v>
      </c>
      <c r="F1537" s="1"/>
      <c r="G1537" s="29" t="s">
        <v>4</v>
      </c>
      <c r="H1537" s="4">
        <f t="shared" si="115"/>
        <v>1</v>
      </c>
      <c r="I1537" s="4" t="str">
        <f>VLOOKUP(B1537,'BAT Grundtabelle'!B:T,19,0)</f>
        <v>ja</v>
      </c>
      <c r="J1537" s="4" t="str">
        <f t="shared" si="116"/>
        <v/>
      </c>
      <c r="K1537" s="4" t="str">
        <f t="shared" si="117"/>
        <v/>
      </c>
      <c r="L1537" s="4" t="str">
        <f t="shared" si="118"/>
        <v/>
      </c>
      <c r="M1537" s="104" t="str">
        <f t="shared" si="119"/>
        <v/>
      </c>
      <c r="N1537" s="4"/>
      <c r="O1537" s="4" t="str">
        <f>VLOOKUP(B1537,'BAT Grundtabelle'!B:V,21,0)</f>
        <v>Jura</v>
      </c>
    </row>
    <row r="1538" spans="1:15" ht="12.75" customHeight="1" x14ac:dyDescent="0.35">
      <c r="A1538" s="29" t="s">
        <v>3795</v>
      </c>
      <c r="B1538" s="1" t="s">
        <v>185</v>
      </c>
      <c r="C1538" s="85" t="s">
        <v>2</v>
      </c>
      <c r="D1538" s="116" t="s">
        <v>4547</v>
      </c>
      <c r="E1538" s="116" t="s">
        <v>4547</v>
      </c>
      <c r="F1538" s="1"/>
      <c r="G1538" s="29" t="s">
        <v>57</v>
      </c>
      <c r="H1538" s="4">
        <f t="shared" si="115"/>
        <v>1</v>
      </c>
      <c r="I1538" s="4" t="str">
        <f>VLOOKUP(B1538,'BAT Grundtabelle'!B:T,19,0)</f>
        <v>ja</v>
      </c>
      <c r="J1538" s="4" t="str">
        <f t="shared" si="116"/>
        <v/>
      </c>
      <c r="K1538" s="4" t="str">
        <f t="shared" si="117"/>
        <v/>
      </c>
      <c r="L1538" s="4" t="str">
        <f t="shared" si="118"/>
        <v/>
      </c>
      <c r="M1538" s="104" t="str">
        <f t="shared" si="119"/>
        <v/>
      </c>
      <c r="N1538" s="4"/>
      <c r="O1538" s="4" t="str">
        <f>VLOOKUP(B1538,'BAT Grundtabelle'!B:V,21,0)</f>
        <v>Produktion</v>
      </c>
    </row>
    <row r="1539" spans="1:15" ht="12.75" customHeight="1" x14ac:dyDescent="0.35">
      <c r="A1539" s="29" t="s">
        <v>3796</v>
      </c>
      <c r="B1539" s="1" t="s">
        <v>186</v>
      </c>
      <c r="C1539" s="85" t="s">
        <v>3</v>
      </c>
      <c r="D1539" s="116">
        <v>2.2200000000000002</v>
      </c>
      <c r="E1539" s="116">
        <v>302.02</v>
      </c>
      <c r="F1539" s="1" t="s">
        <v>4468</v>
      </c>
      <c r="G1539" s="29" t="s">
        <v>4</v>
      </c>
      <c r="H1539" s="4">
        <f t="shared" ref="H1539:H1602" si="120">COUNTIF(A:A,A1539)</f>
        <v>1</v>
      </c>
      <c r="I1539" s="4" t="str">
        <f>VLOOKUP(B1539,'BAT Grundtabelle'!B:T,19,0)</f>
        <v>ja</v>
      </c>
      <c r="J1539" s="4" t="str">
        <f t="shared" ref="J1539:J1602" si="121">IF(C1539="ja",A1539,"")</f>
        <v>11374</v>
      </c>
      <c r="K1539" s="4" t="str">
        <f t="shared" ref="K1539:K1602" si="122">IF(C1539="ja",B1539,"")</f>
        <v>Pharmazeutischer Laborbetrieb</v>
      </c>
      <c r="L1539" s="4">
        <f t="shared" ref="L1539:L1602" si="123">IF(C1539="ja",D1539,"")</f>
        <v>2.2200000000000002</v>
      </c>
      <c r="M1539" s="104">
        <f t="shared" ref="M1539:M1602" si="124">IF(C1539="ja",E1539,"")</f>
        <v>302.02</v>
      </c>
      <c r="N1539" s="4"/>
      <c r="O1539" s="4" t="str">
        <f>VLOOKUP(B1539,'BAT Grundtabelle'!B:V,21,0)</f>
        <v>Heilwesen</v>
      </c>
    </row>
    <row r="1540" spans="1:15" ht="12.75" customHeight="1" x14ac:dyDescent="0.35">
      <c r="A1540" s="29" t="s">
        <v>3797</v>
      </c>
      <c r="B1540" s="1" t="s">
        <v>766</v>
      </c>
      <c r="C1540" s="85" t="s">
        <v>2</v>
      </c>
      <c r="D1540" s="116" t="s">
        <v>4547</v>
      </c>
      <c r="E1540" s="116" t="s">
        <v>4547</v>
      </c>
      <c r="F1540" s="1"/>
      <c r="G1540" s="29" t="s">
        <v>4</v>
      </c>
      <c r="H1540" s="4">
        <f t="shared" si="120"/>
        <v>1</v>
      </c>
      <c r="I1540" s="4" t="str">
        <f>VLOOKUP(B1540,'BAT Grundtabelle'!B:T,19,0)</f>
        <v>ja</v>
      </c>
      <c r="J1540" s="4" t="str">
        <f t="shared" si="121"/>
        <v/>
      </c>
      <c r="K1540" s="4" t="str">
        <f t="shared" si="122"/>
        <v/>
      </c>
      <c r="L1540" s="4" t="str">
        <f t="shared" si="123"/>
        <v/>
      </c>
      <c r="M1540" s="104" t="str">
        <f t="shared" si="124"/>
        <v/>
      </c>
      <c r="N1540" s="4"/>
      <c r="O1540" s="4" t="str">
        <f>VLOOKUP(B1540,'BAT Grundtabelle'!B:V,21,0)</f>
        <v>Handwerk</v>
      </c>
    </row>
    <row r="1541" spans="1:15" ht="12.75" customHeight="1" x14ac:dyDescent="0.35">
      <c r="A1541" s="29" t="s">
        <v>3798</v>
      </c>
      <c r="B1541" s="1" t="s">
        <v>1251</v>
      </c>
      <c r="C1541" s="85" t="s">
        <v>3</v>
      </c>
      <c r="D1541" s="116">
        <v>2.58</v>
      </c>
      <c r="E1541" s="116">
        <v>204</v>
      </c>
      <c r="F1541" s="1"/>
      <c r="G1541" s="29" t="s">
        <v>4</v>
      </c>
      <c r="H1541" s="4">
        <f t="shared" si="120"/>
        <v>1</v>
      </c>
      <c r="I1541" s="4" t="str">
        <f>VLOOKUP(B1541,'BAT Grundtabelle'!B:T,19,0)</f>
        <v>ja</v>
      </c>
      <c r="J1541" s="4" t="str">
        <f t="shared" si="121"/>
        <v>11376</v>
      </c>
      <c r="K1541" s="4" t="str">
        <f t="shared" si="122"/>
        <v>Pizzaimbiss</v>
      </c>
      <c r="L1541" s="4">
        <f t="shared" si="123"/>
        <v>2.58</v>
      </c>
      <c r="M1541" s="104">
        <f t="shared" si="124"/>
        <v>204</v>
      </c>
      <c r="N1541" s="4"/>
      <c r="O1541" s="4" t="str">
        <f>VLOOKUP(B1541,'BAT Grundtabelle'!B:V,21,0)</f>
        <v>Hotel- und Gaststättengewerbe</v>
      </c>
    </row>
    <row r="1542" spans="1:15" ht="12.75" customHeight="1" x14ac:dyDescent="0.35">
      <c r="A1542" s="29" t="s">
        <v>3799</v>
      </c>
      <c r="B1542" s="1" t="s">
        <v>1274</v>
      </c>
      <c r="C1542" s="85" t="s">
        <v>3</v>
      </c>
      <c r="D1542" s="116">
        <v>2.58</v>
      </c>
      <c r="E1542" s="116">
        <v>204</v>
      </c>
      <c r="F1542" s="1"/>
      <c r="G1542" s="29">
        <v>1198</v>
      </c>
      <c r="H1542" s="4">
        <f t="shared" si="120"/>
        <v>1</v>
      </c>
      <c r="I1542" s="4" t="str">
        <f>VLOOKUP(B1542,'BAT Grundtabelle'!B:T,19,0)</f>
        <v>ja</v>
      </c>
      <c r="J1542" s="4" t="str">
        <f t="shared" si="121"/>
        <v>11377</v>
      </c>
      <c r="K1542" s="4" t="str">
        <f t="shared" si="122"/>
        <v>Pizza-Service</v>
      </c>
      <c r="L1542" s="4">
        <f t="shared" si="123"/>
        <v>2.58</v>
      </c>
      <c r="M1542" s="104">
        <f t="shared" si="124"/>
        <v>204</v>
      </c>
      <c r="N1542" s="4"/>
      <c r="O1542" s="4" t="str">
        <f>VLOOKUP(B1542,'BAT Grundtabelle'!B:V,21,0)</f>
        <v>Hotel- und Gaststättengewerbe</v>
      </c>
    </row>
    <row r="1543" spans="1:15" ht="12.75" customHeight="1" x14ac:dyDescent="0.35">
      <c r="A1543" s="29" t="s">
        <v>3800</v>
      </c>
      <c r="B1543" s="1" t="s">
        <v>1275</v>
      </c>
      <c r="C1543" s="85" t="s">
        <v>3</v>
      </c>
      <c r="D1543" s="116">
        <v>2.58</v>
      </c>
      <c r="E1543" s="116">
        <v>204</v>
      </c>
      <c r="F1543" s="1"/>
      <c r="G1543" s="29">
        <v>1198</v>
      </c>
      <c r="H1543" s="4">
        <f t="shared" si="120"/>
        <v>1</v>
      </c>
      <c r="I1543" s="4" t="str">
        <f>VLOOKUP(B1543,'BAT Grundtabelle'!B:T,19,0)</f>
        <v>ja</v>
      </c>
      <c r="J1543" s="4" t="str">
        <f t="shared" si="121"/>
        <v>11378</v>
      </c>
      <c r="K1543" s="4" t="str">
        <f t="shared" si="122"/>
        <v>Pizzeria (nicht Imbiss)</v>
      </c>
      <c r="L1543" s="4">
        <f t="shared" si="123"/>
        <v>2.58</v>
      </c>
      <c r="M1543" s="104">
        <f t="shared" si="124"/>
        <v>204</v>
      </c>
      <c r="N1543" s="4"/>
      <c r="O1543" s="4" t="str">
        <f>VLOOKUP(B1543,'BAT Grundtabelle'!B:V,21,0)</f>
        <v>Hotel- und Gaststättengewerbe</v>
      </c>
    </row>
    <row r="1544" spans="1:15" ht="12.75" customHeight="1" x14ac:dyDescent="0.35">
      <c r="A1544" s="29" t="s">
        <v>3801</v>
      </c>
      <c r="B1544" s="1" t="s">
        <v>1401</v>
      </c>
      <c r="C1544" s="85" t="s">
        <v>2</v>
      </c>
      <c r="D1544" s="116" t="s">
        <v>4547</v>
      </c>
      <c r="E1544" s="116" t="s">
        <v>4547</v>
      </c>
      <c r="F1544" s="1"/>
      <c r="G1544" s="29" t="s">
        <v>4</v>
      </c>
      <c r="H1544" s="4">
        <f t="shared" si="120"/>
        <v>1</v>
      </c>
      <c r="I1544" s="4" t="str">
        <f>VLOOKUP(B1544,'BAT Grundtabelle'!B:T,19,0)</f>
        <v>ja</v>
      </c>
      <c r="J1544" s="4" t="str">
        <f t="shared" si="121"/>
        <v/>
      </c>
      <c r="K1544" s="4" t="str">
        <f t="shared" si="122"/>
        <v/>
      </c>
      <c r="L1544" s="4" t="str">
        <f t="shared" si="123"/>
        <v/>
      </c>
      <c r="M1544" s="104" t="str">
        <f t="shared" si="124"/>
        <v/>
      </c>
      <c r="N1544" s="4"/>
      <c r="O1544" s="4" t="str">
        <f>VLOOKUP(B1544,'BAT Grundtabelle'!B:V,21,0)</f>
        <v>Dienstleistung</v>
      </c>
    </row>
    <row r="1545" spans="1:15" ht="12.75" customHeight="1" x14ac:dyDescent="0.35">
      <c r="A1545" s="29" t="s">
        <v>3802</v>
      </c>
      <c r="B1545" s="1" t="s">
        <v>1446</v>
      </c>
      <c r="C1545" s="85" t="s">
        <v>2</v>
      </c>
      <c r="D1545" s="116" t="s">
        <v>4547</v>
      </c>
      <c r="E1545" s="116" t="s">
        <v>4547</v>
      </c>
      <c r="F1545" s="1"/>
      <c r="G1545" s="29" t="s">
        <v>4</v>
      </c>
      <c r="H1545" s="4">
        <f t="shared" si="120"/>
        <v>1</v>
      </c>
      <c r="I1545" s="4" t="str">
        <f>VLOOKUP(B1545,'BAT Grundtabelle'!B:T,19,0)</f>
        <v>ja</v>
      </c>
      <c r="J1545" s="4" t="str">
        <f t="shared" si="121"/>
        <v/>
      </c>
      <c r="K1545" s="4" t="str">
        <f t="shared" si="122"/>
        <v/>
      </c>
      <c r="L1545" s="4" t="str">
        <f t="shared" si="123"/>
        <v/>
      </c>
      <c r="M1545" s="104" t="str">
        <f t="shared" si="124"/>
        <v/>
      </c>
      <c r="N1545" s="4"/>
      <c r="O1545" s="4" t="str">
        <f>VLOOKUP(B1545,'BAT Grundtabelle'!B:V,21,0)</f>
        <v>Dienstleistung</v>
      </c>
    </row>
    <row r="1546" spans="1:15" ht="12.75" customHeight="1" x14ac:dyDescent="0.35">
      <c r="A1546" s="29" t="s">
        <v>3803</v>
      </c>
      <c r="B1546" s="1" t="s">
        <v>903</v>
      </c>
      <c r="C1546" s="85" t="s">
        <v>2</v>
      </c>
      <c r="D1546" s="116" t="s">
        <v>4547</v>
      </c>
      <c r="E1546" s="116" t="s">
        <v>4547</v>
      </c>
      <c r="F1546" s="1"/>
      <c r="G1546" s="29">
        <v>300</v>
      </c>
      <c r="H1546" s="4">
        <f t="shared" si="120"/>
        <v>1</v>
      </c>
      <c r="I1546" s="4" t="str">
        <f>VLOOKUP(B1546,'BAT Grundtabelle'!B:T,19,0)</f>
        <v>ja</v>
      </c>
      <c r="J1546" s="4" t="str">
        <f t="shared" si="121"/>
        <v/>
      </c>
      <c r="K1546" s="4" t="str">
        <f t="shared" si="122"/>
        <v/>
      </c>
      <c r="L1546" s="4" t="str">
        <f t="shared" si="123"/>
        <v/>
      </c>
      <c r="M1546" s="104" t="str">
        <f t="shared" si="124"/>
        <v/>
      </c>
      <c r="N1546" s="4"/>
      <c r="O1546" s="4" t="str">
        <f>VLOOKUP(B1546,'BAT Grundtabelle'!B:V,21,0)</f>
        <v>Freizeit</v>
      </c>
    </row>
    <row r="1547" spans="1:15" ht="12.75" customHeight="1" x14ac:dyDescent="0.35">
      <c r="A1547" s="29" t="s">
        <v>2297</v>
      </c>
      <c r="B1547" s="1" t="s">
        <v>2296</v>
      </c>
      <c r="C1547" s="85" t="s">
        <v>2</v>
      </c>
      <c r="D1547" s="116" t="s">
        <v>4547</v>
      </c>
      <c r="E1547" s="116" t="s">
        <v>4547</v>
      </c>
      <c r="F1547" s="1"/>
      <c r="G1547" s="29" t="s">
        <v>4</v>
      </c>
      <c r="H1547" s="4">
        <f t="shared" si="120"/>
        <v>1</v>
      </c>
      <c r="I1547" s="4" t="str">
        <f>VLOOKUP(B1547,'BAT Grundtabelle'!B:T,19,0)</f>
        <v>ja</v>
      </c>
      <c r="J1547" s="4" t="str">
        <f t="shared" si="121"/>
        <v/>
      </c>
      <c r="K1547" s="4" t="str">
        <f t="shared" si="122"/>
        <v/>
      </c>
      <c r="L1547" s="4" t="str">
        <f t="shared" si="123"/>
        <v/>
      </c>
      <c r="M1547" s="104" t="str">
        <f t="shared" si="124"/>
        <v/>
      </c>
      <c r="N1547" s="4"/>
      <c r="O1547" s="4" t="str">
        <f>VLOOKUP(B1547,'BAT Grundtabelle'!B:V,21,0)</f>
        <v>Produktion</v>
      </c>
    </row>
    <row r="1548" spans="1:15" ht="12.75" customHeight="1" x14ac:dyDescent="0.35">
      <c r="A1548" s="29" t="s">
        <v>3804</v>
      </c>
      <c r="B1548" s="1" t="s">
        <v>522</v>
      </c>
      <c r="C1548" s="85" t="s">
        <v>3</v>
      </c>
      <c r="D1548" s="116">
        <v>6.95</v>
      </c>
      <c r="E1548" s="116">
        <v>547</v>
      </c>
      <c r="F1548" s="1"/>
      <c r="G1548" s="29" t="s">
        <v>4</v>
      </c>
      <c r="H1548" s="4">
        <f t="shared" si="120"/>
        <v>1</v>
      </c>
      <c r="I1548" s="4" t="str">
        <f>VLOOKUP(B1548,'BAT Grundtabelle'!B:T,19,0)</f>
        <v>ja</v>
      </c>
      <c r="J1548" s="4" t="str">
        <f t="shared" si="121"/>
        <v>11382</v>
      </c>
      <c r="K1548" s="4" t="str">
        <f t="shared" si="122"/>
        <v>Plattenlegebetrieb</v>
      </c>
      <c r="L1548" s="4">
        <f t="shared" si="123"/>
        <v>6.95</v>
      </c>
      <c r="M1548" s="104">
        <f t="shared" si="124"/>
        <v>547</v>
      </c>
      <c r="N1548" s="4"/>
      <c r="O1548" s="4" t="str">
        <f>VLOOKUP(B1548,'BAT Grundtabelle'!B:V,21,0)</f>
        <v>Bau-Gewerbe</v>
      </c>
    </row>
    <row r="1549" spans="1:15" ht="12.75" customHeight="1" x14ac:dyDescent="0.35">
      <c r="A1549" s="29" t="s">
        <v>3805</v>
      </c>
      <c r="B1549" s="1" t="s">
        <v>1712</v>
      </c>
      <c r="C1549" s="85" t="s">
        <v>2</v>
      </c>
      <c r="D1549" s="116" t="s">
        <v>4547</v>
      </c>
      <c r="E1549" s="116" t="s">
        <v>4547</v>
      </c>
      <c r="F1549" s="1"/>
      <c r="G1549" s="29" t="s">
        <v>4</v>
      </c>
      <c r="H1549" s="4">
        <f t="shared" si="120"/>
        <v>1</v>
      </c>
      <c r="I1549" s="4" t="str">
        <f>VLOOKUP(B1549,'BAT Grundtabelle'!B:T,19,0)</f>
        <v>ja</v>
      </c>
      <c r="J1549" s="4" t="str">
        <f t="shared" si="121"/>
        <v/>
      </c>
      <c r="K1549" s="4" t="str">
        <f t="shared" si="122"/>
        <v/>
      </c>
      <c r="L1549" s="4" t="str">
        <f t="shared" si="123"/>
        <v/>
      </c>
      <c r="M1549" s="104" t="str">
        <f t="shared" si="124"/>
        <v/>
      </c>
      <c r="N1549" s="4"/>
      <c r="O1549" s="4" t="str">
        <f>VLOOKUP(B1549,'BAT Grundtabelle'!B:V,21,0)</f>
        <v>Produktion</v>
      </c>
    </row>
    <row r="1550" spans="1:15" ht="12.75" customHeight="1" x14ac:dyDescent="0.35">
      <c r="A1550" s="29" t="s">
        <v>3806</v>
      </c>
      <c r="B1550" s="1" t="s">
        <v>218</v>
      </c>
      <c r="C1550" s="85" t="s">
        <v>3</v>
      </c>
      <c r="D1550" s="116">
        <v>0.91</v>
      </c>
      <c r="E1550" s="116">
        <v>232.02</v>
      </c>
      <c r="F1550" s="1" t="s">
        <v>4468</v>
      </c>
      <c r="G1550" s="29" t="s">
        <v>4</v>
      </c>
      <c r="H1550" s="4">
        <f t="shared" si="120"/>
        <v>1</v>
      </c>
      <c r="I1550" s="4" t="str">
        <f>VLOOKUP(B1550,'BAT Grundtabelle'!B:T,19,0)</f>
        <v>ja</v>
      </c>
      <c r="J1550" s="4" t="str">
        <f t="shared" si="121"/>
        <v>11384</v>
      </c>
      <c r="K1550" s="4" t="str">
        <f t="shared" si="122"/>
        <v>Podologische Praxis</v>
      </c>
      <c r="L1550" s="4">
        <f t="shared" si="123"/>
        <v>0.91</v>
      </c>
      <c r="M1550" s="104">
        <f t="shared" si="124"/>
        <v>232.02</v>
      </c>
      <c r="N1550" s="4"/>
      <c r="O1550" s="4" t="str">
        <f>VLOOKUP(B1550,'BAT Grundtabelle'!B:V,21,0)</f>
        <v>Heilwesen</v>
      </c>
    </row>
    <row r="1551" spans="1:15" ht="12.75" customHeight="1" x14ac:dyDescent="0.35">
      <c r="A1551" s="29" t="s">
        <v>2328</v>
      </c>
      <c r="B1551" s="1" t="s">
        <v>2327</v>
      </c>
      <c r="C1551" s="85" t="s">
        <v>2</v>
      </c>
      <c r="D1551" s="116" t="s">
        <v>4547</v>
      </c>
      <c r="E1551" s="116" t="s">
        <v>4547</v>
      </c>
      <c r="F1551" s="1" t="s">
        <v>2411</v>
      </c>
      <c r="G1551" s="29" t="s">
        <v>59</v>
      </c>
      <c r="H1551" s="4">
        <f t="shared" si="120"/>
        <v>1</v>
      </c>
      <c r="I1551" s="4" t="str">
        <f>VLOOKUP(B1551,'BAT Grundtabelle'!B:T,19,0)</f>
        <v>nein</v>
      </c>
      <c r="J1551" s="4" t="str">
        <f t="shared" si="121"/>
        <v/>
      </c>
      <c r="K1551" s="4" t="str">
        <f t="shared" si="122"/>
        <v/>
      </c>
      <c r="L1551" s="4" t="str">
        <f t="shared" si="123"/>
        <v/>
      </c>
      <c r="M1551" s="104" t="str">
        <f t="shared" si="124"/>
        <v/>
      </c>
      <c r="N1551" s="4"/>
      <c r="O1551" s="4" t="str">
        <f>VLOOKUP(B1551,'BAT Grundtabelle'!B:V,21,0)</f>
        <v>Sonder-Risiken</v>
      </c>
    </row>
    <row r="1552" spans="1:15" ht="12.75" customHeight="1" x14ac:dyDescent="0.35">
      <c r="A1552" s="29" t="s">
        <v>3807</v>
      </c>
      <c r="B1552" s="1" t="s">
        <v>546</v>
      </c>
      <c r="C1552" s="85" t="s">
        <v>2</v>
      </c>
      <c r="D1552" s="116" t="s">
        <v>4547</v>
      </c>
      <c r="E1552" s="116" t="s">
        <v>4547</v>
      </c>
      <c r="F1552" s="1"/>
      <c r="G1552" s="29" t="s">
        <v>4</v>
      </c>
      <c r="H1552" s="4">
        <f t="shared" si="120"/>
        <v>1</v>
      </c>
      <c r="I1552" s="4" t="str">
        <f>VLOOKUP(B1552,'BAT Grundtabelle'!B:T,19,0)</f>
        <v>ja</v>
      </c>
      <c r="J1552" s="4" t="str">
        <f t="shared" si="121"/>
        <v/>
      </c>
      <c r="K1552" s="4" t="str">
        <f t="shared" si="122"/>
        <v/>
      </c>
      <c r="L1552" s="4" t="str">
        <f t="shared" si="123"/>
        <v/>
      </c>
      <c r="M1552" s="104" t="str">
        <f t="shared" si="124"/>
        <v/>
      </c>
      <c r="N1552" s="4"/>
      <c r="O1552" s="4" t="str">
        <f>VLOOKUP(B1552,'BAT Grundtabelle'!B:V,21,0)</f>
        <v>Handwerk</v>
      </c>
    </row>
    <row r="1553" spans="1:15" ht="12.75" customHeight="1" x14ac:dyDescent="0.35">
      <c r="A1553" s="29" t="s">
        <v>3808</v>
      </c>
      <c r="B1553" s="1" t="s">
        <v>1465</v>
      </c>
      <c r="C1553" s="85" t="s">
        <v>3</v>
      </c>
      <c r="D1553" s="116">
        <v>3.35</v>
      </c>
      <c r="E1553" s="116">
        <v>701.01</v>
      </c>
      <c r="F1553" s="1"/>
      <c r="G1553" s="29" t="s">
        <v>57</v>
      </c>
      <c r="H1553" s="4">
        <f t="shared" si="120"/>
        <v>1</v>
      </c>
      <c r="I1553" s="4" t="str">
        <f>VLOOKUP(B1553,'BAT Grundtabelle'!B:T,19,0)</f>
        <v>ja</v>
      </c>
      <c r="J1553" s="4" t="str">
        <f t="shared" si="121"/>
        <v>11386</v>
      </c>
      <c r="K1553" s="4" t="str">
        <f t="shared" si="122"/>
        <v>Polsterhersteller</v>
      </c>
      <c r="L1553" s="4">
        <f t="shared" si="123"/>
        <v>3.35</v>
      </c>
      <c r="M1553" s="104">
        <f t="shared" si="124"/>
        <v>701.01</v>
      </c>
      <c r="N1553" s="4"/>
      <c r="O1553" s="4" t="str">
        <f>VLOOKUP(B1553,'BAT Grundtabelle'!B:V,21,0)</f>
        <v>Produktion</v>
      </c>
    </row>
    <row r="1554" spans="1:15" ht="12.75" customHeight="1" x14ac:dyDescent="0.35">
      <c r="A1554" s="29" t="s">
        <v>3809</v>
      </c>
      <c r="B1554" s="1" t="s">
        <v>1522</v>
      </c>
      <c r="C1554" s="85" t="s">
        <v>3</v>
      </c>
      <c r="D1554" s="116">
        <v>3.35</v>
      </c>
      <c r="E1554" s="116">
        <v>701.01</v>
      </c>
      <c r="F1554" s="1"/>
      <c r="G1554" s="29" t="s">
        <v>4</v>
      </c>
      <c r="H1554" s="4">
        <f t="shared" si="120"/>
        <v>1</v>
      </c>
      <c r="I1554" s="4" t="str">
        <f>VLOOKUP(B1554,'BAT Grundtabelle'!B:T,19,0)</f>
        <v>ja</v>
      </c>
      <c r="J1554" s="4" t="str">
        <f t="shared" si="121"/>
        <v>11387</v>
      </c>
      <c r="K1554" s="4" t="str">
        <f t="shared" si="122"/>
        <v>Polstermöbelhersteller</v>
      </c>
      <c r="L1554" s="4">
        <f t="shared" si="123"/>
        <v>3.35</v>
      </c>
      <c r="M1554" s="104">
        <f t="shared" si="124"/>
        <v>701.01</v>
      </c>
      <c r="N1554" s="4"/>
      <c r="O1554" s="4" t="str">
        <f>VLOOKUP(B1554,'BAT Grundtabelle'!B:V,21,0)</f>
        <v>Produktion</v>
      </c>
    </row>
    <row r="1555" spans="1:15" ht="12.75" customHeight="1" x14ac:dyDescent="0.35">
      <c r="A1555" s="29" t="s">
        <v>3810</v>
      </c>
      <c r="B1555" s="1" t="s">
        <v>430</v>
      </c>
      <c r="C1555" s="85" t="s">
        <v>2</v>
      </c>
      <c r="D1555" s="116" t="s">
        <v>4547</v>
      </c>
      <c r="E1555" s="116" t="s">
        <v>4547</v>
      </c>
      <c r="F1555" s="1"/>
      <c r="G1555" s="29" t="s">
        <v>4</v>
      </c>
      <c r="H1555" s="4">
        <f t="shared" si="120"/>
        <v>1</v>
      </c>
      <c r="I1555" s="4" t="str">
        <f>VLOOKUP(B1555,'BAT Grundtabelle'!B:T,19,0)</f>
        <v>ja</v>
      </c>
      <c r="J1555" s="4" t="str">
        <f t="shared" si="121"/>
        <v/>
      </c>
      <c r="K1555" s="4" t="str">
        <f t="shared" si="122"/>
        <v/>
      </c>
      <c r="L1555" s="4" t="str">
        <f t="shared" si="123"/>
        <v/>
      </c>
      <c r="M1555" s="104" t="str">
        <f t="shared" si="124"/>
        <v/>
      </c>
      <c r="N1555" s="4"/>
      <c r="O1555" s="4" t="str">
        <f>VLOOKUP(B1555,'BAT Grundtabelle'!B:V,21,0)</f>
        <v>Schausteller</v>
      </c>
    </row>
    <row r="1556" spans="1:15" ht="12.75" customHeight="1" x14ac:dyDescent="0.35">
      <c r="A1556" s="29" t="s">
        <v>3811</v>
      </c>
      <c r="B1556" s="1" t="s">
        <v>904</v>
      </c>
      <c r="C1556" s="85" t="s">
        <v>2</v>
      </c>
      <c r="D1556" s="116" t="s">
        <v>4547</v>
      </c>
      <c r="E1556" s="116" t="s">
        <v>4547</v>
      </c>
      <c r="F1556" s="1" t="s">
        <v>2412</v>
      </c>
      <c r="G1556" s="29">
        <v>1195</v>
      </c>
      <c r="H1556" s="4">
        <f t="shared" si="120"/>
        <v>1</v>
      </c>
      <c r="I1556" s="4" t="str">
        <f>VLOOKUP(B1556,'BAT Grundtabelle'!B:T,19,0)</f>
        <v>ja</v>
      </c>
      <c r="J1556" s="4" t="str">
        <f t="shared" si="121"/>
        <v/>
      </c>
      <c r="K1556" s="4" t="str">
        <f t="shared" si="122"/>
        <v/>
      </c>
      <c r="L1556" s="4" t="str">
        <f t="shared" si="123"/>
        <v/>
      </c>
      <c r="M1556" s="104" t="str">
        <f t="shared" si="124"/>
        <v/>
      </c>
      <c r="N1556" s="4"/>
      <c r="O1556" s="4" t="str">
        <f>VLOOKUP(B1556,'BAT Grundtabelle'!B:V,21,0)</f>
        <v>Medien</v>
      </c>
    </row>
    <row r="1557" spans="1:15" ht="12.75" customHeight="1" x14ac:dyDescent="0.35">
      <c r="A1557" s="29" t="s">
        <v>3812</v>
      </c>
      <c r="B1557" s="1" t="s">
        <v>1357</v>
      </c>
      <c r="C1557" s="85" t="s">
        <v>2</v>
      </c>
      <c r="D1557" s="116" t="s">
        <v>4547</v>
      </c>
      <c r="E1557" s="116" t="s">
        <v>4547</v>
      </c>
      <c r="F1557" s="1" t="s">
        <v>2412</v>
      </c>
      <c r="G1557" s="29">
        <v>1195</v>
      </c>
      <c r="H1557" s="4">
        <f t="shared" si="120"/>
        <v>1</v>
      </c>
      <c r="I1557" s="4" t="str">
        <f>VLOOKUP(B1557,'BAT Grundtabelle'!B:T,19,0)</f>
        <v>ja</v>
      </c>
      <c r="J1557" s="4" t="str">
        <f t="shared" si="121"/>
        <v/>
      </c>
      <c r="K1557" s="4" t="str">
        <f t="shared" si="122"/>
        <v/>
      </c>
      <c r="L1557" s="4" t="str">
        <f t="shared" si="123"/>
        <v/>
      </c>
      <c r="M1557" s="104" t="str">
        <f t="shared" si="124"/>
        <v/>
      </c>
      <c r="N1557" s="4"/>
      <c r="O1557" s="4" t="str">
        <f>VLOOKUP(B1557,'BAT Grundtabelle'!B:V,21,0)</f>
        <v>Erotik</v>
      </c>
    </row>
    <row r="1558" spans="1:15" ht="12.75" customHeight="1" x14ac:dyDescent="0.35">
      <c r="A1558" s="29" t="s">
        <v>3813</v>
      </c>
      <c r="B1558" s="1" t="s">
        <v>315</v>
      </c>
      <c r="C1558" s="85" t="s">
        <v>3</v>
      </c>
      <c r="D1558" s="116">
        <v>13.11</v>
      </c>
      <c r="E1558" s="116">
        <v>818</v>
      </c>
      <c r="F1558" s="1"/>
      <c r="G1558" s="29" t="s">
        <v>4</v>
      </c>
      <c r="H1558" s="4">
        <f t="shared" si="120"/>
        <v>1</v>
      </c>
      <c r="I1558" s="4" t="str">
        <f>VLOOKUP(B1558,'BAT Grundtabelle'!B:T,19,0)</f>
        <v>ja</v>
      </c>
      <c r="J1558" s="4" t="str">
        <f t="shared" si="121"/>
        <v>11391</v>
      </c>
      <c r="K1558" s="4" t="str">
        <f t="shared" si="122"/>
        <v>Porzellanpuppenhersteller</v>
      </c>
      <c r="L1558" s="4">
        <f t="shared" si="123"/>
        <v>13.11</v>
      </c>
      <c r="M1558" s="104">
        <f t="shared" si="124"/>
        <v>818</v>
      </c>
      <c r="N1558" s="4"/>
      <c r="O1558" s="4" t="str">
        <f>VLOOKUP(B1558,'BAT Grundtabelle'!B:V,21,0)</f>
        <v>Handwerk</v>
      </c>
    </row>
    <row r="1559" spans="1:15" ht="12.75" customHeight="1" x14ac:dyDescent="0.35">
      <c r="A1559" s="29" t="s">
        <v>3814</v>
      </c>
      <c r="B1559" s="1" t="s">
        <v>229</v>
      </c>
      <c r="C1559" s="85" t="s">
        <v>2</v>
      </c>
      <c r="D1559" s="116" t="s">
        <v>4547</v>
      </c>
      <c r="E1559" s="116" t="s">
        <v>4547</v>
      </c>
      <c r="F1559" s="1"/>
      <c r="G1559" s="29" t="s">
        <v>4</v>
      </c>
      <c r="H1559" s="4">
        <f t="shared" si="120"/>
        <v>1</v>
      </c>
      <c r="I1559" s="4" t="str">
        <f>VLOOKUP(B1559,'BAT Grundtabelle'!B:T,19,0)</f>
        <v>ja</v>
      </c>
      <c r="J1559" s="4" t="str">
        <f t="shared" si="121"/>
        <v/>
      </c>
      <c r="K1559" s="4" t="str">
        <f t="shared" si="122"/>
        <v/>
      </c>
      <c r="L1559" s="4" t="str">
        <f t="shared" si="123"/>
        <v/>
      </c>
      <c r="M1559" s="104" t="str">
        <f t="shared" si="124"/>
        <v/>
      </c>
      <c r="N1559" s="4"/>
      <c r="O1559" s="4" t="str">
        <f>VLOOKUP(B1559,'BAT Grundtabelle'!B:V,21,0)</f>
        <v>Handel</v>
      </c>
    </row>
    <row r="1560" spans="1:15" ht="12.75" customHeight="1" x14ac:dyDescent="0.35">
      <c r="A1560" s="29" t="s">
        <v>3815</v>
      </c>
      <c r="B1560" s="1" t="s">
        <v>314</v>
      </c>
      <c r="C1560" s="85" t="s">
        <v>3</v>
      </c>
      <c r="D1560" s="116">
        <v>13.11</v>
      </c>
      <c r="E1560" s="116">
        <v>818</v>
      </c>
      <c r="F1560" s="1"/>
      <c r="G1560" s="29" t="s">
        <v>4</v>
      </c>
      <c r="H1560" s="4">
        <f t="shared" si="120"/>
        <v>1</v>
      </c>
      <c r="I1560" s="4" t="str">
        <f>VLOOKUP(B1560,'BAT Grundtabelle'!B:T,19,0)</f>
        <v>ja</v>
      </c>
      <c r="J1560" s="4" t="str">
        <f t="shared" si="121"/>
        <v>11393</v>
      </c>
      <c r="K1560" s="4" t="str">
        <f t="shared" si="122"/>
        <v>Porzellanwarenhersteller</v>
      </c>
      <c r="L1560" s="4">
        <f t="shared" si="123"/>
        <v>13.11</v>
      </c>
      <c r="M1560" s="104">
        <f t="shared" si="124"/>
        <v>818</v>
      </c>
      <c r="N1560" s="4"/>
      <c r="O1560" s="4" t="str">
        <f>VLOOKUP(B1560,'BAT Grundtabelle'!B:V,21,0)</f>
        <v>Produktion</v>
      </c>
    </row>
    <row r="1561" spans="1:15" ht="12.75" customHeight="1" x14ac:dyDescent="0.35">
      <c r="A1561" s="29" t="s">
        <v>3816</v>
      </c>
      <c r="B1561" s="1" t="s">
        <v>171</v>
      </c>
      <c r="C1561" s="85" t="s">
        <v>2</v>
      </c>
      <c r="D1561" s="116" t="s">
        <v>4547</v>
      </c>
      <c r="E1561" s="116" t="s">
        <v>4547</v>
      </c>
      <c r="F1561" s="1"/>
      <c r="G1561" s="29" t="s">
        <v>4</v>
      </c>
      <c r="H1561" s="4">
        <f t="shared" si="120"/>
        <v>1</v>
      </c>
      <c r="I1561" s="4" t="str">
        <f>VLOOKUP(B1561,'BAT Grundtabelle'!B:T,19,0)</f>
        <v>ja</v>
      </c>
      <c r="J1561" s="4" t="str">
        <f t="shared" si="121"/>
        <v/>
      </c>
      <c r="K1561" s="4" t="str">
        <f t="shared" si="122"/>
        <v/>
      </c>
      <c r="L1561" s="4" t="str">
        <f t="shared" si="123"/>
        <v/>
      </c>
      <c r="M1561" s="104" t="str">
        <f t="shared" si="124"/>
        <v/>
      </c>
      <c r="N1561" s="4"/>
      <c r="O1561" s="4" t="str">
        <f>VLOOKUP(B1561,'BAT Grundtabelle'!B:V,21,0)</f>
        <v>Produktion</v>
      </c>
    </row>
    <row r="1562" spans="1:15" ht="12.75" customHeight="1" x14ac:dyDescent="0.35">
      <c r="A1562" s="29" t="s">
        <v>3817</v>
      </c>
      <c r="B1562" s="1" t="s">
        <v>1764</v>
      </c>
      <c r="C1562" s="85" t="s">
        <v>2</v>
      </c>
      <c r="D1562" s="116" t="s">
        <v>4547</v>
      </c>
      <c r="E1562" s="116" t="s">
        <v>4547</v>
      </c>
      <c r="F1562" s="1"/>
      <c r="G1562" s="29" t="s">
        <v>4</v>
      </c>
      <c r="H1562" s="4">
        <f t="shared" si="120"/>
        <v>1</v>
      </c>
      <c r="I1562" s="4" t="str">
        <f>VLOOKUP(B1562,'BAT Grundtabelle'!B:T,19,0)</f>
        <v>ja</v>
      </c>
      <c r="J1562" s="4" t="str">
        <f t="shared" si="121"/>
        <v/>
      </c>
      <c r="K1562" s="4" t="str">
        <f t="shared" si="122"/>
        <v/>
      </c>
      <c r="L1562" s="4" t="str">
        <f t="shared" si="123"/>
        <v/>
      </c>
      <c r="M1562" s="104" t="str">
        <f t="shared" si="124"/>
        <v/>
      </c>
      <c r="N1562" s="4"/>
      <c r="O1562" s="4" t="str">
        <f>VLOOKUP(B1562,'BAT Grundtabelle'!B:V,21,0)</f>
        <v>Handwerk</v>
      </c>
    </row>
    <row r="1563" spans="1:15" ht="12.75" customHeight="1" x14ac:dyDescent="0.35">
      <c r="A1563" s="29" t="s">
        <v>3818</v>
      </c>
      <c r="B1563" s="1" t="s">
        <v>1354</v>
      </c>
      <c r="C1563" s="85" t="s">
        <v>3</v>
      </c>
      <c r="D1563" s="116">
        <v>1.1599999999999999</v>
      </c>
      <c r="E1563" s="116">
        <v>253.03</v>
      </c>
      <c r="F1563" s="1" t="s">
        <v>4469</v>
      </c>
      <c r="G1563" s="29" t="s">
        <v>4</v>
      </c>
      <c r="H1563" s="4">
        <f t="shared" si="120"/>
        <v>1</v>
      </c>
      <c r="I1563" s="4" t="str">
        <f>VLOOKUP(B1563,'BAT Grundtabelle'!B:T,19,0)</f>
        <v>ja</v>
      </c>
      <c r="J1563" s="4" t="str">
        <f t="shared" si="121"/>
        <v>11396</v>
      </c>
      <c r="K1563" s="4" t="str">
        <f t="shared" si="122"/>
        <v>Praxis eines Facharztes</v>
      </c>
      <c r="L1563" s="4">
        <f t="shared" si="123"/>
        <v>1.1599999999999999</v>
      </c>
      <c r="M1563" s="104">
        <f t="shared" si="124"/>
        <v>253.03</v>
      </c>
      <c r="N1563" s="4"/>
      <c r="O1563" s="4" t="str">
        <f>VLOOKUP(B1563,'BAT Grundtabelle'!B:V,21,0)</f>
        <v>Heilwesen</v>
      </c>
    </row>
    <row r="1564" spans="1:15" ht="12.75" customHeight="1" x14ac:dyDescent="0.35">
      <c r="A1564" s="29" t="s">
        <v>3819</v>
      </c>
      <c r="B1564" s="1" t="s">
        <v>1177</v>
      </c>
      <c r="C1564" s="85" t="s">
        <v>3</v>
      </c>
      <c r="D1564" s="116">
        <v>1.1599999999999999</v>
      </c>
      <c r="E1564" s="116">
        <v>253.03</v>
      </c>
      <c r="F1564" s="1" t="s">
        <v>4469</v>
      </c>
      <c r="G1564" s="29" t="s">
        <v>4</v>
      </c>
      <c r="H1564" s="4">
        <f t="shared" si="120"/>
        <v>1</v>
      </c>
      <c r="I1564" s="4" t="str">
        <f>VLOOKUP(B1564,'BAT Grundtabelle'!B:T,19,0)</f>
        <v>ja</v>
      </c>
      <c r="J1564" s="4" t="str">
        <f t="shared" si="121"/>
        <v>11397</v>
      </c>
      <c r="K1564" s="4" t="str">
        <f t="shared" si="122"/>
        <v>Praxis für Allergologie</v>
      </c>
      <c r="L1564" s="4">
        <f t="shared" si="123"/>
        <v>1.1599999999999999</v>
      </c>
      <c r="M1564" s="104">
        <f t="shared" si="124"/>
        <v>253.03</v>
      </c>
      <c r="N1564" s="4"/>
      <c r="O1564" s="4" t="str">
        <f>VLOOKUP(B1564,'BAT Grundtabelle'!B:V,21,0)</f>
        <v>Heilwesen</v>
      </c>
    </row>
    <row r="1565" spans="1:15" ht="12.75" customHeight="1" x14ac:dyDescent="0.35">
      <c r="A1565" s="29" t="s">
        <v>3820</v>
      </c>
      <c r="B1565" s="1" t="s">
        <v>538</v>
      </c>
      <c r="C1565" s="85" t="s">
        <v>3</v>
      </c>
      <c r="D1565" s="116">
        <v>1.1599999999999999</v>
      </c>
      <c r="E1565" s="116">
        <v>253.03</v>
      </c>
      <c r="F1565" s="1" t="s">
        <v>4469</v>
      </c>
      <c r="G1565" s="29" t="s">
        <v>4</v>
      </c>
      <c r="H1565" s="4">
        <f t="shared" si="120"/>
        <v>1</v>
      </c>
      <c r="I1565" s="4" t="str">
        <f>VLOOKUP(B1565,'BAT Grundtabelle'!B:T,19,0)</f>
        <v>ja</v>
      </c>
      <c r="J1565" s="4" t="str">
        <f t="shared" si="121"/>
        <v>11398</v>
      </c>
      <c r="K1565" s="4" t="str">
        <f t="shared" si="122"/>
        <v>Praxis für ambulantes Operieren</v>
      </c>
      <c r="L1565" s="4">
        <f t="shared" si="123"/>
        <v>1.1599999999999999</v>
      </c>
      <c r="M1565" s="104">
        <f t="shared" si="124"/>
        <v>253.03</v>
      </c>
      <c r="N1565" s="4"/>
      <c r="O1565" s="4" t="str">
        <f>VLOOKUP(B1565,'BAT Grundtabelle'!B:V,21,0)</f>
        <v>Heilwesen</v>
      </c>
    </row>
    <row r="1566" spans="1:15" ht="12.75" customHeight="1" x14ac:dyDescent="0.35">
      <c r="A1566" s="29" t="s">
        <v>3821</v>
      </c>
      <c r="B1566" s="1" t="s">
        <v>1330</v>
      </c>
      <c r="C1566" s="85" t="s">
        <v>3</v>
      </c>
      <c r="D1566" s="116">
        <v>1.1599999999999999</v>
      </c>
      <c r="E1566" s="116">
        <v>253.03</v>
      </c>
      <c r="F1566" s="1" t="s">
        <v>4469</v>
      </c>
      <c r="G1566" s="29" t="s">
        <v>4</v>
      </c>
      <c r="H1566" s="4">
        <f t="shared" si="120"/>
        <v>1</v>
      </c>
      <c r="I1566" s="4" t="str">
        <f>VLOOKUP(B1566,'BAT Grundtabelle'!B:T,19,0)</f>
        <v>ja</v>
      </c>
      <c r="J1566" s="4" t="str">
        <f t="shared" si="121"/>
        <v>11399</v>
      </c>
      <c r="K1566" s="4" t="str">
        <f t="shared" si="122"/>
        <v>Praxis für Arbeitsmedizin</v>
      </c>
      <c r="L1566" s="4">
        <f t="shared" si="123"/>
        <v>1.1599999999999999</v>
      </c>
      <c r="M1566" s="104">
        <f t="shared" si="124"/>
        <v>253.03</v>
      </c>
      <c r="N1566" s="4"/>
      <c r="O1566" s="4" t="str">
        <f>VLOOKUP(B1566,'BAT Grundtabelle'!B:V,21,0)</f>
        <v>Heilwesen</v>
      </c>
    </row>
    <row r="1567" spans="1:15" ht="12.75" customHeight="1" x14ac:dyDescent="0.35">
      <c r="A1567" s="29" t="s">
        <v>3822</v>
      </c>
      <c r="B1567" s="1" t="s">
        <v>1557</v>
      </c>
      <c r="C1567" s="85" t="s">
        <v>3</v>
      </c>
      <c r="D1567" s="116">
        <v>1.1599999999999999</v>
      </c>
      <c r="E1567" s="116">
        <v>253.03</v>
      </c>
      <c r="F1567" s="1" t="s">
        <v>4469</v>
      </c>
      <c r="G1567" s="29" t="s">
        <v>4</v>
      </c>
      <c r="H1567" s="4">
        <f t="shared" si="120"/>
        <v>1</v>
      </c>
      <c r="I1567" s="4" t="str">
        <f>VLOOKUP(B1567,'BAT Grundtabelle'!B:T,19,0)</f>
        <v>ja</v>
      </c>
      <c r="J1567" s="4" t="str">
        <f t="shared" si="121"/>
        <v>11400</v>
      </c>
      <c r="K1567" s="4" t="str">
        <f t="shared" si="122"/>
        <v>Praxis für Arbeitstherapie</v>
      </c>
      <c r="L1567" s="4">
        <f t="shared" si="123"/>
        <v>1.1599999999999999</v>
      </c>
      <c r="M1567" s="104">
        <f t="shared" si="124"/>
        <v>253.03</v>
      </c>
      <c r="N1567" s="4"/>
      <c r="O1567" s="4" t="str">
        <f>VLOOKUP(B1567,'BAT Grundtabelle'!B:V,21,0)</f>
        <v>Heilwesen</v>
      </c>
    </row>
    <row r="1568" spans="1:15" ht="12.75" customHeight="1" x14ac:dyDescent="0.35">
      <c r="A1568" s="29" t="s">
        <v>3823</v>
      </c>
      <c r="B1568" s="1" t="s">
        <v>1562</v>
      </c>
      <c r="C1568" s="85" t="s">
        <v>3</v>
      </c>
      <c r="D1568" s="116">
        <v>1.1599999999999999</v>
      </c>
      <c r="E1568" s="116">
        <v>253.03</v>
      </c>
      <c r="F1568" s="1" t="s">
        <v>4469</v>
      </c>
      <c r="G1568" s="29" t="s">
        <v>4</v>
      </c>
      <c r="H1568" s="4">
        <f t="shared" si="120"/>
        <v>1</v>
      </c>
      <c r="I1568" s="4" t="str">
        <f>VLOOKUP(B1568,'BAT Grundtabelle'!B:T,19,0)</f>
        <v>ja</v>
      </c>
      <c r="J1568" s="4" t="str">
        <f t="shared" si="121"/>
        <v>11401</v>
      </c>
      <c r="K1568" s="4" t="str">
        <f t="shared" si="122"/>
        <v>Praxis für Beschäftigungstherapie</v>
      </c>
      <c r="L1568" s="4">
        <f t="shared" si="123"/>
        <v>1.1599999999999999</v>
      </c>
      <c r="M1568" s="104">
        <f t="shared" si="124"/>
        <v>253.03</v>
      </c>
      <c r="N1568" s="4"/>
      <c r="O1568" s="4" t="str">
        <f>VLOOKUP(B1568,'BAT Grundtabelle'!B:V,21,0)</f>
        <v>Heilwesen</v>
      </c>
    </row>
    <row r="1569" spans="1:15" ht="12.75" customHeight="1" x14ac:dyDescent="0.35">
      <c r="A1569" s="29" t="s">
        <v>3824</v>
      </c>
      <c r="B1569" s="1" t="s">
        <v>1055</v>
      </c>
      <c r="C1569" s="85" t="s">
        <v>3</v>
      </c>
      <c r="D1569" s="116">
        <v>1.1599999999999999</v>
      </c>
      <c r="E1569" s="116">
        <v>253.03</v>
      </c>
      <c r="F1569" s="1" t="s">
        <v>4469</v>
      </c>
      <c r="G1569" s="29" t="s">
        <v>4</v>
      </c>
      <c r="H1569" s="4">
        <f t="shared" si="120"/>
        <v>1</v>
      </c>
      <c r="I1569" s="4" t="str">
        <f>VLOOKUP(B1569,'BAT Grundtabelle'!B:T,19,0)</f>
        <v>ja</v>
      </c>
      <c r="J1569" s="4" t="str">
        <f t="shared" si="121"/>
        <v>11402</v>
      </c>
      <c r="K1569" s="4" t="str">
        <f t="shared" si="122"/>
        <v>Praxis für Dermatologie</v>
      </c>
      <c r="L1569" s="4">
        <f t="shared" si="123"/>
        <v>1.1599999999999999</v>
      </c>
      <c r="M1569" s="104">
        <f t="shared" si="124"/>
        <v>253.03</v>
      </c>
      <c r="N1569" s="4"/>
      <c r="O1569" s="4" t="str">
        <f>VLOOKUP(B1569,'BAT Grundtabelle'!B:V,21,0)</f>
        <v>Heilwesen</v>
      </c>
    </row>
    <row r="1570" spans="1:15" ht="12.75" customHeight="1" x14ac:dyDescent="0.35">
      <c r="A1570" s="29" t="s">
        <v>3825</v>
      </c>
      <c r="B1570" s="1" t="s">
        <v>1169</v>
      </c>
      <c r="C1570" s="85" t="s">
        <v>3</v>
      </c>
      <c r="D1570" s="116">
        <v>1.1599999999999999</v>
      </c>
      <c r="E1570" s="116">
        <v>253.03</v>
      </c>
      <c r="F1570" s="1" t="s">
        <v>4469</v>
      </c>
      <c r="G1570" s="29" t="s">
        <v>4</v>
      </c>
      <c r="H1570" s="4">
        <f t="shared" si="120"/>
        <v>1</v>
      </c>
      <c r="I1570" s="4" t="str">
        <f>VLOOKUP(B1570,'BAT Grundtabelle'!B:T,19,0)</f>
        <v>ja</v>
      </c>
      <c r="J1570" s="4" t="str">
        <f t="shared" si="121"/>
        <v>11403</v>
      </c>
      <c r="K1570" s="4" t="str">
        <f t="shared" si="122"/>
        <v>Praxis für Frauenheilkunde und Geburtshilfe</v>
      </c>
      <c r="L1570" s="4">
        <f t="shared" si="123"/>
        <v>1.1599999999999999</v>
      </c>
      <c r="M1570" s="104">
        <f t="shared" si="124"/>
        <v>253.03</v>
      </c>
      <c r="N1570" s="4"/>
      <c r="O1570" s="4" t="str">
        <f>VLOOKUP(B1570,'BAT Grundtabelle'!B:V,21,0)</f>
        <v>Heilwesen</v>
      </c>
    </row>
    <row r="1571" spans="1:15" ht="12.75" customHeight="1" x14ac:dyDescent="0.35">
      <c r="A1571" s="29" t="s">
        <v>3826</v>
      </c>
      <c r="B1571" s="1" t="s">
        <v>1054</v>
      </c>
      <c r="C1571" s="85" t="s">
        <v>3</v>
      </c>
      <c r="D1571" s="116">
        <v>1.1599999999999999</v>
      </c>
      <c r="E1571" s="116">
        <v>253.03</v>
      </c>
      <c r="F1571" s="1" t="s">
        <v>4469</v>
      </c>
      <c r="G1571" s="29" t="s">
        <v>4</v>
      </c>
      <c r="H1571" s="4">
        <f t="shared" si="120"/>
        <v>1</v>
      </c>
      <c r="I1571" s="4" t="str">
        <f>VLOOKUP(B1571,'BAT Grundtabelle'!B:T,19,0)</f>
        <v>ja</v>
      </c>
      <c r="J1571" s="4" t="str">
        <f t="shared" si="121"/>
        <v>11404</v>
      </c>
      <c r="K1571" s="4" t="str">
        <f t="shared" si="122"/>
        <v>Praxis für Hautkrankheiten</v>
      </c>
      <c r="L1571" s="4">
        <f t="shared" si="123"/>
        <v>1.1599999999999999</v>
      </c>
      <c r="M1571" s="104">
        <f t="shared" si="124"/>
        <v>253.03</v>
      </c>
      <c r="N1571" s="4"/>
      <c r="O1571" s="4" t="str">
        <f>VLOOKUP(B1571,'BAT Grundtabelle'!B:V,21,0)</f>
        <v>Heilwesen</v>
      </c>
    </row>
    <row r="1572" spans="1:15" ht="12.75" customHeight="1" x14ac:dyDescent="0.35">
      <c r="A1572" s="29" t="s">
        <v>3827</v>
      </c>
      <c r="B1572" s="1" t="s">
        <v>1260</v>
      </c>
      <c r="C1572" s="85" t="s">
        <v>3</v>
      </c>
      <c r="D1572" s="116">
        <v>1.1599999999999999</v>
      </c>
      <c r="E1572" s="116">
        <v>253.03</v>
      </c>
      <c r="F1572" s="1" t="s">
        <v>4469</v>
      </c>
      <c r="G1572" s="29" t="s">
        <v>4</v>
      </c>
      <c r="H1572" s="4">
        <f t="shared" si="120"/>
        <v>1</v>
      </c>
      <c r="I1572" s="4" t="str">
        <f>VLOOKUP(B1572,'BAT Grundtabelle'!B:T,19,0)</f>
        <v>ja</v>
      </c>
      <c r="J1572" s="4" t="str">
        <f t="shared" si="121"/>
        <v>11405</v>
      </c>
      <c r="K1572" s="4" t="str">
        <f t="shared" si="122"/>
        <v>Praxis für Kardiologie</v>
      </c>
      <c r="L1572" s="4">
        <f t="shared" si="123"/>
        <v>1.1599999999999999</v>
      </c>
      <c r="M1572" s="104">
        <f t="shared" si="124"/>
        <v>253.03</v>
      </c>
      <c r="N1572" s="4"/>
      <c r="O1572" s="4" t="str">
        <f>VLOOKUP(B1572,'BAT Grundtabelle'!B:V,21,0)</f>
        <v>Heilwesen</v>
      </c>
    </row>
    <row r="1573" spans="1:15" ht="12.75" customHeight="1" x14ac:dyDescent="0.35">
      <c r="A1573" s="29" t="s">
        <v>3828</v>
      </c>
      <c r="B1573" s="1" t="s">
        <v>1338</v>
      </c>
      <c r="C1573" s="85" t="s">
        <v>3</v>
      </c>
      <c r="D1573" s="116">
        <v>1.1599999999999999</v>
      </c>
      <c r="E1573" s="116">
        <v>253.03</v>
      </c>
      <c r="F1573" s="1" t="s">
        <v>4469</v>
      </c>
      <c r="G1573" s="29" t="s">
        <v>4</v>
      </c>
      <c r="H1573" s="4">
        <f t="shared" si="120"/>
        <v>1</v>
      </c>
      <c r="I1573" s="4" t="str">
        <f>VLOOKUP(B1573,'BAT Grundtabelle'!B:T,19,0)</f>
        <v>ja</v>
      </c>
      <c r="J1573" s="4" t="str">
        <f t="shared" si="121"/>
        <v>11406</v>
      </c>
      <c r="K1573" s="4" t="str">
        <f t="shared" si="122"/>
        <v>Praxis für Kieferchirurgie</v>
      </c>
      <c r="L1573" s="4">
        <f t="shared" si="123"/>
        <v>1.1599999999999999</v>
      </c>
      <c r="M1573" s="104">
        <f t="shared" si="124"/>
        <v>253.03</v>
      </c>
      <c r="N1573" s="4"/>
      <c r="O1573" s="4" t="str">
        <f>VLOOKUP(B1573,'BAT Grundtabelle'!B:V,21,0)</f>
        <v>Heilwesen</v>
      </c>
    </row>
    <row r="1574" spans="1:15" ht="12.75" customHeight="1" x14ac:dyDescent="0.35">
      <c r="A1574" s="29" t="s">
        <v>3829</v>
      </c>
      <c r="B1574" s="1" t="s">
        <v>1339</v>
      </c>
      <c r="C1574" s="85" t="s">
        <v>3</v>
      </c>
      <c r="D1574" s="116">
        <v>1.1599999999999999</v>
      </c>
      <c r="E1574" s="116">
        <v>253.03</v>
      </c>
      <c r="F1574" s="1" t="s">
        <v>4469</v>
      </c>
      <c r="G1574" s="29" t="s">
        <v>4</v>
      </c>
      <c r="H1574" s="4">
        <f t="shared" si="120"/>
        <v>1</v>
      </c>
      <c r="I1574" s="4" t="str">
        <f>VLOOKUP(B1574,'BAT Grundtabelle'!B:T,19,0)</f>
        <v>ja</v>
      </c>
      <c r="J1574" s="4" t="str">
        <f t="shared" si="121"/>
        <v>11407</v>
      </c>
      <c r="K1574" s="4" t="str">
        <f t="shared" si="122"/>
        <v>Praxis für Kieferorthopädie</v>
      </c>
      <c r="L1574" s="4">
        <f t="shared" si="123"/>
        <v>1.1599999999999999</v>
      </c>
      <c r="M1574" s="104">
        <f t="shared" si="124"/>
        <v>253.03</v>
      </c>
      <c r="N1574" s="4"/>
      <c r="O1574" s="4" t="str">
        <f>VLOOKUP(B1574,'BAT Grundtabelle'!B:V,21,0)</f>
        <v>Heilwesen</v>
      </c>
    </row>
    <row r="1575" spans="1:15" ht="12.75" customHeight="1" x14ac:dyDescent="0.35">
      <c r="A1575" s="29" t="s">
        <v>3831</v>
      </c>
      <c r="B1575" s="1" t="s">
        <v>3830</v>
      </c>
      <c r="C1575" s="85" t="s">
        <v>3</v>
      </c>
      <c r="D1575" s="116">
        <v>1.1599999999999999</v>
      </c>
      <c r="E1575" s="116">
        <v>253.03</v>
      </c>
      <c r="F1575" s="1" t="s">
        <v>4469</v>
      </c>
      <c r="G1575" s="29" t="s">
        <v>4</v>
      </c>
      <c r="H1575" s="4">
        <f t="shared" si="120"/>
        <v>1</v>
      </c>
      <c r="I1575" s="4" t="str">
        <f>VLOOKUP(B1575,'BAT Grundtabelle'!B:T,19,0)</f>
        <v>ja</v>
      </c>
      <c r="J1575" s="4" t="str">
        <f t="shared" si="121"/>
        <v>11408</v>
      </c>
      <c r="K1575" s="4" t="str">
        <f t="shared" si="122"/>
        <v>Praxis für Kinder- und Jugend-Psychiatrie</v>
      </c>
      <c r="L1575" s="4">
        <f t="shared" si="123"/>
        <v>1.1599999999999999</v>
      </c>
      <c r="M1575" s="104">
        <f t="shared" si="124"/>
        <v>253.03</v>
      </c>
      <c r="N1575" s="4"/>
      <c r="O1575" s="4" t="str">
        <f>VLOOKUP(B1575,'BAT Grundtabelle'!B:V,21,0)</f>
        <v>Heilwesen</v>
      </c>
    </row>
    <row r="1576" spans="1:15" ht="12.75" customHeight="1" x14ac:dyDescent="0.35">
      <c r="A1576" s="29" t="s">
        <v>3832</v>
      </c>
      <c r="B1576" s="1" t="s">
        <v>1395</v>
      </c>
      <c r="C1576" s="85" t="s">
        <v>3</v>
      </c>
      <c r="D1576" s="116">
        <v>1.1599999999999999</v>
      </c>
      <c r="E1576" s="116">
        <v>253.03</v>
      </c>
      <c r="F1576" s="1" t="s">
        <v>4468</v>
      </c>
      <c r="G1576" s="29" t="s">
        <v>4</v>
      </c>
      <c r="H1576" s="4">
        <f t="shared" si="120"/>
        <v>1</v>
      </c>
      <c r="I1576" s="4" t="str">
        <f>VLOOKUP(B1576,'BAT Grundtabelle'!B:T,19,0)</f>
        <v>ja</v>
      </c>
      <c r="J1576" s="4" t="str">
        <f t="shared" si="121"/>
        <v>11409</v>
      </c>
      <c r="K1576" s="4" t="str">
        <f t="shared" si="122"/>
        <v>Praxis für Krankengymnastik</v>
      </c>
      <c r="L1576" s="4">
        <f t="shared" si="123"/>
        <v>1.1599999999999999</v>
      </c>
      <c r="M1576" s="104">
        <f t="shared" si="124"/>
        <v>253.03</v>
      </c>
      <c r="N1576" s="4"/>
      <c r="O1576" s="4" t="str">
        <f>VLOOKUP(B1576,'BAT Grundtabelle'!B:V,21,0)</f>
        <v>Heilwesen</v>
      </c>
    </row>
    <row r="1577" spans="1:15" ht="12.75" customHeight="1" x14ac:dyDescent="0.35">
      <c r="A1577" s="29" t="s">
        <v>3833</v>
      </c>
      <c r="B1577" s="1" t="s">
        <v>1178</v>
      </c>
      <c r="C1577" s="85" t="s">
        <v>3</v>
      </c>
      <c r="D1577" s="116">
        <v>1.1599999999999999</v>
      </c>
      <c r="E1577" s="116">
        <v>253.03</v>
      </c>
      <c r="F1577" s="1" t="s">
        <v>4469</v>
      </c>
      <c r="G1577" s="29" t="s">
        <v>4</v>
      </c>
      <c r="H1577" s="4">
        <f t="shared" si="120"/>
        <v>1</v>
      </c>
      <c r="I1577" s="4" t="str">
        <f>VLOOKUP(B1577,'BAT Grundtabelle'!B:T,19,0)</f>
        <v>ja</v>
      </c>
      <c r="J1577" s="4" t="str">
        <f t="shared" si="121"/>
        <v>11410</v>
      </c>
      <c r="K1577" s="4" t="str">
        <f t="shared" si="122"/>
        <v>Praxis für Lungenheilkunde</v>
      </c>
      <c r="L1577" s="4">
        <f t="shared" si="123"/>
        <v>1.1599999999999999</v>
      </c>
      <c r="M1577" s="104">
        <f t="shared" si="124"/>
        <v>253.03</v>
      </c>
      <c r="N1577" s="4"/>
      <c r="O1577" s="4" t="str">
        <f>VLOOKUP(B1577,'BAT Grundtabelle'!B:V,21,0)</f>
        <v>Heilwesen</v>
      </c>
    </row>
    <row r="1578" spans="1:15" ht="12.75" customHeight="1" x14ac:dyDescent="0.35">
      <c r="A1578" s="29" t="s">
        <v>3834</v>
      </c>
      <c r="B1578" s="1" t="s">
        <v>1069</v>
      </c>
      <c r="C1578" s="85" t="s">
        <v>3</v>
      </c>
      <c r="D1578" s="116">
        <v>1.1599999999999999</v>
      </c>
      <c r="E1578" s="116">
        <v>253.03</v>
      </c>
      <c r="F1578" s="1" t="s">
        <v>4469</v>
      </c>
      <c r="G1578" s="29" t="s">
        <v>4</v>
      </c>
      <c r="H1578" s="4">
        <f t="shared" si="120"/>
        <v>1</v>
      </c>
      <c r="I1578" s="4" t="str">
        <f>VLOOKUP(B1578,'BAT Grundtabelle'!B:T,19,0)</f>
        <v>ja</v>
      </c>
      <c r="J1578" s="4" t="str">
        <f t="shared" si="121"/>
        <v>11411</v>
      </c>
      <c r="K1578" s="4" t="str">
        <f t="shared" si="122"/>
        <v>Praxis für Naturheilverfahren</v>
      </c>
      <c r="L1578" s="4">
        <f t="shared" si="123"/>
        <v>1.1599999999999999</v>
      </c>
      <c r="M1578" s="104">
        <f t="shared" si="124"/>
        <v>253.03</v>
      </c>
      <c r="N1578" s="4"/>
      <c r="O1578" s="4" t="str">
        <f>VLOOKUP(B1578,'BAT Grundtabelle'!B:V,21,0)</f>
        <v>Heilwesen</v>
      </c>
    </row>
    <row r="1579" spans="1:15" ht="12.75" customHeight="1" x14ac:dyDescent="0.35">
      <c r="A1579" s="29" t="s">
        <v>3835</v>
      </c>
      <c r="B1579" s="1" t="s">
        <v>1334</v>
      </c>
      <c r="C1579" s="85" t="s">
        <v>3</v>
      </c>
      <c r="D1579" s="116">
        <v>1.1599999999999999</v>
      </c>
      <c r="E1579" s="116">
        <v>253.03</v>
      </c>
      <c r="F1579" s="1" t="s">
        <v>4469</v>
      </c>
      <c r="G1579" s="29" t="s">
        <v>4</v>
      </c>
      <c r="H1579" s="4">
        <f t="shared" si="120"/>
        <v>1</v>
      </c>
      <c r="I1579" s="4" t="str">
        <f>VLOOKUP(B1579,'BAT Grundtabelle'!B:T,19,0)</f>
        <v>ja</v>
      </c>
      <c r="J1579" s="4" t="str">
        <f t="shared" si="121"/>
        <v>11412</v>
      </c>
      <c r="K1579" s="4" t="str">
        <f t="shared" si="122"/>
        <v>Praxis für Neurochirurgie</v>
      </c>
      <c r="L1579" s="4">
        <f t="shared" si="123"/>
        <v>1.1599999999999999</v>
      </c>
      <c r="M1579" s="104">
        <f t="shared" si="124"/>
        <v>253.03</v>
      </c>
      <c r="N1579" s="4"/>
      <c r="O1579" s="4" t="str">
        <f>VLOOKUP(B1579,'BAT Grundtabelle'!B:V,21,0)</f>
        <v>Heilwesen</v>
      </c>
    </row>
    <row r="1580" spans="1:15" ht="12.75" customHeight="1" x14ac:dyDescent="0.35">
      <c r="A1580" s="29" t="s">
        <v>3836</v>
      </c>
      <c r="B1580" s="1" t="s">
        <v>1261</v>
      </c>
      <c r="C1580" s="85" t="s">
        <v>3</v>
      </c>
      <c r="D1580" s="116">
        <v>1.1599999999999999</v>
      </c>
      <c r="E1580" s="116">
        <v>253.03</v>
      </c>
      <c r="F1580" s="1" t="s">
        <v>4469</v>
      </c>
      <c r="G1580" s="29" t="s">
        <v>4</v>
      </c>
      <c r="H1580" s="4">
        <f t="shared" si="120"/>
        <v>1</v>
      </c>
      <c r="I1580" s="4" t="str">
        <f>VLOOKUP(B1580,'BAT Grundtabelle'!B:T,19,0)</f>
        <v>ja</v>
      </c>
      <c r="J1580" s="4" t="str">
        <f t="shared" si="121"/>
        <v>11413</v>
      </c>
      <c r="K1580" s="4" t="str">
        <f t="shared" si="122"/>
        <v>Praxis für Neurologie</v>
      </c>
      <c r="L1580" s="4">
        <f t="shared" si="123"/>
        <v>1.1599999999999999</v>
      </c>
      <c r="M1580" s="104">
        <f t="shared" si="124"/>
        <v>253.03</v>
      </c>
      <c r="N1580" s="4"/>
      <c r="O1580" s="4" t="str">
        <f>VLOOKUP(B1580,'BAT Grundtabelle'!B:V,21,0)</f>
        <v>Heilwesen</v>
      </c>
    </row>
    <row r="1581" spans="1:15" ht="12.75" customHeight="1" x14ac:dyDescent="0.35">
      <c r="A1581" s="29" t="s">
        <v>3837</v>
      </c>
      <c r="B1581" s="1" t="s">
        <v>1262</v>
      </c>
      <c r="C1581" s="85" t="s">
        <v>3</v>
      </c>
      <c r="D1581" s="116">
        <v>1.1599999999999999</v>
      </c>
      <c r="E1581" s="116">
        <v>253.03</v>
      </c>
      <c r="F1581" s="1" t="s">
        <v>4469</v>
      </c>
      <c r="G1581" s="29" t="s">
        <v>4</v>
      </c>
      <c r="H1581" s="4">
        <f t="shared" si="120"/>
        <v>1</v>
      </c>
      <c r="I1581" s="4" t="str">
        <f>VLOOKUP(B1581,'BAT Grundtabelle'!B:T,19,0)</f>
        <v>ja</v>
      </c>
      <c r="J1581" s="4" t="str">
        <f t="shared" si="121"/>
        <v>11414</v>
      </c>
      <c r="K1581" s="4" t="str">
        <f t="shared" si="122"/>
        <v>Praxis für Nuklearmedizin</v>
      </c>
      <c r="L1581" s="4">
        <f t="shared" si="123"/>
        <v>1.1599999999999999</v>
      </c>
      <c r="M1581" s="104">
        <f t="shared" si="124"/>
        <v>253.03</v>
      </c>
      <c r="N1581" s="4"/>
      <c r="O1581" s="4" t="str">
        <f>VLOOKUP(B1581,'BAT Grundtabelle'!B:V,21,0)</f>
        <v>Heilwesen</v>
      </c>
    </row>
    <row r="1582" spans="1:15" ht="12.75" customHeight="1" x14ac:dyDescent="0.35">
      <c r="A1582" s="29" t="s">
        <v>3838</v>
      </c>
      <c r="B1582" s="1" t="s">
        <v>219</v>
      </c>
      <c r="C1582" s="85" t="s">
        <v>3</v>
      </c>
      <c r="D1582" s="116">
        <v>1.1599999999999999</v>
      </c>
      <c r="E1582" s="116">
        <v>253.03</v>
      </c>
      <c r="F1582" s="1"/>
      <c r="G1582" s="29" t="s">
        <v>4</v>
      </c>
      <c r="H1582" s="4">
        <f t="shared" si="120"/>
        <v>1</v>
      </c>
      <c r="I1582" s="4" t="str">
        <f>VLOOKUP(B1582,'BAT Grundtabelle'!B:T,19,0)</f>
        <v>ja</v>
      </c>
      <c r="J1582" s="4" t="str">
        <f t="shared" si="121"/>
        <v>11415</v>
      </c>
      <c r="K1582" s="4" t="str">
        <f t="shared" si="122"/>
        <v>Praxis für Pediküre</v>
      </c>
      <c r="L1582" s="4">
        <f t="shared" si="123"/>
        <v>1.1599999999999999</v>
      </c>
      <c r="M1582" s="104">
        <f t="shared" si="124"/>
        <v>253.03</v>
      </c>
      <c r="N1582" s="4"/>
      <c r="O1582" s="4" t="str">
        <f>VLOOKUP(B1582,'BAT Grundtabelle'!B:V,21,0)</f>
        <v>Heilwesen</v>
      </c>
    </row>
    <row r="1583" spans="1:15" ht="12.75" customHeight="1" x14ac:dyDescent="0.35">
      <c r="A1583" s="29" t="s">
        <v>3839</v>
      </c>
      <c r="B1583" s="1" t="s">
        <v>1396</v>
      </c>
      <c r="C1583" s="85" t="s">
        <v>3</v>
      </c>
      <c r="D1583" s="116">
        <v>1.1599999999999999</v>
      </c>
      <c r="E1583" s="116">
        <v>253.03</v>
      </c>
      <c r="F1583" s="1" t="s">
        <v>4468</v>
      </c>
      <c r="G1583" s="29" t="s">
        <v>4</v>
      </c>
      <c r="H1583" s="4">
        <f t="shared" si="120"/>
        <v>1</v>
      </c>
      <c r="I1583" s="4" t="str">
        <f>VLOOKUP(B1583,'BAT Grundtabelle'!B:T,19,0)</f>
        <v>ja</v>
      </c>
      <c r="J1583" s="4" t="str">
        <f t="shared" si="121"/>
        <v>11416</v>
      </c>
      <c r="K1583" s="4" t="str">
        <f t="shared" si="122"/>
        <v>Praxis für Physiotherapie</v>
      </c>
      <c r="L1583" s="4">
        <f t="shared" si="123"/>
        <v>1.1599999999999999</v>
      </c>
      <c r="M1583" s="104">
        <f t="shared" si="124"/>
        <v>253.03</v>
      </c>
      <c r="N1583" s="4"/>
      <c r="O1583" s="4" t="str">
        <f>VLOOKUP(B1583,'BAT Grundtabelle'!B:V,21,0)</f>
        <v>Heilwesen</v>
      </c>
    </row>
    <row r="1584" spans="1:15" ht="12.75" customHeight="1" x14ac:dyDescent="0.35">
      <c r="A1584" s="29" t="s">
        <v>3840</v>
      </c>
      <c r="B1584" s="1" t="s">
        <v>1768</v>
      </c>
      <c r="C1584" s="85" t="s">
        <v>3</v>
      </c>
      <c r="D1584" s="116">
        <v>1.1599999999999999</v>
      </c>
      <c r="E1584" s="116">
        <v>253.03</v>
      </c>
      <c r="F1584" s="1" t="s">
        <v>4469</v>
      </c>
      <c r="G1584" s="29" t="s">
        <v>4</v>
      </c>
      <c r="H1584" s="4">
        <f t="shared" si="120"/>
        <v>1</v>
      </c>
      <c r="I1584" s="4" t="str">
        <f>VLOOKUP(B1584,'BAT Grundtabelle'!B:T,19,0)</f>
        <v>ja</v>
      </c>
      <c r="J1584" s="4" t="str">
        <f t="shared" si="121"/>
        <v>11417</v>
      </c>
      <c r="K1584" s="4" t="str">
        <f t="shared" si="122"/>
        <v>Praxis für Psychiatrie</v>
      </c>
      <c r="L1584" s="4">
        <f t="shared" si="123"/>
        <v>1.1599999999999999</v>
      </c>
      <c r="M1584" s="104">
        <f t="shared" si="124"/>
        <v>253.03</v>
      </c>
      <c r="N1584" s="4"/>
      <c r="O1584" s="4" t="str">
        <f>VLOOKUP(B1584,'BAT Grundtabelle'!B:V,21,0)</f>
        <v>Heilwesen</v>
      </c>
    </row>
    <row r="1585" spans="1:15" ht="12.75" customHeight="1" x14ac:dyDescent="0.35">
      <c r="A1585" s="29" t="s">
        <v>3841</v>
      </c>
      <c r="B1585" s="1" t="s">
        <v>1770</v>
      </c>
      <c r="C1585" s="85" t="s">
        <v>3</v>
      </c>
      <c r="D1585" s="116">
        <v>1.1599999999999999</v>
      </c>
      <c r="E1585" s="116">
        <v>253.03</v>
      </c>
      <c r="F1585" s="1" t="s">
        <v>4469</v>
      </c>
      <c r="G1585" s="29" t="s">
        <v>4</v>
      </c>
      <c r="H1585" s="4">
        <f t="shared" si="120"/>
        <v>1</v>
      </c>
      <c r="I1585" s="4" t="str">
        <f>VLOOKUP(B1585,'BAT Grundtabelle'!B:T,19,0)</f>
        <v>ja</v>
      </c>
      <c r="J1585" s="4" t="str">
        <f t="shared" si="121"/>
        <v>11418</v>
      </c>
      <c r="K1585" s="4" t="str">
        <f t="shared" si="122"/>
        <v>Praxis für Psychoanalyse</v>
      </c>
      <c r="L1585" s="4">
        <f t="shared" si="123"/>
        <v>1.1599999999999999</v>
      </c>
      <c r="M1585" s="104">
        <f t="shared" si="124"/>
        <v>253.03</v>
      </c>
      <c r="N1585" s="4"/>
      <c r="O1585" s="4" t="str">
        <f>VLOOKUP(B1585,'BAT Grundtabelle'!B:V,21,0)</f>
        <v>Heilwesen</v>
      </c>
    </row>
    <row r="1586" spans="1:15" ht="12.75" customHeight="1" x14ac:dyDescent="0.35">
      <c r="A1586" s="29" t="s">
        <v>3842</v>
      </c>
      <c r="B1586" s="1" t="s">
        <v>1771</v>
      </c>
      <c r="C1586" s="85" t="s">
        <v>3</v>
      </c>
      <c r="D1586" s="116">
        <v>1.1599999999999999</v>
      </c>
      <c r="E1586" s="116">
        <v>253.03</v>
      </c>
      <c r="F1586" s="1" t="s">
        <v>4469</v>
      </c>
      <c r="G1586" s="29" t="s">
        <v>4</v>
      </c>
      <c r="H1586" s="4">
        <f t="shared" si="120"/>
        <v>1</v>
      </c>
      <c r="I1586" s="4" t="str">
        <f>VLOOKUP(B1586,'BAT Grundtabelle'!B:T,19,0)</f>
        <v>ja</v>
      </c>
      <c r="J1586" s="4" t="str">
        <f t="shared" si="121"/>
        <v>11419</v>
      </c>
      <c r="K1586" s="4" t="str">
        <f t="shared" si="122"/>
        <v>Praxis für Psychologie</v>
      </c>
      <c r="L1586" s="4">
        <f t="shared" si="123"/>
        <v>1.1599999999999999</v>
      </c>
      <c r="M1586" s="104">
        <f t="shared" si="124"/>
        <v>253.03</v>
      </c>
      <c r="N1586" s="4"/>
      <c r="O1586" s="4" t="str">
        <f>VLOOKUP(B1586,'BAT Grundtabelle'!B:V,21,0)</f>
        <v>Heilwesen</v>
      </c>
    </row>
    <row r="1587" spans="1:15" ht="12.75" customHeight="1" x14ac:dyDescent="0.35">
      <c r="A1587" s="29" t="s">
        <v>3843</v>
      </c>
      <c r="B1587" s="1" t="s">
        <v>1769</v>
      </c>
      <c r="C1587" s="85" t="s">
        <v>3</v>
      </c>
      <c r="D1587" s="116">
        <v>1.1599999999999999</v>
      </c>
      <c r="E1587" s="116">
        <v>253.03</v>
      </c>
      <c r="F1587" s="1" t="s">
        <v>4469</v>
      </c>
      <c r="G1587" s="29" t="s">
        <v>4</v>
      </c>
      <c r="H1587" s="4">
        <f t="shared" si="120"/>
        <v>1</v>
      </c>
      <c r="I1587" s="4" t="str">
        <f>VLOOKUP(B1587,'BAT Grundtabelle'!B:T,19,0)</f>
        <v>ja</v>
      </c>
      <c r="J1587" s="4" t="str">
        <f t="shared" si="121"/>
        <v>11420</v>
      </c>
      <c r="K1587" s="4" t="str">
        <f t="shared" si="122"/>
        <v>Praxis für Psychotherapie</v>
      </c>
      <c r="L1587" s="4">
        <f t="shared" si="123"/>
        <v>1.1599999999999999</v>
      </c>
      <c r="M1587" s="104">
        <f t="shared" si="124"/>
        <v>253.03</v>
      </c>
      <c r="N1587" s="4"/>
      <c r="O1587" s="4" t="str">
        <f>VLOOKUP(B1587,'BAT Grundtabelle'!B:V,21,0)</f>
        <v>Heilwesen</v>
      </c>
    </row>
    <row r="1588" spans="1:15" ht="12.75" customHeight="1" x14ac:dyDescent="0.35">
      <c r="A1588" s="29" t="s">
        <v>3844</v>
      </c>
      <c r="B1588" s="1" t="s">
        <v>1263</v>
      </c>
      <c r="C1588" s="85" t="s">
        <v>3</v>
      </c>
      <c r="D1588" s="116">
        <v>1.1599999999999999</v>
      </c>
      <c r="E1588" s="116">
        <v>253.03</v>
      </c>
      <c r="F1588" s="1" t="s">
        <v>4469</v>
      </c>
      <c r="G1588" s="29" t="s">
        <v>4</v>
      </c>
      <c r="H1588" s="4">
        <f t="shared" si="120"/>
        <v>1</v>
      </c>
      <c r="I1588" s="4" t="str">
        <f>VLOOKUP(B1588,'BAT Grundtabelle'!B:T,19,0)</f>
        <v>ja</v>
      </c>
      <c r="J1588" s="4" t="str">
        <f t="shared" si="121"/>
        <v>11421</v>
      </c>
      <c r="K1588" s="4" t="str">
        <f t="shared" si="122"/>
        <v>Praxis für Rheumatologie</v>
      </c>
      <c r="L1588" s="4">
        <f t="shared" si="123"/>
        <v>1.1599999999999999</v>
      </c>
      <c r="M1588" s="104">
        <f t="shared" si="124"/>
        <v>253.03</v>
      </c>
      <c r="N1588" s="4"/>
      <c r="O1588" s="4" t="str">
        <f>VLOOKUP(B1588,'BAT Grundtabelle'!B:V,21,0)</f>
        <v>Heilwesen</v>
      </c>
    </row>
    <row r="1589" spans="1:15" ht="12.75" customHeight="1" x14ac:dyDescent="0.35">
      <c r="A1589" s="29" t="s">
        <v>3845</v>
      </c>
      <c r="B1589" s="1" t="s">
        <v>1340</v>
      </c>
      <c r="C1589" s="85" t="s">
        <v>3</v>
      </c>
      <c r="D1589" s="116">
        <v>1.1599999999999999</v>
      </c>
      <c r="E1589" s="116">
        <v>253.03</v>
      </c>
      <c r="F1589" s="1" t="s">
        <v>4469</v>
      </c>
      <c r="G1589" s="29" t="s">
        <v>4</v>
      </c>
      <c r="H1589" s="4">
        <f t="shared" si="120"/>
        <v>1</v>
      </c>
      <c r="I1589" s="4" t="str">
        <f>VLOOKUP(B1589,'BAT Grundtabelle'!B:T,19,0)</f>
        <v>ja</v>
      </c>
      <c r="J1589" s="4" t="str">
        <f t="shared" si="121"/>
        <v>11422</v>
      </c>
      <c r="K1589" s="4" t="str">
        <f t="shared" si="122"/>
        <v>Praxis für Schönheitschirurgie</v>
      </c>
      <c r="L1589" s="4">
        <f t="shared" si="123"/>
        <v>1.1599999999999999</v>
      </c>
      <c r="M1589" s="104">
        <f t="shared" si="124"/>
        <v>253.03</v>
      </c>
      <c r="N1589" s="4"/>
      <c r="O1589" s="4" t="str">
        <f>VLOOKUP(B1589,'BAT Grundtabelle'!B:V,21,0)</f>
        <v>Heilwesen</v>
      </c>
    </row>
    <row r="1590" spans="1:15" ht="12.75" customHeight="1" x14ac:dyDescent="0.35">
      <c r="A1590" s="29" t="s">
        <v>3846</v>
      </c>
      <c r="B1590" s="1" t="s">
        <v>809</v>
      </c>
      <c r="C1590" s="85" t="s">
        <v>2</v>
      </c>
      <c r="D1590" s="116" t="s">
        <v>4547</v>
      </c>
      <c r="E1590" s="116" t="s">
        <v>4547</v>
      </c>
      <c r="F1590" s="1"/>
      <c r="G1590" s="29" t="s">
        <v>4</v>
      </c>
      <c r="H1590" s="4">
        <f t="shared" si="120"/>
        <v>1</v>
      </c>
      <c r="I1590" s="4" t="str">
        <f>VLOOKUP(B1590,'BAT Grundtabelle'!B:T,19,0)</f>
        <v>ja</v>
      </c>
      <c r="J1590" s="4" t="str">
        <f t="shared" si="121"/>
        <v/>
      </c>
      <c r="K1590" s="4" t="str">
        <f t="shared" si="122"/>
        <v/>
      </c>
      <c r="L1590" s="4" t="str">
        <f t="shared" si="123"/>
        <v/>
      </c>
      <c r="M1590" s="104" t="str">
        <f t="shared" si="124"/>
        <v/>
      </c>
      <c r="N1590" s="4"/>
      <c r="O1590" s="4" t="str">
        <f>VLOOKUP(B1590,'BAT Grundtabelle'!B:V,21,0)</f>
        <v>Metallurgie</v>
      </c>
    </row>
    <row r="1591" spans="1:15" ht="12.75" customHeight="1" x14ac:dyDescent="0.35">
      <c r="A1591" s="29" t="s">
        <v>3847</v>
      </c>
      <c r="B1591" s="1" t="s">
        <v>1277</v>
      </c>
      <c r="C1591" s="85" t="s">
        <v>2</v>
      </c>
      <c r="D1591" s="116" t="s">
        <v>4547</v>
      </c>
      <c r="E1591" s="116" t="s">
        <v>4547</v>
      </c>
      <c r="F1591" s="1" t="s">
        <v>2412</v>
      </c>
      <c r="G1591" s="29">
        <v>1195</v>
      </c>
      <c r="H1591" s="4">
        <f t="shared" si="120"/>
        <v>1</v>
      </c>
      <c r="I1591" s="4" t="str">
        <f>VLOOKUP(B1591,'BAT Grundtabelle'!B:T,19,0)</f>
        <v>ja</v>
      </c>
      <c r="J1591" s="4" t="str">
        <f t="shared" si="121"/>
        <v/>
      </c>
      <c r="K1591" s="4" t="str">
        <f t="shared" si="122"/>
        <v/>
      </c>
      <c r="L1591" s="4" t="str">
        <f t="shared" si="123"/>
        <v/>
      </c>
      <c r="M1591" s="104" t="str">
        <f t="shared" si="124"/>
        <v/>
      </c>
      <c r="N1591" s="4"/>
      <c r="O1591" s="4" t="str">
        <f>VLOOKUP(B1591,'BAT Grundtabelle'!B:V,21,0)</f>
        <v>Medien</v>
      </c>
    </row>
    <row r="1592" spans="1:15" ht="12.75" customHeight="1" x14ac:dyDescent="0.35">
      <c r="A1592" s="29" t="s">
        <v>3848</v>
      </c>
      <c r="B1592" s="1" t="s">
        <v>1278</v>
      </c>
      <c r="C1592" s="85" t="s">
        <v>2</v>
      </c>
      <c r="D1592" s="116" t="s">
        <v>4547</v>
      </c>
      <c r="E1592" s="116" t="s">
        <v>4547</v>
      </c>
      <c r="F1592" s="1" t="s">
        <v>2412</v>
      </c>
      <c r="G1592" s="29">
        <v>1195</v>
      </c>
      <c r="H1592" s="4">
        <f t="shared" si="120"/>
        <v>1</v>
      </c>
      <c r="I1592" s="4" t="str">
        <f>VLOOKUP(B1592,'BAT Grundtabelle'!B:T,19,0)</f>
        <v>ja</v>
      </c>
      <c r="J1592" s="4" t="str">
        <f t="shared" si="121"/>
        <v/>
      </c>
      <c r="K1592" s="4" t="str">
        <f t="shared" si="122"/>
        <v/>
      </c>
      <c r="L1592" s="4" t="str">
        <f t="shared" si="123"/>
        <v/>
      </c>
      <c r="M1592" s="104" t="str">
        <f t="shared" si="124"/>
        <v/>
      </c>
      <c r="N1592" s="4"/>
      <c r="O1592" s="4" t="str">
        <f>VLOOKUP(B1592,'BAT Grundtabelle'!B:V,21,0)</f>
        <v>Medien</v>
      </c>
    </row>
    <row r="1593" spans="1:15" ht="12.75" customHeight="1" x14ac:dyDescent="0.35">
      <c r="A1593" s="29" t="s">
        <v>3849</v>
      </c>
      <c r="B1593" s="1" t="s">
        <v>1217</v>
      </c>
      <c r="C1593" s="85" t="s">
        <v>2</v>
      </c>
      <c r="D1593" s="116" t="s">
        <v>4547</v>
      </c>
      <c r="E1593" s="116" t="s">
        <v>4547</v>
      </c>
      <c r="F1593" s="1"/>
      <c r="G1593" s="29" t="s">
        <v>4</v>
      </c>
      <c r="H1593" s="4">
        <f t="shared" si="120"/>
        <v>1</v>
      </c>
      <c r="I1593" s="4" t="str">
        <f>VLOOKUP(B1593,'BAT Grundtabelle'!B:T,19,0)</f>
        <v>ja</v>
      </c>
      <c r="J1593" s="4" t="str">
        <f t="shared" si="121"/>
        <v/>
      </c>
      <c r="K1593" s="4" t="str">
        <f t="shared" si="122"/>
        <v/>
      </c>
      <c r="L1593" s="4" t="str">
        <f t="shared" si="123"/>
        <v/>
      </c>
      <c r="M1593" s="104" t="str">
        <f t="shared" si="124"/>
        <v/>
      </c>
      <c r="N1593" s="4"/>
      <c r="O1593" s="4" t="str">
        <f>VLOOKUP(B1593,'BAT Grundtabelle'!B:V,21,0)</f>
        <v>Dienstleistung</v>
      </c>
    </row>
    <row r="1594" spans="1:15" ht="12.75" customHeight="1" x14ac:dyDescent="0.35">
      <c r="A1594" s="29" t="s">
        <v>3850</v>
      </c>
      <c r="B1594" s="1" t="s">
        <v>1103</v>
      </c>
      <c r="C1594" s="85" t="s">
        <v>2</v>
      </c>
      <c r="D1594" s="116" t="s">
        <v>4547</v>
      </c>
      <c r="E1594" s="116" t="s">
        <v>4547</v>
      </c>
      <c r="F1594" s="1"/>
      <c r="G1594" s="29" t="s">
        <v>4</v>
      </c>
      <c r="H1594" s="4">
        <f t="shared" si="120"/>
        <v>1</v>
      </c>
      <c r="I1594" s="4" t="str">
        <f>VLOOKUP(B1594,'BAT Grundtabelle'!B:T,19,0)</f>
        <v>ja</v>
      </c>
      <c r="J1594" s="4" t="str">
        <f t="shared" si="121"/>
        <v/>
      </c>
      <c r="K1594" s="4" t="str">
        <f t="shared" si="122"/>
        <v/>
      </c>
      <c r="L1594" s="4" t="str">
        <f t="shared" si="123"/>
        <v/>
      </c>
      <c r="M1594" s="104" t="str">
        <f t="shared" si="124"/>
        <v/>
      </c>
      <c r="N1594" s="4"/>
      <c r="O1594" s="4" t="str">
        <f>VLOOKUP(B1594,'BAT Grundtabelle'!B:V,21,0)</f>
        <v>Bildung</v>
      </c>
    </row>
    <row r="1595" spans="1:15" ht="12.75" customHeight="1" x14ac:dyDescent="0.35">
      <c r="A1595" s="29" t="s">
        <v>3851</v>
      </c>
      <c r="B1595" s="1" t="s">
        <v>1504</v>
      </c>
      <c r="C1595" s="85" t="s">
        <v>2</v>
      </c>
      <c r="D1595" s="116" t="s">
        <v>4547</v>
      </c>
      <c r="E1595" s="116" t="s">
        <v>4547</v>
      </c>
      <c r="F1595" s="1"/>
      <c r="G1595" s="29" t="s">
        <v>4</v>
      </c>
      <c r="H1595" s="4">
        <f t="shared" si="120"/>
        <v>1</v>
      </c>
      <c r="I1595" s="4" t="str">
        <f>VLOOKUP(B1595,'BAT Grundtabelle'!B:T,19,0)</f>
        <v>ja</v>
      </c>
      <c r="J1595" s="4" t="str">
        <f t="shared" si="121"/>
        <v/>
      </c>
      <c r="K1595" s="4" t="str">
        <f t="shared" si="122"/>
        <v/>
      </c>
      <c r="L1595" s="4" t="str">
        <f t="shared" si="123"/>
        <v/>
      </c>
      <c r="M1595" s="104" t="str">
        <f t="shared" si="124"/>
        <v/>
      </c>
      <c r="N1595" s="4"/>
      <c r="O1595" s="4" t="str">
        <f>VLOOKUP(B1595,'BAT Grundtabelle'!B:V,21,0)</f>
        <v>Medien</v>
      </c>
    </row>
    <row r="1596" spans="1:15" ht="12.75" customHeight="1" x14ac:dyDescent="0.35">
      <c r="A1596" s="29" t="s">
        <v>3852</v>
      </c>
      <c r="B1596" s="1" t="s">
        <v>1447</v>
      </c>
      <c r="C1596" s="85" t="s">
        <v>2</v>
      </c>
      <c r="D1596" s="116" t="s">
        <v>4547</v>
      </c>
      <c r="E1596" s="116" t="s">
        <v>4547</v>
      </c>
      <c r="F1596" s="1"/>
      <c r="G1596" s="29" t="s">
        <v>4</v>
      </c>
      <c r="H1596" s="4">
        <f t="shared" si="120"/>
        <v>1</v>
      </c>
      <c r="I1596" s="4" t="str">
        <f>VLOOKUP(B1596,'BAT Grundtabelle'!B:T,19,0)</f>
        <v>ja</v>
      </c>
      <c r="J1596" s="4" t="str">
        <f t="shared" si="121"/>
        <v/>
      </c>
      <c r="K1596" s="4" t="str">
        <f t="shared" si="122"/>
        <v/>
      </c>
      <c r="L1596" s="4" t="str">
        <f t="shared" si="123"/>
        <v/>
      </c>
      <c r="M1596" s="104" t="str">
        <f t="shared" si="124"/>
        <v/>
      </c>
      <c r="N1596" s="4"/>
      <c r="O1596" s="4" t="str">
        <f>VLOOKUP(B1596,'BAT Grundtabelle'!B:V,21,0)</f>
        <v>Kammerberuf</v>
      </c>
    </row>
    <row r="1597" spans="1:15" ht="12.75" customHeight="1" x14ac:dyDescent="0.35">
      <c r="A1597" s="29" t="s">
        <v>3853</v>
      </c>
      <c r="B1597" s="1" t="s">
        <v>1448</v>
      </c>
      <c r="C1597" s="85" t="s">
        <v>2</v>
      </c>
      <c r="D1597" s="116" t="s">
        <v>4547</v>
      </c>
      <c r="E1597" s="116" t="s">
        <v>4547</v>
      </c>
      <c r="F1597" s="1"/>
      <c r="G1597" s="29" t="s">
        <v>4</v>
      </c>
      <c r="H1597" s="4">
        <f t="shared" si="120"/>
        <v>1</v>
      </c>
      <c r="I1597" s="4" t="str">
        <f>VLOOKUP(B1597,'BAT Grundtabelle'!B:T,19,0)</f>
        <v>ja</v>
      </c>
      <c r="J1597" s="4" t="str">
        <f t="shared" si="121"/>
        <v/>
      </c>
      <c r="K1597" s="4" t="str">
        <f t="shared" si="122"/>
        <v/>
      </c>
      <c r="L1597" s="4" t="str">
        <f t="shared" si="123"/>
        <v/>
      </c>
      <c r="M1597" s="104" t="str">
        <f t="shared" si="124"/>
        <v/>
      </c>
      <c r="N1597" s="4"/>
      <c r="O1597" s="4" t="str">
        <f>VLOOKUP(B1597,'BAT Grundtabelle'!B:V,21,0)</f>
        <v>Kammerberuf</v>
      </c>
    </row>
    <row r="1598" spans="1:15" ht="12.75" customHeight="1" x14ac:dyDescent="0.35">
      <c r="A1598" s="29" t="s">
        <v>3854</v>
      </c>
      <c r="B1598" s="1" t="s">
        <v>196</v>
      </c>
      <c r="C1598" s="85" t="s">
        <v>2</v>
      </c>
      <c r="D1598" s="116" t="s">
        <v>4547</v>
      </c>
      <c r="E1598" s="116" t="s">
        <v>4547</v>
      </c>
      <c r="F1598" s="1"/>
      <c r="G1598" s="29" t="s">
        <v>4</v>
      </c>
      <c r="H1598" s="4">
        <f t="shared" si="120"/>
        <v>1</v>
      </c>
      <c r="I1598" s="4" t="str">
        <f>VLOOKUP(B1598,'BAT Grundtabelle'!B:T,19,0)</f>
        <v>ja</v>
      </c>
      <c r="J1598" s="4" t="str">
        <f t="shared" si="121"/>
        <v/>
      </c>
      <c r="K1598" s="4" t="str">
        <f t="shared" si="122"/>
        <v/>
      </c>
      <c r="L1598" s="4" t="str">
        <f t="shared" si="123"/>
        <v/>
      </c>
      <c r="M1598" s="104" t="str">
        <f t="shared" si="124"/>
        <v/>
      </c>
      <c r="N1598" s="4"/>
      <c r="O1598" s="4" t="str">
        <f>VLOOKUP(B1598,'BAT Grundtabelle'!B:V,21,0)</f>
        <v>Produktion</v>
      </c>
    </row>
    <row r="1599" spans="1:15" ht="12.75" customHeight="1" x14ac:dyDescent="0.35">
      <c r="A1599" s="29" t="s">
        <v>3855</v>
      </c>
      <c r="B1599" s="1" t="s">
        <v>1402</v>
      </c>
      <c r="C1599" s="85" t="s">
        <v>2</v>
      </c>
      <c r="D1599" s="116" t="s">
        <v>4547</v>
      </c>
      <c r="E1599" s="116" t="s">
        <v>4547</v>
      </c>
      <c r="F1599" s="1"/>
      <c r="G1599" s="29" t="s">
        <v>4</v>
      </c>
      <c r="H1599" s="4">
        <f t="shared" si="120"/>
        <v>1</v>
      </c>
      <c r="I1599" s="4" t="str">
        <f>VLOOKUP(B1599,'BAT Grundtabelle'!B:T,19,0)</f>
        <v>ja</v>
      </c>
      <c r="J1599" s="4" t="str">
        <f t="shared" si="121"/>
        <v/>
      </c>
      <c r="K1599" s="4" t="str">
        <f t="shared" si="122"/>
        <v/>
      </c>
      <c r="L1599" s="4" t="str">
        <f t="shared" si="123"/>
        <v/>
      </c>
      <c r="M1599" s="104" t="str">
        <f t="shared" si="124"/>
        <v/>
      </c>
      <c r="N1599" s="4"/>
      <c r="O1599" s="4" t="str">
        <f>VLOOKUP(B1599,'BAT Grundtabelle'!B:V,21,0)</f>
        <v>IT</v>
      </c>
    </row>
    <row r="1600" spans="1:15" ht="12.75" customHeight="1" x14ac:dyDescent="0.35">
      <c r="A1600" s="29" t="s">
        <v>3856</v>
      </c>
      <c r="B1600" s="1" t="s">
        <v>1449</v>
      </c>
      <c r="C1600" s="85" t="s">
        <v>2</v>
      </c>
      <c r="D1600" s="116" t="s">
        <v>4547</v>
      </c>
      <c r="E1600" s="116" t="s">
        <v>4547</v>
      </c>
      <c r="F1600" s="1"/>
      <c r="G1600" s="29" t="s">
        <v>4</v>
      </c>
      <c r="H1600" s="4">
        <f t="shared" si="120"/>
        <v>1</v>
      </c>
      <c r="I1600" s="4" t="str">
        <f>VLOOKUP(B1600,'BAT Grundtabelle'!B:T,19,0)</f>
        <v>ja</v>
      </c>
      <c r="J1600" s="4" t="str">
        <f t="shared" si="121"/>
        <v/>
      </c>
      <c r="K1600" s="4" t="str">
        <f t="shared" si="122"/>
        <v/>
      </c>
      <c r="L1600" s="4" t="str">
        <f t="shared" si="123"/>
        <v/>
      </c>
      <c r="M1600" s="104" t="str">
        <f t="shared" si="124"/>
        <v/>
      </c>
      <c r="N1600" s="4"/>
      <c r="O1600" s="4" t="str">
        <f>VLOOKUP(B1600,'BAT Grundtabelle'!B:V,21,0)</f>
        <v>Kammerberuf</v>
      </c>
    </row>
    <row r="1601" spans="1:15" ht="12.75" customHeight="1" x14ac:dyDescent="0.35">
      <c r="A1601" s="29" t="s">
        <v>3857</v>
      </c>
      <c r="B1601" s="1" t="s">
        <v>1785</v>
      </c>
      <c r="C1601" s="85" t="s">
        <v>2</v>
      </c>
      <c r="D1601" s="116" t="s">
        <v>4547</v>
      </c>
      <c r="E1601" s="116" t="s">
        <v>4547</v>
      </c>
      <c r="F1601" s="1"/>
      <c r="G1601" s="29" t="s">
        <v>4</v>
      </c>
      <c r="H1601" s="4">
        <f t="shared" si="120"/>
        <v>1</v>
      </c>
      <c r="I1601" s="4" t="str">
        <f>VLOOKUP(B1601,'BAT Grundtabelle'!B:T,19,0)</f>
        <v>ja</v>
      </c>
      <c r="J1601" s="4" t="str">
        <f t="shared" si="121"/>
        <v/>
      </c>
      <c r="K1601" s="4" t="str">
        <f t="shared" si="122"/>
        <v/>
      </c>
      <c r="L1601" s="4" t="str">
        <f t="shared" si="123"/>
        <v/>
      </c>
      <c r="M1601" s="104" t="str">
        <f t="shared" si="124"/>
        <v/>
      </c>
      <c r="N1601" s="4"/>
      <c r="O1601" s="4" t="str">
        <f>VLOOKUP(B1601,'BAT Grundtabelle'!B:V,21,0)</f>
        <v>Dienstleistung</v>
      </c>
    </row>
    <row r="1602" spans="1:15" ht="12.75" customHeight="1" x14ac:dyDescent="0.35">
      <c r="A1602" s="29" t="s">
        <v>3858</v>
      </c>
      <c r="B1602" s="1" t="s">
        <v>1786</v>
      </c>
      <c r="C1602" s="85" t="s">
        <v>2</v>
      </c>
      <c r="D1602" s="116" t="s">
        <v>4547</v>
      </c>
      <c r="E1602" s="116" t="s">
        <v>4547</v>
      </c>
      <c r="F1602" s="1"/>
      <c r="G1602" s="29" t="s">
        <v>4</v>
      </c>
      <c r="H1602" s="4">
        <f t="shared" si="120"/>
        <v>1</v>
      </c>
      <c r="I1602" s="4" t="str">
        <f>VLOOKUP(B1602,'BAT Grundtabelle'!B:T,19,0)</f>
        <v>ja</v>
      </c>
      <c r="J1602" s="4" t="str">
        <f t="shared" si="121"/>
        <v/>
      </c>
      <c r="K1602" s="4" t="str">
        <f t="shared" si="122"/>
        <v/>
      </c>
      <c r="L1602" s="4" t="str">
        <f t="shared" si="123"/>
        <v/>
      </c>
      <c r="M1602" s="104" t="str">
        <f t="shared" si="124"/>
        <v/>
      </c>
      <c r="N1602" s="4"/>
      <c r="O1602" s="4" t="str">
        <f>VLOOKUP(B1602,'BAT Grundtabelle'!B:V,21,0)</f>
        <v>Kammerberuf</v>
      </c>
    </row>
    <row r="1603" spans="1:15" ht="12.75" customHeight="1" x14ac:dyDescent="0.35">
      <c r="A1603" s="29" t="s">
        <v>3859</v>
      </c>
      <c r="B1603" s="1" t="s">
        <v>653</v>
      </c>
      <c r="C1603" s="85" t="s">
        <v>2</v>
      </c>
      <c r="D1603" s="116" t="s">
        <v>4547</v>
      </c>
      <c r="E1603" s="116" t="s">
        <v>4547</v>
      </c>
      <c r="F1603" s="1" t="s">
        <v>2409</v>
      </c>
      <c r="G1603" s="29" t="s">
        <v>58</v>
      </c>
      <c r="H1603" s="4">
        <f t="shared" ref="H1603:H1666" si="125">COUNTIF(A:A,A1603)</f>
        <v>1</v>
      </c>
      <c r="I1603" s="4" t="str">
        <f>VLOOKUP(B1603,'BAT Grundtabelle'!B:T,19,0)</f>
        <v>ja</v>
      </c>
      <c r="J1603" s="4" t="str">
        <f t="shared" ref="J1603:J1666" si="126">IF(C1603="ja",A1603,"")</f>
        <v/>
      </c>
      <c r="K1603" s="4" t="str">
        <f t="shared" ref="K1603:K1666" si="127">IF(C1603="ja",B1603,"")</f>
        <v/>
      </c>
      <c r="L1603" s="4" t="str">
        <f t="shared" ref="L1603:L1666" si="128">IF(C1603="ja",D1603,"")</f>
        <v/>
      </c>
      <c r="M1603" s="104" t="str">
        <f t="shared" ref="M1603:M1666" si="129">IF(C1603="ja",E1603,"")</f>
        <v/>
      </c>
      <c r="N1603" s="4"/>
      <c r="O1603" s="4" t="str">
        <f>VLOOKUP(B1603,'BAT Grundtabelle'!B:V,21,0)</f>
        <v>Heilwesen</v>
      </c>
    </row>
    <row r="1604" spans="1:15" ht="12.75" customHeight="1" x14ac:dyDescent="0.35">
      <c r="A1604" s="29" t="s">
        <v>3860</v>
      </c>
      <c r="B1604" s="1" t="s">
        <v>1772</v>
      </c>
      <c r="C1604" s="85" t="s">
        <v>3</v>
      </c>
      <c r="D1604" s="116">
        <v>0.65</v>
      </c>
      <c r="E1604" s="116">
        <v>280</v>
      </c>
      <c r="F1604" s="1" t="s">
        <v>4469</v>
      </c>
      <c r="G1604" s="29" t="s">
        <v>4</v>
      </c>
      <c r="H1604" s="4">
        <f t="shared" si="125"/>
        <v>1</v>
      </c>
      <c r="I1604" s="4" t="str">
        <f>VLOOKUP(B1604,'BAT Grundtabelle'!B:T,19,0)</f>
        <v>ja</v>
      </c>
      <c r="J1604" s="4" t="str">
        <f t="shared" si="126"/>
        <v>11437</v>
      </c>
      <c r="K1604" s="4" t="str">
        <f t="shared" si="127"/>
        <v>Psychologe</v>
      </c>
      <c r="L1604" s="4">
        <f t="shared" si="128"/>
        <v>0.65</v>
      </c>
      <c r="M1604" s="104">
        <f t="shared" si="129"/>
        <v>280</v>
      </c>
      <c r="N1604" s="4"/>
      <c r="O1604" s="4" t="str">
        <f>VLOOKUP(B1604,'BAT Grundtabelle'!B:V,21,0)</f>
        <v>Heilwesen</v>
      </c>
    </row>
    <row r="1605" spans="1:15" ht="12.75" customHeight="1" x14ac:dyDescent="0.35">
      <c r="A1605" s="29" t="s">
        <v>3861</v>
      </c>
      <c r="B1605" s="1" t="s">
        <v>1773</v>
      </c>
      <c r="C1605" s="85" t="s">
        <v>3</v>
      </c>
      <c r="D1605" s="116">
        <v>0.65</v>
      </c>
      <c r="E1605" s="116">
        <v>280</v>
      </c>
      <c r="F1605" s="1" t="s">
        <v>4468</v>
      </c>
      <c r="G1605" s="29" t="s">
        <v>4</v>
      </c>
      <c r="H1605" s="4">
        <f t="shared" si="125"/>
        <v>1</v>
      </c>
      <c r="I1605" s="4" t="str">
        <f>VLOOKUP(B1605,'BAT Grundtabelle'!B:T,19,0)</f>
        <v>ja</v>
      </c>
      <c r="J1605" s="4" t="str">
        <f t="shared" si="126"/>
        <v>11438</v>
      </c>
      <c r="K1605" s="4" t="str">
        <f t="shared" si="127"/>
        <v>Psychologischer Psychotherapeut</v>
      </c>
      <c r="L1605" s="4">
        <f t="shared" si="128"/>
        <v>0.65</v>
      </c>
      <c r="M1605" s="104">
        <f t="shared" si="129"/>
        <v>280</v>
      </c>
      <c r="N1605" s="4"/>
      <c r="O1605" s="4" t="str">
        <f>VLOOKUP(B1605,'BAT Grundtabelle'!B:V,21,0)</f>
        <v>Heilwesen</v>
      </c>
    </row>
    <row r="1606" spans="1:15" ht="12.75" customHeight="1" x14ac:dyDescent="0.35">
      <c r="A1606" s="29" t="s">
        <v>3862</v>
      </c>
      <c r="B1606" s="1" t="s">
        <v>1774</v>
      </c>
      <c r="C1606" s="85" t="s">
        <v>3</v>
      </c>
      <c r="D1606" s="116">
        <v>0.65</v>
      </c>
      <c r="E1606" s="116">
        <v>280</v>
      </c>
      <c r="F1606" s="1" t="s">
        <v>4468</v>
      </c>
      <c r="G1606" s="29" t="s">
        <v>4</v>
      </c>
      <c r="H1606" s="4">
        <f t="shared" si="125"/>
        <v>1</v>
      </c>
      <c r="I1606" s="4" t="str">
        <f>VLOOKUP(B1606,'BAT Grundtabelle'!B:T,19,0)</f>
        <v>ja</v>
      </c>
      <c r="J1606" s="4" t="str">
        <f t="shared" si="126"/>
        <v>11439</v>
      </c>
      <c r="K1606" s="4" t="str">
        <f t="shared" si="127"/>
        <v>Psychologischer Therapeut</v>
      </c>
      <c r="L1606" s="4">
        <f t="shared" si="128"/>
        <v>0.65</v>
      </c>
      <c r="M1606" s="104">
        <f t="shared" si="129"/>
        <v>280</v>
      </c>
      <c r="N1606" s="4"/>
      <c r="O1606" s="4" t="str">
        <f>VLOOKUP(B1606,'BAT Grundtabelle'!B:V,21,0)</f>
        <v>Heilwesen</v>
      </c>
    </row>
    <row r="1607" spans="1:15" ht="12.75" customHeight="1" x14ac:dyDescent="0.35">
      <c r="A1607" s="29" t="s">
        <v>3863</v>
      </c>
      <c r="B1607" s="1" t="s">
        <v>1775</v>
      </c>
      <c r="C1607" s="85" t="s">
        <v>3</v>
      </c>
      <c r="D1607" s="116">
        <v>0.65</v>
      </c>
      <c r="E1607" s="116">
        <v>280</v>
      </c>
      <c r="F1607" s="1" t="s">
        <v>4468</v>
      </c>
      <c r="G1607" s="29" t="s">
        <v>4</v>
      </c>
      <c r="H1607" s="4">
        <f t="shared" si="125"/>
        <v>1</v>
      </c>
      <c r="I1607" s="4" t="str">
        <f>VLOOKUP(B1607,'BAT Grundtabelle'!B:T,19,0)</f>
        <v>ja</v>
      </c>
      <c r="J1607" s="4" t="str">
        <f t="shared" si="126"/>
        <v>11440</v>
      </c>
      <c r="K1607" s="4" t="str">
        <f t="shared" si="127"/>
        <v>Psychotherapeut</v>
      </c>
      <c r="L1607" s="4">
        <f t="shared" si="128"/>
        <v>0.65</v>
      </c>
      <c r="M1607" s="104">
        <f t="shared" si="129"/>
        <v>280</v>
      </c>
      <c r="N1607" s="4"/>
      <c r="O1607" s="4" t="str">
        <f>VLOOKUP(B1607,'BAT Grundtabelle'!B:V,21,0)</f>
        <v>Heilwesen</v>
      </c>
    </row>
    <row r="1608" spans="1:15" ht="12.75" customHeight="1" x14ac:dyDescent="0.35">
      <c r="A1608" s="29" t="s">
        <v>3864</v>
      </c>
      <c r="B1608" s="1" t="s">
        <v>1303</v>
      </c>
      <c r="C1608" s="85" t="s">
        <v>3</v>
      </c>
      <c r="D1608" s="116">
        <v>2.58</v>
      </c>
      <c r="E1608" s="116">
        <v>204</v>
      </c>
      <c r="F1608" s="1"/>
      <c r="G1608" s="29">
        <v>1198</v>
      </c>
      <c r="H1608" s="4">
        <f t="shared" si="125"/>
        <v>1</v>
      </c>
      <c r="I1608" s="4" t="str">
        <f>VLOOKUP(B1608,'BAT Grundtabelle'!B:T,19,0)</f>
        <v>ja</v>
      </c>
      <c r="J1608" s="4" t="str">
        <f t="shared" si="126"/>
        <v>11441</v>
      </c>
      <c r="K1608" s="4" t="str">
        <f t="shared" si="127"/>
        <v>Pub</v>
      </c>
      <c r="L1608" s="4">
        <f t="shared" si="128"/>
        <v>2.58</v>
      </c>
      <c r="M1608" s="104">
        <f t="shared" si="129"/>
        <v>204</v>
      </c>
      <c r="N1608" s="4"/>
      <c r="O1608" s="4" t="str">
        <f>VLOOKUP(B1608,'BAT Grundtabelle'!B:V,21,0)</f>
        <v>Hotel- und Gaststättengewerbe</v>
      </c>
    </row>
    <row r="1609" spans="1:15" ht="12.75" customHeight="1" x14ac:dyDescent="0.35">
      <c r="A1609" s="29" t="s">
        <v>3865</v>
      </c>
      <c r="B1609" s="1" t="s">
        <v>1279</v>
      </c>
      <c r="C1609" s="85" t="s">
        <v>2</v>
      </c>
      <c r="D1609" s="116" t="s">
        <v>4547</v>
      </c>
      <c r="E1609" s="116" t="s">
        <v>4547</v>
      </c>
      <c r="F1609" s="1"/>
      <c r="G1609" s="29" t="s">
        <v>4</v>
      </c>
      <c r="H1609" s="4">
        <f t="shared" si="125"/>
        <v>1</v>
      </c>
      <c r="I1609" s="4" t="str">
        <f>VLOOKUP(B1609,'BAT Grundtabelle'!B:T,19,0)</f>
        <v>ja</v>
      </c>
      <c r="J1609" s="4" t="str">
        <f t="shared" si="126"/>
        <v/>
      </c>
      <c r="K1609" s="4" t="str">
        <f t="shared" si="127"/>
        <v/>
      </c>
      <c r="L1609" s="4" t="str">
        <f t="shared" si="128"/>
        <v/>
      </c>
      <c r="M1609" s="104" t="str">
        <f t="shared" si="129"/>
        <v/>
      </c>
      <c r="N1609" s="4"/>
      <c r="O1609" s="4" t="str">
        <f>VLOOKUP(B1609,'BAT Grundtabelle'!B:V,21,0)</f>
        <v>Kammerberuf</v>
      </c>
    </row>
    <row r="1610" spans="1:15" ht="12.75" customHeight="1" x14ac:dyDescent="0.35">
      <c r="A1610" s="29" t="s">
        <v>3866</v>
      </c>
      <c r="B1610" s="1" t="s">
        <v>1747</v>
      </c>
      <c r="C1610" s="85" t="s">
        <v>2</v>
      </c>
      <c r="D1610" s="116" t="s">
        <v>4547</v>
      </c>
      <c r="E1610" s="116" t="s">
        <v>4547</v>
      </c>
      <c r="F1610" s="1"/>
      <c r="G1610" s="29" t="s">
        <v>4</v>
      </c>
      <c r="H1610" s="4">
        <f t="shared" si="125"/>
        <v>1</v>
      </c>
      <c r="I1610" s="4" t="str">
        <f>VLOOKUP(B1610,'BAT Grundtabelle'!B:T,19,0)</f>
        <v>ja</v>
      </c>
      <c r="J1610" s="4" t="str">
        <f t="shared" si="126"/>
        <v/>
      </c>
      <c r="K1610" s="4" t="str">
        <f t="shared" si="127"/>
        <v/>
      </c>
      <c r="L1610" s="4" t="str">
        <f t="shared" si="128"/>
        <v/>
      </c>
      <c r="M1610" s="104" t="str">
        <f t="shared" si="129"/>
        <v/>
      </c>
      <c r="N1610" s="4"/>
      <c r="O1610" s="4" t="str">
        <f>VLOOKUP(B1610,'BAT Grundtabelle'!B:V,21,0)</f>
        <v>Metallurgie</v>
      </c>
    </row>
    <row r="1611" spans="1:15" ht="12.75" customHeight="1" x14ac:dyDescent="0.35">
      <c r="A1611" s="29" t="s">
        <v>3867</v>
      </c>
      <c r="B1611" s="1" t="s">
        <v>684</v>
      </c>
      <c r="C1611" s="85" t="s">
        <v>2</v>
      </c>
      <c r="D1611" s="116" t="s">
        <v>4547</v>
      </c>
      <c r="E1611" s="116" t="s">
        <v>4547</v>
      </c>
      <c r="F1611" s="1"/>
      <c r="G1611" s="29" t="s">
        <v>4</v>
      </c>
      <c r="H1611" s="4">
        <f t="shared" si="125"/>
        <v>1</v>
      </c>
      <c r="I1611" s="4" t="str">
        <f>VLOOKUP(B1611,'BAT Grundtabelle'!B:T,19,0)</f>
        <v>ja</v>
      </c>
      <c r="J1611" s="4" t="str">
        <f t="shared" si="126"/>
        <v/>
      </c>
      <c r="K1611" s="4" t="str">
        <f t="shared" si="127"/>
        <v/>
      </c>
      <c r="L1611" s="4" t="str">
        <f t="shared" si="128"/>
        <v/>
      </c>
      <c r="M1611" s="104" t="str">
        <f t="shared" si="129"/>
        <v/>
      </c>
      <c r="N1611" s="4"/>
      <c r="O1611" s="4" t="str">
        <f>VLOOKUP(B1611,'BAT Grundtabelle'!B:V,21,0)</f>
        <v>Wasserwirtschaft</v>
      </c>
    </row>
    <row r="1612" spans="1:15" ht="12.75" customHeight="1" x14ac:dyDescent="0.35">
      <c r="A1612" s="29" t="s">
        <v>3868</v>
      </c>
      <c r="B1612" s="1" t="s">
        <v>86</v>
      </c>
      <c r="C1612" s="85" t="s">
        <v>2</v>
      </c>
      <c r="D1612" s="116" t="s">
        <v>4547</v>
      </c>
      <c r="E1612" s="116" t="s">
        <v>4547</v>
      </c>
      <c r="F1612" s="1"/>
      <c r="G1612" s="29" t="s">
        <v>4</v>
      </c>
      <c r="H1612" s="4">
        <f t="shared" si="125"/>
        <v>1</v>
      </c>
      <c r="I1612" s="4" t="str">
        <f>VLOOKUP(B1612,'BAT Grundtabelle'!B:T,19,0)</f>
        <v>ja</v>
      </c>
      <c r="J1612" s="4" t="str">
        <f t="shared" si="126"/>
        <v/>
      </c>
      <c r="K1612" s="4" t="str">
        <f t="shared" si="127"/>
        <v/>
      </c>
      <c r="L1612" s="4" t="str">
        <f t="shared" si="128"/>
        <v/>
      </c>
      <c r="M1612" s="104" t="str">
        <f t="shared" si="129"/>
        <v/>
      </c>
      <c r="N1612" s="4"/>
      <c r="O1612" s="4" t="str">
        <f>VLOOKUP(B1612,'BAT Grundtabelle'!B:V,21,0)</f>
        <v>Bau-Gewerbe</v>
      </c>
    </row>
    <row r="1613" spans="1:15" ht="12.75" customHeight="1" x14ac:dyDescent="0.35">
      <c r="A1613" s="29" t="s">
        <v>3869</v>
      </c>
      <c r="B1613" s="1" t="s">
        <v>1574</v>
      </c>
      <c r="C1613" s="85" t="s">
        <v>2</v>
      </c>
      <c r="D1613" s="116" t="s">
        <v>4547</v>
      </c>
      <c r="E1613" s="116" t="s">
        <v>4547</v>
      </c>
      <c r="F1613" s="1"/>
      <c r="G1613" s="29" t="s">
        <v>4</v>
      </c>
      <c r="H1613" s="4">
        <f t="shared" si="125"/>
        <v>1</v>
      </c>
      <c r="I1613" s="4" t="str">
        <f>VLOOKUP(B1613,'BAT Grundtabelle'!B:T,19,0)</f>
        <v>ja</v>
      </c>
      <c r="J1613" s="4" t="str">
        <f t="shared" si="126"/>
        <v/>
      </c>
      <c r="K1613" s="4" t="str">
        <f t="shared" si="127"/>
        <v/>
      </c>
      <c r="L1613" s="4" t="str">
        <f t="shared" si="128"/>
        <v/>
      </c>
      <c r="M1613" s="104" t="str">
        <f t="shared" si="129"/>
        <v/>
      </c>
      <c r="N1613" s="4"/>
      <c r="O1613" s="4" t="str">
        <f>VLOOKUP(B1613,'BAT Grundtabelle'!B:V,21,0)</f>
        <v>Reinigung</v>
      </c>
    </row>
    <row r="1614" spans="1:15" ht="12.75" customHeight="1" x14ac:dyDescent="0.35">
      <c r="A1614" s="29" t="s">
        <v>3870</v>
      </c>
      <c r="B1614" s="1" t="s">
        <v>454</v>
      </c>
      <c r="C1614" s="85" t="s">
        <v>2</v>
      </c>
      <c r="D1614" s="116" t="s">
        <v>4547</v>
      </c>
      <c r="E1614" s="116" t="s">
        <v>4547</v>
      </c>
      <c r="F1614" s="1" t="s">
        <v>2412</v>
      </c>
      <c r="G1614" s="29" t="s">
        <v>4438</v>
      </c>
      <c r="H1614" s="4">
        <f t="shared" si="125"/>
        <v>1</v>
      </c>
      <c r="I1614" s="4" t="str">
        <f>VLOOKUP(B1614,'BAT Grundtabelle'!B:T,19,0)</f>
        <v>ja</v>
      </c>
      <c r="J1614" s="4" t="str">
        <f t="shared" si="126"/>
        <v/>
      </c>
      <c r="K1614" s="4" t="str">
        <f t="shared" si="127"/>
        <v/>
      </c>
      <c r="L1614" s="4" t="str">
        <f t="shared" si="128"/>
        <v/>
      </c>
      <c r="M1614" s="104" t="str">
        <f t="shared" si="129"/>
        <v/>
      </c>
      <c r="N1614" s="4"/>
      <c r="O1614" s="4" t="str">
        <f>VLOOKUP(B1614,'BAT Grundtabelle'!B:V,21,0)</f>
        <v>Chemie</v>
      </c>
    </row>
    <row r="1615" spans="1:15" ht="12.75" customHeight="1" x14ac:dyDescent="0.35">
      <c r="A1615" s="29" t="s">
        <v>3871</v>
      </c>
      <c r="B1615" s="1" t="s">
        <v>2005</v>
      </c>
      <c r="C1615" s="85" t="s">
        <v>2</v>
      </c>
      <c r="D1615" s="116" t="s">
        <v>4547</v>
      </c>
      <c r="E1615" s="116" t="s">
        <v>4547</v>
      </c>
      <c r="F1615" s="1"/>
      <c r="G1615" s="29" t="s">
        <v>4</v>
      </c>
      <c r="H1615" s="4">
        <f t="shared" si="125"/>
        <v>1</v>
      </c>
      <c r="I1615" s="4" t="str">
        <f>VLOOKUP(B1615,'BAT Grundtabelle'!B:T,19,0)</f>
        <v>ja</v>
      </c>
      <c r="J1615" s="4" t="str">
        <f t="shared" si="126"/>
        <v/>
      </c>
      <c r="K1615" s="4" t="str">
        <f t="shared" si="127"/>
        <v/>
      </c>
      <c r="L1615" s="4" t="str">
        <f t="shared" si="128"/>
        <v/>
      </c>
      <c r="M1615" s="104" t="str">
        <f t="shared" si="129"/>
        <v/>
      </c>
      <c r="N1615" s="4"/>
      <c r="O1615" s="4" t="str">
        <f>VLOOKUP(B1615,'BAT Grundtabelle'!B:V,21,0)</f>
        <v>Handel</v>
      </c>
    </row>
    <row r="1616" spans="1:15" ht="12.75" customHeight="1" x14ac:dyDescent="0.35">
      <c r="A1616" s="29" t="s">
        <v>3872</v>
      </c>
      <c r="B1616" s="1" t="s">
        <v>1825</v>
      </c>
      <c r="C1616" s="85" t="s">
        <v>2</v>
      </c>
      <c r="D1616" s="116" t="s">
        <v>4547</v>
      </c>
      <c r="E1616" s="116" t="s">
        <v>4547</v>
      </c>
      <c r="F1616" s="1" t="s">
        <v>2411</v>
      </c>
      <c r="G1616" s="29" t="s">
        <v>59</v>
      </c>
      <c r="H1616" s="4">
        <f t="shared" si="125"/>
        <v>1</v>
      </c>
      <c r="I1616" s="4" t="str">
        <f>VLOOKUP(B1616,'BAT Grundtabelle'!B:T,19,0)</f>
        <v>ja</v>
      </c>
      <c r="J1616" s="4" t="str">
        <f t="shared" si="126"/>
        <v/>
      </c>
      <c r="K1616" s="4" t="str">
        <f t="shared" si="127"/>
        <v/>
      </c>
      <c r="L1616" s="4" t="str">
        <f t="shared" si="128"/>
        <v/>
      </c>
      <c r="M1616" s="104" t="str">
        <f t="shared" si="129"/>
        <v/>
      </c>
      <c r="N1616" s="4"/>
      <c r="O1616" s="4" t="str">
        <f>VLOOKUP(B1616,'BAT Grundtabelle'!B:V,21,0)</f>
        <v>Verein</v>
      </c>
    </row>
    <row r="1617" spans="1:15" ht="12.75" customHeight="1" x14ac:dyDescent="0.35">
      <c r="A1617" s="29" t="s">
        <v>3873</v>
      </c>
      <c r="B1617" s="1" t="s">
        <v>1577</v>
      </c>
      <c r="C1617" s="85" t="s">
        <v>3</v>
      </c>
      <c r="D1617" s="116">
        <v>2.62</v>
      </c>
      <c r="E1617" s="116">
        <v>689</v>
      </c>
      <c r="F1617" s="1"/>
      <c r="G1617" s="29" t="s">
        <v>4</v>
      </c>
      <c r="H1617" s="4">
        <f t="shared" si="125"/>
        <v>1</v>
      </c>
      <c r="I1617" s="4" t="str">
        <f>VLOOKUP(B1617,'BAT Grundtabelle'!B:T,19,0)</f>
        <v>ja</v>
      </c>
      <c r="J1617" s="4" t="str">
        <f t="shared" si="126"/>
        <v>11450</v>
      </c>
      <c r="K1617" s="4" t="str">
        <f t="shared" si="127"/>
        <v>Radio- und Fernsehgerätehandel</v>
      </c>
      <c r="L1617" s="4">
        <f t="shared" si="128"/>
        <v>2.62</v>
      </c>
      <c r="M1617" s="104">
        <f t="shared" si="129"/>
        <v>689</v>
      </c>
      <c r="N1617" s="4"/>
      <c r="O1617" s="4" t="str">
        <f>VLOOKUP(B1617,'BAT Grundtabelle'!B:V,21,0)</f>
        <v>Handel</v>
      </c>
    </row>
    <row r="1618" spans="1:15" ht="12.75" customHeight="1" x14ac:dyDescent="0.35">
      <c r="A1618" s="29" t="s">
        <v>3874</v>
      </c>
      <c r="B1618" s="1" t="s">
        <v>1280</v>
      </c>
      <c r="C1618" s="85" t="s">
        <v>2</v>
      </c>
      <c r="D1618" s="116" t="s">
        <v>4547</v>
      </c>
      <c r="E1618" s="116" t="s">
        <v>4547</v>
      </c>
      <c r="F1618" s="1"/>
      <c r="G1618" s="29" t="s">
        <v>4</v>
      </c>
      <c r="H1618" s="4">
        <f t="shared" si="125"/>
        <v>1</v>
      </c>
      <c r="I1618" s="4" t="str">
        <f>VLOOKUP(B1618,'BAT Grundtabelle'!B:T,19,0)</f>
        <v>ja</v>
      </c>
      <c r="J1618" s="4" t="str">
        <f t="shared" si="126"/>
        <v/>
      </c>
      <c r="K1618" s="4" t="str">
        <f t="shared" si="127"/>
        <v/>
      </c>
      <c r="L1618" s="4" t="str">
        <f t="shared" si="128"/>
        <v/>
      </c>
      <c r="M1618" s="104" t="str">
        <f t="shared" si="129"/>
        <v/>
      </c>
      <c r="N1618" s="4"/>
      <c r="O1618" s="4" t="str">
        <f>VLOOKUP(B1618,'BAT Grundtabelle'!B:V,21,0)</f>
        <v>Produktion</v>
      </c>
    </row>
    <row r="1619" spans="1:15" ht="12.75" customHeight="1" x14ac:dyDescent="0.35">
      <c r="A1619" s="29" t="s">
        <v>3875</v>
      </c>
      <c r="B1619" s="1" t="s">
        <v>1505</v>
      </c>
      <c r="C1619" s="85" t="s">
        <v>2</v>
      </c>
      <c r="D1619" s="116" t="s">
        <v>4547</v>
      </c>
      <c r="E1619" s="116" t="s">
        <v>4547</v>
      </c>
      <c r="F1619" s="1" t="s">
        <v>2412</v>
      </c>
      <c r="G1619" s="29">
        <v>1195</v>
      </c>
      <c r="H1619" s="4">
        <f t="shared" si="125"/>
        <v>1</v>
      </c>
      <c r="I1619" s="4" t="str">
        <f>VLOOKUP(B1619,'BAT Grundtabelle'!B:T,19,0)</f>
        <v>ja</v>
      </c>
      <c r="J1619" s="4" t="str">
        <f t="shared" si="126"/>
        <v/>
      </c>
      <c r="K1619" s="4" t="str">
        <f t="shared" si="127"/>
        <v/>
      </c>
      <c r="L1619" s="4" t="str">
        <f t="shared" si="128"/>
        <v/>
      </c>
      <c r="M1619" s="104" t="str">
        <f t="shared" si="129"/>
        <v/>
      </c>
      <c r="N1619" s="4"/>
      <c r="O1619" s="4" t="str">
        <f>VLOOKUP(B1619,'BAT Grundtabelle'!B:V,21,0)</f>
        <v>Medien</v>
      </c>
    </row>
    <row r="1620" spans="1:15" ht="12.75" customHeight="1" x14ac:dyDescent="0.35">
      <c r="A1620" s="29" t="s">
        <v>3876</v>
      </c>
      <c r="B1620" s="1" t="s">
        <v>1242</v>
      </c>
      <c r="C1620" s="85" t="s">
        <v>2</v>
      </c>
      <c r="D1620" s="116" t="s">
        <v>4547</v>
      </c>
      <c r="E1620" s="116" t="s">
        <v>4547</v>
      </c>
      <c r="F1620" s="1" t="s">
        <v>2409</v>
      </c>
      <c r="G1620" s="29" t="s">
        <v>4</v>
      </c>
      <c r="H1620" s="4">
        <f t="shared" si="125"/>
        <v>1</v>
      </c>
      <c r="I1620" s="4" t="str">
        <f>VLOOKUP(B1620,'BAT Grundtabelle'!B:T,19,0)</f>
        <v>ja</v>
      </c>
      <c r="J1620" s="4" t="str">
        <f t="shared" si="126"/>
        <v/>
      </c>
      <c r="K1620" s="4" t="str">
        <f t="shared" si="127"/>
        <v/>
      </c>
      <c r="L1620" s="4" t="str">
        <f t="shared" si="128"/>
        <v/>
      </c>
      <c r="M1620" s="104" t="str">
        <f t="shared" si="129"/>
        <v/>
      </c>
      <c r="N1620" s="4"/>
      <c r="O1620" s="4" t="str">
        <f>VLOOKUP(B1620,'BAT Grundtabelle'!B:V,21,0)</f>
        <v>Staat</v>
      </c>
    </row>
    <row r="1621" spans="1:15" ht="12.75" customHeight="1" x14ac:dyDescent="0.35">
      <c r="A1621" s="29" t="s">
        <v>3877</v>
      </c>
      <c r="B1621" s="1" t="s">
        <v>1643</v>
      </c>
      <c r="C1621" s="85" t="s">
        <v>2</v>
      </c>
      <c r="D1621" s="116" t="s">
        <v>4547</v>
      </c>
      <c r="E1621" s="116" t="s">
        <v>4547</v>
      </c>
      <c r="F1621" s="1"/>
      <c r="G1621" s="29" t="s">
        <v>4</v>
      </c>
      <c r="H1621" s="4">
        <f t="shared" si="125"/>
        <v>1</v>
      </c>
      <c r="I1621" s="4" t="str">
        <f>VLOOKUP(B1621,'BAT Grundtabelle'!B:T,19,0)</f>
        <v>ja</v>
      </c>
      <c r="J1621" s="4" t="str">
        <f t="shared" si="126"/>
        <v/>
      </c>
      <c r="K1621" s="4" t="str">
        <f t="shared" si="127"/>
        <v/>
      </c>
      <c r="L1621" s="4" t="str">
        <f t="shared" si="128"/>
        <v/>
      </c>
      <c r="M1621" s="104" t="str">
        <f t="shared" si="129"/>
        <v/>
      </c>
      <c r="N1621" s="4"/>
      <c r="O1621" s="4" t="str">
        <f>VLOOKUP(B1621,'BAT Grundtabelle'!B:V,21,0)</f>
        <v>Handwerk</v>
      </c>
    </row>
    <row r="1622" spans="1:15" ht="12.75" customHeight="1" x14ac:dyDescent="0.35">
      <c r="A1622" s="29" t="s">
        <v>3878</v>
      </c>
      <c r="B1622" s="1" t="s">
        <v>537</v>
      </c>
      <c r="C1622" s="85" t="s">
        <v>3</v>
      </c>
      <c r="D1622" s="116">
        <v>1.1100000000000001</v>
      </c>
      <c r="E1622" s="116">
        <v>143</v>
      </c>
      <c r="F1622" s="1" t="s">
        <v>4617</v>
      </c>
      <c r="G1622" s="29" t="s">
        <v>4</v>
      </c>
      <c r="H1622" s="4">
        <f t="shared" si="125"/>
        <v>1</v>
      </c>
      <c r="I1622" s="4" t="str">
        <f>VLOOKUP(B1622,'BAT Grundtabelle'!B:T,19,0)</f>
        <v>nein</v>
      </c>
      <c r="J1622" s="4" t="str">
        <f t="shared" si="126"/>
        <v>11455</v>
      </c>
      <c r="K1622" s="4" t="str">
        <f t="shared" si="127"/>
        <v>Rauchwarenhandel</v>
      </c>
      <c r="L1622" s="4">
        <f t="shared" si="128"/>
        <v>1.1100000000000001</v>
      </c>
      <c r="M1622" s="104">
        <f t="shared" si="129"/>
        <v>143</v>
      </c>
      <c r="N1622" s="4"/>
      <c r="O1622" s="4" t="str">
        <f>VLOOKUP(B1622,'BAT Grundtabelle'!B:V,21,0)</f>
        <v>Handel</v>
      </c>
    </row>
    <row r="1623" spans="1:15" ht="12.75" customHeight="1" x14ac:dyDescent="0.35">
      <c r="A1623" s="29" t="s">
        <v>47</v>
      </c>
      <c r="B1623" s="1" t="s">
        <v>46</v>
      </c>
      <c r="C1623" s="85" t="s">
        <v>2</v>
      </c>
      <c r="D1623" s="116" t="s">
        <v>4547</v>
      </c>
      <c r="E1623" s="116" t="s">
        <v>4547</v>
      </c>
      <c r="F1623" s="1"/>
      <c r="G1623" s="29" t="s">
        <v>4</v>
      </c>
      <c r="H1623" s="4">
        <f t="shared" si="125"/>
        <v>1</v>
      </c>
      <c r="I1623" s="4" t="str">
        <f>VLOOKUP(B1623,'BAT Grundtabelle'!B:T,19,0)</f>
        <v>ja</v>
      </c>
      <c r="J1623" s="4" t="str">
        <f t="shared" si="126"/>
        <v/>
      </c>
      <c r="K1623" s="4" t="str">
        <f t="shared" si="127"/>
        <v/>
      </c>
      <c r="L1623" s="4" t="str">
        <f t="shared" si="128"/>
        <v/>
      </c>
      <c r="M1623" s="104" t="str">
        <f t="shared" si="129"/>
        <v/>
      </c>
      <c r="N1623" s="4"/>
      <c r="O1623" s="4" t="str">
        <f>VLOOKUP(B1623,'BAT Grundtabelle'!B:V,21,0)</f>
        <v>Dienstleistung</v>
      </c>
    </row>
    <row r="1624" spans="1:15" ht="12.75" customHeight="1" x14ac:dyDescent="0.35">
      <c r="A1624" s="29" t="s">
        <v>3879</v>
      </c>
      <c r="B1624" s="1" t="s">
        <v>284</v>
      </c>
      <c r="C1624" s="85" t="s">
        <v>2</v>
      </c>
      <c r="D1624" s="116" t="s">
        <v>4547</v>
      </c>
      <c r="E1624" s="116" t="s">
        <v>4547</v>
      </c>
      <c r="F1624" s="1"/>
      <c r="G1624" s="29" t="s">
        <v>4</v>
      </c>
      <c r="H1624" s="4">
        <f t="shared" si="125"/>
        <v>1</v>
      </c>
      <c r="I1624" s="4" t="str">
        <f>VLOOKUP(B1624,'BAT Grundtabelle'!B:T,19,0)</f>
        <v>ja</v>
      </c>
      <c r="J1624" s="4" t="str">
        <f t="shared" si="126"/>
        <v/>
      </c>
      <c r="K1624" s="4" t="str">
        <f t="shared" si="127"/>
        <v/>
      </c>
      <c r="L1624" s="4" t="str">
        <f t="shared" si="128"/>
        <v/>
      </c>
      <c r="M1624" s="104" t="str">
        <f t="shared" si="129"/>
        <v/>
      </c>
      <c r="N1624" s="4"/>
      <c r="O1624" s="4" t="str">
        <f>VLOOKUP(B1624,'BAT Grundtabelle'!B:V,21,0)</f>
        <v>IT</v>
      </c>
    </row>
    <row r="1625" spans="1:15" ht="12.75" customHeight="1" x14ac:dyDescent="0.35">
      <c r="A1625" s="29" t="s">
        <v>3880</v>
      </c>
      <c r="B1625" s="1" t="s">
        <v>923</v>
      </c>
      <c r="C1625" s="85" t="s">
        <v>2</v>
      </c>
      <c r="D1625" s="116" t="s">
        <v>4547</v>
      </c>
      <c r="E1625" s="116" t="s">
        <v>4547</v>
      </c>
      <c r="F1625" s="1" t="s">
        <v>2409</v>
      </c>
      <c r="G1625" s="29" t="s">
        <v>920</v>
      </c>
      <c r="H1625" s="4">
        <f t="shared" si="125"/>
        <v>1</v>
      </c>
      <c r="I1625" s="4" t="str">
        <f>VLOOKUP(B1625,'BAT Grundtabelle'!B:T,19,0)</f>
        <v>ja</v>
      </c>
      <c r="J1625" s="4" t="str">
        <f t="shared" si="126"/>
        <v/>
      </c>
      <c r="K1625" s="4" t="str">
        <f t="shared" si="127"/>
        <v/>
      </c>
      <c r="L1625" s="4" t="str">
        <f t="shared" si="128"/>
        <v/>
      </c>
      <c r="M1625" s="104" t="str">
        <f t="shared" si="129"/>
        <v/>
      </c>
      <c r="N1625" s="4"/>
      <c r="O1625" s="4" t="str">
        <f>VLOOKUP(B1625,'BAT Grundtabelle'!B:V,21,0)</f>
        <v>Kammerberuf</v>
      </c>
    </row>
    <row r="1626" spans="1:15" ht="12.75" customHeight="1" x14ac:dyDescent="0.35">
      <c r="A1626" s="29" t="s">
        <v>3881</v>
      </c>
      <c r="B1626" s="1" t="s">
        <v>924</v>
      </c>
      <c r="C1626" s="85" t="s">
        <v>2</v>
      </c>
      <c r="D1626" s="116" t="s">
        <v>4547</v>
      </c>
      <c r="E1626" s="116" t="s">
        <v>4547</v>
      </c>
      <c r="F1626" s="1" t="s">
        <v>2412</v>
      </c>
      <c r="G1626" s="139" t="s">
        <v>4568</v>
      </c>
      <c r="H1626" s="4">
        <f t="shared" si="125"/>
        <v>1</v>
      </c>
      <c r="I1626" s="4" t="str">
        <f>VLOOKUP(B1626,'BAT Grundtabelle'!B:T,19,0)</f>
        <v>ja</v>
      </c>
      <c r="J1626" s="4" t="str">
        <f t="shared" si="126"/>
        <v/>
      </c>
      <c r="K1626" s="4" t="str">
        <f t="shared" si="127"/>
        <v/>
      </c>
      <c r="L1626" s="4" t="str">
        <f t="shared" si="128"/>
        <v/>
      </c>
      <c r="M1626" s="104" t="str">
        <f t="shared" si="129"/>
        <v/>
      </c>
      <c r="N1626" s="4"/>
      <c r="O1626" s="4" t="str">
        <f>VLOOKUP(B1626,'BAT Grundtabelle'!B:V,21,0)</f>
        <v>Jura</v>
      </c>
    </row>
    <row r="1627" spans="1:15" ht="12.75" customHeight="1" x14ac:dyDescent="0.35">
      <c r="A1627" s="29" t="s">
        <v>3882</v>
      </c>
      <c r="B1627" s="1" t="s">
        <v>925</v>
      </c>
      <c r="C1627" s="85" t="s">
        <v>2</v>
      </c>
      <c r="D1627" s="116" t="s">
        <v>4547</v>
      </c>
      <c r="E1627" s="116" t="s">
        <v>4547</v>
      </c>
      <c r="F1627" s="1" t="s">
        <v>2412</v>
      </c>
      <c r="G1627" s="29" t="s">
        <v>57</v>
      </c>
      <c r="H1627" s="4">
        <f t="shared" si="125"/>
        <v>1</v>
      </c>
      <c r="I1627" s="4" t="str">
        <f>VLOOKUP(B1627,'BAT Grundtabelle'!B:T,19,0)</f>
        <v>ja</v>
      </c>
      <c r="J1627" s="4" t="str">
        <f t="shared" si="126"/>
        <v/>
      </c>
      <c r="K1627" s="4" t="str">
        <f t="shared" si="127"/>
        <v/>
      </c>
      <c r="L1627" s="4" t="str">
        <f t="shared" si="128"/>
        <v/>
      </c>
      <c r="M1627" s="104" t="str">
        <f t="shared" si="129"/>
        <v/>
      </c>
      <c r="N1627" s="4"/>
      <c r="O1627" s="4" t="str">
        <f>VLOOKUP(B1627,'BAT Grundtabelle'!B:V,21,0)</f>
        <v>Jura</v>
      </c>
    </row>
    <row r="1628" spans="1:15" ht="12.75" customHeight="1" x14ac:dyDescent="0.35">
      <c r="A1628" s="29" t="s">
        <v>3883</v>
      </c>
      <c r="B1628" s="1" t="s">
        <v>1685</v>
      </c>
      <c r="C1628" s="85" t="s">
        <v>2</v>
      </c>
      <c r="D1628" s="116" t="s">
        <v>4547</v>
      </c>
      <c r="E1628" s="116" t="s">
        <v>4547</v>
      </c>
      <c r="F1628" s="1" t="s">
        <v>2412</v>
      </c>
      <c r="G1628" s="29" t="s">
        <v>4438</v>
      </c>
      <c r="H1628" s="4">
        <f t="shared" si="125"/>
        <v>1</v>
      </c>
      <c r="I1628" s="4" t="str">
        <f>VLOOKUP(B1628,'BAT Grundtabelle'!B:T,19,0)</f>
        <v>ja</v>
      </c>
      <c r="J1628" s="4" t="str">
        <f t="shared" si="126"/>
        <v/>
      </c>
      <c r="K1628" s="4" t="str">
        <f t="shared" si="127"/>
        <v/>
      </c>
      <c r="L1628" s="4" t="str">
        <f t="shared" si="128"/>
        <v/>
      </c>
      <c r="M1628" s="104" t="str">
        <f t="shared" si="129"/>
        <v/>
      </c>
      <c r="N1628" s="4"/>
      <c r="O1628" s="4" t="str">
        <f>VLOOKUP(B1628,'BAT Grundtabelle'!B:V,21,0)</f>
        <v>Recycling</v>
      </c>
    </row>
    <row r="1629" spans="1:15" ht="12.75" customHeight="1" x14ac:dyDescent="0.35">
      <c r="A1629" s="29" t="s">
        <v>3884</v>
      </c>
      <c r="B1629" s="1" t="s">
        <v>1687</v>
      </c>
      <c r="C1629" s="85" t="s">
        <v>2</v>
      </c>
      <c r="D1629" s="116" t="s">
        <v>4547</v>
      </c>
      <c r="E1629" s="116" t="s">
        <v>4547</v>
      </c>
      <c r="F1629" s="1" t="s">
        <v>2412</v>
      </c>
      <c r="G1629" s="29" t="s">
        <v>4438</v>
      </c>
      <c r="H1629" s="4">
        <f t="shared" si="125"/>
        <v>1</v>
      </c>
      <c r="I1629" s="4" t="str">
        <f>VLOOKUP(B1629,'BAT Grundtabelle'!B:T,19,0)</f>
        <v>ja</v>
      </c>
      <c r="J1629" s="4" t="str">
        <f t="shared" si="126"/>
        <v/>
      </c>
      <c r="K1629" s="4" t="str">
        <f t="shared" si="127"/>
        <v/>
      </c>
      <c r="L1629" s="4" t="str">
        <f t="shared" si="128"/>
        <v/>
      </c>
      <c r="M1629" s="104" t="str">
        <f t="shared" si="129"/>
        <v/>
      </c>
      <c r="N1629" s="4"/>
      <c r="O1629" s="4" t="str">
        <f>VLOOKUP(B1629,'BAT Grundtabelle'!B:V,21,0)</f>
        <v>Recycling</v>
      </c>
    </row>
    <row r="1630" spans="1:15" ht="12.75" customHeight="1" x14ac:dyDescent="0.35">
      <c r="A1630" s="29" t="s">
        <v>3885</v>
      </c>
      <c r="B1630" s="1" t="s">
        <v>853</v>
      </c>
      <c r="C1630" s="85" t="s">
        <v>2</v>
      </c>
      <c r="D1630" s="116" t="s">
        <v>4547</v>
      </c>
      <c r="E1630" s="116" t="s">
        <v>4547</v>
      </c>
      <c r="F1630" s="1" t="s">
        <v>2412</v>
      </c>
      <c r="G1630" s="29"/>
      <c r="H1630" s="4">
        <f t="shared" si="125"/>
        <v>1</v>
      </c>
      <c r="I1630" s="4" t="str">
        <f>VLOOKUP(B1630,'BAT Grundtabelle'!B:T,19,0)</f>
        <v>ja</v>
      </c>
      <c r="J1630" s="4" t="str">
        <f t="shared" si="126"/>
        <v/>
      </c>
      <c r="K1630" s="4" t="str">
        <f t="shared" si="127"/>
        <v/>
      </c>
      <c r="L1630" s="4" t="str">
        <f t="shared" si="128"/>
        <v/>
      </c>
      <c r="M1630" s="104" t="str">
        <f t="shared" si="129"/>
        <v/>
      </c>
      <c r="N1630" s="4"/>
      <c r="O1630" s="4" t="str">
        <f>VLOOKUP(B1630,'BAT Grundtabelle'!B:V,21,0)</f>
        <v>Transport</v>
      </c>
    </row>
    <row r="1631" spans="1:15" ht="12.75" customHeight="1" x14ac:dyDescent="0.35">
      <c r="A1631" s="29" t="s">
        <v>3886</v>
      </c>
      <c r="B1631" s="1" t="s">
        <v>164</v>
      </c>
      <c r="C1631" s="85" t="s">
        <v>3</v>
      </c>
      <c r="D1631" s="116">
        <v>1.57</v>
      </c>
      <c r="E1631" s="116">
        <v>330</v>
      </c>
      <c r="F1631" s="1"/>
      <c r="G1631" s="29" t="s">
        <v>4</v>
      </c>
      <c r="H1631" s="4">
        <f t="shared" si="125"/>
        <v>1</v>
      </c>
      <c r="I1631" s="4" t="str">
        <f>VLOOKUP(B1631,'BAT Grundtabelle'!B:T,19,0)</f>
        <v>ja</v>
      </c>
      <c r="J1631" s="4" t="str">
        <f t="shared" si="126"/>
        <v>11463</v>
      </c>
      <c r="K1631" s="4" t="str">
        <f t="shared" si="127"/>
        <v>Reformhaus, Reformwarenhandel</v>
      </c>
      <c r="L1631" s="4">
        <f t="shared" si="128"/>
        <v>1.57</v>
      </c>
      <c r="M1631" s="104">
        <f t="shared" si="129"/>
        <v>330</v>
      </c>
      <c r="N1631" s="4"/>
      <c r="O1631" s="4" t="str">
        <f>VLOOKUP(B1631,'BAT Grundtabelle'!B:V,21,0)</f>
        <v>Handel</v>
      </c>
    </row>
    <row r="1632" spans="1:15" ht="12.75" customHeight="1" x14ac:dyDescent="0.35">
      <c r="A1632" s="29" t="s">
        <v>3887</v>
      </c>
      <c r="B1632" s="1" t="s">
        <v>654</v>
      </c>
      <c r="C1632" s="85" t="s">
        <v>2</v>
      </c>
      <c r="D1632" s="116" t="s">
        <v>4547</v>
      </c>
      <c r="E1632" s="116" t="s">
        <v>4547</v>
      </c>
      <c r="F1632" s="1" t="s">
        <v>2409</v>
      </c>
      <c r="G1632" s="29" t="s">
        <v>58</v>
      </c>
      <c r="H1632" s="4">
        <f t="shared" si="125"/>
        <v>1</v>
      </c>
      <c r="I1632" s="4" t="str">
        <f>VLOOKUP(B1632,'BAT Grundtabelle'!B:T,19,0)</f>
        <v>ja</v>
      </c>
      <c r="J1632" s="4" t="str">
        <f t="shared" si="126"/>
        <v/>
      </c>
      <c r="K1632" s="4" t="str">
        <f t="shared" si="127"/>
        <v/>
      </c>
      <c r="L1632" s="4" t="str">
        <f t="shared" si="128"/>
        <v/>
      </c>
      <c r="M1632" s="104" t="str">
        <f t="shared" si="129"/>
        <v/>
      </c>
      <c r="N1632" s="4"/>
      <c r="O1632" s="4" t="str">
        <f>VLOOKUP(B1632,'BAT Grundtabelle'!B:V,21,0)</f>
        <v>Heilwesen</v>
      </c>
    </row>
    <row r="1633" spans="1:15" ht="12.75" customHeight="1" x14ac:dyDescent="0.35">
      <c r="A1633" s="29" t="s">
        <v>3888</v>
      </c>
      <c r="B1633" s="1" t="s">
        <v>1281</v>
      </c>
      <c r="C1633" s="85" t="s">
        <v>2</v>
      </c>
      <c r="D1633" s="116" t="s">
        <v>4547</v>
      </c>
      <c r="E1633" s="116" t="s">
        <v>4547</v>
      </c>
      <c r="F1633" s="1"/>
      <c r="G1633" s="29" t="s">
        <v>57</v>
      </c>
      <c r="H1633" s="4">
        <f t="shared" si="125"/>
        <v>1</v>
      </c>
      <c r="I1633" s="4" t="str">
        <f>VLOOKUP(B1633,'BAT Grundtabelle'!B:T,19,0)</f>
        <v>ja</v>
      </c>
      <c r="J1633" s="4" t="str">
        <f t="shared" si="126"/>
        <v/>
      </c>
      <c r="K1633" s="4" t="str">
        <f t="shared" si="127"/>
        <v/>
      </c>
      <c r="L1633" s="4" t="str">
        <f t="shared" si="128"/>
        <v/>
      </c>
      <c r="M1633" s="104" t="str">
        <f t="shared" si="129"/>
        <v/>
      </c>
      <c r="N1633" s="4"/>
      <c r="O1633" s="4" t="str">
        <f>VLOOKUP(B1633,'BAT Grundtabelle'!B:V,21,0)</f>
        <v>Chemie</v>
      </c>
    </row>
    <row r="1634" spans="1:15" ht="12.75" customHeight="1" x14ac:dyDescent="0.35">
      <c r="A1634" s="29" t="s">
        <v>3889</v>
      </c>
      <c r="B1634" s="1" t="s">
        <v>1142</v>
      </c>
      <c r="C1634" s="85" t="s">
        <v>2</v>
      </c>
      <c r="D1634" s="116" t="s">
        <v>4547</v>
      </c>
      <c r="E1634" s="116" t="s">
        <v>4547</v>
      </c>
      <c r="F1634" s="1"/>
      <c r="G1634" s="29" t="s">
        <v>57</v>
      </c>
      <c r="H1634" s="4">
        <f t="shared" si="125"/>
        <v>1</v>
      </c>
      <c r="I1634" s="4" t="str">
        <f>VLOOKUP(B1634,'BAT Grundtabelle'!B:T,19,0)</f>
        <v>ja</v>
      </c>
      <c r="J1634" s="4" t="str">
        <f t="shared" si="126"/>
        <v/>
      </c>
      <c r="K1634" s="4" t="str">
        <f t="shared" si="127"/>
        <v/>
      </c>
      <c r="L1634" s="4" t="str">
        <f t="shared" si="128"/>
        <v/>
      </c>
      <c r="M1634" s="104" t="str">
        <f t="shared" si="129"/>
        <v/>
      </c>
      <c r="N1634" s="4"/>
      <c r="O1634" s="4" t="str">
        <f>VLOOKUP(B1634,'BAT Grundtabelle'!B:V,21,0)</f>
        <v>Chemie</v>
      </c>
    </row>
    <row r="1635" spans="1:15" ht="12.75" customHeight="1" x14ac:dyDescent="0.35">
      <c r="A1635" s="29" t="s">
        <v>3890</v>
      </c>
      <c r="B1635" s="1" t="s">
        <v>1575</v>
      </c>
      <c r="C1635" s="85" t="s">
        <v>2</v>
      </c>
      <c r="D1635" s="116" t="s">
        <v>4547</v>
      </c>
      <c r="E1635" s="116" t="s">
        <v>4547</v>
      </c>
      <c r="F1635" s="1"/>
      <c r="G1635" s="29" t="s">
        <v>4</v>
      </c>
      <c r="H1635" s="4">
        <f t="shared" si="125"/>
        <v>1</v>
      </c>
      <c r="I1635" s="4" t="str">
        <f>VLOOKUP(B1635,'BAT Grundtabelle'!B:T,19,0)</f>
        <v>ja</v>
      </c>
      <c r="J1635" s="4" t="str">
        <f t="shared" si="126"/>
        <v/>
      </c>
      <c r="K1635" s="4" t="str">
        <f t="shared" si="127"/>
        <v/>
      </c>
      <c r="L1635" s="4" t="str">
        <f t="shared" si="128"/>
        <v/>
      </c>
      <c r="M1635" s="104" t="str">
        <f t="shared" si="129"/>
        <v/>
      </c>
      <c r="N1635" s="4"/>
      <c r="O1635" s="4" t="str">
        <f>VLOOKUP(B1635,'BAT Grundtabelle'!B:V,21,0)</f>
        <v>Reinigung</v>
      </c>
    </row>
    <row r="1636" spans="1:15" ht="12.75" customHeight="1" x14ac:dyDescent="0.35">
      <c r="A1636" s="29" t="s">
        <v>2220</v>
      </c>
      <c r="B1636" s="1" t="s">
        <v>2219</v>
      </c>
      <c r="C1636" s="85" t="s">
        <v>2</v>
      </c>
      <c r="D1636" s="116" t="s">
        <v>4547</v>
      </c>
      <c r="E1636" s="116" t="s">
        <v>4547</v>
      </c>
      <c r="F1636" s="1"/>
      <c r="G1636" s="29" t="s">
        <v>57</v>
      </c>
      <c r="H1636" s="4">
        <f t="shared" si="125"/>
        <v>1</v>
      </c>
      <c r="I1636" s="4" t="str">
        <f>VLOOKUP(B1636,'BAT Grundtabelle'!B:T,19,0)</f>
        <v>ja</v>
      </c>
      <c r="J1636" s="4" t="str">
        <f t="shared" si="126"/>
        <v/>
      </c>
      <c r="K1636" s="4" t="str">
        <f t="shared" si="127"/>
        <v/>
      </c>
      <c r="L1636" s="4" t="str">
        <f t="shared" si="128"/>
        <v/>
      </c>
      <c r="M1636" s="104" t="str">
        <f t="shared" si="129"/>
        <v/>
      </c>
      <c r="N1636" s="4"/>
      <c r="O1636" s="4" t="str">
        <f>VLOOKUP(B1636,'BAT Grundtabelle'!B:V,21,0)</f>
        <v>Chemie</v>
      </c>
    </row>
    <row r="1637" spans="1:15" ht="12.75" customHeight="1" x14ac:dyDescent="0.35">
      <c r="A1637" s="29" t="s">
        <v>3891</v>
      </c>
      <c r="B1637" s="1" t="s">
        <v>971</v>
      </c>
      <c r="C1637" s="85" t="s">
        <v>2</v>
      </c>
      <c r="D1637" s="116" t="s">
        <v>4547</v>
      </c>
      <c r="E1637" s="116" t="s">
        <v>4547</v>
      </c>
      <c r="F1637" s="1"/>
      <c r="G1637" s="29" t="s">
        <v>4</v>
      </c>
      <c r="H1637" s="4">
        <f t="shared" si="125"/>
        <v>1</v>
      </c>
      <c r="I1637" s="4" t="str">
        <f>VLOOKUP(B1637,'BAT Grundtabelle'!B:T,19,0)</f>
        <v>ja</v>
      </c>
      <c r="J1637" s="4" t="str">
        <f t="shared" si="126"/>
        <v/>
      </c>
      <c r="K1637" s="4" t="str">
        <f t="shared" si="127"/>
        <v/>
      </c>
      <c r="L1637" s="4" t="str">
        <f t="shared" si="128"/>
        <v/>
      </c>
      <c r="M1637" s="104" t="str">
        <f t="shared" si="129"/>
        <v/>
      </c>
      <c r="N1637" s="4"/>
      <c r="O1637" s="4" t="str">
        <f>VLOOKUP(B1637,'BAT Grundtabelle'!B:V,21,0)</f>
        <v>Dienstleistung</v>
      </c>
    </row>
    <row r="1638" spans="1:15" ht="12.75" customHeight="1" x14ac:dyDescent="0.35">
      <c r="A1638" s="29" t="s">
        <v>3892</v>
      </c>
      <c r="B1638" s="1" t="s">
        <v>2006</v>
      </c>
      <c r="C1638" s="85" t="s">
        <v>2</v>
      </c>
      <c r="D1638" s="116" t="s">
        <v>4547</v>
      </c>
      <c r="E1638" s="116" t="s">
        <v>4547</v>
      </c>
      <c r="F1638" s="1"/>
      <c r="G1638" s="29" t="s">
        <v>4</v>
      </c>
      <c r="H1638" s="4">
        <f t="shared" si="125"/>
        <v>1</v>
      </c>
      <c r="I1638" s="4" t="str">
        <f>VLOOKUP(B1638,'BAT Grundtabelle'!B:T,19,0)</f>
        <v>ja</v>
      </c>
      <c r="J1638" s="4" t="str">
        <f t="shared" si="126"/>
        <v/>
      </c>
      <c r="K1638" s="4" t="str">
        <f t="shared" si="127"/>
        <v/>
      </c>
      <c r="L1638" s="4" t="str">
        <f t="shared" si="128"/>
        <v/>
      </c>
      <c r="M1638" s="104" t="str">
        <f t="shared" si="129"/>
        <v/>
      </c>
      <c r="N1638" s="4"/>
      <c r="O1638" s="4" t="str">
        <f>VLOOKUP(B1638,'BAT Grundtabelle'!B:V,21,0)</f>
        <v>Dienstleistung</v>
      </c>
    </row>
    <row r="1639" spans="1:15" ht="12.75" customHeight="1" x14ac:dyDescent="0.35">
      <c r="A1639" s="29" t="s">
        <v>3893</v>
      </c>
      <c r="B1639" s="1" t="s">
        <v>972</v>
      </c>
      <c r="C1639" s="85" t="s">
        <v>2</v>
      </c>
      <c r="D1639" s="116" t="s">
        <v>4547</v>
      </c>
      <c r="E1639" s="116" t="s">
        <v>4547</v>
      </c>
      <c r="F1639" s="1"/>
      <c r="G1639" s="29" t="s">
        <v>4</v>
      </c>
      <c r="H1639" s="4">
        <f t="shared" si="125"/>
        <v>1</v>
      </c>
      <c r="I1639" s="4" t="str">
        <f>VLOOKUP(B1639,'BAT Grundtabelle'!B:T,19,0)</f>
        <v>ja</v>
      </c>
      <c r="J1639" s="4" t="str">
        <f t="shared" si="126"/>
        <v/>
      </c>
      <c r="K1639" s="4" t="str">
        <f t="shared" si="127"/>
        <v/>
      </c>
      <c r="L1639" s="4" t="str">
        <f t="shared" si="128"/>
        <v/>
      </c>
      <c r="M1639" s="104" t="str">
        <f t="shared" si="129"/>
        <v/>
      </c>
      <c r="N1639" s="4"/>
      <c r="O1639" s="4" t="str">
        <f>VLOOKUP(B1639,'BAT Grundtabelle'!B:V,21,0)</f>
        <v>Sonder-Risiken</v>
      </c>
    </row>
    <row r="1640" spans="1:15" ht="12.75" customHeight="1" x14ac:dyDescent="0.35">
      <c r="A1640" s="29" t="s">
        <v>3894</v>
      </c>
      <c r="B1640" s="1" t="s">
        <v>1826</v>
      </c>
      <c r="C1640" s="85" t="s">
        <v>2</v>
      </c>
      <c r="D1640" s="116" t="s">
        <v>4547</v>
      </c>
      <c r="E1640" s="116" t="s">
        <v>4547</v>
      </c>
      <c r="F1640" s="1" t="s">
        <v>2411</v>
      </c>
      <c r="G1640" s="29" t="s">
        <v>59</v>
      </c>
      <c r="H1640" s="4">
        <f t="shared" si="125"/>
        <v>1</v>
      </c>
      <c r="I1640" s="4" t="str">
        <f>VLOOKUP(B1640,'BAT Grundtabelle'!B:T,19,0)</f>
        <v>ja</v>
      </c>
      <c r="J1640" s="4" t="str">
        <f t="shared" si="126"/>
        <v/>
      </c>
      <c r="K1640" s="4" t="str">
        <f t="shared" si="127"/>
        <v/>
      </c>
      <c r="L1640" s="4" t="str">
        <f t="shared" si="128"/>
        <v/>
      </c>
      <c r="M1640" s="104" t="str">
        <f t="shared" si="129"/>
        <v/>
      </c>
      <c r="N1640" s="4"/>
      <c r="O1640" s="4" t="str">
        <f>VLOOKUP(B1640,'BAT Grundtabelle'!B:V,21,0)</f>
        <v>Verein</v>
      </c>
    </row>
    <row r="1641" spans="1:15" ht="12.75" customHeight="1" x14ac:dyDescent="0.35">
      <c r="A1641" s="29" t="s">
        <v>3895</v>
      </c>
      <c r="B1641" s="1" t="s">
        <v>1080</v>
      </c>
      <c r="C1641" s="85" t="s">
        <v>2</v>
      </c>
      <c r="D1641" s="116" t="s">
        <v>4547</v>
      </c>
      <c r="E1641" s="116" t="s">
        <v>4547</v>
      </c>
      <c r="F1641" s="1"/>
      <c r="G1641" s="29" t="s">
        <v>4</v>
      </c>
      <c r="H1641" s="4">
        <f t="shared" si="125"/>
        <v>1</v>
      </c>
      <c r="I1641" s="4" t="str">
        <f>VLOOKUP(B1641,'BAT Grundtabelle'!B:T,19,0)</f>
        <v>ja</v>
      </c>
      <c r="J1641" s="4" t="str">
        <f t="shared" si="126"/>
        <v/>
      </c>
      <c r="K1641" s="4" t="str">
        <f t="shared" si="127"/>
        <v/>
      </c>
      <c r="L1641" s="4" t="str">
        <f t="shared" si="128"/>
        <v/>
      </c>
      <c r="M1641" s="104" t="str">
        <f t="shared" si="129"/>
        <v/>
      </c>
      <c r="N1641" s="4"/>
      <c r="O1641" s="4" t="str">
        <f>VLOOKUP(B1641,'BAT Grundtabelle'!B:V,21,0)</f>
        <v>Landwirtschaft</v>
      </c>
    </row>
    <row r="1642" spans="1:15" ht="12.75" customHeight="1" x14ac:dyDescent="0.35">
      <c r="A1642" s="29" t="s">
        <v>3896</v>
      </c>
      <c r="B1642" s="1" t="s">
        <v>1081</v>
      </c>
      <c r="C1642" s="85" t="s">
        <v>3</v>
      </c>
      <c r="D1642" s="116">
        <v>2.23</v>
      </c>
      <c r="E1642" s="116">
        <v>301</v>
      </c>
      <c r="F1642" s="1"/>
      <c r="G1642" s="29" t="s">
        <v>4</v>
      </c>
      <c r="H1642" s="4">
        <f t="shared" si="125"/>
        <v>1</v>
      </c>
      <c r="I1642" s="4" t="str">
        <f>VLOOKUP(B1642,'BAT Grundtabelle'!B:T,19,0)</f>
        <v>ja</v>
      </c>
      <c r="J1642" s="4" t="str">
        <f t="shared" si="126"/>
        <v>11473</v>
      </c>
      <c r="K1642" s="4" t="str">
        <f t="shared" si="127"/>
        <v>Reitlehrer</v>
      </c>
      <c r="L1642" s="4">
        <f t="shared" si="128"/>
        <v>2.23</v>
      </c>
      <c r="M1642" s="104">
        <f t="shared" si="129"/>
        <v>301</v>
      </c>
      <c r="N1642" s="4"/>
      <c r="O1642" s="4" t="str">
        <f>VLOOKUP(B1642,'BAT Grundtabelle'!B:V,21,0)</f>
        <v>Sport</v>
      </c>
    </row>
    <row r="1643" spans="1:15" ht="12.75" customHeight="1" x14ac:dyDescent="0.35">
      <c r="A1643" s="29" t="s">
        <v>3897</v>
      </c>
      <c r="B1643" s="1" t="s">
        <v>1082</v>
      </c>
      <c r="C1643" s="85" t="s">
        <v>2</v>
      </c>
      <c r="D1643" s="116" t="s">
        <v>4547</v>
      </c>
      <c r="E1643" s="116" t="s">
        <v>4547</v>
      </c>
      <c r="F1643" s="1"/>
      <c r="G1643" s="29" t="s">
        <v>4</v>
      </c>
      <c r="H1643" s="4">
        <f t="shared" si="125"/>
        <v>1</v>
      </c>
      <c r="I1643" s="4" t="str">
        <f>VLOOKUP(B1643,'BAT Grundtabelle'!B:T,19,0)</f>
        <v>ja</v>
      </c>
      <c r="J1643" s="4" t="str">
        <f t="shared" si="126"/>
        <v/>
      </c>
      <c r="K1643" s="4" t="str">
        <f t="shared" si="127"/>
        <v/>
      </c>
      <c r="L1643" s="4" t="str">
        <f t="shared" si="128"/>
        <v/>
      </c>
      <c r="M1643" s="104" t="str">
        <f t="shared" si="129"/>
        <v/>
      </c>
      <c r="N1643" s="4"/>
      <c r="O1643" s="4" t="str">
        <f>VLOOKUP(B1643,'BAT Grundtabelle'!B:V,21,0)</f>
        <v>Sport</v>
      </c>
    </row>
    <row r="1644" spans="1:15" ht="12.75" customHeight="1" x14ac:dyDescent="0.35">
      <c r="A1644" s="29" t="s">
        <v>3898</v>
      </c>
      <c r="B1644" s="1" t="s">
        <v>1576</v>
      </c>
      <c r="C1644" s="85" t="s">
        <v>3</v>
      </c>
      <c r="D1644" s="116">
        <v>1.57</v>
      </c>
      <c r="E1644" s="116">
        <v>366.97</v>
      </c>
      <c r="F1644" s="1"/>
      <c r="G1644" s="29" t="s">
        <v>4</v>
      </c>
      <c r="H1644" s="4">
        <f t="shared" si="125"/>
        <v>1</v>
      </c>
      <c r="I1644" s="4" t="str">
        <f>VLOOKUP(B1644,'BAT Grundtabelle'!B:T,19,0)</f>
        <v>ja</v>
      </c>
      <c r="J1644" s="4" t="str">
        <f t="shared" si="126"/>
        <v>11475</v>
      </c>
      <c r="K1644" s="4" t="str">
        <f t="shared" si="127"/>
        <v>Reitsportartikeleinzelhandel</v>
      </c>
      <c r="L1644" s="4">
        <f t="shared" si="128"/>
        <v>1.57</v>
      </c>
      <c r="M1644" s="104">
        <f t="shared" si="129"/>
        <v>366.97</v>
      </c>
      <c r="N1644" s="4"/>
      <c r="O1644" s="4" t="str">
        <f>VLOOKUP(B1644,'BAT Grundtabelle'!B:V,21,0)</f>
        <v>Handel</v>
      </c>
    </row>
    <row r="1645" spans="1:15" ht="12.75" customHeight="1" x14ac:dyDescent="0.35">
      <c r="A1645" s="29" t="s">
        <v>3899</v>
      </c>
      <c r="B1645" s="1" t="s">
        <v>1083</v>
      </c>
      <c r="C1645" s="85" t="s">
        <v>2</v>
      </c>
      <c r="D1645" s="116" t="s">
        <v>4547</v>
      </c>
      <c r="E1645" s="116" t="s">
        <v>4547</v>
      </c>
      <c r="F1645" s="1"/>
      <c r="G1645" s="29" t="s">
        <v>4</v>
      </c>
      <c r="H1645" s="4">
        <f t="shared" si="125"/>
        <v>1</v>
      </c>
      <c r="I1645" s="4" t="str">
        <f>VLOOKUP(B1645,'BAT Grundtabelle'!B:T,19,0)</f>
        <v>ja</v>
      </c>
      <c r="J1645" s="4" t="str">
        <f t="shared" si="126"/>
        <v/>
      </c>
      <c r="K1645" s="4" t="str">
        <f t="shared" si="127"/>
        <v/>
      </c>
      <c r="L1645" s="4" t="str">
        <f t="shared" si="128"/>
        <v/>
      </c>
      <c r="M1645" s="104" t="str">
        <f t="shared" si="129"/>
        <v/>
      </c>
      <c r="N1645" s="4"/>
      <c r="O1645" s="4" t="str">
        <f>VLOOKUP(B1645,'BAT Grundtabelle'!B:V,21,0)</f>
        <v>Sport</v>
      </c>
    </row>
    <row r="1646" spans="1:15" ht="12.75" customHeight="1" x14ac:dyDescent="0.35">
      <c r="A1646" s="29" t="s">
        <v>3900</v>
      </c>
      <c r="B1646" s="1" t="s">
        <v>1563</v>
      </c>
      <c r="C1646" s="85" t="s">
        <v>3</v>
      </c>
      <c r="D1646" s="116">
        <v>1.1599999999999999</v>
      </c>
      <c r="E1646" s="116">
        <v>267.20999999999998</v>
      </c>
      <c r="F1646" s="1" t="s">
        <v>4468</v>
      </c>
      <c r="G1646" s="29" t="s">
        <v>4</v>
      </c>
      <c r="H1646" s="4">
        <f t="shared" si="125"/>
        <v>1</v>
      </c>
      <c r="I1646" s="4" t="str">
        <f>VLOOKUP(B1646,'BAT Grundtabelle'!B:T,19,0)</f>
        <v>ja</v>
      </c>
      <c r="J1646" s="4" t="str">
        <f t="shared" si="126"/>
        <v>11477</v>
      </c>
      <c r="K1646" s="4" t="str">
        <f t="shared" si="127"/>
        <v>Reittherapeut</v>
      </c>
      <c r="L1646" s="4">
        <f t="shared" si="128"/>
        <v>1.1599999999999999</v>
      </c>
      <c r="M1646" s="104">
        <f t="shared" si="129"/>
        <v>267.20999999999998</v>
      </c>
      <c r="N1646" s="4"/>
      <c r="O1646" s="4" t="str">
        <f>VLOOKUP(B1646,'BAT Grundtabelle'!B:V,21,0)</f>
        <v>Heilwesen</v>
      </c>
    </row>
    <row r="1647" spans="1:15" ht="12.75" customHeight="1" x14ac:dyDescent="0.35">
      <c r="A1647" s="29" t="s">
        <v>3901</v>
      </c>
      <c r="B1647" s="1" t="s">
        <v>330</v>
      </c>
      <c r="C1647" s="85" t="s">
        <v>2</v>
      </c>
      <c r="D1647" s="116" t="s">
        <v>4547</v>
      </c>
      <c r="E1647" s="116" t="s">
        <v>4547</v>
      </c>
      <c r="F1647" s="1"/>
      <c r="G1647" s="29" t="s">
        <v>4</v>
      </c>
      <c r="H1647" s="4">
        <f t="shared" si="125"/>
        <v>1</v>
      </c>
      <c r="I1647" s="4" t="str">
        <f>VLOOKUP(B1647,'BAT Grundtabelle'!B:T,19,0)</f>
        <v>ja</v>
      </c>
      <c r="J1647" s="4" t="str">
        <f t="shared" si="126"/>
        <v/>
      </c>
      <c r="K1647" s="4" t="str">
        <f t="shared" si="127"/>
        <v/>
      </c>
      <c r="L1647" s="4" t="str">
        <f t="shared" si="128"/>
        <v/>
      </c>
      <c r="M1647" s="104" t="str">
        <f t="shared" si="129"/>
        <v/>
      </c>
      <c r="N1647" s="4"/>
      <c r="O1647" s="4" t="str">
        <f>VLOOKUP(B1647,'BAT Grundtabelle'!B:V,21,0)</f>
        <v>Dienstleistung</v>
      </c>
    </row>
    <row r="1648" spans="1:15" ht="12.75" customHeight="1" x14ac:dyDescent="0.35">
      <c r="A1648" s="29" t="s">
        <v>3902</v>
      </c>
      <c r="B1648" s="1" t="s">
        <v>331</v>
      </c>
      <c r="C1648" s="85" t="s">
        <v>2</v>
      </c>
      <c r="D1648" s="116" t="s">
        <v>4547</v>
      </c>
      <c r="E1648" s="116" t="s">
        <v>4547</v>
      </c>
      <c r="F1648" s="1" t="s">
        <v>2412</v>
      </c>
      <c r="G1648" s="29">
        <v>1195</v>
      </c>
      <c r="H1648" s="4">
        <f t="shared" si="125"/>
        <v>1</v>
      </c>
      <c r="I1648" s="4" t="str">
        <f>VLOOKUP(B1648,'BAT Grundtabelle'!B:T,19,0)</f>
        <v>ja</v>
      </c>
      <c r="J1648" s="4" t="str">
        <f t="shared" si="126"/>
        <v/>
      </c>
      <c r="K1648" s="4" t="str">
        <f t="shared" si="127"/>
        <v/>
      </c>
      <c r="L1648" s="4" t="str">
        <f t="shared" si="128"/>
        <v/>
      </c>
      <c r="M1648" s="104" t="str">
        <f t="shared" si="129"/>
        <v/>
      </c>
      <c r="N1648" s="4"/>
      <c r="O1648" s="4" t="str">
        <f>VLOOKUP(B1648,'BAT Grundtabelle'!B:V,21,0)</f>
        <v>Finanzen</v>
      </c>
    </row>
    <row r="1649" spans="1:15" ht="12.75" customHeight="1" x14ac:dyDescent="0.35">
      <c r="A1649" s="29" t="s">
        <v>3903</v>
      </c>
      <c r="B1649" s="1" t="s">
        <v>1290</v>
      </c>
      <c r="C1649" s="85" t="s">
        <v>2</v>
      </c>
      <c r="D1649" s="116" t="s">
        <v>4547</v>
      </c>
      <c r="E1649" s="116" t="s">
        <v>4547</v>
      </c>
      <c r="F1649" s="1"/>
      <c r="G1649" s="29" t="s">
        <v>4</v>
      </c>
      <c r="H1649" s="4">
        <f t="shared" si="125"/>
        <v>1</v>
      </c>
      <c r="I1649" s="4" t="str">
        <f>VLOOKUP(B1649,'BAT Grundtabelle'!B:T,19,0)</f>
        <v>ja</v>
      </c>
      <c r="J1649" s="4" t="str">
        <f t="shared" si="126"/>
        <v/>
      </c>
      <c r="K1649" s="4" t="str">
        <f t="shared" si="127"/>
        <v/>
      </c>
      <c r="L1649" s="4" t="str">
        <f t="shared" si="128"/>
        <v/>
      </c>
      <c r="M1649" s="104" t="str">
        <f t="shared" si="129"/>
        <v/>
      </c>
      <c r="N1649" s="4"/>
      <c r="O1649" s="4" t="str">
        <f>VLOOKUP(B1649,'BAT Grundtabelle'!B:V,21,0)</f>
        <v>Reparatur</v>
      </c>
    </row>
    <row r="1650" spans="1:15" ht="12.75" customHeight="1" x14ac:dyDescent="0.35">
      <c r="A1650" s="29" t="s">
        <v>3904</v>
      </c>
      <c r="B1650" s="1" t="s">
        <v>1291</v>
      </c>
      <c r="C1650" s="85" t="s">
        <v>2</v>
      </c>
      <c r="D1650" s="116" t="s">
        <v>4547</v>
      </c>
      <c r="E1650" s="116" t="s">
        <v>4547</v>
      </c>
      <c r="F1650" s="1"/>
      <c r="G1650" s="29" t="s">
        <v>4</v>
      </c>
      <c r="H1650" s="4">
        <f t="shared" si="125"/>
        <v>1</v>
      </c>
      <c r="I1650" s="4" t="str">
        <f>VLOOKUP(B1650,'BAT Grundtabelle'!B:T,19,0)</f>
        <v>ja</v>
      </c>
      <c r="J1650" s="4" t="str">
        <f t="shared" si="126"/>
        <v/>
      </c>
      <c r="K1650" s="4" t="str">
        <f t="shared" si="127"/>
        <v/>
      </c>
      <c r="L1650" s="4" t="str">
        <f t="shared" si="128"/>
        <v/>
      </c>
      <c r="M1650" s="104" t="str">
        <f t="shared" si="129"/>
        <v/>
      </c>
      <c r="N1650" s="4"/>
      <c r="O1650" s="4" t="str">
        <f>VLOOKUP(B1650,'BAT Grundtabelle'!B:V,21,0)</f>
        <v>Reparatur</v>
      </c>
    </row>
    <row r="1651" spans="1:15" ht="12.75" customHeight="1" x14ac:dyDescent="0.35">
      <c r="A1651" s="29" t="s">
        <v>3905</v>
      </c>
      <c r="B1651" s="1" t="s">
        <v>1292</v>
      </c>
      <c r="C1651" s="85" t="s">
        <v>2</v>
      </c>
      <c r="D1651" s="116" t="s">
        <v>4547</v>
      </c>
      <c r="E1651" s="116" t="s">
        <v>4547</v>
      </c>
      <c r="F1651" s="1"/>
      <c r="G1651" s="29" t="s">
        <v>4</v>
      </c>
      <c r="H1651" s="4">
        <f t="shared" si="125"/>
        <v>1</v>
      </c>
      <c r="I1651" s="4" t="str">
        <f>VLOOKUP(B1651,'BAT Grundtabelle'!B:T,19,0)</f>
        <v>ja</v>
      </c>
      <c r="J1651" s="4" t="str">
        <f t="shared" si="126"/>
        <v/>
      </c>
      <c r="K1651" s="4" t="str">
        <f t="shared" si="127"/>
        <v/>
      </c>
      <c r="L1651" s="4" t="str">
        <f t="shared" si="128"/>
        <v/>
      </c>
      <c r="M1651" s="104" t="str">
        <f t="shared" si="129"/>
        <v/>
      </c>
      <c r="N1651" s="4"/>
      <c r="O1651" s="4" t="str">
        <f>VLOOKUP(B1651,'BAT Grundtabelle'!B:V,21,0)</f>
        <v>Reparatur</v>
      </c>
    </row>
    <row r="1652" spans="1:15" ht="12.75" customHeight="1" x14ac:dyDescent="0.35">
      <c r="A1652" s="29" t="s">
        <v>3906</v>
      </c>
      <c r="B1652" s="1" t="s">
        <v>1293</v>
      </c>
      <c r="C1652" s="85" t="s">
        <v>2</v>
      </c>
      <c r="D1652" s="116" t="s">
        <v>4547</v>
      </c>
      <c r="E1652" s="116" t="s">
        <v>4547</v>
      </c>
      <c r="F1652" s="1"/>
      <c r="G1652" s="29" t="s">
        <v>4</v>
      </c>
      <c r="H1652" s="4">
        <f t="shared" si="125"/>
        <v>1</v>
      </c>
      <c r="I1652" s="4" t="str">
        <f>VLOOKUP(B1652,'BAT Grundtabelle'!B:T,19,0)</f>
        <v>ja</v>
      </c>
      <c r="J1652" s="4" t="str">
        <f t="shared" si="126"/>
        <v/>
      </c>
      <c r="K1652" s="4" t="str">
        <f t="shared" si="127"/>
        <v/>
      </c>
      <c r="L1652" s="4" t="str">
        <f t="shared" si="128"/>
        <v/>
      </c>
      <c r="M1652" s="104" t="str">
        <f t="shared" si="129"/>
        <v/>
      </c>
      <c r="N1652" s="4"/>
      <c r="O1652" s="4" t="str">
        <f>VLOOKUP(B1652,'BAT Grundtabelle'!B:V,21,0)</f>
        <v>Reparatur</v>
      </c>
    </row>
    <row r="1653" spans="1:15" ht="12.75" customHeight="1" x14ac:dyDescent="0.35">
      <c r="A1653" s="29" t="s">
        <v>3907</v>
      </c>
      <c r="B1653" s="1" t="s">
        <v>1294</v>
      </c>
      <c r="C1653" s="85" t="s">
        <v>2</v>
      </c>
      <c r="D1653" s="116" t="s">
        <v>4547</v>
      </c>
      <c r="E1653" s="116" t="s">
        <v>4547</v>
      </c>
      <c r="F1653" s="1"/>
      <c r="G1653" s="29" t="s">
        <v>4</v>
      </c>
      <c r="H1653" s="4">
        <f t="shared" si="125"/>
        <v>1</v>
      </c>
      <c r="I1653" s="4" t="str">
        <f>VLOOKUP(B1653,'BAT Grundtabelle'!B:T,19,0)</f>
        <v>ja</v>
      </c>
      <c r="J1653" s="4" t="str">
        <f t="shared" si="126"/>
        <v/>
      </c>
      <c r="K1653" s="4" t="str">
        <f t="shared" si="127"/>
        <v/>
      </c>
      <c r="L1653" s="4" t="str">
        <f t="shared" si="128"/>
        <v/>
      </c>
      <c r="M1653" s="104" t="str">
        <f t="shared" si="129"/>
        <v/>
      </c>
      <c r="N1653" s="4"/>
      <c r="O1653" s="4" t="str">
        <f>VLOOKUP(B1653,'BAT Grundtabelle'!B:V,21,0)</f>
        <v>Reparatur</v>
      </c>
    </row>
    <row r="1654" spans="1:15" ht="12.75" customHeight="1" x14ac:dyDescent="0.35">
      <c r="A1654" s="29" t="s">
        <v>3908</v>
      </c>
      <c r="B1654" s="1" t="s">
        <v>602</v>
      </c>
      <c r="C1654" s="85" t="s">
        <v>2</v>
      </c>
      <c r="D1654" s="116" t="s">
        <v>4547</v>
      </c>
      <c r="E1654" s="116" t="s">
        <v>4547</v>
      </c>
      <c r="F1654" s="1"/>
      <c r="G1654" s="29" t="s">
        <v>4</v>
      </c>
      <c r="H1654" s="4">
        <f t="shared" si="125"/>
        <v>1</v>
      </c>
      <c r="I1654" s="4" t="str">
        <f>VLOOKUP(B1654,'BAT Grundtabelle'!B:T,19,0)</f>
        <v>ja</v>
      </c>
      <c r="J1654" s="4" t="str">
        <f t="shared" si="126"/>
        <v/>
      </c>
      <c r="K1654" s="4" t="str">
        <f t="shared" si="127"/>
        <v/>
      </c>
      <c r="L1654" s="4" t="str">
        <f t="shared" si="128"/>
        <v/>
      </c>
      <c r="M1654" s="104" t="str">
        <f t="shared" si="129"/>
        <v/>
      </c>
      <c r="N1654" s="4"/>
      <c r="O1654" s="4" t="str">
        <f>VLOOKUP(B1654,'BAT Grundtabelle'!B:V,21,0)</f>
        <v>Produktion</v>
      </c>
    </row>
    <row r="1655" spans="1:15" ht="12.75" customHeight="1" x14ac:dyDescent="0.35">
      <c r="A1655" s="29" t="s">
        <v>3909</v>
      </c>
      <c r="B1655" s="1" t="s">
        <v>603</v>
      </c>
      <c r="C1655" s="85" t="s">
        <v>2</v>
      </c>
      <c r="D1655" s="116" t="s">
        <v>4547</v>
      </c>
      <c r="E1655" s="116" t="s">
        <v>4547</v>
      </c>
      <c r="F1655" s="1"/>
      <c r="G1655" s="29" t="s">
        <v>4</v>
      </c>
      <c r="H1655" s="4">
        <f t="shared" si="125"/>
        <v>1</v>
      </c>
      <c r="I1655" s="4" t="str">
        <f>VLOOKUP(B1655,'BAT Grundtabelle'!B:T,19,0)</f>
        <v>ja</v>
      </c>
      <c r="J1655" s="4" t="str">
        <f t="shared" si="126"/>
        <v/>
      </c>
      <c r="K1655" s="4" t="str">
        <f t="shared" si="127"/>
        <v/>
      </c>
      <c r="L1655" s="4" t="str">
        <f t="shared" si="128"/>
        <v/>
      </c>
      <c r="M1655" s="104" t="str">
        <f t="shared" si="129"/>
        <v/>
      </c>
      <c r="N1655" s="4"/>
      <c r="O1655" s="4" t="str">
        <f>VLOOKUP(B1655,'BAT Grundtabelle'!B:V,21,0)</f>
        <v>Dienstleistung</v>
      </c>
    </row>
    <row r="1656" spans="1:15" ht="12.75" customHeight="1" x14ac:dyDescent="0.35">
      <c r="A1656" s="29" t="s">
        <v>3910</v>
      </c>
      <c r="B1656" s="1" t="s">
        <v>758</v>
      </c>
      <c r="C1656" s="85" t="s">
        <v>3</v>
      </c>
      <c r="D1656" s="116">
        <v>2.58</v>
      </c>
      <c r="E1656" s="116">
        <v>204</v>
      </c>
      <c r="F1656" s="1"/>
      <c r="G1656" s="29">
        <v>1198</v>
      </c>
      <c r="H1656" s="4">
        <f t="shared" si="125"/>
        <v>1</v>
      </c>
      <c r="I1656" s="4" t="str">
        <f>VLOOKUP(B1656,'BAT Grundtabelle'!B:T,19,0)</f>
        <v>ja</v>
      </c>
      <c r="J1656" s="4" t="str">
        <f t="shared" si="126"/>
        <v>11487</v>
      </c>
      <c r="K1656" s="4" t="str">
        <f t="shared" si="127"/>
        <v>Restaurant</v>
      </c>
      <c r="L1656" s="4">
        <f t="shared" si="128"/>
        <v>2.58</v>
      </c>
      <c r="M1656" s="104">
        <f t="shared" si="129"/>
        <v>204</v>
      </c>
      <c r="N1656" s="4"/>
      <c r="O1656" s="4" t="str">
        <f>VLOOKUP(B1656,'BAT Grundtabelle'!B:V,21,0)</f>
        <v>Hotel- und Gaststättengewerbe</v>
      </c>
    </row>
    <row r="1657" spans="1:15" ht="12.75" customHeight="1" x14ac:dyDescent="0.35">
      <c r="A1657" s="29" t="s">
        <v>3911</v>
      </c>
      <c r="B1657" s="1" t="s">
        <v>1531</v>
      </c>
      <c r="C1657" s="85" t="s">
        <v>2</v>
      </c>
      <c r="D1657" s="116" t="s">
        <v>4547</v>
      </c>
      <c r="E1657" s="116" t="s">
        <v>4547</v>
      </c>
      <c r="F1657" s="1"/>
      <c r="G1657" s="29" t="s">
        <v>4</v>
      </c>
      <c r="H1657" s="4">
        <f t="shared" si="125"/>
        <v>1</v>
      </c>
      <c r="I1657" s="4" t="str">
        <f>VLOOKUP(B1657,'BAT Grundtabelle'!B:T,19,0)</f>
        <v>ja</v>
      </c>
      <c r="J1657" s="4" t="str">
        <f t="shared" si="126"/>
        <v/>
      </c>
      <c r="K1657" s="4" t="str">
        <f t="shared" si="127"/>
        <v/>
      </c>
      <c r="L1657" s="4" t="str">
        <f t="shared" si="128"/>
        <v/>
      </c>
      <c r="M1657" s="104" t="str">
        <f t="shared" si="129"/>
        <v/>
      </c>
      <c r="N1657" s="4"/>
      <c r="O1657" s="4" t="str">
        <f>VLOOKUP(B1657,'BAT Grundtabelle'!B:V,21,0)</f>
        <v>Handwerk</v>
      </c>
    </row>
    <row r="1658" spans="1:15" ht="12.75" customHeight="1" x14ac:dyDescent="0.35">
      <c r="A1658" s="29" t="s">
        <v>3912</v>
      </c>
      <c r="B1658" s="1" t="s">
        <v>2007</v>
      </c>
      <c r="C1658" s="85" t="s">
        <v>2</v>
      </c>
      <c r="D1658" s="116" t="s">
        <v>4547</v>
      </c>
      <c r="E1658" s="116" t="s">
        <v>4547</v>
      </c>
      <c r="F1658" s="1"/>
      <c r="G1658" s="29" t="s">
        <v>4</v>
      </c>
      <c r="H1658" s="4">
        <f t="shared" si="125"/>
        <v>1</v>
      </c>
      <c r="I1658" s="4" t="str">
        <f>VLOOKUP(B1658,'BAT Grundtabelle'!B:T,19,0)</f>
        <v>ja</v>
      </c>
      <c r="J1658" s="4" t="str">
        <f t="shared" si="126"/>
        <v/>
      </c>
      <c r="K1658" s="4" t="str">
        <f t="shared" si="127"/>
        <v/>
      </c>
      <c r="L1658" s="4" t="str">
        <f t="shared" si="128"/>
        <v/>
      </c>
      <c r="M1658" s="104" t="str">
        <f t="shared" si="129"/>
        <v/>
      </c>
      <c r="N1658" s="4"/>
      <c r="O1658" s="4" t="str">
        <f>VLOOKUP(B1658,'BAT Grundtabelle'!B:V,21,0)</f>
        <v>Sicherheit</v>
      </c>
    </row>
    <row r="1659" spans="1:15" ht="12.75" customHeight="1" x14ac:dyDescent="0.35">
      <c r="A1659" s="29" t="s">
        <v>3913</v>
      </c>
      <c r="B1659" s="1" t="s">
        <v>431</v>
      </c>
      <c r="C1659" s="85" t="s">
        <v>2</v>
      </c>
      <c r="D1659" s="116" t="s">
        <v>4547</v>
      </c>
      <c r="E1659" s="116" t="s">
        <v>4547</v>
      </c>
      <c r="F1659" s="1"/>
      <c r="G1659" s="29" t="s">
        <v>4</v>
      </c>
      <c r="H1659" s="4">
        <f t="shared" si="125"/>
        <v>1</v>
      </c>
      <c r="I1659" s="4" t="str">
        <f>VLOOKUP(B1659,'BAT Grundtabelle'!B:T,19,0)</f>
        <v>ja</v>
      </c>
      <c r="J1659" s="4" t="str">
        <f t="shared" si="126"/>
        <v/>
      </c>
      <c r="K1659" s="4" t="str">
        <f t="shared" si="127"/>
        <v/>
      </c>
      <c r="L1659" s="4" t="str">
        <f t="shared" si="128"/>
        <v/>
      </c>
      <c r="M1659" s="104" t="str">
        <f t="shared" si="129"/>
        <v/>
      </c>
      <c r="N1659" s="4"/>
      <c r="O1659" s="4" t="str">
        <f>VLOOKUP(B1659,'BAT Grundtabelle'!B:V,21,0)</f>
        <v>Schausteller</v>
      </c>
    </row>
    <row r="1660" spans="1:15" ht="12.75" customHeight="1" x14ac:dyDescent="0.35">
      <c r="A1660" s="29" t="s">
        <v>3914</v>
      </c>
      <c r="B1660" s="1" t="s">
        <v>432</v>
      </c>
      <c r="C1660" s="85" t="s">
        <v>2</v>
      </c>
      <c r="D1660" s="116" t="s">
        <v>4547</v>
      </c>
      <c r="E1660" s="116" t="s">
        <v>4547</v>
      </c>
      <c r="F1660" s="1"/>
      <c r="G1660" s="29" t="s">
        <v>4</v>
      </c>
      <c r="H1660" s="4">
        <f t="shared" si="125"/>
        <v>1</v>
      </c>
      <c r="I1660" s="4" t="str">
        <f>VLOOKUP(B1660,'BAT Grundtabelle'!B:T,19,0)</f>
        <v>ja</v>
      </c>
      <c r="J1660" s="4" t="str">
        <f t="shared" si="126"/>
        <v/>
      </c>
      <c r="K1660" s="4" t="str">
        <f t="shared" si="127"/>
        <v/>
      </c>
      <c r="L1660" s="4" t="str">
        <f t="shared" si="128"/>
        <v/>
      </c>
      <c r="M1660" s="104" t="str">
        <f t="shared" si="129"/>
        <v/>
      </c>
      <c r="N1660" s="4"/>
      <c r="O1660" s="4" t="str">
        <f>VLOOKUP(B1660,'BAT Grundtabelle'!B:V,21,0)</f>
        <v>Schausteller</v>
      </c>
    </row>
    <row r="1661" spans="1:15" ht="12.75" customHeight="1" x14ac:dyDescent="0.35">
      <c r="A1661" s="29" t="s">
        <v>3915</v>
      </c>
      <c r="B1661" s="1" t="s">
        <v>92</v>
      </c>
      <c r="C1661" s="85" t="s">
        <v>2</v>
      </c>
      <c r="D1661" s="116" t="s">
        <v>4547</v>
      </c>
      <c r="E1661" s="116" t="s">
        <v>4547</v>
      </c>
      <c r="F1661" s="1"/>
      <c r="G1661" s="29" t="s">
        <v>4</v>
      </c>
      <c r="H1661" s="4">
        <f t="shared" si="125"/>
        <v>1</v>
      </c>
      <c r="I1661" s="4" t="str">
        <f>VLOOKUP(B1661,'BAT Grundtabelle'!B:T,19,0)</f>
        <v>ja</v>
      </c>
      <c r="J1661" s="4" t="str">
        <f t="shared" si="126"/>
        <v/>
      </c>
      <c r="K1661" s="4" t="str">
        <f t="shared" si="127"/>
        <v/>
      </c>
      <c r="L1661" s="4" t="str">
        <f t="shared" si="128"/>
        <v/>
      </c>
      <c r="M1661" s="104" t="str">
        <f t="shared" si="129"/>
        <v/>
      </c>
      <c r="N1661" s="4"/>
      <c r="O1661" s="4" t="str">
        <f>VLOOKUP(B1661,'BAT Grundtabelle'!B:V,21,0)</f>
        <v>Sport</v>
      </c>
    </row>
    <row r="1662" spans="1:15" ht="12.75" customHeight="1" x14ac:dyDescent="0.35">
      <c r="A1662" s="29" t="s">
        <v>3916</v>
      </c>
      <c r="B1662" s="1" t="s">
        <v>1827</v>
      </c>
      <c r="C1662" s="85" t="s">
        <v>2</v>
      </c>
      <c r="D1662" s="116" t="s">
        <v>4547</v>
      </c>
      <c r="E1662" s="116" t="s">
        <v>4547</v>
      </c>
      <c r="F1662" s="1" t="s">
        <v>2411</v>
      </c>
      <c r="G1662" s="29" t="s">
        <v>59</v>
      </c>
      <c r="H1662" s="4">
        <f t="shared" si="125"/>
        <v>1</v>
      </c>
      <c r="I1662" s="4" t="str">
        <f>VLOOKUP(B1662,'BAT Grundtabelle'!B:T,19,0)</f>
        <v>ja</v>
      </c>
      <c r="J1662" s="4" t="str">
        <f t="shared" si="126"/>
        <v/>
      </c>
      <c r="K1662" s="4" t="str">
        <f t="shared" si="127"/>
        <v/>
      </c>
      <c r="L1662" s="4" t="str">
        <f t="shared" si="128"/>
        <v/>
      </c>
      <c r="M1662" s="104" t="str">
        <f t="shared" si="129"/>
        <v/>
      </c>
      <c r="N1662" s="4"/>
      <c r="O1662" s="4" t="str">
        <f>VLOOKUP(B1662,'BAT Grundtabelle'!B:V,21,0)</f>
        <v>Verein</v>
      </c>
    </row>
    <row r="1663" spans="1:15" ht="12.75" customHeight="1" x14ac:dyDescent="0.35">
      <c r="A1663" s="29" t="s">
        <v>3917</v>
      </c>
      <c r="B1663" s="1" t="s">
        <v>1198</v>
      </c>
      <c r="C1663" s="85" t="s">
        <v>2</v>
      </c>
      <c r="D1663" s="116" t="s">
        <v>4547</v>
      </c>
      <c r="E1663" s="116" t="s">
        <v>4547</v>
      </c>
      <c r="F1663" s="1"/>
      <c r="G1663" s="29" t="s">
        <v>4</v>
      </c>
      <c r="H1663" s="4">
        <f t="shared" si="125"/>
        <v>1</v>
      </c>
      <c r="I1663" s="4" t="str">
        <f>VLOOKUP(B1663,'BAT Grundtabelle'!B:T,19,0)</f>
        <v>ja</v>
      </c>
      <c r="J1663" s="4" t="str">
        <f t="shared" si="126"/>
        <v/>
      </c>
      <c r="K1663" s="4" t="str">
        <f t="shared" si="127"/>
        <v/>
      </c>
      <c r="L1663" s="4" t="str">
        <f t="shared" si="128"/>
        <v/>
      </c>
      <c r="M1663" s="104" t="str">
        <f t="shared" si="129"/>
        <v/>
      </c>
      <c r="N1663" s="4"/>
      <c r="O1663" s="4" t="str">
        <f>VLOOKUP(B1663,'BAT Grundtabelle'!B:V,21,0)</f>
        <v>Metallurgie</v>
      </c>
    </row>
    <row r="1664" spans="1:15" ht="12.75" customHeight="1" x14ac:dyDescent="0.35">
      <c r="A1664" s="29" t="s">
        <v>3918</v>
      </c>
      <c r="B1664" s="1" t="s">
        <v>2008</v>
      </c>
      <c r="C1664" s="85" t="s">
        <v>2</v>
      </c>
      <c r="D1664" s="116" t="s">
        <v>4547</v>
      </c>
      <c r="E1664" s="116" t="s">
        <v>4547</v>
      </c>
      <c r="F1664" s="1"/>
      <c r="G1664" s="29" t="s">
        <v>4</v>
      </c>
      <c r="H1664" s="4">
        <f t="shared" si="125"/>
        <v>1</v>
      </c>
      <c r="I1664" s="4" t="str">
        <f>VLOOKUP(B1664,'BAT Grundtabelle'!B:T,19,0)</f>
        <v>ja</v>
      </c>
      <c r="J1664" s="4" t="str">
        <f t="shared" si="126"/>
        <v/>
      </c>
      <c r="K1664" s="4" t="str">
        <f t="shared" si="127"/>
        <v/>
      </c>
      <c r="L1664" s="4" t="str">
        <f t="shared" si="128"/>
        <v/>
      </c>
      <c r="M1664" s="104" t="str">
        <f t="shared" si="129"/>
        <v/>
      </c>
      <c r="N1664" s="4"/>
      <c r="O1664" s="4" t="str">
        <f>VLOOKUP(B1664,'BAT Grundtabelle'!B:V,21,0)</f>
        <v>Produktion</v>
      </c>
    </row>
    <row r="1665" spans="1:15" ht="12.75" customHeight="1" x14ac:dyDescent="0.35">
      <c r="A1665" s="29" t="s">
        <v>3919</v>
      </c>
      <c r="B1665" s="1" t="s">
        <v>1450</v>
      </c>
      <c r="C1665" s="85" t="s">
        <v>2</v>
      </c>
      <c r="D1665" s="116" t="s">
        <v>4547</v>
      </c>
      <c r="E1665" s="116" t="s">
        <v>4547</v>
      </c>
      <c r="F1665" s="1"/>
      <c r="G1665" s="29" t="s">
        <v>4</v>
      </c>
      <c r="H1665" s="4">
        <f t="shared" si="125"/>
        <v>1</v>
      </c>
      <c r="I1665" s="4" t="str">
        <f>VLOOKUP(B1665,'BAT Grundtabelle'!B:T,19,0)</f>
        <v>ja</v>
      </c>
      <c r="J1665" s="4" t="str">
        <f t="shared" si="126"/>
        <v/>
      </c>
      <c r="K1665" s="4" t="str">
        <f t="shared" si="127"/>
        <v/>
      </c>
      <c r="L1665" s="4" t="str">
        <f t="shared" si="128"/>
        <v/>
      </c>
      <c r="M1665" s="104" t="str">
        <f t="shared" si="129"/>
        <v/>
      </c>
      <c r="N1665" s="4"/>
      <c r="O1665" s="4" t="str">
        <f>VLOOKUP(B1665,'BAT Grundtabelle'!B:V,21,0)</f>
        <v>Bau-Gewerbe</v>
      </c>
    </row>
    <row r="1666" spans="1:15" ht="12.75" customHeight="1" x14ac:dyDescent="0.35">
      <c r="A1666" s="29" t="s">
        <v>3920</v>
      </c>
      <c r="B1666" s="1" t="s">
        <v>465</v>
      </c>
      <c r="C1666" s="85" t="s">
        <v>3</v>
      </c>
      <c r="D1666" s="116">
        <v>1.1100000000000001</v>
      </c>
      <c r="E1666" s="116">
        <v>143</v>
      </c>
      <c r="F1666" s="1"/>
      <c r="G1666" s="29" t="s">
        <v>4</v>
      </c>
      <c r="H1666" s="4">
        <f t="shared" si="125"/>
        <v>1</v>
      </c>
      <c r="I1666" s="4" t="str">
        <f>VLOOKUP(B1666,'BAT Grundtabelle'!B:T,19,0)</f>
        <v>ja</v>
      </c>
      <c r="J1666" s="4" t="str">
        <f t="shared" si="126"/>
        <v>11497</v>
      </c>
      <c r="K1666" s="4" t="str">
        <f t="shared" si="127"/>
        <v>Rohtabakhandel</v>
      </c>
      <c r="L1666" s="4">
        <f t="shared" si="128"/>
        <v>1.1100000000000001</v>
      </c>
      <c r="M1666" s="104">
        <f t="shared" si="129"/>
        <v>143</v>
      </c>
      <c r="N1666" s="4"/>
      <c r="O1666" s="4" t="str">
        <f>VLOOKUP(B1666,'BAT Grundtabelle'!B:V,21,0)</f>
        <v>Handel</v>
      </c>
    </row>
    <row r="1667" spans="1:15" ht="12.75" customHeight="1" x14ac:dyDescent="0.35">
      <c r="A1667" s="29" t="s">
        <v>3921</v>
      </c>
      <c r="B1667" s="1" t="s">
        <v>997</v>
      </c>
      <c r="C1667" s="85" t="s">
        <v>2</v>
      </c>
      <c r="D1667" s="116" t="s">
        <v>4547</v>
      </c>
      <c r="E1667" s="116" t="s">
        <v>4547</v>
      </c>
      <c r="F1667" s="1"/>
      <c r="G1667" s="29" t="s">
        <v>4</v>
      </c>
      <c r="H1667" s="4">
        <f t="shared" ref="H1667:H1730" si="130">COUNTIF(A:A,A1667)</f>
        <v>1</v>
      </c>
      <c r="I1667" s="4" t="str">
        <f>VLOOKUP(B1667,'BAT Grundtabelle'!B:T,19,0)</f>
        <v>ja</v>
      </c>
      <c r="J1667" s="4" t="str">
        <f t="shared" ref="J1667:J1730" si="131">IF(C1667="ja",A1667,"")</f>
        <v/>
      </c>
      <c r="K1667" s="4" t="str">
        <f t="shared" ref="K1667:K1730" si="132">IF(C1667="ja",B1667,"")</f>
        <v/>
      </c>
      <c r="L1667" s="4" t="str">
        <f t="shared" ref="L1667:L1730" si="133">IF(C1667="ja",D1667,"")</f>
        <v/>
      </c>
      <c r="M1667" s="104" t="str">
        <f t="shared" ref="M1667:M1730" si="134">IF(C1667="ja",E1667,"")</f>
        <v/>
      </c>
      <c r="N1667" s="4"/>
      <c r="O1667" s="4" t="str">
        <f>VLOOKUP(B1667,'BAT Grundtabelle'!B:V,21,0)</f>
        <v>Montage</v>
      </c>
    </row>
    <row r="1668" spans="1:15" ht="12.75" customHeight="1" x14ac:dyDescent="0.35">
      <c r="A1668" s="29" t="s">
        <v>3922</v>
      </c>
      <c r="B1668" s="1" t="s">
        <v>998</v>
      </c>
      <c r="C1668" s="85" t="s">
        <v>2</v>
      </c>
      <c r="D1668" s="116" t="s">
        <v>4547</v>
      </c>
      <c r="E1668" s="116" t="s">
        <v>4547</v>
      </c>
      <c r="F1668" s="1"/>
      <c r="G1668" s="29" t="s">
        <v>57</v>
      </c>
      <c r="H1668" s="4">
        <f t="shared" si="130"/>
        <v>1</v>
      </c>
      <c r="I1668" s="4" t="str">
        <f>VLOOKUP(B1668,'BAT Grundtabelle'!B:T,19,0)</f>
        <v>ja</v>
      </c>
      <c r="J1668" s="4" t="str">
        <f t="shared" si="131"/>
        <v/>
      </c>
      <c r="K1668" s="4" t="str">
        <f t="shared" si="132"/>
        <v/>
      </c>
      <c r="L1668" s="4" t="str">
        <f t="shared" si="133"/>
        <v/>
      </c>
      <c r="M1668" s="104" t="str">
        <f t="shared" si="134"/>
        <v/>
      </c>
      <c r="N1668" s="4"/>
      <c r="O1668" s="4" t="str">
        <f>VLOOKUP(B1668,'BAT Grundtabelle'!B:V,21,0)</f>
        <v>Montage</v>
      </c>
    </row>
    <row r="1669" spans="1:15" ht="12.75" customHeight="1" x14ac:dyDescent="0.35">
      <c r="A1669" s="29" t="s">
        <v>3923</v>
      </c>
      <c r="B1669" s="1" t="s">
        <v>1581</v>
      </c>
      <c r="C1669" s="85" t="s">
        <v>3</v>
      </c>
      <c r="D1669" s="116">
        <v>1.04</v>
      </c>
      <c r="E1669" s="116">
        <v>280</v>
      </c>
      <c r="F1669" s="1"/>
      <c r="G1669" s="29" t="s">
        <v>4</v>
      </c>
      <c r="H1669" s="4">
        <f t="shared" si="130"/>
        <v>1</v>
      </c>
      <c r="I1669" s="4" t="str">
        <f>VLOOKUP(B1669,'BAT Grundtabelle'!B:T,19,0)</f>
        <v>ja</v>
      </c>
      <c r="J1669" s="4" t="str">
        <f t="shared" si="131"/>
        <v>11500</v>
      </c>
      <c r="K1669" s="4" t="str">
        <f t="shared" si="132"/>
        <v>Röntgeninstitut</v>
      </c>
      <c r="L1669" s="4">
        <f t="shared" si="133"/>
        <v>1.04</v>
      </c>
      <c r="M1669" s="104">
        <f t="shared" si="134"/>
        <v>280</v>
      </c>
      <c r="N1669" s="4"/>
      <c r="O1669" s="4" t="str">
        <f>VLOOKUP(B1669,'BAT Grundtabelle'!B:V,21,0)</f>
        <v>Heilwesen</v>
      </c>
    </row>
    <row r="1670" spans="1:15" ht="12.75" customHeight="1" x14ac:dyDescent="0.35">
      <c r="A1670" s="29" t="s">
        <v>3924</v>
      </c>
      <c r="B1670" s="1" t="s">
        <v>1358</v>
      </c>
      <c r="C1670" s="85" t="s">
        <v>2</v>
      </c>
      <c r="D1670" s="116" t="s">
        <v>4547</v>
      </c>
      <c r="E1670" s="116" t="s">
        <v>4547</v>
      </c>
      <c r="F1670" s="1" t="s">
        <v>2412</v>
      </c>
      <c r="G1670" s="29" t="s">
        <v>4439</v>
      </c>
      <c r="H1670" s="4">
        <f t="shared" si="130"/>
        <v>1</v>
      </c>
      <c r="I1670" s="4" t="str">
        <f>VLOOKUP(B1670,'BAT Grundtabelle'!B:T,19,0)</f>
        <v>ja</v>
      </c>
      <c r="J1670" s="4" t="str">
        <f t="shared" si="131"/>
        <v/>
      </c>
      <c r="K1670" s="4" t="str">
        <f t="shared" si="132"/>
        <v/>
      </c>
      <c r="L1670" s="4" t="str">
        <f t="shared" si="133"/>
        <v/>
      </c>
      <c r="M1670" s="104" t="str">
        <f t="shared" si="134"/>
        <v/>
      </c>
      <c r="N1670" s="4"/>
      <c r="O1670" s="4" t="str">
        <f>VLOOKUP(B1670,'BAT Grundtabelle'!B:V,21,0)</f>
        <v>Erotik</v>
      </c>
    </row>
    <row r="1671" spans="1:15" ht="12.75" customHeight="1" x14ac:dyDescent="0.35">
      <c r="A1671" s="29" t="s">
        <v>3925</v>
      </c>
      <c r="B1671" s="1" t="s">
        <v>1828</v>
      </c>
      <c r="C1671" s="85" t="s">
        <v>2</v>
      </c>
      <c r="D1671" s="116" t="s">
        <v>4547</v>
      </c>
      <c r="E1671" s="116" t="s">
        <v>4547</v>
      </c>
      <c r="F1671" s="1" t="s">
        <v>2411</v>
      </c>
      <c r="G1671" s="29" t="s">
        <v>59</v>
      </c>
      <c r="H1671" s="4">
        <f t="shared" si="130"/>
        <v>1</v>
      </c>
      <c r="I1671" s="4" t="str">
        <f>VLOOKUP(B1671,'BAT Grundtabelle'!B:T,19,0)</f>
        <v>ja</v>
      </c>
      <c r="J1671" s="4" t="str">
        <f t="shared" si="131"/>
        <v/>
      </c>
      <c r="K1671" s="4" t="str">
        <f t="shared" si="132"/>
        <v/>
      </c>
      <c r="L1671" s="4" t="str">
        <f t="shared" si="133"/>
        <v/>
      </c>
      <c r="M1671" s="104" t="str">
        <f t="shared" si="134"/>
        <v/>
      </c>
      <c r="N1671" s="4"/>
      <c r="O1671" s="4" t="str">
        <f>VLOOKUP(B1671,'BAT Grundtabelle'!B:V,21,0)</f>
        <v>Verein</v>
      </c>
    </row>
    <row r="1672" spans="1:15" ht="12.75" customHeight="1" x14ac:dyDescent="0.35">
      <c r="A1672" s="29" t="s">
        <v>3926</v>
      </c>
      <c r="B1672" s="1" t="s">
        <v>433</v>
      </c>
      <c r="C1672" s="85" t="s">
        <v>2</v>
      </c>
      <c r="D1672" s="116" t="s">
        <v>4547</v>
      </c>
      <c r="E1672" s="116" t="s">
        <v>4547</v>
      </c>
      <c r="F1672" s="1"/>
      <c r="G1672" s="29" t="s">
        <v>4</v>
      </c>
      <c r="H1672" s="4">
        <f t="shared" si="130"/>
        <v>1</v>
      </c>
      <c r="I1672" s="4" t="str">
        <f>VLOOKUP(B1672,'BAT Grundtabelle'!B:T,19,0)</f>
        <v>ja</v>
      </c>
      <c r="J1672" s="4" t="str">
        <f t="shared" si="131"/>
        <v/>
      </c>
      <c r="K1672" s="4" t="str">
        <f t="shared" si="132"/>
        <v/>
      </c>
      <c r="L1672" s="4" t="str">
        <f t="shared" si="133"/>
        <v/>
      </c>
      <c r="M1672" s="104" t="str">
        <f t="shared" si="134"/>
        <v/>
      </c>
      <c r="N1672" s="4"/>
      <c r="O1672" s="4" t="str">
        <f>VLOOKUP(B1672,'BAT Grundtabelle'!B:V,21,0)</f>
        <v>Schausteller</v>
      </c>
    </row>
    <row r="1673" spans="1:15" ht="12.75" customHeight="1" x14ac:dyDescent="0.35">
      <c r="A1673" s="29" t="s">
        <v>3927</v>
      </c>
      <c r="B1673" s="1" t="s">
        <v>1506</v>
      </c>
      <c r="C1673" s="85" t="s">
        <v>2</v>
      </c>
      <c r="D1673" s="116" t="s">
        <v>4547</v>
      </c>
      <c r="E1673" s="116" t="s">
        <v>4547</v>
      </c>
      <c r="F1673" s="1" t="s">
        <v>2412</v>
      </c>
      <c r="G1673" s="29">
        <v>1195</v>
      </c>
      <c r="H1673" s="4">
        <f t="shared" si="130"/>
        <v>1</v>
      </c>
      <c r="I1673" s="4" t="str">
        <f>VLOOKUP(B1673,'BAT Grundtabelle'!B:T,19,0)</f>
        <v>ja</v>
      </c>
      <c r="J1673" s="4" t="str">
        <f t="shared" si="131"/>
        <v/>
      </c>
      <c r="K1673" s="4" t="str">
        <f t="shared" si="132"/>
        <v/>
      </c>
      <c r="L1673" s="4" t="str">
        <f t="shared" si="133"/>
        <v/>
      </c>
      <c r="M1673" s="104" t="str">
        <f t="shared" si="134"/>
        <v/>
      </c>
      <c r="N1673" s="4"/>
      <c r="O1673" s="4" t="str">
        <f>VLOOKUP(B1673,'BAT Grundtabelle'!B:V,21,0)</f>
        <v>Medien</v>
      </c>
    </row>
    <row r="1674" spans="1:15" ht="12.75" customHeight="1" x14ac:dyDescent="0.35">
      <c r="A1674" s="29" t="s">
        <v>3928</v>
      </c>
      <c r="B1674" s="1" t="s">
        <v>1507</v>
      </c>
      <c r="C1674" s="85" t="s">
        <v>2</v>
      </c>
      <c r="D1674" s="116" t="s">
        <v>4547</v>
      </c>
      <c r="E1674" s="116" t="s">
        <v>4547</v>
      </c>
      <c r="F1674" s="1" t="s">
        <v>2412</v>
      </c>
      <c r="G1674" s="29">
        <v>1195</v>
      </c>
      <c r="H1674" s="4">
        <f t="shared" si="130"/>
        <v>1</v>
      </c>
      <c r="I1674" s="4" t="str">
        <f>VLOOKUP(B1674,'BAT Grundtabelle'!B:T,19,0)</f>
        <v>ja</v>
      </c>
      <c r="J1674" s="4" t="str">
        <f t="shared" si="131"/>
        <v/>
      </c>
      <c r="K1674" s="4" t="str">
        <f t="shared" si="132"/>
        <v/>
      </c>
      <c r="L1674" s="4" t="str">
        <f t="shared" si="133"/>
        <v/>
      </c>
      <c r="M1674" s="104" t="str">
        <f t="shared" si="134"/>
        <v/>
      </c>
      <c r="N1674" s="4"/>
      <c r="O1674" s="4" t="str">
        <f>VLOOKUP(B1674,'BAT Grundtabelle'!B:V,21,0)</f>
        <v>Medien</v>
      </c>
    </row>
    <row r="1675" spans="1:15" ht="12.75" customHeight="1" x14ac:dyDescent="0.35">
      <c r="A1675" s="29" t="s">
        <v>3929</v>
      </c>
      <c r="B1675" s="1" t="s">
        <v>543</v>
      </c>
      <c r="C1675" s="85" t="s">
        <v>3</v>
      </c>
      <c r="D1675" s="116">
        <v>5.85</v>
      </c>
      <c r="E1675" s="116">
        <v>365</v>
      </c>
      <c r="F1675" s="1"/>
      <c r="G1675" s="29" t="s">
        <v>4</v>
      </c>
      <c r="H1675" s="4">
        <f t="shared" si="130"/>
        <v>1</v>
      </c>
      <c r="I1675" s="4" t="str">
        <f>VLOOKUP(B1675,'BAT Grundtabelle'!B:T,19,0)</f>
        <v>ja</v>
      </c>
      <c r="J1675" s="4" t="str">
        <f t="shared" si="131"/>
        <v>11506</v>
      </c>
      <c r="K1675" s="4" t="str">
        <f t="shared" si="132"/>
        <v>Saatguthandel</v>
      </c>
      <c r="L1675" s="4">
        <f t="shared" si="133"/>
        <v>5.85</v>
      </c>
      <c r="M1675" s="104">
        <f t="shared" si="134"/>
        <v>365</v>
      </c>
      <c r="N1675" s="4"/>
      <c r="O1675" s="4" t="str">
        <f>VLOOKUP(B1675,'BAT Grundtabelle'!B:V,21,0)</f>
        <v>Handel</v>
      </c>
    </row>
    <row r="1676" spans="1:15" ht="12.75" customHeight="1" x14ac:dyDescent="0.35">
      <c r="A1676" s="29" t="s">
        <v>3930</v>
      </c>
      <c r="B1676" s="1" t="s">
        <v>544</v>
      </c>
      <c r="C1676" s="85" t="s">
        <v>3</v>
      </c>
      <c r="D1676" s="116">
        <v>5.85</v>
      </c>
      <c r="E1676" s="116">
        <v>365</v>
      </c>
      <c r="F1676" s="1"/>
      <c r="G1676" s="29" t="s">
        <v>4</v>
      </c>
      <c r="H1676" s="4">
        <f t="shared" si="130"/>
        <v>1</v>
      </c>
      <c r="I1676" s="4" t="str">
        <f>VLOOKUP(B1676,'BAT Grundtabelle'!B:T,19,0)</f>
        <v>ja</v>
      </c>
      <c r="J1676" s="4" t="str">
        <f t="shared" si="131"/>
        <v>11507</v>
      </c>
      <c r="K1676" s="4" t="str">
        <f t="shared" si="132"/>
        <v>Saatguthersteller</v>
      </c>
      <c r="L1676" s="4">
        <f t="shared" si="133"/>
        <v>5.85</v>
      </c>
      <c r="M1676" s="104">
        <f t="shared" si="134"/>
        <v>365</v>
      </c>
      <c r="N1676" s="4"/>
      <c r="O1676" s="4" t="str">
        <f>VLOOKUP(B1676,'BAT Grundtabelle'!B:V,21,0)</f>
        <v>Produktion</v>
      </c>
    </row>
    <row r="1677" spans="1:15" ht="12.75" customHeight="1" x14ac:dyDescent="0.35">
      <c r="A1677" s="29" t="s">
        <v>3931</v>
      </c>
      <c r="B1677" s="1" t="s">
        <v>1151</v>
      </c>
      <c r="C1677" s="85" t="s">
        <v>2</v>
      </c>
      <c r="D1677" s="116" t="s">
        <v>4547</v>
      </c>
      <c r="E1677" s="116" t="s">
        <v>4547</v>
      </c>
      <c r="F1677" s="1"/>
      <c r="G1677" s="29" t="s">
        <v>4</v>
      </c>
      <c r="H1677" s="4">
        <f t="shared" si="130"/>
        <v>1</v>
      </c>
      <c r="I1677" s="4" t="str">
        <f>VLOOKUP(B1677,'BAT Grundtabelle'!B:T,19,0)</f>
        <v>ja</v>
      </c>
      <c r="J1677" s="4" t="str">
        <f t="shared" si="131"/>
        <v/>
      </c>
      <c r="K1677" s="4" t="str">
        <f t="shared" si="132"/>
        <v/>
      </c>
      <c r="L1677" s="4" t="str">
        <f t="shared" si="133"/>
        <v/>
      </c>
      <c r="M1677" s="104" t="str">
        <f t="shared" si="134"/>
        <v/>
      </c>
      <c r="N1677" s="4"/>
      <c r="O1677" s="4" t="str">
        <f>VLOOKUP(B1677,'BAT Grundtabelle'!B:V,21,0)</f>
        <v>Dienstleistung</v>
      </c>
    </row>
    <row r="1678" spans="1:15" ht="12.75" customHeight="1" x14ac:dyDescent="0.35">
      <c r="A1678" s="29" t="s">
        <v>3932</v>
      </c>
      <c r="B1678" s="1" t="s">
        <v>1215</v>
      </c>
      <c r="C1678" s="85" t="s">
        <v>2</v>
      </c>
      <c r="D1678" s="116" t="s">
        <v>4547</v>
      </c>
      <c r="E1678" s="116" t="s">
        <v>4547</v>
      </c>
      <c r="F1678" s="1"/>
      <c r="G1678" s="29" t="s">
        <v>4</v>
      </c>
      <c r="H1678" s="4">
        <f t="shared" si="130"/>
        <v>1</v>
      </c>
      <c r="I1678" s="4" t="str">
        <f>VLOOKUP(B1678,'BAT Grundtabelle'!B:T,19,0)</f>
        <v>ja</v>
      </c>
      <c r="J1678" s="4" t="str">
        <f t="shared" si="131"/>
        <v/>
      </c>
      <c r="K1678" s="4" t="str">
        <f t="shared" si="132"/>
        <v/>
      </c>
      <c r="L1678" s="4" t="str">
        <f t="shared" si="133"/>
        <v/>
      </c>
      <c r="M1678" s="104" t="str">
        <f t="shared" si="134"/>
        <v/>
      </c>
      <c r="N1678" s="4"/>
      <c r="O1678" s="4" t="str">
        <f>VLOOKUP(B1678,'BAT Grundtabelle'!B:V,21,0)</f>
        <v>Dienstleistung</v>
      </c>
    </row>
    <row r="1679" spans="1:15" ht="12.75" customHeight="1" x14ac:dyDescent="0.35">
      <c r="A1679" s="29" t="s">
        <v>3933</v>
      </c>
      <c r="B1679" s="1" t="s">
        <v>1492</v>
      </c>
      <c r="C1679" s="85" t="s">
        <v>2</v>
      </c>
      <c r="D1679" s="116" t="s">
        <v>4547</v>
      </c>
      <c r="E1679" s="116" t="s">
        <v>4547</v>
      </c>
      <c r="F1679" s="1"/>
      <c r="G1679" s="29" t="s">
        <v>4</v>
      </c>
      <c r="H1679" s="4">
        <f t="shared" si="130"/>
        <v>1</v>
      </c>
      <c r="I1679" s="4" t="str">
        <f>VLOOKUP(B1679,'BAT Grundtabelle'!B:T,19,0)</f>
        <v>ja</v>
      </c>
      <c r="J1679" s="4" t="str">
        <f t="shared" si="131"/>
        <v/>
      </c>
      <c r="K1679" s="4" t="str">
        <f t="shared" si="132"/>
        <v/>
      </c>
      <c r="L1679" s="4" t="str">
        <f t="shared" si="133"/>
        <v/>
      </c>
      <c r="M1679" s="104" t="str">
        <f t="shared" si="134"/>
        <v/>
      </c>
      <c r="N1679" s="4"/>
      <c r="O1679" s="4" t="str">
        <f>VLOOKUP(B1679,'BAT Grundtabelle'!B:V,21,0)</f>
        <v>Tierhaltung</v>
      </c>
    </row>
    <row r="1680" spans="1:15" ht="12.75" customHeight="1" x14ac:dyDescent="0.35">
      <c r="A1680" s="29" t="s">
        <v>3934</v>
      </c>
      <c r="B1680" s="1" t="s">
        <v>774</v>
      </c>
      <c r="C1680" s="85" t="s">
        <v>3</v>
      </c>
      <c r="D1680" s="116">
        <v>2.58</v>
      </c>
      <c r="E1680" s="116">
        <v>204</v>
      </c>
      <c r="F1680" s="1"/>
      <c r="G1680" s="29" t="s">
        <v>4</v>
      </c>
      <c r="H1680" s="4">
        <f t="shared" si="130"/>
        <v>1</v>
      </c>
      <c r="I1680" s="4" t="str">
        <f>VLOOKUP(B1680,'BAT Grundtabelle'!B:T,19,0)</f>
        <v>ja</v>
      </c>
      <c r="J1680" s="4" t="str">
        <f t="shared" si="131"/>
        <v>11511</v>
      </c>
      <c r="K1680" s="4" t="str">
        <f t="shared" si="132"/>
        <v>Saftbar</v>
      </c>
      <c r="L1680" s="4">
        <f t="shared" si="133"/>
        <v>2.58</v>
      </c>
      <c r="M1680" s="104">
        <f t="shared" si="134"/>
        <v>204</v>
      </c>
      <c r="N1680" s="4"/>
      <c r="O1680" s="4" t="str">
        <f>VLOOKUP(B1680,'BAT Grundtabelle'!B:V,21,0)</f>
        <v>Hotel- und Gaststättengewerbe</v>
      </c>
    </row>
    <row r="1681" spans="1:15" ht="12.75" customHeight="1" x14ac:dyDescent="0.35">
      <c r="A1681" s="29" t="s">
        <v>3935</v>
      </c>
      <c r="B1681" s="1" t="s">
        <v>355</v>
      </c>
      <c r="C1681" s="85" t="s">
        <v>3</v>
      </c>
      <c r="D1681" s="116">
        <v>2.68</v>
      </c>
      <c r="E1681" s="116">
        <v>575</v>
      </c>
      <c r="F1681" s="1"/>
      <c r="G1681" s="29" t="s">
        <v>4</v>
      </c>
      <c r="H1681" s="4">
        <f t="shared" si="130"/>
        <v>1</v>
      </c>
      <c r="I1681" s="4" t="str">
        <f>VLOOKUP(B1681,'BAT Grundtabelle'!B:T,19,0)</f>
        <v>ja</v>
      </c>
      <c r="J1681" s="4" t="str">
        <f t="shared" si="131"/>
        <v>11512</v>
      </c>
      <c r="K1681" s="4" t="str">
        <f t="shared" si="132"/>
        <v>Sägewerk</v>
      </c>
      <c r="L1681" s="4">
        <f t="shared" si="133"/>
        <v>2.68</v>
      </c>
      <c r="M1681" s="104">
        <f t="shared" si="134"/>
        <v>575</v>
      </c>
      <c r="N1681" s="4"/>
      <c r="O1681" s="4" t="str">
        <f>VLOOKUP(B1681,'BAT Grundtabelle'!B:V,21,0)</f>
        <v>Produktion</v>
      </c>
    </row>
    <row r="1682" spans="1:15" ht="12.75" customHeight="1" x14ac:dyDescent="0.35">
      <c r="A1682" s="29" t="s">
        <v>3936</v>
      </c>
      <c r="B1682" s="1" t="s">
        <v>1790</v>
      </c>
      <c r="C1682" s="85" t="s">
        <v>2</v>
      </c>
      <c r="D1682" s="116" t="s">
        <v>4547</v>
      </c>
      <c r="E1682" s="116" t="s">
        <v>4547</v>
      </c>
      <c r="F1682" s="1"/>
      <c r="G1682" s="29" t="s">
        <v>4</v>
      </c>
      <c r="H1682" s="4">
        <f t="shared" si="130"/>
        <v>1</v>
      </c>
      <c r="I1682" s="4" t="str">
        <f>VLOOKUP(B1682,'BAT Grundtabelle'!B:T,19,0)</f>
        <v>ja</v>
      </c>
      <c r="J1682" s="4" t="str">
        <f t="shared" si="131"/>
        <v/>
      </c>
      <c r="K1682" s="4" t="str">
        <f t="shared" si="132"/>
        <v/>
      </c>
      <c r="L1682" s="4" t="str">
        <f t="shared" si="133"/>
        <v/>
      </c>
      <c r="M1682" s="104" t="str">
        <f t="shared" si="134"/>
        <v/>
      </c>
      <c r="N1682" s="4"/>
      <c r="O1682" s="4" t="str">
        <f>VLOOKUP(B1682,'BAT Grundtabelle'!B:V,21,0)</f>
        <v>Produktion</v>
      </c>
    </row>
    <row r="1683" spans="1:15" ht="12.75" customHeight="1" x14ac:dyDescent="0.35">
      <c r="A1683" s="29" t="s">
        <v>3937</v>
      </c>
      <c r="B1683" s="1" t="s">
        <v>545</v>
      </c>
      <c r="C1683" s="85" t="s">
        <v>2</v>
      </c>
      <c r="D1683" s="116" t="s">
        <v>4547</v>
      </c>
      <c r="E1683" s="116" t="s">
        <v>4547</v>
      </c>
      <c r="F1683" s="1"/>
      <c r="G1683" s="29" t="s">
        <v>4</v>
      </c>
      <c r="H1683" s="4">
        <f t="shared" si="130"/>
        <v>1</v>
      </c>
      <c r="I1683" s="4" t="str">
        <f>VLOOKUP(B1683,'BAT Grundtabelle'!B:T,19,0)</f>
        <v>ja</v>
      </c>
      <c r="J1683" s="4" t="str">
        <f t="shared" si="131"/>
        <v/>
      </c>
      <c r="K1683" s="4" t="str">
        <f t="shared" si="132"/>
        <v/>
      </c>
      <c r="L1683" s="4" t="str">
        <f t="shared" si="133"/>
        <v/>
      </c>
      <c r="M1683" s="104" t="str">
        <f t="shared" si="134"/>
        <v/>
      </c>
      <c r="N1683" s="4"/>
      <c r="O1683" s="4" t="str">
        <f>VLOOKUP(B1683,'BAT Grundtabelle'!B:V,21,0)</f>
        <v>Handel</v>
      </c>
    </row>
    <row r="1684" spans="1:15" ht="12.75" customHeight="1" x14ac:dyDescent="0.35">
      <c r="A1684" s="29" t="s">
        <v>3938</v>
      </c>
      <c r="B1684" s="1" t="s">
        <v>655</v>
      </c>
      <c r="C1684" s="85" t="s">
        <v>3</v>
      </c>
      <c r="D1684" s="116">
        <v>7.21</v>
      </c>
      <c r="E1684" s="116">
        <v>618.99</v>
      </c>
      <c r="F1684" s="1" t="s">
        <v>2409</v>
      </c>
      <c r="G1684" s="29" t="s">
        <v>58</v>
      </c>
      <c r="H1684" s="4">
        <f t="shared" si="130"/>
        <v>1</v>
      </c>
      <c r="I1684" s="4" t="str">
        <f>VLOOKUP(B1684,'BAT Grundtabelle'!B:T,19,0)</f>
        <v>ja</v>
      </c>
      <c r="J1684" s="4" t="str">
        <f t="shared" si="131"/>
        <v>11515</v>
      </c>
      <c r="K1684" s="4" t="str">
        <f t="shared" si="132"/>
        <v>Sanatorium</v>
      </c>
      <c r="L1684" s="4">
        <f t="shared" si="133"/>
        <v>7.21</v>
      </c>
      <c r="M1684" s="104">
        <f t="shared" si="134"/>
        <v>618.99</v>
      </c>
      <c r="N1684" s="4"/>
      <c r="O1684" s="4" t="str">
        <f>VLOOKUP(B1684,'BAT Grundtabelle'!B:V,21,0)</f>
        <v>Heilwesen</v>
      </c>
    </row>
    <row r="1685" spans="1:15" ht="12.75" customHeight="1" x14ac:dyDescent="0.35">
      <c r="A1685" s="29" t="s">
        <v>3939</v>
      </c>
      <c r="B1685" s="1" t="s">
        <v>366</v>
      </c>
      <c r="C1685" s="85" t="s">
        <v>2</v>
      </c>
      <c r="D1685" s="116" t="s">
        <v>4547</v>
      </c>
      <c r="E1685" s="116" t="s">
        <v>4547</v>
      </c>
      <c r="F1685" s="1"/>
      <c r="G1685" s="29" t="s">
        <v>4</v>
      </c>
      <c r="H1685" s="4">
        <f t="shared" si="130"/>
        <v>1</v>
      </c>
      <c r="I1685" s="4" t="str">
        <f>VLOOKUP(B1685,'BAT Grundtabelle'!B:T,19,0)</f>
        <v>ja</v>
      </c>
      <c r="J1685" s="4" t="str">
        <f t="shared" si="131"/>
        <v/>
      </c>
      <c r="K1685" s="4" t="str">
        <f t="shared" si="132"/>
        <v/>
      </c>
      <c r="L1685" s="4" t="str">
        <f t="shared" si="133"/>
        <v/>
      </c>
      <c r="M1685" s="104" t="str">
        <f t="shared" si="134"/>
        <v/>
      </c>
      <c r="N1685" s="4"/>
      <c r="O1685" s="4" t="str">
        <f>VLOOKUP(B1685,'BAT Grundtabelle'!B:V,21,0)</f>
        <v>Berg-/Bodenabbau</v>
      </c>
    </row>
    <row r="1686" spans="1:15" ht="12.75" customHeight="1" x14ac:dyDescent="0.35">
      <c r="A1686" s="29" t="s">
        <v>3940</v>
      </c>
      <c r="B1686" s="1" t="s">
        <v>1633</v>
      </c>
      <c r="C1686" s="85" t="s">
        <v>3</v>
      </c>
      <c r="D1686" s="116">
        <v>1.57</v>
      </c>
      <c r="E1686" s="116">
        <v>366.97</v>
      </c>
      <c r="F1686" s="1"/>
      <c r="G1686" s="29" t="s">
        <v>4</v>
      </c>
      <c r="H1686" s="4">
        <f t="shared" si="130"/>
        <v>1</v>
      </c>
      <c r="I1686" s="4" t="str">
        <f>VLOOKUP(B1686,'BAT Grundtabelle'!B:T,19,0)</f>
        <v>ja</v>
      </c>
      <c r="J1686" s="4" t="str">
        <f t="shared" si="131"/>
        <v>11517</v>
      </c>
      <c r="K1686" s="4" t="str">
        <f t="shared" si="132"/>
        <v>Sanitärartikelhandel</v>
      </c>
      <c r="L1686" s="4">
        <f t="shared" si="133"/>
        <v>1.57</v>
      </c>
      <c r="M1686" s="104">
        <f t="shared" si="134"/>
        <v>366.97</v>
      </c>
      <c r="N1686" s="4"/>
      <c r="O1686" s="4" t="str">
        <f>VLOOKUP(B1686,'BAT Grundtabelle'!B:V,21,0)</f>
        <v>Handel</v>
      </c>
    </row>
    <row r="1687" spans="1:15" ht="12.75" customHeight="1" x14ac:dyDescent="0.35">
      <c r="A1687" s="29" t="s">
        <v>3941</v>
      </c>
      <c r="B1687" s="1" t="s">
        <v>240</v>
      </c>
      <c r="C1687" s="85" t="s">
        <v>2</v>
      </c>
      <c r="D1687" s="116" t="s">
        <v>4547</v>
      </c>
      <c r="E1687" s="116" t="s">
        <v>4547</v>
      </c>
      <c r="F1687" s="1"/>
      <c r="G1687" s="29" t="s">
        <v>4</v>
      </c>
      <c r="H1687" s="4">
        <f t="shared" si="130"/>
        <v>1</v>
      </c>
      <c r="I1687" s="4" t="str">
        <f>VLOOKUP(B1687,'BAT Grundtabelle'!B:T,19,0)</f>
        <v>ja</v>
      </c>
      <c r="J1687" s="4" t="str">
        <f t="shared" si="131"/>
        <v/>
      </c>
      <c r="K1687" s="4" t="str">
        <f t="shared" si="132"/>
        <v/>
      </c>
      <c r="L1687" s="4" t="str">
        <f t="shared" si="133"/>
        <v/>
      </c>
      <c r="M1687" s="104" t="str">
        <f t="shared" si="134"/>
        <v/>
      </c>
      <c r="N1687" s="4"/>
      <c r="O1687" s="4" t="str">
        <f>VLOOKUP(B1687,'BAT Grundtabelle'!B:V,21,0)</f>
        <v>Montage</v>
      </c>
    </row>
    <row r="1688" spans="1:15" ht="12.75" customHeight="1" x14ac:dyDescent="0.35">
      <c r="A1688" s="29" t="s">
        <v>3942</v>
      </c>
      <c r="B1688" s="1" t="s">
        <v>1635</v>
      </c>
      <c r="C1688" s="85" t="s">
        <v>2</v>
      </c>
      <c r="D1688" s="116" t="s">
        <v>4547</v>
      </c>
      <c r="E1688" s="116" t="s">
        <v>4547</v>
      </c>
      <c r="F1688" s="1"/>
      <c r="G1688" s="29" t="s">
        <v>4</v>
      </c>
      <c r="H1688" s="4">
        <f t="shared" si="130"/>
        <v>1</v>
      </c>
      <c r="I1688" s="4" t="str">
        <f>VLOOKUP(B1688,'BAT Grundtabelle'!B:T,19,0)</f>
        <v>ja</v>
      </c>
      <c r="J1688" s="4" t="str">
        <f t="shared" si="131"/>
        <v/>
      </c>
      <c r="K1688" s="4" t="str">
        <f t="shared" si="132"/>
        <v/>
      </c>
      <c r="L1688" s="4" t="str">
        <f t="shared" si="133"/>
        <v/>
      </c>
      <c r="M1688" s="104" t="str">
        <f t="shared" si="134"/>
        <v/>
      </c>
      <c r="N1688" s="4"/>
      <c r="O1688" s="4" t="str">
        <f>VLOOKUP(B1688,'BAT Grundtabelle'!B:V,21,0)</f>
        <v>Handwerk</v>
      </c>
    </row>
    <row r="1689" spans="1:15" ht="12.75" customHeight="1" x14ac:dyDescent="0.35">
      <c r="A1689" s="29" t="s">
        <v>3943</v>
      </c>
      <c r="B1689" s="1" t="s">
        <v>1636</v>
      </c>
      <c r="C1689" s="85" t="s">
        <v>3</v>
      </c>
      <c r="D1689" s="116">
        <v>1.58</v>
      </c>
      <c r="E1689" s="116">
        <v>301</v>
      </c>
      <c r="F1689" s="1"/>
      <c r="G1689" s="29" t="s">
        <v>4</v>
      </c>
      <c r="H1689" s="4">
        <f t="shared" si="130"/>
        <v>1</v>
      </c>
      <c r="I1689" s="4" t="str">
        <f>VLOOKUP(B1689,'BAT Grundtabelle'!B:T,19,0)</f>
        <v>ja</v>
      </c>
      <c r="J1689" s="4" t="str">
        <f t="shared" si="131"/>
        <v>11520</v>
      </c>
      <c r="K1689" s="4" t="str">
        <f t="shared" si="132"/>
        <v>Sanitätshaus</v>
      </c>
      <c r="L1689" s="4">
        <f t="shared" si="133"/>
        <v>1.58</v>
      </c>
      <c r="M1689" s="104">
        <f t="shared" si="134"/>
        <v>301</v>
      </c>
      <c r="N1689" s="4"/>
      <c r="O1689" s="4" t="str">
        <f>VLOOKUP(B1689,'BAT Grundtabelle'!B:V,21,0)</f>
        <v>Handel</v>
      </c>
    </row>
    <row r="1690" spans="1:15" ht="12.75" customHeight="1" x14ac:dyDescent="0.35">
      <c r="A1690" s="29" t="s">
        <v>3944</v>
      </c>
      <c r="B1690" s="1" t="s">
        <v>1174</v>
      </c>
      <c r="C1690" s="85" t="s">
        <v>2</v>
      </c>
      <c r="D1690" s="116" t="s">
        <v>4547</v>
      </c>
      <c r="E1690" s="116" t="s">
        <v>4547</v>
      </c>
      <c r="F1690" s="1"/>
      <c r="G1690" s="29" t="s">
        <v>4</v>
      </c>
      <c r="H1690" s="4">
        <f t="shared" si="130"/>
        <v>1</v>
      </c>
      <c r="I1690" s="4" t="str">
        <f>VLOOKUP(B1690,'BAT Grundtabelle'!B:T,19,0)</f>
        <v>ja</v>
      </c>
      <c r="J1690" s="4" t="str">
        <f t="shared" si="131"/>
        <v/>
      </c>
      <c r="K1690" s="4" t="str">
        <f t="shared" si="132"/>
        <v/>
      </c>
      <c r="L1690" s="4" t="str">
        <f t="shared" si="133"/>
        <v/>
      </c>
      <c r="M1690" s="104" t="str">
        <f t="shared" si="134"/>
        <v/>
      </c>
      <c r="N1690" s="4"/>
      <c r="O1690" s="4" t="str">
        <f>VLOOKUP(B1690,'BAT Grundtabelle'!B:V,21,0)</f>
        <v>Produktion</v>
      </c>
    </row>
    <row r="1691" spans="1:15" ht="12.75" customHeight="1" x14ac:dyDescent="0.35">
      <c r="A1691" s="29" t="s">
        <v>3945</v>
      </c>
      <c r="B1691" s="1" t="s">
        <v>619</v>
      </c>
      <c r="C1691" s="85" t="s">
        <v>2</v>
      </c>
      <c r="D1691" s="116" t="s">
        <v>4547</v>
      </c>
      <c r="E1691" s="116" t="s">
        <v>4547</v>
      </c>
      <c r="F1691" s="1"/>
      <c r="G1691" s="29" t="s">
        <v>4</v>
      </c>
      <c r="H1691" s="4">
        <f t="shared" si="130"/>
        <v>1</v>
      </c>
      <c r="I1691" s="4" t="str">
        <f>VLOOKUP(B1691,'BAT Grundtabelle'!B:T,19,0)</f>
        <v>ja</v>
      </c>
      <c r="J1691" s="4" t="str">
        <f t="shared" si="131"/>
        <v/>
      </c>
      <c r="K1691" s="4" t="str">
        <f t="shared" si="132"/>
        <v/>
      </c>
      <c r="L1691" s="4" t="str">
        <f t="shared" si="133"/>
        <v/>
      </c>
      <c r="M1691" s="104" t="str">
        <f t="shared" si="134"/>
        <v/>
      </c>
      <c r="N1691" s="4"/>
      <c r="O1691" s="4" t="str">
        <f>VLOOKUP(B1691,'BAT Grundtabelle'!B:V,21,0)</f>
        <v>Montage</v>
      </c>
    </row>
    <row r="1692" spans="1:15" ht="12.75" customHeight="1" x14ac:dyDescent="0.35">
      <c r="A1692" s="29" t="s">
        <v>3946</v>
      </c>
      <c r="B1692" s="1" t="s">
        <v>547</v>
      </c>
      <c r="C1692" s="85" t="s">
        <v>3</v>
      </c>
      <c r="D1692" s="116">
        <v>1.37</v>
      </c>
      <c r="E1692" s="116">
        <v>341</v>
      </c>
      <c r="F1692" s="1"/>
      <c r="G1692" s="29" t="s">
        <v>4</v>
      </c>
      <c r="H1692" s="4">
        <f t="shared" si="130"/>
        <v>1</v>
      </c>
      <c r="I1692" s="4" t="str">
        <f>VLOOKUP(B1692,'BAT Grundtabelle'!B:T,19,0)</f>
        <v>ja</v>
      </c>
      <c r="J1692" s="4" t="str">
        <f t="shared" si="131"/>
        <v>11523</v>
      </c>
      <c r="K1692" s="4" t="str">
        <f t="shared" si="132"/>
        <v>Sattlerei (nicht Kfz)</v>
      </c>
      <c r="L1692" s="4">
        <f t="shared" si="133"/>
        <v>1.37</v>
      </c>
      <c r="M1692" s="104">
        <f t="shared" si="134"/>
        <v>341</v>
      </c>
      <c r="N1692" s="4"/>
      <c r="O1692" s="4" t="str">
        <f>VLOOKUP(B1692,'BAT Grundtabelle'!B:V,21,0)</f>
        <v>Handwerk</v>
      </c>
    </row>
    <row r="1693" spans="1:15" ht="12.75" customHeight="1" x14ac:dyDescent="0.35">
      <c r="A1693" s="29" t="s">
        <v>3947</v>
      </c>
      <c r="B1693" s="1" t="s">
        <v>548</v>
      </c>
      <c r="C1693" s="85" t="s">
        <v>3</v>
      </c>
      <c r="D1693" s="116">
        <v>1.37</v>
      </c>
      <c r="E1693" s="116">
        <v>341</v>
      </c>
      <c r="F1693" s="1"/>
      <c r="G1693" s="29" t="s">
        <v>4</v>
      </c>
      <c r="H1693" s="4">
        <f t="shared" si="130"/>
        <v>1</v>
      </c>
      <c r="I1693" s="4" t="str">
        <f>VLOOKUP(B1693,'BAT Grundtabelle'!B:T,19,0)</f>
        <v>ja</v>
      </c>
      <c r="J1693" s="4" t="str">
        <f t="shared" si="131"/>
        <v>11524</v>
      </c>
      <c r="K1693" s="4" t="str">
        <f t="shared" si="132"/>
        <v>Sattlerei (Pferdebedarf)</v>
      </c>
      <c r="L1693" s="4">
        <f t="shared" si="133"/>
        <v>1.37</v>
      </c>
      <c r="M1693" s="104">
        <f t="shared" si="134"/>
        <v>341</v>
      </c>
      <c r="N1693" s="4"/>
      <c r="O1693" s="4" t="str">
        <f>VLOOKUP(B1693,'BAT Grundtabelle'!B:V,21,0)</f>
        <v>Handwerk</v>
      </c>
    </row>
    <row r="1694" spans="1:15" ht="12.75" customHeight="1" x14ac:dyDescent="0.35">
      <c r="A1694" s="29" t="s">
        <v>3948</v>
      </c>
      <c r="B1694" s="1" t="s">
        <v>1704</v>
      </c>
      <c r="C1694" s="85" t="s">
        <v>3</v>
      </c>
      <c r="D1694" s="116">
        <v>1.1100000000000001</v>
      </c>
      <c r="E1694" s="116">
        <v>854.03</v>
      </c>
      <c r="F1694" s="1"/>
      <c r="G1694" s="29" t="s">
        <v>4</v>
      </c>
      <c r="H1694" s="4">
        <f t="shared" si="130"/>
        <v>1</v>
      </c>
      <c r="I1694" s="4" t="str">
        <f>VLOOKUP(B1694,'BAT Grundtabelle'!B:T,19,0)</f>
        <v>ja</v>
      </c>
      <c r="J1694" s="4" t="str">
        <f t="shared" si="131"/>
        <v>11525</v>
      </c>
      <c r="K1694" s="4" t="str">
        <f t="shared" si="132"/>
        <v>Sauerkonservenhersteller</v>
      </c>
      <c r="L1694" s="4">
        <f t="shared" si="133"/>
        <v>1.1100000000000001</v>
      </c>
      <c r="M1694" s="104">
        <f t="shared" si="134"/>
        <v>854.03</v>
      </c>
      <c r="N1694" s="4"/>
      <c r="O1694" s="4" t="str">
        <f>VLOOKUP(B1694,'BAT Grundtabelle'!B:V,21,0)</f>
        <v>Produktion</v>
      </c>
    </row>
    <row r="1695" spans="1:15" ht="12.75" customHeight="1" x14ac:dyDescent="0.35">
      <c r="A1695" s="29" t="s">
        <v>3949</v>
      </c>
      <c r="B1695" s="1" t="s">
        <v>4493</v>
      </c>
      <c r="C1695" s="85" t="s">
        <v>2</v>
      </c>
      <c r="D1695" s="116" t="s">
        <v>4547</v>
      </c>
      <c r="E1695" s="116" t="s">
        <v>4547</v>
      </c>
      <c r="F1695" s="1" t="s">
        <v>2412</v>
      </c>
      <c r="G1695" s="29">
        <v>1195</v>
      </c>
      <c r="H1695" s="4">
        <f t="shared" si="130"/>
        <v>1</v>
      </c>
      <c r="I1695" s="4" t="str">
        <f>VLOOKUP(B1695,'BAT Grundtabelle'!B:T,19,0)</f>
        <v>ja</v>
      </c>
      <c r="J1695" s="4" t="str">
        <f t="shared" si="131"/>
        <v/>
      </c>
      <c r="K1695" s="4" t="str">
        <f t="shared" si="132"/>
        <v/>
      </c>
      <c r="L1695" s="4" t="str">
        <f t="shared" si="133"/>
        <v/>
      </c>
      <c r="M1695" s="104" t="str">
        <f t="shared" si="134"/>
        <v/>
      </c>
      <c r="N1695" s="4"/>
      <c r="O1695" s="4" t="str">
        <f>VLOOKUP(B1695,'BAT Grundtabelle'!B:V,21,0)</f>
        <v>Erotik</v>
      </c>
    </row>
    <row r="1696" spans="1:15" ht="12.75" customHeight="1" x14ac:dyDescent="0.35">
      <c r="A1696" s="29" t="s">
        <v>3950</v>
      </c>
      <c r="B1696" s="1" t="s">
        <v>4494</v>
      </c>
      <c r="C1696" s="85" t="s">
        <v>2</v>
      </c>
      <c r="D1696" s="116" t="s">
        <v>4547</v>
      </c>
      <c r="E1696" s="116" t="s">
        <v>4547</v>
      </c>
      <c r="F1696" s="1"/>
      <c r="G1696" s="29" t="s">
        <v>4</v>
      </c>
      <c r="H1696" s="4">
        <f t="shared" si="130"/>
        <v>1</v>
      </c>
      <c r="I1696" s="4" t="str">
        <f>VLOOKUP(B1696,'BAT Grundtabelle'!B:T,19,0)</f>
        <v>ja</v>
      </c>
      <c r="J1696" s="4" t="str">
        <f t="shared" si="131"/>
        <v/>
      </c>
      <c r="K1696" s="4" t="str">
        <f t="shared" si="132"/>
        <v/>
      </c>
      <c r="L1696" s="4" t="str">
        <f t="shared" si="133"/>
        <v/>
      </c>
      <c r="M1696" s="104" t="str">
        <f t="shared" si="134"/>
        <v/>
      </c>
      <c r="N1696" s="4"/>
      <c r="O1696" s="4" t="str">
        <f>VLOOKUP(B1696,'BAT Grundtabelle'!B:V,21,0)</f>
        <v>Freizeit</v>
      </c>
    </row>
    <row r="1697" spans="1:15" ht="12.75" customHeight="1" x14ac:dyDescent="0.35">
      <c r="A1697" s="29" t="s">
        <v>3951</v>
      </c>
      <c r="B1697" s="1" t="s">
        <v>1829</v>
      </c>
      <c r="C1697" s="85" t="s">
        <v>2</v>
      </c>
      <c r="D1697" s="116" t="s">
        <v>4547</v>
      </c>
      <c r="E1697" s="116" t="s">
        <v>4547</v>
      </c>
      <c r="F1697" s="1" t="s">
        <v>2411</v>
      </c>
      <c r="G1697" s="29" t="s">
        <v>59</v>
      </c>
      <c r="H1697" s="4">
        <f t="shared" si="130"/>
        <v>1</v>
      </c>
      <c r="I1697" s="4" t="str">
        <f>VLOOKUP(B1697,'BAT Grundtabelle'!B:T,19,0)</f>
        <v>ja</v>
      </c>
      <c r="J1697" s="4" t="str">
        <f t="shared" si="131"/>
        <v/>
      </c>
      <c r="K1697" s="4" t="str">
        <f t="shared" si="132"/>
        <v/>
      </c>
      <c r="L1697" s="4" t="str">
        <f t="shared" si="133"/>
        <v/>
      </c>
      <c r="M1697" s="104" t="str">
        <f t="shared" si="134"/>
        <v/>
      </c>
      <c r="N1697" s="4"/>
      <c r="O1697" s="4" t="str">
        <f>VLOOKUP(B1697,'BAT Grundtabelle'!B:V,21,0)</f>
        <v>Verein</v>
      </c>
    </row>
    <row r="1698" spans="1:15" ht="12.75" customHeight="1" x14ac:dyDescent="0.35">
      <c r="A1698" s="29" t="s">
        <v>2160</v>
      </c>
      <c r="B1698" s="1" t="s">
        <v>2159</v>
      </c>
      <c r="C1698" s="85" t="s">
        <v>2</v>
      </c>
      <c r="D1698" s="116" t="s">
        <v>4547</v>
      </c>
      <c r="E1698" s="116" t="s">
        <v>4547</v>
      </c>
      <c r="F1698" s="1" t="s">
        <v>2412</v>
      </c>
      <c r="G1698" s="29" t="s">
        <v>4438</v>
      </c>
      <c r="H1698" s="4">
        <f t="shared" si="130"/>
        <v>1</v>
      </c>
      <c r="I1698" s="4" t="str">
        <f>VLOOKUP(B1698,'BAT Grundtabelle'!B:T,19,0)</f>
        <v>ja</v>
      </c>
      <c r="J1698" s="4" t="str">
        <f t="shared" si="131"/>
        <v/>
      </c>
      <c r="K1698" s="4" t="str">
        <f t="shared" si="132"/>
        <v/>
      </c>
      <c r="L1698" s="4" t="str">
        <f t="shared" si="133"/>
        <v/>
      </c>
      <c r="M1698" s="104" t="str">
        <f t="shared" si="134"/>
        <v/>
      </c>
      <c r="N1698" s="4"/>
      <c r="O1698" s="4" t="str">
        <f>VLOOKUP(B1698,'BAT Grundtabelle'!B:V,21,0)</f>
        <v>Chemie</v>
      </c>
    </row>
    <row r="1699" spans="1:15" ht="12.75" customHeight="1" x14ac:dyDescent="0.35">
      <c r="A1699" s="29" t="s">
        <v>828</v>
      </c>
      <c r="B1699" s="1" t="s">
        <v>829</v>
      </c>
      <c r="C1699" s="85" t="s">
        <v>2</v>
      </c>
      <c r="D1699" s="116" t="s">
        <v>4547</v>
      </c>
      <c r="E1699" s="116" t="s">
        <v>4547</v>
      </c>
      <c r="F1699" s="1"/>
      <c r="G1699" s="29" t="s">
        <v>57</v>
      </c>
      <c r="H1699" s="4">
        <f t="shared" si="130"/>
        <v>1</v>
      </c>
      <c r="I1699" s="4" t="str">
        <f>VLOOKUP(B1699,'BAT Grundtabelle'!B:T,19,0)</f>
        <v>ja</v>
      </c>
      <c r="J1699" s="4" t="str">
        <f t="shared" si="131"/>
        <v/>
      </c>
      <c r="K1699" s="4" t="str">
        <f t="shared" si="132"/>
        <v/>
      </c>
      <c r="L1699" s="4" t="str">
        <f t="shared" si="133"/>
        <v/>
      </c>
      <c r="M1699" s="104" t="str">
        <f t="shared" si="134"/>
        <v/>
      </c>
      <c r="N1699" s="4"/>
      <c r="O1699" s="4" t="str">
        <f>VLOOKUP(B1699,'BAT Grundtabelle'!B:V,21,0)</f>
        <v>Chemie</v>
      </c>
    </row>
    <row r="1700" spans="1:15" ht="12.75" customHeight="1" x14ac:dyDescent="0.35">
      <c r="A1700" s="29" t="s">
        <v>3952</v>
      </c>
      <c r="B1700" s="1" t="s">
        <v>827</v>
      </c>
      <c r="C1700" s="85" t="s">
        <v>2</v>
      </c>
      <c r="D1700" s="116" t="s">
        <v>4547</v>
      </c>
      <c r="E1700" s="116" t="s">
        <v>4547</v>
      </c>
      <c r="F1700" s="1"/>
      <c r="G1700" s="29" t="s">
        <v>57</v>
      </c>
      <c r="H1700" s="4">
        <f t="shared" si="130"/>
        <v>1</v>
      </c>
      <c r="I1700" s="4" t="str">
        <f>VLOOKUP(B1700,'BAT Grundtabelle'!B:T,19,0)</f>
        <v>ja</v>
      </c>
      <c r="J1700" s="4" t="str">
        <f t="shared" si="131"/>
        <v/>
      </c>
      <c r="K1700" s="4" t="str">
        <f t="shared" si="132"/>
        <v/>
      </c>
      <c r="L1700" s="4" t="str">
        <f t="shared" si="133"/>
        <v/>
      </c>
      <c r="M1700" s="104" t="str">
        <f t="shared" si="134"/>
        <v/>
      </c>
      <c r="N1700" s="4"/>
      <c r="O1700" s="4" t="str">
        <f>VLOOKUP(B1700,'BAT Grundtabelle'!B:V,21,0)</f>
        <v>Chemie</v>
      </c>
    </row>
    <row r="1701" spans="1:15" ht="12.75" customHeight="1" x14ac:dyDescent="0.35">
      <c r="A1701" s="29" t="s">
        <v>3953</v>
      </c>
      <c r="B1701" s="1" t="s">
        <v>153</v>
      </c>
      <c r="C1701" s="85" t="s">
        <v>2</v>
      </c>
      <c r="D1701" s="116" t="s">
        <v>4547</v>
      </c>
      <c r="E1701" s="116" t="s">
        <v>4547</v>
      </c>
      <c r="F1701" s="1"/>
      <c r="G1701" s="29" t="s">
        <v>4</v>
      </c>
      <c r="H1701" s="4">
        <f t="shared" si="130"/>
        <v>1</v>
      </c>
      <c r="I1701" s="4" t="str">
        <f>VLOOKUP(B1701,'BAT Grundtabelle'!B:T,19,0)</f>
        <v>ja</v>
      </c>
      <c r="J1701" s="4" t="str">
        <f t="shared" si="131"/>
        <v/>
      </c>
      <c r="K1701" s="4" t="str">
        <f t="shared" si="132"/>
        <v/>
      </c>
      <c r="L1701" s="4" t="str">
        <f t="shared" si="133"/>
        <v/>
      </c>
      <c r="M1701" s="104" t="str">
        <f t="shared" si="134"/>
        <v/>
      </c>
      <c r="N1701" s="4"/>
      <c r="O1701" s="4" t="str">
        <f>VLOOKUP(B1701,'BAT Grundtabelle'!B:V,21,0)</f>
        <v>Agrar / Landwirtschaft</v>
      </c>
    </row>
    <row r="1702" spans="1:15" ht="12.75" customHeight="1" x14ac:dyDescent="0.35">
      <c r="A1702" s="29" t="s">
        <v>3954</v>
      </c>
      <c r="B1702" s="1" t="s">
        <v>1306</v>
      </c>
      <c r="C1702" s="85" t="s">
        <v>3</v>
      </c>
      <c r="D1702" s="116">
        <v>1.49</v>
      </c>
      <c r="E1702" s="116">
        <v>366.97</v>
      </c>
      <c r="F1702" s="1"/>
      <c r="G1702" s="29" t="s">
        <v>4</v>
      </c>
      <c r="H1702" s="4">
        <f t="shared" si="130"/>
        <v>1</v>
      </c>
      <c r="I1702" s="4" t="str">
        <f>VLOOKUP(B1702,'BAT Grundtabelle'!B:T,19,0)</f>
        <v>ja</v>
      </c>
      <c r="J1702" s="4" t="str">
        <f t="shared" si="131"/>
        <v>11531</v>
      </c>
      <c r="K1702" s="4" t="str">
        <f t="shared" si="132"/>
        <v>Schallplattenhandel</v>
      </c>
      <c r="L1702" s="4">
        <f t="shared" si="133"/>
        <v>1.49</v>
      </c>
      <c r="M1702" s="104">
        <f t="shared" si="134"/>
        <v>366.97</v>
      </c>
      <c r="N1702" s="4"/>
      <c r="O1702" s="4" t="str">
        <f>VLOOKUP(B1702,'BAT Grundtabelle'!B:V,21,0)</f>
        <v>Handel</v>
      </c>
    </row>
    <row r="1703" spans="1:15" ht="12.75" customHeight="1" x14ac:dyDescent="0.35">
      <c r="A1703" s="29" t="s">
        <v>3955</v>
      </c>
      <c r="B1703" s="1" t="s">
        <v>842</v>
      </c>
      <c r="C1703" s="85" t="s">
        <v>2</v>
      </c>
      <c r="D1703" s="116" t="s">
        <v>4547</v>
      </c>
      <c r="E1703" s="116" t="s">
        <v>4547</v>
      </c>
      <c r="F1703" s="1"/>
      <c r="G1703" s="29" t="s">
        <v>4</v>
      </c>
      <c r="H1703" s="4">
        <f t="shared" si="130"/>
        <v>1</v>
      </c>
      <c r="I1703" s="4" t="str">
        <f>VLOOKUP(B1703,'BAT Grundtabelle'!B:T,19,0)</f>
        <v>ja</v>
      </c>
      <c r="J1703" s="4" t="str">
        <f t="shared" si="131"/>
        <v/>
      </c>
      <c r="K1703" s="4" t="str">
        <f t="shared" si="132"/>
        <v/>
      </c>
      <c r="L1703" s="4" t="str">
        <f t="shared" si="133"/>
        <v/>
      </c>
      <c r="M1703" s="104" t="str">
        <f t="shared" si="134"/>
        <v/>
      </c>
      <c r="N1703" s="4"/>
      <c r="O1703" s="4" t="str">
        <f>VLOOKUP(B1703,'BAT Grundtabelle'!B:V,21,0)</f>
        <v>Montage</v>
      </c>
    </row>
    <row r="1704" spans="1:15" ht="12.75" customHeight="1" x14ac:dyDescent="0.35">
      <c r="A1704" s="29" t="s">
        <v>3956</v>
      </c>
      <c r="B1704" s="1" t="s">
        <v>389</v>
      </c>
      <c r="C1704" s="85" t="s">
        <v>3</v>
      </c>
      <c r="D1704" s="116">
        <v>1.1100000000000001</v>
      </c>
      <c r="E1704" s="116">
        <v>854.03</v>
      </c>
      <c r="F1704" s="1"/>
      <c r="G1704" s="29" t="s">
        <v>4</v>
      </c>
      <c r="H1704" s="4">
        <f t="shared" si="130"/>
        <v>1</v>
      </c>
      <c r="I1704" s="4" t="str">
        <f>VLOOKUP(B1704,'BAT Grundtabelle'!B:T,19,0)</f>
        <v>ja</v>
      </c>
      <c r="J1704" s="4" t="str">
        <f t="shared" si="131"/>
        <v>11533</v>
      </c>
      <c r="K1704" s="4" t="str">
        <f t="shared" si="132"/>
        <v>Schälmühle</v>
      </c>
      <c r="L1704" s="4">
        <f t="shared" si="133"/>
        <v>1.1100000000000001</v>
      </c>
      <c r="M1704" s="104">
        <f t="shared" si="134"/>
        <v>854.03</v>
      </c>
      <c r="N1704" s="4"/>
      <c r="O1704" s="4" t="str">
        <f>VLOOKUP(B1704,'BAT Grundtabelle'!B:V,21,0)</f>
        <v>Produktion (food)</v>
      </c>
    </row>
    <row r="1705" spans="1:15" ht="12.75" customHeight="1" x14ac:dyDescent="0.35">
      <c r="A1705" s="29" t="s">
        <v>3957</v>
      </c>
      <c r="B1705" s="1" t="s">
        <v>1403</v>
      </c>
      <c r="C1705" s="85" t="s">
        <v>2</v>
      </c>
      <c r="D1705" s="116" t="s">
        <v>4547</v>
      </c>
      <c r="E1705" s="116" t="s">
        <v>4547</v>
      </c>
      <c r="F1705" s="1"/>
      <c r="G1705" s="29" t="s">
        <v>4</v>
      </c>
      <c r="H1705" s="4">
        <f t="shared" si="130"/>
        <v>1</v>
      </c>
      <c r="I1705" s="4" t="str">
        <f>VLOOKUP(B1705,'BAT Grundtabelle'!B:T,19,0)</f>
        <v>ja</v>
      </c>
      <c r="J1705" s="4" t="str">
        <f t="shared" si="131"/>
        <v/>
      </c>
      <c r="K1705" s="4" t="str">
        <f t="shared" si="132"/>
        <v/>
      </c>
      <c r="L1705" s="4" t="str">
        <f t="shared" si="133"/>
        <v/>
      </c>
      <c r="M1705" s="104" t="str">
        <f t="shared" si="134"/>
        <v/>
      </c>
      <c r="N1705" s="4"/>
      <c r="O1705" s="4" t="str">
        <f>VLOOKUP(B1705,'BAT Grundtabelle'!B:V,21,0)</f>
        <v>Produktion</v>
      </c>
    </row>
    <row r="1706" spans="1:15" ht="12.75" customHeight="1" x14ac:dyDescent="0.35">
      <c r="A1706" s="29" t="s">
        <v>3958</v>
      </c>
      <c r="B1706" s="1" t="s">
        <v>316</v>
      </c>
      <c r="C1706" s="85" t="s">
        <v>2</v>
      </c>
      <c r="D1706" s="116" t="s">
        <v>4547</v>
      </c>
      <c r="E1706" s="116" t="s">
        <v>4547</v>
      </c>
      <c r="F1706" s="1"/>
      <c r="G1706" s="29" t="s">
        <v>4</v>
      </c>
      <c r="H1706" s="4">
        <f t="shared" si="130"/>
        <v>1</v>
      </c>
      <c r="I1706" s="4" t="str">
        <f>VLOOKUP(B1706,'BAT Grundtabelle'!B:T,19,0)</f>
        <v>ja</v>
      </c>
      <c r="J1706" s="4" t="str">
        <f t="shared" si="131"/>
        <v/>
      </c>
      <c r="K1706" s="4" t="str">
        <f t="shared" si="132"/>
        <v/>
      </c>
      <c r="L1706" s="4" t="str">
        <f t="shared" si="133"/>
        <v/>
      </c>
      <c r="M1706" s="104" t="str">
        <f t="shared" si="134"/>
        <v/>
      </c>
      <c r="N1706" s="4"/>
      <c r="O1706" s="4" t="str">
        <f>VLOOKUP(B1706,'BAT Grundtabelle'!B:V,21,0)</f>
        <v>Produktion</v>
      </c>
    </row>
    <row r="1707" spans="1:15" ht="12.75" customHeight="1" x14ac:dyDescent="0.35">
      <c r="A1707" s="29" t="s">
        <v>2127</v>
      </c>
      <c r="B1707" s="137" t="s">
        <v>4495</v>
      </c>
      <c r="C1707" s="85" t="s">
        <v>3</v>
      </c>
      <c r="D1707" s="116">
        <v>2.58</v>
      </c>
      <c r="E1707" s="116">
        <v>204</v>
      </c>
      <c r="F1707" s="1"/>
      <c r="G1707" s="29">
        <v>1198</v>
      </c>
      <c r="H1707" s="4">
        <f t="shared" si="130"/>
        <v>1</v>
      </c>
      <c r="I1707" s="4" t="str">
        <f>VLOOKUP(B1707,'BAT Grundtabelle'!B:T,19,0)</f>
        <v>ja</v>
      </c>
      <c r="J1707" s="4" t="str">
        <f t="shared" si="131"/>
        <v>4860</v>
      </c>
      <c r="K1707" s="4" t="str">
        <f t="shared" si="132"/>
        <v>Schankwirtschaft (nicht Imbiss, Bar, Diskothek, Erotikbetrieb)</v>
      </c>
      <c r="L1707" s="4">
        <f t="shared" si="133"/>
        <v>2.58</v>
      </c>
      <c r="M1707" s="104">
        <f t="shared" si="134"/>
        <v>204</v>
      </c>
      <c r="N1707" s="4"/>
      <c r="O1707" s="4" t="str">
        <f>VLOOKUP(B1707,'BAT Grundtabelle'!B:V,21,0)</f>
        <v>Hotel- und Gaststättengewerbe</v>
      </c>
    </row>
    <row r="1708" spans="1:15" ht="12.75" customHeight="1" x14ac:dyDescent="0.35">
      <c r="A1708" s="29" t="s">
        <v>3959</v>
      </c>
      <c r="B1708" s="1" t="s">
        <v>434</v>
      </c>
      <c r="C1708" s="85" t="s">
        <v>2</v>
      </c>
      <c r="D1708" s="116" t="s">
        <v>4547</v>
      </c>
      <c r="E1708" s="116" t="s">
        <v>4547</v>
      </c>
      <c r="F1708" s="1"/>
      <c r="G1708" s="29" t="s">
        <v>4</v>
      </c>
      <c r="H1708" s="4">
        <f t="shared" si="130"/>
        <v>1</v>
      </c>
      <c r="I1708" s="4" t="str">
        <f>VLOOKUP(B1708,'BAT Grundtabelle'!B:T,19,0)</f>
        <v>ja</v>
      </c>
      <c r="J1708" s="4" t="str">
        <f t="shared" si="131"/>
        <v/>
      </c>
      <c r="K1708" s="4" t="str">
        <f t="shared" si="132"/>
        <v/>
      </c>
      <c r="L1708" s="4" t="str">
        <f t="shared" si="133"/>
        <v/>
      </c>
      <c r="M1708" s="104" t="str">
        <f t="shared" si="134"/>
        <v/>
      </c>
      <c r="N1708" s="4"/>
      <c r="O1708" s="4" t="str">
        <f>VLOOKUP(B1708,'BAT Grundtabelle'!B:V,21,0)</f>
        <v>Schausteller</v>
      </c>
    </row>
    <row r="1709" spans="1:15" ht="12.75" customHeight="1" x14ac:dyDescent="0.35">
      <c r="A1709" s="29" t="s">
        <v>3960</v>
      </c>
      <c r="B1709" s="1" t="s">
        <v>435</v>
      </c>
      <c r="C1709" s="85" t="s">
        <v>2</v>
      </c>
      <c r="D1709" s="116" t="s">
        <v>4547</v>
      </c>
      <c r="E1709" s="116" t="s">
        <v>4547</v>
      </c>
      <c r="F1709" s="1"/>
      <c r="G1709" s="29" t="s">
        <v>4</v>
      </c>
      <c r="H1709" s="4">
        <f t="shared" si="130"/>
        <v>1</v>
      </c>
      <c r="I1709" s="4" t="str">
        <f>VLOOKUP(B1709,'BAT Grundtabelle'!B:T,19,0)</f>
        <v>ja</v>
      </c>
      <c r="J1709" s="4" t="str">
        <f t="shared" si="131"/>
        <v/>
      </c>
      <c r="K1709" s="4" t="str">
        <f t="shared" si="132"/>
        <v/>
      </c>
      <c r="L1709" s="4" t="str">
        <f t="shared" si="133"/>
        <v/>
      </c>
      <c r="M1709" s="104" t="str">
        <f t="shared" si="134"/>
        <v/>
      </c>
      <c r="N1709" s="4"/>
      <c r="O1709" s="4" t="str">
        <f>VLOOKUP(B1709,'BAT Grundtabelle'!B:V,21,0)</f>
        <v>Schausteller</v>
      </c>
    </row>
    <row r="1710" spans="1:15" ht="12.75" customHeight="1" x14ac:dyDescent="0.35">
      <c r="A1710" s="29" t="s">
        <v>3961</v>
      </c>
      <c r="B1710" s="1" t="s">
        <v>1469</v>
      </c>
      <c r="C1710" s="85" t="s">
        <v>2</v>
      </c>
      <c r="D1710" s="116" t="s">
        <v>4547</v>
      </c>
      <c r="E1710" s="116" t="s">
        <v>4547</v>
      </c>
      <c r="F1710" s="1"/>
      <c r="G1710" s="29" t="s">
        <v>4</v>
      </c>
      <c r="H1710" s="4">
        <f t="shared" si="130"/>
        <v>1</v>
      </c>
      <c r="I1710" s="4" t="str">
        <f>VLOOKUP(B1710,'BAT Grundtabelle'!B:T,19,0)</f>
        <v>ja</v>
      </c>
      <c r="J1710" s="4" t="str">
        <f t="shared" si="131"/>
        <v/>
      </c>
      <c r="K1710" s="4" t="str">
        <f t="shared" si="132"/>
        <v/>
      </c>
      <c r="L1710" s="4" t="str">
        <f t="shared" si="133"/>
        <v/>
      </c>
      <c r="M1710" s="104" t="str">
        <f t="shared" si="134"/>
        <v/>
      </c>
      <c r="N1710" s="4"/>
      <c r="O1710" s="4" t="str">
        <f>VLOOKUP(B1710,'BAT Grundtabelle'!B:V,21,0)</f>
        <v>Produktion</v>
      </c>
    </row>
    <row r="1711" spans="1:15" ht="12.75" customHeight="1" x14ac:dyDescent="0.35">
      <c r="A1711" s="29" t="s">
        <v>3962</v>
      </c>
      <c r="B1711" s="1" t="s">
        <v>1470</v>
      </c>
      <c r="C1711" s="85" t="s">
        <v>2</v>
      </c>
      <c r="D1711" s="116" t="s">
        <v>4547</v>
      </c>
      <c r="E1711" s="116" t="s">
        <v>4547</v>
      </c>
      <c r="F1711" s="1"/>
      <c r="G1711" s="29" t="s">
        <v>57</v>
      </c>
      <c r="H1711" s="4">
        <f t="shared" si="130"/>
        <v>1</v>
      </c>
      <c r="I1711" s="4" t="str">
        <f>VLOOKUP(B1711,'BAT Grundtabelle'!B:T,19,0)</f>
        <v>ja</v>
      </c>
      <c r="J1711" s="4" t="str">
        <f t="shared" si="131"/>
        <v/>
      </c>
      <c r="K1711" s="4" t="str">
        <f t="shared" si="132"/>
        <v/>
      </c>
      <c r="L1711" s="4" t="str">
        <f t="shared" si="133"/>
        <v/>
      </c>
      <c r="M1711" s="104" t="str">
        <f t="shared" si="134"/>
        <v/>
      </c>
      <c r="N1711" s="4"/>
      <c r="O1711" s="4" t="str">
        <f>VLOOKUP(B1711,'BAT Grundtabelle'!B:V,21,0)</f>
        <v>Produktion</v>
      </c>
    </row>
    <row r="1712" spans="1:15" ht="12.75" customHeight="1" x14ac:dyDescent="0.35">
      <c r="A1712" s="29" t="s">
        <v>3963</v>
      </c>
      <c r="B1712" s="1" t="s">
        <v>765</v>
      </c>
      <c r="C1712" s="85" t="s">
        <v>2</v>
      </c>
      <c r="D1712" s="116" t="s">
        <v>4547</v>
      </c>
      <c r="E1712" s="116" t="s">
        <v>4547</v>
      </c>
      <c r="F1712" s="1"/>
      <c r="G1712" s="29" t="s">
        <v>4</v>
      </c>
      <c r="H1712" s="4">
        <f t="shared" si="130"/>
        <v>1</v>
      </c>
      <c r="I1712" s="4" t="str">
        <f>VLOOKUP(B1712,'BAT Grundtabelle'!B:T,19,0)</f>
        <v>ja</v>
      </c>
      <c r="J1712" s="4" t="str">
        <f t="shared" si="131"/>
        <v/>
      </c>
      <c r="K1712" s="4" t="str">
        <f t="shared" si="132"/>
        <v/>
      </c>
      <c r="L1712" s="4" t="str">
        <f t="shared" si="133"/>
        <v/>
      </c>
      <c r="M1712" s="104" t="str">
        <f t="shared" si="134"/>
        <v/>
      </c>
      <c r="N1712" s="4"/>
      <c r="O1712" s="4" t="str">
        <f>VLOOKUP(B1712,'BAT Grundtabelle'!B:V,21,0)</f>
        <v>Handel</v>
      </c>
    </row>
    <row r="1713" spans="1:15" ht="12.75" customHeight="1" x14ac:dyDescent="0.35">
      <c r="A1713" s="29" t="s">
        <v>3964</v>
      </c>
      <c r="B1713" s="1" t="s">
        <v>728</v>
      </c>
      <c r="C1713" s="85" t="s">
        <v>2</v>
      </c>
      <c r="D1713" s="116" t="s">
        <v>4547</v>
      </c>
      <c r="E1713" s="116" t="s">
        <v>4547</v>
      </c>
      <c r="F1713" s="1"/>
      <c r="G1713" s="29" t="s">
        <v>4</v>
      </c>
      <c r="H1713" s="4">
        <f t="shared" si="130"/>
        <v>1</v>
      </c>
      <c r="I1713" s="4" t="str">
        <f>VLOOKUP(B1713,'BAT Grundtabelle'!B:T,19,0)</f>
        <v>ja</v>
      </c>
      <c r="J1713" s="4" t="str">
        <f t="shared" si="131"/>
        <v/>
      </c>
      <c r="K1713" s="4" t="str">
        <f t="shared" si="132"/>
        <v/>
      </c>
      <c r="L1713" s="4" t="str">
        <f t="shared" si="133"/>
        <v/>
      </c>
      <c r="M1713" s="104" t="str">
        <f t="shared" si="134"/>
        <v/>
      </c>
      <c r="N1713" s="4"/>
      <c r="O1713" s="4" t="str">
        <f>VLOOKUP(B1713,'BAT Grundtabelle'!B:V,21,0)</f>
        <v>Freizeit</v>
      </c>
    </row>
    <row r="1714" spans="1:15" ht="12.75" customHeight="1" x14ac:dyDescent="0.35">
      <c r="A1714" s="29" t="s">
        <v>3965</v>
      </c>
      <c r="B1714" s="1" t="s">
        <v>729</v>
      </c>
      <c r="C1714" s="85" t="s">
        <v>2</v>
      </c>
      <c r="D1714" s="116" t="s">
        <v>4547</v>
      </c>
      <c r="E1714" s="116" t="s">
        <v>4547</v>
      </c>
      <c r="F1714" s="1"/>
      <c r="G1714" s="29" t="s">
        <v>4</v>
      </c>
      <c r="H1714" s="4">
        <f t="shared" si="130"/>
        <v>1</v>
      </c>
      <c r="I1714" s="4" t="str">
        <f>VLOOKUP(B1714,'BAT Grundtabelle'!B:T,19,0)</f>
        <v>ja</v>
      </c>
      <c r="J1714" s="4" t="str">
        <f t="shared" si="131"/>
        <v/>
      </c>
      <c r="K1714" s="4" t="str">
        <f t="shared" si="132"/>
        <v/>
      </c>
      <c r="L1714" s="4" t="str">
        <f t="shared" si="133"/>
        <v/>
      </c>
      <c r="M1714" s="104" t="str">
        <f t="shared" si="134"/>
        <v/>
      </c>
      <c r="N1714" s="4"/>
      <c r="O1714" s="4" t="str">
        <f>VLOOKUP(B1714,'BAT Grundtabelle'!B:V,21,0)</f>
        <v>Freizeit</v>
      </c>
    </row>
    <row r="1715" spans="1:15" ht="12.75" customHeight="1" x14ac:dyDescent="0.35">
      <c r="A1715" s="29" t="s">
        <v>3966</v>
      </c>
      <c r="B1715" s="1" t="s">
        <v>1104</v>
      </c>
      <c r="C1715" s="85" t="s">
        <v>2</v>
      </c>
      <c r="D1715" s="116" t="s">
        <v>4547</v>
      </c>
      <c r="E1715" s="116" t="s">
        <v>4547</v>
      </c>
      <c r="F1715" s="1"/>
      <c r="G1715" s="29" t="s">
        <v>4</v>
      </c>
      <c r="H1715" s="4">
        <f t="shared" si="130"/>
        <v>1</v>
      </c>
      <c r="I1715" s="4" t="str">
        <f>VLOOKUP(B1715,'BAT Grundtabelle'!B:T,19,0)</f>
        <v>ja</v>
      </c>
      <c r="J1715" s="4" t="str">
        <f t="shared" si="131"/>
        <v/>
      </c>
      <c r="K1715" s="4" t="str">
        <f t="shared" si="132"/>
        <v/>
      </c>
      <c r="L1715" s="4" t="str">
        <f t="shared" si="133"/>
        <v/>
      </c>
      <c r="M1715" s="104" t="str">
        <f t="shared" si="134"/>
        <v/>
      </c>
      <c r="N1715" s="4"/>
      <c r="O1715" s="4" t="str">
        <f>VLOOKUP(B1715,'BAT Grundtabelle'!B:V,21,0)</f>
        <v>Bildung</v>
      </c>
    </row>
    <row r="1716" spans="1:15" ht="12.75" customHeight="1" x14ac:dyDescent="0.35">
      <c r="A1716" s="29" t="s">
        <v>2095</v>
      </c>
      <c r="B1716" s="1" t="s">
        <v>2094</v>
      </c>
      <c r="C1716" s="85" t="s">
        <v>2</v>
      </c>
      <c r="D1716" s="116" t="s">
        <v>4547</v>
      </c>
      <c r="E1716" s="116" t="s">
        <v>4547</v>
      </c>
      <c r="F1716" s="1"/>
      <c r="G1716" s="29" t="s">
        <v>4</v>
      </c>
      <c r="H1716" s="4">
        <f t="shared" si="130"/>
        <v>1</v>
      </c>
      <c r="I1716" s="4" t="str">
        <f>VLOOKUP(B1716,'BAT Grundtabelle'!B:T,19,0)</f>
        <v>ja</v>
      </c>
      <c r="J1716" s="4" t="str">
        <f t="shared" si="131"/>
        <v/>
      </c>
      <c r="K1716" s="4" t="str">
        <f t="shared" si="132"/>
        <v/>
      </c>
      <c r="L1716" s="4" t="str">
        <f t="shared" si="133"/>
        <v/>
      </c>
      <c r="M1716" s="104" t="str">
        <f t="shared" si="134"/>
        <v/>
      </c>
      <c r="N1716" s="4"/>
      <c r="O1716" s="4" t="str">
        <f>VLOOKUP(B1716,'BAT Grundtabelle'!B:V,21,0)</f>
        <v>Schausteller</v>
      </c>
    </row>
    <row r="1717" spans="1:15" ht="12.75" customHeight="1" x14ac:dyDescent="0.35">
      <c r="A1717" s="29" t="s">
        <v>3967</v>
      </c>
      <c r="B1717" s="1" t="s">
        <v>436</v>
      </c>
      <c r="C1717" s="85" t="s">
        <v>2</v>
      </c>
      <c r="D1717" s="116" t="s">
        <v>4547</v>
      </c>
      <c r="E1717" s="116" t="s">
        <v>4547</v>
      </c>
      <c r="F1717" s="1"/>
      <c r="G1717" s="29" t="s">
        <v>4</v>
      </c>
      <c r="H1717" s="4">
        <f t="shared" si="130"/>
        <v>1</v>
      </c>
      <c r="I1717" s="4" t="str">
        <f>VLOOKUP(B1717,'BAT Grundtabelle'!B:T,19,0)</f>
        <v>ja</v>
      </c>
      <c r="J1717" s="4" t="str">
        <f t="shared" si="131"/>
        <v/>
      </c>
      <c r="K1717" s="4" t="str">
        <f t="shared" si="132"/>
        <v/>
      </c>
      <c r="L1717" s="4" t="str">
        <f t="shared" si="133"/>
        <v/>
      </c>
      <c r="M1717" s="104" t="str">
        <f t="shared" si="134"/>
        <v/>
      </c>
      <c r="N1717" s="4"/>
      <c r="O1717" s="4" t="str">
        <f>VLOOKUP(B1717,'BAT Grundtabelle'!B:V,21,0)</f>
        <v>Schausteller</v>
      </c>
    </row>
    <row r="1718" spans="1:15" ht="12.75" customHeight="1" x14ac:dyDescent="0.35">
      <c r="A1718" s="29" t="s">
        <v>3968</v>
      </c>
      <c r="B1718" s="1" t="s">
        <v>854</v>
      </c>
      <c r="C1718" s="85" t="s">
        <v>2</v>
      </c>
      <c r="D1718" s="116" t="s">
        <v>4547</v>
      </c>
      <c r="E1718" s="116" t="s">
        <v>4547</v>
      </c>
      <c r="F1718" s="1"/>
      <c r="G1718" s="29" t="s">
        <v>4</v>
      </c>
      <c r="H1718" s="4">
        <f t="shared" si="130"/>
        <v>1</v>
      </c>
      <c r="I1718" s="4" t="str">
        <f>VLOOKUP(B1718,'BAT Grundtabelle'!B:T,19,0)</f>
        <v>ja</v>
      </c>
      <c r="J1718" s="4" t="str">
        <f t="shared" si="131"/>
        <v/>
      </c>
      <c r="K1718" s="4" t="str">
        <f t="shared" si="132"/>
        <v/>
      </c>
      <c r="L1718" s="4" t="str">
        <f t="shared" si="133"/>
        <v/>
      </c>
      <c r="M1718" s="104" t="str">
        <f t="shared" si="134"/>
        <v/>
      </c>
      <c r="N1718" s="4"/>
      <c r="O1718" s="4" t="str">
        <f>VLOOKUP(B1718,'BAT Grundtabelle'!B:V,21,0)</f>
        <v>Transport</v>
      </c>
    </row>
    <row r="1719" spans="1:15" ht="12.75" customHeight="1" x14ac:dyDescent="0.35">
      <c r="A1719" s="29" t="s">
        <v>3969</v>
      </c>
      <c r="B1719" s="1" t="s">
        <v>2009</v>
      </c>
      <c r="C1719" s="85" t="s">
        <v>2</v>
      </c>
      <c r="D1719" s="116" t="s">
        <v>4547</v>
      </c>
      <c r="E1719" s="116" t="s">
        <v>4547</v>
      </c>
      <c r="F1719" s="1"/>
      <c r="G1719" s="29" t="s">
        <v>4</v>
      </c>
      <c r="H1719" s="4">
        <f t="shared" si="130"/>
        <v>1</v>
      </c>
      <c r="I1719" s="4" t="str">
        <f>VLOOKUP(B1719,'BAT Grundtabelle'!B:T,19,0)</f>
        <v>ja</v>
      </c>
      <c r="J1719" s="4" t="str">
        <f t="shared" si="131"/>
        <v/>
      </c>
      <c r="K1719" s="4" t="str">
        <f t="shared" si="132"/>
        <v/>
      </c>
      <c r="L1719" s="4" t="str">
        <f t="shared" si="133"/>
        <v/>
      </c>
      <c r="M1719" s="104" t="str">
        <f t="shared" si="134"/>
        <v/>
      </c>
      <c r="N1719" s="4"/>
      <c r="O1719" s="4" t="str">
        <f>VLOOKUP(B1719,'BAT Grundtabelle'!B:V,21,0)</f>
        <v>Handel</v>
      </c>
    </row>
    <row r="1720" spans="1:15" ht="12.75" customHeight="1" x14ac:dyDescent="0.35">
      <c r="A1720" s="29" t="s">
        <v>3970</v>
      </c>
      <c r="B1720" s="1" t="s">
        <v>1295</v>
      </c>
      <c r="C1720" s="85" t="s">
        <v>2</v>
      </c>
      <c r="D1720" s="116" t="s">
        <v>4547</v>
      </c>
      <c r="E1720" s="116" t="s">
        <v>4547</v>
      </c>
      <c r="F1720" s="1"/>
      <c r="G1720" s="29" t="s">
        <v>4</v>
      </c>
      <c r="H1720" s="4">
        <f t="shared" si="130"/>
        <v>1</v>
      </c>
      <c r="I1720" s="4" t="str">
        <f>VLOOKUP(B1720,'BAT Grundtabelle'!B:T,19,0)</f>
        <v>ja</v>
      </c>
      <c r="J1720" s="4" t="str">
        <f t="shared" si="131"/>
        <v/>
      </c>
      <c r="K1720" s="4" t="str">
        <f t="shared" si="132"/>
        <v/>
      </c>
      <c r="L1720" s="4" t="str">
        <f t="shared" si="133"/>
        <v/>
      </c>
      <c r="M1720" s="104" t="str">
        <f t="shared" si="134"/>
        <v/>
      </c>
      <c r="N1720" s="4"/>
      <c r="O1720" s="4" t="str">
        <f>VLOOKUP(B1720,'BAT Grundtabelle'!B:V,21,0)</f>
        <v>Produktion</v>
      </c>
    </row>
    <row r="1721" spans="1:15" ht="12.75" customHeight="1" x14ac:dyDescent="0.35">
      <c r="A1721" s="29" t="s">
        <v>3971</v>
      </c>
      <c r="B1721" s="1" t="s">
        <v>437</v>
      </c>
      <c r="C1721" s="85" t="s">
        <v>2</v>
      </c>
      <c r="D1721" s="116" t="s">
        <v>4547</v>
      </c>
      <c r="E1721" s="116" t="s">
        <v>4547</v>
      </c>
      <c r="F1721" s="1"/>
      <c r="G1721" s="29" t="s">
        <v>4</v>
      </c>
      <c r="H1721" s="4">
        <f t="shared" si="130"/>
        <v>1</v>
      </c>
      <c r="I1721" s="4" t="str">
        <f>VLOOKUP(B1721,'BAT Grundtabelle'!B:T,19,0)</f>
        <v>ja</v>
      </c>
      <c r="J1721" s="4" t="str">
        <f t="shared" si="131"/>
        <v/>
      </c>
      <c r="K1721" s="4" t="str">
        <f t="shared" si="132"/>
        <v/>
      </c>
      <c r="L1721" s="4" t="str">
        <f t="shared" si="133"/>
        <v/>
      </c>
      <c r="M1721" s="104" t="str">
        <f t="shared" si="134"/>
        <v/>
      </c>
      <c r="N1721" s="4"/>
      <c r="O1721" s="4" t="str">
        <f>VLOOKUP(B1721,'BAT Grundtabelle'!B:V,21,0)</f>
        <v>Schausteller</v>
      </c>
    </row>
    <row r="1722" spans="1:15" ht="12.75" customHeight="1" x14ac:dyDescent="0.35">
      <c r="A1722" s="29" t="s">
        <v>3972</v>
      </c>
      <c r="B1722" s="1" t="s">
        <v>438</v>
      </c>
      <c r="C1722" s="85" t="s">
        <v>2</v>
      </c>
      <c r="D1722" s="116" t="s">
        <v>4547</v>
      </c>
      <c r="E1722" s="116" t="s">
        <v>4547</v>
      </c>
      <c r="F1722" s="1"/>
      <c r="G1722" s="29" t="s">
        <v>4</v>
      </c>
      <c r="H1722" s="4">
        <f t="shared" si="130"/>
        <v>1</v>
      </c>
      <c r="I1722" s="4" t="str">
        <f>VLOOKUP(B1722,'BAT Grundtabelle'!B:T,19,0)</f>
        <v>ja</v>
      </c>
      <c r="J1722" s="4" t="str">
        <f t="shared" si="131"/>
        <v/>
      </c>
      <c r="K1722" s="4" t="str">
        <f t="shared" si="132"/>
        <v/>
      </c>
      <c r="L1722" s="4" t="str">
        <f t="shared" si="133"/>
        <v/>
      </c>
      <c r="M1722" s="104" t="str">
        <f t="shared" si="134"/>
        <v/>
      </c>
      <c r="N1722" s="4"/>
      <c r="O1722" s="4" t="str">
        <f>VLOOKUP(B1722,'BAT Grundtabelle'!B:V,21,0)</f>
        <v>Schausteller</v>
      </c>
    </row>
    <row r="1723" spans="1:15" ht="12.75" customHeight="1" x14ac:dyDescent="0.35">
      <c r="A1723" s="29" t="s">
        <v>3973</v>
      </c>
      <c r="B1723" s="1" t="s">
        <v>1062</v>
      </c>
      <c r="C1723" s="85" t="s">
        <v>2</v>
      </c>
      <c r="D1723" s="116" t="s">
        <v>4547</v>
      </c>
      <c r="E1723" s="116" t="s">
        <v>4547</v>
      </c>
      <c r="F1723" s="1"/>
      <c r="G1723" s="29" t="s">
        <v>4</v>
      </c>
      <c r="H1723" s="4">
        <f t="shared" si="130"/>
        <v>1</v>
      </c>
      <c r="I1723" s="4" t="str">
        <f>VLOOKUP(B1723,'BAT Grundtabelle'!B:T,19,0)</f>
        <v>ja</v>
      </c>
      <c r="J1723" s="4" t="str">
        <f t="shared" si="131"/>
        <v/>
      </c>
      <c r="K1723" s="4" t="str">
        <f t="shared" si="132"/>
        <v/>
      </c>
      <c r="L1723" s="4" t="str">
        <f t="shared" si="133"/>
        <v/>
      </c>
      <c r="M1723" s="104" t="str">
        <f t="shared" si="134"/>
        <v/>
      </c>
      <c r="N1723" s="4"/>
      <c r="O1723" s="4" t="str">
        <f>VLOOKUP(B1723,'BAT Grundtabelle'!B:V,21,0)</f>
        <v>Finanzen</v>
      </c>
    </row>
    <row r="1724" spans="1:15" ht="12.75" customHeight="1" x14ac:dyDescent="0.35">
      <c r="A1724" s="29" t="s">
        <v>2272</v>
      </c>
      <c r="B1724" s="1" t="s">
        <v>2271</v>
      </c>
      <c r="C1724" s="85" t="s">
        <v>2</v>
      </c>
      <c r="D1724" s="116" t="s">
        <v>4547</v>
      </c>
      <c r="E1724" s="116" t="s">
        <v>4547</v>
      </c>
      <c r="F1724" s="1"/>
      <c r="G1724" s="29" t="s">
        <v>57</v>
      </c>
      <c r="H1724" s="4">
        <f t="shared" si="130"/>
        <v>1</v>
      </c>
      <c r="I1724" s="4" t="str">
        <f>VLOOKUP(B1724,'BAT Grundtabelle'!B:T,19,0)</f>
        <v>ja</v>
      </c>
      <c r="J1724" s="4" t="str">
        <f t="shared" si="131"/>
        <v/>
      </c>
      <c r="K1724" s="4" t="str">
        <f t="shared" si="132"/>
        <v/>
      </c>
      <c r="L1724" s="4" t="str">
        <f t="shared" si="133"/>
        <v/>
      </c>
      <c r="M1724" s="104" t="str">
        <f t="shared" si="134"/>
        <v/>
      </c>
      <c r="N1724" s="4"/>
      <c r="O1724" s="4" t="str">
        <f>VLOOKUP(B1724,'BAT Grundtabelle'!B:V,21,0)</f>
        <v>Reinigung</v>
      </c>
    </row>
    <row r="1725" spans="1:15" ht="12.75" customHeight="1" x14ac:dyDescent="0.35">
      <c r="A1725" s="29" t="s">
        <v>3974</v>
      </c>
      <c r="B1725" s="1" t="s">
        <v>634</v>
      </c>
      <c r="C1725" s="85" t="s">
        <v>3</v>
      </c>
      <c r="D1725" s="116">
        <v>9.5</v>
      </c>
      <c r="E1725" s="116">
        <v>575</v>
      </c>
      <c r="F1725" s="1"/>
      <c r="G1725" s="29" t="s">
        <v>4</v>
      </c>
      <c r="H1725" s="4">
        <f t="shared" si="130"/>
        <v>1</v>
      </c>
      <c r="I1725" s="4" t="str">
        <f>VLOOKUP(B1725,'BAT Grundtabelle'!B:T,19,0)</f>
        <v>ja</v>
      </c>
      <c r="J1725" s="4" t="str">
        <f t="shared" si="131"/>
        <v>11551</v>
      </c>
      <c r="K1725" s="4" t="str">
        <f t="shared" si="132"/>
        <v>Schiffszimmereibetrieb</v>
      </c>
      <c r="L1725" s="4">
        <f t="shared" si="133"/>
        <v>9.5</v>
      </c>
      <c r="M1725" s="104">
        <f t="shared" si="134"/>
        <v>575</v>
      </c>
      <c r="N1725" s="4"/>
      <c r="O1725" s="4" t="str">
        <f>VLOOKUP(B1725,'BAT Grundtabelle'!B:V,21,0)</f>
        <v>Handwerk</v>
      </c>
    </row>
    <row r="1726" spans="1:15" ht="12.75" customHeight="1" x14ac:dyDescent="0.35">
      <c r="A1726" s="29" t="s">
        <v>3975</v>
      </c>
      <c r="B1726" s="1" t="s">
        <v>2010</v>
      </c>
      <c r="C1726" s="85" t="s">
        <v>2</v>
      </c>
      <c r="D1726" s="116" t="s">
        <v>4547</v>
      </c>
      <c r="E1726" s="116" t="s">
        <v>4547</v>
      </c>
      <c r="F1726" s="1"/>
      <c r="G1726" s="29" t="s">
        <v>4</v>
      </c>
      <c r="H1726" s="4">
        <f t="shared" si="130"/>
        <v>1</v>
      </c>
      <c r="I1726" s="4" t="str">
        <f>VLOOKUP(B1726,'BAT Grundtabelle'!B:T,19,0)</f>
        <v>ja</v>
      </c>
      <c r="J1726" s="4" t="str">
        <f t="shared" si="131"/>
        <v/>
      </c>
      <c r="K1726" s="4" t="str">
        <f t="shared" si="132"/>
        <v/>
      </c>
      <c r="L1726" s="4" t="str">
        <f t="shared" si="133"/>
        <v/>
      </c>
      <c r="M1726" s="104" t="str">
        <f t="shared" si="134"/>
        <v/>
      </c>
      <c r="N1726" s="4"/>
      <c r="O1726" s="4" t="str">
        <f>VLOOKUP(B1726,'BAT Grundtabelle'!B:V,21,0)</f>
        <v>Handel</v>
      </c>
    </row>
    <row r="1727" spans="1:15" ht="12.75" customHeight="1" x14ac:dyDescent="0.35">
      <c r="A1727" s="29" t="s">
        <v>3976</v>
      </c>
      <c r="B1727" s="1" t="s">
        <v>2011</v>
      </c>
      <c r="C1727" s="85" t="s">
        <v>2</v>
      </c>
      <c r="D1727" s="116" t="s">
        <v>4547</v>
      </c>
      <c r="E1727" s="116" t="s">
        <v>4547</v>
      </c>
      <c r="F1727" s="1"/>
      <c r="G1727" s="29" t="s">
        <v>4</v>
      </c>
      <c r="H1727" s="4">
        <f t="shared" si="130"/>
        <v>1</v>
      </c>
      <c r="I1727" s="4" t="str">
        <f>VLOOKUP(B1727,'BAT Grundtabelle'!B:T,19,0)</f>
        <v>ja</v>
      </c>
      <c r="J1727" s="4" t="str">
        <f t="shared" si="131"/>
        <v/>
      </c>
      <c r="K1727" s="4" t="str">
        <f t="shared" si="132"/>
        <v/>
      </c>
      <c r="L1727" s="4" t="str">
        <f t="shared" si="133"/>
        <v/>
      </c>
      <c r="M1727" s="104" t="str">
        <f t="shared" si="134"/>
        <v/>
      </c>
      <c r="N1727" s="4"/>
      <c r="O1727" s="4" t="str">
        <f>VLOOKUP(B1727,'BAT Grundtabelle'!B:V,21,0)</f>
        <v>Produktion</v>
      </c>
    </row>
    <row r="1728" spans="1:15" ht="12.75" customHeight="1" x14ac:dyDescent="0.35">
      <c r="A1728" s="29" t="s">
        <v>3977</v>
      </c>
      <c r="B1728" s="1" t="s">
        <v>2012</v>
      </c>
      <c r="C1728" s="85" t="s">
        <v>2</v>
      </c>
      <c r="D1728" s="116" t="s">
        <v>4547</v>
      </c>
      <c r="E1728" s="116" t="s">
        <v>4547</v>
      </c>
      <c r="F1728" s="1"/>
      <c r="G1728" s="29" t="s">
        <v>4</v>
      </c>
      <c r="H1728" s="4">
        <f t="shared" si="130"/>
        <v>1</v>
      </c>
      <c r="I1728" s="4" t="str">
        <f>VLOOKUP(B1728,'BAT Grundtabelle'!B:T,19,0)</f>
        <v>ja</v>
      </c>
      <c r="J1728" s="4" t="str">
        <f t="shared" si="131"/>
        <v/>
      </c>
      <c r="K1728" s="4" t="str">
        <f t="shared" si="132"/>
        <v/>
      </c>
      <c r="L1728" s="4" t="str">
        <f t="shared" si="133"/>
        <v/>
      </c>
      <c r="M1728" s="104" t="str">
        <f t="shared" si="134"/>
        <v/>
      </c>
      <c r="N1728" s="4"/>
      <c r="O1728" s="4" t="str">
        <f>VLOOKUP(B1728,'BAT Grundtabelle'!B:V,21,0)</f>
        <v>Handwerk</v>
      </c>
    </row>
    <row r="1729" spans="1:15" ht="12.75" customHeight="1" x14ac:dyDescent="0.35">
      <c r="A1729" s="29" t="s">
        <v>3978</v>
      </c>
      <c r="B1729" s="1" t="s">
        <v>1308</v>
      </c>
      <c r="C1729" s="85" t="s">
        <v>3</v>
      </c>
      <c r="D1729" s="116">
        <v>2.06</v>
      </c>
      <c r="E1729" s="116">
        <v>355</v>
      </c>
      <c r="F1729" s="1"/>
      <c r="G1729" s="29" t="s">
        <v>4</v>
      </c>
      <c r="H1729" s="4">
        <f t="shared" si="130"/>
        <v>1</v>
      </c>
      <c r="I1729" s="4" t="str">
        <f>VLOOKUP(B1729,'BAT Grundtabelle'!B:T,19,0)</f>
        <v>ja</v>
      </c>
      <c r="J1729" s="4" t="str">
        <f t="shared" si="131"/>
        <v>11555</v>
      </c>
      <c r="K1729" s="4" t="str">
        <f t="shared" si="132"/>
        <v>Schirmhandel</v>
      </c>
      <c r="L1729" s="4">
        <f t="shared" si="133"/>
        <v>2.06</v>
      </c>
      <c r="M1729" s="104">
        <f t="shared" si="134"/>
        <v>355</v>
      </c>
      <c r="N1729" s="4"/>
      <c r="O1729" s="4" t="str">
        <f>VLOOKUP(B1729,'BAT Grundtabelle'!B:V,21,0)</f>
        <v>Handel</v>
      </c>
    </row>
    <row r="1730" spans="1:15" ht="12.75" customHeight="1" x14ac:dyDescent="0.35">
      <c r="A1730" s="29" t="s">
        <v>3979</v>
      </c>
      <c r="B1730" s="1" t="s">
        <v>1133</v>
      </c>
      <c r="C1730" s="85" t="s">
        <v>2</v>
      </c>
      <c r="D1730" s="116" t="s">
        <v>4547</v>
      </c>
      <c r="E1730" s="116" t="s">
        <v>4547</v>
      </c>
      <c r="F1730" s="1"/>
      <c r="G1730" s="29" t="s">
        <v>4</v>
      </c>
      <c r="H1730" s="4">
        <f t="shared" si="130"/>
        <v>1</v>
      </c>
      <c r="I1730" s="4" t="str">
        <f>VLOOKUP(B1730,'BAT Grundtabelle'!B:T,19,0)</f>
        <v>ja</v>
      </c>
      <c r="J1730" s="4" t="str">
        <f t="shared" si="131"/>
        <v/>
      </c>
      <c r="K1730" s="4" t="str">
        <f t="shared" si="132"/>
        <v/>
      </c>
      <c r="L1730" s="4" t="str">
        <f t="shared" si="133"/>
        <v/>
      </c>
      <c r="M1730" s="104" t="str">
        <f t="shared" si="134"/>
        <v/>
      </c>
      <c r="N1730" s="4"/>
      <c r="O1730" s="4" t="str">
        <f>VLOOKUP(B1730,'BAT Grundtabelle'!B:V,21,0)</f>
        <v>Handel</v>
      </c>
    </row>
    <row r="1731" spans="1:15" ht="12.75" customHeight="1" x14ac:dyDescent="0.35">
      <c r="A1731" s="29" t="s">
        <v>3980</v>
      </c>
      <c r="B1731" s="1" t="s">
        <v>1087</v>
      </c>
      <c r="C1731" s="85" t="s">
        <v>3</v>
      </c>
      <c r="D1731" s="116">
        <v>1.1100000000000001</v>
      </c>
      <c r="E1731" s="116">
        <v>854.03</v>
      </c>
      <c r="F1731" s="1"/>
      <c r="G1731" s="29" t="s">
        <v>57</v>
      </c>
      <c r="H1731" s="4">
        <f t="shared" ref="H1731:H1794" si="135">COUNTIF(A:A,A1731)</f>
        <v>1</v>
      </c>
      <c r="I1731" s="4" t="str">
        <f>VLOOKUP(B1731,'BAT Grundtabelle'!B:T,19,0)</f>
        <v>ja</v>
      </c>
      <c r="J1731" s="4" t="str">
        <f t="shared" ref="J1731:J1794" si="136">IF(C1731="ja",A1731,"")</f>
        <v>11557</v>
      </c>
      <c r="K1731" s="4" t="str">
        <f t="shared" ref="K1731:K1794" si="137">IF(C1731="ja",B1731,"")</f>
        <v>Schlachthausbetrieb</v>
      </c>
      <c r="L1731" s="4">
        <f t="shared" ref="L1731:L1794" si="138">IF(C1731="ja",D1731,"")</f>
        <v>1.1100000000000001</v>
      </c>
      <c r="M1731" s="104">
        <f t="shared" ref="M1731:M1794" si="139">IF(C1731="ja",E1731,"")</f>
        <v>854.03</v>
      </c>
      <c r="N1731" s="4"/>
      <c r="O1731" s="4" t="str">
        <f>VLOOKUP(B1731,'BAT Grundtabelle'!B:V,21,0)</f>
        <v>Handwerk (food)</v>
      </c>
    </row>
    <row r="1732" spans="1:15" ht="12.75" customHeight="1" x14ac:dyDescent="0.35">
      <c r="A1732" s="29" t="s">
        <v>3981</v>
      </c>
      <c r="B1732" s="1" t="s">
        <v>1088</v>
      </c>
      <c r="C1732" s="85" t="s">
        <v>3</v>
      </c>
      <c r="D1732" s="116">
        <v>1.1100000000000001</v>
      </c>
      <c r="E1732" s="116">
        <v>854.03</v>
      </c>
      <c r="F1732" s="1"/>
      <c r="G1732" s="29" t="s">
        <v>57</v>
      </c>
      <c r="H1732" s="4">
        <f t="shared" si="135"/>
        <v>1</v>
      </c>
      <c r="I1732" s="4" t="str">
        <f>VLOOKUP(B1732,'BAT Grundtabelle'!B:T,19,0)</f>
        <v>ja</v>
      </c>
      <c r="J1732" s="4" t="str">
        <f t="shared" si="136"/>
        <v>11558</v>
      </c>
      <c r="K1732" s="4" t="str">
        <f t="shared" si="137"/>
        <v>Schlachthof</v>
      </c>
      <c r="L1732" s="4">
        <f t="shared" si="138"/>
        <v>1.1100000000000001</v>
      </c>
      <c r="M1732" s="104">
        <f t="shared" si="139"/>
        <v>854.03</v>
      </c>
      <c r="N1732" s="4"/>
      <c r="O1732" s="4" t="str">
        <f>VLOOKUP(B1732,'BAT Grundtabelle'!B:V,21,0)</f>
        <v>Handwerk (food)</v>
      </c>
    </row>
    <row r="1733" spans="1:15" ht="12.75" customHeight="1" x14ac:dyDescent="0.35">
      <c r="A1733" s="29" t="s">
        <v>3982</v>
      </c>
      <c r="B1733" s="1" t="s">
        <v>439</v>
      </c>
      <c r="C1733" s="85" t="s">
        <v>2</v>
      </c>
      <c r="D1733" s="116" t="s">
        <v>4547</v>
      </c>
      <c r="E1733" s="116" t="s">
        <v>4547</v>
      </c>
      <c r="F1733" s="1"/>
      <c r="G1733" s="29" t="s">
        <v>4</v>
      </c>
      <c r="H1733" s="4">
        <f t="shared" si="135"/>
        <v>1</v>
      </c>
      <c r="I1733" s="4" t="str">
        <f>VLOOKUP(B1733,'BAT Grundtabelle'!B:T,19,0)</f>
        <v>ja</v>
      </c>
      <c r="J1733" s="4" t="str">
        <f t="shared" si="136"/>
        <v/>
      </c>
      <c r="K1733" s="4" t="str">
        <f t="shared" si="137"/>
        <v/>
      </c>
      <c r="L1733" s="4" t="str">
        <f t="shared" si="138"/>
        <v/>
      </c>
      <c r="M1733" s="104" t="str">
        <f t="shared" si="139"/>
        <v/>
      </c>
      <c r="N1733" s="4"/>
      <c r="O1733" s="4" t="str">
        <f>VLOOKUP(B1733,'BAT Grundtabelle'!B:V,21,0)</f>
        <v>Schausteller</v>
      </c>
    </row>
    <row r="1734" spans="1:15" ht="12.75" customHeight="1" x14ac:dyDescent="0.35">
      <c r="A1734" s="29" t="s">
        <v>3983</v>
      </c>
      <c r="B1734" s="1" t="s">
        <v>810</v>
      </c>
      <c r="C1734" s="85" t="s">
        <v>2</v>
      </c>
      <c r="D1734" s="116" t="s">
        <v>4547</v>
      </c>
      <c r="E1734" s="116" t="s">
        <v>4547</v>
      </c>
      <c r="F1734" s="1"/>
      <c r="G1734" s="29" t="s">
        <v>4</v>
      </c>
      <c r="H1734" s="4">
        <f t="shared" si="135"/>
        <v>1</v>
      </c>
      <c r="I1734" s="4" t="str">
        <f>VLOOKUP(B1734,'BAT Grundtabelle'!B:T,19,0)</f>
        <v>ja</v>
      </c>
      <c r="J1734" s="4" t="str">
        <f t="shared" si="136"/>
        <v/>
      </c>
      <c r="K1734" s="4" t="str">
        <f t="shared" si="137"/>
        <v/>
      </c>
      <c r="L1734" s="4" t="str">
        <f t="shared" si="138"/>
        <v/>
      </c>
      <c r="M1734" s="104" t="str">
        <f t="shared" si="139"/>
        <v/>
      </c>
      <c r="N1734" s="4"/>
      <c r="O1734" s="4" t="str">
        <f>VLOOKUP(B1734,'BAT Grundtabelle'!B:V,21,0)</f>
        <v>Handwerk</v>
      </c>
    </row>
    <row r="1735" spans="1:15" ht="12.75" customHeight="1" x14ac:dyDescent="0.35">
      <c r="A1735" s="29" t="s">
        <v>2154</v>
      </c>
      <c r="B1735" s="1" t="s">
        <v>2153</v>
      </c>
      <c r="C1735" s="85" t="s">
        <v>2</v>
      </c>
      <c r="D1735" s="116" t="s">
        <v>4547</v>
      </c>
      <c r="E1735" s="116" t="s">
        <v>4547</v>
      </c>
      <c r="F1735" s="1"/>
      <c r="G1735" s="29" t="s">
        <v>4</v>
      </c>
      <c r="H1735" s="4">
        <f t="shared" si="135"/>
        <v>1</v>
      </c>
      <c r="I1735" s="4" t="str">
        <f>VLOOKUP(B1735,'BAT Grundtabelle'!B:T,19,0)</f>
        <v>ja</v>
      </c>
      <c r="J1735" s="4" t="str">
        <f t="shared" si="136"/>
        <v/>
      </c>
      <c r="K1735" s="4" t="str">
        <f t="shared" si="137"/>
        <v/>
      </c>
      <c r="L1735" s="4" t="str">
        <f t="shared" si="138"/>
        <v/>
      </c>
      <c r="M1735" s="104" t="str">
        <f t="shared" si="139"/>
        <v/>
      </c>
      <c r="N1735" s="4"/>
      <c r="O1735" s="4" t="str">
        <f>VLOOKUP(B1735,'BAT Grundtabelle'!B:V,21,0)</f>
        <v>Produktion</v>
      </c>
    </row>
    <row r="1736" spans="1:15" ht="12.75" customHeight="1" x14ac:dyDescent="0.35">
      <c r="A1736" s="29" t="s">
        <v>3984</v>
      </c>
      <c r="B1736" s="1" t="s">
        <v>713</v>
      </c>
      <c r="C1736" s="85" t="s">
        <v>2</v>
      </c>
      <c r="D1736" s="116" t="s">
        <v>4547</v>
      </c>
      <c r="E1736" s="116" t="s">
        <v>4547</v>
      </c>
      <c r="F1736" s="1"/>
      <c r="G1736" s="29" t="s">
        <v>4</v>
      </c>
      <c r="H1736" s="4">
        <f t="shared" si="135"/>
        <v>1</v>
      </c>
      <c r="I1736" s="4" t="str">
        <f>VLOOKUP(B1736,'BAT Grundtabelle'!B:T,19,0)</f>
        <v>ja</v>
      </c>
      <c r="J1736" s="4" t="str">
        <f t="shared" si="136"/>
        <v/>
      </c>
      <c r="K1736" s="4" t="str">
        <f t="shared" si="137"/>
        <v/>
      </c>
      <c r="L1736" s="4" t="str">
        <f t="shared" si="138"/>
        <v/>
      </c>
      <c r="M1736" s="104" t="str">
        <f t="shared" si="139"/>
        <v/>
      </c>
      <c r="N1736" s="4"/>
      <c r="O1736" s="4" t="str">
        <f>VLOOKUP(B1736,'BAT Grundtabelle'!B:V,21,0)</f>
        <v>Transport</v>
      </c>
    </row>
    <row r="1737" spans="1:15" ht="12.75" customHeight="1" x14ac:dyDescent="0.35">
      <c r="A1737" s="29" t="s">
        <v>3985</v>
      </c>
      <c r="B1737" s="1" t="s">
        <v>905</v>
      </c>
      <c r="C1737" s="85" t="s">
        <v>2</v>
      </c>
      <c r="D1737" s="116" t="s">
        <v>4547</v>
      </c>
      <c r="E1737" s="116" t="s">
        <v>4547</v>
      </c>
      <c r="F1737" s="1"/>
      <c r="G1737" s="29" t="s">
        <v>4</v>
      </c>
      <c r="H1737" s="4">
        <f t="shared" si="135"/>
        <v>1</v>
      </c>
      <c r="I1737" s="4" t="str">
        <f>VLOOKUP(B1737,'BAT Grundtabelle'!B:T,19,0)</f>
        <v>ja</v>
      </c>
      <c r="J1737" s="4" t="str">
        <f t="shared" si="136"/>
        <v/>
      </c>
      <c r="K1737" s="4" t="str">
        <f t="shared" si="137"/>
        <v/>
      </c>
      <c r="L1737" s="4" t="str">
        <f t="shared" si="138"/>
        <v/>
      </c>
      <c r="M1737" s="104" t="str">
        <f t="shared" si="139"/>
        <v/>
      </c>
      <c r="N1737" s="4"/>
      <c r="O1737" s="4" t="str">
        <f>VLOOKUP(B1737,'BAT Grundtabelle'!B:V,21,0)</f>
        <v>Freizeit</v>
      </c>
    </row>
    <row r="1738" spans="1:15" ht="12.75" customHeight="1" x14ac:dyDescent="0.35">
      <c r="A1738" s="29" t="s">
        <v>3986</v>
      </c>
      <c r="B1738" s="1" t="s">
        <v>1377</v>
      </c>
      <c r="C1738" s="85" t="s">
        <v>3</v>
      </c>
      <c r="D1738" s="116">
        <v>4.71</v>
      </c>
      <c r="E1738" s="116">
        <v>481.01</v>
      </c>
      <c r="F1738" s="1"/>
      <c r="G1738" s="29" t="s">
        <v>4</v>
      </c>
      <c r="H1738" s="4">
        <f t="shared" si="135"/>
        <v>1</v>
      </c>
      <c r="I1738" s="4" t="str">
        <f>VLOOKUP(B1738,'BAT Grundtabelle'!B:T,19,0)</f>
        <v>ja</v>
      </c>
      <c r="J1738" s="4" t="str">
        <f t="shared" si="136"/>
        <v>11563</v>
      </c>
      <c r="K1738" s="4" t="str">
        <f t="shared" si="137"/>
        <v>Schlittenhersteller</v>
      </c>
      <c r="L1738" s="4">
        <f t="shared" si="138"/>
        <v>4.71</v>
      </c>
      <c r="M1738" s="104">
        <f t="shared" si="139"/>
        <v>481.01</v>
      </c>
      <c r="N1738" s="4"/>
      <c r="O1738" s="4" t="str">
        <f>VLOOKUP(B1738,'BAT Grundtabelle'!B:V,21,0)</f>
        <v>Produktion</v>
      </c>
    </row>
    <row r="1739" spans="1:15" ht="12.75" customHeight="1" x14ac:dyDescent="0.35">
      <c r="A1739" s="29" t="s">
        <v>3987</v>
      </c>
      <c r="B1739" s="1" t="s">
        <v>1474</v>
      </c>
      <c r="C1739" s="85" t="s">
        <v>2</v>
      </c>
      <c r="D1739" s="116" t="s">
        <v>4547</v>
      </c>
      <c r="E1739" s="116" t="s">
        <v>4547</v>
      </c>
      <c r="F1739" s="1"/>
      <c r="G1739" s="29" t="s">
        <v>4</v>
      </c>
      <c r="H1739" s="4">
        <f t="shared" si="135"/>
        <v>1</v>
      </c>
      <c r="I1739" s="4" t="str">
        <f>VLOOKUP(B1739,'BAT Grundtabelle'!B:T,19,0)</f>
        <v>ja</v>
      </c>
      <c r="J1739" s="4" t="str">
        <f t="shared" si="136"/>
        <v/>
      </c>
      <c r="K1739" s="4" t="str">
        <f t="shared" si="137"/>
        <v/>
      </c>
      <c r="L1739" s="4" t="str">
        <f t="shared" si="138"/>
        <v/>
      </c>
      <c r="M1739" s="104" t="str">
        <f t="shared" si="139"/>
        <v/>
      </c>
      <c r="N1739" s="4"/>
      <c r="O1739" s="4" t="str">
        <f>VLOOKUP(B1739,'BAT Grundtabelle'!B:V,21,0)</f>
        <v>Dienstleistung</v>
      </c>
    </row>
    <row r="1740" spans="1:15" ht="12.75" customHeight="1" x14ac:dyDescent="0.35">
      <c r="A1740" s="29" t="s">
        <v>3988</v>
      </c>
      <c r="B1740" s="1" t="s">
        <v>881</v>
      </c>
      <c r="C1740" s="85" t="s">
        <v>3</v>
      </c>
      <c r="D1740" s="116">
        <v>4.71</v>
      </c>
      <c r="E1740" s="116">
        <v>481.01</v>
      </c>
      <c r="F1740" s="1"/>
      <c r="G1740" s="29" t="s">
        <v>4</v>
      </c>
      <c r="H1740" s="4">
        <f t="shared" si="135"/>
        <v>1</v>
      </c>
      <c r="I1740" s="4" t="str">
        <f>VLOOKUP(B1740,'BAT Grundtabelle'!B:T,19,0)</f>
        <v>ja</v>
      </c>
      <c r="J1740" s="4" t="str">
        <f t="shared" si="136"/>
        <v>11565</v>
      </c>
      <c r="K1740" s="4" t="str">
        <f t="shared" si="137"/>
        <v>Schlittschuhhersteller</v>
      </c>
      <c r="L1740" s="4">
        <f t="shared" si="138"/>
        <v>4.71</v>
      </c>
      <c r="M1740" s="104">
        <f t="shared" si="139"/>
        <v>481.01</v>
      </c>
      <c r="N1740" s="4"/>
      <c r="O1740" s="4" t="str">
        <f>VLOOKUP(B1740,'BAT Grundtabelle'!B:V,21,0)</f>
        <v>Produktion</v>
      </c>
    </row>
    <row r="1741" spans="1:15" ht="12.75" customHeight="1" x14ac:dyDescent="0.35">
      <c r="A1741" s="29" t="s">
        <v>3989</v>
      </c>
      <c r="B1741" s="1" t="s">
        <v>1475</v>
      </c>
      <c r="C1741" s="85" t="s">
        <v>2</v>
      </c>
      <c r="D1741" s="116" t="s">
        <v>4547</v>
      </c>
      <c r="E1741" s="116" t="s">
        <v>4547</v>
      </c>
      <c r="F1741" s="1"/>
      <c r="G1741" s="29" t="s">
        <v>4</v>
      </c>
      <c r="H1741" s="4">
        <f t="shared" si="135"/>
        <v>1</v>
      </c>
      <c r="I1741" s="4" t="str">
        <f>VLOOKUP(B1741,'BAT Grundtabelle'!B:T,19,0)</f>
        <v>ja</v>
      </c>
      <c r="J1741" s="4" t="str">
        <f t="shared" si="136"/>
        <v/>
      </c>
      <c r="K1741" s="4" t="str">
        <f t="shared" si="137"/>
        <v/>
      </c>
      <c r="L1741" s="4" t="str">
        <f t="shared" si="138"/>
        <v/>
      </c>
      <c r="M1741" s="104" t="str">
        <f t="shared" si="139"/>
        <v/>
      </c>
      <c r="N1741" s="4"/>
      <c r="O1741" s="4" t="str">
        <f>VLOOKUP(B1741,'BAT Grundtabelle'!B:V,21,0)</f>
        <v>Dienstleistung</v>
      </c>
    </row>
    <row r="1742" spans="1:15" ht="12.75" customHeight="1" x14ac:dyDescent="0.35">
      <c r="A1742" s="29" t="s">
        <v>2165</v>
      </c>
      <c r="B1742" s="1" t="s">
        <v>2164</v>
      </c>
      <c r="C1742" s="85" t="s">
        <v>3</v>
      </c>
      <c r="D1742" s="116">
        <v>4.82</v>
      </c>
      <c r="E1742" s="116">
        <v>591.01</v>
      </c>
      <c r="F1742" s="1"/>
      <c r="G1742" s="29" t="s">
        <v>4</v>
      </c>
      <c r="H1742" s="4">
        <f t="shared" si="135"/>
        <v>1</v>
      </c>
      <c r="I1742" s="4" t="str">
        <f>VLOOKUP(B1742,'BAT Grundtabelle'!B:T,19,0)</f>
        <v>ja</v>
      </c>
      <c r="J1742" s="4" t="str">
        <f t="shared" si="136"/>
        <v>1575</v>
      </c>
      <c r="K1742" s="4" t="str">
        <f t="shared" si="137"/>
        <v>Schlosserei</v>
      </c>
      <c r="L1742" s="4">
        <f t="shared" si="138"/>
        <v>4.82</v>
      </c>
      <c r="M1742" s="104">
        <f t="shared" si="139"/>
        <v>591.01</v>
      </c>
      <c r="N1742" s="4"/>
      <c r="O1742" s="4" t="str">
        <f>VLOOKUP(B1742,'BAT Grundtabelle'!B:V,21,0)</f>
        <v>Handwerk</v>
      </c>
    </row>
    <row r="1743" spans="1:15" ht="12.75" customHeight="1" x14ac:dyDescent="0.35">
      <c r="A1743" s="29" t="s">
        <v>3990</v>
      </c>
      <c r="B1743" s="1" t="s">
        <v>1539</v>
      </c>
      <c r="C1743" s="85" t="s">
        <v>2</v>
      </c>
      <c r="D1743" s="116" t="s">
        <v>4547</v>
      </c>
      <c r="E1743" s="116" t="s">
        <v>4547</v>
      </c>
      <c r="F1743" s="1"/>
      <c r="G1743" s="29" t="s">
        <v>4</v>
      </c>
      <c r="H1743" s="4">
        <f t="shared" si="135"/>
        <v>1</v>
      </c>
      <c r="I1743" s="4" t="str">
        <f>VLOOKUP(B1743,'BAT Grundtabelle'!B:T,19,0)</f>
        <v>ja</v>
      </c>
      <c r="J1743" s="4" t="str">
        <f t="shared" si="136"/>
        <v/>
      </c>
      <c r="K1743" s="4" t="str">
        <f t="shared" si="137"/>
        <v/>
      </c>
      <c r="L1743" s="4" t="str">
        <f t="shared" si="138"/>
        <v/>
      </c>
      <c r="M1743" s="104" t="str">
        <f t="shared" si="139"/>
        <v/>
      </c>
      <c r="N1743" s="4"/>
      <c r="O1743" s="4" t="str">
        <f>VLOOKUP(B1743,'BAT Grundtabelle'!B:V,21,0)</f>
        <v>Handwerk</v>
      </c>
    </row>
    <row r="1744" spans="1:15" ht="12.75" customHeight="1" x14ac:dyDescent="0.35">
      <c r="A1744" s="29" t="s">
        <v>3991</v>
      </c>
      <c r="B1744" s="1" t="s">
        <v>859</v>
      </c>
      <c r="C1744" s="85" t="s">
        <v>2</v>
      </c>
      <c r="D1744" s="116" t="s">
        <v>4547</v>
      </c>
      <c r="E1744" s="116" t="s">
        <v>4547</v>
      </c>
      <c r="F1744" s="1"/>
      <c r="G1744" s="29" t="s">
        <v>4</v>
      </c>
      <c r="H1744" s="4">
        <f t="shared" si="135"/>
        <v>1</v>
      </c>
      <c r="I1744" s="4" t="str">
        <f>VLOOKUP(B1744,'BAT Grundtabelle'!B:T,19,0)</f>
        <v>ja</v>
      </c>
      <c r="J1744" s="4" t="str">
        <f t="shared" si="136"/>
        <v/>
      </c>
      <c r="K1744" s="4" t="str">
        <f t="shared" si="137"/>
        <v/>
      </c>
      <c r="L1744" s="4" t="str">
        <f t="shared" si="138"/>
        <v/>
      </c>
      <c r="M1744" s="104" t="str">
        <f t="shared" si="139"/>
        <v/>
      </c>
      <c r="N1744" s="4"/>
      <c r="O1744" s="4" t="str">
        <f>VLOOKUP(B1744,'BAT Grundtabelle'!B:V,21,0)</f>
        <v>Handwerk</v>
      </c>
    </row>
    <row r="1745" spans="1:15" ht="12.75" customHeight="1" x14ac:dyDescent="0.35">
      <c r="A1745" s="29" t="s">
        <v>3992</v>
      </c>
      <c r="B1745" s="1" t="s">
        <v>862</v>
      </c>
      <c r="C1745" s="85" t="s">
        <v>2</v>
      </c>
      <c r="D1745" s="116" t="s">
        <v>4547</v>
      </c>
      <c r="E1745" s="116" t="s">
        <v>4547</v>
      </c>
      <c r="F1745" s="1"/>
      <c r="G1745" s="29" t="s">
        <v>4</v>
      </c>
      <c r="H1745" s="4">
        <f t="shared" si="135"/>
        <v>1</v>
      </c>
      <c r="I1745" s="4" t="str">
        <f>VLOOKUP(B1745,'BAT Grundtabelle'!B:T,19,0)</f>
        <v>ja</v>
      </c>
      <c r="J1745" s="4" t="str">
        <f t="shared" si="136"/>
        <v/>
      </c>
      <c r="K1745" s="4" t="str">
        <f t="shared" si="137"/>
        <v/>
      </c>
      <c r="L1745" s="4" t="str">
        <f t="shared" si="138"/>
        <v/>
      </c>
      <c r="M1745" s="104" t="str">
        <f t="shared" si="139"/>
        <v/>
      </c>
      <c r="N1745" s="4"/>
      <c r="O1745" s="4" t="str">
        <f>VLOOKUP(B1745,'BAT Grundtabelle'!B:V,21,0)</f>
        <v>Handwerk</v>
      </c>
    </row>
    <row r="1746" spans="1:15" ht="12.75" customHeight="1" x14ac:dyDescent="0.35">
      <c r="A1746" s="29" t="s">
        <v>3993</v>
      </c>
      <c r="B1746" s="1" t="s">
        <v>1412</v>
      </c>
      <c r="C1746" s="85" t="s">
        <v>2</v>
      </c>
      <c r="D1746" s="116" t="s">
        <v>4547</v>
      </c>
      <c r="E1746" s="116" t="s">
        <v>4547</v>
      </c>
      <c r="F1746" s="1"/>
      <c r="G1746" s="29" t="s">
        <v>4</v>
      </c>
      <c r="H1746" s="4">
        <f t="shared" si="135"/>
        <v>1</v>
      </c>
      <c r="I1746" s="4" t="str">
        <f>VLOOKUP(B1746,'BAT Grundtabelle'!B:T,19,0)</f>
        <v>ja</v>
      </c>
      <c r="J1746" s="4" t="str">
        <f t="shared" si="136"/>
        <v/>
      </c>
      <c r="K1746" s="4" t="str">
        <f t="shared" si="137"/>
        <v/>
      </c>
      <c r="L1746" s="4" t="str">
        <f t="shared" si="138"/>
        <v/>
      </c>
      <c r="M1746" s="104" t="str">
        <f t="shared" si="139"/>
        <v/>
      </c>
      <c r="N1746" s="4"/>
      <c r="O1746" s="4" t="str">
        <f>VLOOKUP(B1746,'BAT Grundtabelle'!B:V,21,0)</f>
        <v>Handwerk</v>
      </c>
    </row>
    <row r="1747" spans="1:15" ht="12.75" customHeight="1" x14ac:dyDescent="0.35">
      <c r="A1747" s="29" t="s">
        <v>3994</v>
      </c>
      <c r="B1747" s="1" t="s">
        <v>254</v>
      </c>
      <c r="C1747" s="85" t="s">
        <v>3</v>
      </c>
      <c r="D1747" s="116">
        <v>4.53</v>
      </c>
      <c r="E1747" s="116">
        <v>695.97</v>
      </c>
      <c r="F1747" s="1"/>
      <c r="G1747" s="29" t="s">
        <v>4</v>
      </c>
      <c r="H1747" s="4">
        <f t="shared" si="135"/>
        <v>1</v>
      </c>
      <c r="I1747" s="4" t="str">
        <f>VLOOKUP(B1747,'BAT Grundtabelle'!B:T,19,0)</f>
        <v>ja</v>
      </c>
      <c r="J1747" s="4" t="str">
        <f t="shared" si="136"/>
        <v>11571</v>
      </c>
      <c r="K1747" s="4" t="str">
        <f t="shared" si="137"/>
        <v>Schmuckwarengeschäft</v>
      </c>
      <c r="L1747" s="4">
        <f t="shared" si="138"/>
        <v>4.53</v>
      </c>
      <c r="M1747" s="104">
        <f t="shared" si="139"/>
        <v>695.97</v>
      </c>
      <c r="N1747" s="4"/>
      <c r="O1747" s="4" t="str">
        <f>VLOOKUP(B1747,'BAT Grundtabelle'!B:V,21,0)</f>
        <v>Handel</v>
      </c>
    </row>
    <row r="1748" spans="1:15" ht="12.75" customHeight="1" x14ac:dyDescent="0.35">
      <c r="A1748" s="29" t="s">
        <v>3995</v>
      </c>
      <c r="B1748" s="1" t="s">
        <v>1619</v>
      </c>
      <c r="C1748" s="85" t="s">
        <v>3</v>
      </c>
      <c r="D1748" s="116">
        <v>5.36</v>
      </c>
      <c r="E1748" s="116">
        <v>609</v>
      </c>
      <c r="F1748" s="1"/>
      <c r="G1748" s="29" t="s">
        <v>4</v>
      </c>
      <c r="H1748" s="4">
        <f t="shared" si="135"/>
        <v>1</v>
      </c>
      <c r="I1748" s="4" t="str">
        <f>VLOOKUP(B1748,'BAT Grundtabelle'!B:T,19,0)</f>
        <v>ja</v>
      </c>
      <c r="J1748" s="4" t="str">
        <f t="shared" si="136"/>
        <v>11572</v>
      </c>
      <c r="K1748" s="4" t="str">
        <f t="shared" si="137"/>
        <v>Schmuckwarenhersteller</v>
      </c>
      <c r="L1748" s="4">
        <f t="shared" si="138"/>
        <v>5.36</v>
      </c>
      <c r="M1748" s="104">
        <f t="shared" si="139"/>
        <v>609</v>
      </c>
      <c r="N1748" s="4"/>
      <c r="O1748" s="4" t="str">
        <f>VLOOKUP(B1748,'BAT Grundtabelle'!B:V,21,0)</f>
        <v>Produktion</v>
      </c>
    </row>
    <row r="1749" spans="1:15" ht="12.75" customHeight="1" x14ac:dyDescent="0.35">
      <c r="A1749" s="29" t="s">
        <v>3996</v>
      </c>
      <c r="B1749" s="1" t="s">
        <v>488</v>
      </c>
      <c r="C1749" s="85" t="s">
        <v>2</v>
      </c>
      <c r="D1749" s="116" t="s">
        <v>4547</v>
      </c>
      <c r="E1749" s="116" t="s">
        <v>4547</v>
      </c>
      <c r="F1749" s="1"/>
      <c r="G1749" s="29" t="s">
        <v>4</v>
      </c>
      <c r="H1749" s="4">
        <f t="shared" si="135"/>
        <v>1</v>
      </c>
      <c r="I1749" s="4" t="str">
        <f>VLOOKUP(B1749,'BAT Grundtabelle'!B:T,19,0)</f>
        <v>ja</v>
      </c>
      <c r="J1749" s="4" t="str">
        <f t="shared" si="136"/>
        <v/>
      </c>
      <c r="K1749" s="4" t="str">
        <f t="shared" si="137"/>
        <v/>
      </c>
      <c r="L1749" s="4" t="str">
        <f t="shared" si="138"/>
        <v/>
      </c>
      <c r="M1749" s="104" t="str">
        <f t="shared" si="139"/>
        <v/>
      </c>
      <c r="N1749" s="4"/>
      <c r="O1749" s="4" t="str">
        <f>VLOOKUP(B1749,'BAT Grundtabelle'!B:V,21,0)</f>
        <v>Handwerk</v>
      </c>
    </row>
    <row r="1750" spans="1:15" ht="12.75" customHeight="1" x14ac:dyDescent="0.35">
      <c r="A1750" s="29" t="s">
        <v>3997</v>
      </c>
      <c r="B1750" s="1" t="s">
        <v>1252</v>
      </c>
      <c r="C1750" s="85" t="s">
        <v>3</v>
      </c>
      <c r="D1750" s="116">
        <v>2.58</v>
      </c>
      <c r="E1750" s="116">
        <v>204</v>
      </c>
      <c r="F1750" s="1"/>
      <c r="G1750" s="29" t="s">
        <v>4</v>
      </c>
      <c r="H1750" s="4">
        <f t="shared" si="135"/>
        <v>1</v>
      </c>
      <c r="I1750" s="4" t="str">
        <f>VLOOKUP(B1750,'BAT Grundtabelle'!B:T,19,0)</f>
        <v>ja</v>
      </c>
      <c r="J1750" s="4" t="str">
        <f t="shared" si="136"/>
        <v>11574</v>
      </c>
      <c r="K1750" s="4" t="str">
        <f t="shared" si="137"/>
        <v>Schnellimbiss</v>
      </c>
      <c r="L1750" s="4">
        <f t="shared" si="138"/>
        <v>2.58</v>
      </c>
      <c r="M1750" s="104">
        <f t="shared" si="139"/>
        <v>204</v>
      </c>
      <c r="N1750" s="4"/>
      <c r="O1750" s="4" t="str">
        <f>VLOOKUP(B1750,'BAT Grundtabelle'!B:V,21,0)</f>
        <v>Hotel- und Gaststättengewerbe</v>
      </c>
    </row>
    <row r="1751" spans="1:15" ht="12.75" customHeight="1" x14ac:dyDescent="0.35">
      <c r="A1751" s="29" t="s">
        <v>3998</v>
      </c>
      <c r="B1751" s="1" t="s">
        <v>1253</v>
      </c>
      <c r="C1751" s="85" t="s">
        <v>3</v>
      </c>
      <c r="D1751" s="116">
        <v>2.58</v>
      </c>
      <c r="E1751" s="116">
        <v>204</v>
      </c>
      <c r="F1751" s="1"/>
      <c r="G1751" s="29">
        <v>1198</v>
      </c>
      <c r="H1751" s="4">
        <f t="shared" si="135"/>
        <v>1</v>
      </c>
      <c r="I1751" s="4" t="str">
        <f>VLOOKUP(B1751,'BAT Grundtabelle'!B:T,19,0)</f>
        <v>ja</v>
      </c>
      <c r="J1751" s="4" t="str">
        <f t="shared" si="136"/>
        <v>11575</v>
      </c>
      <c r="K1751" s="4" t="str">
        <f t="shared" si="137"/>
        <v>Schnellrestaurant (Fast Food)</v>
      </c>
      <c r="L1751" s="4">
        <f t="shared" si="138"/>
        <v>2.58</v>
      </c>
      <c r="M1751" s="104">
        <f t="shared" si="139"/>
        <v>204</v>
      </c>
      <c r="N1751" s="4"/>
      <c r="O1751" s="4" t="str">
        <f>VLOOKUP(B1751,'BAT Grundtabelle'!B:V,21,0)</f>
        <v>Hotel- und Gaststättengewerbe</v>
      </c>
    </row>
    <row r="1752" spans="1:15" ht="12.75" customHeight="1" x14ac:dyDescent="0.35">
      <c r="A1752" s="29" t="s">
        <v>3999</v>
      </c>
      <c r="B1752" s="1" t="s">
        <v>850</v>
      </c>
      <c r="C1752" s="85" t="s">
        <v>3</v>
      </c>
      <c r="D1752" s="116">
        <v>1.1100000000000001</v>
      </c>
      <c r="E1752" s="116">
        <v>854.03</v>
      </c>
      <c r="F1752" s="1"/>
      <c r="G1752" s="29" t="s">
        <v>4</v>
      </c>
      <c r="H1752" s="4">
        <f t="shared" si="135"/>
        <v>1</v>
      </c>
      <c r="I1752" s="4" t="str">
        <f>VLOOKUP(B1752,'BAT Grundtabelle'!B:T,19,0)</f>
        <v>ja</v>
      </c>
      <c r="J1752" s="4" t="str">
        <f t="shared" si="136"/>
        <v>11576</v>
      </c>
      <c r="K1752" s="4" t="str">
        <f t="shared" si="137"/>
        <v>Schokoladenwarenhersteller</v>
      </c>
      <c r="L1752" s="4">
        <f t="shared" si="138"/>
        <v>1.1100000000000001</v>
      </c>
      <c r="M1752" s="104">
        <f t="shared" si="139"/>
        <v>854.03</v>
      </c>
      <c r="N1752" s="4"/>
      <c r="O1752" s="4" t="str">
        <f>VLOOKUP(B1752,'BAT Grundtabelle'!B:V,21,0)</f>
        <v>Produktion (food)</v>
      </c>
    </row>
    <row r="1753" spans="1:15" ht="12.75" customHeight="1" x14ac:dyDescent="0.35">
      <c r="A1753" s="29" t="s">
        <v>2226</v>
      </c>
      <c r="B1753" s="1" t="s">
        <v>2225</v>
      </c>
      <c r="C1753" s="85" t="s">
        <v>2</v>
      </c>
      <c r="D1753" s="116" t="s">
        <v>4547</v>
      </c>
      <c r="E1753" s="116" t="s">
        <v>4547</v>
      </c>
      <c r="F1753" s="1"/>
      <c r="G1753" s="29" t="s">
        <v>4</v>
      </c>
      <c r="H1753" s="4">
        <f t="shared" si="135"/>
        <v>1</v>
      </c>
      <c r="I1753" s="4" t="str">
        <f>VLOOKUP(B1753,'BAT Grundtabelle'!B:T,19,0)</f>
        <v>ja</v>
      </c>
      <c r="J1753" s="4" t="str">
        <f t="shared" si="136"/>
        <v/>
      </c>
      <c r="K1753" s="4" t="str">
        <f t="shared" si="137"/>
        <v/>
      </c>
      <c r="L1753" s="4" t="str">
        <f t="shared" si="138"/>
        <v/>
      </c>
      <c r="M1753" s="104" t="str">
        <f t="shared" si="139"/>
        <v/>
      </c>
      <c r="N1753" s="4"/>
      <c r="O1753" s="4" t="str">
        <f>VLOOKUP(B1753,'BAT Grundtabelle'!B:V,21,0)</f>
        <v>Dienstleistung</v>
      </c>
    </row>
    <row r="1754" spans="1:15" ht="12.75" customHeight="1" x14ac:dyDescent="0.35">
      <c r="A1754" s="29" t="s">
        <v>4000</v>
      </c>
      <c r="B1754" s="1" t="s">
        <v>2013</v>
      </c>
      <c r="C1754" s="85" t="s">
        <v>2</v>
      </c>
      <c r="D1754" s="116" t="s">
        <v>4547</v>
      </c>
      <c r="E1754" s="116" t="s">
        <v>4547</v>
      </c>
      <c r="F1754" s="1"/>
      <c r="G1754" s="29" t="s">
        <v>4</v>
      </c>
      <c r="H1754" s="4">
        <f t="shared" si="135"/>
        <v>1</v>
      </c>
      <c r="I1754" s="4" t="str">
        <f>VLOOKUP(B1754,'BAT Grundtabelle'!B:T,19,0)</f>
        <v>ja</v>
      </c>
      <c r="J1754" s="4" t="str">
        <f t="shared" si="136"/>
        <v/>
      </c>
      <c r="K1754" s="4" t="str">
        <f t="shared" si="137"/>
        <v/>
      </c>
      <c r="L1754" s="4" t="str">
        <f t="shared" si="138"/>
        <v/>
      </c>
      <c r="M1754" s="104" t="str">
        <f t="shared" si="139"/>
        <v/>
      </c>
      <c r="N1754" s="4"/>
      <c r="O1754" s="4" t="str">
        <f>VLOOKUP(B1754,'BAT Grundtabelle'!B:V,21,0)</f>
        <v>Produktion</v>
      </c>
    </row>
    <row r="1755" spans="1:15" ht="12.75" customHeight="1" x14ac:dyDescent="0.35">
      <c r="A1755" s="29" t="s">
        <v>4001</v>
      </c>
      <c r="B1755" s="1" t="s">
        <v>1044</v>
      </c>
      <c r="C1755" s="85" t="s">
        <v>3</v>
      </c>
      <c r="D1755" s="116">
        <v>3.33</v>
      </c>
      <c r="E1755" s="116">
        <v>396</v>
      </c>
      <c r="F1755" s="1"/>
      <c r="G1755" s="29" t="s">
        <v>4</v>
      </c>
      <c r="H1755" s="4">
        <f t="shared" si="135"/>
        <v>1</v>
      </c>
      <c r="I1755" s="4" t="str">
        <f>VLOOKUP(B1755,'BAT Grundtabelle'!B:T,19,0)</f>
        <v>ja</v>
      </c>
      <c r="J1755" s="4" t="str">
        <f t="shared" si="136"/>
        <v>11578</v>
      </c>
      <c r="K1755" s="4" t="str">
        <f t="shared" si="137"/>
        <v>Schreibbüro</v>
      </c>
      <c r="L1755" s="4">
        <f t="shared" si="138"/>
        <v>3.33</v>
      </c>
      <c r="M1755" s="104">
        <f t="shared" si="139"/>
        <v>396</v>
      </c>
      <c r="N1755" s="4"/>
      <c r="O1755" s="4" t="str">
        <f>VLOOKUP(B1755,'BAT Grundtabelle'!B:V,21,0)</f>
        <v>Dienstleistung</v>
      </c>
    </row>
    <row r="1756" spans="1:15" ht="12.75" customHeight="1" x14ac:dyDescent="0.35">
      <c r="A1756" s="29" t="s">
        <v>4002</v>
      </c>
      <c r="B1756" s="1" t="s">
        <v>1013</v>
      </c>
      <c r="C1756" s="85" t="s">
        <v>2</v>
      </c>
      <c r="D1756" s="116" t="s">
        <v>4547</v>
      </c>
      <c r="E1756" s="116" t="s">
        <v>4547</v>
      </c>
      <c r="F1756" s="1"/>
      <c r="G1756" s="29" t="s">
        <v>4</v>
      </c>
      <c r="H1756" s="4">
        <f t="shared" si="135"/>
        <v>1</v>
      </c>
      <c r="I1756" s="4" t="str">
        <f>VLOOKUP(B1756,'BAT Grundtabelle'!B:T,19,0)</f>
        <v>ja</v>
      </c>
      <c r="J1756" s="4" t="str">
        <f t="shared" si="136"/>
        <v/>
      </c>
      <c r="K1756" s="4" t="str">
        <f t="shared" si="137"/>
        <v/>
      </c>
      <c r="L1756" s="4" t="str">
        <f t="shared" si="138"/>
        <v/>
      </c>
      <c r="M1756" s="104" t="str">
        <f t="shared" si="139"/>
        <v/>
      </c>
      <c r="N1756" s="4"/>
      <c r="O1756" s="4" t="str">
        <f>VLOOKUP(B1756,'BAT Grundtabelle'!B:V,21,0)</f>
        <v>Handel</v>
      </c>
    </row>
    <row r="1757" spans="1:15" ht="12.75" customHeight="1" x14ac:dyDescent="0.35">
      <c r="A1757" s="29" t="s">
        <v>4003</v>
      </c>
      <c r="B1757" s="1" t="s">
        <v>4496</v>
      </c>
      <c r="C1757" s="85" t="s">
        <v>3</v>
      </c>
      <c r="D1757" s="116">
        <v>4.38</v>
      </c>
      <c r="E1757" s="116">
        <v>575</v>
      </c>
      <c r="F1757" s="1"/>
      <c r="G1757" s="29" t="s">
        <v>4</v>
      </c>
      <c r="H1757" s="4">
        <f t="shared" si="135"/>
        <v>1</v>
      </c>
      <c r="I1757" s="4" t="str">
        <f>VLOOKUP(B1757,'BAT Grundtabelle'!B:T,19,0)</f>
        <v>ja</v>
      </c>
      <c r="J1757" s="4" t="str">
        <f t="shared" si="136"/>
        <v>11580</v>
      </c>
      <c r="K1757" s="4" t="str">
        <f t="shared" si="137"/>
        <v>Schreinerei (keine Bauschreinerei)</v>
      </c>
      <c r="L1757" s="4">
        <f t="shared" si="138"/>
        <v>4.38</v>
      </c>
      <c r="M1757" s="104">
        <f t="shared" si="139"/>
        <v>575</v>
      </c>
      <c r="N1757" s="4"/>
      <c r="O1757" s="4" t="str">
        <f>VLOOKUP(B1757,'BAT Grundtabelle'!B:V,21,0)</f>
        <v>Handwerk</v>
      </c>
    </row>
    <row r="1758" spans="1:15" ht="12.75" customHeight="1" x14ac:dyDescent="0.35">
      <c r="A1758" s="29" t="s">
        <v>4004</v>
      </c>
      <c r="B1758" s="1" t="s">
        <v>390</v>
      </c>
      <c r="C1758" s="85" t="s">
        <v>3</v>
      </c>
      <c r="D1758" s="116">
        <v>1.1100000000000001</v>
      </c>
      <c r="E1758" s="116">
        <v>854.03</v>
      </c>
      <c r="F1758" s="1"/>
      <c r="G1758" s="29" t="s">
        <v>4</v>
      </c>
      <c r="H1758" s="4">
        <f t="shared" si="135"/>
        <v>1</v>
      </c>
      <c r="I1758" s="4" t="str">
        <f>VLOOKUP(B1758,'BAT Grundtabelle'!B:T,19,0)</f>
        <v>ja</v>
      </c>
      <c r="J1758" s="4" t="str">
        <f t="shared" si="136"/>
        <v>11581</v>
      </c>
      <c r="K1758" s="4" t="str">
        <f t="shared" si="137"/>
        <v>Schrotmühle</v>
      </c>
      <c r="L1758" s="4">
        <f t="shared" si="138"/>
        <v>1.1100000000000001</v>
      </c>
      <c r="M1758" s="104">
        <f t="shared" si="139"/>
        <v>854.03</v>
      </c>
      <c r="N1758" s="4"/>
      <c r="O1758" s="4" t="str">
        <f>VLOOKUP(B1758,'BAT Grundtabelle'!B:V,21,0)</f>
        <v>Produktion (food)</v>
      </c>
    </row>
    <row r="1759" spans="1:15" ht="12.75" customHeight="1" x14ac:dyDescent="0.35">
      <c r="A1759" s="29" t="s">
        <v>4005</v>
      </c>
      <c r="B1759" s="1" t="s">
        <v>460</v>
      </c>
      <c r="C1759" s="85" t="s">
        <v>3</v>
      </c>
      <c r="D1759" s="116">
        <v>1.57</v>
      </c>
      <c r="E1759" s="116">
        <v>1428.99</v>
      </c>
      <c r="F1759" s="1" t="s">
        <v>2412</v>
      </c>
      <c r="G1759" s="29" t="s">
        <v>4438</v>
      </c>
      <c r="H1759" s="4">
        <f t="shared" si="135"/>
        <v>1</v>
      </c>
      <c r="I1759" s="4" t="str">
        <f>VLOOKUP(B1759,'BAT Grundtabelle'!B:T,19,0)</f>
        <v>ja</v>
      </c>
      <c r="J1759" s="4" t="str">
        <f t="shared" si="136"/>
        <v>11582</v>
      </c>
      <c r="K1759" s="4" t="str">
        <f t="shared" si="137"/>
        <v>Schrotthandel</v>
      </c>
      <c r="L1759" s="4">
        <f t="shared" si="138"/>
        <v>1.57</v>
      </c>
      <c r="M1759" s="104">
        <f t="shared" si="139"/>
        <v>1428.99</v>
      </c>
      <c r="N1759" s="4"/>
      <c r="O1759" s="4" t="str">
        <f>VLOOKUP(B1759,'BAT Grundtabelle'!B:V,21,0)</f>
        <v>Recycling</v>
      </c>
    </row>
    <row r="1760" spans="1:15" ht="12.75" customHeight="1" x14ac:dyDescent="0.35">
      <c r="A1760" s="29" t="s">
        <v>4006</v>
      </c>
      <c r="B1760" s="1" t="s">
        <v>714</v>
      </c>
      <c r="C1760" s="85" t="s">
        <v>2</v>
      </c>
      <c r="D1760" s="116" t="s">
        <v>4547</v>
      </c>
      <c r="E1760" s="116" t="s">
        <v>4547</v>
      </c>
      <c r="F1760" s="1"/>
      <c r="G1760" s="29" t="s">
        <v>4</v>
      </c>
      <c r="H1760" s="4">
        <f t="shared" si="135"/>
        <v>1</v>
      </c>
      <c r="I1760" s="4" t="str">
        <f>VLOOKUP(B1760,'BAT Grundtabelle'!B:T,19,0)</f>
        <v>ja</v>
      </c>
      <c r="J1760" s="4" t="str">
        <f t="shared" si="136"/>
        <v/>
      </c>
      <c r="K1760" s="4" t="str">
        <f t="shared" si="137"/>
        <v/>
      </c>
      <c r="L1760" s="4" t="str">
        <f t="shared" si="138"/>
        <v/>
      </c>
      <c r="M1760" s="104" t="str">
        <f t="shared" si="139"/>
        <v/>
      </c>
      <c r="N1760" s="4"/>
      <c r="O1760" s="4" t="str">
        <f>VLOOKUP(B1760,'BAT Grundtabelle'!B:V,21,0)</f>
        <v>Transport</v>
      </c>
    </row>
    <row r="1761" spans="1:15" ht="12.75" customHeight="1" x14ac:dyDescent="0.35">
      <c r="A1761" s="29" t="s">
        <v>4007</v>
      </c>
      <c r="B1761" s="1" t="s">
        <v>1540</v>
      </c>
      <c r="C1761" s="85" t="s">
        <v>2</v>
      </c>
      <c r="D1761" s="116" t="s">
        <v>4547</v>
      </c>
      <c r="E1761" s="116" t="s">
        <v>4547</v>
      </c>
      <c r="F1761" s="1"/>
      <c r="G1761" s="29" t="s">
        <v>4</v>
      </c>
      <c r="H1761" s="4">
        <f t="shared" si="135"/>
        <v>1</v>
      </c>
      <c r="I1761" s="4" t="str">
        <f>VLOOKUP(B1761,'BAT Grundtabelle'!B:T,19,0)</f>
        <v>ja</v>
      </c>
      <c r="J1761" s="4" t="str">
        <f t="shared" si="136"/>
        <v/>
      </c>
      <c r="K1761" s="4" t="str">
        <f t="shared" si="137"/>
        <v/>
      </c>
      <c r="L1761" s="4" t="str">
        <f t="shared" si="138"/>
        <v/>
      </c>
      <c r="M1761" s="104" t="str">
        <f t="shared" si="139"/>
        <v/>
      </c>
      <c r="N1761" s="4"/>
      <c r="O1761" s="4" t="str">
        <f>VLOOKUP(B1761,'BAT Grundtabelle'!B:V,21,0)</f>
        <v>Handwerk</v>
      </c>
    </row>
    <row r="1762" spans="1:15" ht="12.75" customHeight="1" x14ac:dyDescent="0.35">
      <c r="A1762" s="29" t="s">
        <v>4008</v>
      </c>
      <c r="B1762" s="1" t="s">
        <v>1282</v>
      </c>
      <c r="C1762" s="85" t="s">
        <v>2</v>
      </c>
      <c r="D1762" s="116" t="s">
        <v>4547</v>
      </c>
      <c r="E1762" s="116" t="s">
        <v>4547</v>
      </c>
      <c r="F1762" s="1"/>
      <c r="G1762" s="29" t="s">
        <v>4</v>
      </c>
      <c r="H1762" s="4">
        <f t="shared" si="135"/>
        <v>1</v>
      </c>
      <c r="I1762" s="4" t="str">
        <f>VLOOKUP(B1762,'BAT Grundtabelle'!B:T,19,0)</f>
        <v>ja</v>
      </c>
      <c r="J1762" s="4" t="str">
        <f t="shared" si="136"/>
        <v/>
      </c>
      <c r="K1762" s="4" t="str">
        <f t="shared" si="137"/>
        <v/>
      </c>
      <c r="L1762" s="4" t="str">
        <f t="shared" si="138"/>
        <v/>
      </c>
      <c r="M1762" s="104" t="str">
        <f t="shared" si="139"/>
        <v/>
      </c>
      <c r="N1762" s="4"/>
      <c r="O1762" s="4" t="str">
        <f>VLOOKUP(B1762,'BAT Grundtabelle'!B:V,21,0)</f>
        <v>Produktion</v>
      </c>
    </row>
    <row r="1763" spans="1:15" ht="12.75" customHeight="1" x14ac:dyDescent="0.35">
      <c r="A1763" s="29" t="s">
        <v>2228</v>
      </c>
      <c r="B1763" s="1" t="s">
        <v>2227</v>
      </c>
      <c r="C1763" s="85" t="s">
        <v>3</v>
      </c>
      <c r="D1763" s="116">
        <v>2.13</v>
      </c>
      <c r="E1763" s="116">
        <v>169</v>
      </c>
      <c r="F1763" s="1"/>
      <c r="G1763" s="29" t="s">
        <v>4</v>
      </c>
      <c r="H1763" s="4">
        <f t="shared" si="135"/>
        <v>1</v>
      </c>
      <c r="I1763" s="4" t="str">
        <f>VLOOKUP(B1763,'BAT Grundtabelle'!B:T,19,0)</f>
        <v>ja</v>
      </c>
      <c r="J1763" s="4" t="str">
        <f t="shared" si="136"/>
        <v>3916</v>
      </c>
      <c r="K1763" s="4" t="str">
        <f t="shared" si="137"/>
        <v>Schuhhandel</v>
      </c>
      <c r="L1763" s="4">
        <f t="shared" si="138"/>
        <v>2.13</v>
      </c>
      <c r="M1763" s="104">
        <f t="shared" si="139"/>
        <v>169</v>
      </c>
      <c r="N1763" s="4"/>
      <c r="O1763" s="4" t="str">
        <f>VLOOKUP(B1763,'BAT Grundtabelle'!B:V,21,0)</f>
        <v>Handel</v>
      </c>
    </row>
    <row r="1764" spans="1:15" ht="12.75" customHeight="1" x14ac:dyDescent="0.35">
      <c r="A1764" s="29" t="s">
        <v>4009</v>
      </c>
      <c r="B1764" s="1" t="s">
        <v>882</v>
      </c>
      <c r="C1764" s="85" t="s">
        <v>3</v>
      </c>
      <c r="D1764" s="116">
        <v>4.71</v>
      </c>
      <c r="E1764" s="116">
        <v>468.99</v>
      </c>
      <c r="F1764" s="1"/>
      <c r="G1764" s="29" t="s">
        <v>4</v>
      </c>
      <c r="H1764" s="4">
        <f t="shared" si="135"/>
        <v>1</v>
      </c>
      <c r="I1764" s="4" t="str">
        <f>VLOOKUP(B1764,'BAT Grundtabelle'!B:T,19,0)</f>
        <v>ja</v>
      </c>
      <c r="J1764" s="4" t="str">
        <f t="shared" si="136"/>
        <v>7919</v>
      </c>
      <c r="K1764" s="4" t="str">
        <f t="shared" si="137"/>
        <v>Schuhhersteller</v>
      </c>
      <c r="L1764" s="4">
        <f t="shared" si="138"/>
        <v>4.71</v>
      </c>
      <c r="M1764" s="104">
        <f t="shared" si="139"/>
        <v>468.99</v>
      </c>
      <c r="N1764" s="4"/>
      <c r="O1764" s="4" t="str">
        <f>VLOOKUP(B1764,'BAT Grundtabelle'!B:V,21,0)</f>
        <v>Produktion</v>
      </c>
    </row>
    <row r="1765" spans="1:15" ht="12.75" customHeight="1" x14ac:dyDescent="0.35">
      <c r="A1765" s="29" t="s">
        <v>4010</v>
      </c>
      <c r="B1765" s="1" t="s">
        <v>1541</v>
      </c>
      <c r="C1765" s="85" t="s">
        <v>3</v>
      </c>
      <c r="D1765" s="116">
        <v>4.71</v>
      </c>
      <c r="E1765" s="116">
        <v>468.99</v>
      </c>
      <c r="F1765" s="1"/>
      <c r="G1765" s="29" t="s">
        <v>4</v>
      </c>
      <c r="H1765" s="4">
        <f t="shared" si="135"/>
        <v>1</v>
      </c>
      <c r="I1765" s="4" t="str">
        <f>VLOOKUP(B1765,'BAT Grundtabelle'!B:T,19,0)</f>
        <v>ja</v>
      </c>
      <c r="J1765" s="4" t="str">
        <f t="shared" si="136"/>
        <v>11586</v>
      </c>
      <c r="K1765" s="4" t="str">
        <f t="shared" si="137"/>
        <v>Schuhmacherei</v>
      </c>
      <c r="L1765" s="4">
        <f t="shared" si="138"/>
        <v>4.71</v>
      </c>
      <c r="M1765" s="104">
        <f t="shared" si="139"/>
        <v>468.99</v>
      </c>
      <c r="N1765" s="4"/>
      <c r="O1765" s="4" t="str">
        <f>VLOOKUP(B1765,'BAT Grundtabelle'!B:V,21,0)</f>
        <v>Handwerk</v>
      </c>
    </row>
    <row r="1766" spans="1:15" ht="12.75" customHeight="1" x14ac:dyDescent="0.35">
      <c r="A1766" s="29" t="s">
        <v>4011</v>
      </c>
      <c r="B1766" s="1" t="s">
        <v>1542</v>
      </c>
      <c r="C1766" s="85" t="s">
        <v>3</v>
      </c>
      <c r="D1766" s="116">
        <v>4.71</v>
      </c>
      <c r="E1766" s="116">
        <v>468.99</v>
      </c>
      <c r="F1766" s="1"/>
      <c r="G1766" s="29" t="s">
        <v>4</v>
      </c>
      <c r="H1766" s="4">
        <f t="shared" si="135"/>
        <v>1</v>
      </c>
      <c r="I1766" s="4" t="str">
        <f>VLOOKUP(B1766,'BAT Grundtabelle'!B:T,19,0)</f>
        <v>ja</v>
      </c>
      <c r="J1766" s="4" t="str">
        <f t="shared" si="136"/>
        <v>11587</v>
      </c>
      <c r="K1766" s="4" t="str">
        <f t="shared" si="137"/>
        <v>Schuhreparatur</v>
      </c>
      <c r="L1766" s="4">
        <f t="shared" si="138"/>
        <v>4.71</v>
      </c>
      <c r="M1766" s="104">
        <f t="shared" si="139"/>
        <v>468.99</v>
      </c>
      <c r="N1766" s="4"/>
      <c r="O1766" s="4" t="str">
        <f>VLOOKUP(B1766,'BAT Grundtabelle'!B:V,21,0)</f>
        <v>Reparatur</v>
      </c>
    </row>
    <row r="1767" spans="1:15" ht="12.75" customHeight="1" x14ac:dyDescent="0.35">
      <c r="A1767" s="29" t="s">
        <v>4012</v>
      </c>
      <c r="B1767" s="1" t="s">
        <v>332</v>
      </c>
      <c r="C1767" s="85" t="s">
        <v>2</v>
      </c>
      <c r="D1767" s="116" t="s">
        <v>4547</v>
      </c>
      <c r="E1767" s="116" t="s">
        <v>4547</v>
      </c>
      <c r="F1767" s="1" t="s">
        <v>2412</v>
      </c>
      <c r="G1767" s="29">
        <v>1195</v>
      </c>
      <c r="H1767" s="4">
        <f t="shared" si="135"/>
        <v>1</v>
      </c>
      <c r="I1767" s="4" t="str">
        <f>VLOOKUP(B1767,'BAT Grundtabelle'!B:T,19,0)</f>
        <v>ja</v>
      </c>
      <c r="J1767" s="4" t="str">
        <f t="shared" si="136"/>
        <v/>
      </c>
      <c r="K1767" s="4" t="str">
        <f t="shared" si="137"/>
        <v/>
      </c>
      <c r="L1767" s="4" t="str">
        <f t="shared" si="138"/>
        <v/>
      </c>
      <c r="M1767" s="104" t="str">
        <f t="shared" si="139"/>
        <v/>
      </c>
      <c r="N1767" s="4"/>
      <c r="O1767" s="4" t="str">
        <f>VLOOKUP(B1767,'BAT Grundtabelle'!B:V,21,0)</f>
        <v>Finanzen</v>
      </c>
    </row>
    <row r="1768" spans="1:15" ht="12.75" customHeight="1" x14ac:dyDescent="0.35">
      <c r="A1768" s="29" t="s">
        <v>2199</v>
      </c>
      <c r="B1768" s="1" t="s">
        <v>2198</v>
      </c>
      <c r="C1768" s="85" t="s">
        <v>2</v>
      </c>
      <c r="D1768" s="116" t="s">
        <v>4547</v>
      </c>
      <c r="E1768" s="116" t="s">
        <v>4547</v>
      </c>
      <c r="F1768" s="1"/>
      <c r="G1768" s="29" t="s">
        <v>4</v>
      </c>
      <c r="H1768" s="4">
        <f t="shared" si="135"/>
        <v>1</v>
      </c>
      <c r="I1768" s="4" t="str">
        <f>VLOOKUP(B1768,'BAT Grundtabelle'!B:T,19,0)</f>
        <v>ja</v>
      </c>
      <c r="J1768" s="4" t="str">
        <f t="shared" si="136"/>
        <v/>
      </c>
      <c r="K1768" s="4" t="str">
        <f t="shared" si="137"/>
        <v/>
      </c>
      <c r="L1768" s="4" t="str">
        <f t="shared" si="138"/>
        <v/>
      </c>
      <c r="M1768" s="104" t="str">
        <f t="shared" si="139"/>
        <v/>
      </c>
      <c r="N1768" s="4"/>
      <c r="O1768" s="4" t="str">
        <f>VLOOKUP(B1768,'BAT Grundtabelle'!B:V,21,0)</f>
        <v>Bildung</v>
      </c>
    </row>
    <row r="1769" spans="1:15" ht="12.75" customHeight="1" x14ac:dyDescent="0.35">
      <c r="A1769" s="29" t="s">
        <v>4013</v>
      </c>
      <c r="B1769" s="1" t="s">
        <v>1105</v>
      </c>
      <c r="C1769" s="85" t="s">
        <v>2</v>
      </c>
      <c r="D1769" s="116" t="s">
        <v>4547</v>
      </c>
      <c r="E1769" s="116" t="s">
        <v>4547</v>
      </c>
      <c r="F1769" s="1"/>
      <c r="G1769" s="29" t="s">
        <v>4</v>
      </c>
      <c r="H1769" s="4">
        <f t="shared" si="135"/>
        <v>1</v>
      </c>
      <c r="I1769" s="4" t="str">
        <f>VLOOKUP(B1769,'BAT Grundtabelle'!B:T,19,0)</f>
        <v>ja</v>
      </c>
      <c r="J1769" s="4" t="str">
        <f t="shared" si="136"/>
        <v/>
      </c>
      <c r="K1769" s="4" t="str">
        <f t="shared" si="137"/>
        <v/>
      </c>
      <c r="L1769" s="4" t="str">
        <f t="shared" si="138"/>
        <v/>
      </c>
      <c r="M1769" s="104" t="str">
        <f t="shared" si="139"/>
        <v/>
      </c>
      <c r="N1769" s="4"/>
      <c r="O1769" s="4" t="str">
        <f>VLOOKUP(B1769,'BAT Grundtabelle'!B:V,21,0)</f>
        <v>Bildung</v>
      </c>
    </row>
    <row r="1770" spans="1:15" ht="12.75" customHeight="1" x14ac:dyDescent="0.35">
      <c r="A1770" s="29" t="s">
        <v>4014</v>
      </c>
      <c r="B1770" s="1" t="s">
        <v>747</v>
      </c>
      <c r="C1770" s="85" t="s">
        <v>2</v>
      </c>
      <c r="D1770" s="116" t="s">
        <v>4547</v>
      </c>
      <c r="E1770" s="116" t="s">
        <v>4547</v>
      </c>
      <c r="F1770" s="1" t="s">
        <v>2409</v>
      </c>
      <c r="G1770" s="29" t="s">
        <v>58</v>
      </c>
      <c r="H1770" s="4">
        <f t="shared" si="135"/>
        <v>1</v>
      </c>
      <c r="I1770" s="4" t="str">
        <f>VLOOKUP(B1770,'BAT Grundtabelle'!B:T,19,0)</f>
        <v>ja</v>
      </c>
      <c r="J1770" s="4" t="str">
        <f t="shared" si="136"/>
        <v/>
      </c>
      <c r="K1770" s="4" t="str">
        <f t="shared" si="137"/>
        <v/>
      </c>
      <c r="L1770" s="4" t="str">
        <f t="shared" si="138"/>
        <v/>
      </c>
      <c r="M1770" s="104" t="str">
        <f t="shared" si="139"/>
        <v/>
      </c>
      <c r="N1770" s="4"/>
      <c r="O1770" s="4" t="str">
        <f>VLOOKUP(B1770,'BAT Grundtabelle'!B:V,21,0)</f>
        <v>Staat</v>
      </c>
    </row>
    <row r="1771" spans="1:15" ht="12.75" customHeight="1" x14ac:dyDescent="0.35">
      <c r="A1771" s="29" t="s">
        <v>4015</v>
      </c>
      <c r="B1771" s="1" t="s">
        <v>1543</v>
      </c>
      <c r="C1771" s="85" t="s">
        <v>3</v>
      </c>
      <c r="D1771" s="116">
        <v>1.57</v>
      </c>
      <c r="E1771" s="116">
        <v>170</v>
      </c>
      <c r="F1771" s="1"/>
      <c r="G1771" s="29" t="s">
        <v>4</v>
      </c>
      <c r="H1771" s="4">
        <f t="shared" si="135"/>
        <v>1</v>
      </c>
      <c r="I1771" s="4" t="str">
        <f>VLOOKUP(B1771,'BAT Grundtabelle'!B:T,19,0)</f>
        <v>ja</v>
      </c>
      <c r="J1771" s="4" t="str">
        <f t="shared" si="136"/>
        <v>11591</v>
      </c>
      <c r="K1771" s="4" t="str">
        <f t="shared" si="137"/>
        <v>Schuster</v>
      </c>
      <c r="L1771" s="4">
        <f t="shared" si="138"/>
        <v>1.57</v>
      </c>
      <c r="M1771" s="104">
        <f t="shared" si="139"/>
        <v>170</v>
      </c>
      <c r="N1771" s="4"/>
      <c r="O1771" s="4" t="str">
        <f>VLOOKUP(B1771,'BAT Grundtabelle'!B:V,21,0)</f>
        <v>Handwerk</v>
      </c>
    </row>
    <row r="1772" spans="1:15" ht="12.75" customHeight="1" x14ac:dyDescent="0.35">
      <c r="A1772" s="29" t="s">
        <v>4016</v>
      </c>
      <c r="B1772" s="1" t="s">
        <v>489</v>
      </c>
      <c r="C1772" s="85" t="s">
        <v>2</v>
      </c>
      <c r="D1772" s="116" t="s">
        <v>4547</v>
      </c>
      <c r="E1772" s="116" t="s">
        <v>4547</v>
      </c>
      <c r="F1772" s="1"/>
      <c r="G1772" s="29" t="s">
        <v>4</v>
      </c>
      <c r="H1772" s="4">
        <f t="shared" si="135"/>
        <v>1</v>
      </c>
      <c r="I1772" s="4" t="str">
        <f>VLOOKUP(B1772,'BAT Grundtabelle'!B:T,19,0)</f>
        <v>ja</v>
      </c>
      <c r="J1772" s="4" t="str">
        <f t="shared" si="136"/>
        <v/>
      </c>
      <c r="K1772" s="4" t="str">
        <f t="shared" si="137"/>
        <v/>
      </c>
      <c r="L1772" s="4" t="str">
        <f t="shared" si="138"/>
        <v/>
      </c>
      <c r="M1772" s="104" t="str">
        <f t="shared" si="139"/>
        <v/>
      </c>
      <c r="N1772" s="4"/>
      <c r="O1772" s="4" t="str">
        <f>VLOOKUP(B1772,'BAT Grundtabelle'!B:V,21,0)</f>
        <v>Produktion</v>
      </c>
    </row>
    <row r="1773" spans="1:15" ht="12.75" customHeight="1" x14ac:dyDescent="0.35">
      <c r="A1773" s="29" t="s">
        <v>4017</v>
      </c>
      <c r="B1773" s="1" t="s">
        <v>1830</v>
      </c>
      <c r="C1773" s="85" t="s">
        <v>2</v>
      </c>
      <c r="D1773" s="116" t="s">
        <v>4547</v>
      </c>
      <c r="E1773" s="116" t="s">
        <v>4547</v>
      </c>
      <c r="F1773" s="1" t="s">
        <v>2411</v>
      </c>
      <c r="G1773" s="29" t="s">
        <v>59</v>
      </c>
      <c r="H1773" s="4">
        <f t="shared" si="135"/>
        <v>1</v>
      </c>
      <c r="I1773" s="4" t="str">
        <f>VLOOKUP(B1773,'BAT Grundtabelle'!B:T,19,0)</f>
        <v>ja</v>
      </c>
      <c r="J1773" s="4" t="str">
        <f t="shared" si="136"/>
        <v/>
      </c>
      <c r="K1773" s="4" t="str">
        <f t="shared" si="137"/>
        <v/>
      </c>
      <c r="L1773" s="4" t="str">
        <f t="shared" si="138"/>
        <v/>
      </c>
      <c r="M1773" s="104" t="str">
        <f t="shared" si="139"/>
        <v/>
      </c>
      <c r="N1773" s="4"/>
      <c r="O1773" s="4" t="str">
        <f>VLOOKUP(B1773,'BAT Grundtabelle'!B:V,21,0)</f>
        <v>Verein</v>
      </c>
    </row>
    <row r="1774" spans="1:15" ht="12.75" customHeight="1" x14ac:dyDescent="0.35">
      <c r="A1774" s="29" t="s">
        <v>4018</v>
      </c>
      <c r="B1774" s="1" t="s">
        <v>154</v>
      </c>
      <c r="C1774" s="85" t="s">
        <v>2</v>
      </c>
      <c r="D1774" s="116" t="s">
        <v>4547</v>
      </c>
      <c r="E1774" s="116" t="s">
        <v>4547</v>
      </c>
      <c r="F1774" s="1"/>
      <c r="G1774" s="29" t="s">
        <v>4</v>
      </c>
      <c r="H1774" s="4">
        <f t="shared" si="135"/>
        <v>1</v>
      </c>
      <c r="I1774" s="4" t="str">
        <f>VLOOKUP(B1774,'BAT Grundtabelle'!B:T,19,0)</f>
        <v>ja</v>
      </c>
      <c r="J1774" s="4" t="str">
        <f t="shared" si="136"/>
        <v/>
      </c>
      <c r="K1774" s="4" t="str">
        <f t="shared" si="137"/>
        <v/>
      </c>
      <c r="L1774" s="4" t="str">
        <f t="shared" si="138"/>
        <v/>
      </c>
      <c r="M1774" s="104" t="str">
        <f t="shared" si="139"/>
        <v/>
      </c>
      <c r="N1774" s="4"/>
      <c r="O1774" s="4" t="str">
        <f>VLOOKUP(B1774,'BAT Grundtabelle'!B:V,21,0)</f>
        <v>Agrar / Landwirtschaft</v>
      </c>
    </row>
    <row r="1775" spans="1:15" ht="12.75" customHeight="1" x14ac:dyDescent="0.35">
      <c r="A1775" s="29" t="s">
        <v>4019</v>
      </c>
      <c r="B1775" s="1" t="s">
        <v>2014</v>
      </c>
      <c r="C1775" s="85" t="s">
        <v>2</v>
      </c>
      <c r="D1775" s="116" t="s">
        <v>4547</v>
      </c>
      <c r="E1775" s="116" t="s">
        <v>4547</v>
      </c>
      <c r="F1775" s="1"/>
      <c r="G1775" s="29" t="s">
        <v>4</v>
      </c>
      <c r="H1775" s="4">
        <f t="shared" si="135"/>
        <v>1</v>
      </c>
      <c r="I1775" s="4" t="str">
        <f>VLOOKUP(B1775,'BAT Grundtabelle'!B:T,19,0)</f>
        <v>ja</v>
      </c>
      <c r="J1775" s="4" t="str">
        <f t="shared" si="136"/>
        <v/>
      </c>
      <c r="K1775" s="4" t="str">
        <f t="shared" si="137"/>
        <v/>
      </c>
      <c r="L1775" s="4" t="str">
        <f t="shared" si="138"/>
        <v/>
      </c>
      <c r="M1775" s="104" t="str">
        <f t="shared" si="139"/>
        <v/>
      </c>
      <c r="N1775" s="4"/>
      <c r="O1775" s="4" t="str">
        <f>VLOOKUP(B1775,'BAT Grundtabelle'!B:V,21,0)</f>
        <v>Bau-Gewerbe</v>
      </c>
    </row>
    <row r="1776" spans="1:15" ht="12.75" customHeight="1" x14ac:dyDescent="0.35">
      <c r="A1776" s="29" t="s">
        <v>4020</v>
      </c>
      <c r="B1776" s="1" t="s">
        <v>2015</v>
      </c>
      <c r="C1776" s="85" t="s">
        <v>2</v>
      </c>
      <c r="D1776" s="116" t="s">
        <v>4547</v>
      </c>
      <c r="E1776" s="116" t="s">
        <v>4547</v>
      </c>
      <c r="F1776" s="1"/>
      <c r="G1776" s="29" t="s">
        <v>4</v>
      </c>
      <c r="H1776" s="4">
        <f t="shared" si="135"/>
        <v>1</v>
      </c>
      <c r="I1776" s="4" t="str">
        <f>VLOOKUP(B1776,'BAT Grundtabelle'!B:T,19,0)</f>
        <v>ja</v>
      </c>
      <c r="J1776" s="4" t="str">
        <f t="shared" si="136"/>
        <v/>
      </c>
      <c r="K1776" s="4" t="str">
        <f t="shared" si="137"/>
        <v/>
      </c>
      <c r="L1776" s="4" t="str">
        <f t="shared" si="138"/>
        <v/>
      </c>
      <c r="M1776" s="104" t="str">
        <f t="shared" si="139"/>
        <v/>
      </c>
      <c r="N1776" s="4"/>
      <c r="O1776" s="4" t="str">
        <f>VLOOKUP(B1776,'BAT Grundtabelle'!B:V,21,0)</f>
        <v>Produktion</v>
      </c>
    </row>
    <row r="1777" spans="1:15" ht="12.75" customHeight="1" x14ac:dyDescent="0.35">
      <c r="A1777" s="29" t="s">
        <v>4021</v>
      </c>
      <c r="B1777" s="1" t="s">
        <v>628</v>
      </c>
      <c r="C1777" s="85" t="s">
        <v>2</v>
      </c>
      <c r="D1777" s="116" t="s">
        <v>4547</v>
      </c>
      <c r="E1777" s="116" t="s">
        <v>4547</v>
      </c>
      <c r="F1777" s="1" t="s">
        <v>2409</v>
      </c>
      <c r="G1777" s="29" t="s">
        <v>58</v>
      </c>
      <c r="H1777" s="4">
        <f t="shared" si="135"/>
        <v>1</v>
      </c>
      <c r="I1777" s="4" t="str">
        <f>VLOOKUP(B1777,'BAT Grundtabelle'!B:T,19,0)</f>
        <v>ja</v>
      </c>
      <c r="J1777" s="4" t="str">
        <f t="shared" si="136"/>
        <v/>
      </c>
      <c r="K1777" s="4" t="str">
        <f t="shared" si="137"/>
        <v/>
      </c>
      <c r="L1777" s="4" t="str">
        <f t="shared" si="138"/>
        <v/>
      </c>
      <c r="M1777" s="104" t="str">
        <f t="shared" si="139"/>
        <v/>
      </c>
      <c r="N1777" s="4"/>
      <c r="O1777" s="4" t="str">
        <f>VLOOKUP(B1777,'BAT Grundtabelle'!B:V,21,0)</f>
        <v>Staat</v>
      </c>
    </row>
    <row r="1778" spans="1:15" ht="12.75" customHeight="1" x14ac:dyDescent="0.35">
      <c r="A1778" s="29" t="s">
        <v>4022</v>
      </c>
      <c r="B1778" s="1" t="s">
        <v>1652</v>
      </c>
      <c r="C1778" s="85" t="s">
        <v>2</v>
      </c>
      <c r="D1778" s="116" t="s">
        <v>4547</v>
      </c>
      <c r="E1778" s="116" t="s">
        <v>4547</v>
      </c>
      <c r="F1778" s="1"/>
      <c r="G1778" s="29" t="s">
        <v>4</v>
      </c>
      <c r="H1778" s="4">
        <f t="shared" si="135"/>
        <v>1</v>
      </c>
      <c r="I1778" s="4" t="str">
        <f>VLOOKUP(B1778,'BAT Grundtabelle'!B:T,19,0)</f>
        <v>ja</v>
      </c>
      <c r="J1778" s="4" t="str">
        <f t="shared" si="136"/>
        <v/>
      </c>
      <c r="K1778" s="4" t="str">
        <f t="shared" si="137"/>
        <v/>
      </c>
      <c r="L1778" s="4" t="str">
        <f t="shared" si="138"/>
        <v/>
      </c>
      <c r="M1778" s="104" t="str">
        <f t="shared" si="139"/>
        <v/>
      </c>
      <c r="N1778" s="4"/>
      <c r="O1778" s="4" t="str">
        <f>VLOOKUP(B1778,'BAT Grundtabelle'!B:V,21,0)</f>
        <v>Freizeit</v>
      </c>
    </row>
    <row r="1779" spans="1:15" ht="12.75" customHeight="1" x14ac:dyDescent="0.35">
      <c r="A1779" s="29" t="s">
        <v>4023</v>
      </c>
      <c r="B1779" s="1" t="s">
        <v>715</v>
      </c>
      <c r="C1779" s="85" t="s">
        <v>2</v>
      </c>
      <c r="D1779" s="116" t="s">
        <v>4547</v>
      </c>
      <c r="E1779" s="116" t="s">
        <v>4547</v>
      </c>
      <c r="F1779" s="1"/>
      <c r="G1779" s="29" t="s">
        <v>4</v>
      </c>
      <c r="H1779" s="4">
        <f t="shared" si="135"/>
        <v>1</v>
      </c>
      <c r="I1779" s="4" t="str">
        <f>VLOOKUP(B1779,'BAT Grundtabelle'!B:T,19,0)</f>
        <v>ja</v>
      </c>
      <c r="J1779" s="4" t="str">
        <f t="shared" si="136"/>
        <v/>
      </c>
      <c r="K1779" s="4" t="str">
        <f t="shared" si="137"/>
        <v/>
      </c>
      <c r="L1779" s="4" t="str">
        <f t="shared" si="138"/>
        <v/>
      </c>
      <c r="M1779" s="104" t="str">
        <f t="shared" si="139"/>
        <v/>
      </c>
      <c r="N1779" s="4"/>
      <c r="O1779" s="4" t="str">
        <f>VLOOKUP(B1779,'BAT Grundtabelle'!B:V,21,0)</f>
        <v>Bau-Gewerbe</v>
      </c>
    </row>
    <row r="1780" spans="1:15" ht="12.75" customHeight="1" x14ac:dyDescent="0.35">
      <c r="A1780" s="29" t="s">
        <v>4024</v>
      </c>
      <c r="B1780" s="1" t="s">
        <v>716</v>
      </c>
      <c r="C1780" s="85" t="s">
        <v>2</v>
      </c>
      <c r="D1780" s="116" t="s">
        <v>4547</v>
      </c>
      <c r="E1780" s="116" t="s">
        <v>4547</v>
      </c>
      <c r="F1780" s="1"/>
      <c r="G1780" s="29" t="s">
        <v>4</v>
      </c>
      <c r="H1780" s="4">
        <f t="shared" si="135"/>
        <v>1</v>
      </c>
      <c r="I1780" s="4" t="str">
        <f>VLOOKUP(B1780,'BAT Grundtabelle'!B:T,19,0)</f>
        <v>ja</v>
      </c>
      <c r="J1780" s="4" t="str">
        <f t="shared" si="136"/>
        <v/>
      </c>
      <c r="K1780" s="4" t="str">
        <f t="shared" si="137"/>
        <v/>
      </c>
      <c r="L1780" s="4" t="str">
        <f t="shared" si="138"/>
        <v/>
      </c>
      <c r="M1780" s="104" t="str">
        <f t="shared" si="139"/>
        <v/>
      </c>
      <c r="N1780" s="4"/>
      <c r="O1780" s="4" t="str">
        <f>VLOOKUP(B1780,'BAT Grundtabelle'!B:V,21,0)</f>
        <v>Bau-Gewerbe</v>
      </c>
    </row>
    <row r="1781" spans="1:15" ht="12.75" customHeight="1" x14ac:dyDescent="0.35">
      <c r="A1781" s="29" t="s">
        <v>4025</v>
      </c>
      <c r="B1781" s="1" t="s">
        <v>398</v>
      </c>
      <c r="C1781" s="85" t="s">
        <v>3</v>
      </c>
      <c r="D1781" s="116">
        <v>2.23</v>
      </c>
      <c r="E1781" s="116">
        <v>301</v>
      </c>
      <c r="F1781" s="1"/>
      <c r="G1781" s="29" t="s">
        <v>4</v>
      </c>
      <c r="H1781" s="4">
        <f t="shared" si="135"/>
        <v>1</v>
      </c>
      <c r="I1781" s="4" t="str">
        <f>VLOOKUP(B1781,'BAT Grundtabelle'!B:T,19,0)</f>
        <v>ja</v>
      </c>
      <c r="J1781" s="4" t="str">
        <f t="shared" si="136"/>
        <v>11601</v>
      </c>
      <c r="K1781" s="4" t="str">
        <f t="shared" si="137"/>
        <v>Schwimmlehrer</v>
      </c>
      <c r="L1781" s="4">
        <f t="shared" si="138"/>
        <v>2.23</v>
      </c>
      <c r="M1781" s="104">
        <f t="shared" si="139"/>
        <v>301</v>
      </c>
      <c r="N1781" s="4"/>
      <c r="O1781" s="4" t="str">
        <f>VLOOKUP(B1781,'BAT Grundtabelle'!B:V,21,0)</f>
        <v>Sport</v>
      </c>
    </row>
    <row r="1782" spans="1:15" ht="12.75" customHeight="1" x14ac:dyDescent="0.35">
      <c r="A1782" s="29" t="s">
        <v>4026</v>
      </c>
      <c r="B1782" s="1" t="s">
        <v>1831</v>
      </c>
      <c r="C1782" s="85" t="s">
        <v>2</v>
      </c>
      <c r="D1782" s="116" t="s">
        <v>4547</v>
      </c>
      <c r="E1782" s="116" t="s">
        <v>4547</v>
      </c>
      <c r="F1782" s="1" t="s">
        <v>2411</v>
      </c>
      <c r="G1782" s="29" t="s">
        <v>59</v>
      </c>
      <c r="H1782" s="4">
        <f t="shared" si="135"/>
        <v>1</v>
      </c>
      <c r="I1782" s="4" t="str">
        <f>VLOOKUP(B1782,'BAT Grundtabelle'!B:T,19,0)</f>
        <v>ja</v>
      </c>
      <c r="J1782" s="4" t="str">
        <f t="shared" si="136"/>
        <v/>
      </c>
      <c r="K1782" s="4" t="str">
        <f t="shared" si="137"/>
        <v/>
      </c>
      <c r="L1782" s="4" t="str">
        <f t="shared" si="138"/>
        <v/>
      </c>
      <c r="M1782" s="104" t="str">
        <f t="shared" si="139"/>
        <v/>
      </c>
      <c r="N1782" s="4"/>
      <c r="O1782" s="4" t="str">
        <f>VLOOKUP(B1782,'BAT Grundtabelle'!B:V,21,0)</f>
        <v>Verein</v>
      </c>
    </row>
    <row r="1783" spans="1:15" ht="12.75" customHeight="1" x14ac:dyDescent="0.35">
      <c r="A1783" s="29" t="s">
        <v>4027</v>
      </c>
      <c r="B1783" s="1" t="s">
        <v>1315</v>
      </c>
      <c r="C1783" s="85" t="s">
        <v>2</v>
      </c>
      <c r="D1783" s="116" t="s">
        <v>4547</v>
      </c>
      <c r="E1783" s="116" t="s">
        <v>4547</v>
      </c>
      <c r="F1783" s="1"/>
      <c r="G1783" s="29" t="s">
        <v>4</v>
      </c>
      <c r="H1783" s="4">
        <f t="shared" si="135"/>
        <v>1</v>
      </c>
      <c r="I1783" s="4" t="str">
        <f>VLOOKUP(B1783,'BAT Grundtabelle'!B:T,19,0)</f>
        <v>ja</v>
      </c>
      <c r="J1783" s="4" t="str">
        <f t="shared" si="136"/>
        <v/>
      </c>
      <c r="K1783" s="4" t="str">
        <f t="shared" si="137"/>
        <v/>
      </c>
      <c r="L1783" s="4" t="str">
        <f t="shared" si="138"/>
        <v/>
      </c>
      <c r="M1783" s="104" t="str">
        <f t="shared" si="139"/>
        <v/>
      </c>
      <c r="N1783" s="4"/>
      <c r="O1783" s="4" t="str">
        <f>VLOOKUP(B1783,'BAT Grundtabelle'!B:V,21,0)</f>
        <v>Handel</v>
      </c>
    </row>
    <row r="1784" spans="1:15" ht="12.75" customHeight="1" x14ac:dyDescent="0.35">
      <c r="A1784" s="29" t="s">
        <v>4028</v>
      </c>
      <c r="B1784" s="1" t="s">
        <v>1316</v>
      </c>
      <c r="C1784" s="85" t="s">
        <v>2</v>
      </c>
      <c r="D1784" s="116" t="s">
        <v>4547</v>
      </c>
      <c r="E1784" s="116" t="s">
        <v>4547</v>
      </c>
      <c r="F1784" s="1"/>
      <c r="G1784" s="29" t="s">
        <v>4</v>
      </c>
      <c r="H1784" s="4">
        <f t="shared" si="135"/>
        <v>1</v>
      </c>
      <c r="I1784" s="4" t="str">
        <f>VLOOKUP(B1784,'BAT Grundtabelle'!B:T,19,0)</f>
        <v>ja</v>
      </c>
      <c r="J1784" s="4" t="str">
        <f t="shared" si="136"/>
        <v/>
      </c>
      <c r="K1784" s="4" t="str">
        <f t="shared" si="137"/>
        <v/>
      </c>
      <c r="L1784" s="4" t="str">
        <f t="shared" si="138"/>
        <v/>
      </c>
      <c r="M1784" s="104" t="str">
        <f t="shared" si="139"/>
        <v/>
      </c>
      <c r="N1784" s="4"/>
      <c r="O1784" s="4" t="str">
        <f>VLOOKUP(B1784,'BAT Grundtabelle'!B:V,21,0)</f>
        <v>Handel</v>
      </c>
    </row>
    <row r="1785" spans="1:15" ht="12.75" customHeight="1" x14ac:dyDescent="0.35">
      <c r="A1785" s="29" t="s">
        <v>4029</v>
      </c>
      <c r="B1785" s="1" t="s">
        <v>717</v>
      </c>
      <c r="C1785" s="85" t="s">
        <v>2</v>
      </c>
      <c r="D1785" s="116" t="s">
        <v>4547</v>
      </c>
      <c r="E1785" s="116" t="s">
        <v>4547</v>
      </c>
      <c r="F1785" s="1"/>
      <c r="G1785" s="29" t="s">
        <v>4</v>
      </c>
      <c r="H1785" s="4">
        <f t="shared" si="135"/>
        <v>1</v>
      </c>
      <c r="I1785" s="4" t="str">
        <f>VLOOKUP(B1785,'BAT Grundtabelle'!B:T,19,0)</f>
        <v>ja</v>
      </c>
      <c r="J1785" s="4" t="str">
        <f t="shared" si="136"/>
        <v/>
      </c>
      <c r="K1785" s="4" t="str">
        <f t="shared" si="137"/>
        <v/>
      </c>
      <c r="L1785" s="4" t="str">
        <f t="shared" si="138"/>
        <v/>
      </c>
      <c r="M1785" s="104" t="str">
        <f t="shared" si="139"/>
        <v/>
      </c>
      <c r="N1785" s="4"/>
      <c r="O1785" s="4" t="str">
        <f>VLOOKUP(B1785,'BAT Grundtabelle'!B:V,21,0)</f>
        <v>Transport</v>
      </c>
    </row>
    <row r="1786" spans="1:15" ht="12.75" customHeight="1" x14ac:dyDescent="0.35">
      <c r="A1786" s="29" t="s">
        <v>4030</v>
      </c>
      <c r="B1786" s="1" t="s">
        <v>718</v>
      </c>
      <c r="C1786" s="85" t="s">
        <v>2</v>
      </c>
      <c r="D1786" s="116" t="s">
        <v>4547</v>
      </c>
      <c r="E1786" s="116" t="s">
        <v>4547</v>
      </c>
      <c r="F1786" s="1"/>
      <c r="G1786" s="29" t="s">
        <v>4</v>
      </c>
      <c r="H1786" s="4">
        <f t="shared" si="135"/>
        <v>1</v>
      </c>
      <c r="I1786" s="4" t="str">
        <f>VLOOKUP(B1786,'BAT Grundtabelle'!B:T,19,0)</f>
        <v>ja</v>
      </c>
      <c r="J1786" s="4" t="str">
        <f t="shared" si="136"/>
        <v/>
      </c>
      <c r="K1786" s="4" t="str">
        <f t="shared" si="137"/>
        <v/>
      </c>
      <c r="L1786" s="4" t="str">
        <f t="shared" si="138"/>
        <v/>
      </c>
      <c r="M1786" s="104" t="str">
        <f t="shared" si="139"/>
        <v/>
      </c>
      <c r="N1786" s="4"/>
      <c r="O1786" s="4" t="str">
        <f>VLOOKUP(B1786,'BAT Grundtabelle'!B:V,21,0)</f>
        <v>Transport</v>
      </c>
    </row>
    <row r="1787" spans="1:15" ht="12.75" customHeight="1" x14ac:dyDescent="0.35">
      <c r="A1787" s="29" t="s">
        <v>4031</v>
      </c>
      <c r="B1787" s="1" t="s">
        <v>399</v>
      </c>
      <c r="C1787" s="85" t="s">
        <v>3</v>
      </c>
      <c r="D1787" s="116">
        <v>2.23</v>
      </c>
      <c r="E1787" s="116">
        <v>301</v>
      </c>
      <c r="F1787" s="1"/>
      <c r="G1787" s="29" t="s">
        <v>4</v>
      </c>
      <c r="H1787" s="4">
        <f t="shared" si="135"/>
        <v>1</v>
      </c>
      <c r="I1787" s="4" t="str">
        <f>VLOOKUP(B1787,'BAT Grundtabelle'!B:T,19,0)</f>
        <v>ja</v>
      </c>
      <c r="J1787" s="4" t="str">
        <f t="shared" si="136"/>
        <v>11607</v>
      </c>
      <c r="K1787" s="4" t="str">
        <f t="shared" si="137"/>
        <v>Segellehrer, Segelschule</v>
      </c>
      <c r="L1787" s="4">
        <f t="shared" si="138"/>
        <v>2.23</v>
      </c>
      <c r="M1787" s="104">
        <f t="shared" si="139"/>
        <v>301</v>
      </c>
      <c r="N1787" s="4"/>
      <c r="O1787" s="4" t="str">
        <f>VLOOKUP(B1787,'BAT Grundtabelle'!B:V,21,0)</f>
        <v>Sport</v>
      </c>
    </row>
    <row r="1788" spans="1:15" ht="12.75" customHeight="1" x14ac:dyDescent="0.35">
      <c r="A1788" s="29" t="s">
        <v>4032</v>
      </c>
      <c r="B1788" s="1" t="s">
        <v>497</v>
      </c>
      <c r="C1788" s="85" t="s">
        <v>2</v>
      </c>
      <c r="D1788" s="116" t="s">
        <v>4547</v>
      </c>
      <c r="E1788" s="116" t="s">
        <v>4547</v>
      </c>
      <c r="F1788" s="1"/>
      <c r="G1788" s="29" t="s">
        <v>4</v>
      </c>
      <c r="H1788" s="4">
        <f t="shared" si="135"/>
        <v>1</v>
      </c>
      <c r="I1788" s="4" t="str">
        <f>VLOOKUP(B1788,'BAT Grundtabelle'!B:T,19,0)</f>
        <v>ja</v>
      </c>
      <c r="J1788" s="4" t="str">
        <f t="shared" si="136"/>
        <v/>
      </c>
      <c r="K1788" s="4" t="str">
        <f t="shared" si="137"/>
        <v/>
      </c>
      <c r="L1788" s="4" t="str">
        <f t="shared" si="138"/>
        <v/>
      </c>
      <c r="M1788" s="104" t="str">
        <f t="shared" si="139"/>
        <v/>
      </c>
      <c r="N1788" s="4"/>
      <c r="O1788" s="4" t="str">
        <f>VLOOKUP(B1788,'BAT Grundtabelle'!B:V,21,0)</f>
        <v>Handwerk</v>
      </c>
    </row>
    <row r="1789" spans="1:15" ht="12.75" customHeight="1" x14ac:dyDescent="0.35">
      <c r="A1789" s="29" t="s">
        <v>4033</v>
      </c>
      <c r="B1789" s="1" t="s">
        <v>719</v>
      </c>
      <c r="C1789" s="85" t="s">
        <v>2</v>
      </c>
      <c r="D1789" s="116" t="s">
        <v>4547</v>
      </c>
      <c r="E1789" s="116" t="s">
        <v>4547</v>
      </c>
      <c r="F1789" s="1"/>
      <c r="G1789" s="29" t="s">
        <v>4</v>
      </c>
      <c r="H1789" s="4">
        <f t="shared" si="135"/>
        <v>1</v>
      </c>
      <c r="I1789" s="4" t="str">
        <f>VLOOKUP(B1789,'BAT Grundtabelle'!B:T,19,0)</f>
        <v>ja</v>
      </c>
      <c r="J1789" s="4" t="str">
        <f t="shared" si="136"/>
        <v/>
      </c>
      <c r="K1789" s="4" t="str">
        <f t="shared" si="137"/>
        <v/>
      </c>
      <c r="L1789" s="4" t="str">
        <f t="shared" si="138"/>
        <v/>
      </c>
      <c r="M1789" s="104" t="str">
        <f t="shared" si="139"/>
        <v/>
      </c>
      <c r="N1789" s="4"/>
      <c r="O1789" s="4" t="str">
        <f>VLOOKUP(B1789,'BAT Grundtabelle'!B:V,21,0)</f>
        <v>Transport</v>
      </c>
    </row>
    <row r="1790" spans="1:15" ht="12.75" customHeight="1" x14ac:dyDescent="0.35">
      <c r="A1790" s="29" t="s">
        <v>4034</v>
      </c>
      <c r="B1790" s="1" t="s">
        <v>867</v>
      </c>
      <c r="C1790" s="85" t="s">
        <v>2</v>
      </c>
      <c r="D1790" s="116" t="s">
        <v>4547</v>
      </c>
      <c r="E1790" s="116" t="s">
        <v>4547</v>
      </c>
      <c r="F1790" s="1"/>
      <c r="G1790" s="29" t="s">
        <v>4</v>
      </c>
      <c r="H1790" s="4">
        <f t="shared" si="135"/>
        <v>1</v>
      </c>
      <c r="I1790" s="4" t="str">
        <f>VLOOKUP(B1790,'BAT Grundtabelle'!B:T,19,0)</f>
        <v>ja</v>
      </c>
      <c r="J1790" s="4" t="str">
        <f t="shared" si="136"/>
        <v/>
      </c>
      <c r="K1790" s="4" t="str">
        <f t="shared" si="137"/>
        <v/>
      </c>
      <c r="L1790" s="4" t="str">
        <f t="shared" si="138"/>
        <v/>
      </c>
      <c r="M1790" s="104" t="str">
        <f t="shared" si="139"/>
        <v/>
      </c>
      <c r="N1790" s="4"/>
      <c r="O1790" s="4" t="str">
        <f>VLOOKUP(B1790,'BAT Grundtabelle'!B:V,21,0)</f>
        <v>Handel</v>
      </c>
    </row>
    <row r="1791" spans="1:15" ht="12.75" customHeight="1" x14ac:dyDescent="0.35">
      <c r="A1791" s="29" t="s">
        <v>2230</v>
      </c>
      <c r="B1791" s="1" t="s">
        <v>2229</v>
      </c>
      <c r="C1791" s="85" t="s">
        <v>2</v>
      </c>
      <c r="D1791" s="116" t="s">
        <v>4547</v>
      </c>
      <c r="E1791" s="116" t="s">
        <v>4547</v>
      </c>
      <c r="F1791" s="1"/>
      <c r="G1791" s="29" t="s">
        <v>57</v>
      </c>
      <c r="H1791" s="4">
        <f t="shared" si="135"/>
        <v>1</v>
      </c>
      <c r="I1791" s="4" t="str">
        <f>VLOOKUP(B1791,'BAT Grundtabelle'!B:T,19,0)</f>
        <v>ja</v>
      </c>
      <c r="J1791" s="4" t="str">
        <f t="shared" si="136"/>
        <v/>
      </c>
      <c r="K1791" s="4" t="str">
        <f t="shared" si="137"/>
        <v/>
      </c>
      <c r="L1791" s="4" t="str">
        <f t="shared" si="138"/>
        <v/>
      </c>
      <c r="M1791" s="104" t="str">
        <f t="shared" si="139"/>
        <v/>
      </c>
      <c r="N1791" s="4"/>
      <c r="O1791" s="4" t="str">
        <f>VLOOKUP(B1791,'BAT Grundtabelle'!B:V,21,0)</f>
        <v>Produktion</v>
      </c>
    </row>
    <row r="1792" spans="1:15" ht="12.75" customHeight="1" x14ac:dyDescent="0.35">
      <c r="A1792" s="29" t="s">
        <v>4035</v>
      </c>
      <c r="B1792" s="1" t="s">
        <v>549</v>
      </c>
      <c r="C1792" s="85" t="s">
        <v>2</v>
      </c>
      <c r="D1792" s="116" t="s">
        <v>4547</v>
      </c>
      <c r="E1792" s="116" t="s">
        <v>4547</v>
      </c>
      <c r="F1792" s="1"/>
      <c r="G1792" s="29" t="s">
        <v>4</v>
      </c>
      <c r="H1792" s="4">
        <f t="shared" si="135"/>
        <v>1</v>
      </c>
      <c r="I1792" s="4" t="str">
        <f>VLOOKUP(B1792,'BAT Grundtabelle'!B:T,19,0)</f>
        <v>ja</v>
      </c>
      <c r="J1792" s="4" t="str">
        <f t="shared" si="136"/>
        <v/>
      </c>
      <c r="K1792" s="4" t="str">
        <f t="shared" si="137"/>
        <v/>
      </c>
      <c r="L1792" s="4" t="str">
        <f t="shared" si="138"/>
        <v/>
      </c>
      <c r="M1792" s="104" t="str">
        <f t="shared" si="139"/>
        <v/>
      </c>
      <c r="N1792" s="4"/>
      <c r="O1792" s="4" t="str">
        <f>VLOOKUP(B1792,'BAT Grundtabelle'!B:V,21,0)</f>
        <v>Freizeit</v>
      </c>
    </row>
    <row r="1793" spans="1:15" ht="12.75" customHeight="1" x14ac:dyDescent="0.35">
      <c r="A1793" s="29" t="s">
        <v>4036</v>
      </c>
      <c r="B1793" s="1" t="s">
        <v>1529</v>
      </c>
      <c r="C1793" s="85" t="s">
        <v>2</v>
      </c>
      <c r="D1793" s="116" t="s">
        <v>4547</v>
      </c>
      <c r="E1793" s="116" t="s">
        <v>4547</v>
      </c>
      <c r="F1793" s="1"/>
      <c r="G1793" s="29" t="s">
        <v>4</v>
      </c>
      <c r="H1793" s="4">
        <f t="shared" si="135"/>
        <v>1</v>
      </c>
      <c r="I1793" s="4" t="str">
        <f>VLOOKUP(B1793,'BAT Grundtabelle'!B:T,19,0)</f>
        <v>ja</v>
      </c>
      <c r="J1793" s="4" t="str">
        <f t="shared" si="136"/>
        <v/>
      </c>
      <c r="K1793" s="4" t="str">
        <f t="shared" si="137"/>
        <v/>
      </c>
      <c r="L1793" s="4" t="str">
        <f t="shared" si="138"/>
        <v/>
      </c>
      <c r="M1793" s="104" t="str">
        <f t="shared" si="139"/>
        <v/>
      </c>
      <c r="N1793" s="4"/>
      <c r="O1793" s="4" t="str">
        <f>VLOOKUP(B1793,'BAT Grundtabelle'!B:V,21,0)</f>
        <v>Handwerk</v>
      </c>
    </row>
    <row r="1794" spans="1:15" ht="12.75" customHeight="1" x14ac:dyDescent="0.35">
      <c r="A1794" s="29" t="s">
        <v>4037</v>
      </c>
      <c r="B1794" s="1" t="s">
        <v>1607</v>
      </c>
      <c r="C1794" s="85" t="s">
        <v>3</v>
      </c>
      <c r="D1794" s="116">
        <v>1.71</v>
      </c>
      <c r="E1794" s="116">
        <v>481.01</v>
      </c>
      <c r="F1794" s="1"/>
      <c r="G1794" s="29" t="s">
        <v>4</v>
      </c>
      <c r="H1794" s="4">
        <f t="shared" si="135"/>
        <v>1</v>
      </c>
      <c r="I1794" s="4" t="str">
        <f>VLOOKUP(B1794,'BAT Grundtabelle'!B:T,19,0)</f>
        <v>ja</v>
      </c>
      <c r="J1794" s="4" t="str">
        <f t="shared" si="136"/>
        <v>11613</v>
      </c>
      <c r="K1794" s="4" t="str">
        <f t="shared" si="137"/>
        <v>Sektkellerei</v>
      </c>
      <c r="L1794" s="4">
        <f t="shared" si="138"/>
        <v>1.71</v>
      </c>
      <c r="M1794" s="104">
        <f t="shared" si="139"/>
        <v>481.01</v>
      </c>
      <c r="N1794" s="4"/>
      <c r="O1794" s="4" t="str">
        <f>VLOOKUP(B1794,'BAT Grundtabelle'!B:V,21,0)</f>
        <v>Handwerk (food)</v>
      </c>
    </row>
    <row r="1795" spans="1:15" ht="12.75" customHeight="1" x14ac:dyDescent="0.35">
      <c r="A1795" s="29" t="s">
        <v>4038</v>
      </c>
      <c r="B1795" s="1" t="s">
        <v>133</v>
      </c>
      <c r="C1795" s="85" t="s">
        <v>3</v>
      </c>
      <c r="D1795" s="116">
        <v>2.23</v>
      </c>
      <c r="E1795" s="116">
        <v>301</v>
      </c>
      <c r="F1795" s="1"/>
      <c r="G1795" s="29" t="s">
        <v>4</v>
      </c>
      <c r="H1795" s="4">
        <f t="shared" ref="H1795:H1858" si="140">COUNTIF(A:A,A1795)</f>
        <v>1</v>
      </c>
      <c r="I1795" s="4" t="str">
        <f>VLOOKUP(B1795,'BAT Grundtabelle'!B:T,19,0)</f>
        <v>ja</v>
      </c>
      <c r="J1795" s="4" t="str">
        <f t="shared" ref="J1795:J1858" si="141">IF(C1795="ja",A1795,"")</f>
        <v>11614</v>
      </c>
      <c r="K1795" s="4" t="str">
        <f t="shared" ref="K1795:K1858" si="142">IF(C1795="ja",B1795,"")</f>
        <v>Selbstverteidigungslehrer</v>
      </c>
      <c r="L1795" s="4">
        <f t="shared" ref="L1795:L1858" si="143">IF(C1795="ja",D1795,"")</f>
        <v>2.23</v>
      </c>
      <c r="M1795" s="104">
        <f t="shared" ref="M1795:M1858" si="144">IF(C1795="ja",E1795,"")</f>
        <v>301</v>
      </c>
      <c r="N1795" s="4"/>
      <c r="O1795" s="4" t="str">
        <f>VLOOKUP(B1795,'BAT Grundtabelle'!B:V,21,0)</f>
        <v>Sicherheit</v>
      </c>
    </row>
    <row r="1796" spans="1:15" ht="12.75" customHeight="1" x14ac:dyDescent="0.35">
      <c r="A1796" s="29" t="s">
        <v>4039</v>
      </c>
      <c r="B1796" s="1" t="s">
        <v>1705</v>
      </c>
      <c r="C1796" s="85" t="s">
        <v>3</v>
      </c>
      <c r="D1796" s="116">
        <v>1.1100000000000001</v>
      </c>
      <c r="E1796" s="116">
        <v>854.03</v>
      </c>
      <c r="F1796" s="1"/>
      <c r="G1796" s="29" t="s">
        <v>57</v>
      </c>
      <c r="H1796" s="4">
        <f t="shared" si="140"/>
        <v>1</v>
      </c>
      <c r="I1796" s="4" t="str">
        <f>VLOOKUP(B1796,'BAT Grundtabelle'!B:T,19,0)</f>
        <v>ja</v>
      </c>
      <c r="J1796" s="4" t="str">
        <f t="shared" si="141"/>
        <v>11615</v>
      </c>
      <c r="K1796" s="4" t="str">
        <f t="shared" si="142"/>
        <v>Senfhersteller</v>
      </c>
      <c r="L1796" s="4">
        <f t="shared" si="143"/>
        <v>1.1100000000000001</v>
      </c>
      <c r="M1796" s="104">
        <f t="shared" si="144"/>
        <v>854.03</v>
      </c>
      <c r="N1796" s="4"/>
      <c r="O1796" s="4" t="str">
        <f>VLOOKUP(B1796,'BAT Grundtabelle'!B:V,21,0)</f>
        <v>Produktion (food)</v>
      </c>
    </row>
    <row r="1797" spans="1:15" ht="12.75" customHeight="1" x14ac:dyDescent="0.35">
      <c r="A1797" s="29" t="s">
        <v>4040</v>
      </c>
      <c r="B1797" s="1" t="s">
        <v>1425</v>
      </c>
      <c r="C1797" s="85" t="s">
        <v>2</v>
      </c>
      <c r="D1797" s="116" t="s">
        <v>4547</v>
      </c>
      <c r="E1797" s="116" t="s">
        <v>4547</v>
      </c>
      <c r="F1797" s="1" t="s">
        <v>2409</v>
      </c>
      <c r="G1797" s="29" t="s">
        <v>58</v>
      </c>
      <c r="H1797" s="4">
        <f t="shared" si="140"/>
        <v>1</v>
      </c>
      <c r="I1797" s="4" t="str">
        <f>VLOOKUP(B1797,'BAT Grundtabelle'!B:T,19,0)</f>
        <v>ja</v>
      </c>
      <c r="J1797" s="4" t="str">
        <f t="shared" si="141"/>
        <v/>
      </c>
      <c r="K1797" s="4" t="str">
        <f t="shared" si="142"/>
        <v/>
      </c>
      <c r="L1797" s="4" t="str">
        <f t="shared" si="143"/>
        <v/>
      </c>
      <c r="M1797" s="104" t="str">
        <f t="shared" si="144"/>
        <v/>
      </c>
      <c r="N1797" s="4"/>
      <c r="O1797" s="4" t="str">
        <f>VLOOKUP(B1797,'BAT Grundtabelle'!B:V,21,0)</f>
        <v>Staat</v>
      </c>
    </row>
    <row r="1798" spans="1:15" ht="12.75" customHeight="1" x14ac:dyDescent="0.35">
      <c r="A1798" s="29" t="s">
        <v>4041</v>
      </c>
      <c r="B1798" s="1" t="s">
        <v>1426</v>
      </c>
      <c r="C1798" s="85" t="s">
        <v>2</v>
      </c>
      <c r="D1798" s="116" t="s">
        <v>4547</v>
      </c>
      <c r="E1798" s="116" t="s">
        <v>4547</v>
      </c>
      <c r="F1798" s="1" t="s">
        <v>2409</v>
      </c>
      <c r="G1798" s="29" t="s">
        <v>58</v>
      </c>
      <c r="H1798" s="4">
        <f t="shared" si="140"/>
        <v>1</v>
      </c>
      <c r="I1798" s="4" t="str">
        <f>VLOOKUP(B1798,'BAT Grundtabelle'!B:T,19,0)</f>
        <v>ja</v>
      </c>
      <c r="J1798" s="4" t="str">
        <f t="shared" si="141"/>
        <v/>
      </c>
      <c r="K1798" s="4" t="str">
        <f t="shared" si="142"/>
        <v/>
      </c>
      <c r="L1798" s="4" t="str">
        <f t="shared" si="143"/>
        <v/>
      </c>
      <c r="M1798" s="104" t="str">
        <f t="shared" si="144"/>
        <v/>
      </c>
      <c r="N1798" s="4"/>
      <c r="O1798" s="4" t="str">
        <f>VLOOKUP(B1798,'BAT Grundtabelle'!B:V,21,0)</f>
        <v>Staat</v>
      </c>
    </row>
    <row r="1799" spans="1:15" ht="12.75" customHeight="1" x14ac:dyDescent="0.35">
      <c r="A1799" s="29" t="s">
        <v>4042</v>
      </c>
      <c r="B1799" s="1" t="s">
        <v>1427</v>
      </c>
      <c r="C1799" s="85" t="s">
        <v>2</v>
      </c>
      <c r="D1799" s="116" t="s">
        <v>4547</v>
      </c>
      <c r="E1799" s="116" t="s">
        <v>4547</v>
      </c>
      <c r="F1799" s="1" t="s">
        <v>2409</v>
      </c>
      <c r="G1799" s="29" t="s">
        <v>58</v>
      </c>
      <c r="H1799" s="4">
        <f t="shared" si="140"/>
        <v>1</v>
      </c>
      <c r="I1799" s="4" t="str">
        <f>VLOOKUP(B1799,'BAT Grundtabelle'!B:T,19,0)</f>
        <v>ja</v>
      </c>
      <c r="J1799" s="4" t="str">
        <f t="shared" si="141"/>
        <v/>
      </c>
      <c r="K1799" s="4" t="str">
        <f t="shared" si="142"/>
        <v/>
      </c>
      <c r="L1799" s="4" t="str">
        <f t="shared" si="143"/>
        <v/>
      </c>
      <c r="M1799" s="104" t="str">
        <f t="shared" si="144"/>
        <v/>
      </c>
      <c r="N1799" s="4"/>
      <c r="O1799" s="4" t="str">
        <f>VLOOKUP(B1799,'BAT Grundtabelle'!B:V,21,0)</f>
        <v>Staat</v>
      </c>
    </row>
    <row r="1800" spans="1:15" ht="12.75" customHeight="1" x14ac:dyDescent="0.35">
      <c r="A1800" s="29" t="s">
        <v>4043</v>
      </c>
      <c r="B1800" s="1" t="s">
        <v>1428</v>
      </c>
      <c r="C1800" s="85" t="s">
        <v>2</v>
      </c>
      <c r="D1800" s="116" t="s">
        <v>4547</v>
      </c>
      <c r="E1800" s="116" t="s">
        <v>4547</v>
      </c>
      <c r="F1800" s="1" t="s">
        <v>2409</v>
      </c>
      <c r="G1800" s="29" t="s">
        <v>58</v>
      </c>
      <c r="H1800" s="4">
        <f t="shared" si="140"/>
        <v>1</v>
      </c>
      <c r="I1800" s="4" t="str">
        <f>VLOOKUP(B1800,'BAT Grundtabelle'!B:T,19,0)</f>
        <v>ja</v>
      </c>
      <c r="J1800" s="4" t="str">
        <f t="shared" si="141"/>
        <v/>
      </c>
      <c r="K1800" s="4" t="str">
        <f t="shared" si="142"/>
        <v/>
      </c>
      <c r="L1800" s="4" t="str">
        <f t="shared" si="143"/>
        <v/>
      </c>
      <c r="M1800" s="104" t="str">
        <f t="shared" si="144"/>
        <v/>
      </c>
      <c r="N1800" s="4"/>
      <c r="O1800" s="4" t="str">
        <f>VLOOKUP(B1800,'BAT Grundtabelle'!B:V,21,0)</f>
        <v>Staat</v>
      </c>
    </row>
    <row r="1801" spans="1:15" ht="12.75" customHeight="1" x14ac:dyDescent="0.35">
      <c r="A1801" s="29" t="s">
        <v>4044</v>
      </c>
      <c r="B1801" s="1" t="s">
        <v>1873</v>
      </c>
      <c r="C1801" s="85" t="s">
        <v>3</v>
      </c>
      <c r="D1801" s="116">
        <v>3.18</v>
      </c>
      <c r="E1801" s="116">
        <v>426</v>
      </c>
      <c r="F1801" s="1"/>
      <c r="G1801" s="29">
        <v>300</v>
      </c>
      <c r="H1801" s="4">
        <f t="shared" si="140"/>
        <v>1</v>
      </c>
      <c r="I1801" s="4" t="str">
        <f>VLOOKUP(B1801,'BAT Grundtabelle'!B:T,19,0)</f>
        <v>ja</v>
      </c>
      <c r="J1801" s="4" t="str">
        <f t="shared" si="141"/>
        <v>11620</v>
      </c>
      <c r="K1801" s="4" t="str">
        <f t="shared" si="142"/>
        <v>Seniorentransporte</v>
      </c>
      <c r="L1801" s="4">
        <f t="shared" si="143"/>
        <v>3.18</v>
      </c>
      <c r="M1801" s="104">
        <f t="shared" si="144"/>
        <v>426</v>
      </c>
      <c r="N1801" s="4"/>
      <c r="O1801" s="4" t="str">
        <f>VLOOKUP(B1801,'BAT Grundtabelle'!B:V,21,0)</f>
        <v>Transport</v>
      </c>
    </row>
    <row r="1802" spans="1:15" ht="12.75" customHeight="1" x14ac:dyDescent="0.35">
      <c r="A1802" s="29" t="s">
        <v>4045</v>
      </c>
      <c r="B1802" s="1" t="s">
        <v>820</v>
      </c>
      <c r="C1802" s="85" t="s">
        <v>2</v>
      </c>
      <c r="D1802" s="116" t="s">
        <v>4547</v>
      </c>
      <c r="E1802" s="116" t="s">
        <v>4547</v>
      </c>
      <c r="F1802" s="1"/>
      <c r="G1802" s="29" t="s">
        <v>4</v>
      </c>
      <c r="H1802" s="4">
        <f t="shared" si="140"/>
        <v>1</v>
      </c>
      <c r="I1802" s="4" t="str">
        <f>VLOOKUP(B1802,'BAT Grundtabelle'!B:T,19,0)</f>
        <v>ja</v>
      </c>
      <c r="J1802" s="4" t="str">
        <f t="shared" si="141"/>
        <v/>
      </c>
      <c r="K1802" s="4" t="str">
        <f t="shared" si="142"/>
        <v/>
      </c>
      <c r="L1802" s="4" t="str">
        <f t="shared" si="143"/>
        <v/>
      </c>
      <c r="M1802" s="104" t="str">
        <f t="shared" si="144"/>
        <v/>
      </c>
      <c r="N1802" s="4"/>
      <c r="O1802" s="4" t="str">
        <f>VLOOKUP(B1802,'BAT Grundtabelle'!B:V,21,0)</f>
        <v>Kammerberuf</v>
      </c>
    </row>
    <row r="1803" spans="1:15" ht="12.75" customHeight="1" x14ac:dyDescent="0.35">
      <c r="A1803" s="29" t="s">
        <v>4046</v>
      </c>
      <c r="B1803" s="1" t="s">
        <v>550</v>
      </c>
      <c r="C1803" s="85" t="s">
        <v>2</v>
      </c>
      <c r="D1803" s="116" t="s">
        <v>4547</v>
      </c>
      <c r="E1803" s="116" t="s">
        <v>4547</v>
      </c>
      <c r="F1803" s="1"/>
      <c r="G1803" s="29" t="s">
        <v>4</v>
      </c>
      <c r="H1803" s="4">
        <f t="shared" si="140"/>
        <v>1</v>
      </c>
      <c r="I1803" s="4" t="str">
        <f>VLOOKUP(B1803,'BAT Grundtabelle'!B:T,19,0)</f>
        <v>ja</v>
      </c>
      <c r="J1803" s="4" t="str">
        <f t="shared" si="141"/>
        <v/>
      </c>
      <c r="K1803" s="4" t="str">
        <f t="shared" si="142"/>
        <v/>
      </c>
      <c r="L1803" s="4" t="str">
        <f t="shared" si="143"/>
        <v/>
      </c>
      <c r="M1803" s="104" t="str">
        <f t="shared" si="144"/>
        <v/>
      </c>
      <c r="N1803" s="4"/>
      <c r="O1803" s="4" t="str">
        <f>VLOOKUP(B1803,'BAT Grundtabelle'!B:V,21,0)</f>
        <v>Freizeit</v>
      </c>
    </row>
    <row r="1804" spans="1:15" ht="12.75" customHeight="1" x14ac:dyDescent="0.35">
      <c r="A1804" s="29" t="s">
        <v>4047</v>
      </c>
      <c r="B1804" s="1" t="s">
        <v>1359</v>
      </c>
      <c r="C1804" s="85" t="s">
        <v>2</v>
      </c>
      <c r="D1804" s="116" t="s">
        <v>4547</v>
      </c>
      <c r="E1804" s="116" t="s">
        <v>4547</v>
      </c>
      <c r="F1804" s="1"/>
      <c r="G1804" s="29" t="s">
        <v>4</v>
      </c>
      <c r="H1804" s="4">
        <f t="shared" si="140"/>
        <v>1</v>
      </c>
      <c r="I1804" s="4" t="str">
        <f>VLOOKUP(B1804,'BAT Grundtabelle'!B:T,19,0)</f>
        <v>ja</v>
      </c>
      <c r="J1804" s="4" t="str">
        <f t="shared" si="141"/>
        <v/>
      </c>
      <c r="K1804" s="4" t="str">
        <f t="shared" si="142"/>
        <v/>
      </c>
      <c r="L1804" s="4" t="str">
        <f t="shared" si="143"/>
        <v/>
      </c>
      <c r="M1804" s="104" t="str">
        <f t="shared" si="144"/>
        <v/>
      </c>
      <c r="N1804" s="4"/>
      <c r="O1804" s="4" t="str">
        <f>VLOOKUP(B1804,'BAT Grundtabelle'!B:V,21,0)</f>
        <v>Erotik</v>
      </c>
    </row>
    <row r="1805" spans="1:15" ht="12.75" customHeight="1" x14ac:dyDescent="0.35">
      <c r="A1805" s="29">
        <v>11997</v>
      </c>
      <c r="B1805" s="1" t="s">
        <v>4618</v>
      </c>
      <c r="C1805" s="85" t="s">
        <v>3</v>
      </c>
      <c r="D1805" s="116">
        <v>2.58</v>
      </c>
      <c r="E1805" s="116">
        <v>204</v>
      </c>
      <c r="F1805" s="1" t="s">
        <v>2412</v>
      </c>
      <c r="G1805" s="29" t="s">
        <v>4619</v>
      </c>
      <c r="H1805" s="4">
        <f t="shared" si="140"/>
        <v>1</v>
      </c>
      <c r="I1805" s="4" t="str">
        <f>VLOOKUP(B1805,'BAT Grundtabelle'!B:T,19,0)</f>
        <v>ja</v>
      </c>
      <c r="J1805" s="4">
        <f t="shared" si="141"/>
        <v>11997</v>
      </c>
      <c r="K1805" s="4" t="str">
        <f t="shared" si="142"/>
        <v>Shisha-Bar</v>
      </c>
      <c r="L1805" s="4">
        <f t="shared" si="143"/>
        <v>2.58</v>
      </c>
      <c r="M1805" s="104">
        <f t="shared" si="144"/>
        <v>204</v>
      </c>
      <c r="N1805" s="4"/>
      <c r="O1805" s="4" t="str">
        <f>VLOOKUP(B1805,'BAT Grundtabelle'!B:V,21,0)</f>
        <v>Hotel- und Gaststättengewerbe</v>
      </c>
    </row>
    <row r="1806" spans="1:15" ht="12.75" customHeight="1" x14ac:dyDescent="0.35">
      <c r="A1806" s="29" t="s">
        <v>4048</v>
      </c>
      <c r="B1806" s="1" t="s">
        <v>604</v>
      </c>
      <c r="C1806" s="85" t="s">
        <v>3</v>
      </c>
      <c r="D1806" s="116">
        <v>5.83</v>
      </c>
      <c r="E1806" s="116">
        <v>804</v>
      </c>
      <c r="F1806" s="1"/>
      <c r="G1806" s="29" t="s">
        <v>4</v>
      </c>
      <c r="H1806" s="4">
        <f t="shared" si="140"/>
        <v>1</v>
      </c>
      <c r="I1806" s="4" t="str">
        <f>VLOOKUP(B1806,'BAT Grundtabelle'!B:T,19,0)</f>
        <v>ja</v>
      </c>
      <c r="J1806" s="4" t="str">
        <f t="shared" si="141"/>
        <v>11624</v>
      </c>
      <c r="K1806" s="4" t="str">
        <f t="shared" si="142"/>
        <v>Siebdruckerei</v>
      </c>
      <c r="L1806" s="4">
        <f t="shared" si="143"/>
        <v>5.83</v>
      </c>
      <c r="M1806" s="104">
        <f t="shared" si="144"/>
        <v>804</v>
      </c>
      <c r="N1806" s="4"/>
      <c r="O1806" s="4" t="str">
        <f>VLOOKUP(B1806,'BAT Grundtabelle'!B:V,21,0)</f>
        <v>Handwerk</v>
      </c>
    </row>
    <row r="1807" spans="1:15" ht="12.75" customHeight="1" x14ac:dyDescent="0.35">
      <c r="A1807" s="29" t="s">
        <v>4049</v>
      </c>
      <c r="B1807" s="1" t="s">
        <v>1620</v>
      </c>
      <c r="C1807" s="85" t="s">
        <v>3</v>
      </c>
      <c r="D1807" s="116">
        <v>5.36</v>
      </c>
      <c r="E1807" s="116">
        <v>609</v>
      </c>
      <c r="F1807" s="1"/>
      <c r="G1807" s="29" t="s">
        <v>4</v>
      </c>
      <c r="H1807" s="4">
        <f t="shared" si="140"/>
        <v>1</v>
      </c>
      <c r="I1807" s="4" t="str">
        <f>VLOOKUP(B1807,'BAT Grundtabelle'!B:T,19,0)</f>
        <v>ja</v>
      </c>
      <c r="J1807" s="4" t="str">
        <f t="shared" si="141"/>
        <v>11625</v>
      </c>
      <c r="K1807" s="4" t="str">
        <f t="shared" si="142"/>
        <v>Silberschmiede</v>
      </c>
      <c r="L1807" s="4">
        <f t="shared" si="143"/>
        <v>5.36</v>
      </c>
      <c r="M1807" s="104">
        <f t="shared" si="144"/>
        <v>609</v>
      </c>
      <c r="N1807" s="4"/>
      <c r="O1807" s="4" t="str">
        <f>VLOOKUP(B1807,'BAT Grundtabelle'!B:V,21,0)</f>
        <v>Metallurgie</v>
      </c>
    </row>
    <row r="1808" spans="1:15" ht="12.75" customHeight="1" x14ac:dyDescent="0.35">
      <c r="A1808" s="29" t="s">
        <v>4050</v>
      </c>
      <c r="B1808" s="1" t="s">
        <v>255</v>
      </c>
      <c r="C1808" s="85" t="s">
        <v>2</v>
      </c>
      <c r="D1808" s="116" t="s">
        <v>4547</v>
      </c>
      <c r="E1808" s="116" t="s">
        <v>4547</v>
      </c>
      <c r="F1808" s="1"/>
      <c r="G1808" s="29" t="s">
        <v>4</v>
      </c>
      <c r="H1808" s="4">
        <f t="shared" si="140"/>
        <v>1</v>
      </c>
      <c r="I1808" s="4" t="str">
        <f>VLOOKUP(B1808,'BAT Grundtabelle'!B:T,19,0)</f>
        <v>ja</v>
      </c>
      <c r="J1808" s="4" t="str">
        <f t="shared" si="141"/>
        <v/>
      </c>
      <c r="K1808" s="4" t="str">
        <f t="shared" si="142"/>
        <v/>
      </c>
      <c r="L1808" s="4" t="str">
        <f t="shared" si="143"/>
        <v/>
      </c>
      <c r="M1808" s="104" t="str">
        <f t="shared" si="144"/>
        <v/>
      </c>
      <c r="N1808" s="4"/>
      <c r="O1808" s="4" t="str">
        <f>VLOOKUP(B1808,'BAT Grundtabelle'!B:V,21,0)</f>
        <v>Handel</v>
      </c>
    </row>
    <row r="1809" spans="1:15" ht="12.75" customHeight="1" x14ac:dyDescent="0.35">
      <c r="A1809" s="29" t="s">
        <v>4051</v>
      </c>
      <c r="B1809" s="1" t="s">
        <v>1621</v>
      </c>
      <c r="C1809" s="85" t="s">
        <v>3</v>
      </c>
      <c r="D1809" s="116">
        <v>5.36</v>
      </c>
      <c r="E1809" s="116">
        <v>609</v>
      </c>
      <c r="F1809" s="1"/>
      <c r="G1809" s="29" t="s">
        <v>57</v>
      </c>
      <c r="H1809" s="4">
        <f t="shared" si="140"/>
        <v>1</v>
      </c>
      <c r="I1809" s="4" t="str">
        <f>VLOOKUP(B1809,'BAT Grundtabelle'!B:T,19,0)</f>
        <v>ja</v>
      </c>
      <c r="J1809" s="4" t="str">
        <f t="shared" si="141"/>
        <v>11627</v>
      </c>
      <c r="K1809" s="4" t="str">
        <f t="shared" si="142"/>
        <v>Silberwarenhersteller</v>
      </c>
      <c r="L1809" s="4">
        <f t="shared" si="143"/>
        <v>5.36</v>
      </c>
      <c r="M1809" s="104">
        <f t="shared" si="144"/>
        <v>609</v>
      </c>
      <c r="N1809" s="4"/>
      <c r="O1809" s="4" t="str">
        <f>VLOOKUP(B1809,'BAT Grundtabelle'!B:V,21,0)</f>
        <v>Metallurgie</v>
      </c>
    </row>
    <row r="1810" spans="1:15" ht="12.75" customHeight="1" x14ac:dyDescent="0.35">
      <c r="A1810" s="29" t="s">
        <v>4052</v>
      </c>
      <c r="B1810" s="1" t="s">
        <v>1199</v>
      </c>
      <c r="C1810" s="85" t="s">
        <v>3</v>
      </c>
      <c r="D1810" s="116">
        <v>5.36</v>
      </c>
      <c r="E1810" s="116">
        <v>609</v>
      </c>
      <c r="F1810" s="1"/>
      <c r="G1810" s="29" t="s">
        <v>57</v>
      </c>
      <c r="H1810" s="4">
        <f t="shared" si="140"/>
        <v>1</v>
      </c>
      <c r="I1810" s="4" t="str">
        <f>VLOOKUP(B1810,'BAT Grundtabelle'!B:T,19,0)</f>
        <v>ja</v>
      </c>
      <c r="J1810" s="4" t="str">
        <f t="shared" si="141"/>
        <v>11628</v>
      </c>
      <c r="K1810" s="4" t="str">
        <f t="shared" si="142"/>
        <v>Siliziumhersteller</v>
      </c>
      <c r="L1810" s="4">
        <f t="shared" si="143"/>
        <v>5.36</v>
      </c>
      <c r="M1810" s="104">
        <f t="shared" si="144"/>
        <v>609</v>
      </c>
      <c r="N1810" s="4"/>
      <c r="O1810" s="4" t="str">
        <f>VLOOKUP(B1810,'BAT Grundtabelle'!B:V,21,0)</f>
        <v>Metallurgie</v>
      </c>
    </row>
    <row r="1811" spans="1:15" ht="12.75" customHeight="1" x14ac:dyDescent="0.35">
      <c r="A1811" s="29" t="s">
        <v>4053</v>
      </c>
      <c r="B1811" s="1" t="s">
        <v>825</v>
      </c>
      <c r="C1811" s="85" t="s">
        <v>2</v>
      </c>
      <c r="D1811" s="116" t="s">
        <v>4547</v>
      </c>
      <c r="E1811" s="116" t="s">
        <v>4547</v>
      </c>
      <c r="F1811" s="1"/>
      <c r="G1811" s="29" t="s">
        <v>57</v>
      </c>
      <c r="H1811" s="4">
        <f t="shared" si="140"/>
        <v>1</v>
      </c>
      <c r="I1811" s="4" t="str">
        <f>VLOOKUP(B1811,'BAT Grundtabelle'!B:T,19,0)</f>
        <v>ja</v>
      </c>
      <c r="J1811" s="4" t="str">
        <f t="shared" si="141"/>
        <v/>
      </c>
      <c r="K1811" s="4" t="str">
        <f t="shared" si="142"/>
        <v/>
      </c>
      <c r="L1811" s="4" t="str">
        <f t="shared" si="143"/>
        <v/>
      </c>
      <c r="M1811" s="104" t="str">
        <f t="shared" si="144"/>
        <v/>
      </c>
      <c r="N1811" s="4"/>
      <c r="O1811" s="4" t="str">
        <f>VLOOKUP(B1811,'BAT Grundtabelle'!B:V,21,0)</f>
        <v>Energie</v>
      </c>
    </row>
    <row r="1812" spans="1:15" ht="12.75" customHeight="1" x14ac:dyDescent="0.35">
      <c r="A1812" s="29" t="s">
        <v>4054</v>
      </c>
      <c r="B1812" s="1" t="s">
        <v>1311</v>
      </c>
      <c r="C1812" s="85" t="s">
        <v>3</v>
      </c>
      <c r="D1812" s="116">
        <v>1.1100000000000001</v>
      </c>
      <c r="E1812" s="116">
        <v>854.03</v>
      </c>
      <c r="F1812" s="1"/>
      <c r="G1812" s="29" t="s">
        <v>57</v>
      </c>
      <c r="H1812" s="4">
        <f t="shared" si="140"/>
        <v>1</v>
      </c>
      <c r="I1812" s="4" t="str">
        <f>VLOOKUP(B1812,'BAT Grundtabelle'!B:T,19,0)</f>
        <v>ja</v>
      </c>
      <c r="J1812" s="4" t="str">
        <f t="shared" si="141"/>
        <v>11630</v>
      </c>
      <c r="K1812" s="4" t="str">
        <f t="shared" si="142"/>
        <v>Siruphersteller</v>
      </c>
      <c r="L1812" s="4">
        <f t="shared" si="143"/>
        <v>1.1100000000000001</v>
      </c>
      <c r="M1812" s="104">
        <f t="shared" si="144"/>
        <v>854.03</v>
      </c>
      <c r="N1812" s="4"/>
      <c r="O1812" s="4" t="str">
        <f>VLOOKUP(B1812,'BAT Grundtabelle'!B:V,21,0)</f>
        <v>Produktion (food)</v>
      </c>
    </row>
    <row r="1813" spans="1:15" ht="12.75" customHeight="1" x14ac:dyDescent="0.35">
      <c r="A1813" s="29" t="s">
        <v>4055</v>
      </c>
      <c r="B1813" s="1" t="s">
        <v>303</v>
      </c>
      <c r="C1813" s="85" t="s">
        <v>2</v>
      </c>
      <c r="D1813" s="116" t="s">
        <v>4547</v>
      </c>
      <c r="E1813" s="116" t="s">
        <v>4547</v>
      </c>
      <c r="F1813" s="1"/>
      <c r="G1813" s="29" t="s">
        <v>4</v>
      </c>
      <c r="H1813" s="4">
        <f t="shared" si="140"/>
        <v>1</v>
      </c>
      <c r="I1813" s="4" t="str">
        <f>VLOOKUP(B1813,'BAT Grundtabelle'!B:T,19,0)</f>
        <v>ja</v>
      </c>
      <c r="J1813" s="4" t="str">
        <f t="shared" si="141"/>
        <v/>
      </c>
      <c r="K1813" s="4" t="str">
        <f t="shared" si="142"/>
        <v/>
      </c>
      <c r="L1813" s="4" t="str">
        <f t="shared" si="143"/>
        <v/>
      </c>
      <c r="M1813" s="104" t="str">
        <f t="shared" si="144"/>
        <v/>
      </c>
      <c r="N1813" s="4"/>
      <c r="O1813" s="4" t="str">
        <f>VLOOKUP(B1813,'BAT Grundtabelle'!B:V,21,0)</f>
        <v>Sport</v>
      </c>
    </row>
    <row r="1814" spans="1:15" ht="12.75" customHeight="1" x14ac:dyDescent="0.35">
      <c r="A1814" s="29" t="s">
        <v>4056</v>
      </c>
      <c r="B1814" s="1" t="s">
        <v>1378</v>
      </c>
      <c r="C1814" s="85" t="s">
        <v>3</v>
      </c>
      <c r="D1814" s="116">
        <v>4.71</v>
      </c>
      <c r="E1814" s="116">
        <v>481.01</v>
      </c>
      <c r="F1814" s="1"/>
      <c r="G1814" s="29" t="s">
        <v>57</v>
      </c>
      <c r="H1814" s="4">
        <f t="shared" si="140"/>
        <v>1</v>
      </c>
      <c r="I1814" s="4" t="str">
        <f>VLOOKUP(B1814,'BAT Grundtabelle'!B:T,19,0)</f>
        <v>ja</v>
      </c>
      <c r="J1814" s="4" t="str">
        <f t="shared" si="141"/>
        <v>11632</v>
      </c>
      <c r="K1814" s="4" t="str">
        <f t="shared" si="142"/>
        <v>Skateboardhersteller</v>
      </c>
      <c r="L1814" s="4">
        <f t="shared" si="143"/>
        <v>4.71</v>
      </c>
      <c r="M1814" s="104">
        <f t="shared" si="144"/>
        <v>481.01</v>
      </c>
      <c r="N1814" s="4"/>
      <c r="O1814" s="4" t="str">
        <f>VLOOKUP(B1814,'BAT Grundtabelle'!B:V,21,0)</f>
        <v>Produktion</v>
      </c>
    </row>
    <row r="1815" spans="1:15" ht="12.75" customHeight="1" x14ac:dyDescent="0.35">
      <c r="A1815" s="29" t="s">
        <v>4057</v>
      </c>
      <c r="B1815" s="1" t="s">
        <v>1325</v>
      </c>
      <c r="C1815" s="85" t="s">
        <v>2</v>
      </c>
      <c r="D1815" s="116" t="s">
        <v>4547</v>
      </c>
      <c r="E1815" s="116" t="s">
        <v>4547</v>
      </c>
      <c r="F1815" s="1"/>
      <c r="G1815" s="29" t="s">
        <v>4</v>
      </c>
      <c r="H1815" s="4">
        <f t="shared" si="140"/>
        <v>1</v>
      </c>
      <c r="I1815" s="4" t="str">
        <f>VLOOKUP(B1815,'BAT Grundtabelle'!B:T,19,0)</f>
        <v>ja</v>
      </c>
      <c r="J1815" s="4" t="str">
        <f t="shared" si="141"/>
        <v/>
      </c>
      <c r="K1815" s="4" t="str">
        <f t="shared" si="142"/>
        <v/>
      </c>
      <c r="L1815" s="4" t="str">
        <f t="shared" si="143"/>
        <v/>
      </c>
      <c r="M1815" s="104" t="str">
        <f t="shared" si="144"/>
        <v/>
      </c>
      <c r="N1815" s="4"/>
      <c r="O1815" s="4" t="str">
        <f>VLOOKUP(B1815,'BAT Grundtabelle'!B:V,21,0)</f>
        <v>Dienstleistung</v>
      </c>
    </row>
    <row r="1816" spans="1:15" ht="12.75" customHeight="1" x14ac:dyDescent="0.35">
      <c r="A1816" s="29" t="s">
        <v>4058</v>
      </c>
      <c r="B1816" s="1" t="s">
        <v>1476</v>
      </c>
      <c r="C1816" s="85" t="s">
        <v>2</v>
      </c>
      <c r="D1816" s="116" t="s">
        <v>4547</v>
      </c>
      <c r="E1816" s="116" t="s">
        <v>4547</v>
      </c>
      <c r="F1816" s="1"/>
      <c r="G1816" s="29" t="s">
        <v>4</v>
      </c>
      <c r="H1816" s="4">
        <f t="shared" si="140"/>
        <v>1</v>
      </c>
      <c r="I1816" s="4" t="str">
        <f>VLOOKUP(B1816,'BAT Grundtabelle'!B:T,19,0)</f>
        <v>ja</v>
      </c>
      <c r="J1816" s="4" t="str">
        <f t="shared" si="141"/>
        <v/>
      </c>
      <c r="K1816" s="4" t="str">
        <f t="shared" si="142"/>
        <v/>
      </c>
      <c r="L1816" s="4" t="str">
        <f t="shared" si="143"/>
        <v/>
      </c>
      <c r="M1816" s="104" t="str">
        <f t="shared" si="144"/>
        <v/>
      </c>
      <c r="N1816" s="4"/>
      <c r="O1816" s="4" t="str">
        <f>VLOOKUP(B1816,'BAT Grundtabelle'!B:V,21,0)</f>
        <v>Reparatur</v>
      </c>
    </row>
    <row r="1817" spans="1:15" ht="12.75" customHeight="1" x14ac:dyDescent="0.35">
      <c r="A1817" s="29" t="s">
        <v>4059</v>
      </c>
      <c r="B1817" s="1" t="s">
        <v>1379</v>
      </c>
      <c r="C1817" s="85" t="s">
        <v>3</v>
      </c>
      <c r="D1817" s="116">
        <v>4.71</v>
      </c>
      <c r="E1817" s="116">
        <v>481.01</v>
      </c>
      <c r="F1817" s="1"/>
      <c r="G1817" s="29" t="s">
        <v>57</v>
      </c>
      <c r="H1817" s="4">
        <f t="shared" si="140"/>
        <v>1</v>
      </c>
      <c r="I1817" s="4" t="str">
        <f>VLOOKUP(B1817,'BAT Grundtabelle'!B:T,19,0)</f>
        <v>ja</v>
      </c>
      <c r="J1817" s="4" t="str">
        <f t="shared" si="141"/>
        <v>11635</v>
      </c>
      <c r="K1817" s="4" t="str">
        <f t="shared" si="142"/>
        <v>Skihersteller</v>
      </c>
      <c r="L1817" s="4">
        <f t="shared" si="143"/>
        <v>4.71</v>
      </c>
      <c r="M1817" s="104">
        <f t="shared" si="144"/>
        <v>481.01</v>
      </c>
      <c r="N1817" s="4"/>
      <c r="O1817" s="4" t="str">
        <f>VLOOKUP(B1817,'BAT Grundtabelle'!B:V,21,0)</f>
        <v>Produktion</v>
      </c>
    </row>
    <row r="1818" spans="1:15" ht="12.75" customHeight="1" x14ac:dyDescent="0.35">
      <c r="A1818" s="29" t="s">
        <v>4060</v>
      </c>
      <c r="B1818" s="1" t="s">
        <v>906</v>
      </c>
      <c r="C1818" s="85" t="s">
        <v>2</v>
      </c>
      <c r="D1818" s="116" t="s">
        <v>4547</v>
      </c>
      <c r="E1818" s="116" t="s">
        <v>4547</v>
      </c>
      <c r="F1818" s="1" t="s">
        <v>2412</v>
      </c>
      <c r="G1818" s="29"/>
      <c r="H1818" s="4">
        <f t="shared" si="140"/>
        <v>1</v>
      </c>
      <c r="I1818" s="4" t="str">
        <f>VLOOKUP(B1818,'BAT Grundtabelle'!B:T,19,0)</f>
        <v>nein</v>
      </c>
      <c r="J1818" s="4" t="str">
        <f t="shared" si="141"/>
        <v/>
      </c>
      <c r="K1818" s="4" t="str">
        <f t="shared" si="142"/>
        <v/>
      </c>
      <c r="L1818" s="4" t="str">
        <f t="shared" si="143"/>
        <v/>
      </c>
      <c r="M1818" s="104" t="str">
        <f t="shared" si="144"/>
        <v/>
      </c>
      <c r="N1818" s="4"/>
      <c r="O1818" s="4" t="str">
        <f>VLOOKUP(B1818,'BAT Grundtabelle'!B:V,21,0)</f>
        <v>Sport</v>
      </c>
    </row>
    <row r="1819" spans="1:15" ht="12.75" customHeight="1" x14ac:dyDescent="0.35">
      <c r="A1819" s="29" t="s">
        <v>4061</v>
      </c>
      <c r="B1819" s="1" t="s">
        <v>134</v>
      </c>
      <c r="C1819" s="85" t="s">
        <v>3</v>
      </c>
      <c r="D1819" s="116">
        <v>2.23</v>
      </c>
      <c r="E1819" s="116">
        <v>301</v>
      </c>
      <c r="F1819" s="1"/>
      <c r="G1819" s="29" t="s">
        <v>4</v>
      </c>
      <c r="H1819" s="4">
        <f t="shared" si="140"/>
        <v>1</v>
      </c>
      <c r="I1819" s="4" t="str">
        <f>VLOOKUP(B1819,'BAT Grundtabelle'!B:T,19,0)</f>
        <v>ja</v>
      </c>
      <c r="J1819" s="4" t="str">
        <f t="shared" si="141"/>
        <v>11637</v>
      </c>
      <c r="K1819" s="4" t="str">
        <f t="shared" si="142"/>
        <v>Skilehrer, freiberuflich</v>
      </c>
      <c r="L1819" s="4">
        <f t="shared" si="143"/>
        <v>2.23</v>
      </c>
      <c r="M1819" s="104">
        <f t="shared" si="144"/>
        <v>301</v>
      </c>
      <c r="N1819" s="4"/>
      <c r="O1819" s="4" t="str">
        <f>VLOOKUP(B1819,'BAT Grundtabelle'!B:V,21,0)</f>
        <v>Sport</v>
      </c>
    </row>
    <row r="1820" spans="1:15" ht="12.75" customHeight="1" x14ac:dyDescent="0.35">
      <c r="A1820" s="29" t="s">
        <v>4062</v>
      </c>
      <c r="B1820" s="1" t="s">
        <v>1326</v>
      </c>
      <c r="C1820" s="85" t="s">
        <v>2</v>
      </c>
      <c r="D1820" s="116" t="s">
        <v>4547</v>
      </c>
      <c r="E1820" s="116" t="s">
        <v>4547</v>
      </c>
      <c r="F1820" s="1"/>
      <c r="G1820" s="29" t="s">
        <v>4</v>
      </c>
      <c r="H1820" s="4">
        <f t="shared" si="140"/>
        <v>1</v>
      </c>
      <c r="I1820" s="4" t="str">
        <f>VLOOKUP(B1820,'BAT Grundtabelle'!B:T,19,0)</f>
        <v>ja</v>
      </c>
      <c r="J1820" s="4" t="str">
        <f t="shared" si="141"/>
        <v/>
      </c>
      <c r="K1820" s="4" t="str">
        <f t="shared" si="142"/>
        <v/>
      </c>
      <c r="L1820" s="4" t="str">
        <f t="shared" si="143"/>
        <v/>
      </c>
      <c r="M1820" s="104" t="str">
        <f t="shared" si="144"/>
        <v/>
      </c>
      <c r="N1820" s="4"/>
      <c r="O1820" s="4" t="str">
        <f>VLOOKUP(B1820,'BAT Grundtabelle'!B:V,21,0)</f>
        <v>Freizeit</v>
      </c>
    </row>
    <row r="1821" spans="1:15" ht="12.75" customHeight="1" x14ac:dyDescent="0.35">
      <c r="A1821" s="29" t="s">
        <v>4063</v>
      </c>
      <c r="B1821" s="1" t="s">
        <v>1328</v>
      </c>
      <c r="C1821" s="85" t="s">
        <v>2</v>
      </c>
      <c r="D1821" s="116" t="s">
        <v>4547</v>
      </c>
      <c r="E1821" s="116" t="s">
        <v>4547</v>
      </c>
      <c r="F1821" s="1"/>
      <c r="G1821" s="29" t="s">
        <v>4</v>
      </c>
      <c r="H1821" s="4">
        <f t="shared" si="140"/>
        <v>1</v>
      </c>
      <c r="I1821" s="4" t="str">
        <f>VLOOKUP(B1821,'BAT Grundtabelle'!B:T,19,0)</f>
        <v>ja</v>
      </c>
      <c r="J1821" s="4" t="str">
        <f t="shared" si="141"/>
        <v/>
      </c>
      <c r="K1821" s="4" t="str">
        <f t="shared" si="142"/>
        <v/>
      </c>
      <c r="L1821" s="4" t="str">
        <f t="shared" si="143"/>
        <v/>
      </c>
      <c r="M1821" s="104" t="str">
        <f t="shared" si="144"/>
        <v/>
      </c>
      <c r="N1821" s="4"/>
      <c r="O1821" s="4" t="str">
        <f>VLOOKUP(B1821,'BAT Grundtabelle'!B:V,21,0)</f>
        <v>Sport</v>
      </c>
    </row>
    <row r="1822" spans="1:15" ht="12.75" customHeight="1" x14ac:dyDescent="0.35">
      <c r="A1822" s="29" t="s">
        <v>4064</v>
      </c>
      <c r="B1822" s="1" t="s">
        <v>1832</v>
      </c>
      <c r="C1822" s="85" t="s">
        <v>2</v>
      </c>
      <c r="D1822" s="116" t="s">
        <v>4547</v>
      </c>
      <c r="E1822" s="116" t="s">
        <v>4547</v>
      </c>
      <c r="F1822" s="1" t="s">
        <v>2411</v>
      </c>
      <c r="G1822" s="29" t="s">
        <v>59</v>
      </c>
      <c r="H1822" s="4">
        <f t="shared" si="140"/>
        <v>1</v>
      </c>
      <c r="I1822" s="4" t="str">
        <f>VLOOKUP(B1822,'BAT Grundtabelle'!B:T,19,0)</f>
        <v>ja</v>
      </c>
      <c r="J1822" s="4" t="str">
        <f t="shared" si="141"/>
        <v/>
      </c>
      <c r="K1822" s="4" t="str">
        <f t="shared" si="142"/>
        <v/>
      </c>
      <c r="L1822" s="4" t="str">
        <f t="shared" si="143"/>
        <v/>
      </c>
      <c r="M1822" s="104" t="str">
        <f t="shared" si="144"/>
        <v/>
      </c>
      <c r="N1822" s="4"/>
      <c r="O1822" s="4" t="str">
        <f>VLOOKUP(B1822,'BAT Grundtabelle'!B:V,21,0)</f>
        <v>Verein</v>
      </c>
    </row>
    <row r="1823" spans="1:15" ht="12.75" customHeight="1" x14ac:dyDescent="0.35">
      <c r="A1823" s="29" t="s">
        <v>4065</v>
      </c>
      <c r="B1823" s="1" t="s">
        <v>1477</v>
      </c>
      <c r="C1823" s="85" t="s">
        <v>2</v>
      </c>
      <c r="D1823" s="116" t="s">
        <v>4547</v>
      </c>
      <c r="E1823" s="116" t="s">
        <v>4547</v>
      </c>
      <c r="F1823" s="1"/>
      <c r="G1823" s="29" t="s">
        <v>4</v>
      </c>
      <c r="H1823" s="4">
        <f t="shared" si="140"/>
        <v>1</v>
      </c>
      <c r="I1823" s="4" t="str">
        <f>VLOOKUP(B1823,'BAT Grundtabelle'!B:T,19,0)</f>
        <v>ja</v>
      </c>
      <c r="J1823" s="4" t="str">
        <f t="shared" si="141"/>
        <v/>
      </c>
      <c r="K1823" s="4" t="str">
        <f t="shared" si="142"/>
        <v/>
      </c>
      <c r="L1823" s="4" t="str">
        <f t="shared" si="143"/>
        <v/>
      </c>
      <c r="M1823" s="104" t="str">
        <f t="shared" si="144"/>
        <v/>
      </c>
      <c r="N1823" s="4"/>
      <c r="O1823" s="4" t="str">
        <f>VLOOKUP(B1823,'BAT Grundtabelle'!B:V,21,0)</f>
        <v>Freizeit</v>
      </c>
    </row>
    <row r="1824" spans="1:15" ht="12.75" customHeight="1" x14ac:dyDescent="0.35">
      <c r="A1824" s="29" t="s">
        <v>4066</v>
      </c>
      <c r="B1824" s="1" t="s">
        <v>775</v>
      </c>
      <c r="C1824" s="85" t="s">
        <v>3</v>
      </c>
      <c r="D1824" s="116">
        <v>2.58</v>
      </c>
      <c r="E1824" s="116">
        <v>535</v>
      </c>
      <c r="F1824" s="1"/>
      <c r="G1824" s="29" t="s">
        <v>4</v>
      </c>
      <c r="H1824" s="4">
        <f t="shared" si="140"/>
        <v>1</v>
      </c>
      <c r="I1824" s="4" t="str">
        <f>VLOOKUP(B1824,'BAT Grundtabelle'!B:T,19,0)</f>
        <v>ja</v>
      </c>
      <c r="J1824" s="4" t="str">
        <f t="shared" si="141"/>
        <v>11642</v>
      </c>
      <c r="K1824" s="4" t="str">
        <f t="shared" si="142"/>
        <v>Snackbar</v>
      </c>
      <c r="L1824" s="4">
        <f t="shared" si="143"/>
        <v>2.58</v>
      </c>
      <c r="M1824" s="104">
        <f t="shared" si="144"/>
        <v>535</v>
      </c>
      <c r="N1824" s="4"/>
      <c r="O1824" s="4" t="str">
        <f>VLOOKUP(B1824,'BAT Grundtabelle'!B:V,21,0)</f>
        <v>Hotel- und Gaststättengewerbe</v>
      </c>
    </row>
    <row r="1825" spans="1:15" ht="12.75" customHeight="1" x14ac:dyDescent="0.35">
      <c r="A1825" s="29" t="s">
        <v>4067</v>
      </c>
      <c r="B1825" s="1" t="s">
        <v>1478</v>
      </c>
      <c r="C1825" s="85" t="s">
        <v>2</v>
      </c>
      <c r="D1825" s="116" t="s">
        <v>4547</v>
      </c>
      <c r="E1825" s="116" t="s">
        <v>4547</v>
      </c>
      <c r="F1825" s="1"/>
      <c r="G1825" s="29" t="s">
        <v>4</v>
      </c>
      <c r="H1825" s="4">
        <f t="shared" si="140"/>
        <v>1</v>
      </c>
      <c r="I1825" s="4" t="str">
        <f>VLOOKUP(B1825,'BAT Grundtabelle'!B:T,19,0)</f>
        <v>ja</v>
      </c>
      <c r="J1825" s="4" t="str">
        <f t="shared" si="141"/>
        <v/>
      </c>
      <c r="K1825" s="4" t="str">
        <f t="shared" si="142"/>
        <v/>
      </c>
      <c r="L1825" s="4" t="str">
        <f t="shared" si="143"/>
        <v/>
      </c>
      <c r="M1825" s="104" t="str">
        <f t="shared" si="144"/>
        <v/>
      </c>
      <c r="N1825" s="4"/>
      <c r="O1825" s="4" t="str">
        <f>VLOOKUP(B1825,'BAT Grundtabelle'!B:V,21,0)</f>
        <v>Freizeit</v>
      </c>
    </row>
    <row r="1826" spans="1:15" ht="12.75" customHeight="1" x14ac:dyDescent="0.35">
      <c r="A1826" s="29" t="s">
        <v>4068</v>
      </c>
      <c r="B1826" s="1" t="s">
        <v>285</v>
      </c>
      <c r="C1826" s="85" t="s">
        <v>2</v>
      </c>
      <c r="D1826" s="116" t="s">
        <v>4547</v>
      </c>
      <c r="E1826" s="116" t="s">
        <v>4547</v>
      </c>
      <c r="F1826" s="1"/>
      <c r="G1826" s="29" t="s">
        <v>4</v>
      </c>
      <c r="H1826" s="4">
        <f t="shared" si="140"/>
        <v>1</v>
      </c>
      <c r="I1826" s="4" t="str">
        <f>VLOOKUP(B1826,'BAT Grundtabelle'!B:T,19,0)</f>
        <v>ja</v>
      </c>
      <c r="J1826" s="4" t="str">
        <f t="shared" si="141"/>
        <v/>
      </c>
      <c r="K1826" s="4" t="str">
        <f t="shared" si="142"/>
        <v/>
      </c>
      <c r="L1826" s="4" t="str">
        <f t="shared" si="143"/>
        <v/>
      </c>
      <c r="M1826" s="104" t="str">
        <f t="shared" si="144"/>
        <v/>
      </c>
      <c r="N1826" s="4"/>
      <c r="O1826" s="4" t="str">
        <f>VLOOKUP(B1826,'BAT Grundtabelle'!B:V,21,0)</f>
        <v>IT</v>
      </c>
    </row>
    <row r="1827" spans="1:15" ht="12.75" customHeight="1" x14ac:dyDescent="0.35">
      <c r="A1827" s="29" t="s">
        <v>4069</v>
      </c>
      <c r="B1827" s="1" t="s">
        <v>2075</v>
      </c>
      <c r="C1827" s="85" t="s">
        <v>2</v>
      </c>
      <c r="D1827" s="116" t="s">
        <v>4547</v>
      </c>
      <c r="E1827" s="116" t="s">
        <v>4547</v>
      </c>
      <c r="F1827" s="1"/>
      <c r="G1827" s="29" t="s">
        <v>4</v>
      </c>
      <c r="H1827" s="4">
        <f t="shared" si="140"/>
        <v>1</v>
      </c>
      <c r="I1827" s="4" t="str">
        <f>VLOOKUP(B1827,'BAT Grundtabelle'!B:T,19,0)</f>
        <v>ja</v>
      </c>
      <c r="J1827" s="4" t="str">
        <f t="shared" si="141"/>
        <v/>
      </c>
      <c r="K1827" s="4" t="str">
        <f t="shared" si="142"/>
        <v/>
      </c>
      <c r="L1827" s="4" t="str">
        <f t="shared" si="143"/>
        <v/>
      </c>
      <c r="M1827" s="104" t="str">
        <f t="shared" si="144"/>
        <v/>
      </c>
      <c r="N1827" s="4"/>
      <c r="O1827" s="4" t="str">
        <f>VLOOKUP(B1827,'BAT Grundtabelle'!B:V,21,0)</f>
        <v>IT</v>
      </c>
    </row>
    <row r="1828" spans="1:15" ht="12.75" customHeight="1" x14ac:dyDescent="0.35">
      <c r="A1828" s="29" t="s">
        <v>2174</v>
      </c>
      <c r="B1828" s="1" t="s">
        <v>2173</v>
      </c>
      <c r="C1828" s="85" t="s">
        <v>3</v>
      </c>
      <c r="D1828" s="116">
        <v>1.63</v>
      </c>
      <c r="E1828" s="116">
        <v>366.97</v>
      </c>
      <c r="F1828" s="1"/>
      <c r="G1828" s="29" t="s">
        <v>4</v>
      </c>
      <c r="H1828" s="4">
        <f t="shared" si="140"/>
        <v>1</v>
      </c>
      <c r="I1828" s="4" t="str">
        <f>VLOOKUP(B1828,'BAT Grundtabelle'!B:T,19,0)</f>
        <v>ja</v>
      </c>
      <c r="J1828" s="4" t="str">
        <f t="shared" si="141"/>
        <v>3981</v>
      </c>
      <c r="K1828" s="4" t="str">
        <f t="shared" si="142"/>
        <v>Softwarehandel</v>
      </c>
      <c r="L1828" s="4">
        <f t="shared" si="143"/>
        <v>1.63</v>
      </c>
      <c r="M1828" s="104">
        <f t="shared" si="144"/>
        <v>366.97</v>
      </c>
      <c r="N1828" s="4"/>
      <c r="O1828" s="4" t="str">
        <f>VLOOKUP(B1828,'BAT Grundtabelle'!B:V,21,0)</f>
        <v>Handel</v>
      </c>
    </row>
    <row r="1829" spans="1:15" ht="12.75" customHeight="1" x14ac:dyDescent="0.35">
      <c r="A1829" s="29" t="s">
        <v>4070</v>
      </c>
      <c r="B1829" s="1" t="s">
        <v>241</v>
      </c>
      <c r="C1829" s="85" t="s">
        <v>2</v>
      </c>
      <c r="D1829" s="116" t="s">
        <v>4547</v>
      </c>
      <c r="E1829" s="116" t="s">
        <v>4547</v>
      </c>
      <c r="F1829" s="1"/>
      <c r="G1829" s="29" t="s">
        <v>57</v>
      </c>
      <c r="H1829" s="4">
        <f t="shared" si="140"/>
        <v>1</v>
      </c>
      <c r="I1829" s="4" t="str">
        <f>VLOOKUP(B1829,'BAT Grundtabelle'!B:T,19,0)</f>
        <v>ja</v>
      </c>
      <c r="J1829" s="4" t="str">
        <f t="shared" si="141"/>
        <v/>
      </c>
      <c r="K1829" s="4" t="str">
        <f t="shared" si="142"/>
        <v/>
      </c>
      <c r="L1829" s="4" t="str">
        <f t="shared" si="143"/>
        <v/>
      </c>
      <c r="M1829" s="104" t="str">
        <f t="shared" si="144"/>
        <v/>
      </c>
      <c r="N1829" s="4"/>
      <c r="O1829" s="4" t="str">
        <f>VLOOKUP(B1829,'BAT Grundtabelle'!B:V,21,0)</f>
        <v>Bau-Gewerbe</v>
      </c>
    </row>
    <row r="1830" spans="1:15" ht="12.75" customHeight="1" x14ac:dyDescent="0.35">
      <c r="A1830" s="29" t="s">
        <v>4071</v>
      </c>
      <c r="B1830" s="1" t="s">
        <v>1888</v>
      </c>
      <c r="C1830" s="85" t="s">
        <v>3</v>
      </c>
      <c r="D1830" s="116">
        <v>1.48</v>
      </c>
      <c r="E1830" s="116">
        <v>345</v>
      </c>
      <c r="F1830" s="1"/>
      <c r="G1830" s="29" t="s">
        <v>4</v>
      </c>
      <c r="H1830" s="4">
        <f t="shared" si="140"/>
        <v>1</v>
      </c>
      <c r="I1830" s="4" t="str">
        <f>VLOOKUP(B1830,'BAT Grundtabelle'!B:T,19,0)</f>
        <v>ja</v>
      </c>
      <c r="J1830" s="4" t="str">
        <f t="shared" si="141"/>
        <v>11646</v>
      </c>
      <c r="K1830" s="4" t="str">
        <f t="shared" si="142"/>
        <v>Solarium</v>
      </c>
      <c r="L1830" s="4">
        <f t="shared" si="143"/>
        <v>1.48</v>
      </c>
      <c r="M1830" s="104">
        <f t="shared" si="144"/>
        <v>345</v>
      </c>
      <c r="N1830" s="4"/>
      <c r="O1830" s="4" t="str">
        <f>VLOOKUP(B1830,'BAT Grundtabelle'!B:V,21,0)</f>
        <v>Kosmetik</v>
      </c>
    </row>
    <row r="1831" spans="1:15" ht="12.75" customHeight="1" x14ac:dyDescent="0.35">
      <c r="A1831" s="29" t="s">
        <v>4072</v>
      </c>
      <c r="B1831" s="1" t="s">
        <v>1591</v>
      </c>
      <c r="C1831" s="85" t="s">
        <v>2</v>
      </c>
      <c r="D1831" s="116" t="s">
        <v>4547</v>
      </c>
      <c r="E1831" s="116" t="s">
        <v>4547</v>
      </c>
      <c r="F1831" s="1" t="s">
        <v>2412</v>
      </c>
      <c r="G1831" s="29" t="s">
        <v>4438</v>
      </c>
      <c r="H1831" s="4">
        <f t="shared" si="140"/>
        <v>1</v>
      </c>
      <c r="I1831" s="4" t="str">
        <f>VLOOKUP(B1831,'BAT Grundtabelle'!B:T,19,0)</f>
        <v>ja</v>
      </c>
      <c r="J1831" s="4" t="str">
        <f t="shared" si="141"/>
        <v/>
      </c>
      <c r="K1831" s="4" t="str">
        <f t="shared" si="142"/>
        <v/>
      </c>
      <c r="L1831" s="4" t="str">
        <f t="shared" si="143"/>
        <v/>
      </c>
      <c r="M1831" s="104" t="str">
        <f t="shared" si="144"/>
        <v/>
      </c>
      <c r="N1831" s="4"/>
      <c r="O1831" s="4" t="str">
        <f>VLOOKUP(B1831,'BAT Grundtabelle'!B:V,21,0)</f>
        <v>Sonder-Risiken</v>
      </c>
    </row>
    <row r="1832" spans="1:15" ht="12.75" customHeight="1" x14ac:dyDescent="0.35">
      <c r="A1832" s="29" t="s">
        <v>4073</v>
      </c>
      <c r="B1832" s="1" t="s">
        <v>74</v>
      </c>
      <c r="C1832" s="85" t="s">
        <v>2</v>
      </c>
      <c r="D1832" s="116" t="s">
        <v>4547</v>
      </c>
      <c r="E1832" s="116" t="s">
        <v>4547</v>
      </c>
      <c r="F1832" s="1" t="s">
        <v>2412</v>
      </c>
      <c r="G1832" s="29" t="s">
        <v>4438</v>
      </c>
      <c r="H1832" s="4">
        <f t="shared" si="140"/>
        <v>1</v>
      </c>
      <c r="I1832" s="4" t="str">
        <f>VLOOKUP(B1832,'BAT Grundtabelle'!B:T,19,0)</f>
        <v>ja</v>
      </c>
      <c r="J1832" s="4" t="str">
        <f t="shared" si="141"/>
        <v/>
      </c>
      <c r="K1832" s="4" t="str">
        <f t="shared" si="142"/>
        <v/>
      </c>
      <c r="L1832" s="4" t="str">
        <f t="shared" si="143"/>
        <v/>
      </c>
      <c r="M1832" s="104" t="str">
        <f t="shared" si="144"/>
        <v/>
      </c>
      <c r="N1832" s="4"/>
      <c r="O1832" s="4" t="str">
        <f>VLOOKUP(B1832,'BAT Grundtabelle'!B:V,21,0)</f>
        <v>Abfall</v>
      </c>
    </row>
    <row r="1833" spans="1:15" ht="12.75" customHeight="1" x14ac:dyDescent="0.35">
      <c r="A1833" s="29" t="s">
        <v>4074</v>
      </c>
      <c r="B1833" s="1" t="s">
        <v>2016</v>
      </c>
      <c r="C1833" s="85" t="s">
        <v>2</v>
      </c>
      <c r="D1833" s="116" t="s">
        <v>4547</v>
      </c>
      <c r="E1833" s="116" t="s">
        <v>4547</v>
      </c>
      <c r="F1833" s="1"/>
      <c r="G1833" s="29" t="s">
        <v>4</v>
      </c>
      <c r="H1833" s="4">
        <f t="shared" si="140"/>
        <v>1</v>
      </c>
      <c r="I1833" s="4" t="str">
        <f>VLOOKUP(B1833,'BAT Grundtabelle'!B:T,19,0)</f>
        <v>ja</v>
      </c>
      <c r="J1833" s="4" t="str">
        <f t="shared" si="141"/>
        <v/>
      </c>
      <c r="K1833" s="4" t="str">
        <f t="shared" si="142"/>
        <v/>
      </c>
      <c r="L1833" s="4" t="str">
        <f t="shared" si="143"/>
        <v/>
      </c>
      <c r="M1833" s="104" t="str">
        <f t="shared" si="144"/>
        <v/>
      </c>
      <c r="N1833" s="4"/>
      <c r="O1833" s="4" t="str">
        <f>VLOOKUP(B1833,'BAT Grundtabelle'!B:V,21,0)</f>
        <v>Handel</v>
      </c>
    </row>
    <row r="1834" spans="1:15" ht="12.75" customHeight="1" x14ac:dyDescent="0.35">
      <c r="A1834" s="29" t="s">
        <v>4075</v>
      </c>
      <c r="B1834" s="1" t="s">
        <v>999</v>
      </c>
      <c r="C1834" s="85" t="s">
        <v>2</v>
      </c>
      <c r="D1834" s="116" t="s">
        <v>4547</v>
      </c>
      <c r="E1834" s="116" t="s">
        <v>4547</v>
      </c>
      <c r="F1834" s="1"/>
      <c r="G1834" s="29" t="s">
        <v>4</v>
      </c>
      <c r="H1834" s="4">
        <f t="shared" si="140"/>
        <v>1</v>
      </c>
      <c r="I1834" s="4" t="str">
        <f>VLOOKUP(B1834,'BAT Grundtabelle'!B:T,19,0)</f>
        <v>ja</v>
      </c>
      <c r="J1834" s="4" t="str">
        <f t="shared" si="141"/>
        <v/>
      </c>
      <c r="K1834" s="4" t="str">
        <f t="shared" si="142"/>
        <v/>
      </c>
      <c r="L1834" s="4" t="str">
        <f t="shared" si="143"/>
        <v/>
      </c>
      <c r="M1834" s="104" t="str">
        <f t="shared" si="144"/>
        <v/>
      </c>
      <c r="N1834" s="4"/>
      <c r="O1834" s="4" t="str">
        <f>VLOOKUP(B1834,'BAT Grundtabelle'!B:V,21,0)</f>
        <v>Montage</v>
      </c>
    </row>
    <row r="1835" spans="1:15" ht="12.75" customHeight="1" x14ac:dyDescent="0.35">
      <c r="A1835" s="29" t="s">
        <v>4076</v>
      </c>
      <c r="B1835" s="1" t="s">
        <v>1889</v>
      </c>
      <c r="C1835" s="85" t="s">
        <v>3</v>
      </c>
      <c r="D1835" s="116">
        <v>1.48</v>
      </c>
      <c r="E1835" s="116">
        <v>345</v>
      </c>
      <c r="F1835" s="1"/>
      <c r="G1835" s="29" t="s">
        <v>4</v>
      </c>
      <c r="H1835" s="4">
        <f t="shared" si="140"/>
        <v>1</v>
      </c>
      <c r="I1835" s="4" t="str">
        <f>VLOOKUP(B1835,'BAT Grundtabelle'!B:T,19,0)</f>
        <v>ja</v>
      </c>
      <c r="J1835" s="4" t="str">
        <f t="shared" si="141"/>
        <v>11651</v>
      </c>
      <c r="K1835" s="4" t="str">
        <f t="shared" si="142"/>
        <v>Sonnenstudio</v>
      </c>
      <c r="L1835" s="4">
        <f t="shared" si="143"/>
        <v>1.48</v>
      </c>
      <c r="M1835" s="104">
        <f t="shared" si="144"/>
        <v>345</v>
      </c>
      <c r="N1835" s="4"/>
      <c r="O1835" s="4" t="str">
        <f>VLOOKUP(B1835,'BAT Grundtabelle'!B:V,21,0)</f>
        <v>Kosmetik</v>
      </c>
    </row>
    <row r="1836" spans="1:15" ht="12.75" customHeight="1" x14ac:dyDescent="0.35">
      <c r="A1836" s="29" t="s">
        <v>2344</v>
      </c>
      <c r="B1836" s="1" t="s">
        <v>2343</v>
      </c>
      <c r="C1836" s="85" t="s">
        <v>2</v>
      </c>
      <c r="D1836" s="116" t="s">
        <v>4547</v>
      </c>
      <c r="E1836" s="116" t="s">
        <v>4547</v>
      </c>
      <c r="F1836" s="98" t="s">
        <v>4548</v>
      </c>
      <c r="G1836" s="29" t="s">
        <v>4</v>
      </c>
      <c r="H1836" s="4">
        <f t="shared" si="140"/>
        <v>1</v>
      </c>
      <c r="I1836" s="4" t="str">
        <f>VLOOKUP(B1836,'BAT Grundtabelle'!B:T,19,0)</f>
        <v>nein</v>
      </c>
      <c r="J1836" s="4" t="str">
        <f t="shared" si="141"/>
        <v/>
      </c>
      <c r="K1836" s="4" t="str">
        <f t="shared" si="142"/>
        <v/>
      </c>
      <c r="L1836" s="4" t="str">
        <f t="shared" si="143"/>
        <v/>
      </c>
      <c r="M1836" s="104" t="str">
        <f t="shared" si="144"/>
        <v/>
      </c>
      <c r="N1836" s="4"/>
      <c r="O1836" s="4" t="str">
        <f>VLOOKUP(B1836,'BAT Grundtabelle'!B:V,21,0)</f>
        <v>Sonder-Risiken</v>
      </c>
    </row>
    <row r="1837" spans="1:15" ht="12.75" customHeight="1" x14ac:dyDescent="0.35">
      <c r="A1837" s="29" t="s">
        <v>4077</v>
      </c>
      <c r="B1837" s="1" t="s">
        <v>2017</v>
      </c>
      <c r="C1837" s="85" t="s">
        <v>2</v>
      </c>
      <c r="D1837" s="116" t="s">
        <v>4547</v>
      </c>
      <c r="E1837" s="116" t="s">
        <v>4547</v>
      </c>
      <c r="F1837" s="1" t="s">
        <v>2412</v>
      </c>
      <c r="G1837" s="29" t="s">
        <v>4438</v>
      </c>
      <c r="H1837" s="4">
        <f t="shared" si="140"/>
        <v>1</v>
      </c>
      <c r="I1837" s="4" t="str">
        <f>VLOOKUP(B1837,'BAT Grundtabelle'!B:T,19,0)</f>
        <v>ja</v>
      </c>
      <c r="J1837" s="4" t="str">
        <f t="shared" si="141"/>
        <v/>
      </c>
      <c r="K1837" s="4" t="str">
        <f t="shared" si="142"/>
        <v/>
      </c>
      <c r="L1837" s="4" t="str">
        <f t="shared" si="143"/>
        <v/>
      </c>
      <c r="M1837" s="104" t="str">
        <f t="shared" si="144"/>
        <v/>
      </c>
      <c r="N1837" s="4"/>
      <c r="O1837" s="4" t="str">
        <f>VLOOKUP(B1837,'BAT Grundtabelle'!B:V,21,0)</f>
        <v>Sonder-Risiken</v>
      </c>
    </row>
    <row r="1838" spans="1:15" ht="12.75" customHeight="1" x14ac:dyDescent="0.35">
      <c r="A1838" s="29" t="s">
        <v>4078</v>
      </c>
      <c r="B1838" s="1" t="s">
        <v>1564</v>
      </c>
      <c r="C1838" s="85" t="s">
        <v>3</v>
      </c>
      <c r="D1838" s="116">
        <v>0.65</v>
      </c>
      <c r="E1838" s="116">
        <v>280</v>
      </c>
      <c r="F1838" s="1" t="s">
        <v>4468</v>
      </c>
      <c r="G1838" s="29" t="s">
        <v>4</v>
      </c>
      <c r="H1838" s="4">
        <f t="shared" si="140"/>
        <v>1</v>
      </c>
      <c r="I1838" s="4" t="str">
        <f>VLOOKUP(B1838,'BAT Grundtabelle'!B:T,19,0)</f>
        <v>ja</v>
      </c>
      <c r="J1838" s="4" t="str">
        <f t="shared" si="141"/>
        <v>11653</v>
      </c>
      <c r="K1838" s="4" t="str">
        <f t="shared" si="142"/>
        <v>Sonstiger Heilgehilfe</v>
      </c>
      <c r="L1838" s="4">
        <f t="shared" si="143"/>
        <v>0.65</v>
      </c>
      <c r="M1838" s="104">
        <f t="shared" si="144"/>
        <v>280</v>
      </c>
      <c r="N1838" s="4"/>
      <c r="O1838" s="4" t="str">
        <f>VLOOKUP(B1838,'BAT Grundtabelle'!B:V,21,0)</f>
        <v>Heilwesen</v>
      </c>
    </row>
    <row r="1839" spans="1:15" ht="12.75" customHeight="1" x14ac:dyDescent="0.35">
      <c r="A1839" s="29" t="s">
        <v>4079</v>
      </c>
      <c r="B1839" s="1" t="s">
        <v>1171</v>
      </c>
      <c r="C1839" s="85" t="s">
        <v>2</v>
      </c>
      <c r="D1839" s="116" t="s">
        <v>4547</v>
      </c>
      <c r="E1839" s="116" t="s">
        <v>4547</v>
      </c>
      <c r="F1839" s="1" t="s">
        <v>2412</v>
      </c>
      <c r="G1839" s="29">
        <v>1195</v>
      </c>
      <c r="H1839" s="4">
        <f t="shared" si="140"/>
        <v>1</v>
      </c>
      <c r="I1839" s="4" t="str">
        <f>VLOOKUP(B1839,'BAT Grundtabelle'!B:T,19,0)</f>
        <v>ja</v>
      </c>
      <c r="J1839" s="4" t="str">
        <f t="shared" si="141"/>
        <v/>
      </c>
      <c r="K1839" s="4" t="str">
        <f t="shared" si="142"/>
        <v/>
      </c>
      <c r="L1839" s="4" t="str">
        <f t="shared" si="143"/>
        <v/>
      </c>
      <c r="M1839" s="104" t="str">
        <f t="shared" si="144"/>
        <v/>
      </c>
      <c r="N1839" s="4"/>
      <c r="O1839" s="4" t="str">
        <f>VLOOKUP(B1839,'BAT Grundtabelle'!B:V,21,0)</f>
        <v>Sonder-Risiken</v>
      </c>
    </row>
    <row r="1840" spans="1:15" ht="12.75" customHeight="1" x14ac:dyDescent="0.35">
      <c r="A1840" s="29" t="s">
        <v>4080</v>
      </c>
      <c r="B1840" s="1" t="s">
        <v>1686</v>
      </c>
      <c r="C1840" s="85" t="s">
        <v>2</v>
      </c>
      <c r="D1840" s="116" t="s">
        <v>4547</v>
      </c>
      <c r="E1840" s="116" t="s">
        <v>4547</v>
      </c>
      <c r="F1840" s="1" t="s">
        <v>2412</v>
      </c>
      <c r="G1840" s="29" t="s">
        <v>4438</v>
      </c>
      <c r="H1840" s="4">
        <f t="shared" si="140"/>
        <v>1</v>
      </c>
      <c r="I1840" s="4" t="str">
        <f>VLOOKUP(B1840,'BAT Grundtabelle'!B:T,19,0)</f>
        <v>ja</v>
      </c>
      <c r="J1840" s="4" t="str">
        <f t="shared" si="141"/>
        <v/>
      </c>
      <c r="K1840" s="4" t="str">
        <f t="shared" si="142"/>
        <v/>
      </c>
      <c r="L1840" s="4" t="str">
        <f t="shared" si="143"/>
        <v/>
      </c>
      <c r="M1840" s="104" t="str">
        <f t="shared" si="144"/>
        <v/>
      </c>
      <c r="N1840" s="4"/>
      <c r="O1840" s="4" t="str">
        <f>VLOOKUP(B1840,'BAT Grundtabelle'!B:V,21,0)</f>
        <v>Recycling</v>
      </c>
    </row>
    <row r="1841" spans="1:15" ht="12.75" customHeight="1" x14ac:dyDescent="0.35">
      <c r="A1841" s="29" t="s">
        <v>4081</v>
      </c>
      <c r="B1841" s="1" t="s">
        <v>77</v>
      </c>
      <c r="C1841" s="85" t="s">
        <v>2</v>
      </c>
      <c r="D1841" s="116" t="s">
        <v>4547</v>
      </c>
      <c r="E1841" s="116" t="s">
        <v>4547</v>
      </c>
      <c r="F1841" s="1" t="s">
        <v>2412</v>
      </c>
      <c r="G1841" s="29">
        <v>1195</v>
      </c>
      <c r="H1841" s="4">
        <f t="shared" si="140"/>
        <v>1</v>
      </c>
      <c r="I1841" s="4" t="str">
        <f>VLOOKUP(B1841,'BAT Grundtabelle'!B:T,19,0)</f>
        <v>ja</v>
      </c>
      <c r="J1841" s="4" t="str">
        <f t="shared" si="141"/>
        <v/>
      </c>
      <c r="K1841" s="4" t="str">
        <f t="shared" si="142"/>
        <v/>
      </c>
      <c r="L1841" s="4" t="str">
        <f t="shared" si="143"/>
        <v/>
      </c>
      <c r="M1841" s="104" t="str">
        <f t="shared" si="144"/>
        <v/>
      </c>
      <c r="N1841" s="4"/>
      <c r="O1841" s="4" t="str">
        <f>VLOOKUP(B1841,'BAT Grundtabelle'!B:V,21,0)</f>
        <v>Sonder-Risiken</v>
      </c>
    </row>
    <row r="1842" spans="1:15" ht="12.75" customHeight="1" x14ac:dyDescent="0.35">
      <c r="A1842" s="29" t="s">
        <v>4082</v>
      </c>
      <c r="B1842" s="1" t="s">
        <v>1843</v>
      </c>
      <c r="C1842" s="85" t="s">
        <v>2</v>
      </c>
      <c r="D1842" s="116" t="s">
        <v>4547</v>
      </c>
      <c r="E1842" s="116" t="s">
        <v>4547</v>
      </c>
      <c r="F1842" s="1" t="s">
        <v>2411</v>
      </c>
      <c r="G1842" s="29" t="s">
        <v>59</v>
      </c>
      <c r="H1842" s="4">
        <f t="shared" si="140"/>
        <v>1</v>
      </c>
      <c r="I1842" s="4" t="str">
        <f>VLOOKUP(B1842,'BAT Grundtabelle'!B:T,19,0)</f>
        <v>nein</v>
      </c>
      <c r="J1842" s="4" t="str">
        <f t="shared" si="141"/>
        <v/>
      </c>
      <c r="K1842" s="4" t="str">
        <f t="shared" si="142"/>
        <v/>
      </c>
      <c r="L1842" s="4" t="str">
        <f t="shared" si="143"/>
        <v/>
      </c>
      <c r="M1842" s="104" t="str">
        <f t="shared" si="144"/>
        <v/>
      </c>
      <c r="N1842" s="4"/>
      <c r="O1842" s="4" t="str">
        <f>VLOOKUP(B1842,'BAT Grundtabelle'!B:V,21,0)</f>
        <v>Verein</v>
      </c>
    </row>
    <row r="1843" spans="1:15" ht="12.75" customHeight="1" x14ac:dyDescent="0.35">
      <c r="A1843" s="29" t="s">
        <v>4083</v>
      </c>
      <c r="B1843" s="1" t="s">
        <v>1479</v>
      </c>
      <c r="C1843" s="85" t="s">
        <v>2</v>
      </c>
      <c r="D1843" s="116" t="s">
        <v>4547</v>
      </c>
      <c r="E1843" s="116" t="s">
        <v>4547</v>
      </c>
      <c r="F1843" s="1" t="s">
        <v>2412</v>
      </c>
      <c r="G1843" s="29" t="s">
        <v>4439</v>
      </c>
      <c r="H1843" s="4">
        <f t="shared" si="140"/>
        <v>1</v>
      </c>
      <c r="I1843" s="4" t="str">
        <f>VLOOKUP(B1843,'BAT Grundtabelle'!B:T,19,0)</f>
        <v>ja</v>
      </c>
      <c r="J1843" s="4" t="str">
        <f t="shared" si="141"/>
        <v/>
      </c>
      <c r="K1843" s="4" t="str">
        <f t="shared" si="142"/>
        <v/>
      </c>
      <c r="L1843" s="4" t="str">
        <f t="shared" si="143"/>
        <v/>
      </c>
      <c r="M1843" s="104" t="str">
        <f t="shared" si="144"/>
        <v/>
      </c>
      <c r="N1843" s="4"/>
      <c r="O1843" s="4" t="str">
        <f>VLOOKUP(B1843,'BAT Grundtabelle'!B:V,21,0)</f>
        <v>Sonder-Risiken</v>
      </c>
    </row>
    <row r="1844" spans="1:15" ht="12.75" customHeight="1" x14ac:dyDescent="0.35">
      <c r="A1844" s="29" t="s">
        <v>4084</v>
      </c>
      <c r="B1844" s="1" t="s">
        <v>1157</v>
      </c>
      <c r="C1844" s="85" t="s">
        <v>2</v>
      </c>
      <c r="D1844" s="116" t="s">
        <v>4547</v>
      </c>
      <c r="E1844" s="116" t="s">
        <v>4547</v>
      </c>
      <c r="F1844" s="1"/>
      <c r="G1844" s="29" t="s">
        <v>4</v>
      </c>
      <c r="H1844" s="4">
        <f t="shared" si="140"/>
        <v>1</v>
      </c>
      <c r="I1844" s="4" t="str">
        <f>VLOOKUP(B1844,'BAT Grundtabelle'!B:T,19,0)</f>
        <v>ja</v>
      </c>
      <c r="J1844" s="4" t="str">
        <f t="shared" si="141"/>
        <v/>
      </c>
      <c r="K1844" s="4" t="str">
        <f t="shared" si="142"/>
        <v/>
      </c>
      <c r="L1844" s="4" t="str">
        <f t="shared" si="143"/>
        <v/>
      </c>
      <c r="M1844" s="104" t="str">
        <f t="shared" si="144"/>
        <v/>
      </c>
      <c r="N1844" s="4"/>
      <c r="O1844" s="4" t="str">
        <f>VLOOKUP(B1844,'BAT Grundtabelle'!B:V,21,0)</f>
        <v>Dienstleistung</v>
      </c>
    </row>
    <row r="1845" spans="1:15" ht="12.75" customHeight="1" x14ac:dyDescent="0.35">
      <c r="A1845" s="29" t="s">
        <v>4085</v>
      </c>
      <c r="B1845" s="1" t="s">
        <v>1329</v>
      </c>
      <c r="C1845" s="85" t="s">
        <v>2</v>
      </c>
      <c r="D1845" s="116" t="s">
        <v>4547</v>
      </c>
      <c r="E1845" s="116" t="s">
        <v>4547</v>
      </c>
      <c r="F1845" s="1"/>
      <c r="G1845" s="29" t="s">
        <v>4</v>
      </c>
      <c r="H1845" s="4">
        <f t="shared" si="140"/>
        <v>1</v>
      </c>
      <c r="I1845" s="4" t="str">
        <f>VLOOKUP(B1845,'BAT Grundtabelle'!B:T,19,0)</f>
        <v>ja</v>
      </c>
      <c r="J1845" s="4" t="str">
        <f t="shared" si="141"/>
        <v/>
      </c>
      <c r="K1845" s="4" t="str">
        <f t="shared" si="142"/>
        <v/>
      </c>
      <c r="L1845" s="4" t="str">
        <f t="shared" si="143"/>
        <v/>
      </c>
      <c r="M1845" s="104" t="str">
        <f t="shared" si="144"/>
        <v/>
      </c>
      <c r="N1845" s="4"/>
      <c r="O1845" s="4" t="str">
        <f>VLOOKUP(B1845,'BAT Grundtabelle'!B:V,21,0)</f>
        <v>Handel</v>
      </c>
    </row>
    <row r="1846" spans="1:15" ht="12.75" customHeight="1" x14ac:dyDescent="0.35">
      <c r="A1846" s="29" t="s">
        <v>4086</v>
      </c>
      <c r="B1846" s="1" t="s">
        <v>1429</v>
      </c>
      <c r="C1846" s="85" t="s">
        <v>2</v>
      </c>
      <c r="D1846" s="116" t="s">
        <v>4547</v>
      </c>
      <c r="E1846" s="116" t="s">
        <v>4547</v>
      </c>
      <c r="F1846" s="1"/>
      <c r="G1846" s="29" t="s">
        <v>59</v>
      </c>
      <c r="H1846" s="4">
        <f t="shared" si="140"/>
        <v>1</v>
      </c>
      <c r="I1846" s="4" t="str">
        <f>VLOOKUP(B1846,'BAT Grundtabelle'!B:T,19,0)</f>
        <v>nein</v>
      </c>
      <c r="J1846" s="4" t="str">
        <f t="shared" si="141"/>
        <v/>
      </c>
      <c r="K1846" s="4" t="str">
        <f t="shared" si="142"/>
        <v/>
      </c>
      <c r="L1846" s="4" t="str">
        <f t="shared" si="143"/>
        <v/>
      </c>
      <c r="M1846" s="104" t="str">
        <f t="shared" si="144"/>
        <v/>
      </c>
      <c r="N1846" s="4"/>
      <c r="O1846" s="4" t="str">
        <f>VLOOKUP(B1846,'BAT Grundtabelle'!B:V,21,0)</f>
        <v>Staat</v>
      </c>
    </row>
    <row r="1847" spans="1:15" ht="12.75" customHeight="1" x14ac:dyDescent="0.35">
      <c r="A1847" s="29" t="s">
        <v>4087</v>
      </c>
      <c r="B1847" s="1" t="s">
        <v>1674</v>
      </c>
      <c r="C1847" s="85" t="s">
        <v>2</v>
      </c>
      <c r="D1847" s="116" t="s">
        <v>4547</v>
      </c>
      <c r="E1847" s="116" t="s">
        <v>4547</v>
      </c>
      <c r="F1847" s="1" t="s">
        <v>2412</v>
      </c>
      <c r="G1847" s="29">
        <v>1195</v>
      </c>
      <c r="H1847" s="4">
        <f t="shared" si="140"/>
        <v>1</v>
      </c>
      <c r="I1847" s="4" t="str">
        <f>VLOOKUP(B1847,'BAT Grundtabelle'!B:T,19,0)</f>
        <v>ja</v>
      </c>
      <c r="J1847" s="4" t="str">
        <f t="shared" si="141"/>
        <v/>
      </c>
      <c r="K1847" s="4" t="str">
        <f t="shared" si="142"/>
        <v/>
      </c>
      <c r="L1847" s="4" t="str">
        <f t="shared" si="143"/>
        <v/>
      </c>
      <c r="M1847" s="104" t="str">
        <f t="shared" si="144"/>
        <v/>
      </c>
      <c r="N1847" s="4"/>
      <c r="O1847" s="4" t="str">
        <f>VLOOKUP(B1847,'BAT Grundtabelle'!B:V,21,0)</f>
        <v>Finanzen</v>
      </c>
    </row>
    <row r="1848" spans="1:15" ht="12.75" customHeight="1" x14ac:dyDescent="0.35">
      <c r="A1848" s="29" t="s">
        <v>2112</v>
      </c>
      <c r="B1848" s="1" t="s">
        <v>2111</v>
      </c>
      <c r="C1848" s="85" t="s">
        <v>3</v>
      </c>
      <c r="D1848" s="116">
        <v>3.18</v>
      </c>
      <c r="E1848" s="116">
        <v>426</v>
      </c>
      <c r="F1848" s="1"/>
      <c r="G1848" s="29">
        <v>300</v>
      </c>
      <c r="H1848" s="4">
        <f t="shared" si="140"/>
        <v>1</v>
      </c>
      <c r="I1848" s="4" t="str">
        <f>VLOOKUP(B1848,'BAT Grundtabelle'!B:T,19,0)</f>
        <v>ja</v>
      </c>
      <c r="J1848" s="4" t="str">
        <f t="shared" si="141"/>
        <v>6636</v>
      </c>
      <c r="K1848" s="4" t="str">
        <f t="shared" si="142"/>
        <v>Spedition</v>
      </c>
      <c r="L1848" s="4">
        <f t="shared" si="143"/>
        <v>3.18</v>
      </c>
      <c r="M1848" s="104">
        <f t="shared" si="144"/>
        <v>426</v>
      </c>
      <c r="N1848" s="4"/>
      <c r="O1848" s="4" t="str">
        <f>VLOOKUP(B1848,'BAT Grundtabelle'!B:V,21,0)</f>
        <v>Transport</v>
      </c>
    </row>
    <row r="1849" spans="1:15" ht="12.75" customHeight="1" x14ac:dyDescent="0.35">
      <c r="A1849" s="29" t="s">
        <v>2163</v>
      </c>
      <c r="B1849" s="1" t="s">
        <v>2162</v>
      </c>
      <c r="C1849" s="85" t="s">
        <v>3</v>
      </c>
      <c r="D1849" s="116">
        <v>1.1100000000000001</v>
      </c>
      <c r="E1849" s="116">
        <v>854.03</v>
      </c>
      <c r="F1849" s="1"/>
      <c r="G1849" s="29" t="s">
        <v>4</v>
      </c>
      <c r="H1849" s="4">
        <f t="shared" si="140"/>
        <v>1</v>
      </c>
      <c r="I1849" s="4" t="str">
        <f>VLOOKUP(B1849,'BAT Grundtabelle'!B:T,19,0)</f>
        <v>ja</v>
      </c>
      <c r="J1849" s="4" t="str">
        <f t="shared" si="141"/>
        <v>2184</v>
      </c>
      <c r="K1849" s="4" t="str">
        <f t="shared" si="142"/>
        <v>Speiseeishersteller</v>
      </c>
      <c r="L1849" s="4">
        <f t="shared" si="143"/>
        <v>1.1100000000000001</v>
      </c>
      <c r="M1849" s="104">
        <f t="shared" si="144"/>
        <v>854.03</v>
      </c>
      <c r="N1849" s="4"/>
      <c r="O1849" s="4" t="str">
        <f>VLOOKUP(B1849,'BAT Grundtabelle'!B:V,21,0)</f>
        <v>Produktion (food)</v>
      </c>
    </row>
    <row r="1850" spans="1:15" ht="12.75" customHeight="1" x14ac:dyDescent="0.35">
      <c r="A1850" s="29" t="s">
        <v>4088</v>
      </c>
      <c r="B1850" s="1" t="s">
        <v>459</v>
      </c>
      <c r="C1850" s="85" t="s">
        <v>3</v>
      </c>
      <c r="D1850" s="116">
        <v>9.5</v>
      </c>
      <c r="E1850" s="116">
        <v>575</v>
      </c>
      <c r="F1850" s="1"/>
      <c r="G1850" s="29" t="s">
        <v>4</v>
      </c>
      <c r="H1850" s="4">
        <f t="shared" si="140"/>
        <v>1</v>
      </c>
      <c r="I1850" s="4" t="str">
        <f>VLOOKUP(B1850,'BAT Grundtabelle'!B:T,19,0)</f>
        <v>ja</v>
      </c>
      <c r="J1850" s="4" t="str">
        <f t="shared" si="141"/>
        <v>11663</v>
      </c>
      <c r="K1850" s="4" t="str">
        <f t="shared" si="142"/>
        <v>Spenglerei, Bauspenglerei</v>
      </c>
      <c r="L1850" s="4">
        <f t="shared" si="143"/>
        <v>9.5</v>
      </c>
      <c r="M1850" s="104">
        <f t="shared" si="144"/>
        <v>575</v>
      </c>
      <c r="N1850" s="4"/>
      <c r="O1850" s="4" t="str">
        <f>VLOOKUP(B1850,'BAT Grundtabelle'!B:V,21,0)</f>
        <v>Bau-Gewerbe</v>
      </c>
    </row>
    <row r="1851" spans="1:15" ht="12.75" customHeight="1" x14ac:dyDescent="0.35">
      <c r="A1851" s="29" t="s">
        <v>2257</v>
      </c>
      <c r="B1851" s="1" t="s">
        <v>2256</v>
      </c>
      <c r="C1851" s="85" t="s">
        <v>3</v>
      </c>
      <c r="D1851" s="116">
        <v>9.5</v>
      </c>
      <c r="E1851" s="116">
        <v>575</v>
      </c>
      <c r="F1851" s="1"/>
      <c r="G1851" s="29" t="s">
        <v>4</v>
      </c>
      <c r="H1851" s="4">
        <f t="shared" si="140"/>
        <v>1</v>
      </c>
      <c r="I1851" s="4" t="str">
        <f>VLOOKUP(B1851,'BAT Grundtabelle'!B:T,19,0)</f>
        <v>ja</v>
      </c>
      <c r="J1851" s="4" t="str">
        <f t="shared" si="141"/>
        <v>2751</v>
      </c>
      <c r="K1851" s="4" t="str">
        <f t="shared" si="142"/>
        <v>Sperrholzhersteller</v>
      </c>
      <c r="L1851" s="4">
        <f t="shared" si="143"/>
        <v>9.5</v>
      </c>
      <c r="M1851" s="104">
        <f t="shared" si="144"/>
        <v>575</v>
      </c>
      <c r="N1851" s="4"/>
      <c r="O1851" s="4" t="str">
        <f>VLOOKUP(B1851,'BAT Grundtabelle'!B:V,21,0)</f>
        <v>Produktion</v>
      </c>
    </row>
    <row r="1852" spans="1:15" ht="12.75" customHeight="1" x14ac:dyDescent="0.35">
      <c r="A1852" s="29" t="s">
        <v>4089</v>
      </c>
      <c r="B1852" s="1" t="s">
        <v>1023</v>
      </c>
      <c r="C1852" s="85" t="s">
        <v>2</v>
      </c>
      <c r="D1852" s="116" t="s">
        <v>4547</v>
      </c>
      <c r="E1852" s="116" t="s">
        <v>4547</v>
      </c>
      <c r="F1852" s="1"/>
      <c r="G1852" s="29" t="s">
        <v>57</v>
      </c>
      <c r="H1852" s="4">
        <f t="shared" si="140"/>
        <v>1</v>
      </c>
      <c r="I1852" s="4" t="str">
        <f>VLOOKUP(B1852,'BAT Grundtabelle'!B:T,19,0)</f>
        <v>ja</v>
      </c>
      <c r="J1852" s="4" t="str">
        <f t="shared" si="141"/>
        <v/>
      </c>
      <c r="K1852" s="4" t="str">
        <f t="shared" si="142"/>
        <v/>
      </c>
      <c r="L1852" s="4" t="str">
        <f t="shared" si="143"/>
        <v/>
      </c>
      <c r="M1852" s="104" t="str">
        <f t="shared" si="144"/>
        <v/>
      </c>
      <c r="N1852" s="4"/>
      <c r="O1852" s="4" t="str">
        <f>VLOOKUP(B1852,'BAT Grundtabelle'!B:V,21,0)</f>
        <v>Produktion</v>
      </c>
    </row>
    <row r="1853" spans="1:15" ht="12.75" customHeight="1" x14ac:dyDescent="0.35">
      <c r="A1853" s="29" t="s">
        <v>4090</v>
      </c>
      <c r="B1853" s="1" t="s">
        <v>1451</v>
      </c>
      <c r="C1853" s="85" t="s">
        <v>2</v>
      </c>
      <c r="D1853" s="116" t="s">
        <v>4547</v>
      </c>
      <c r="E1853" s="116" t="s">
        <v>4547</v>
      </c>
      <c r="F1853" s="1"/>
      <c r="G1853" s="29" t="s">
        <v>4</v>
      </c>
      <c r="H1853" s="4">
        <f t="shared" si="140"/>
        <v>1</v>
      </c>
      <c r="I1853" s="4" t="str">
        <f>VLOOKUP(B1853,'BAT Grundtabelle'!B:T,19,0)</f>
        <v>ja</v>
      </c>
      <c r="J1853" s="4" t="str">
        <f t="shared" si="141"/>
        <v/>
      </c>
      <c r="K1853" s="4" t="str">
        <f t="shared" si="142"/>
        <v/>
      </c>
      <c r="L1853" s="4" t="str">
        <f t="shared" si="143"/>
        <v/>
      </c>
      <c r="M1853" s="104" t="str">
        <f t="shared" si="144"/>
        <v/>
      </c>
      <c r="N1853" s="4"/>
      <c r="O1853" s="4" t="str">
        <f>VLOOKUP(B1853,'BAT Grundtabelle'!B:V,21,0)</f>
        <v>Bau-Gewerbe</v>
      </c>
    </row>
    <row r="1854" spans="1:15" ht="12.75" customHeight="1" x14ac:dyDescent="0.35">
      <c r="A1854" s="29" t="s">
        <v>4091</v>
      </c>
      <c r="B1854" s="1" t="s">
        <v>440</v>
      </c>
      <c r="C1854" s="85" t="s">
        <v>2</v>
      </c>
      <c r="D1854" s="116" t="s">
        <v>4547</v>
      </c>
      <c r="E1854" s="116" t="s">
        <v>4547</v>
      </c>
      <c r="F1854" s="1"/>
      <c r="G1854" s="29" t="s">
        <v>4</v>
      </c>
      <c r="H1854" s="4">
        <f t="shared" si="140"/>
        <v>1</v>
      </c>
      <c r="I1854" s="4" t="str">
        <f>VLOOKUP(B1854,'BAT Grundtabelle'!B:T,19,0)</f>
        <v>ja</v>
      </c>
      <c r="J1854" s="4" t="str">
        <f t="shared" si="141"/>
        <v/>
      </c>
      <c r="K1854" s="4" t="str">
        <f t="shared" si="142"/>
        <v/>
      </c>
      <c r="L1854" s="4" t="str">
        <f t="shared" si="143"/>
        <v/>
      </c>
      <c r="M1854" s="104" t="str">
        <f t="shared" si="144"/>
        <v/>
      </c>
      <c r="N1854" s="4"/>
      <c r="O1854" s="4" t="str">
        <f>VLOOKUP(B1854,'BAT Grundtabelle'!B:V,21,0)</f>
        <v>Schausteller</v>
      </c>
    </row>
    <row r="1855" spans="1:15" ht="12.75" customHeight="1" x14ac:dyDescent="0.35">
      <c r="A1855" s="29" t="s">
        <v>4092</v>
      </c>
      <c r="B1855" s="1" t="s">
        <v>553</v>
      </c>
      <c r="C1855" s="85" t="s">
        <v>2</v>
      </c>
      <c r="D1855" s="116" t="s">
        <v>4547</v>
      </c>
      <c r="E1855" s="116" t="s">
        <v>4547</v>
      </c>
      <c r="F1855" s="1" t="s">
        <v>2412</v>
      </c>
      <c r="G1855" s="29" t="s">
        <v>4407</v>
      </c>
      <c r="H1855" s="4">
        <f t="shared" si="140"/>
        <v>1</v>
      </c>
      <c r="I1855" s="4" t="str">
        <f>VLOOKUP(B1855,'BAT Grundtabelle'!B:T,19,0)</f>
        <v>ja</v>
      </c>
      <c r="J1855" s="4" t="str">
        <f t="shared" si="141"/>
        <v/>
      </c>
      <c r="K1855" s="4" t="str">
        <f t="shared" si="142"/>
        <v/>
      </c>
      <c r="L1855" s="4" t="str">
        <f t="shared" si="143"/>
        <v/>
      </c>
      <c r="M1855" s="104" t="str">
        <f t="shared" si="144"/>
        <v/>
      </c>
      <c r="N1855" s="4"/>
      <c r="O1855" s="4" t="str">
        <f>VLOOKUP(B1855,'BAT Grundtabelle'!B:V,21,0)</f>
        <v>Glücksspiel</v>
      </c>
    </row>
    <row r="1856" spans="1:15" ht="12.75" customHeight="1" x14ac:dyDescent="0.35">
      <c r="A1856" s="29" t="s">
        <v>4093</v>
      </c>
      <c r="B1856" s="1" t="s">
        <v>554</v>
      </c>
      <c r="C1856" s="85" t="s">
        <v>2</v>
      </c>
      <c r="D1856" s="116" t="s">
        <v>4547</v>
      </c>
      <c r="E1856" s="116" t="s">
        <v>4547</v>
      </c>
      <c r="F1856" s="1" t="s">
        <v>2412</v>
      </c>
      <c r="G1856" s="29" t="s">
        <v>4407</v>
      </c>
      <c r="H1856" s="4">
        <f t="shared" si="140"/>
        <v>1</v>
      </c>
      <c r="I1856" s="4" t="str">
        <f>VLOOKUP(B1856,'BAT Grundtabelle'!B:T,19,0)</f>
        <v>ja</v>
      </c>
      <c r="J1856" s="4" t="str">
        <f t="shared" si="141"/>
        <v/>
      </c>
      <c r="K1856" s="4" t="str">
        <f t="shared" si="142"/>
        <v/>
      </c>
      <c r="L1856" s="4" t="str">
        <f t="shared" si="143"/>
        <v/>
      </c>
      <c r="M1856" s="104" t="str">
        <f t="shared" si="144"/>
        <v/>
      </c>
      <c r="N1856" s="4"/>
      <c r="O1856" s="4" t="str">
        <f>VLOOKUP(B1856,'BAT Grundtabelle'!B:V,21,0)</f>
        <v>Glücksspiel</v>
      </c>
    </row>
    <row r="1857" spans="1:15" ht="12.75" customHeight="1" x14ac:dyDescent="0.35">
      <c r="A1857" s="29" t="s">
        <v>4094</v>
      </c>
      <c r="B1857" s="1" t="s">
        <v>555</v>
      </c>
      <c r="C1857" s="85" t="s">
        <v>2</v>
      </c>
      <c r="D1857" s="116" t="s">
        <v>4547</v>
      </c>
      <c r="E1857" s="116" t="s">
        <v>4547</v>
      </c>
      <c r="F1857" s="1" t="s">
        <v>2412</v>
      </c>
      <c r="G1857" s="29" t="s">
        <v>4407</v>
      </c>
      <c r="H1857" s="4">
        <f t="shared" si="140"/>
        <v>1</v>
      </c>
      <c r="I1857" s="4" t="str">
        <f>VLOOKUP(B1857,'BAT Grundtabelle'!B:T,19,0)</f>
        <v>ja</v>
      </c>
      <c r="J1857" s="4" t="str">
        <f t="shared" si="141"/>
        <v/>
      </c>
      <c r="K1857" s="4" t="str">
        <f t="shared" si="142"/>
        <v/>
      </c>
      <c r="L1857" s="4" t="str">
        <f t="shared" si="143"/>
        <v/>
      </c>
      <c r="M1857" s="104" t="str">
        <f t="shared" si="144"/>
        <v/>
      </c>
      <c r="N1857" s="4"/>
      <c r="O1857" s="4" t="str">
        <f>VLOOKUP(B1857,'BAT Grundtabelle'!B:V,21,0)</f>
        <v>Glücksspiel</v>
      </c>
    </row>
    <row r="1858" spans="1:15" ht="12.75" customHeight="1" x14ac:dyDescent="0.35">
      <c r="A1858" s="29" t="s">
        <v>4095</v>
      </c>
      <c r="B1858" s="1" t="s">
        <v>556</v>
      </c>
      <c r="C1858" s="85" t="s">
        <v>2</v>
      </c>
      <c r="D1858" s="116" t="s">
        <v>4547</v>
      </c>
      <c r="E1858" s="116" t="s">
        <v>4547</v>
      </c>
      <c r="F1858" s="1" t="s">
        <v>2412</v>
      </c>
      <c r="G1858" s="29" t="s">
        <v>4407</v>
      </c>
      <c r="H1858" s="4">
        <f t="shared" si="140"/>
        <v>1</v>
      </c>
      <c r="I1858" s="4" t="str">
        <f>VLOOKUP(B1858,'BAT Grundtabelle'!B:T,19,0)</f>
        <v>ja</v>
      </c>
      <c r="J1858" s="4" t="str">
        <f t="shared" si="141"/>
        <v/>
      </c>
      <c r="K1858" s="4" t="str">
        <f t="shared" si="142"/>
        <v/>
      </c>
      <c r="L1858" s="4" t="str">
        <f t="shared" si="143"/>
        <v/>
      </c>
      <c r="M1858" s="104" t="str">
        <f t="shared" si="144"/>
        <v/>
      </c>
      <c r="N1858" s="4"/>
      <c r="O1858" s="4" t="str">
        <f>VLOOKUP(B1858,'BAT Grundtabelle'!B:V,21,0)</f>
        <v>Glücksspiel</v>
      </c>
    </row>
    <row r="1859" spans="1:15" ht="12.75" customHeight="1" x14ac:dyDescent="0.35">
      <c r="A1859" s="29" t="s">
        <v>4096</v>
      </c>
      <c r="B1859" s="1" t="s">
        <v>441</v>
      </c>
      <c r="C1859" s="85" t="s">
        <v>2</v>
      </c>
      <c r="D1859" s="116" t="s">
        <v>4547</v>
      </c>
      <c r="E1859" s="116" t="s">
        <v>4547</v>
      </c>
      <c r="F1859" s="1"/>
      <c r="G1859" s="29" t="s">
        <v>4</v>
      </c>
      <c r="H1859" s="4">
        <f t="shared" ref="H1859:H1922" si="145">COUNTIF(A:A,A1859)</f>
        <v>1</v>
      </c>
      <c r="I1859" s="4" t="str">
        <f>VLOOKUP(B1859,'BAT Grundtabelle'!B:T,19,0)</f>
        <v>ja</v>
      </c>
      <c r="J1859" s="4" t="str">
        <f t="shared" ref="J1859:J1922" si="146">IF(C1859="ja",A1859,"")</f>
        <v/>
      </c>
      <c r="K1859" s="4" t="str">
        <f t="shared" ref="K1859:K1922" si="147">IF(C1859="ja",B1859,"")</f>
        <v/>
      </c>
      <c r="L1859" s="4" t="str">
        <f t="shared" ref="L1859:L1922" si="148">IF(C1859="ja",D1859,"")</f>
        <v/>
      </c>
      <c r="M1859" s="104" t="str">
        <f t="shared" ref="M1859:M1922" si="149">IF(C1859="ja",E1859,"")</f>
        <v/>
      </c>
      <c r="N1859" s="4"/>
      <c r="O1859" s="4" t="str">
        <f>VLOOKUP(B1859,'BAT Grundtabelle'!B:V,21,0)</f>
        <v>Schausteller</v>
      </c>
    </row>
    <row r="1860" spans="1:15" ht="12.75" customHeight="1" x14ac:dyDescent="0.35">
      <c r="A1860" s="29" t="s">
        <v>4097</v>
      </c>
      <c r="B1860" s="1" t="s">
        <v>1332</v>
      </c>
      <c r="C1860" s="85" t="s">
        <v>3</v>
      </c>
      <c r="D1860" s="116">
        <v>1.1100000000000001</v>
      </c>
      <c r="E1860" s="116">
        <v>143</v>
      </c>
      <c r="F1860" s="1"/>
      <c r="G1860" s="29" t="s">
        <v>4</v>
      </c>
      <c r="H1860" s="4">
        <f t="shared" si="145"/>
        <v>1</v>
      </c>
      <c r="I1860" s="4" t="str">
        <f>VLOOKUP(B1860,'BAT Grundtabelle'!B:T,19,0)</f>
        <v>ja</v>
      </c>
      <c r="J1860" s="4" t="str">
        <f t="shared" si="146"/>
        <v>11672</v>
      </c>
      <c r="K1860" s="4" t="str">
        <f t="shared" si="147"/>
        <v>Spielwarengeschäft</v>
      </c>
      <c r="L1860" s="4">
        <f t="shared" si="148"/>
        <v>1.1100000000000001</v>
      </c>
      <c r="M1860" s="104">
        <f t="shared" si="149"/>
        <v>143</v>
      </c>
      <c r="N1860" s="4"/>
      <c r="O1860" s="4" t="str">
        <f>VLOOKUP(B1860,'BAT Grundtabelle'!B:V,21,0)</f>
        <v>Handel</v>
      </c>
    </row>
    <row r="1861" spans="1:15" ht="12.75" customHeight="1" x14ac:dyDescent="0.35">
      <c r="A1861" s="29" t="s">
        <v>4098</v>
      </c>
      <c r="B1861" s="1" t="s">
        <v>1331</v>
      </c>
      <c r="C1861" s="85" t="s">
        <v>2</v>
      </c>
      <c r="D1861" s="116" t="s">
        <v>4547</v>
      </c>
      <c r="E1861" s="116" t="s">
        <v>4547</v>
      </c>
      <c r="F1861" s="1"/>
      <c r="G1861" s="29" t="s">
        <v>4</v>
      </c>
      <c r="H1861" s="4">
        <f t="shared" si="145"/>
        <v>1</v>
      </c>
      <c r="I1861" s="4" t="str">
        <f>VLOOKUP(B1861,'BAT Grundtabelle'!B:T,19,0)</f>
        <v>ja</v>
      </c>
      <c r="J1861" s="4" t="str">
        <f t="shared" si="146"/>
        <v/>
      </c>
      <c r="K1861" s="4" t="str">
        <f t="shared" si="147"/>
        <v/>
      </c>
      <c r="L1861" s="4" t="str">
        <f t="shared" si="148"/>
        <v/>
      </c>
      <c r="M1861" s="104" t="str">
        <f t="shared" si="149"/>
        <v/>
      </c>
      <c r="N1861" s="4"/>
      <c r="O1861" s="4" t="str">
        <f>VLOOKUP(B1861,'BAT Grundtabelle'!B:V,21,0)</f>
        <v>Handel</v>
      </c>
    </row>
    <row r="1862" spans="1:15" ht="12.75" customHeight="1" x14ac:dyDescent="0.35">
      <c r="A1862" s="29" t="s">
        <v>4099</v>
      </c>
      <c r="B1862" s="1" t="s">
        <v>1726</v>
      </c>
      <c r="C1862" s="85" t="s">
        <v>2</v>
      </c>
      <c r="D1862" s="116" t="s">
        <v>4547</v>
      </c>
      <c r="E1862" s="116" t="s">
        <v>4547</v>
      </c>
      <c r="F1862" s="1"/>
      <c r="G1862" s="29" t="s">
        <v>4</v>
      </c>
      <c r="H1862" s="4">
        <f t="shared" si="145"/>
        <v>1</v>
      </c>
      <c r="I1862" s="4" t="str">
        <f>VLOOKUP(B1862,'BAT Grundtabelle'!B:T,19,0)</f>
        <v>ja</v>
      </c>
      <c r="J1862" s="4" t="str">
        <f t="shared" si="146"/>
        <v/>
      </c>
      <c r="K1862" s="4" t="str">
        <f t="shared" si="147"/>
        <v/>
      </c>
      <c r="L1862" s="4" t="str">
        <f t="shared" si="148"/>
        <v/>
      </c>
      <c r="M1862" s="104" t="str">
        <f t="shared" si="149"/>
        <v/>
      </c>
      <c r="N1862" s="4"/>
      <c r="O1862" s="4" t="str">
        <f>VLOOKUP(B1862,'BAT Grundtabelle'!B:V,21,0)</f>
        <v>Freizeit</v>
      </c>
    </row>
    <row r="1863" spans="1:15" ht="12.75" customHeight="1" x14ac:dyDescent="0.35">
      <c r="A1863" s="29" t="s">
        <v>4100</v>
      </c>
      <c r="B1863" s="1" t="s">
        <v>1626</v>
      </c>
      <c r="C1863" s="85" t="s">
        <v>2</v>
      </c>
      <c r="D1863" s="116" t="s">
        <v>4547</v>
      </c>
      <c r="E1863" s="116" t="s">
        <v>4547</v>
      </c>
      <c r="F1863" s="1"/>
      <c r="G1863" s="29" t="s">
        <v>4</v>
      </c>
      <c r="H1863" s="4">
        <f t="shared" si="145"/>
        <v>1</v>
      </c>
      <c r="I1863" s="4" t="str">
        <f>VLOOKUP(B1863,'BAT Grundtabelle'!B:T,19,0)</f>
        <v>ja</v>
      </c>
      <c r="J1863" s="4" t="str">
        <f t="shared" si="146"/>
        <v/>
      </c>
      <c r="K1863" s="4" t="str">
        <f t="shared" si="147"/>
        <v/>
      </c>
      <c r="L1863" s="4" t="str">
        <f t="shared" si="148"/>
        <v/>
      </c>
      <c r="M1863" s="104" t="str">
        <f t="shared" si="149"/>
        <v/>
      </c>
      <c r="N1863" s="4"/>
      <c r="O1863" s="4" t="str">
        <f>VLOOKUP(B1863,'BAT Grundtabelle'!B:V,21,0)</f>
        <v>Produktion</v>
      </c>
    </row>
    <row r="1864" spans="1:15" ht="12.75" customHeight="1" x14ac:dyDescent="0.35">
      <c r="A1864" s="29" t="s">
        <v>2284</v>
      </c>
      <c r="B1864" s="1" t="s">
        <v>2283</v>
      </c>
      <c r="C1864" s="85" t="s">
        <v>3</v>
      </c>
      <c r="D1864" s="116">
        <v>1.71</v>
      </c>
      <c r="E1864" s="116">
        <v>501.01</v>
      </c>
      <c r="F1864" s="1"/>
      <c r="G1864" s="29" t="s">
        <v>4</v>
      </c>
      <c r="H1864" s="4">
        <f t="shared" si="145"/>
        <v>1</v>
      </c>
      <c r="I1864" s="4" t="str">
        <f>VLOOKUP(B1864,'BAT Grundtabelle'!B:T,19,0)</f>
        <v>ja</v>
      </c>
      <c r="J1864" s="4" t="str">
        <f t="shared" si="146"/>
        <v>2187</v>
      </c>
      <c r="K1864" s="4" t="str">
        <f t="shared" si="147"/>
        <v>Spirituosenbrennerei</v>
      </c>
      <c r="L1864" s="4">
        <f t="shared" si="148"/>
        <v>1.71</v>
      </c>
      <c r="M1864" s="104">
        <f t="shared" si="149"/>
        <v>501.01</v>
      </c>
      <c r="N1864" s="4"/>
      <c r="O1864" s="4" t="str">
        <f>VLOOKUP(B1864,'BAT Grundtabelle'!B:V,21,0)</f>
        <v>Produktion (food)</v>
      </c>
    </row>
    <row r="1865" spans="1:15" ht="12.75" customHeight="1" x14ac:dyDescent="0.35">
      <c r="A1865" s="29" t="s">
        <v>4101</v>
      </c>
      <c r="B1865" s="1" t="s">
        <v>1148</v>
      </c>
      <c r="C1865" s="85" t="s">
        <v>3</v>
      </c>
      <c r="D1865" s="116">
        <v>1.1100000000000001</v>
      </c>
      <c r="E1865" s="116">
        <v>366.97</v>
      </c>
      <c r="F1865" s="1"/>
      <c r="G1865" s="29" t="s">
        <v>4</v>
      </c>
      <c r="H1865" s="4">
        <f t="shared" si="145"/>
        <v>1</v>
      </c>
      <c r="I1865" s="4" t="str">
        <f>VLOOKUP(B1865,'BAT Grundtabelle'!B:T,19,0)</f>
        <v>ja</v>
      </c>
      <c r="J1865" s="4" t="str">
        <f t="shared" si="146"/>
        <v>11676</v>
      </c>
      <c r="K1865" s="4" t="str">
        <f t="shared" si="147"/>
        <v>Spirituoseneinzelhandel (nicht Kiosk, Trinkhalle)</v>
      </c>
      <c r="L1865" s="4">
        <f t="shared" si="148"/>
        <v>1.1100000000000001</v>
      </c>
      <c r="M1865" s="104">
        <f t="shared" si="149"/>
        <v>366.97</v>
      </c>
      <c r="N1865" s="4"/>
      <c r="O1865" s="4" t="str">
        <f>VLOOKUP(B1865,'BAT Grundtabelle'!B:V,21,0)</f>
        <v>Handel (food)</v>
      </c>
    </row>
    <row r="1866" spans="1:15" ht="12.75" customHeight="1" x14ac:dyDescent="0.35">
      <c r="A1866" s="29" t="s">
        <v>4102</v>
      </c>
      <c r="B1866" s="1" t="s">
        <v>1342</v>
      </c>
      <c r="C1866" s="85" t="s">
        <v>3</v>
      </c>
      <c r="D1866" s="116">
        <v>1.57</v>
      </c>
      <c r="E1866" s="116">
        <v>366.97</v>
      </c>
      <c r="F1866" s="1"/>
      <c r="G1866" s="29" t="s">
        <v>4</v>
      </c>
      <c r="H1866" s="4">
        <f t="shared" si="145"/>
        <v>1</v>
      </c>
      <c r="I1866" s="4" t="str">
        <f>VLOOKUP(B1866,'BAT Grundtabelle'!B:T,19,0)</f>
        <v>ja</v>
      </c>
      <c r="J1866" s="4" t="str">
        <f t="shared" si="146"/>
        <v>11677</v>
      </c>
      <c r="K1866" s="4" t="str">
        <f t="shared" si="147"/>
        <v>Sportartikelhandel</v>
      </c>
      <c r="L1866" s="4">
        <f t="shared" si="148"/>
        <v>1.57</v>
      </c>
      <c r="M1866" s="104">
        <f t="shared" si="149"/>
        <v>366.97</v>
      </c>
      <c r="N1866" s="4"/>
      <c r="O1866" s="4" t="str">
        <f>VLOOKUP(B1866,'BAT Grundtabelle'!B:V,21,0)</f>
        <v>Handel</v>
      </c>
    </row>
    <row r="1867" spans="1:15" ht="12.75" customHeight="1" x14ac:dyDescent="0.35">
      <c r="A1867" s="29" t="s">
        <v>2237</v>
      </c>
      <c r="B1867" s="1" t="s">
        <v>2236</v>
      </c>
      <c r="C1867" s="85" t="s">
        <v>3</v>
      </c>
      <c r="D1867" s="116">
        <v>4.71</v>
      </c>
      <c r="E1867" s="116">
        <v>481.01</v>
      </c>
      <c r="F1867" s="1"/>
      <c r="G1867" s="29" t="s">
        <v>4</v>
      </c>
      <c r="H1867" s="4">
        <f t="shared" si="145"/>
        <v>1</v>
      </c>
      <c r="I1867" s="4" t="str">
        <f>VLOOKUP(B1867,'BAT Grundtabelle'!B:T,19,0)</f>
        <v>ja</v>
      </c>
      <c r="J1867" s="4" t="str">
        <f t="shared" si="146"/>
        <v>3630</v>
      </c>
      <c r="K1867" s="4" t="str">
        <f t="shared" si="147"/>
        <v>Sportartikelhersteller</v>
      </c>
      <c r="L1867" s="4">
        <f t="shared" si="148"/>
        <v>4.71</v>
      </c>
      <c r="M1867" s="104">
        <f t="shared" si="149"/>
        <v>481.01</v>
      </c>
      <c r="N1867" s="4"/>
      <c r="O1867" s="4" t="str">
        <f>VLOOKUP(B1867,'BAT Grundtabelle'!B:V,21,0)</f>
        <v>Produktion</v>
      </c>
    </row>
    <row r="1868" spans="1:15" ht="12.75" customHeight="1" x14ac:dyDescent="0.35">
      <c r="A1868" s="29" t="s">
        <v>4103</v>
      </c>
      <c r="B1868" s="1" t="s">
        <v>1380</v>
      </c>
      <c r="C1868" s="85" t="s">
        <v>3</v>
      </c>
      <c r="D1868" s="116">
        <v>4.71</v>
      </c>
      <c r="E1868" s="116">
        <v>481.01</v>
      </c>
      <c r="F1868" s="1"/>
      <c r="G1868" s="29" t="s">
        <v>4</v>
      </c>
      <c r="H1868" s="4">
        <f t="shared" si="145"/>
        <v>1</v>
      </c>
      <c r="I1868" s="4" t="str">
        <f>VLOOKUP(B1868,'BAT Grundtabelle'!B:T,19,0)</f>
        <v>ja</v>
      </c>
      <c r="J1868" s="4" t="str">
        <f t="shared" si="146"/>
        <v>11678</v>
      </c>
      <c r="K1868" s="4" t="str">
        <f t="shared" si="147"/>
        <v>Sportgerätehersteller</v>
      </c>
      <c r="L1868" s="4">
        <f t="shared" si="148"/>
        <v>4.71</v>
      </c>
      <c r="M1868" s="104">
        <f t="shared" si="149"/>
        <v>481.01</v>
      </c>
      <c r="N1868" s="4"/>
      <c r="O1868" s="4" t="str">
        <f>VLOOKUP(B1868,'BAT Grundtabelle'!B:V,21,0)</f>
        <v>Produktion</v>
      </c>
    </row>
    <row r="1869" spans="1:15" ht="12.75" customHeight="1" x14ac:dyDescent="0.35">
      <c r="A1869" s="29" t="s">
        <v>4104</v>
      </c>
      <c r="B1869" s="1" t="s">
        <v>1653</v>
      </c>
      <c r="C1869" s="85" t="s">
        <v>2</v>
      </c>
      <c r="D1869" s="116" t="s">
        <v>4547</v>
      </c>
      <c r="E1869" s="116" t="s">
        <v>4547</v>
      </c>
      <c r="F1869" s="1"/>
      <c r="G1869" s="29" t="s">
        <v>4</v>
      </c>
      <c r="H1869" s="4">
        <f t="shared" si="145"/>
        <v>1</v>
      </c>
      <c r="I1869" s="4" t="str">
        <f>VLOOKUP(B1869,'BAT Grundtabelle'!B:T,19,0)</f>
        <v>ja</v>
      </c>
      <c r="J1869" s="4" t="str">
        <f t="shared" si="146"/>
        <v/>
      </c>
      <c r="K1869" s="4" t="str">
        <f t="shared" si="147"/>
        <v/>
      </c>
      <c r="L1869" s="4" t="str">
        <f t="shared" si="148"/>
        <v/>
      </c>
      <c r="M1869" s="104" t="str">
        <f t="shared" si="149"/>
        <v/>
      </c>
      <c r="N1869" s="4"/>
      <c r="O1869" s="4" t="str">
        <f>VLOOKUP(B1869,'BAT Grundtabelle'!B:V,21,0)</f>
        <v>Sport</v>
      </c>
    </row>
    <row r="1870" spans="1:15" ht="12.75" customHeight="1" x14ac:dyDescent="0.35">
      <c r="A1870" s="29" t="s">
        <v>4105</v>
      </c>
      <c r="B1870" s="1" t="s">
        <v>1833</v>
      </c>
      <c r="C1870" s="85" t="s">
        <v>2</v>
      </c>
      <c r="D1870" s="116" t="s">
        <v>4547</v>
      </c>
      <c r="E1870" s="116" t="s">
        <v>4547</v>
      </c>
      <c r="F1870" s="1"/>
      <c r="G1870" s="29">
        <v>1192</v>
      </c>
      <c r="H1870" s="4">
        <f t="shared" si="145"/>
        <v>1</v>
      </c>
      <c r="I1870" s="4" t="str">
        <f>VLOOKUP(B1870,'BAT Grundtabelle'!B:T,19,0)</f>
        <v>ja</v>
      </c>
      <c r="J1870" s="4" t="str">
        <f t="shared" si="146"/>
        <v/>
      </c>
      <c r="K1870" s="4" t="str">
        <f t="shared" si="147"/>
        <v/>
      </c>
      <c r="L1870" s="4" t="str">
        <f t="shared" si="148"/>
        <v/>
      </c>
      <c r="M1870" s="104" t="str">
        <f t="shared" si="149"/>
        <v/>
      </c>
      <c r="N1870" s="4"/>
      <c r="O1870" s="4" t="str">
        <f>VLOOKUP(B1870,'BAT Grundtabelle'!B:V,21,0)</f>
        <v>Sport</v>
      </c>
    </row>
    <row r="1871" spans="1:15" ht="12.75" customHeight="1" x14ac:dyDescent="0.35">
      <c r="A1871" s="29" t="s">
        <v>4106</v>
      </c>
      <c r="B1871" s="1" t="s">
        <v>135</v>
      </c>
      <c r="C1871" s="85" t="s">
        <v>3</v>
      </c>
      <c r="D1871" s="116">
        <v>2.23</v>
      </c>
      <c r="E1871" s="116">
        <v>301</v>
      </c>
      <c r="F1871" s="1"/>
      <c r="G1871" s="29" t="s">
        <v>4</v>
      </c>
      <c r="H1871" s="4">
        <f t="shared" si="145"/>
        <v>1</v>
      </c>
      <c r="I1871" s="4" t="str">
        <f>VLOOKUP(B1871,'BAT Grundtabelle'!B:T,19,0)</f>
        <v>ja</v>
      </c>
      <c r="J1871" s="4" t="str">
        <f t="shared" si="146"/>
        <v>11681</v>
      </c>
      <c r="K1871" s="4" t="str">
        <f t="shared" si="147"/>
        <v>Sportlehrer</v>
      </c>
      <c r="L1871" s="4">
        <f t="shared" si="148"/>
        <v>2.23</v>
      </c>
      <c r="M1871" s="104">
        <f t="shared" si="149"/>
        <v>301</v>
      </c>
      <c r="N1871" s="4"/>
      <c r="O1871" s="4" t="str">
        <f>VLOOKUP(B1871,'BAT Grundtabelle'!B:V,21,0)</f>
        <v>Sport</v>
      </c>
    </row>
    <row r="1872" spans="1:15" ht="12.75" customHeight="1" x14ac:dyDescent="0.35">
      <c r="A1872" s="29" t="s">
        <v>8</v>
      </c>
      <c r="B1872" s="1" t="s">
        <v>7</v>
      </c>
      <c r="C1872" s="85" t="s">
        <v>2</v>
      </c>
      <c r="D1872" s="116" t="s">
        <v>4547</v>
      </c>
      <c r="E1872" s="116" t="s">
        <v>4547</v>
      </c>
      <c r="F1872" s="1"/>
      <c r="G1872" s="29" t="s">
        <v>4</v>
      </c>
      <c r="H1872" s="4">
        <f t="shared" si="145"/>
        <v>1</v>
      </c>
      <c r="I1872" s="4" t="str">
        <f>VLOOKUP(B1872,'BAT Grundtabelle'!B:T,19,0)</f>
        <v>ja</v>
      </c>
      <c r="J1872" s="4" t="str">
        <f t="shared" si="146"/>
        <v/>
      </c>
      <c r="K1872" s="4" t="str">
        <f t="shared" si="147"/>
        <v/>
      </c>
      <c r="L1872" s="4" t="str">
        <f t="shared" si="148"/>
        <v/>
      </c>
      <c r="M1872" s="104" t="str">
        <f t="shared" si="149"/>
        <v/>
      </c>
      <c r="N1872" s="4"/>
      <c r="O1872" s="4" t="str">
        <f>VLOOKUP(B1872,'BAT Grundtabelle'!B:V,21,0)</f>
        <v>Sport</v>
      </c>
    </row>
    <row r="1873" spans="1:15" ht="12.75" customHeight="1" x14ac:dyDescent="0.35">
      <c r="A1873" s="29" t="s">
        <v>4107</v>
      </c>
      <c r="B1873" s="1" t="s">
        <v>1106</v>
      </c>
      <c r="C1873" s="85" t="s">
        <v>2</v>
      </c>
      <c r="D1873" s="116" t="s">
        <v>4547</v>
      </c>
      <c r="E1873" s="116" t="s">
        <v>4547</v>
      </c>
      <c r="F1873" s="1"/>
      <c r="G1873" s="29" t="s">
        <v>4</v>
      </c>
      <c r="H1873" s="4">
        <f t="shared" si="145"/>
        <v>1</v>
      </c>
      <c r="I1873" s="4" t="str">
        <f>VLOOKUP(B1873,'BAT Grundtabelle'!B:T,19,0)</f>
        <v>ja</v>
      </c>
      <c r="J1873" s="4" t="str">
        <f t="shared" si="146"/>
        <v/>
      </c>
      <c r="K1873" s="4" t="str">
        <f t="shared" si="147"/>
        <v/>
      </c>
      <c r="L1873" s="4" t="str">
        <f t="shared" si="148"/>
        <v/>
      </c>
      <c r="M1873" s="104" t="str">
        <f t="shared" si="149"/>
        <v/>
      </c>
      <c r="N1873" s="4"/>
      <c r="O1873" s="4" t="str">
        <f>VLOOKUP(B1873,'BAT Grundtabelle'!B:V,21,0)</f>
        <v>Bildung</v>
      </c>
    </row>
    <row r="1874" spans="1:15" ht="12.75" customHeight="1" x14ac:dyDescent="0.35">
      <c r="A1874" s="29" t="s">
        <v>4108</v>
      </c>
      <c r="B1874" s="1" t="s">
        <v>2018</v>
      </c>
      <c r="C1874" s="85" t="s">
        <v>2</v>
      </c>
      <c r="D1874" s="116" t="s">
        <v>4547</v>
      </c>
      <c r="E1874" s="116" t="s">
        <v>4547</v>
      </c>
      <c r="F1874" s="1"/>
      <c r="G1874" s="29" t="s">
        <v>4</v>
      </c>
      <c r="H1874" s="4">
        <f t="shared" si="145"/>
        <v>1</v>
      </c>
      <c r="I1874" s="4" t="str">
        <f>VLOOKUP(B1874,'BAT Grundtabelle'!B:T,19,0)</f>
        <v>ja</v>
      </c>
      <c r="J1874" s="4" t="str">
        <f t="shared" si="146"/>
        <v/>
      </c>
      <c r="K1874" s="4" t="str">
        <f t="shared" si="147"/>
        <v/>
      </c>
      <c r="L1874" s="4" t="str">
        <f t="shared" si="148"/>
        <v/>
      </c>
      <c r="M1874" s="104" t="str">
        <f t="shared" si="149"/>
        <v/>
      </c>
      <c r="N1874" s="4"/>
      <c r="O1874" s="4" t="str">
        <f>VLOOKUP(B1874,'BAT Grundtabelle'!B:V,21,0)</f>
        <v>Bau-Gewerbe</v>
      </c>
    </row>
    <row r="1875" spans="1:15" ht="12.75" customHeight="1" x14ac:dyDescent="0.35">
      <c r="A1875" s="29" t="s">
        <v>4109</v>
      </c>
      <c r="B1875" s="1" t="s">
        <v>136</v>
      </c>
      <c r="C1875" s="85" t="s">
        <v>2</v>
      </c>
      <c r="D1875" s="116" t="s">
        <v>4547</v>
      </c>
      <c r="E1875" s="116" t="s">
        <v>4547</v>
      </c>
      <c r="F1875" s="1"/>
      <c r="G1875" s="29">
        <v>1197</v>
      </c>
      <c r="H1875" s="4">
        <f t="shared" si="145"/>
        <v>1</v>
      </c>
      <c r="I1875" s="4" t="str">
        <f>VLOOKUP(B1875,'BAT Grundtabelle'!B:T,19,0)</f>
        <v>ja</v>
      </c>
      <c r="J1875" s="4" t="str">
        <f t="shared" si="146"/>
        <v/>
      </c>
      <c r="K1875" s="4" t="str">
        <f t="shared" si="147"/>
        <v/>
      </c>
      <c r="L1875" s="4" t="str">
        <f t="shared" si="148"/>
        <v/>
      </c>
      <c r="M1875" s="104" t="str">
        <f t="shared" si="149"/>
        <v/>
      </c>
      <c r="N1875" s="4"/>
      <c r="O1875" s="4" t="str">
        <f>VLOOKUP(B1875,'BAT Grundtabelle'!B:V,21,0)</f>
        <v>Sport</v>
      </c>
    </row>
    <row r="1876" spans="1:15" ht="12.75" customHeight="1" x14ac:dyDescent="0.35">
      <c r="A1876" s="29" t="s">
        <v>4110</v>
      </c>
      <c r="B1876" s="1" t="s">
        <v>907</v>
      </c>
      <c r="C1876" s="85" t="s">
        <v>2</v>
      </c>
      <c r="D1876" s="116" t="s">
        <v>4547</v>
      </c>
      <c r="E1876" s="116" t="s">
        <v>4547</v>
      </c>
      <c r="F1876" s="1" t="s">
        <v>2412</v>
      </c>
      <c r="G1876" s="29"/>
      <c r="H1876" s="4">
        <f t="shared" si="145"/>
        <v>1</v>
      </c>
      <c r="I1876" s="4" t="str">
        <f>VLOOKUP(B1876,'BAT Grundtabelle'!B:T,19,0)</f>
        <v>ja</v>
      </c>
      <c r="J1876" s="4" t="str">
        <f t="shared" si="146"/>
        <v/>
      </c>
      <c r="K1876" s="4" t="str">
        <f t="shared" si="147"/>
        <v/>
      </c>
      <c r="L1876" s="4" t="str">
        <f t="shared" si="148"/>
        <v/>
      </c>
      <c r="M1876" s="104" t="str">
        <f t="shared" si="149"/>
        <v/>
      </c>
      <c r="N1876" s="4"/>
      <c r="O1876" s="4" t="str">
        <f>VLOOKUP(B1876,'BAT Grundtabelle'!B:V,21,0)</f>
        <v>Sport</v>
      </c>
    </row>
    <row r="1877" spans="1:15" ht="12.75" customHeight="1" x14ac:dyDescent="0.35">
      <c r="A1877" s="29" t="s">
        <v>4111</v>
      </c>
      <c r="B1877" s="1" t="s">
        <v>1834</v>
      </c>
      <c r="C1877" s="85" t="s">
        <v>2</v>
      </c>
      <c r="D1877" s="116" t="s">
        <v>4547</v>
      </c>
      <c r="E1877" s="116" t="s">
        <v>4547</v>
      </c>
      <c r="F1877" s="1" t="s">
        <v>2411</v>
      </c>
      <c r="G1877" s="29" t="s">
        <v>59</v>
      </c>
      <c r="H1877" s="4">
        <f t="shared" si="145"/>
        <v>1</v>
      </c>
      <c r="I1877" s="4" t="str">
        <f>VLOOKUP(B1877,'BAT Grundtabelle'!B:T,19,0)</f>
        <v>ja</v>
      </c>
      <c r="J1877" s="4" t="str">
        <f t="shared" si="146"/>
        <v/>
      </c>
      <c r="K1877" s="4" t="str">
        <f t="shared" si="147"/>
        <v/>
      </c>
      <c r="L1877" s="4" t="str">
        <f t="shared" si="148"/>
        <v/>
      </c>
      <c r="M1877" s="104" t="str">
        <f t="shared" si="149"/>
        <v/>
      </c>
      <c r="N1877" s="4"/>
      <c r="O1877" s="4" t="str">
        <f>VLOOKUP(B1877,'BAT Grundtabelle'!B:V,21,0)</f>
        <v>Verein</v>
      </c>
    </row>
    <row r="1878" spans="1:15" ht="12.75" customHeight="1" x14ac:dyDescent="0.35">
      <c r="A1878" s="29" t="s">
        <v>4112</v>
      </c>
      <c r="B1878" s="1" t="s">
        <v>1050</v>
      </c>
      <c r="C1878" s="85" t="s">
        <v>2</v>
      </c>
      <c r="D1878" s="116" t="s">
        <v>4547</v>
      </c>
      <c r="E1878" s="116" t="s">
        <v>4547</v>
      </c>
      <c r="F1878" s="1"/>
      <c r="G1878" s="29" t="s">
        <v>4</v>
      </c>
      <c r="H1878" s="4">
        <f t="shared" si="145"/>
        <v>1</v>
      </c>
      <c r="I1878" s="4" t="str">
        <f>VLOOKUP(B1878,'BAT Grundtabelle'!B:T,19,0)</f>
        <v>ja</v>
      </c>
      <c r="J1878" s="4" t="str">
        <f t="shared" si="146"/>
        <v/>
      </c>
      <c r="K1878" s="4" t="str">
        <f t="shared" si="147"/>
        <v/>
      </c>
      <c r="L1878" s="4" t="str">
        <f t="shared" si="148"/>
        <v/>
      </c>
      <c r="M1878" s="104" t="str">
        <f t="shared" si="149"/>
        <v/>
      </c>
      <c r="N1878" s="4"/>
      <c r="O1878" s="4" t="str">
        <f>VLOOKUP(B1878,'BAT Grundtabelle'!B:V,21,0)</f>
        <v>Handel</v>
      </c>
    </row>
    <row r="1879" spans="1:15" ht="12.75" customHeight="1" x14ac:dyDescent="0.35">
      <c r="A1879" s="29" t="s">
        <v>4113</v>
      </c>
      <c r="B1879" s="1" t="s">
        <v>1046</v>
      </c>
      <c r="C1879" s="85" t="s">
        <v>2</v>
      </c>
      <c r="D1879" s="116" t="s">
        <v>4547</v>
      </c>
      <c r="E1879" s="116" t="s">
        <v>4547</v>
      </c>
      <c r="F1879" s="1"/>
      <c r="G1879" s="29" t="s">
        <v>4</v>
      </c>
      <c r="H1879" s="4">
        <f t="shared" si="145"/>
        <v>1</v>
      </c>
      <c r="I1879" s="4" t="str">
        <f>VLOOKUP(B1879,'BAT Grundtabelle'!B:T,19,0)</f>
        <v>ja</v>
      </c>
      <c r="J1879" s="4" t="str">
        <f t="shared" si="146"/>
        <v/>
      </c>
      <c r="K1879" s="4" t="str">
        <f t="shared" si="147"/>
        <v/>
      </c>
      <c r="L1879" s="4" t="str">
        <f t="shared" si="148"/>
        <v/>
      </c>
      <c r="M1879" s="104" t="str">
        <f t="shared" si="149"/>
        <v/>
      </c>
      <c r="N1879" s="4"/>
      <c r="O1879" s="4" t="str">
        <f>VLOOKUP(B1879,'BAT Grundtabelle'!B:V,21,0)</f>
        <v>Produktion</v>
      </c>
    </row>
    <row r="1880" spans="1:15" ht="12.75" customHeight="1" x14ac:dyDescent="0.35">
      <c r="A1880" s="29" t="s">
        <v>4114</v>
      </c>
      <c r="B1880" s="1" t="s">
        <v>1107</v>
      </c>
      <c r="C1880" s="85" t="s">
        <v>2</v>
      </c>
      <c r="D1880" s="116" t="s">
        <v>4547</v>
      </c>
      <c r="E1880" s="116" t="s">
        <v>4547</v>
      </c>
      <c r="F1880" s="1"/>
      <c r="G1880" s="29" t="s">
        <v>4</v>
      </c>
      <c r="H1880" s="4">
        <f t="shared" si="145"/>
        <v>1</v>
      </c>
      <c r="I1880" s="4" t="str">
        <f>VLOOKUP(B1880,'BAT Grundtabelle'!B:T,19,0)</f>
        <v>ja</v>
      </c>
      <c r="J1880" s="4" t="str">
        <f t="shared" si="146"/>
        <v/>
      </c>
      <c r="K1880" s="4" t="str">
        <f t="shared" si="147"/>
        <v/>
      </c>
      <c r="L1880" s="4" t="str">
        <f t="shared" si="148"/>
        <v/>
      </c>
      <c r="M1880" s="104" t="str">
        <f t="shared" si="149"/>
        <v/>
      </c>
      <c r="N1880" s="4"/>
      <c r="O1880" s="4" t="str">
        <f>VLOOKUP(B1880,'BAT Grundtabelle'!B:V,21,0)</f>
        <v>Bildung</v>
      </c>
    </row>
    <row r="1881" spans="1:15" ht="12.75" customHeight="1" x14ac:dyDescent="0.35">
      <c r="A1881" s="29" t="s">
        <v>4115</v>
      </c>
      <c r="B1881" s="1" t="s">
        <v>1565</v>
      </c>
      <c r="C1881" s="85" t="s">
        <v>3</v>
      </c>
      <c r="D1881" s="116">
        <v>1.1599999999999999</v>
      </c>
      <c r="E1881" s="116">
        <v>267.20999999999998</v>
      </c>
      <c r="F1881" s="1" t="s">
        <v>4468</v>
      </c>
      <c r="G1881" s="29" t="s">
        <v>4</v>
      </c>
      <c r="H1881" s="4">
        <f t="shared" si="145"/>
        <v>1</v>
      </c>
      <c r="I1881" s="4" t="str">
        <f>VLOOKUP(B1881,'BAT Grundtabelle'!B:T,19,0)</f>
        <v>ja</v>
      </c>
      <c r="J1881" s="4" t="str">
        <f t="shared" si="146"/>
        <v>11690</v>
      </c>
      <c r="K1881" s="4" t="str">
        <f t="shared" si="147"/>
        <v>Sprachtherapeut</v>
      </c>
      <c r="L1881" s="4">
        <f t="shared" si="148"/>
        <v>1.1599999999999999</v>
      </c>
      <c r="M1881" s="104">
        <f t="shared" si="149"/>
        <v>267.20999999999998</v>
      </c>
      <c r="N1881" s="4"/>
      <c r="O1881" s="4" t="str">
        <f>VLOOKUP(B1881,'BAT Grundtabelle'!B:V,21,0)</f>
        <v>Heilwesen</v>
      </c>
    </row>
    <row r="1882" spans="1:15" ht="12.75" customHeight="1" x14ac:dyDescent="0.35">
      <c r="A1882" s="29" t="s">
        <v>4116</v>
      </c>
      <c r="B1882" s="1" t="s">
        <v>1404</v>
      </c>
      <c r="C1882" s="85" t="s">
        <v>2</v>
      </c>
      <c r="D1882" s="116" t="s">
        <v>4547</v>
      </c>
      <c r="E1882" s="116" t="s">
        <v>4547</v>
      </c>
      <c r="F1882" s="1"/>
      <c r="G1882" s="29" t="s">
        <v>4</v>
      </c>
      <c r="H1882" s="4">
        <f t="shared" si="145"/>
        <v>1</v>
      </c>
      <c r="I1882" s="4" t="str">
        <f>VLOOKUP(B1882,'BAT Grundtabelle'!B:T,19,0)</f>
        <v>ja</v>
      </c>
      <c r="J1882" s="4" t="str">
        <f t="shared" si="146"/>
        <v/>
      </c>
      <c r="K1882" s="4" t="str">
        <f t="shared" si="147"/>
        <v/>
      </c>
      <c r="L1882" s="4" t="str">
        <f t="shared" si="148"/>
        <v/>
      </c>
      <c r="M1882" s="104" t="str">
        <f t="shared" si="149"/>
        <v/>
      </c>
      <c r="N1882" s="4"/>
      <c r="O1882" s="4" t="str">
        <f>VLOOKUP(B1882,'BAT Grundtabelle'!B:V,21,0)</f>
        <v>Produktion</v>
      </c>
    </row>
    <row r="1883" spans="1:15" ht="12.75" customHeight="1" x14ac:dyDescent="0.35">
      <c r="A1883" s="29" t="s">
        <v>4117</v>
      </c>
      <c r="B1883" s="1" t="s">
        <v>2019</v>
      </c>
      <c r="C1883" s="85" t="s">
        <v>2</v>
      </c>
      <c r="D1883" s="116" t="s">
        <v>4547</v>
      </c>
      <c r="E1883" s="116" t="s">
        <v>4547</v>
      </c>
      <c r="F1883" s="1" t="s">
        <v>2412</v>
      </c>
      <c r="G1883" s="29" t="s">
        <v>4438</v>
      </c>
      <c r="H1883" s="4">
        <f t="shared" si="145"/>
        <v>1</v>
      </c>
      <c r="I1883" s="4" t="str">
        <f>VLOOKUP(B1883,'BAT Grundtabelle'!B:T,19,0)</f>
        <v>ja</v>
      </c>
      <c r="J1883" s="4" t="str">
        <f t="shared" si="146"/>
        <v/>
      </c>
      <c r="K1883" s="4" t="str">
        <f t="shared" si="147"/>
        <v/>
      </c>
      <c r="L1883" s="4" t="str">
        <f t="shared" si="148"/>
        <v/>
      </c>
      <c r="M1883" s="104" t="str">
        <f t="shared" si="149"/>
        <v/>
      </c>
      <c r="N1883" s="4"/>
      <c r="O1883" s="4" t="str">
        <f>VLOOKUP(B1883,'BAT Grundtabelle'!B:V,21,0)</f>
        <v>Sonder-Risiken</v>
      </c>
    </row>
    <row r="1884" spans="1:15" ht="12.75" customHeight="1" x14ac:dyDescent="0.35">
      <c r="A1884" s="29" t="s">
        <v>2098</v>
      </c>
      <c r="B1884" s="1" t="s">
        <v>2097</v>
      </c>
      <c r="C1884" s="85" t="s">
        <v>2</v>
      </c>
      <c r="D1884" s="116" t="s">
        <v>4547</v>
      </c>
      <c r="E1884" s="116" t="s">
        <v>4547</v>
      </c>
      <c r="F1884" s="1" t="s">
        <v>2412</v>
      </c>
      <c r="G1884" s="29" t="s">
        <v>4438</v>
      </c>
      <c r="H1884" s="4">
        <f t="shared" si="145"/>
        <v>1</v>
      </c>
      <c r="I1884" s="4" t="str">
        <f>VLOOKUP(B1884,'BAT Grundtabelle'!B:T,19,0)</f>
        <v>ja</v>
      </c>
      <c r="J1884" s="4" t="str">
        <f t="shared" si="146"/>
        <v/>
      </c>
      <c r="K1884" s="4" t="str">
        <f t="shared" si="147"/>
        <v/>
      </c>
      <c r="L1884" s="4" t="str">
        <f t="shared" si="148"/>
        <v/>
      </c>
      <c r="M1884" s="104" t="str">
        <f t="shared" si="149"/>
        <v/>
      </c>
      <c r="N1884" s="4"/>
      <c r="O1884" s="4" t="str">
        <f>VLOOKUP(B1884,'BAT Grundtabelle'!B:V,21,0)</f>
        <v>Sonder-Risiken</v>
      </c>
    </row>
    <row r="1885" spans="1:15" ht="12.75" customHeight="1" x14ac:dyDescent="0.35">
      <c r="A1885" s="29" t="s">
        <v>4118</v>
      </c>
      <c r="B1885" s="1" t="s">
        <v>2020</v>
      </c>
      <c r="C1885" s="85" t="s">
        <v>2</v>
      </c>
      <c r="D1885" s="116" t="s">
        <v>4547</v>
      </c>
      <c r="E1885" s="116" t="s">
        <v>4547</v>
      </c>
      <c r="F1885" s="1"/>
      <c r="G1885" s="29" t="s">
        <v>4</v>
      </c>
      <c r="H1885" s="4">
        <f t="shared" si="145"/>
        <v>1</v>
      </c>
      <c r="I1885" s="4" t="str">
        <f>VLOOKUP(B1885,'BAT Grundtabelle'!B:T,19,0)</f>
        <v>nein</v>
      </c>
      <c r="J1885" s="4" t="str">
        <f t="shared" si="146"/>
        <v/>
      </c>
      <c r="K1885" s="4" t="str">
        <f t="shared" si="147"/>
        <v/>
      </c>
      <c r="L1885" s="4" t="str">
        <f t="shared" si="148"/>
        <v/>
      </c>
      <c r="M1885" s="104" t="str">
        <f t="shared" si="149"/>
        <v/>
      </c>
      <c r="N1885" s="4"/>
      <c r="O1885" s="4" t="str">
        <f>VLOOKUP(B1885,'BAT Grundtabelle'!B:V,21,0)</f>
        <v>Dienstleistung</v>
      </c>
    </row>
    <row r="1886" spans="1:15" ht="12.75" customHeight="1" x14ac:dyDescent="0.35">
      <c r="A1886" s="29" t="s">
        <v>4119</v>
      </c>
      <c r="B1886" s="1" t="s">
        <v>118</v>
      </c>
      <c r="C1886" s="85" t="s">
        <v>2</v>
      </c>
      <c r="D1886" s="116" t="s">
        <v>4547</v>
      </c>
      <c r="E1886" s="116" t="s">
        <v>4547</v>
      </c>
      <c r="F1886" s="1"/>
      <c r="G1886" s="29" t="s">
        <v>4</v>
      </c>
      <c r="H1886" s="4">
        <f t="shared" si="145"/>
        <v>1</v>
      </c>
      <c r="I1886" s="4" t="str">
        <f>VLOOKUP(B1886,'BAT Grundtabelle'!B:T,19,0)</f>
        <v>ja</v>
      </c>
      <c r="J1886" s="4" t="str">
        <f t="shared" si="146"/>
        <v/>
      </c>
      <c r="K1886" s="4" t="str">
        <f t="shared" si="147"/>
        <v/>
      </c>
      <c r="L1886" s="4" t="str">
        <f t="shared" si="148"/>
        <v/>
      </c>
      <c r="M1886" s="104" t="str">
        <f t="shared" si="149"/>
        <v/>
      </c>
      <c r="N1886" s="4"/>
      <c r="O1886" s="4" t="str">
        <f>VLOOKUP(B1886,'BAT Grundtabelle'!B:V,21,0)</f>
        <v>Sport</v>
      </c>
    </row>
    <row r="1887" spans="1:15" ht="12.75" customHeight="1" x14ac:dyDescent="0.35">
      <c r="A1887" s="29" t="s">
        <v>4120</v>
      </c>
      <c r="B1887" s="1" t="s">
        <v>1218</v>
      </c>
      <c r="C1887" s="85" t="s">
        <v>2</v>
      </c>
      <c r="D1887" s="116" t="s">
        <v>4547</v>
      </c>
      <c r="E1887" s="116" t="s">
        <v>4547</v>
      </c>
      <c r="F1887" s="1"/>
      <c r="G1887" s="29" t="s">
        <v>4</v>
      </c>
      <c r="H1887" s="4">
        <f t="shared" si="145"/>
        <v>1</v>
      </c>
      <c r="I1887" s="4" t="str">
        <f>VLOOKUP(B1887,'BAT Grundtabelle'!B:T,19,0)</f>
        <v>ja</v>
      </c>
      <c r="J1887" s="4" t="str">
        <f t="shared" si="146"/>
        <v/>
      </c>
      <c r="K1887" s="4" t="str">
        <f t="shared" si="147"/>
        <v/>
      </c>
      <c r="L1887" s="4" t="str">
        <f t="shared" si="148"/>
        <v/>
      </c>
      <c r="M1887" s="104" t="str">
        <f t="shared" si="149"/>
        <v/>
      </c>
      <c r="N1887" s="4"/>
      <c r="O1887" s="4" t="str">
        <f>VLOOKUP(B1887,'BAT Grundtabelle'!B:V,21,0)</f>
        <v>Dienstleistung</v>
      </c>
    </row>
    <row r="1888" spans="1:15" ht="12.75" customHeight="1" x14ac:dyDescent="0.35">
      <c r="A1888" s="29" t="s">
        <v>4121</v>
      </c>
      <c r="B1888" s="1" t="s">
        <v>2021</v>
      </c>
      <c r="C1888" s="85" t="s">
        <v>2</v>
      </c>
      <c r="D1888" s="116" t="s">
        <v>4547</v>
      </c>
      <c r="E1888" s="116" t="s">
        <v>4547</v>
      </c>
      <c r="F1888" s="1"/>
      <c r="G1888" s="29" t="s">
        <v>4</v>
      </c>
      <c r="H1888" s="4">
        <f t="shared" si="145"/>
        <v>1</v>
      </c>
      <c r="I1888" s="4" t="str">
        <f>VLOOKUP(B1888,'BAT Grundtabelle'!B:T,19,0)</f>
        <v>ja</v>
      </c>
      <c r="J1888" s="4" t="str">
        <f t="shared" si="146"/>
        <v/>
      </c>
      <c r="K1888" s="4" t="str">
        <f t="shared" si="147"/>
        <v/>
      </c>
      <c r="L1888" s="4" t="str">
        <f t="shared" si="148"/>
        <v/>
      </c>
      <c r="M1888" s="104" t="str">
        <f t="shared" si="149"/>
        <v/>
      </c>
      <c r="N1888" s="4"/>
      <c r="O1888" s="4" t="str">
        <f>VLOOKUP(B1888,'BAT Grundtabelle'!B:V,21,0)</f>
        <v>Sport</v>
      </c>
    </row>
    <row r="1889" spans="1:15" ht="12.75" customHeight="1" x14ac:dyDescent="0.35">
      <c r="A1889" s="29" t="s">
        <v>4122</v>
      </c>
      <c r="B1889" s="1" t="s">
        <v>2022</v>
      </c>
      <c r="C1889" s="85" t="s">
        <v>2</v>
      </c>
      <c r="D1889" s="116" t="s">
        <v>4547</v>
      </c>
      <c r="E1889" s="116" t="s">
        <v>4547</v>
      </c>
      <c r="F1889" s="1"/>
      <c r="G1889" s="29" t="s">
        <v>4</v>
      </c>
      <c r="H1889" s="4">
        <f t="shared" si="145"/>
        <v>1</v>
      </c>
      <c r="I1889" s="4" t="str">
        <f>VLOOKUP(B1889,'BAT Grundtabelle'!B:T,19,0)</f>
        <v>ja</v>
      </c>
      <c r="J1889" s="4" t="str">
        <f t="shared" si="146"/>
        <v/>
      </c>
      <c r="K1889" s="4" t="str">
        <f t="shared" si="147"/>
        <v/>
      </c>
      <c r="L1889" s="4" t="str">
        <f t="shared" si="148"/>
        <v/>
      </c>
      <c r="M1889" s="104" t="str">
        <f t="shared" si="149"/>
        <v/>
      </c>
      <c r="N1889" s="4"/>
      <c r="O1889" s="4" t="str">
        <f>VLOOKUP(B1889,'BAT Grundtabelle'!B:V,21,0)</f>
        <v>Dienstleistung</v>
      </c>
    </row>
    <row r="1890" spans="1:15" ht="12.75" customHeight="1" x14ac:dyDescent="0.35">
      <c r="A1890" s="29" t="s">
        <v>4123</v>
      </c>
      <c r="B1890" s="1" t="s">
        <v>738</v>
      </c>
      <c r="C1890" s="85" t="s">
        <v>2</v>
      </c>
      <c r="D1890" s="116" t="s">
        <v>4547</v>
      </c>
      <c r="E1890" s="116" t="s">
        <v>4547</v>
      </c>
      <c r="F1890" s="1"/>
      <c r="G1890" s="29" t="s">
        <v>4</v>
      </c>
      <c r="H1890" s="4">
        <f t="shared" si="145"/>
        <v>1</v>
      </c>
      <c r="I1890" s="4" t="str">
        <f>VLOOKUP(B1890,'BAT Grundtabelle'!B:T,19,0)</f>
        <v>ja</v>
      </c>
      <c r="J1890" s="4" t="str">
        <f t="shared" si="146"/>
        <v/>
      </c>
      <c r="K1890" s="4" t="str">
        <f t="shared" si="147"/>
        <v/>
      </c>
      <c r="L1890" s="4" t="str">
        <f t="shared" si="148"/>
        <v/>
      </c>
      <c r="M1890" s="104" t="str">
        <f t="shared" si="149"/>
        <v/>
      </c>
      <c r="N1890" s="4"/>
      <c r="O1890" s="4" t="str">
        <f>VLOOKUP(B1890,'BAT Grundtabelle'!B:V,21,0)</f>
        <v>Metallurgie</v>
      </c>
    </row>
    <row r="1891" spans="1:15" ht="12.75" customHeight="1" x14ac:dyDescent="0.35">
      <c r="A1891" s="29" t="s">
        <v>4124</v>
      </c>
      <c r="B1891" s="1" t="s">
        <v>1200</v>
      </c>
      <c r="C1891" s="85" t="s">
        <v>2</v>
      </c>
      <c r="D1891" s="116" t="s">
        <v>4547</v>
      </c>
      <c r="E1891" s="116" t="s">
        <v>4547</v>
      </c>
      <c r="F1891" s="1"/>
      <c r="G1891" s="29" t="s">
        <v>4</v>
      </c>
      <c r="H1891" s="4">
        <f t="shared" si="145"/>
        <v>1</v>
      </c>
      <c r="I1891" s="4" t="str">
        <f>VLOOKUP(B1891,'BAT Grundtabelle'!B:T,19,0)</f>
        <v>ja</v>
      </c>
      <c r="J1891" s="4" t="str">
        <f t="shared" si="146"/>
        <v/>
      </c>
      <c r="K1891" s="4" t="str">
        <f t="shared" si="147"/>
        <v/>
      </c>
      <c r="L1891" s="4" t="str">
        <f t="shared" si="148"/>
        <v/>
      </c>
      <c r="M1891" s="104" t="str">
        <f t="shared" si="149"/>
        <v/>
      </c>
      <c r="N1891" s="4"/>
      <c r="O1891" s="4" t="str">
        <f>VLOOKUP(B1891,'BAT Grundtabelle'!B:V,21,0)</f>
        <v>Produktion</v>
      </c>
    </row>
    <row r="1892" spans="1:15" ht="12.75" customHeight="1" x14ac:dyDescent="0.35">
      <c r="A1892" s="29" t="s">
        <v>4125</v>
      </c>
      <c r="B1892" s="1" t="s">
        <v>1201</v>
      </c>
      <c r="C1892" s="85" t="s">
        <v>2</v>
      </c>
      <c r="D1892" s="116" t="s">
        <v>4547</v>
      </c>
      <c r="E1892" s="116" t="s">
        <v>4547</v>
      </c>
      <c r="F1892" s="1"/>
      <c r="G1892" s="29" t="s">
        <v>4</v>
      </c>
      <c r="H1892" s="4">
        <f t="shared" si="145"/>
        <v>1</v>
      </c>
      <c r="I1892" s="4" t="str">
        <f>VLOOKUP(B1892,'BAT Grundtabelle'!B:T,19,0)</f>
        <v>ja</v>
      </c>
      <c r="J1892" s="4" t="str">
        <f t="shared" si="146"/>
        <v/>
      </c>
      <c r="K1892" s="4" t="str">
        <f t="shared" si="147"/>
        <v/>
      </c>
      <c r="L1892" s="4" t="str">
        <f t="shared" si="148"/>
        <v/>
      </c>
      <c r="M1892" s="104" t="str">
        <f t="shared" si="149"/>
        <v/>
      </c>
      <c r="N1892" s="4"/>
      <c r="O1892" s="4" t="str">
        <f>VLOOKUP(B1892,'BAT Grundtabelle'!B:V,21,0)</f>
        <v>Produktion</v>
      </c>
    </row>
    <row r="1893" spans="1:15" ht="12.75" customHeight="1" x14ac:dyDescent="0.35">
      <c r="A1893" s="29" t="s">
        <v>4126</v>
      </c>
      <c r="B1893" s="1" t="s">
        <v>1202</v>
      </c>
      <c r="C1893" s="85" t="s">
        <v>2</v>
      </c>
      <c r="D1893" s="116" t="s">
        <v>4547</v>
      </c>
      <c r="E1893" s="116" t="s">
        <v>4547</v>
      </c>
      <c r="F1893" s="1"/>
      <c r="G1893" s="29" t="s">
        <v>4</v>
      </c>
      <c r="H1893" s="4">
        <f t="shared" si="145"/>
        <v>1</v>
      </c>
      <c r="I1893" s="4" t="str">
        <f>VLOOKUP(B1893,'BAT Grundtabelle'!B:T,19,0)</f>
        <v>ja</v>
      </c>
      <c r="J1893" s="4" t="str">
        <f t="shared" si="146"/>
        <v/>
      </c>
      <c r="K1893" s="4" t="str">
        <f t="shared" si="147"/>
        <v/>
      </c>
      <c r="L1893" s="4" t="str">
        <f t="shared" si="148"/>
        <v/>
      </c>
      <c r="M1893" s="104" t="str">
        <f t="shared" si="149"/>
        <v/>
      </c>
      <c r="N1893" s="4"/>
      <c r="O1893" s="4" t="str">
        <f>VLOOKUP(B1893,'BAT Grundtabelle'!B:V,21,0)</f>
        <v>Metallurgie</v>
      </c>
    </row>
    <row r="1894" spans="1:15" ht="12.75" customHeight="1" x14ac:dyDescent="0.35">
      <c r="A1894" s="29" t="s">
        <v>4127</v>
      </c>
      <c r="B1894" s="1" t="s">
        <v>1547</v>
      </c>
      <c r="C1894" s="85" t="s">
        <v>2</v>
      </c>
      <c r="D1894" s="116" t="s">
        <v>4547</v>
      </c>
      <c r="E1894" s="116" t="s">
        <v>4547</v>
      </c>
      <c r="F1894" s="1"/>
      <c r="G1894" s="29" t="s">
        <v>4</v>
      </c>
      <c r="H1894" s="4">
        <f t="shared" si="145"/>
        <v>1</v>
      </c>
      <c r="I1894" s="4" t="str">
        <f>VLOOKUP(B1894,'BAT Grundtabelle'!B:T,19,0)</f>
        <v>ja</v>
      </c>
      <c r="J1894" s="4" t="str">
        <f t="shared" si="146"/>
        <v/>
      </c>
      <c r="K1894" s="4" t="str">
        <f t="shared" si="147"/>
        <v/>
      </c>
      <c r="L1894" s="4" t="str">
        <f t="shared" si="148"/>
        <v/>
      </c>
      <c r="M1894" s="104" t="str">
        <f t="shared" si="149"/>
        <v/>
      </c>
      <c r="N1894" s="4"/>
      <c r="O1894" s="4" t="str">
        <f>VLOOKUP(B1894,'BAT Grundtabelle'!B:V,21,0)</f>
        <v>Kammerberuf</v>
      </c>
    </row>
    <row r="1895" spans="1:15" ht="12.75" customHeight="1" x14ac:dyDescent="0.35">
      <c r="A1895" s="29" t="s">
        <v>4128</v>
      </c>
      <c r="B1895" s="1" t="s">
        <v>442</v>
      </c>
      <c r="C1895" s="85" t="s">
        <v>2</v>
      </c>
      <c r="D1895" s="116" t="s">
        <v>4547</v>
      </c>
      <c r="E1895" s="116" t="s">
        <v>4547</v>
      </c>
      <c r="F1895" s="1"/>
      <c r="G1895" s="29" t="s">
        <v>4</v>
      </c>
      <c r="H1895" s="4">
        <f t="shared" si="145"/>
        <v>1</v>
      </c>
      <c r="I1895" s="4" t="str">
        <f>VLOOKUP(B1895,'BAT Grundtabelle'!B:T,19,0)</f>
        <v>ja</v>
      </c>
      <c r="J1895" s="4" t="str">
        <f t="shared" si="146"/>
        <v/>
      </c>
      <c r="K1895" s="4" t="str">
        <f t="shared" si="147"/>
        <v/>
      </c>
      <c r="L1895" s="4" t="str">
        <f t="shared" si="148"/>
        <v/>
      </c>
      <c r="M1895" s="104" t="str">
        <f t="shared" si="149"/>
        <v/>
      </c>
      <c r="N1895" s="4"/>
      <c r="O1895" s="4" t="str">
        <f>VLOOKUP(B1895,'BAT Grundtabelle'!B:V,21,0)</f>
        <v>Schausteller</v>
      </c>
    </row>
    <row r="1896" spans="1:15" ht="12.75" customHeight="1" x14ac:dyDescent="0.35">
      <c r="A1896" s="29" t="s">
        <v>4129</v>
      </c>
      <c r="B1896" s="1" t="s">
        <v>443</v>
      </c>
      <c r="C1896" s="85" t="s">
        <v>2</v>
      </c>
      <c r="D1896" s="116" t="s">
        <v>4547</v>
      </c>
      <c r="E1896" s="116" t="s">
        <v>4547</v>
      </c>
      <c r="F1896" s="1"/>
      <c r="G1896" s="29" t="s">
        <v>4</v>
      </c>
      <c r="H1896" s="4">
        <f t="shared" si="145"/>
        <v>1</v>
      </c>
      <c r="I1896" s="4" t="str">
        <f>VLOOKUP(B1896,'BAT Grundtabelle'!B:T,19,0)</f>
        <v>ja</v>
      </c>
      <c r="J1896" s="4" t="str">
        <f t="shared" si="146"/>
        <v/>
      </c>
      <c r="K1896" s="4" t="str">
        <f t="shared" si="147"/>
        <v/>
      </c>
      <c r="L1896" s="4" t="str">
        <f t="shared" si="148"/>
        <v/>
      </c>
      <c r="M1896" s="104" t="str">
        <f t="shared" si="149"/>
        <v/>
      </c>
      <c r="N1896" s="4"/>
      <c r="O1896" s="4" t="str">
        <f>VLOOKUP(B1896,'BAT Grundtabelle'!B:V,21,0)</f>
        <v>Schausteller</v>
      </c>
    </row>
    <row r="1897" spans="1:15" ht="12.75" customHeight="1" x14ac:dyDescent="0.35">
      <c r="A1897" s="29" t="s">
        <v>4130</v>
      </c>
      <c r="B1897" s="1" t="s">
        <v>304</v>
      </c>
      <c r="C1897" s="85" t="s">
        <v>2</v>
      </c>
      <c r="D1897" s="116" t="s">
        <v>4547</v>
      </c>
      <c r="E1897" s="116" t="s">
        <v>4547</v>
      </c>
      <c r="F1897" s="1"/>
      <c r="G1897" s="29" t="s">
        <v>4</v>
      </c>
      <c r="H1897" s="4">
        <f t="shared" si="145"/>
        <v>1</v>
      </c>
      <c r="I1897" s="4" t="str">
        <f>VLOOKUP(B1897,'BAT Grundtabelle'!B:T,19,0)</f>
        <v>ja</v>
      </c>
      <c r="J1897" s="4" t="str">
        <f t="shared" si="146"/>
        <v/>
      </c>
      <c r="K1897" s="4" t="str">
        <f t="shared" si="147"/>
        <v/>
      </c>
      <c r="L1897" s="4" t="str">
        <f t="shared" si="148"/>
        <v/>
      </c>
      <c r="M1897" s="104" t="str">
        <f t="shared" si="149"/>
        <v/>
      </c>
      <c r="N1897" s="4"/>
      <c r="O1897" s="4" t="str">
        <f>VLOOKUP(B1897,'BAT Grundtabelle'!B:V,21,0)</f>
        <v>Freizeit</v>
      </c>
    </row>
    <row r="1898" spans="1:15" ht="12.75" customHeight="1" x14ac:dyDescent="0.35">
      <c r="A1898" s="29" t="s">
        <v>4131</v>
      </c>
      <c r="B1898" s="1" t="s">
        <v>759</v>
      </c>
      <c r="C1898" s="85" t="s">
        <v>3</v>
      </c>
      <c r="D1898" s="116">
        <v>2.58</v>
      </c>
      <c r="E1898" s="116">
        <v>204</v>
      </c>
      <c r="F1898" s="1"/>
      <c r="G1898" s="29">
        <v>1198</v>
      </c>
      <c r="H1898" s="4">
        <f t="shared" si="145"/>
        <v>1</v>
      </c>
      <c r="I1898" s="4" t="str">
        <f>VLOOKUP(B1898,'BAT Grundtabelle'!B:T,19,0)</f>
        <v>ja</v>
      </c>
      <c r="J1898" s="4" t="str">
        <f t="shared" si="146"/>
        <v>11706</v>
      </c>
      <c r="K1898" s="4" t="str">
        <f t="shared" si="147"/>
        <v>Steakhaus (kein Imbiss)</v>
      </c>
      <c r="L1898" s="4">
        <f t="shared" si="148"/>
        <v>2.58</v>
      </c>
      <c r="M1898" s="104">
        <f t="shared" si="149"/>
        <v>204</v>
      </c>
      <c r="N1898" s="4"/>
      <c r="O1898" s="4" t="str">
        <f>VLOOKUP(B1898,'BAT Grundtabelle'!B:V,21,0)</f>
        <v>Hotel- und Gaststättengewerbe</v>
      </c>
    </row>
    <row r="1899" spans="1:15" ht="12.75" customHeight="1" x14ac:dyDescent="0.35">
      <c r="A1899" s="29" t="s">
        <v>4132</v>
      </c>
      <c r="B1899" s="1" t="s">
        <v>1350</v>
      </c>
      <c r="C1899" s="85" t="s">
        <v>2</v>
      </c>
      <c r="D1899" s="116" t="s">
        <v>4547</v>
      </c>
      <c r="E1899" s="116" t="s">
        <v>4547</v>
      </c>
      <c r="F1899" s="1"/>
      <c r="G1899" s="29" t="s">
        <v>4</v>
      </c>
      <c r="H1899" s="4">
        <f t="shared" si="145"/>
        <v>1</v>
      </c>
      <c r="I1899" s="4" t="str">
        <f>VLOOKUP(B1899,'BAT Grundtabelle'!B:T,19,0)</f>
        <v>ja</v>
      </c>
      <c r="J1899" s="4" t="str">
        <f t="shared" si="146"/>
        <v/>
      </c>
      <c r="K1899" s="4" t="str">
        <f t="shared" si="147"/>
        <v/>
      </c>
      <c r="L1899" s="4" t="str">
        <f t="shared" si="148"/>
        <v/>
      </c>
      <c r="M1899" s="104" t="str">
        <f t="shared" si="149"/>
        <v/>
      </c>
      <c r="N1899" s="4"/>
      <c r="O1899" s="4" t="str">
        <f>VLOOKUP(B1899,'BAT Grundtabelle'!B:V,21,0)</f>
        <v>Produktion</v>
      </c>
    </row>
    <row r="1900" spans="1:15" ht="12.75" customHeight="1" x14ac:dyDescent="0.35">
      <c r="A1900" s="29" t="s">
        <v>4133</v>
      </c>
      <c r="B1900" s="1" t="s">
        <v>1002</v>
      </c>
      <c r="C1900" s="85" t="s">
        <v>3</v>
      </c>
      <c r="D1900" s="116">
        <v>13.9</v>
      </c>
      <c r="E1900" s="116">
        <v>506</v>
      </c>
      <c r="F1900" s="1"/>
      <c r="G1900" s="29" t="s">
        <v>4</v>
      </c>
      <c r="H1900" s="4">
        <f t="shared" si="145"/>
        <v>1</v>
      </c>
      <c r="I1900" s="4" t="str">
        <f>VLOOKUP(B1900,'BAT Grundtabelle'!B:T,19,0)</f>
        <v>ja</v>
      </c>
      <c r="J1900" s="4" t="str">
        <f t="shared" si="146"/>
        <v>11708</v>
      </c>
      <c r="K1900" s="4" t="str">
        <f t="shared" si="147"/>
        <v>Steinbe- und -verarbeitung (ohne Edelsteine)</v>
      </c>
      <c r="L1900" s="4">
        <f t="shared" si="148"/>
        <v>13.9</v>
      </c>
      <c r="M1900" s="104">
        <f t="shared" si="149"/>
        <v>506</v>
      </c>
      <c r="N1900" s="4"/>
      <c r="O1900" s="4" t="str">
        <f>VLOOKUP(B1900,'BAT Grundtabelle'!B:V,21,0)</f>
        <v>Produktion</v>
      </c>
    </row>
    <row r="1901" spans="1:15" ht="12.75" customHeight="1" x14ac:dyDescent="0.35">
      <c r="A1901" s="29" t="s">
        <v>4134</v>
      </c>
      <c r="B1901" s="1" t="s">
        <v>562</v>
      </c>
      <c r="C1901" s="85" t="s">
        <v>2</v>
      </c>
      <c r="D1901" s="116" t="s">
        <v>4547</v>
      </c>
      <c r="E1901" s="116" t="s">
        <v>4547</v>
      </c>
      <c r="F1901" s="1"/>
      <c r="G1901" s="29" t="s">
        <v>4</v>
      </c>
      <c r="H1901" s="4">
        <f t="shared" si="145"/>
        <v>1</v>
      </c>
      <c r="I1901" s="4" t="str">
        <f>VLOOKUP(B1901,'BAT Grundtabelle'!B:T,19,0)</f>
        <v>ja</v>
      </c>
      <c r="J1901" s="4" t="str">
        <f t="shared" si="146"/>
        <v/>
      </c>
      <c r="K1901" s="4" t="str">
        <f t="shared" si="147"/>
        <v/>
      </c>
      <c r="L1901" s="4" t="str">
        <f t="shared" si="148"/>
        <v/>
      </c>
      <c r="M1901" s="104" t="str">
        <f t="shared" si="149"/>
        <v/>
      </c>
      <c r="N1901" s="4"/>
      <c r="O1901" s="4" t="str">
        <f>VLOOKUP(B1901,'BAT Grundtabelle'!B:V,21,0)</f>
        <v>Handwerk</v>
      </c>
    </row>
    <row r="1902" spans="1:15" ht="12.75" customHeight="1" x14ac:dyDescent="0.35">
      <c r="A1902" s="29" t="s">
        <v>2131</v>
      </c>
      <c r="B1902" s="1" t="s">
        <v>2130</v>
      </c>
      <c r="C1902" s="85" t="s">
        <v>2</v>
      </c>
      <c r="D1902" s="116" t="s">
        <v>4547</v>
      </c>
      <c r="E1902" s="116" t="s">
        <v>4547</v>
      </c>
      <c r="F1902" s="1" t="s">
        <v>2412</v>
      </c>
      <c r="G1902" s="29"/>
      <c r="H1902" s="4">
        <f t="shared" si="145"/>
        <v>1</v>
      </c>
      <c r="I1902" s="4" t="str">
        <f>VLOOKUP(B1902,'BAT Grundtabelle'!B:T,19,0)</f>
        <v>ja</v>
      </c>
      <c r="J1902" s="4" t="str">
        <f t="shared" si="146"/>
        <v/>
      </c>
      <c r="K1902" s="4" t="str">
        <f t="shared" si="147"/>
        <v/>
      </c>
      <c r="L1902" s="4" t="str">
        <f t="shared" si="148"/>
        <v/>
      </c>
      <c r="M1902" s="104" t="str">
        <f t="shared" si="149"/>
        <v/>
      </c>
      <c r="N1902" s="4"/>
      <c r="O1902" s="4" t="str">
        <f>VLOOKUP(B1902,'BAT Grundtabelle'!B:V,21,0)</f>
        <v>Sonder-Risiken</v>
      </c>
    </row>
    <row r="1903" spans="1:15" ht="12.75" customHeight="1" x14ac:dyDescent="0.35">
      <c r="A1903" s="29" t="s">
        <v>4135</v>
      </c>
      <c r="B1903" s="1" t="s">
        <v>448</v>
      </c>
      <c r="C1903" s="85" t="s">
        <v>2</v>
      </c>
      <c r="D1903" s="116" t="s">
        <v>4547</v>
      </c>
      <c r="E1903" s="116" t="s">
        <v>4547</v>
      </c>
      <c r="F1903" s="1"/>
      <c r="G1903" s="29" t="s">
        <v>4</v>
      </c>
      <c r="H1903" s="4">
        <f t="shared" si="145"/>
        <v>1</v>
      </c>
      <c r="I1903" s="4" t="str">
        <f>VLOOKUP(B1903,'BAT Grundtabelle'!B:T,19,0)</f>
        <v>ja</v>
      </c>
      <c r="J1903" s="4" t="str">
        <f t="shared" si="146"/>
        <v/>
      </c>
      <c r="K1903" s="4" t="str">
        <f t="shared" si="147"/>
        <v/>
      </c>
      <c r="L1903" s="4" t="str">
        <f t="shared" si="148"/>
        <v/>
      </c>
      <c r="M1903" s="104" t="str">
        <f t="shared" si="149"/>
        <v/>
      </c>
      <c r="N1903" s="4"/>
      <c r="O1903" s="4" t="str">
        <f>VLOOKUP(B1903,'BAT Grundtabelle'!B:V,21,0)</f>
        <v>Produktion</v>
      </c>
    </row>
    <row r="1904" spans="1:15" ht="12.75" customHeight="1" x14ac:dyDescent="0.35">
      <c r="A1904" s="29" t="s">
        <v>4136</v>
      </c>
      <c r="B1904" s="1" t="s">
        <v>1536</v>
      </c>
      <c r="C1904" s="85" t="s">
        <v>2</v>
      </c>
      <c r="D1904" s="116" t="s">
        <v>4547</v>
      </c>
      <c r="E1904" s="116" t="s">
        <v>4547</v>
      </c>
      <c r="F1904" s="1"/>
      <c r="G1904" s="29" t="s">
        <v>4</v>
      </c>
      <c r="H1904" s="4">
        <f t="shared" si="145"/>
        <v>1</v>
      </c>
      <c r="I1904" s="4" t="str">
        <f>VLOOKUP(B1904,'BAT Grundtabelle'!B:T,19,0)</f>
        <v>ja</v>
      </c>
      <c r="J1904" s="4" t="str">
        <f t="shared" si="146"/>
        <v/>
      </c>
      <c r="K1904" s="4" t="str">
        <f t="shared" si="147"/>
        <v/>
      </c>
      <c r="L1904" s="4" t="str">
        <f t="shared" si="148"/>
        <v/>
      </c>
      <c r="M1904" s="104" t="str">
        <f t="shared" si="149"/>
        <v/>
      </c>
      <c r="N1904" s="4"/>
      <c r="O1904" s="4" t="str">
        <f>VLOOKUP(B1904,'BAT Grundtabelle'!B:V,21,0)</f>
        <v>Produktion</v>
      </c>
    </row>
    <row r="1905" spans="1:15" ht="12.75" customHeight="1" x14ac:dyDescent="0.35">
      <c r="A1905" s="29" t="s">
        <v>4137</v>
      </c>
      <c r="B1905" s="1" t="s">
        <v>1003</v>
      </c>
      <c r="C1905" s="85" t="s">
        <v>3</v>
      </c>
      <c r="D1905" s="116">
        <v>13.9</v>
      </c>
      <c r="E1905" s="116">
        <v>506</v>
      </c>
      <c r="F1905" s="1"/>
      <c r="G1905" s="29" t="s">
        <v>4</v>
      </c>
      <c r="H1905" s="4">
        <f t="shared" si="145"/>
        <v>1</v>
      </c>
      <c r="I1905" s="4" t="str">
        <f>VLOOKUP(B1905,'BAT Grundtabelle'!B:T,19,0)</f>
        <v>ja</v>
      </c>
      <c r="J1905" s="4" t="str">
        <f t="shared" si="146"/>
        <v>11712</v>
      </c>
      <c r="K1905" s="4" t="str">
        <f t="shared" si="147"/>
        <v>Steinmetz</v>
      </c>
      <c r="L1905" s="4">
        <f t="shared" si="148"/>
        <v>13.9</v>
      </c>
      <c r="M1905" s="104">
        <f t="shared" si="149"/>
        <v>506</v>
      </c>
      <c r="N1905" s="4"/>
      <c r="O1905" s="4" t="str">
        <f>VLOOKUP(B1905,'BAT Grundtabelle'!B:V,21,0)</f>
        <v>Handwerk</v>
      </c>
    </row>
    <row r="1906" spans="1:15" ht="12.75" customHeight="1" x14ac:dyDescent="0.35">
      <c r="A1906" s="29" t="s">
        <v>4138</v>
      </c>
      <c r="B1906" s="1" t="s">
        <v>298</v>
      </c>
      <c r="C1906" s="85" t="s">
        <v>2</v>
      </c>
      <c r="D1906" s="116" t="s">
        <v>4547</v>
      </c>
      <c r="E1906" s="116" t="s">
        <v>4547</v>
      </c>
      <c r="F1906" s="1"/>
      <c r="G1906" s="29" t="s">
        <v>4</v>
      </c>
      <c r="H1906" s="4">
        <f t="shared" si="145"/>
        <v>1</v>
      </c>
      <c r="I1906" s="4" t="str">
        <f>VLOOKUP(B1906,'BAT Grundtabelle'!B:T,19,0)</f>
        <v>ja</v>
      </c>
      <c r="J1906" s="4" t="str">
        <f t="shared" si="146"/>
        <v/>
      </c>
      <c r="K1906" s="4" t="str">
        <f t="shared" si="147"/>
        <v/>
      </c>
      <c r="L1906" s="4" t="str">
        <f t="shared" si="148"/>
        <v/>
      </c>
      <c r="M1906" s="104" t="str">
        <f t="shared" si="149"/>
        <v/>
      </c>
      <c r="N1906" s="4"/>
      <c r="O1906" s="4" t="str">
        <f>VLOOKUP(B1906,'BAT Grundtabelle'!B:V,21,0)</f>
        <v>Produktion</v>
      </c>
    </row>
    <row r="1907" spans="1:15" ht="12.75" customHeight="1" x14ac:dyDescent="0.35">
      <c r="A1907" s="29" t="s">
        <v>2201</v>
      </c>
      <c r="B1907" s="1" t="s">
        <v>2200</v>
      </c>
      <c r="C1907" s="85" t="s">
        <v>2</v>
      </c>
      <c r="D1907" s="116" t="s">
        <v>4547</v>
      </c>
      <c r="E1907" s="116" t="s">
        <v>4547</v>
      </c>
      <c r="F1907" s="1"/>
      <c r="G1907" s="29" t="s">
        <v>4</v>
      </c>
      <c r="H1907" s="4">
        <f t="shared" si="145"/>
        <v>1</v>
      </c>
      <c r="I1907" s="4" t="str">
        <f>VLOOKUP(B1907,'BAT Grundtabelle'!B:T,19,0)</f>
        <v>ja</v>
      </c>
      <c r="J1907" s="4" t="str">
        <f t="shared" si="146"/>
        <v/>
      </c>
      <c r="K1907" s="4" t="str">
        <f t="shared" si="147"/>
        <v/>
      </c>
      <c r="L1907" s="4" t="str">
        <f t="shared" si="148"/>
        <v/>
      </c>
      <c r="M1907" s="104" t="str">
        <f t="shared" si="149"/>
        <v/>
      </c>
      <c r="N1907" s="4"/>
      <c r="O1907" s="4" t="str">
        <f>VLOOKUP(B1907,'BAT Grundtabelle'!B:V,21,0)</f>
        <v>Handwerk</v>
      </c>
    </row>
    <row r="1908" spans="1:15" ht="12.75" customHeight="1" x14ac:dyDescent="0.35">
      <c r="A1908" s="29" t="s">
        <v>2233</v>
      </c>
      <c r="B1908" s="1" t="s">
        <v>2232</v>
      </c>
      <c r="C1908" s="85" t="s">
        <v>2</v>
      </c>
      <c r="D1908" s="116" t="s">
        <v>4547</v>
      </c>
      <c r="E1908" s="116" t="s">
        <v>4547</v>
      </c>
      <c r="F1908" s="1"/>
      <c r="G1908" s="29" t="s">
        <v>4</v>
      </c>
      <c r="H1908" s="4">
        <f t="shared" si="145"/>
        <v>1</v>
      </c>
      <c r="I1908" s="4" t="str">
        <f>VLOOKUP(B1908,'BAT Grundtabelle'!B:T,19,0)</f>
        <v>ja</v>
      </c>
      <c r="J1908" s="4" t="str">
        <f t="shared" si="146"/>
        <v/>
      </c>
      <c r="K1908" s="4" t="str">
        <f t="shared" si="147"/>
        <v/>
      </c>
      <c r="L1908" s="4" t="str">
        <f t="shared" si="148"/>
        <v/>
      </c>
      <c r="M1908" s="104" t="str">
        <f t="shared" si="149"/>
        <v/>
      </c>
      <c r="N1908" s="4"/>
      <c r="O1908" s="4" t="str">
        <f>VLOOKUP(B1908,'BAT Grundtabelle'!B:V,21,0)</f>
        <v>Produktion</v>
      </c>
    </row>
    <row r="1909" spans="1:15" ht="12.75" customHeight="1" x14ac:dyDescent="0.35">
      <c r="A1909" s="29" t="s">
        <v>4139</v>
      </c>
      <c r="B1909" s="1" t="s">
        <v>1549</v>
      </c>
      <c r="C1909" s="85" t="s">
        <v>2</v>
      </c>
      <c r="D1909" s="116" t="s">
        <v>4547</v>
      </c>
      <c r="E1909" s="116" t="s">
        <v>4547</v>
      </c>
      <c r="F1909" s="1" t="s">
        <v>2414</v>
      </c>
      <c r="G1909" s="29" t="s">
        <v>58</v>
      </c>
      <c r="H1909" s="4">
        <f t="shared" si="145"/>
        <v>1</v>
      </c>
      <c r="I1909" s="4" t="str">
        <f>VLOOKUP(B1909,'BAT Grundtabelle'!B:T,19,0)</f>
        <v>ja</v>
      </c>
      <c r="J1909" s="4" t="str">
        <f t="shared" si="146"/>
        <v/>
      </c>
      <c r="K1909" s="4" t="str">
        <f t="shared" si="147"/>
        <v/>
      </c>
      <c r="L1909" s="4" t="str">
        <f t="shared" si="148"/>
        <v/>
      </c>
      <c r="M1909" s="104" t="str">
        <f t="shared" si="149"/>
        <v/>
      </c>
      <c r="N1909" s="4"/>
      <c r="O1909" s="4" t="str">
        <f>VLOOKUP(B1909,'BAT Grundtabelle'!B:V,21,0)</f>
        <v>Kammerberuf</v>
      </c>
    </row>
    <row r="1910" spans="1:15" ht="12.75" customHeight="1" x14ac:dyDescent="0.35">
      <c r="A1910" s="29" t="s">
        <v>4140</v>
      </c>
      <c r="B1910" s="1" t="s">
        <v>1890</v>
      </c>
      <c r="C1910" s="85" t="s">
        <v>2</v>
      </c>
      <c r="D1910" s="116" t="s">
        <v>4547</v>
      </c>
      <c r="E1910" s="116" t="s">
        <v>4547</v>
      </c>
      <c r="F1910" s="1"/>
      <c r="G1910" s="29" t="s">
        <v>4</v>
      </c>
      <c r="H1910" s="4">
        <f t="shared" si="145"/>
        <v>1</v>
      </c>
      <c r="I1910" s="4" t="str">
        <f>VLOOKUP(B1910,'BAT Grundtabelle'!B:T,19,0)</f>
        <v>ja</v>
      </c>
      <c r="J1910" s="4" t="str">
        <f t="shared" si="146"/>
        <v/>
      </c>
      <c r="K1910" s="4" t="str">
        <f t="shared" si="147"/>
        <v/>
      </c>
      <c r="L1910" s="4" t="str">
        <f t="shared" si="148"/>
        <v/>
      </c>
      <c r="M1910" s="104" t="str">
        <f t="shared" si="149"/>
        <v/>
      </c>
      <c r="N1910" s="4"/>
      <c r="O1910" s="4" t="str">
        <f>VLOOKUP(B1910,'BAT Grundtabelle'!B:V,21,0)</f>
        <v>Handwerk</v>
      </c>
    </row>
    <row r="1911" spans="1:15" ht="12.75" customHeight="1" x14ac:dyDescent="0.35">
      <c r="A1911" s="29" t="s">
        <v>4141</v>
      </c>
      <c r="B1911" s="1" t="s">
        <v>333</v>
      </c>
      <c r="C1911" s="85" t="s">
        <v>2</v>
      </c>
      <c r="D1911" s="116" t="s">
        <v>4547</v>
      </c>
      <c r="E1911" s="116" t="s">
        <v>4547</v>
      </c>
      <c r="F1911" s="1" t="s">
        <v>2412</v>
      </c>
      <c r="G1911" s="29">
        <v>1195</v>
      </c>
      <c r="H1911" s="4">
        <f t="shared" si="145"/>
        <v>1</v>
      </c>
      <c r="I1911" s="4" t="str">
        <f>VLOOKUP(B1911,'BAT Grundtabelle'!B:T,19,0)</f>
        <v>ja</v>
      </c>
      <c r="J1911" s="4" t="str">
        <f t="shared" si="146"/>
        <v/>
      </c>
      <c r="K1911" s="4" t="str">
        <f t="shared" si="147"/>
        <v/>
      </c>
      <c r="L1911" s="4" t="str">
        <f t="shared" si="148"/>
        <v/>
      </c>
      <c r="M1911" s="104" t="str">
        <f t="shared" si="149"/>
        <v/>
      </c>
      <c r="N1911" s="4"/>
      <c r="O1911" s="4" t="str">
        <f>VLOOKUP(B1911,'BAT Grundtabelle'!B:V,21,0)</f>
        <v>Finanzen</v>
      </c>
    </row>
    <row r="1912" spans="1:15" ht="12.75" customHeight="1" x14ac:dyDescent="0.35">
      <c r="A1912" s="29" t="s">
        <v>4142</v>
      </c>
      <c r="B1912" s="1" t="s">
        <v>220</v>
      </c>
      <c r="C1912" s="85" t="s">
        <v>2</v>
      </c>
      <c r="D1912" s="116" t="s">
        <v>4547</v>
      </c>
      <c r="E1912" s="116" t="s">
        <v>4547</v>
      </c>
      <c r="F1912" s="1"/>
      <c r="G1912" s="29" t="s">
        <v>4</v>
      </c>
      <c r="H1912" s="4">
        <f t="shared" si="145"/>
        <v>1</v>
      </c>
      <c r="I1912" s="4" t="str">
        <f>VLOOKUP(B1912,'BAT Grundtabelle'!B:T,19,0)</f>
        <v>ja</v>
      </c>
      <c r="J1912" s="4" t="str">
        <f t="shared" si="146"/>
        <v/>
      </c>
      <c r="K1912" s="4" t="str">
        <f t="shared" si="147"/>
        <v/>
      </c>
      <c r="L1912" s="4" t="str">
        <f t="shared" si="148"/>
        <v/>
      </c>
      <c r="M1912" s="104" t="str">
        <f t="shared" si="149"/>
        <v/>
      </c>
      <c r="N1912" s="4"/>
      <c r="O1912" s="4" t="str">
        <f>VLOOKUP(B1912,'BAT Grundtabelle'!B:V,21,0)</f>
        <v>Dienstleistung</v>
      </c>
    </row>
    <row r="1913" spans="1:15" ht="12.75" customHeight="1" x14ac:dyDescent="0.35">
      <c r="A1913" s="29" t="s">
        <v>4143</v>
      </c>
      <c r="B1913" s="1" t="s">
        <v>1713</v>
      </c>
      <c r="C1913" s="85" t="s">
        <v>3</v>
      </c>
      <c r="D1913" s="116">
        <v>5.83</v>
      </c>
      <c r="E1913" s="116">
        <v>804</v>
      </c>
      <c r="F1913" s="1"/>
      <c r="G1913" s="29" t="s">
        <v>4</v>
      </c>
      <c r="H1913" s="4">
        <f t="shared" si="145"/>
        <v>1</v>
      </c>
      <c r="I1913" s="4" t="str">
        <f>VLOOKUP(B1913,'BAT Grundtabelle'!B:T,19,0)</f>
        <v>ja</v>
      </c>
      <c r="J1913" s="4" t="str">
        <f t="shared" si="146"/>
        <v>11718</v>
      </c>
      <c r="K1913" s="4" t="str">
        <f t="shared" si="147"/>
        <v>Stoffdruckerei</v>
      </c>
      <c r="L1913" s="4">
        <f t="shared" si="148"/>
        <v>5.83</v>
      </c>
      <c r="M1913" s="104">
        <f t="shared" si="149"/>
        <v>804</v>
      </c>
      <c r="N1913" s="4"/>
      <c r="O1913" s="4" t="str">
        <f>VLOOKUP(B1913,'BAT Grundtabelle'!B:V,21,0)</f>
        <v>Handwerk</v>
      </c>
    </row>
    <row r="1914" spans="1:15" ht="12.75" customHeight="1" x14ac:dyDescent="0.35">
      <c r="A1914" s="29" t="s">
        <v>4144</v>
      </c>
      <c r="B1914" s="1" t="s">
        <v>644</v>
      </c>
      <c r="C1914" s="85" t="s">
        <v>3</v>
      </c>
      <c r="D1914" s="116">
        <v>2.06</v>
      </c>
      <c r="E1914" s="116">
        <v>355</v>
      </c>
      <c r="F1914" s="1"/>
      <c r="G1914" s="29" t="s">
        <v>4</v>
      </c>
      <c r="H1914" s="4">
        <f t="shared" si="145"/>
        <v>1</v>
      </c>
      <c r="I1914" s="4" t="str">
        <f>VLOOKUP(B1914,'BAT Grundtabelle'!B:T,19,0)</f>
        <v>ja</v>
      </c>
      <c r="J1914" s="4" t="str">
        <f t="shared" si="146"/>
        <v>11719</v>
      </c>
      <c r="K1914" s="4" t="str">
        <f t="shared" si="147"/>
        <v>Stoffhandel</v>
      </c>
      <c r="L1914" s="4">
        <f t="shared" si="148"/>
        <v>2.06</v>
      </c>
      <c r="M1914" s="104">
        <f t="shared" si="149"/>
        <v>355</v>
      </c>
      <c r="N1914" s="4"/>
      <c r="O1914" s="4" t="str">
        <f>VLOOKUP(B1914,'BAT Grundtabelle'!B:V,21,0)</f>
        <v>Handel</v>
      </c>
    </row>
    <row r="1915" spans="1:15" ht="12.75" customHeight="1" x14ac:dyDescent="0.35">
      <c r="A1915" s="29" t="s">
        <v>4145</v>
      </c>
      <c r="B1915" s="1" t="s">
        <v>1480</v>
      </c>
      <c r="C1915" s="85" t="s">
        <v>2</v>
      </c>
      <c r="D1915" s="116" t="s">
        <v>4547</v>
      </c>
      <c r="E1915" s="116" t="s">
        <v>4547</v>
      </c>
      <c r="F1915" s="1"/>
      <c r="G1915" s="29" t="s">
        <v>4</v>
      </c>
      <c r="H1915" s="4">
        <f t="shared" si="145"/>
        <v>1</v>
      </c>
      <c r="I1915" s="4" t="str">
        <f>VLOOKUP(B1915,'BAT Grundtabelle'!B:T,19,0)</f>
        <v>ja</v>
      </c>
      <c r="J1915" s="4" t="str">
        <f t="shared" si="146"/>
        <v/>
      </c>
      <c r="K1915" s="4" t="str">
        <f t="shared" si="147"/>
        <v/>
      </c>
      <c r="L1915" s="4" t="str">
        <f t="shared" si="148"/>
        <v/>
      </c>
      <c r="M1915" s="104" t="str">
        <f t="shared" si="149"/>
        <v/>
      </c>
      <c r="N1915" s="4"/>
      <c r="O1915" s="4" t="str">
        <f>VLOOKUP(B1915,'BAT Grundtabelle'!B:V,21,0)</f>
        <v>Freizeit</v>
      </c>
    </row>
    <row r="1916" spans="1:15" ht="12.75" customHeight="1" x14ac:dyDescent="0.35">
      <c r="A1916" s="29" t="s">
        <v>4146</v>
      </c>
      <c r="B1916" s="1" t="s">
        <v>1122</v>
      </c>
      <c r="C1916" s="85" t="s">
        <v>2</v>
      </c>
      <c r="D1916" s="116" t="s">
        <v>4547</v>
      </c>
      <c r="E1916" s="116" t="s">
        <v>4547</v>
      </c>
      <c r="F1916" s="1"/>
      <c r="G1916" s="29" t="s">
        <v>4</v>
      </c>
      <c r="H1916" s="4">
        <f t="shared" si="145"/>
        <v>1</v>
      </c>
      <c r="I1916" s="4" t="str">
        <f>VLOOKUP(B1916,'BAT Grundtabelle'!B:T,19,0)</f>
        <v>ja</v>
      </c>
      <c r="J1916" s="4" t="str">
        <f t="shared" si="146"/>
        <v/>
      </c>
      <c r="K1916" s="4" t="str">
        <f t="shared" si="147"/>
        <v/>
      </c>
      <c r="L1916" s="4" t="str">
        <f t="shared" si="148"/>
        <v/>
      </c>
      <c r="M1916" s="104" t="str">
        <f t="shared" si="149"/>
        <v/>
      </c>
      <c r="N1916" s="4"/>
      <c r="O1916" s="4" t="str">
        <f>VLOOKUP(B1916,'BAT Grundtabelle'!B:V,21,0)</f>
        <v>Transport</v>
      </c>
    </row>
    <row r="1917" spans="1:15" ht="12.75" customHeight="1" x14ac:dyDescent="0.35">
      <c r="A1917" s="29" t="s">
        <v>4147</v>
      </c>
      <c r="B1917" s="1" t="s">
        <v>1453</v>
      </c>
      <c r="C1917" s="85" t="s">
        <v>2</v>
      </c>
      <c r="D1917" s="116" t="s">
        <v>4547</v>
      </c>
      <c r="E1917" s="116" t="s">
        <v>4547</v>
      </c>
      <c r="F1917" s="1"/>
      <c r="G1917" s="29" t="s">
        <v>4</v>
      </c>
      <c r="H1917" s="4">
        <f t="shared" si="145"/>
        <v>1</v>
      </c>
      <c r="I1917" s="4" t="str">
        <f>VLOOKUP(B1917,'BAT Grundtabelle'!B:T,19,0)</f>
        <v>ja</v>
      </c>
      <c r="J1917" s="4" t="str">
        <f t="shared" si="146"/>
        <v/>
      </c>
      <c r="K1917" s="4" t="str">
        <f t="shared" si="147"/>
        <v/>
      </c>
      <c r="L1917" s="4" t="str">
        <f t="shared" si="148"/>
        <v/>
      </c>
      <c r="M1917" s="104" t="str">
        <f t="shared" si="149"/>
        <v/>
      </c>
      <c r="N1917" s="4"/>
      <c r="O1917" s="4" t="str">
        <f>VLOOKUP(B1917,'BAT Grundtabelle'!B:V,21,0)</f>
        <v>Bau-Gewerbe</v>
      </c>
    </row>
    <row r="1918" spans="1:15" ht="12.75" customHeight="1" x14ac:dyDescent="0.35">
      <c r="A1918" s="29" t="s">
        <v>4148</v>
      </c>
      <c r="B1918" s="1" t="s">
        <v>1347</v>
      </c>
      <c r="C1918" s="85" t="s">
        <v>3</v>
      </c>
      <c r="D1918" s="116">
        <v>2.58</v>
      </c>
      <c r="E1918" s="116">
        <v>204</v>
      </c>
      <c r="F1918" s="1"/>
      <c r="G1918" s="29">
        <v>1198</v>
      </c>
      <c r="H1918" s="4">
        <f t="shared" si="145"/>
        <v>1</v>
      </c>
      <c r="I1918" s="4" t="str">
        <f>VLOOKUP(B1918,'BAT Grundtabelle'!B:T,19,0)</f>
        <v>ja</v>
      </c>
      <c r="J1918" s="4" t="str">
        <f t="shared" si="146"/>
        <v>11723</v>
      </c>
      <c r="K1918" s="4" t="str">
        <f t="shared" si="147"/>
        <v>Straußwirtschaft</v>
      </c>
      <c r="L1918" s="4">
        <f t="shared" si="148"/>
        <v>2.58</v>
      </c>
      <c r="M1918" s="104">
        <f t="shared" si="149"/>
        <v>204</v>
      </c>
      <c r="N1918" s="4"/>
      <c r="O1918" s="4" t="str">
        <f>VLOOKUP(B1918,'BAT Grundtabelle'!B:V,21,0)</f>
        <v>Hotel- und Gaststättengewerbe</v>
      </c>
    </row>
    <row r="1919" spans="1:15" ht="12.75" customHeight="1" x14ac:dyDescent="0.35">
      <c r="A1919" s="29" t="s">
        <v>4149</v>
      </c>
      <c r="B1919" s="1" t="s">
        <v>2029</v>
      </c>
      <c r="C1919" s="85" t="s">
        <v>2</v>
      </c>
      <c r="D1919" s="116" t="s">
        <v>4547</v>
      </c>
      <c r="E1919" s="116" t="s">
        <v>4547</v>
      </c>
      <c r="F1919" s="1"/>
      <c r="G1919" s="29" t="s">
        <v>4</v>
      </c>
      <c r="H1919" s="4">
        <f t="shared" si="145"/>
        <v>1</v>
      </c>
      <c r="I1919" s="4" t="str">
        <f>VLOOKUP(B1919,'BAT Grundtabelle'!B:T,19,0)</f>
        <v>ja</v>
      </c>
      <c r="J1919" s="4" t="str">
        <f t="shared" si="146"/>
        <v/>
      </c>
      <c r="K1919" s="4" t="str">
        <f t="shared" si="147"/>
        <v/>
      </c>
      <c r="L1919" s="4" t="str">
        <f t="shared" si="148"/>
        <v/>
      </c>
      <c r="M1919" s="104" t="str">
        <f t="shared" si="149"/>
        <v/>
      </c>
      <c r="N1919" s="4"/>
      <c r="O1919" s="4" t="str">
        <f>VLOOKUP(B1919,'BAT Grundtabelle'!B:V,21,0)</f>
        <v>Handel</v>
      </c>
    </row>
    <row r="1920" spans="1:15" ht="12.75" customHeight="1" x14ac:dyDescent="0.35">
      <c r="A1920" s="29" t="s">
        <v>4150</v>
      </c>
      <c r="B1920" s="1" t="s">
        <v>2023</v>
      </c>
      <c r="C1920" s="85" t="s">
        <v>2</v>
      </c>
      <c r="D1920" s="116" t="s">
        <v>4547</v>
      </c>
      <c r="E1920" s="116" t="s">
        <v>4547</v>
      </c>
      <c r="F1920" s="1"/>
      <c r="G1920" s="29" t="s">
        <v>4</v>
      </c>
      <c r="H1920" s="4">
        <f t="shared" si="145"/>
        <v>1</v>
      </c>
      <c r="I1920" s="4" t="str">
        <f>VLOOKUP(B1920,'BAT Grundtabelle'!B:T,19,0)</f>
        <v>ja</v>
      </c>
      <c r="J1920" s="4" t="str">
        <f t="shared" si="146"/>
        <v/>
      </c>
      <c r="K1920" s="4" t="str">
        <f t="shared" si="147"/>
        <v/>
      </c>
      <c r="L1920" s="4" t="str">
        <f t="shared" si="148"/>
        <v/>
      </c>
      <c r="M1920" s="104" t="str">
        <f t="shared" si="149"/>
        <v/>
      </c>
      <c r="N1920" s="4"/>
      <c r="O1920" s="4" t="str">
        <f>VLOOKUP(B1920,'BAT Grundtabelle'!B:V,21,0)</f>
        <v>Handel</v>
      </c>
    </row>
    <row r="1921" spans="1:15" ht="12.75" customHeight="1" x14ac:dyDescent="0.35">
      <c r="A1921" s="29" t="s">
        <v>4151</v>
      </c>
      <c r="B1921" s="1" t="s">
        <v>579</v>
      </c>
      <c r="C1921" s="85" t="s">
        <v>3</v>
      </c>
      <c r="D1921" s="116">
        <v>2.06</v>
      </c>
      <c r="E1921" s="116">
        <v>355</v>
      </c>
      <c r="F1921" s="1"/>
      <c r="G1921" s="29" t="s">
        <v>4</v>
      </c>
      <c r="H1921" s="4">
        <f t="shared" si="145"/>
        <v>1</v>
      </c>
      <c r="I1921" s="4" t="str">
        <f>VLOOKUP(B1921,'BAT Grundtabelle'!B:T,19,0)</f>
        <v>ja</v>
      </c>
      <c r="J1921" s="4" t="str">
        <f t="shared" si="146"/>
        <v>11726</v>
      </c>
      <c r="K1921" s="4" t="str">
        <f t="shared" si="147"/>
        <v>Strickwareneinzelhandel</v>
      </c>
      <c r="L1921" s="4">
        <f t="shared" si="148"/>
        <v>2.06</v>
      </c>
      <c r="M1921" s="104">
        <f t="shared" si="149"/>
        <v>355</v>
      </c>
      <c r="N1921" s="4"/>
      <c r="O1921" s="4" t="str">
        <f>VLOOKUP(B1921,'BAT Grundtabelle'!B:V,21,0)</f>
        <v>Handel</v>
      </c>
    </row>
    <row r="1922" spans="1:15" ht="12.75" customHeight="1" x14ac:dyDescent="0.35">
      <c r="A1922" s="29" t="s">
        <v>4152</v>
      </c>
      <c r="B1922" s="1" t="s">
        <v>1891</v>
      </c>
      <c r="C1922" s="85" t="s">
        <v>2</v>
      </c>
      <c r="D1922" s="116" t="s">
        <v>4547</v>
      </c>
      <c r="E1922" s="116" t="s">
        <v>4547</v>
      </c>
      <c r="F1922" s="1"/>
      <c r="G1922" s="29" t="s">
        <v>4</v>
      </c>
      <c r="H1922" s="4">
        <f t="shared" si="145"/>
        <v>1</v>
      </c>
      <c r="I1922" s="4" t="str">
        <f>VLOOKUP(B1922,'BAT Grundtabelle'!B:T,19,0)</f>
        <v>ja</v>
      </c>
      <c r="J1922" s="4" t="str">
        <f t="shared" si="146"/>
        <v/>
      </c>
      <c r="K1922" s="4" t="str">
        <f t="shared" si="147"/>
        <v/>
      </c>
      <c r="L1922" s="4" t="str">
        <f t="shared" si="148"/>
        <v/>
      </c>
      <c r="M1922" s="104" t="str">
        <f t="shared" si="149"/>
        <v/>
      </c>
      <c r="N1922" s="4"/>
      <c r="O1922" s="4" t="str">
        <f>VLOOKUP(B1922,'BAT Grundtabelle'!B:V,21,0)</f>
        <v>Produktion</v>
      </c>
    </row>
    <row r="1923" spans="1:15" ht="12.75" customHeight="1" x14ac:dyDescent="0.35">
      <c r="A1923" s="29" t="s">
        <v>4153</v>
      </c>
      <c r="B1923" s="1" t="s">
        <v>1360</v>
      </c>
      <c r="C1923" s="85" t="s">
        <v>2</v>
      </c>
      <c r="D1923" s="116" t="s">
        <v>4547</v>
      </c>
      <c r="E1923" s="116" t="s">
        <v>4547</v>
      </c>
      <c r="F1923" s="1" t="s">
        <v>2412</v>
      </c>
      <c r="G1923" s="29" t="s">
        <v>4439</v>
      </c>
      <c r="H1923" s="4">
        <f t="shared" ref="H1923:H1986" si="150">COUNTIF(A:A,A1923)</f>
        <v>1</v>
      </c>
      <c r="I1923" s="4" t="str">
        <f>VLOOKUP(B1923,'BAT Grundtabelle'!B:T,19,0)</f>
        <v>ja</v>
      </c>
      <c r="J1923" s="4" t="str">
        <f t="shared" ref="J1923:J1986" si="151">IF(C1923="ja",A1923,"")</f>
        <v/>
      </c>
      <c r="K1923" s="4" t="str">
        <f t="shared" ref="K1923:K1986" si="152">IF(C1923="ja",B1923,"")</f>
        <v/>
      </c>
      <c r="L1923" s="4" t="str">
        <f t="shared" ref="L1923:L1986" si="153">IF(C1923="ja",D1923,"")</f>
        <v/>
      </c>
      <c r="M1923" s="104" t="str">
        <f t="shared" ref="M1923:M1986" si="154">IF(C1923="ja",E1923,"")</f>
        <v/>
      </c>
      <c r="N1923" s="4"/>
      <c r="O1923" s="4" t="str">
        <f>VLOOKUP(B1923,'BAT Grundtabelle'!B:V,21,0)</f>
        <v>Erotik</v>
      </c>
    </row>
    <row r="1924" spans="1:15" ht="12.75" customHeight="1" x14ac:dyDescent="0.35">
      <c r="A1924" s="29" t="s">
        <v>4154</v>
      </c>
      <c r="B1924" s="1" t="s">
        <v>893</v>
      </c>
      <c r="C1924" s="85" t="s">
        <v>3</v>
      </c>
      <c r="D1924" s="116">
        <v>2.06</v>
      </c>
      <c r="E1924" s="116">
        <v>355</v>
      </c>
      <c r="F1924" s="1"/>
      <c r="G1924" s="29" t="s">
        <v>4</v>
      </c>
      <c r="H1924" s="4">
        <f t="shared" si="150"/>
        <v>1</v>
      </c>
      <c r="I1924" s="4" t="str">
        <f>VLOOKUP(B1924,'BAT Grundtabelle'!B:T,19,0)</f>
        <v>ja</v>
      </c>
      <c r="J1924" s="4" t="str">
        <f t="shared" si="151"/>
        <v>11729</v>
      </c>
      <c r="K1924" s="4" t="str">
        <f t="shared" si="152"/>
        <v>Strumpfhandel</v>
      </c>
      <c r="L1924" s="4">
        <f t="shared" si="153"/>
        <v>2.06</v>
      </c>
      <c r="M1924" s="104">
        <f t="shared" si="154"/>
        <v>355</v>
      </c>
      <c r="N1924" s="4"/>
      <c r="O1924" s="4" t="str">
        <f>VLOOKUP(B1924,'BAT Grundtabelle'!B:V,21,0)</f>
        <v>Handel</v>
      </c>
    </row>
    <row r="1925" spans="1:15" ht="12.75" customHeight="1" x14ac:dyDescent="0.35">
      <c r="A1925" s="29" t="s">
        <v>4155</v>
      </c>
      <c r="B1925" s="1" t="s">
        <v>87</v>
      </c>
      <c r="C1925" s="85" t="s">
        <v>3</v>
      </c>
      <c r="D1925" s="116">
        <v>6.95</v>
      </c>
      <c r="E1925" s="116">
        <v>547</v>
      </c>
      <c r="F1925" s="1"/>
      <c r="G1925" s="29" t="s">
        <v>4</v>
      </c>
      <c r="H1925" s="4">
        <f t="shared" si="150"/>
        <v>1</v>
      </c>
      <c r="I1925" s="4" t="str">
        <f>VLOOKUP(B1925,'BAT Grundtabelle'!B:T,19,0)</f>
        <v>ja</v>
      </c>
      <c r="J1925" s="4" t="str">
        <f t="shared" si="151"/>
        <v>11730</v>
      </c>
      <c r="K1925" s="4" t="str">
        <f t="shared" si="152"/>
        <v>Stuckateurbetrieb</v>
      </c>
      <c r="L1925" s="4">
        <f t="shared" si="153"/>
        <v>6.95</v>
      </c>
      <c r="M1925" s="104">
        <f t="shared" si="154"/>
        <v>547</v>
      </c>
      <c r="N1925" s="4"/>
      <c r="O1925" s="4" t="str">
        <f>VLOOKUP(B1925,'BAT Grundtabelle'!B:V,21,0)</f>
        <v>Bau-Gewerbe</v>
      </c>
    </row>
    <row r="1926" spans="1:15" ht="12.75" customHeight="1" x14ac:dyDescent="0.35">
      <c r="A1926" s="29" t="s">
        <v>4156</v>
      </c>
      <c r="B1926" s="1" t="s">
        <v>1835</v>
      </c>
      <c r="C1926" s="85" t="s">
        <v>2</v>
      </c>
      <c r="D1926" s="116" t="s">
        <v>4547</v>
      </c>
      <c r="E1926" s="116" t="s">
        <v>4547</v>
      </c>
      <c r="F1926" s="1" t="s">
        <v>2411</v>
      </c>
      <c r="G1926" s="29" t="s">
        <v>59</v>
      </c>
      <c r="H1926" s="4">
        <f t="shared" si="150"/>
        <v>1</v>
      </c>
      <c r="I1926" s="4" t="str">
        <f>VLOOKUP(B1926,'BAT Grundtabelle'!B:T,19,0)</f>
        <v>ja</v>
      </c>
      <c r="J1926" s="4" t="str">
        <f t="shared" si="151"/>
        <v/>
      </c>
      <c r="K1926" s="4" t="str">
        <f t="shared" si="152"/>
        <v/>
      </c>
      <c r="L1926" s="4" t="str">
        <f t="shared" si="153"/>
        <v/>
      </c>
      <c r="M1926" s="104" t="str">
        <f t="shared" si="154"/>
        <v/>
      </c>
      <c r="N1926" s="4"/>
      <c r="O1926" s="4" t="str">
        <f>VLOOKUP(B1926,'BAT Grundtabelle'!B:V,21,0)</f>
        <v>Verein</v>
      </c>
    </row>
    <row r="1927" spans="1:15" ht="12.75" customHeight="1" x14ac:dyDescent="0.35">
      <c r="A1927" s="29" t="s">
        <v>4157</v>
      </c>
      <c r="B1927" s="1" t="s">
        <v>629</v>
      </c>
      <c r="C1927" s="85" t="s">
        <v>2</v>
      </c>
      <c r="D1927" s="116" t="s">
        <v>4547</v>
      </c>
      <c r="E1927" s="116" t="s">
        <v>4547</v>
      </c>
      <c r="F1927" s="1" t="s">
        <v>2409</v>
      </c>
      <c r="G1927" s="29" t="s">
        <v>58</v>
      </c>
      <c r="H1927" s="4">
        <f t="shared" si="150"/>
        <v>1</v>
      </c>
      <c r="I1927" s="4" t="str">
        <f>VLOOKUP(B1927,'BAT Grundtabelle'!B:T,19,0)</f>
        <v>ja</v>
      </c>
      <c r="J1927" s="4" t="str">
        <f t="shared" si="151"/>
        <v/>
      </c>
      <c r="K1927" s="4" t="str">
        <f t="shared" si="152"/>
        <v/>
      </c>
      <c r="L1927" s="4" t="str">
        <f t="shared" si="153"/>
        <v/>
      </c>
      <c r="M1927" s="104" t="str">
        <f t="shared" si="154"/>
        <v/>
      </c>
      <c r="N1927" s="4"/>
      <c r="O1927" s="4" t="str">
        <f>VLOOKUP(B1927,'BAT Grundtabelle'!B:V,21,0)</f>
        <v>Staat</v>
      </c>
    </row>
    <row r="1928" spans="1:15" ht="12.75" customHeight="1" x14ac:dyDescent="0.35">
      <c r="A1928" s="29" t="s">
        <v>4158</v>
      </c>
      <c r="B1928" s="1" t="s">
        <v>1361</v>
      </c>
      <c r="C1928" s="85" t="s">
        <v>2</v>
      </c>
      <c r="D1928" s="116"/>
      <c r="E1928" s="116"/>
      <c r="F1928" s="1" t="s">
        <v>2412</v>
      </c>
      <c r="G1928" s="29" t="s">
        <v>4439</v>
      </c>
      <c r="H1928" s="4">
        <f t="shared" si="150"/>
        <v>1</v>
      </c>
      <c r="I1928" s="4" t="str">
        <f>VLOOKUP(B1928,'BAT Grundtabelle'!B:T,19,0)</f>
        <v>ja</v>
      </c>
      <c r="J1928" s="4" t="str">
        <f t="shared" si="151"/>
        <v/>
      </c>
      <c r="K1928" s="4" t="str">
        <f t="shared" si="152"/>
        <v/>
      </c>
      <c r="L1928" s="4" t="str">
        <f t="shared" si="153"/>
        <v/>
      </c>
      <c r="M1928" s="104" t="str">
        <f t="shared" si="154"/>
        <v/>
      </c>
      <c r="N1928" s="4"/>
      <c r="O1928" s="4" t="str">
        <f>VLOOKUP(B1928,'BAT Grundtabelle'!B:V,21,0)</f>
        <v>Erotik</v>
      </c>
    </row>
    <row r="1929" spans="1:15" ht="12.75" customHeight="1" x14ac:dyDescent="0.35">
      <c r="A1929" s="29" t="s">
        <v>4159</v>
      </c>
      <c r="B1929" s="1" t="s">
        <v>880</v>
      </c>
      <c r="C1929" s="85" t="s">
        <v>2</v>
      </c>
      <c r="D1929" s="116" t="s">
        <v>4547</v>
      </c>
      <c r="E1929" s="116" t="s">
        <v>4547</v>
      </c>
      <c r="F1929" s="1"/>
      <c r="G1929" s="29" t="s">
        <v>4</v>
      </c>
      <c r="H1929" s="4">
        <f t="shared" si="150"/>
        <v>1</v>
      </c>
      <c r="I1929" s="4" t="str">
        <f>VLOOKUP(B1929,'BAT Grundtabelle'!B:T,19,0)</f>
        <v>ja</v>
      </c>
      <c r="J1929" s="4" t="str">
        <f t="shared" si="151"/>
        <v/>
      </c>
      <c r="K1929" s="4" t="str">
        <f t="shared" si="152"/>
        <v/>
      </c>
      <c r="L1929" s="4" t="str">
        <f t="shared" si="153"/>
        <v/>
      </c>
      <c r="M1929" s="104" t="str">
        <f t="shared" si="154"/>
        <v/>
      </c>
      <c r="N1929" s="4"/>
      <c r="O1929" s="4" t="str">
        <f>VLOOKUP(B1929,'BAT Grundtabelle'!B:V,21,0)</f>
        <v>Handel</v>
      </c>
    </row>
    <row r="1930" spans="1:15" ht="12.75" customHeight="1" x14ac:dyDescent="0.35">
      <c r="A1930" s="29" t="s">
        <v>4160</v>
      </c>
      <c r="B1930" s="1" t="s">
        <v>1381</v>
      </c>
      <c r="C1930" s="85" t="s">
        <v>3</v>
      </c>
      <c r="D1930" s="116">
        <v>4.71</v>
      </c>
      <c r="E1930" s="116">
        <v>481.01</v>
      </c>
      <c r="F1930" s="1"/>
      <c r="G1930" s="29" t="s">
        <v>4</v>
      </c>
      <c r="H1930" s="4">
        <f t="shared" si="150"/>
        <v>1</v>
      </c>
      <c r="I1930" s="4" t="str">
        <f>VLOOKUP(B1930,'BAT Grundtabelle'!B:T,19,0)</f>
        <v>ja</v>
      </c>
      <c r="J1930" s="4" t="str">
        <f t="shared" si="151"/>
        <v>11735</v>
      </c>
      <c r="K1930" s="4" t="str">
        <f t="shared" si="152"/>
        <v>Surfbretthersteller</v>
      </c>
      <c r="L1930" s="4">
        <f t="shared" si="153"/>
        <v>4.71</v>
      </c>
      <c r="M1930" s="104">
        <f t="shared" si="154"/>
        <v>481.01</v>
      </c>
      <c r="N1930" s="4"/>
      <c r="O1930" s="4" t="str">
        <f>VLOOKUP(B1930,'BAT Grundtabelle'!B:V,21,0)</f>
        <v>Produktion</v>
      </c>
    </row>
    <row r="1931" spans="1:15" ht="12.75" customHeight="1" x14ac:dyDescent="0.35">
      <c r="A1931" s="29" t="s">
        <v>4161</v>
      </c>
      <c r="B1931" s="1" t="s">
        <v>400</v>
      </c>
      <c r="C1931" s="85" t="s">
        <v>2</v>
      </c>
      <c r="D1931" s="116" t="s">
        <v>4547</v>
      </c>
      <c r="E1931" s="116" t="s">
        <v>4547</v>
      </c>
      <c r="F1931" s="1"/>
      <c r="G1931" s="29" t="s">
        <v>4</v>
      </c>
      <c r="H1931" s="4">
        <f t="shared" si="150"/>
        <v>1</v>
      </c>
      <c r="I1931" s="4" t="str">
        <f>VLOOKUP(B1931,'BAT Grundtabelle'!B:T,19,0)</f>
        <v>ja</v>
      </c>
      <c r="J1931" s="4" t="str">
        <f t="shared" si="151"/>
        <v/>
      </c>
      <c r="K1931" s="4" t="str">
        <f t="shared" si="152"/>
        <v/>
      </c>
      <c r="L1931" s="4" t="str">
        <f t="shared" si="153"/>
        <v/>
      </c>
      <c r="M1931" s="104" t="str">
        <f t="shared" si="154"/>
        <v/>
      </c>
      <c r="N1931" s="4"/>
      <c r="O1931" s="4" t="str">
        <f>VLOOKUP(B1931,'BAT Grundtabelle'!B:V,21,0)</f>
        <v>Sport</v>
      </c>
    </row>
    <row r="1932" spans="1:15" ht="12.75" customHeight="1" x14ac:dyDescent="0.35">
      <c r="A1932" s="29" t="s">
        <v>4162</v>
      </c>
      <c r="B1932" s="1" t="s">
        <v>1053</v>
      </c>
      <c r="C1932" s="85" t="s">
        <v>3</v>
      </c>
      <c r="D1932" s="116">
        <v>1.38</v>
      </c>
      <c r="E1932" s="116">
        <v>188</v>
      </c>
      <c r="F1932" s="1"/>
      <c r="G1932" s="29" t="s">
        <v>4</v>
      </c>
      <c r="H1932" s="4">
        <f t="shared" si="150"/>
        <v>1</v>
      </c>
      <c r="I1932" s="4" t="str">
        <f>VLOOKUP(B1932,'BAT Grundtabelle'!B:T,19,0)</f>
        <v>ja</v>
      </c>
      <c r="J1932" s="4" t="str">
        <f t="shared" si="151"/>
        <v>11737</v>
      </c>
      <c r="K1932" s="4" t="str">
        <f t="shared" si="152"/>
        <v>Süßwarenhandel</v>
      </c>
      <c r="L1932" s="4">
        <f t="shared" si="153"/>
        <v>1.38</v>
      </c>
      <c r="M1932" s="104">
        <f t="shared" si="154"/>
        <v>188</v>
      </c>
      <c r="N1932" s="4"/>
      <c r="O1932" s="4" t="str">
        <f>VLOOKUP(B1932,'BAT Grundtabelle'!B:V,21,0)</f>
        <v>Handel</v>
      </c>
    </row>
    <row r="1933" spans="1:15" ht="12.75" customHeight="1" x14ac:dyDescent="0.35">
      <c r="A1933" s="29">
        <v>11984</v>
      </c>
      <c r="B1933" s="1" t="s">
        <v>4497</v>
      </c>
      <c r="C1933" s="85" t="s">
        <v>2</v>
      </c>
      <c r="D1933" s="116" t="s">
        <v>4547</v>
      </c>
      <c r="E1933" s="116" t="s">
        <v>4547</v>
      </c>
      <c r="F1933" s="1" t="s">
        <v>2412</v>
      </c>
      <c r="G1933" s="29">
        <v>1195</v>
      </c>
      <c r="H1933" s="4">
        <f t="shared" si="150"/>
        <v>1</v>
      </c>
      <c r="I1933" s="4" t="str">
        <f>VLOOKUP(B1933,'BAT Grundtabelle'!B:T,19,0)</f>
        <v>ja</v>
      </c>
      <c r="J1933" s="4" t="str">
        <f t="shared" si="151"/>
        <v/>
      </c>
      <c r="K1933" s="4" t="str">
        <f t="shared" si="152"/>
        <v/>
      </c>
      <c r="L1933" s="4" t="str">
        <f t="shared" si="153"/>
        <v/>
      </c>
      <c r="M1933" s="104" t="str">
        <f t="shared" si="154"/>
        <v/>
      </c>
      <c r="N1933" s="4"/>
      <c r="O1933" s="4" t="str">
        <f>VLOOKUP(B1933,'BAT Grundtabelle'!B:V,21,0)</f>
        <v>Erotik</v>
      </c>
    </row>
    <row r="1934" spans="1:15" ht="12.75" customHeight="1" x14ac:dyDescent="0.35">
      <c r="A1934" s="29" t="s">
        <v>4163</v>
      </c>
      <c r="B1934" s="1" t="s">
        <v>1870</v>
      </c>
      <c r="C1934" s="85" t="s">
        <v>2</v>
      </c>
      <c r="D1934" s="116" t="s">
        <v>4547</v>
      </c>
      <c r="E1934" s="116" t="s">
        <v>4547</v>
      </c>
      <c r="F1934" s="1" t="s">
        <v>2411</v>
      </c>
      <c r="G1934" s="29" t="s">
        <v>4</v>
      </c>
      <c r="H1934" s="4">
        <f t="shared" si="150"/>
        <v>1</v>
      </c>
      <c r="I1934" s="4" t="str">
        <f>VLOOKUP(B1934,'BAT Grundtabelle'!B:T,19,0)</f>
        <v>nein</v>
      </c>
      <c r="J1934" s="4" t="str">
        <f t="shared" si="151"/>
        <v/>
      </c>
      <c r="K1934" s="4" t="str">
        <f t="shared" si="152"/>
        <v/>
      </c>
      <c r="L1934" s="4" t="str">
        <f t="shared" si="153"/>
        <v/>
      </c>
      <c r="M1934" s="104" t="str">
        <f t="shared" si="154"/>
        <v/>
      </c>
      <c r="N1934" s="4"/>
      <c r="O1934" s="4" t="str">
        <f>VLOOKUP(B1934,'BAT Grundtabelle'!B:V,21,0)</f>
        <v>Staat</v>
      </c>
    </row>
    <row r="1935" spans="1:15" ht="12.75" customHeight="1" x14ac:dyDescent="0.35">
      <c r="A1935" s="29" t="s">
        <v>4164</v>
      </c>
      <c r="B1935" s="1" t="s">
        <v>2096</v>
      </c>
      <c r="C1935" s="85" t="s">
        <v>3</v>
      </c>
      <c r="D1935" s="116">
        <v>1.1100000000000001</v>
      </c>
      <c r="E1935" s="116">
        <v>143</v>
      </c>
      <c r="F1935" s="1"/>
      <c r="G1935" s="29" t="s">
        <v>4</v>
      </c>
      <c r="H1935" s="4">
        <f t="shared" si="150"/>
        <v>1</v>
      </c>
      <c r="I1935" s="4" t="str">
        <f>VLOOKUP(B1935,'BAT Grundtabelle'!B:T,19,0)</f>
        <v>ja</v>
      </c>
      <c r="J1935" s="4" t="str">
        <f t="shared" si="151"/>
        <v>7925</v>
      </c>
      <c r="K1935" s="4" t="str">
        <f t="shared" si="152"/>
        <v>Tabakwarenhandel (kein Kiosk)</v>
      </c>
      <c r="L1935" s="4">
        <f t="shared" si="153"/>
        <v>1.1100000000000001</v>
      </c>
      <c r="M1935" s="104">
        <f t="shared" si="154"/>
        <v>143</v>
      </c>
      <c r="N1935" s="4"/>
      <c r="O1935" s="4" t="str">
        <f>VLOOKUP(B1935,'BAT Grundtabelle'!B:V,21,0)</f>
        <v>Handel</v>
      </c>
    </row>
    <row r="1936" spans="1:15" ht="12.75" customHeight="1" x14ac:dyDescent="0.35">
      <c r="A1936" s="29" t="s">
        <v>4165</v>
      </c>
      <c r="B1936" s="1" t="s">
        <v>571</v>
      </c>
      <c r="C1936" s="85" t="s">
        <v>2</v>
      </c>
      <c r="D1936" s="116" t="s">
        <v>4547</v>
      </c>
      <c r="E1936" s="116" t="s">
        <v>4547</v>
      </c>
      <c r="F1936" s="1"/>
      <c r="G1936" s="29" t="s">
        <v>4</v>
      </c>
      <c r="H1936" s="4">
        <f t="shared" si="150"/>
        <v>1</v>
      </c>
      <c r="I1936" s="4" t="str">
        <f>VLOOKUP(B1936,'BAT Grundtabelle'!B:T,19,0)</f>
        <v>ja</v>
      </c>
      <c r="J1936" s="4" t="str">
        <f t="shared" si="151"/>
        <v/>
      </c>
      <c r="K1936" s="4" t="str">
        <f t="shared" si="152"/>
        <v/>
      </c>
      <c r="L1936" s="4" t="str">
        <f t="shared" si="153"/>
        <v/>
      </c>
      <c r="M1936" s="104" t="str">
        <f t="shared" si="154"/>
        <v/>
      </c>
      <c r="N1936" s="4"/>
      <c r="O1936" s="4" t="str">
        <f>VLOOKUP(B1936,'BAT Grundtabelle'!B:V,21,0)</f>
        <v>Produktion</v>
      </c>
    </row>
    <row r="1937" spans="1:15" ht="12.75" customHeight="1" x14ac:dyDescent="0.35">
      <c r="A1937" s="29" t="s">
        <v>4166</v>
      </c>
      <c r="B1937" s="1" t="s">
        <v>656</v>
      </c>
      <c r="C1937" s="85" t="s">
        <v>3</v>
      </c>
      <c r="D1937" s="116">
        <v>7.21</v>
      </c>
      <c r="E1937" s="116">
        <v>618.99</v>
      </c>
      <c r="F1937" s="1" t="s">
        <v>2409</v>
      </c>
      <c r="G1937" s="29" t="s">
        <v>58</v>
      </c>
      <c r="H1937" s="4">
        <f t="shared" si="150"/>
        <v>1</v>
      </c>
      <c r="I1937" s="4" t="str">
        <f>VLOOKUP(B1937,'BAT Grundtabelle'!B:T,19,0)</f>
        <v>ja</v>
      </c>
      <c r="J1937" s="4" t="str">
        <f t="shared" si="151"/>
        <v>11740</v>
      </c>
      <c r="K1937" s="4" t="str">
        <f t="shared" si="152"/>
        <v>Tagesklinik</v>
      </c>
      <c r="L1937" s="4">
        <f t="shared" si="153"/>
        <v>7.21</v>
      </c>
      <c r="M1937" s="104">
        <f t="shared" si="154"/>
        <v>618.99</v>
      </c>
      <c r="N1937" s="4"/>
      <c r="O1937" s="4" t="str">
        <f>VLOOKUP(B1937,'BAT Grundtabelle'!B:V,21,0)</f>
        <v>Heilwesen</v>
      </c>
    </row>
    <row r="1938" spans="1:15" ht="12.75" customHeight="1" x14ac:dyDescent="0.35">
      <c r="A1938" s="29" t="s">
        <v>4167</v>
      </c>
      <c r="B1938" s="1" t="s">
        <v>1877</v>
      </c>
      <c r="C1938" s="85" t="s">
        <v>2</v>
      </c>
      <c r="D1938" s="116" t="s">
        <v>4547</v>
      </c>
      <c r="E1938" s="116" t="s">
        <v>4547</v>
      </c>
      <c r="F1938" s="1"/>
      <c r="G1938" s="29" t="s">
        <v>4</v>
      </c>
      <c r="H1938" s="4">
        <f t="shared" si="150"/>
        <v>1</v>
      </c>
      <c r="I1938" s="4" t="str">
        <f>VLOOKUP(B1938,'BAT Grundtabelle'!B:T,19,0)</f>
        <v>ja</v>
      </c>
      <c r="J1938" s="4" t="str">
        <f t="shared" si="151"/>
        <v/>
      </c>
      <c r="K1938" s="4" t="str">
        <f t="shared" si="152"/>
        <v/>
      </c>
      <c r="L1938" s="4" t="str">
        <f t="shared" si="153"/>
        <v/>
      </c>
      <c r="M1938" s="104" t="str">
        <f t="shared" si="154"/>
        <v/>
      </c>
      <c r="N1938" s="4"/>
      <c r="O1938" s="4" t="str">
        <f>VLOOKUP(B1938,'BAT Grundtabelle'!B:V,21,0)</f>
        <v>Bildung</v>
      </c>
    </row>
    <row r="1939" spans="1:15" ht="12.75" customHeight="1" x14ac:dyDescent="0.35">
      <c r="A1939" s="29" t="s">
        <v>4168</v>
      </c>
      <c r="B1939" s="1" t="s">
        <v>1430</v>
      </c>
      <c r="C1939" s="85" t="s">
        <v>3</v>
      </c>
      <c r="D1939" s="116">
        <v>7.21</v>
      </c>
      <c r="E1939" s="116">
        <v>618.99</v>
      </c>
      <c r="F1939" s="1" t="s">
        <v>2409</v>
      </c>
      <c r="G1939" s="29" t="s">
        <v>58</v>
      </c>
      <c r="H1939" s="4">
        <f t="shared" si="150"/>
        <v>1</v>
      </c>
      <c r="I1939" s="4" t="str">
        <f>VLOOKUP(B1939,'BAT Grundtabelle'!B:T,19,0)</f>
        <v>ja</v>
      </c>
      <c r="J1939" s="4" t="str">
        <f t="shared" si="151"/>
        <v>11742</v>
      </c>
      <c r="K1939" s="4" t="str">
        <f t="shared" si="152"/>
        <v>Tagespflegeheim</v>
      </c>
      <c r="L1939" s="4">
        <f t="shared" si="153"/>
        <v>7.21</v>
      </c>
      <c r="M1939" s="104">
        <f t="shared" si="154"/>
        <v>618.99</v>
      </c>
      <c r="N1939" s="4"/>
      <c r="O1939" s="4" t="str">
        <f>VLOOKUP(B1939,'BAT Grundtabelle'!B:V,21,0)</f>
        <v>Heilwesen</v>
      </c>
    </row>
    <row r="1940" spans="1:15" ht="12.75" customHeight="1" x14ac:dyDescent="0.35">
      <c r="A1940" s="29" t="s">
        <v>2100</v>
      </c>
      <c r="B1940" s="1" t="s">
        <v>2099</v>
      </c>
      <c r="C1940" s="85" t="s">
        <v>2</v>
      </c>
      <c r="D1940" s="116" t="s">
        <v>4547</v>
      </c>
      <c r="E1940" s="116" t="s">
        <v>4547</v>
      </c>
      <c r="F1940" s="1"/>
      <c r="G1940" s="29" t="s">
        <v>4</v>
      </c>
      <c r="H1940" s="4">
        <f t="shared" si="150"/>
        <v>1</v>
      </c>
      <c r="I1940" s="4" t="str">
        <f>VLOOKUP(B1940,'BAT Grundtabelle'!B:T,19,0)</f>
        <v>ja</v>
      </c>
      <c r="J1940" s="4" t="str">
        <f t="shared" si="151"/>
        <v/>
      </c>
      <c r="K1940" s="4" t="str">
        <f t="shared" si="152"/>
        <v/>
      </c>
      <c r="L1940" s="4" t="str">
        <f t="shared" si="153"/>
        <v/>
      </c>
      <c r="M1940" s="104" t="str">
        <f t="shared" si="154"/>
        <v/>
      </c>
      <c r="N1940" s="4"/>
      <c r="O1940" s="4" t="str">
        <f>VLOOKUP(B1940,'BAT Grundtabelle'!B:V,21,0)</f>
        <v>Produktion</v>
      </c>
    </row>
    <row r="1941" spans="1:15" ht="12.75" customHeight="1" x14ac:dyDescent="0.35">
      <c r="A1941" s="29" t="s">
        <v>4169</v>
      </c>
      <c r="B1941" s="1" t="s">
        <v>987</v>
      </c>
      <c r="C1941" s="85" t="s">
        <v>2</v>
      </c>
      <c r="D1941" s="116" t="s">
        <v>4547</v>
      </c>
      <c r="E1941" s="116" t="s">
        <v>4547</v>
      </c>
      <c r="F1941" s="1"/>
      <c r="G1941" s="29" t="s">
        <v>4</v>
      </c>
      <c r="H1941" s="4">
        <f t="shared" si="150"/>
        <v>1</v>
      </c>
      <c r="I1941" s="4" t="str">
        <f>VLOOKUP(B1941,'BAT Grundtabelle'!B:T,19,0)</f>
        <v>ja</v>
      </c>
      <c r="J1941" s="4" t="str">
        <f t="shared" si="151"/>
        <v/>
      </c>
      <c r="K1941" s="4" t="str">
        <f t="shared" si="152"/>
        <v/>
      </c>
      <c r="L1941" s="4" t="str">
        <f t="shared" si="153"/>
        <v/>
      </c>
      <c r="M1941" s="104" t="str">
        <f t="shared" si="154"/>
        <v/>
      </c>
      <c r="N1941" s="4"/>
      <c r="O1941" s="4" t="str">
        <f>VLOOKUP(B1941,'BAT Grundtabelle'!B:V,21,0)</f>
        <v>Chemie</v>
      </c>
    </row>
    <row r="1942" spans="1:15" ht="12.75" customHeight="1" x14ac:dyDescent="0.35">
      <c r="A1942" s="29" t="s">
        <v>4170</v>
      </c>
      <c r="B1942" s="1" t="s">
        <v>988</v>
      </c>
      <c r="C1942" s="85" t="s">
        <v>2</v>
      </c>
      <c r="D1942" s="116" t="s">
        <v>4547</v>
      </c>
      <c r="E1942" s="116" t="s">
        <v>4547</v>
      </c>
      <c r="F1942" s="1"/>
      <c r="G1942" s="29" t="s">
        <v>4</v>
      </c>
      <c r="H1942" s="4">
        <f t="shared" si="150"/>
        <v>1</v>
      </c>
      <c r="I1942" s="4" t="str">
        <f>VLOOKUP(B1942,'BAT Grundtabelle'!B:T,19,0)</f>
        <v>ja</v>
      </c>
      <c r="J1942" s="4" t="str">
        <f t="shared" si="151"/>
        <v/>
      </c>
      <c r="K1942" s="4" t="str">
        <f t="shared" si="152"/>
        <v/>
      </c>
      <c r="L1942" s="4" t="str">
        <f t="shared" si="153"/>
        <v/>
      </c>
      <c r="M1942" s="104" t="str">
        <f t="shared" si="154"/>
        <v/>
      </c>
      <c r="N1942" s="4"/>
      <c r="O1942" s="4" t="str">
        <f>VLOOKUP(B1942,'BAT Grundtabelle'!B:V,21,0)</f>
        <v>Chemie</v>
      </c>
    </row>
    <row r="1943" spans="1:15" ht="12.75" customHeight="1" x14ac:dyDescent="0.35">
      <c r="A1943" s="29" t="s">
        <v>4171</v>
      </c>
      <c r="B1943" s="1" t="s">
        <v>720</v>
      </c>
      <c r="C1943" s="85" t="s">
        <v>2</v>
      </c>
      <c r="D1943" s="116" t="s">
        <v>4547</v>
      </c>
      <c r="E1943" s="116" t="s">
        <v>4547</v>
      </c>
      <c r="F1943" s="1"/>
      <c r="G1943" s="29" t="s">
        <v>4</v>
      </c>
      <c r="H1943" s="4">
        <f t="shared" si="150"/>
        <v>1</v>
      </c>
      <c r="I1943" s="4" t="str">
        <f>VLOOKUP(B1943,'BAT Grundtabelle'!B:T,19,0)</f>
        <v>ja</v>
      </c>
      <c r="J1943" s="4" t="str">
        <f t="shared" si="151"/>
        <v/>
      </c>
      <c r="K1943" s="4" t="str">
        <f t="shared" si="152"/>
        <v/>
      </c>
      <c r="L1943" s="4" t="str">
        <f t="shared" si="153"/>
        <v/>
      </c>
      <c r="M1943" s="104" t="str">
        <f t="shared" si="154"/>
        <v/>
      </c>
      <c r="N1943" s="4"/>
      <c r="O1943" s="4" t="str">
        <f>VLOOKUP(B1943,'BAT Grundtabelle'!B:V,21,0)</f>
        <v>Chemie</v>
      </c>
    </row>
    <row r="1944" spans="1:15" ht="12.75" customHeight="1" x14ac:dyDescent="0.35">
      <c r="A1944" s="29" t="s">
        <v>4172</v>
      </c>
      <c r="B1944" s="1" t="s">
        <v>721</v>
      </c>
      <c r="C1944" s="85" t="s">
        <v>2</v>
      </c>
      <c r="D1944" s="116" t="s">
        <v>4547</v>
      </c>
      <c r="E1944" s="116" t="s">
        <v>4547</v>
      </c>
      <c r="F1944" s="1"/>
      <c r="G1944" s="29" t="s">
        <v>4</v>
      </c>
      <c r="H1944" s="4">
        <f t="shared" si="150"/>
        <v>1</v>
      </c>
      <c r="I1944" s="4" t="str">
        <f>VLOOKUP(B1944,'BAT Grundtabelle'!B:T,19,0)</f>
        <v>ja</v>
      </c>
      <c r="J1944" s="4" t="str">
        <f t="shared" si="151"/>
        <v/>
      </c>
      <c r="K1944" s="4" t="str">
        <f t="shared" si="152"/>
        <v/>
      </c>
      <c r="L1944" s="4" t="str">
        <f t="shared" si="153"/>
        <v/>
      </c>
      <c r="M1944" s="104" t="str">
        <f t="shared" si="154"/>
        <v/>
      </c>
      <c r="N1944" s="4"/>
      <c r="O1944" s="4" t="str">
        <f>VLOOKUP(B1944,'BAT Grundtabelle'!B:V,21,0)</f>
        <v>Chemie</v>
      </c>
    </row>
    <row r="1945" spans="1:15" ht="12.75" customHeight="1" x14ac:dyDescent="0.35">
      <c r="A1945" s="29" t="s">
        <v>4173</v>
      </c>
      <c r="B1945" s="1" t="s">
        <v>1413</v>
      </c>
      <c r="C1945" s="85" t="s">
        <v>2</v>
      </c>
      <c r="D1945" s="116" t="s">
        <v>4547</v>
      </c>
      <c r="E1945" s="116" t="s">
        <v>4547</v>
      </c>
      <c r="F1945" s="1"/>
      <c r="G1945" s="29">
        <v>1192</v>
      </c>
      <c r="H1945" s="4">
        <f t="shared" si="150"/>
        <v>1</v>
      </c>
      <c r="I1945" s="4" t="str">
        <f>VLOOKUP(B1945,'BAT Grundtabelle'!B:T,19,0)</f>
        <v>ja</v>
      </c>
      <c r="J1945" s="4" t="str">
        <f t="shared" si="151"/>
        <v/>
      </c>
      <c r="K1945" s="4" t="str">
        <f t="shared" si="152"/>
        <v/>
      </c>
      <c r="L1945" s="4" t="str">
        <f t="shared" si="153"/>
        <v/>
      </c>
      <c r="M1945" s="104" t="str">
        <f t="shared" si="154"/>
        <v/>
      </c>
      <c r="N1945" s="4"/>
      <c r="O1945" s="4" t="str">
        <f>VLOOKUP(B1945,'BAT Grundtabelle'!B:V,21,0)</f>
        <v>Chemie</v>
      </c>
    </row>
    <row r="1946" spans="1:15" ht="12.75" customHeight="1" x14ac:dyDescent="0.35">
      <c r="A1946" s="29" t="s">
        <v>4174</v>
      </c>
      <c r="B1946" s="1" t="s">
        <v>1414</v>
      </c>
      <c r="C1946" s="85" t="s">
        <v>2</v>
      </c>
      <c r="D1946" s="116" t="s">
        <v>4547</v>
      </c>
      <c r="E1946" s="116" t="s">
        <v>4547</v>
      </c>
      <c r="F1946" s="1"/>
      <c r="G1946" s="29">
        <v>1192</v>
      </c>
      <c r="H1946" s="4">
        <f t="shared" si="150"/>
        <v>1</v>
      </c>
      <c r="I1946" s="4" t="str">
        <f>VLOOKUP(B1946,'BAT Grundtabelle'!B:T,19,0)</f>
        <v>ja</v>
      </c>
      <c r="J1946" s="4" t="str">
        <f t="shared" si="151"/>
        <v/>
      </c>
      <c r="K1946" s="4" t="str">
        <f t="shared" si="152"/>
        <v/>
      </c>
      <c r="L1946" s="4" t="str">
        <f t="shared" si="153"/>
        <v/>
      </c>
      <c r="M1946" s="104" t="str">
        <f t="shared" si="154"/>
        <v/>
      </c>
      <c r="N1946" s="4"/>
      <c r="O1946" s="4" t="str">
        <f>VLOOKUP(B1946,'BAT Grundtabelle'!B:V,21,0)</f>
        <v>Chemie</v>
      </c>
    </row>
    <row r="1947" spans="1:15" ht="12.75" customHeight="1" x14ac:dyDescent="0.35">
      <c r="A1947" s="29" t="s">
        <v>4175</v>
      </c>
      <c r="B1947" s="1" t="s">
        <v>137</v>
      </c>
      <c r="C1947" s="85" t="s">
        <v>3</v>
      </c>
      <c r="D1947" s="116">
        <v>2.23</v>
      </c>
      <c r="E1947" s="116">
        <v>301</v>
      </c>
      <c r="F1947" s="1"/>
      <c r="G1947" s="29" t="s">
        <v>4</v>
      </c>
      <c r="H1947" s="4">
        <f t="shared" si="150"/>
        <v>1</v>
      </c>
      <c r="I1947" s="4" t="str">
        <f>VLOOKUP(B1947,'BAT Grundtabelle'!B:T,19,0)</f>
        <v>ja</v>
      </c>
      <c r="J1947" s="4" t="str">
        <f t="shared" si="151"/>
        <v>11749</v>
      </c>
      <c r="K1947" s="4" t="str">
        <f t="shared" si="152"/>
        <v>Tanzlehrer</v>
      </c>
      <c r="L1947" s="4">
        <f t="shared" si="153"/>
        <v>2.23</v>
      </c>
      <c r="M1947" s="104">
        <f t="shared" si="154"/>
        <v>301</v>
      </c>
      <c r="N1947" s="4"/>
      <c r="O1947" s="4" t="str">
        <f>VLOOKUP(B1947,'BAT Grundtabelle'!B:V,21,0)</f>
        <v>Sport</v>
      </c>
    </row>
    <row r="1948" spans="1:15" ht="12.75" customHeight="1" x14ac:dyDescent="0.35">
      <c r="A1948" s="29" t="s">
        <v>4176</v>
      </c>
      <c r="B1948" s="1" t="s">
        <v>1887</v>
      </c>
      <c r="C1948" s="85" t="s">
        <v>3</v>
      </c>
      <c r="D1948" s="116">
        <v>4.16</v>
      </c>
      <c r="E1948" s="116">
        <v>535</v>
      </c>
      <c r="F1948" s="1"/>
      <c r="G1948" s="29">
        <v>1198</v>
      </c>
      <c r="H1948" s="4">
        <f t="shared" si="150"/>
        <v>1</v>
      </c>
      <c r="I1948" s="4" t="str">
        <f>VLOOKUP(B1948,'BAT Grundtabelle'!B:T,19,0)</f>
        <v>ja</v>
      </c>
      <c r="J1948" s="4" t="str">
        <f t="shared" si="151"/>
        <v>11750</v>
      </c>
      <c r="K1948" s="4" t="str">
        <f t="shared" si="152"/>
        <v>Tanzlokal</v>
      </c>
      <c r="L1948" s="4">
        <f t="shared" si="153"/>
        <v>4.16</v>
      </c>
      <c r="M1948" s="104">
        <f t="shared" si="154"/>
        <v>535</v>
      </c>
      <c r="N1948" s="4"/>
      <c r="O1948" s="4" t="str">
        <f>VLOOKUP(B1948,'BAT Grundtabelle'!B:V,21,0)</f>
        <v>Hotel- und Gaststättengewerbe</v>
      </c>
    </row>
    <row r="1949" spans="1:15" ht="12.75" customHeight="1" x14ac:dyDescent="0.35">
      <c r="A1949" s="29" t="s">
        <v>4177</v>
      </c>
      <c r="B1949" s="1" t="s">
        <v>138</v>
      </c>
      <c r="C1949" s="85" t="s">
        <v>3</v>
      </c>
      <c r="D1949" s="116">
        <v>1.57</v>
      </c>
      <c r="E1949" s="116">
        <v>255.04</v>
      </c>
      <c r="F1949" s="1"/>
      <c r="G1949" s="29" t="s">
        <v>4</v>
      </c>
      <c r="H1949" s="4">
        <f t="shared" si="150"/>
        <v>1</v>
      </c>
      <c r="I1949" s="4" t="str">
        <f>VLOOKUP(B1949,'BAT Grundtabelle'!B:T,19,0)</f>
        <v>ja</v>
      </c>
      <c r="J1949" s="4" t="str">
        <f t="shared" si="151"/>
        <v>11751</v>
      </c>
      <c r="K1949" s="4" t="str">
        <f t="shared" si="152"/>
        <v>Tanzschule</v>
      </c>
      <c r="L1949" s="4">
        <f t="shared" si="153"/>
        <v>1.57</v>
      </c>
      <c r="M1949" s="104">
        <f t="shared" si="154"/>
        <v>255.04</v>
      </c>
      <c r="N1949" s="4"/>
      <c r="O1949" s="4" t="str">
        <f>VLOOKUP(B1949,'BAT Grundtabelle'!B:V,21,0)</f>
        <v>Sport</v>
      </c>
    </row>
    <row r="1950" spans="1:15" ht="12.75" customHeight="1" x14ac:dyDescent="0.35">
      <c r="A1950" s="29" t="s">
        <v>4178</v>
      </c>
      <c r="B1950" s="1" t="s">
        <v>1836</v>
      </c>
      <c r="C1950" s="85" t="s">
        <v>2</v>
      </c>
      <c r="D1950" s="116" t="s">
        <v>4547</v>
      </c>
      <c r="E1950" s="116" t="s">
        <v>4547</v>
      </c>
      <c r="F1950" s="1" t="s">
        <v>2411</v>
      </c>
      <c r="G1950" s="29" t="s">
        <v>59</v>
      </c>
      <c r="H1950" s="4">
        <f t="shared" si="150"/>
        <v>1</v>
      </c>
      <c r="I1950" s="4" t="str">
        <f>VLOOKUP(B1950,'BAT Grundtabelle'!B:T,19,0)</f>
        <v>ja</v>
      </c>
      <c r="J1950" s="4" t="str">
        <f t="shared" si="151"/>
        <v/>
      </c>
      <c r="K1950" s="4" t="str">
        <f t="shared" si="152"/>
        <v/>
      </c>
      <c r="L1950" s="4" t="str">
        <f t="shared" si="153"/>
        <v/>
      </c>
      <c r="M1950" s="104" t="str">
        <f t="shared" si="154"/>
        <v/>
      </c>
      <c r="N1950" s="4"/>
      <c r="O1950" s="4" t="str">
        <f>VLOOKUP(B1950,'BAT Grundtabelle'!B:V,21,0)</f>
        <v>Verein</v>
      </c>
    </row>
    <row r="1951" spans="1:15" ht="12.75" customHeight="1" x14ac:dyDescent="0.35">
      <c r="A1951" s="29" t="s">
        <v>4179</v>
      </c>
      <c r="B1951" s="1" t="s">
        <v>1232</v>
      </c>
      <c r="C1951" s="85" t="s">
        <v>3</v>
      </c>
      <c r="D1951" s="116">
        <v>5.83</v>
      </c>
      <c r="E1951" s="116">
        <v>804</v>
      </c>
      <c r="F1951" s="1"/>
      <c r="G1951" s="29" t="s">
        <v>4</v>
      </c>
      <c r="H1951" s="4">
        <f t="shared" si="150"/>
        <v>1</v>
      </c>
      <c r="I1951" s="4" t="str">
        <f>VLOOKUP(B1951,'BAT Grundtabelle'!B:T,19,0)</f>
        <v>ja</v>
      </c>
      <c r="J1951" s="4" t="str">
        <f t="shared" si="151"/>
        <v>11753</v>
      </c>
      <c r="K1951" s="4" t="str">
        <f t="shared" si="152"/>
        <v>Tapetendruckerei</v>
      </c>
      <c r="L1951" s="4">
        <f t="shared" si="153"/>
        <v>5.83</v>
      </c>
      <c r="M1951" s="104">
        <f t="shared" si="154"/>
        <v>804</v>
      </c>
      <c r="N1951" s="4"/>
      <c r="O1951" s="4" t="str">
        <f>VLOOKUP(B1951,'BAT Grundtabelle'!B:V,21,0)</f>
        <v>Produktion</v>
      </c>
    </row>
    <row r="1952" spans="1:15" ht="12.75" customHeight="1" x14ac:dyDescent="0.35">
      <c r="A1952" s="29" t="s">
        <v>4180</v>
      </c>
      <c r="B1952" s="1" t="s">
        <v>1233</v>
      </c>
      <c r="C1952" s="85" t="s">
        <v>3</v>
      </c>
      <c r="D1952" s="116">
        <v>5.83</v>
      </c>
      <c r="E1952" s="116">
        <v>804</v>
      </c>
      <c r="F1952" s="1"/>
      <c r="G1952" s="29" t="s">
        <v>4</v>
      </c>
      <c r="H1952" s="4">
        <f t="shared" si="150"/>
        <v>1</v>
      </c>
      <c r="I1952" s="4" t="str">
        <f>VLOOKUP(B1952,'BAT Grundtabelle'!B:T,19,0)</f>
        <v>ja</v>
      </c>
      <c r="J1952" s="4" t="str">
        <f t="shared" si="151"/>
        <v>11754</v>
      </c>
      <c r="K1952" s="4" t="str">
        <f t="shared" si="152"/>
        <v>Tapetenhersteller</v>
      </c>
      <c r="L1952" s="4">
        <f t="shared" si="153"/>
        <v>5.83</v>
      </c>
      <c r="M1952" s="104">
        <f t="shared" si="154"/>
        <v>804</v>
      </c>
      <c r="N1952" s="4"/>
      <c r="O1952" s="4" t="str">
        <f>VLOOKUP(B1952,'BAT Grundtabelle'!B:V,21,0)</f>
        <v>Produktion</v>
      </c>
    </row>
    <row r="1953" spans="1:15" ht="12.75" customHeight="1" x14ac:dyDescent="0.35">
      <c r="A1953" s="29" t="s">
        <v>4181</v>
      </c>
      <c r="B1953" s="1" t="s">
        <v>767</v>
      </c>
      <c r="C1953" s="85" t="s">
        <v>2</v>
      </c>
      <c r="D1953" s="116" t="s">
        <v>4547</v>
      </c>
      <c r="E1953" s="116" t="s">
        <v>4547</v>
      </c>
      <c r="F1953" s="1"/>
      <c r="G1953" s="29" t="s">
        <v>4</v>
      </c>
      <c r="H1953" s="4">
        <f t="shared" si="150"/>
        <v>1</v>
      </c>
      <c r="I1953" s="4" t="str">
        <f>VLOOKUP(B1953,'BAT Grundtabelle'!B:T,19,0)</f>
        <v>ja</v>
      </c>
      <c r="J1953" s="4" t="str">
        <f t="shared" si="151"/>
        <v/>
      </c>
      <c r="K1953" s="4" t="str">
        <f t="shared" si="152"/>
        <v/>
      </c>
      <c r="L1953" s="4" t="str">
        <f t="shared" si="153"/>
        <v/>
      </c>
      <c r="M1953" s="104" t="str">
        <f t="shared" si="154"/>
        <v/>
      </c>
      <c r="N1953" s="4"/>
      <c r="O1953" s="4" t="str">
        <f>VLOOKUP(B1953,'BAT Grundtabelle'!B:V,21,0)</f>
        <v>Kosmetik</v>
      </c>
    </row>
    <row r="1954" spans="1:15" ht="12.75" customHeight="1" x14ac:dyDescent="0.35">
      <c r="A1954" s="29" t="s">
        <v>4182</v>
      </c>
      <c r="B1954" s="1" t="s">
        <v>768</v>
      </c>
      <c r="C1954" s="85" t="s">
        <v>2</v>
      </c>
      <c r="D1954" s="116" t="s">
        <v>4547</v>
      </c>
      <c r="E1954" s="116" t="s">
        <v>4547</v>
      </c>
      <c r="F1954" s="1"/>
      <c r="G1954" s="29" t="s">
        <v>4</v>
      </c>
      <c r="H1954" s="4">
        <f t="shared" si="150"/>
        <v>1</v>
      </c>
      <c r="I1954" s="4" t="str">
        <f>VLOOKUP(B1954,'BAT Grundtabelle'!B:T,19,0)</f>
        <v>ja</v>
      </c>
      <c r="J1954" s="4" t="str">
        <f t="shared" si="151"/>
        <v/>
      </c>
      <c r="K1954" s="4" t="str">
        <f t="shared" si="152"/>
        <v/>
      </c>
      <c r="L1954" s="4" t="str">
        <f t="shared" si="153"/>
        <v/>
      </c>
      <c r="M1954" s="104" t="str">
        <f t="shared" si="154"/>
        <v/>
      </c>
      <c r="N1954" s="4"/>
      <c r="O1954" s="4" t="str">
        <f>VLOOKUP(B1954,'BAT Grundtabelle'!B:V,21,0)</f>
        <v>Kosmetik</v>
      </c>
    </row>
    <row r="1955" spans="1:15" ht="12.75" customHeight="1" x14ac:dyDescent="0.35">
      <c r="A1955" s="29" t="s">
        <v>4183</v>
      </c>
      <c r="B1955" s="1" t="s">
        <v>1382</v>
      </c>
      <c r="C1955" s="85" t="s">
        <v>3</v>
      </c>
      <c r="D1955" s="116">
        <v>4.71</v>
      </c>
      <c r="E1955" s="116">
        <v>481.01</v>
      </c>
      <c r="F1955" s="1"/>
      <c r="G1955" s="29" t="s">
        <v>4</v>
      </c>
      <c r="H1955" s="4">
        <f t="shared" si="150"/>
        <v>1</v>
      </c>
      <c r="I1955" s="4" t="str">
        <f>VLOOKUP(B1955,'BAT Grundtabelle'!B:T,19,0)</f>
        <v>ja</v>
      </c>
      <c r="J1955" s="4" t="str">
        <f t="shared" si="151"/>
        <v>11757</v>
      </c>
      <c r="K1955" s="4" t="str">
        <f t="shared" si="152"/>
        <v>Tauchgerätehersteller</v>
      </c>
      <c r="L1955" s="4">
        <f t="shared" si="153"/>
        <v>4.71</v>
      </c>
      <c r="M1955" s="104">
        <f t="shared" si="154"/>
        <v>481.01</v>
      </c>
      <c r="N1955" s="4"/>
      <c r="O1955" s="4" t="str">
        <f>VLOOKUP(B1955,'BAT Grundtabelle'!B:V,21,0)</f>
        <v>Produktion</v>
      </c>
    </row>
    <row r="1956" spans="1:15" ht="12.75" customHeight="1" x14ac:dyDescent="0.35">
      <c r="A1956" s="29" t="s">
        <v>4184</v>
      </c>
      <c r="B1956" s="1" t="s">
        <v>401</v>
      </c>
      <c r="C1956" s="85" t="s">
        <v>3</v>
      </c>
      <c r="D1956" s="116">
        <v>2.23</v>
      </c>
      <c r="E1956" s="116">
        <v>301</v>
      </c>
      <c r="F1956" s="1"/>
      <c r="G1956" s="29" t="s">
        <v>4</v>
      </c>
      <c r="H1956" s="4">
        <f t="shared" si="150"/>
        <v>1</v>
      </c>
      <c r="I1956" s="4" t="str">
        <f>VLOOKUP(B1956,'BAT Grundtabelle'!B:T,19,0)</f>
        <v>ja</v>
      </c>
      <c r="J1956" s="4" t="str">
        <f t="shared" si="151"/>
        <v>11758</v>
      </c>
      <c r="K1956" s="4" t="str">
        <f t="shared" si="152"/>
        <v>Tauchlehrer</v>
      </c>
      <c r="L1956" s="4">
        <f t="shared" si="153"/>
        <v>2.23</v>
      </c>
      <c r="M1956" s="104">
        <f t="shared" si="154"/>
        <v>301</v>
      </c>
      <c r="N1956" s="4"/>
      <c r="O1956" s="4" t="str">
        <f>VLOOKUP(B1956,'BAT Grundtabelle'!B:V,21,0)</f>
        <v>Sport</v>
      </c>
    </row>
    <row r="1957" spans="1:15" ht="12.75" customHeight="1" x14ac:dyDescent="0.35">
      <c r="A1957" s="29" t="s">
        <v>4185</v>
      </c>
      <c r="B1957" s="1" t="s">
        <v>722</v>
      </c>
      <c r="C1957" s="85" t="s">
        <v>2</v>
      </c>
      <c r="D1957" s="116" t="s">
        <v>4547</v>
      </c>
      <c r="E1957" s="116" t="s">
        <v>4547</v>
      </c>
      <c r="F1957" s="1"/>
      <c r="G1957" s="29" t="s">
        <v>4</v>
      </c>
      <c r="H1957" s="4">
        <f t="shared" si="150"/>
        <v>1</v>
      </c>
      <c r="I1957" s="4" t="str">
        <f>VLOOKUP(B1957,'BAT Grundtabelle'!B:T,19,0)</f>
        <v>ja</v>
      </c>
      <c r="J1957" s="4" t="str">
        <f t="shared" si="151"/>
        <v/>
      </c>
      <c r="K1957" s="4" t="str">
        <f t="shared" si="152"/>
        <v/>
      </c>
      <c r="L1957" s="4" t="str">
        <f t="shared" si="153"/>
        <v/>
      </c>
      <c r="M1957" s="104" t="str">
        <f t="shared" si="154"/>
        <v/>
      </c>
      <c r="N1957" s="4"/>
      <c r="O1957" s="4" t="str">
        <f>VLOOKUP(B1957,'BAT Grundtabelle'!B:V,21,0)</f>
        <v>Freizeit</v>
      </c>
    </row>
    <row r="1958" spans="1:15" ht="12.75" customHeight="1" x14ac:dyDescent="0.35">
      <c r="A1958" s="29" t="s">
        <v>4186</v>
      </c>
      <c r="B1958" s="1" t="s">
        <v>402</v>
      </c>
      <c r="C1958" s="85" t="s">
        <v>2</v>
      </c>
      <c r="D1958" s="116" t="s">
        <v>4547</v>
      </c>
      <c r="E1958" s="116" t="s">
        <v>4547</v>
      </c>
      <c r="F1958" s="1"/>
      <c r="G1958" s="29" t="s">
        <v>4</v>
      </c>
      <c r="H1958" s="4">
        <f t="shared" si="150"/>
        <v>1</v>
      </c>
      <c r="I1958" s="4" t="str">
        <f>VLOOKUP(B1958,'BAT Grundtabelle'!B:T,19,0)</f>
        <v>ja</v>
      </c>
      <c r="J1958" s="4" t="str">
        <f t="shared" si="151"/>
        <v/>
      </c>
      <c r="K1958" s="4" t="str">
        <f t="shared" si="152"/>
        <v/>
      </c>
      <c r="L1958" s="4" t="str">
        <f t="shared" si="153"/>
        <v/>
      </c>
      <c r="M1958" s="104" t="str">
        <f t="shared" si="154"/>
        <v/>
      </c>
      <c r="N1958" s="4"/>
      <c r="O1958" s="4" t="str">
        <f>VLOOKUP(B1958,'BAT Grundtabelle'!B:V,21,0)</f>
        <v>Sport</v>
      </c>
    </row>
    <row r="1959" spans="1:15" ht="12.75" customHeight="1" x14ac:dyDescent="0.35">
      <c r="A1959" s="29" t="s">
        <v>4187</v>
      </c>
      <c r="B1959" s="1" t="s">
        <v>1489</v>
      </c>
      <c r="C1959" s="85" t="s">
        <v>3</v>
      </c>
      <c r="D1959" s="116">
        <v>3.18</v>
      </c>
      <c r="E1959" s="116">
        <v>426</v>
      </c>
      <c r="F1959" s="1"/>
      <c r="G1959" s="29">
        <v>300</v>
      </c>
      <c r="H1959" s="4">
        <f t="shared" si="150"/>
        <v>1</v>
      </c>
      <c r="I1959" s="4" t="str">
        <f>VLOOKUP(B1959,'BAT Grundtabelle'!B:T,19,0)</f>
        <v>ja</v>
      </c>
      <c r="J1959" s="4" t="str">
        <f t="shared" si="151"/>
        <v>11761</v>
      </c>
      <c r="K1959" s="4" t="str">
        <f t="shared" si="152"/>
        <v>Taxiunternehmen</v>
      </c>
      <c r="L1959" s="4">
        <f t="shared" si="153"/>
        <v>3.18</v>
      </c>
      <c r="M1959" s="104">
        <f t="shared" si="154"/>
        <v>426</v>
      </c>
      <c r="N1959" s="4"/>
      <c r="O1959" s="4" t="str">
        <f>VLOOKUP(B1959,'BAT Grundtabelle'!B:V,21,0)</f>
        <v>Transport</v>
      </c>
    </row>
    <row r="1960" spans="1:15" ht="12.75" customHeight="1" x14ac:dyDescent="0.35">
      <c r="A1960" s="29" t="s">
        <v>4188</v>
      </c>
      <c r="B1960" s="1" t="s">
        <v>1486</v>
      </c>
      <c r="C1960" s="85" t="s">
        <v>2</v>
      </c>
      <c r="D1960" s="116" t="s">
        <v>4547</v>
      </c>
      <c r="E1960" s="116" t="s">
        <v>4547</v>
      </c>
      <c r="F1960" s="1"/>
      <c r="G1960" s="29">
        <v>300</v>
      </c>
      <c r="H1960" s="4">
        <f t="shared" si="150"/>
        <v>1</v>
      </c>
      <c r="I1960" s="4" t="str">
        <f>VLOOKUP(B1960,'BAT Grundtabelle'!B:T,19,0)</f>
        <v>ja</v>
      </c>
      <c r="J1960" s="4" t="str">
        <f t="shared" si="151"/>
        <v/>
      </c>
      <c r="K1960" s="4" t="str">
        <f t="shared" si="152"/>
        <v/>
      </c>
      <c r="L1960" s="4" t="str">
        <f t="shared" si="153"/>
        <v/>
      </c>
      <c r="M1960" s="104" t="str">
        <f t="shared" si="154"/>
        <v/>
      </c>
      <c r="N1960" s="4"/>
      <c r="O1960" s="4" t="str">
        <f>VLOOKUP(B1960,'BAT Grundtabelle'!B:V,21,0)</f>
        <v>Dienstleistung</v>
      </c>
    </row>
    <row r="1961" spans="1:15" ht="12.75" customHeight="1" x14ac:dyDescent="0.35">
      <c r="A1961" s="29" t="s">
        <v>4189</v>
      </c>
      <c r="B1961" s="1" t="s">
        <v>2024</v>
      </c>
      <c r="C1961" s="85" t="s">
        <v>2</v>
      </c>
      <c r="D1961" s="116" t="s">
        <v>4547</v>
      </c>
      <c r="E1961" s="116" t="s">
        <v>4547</v>
      </c>
      <c r="F1961" s="1"/>
      <c r="G1961" s="29" t="s">
        <v>4</v>
      </c>
      <c r="H1961" s="4">
        <f t="shared" si="150"/>
        <v>1</v>
      </c>
      <c r="I1961" s="4" t="str">
        <f>VLOOKUP(B1961,'BAT Grundtabelle'!B:T,19,0)</f>
        <v>ja</v>
      </c>
      <c r="J1961" s="4" t="str">
        <f t="shared" si="151"/>
        <v/>
      </c>
      <c r="K1961" s="4" t="str">
        <f t="shared" si="152"/>
        <v/>
      </c>
      <c r="L1961" s="4" t="str">
        <f t="shared" si="153"/>
        <v/>
      </c>
      <c r="M1961" s="104" t="str">
        <f t="shared" si="154"/>
        <v/>
      </c>
      <c r="N1961" s="4"/>
      <c r="O1961" s="4" t="str">
        <f>VLOOKUP(B1961,'BAT Grundtabelle'!B:V,21,0)</f>
        <v>Medien</v>
      </c>
    </row>
    <row r="1962" spans="1:15" ht="12.75" customHeight="1" x14ac:dyDescent="0.35">
      <c r="A1962" s="29" t="s">
        <v>4190</v>
      </c>
      <c r="B1962" s="1" t="s">
        <v>845</v>
      </c>
      <c r="C1962" s="85" t="s">
        <v>3</v>
      </c>
      <c r="D1962" s="116">
        <v>1.38</v>
      </c>
      <c r="E1962" s="116">
        <v>188</v>
      </c>
      <c r="F1962" s="1"/>
      <c r="G1962" s="29" t="s">
        <v>4</v>
      </c>
      <c r="H1962" s="4">
        <f t="shared" si="150"/>
        <v>1</v>
      </c>
      <c r="I1962" s="4" t="str">
        <f>VLOOKUP(B1962,'BAT Grundtabelle'!B:T,19,0)</f>
        <v>ja</v>
      </c>
      <c r="J1962" s="4" t="str">
        <f t="shared" si="151"/>
        <v>11764</v>
      </c>
      <c r="K1962" s="4" t="str">
        <f t="shared" si="152"/>
        <v>Teehandel</v>
      </c>
      <c r="L1962" s="4">
        <f t="shared" si="153"/>
        <v>1.38</v>
      </c>
      <c r="M1962" s="104">
        <f t="shared" si="154"/>
        <v>188</v>
      </c>
      <c r="N1962" s="4"/>
      <c r="O1962" s="4" t="str">
        <f>VLOOKUP(B1962,'BAT Grundtabelle'!B:V,21,0)</f>
        <v>Handel</v>
      </c>
    </row>
    <row r="1963" spans="1:15" ht="12.75" customHeight="1" x14ac:dyDescent="0.35">
      <c r="A1963" s="29" t="s">
        <v>4191</v>
      </c>
      <c r="B1963" s="1" t="s">
        <v>1161</v>
      </c>
      <c r="C1963" s="85" t="s">
        <v>3</v>
      </c>
      <c r="D1963" s="116">
        <v>1.48</v>
      </c>
      <c r="E1963" s="116">
        <v>338.99</v>
      </c>
      <c r="F1963" s="1"/>
      <c r="G1963" s="29" t="s">
        <v>4</v>
      </c>
      <c r="H1963" s="4">
        <f t="shared" si="150"/>
        <v>1</v>
      </c>
      <c r="I1963" s="4" t="str">
        <f>VLOOKUP(B1963,'BAT Grundtabelle'!B:T,19,0)</f>
        <v>ja</v>
      </c>
      <c r="J1963" s="4" t="str">
        <f t="shared" si="151"/>
        <v>11765</v>
      </c>
      <c r="K1963" s="4" t="str">
        <f t="shared" si="152"/>
        <v>Teehersteller</v>
      </c>
      <c r="L1963" s="4">
        <f t="shared" si="153"/>
        <v>1.48</v>
      </c>
      <c r="M1963" s="104">
        <f t="shared" si="154"/>
        <v>338.99</v>
      </c>
      <c r="N1963" s="4"/>
      <c r="O1963" s="4" t="str">
        <f>VLOOKUP(B1963,'BAT Grundtabelle'!B:V,21,0)</f>
        <v>Produktion (food)</v>
      </c>
    </row>
    <row r="1964" spans="1:15" ht="12.75" customHeight="1" x14ac:dyDescent="0.35">
      <c r="A1964" s="29" t="s">
        <v>4192</v>
      </c>
      <c r="B1964" s="1" t="s">
        <v>642</v>
      </c>
      <c r="C1964" s="85" t="s">
        <v>3</v>
      </c>
      <c r="D1964" s="116">
        <v>2.58</v>
      </c>
      <c r="E1964" s="116">
        <v>204</v>
      </c>
      <c r="F1964" s="1"/>
      <c r="G1964" s="29" t="s">
        <v>4</v>
      </c>
      <c r="H1964" s="4">
        <f t="shared" si="150"/>
        <v>1</v>
      </c>
      <c r="I1964" s="4" t="str">
        <f>VLOOKUP(B1964,'BAT Grundtabelle'!B:T,19,0)</f>
        <v>ja</v>
      </c>
      <c r="J1964" s="4" t="str">
        <f t="shared" si="151"/>
        <v>11766</v>
      </c>
      <c r="K1964" s="4" t="str">
        <f t="shared" si="152"/>
        <v>Teestube</v>
      </c>
      <c r="L1964" s="4">
        <f t="shared" si="153"/>
        <v>2.58</v>
      </c>
      <c r="M1964" s="104">
        <f t="shared" si="154"/>
        <v>204</v>
      </c>
      <c r="N1964" s="4"/>
      <c r="O1964" s="4" t="str">
        <f>VLOOKUP(B1964,'BAT Grundtabelle'!B:V,21,0)</f>
        <v>Hotel- und Gaststättengewerbe</v>
      </c>
    </row>
    <row r="1965" spans="1:15" ht="12.75" customHeight="1" x14ac:dyDescent="0.35">
      <c r="A1965" s="29" t="s">
        <v>4193</v>
      </c>
      <c r="B1965" s="1" t="s">
        <v>789</v>
      </c>
      <c r="C1965" s="85" t="s">
        <v>3</v>
      </c>
      <c r="D1965" s="116">
        <v>1.86</v>
      </c>
      <c r="E1965" s="116">
        <v>481.01</v>
      </c>
      <c r="F1965" s="1"/>
      <c r="G1965" s="29" t="s">
        <v>4</v>
      </c>
      <c r="H1965" s="4">
        <f t="shared" si="150"/>
        <v>1</v>
      </c>
      <c r="I1965" s="4" t="str">
        <f>VLOOKUP(B1965,'BAT Grundtabelle'!B:T,19,0)</f>
        <v>ja</v>
      </c>
      <c r="J1965" s="4" t="str">
        <f t="shared" si="151"/>
        <v>11767</v>
      </c>
      <c r="K1965" s="4" t="str">
        <f t="shared" si="152"/>
        <v>Teigwarenhersteller</v>
      </c>
      <c r="L1965" s="4">
        <f t="shared" si="153"/>
        <v>1.86</v>
      </c>
      <c r="M1965" s="104">
        <f t="shared" si="154"/>
        <v>481.01</v>
      </c>
      <c r="N1965" s="4"/>
      <c r="O1965" s="4" t="str">
        <f>VLOOKUP(B1965,'BAT Grundtabelle'!B:V,21,0)</f>
        <v>Produktion (food)</v>
      </c>
    </row>
    <row r="1966" spans="1:15" ht="12.75" customHeight="1" x14ac:dyDescent="0.35">
      <c r="A1966" s="29" t="s">
        <v>4194</v>
      </c>
      <c r="B1966" s="1" t="s">
        <v>1405</v>
      </c>
      <c r="C1966" s="85" t="s">
        <v>2</v>
      </c>
      <c r="D1966" s="116" t="s">
        <v>4547</v>
      </c>
      <c r="E1966" s="116" t="s">
        <v>4547</v>
      </c>
      <c r="F1966" s="1"/>
      <c r="G1966" s="29" t="s">
        <v>4</v>
      </c>
      <c r="H1966" s="4">
        <f t="shared" si="150"/>
        <v>1</v>
      </c>
      <c r="I1966" s="4" t="str">
        <f>VLOOKUP(B1966,'BAT Grundtabelle'!B:T,19,0)</f>
        <v>ja</v>
      </c>
      <c r="J1966" s="4" t="str">
        <f t="shared" si="151"/>
        <v/>
      </c>
      <c r="K1966" s="4" t="str">
        <f t="shared" si="152"/>
        <v/>
      </c>
      <c r="L1966" s="4" t="str">
        <f t="shared" si="153"/>
        <v/>
      </c>
      <c r="M1966" s="104" t="str">
        <f t="shared" si="154"/>
        <v/>
      </c>
      <c r="N1966" s="4"/>
      <c r="O1966" s="4" t="str">
        <f>VLOOKUP(B1966,'BAT Grundtabelle'!B:V,21,0)</f>
        <v>IT</v>
      </c>
    </row>
    <row r="1967" spans="1:15" ht="12.75" customHeight="1" x14ac:dyDescent="0.35">
      <c r="A1967" s="29" t="s">
        <v>4195</v>
      </c>
      <c r="B1967" s="1" t="s">
        <v>1045</v>
      </c>
      <c r="C1967" s="85" t="s">
        <v>2</v>
      </c>
      <c r="D1967" s="116" t="s">
        <v>4547</v>
      </c>
      <c r="E1967" s="116" t="s">
        <v>4547</v>
      </c>
      <c r="F1967" s="1"/>
      <c r="G1967" s="29" t="s">
        <v>4</v>
      </c>
      <c r="H1967" s="4">
        <f t="shared" si="150"/>
        <v>1</v>
      </c>
      <c r="I1967" s="4" t="str">
        <f>VLOOKUP(B1967,'BAT Grundtabelle'!B:T,19,0)</f>
        <v>ja</v>
      </c>
      <c r="J1967" s="4" t="str">
        <f t="shared" si="151"/>
        <v/>
      </c>
      <c r="K1967" s="4" t="str">
        <f t="shared" si="152"/>
        <v/>
      </c>
      <c r="L1967" s="4" t="str">
        <f t="shared" si="153"/>
        <v/>
      </c>
      <c r="M1967" s="104" t="str">
        <f t="shared" si="154"/>
        <v/>
      </c>
      <c r="N1967" s="4"/>
      <c r="O1967" s="4" t="str">
        <f>VLOOKUP(B1967,'BAT Grundtabelle'!B:V,21,0)</f>
        <v>Dienstleistung</v>
      </c>
    </row>
    <row r="1968" spans="1:15" ht="12.75" customHeight="1" x14ac:dyDescent="0.35">
      <c r="A1968" s="29" t="s">
        <v>2278</v>
      </c>
      <c r="B1968" s="1" t="s">
        <v>2277</v>
      </c>
      <c r="C1968" s="85" t="s">
        <v>2</v>
      </c>
      <c r="D1968" s="116" t="s">
        <v>4547</v>
      </c>
      <c r="E1968" s="116" t="s">
        <v>4547</v>
      </c>
      <c r="F1968" s="1"/>
      <c r="G1968" s="29" t="s">
        <v>4</v>
      </c>
      <c r="H1968" s="4">
        <f t="shared" si="150"/>
        <v>1</v>
      </c>
      <c r="I1968" s="4" t="str">
        <f>VLOOKUP(B1968,'BAT Grundtabelle'!B:T,19,0)</f>
        <v>ja</v>
      </c>
      <c r="J1968" s="4" t="str">
        <f t="shared" si="151"/>
        <v/>
      </c>
      <c r="K1968" s="4" t="str">
        <f t="shared" si="152"/>
        <v/>
      </c>
      <c r="L1968" s="4" t="str">
        <f t="shared" si="153"/>
        <v/>
      </c>
      <c r="M1968" s="104" t="str">
        <f t="shared" si="154"/>
        <v/>
      </c>
      <c r="N1968" s="4"/>
      <c r="O1968" s="4" t="str">
        <f>VLOOKUP(B1968,'BAT Grundtabelle'!B:V,21,0)</f>
        <v>Handel</v>
      </c>
    </row>
    <row r="1969" spans="1:15" ht="12.75" customHeight="1" x14ac:dyDescent="0.35">
      <c r="A1969" s="29" t="s">
        <v>4196</v>
      </c>
      <c r="B1969" s="1" t="s">
        <v>286</v>
      </c>
      <c r="C1969" s="85" t="s">
        <v>2</v>
      </c>
      <c r="D1969" s="116" t="s">
        <v>4547</v>
      </c>
      <c r="E1969" s="116" t="s">
        <v>4547</v>
      </c>
      <c r="F1969" s="1"/>
      <c r="G1969" s="29" t="s">
        <v>4</v>
      </c>
      <c r="H1969" s="4">
        <f t="shared" si="150"/>
        <v>1</v>
      </c>
      <c r="I1969" s="4" t="str">
        <f>VLOOKUP(B1969,'BAT Grundtabelle'!B:T,19,0)</f>
        <v>ja</v>
      </c>
      <c r="J1969" s="4" t="str">
        <f t="shared" si="151"/>
        <v/>
      </c>
      <c r="K1969" s="4" t="str">
        <f t="shared" si="152"/>
        <v/>
      </c>
      <c r="L1969" s="4" t="str">
        <f t="shared" si="153"/>
        <v/>
      </c>
      <c r="M1969" s="104" t="str">
        <f t="shared" si="154"/>
        <v/>
      </c>
      <c r="N1969" s="4"/>
      <c r="O1969" s="4" t="str">
        <f>VLOOKUP(B1969,'BAT Grundtabelle'!B:V,21,0)</f>
        <v>Dienstleistung</v>
      </c>
    </row>
    <row r="1970" spans="1:15" ht="12.75" customHeight="1" x14ac:dyDescent="0.35">
      <c r="A1970" s="29" t="s">
        <v>4197</v>
      </c>
      <c r="B1970" s="1" t="s">
        <v>119</v>
      </c>
      <c r="C1970" s="85" t="s">
        <v>2</v>
      </c>
      <c r="D1970" s="116" t="s">
        <v>4547</v>
      </c>
      <c r="E1970" s="116" t="s">
        <v>4547</v>
      </c>
      <c r="F1970" s="1"/>
      <c r="G1970" s="29" t="s">
        <v>4</v>
      </c>
      <c r="H1970" s="4">
        <f t="shared" si="150"/>
        <v>1</v>
      </c>
      <c r="I1970" s="4" t="str">
        <f>VLOOKUP(B1970,'BAT Grundtabelle'!B:T,19,0)</f>
        <v>ja</v>
      </c>
      <c r="J1970" s="4" t="str">
        <f t="shared" si="151"/>
        <v/>
      </c>
      <c r="K1970" s="4" t="str">
        <f t="shared" si="152"/>
        <v/>
      </c>
      <c r="L1970" s="4" t="str">
        <f t="shared" si="153"/>
        <v/>
      </c>
      <c r="M1970" s="104" t="str">
        <f t="shared" si="154"/>
        <v/>
      </c>
      <c r="N1970" s="4"/>
      <c r="O1970" s="4" t="str">
        <f>VLOOKUP(B1970,'BAT Grundtabelle'!B:V,21,0)</f>
        <v>Sport</v>
      </c>
    </row>
    <row r="1971" spans="1:15" ht="12.75" customHeight="1" x14ac:dyDescent="0.35">
      <c r="A1971" s="29" t="s">
        <v>4198</v>
      </c>
      <c r="B1971" s="1" t="s">
        <v>120</v>
      </c>
      <c r="C1971" s="85" t="s">
        <v>2</v>
      </c>
      <c r="D1971" s="116" t="s">
        <v>4547</v>
      </c>
      <c r="E1971" s="116" t="s">
        <v>4547</v>
      </c>
      <c r="F1971" s="1"/>
      <c r="G1971" s="29" t="s">
        <v>4</v>
      </c>
      <c r="H1971" s="4">
        <f t="shared" si="150"/>
        <v>1</v>
      </c>
      <c r="I1971" s="4" t="str">
        <f>VLOOKUP(B1971,'BAT Grundtabelle'!B:T,19,0)</f>
        <v>ja</v>
      </c>
      <c r="J1971" s="4" t="str">
        <f t="shared" si="151"/>
        <v/>
      </c>
      <c r="K1971" s="4" t="str">
        <f t="shared" si="152"/>
        <v/>
      </c>
      <c r="L1971" s="4" t="str">
        <f t="shared" si="153"/>
        <v/>
      </c>
      <c r="M1971" s="104" t="str">
        <f t="shared" si="154"/>
        <v/>
      </c>
      <c r="N1971" s="4"/>
      <c r="O1971" s="4" t="str">
        <f>VLOOKUP(B1971,'BAT Grundtabelle'!B:V,21,0)</f>
        <v>Sport</v>
      </c>
    </row>
    <row r="1972" spans="1:15" ht="12.75" customHeight="1" x14ac:dyDescent="0.35">
      <c r="A1972" s="29" t="s">
        <v>4199</v>
      </c>
      <c r="B1972" s="1" t="s">
        <v>139</v>
      </c>
      <c r="C1972" s="85" t="s">
        <v>3</v>
      </c>
      <c r="D1972" s="116">
        <v>2.23</v>
      </c>
      <c r="E1972" s="116">
        <v>301</v>
      </c>
      <c r="F1972" s="1"/>
      <c r="G1972" s="29" t="s">
        <v>4</v>
      </c>
      <c r="H1972" s="4">
        <f t="shared" si="150"/>
        <v>1</v>
      </c>
      <c r="I1972" s="4" t="str">
        <f>VLOOKUP(B1972,'BAT Grundtabelle'!B:T,19,0)</f>
        <v>ja</v>
      </c>
      <c r="J1972" s="4" t="str">
        <f t="shared" si="151"/>
        <v>11773</v>
      </c>
      <c r="K1972" s="4" t="str">
        <f t="shared" si="152"/>
        <v>Tennislehrer</v>
      </c>
      <c r="L1972" s="4">
        <f t="shared" si="153"/>
        <v>2.23</v>
      </c>
      <c r="M1972" s="104">
        <f t="shared" si="154"/>
        <v>301</v>
      </c>
      <c r="N1972" s="4"/>
      <c r="O1972" s="4" t="str">
        <f>VLOOKUP(B1972,'BAT Grundtabelle'!B:V,21,0)</f>
        <v>Sport</v>
      </c>
    </row>
    <row r="1973" spans="1:15" ht="12.75" customHeight="1" x14ac:dyDescent="0.35">
      <c r="A1973" s="29" t="s">
        <v>4200</v>
      </c>
      <c r="B1973" s="1" t="s">
        <v>140</v>
      </c>
      <c r="C1973" s="85" t="s">
        <v>2</v>
      </c>
      <c r="D1973" s="116" t="s">
        <v>4547</v>
      </c>
      <c r="E1973" s="116" t="s">
        <v>4547</v>
      </c>
      <c r="F1973" s="1"/>
      <c r="G1973" s="29" t="s">
        <v>4</v>
      </c>
      <c r="H1973" s="4">
        <f t="shared" si="150"/>
        <v>1</v>
      </c>
      <c r="I1973" s="4" t="str">
        <f>VLOOKUP(B1973,'BAT Grundtabelle'!B:T,19,0)</f>
        <v>ja</v>
      </c>
      <c r="J1973" s="4" t="str">
        <f t="shared" si="151"/>
        <v/>
      </c>
      <c r="K1973" s="4" t="str">
        <f t="shared" si="152"/>
        <v/>
      </c>
      <c r="L1973" s="4" t="str">
        <f t="shared" si="153"/>
        <v/>
      </c>
      <c r="M1973" s="104" t="str">
        <f t="shared" si="154"/>
        <v/>
      </c>
      <c r="N1973" s="4"/>
      <c r="O1973" s="4" t="str">
        <f>VLOOKUP(B1973,'BAT Grundtabelle'!B:V,21,0)</f>
        <v>Sport</v>
      </c>
    </row>
    <row r="1974" spans="1:15" ht="12.75" customHeight="1" x14ac:dyDescent="0.35">
      <c r="A1974" s="29" t="s">
        <v>4201</v>
      </c>
      <c r="B1974" s="1" t="s">
        <v>1837</v>
      </c>
      <c r="C1974" s="85" t="s">
        <v>2</v>
      </c>
      <c r="D1974" s="116" t="s">
        <v>4547</v>
      </c>
      <c r="E1974" s="116" t="s">
        <v>4547</v>
      </c>
      <c r="F1974" s="1" t="s">
        <v>2411</v>
      </c>
      <c r="G1974" s="29" t="s">
        <v>59</v>
      </c>
      <c r="H1974" s="4">
        <f t="shared" si="150"/>
        <v>1</v>
      </c>
      <c r="I1974" s="4" t="str">
        <f>VLOOKUP(B1974,'BAT Grundtabelle'!B:T,19,0)</f>
        <v>ja</v>
      </c>
      <c r="J1974" s="4" t="str">
        <f t="shared" si="151"/>
        <v/>
      </c>
      <c r="K1974" s="4" t="str">
        <f t="shared" si="152"/>
        <v/>
      </c>
      <c r="L1974" s="4" t="str">
        <f t="shared" si="153"/>
        <v/>
      </c>
      <c r="M1974" s="104" t="str">
        <f t="shared" si="154"/>
        <v/>
      </c>
      <c r="N1974" s="4"/>
      <c r="O1974" s="4" t="str">
        <f>VLOOKUP(B1974,'BAT Grundtabelle'!B:V,21,0)</f>
        <v>Verein</v>
      </c>
    </row>
    <row r="1975" spans="1:15" ht="12.75" customHeight="1" x14ac:dyDescent="0.35">
      <c r="A1975" s="29" t="s">
        <v>2046</v>
      </c>
      <c r="B1975" s="1" t="s">
        <v>2045</v>
      </c>
      <c r="C1975" s="85" t="s">
        <v>2</v>
      </c>
      <c r="D1975" s="116" t="s">
        <v>4547</v>
      </c>
      <c r="E1975" s="116" t="s">
        <v>4547</v>
      </c>
      <c r="F1975" s="1"/>
      <c r="G1975" s="29" t="s">
        <v>4</v>
      </c>
      <c r="H1975" s="4">
        <f t="shared" si="150"/>
        <v>1</v>
      </c>
      <c r="I1975" s="4" t="str">
        <f>VLOOKUP(B1975,'BAT Grundtabelle'!B:T,19,0)</f>
        <v>ja</v>
      </c>
      <c r="J1975" s="4" t="str">
        <f t="shared" si="151"/>
        <v/>
      </c>
      <c r="K1975" s="4" t="str">
        <f t="shared" si="152"/>
        <v/>
      </c>
      <c r="L1975" s="4" t="str">
        <f t="shared" si="153"/>
        <v/>
      </c>
      <c r="M1975" s="104" t="str">
        <f t="shared" si="154"/>
        <v/>
      </c>
      <c r="N1975" s="4"/>
      <c r="O1975" s="4" t="str">
        <f>VLOOKUP(B1975,'BAT Grundtabelle'!B:V,21,0)</f>
        <v>Reinigung</v>
      </c>
    </row>
    <row r="1976" spans="1:15" ht="12.75" customHeight="1" x14ac:dyDescent="0.35">
      <c r="A1976" s="29" t="s">
        <v>4202</v>
      </c>
      <c r="B1976" s="1" t="s">
        <v>1556</v>
      </c>
      <c r="C1976" s="85" t="s">
        <v>2</v>
      </c>
      <c r="D1976" s="116" t="s">
        <v>4547</v>
      </c>
      <c r="E1976" s="116" t="s">
        <v>4547</v>
      </c>
      <c r="F1976" s="1"/>
      <c r="G1976" s="29" t="s">
        <v>4</v>
      </c>
      <c r="H1976" s="4">
        <f t="shared" si="150"/>
        <v>1</v>
      </c>
      <c r="I1976" s="4" t="str">
        <f>VLOOKUP(B1976,'BAT Grundtabelle'!B:T,19,0)</f>
        <v>ja</v>
      </c>
      <c r="J1976" s="4" t="str">
        <f t="shared" si="151"/>
        <v/>
      </c>
      <c r="K1976" s="4" t="str">
        <f t="shared" si="152"/>
        <v/>
      </c>
      <c r="L1976" s="4" t="str">
        <f t="shared" si="153"/>
        <v/>
      </c>
      <c r="M1976" s="104" t="str">
        <f t="shared" si="154"/>
        <v/>
      </c>
      <c r="N1976" s="4"/>
      <c r="O1976" s="4" t="str">
        <f>VLOOKUP(B1976,'BAT Grundtabelle'!B:V,21,0)</f>
        <v>Handel</v>
      </c>
    </row>
    <row r="1977" spans="1:15" ht="12.75" customHeight="1" x14ac:dyDescent="0.35">
      <c r="A1977" s="29" t="s">
        <v>2262</v>
      </c>
      <c r="B1977" s="1" t="s">
        <v>1555</v>
      </c>
      <c r="C1977" s="85" t="s">
        <v>3</v>
      </c>
      <c r="D1977" s="116">
        <v>4.93</v>
      </c>
      <c r="E1977" s="116">
        <v>1311</v>
      </c>
      <c r="F1977" s="1"/>
      <c r="G1977" s="29" t="s">
        <v>4</v>
      </c>
      <c r="H1977" s="4">
        <f t="shared" si="150"/>
        <v>1</v>
      </c>
      <c r="I1977" s="4" t="str">
        <f>VLOOKUP(B1977,'BAT Grundtabelle'!B:T,19,0)</f>
        <v>ja</v>
      </c>
      <c r="J1977" s="4" t="str">
        <f t="shared" si="151"/>
        <v>3954</v>
      </c>
      <c r="K1977" s="4" t="str">
        <f t="shared" si="152"/>
        <v>Teppichhandel</v>
      </c>
      <c r="L1977" s="4">
        <f t="shared" si="153"/>
        <v>4.93</v>
      </c>
      <c r="M1977" s="104">
        <f t="shared" si="154"/>
        <v>1311</v>
      </c>
      <c r="N1977" s="4"/>
      <c r="O1977" s="4" t="str">
        <f>VLOOKUP(B1977,'BAT Grundtabelle'!B:V,21,0)</f>
        <v>Handel</v>
      </c>
    </row>
    <row r="1978" spans="1:15" ht="12.75" customHeight="1" x14ac:dyDescent="0.35">
      <c r="A1978" s="29" t="s">
        <v>4203</v>
      </c>
      <c r="B1978" s="1" t="s">
        <v>1367</v>
      </c>
      <c r="C1978" s="85" t="s">
        <v>2</v>
      </c>
      <c r="D1978" s="116" t="s">
        <v>4547</v>
      </c>
      <c r="E1978" s="116" t="s">
        <v>4547</v>
      </c>
      <c r="F1978" s="1"/>
      <c r="G1978" s="29" t="s">
        <v>4</v>
      </c>
      <c r="H1978" s="4">
        <f t="shared" si="150"/>
        <v>1</v>
      </c>
      <c r="I1978" s="4" t="str">
        <f>VLOOKUP(B1978,'BAT Grundtabelle'!B:T,19,0)</f>
        <v>ja</v>
      </c>
      <c r="J1978" s="4" t="str">
        <f t="shared" si="151"/>
        <v/>
      </c>
      <c r="K1978" s="4" t="str">
        <f t="shared" si="152"/>
        <v/>
      </c>
      <c r="L1978" s="4" t="str">
        <f t="shared" si="153"/>
        <v/>
      </c>
      <c r="M1978" s="104" t="str">
        <f t="shared" si="154"/>
        <v/>
      </c>
      <c r="N1978" s="4"/>
      <c r="O1978" s="4" t="str">
        <f>VLOOKUP(B1978,'BAT Grundtabelle'!B:V,21,0)</f>
        <v>Produktion</v>
      </c>
    </row>
    <row r="1979" spans="1:15" ht="12.75" customHeight="1" x14ac:dyDescent="0.35">
      <c r="A1979" s="29" t="s">
        <v>4204</v>
      </c>
      <c r="B1979" s="1" t="s">
        <v>210</v>
      </c>
      <c r="C1979" s="85" t="s">
        <v>2</v>
      </c>
      <c r="D1979" s="116" t="s">
        <v>4547</v>
      </c>
      <c r="E1979" s="116" t="s">
        <v>4547</v>
      </c>
      <c r="F1979" s="1"/>
      <c r="G1979" s="29" t="s">
        <v>4</v>
      </c>
      <c r="H1979" s="4">
        <f t="shared" si="150"/>
        <v>1</v>
      </c>
      <c r="I1979" s="4" t="str">
        <f>VLOOKUP(B1979,'BAT Grundtabelle'!B:T,19,0)</f>
        <v>ja</v>
      </c>
      <c r="J1979" s="4" t="str">
        <f t="shared" si="151"/>
        <v/>
      </c>
      <c r="K1979" s="4" t="str">
        <f t="shared" si="152"/>
        <v/>
      </c>
      <c r="L1979" s="4" t="str">
        <f t="shared" si="153"/>
        <v/>
      </c>
      <c r="M1979" s="104" t="str">
        <f t="shared" si="154"/>
        <v/>
      </c>
      <c r="N1979" s="4"/>
      <c r="O1979" s="4" t="str">
        <f>VLOOKUP(B1979,'BAT Grundtabelle'!B:V,21,0)</f>
        <v>Montage</v>
      </c>
    </row>
    <row r="1980" spans="1:15" ht="12.75" customHeight="1" x14ac:dyDescent="0.35">
      <c r="A1980" s="29" t="s">
        <v>4205</v>
      </c>
      <c r="B1980" s="1" t="s">
        <v>1714</v>
      </c>
      <c r="C1980" s="85" t="s">
        <v>3</v>
      </c>
      <c r="D1980" s="116">
        <v>5.83</v>
      </c>
      <c r="E1980" s="116">
        <v>804</v>
      </c>
      <c r="F1980" s="1"/>
      <c r="G1980" s="29" t="s">
        <v>4</v>
      </c>
      <c r="H1980" s="4">
        <f t="shared" si="150"/>
        <v>1</v>
      </c>
      <c r="I1980" s="4" t="str">
        <f>VLOOKUP(B1980,'BAT Grundtabelle'!B:T,19,0)</f>
        <v>ja</v>
      </c>
      <c r="J1980" s="4" t="str">
        <f t="shared" si="151"/>
        <v>11779</v>
      </c>
      <c r="K1980" s="4" t="str">
        <f t="shared" si="152"/>
        <v>Textildruckerei</v>
      </c>
      <c r="L1980" s="4">
        <f t="shared" si="153"/>
        <v>5.83</v>
      </c>
      <c r="M1980" s="104">
        <f t="shared" si="154"/>
        <v>804</v>
      </c>
      <c r="N1980" s="4"/>
      <c r="O1980" s="4" t="str">
        <f>VLOOKUP(B1980,'BAT Grundtabelle'!B:V,21,0)</f>
        <v>Handwerk</v>
      </c>
    </row>
    <row r="1981" spans="1:15" ht="12.75" customHeight="1" x14ac:dyDescent="0.35">
      <c r="A1981" s="29" t="s">
        <v>4206</v>
      </c>
      <c r="B1981" s="1" t="s">
        <v>498</v>
      </c>
      <c r="C1981" s="85" t="s">
        <v>3</v>
      </c>
      <c r="D1981" s="116">
        <v>8.5</v>
      </c>
      <c r="E1981" s="116">
        <v>1197</v>
      </c>
      <c r="F1981" s="1"/>
      <c r="G1981" s="29" t="s">
        <v>4</v>
      </c>
      <c r="H1981" s="4">
        <f t="shared" si="150"/>
        <v>1</v>
      </c>
      <c r="I1981" s="4" t="str">
        <f>VLOOKUP(B1981,'BAT Grundtabelle'!B:T,19,0)</f>
        <v>ja</v>
      </c>
      <c r="J1981" s="4" t="str">
        <f t="shared" si="151"/>
        <v>11780</v>
      </c>
      <c r="K1981" s="4" t="str">
        <f t="shared" si="152"/>
        <v>Textilgewerbe</v>
      </c>
      <c r="L1981" s="4">
        <f t="shared" si="153"/>
        <v>8.5</v>
      </c>
      <c r="M1981" s="104">
        <f t="shared" si="154"/>
        <v>1197</v>
      </c>
      <c r="N1981" s="4"/>
      <c r="O1981" s="4" t="str">
        <f>VLOOKUP(B1981,'BAT Grundtabelle'!B:V,21,0)</f>
        <v>Produktion</v>
      </c>
    </row>
    <row r="1982" spans="1:15" ht="12.75" customHeight="1" x14ac:dyDescent="0.35">
      <c r="A1982" s="29" t="s">
        <v>4207</v>
      </c>
      <c r="B1982" s="1" t="s">
        <v>499</v>
      </c>
      <c r="C1982" s="85" t="s">
        <v>3</v>
      </c>
      <c r="D1982" s="116">
        <v>8.5</v>
      </c>
      <c r="E1982" s="116">
        <v>1197</v>
      </c>
      <c r="F1982" s="1"/>
      <c r="G1982" s="29" t="s">
        <v>4</v>
      </c>
      <c r="H1982" s="4">
        <f t="shared" si="150"/>
        <v>1</v>
      </c>
      <c r="I1982" s="4" t="str">
        <f>VLOOKUP(B1982,'BAT Grundtabelle'!B:T,19,0)</f>
        <v>ja</v>
      </c>
      <c r="J1982" s="4" t="str">
        <f t="shared" si="151"/>
        <v>11781</v>
      </c>
      <c r="K1982" s="4" t="str">
        <f t="shared" si="152"/>
        <v>Textilhandwerk</v>
      </c>
      <c r="L1982" s="4">
        <f t="shared" si="153"/>
        <v>8.5</v>
      </c>
      <c r="M1982" s="104">
        <f t="shared" si="154"/>
        <v>1197</v>
      </c>
      <c r="N1982" s="4"/>
      <c r="O1982" s="4" t="str">
        <f>VLOOKUP(B1982,'BAT Grundtabelle'!B:V,21,0)</f>
        <v>Handwerk</v>
      </c>
    </row>
    <row r="1983" spans="1:15" ht="12.75" customHeight="1" x14ac:dyDescent="0.35">
      <c r="A1983" s="29" t="s">
        <v>2107</v>
      </c>
      <c r="B1983" s="1" t="s">
        <v>2106</v>
      </c>
      <c r="C1983" s="85" t="s">
        <v>3</v>
      </c>
      <c r="D1983" s="116">
        <v>8.5</v>
      </c>
      <c r="E1983" s="116">
        <v>1197</v>
      </c>
      <c r="F1983" s="1"/>
      <c r="G1983" s="29" t="s">
        <v>4</v>
      </c>
      <c r="H1983" s="4">
        <f t="shared" si="150"/>
        <v>1</v>
      </c>
      <c r="I1983" s="4" t="str">
        <f>VLOOKUP(B1983,'BAT Grundtabelle'!B:T,19,0)</f>
        <v>ja</v>
      </c>
      <c r="J1983" s="4" t="str">
        <f t="shared" si="151"/>
        <v>3378</v>
      </c>
      <c r="K1983" s="4" t="str">
        <f t="shared" si="152"/>
        <v>Textilhersteller</v>
      </c>
      <c r="L1983" s="4">
        <f t="shared" si="153"/>
        <v>8.5</v>
      </c>
      <c r="M1983" s="104">
        <f t="shared" si="154"/>
        <v>1197</v>
      </c>
      <c r="N1983" s="4"/>
      <c r="O1983" s="4" t="str">
        <f>VLOOKUP(B1983,'BAT Grundtabelle'!B:V,21,0)</f>
        <v>Produktion</v>
      </c>
    </row>
    <row r="1984" spans="1:15" ht="12.75" customHeight="1" x14ac:dyDescent="0.35">
      <c r="A1984" s="29" t="s">
        <v>4208</v>
      </c>
      <c r="B1984" s="1" t="s">
        <v>581</v>
      </c>
      <c r="C1984" s="85" t="s">
        <v>2</v>
      </c>
      <c r="D1984" s="116" t="s">
        <v>4547</v>
      </c>
      <c r="E1984" s="116" t="s">
        <v>4547</v>
      </c>
      <c r="F1984" s="1"/>
      <c r="G1984" s="29" t="s">
        <v>4</v>
      </c>
      <c r="H1984" s="4">
        <f t="shared" si="150"/>
        <v>1</v>
      </c>
      <c r="I1984" s="4" t="str">
        <f>VLOOKUP(B1984,'BAT Grundtabelle'!B:T,19,0)</f>
        <v>ja</v>
      </c>
      <c r="J1984" s="4" t="str">
        <f t="shared" si="151"/>
        <v/>
      </c>
      <c r="K1984" s="4" t="str">
        <f t="shared" si="152"/>
        <v/>
      </c>
      <c r="L1984" s="4" t="str">
        <f t="shared" si="153"/>
        <v/>
      </c>
      <c r="M1984" s="104" t="str">
        <f t="shared" si="154"/>
        <v/>
      </c>
      <c r="N1984" s="4"/>
      <c r="O1984" s="4" t="str">
        <f>VLOOKUP(B1984,'BAT Grundtabelle'!B:V,21,0)</f>
        <v>Handel</v>
      </c>
    </row>
    <row r="1985" spans="1:15" ht="12.75" customHeight="1" x14ac:dyDescent="0.35">
      <c r="A1985" s="29" t="s">
        <v>4209</v>
      </c>
      <c r="B1985" s="1" t="s">
        <v>580</v>
      </c>
      <c r="C1985" s="85" t="s">
        <v>3</v>
      </c>
      <c r="D1985" s="116">
        <v>2.06</v>
      </c>
      <c r="E1985" s="116">
        <v>355</v>
      </c>
      <c r="F1985" s="1"/>
      <c r="G1985" s="29" t="s">
        <v>4</v>
      </c>
      <c r="H1985" s="4">
        <f t="shared" si="150"/>
        <v>1</v>
      </c>
      <c r="I1985" s="4" t="str">
        <f>VLOOKUP(B1985,'BAT Grundtabelle'!B:T,19,0)</f>
        <v>ja</v>
      </c>
      <c r="J1985" s="4" t="str">
        <f t="shared" si="151"/>
        <v>11783</v>
      </c>
      <c r="K1985" s="4" t="str">
        <f t="shared" si="152"/>
        <v>Textilienhandel</v>
      </c>
      <c r="L1985" s="4">
        <f t="shared" si="153"/>
        <v>2.06</v>
      </c>
      <c r="M1985" s="104">
        <f t="shared" si="154"/>
        <v>355</v>
      </c>
      <c r="N1985" s="4"/>
      <c r="O1985" s="4" t="str">
        <f>VLOOKUP(B1985,'BAT Grundtabelle'!B:V,21,0)</f>
        <v>Handel</v>
      </c>
    </row>
    <row r="1986" spans="1:15" ht="12.75" customHeight="1" x14ac:dyDescent="0.35">
      <c r="A1986" s="29" t="s">
        <v>4210</v>
      </c>
      <c r="B1986" s="1" t="s">
        <v>1688</v>
      </c>
      <c r="C1986" s="85" t="s">
        <v>2</v>
      </c>
      <c r="D1986" s="116" t="s">
        <v>4547</v>
      </c>
      <c r="E1986" s="116" t="s">
        <v>4547</v>
      </c>
      <c r="F1986" s="1"/>
      <c r="G1986" s="29" t="s">
        <v>57</v>
      </c>
      <c r="H1986" s="4">
        <f t="shared" si="150"/>
        <v>1</v>
      </c>
      <c r="I1986" s="4" t="str">
        <f>VLOOKUP(B1986,'BAT Grundtabelle'!B:T,19,0)</f>
        <v>ja</v>
      </c>
      <c r="J1986" s="4" t="str">
        <f t="shared" si="151"/>
        <v/>
      </c>
      <c r="K1986" s="4" t="str">
        <f t="shared" si="152"/>
        <v/>
      </c>
      <c r="L1986" s="4" t="str">
        <f t="shared" si="153"/>
        <v/>
      </c>
      <c r="M1986" s="104" t="str">
        <f t="shared" si="154"/>
        <v/>
      </c>
      <c r="N1986" s="4"/>
      <c r="O1986" s="4" t="str">
        <f>VLOOKUP(B1986,'BAT Grundtabelle'!B:V,21,0)</f>
        <v>Recycling</v>
      </c>
    </row>
    <row r="1987" spans="1:15" ht="12.75" customHeight="1" x14ac:dyDescent="0.35">
      <c r="A1987" s="29" t="s">
        <v>4211</v>
      </c>
      <c r="B1987" s="1" t="s">
        <v>176</v>
      </c>
      <c r="C1987" s="85" t="s">
        <v>3</v>
      </c>
      <c r="D1987" s="116">
        <v>3.61</v>
      </c>
      <c r="E1987" s="116">
        <v>191</v>
      </c>
      <c r="F1987" s="1"/>
      <c r="G1987" s="29" t="s">
        <v>57</v>
      </c>
      <c r="H1987" s="4">
        <f t="shared" ref="H1987:H2050" si="155">COUNTIF(A:A,A1987)</f>
        <v>1</v>
      </c>
      <c r="I1987" s="4" t="str">
        <f>VLOOKUP(B1987,'BAT Grundtabelle'!B:T,19,0)</f>
        <v>ja</v>
      </c>
      <c r="J1987" s="4" t="str">
        <f t="shared" ref="J1987:J2050" si="156">IF(C1987="ja",A1987,"")</f>
        <v>11785</v>
      </c>
      <c r="K1987" s="4" t="str">
        <f t="shared" ref="K1987:K2050" si="157">IF(C1987="ja",B1987,"")</f>
        <v>Textilreinigung (mit chemischer Reinigung)</v>
      </c>
      <c r="L1987" s="4">
        <f t="shared" ref="L1987:L2050" si="158">IF(C1987="ja",D1987,"")</f>
        <v>3.61</v>
      </c>
      <c r="M1987" s="104">
        <f t="shared" ref="M1987:M2050" si="159">IF(C1987="ja",E1987,"")</f>
        <v>191</v>
      </c>
      <c r="N1987" s="4"/>
      <c r="O1987" s="4" t="str">
        <f>VLOOKUP(B1987,'BAT Grundtabelle'!B:V,21,0)</f>
        <v>Reinigung</v>
      </c>
    </row>
    <row r="1988" spans="1:15" ht="12.75" customHeight="1" x14ac:dyDescent="0.35">
      <c r="A1988" s="29" t="s">
        <v>4212</v>
      </c>
      <c r="B1988" s="1" t="s">
        <v>175</v>
      </c>
      <c r="C1988" s="85" t="s">
        <v>3</v>
      </c>
      <c r="D1988" s="116">
        <v>3.61</v>
      </c>
      <c r="E1988" s="116">
        <v>191</v>
      </c>
      <c r="F1988" s="1"/>
      <c r="G1988" s="29" t="s">
        <v>57</v>
      </c>
      <c r="H1988" s="4">
        <f t="shared" si="155"/>
        <v>1</v>
      </c>
      <c r="I1988" s="4" t="str">
        <f>VLOOKUP(B1988,'BAT Grundtabelle'!B:T,19,0)</f>
        <v>ja</v>
      </c>
      <c r="J1988" s="4" t="str">
        <f t="shared" si="156"/>
        <v>11786</v>
      </c>
      <c r="K1988" s="4" t="str">
        <f t="shared" si="157"/>
        <v>Textilreinigung (ohne chemische Reinigung)</v>
      </c>
      <c r="L1988" s="4">
        <f t="shared" si="158"/>
        <v>3.61</v>
      </c>
      <c r="M1988" s="104">
        <f t="shared" si="159"/>
        <v>191</v>
      </c>
      <c r="N1988" s="4"/>
      <c r="O1988" s="4" t="str">
        <f>VLOOKUP(B1988,'BAT Grundtabelle'!B:V,21,0)</f>
        <v>Reinigung</v>
      </c>
    </row>
    <row r="1989" spans="1:15" ht="12.75" customHeight="1" x14ac:dyDescent="0.35">
      <c r="A1989" s="29" t="s">
        <v>4213</v>
      </c>
      <c r="B1989" s="1" t="s">
        <v>730</v>
      </c>
      <c r="C1989" s="85" t="s">
        <v>2</v>
      </c>
      <c r="D1989" s="116" t="s">
        <v>4547</v>
      </c>
      <c r="E1989" s="116" t="s">
        <v>4547</v>
      </c>
      <c r="F1989" s="1"/>
      <c r="G1989" s="29" t="s">
        <v>4</v>
      </c>
      <c r="H1989" s="4">
        <f t="shared" si="155"/>
        <v>1</v>
      </c>
      <c r="I1989" s="4" t="str">
        <f>VLOOKUP(B1989,'BAT Grundtabelle'!B:T,19,0)</f>
        <v>ja</v>
      </c>
      <c r="J1989" s="4" t="str">
        <f t="shared" si="156"/>
        <v/>
      </c>
      <c r="K1989" s="4" t="str">
        <f t="shared" si="157"/>
        <v/>
      </c>
      <c r="L1989" s="4" t="str">
        <f t="shared" si="158"/>
        <v/>
      </c>
      <c r="M1989" s="104" t="str">
        <f t="shared" si="159"/>
        <v/>
      </c>
      <c r="N1989" s="4"/>
      <c r="O1989" s="4" t="str">
        <f>VLOOKUP(B1989,'BAT Grundtabelle'!B:V,21,0)</f>
        <v>Freizeit</v>
      </c>
    </row>
    <row r="1990" spans="1:15" ht="12.75" customHeight="1" x14ac:dyDescent="0.35">
      <c r="A1990" s="29" t="s">
        <v>4214</v>
      </c>
      <c r="B1990" s="1" t="s">
        <v>1838</v>
      </c>
      <c r="C1990" s="85" t="s">
        <v>2</v>
      </c>
      <c r="D1990" s="116" t="s">
        <v>4547</v>
      </c>
      <c r="E1990" s="116" t="s">
        <v>4547</v>
      </c>
      <c r="F1990" s="1" t="s">
        <v>2411</v>
      </c>
      <c r="G1990" s="29" t="s">
        <v>59</v>
      </c>
      <c r="H1990" s="4">
        <f t="shared" si="155"/>
        <v>1</v>
      </c>
      <c r="I1990" s="4" t="str">
        <f>VLOOKUP(B1990,'BAT Grundtabelle'!B:T,19,0)</f>
        <v>ja</v>
      </c>
      <c r="J1990" s="4" t="str">
        <f t="shared" si="156"/>
        <v/>
      </c>
      <c r="K1990" s="4" t="str">
        <f t="shared" si="157"/>
        <v/>
      </c>
      <c r="L1990" s="4" t="str">
        <f t="shared" si="158"/>
        <v/>
      </c>
      <c r="M1990" s="104" t="str">
        <f t="shared" si="159"/>
        <v/>
      </c>
      <c r="N1990" s="4"/>
      <c r="O1990" s="4" t="str">
        <f>VLOOKUP(B1990,'BAT Grundtabelle'!B:V,21,0)</f>
        <v>Verein</v>
      </c>
    </row>
    <row r="1991" spans="1:15" ht="12.75" customHeight="1" x14ac:dyDescent="0.35">
      <c r="A1991" s="29" t="s">
        <v>49</v>
      </c>
      <c r="B1991" s="1" t="s">
        <v>48</v>
      </c>
      <c r="C1991" s="85" t="s">
        <v>3</v>
      </c>
      <c r="D1991" s="116">
        <v>1.1599999999999999</v>
      </c>
      <c r="E1991" s="116">
        <v>267.20999999999998</v>
      </c>
      <c r="F1991" s="1" t="s">
        <v>4468</v>
      </c>
      <c r="G1991" s="29" t="s">
        <v>4</v>
      </c>
      <c r="H1991" s="4">
        <f t="shared" si="155"/>
        <v>1</v>
      </c>
      <c r="I1991" s="4" t="str">
        <f>VLOOKUP(B1991,'BAT Grundtabelle'!B:T,19,0)</f>
        <v>ja</v>
      </c>
      <c r="J1991" s="4" t="str">
        <f t="shared" si="156"/>
        <v>5490</v>
      </c>
      <c r="K1991" s="4" t="str">
        <f t="shared" si="157"/>
        <v>Therapeut</v>
      </c>
      <c r="L1991" s="4">
        <f t="shared" si="158"/>
        <v>1.1599999999999999</v>
      </c>
      <c r="M1991" s="104">
        <f t="shared" si="159"/>
        <v>267.20999999999998</v>
      </c>
      <c r="N1991" s="4"/>
      <c r="O1991" s="4" t="str">
        <f>VLOOKUP(B1991,'BAT Grundtabelle'!B:V,21,0)</f>
        <v>Heilwesen</v>
      </c>
    </row>
    <row r="1992" spans="1:15" ht="12.75" customHeight="1" x14ac:dyDescent="0.35">
      <c r="A1992" s="29" t="s">
        <v>4215</v>
      </c>
      <c r="B1992" s="1" t="s">
        <v>685</v>
      </c>
      <c r="C1992" s="85" t="s">
        <v>2</v>
      </c>
      <c r="D1992" s="116" t="s">
        <v>4547</v>
      </c>
      <c r="E1992" s="116" t="s">
        <v>4547</v>
      </c>
      <c r="F1992" s="1"/>
      <c r="G1992" s="29" t="s">
        <v>4</v>
      </c>
      <c r="H1992" s="4">
        <f t="shared" si="155"/>
        <v>1</v>
      </c>
      <c r="I1992" s="4" t="str">
        <f>VLOOKUP(B1992,'BAT Grundtabelle'!B:T,19,0)</f>
        <v>ja</v>
      </c>
      <c r="J1992" s="4" t="str">
        <f t="shared" si="156"/>
        <v/>
      </c>
      <c r="K1992" s="4" t="str">
        <f t="shared" si="157"/>
        <v/>
      </c>
      <c r="L1992" s="4" t="str">
        <f t="shared" si="158"/>
        <v/>
      </c>
      <c r="M1992" s="104" t="str">
        <f t="shared" si="159"/>
        <v/>
      </c>
      <c r="N1992" s="4"/>
      <c r="O1992" s="4" t="str">
        <f>VLOOKUP(B1992,'BAT Grundtabelle'!B:V,21,0)</f>
        <v>Energie</v>
      </c>
    </row>
    <row r="1993" spans="1:15" ht="12.75" customHeight="1" x14ac:dyDescent="0.35">
      <c r="A1993" s="29" t="s">
        <v>4216</v>
      </c>
      <c r="B1993" s="1" t="s">
        <v>1452</v>
      </c>
      <c r="C1993" s="85" t="s">
        <v>2</v>
      </c>
      <c r="D1993" s="116" t="s">
        <v>4547</v>
      </c>
      <c r="E1993" s="116" t="s">
        <v>4547</v>
      </c>
      <c r="F1993" s="1"/>
      <c r="G1993" s="29">
        <v>1197</v>
      </c>
      <c r="H1993" s="4">
        <f t="shared" si="155"/>
        <v>1</v>
      </c>
      <c r="I1993" s="4" t="str">
        <f>VLOOKUP(B1993,'BAT Grundtabelle'!B:T,19,0)</f>
        <v>ja</v>
      </c>
      <c r="J1993" s="4" t="str">
        <f t="shared" si="156"/>
        <v/>
      </c>
      <c r="K1993" s="4" t="str">
        <f t="shared" si="157"/>
        <v/>
      </c>
      <c r="L1993" s="4" t="str">
        <f t="shared" si="158"/>
        <v/>
      </c>
      <c r="M1993" s="104" t="str">
        <f t="shared" si="159"/>
        <v/>
      </c>
      <c r="N1993" s="4"/>
      <c r="O1993" s="4" t="str">
        <f>VLOOKUP(B1993,'BAT Grundtabelle'!B:V,21,0)</f>
        <v>Bau-Gewerbe</v>
      </c>
    </row>
    <row r="1994" spans="1:15" ht="12.75" customHeight="1" x14ac:dyDescent="0.35">
      <c r="A1994" s="29" t="s">
        <v>4217</v>
      </c>
      <c r="B1994" s="1" t="s">
        <v>1454</v>
      </c>
      <c r="C1994" s="85" t="s">
        <v>2</v>
      </c>
      <c r="D1994" s="116" t="s">
        <v>4547</v>
      </c>
      <c r="E1994" s="116" t="s">
        <v>4547</v>
      </c>
      <c r="F1994" s="1"/>
      <c r="G1994" s="29" t="s">
        <v>4</v>
      </c>
      <c r="H1994" s="4">
        <f t="shared" si="155"/>
        <v>1</v>
      </c>
      <c r="I1994" s="4" t="str">
        <f>VLOOKUP(B1994,'BAT Grundtabelle'!B:T,19,0)</f>
        <v>ja</v>
      </c>
      <c r="J1994" s="4" t="str">
        <f t="shared" si="156"/>
        <v/>
      </c>
      <c r="K1994" s="4" t="str">
        <f t="shared" si="157"/>
        <v/>
      </c>
      <c r="L1994" s="4" t="str">
        <f t="shared" si="158"/>
        <v/>
      </c>
      <c r="M1994" s="104" t="str">
        <f t="shared" si="159"/>
        <v/>
      </c>
      <c r="N1994" s="4"/>
      <c r="O1994" s="4" t="str">
        <f>VLOOKUP(B1994,'BAT Grundtabelle'!B:V,21,0)</f>
        <v>Berg-/Bodenabbau</v>
      </c>
    </row>
    <row r="1995" spans="1:15" ht="12.75" customHeight="1" x14ac:dyDescent="0.35">
      <c r="A1995" s="29" t="s">
        <v>4218</v>
      </c>
      <c r="B1995" s="1" t="s">
        <v>1213</v>
      </c>
      <c r="C1995" s="85" t="s">
        <v>2</v>
      </c>
      <c r="D1995" s="116" t="s">
        <v>4547</v>
      </c>
      <c r="E1995" s="116" t="s">
        <v>4547</v>
      </c>
      <c r="F1995" s="1"/>
      <c r="G1995" s="29" t="s">
        <v>4</v>
      </c>
      <c r="H1995" s="4">
        <f t="shared" si="155"/>
        <v>1</v>
      </c>
      <c r="I1995" s="4" t="str">
        <f>VLOOKUP(B1995,'BAT Grundtabelle'!B:T,19,0)</f>
        <v>ja</v>
      </c>
      <c r="J1995" s="4" t="str">
        <f t="shared" si="156"/>
        <v/>
      </c>
      <c r="K1995" s="4" t="str">
        <f t="shared" si="157"/>
        <v/>
      </c>
      <c r="L1995" s="4" t="str">
        <f t="shared" si="158"/>
        <v/>
      </c>
      <c r="M1995" s="104" t="str">
        <f t="shared" si="159"/>
        <v/>
      </c>
      <c r="N1995" s="4"/>
      <c r="O1995" s="4" t="str">
        <f>VLOOKUP(B1995,'BAT Grundtabelle'!B:V,21,0)</f>
        <v>Kammerberuf</v>
      </c>
    </row>
    <row r="1996" spans="1:15" ht="12.75" customHeight="1" x14ac:dyDescent="0.35">
      <c r="A1996" s="29" t="s">
        <v>4219</v>
      </c>
      <c r="B1996" s="1" t="s">
        <v>296</v>
      </c>
      <c r="C1996" s="85" t="s">
        <v>3</v>
      </c>
      <c r="D1996" s="116">
        <v>1.1599999999999999</v>
      </c>
      <c r="E1996" s="116">
        <v>253.03</v>
      </c>
      <c r="F1996" s="1" t="s">
        <v>4469</v>
      </c>
      <c r="G1996" s="29" t="s">
        <v>4</v>
      </c>
      <c r="H1996" s="4">
        <f t="shared" si="155"/>
        <v>1</v>
      </c>
      <c r="I1996" s="4" t="str">
        <f>VLOOKUP(B1996,'BAT Grundtabelle'!B:T,19,0)</f>
        <v>ja</v>
      </c>
      <c r="J1996" s="4" t="str">
        <f t="shared" si="156"/>
        <v>11793</v>
      </c>
      <c r="K1996" s="4" t="str">
        <f t="shared" si="157"/>
        <v>Tierarztpraxis</v>
      </c>
      <c r="L1996" s="4">
        <f t="shared" si="158"/>
        <v>1.1599999999999999</v>
      </c>
      <c r="M1996" s="104">
        <f t="shared" si="159"/>
        <v>253.03</v>
      </c>
      <c r="N1996" s="4"/>
      <c r="O1996" s="4" t="str">
        <f>VLOOKUP(B1996,'BAT Grundtabelle'!B:V,21,0)</f>
        <v>Heilwesen</v>
      </c>
    </row>
    <row r="1997" spans="1:15" ht="12.75" customHeight="1" x14ac:dyDescent="0.35">
      <c r="A1997" s="29" t="s">
        <v>4220</v>
      </c>
      <c r="B1997" s="1" t="s">
        <v>1368</v>
      </c>
      <c r="C1997" s="85" t="s">
        <v>3</v>
      </c>
      <c r="D1997" s="116">
        <v>1.57</v>
      </c>
      <c r="E1997" s="116">
        <v>366.97</v>
      </c>
      <c r="F1997" s="1"/>
      <c r="G1997" s="29" t="s">
        <v>4</v>
      </c>
      <c r="H1997" s="4">
        <f t="shared" si="155"/>
        <v>1</v>
      </c>
      <c r="I1997" s="4" t="str">
        <f>VLOOKUP(B1997,'BAT Grundtabelle'!B:T,19,0)</f>
        <v>ja</v>
      </c>
      <c r="J1997" s="4" t="str">
        <f t="shared" si="156"/>
        <v>11794</v>
      </c>
      <c r="K1997" s="4" t="str">
        <f t="shared" si="157"/>
        <v>Tierfuttereinzelhandel</v>
      </c>
      <c r="L1997" s="4">
        <f t="shared" si="158"/>
        <v>1.57</v>
      </c>
      <c r="M1997" s="104">
        <f t="shared" si="159"/>
        <v>366.97</v>
      </c>
      <c r="N1997" s="4"/>
      <c r="O1997" s="4" t="str">
        <f>VLOOKUP(B1997,'BAT Grundtabelle'!B:V,21,0)</f>
        <v>Handel (food)</v>
      </c>
    </row>
    <row r="1998" spans="1:15" ht="12.75" customHeight="1" x14ac:dyDescent="0.35">
      <c r="A1998" s="29" t="s">
        <v>4221</v>
      </c>
      <c r="B1998" s="1" t="s">
        <v>1493</v>
      </c>
      <c r="C1998" s="85" t="s">
        <v>2</v>
      </c>
      <c r="D1998" s="116" t="s">
        <v>4547</v>
      </c>
      <c r="E1998" s="116" t="s">
        <v>4547</v>
      </c>
      <c r="F1998" s="1"/>
      <c r="G1998" s="29" t="s">
        <v>4</v>
      </c>
      <c r="H1998" s="4">
        <f t="shared" si="155"/>
        <v>1</v>
      </c>
      <c r="I1998" s="4" t="str">
        <f>VLOOKUP(B1998,'BAT Grundtabelle'!B:T,19,0)</f>
        <v>ja</v>
      </c>
      <c r="J1998" s="4" t="str">
        <f t="shared" si="156"/>
        <v/>
      </c>
      <c r="K1998" s="4" t="str">
        <f t="shared" si="157"/>
        <v/>
      </c>
      <c r="L1998" s="4" t="str">
        <f t="shared" si="158"/>
        <v/>
      </c>
      <c r="M1998" s="104" t="str">
        <f t="shared" si="159"/>
        <v/>
      </c>
      <c r="N1998" s="4"/>
      <c r="O1998" s="4" t="str">
        <f>VLOOKUP(B1998,'BAT Grundtabelle'!B:V,21,0)</f>
        <v>Tierhaltung</v>
      </c>
    </row>
    <row r="1999" spans="1:15" ht="12.75" customHeight="1" x14ac:dyDescent="0.35">
      <c r="A1999" s="29" t="s">
        <v>4222</v>
      </c>
      <c r="B1999" s="1" t="s">
        <v>1369</v>
      </c>
      <c r="C1999" s="85" t="s">
        <v>3</v>
      </c>
      <c r="D1999" s="116">
        <v>1.1100000000000001</v>
      </c>
      <c r="E1999" s="116">
        <v>366.97</v>
      </c>
      <c r="F1999" s="1"/>
      <c r="G1999" s="29" t="s">
        <v>4</v>
      </c>
      <c r="H1999" s="4">
        <f t="shared" si="155"/>
        <v>1</v>
      </c>
      <c r="I1999" s="4" t="str">
        <f>VLOOKUP(B1999,'BAT Grundtabelle'!B:T,19,0)</f>
        <v>ja</v>
      </c>
      <c r="J1999" s="4" t="str">
        <f t="shared" si="156"/>
        <v>11796</v>
      </c>
      <c r="K1999" s="4" t="str">
        <f t="shared" si="157"/>
        <v>Tierhandlung (zoologischer Handel)</v>
      </c>
      <c r="L1999" s="4">
        <f t="shared" si="158"/>
        <v>1.1100000000000001</v>
      </c>
      <c r="M1999" s="104">
        <f t="shared" si="159"/>
        <v>366.97</v>
      </c>
      <c r="N1999" s="4"/>
      <c r="O1999" s="4" t="str">
        <f>VLOOKUP(B1999,'BAT Grundtabelle'!B:V,21,0)</f>
        <v>Handel</v>
      </c>
    </row>
    <row r="2000" spans="1:15" ht="12.75" customHeight="1" x14ac:dyDescent="0.35">
      <c r="A2000" s="29" t="s">
        <v>4223</v>
      </c>
      <c r="B2000" s="1" t="s">
        <v>636</v>
      </c>
      <c r="C2000" s="85" t="s">
        <v>3</v>
      </c>
      <c r="D2000" s="116">
        <v>1.1599999999999999</v>
      </c>
      <c r="E2000" s="116">
        <v>267.20999999999998</v>
      </c>
      <c r="F2000" s="1" t="s">
        <v>4468</v>
      </c>
      <c r="G2000" s="29" t="s">
        <v>4</v>
      </c>
      <c r="H2000" s="4">
        <f t="shared" si="155"/>
        <v>1</v>
      </c>
      <c r="I2000" s="4" t="str">
        <f>VLOOKUP(B2000,'BAT Grundtabelle'!B:T,19,0)</f>
        <v>ja</v>
      </c>
      <c r="J2000" s="4" t="str">
        <f t="shared" si="156"/>
        <v>11797</v>
      </c>
      <c r="K2000" s="4" t="str">
        <f t="shared" si="157"/>
        <v>Tierheilpraktiker</v>
      </c>
      <c r="L2000" s="4">
        <f t="shared" si="158"/>
        <v>1.1599999999999999</v>
      </c>
      <c r="M2000" s="104">
        <f t="shared" si="159"/>
        <v>267.20999999999998</v>
      </c>
      <c r="N2000" s="4"/>
      <c r="O2000" s="4" t="str">
        <f>VLOOKUP(B2000,'BAT Grundtabelle'!B:V,21,0)</f>
        <v>Heilwesen</v>
      </c>
    </row>
    <row r="2001" spans="1:15" ht="12.75" customHeight="1" x14ac:dyDescent="0.35">
      <c r="A2001" s="29" t="s">
        <v>4224</v>
      </c>
      <c r="B2001" s="1" t="s">
        <v>1494</v>
      </c>
      <c r="C2001" s="85" t="s">
        <v>2</v>
      </c>
      <c r="D2001" s="116" t="s">
        <v>4547</v>
      </c>
      <c r="E2001" s="116" t="s">
        <v>4547</v>
      </c>
      <c r="F2001" s="1"/>
      <c r="G2001" s="29" t="s">
        <v>4</v>
      </c>
      <c r="H2001" s="4">
        <f t="shared" si="155"/>
        <v>1</v>
      </c>
      <c r="I2001" s="4" t="str">
        <f>VLOOKUP(B2001,'BAT Grundtabelle'!B:T,19,0)</f>
        <v>ja</v>
      </c>
      <c r="J2001" s="4" t="str">
        <f t="shared" si="156"/>
        <v/>
      </c>
      <c r="K2001" s="4" t="str">
        <f t="shared" si="157"/>
        <v/>
      </c>
      <c r="L2001" s="4" t="str">
        <f t="shared" si="158"/>
        <v/>
      </c>
      <c r="M2001" s="104" t="str">
        <f t="shared" si="159"/>
        <v/>
      </c>
      <c r="N2001" s="4"/>
      <c r="O2001" s="4" t="str">
        <f>VLOOKUP(B2001,'BAT Grundtabelle'!B:V,21,0)</f>
        <v>Tierhaltung</v>
      </c>
    </row>
    <row r="2002" spans="1:15" ht="12.75" customHeight="1" x14ac:dyDescent="0.35">
      <c r="A2002" s="29" t="s">
        <v>4225</v>
      </c>
      <c r="B2002" s="1" t="s">
        <v>297</v>
      </c>
      <c r="C2002" s="85" t="s">
        <v>2</v>
      </c>
      <c r="D2002" s="116" t="s">
        <v>4547</v>
      </c>
      <c r="E2002" s="116" t="s">
        <v>4547</v>
      </c>
      <c r="F2002" s="1" t="s">
        <v>2409</v>
      </c>
      <c r="G2002" s="29" t="s">
        <v>58</v>
      </c>
      <c r="H2002" s="4">
        <f t="shared" si="155"/>
        <v>1</v>
      </c>
      <c r="I2002" s="4" t="str">
        <f>VLOOKUP(B2002,'BAT Grundtabelle'!B:T,19,0)</f>
        <v>ja</v>
      </c>
      <c r="J2002" s="4" t="str">
        <f t="shared" si="156"/>
        <v/>
      </c>
      <c r="K2002" s="4" t="str">
        <f t="shared" si="157"/>
        <v/>
      </c>
      <c r="L2002" s="4" t="str">
        <f t="shared" si="158"/>
        <v/>
      </c>
      <c r="M2002" s="104" t="str">
        <f t="shared" si="159"/>
        <v/>
      </c>
      <c r="N2002" s="4"/>
      <c r="O2002" s="4" t="str">
        <f>VLOOKUP(B2002,'BAT Grundtabelle'!B:V,21,0)</f>
        <v>Heilwesen</v>
      </c>
    </row>
    <row r="2003" spans="1:15" ht="12.75" customHeight="1" x14ac:dyDescent="0.35">
      <c r="A2003" s="29" t="s">
        <v>4226</v>
      </c>
      <c r="B2003" s="1" t="s">
        <v>1373</v>
      </c>
      <c r="C2003" s="85" t="s">
        <v>2</v>
      </c>
      <c r="D2003" s="116" t="s">
        <v>4547</v>
      </c>
      <c r="E2003" s="116" t="s">
        <v>4547</v>
      </c>
      <c r="F2003" s="1"/>
      <c r="G2003" s="29" t="s">
        <v>4</v>
      </c>
      <c r="H2003" s="4">
        <f t="shared" si="155"/>
        <v>1</v>
      </c>
      <c r="I2003" s="4" t="str">
        <f>VLOOKUP(B2003,'BAT Grundtabelle'!B:T,19,0)</f>
        <v>ja</v>
      </c>
      <c r="J2003" s="4" t="str">
        <f t="shared" si="156"/>
        <v/>
      </c>
      <c r="K2003" s="4" t="str">
        <f t="shared" si="157"/>
        <v/>
      </c>
      <c r="L2003" s="4" t="str">
        <f t="shared" si="158"/>
        <v/>
      </c>
      <c r="M2003" s="104" t="str">
        <f t="shared" si="159"/>
        <v/>
      </c>
      <c r="N2003" s="4"/>
      <c r="O2003" s="4" t="str">
        <f>VLOOKUP(B2003,'BAT Grundtabelle'!B:V,21,0)</f>
        <v>Abfall</v>
      </c>
    </row>
    <row r="2004" spans="1:15" ht="12.75" customHeight="1" x14ac:dyDescent="0.35">
      <c r="A2004" s="29" t="s">
        <v>2235</v>
      </c>
      <c r="B2004" s="1" t="s">
        <v>2234</v>
      </c>
      <c r="C2004" s="85" t="s">
        <v>2</v>
      </c>
      <c r="D2004" s="116" t="s">
        <v>4547</v>
      </c>
      <c r="E2004" s="116" t="s">
        <v>4547</v>
      </c>
      <c r="F2004" s="1"/>
      <c r="G2004" s="29" t="s">
        <v>4</v>
      </c>
      <c r="H2004" s="4">
        <f t="shared" si="155"/>
        <v>1</v>
      </c>
      <c r="I2004" s="4" t="str">
        <f>VLOOKUP(B2004,'BAT Grundtabelle'!B:T,19,0)</f>
        <v>ja</v>
      </c>
      <c r="J2004" s="4" t="str">
        <f t="shared" si="156"/>
        <v/>
      </c>
      <c r="K2004" s="4" t="str">
        <f t="shared" si="157"/>
        <v/>
      </c>
      <c r="L2004" s="4" t="str">
        <f t="shared" si="158"/>
        <v/>
      </c>
      <c r="M2004" s="104" t="str">
        <f t="shared" si="159"/>
        <v/>
      </c>
      <c r="N2004" s="4"/>
      <c r="O2004" s="4" t="str">
        <f>VLOOKUP(B2004,'BAT Grundtabelle'!B:V,21,0)</f>
        <v>Abfall</v>
      </c>
    </row>
    <row r="2005" spans="1:15" ht="12.75" customHeight="1" x14ac:dyDescent="0.35">
      <c r="A2005" s="29" t="s">
        <v>4227</v>
      </c>
      <c r="B2005" s="1" t="s">
        <v>1370</v>
      </c>
      <c r="C2005" s="85" t="s">
        <v>3</v>
      </c>
      <c r="D2005" s="116">
        <v>1.57</v>
      </c>
      <c r="E2005" s="116">
        <v>366.97</v>
      </c>
      <c r="F2005" s="1"/>
      <c r="G2005" s="29" t="s">
        <v>4</v>
      </c>
      <c r="H2005" s="4">
        <f t="shared" si="155"/>
        <v>1</v>
      </c>
      <c r="I2005" s="4" t="str">
        <f>VLOOKUP(B2005,'BAT Grundtabelle'!B:T,19,0)</f>
        <v>ja</v>
      </c>
      <c r="J2005" s="4" t="str">
        <f t="shared" si="156"/>
        <v>11801</v>
      </c>
      <c r="K2005" s="4" t="str">
        <f t="shared" si="157"/>
        <v>Tiernahrungshandel</v>
      </c>
      <c r="L2005" s="4">
        <f t="shared" si="158"/>
        <v>1.57</v>
      </c>
      <c r="M2005" s="104">
        <f t="shared" si="159"/>
        <v>366.97</v>
      </c>
      <c r="N2005" s="4"/>
      <c r="O2005" s="4" t="str">
        <f>VLOOKUP(B2005,'BAT Grundtabelle'!B:V,21,0)</f>
        <v>Handel</v>
      </c>
    </row>
    <row r="2006" spans="1:15" ht="12.75" customHeight="1" x14ac:dyDescent="0.35">
      <c r="A2006" s="29" t="s">
        <v>4228</v>
      </c>
      <c r="B2006" s="1" t="s">
        <v>1495</v>
      </c>
      <c r="C2006" s="85" t="s">
        <v>2</v>
      </c>
      <c r="D2006" s="116" t="s">
        <v>4547</v>
      </c>
      <c r="E2006" s="116" t="s">
        <v>4547</v>
      </c>
      <c r="F2006" s="1"/>
      <c r="G2006" s="29" t="s">
        <v>4</v>
      </c>
      <c r="H2006" s="4">
        <f t="shared" si="155"/>
        <v>1</v>
      </c>
      <c r="I2006" s="4" t="str">
        <f>VLOOKUP(B2006,'BAT Grundtabelle'!B:T,19,0)</f>
        <v>ja</v>
      </c>
      <c r="J2006" s="4" t="str">
        <f t="shared" si="156"/>
        <v/>
      </c>
      <c r="K2006" s="4" t="str">
        <f t="shared" si="157"/>
        <v/>
      </c>
      <c r="L2006" s="4" t="str">
        <f t="shared" si="158"/>
        <v/>
      </c>
      <c r="M2006" s="104" t="str">
        <f t="shared" si="159"/>
        <v/>
      </c>
      <c r="N2006" s="4"/>
      <c r="O2006" s="4" t="str">
        <f>VLOOKUP(B2006,'BAT Grundtabelle'!B:V,21,0)</f>
        <v>Tierhaltung</v>
      </c>
    </row>
    <row r="2007" spans="1:15" ht="12.75" customHeight="1" x14ac:dyDescent="0.35">
      <c r="A2007" s="29" t="s">
        <v>4229</v>
      </c>
      <c r="B2007" s="1" t="s">
        <v>1374</v>
      </c>
      <c r="C2007" s="85" t="s">
        <v>3</v>
      </c>
      <c r="D2007" s="116">
        <v>1.1599999999999999</v>
      </c>
      <c r="E2007" s="116">
        <v>267.20999999999998</v>
      </c>
      <c r="F2007" s="1" t="s">
        <v>4468</v>
      </c>
      <c r="G2007" s="29" t="s">
        <v>4</v>
      </c>
      <c r="H2007" s="4">
        <f t="shared" si="155"/>
        <v>1</v>
      </c>
      <c r="I2007" s="4" t="str">
        <f>VLOOKUP(B2007,'BAT Grundtabelle'!B:T,19,0)</f>
        <v>ja</v>
      </c>
      <c r="J2007" s="4" t="str">
        <f t="shared" si="156"/>
        <v>11803</v>
      </c>
      <c r="K2007" s="4" t="str">
        <f t="shared" si="157"/>
        <v>Tierphysiotherapeut</v>
      </c>
      <c r="L2007" s="4">
        <f t="shared" si="158"/>
        <v>1.1599999999999999</v>
      </c>
      <c r="M2007" s="104">
        <f t="shared" si="159"/>
        <v>267.20999999999998</v>
      </c>
      <c r="N2007" s="4"/>
      <c r="O2007" s="4" t="str">
        <f>VLOOKUP(B2007,'BAT Grundtabelle'!B:V,21,0)</f>
        <v>Heilwesen</v>
      </c>
    </row>
    <row r="2008" spans="1:15" ht="12.75" customHeight="1" x14ac:dyDescent="0.35">
      <c r="A2008" s="29" t="s">
        <v>4230</v>
      </c>
      <c r="B2008" s="1" t="s">
        <v>1765</v>
      </c>
      <c r="C2008" s="85" t="s">
        <v>2</v>
      </c>
      <c r="D2008" s="116" t="s">
        <v>4547</v>
      </c>
      <c r="E2008" s="116" t="s">
        <v>4547</v>
      </c>
      <c r="F2008" s="1"/>
      <c r="G2008" s="29" t="s">
        <v>4</v>
      </c>
      <c r="H2008" s="4">
        <f t="shared" si="155"/>
        <v>1</v>
      </c>
      <c r="I2008" s="4" t="str">
        <f>VLOOKUP(B2008,'BAT Grundtabelle'!B:T,19,0)</f>
        <v>ja</v>
      </c>
      <c r="J2008" s="4" t="str">
        <f t="shared" si="156"/>
        <v/>
      </c>
      <c r="K2008" s="4" t="str">
        <f t="shared" si="157"/>
        <v/>
      </c>
      <c r="L2008" s="4" t="str">
        <f t="shared" si="158"/>
        <v/>
      </c>
      <c r="M2008" s="104" t="str">
        <f t="shared" si="159"/>
        <v/>
      </c>
      <c r="N2008" s="4"/>
      <c r="O2008" s="4" t="str">
        <f>VLOOKUP(B2008,'BAT Grundtabelle'!B:V,21,0)</f>
        <v>Handwerk</v>
      </c>
    </row>
    <row r="2009" spans="1:15" ht="12.75" customHeight="1" x14ac:dyDescent="0.35">
      <c r="A2009" s="29" t="s">
        <v>4231</v>
      </c>
      <c r="B2009" s="1" t="s">
        <v>1375</v>
      </c>
      <c r="C2009" s="85" t="s">
        <v>3</v>
      </c>
      <c r="D2009" s="116">
        <v>1.1599999999999999</v>
      </c>
      <c r="E2009" s="116">
        <v>267.20999999999998</v>
      </c>
      <c r="F2009" s="1" t="s">
        <v>4468</v>
      </c>
      <c r="G2009" s="29" t="s">
        <v>4</v>
      </c>
      <c r="H2009" s="4">
        <f t="shared" si="155"/>
        <v>1</v>
      </c>
      <c r="I2009" s="4" t="str">
        <f>VLOOKUP(B2009,'BAT Grundtabelle'!B:T,19,0)</f>
        <v>ja</v>
      </c>
      <c r="J2009" s="4" t="str">
        <f t="shared" si="156"/>
        <v>11805</v>
      </c>
      <c r="K2009" s="4" t="str">
        <f t="shared" si="157"/>
        <v>Tierpsychologe</v>
      </c>
      <c r="L2009" s="4">
        <f t="shared" si="158"/>
        <v>1.1599999999999999</v>
      </c>
      <c r="M2009" s="104">
        <f t="shared" si="159"/>
        <v>267.20999999999998</v>
      </c>
      <c r="N2009" s="4"/>
      <c r="O2009" s="4" t="str">
        <f>VLOOKUP(B2009,'BAT Grundtabelle'!B:V,21,0)</f>
        <v>Heilwesen</v>
      </c>
    </row>
    <row r="2010" spans="1:15" ht="12.75" customHeight="1" x14ac:dyDescent="0.35">
      <c r="A2010" s="29" t="s">
        <v>4232</v>
      </c>
      <c r="B2010" s="1" t="s">
        <v>1839</v>
      </c>
      <c r="C2010" s="85" t="s">
        <v>2</v>
      </c>
      <c r="D2010" s="116" t="s">
        <v>4547</v>
      </c>
      <c r="E2010" s="116" t="s">
        <v>4547</v>
      </c>
      <c r="F2010" s="1" t="s">
        <v>2411</v>
      </c>
      <c r="G2010" s="29" t="s">
        <v>59</v>
      </c>
      <c r="H2010" s="4">
        <f t="shared" si="155"/>
        <v>1</v>
      </c>
      <c r="I2010" s="4" t="str">
        <f>VLOOKUP(B2010,'BAT Grundtabelle'!B:T,19,0)</f>
        <v>ja</v>
      </c>
      <c r="J2010" s="4" t="str">
        <f t="shared" si="156"/>
        <v/>
      </c>
      <c r="K2010" s="4" t="str">
        <f t="shared" si="157"/>
        <v/>
      </c>
      <c r="L2010" s="4" t="str">
        <f t="shared" si="158"/>
        <v/>
      </c>
      <c r="M2010" s="104" t="str">
        <f t="shared" si="159"/>
        <v/>
      </c>
      <c r="N2010" s="4"/>
      <c r="O2010" s="4" t="str">
        <f>VLOOKUP(B2010,'BAT Grundtabelle'!B:V,21,0)</f>
        <v>Verein</v>
      </c>
    </row>
    <row r="2011" spans="1:15" ht="12.75" customHeight="1" x14ac:dyDescent="0.35">
      <c r="A2011" s="29" t="s">
        <v>4233</v>
      </c>
      <c r="B2011" s="1" t="s">
        <v>1385</v>
      </c>
      <c r="C2011" s="85" t="s">
        <v>3</v>
      </c>
      <c r="D2011" s="116">
        <v>3.18</v>
      </c>
      <c r="E2011" s="116">
        <v>426</v>
      </c>
      <c r="F2011" s="1"/>
      <c r="G2011" s="29">
        <v>300</v>
      </c>
      <c r="H2011" s="4">
        <f t="shared" si="155"/>
        <v>1</v>
      </c>
      <c r="I2011" s="4" t="str">
        <f>VLOOKUP(B2011,'BAT Grundtabelle'!B:T,19,0)</f>
        <v>ja</v>
      </c>
      <c r="J2011" s="4" t="str">
        <f t="shared" si="156"/>
        <v>11807</v>
      </c>
      <c r="K2011" s="4" t="str">
        <f t="shared" si="157"/>
        <v>Tiertransportunternehmen</v>
      </c>
      <c r="L2011" s="4">
        <f t="shared" si="158"/>
        <v>3.18</v>
      </c>
      <c r="M2011" s="104">
        <f t="shared" si="159"/>
        <v>426</v>
      </c>
      <c r="N2011" s="4"/>
      <c r="O2011" s="4" t="str">
        <f>VLOOKUP(B2011,'BAT Grundtabelle'!B:V,21,0)</f>
        <v>Transport</v>
      </c>
    </row>
    <row r="2012" spans="1:15" ht="12.75" customHeight="1" x14ac:dyDescent="0.35">
      <c r="A2012" s="29" t="s">
        <v>2042</v>
      </c>
      <c r="B2012" s="1" t="s">
        <v>2041</v>
      </c>
      <c r="C2012" s="85" t="s">
        <v>2</v>
      </c>
      <c r="D2012" s="116" t="s">
        <v>4547</v>
      </c>
      <c r="E2012" s="116" t="s">
        <v>4547</v>
      </c>
      <c r="F2012" s="1"/>
      <c r="G2012" s="29" t="s">
        <v>4</v>
      </c>
      <c r="H2012" s="4">
        <f t="shared" si="155"/>
        <v>1</v>
      </c>
      <c r="I2012" s="4" t="str">
        <f>VLOOKUP(B2012,'BAT Grundtabelle'!B:T,19,0)</f>
        <v>ja</v>
      </c>
      <c r="J2012" s="4" t="str">
        <f t="shared" si="156"/>
        <v/>
      </c>
      <c r="K2012" s="4" t="str">
        <f t="shared" si="157"/>
        <v/>
      </c>
      <c r="L2012" s="4" t="str">
        <f t="shared" si="158"/>
        <v/>
      </c>
      <c r="M2012" s="104" t="str">
        <f t="shared" si="159"/>
        <v/>
      </c>
      <c r="N2012" s="4"/>
      <c r="O2012" s="4" t="str">
        <f>VLOOKUP(B2012,'BAT Grundtabelle'!B:V,21,0)</f>
        <v>Agrar / Landwirtschaft</v>
      </c>
    </row>
    <row r="2013" spans="1:15" ht="12.75" customHeight="1" x14ac:dyDescent="0.35">
      <c r="A2013" s="29" t="s">
        <v>4234</v>
      </c>
      <c r="B2013" s="1" t="s">
        <v>4498</v>
      </c>
      <c r="C2013" s="85" t="s">
        <v>3</v>
      </c>
      <c r="D2013" s="116">
        <v>9.5</v>
      </c>
      <c r="E2013" s="116">
        <v>575</v>
      </c>
      <c r="F2013" s="1"/>
      <c r="G2013" s="29" t="s">
        <v>4</v>
      </c>
      <c r="H2013" s="4">
        <f t="shared" si="155"/>
        <v>1</v>
      </c>
      <c r="I2013" s="4" t="str">
        <f>VLOOKUP(B2013,'BAT Grundtabelle'!B:T,19,0)</f>
        <v>ja</v>
      </c>
      <c r="J2013" s="4" t="str">
        <f t="shared" si="156"/>
        <v>11808</v>
      </c>
      <c r="K2013" s="4" t="str">
        <f t="shared" si="157"/>
        <v>Tischlerei (keine Bautischlerei)</v>
      </c>
      <c r="L2013" s="4">
        <f t="shared" si="158"/>
        <v>9.5</v>
      </c>
      <c r="M2013" s="104">
        <f t="shared" si="159"/>
        <v>575</v>
      </c>
      <c r="N2013" s="4"/>
      <c r="O2013" s="4" t="str">
        <f>VLOOKUP(B2013,'BAT Grundtabelle'!B:V,21,0)</f>
        <v>Handwerk</v>
      </c>
    </row>
    <row r="2014" spans="1:15" ht="12.75" customHeight="1" x14ac:dyDescent="0.35">
      <c r="A2014" s="29" t="s">
        <v>4235</v>
      </c>
      <c r="B2014" s="1" t="s">
        <v>2025</v>
      </c>
      <c r="C2014" s="85" t="s">
        <v>2</v>
      </c>
      <c r="D2014" s="116" t="s">
        <v>4547</v>
      </c>
      <c r="E2014" s="116" t="s">
        <v>4547</v>
      </c>
      <c r="F2014" s="1"/>
      <c r="G2014" s="29" t="s">
        <v>4</v>
      </c>
      <c r="H2014" s="4">
        <f t="shared" si="155"/>
        <v>1</v>
      </c>
      <c r="I2014" s="4" t="str">
        <f>VLOOKUP(B2014,'BAT Grundtabelle'!B:T,19,0)</f>
        <v>ja</v>
      </c>
      <c r="J2014" s="4" t="str">
        <f t="shared" si="156"/>
        <v/>
      </c>
      <c r="K2014" s="4" t="str">
        <f t="shared" si="157"/>
        <v/>
      </c>
      <c r="L2014" s="4" t="str">
        <f t="shared" si="158"/>
        <v/>
      </c>
      <c r="M2014" s="104" t="str">
        <f t="shared" si="159"/>
        <v/>
      </c>
      <c r="N2014" s="4"/>
      <c r="O2014" s="4" t="str">
        <f>VLOOKUP(B2014,'BAT Grundtabelle'!B:V,21,0)</f>
        <v>Produktion</v>
      </c>
    </row>
    <row r="2015" spans="1:15" ht="12.75" customHeight="1" x14ac:dyDescent="0.35">
      <c r="A2015" s="29" t="s">
        <v>4236</v>
      </c>
      <c r="B2015" s="1" t="s">
        <v>1481</v>
      </c>
      <c r="C2015" s="85" t="s">
        <v>2</v>
      </c>
      <c r="D2015" s="116" t="s">
        <v>4547</v>
      </c>
      <c r="E2015" s="116" t="s">
        <v>4547</v>
      </c>
      <c r="F2015" s="1"/>
      <c r="G2015" s="29" t="s">
        <v>4</v>
      </c>
      <c r="H2015" s="4">
        <f t="shared" si="155"/>
        <v>1</v>
      </c>
      <c r="I2015" s="4" t="str">
        <f>VLOOKUP(B2015,'BAT Grundtabelle'!B:T,19,0)</f>
        <v>ja</v>
      </c>
      <c r="J2015" s="4" t="str">
        <f t="shared" si="156"/>
        <v/>
      </c>
      <c r="K2015" s="4" t="str">
        <f t="shared" si="157"/>
        <v/>
      </c>
      <c r="L2015" s="4" t="str">
        <f t="shared" si="158"/>
        <v/>
      </c>
      <c r="M2015" s="104" t="str">
        <f t="shared" si="159"/>
        <v/>
      </c>
      <c r="N2015" s="4"/>
      <c r="O2015" s="4" t="str">
        <f>VLOOKUP(B2015,'BAT Grundtabelle'!B:V,21,0)</f>
        <v>Dienstleistung</v>
      </c>
    </row>
    <row r="2016" spans="1:15" ht="12.75" customHeight="1" x14ac:dyDescent="0.35">
      <c r="A2016" s="29" t="s">
        <v>4237</v>
      </c>
      <c r="B2016" s="1" t="s">
        <v>1406</v>
      </c>
      <c r="C2016" s="85" t="s">
        <v>2</v>
      </c>
      <c r="D2016" s="116" t="s">
        <v>4547</v>
      </c>
      <c r="E2016" s="116" t="s">
        <v>4547</v>
      </c>
      <c r="F2016" s="1"/>
      <c r="G2016" s="29" t="s">
        <v>4</v>
      </c>
      <c r="H2016" s="4">
        <f t="shared" si="155"/>
        <v>1</v>
      </c>
      <c r="I2016" s="4" t="str">
        <f>VLOOKUP(B2016,'BAT Grundtabelle'!B:T,19,0)</f>
        <v>ja</v>
      </c>
      <c r="J2016" s="4" t="str">
        <f t="shared" si="156"/>
        <v/>
      </c>
      <c r="K2016" s="4" t="str">
        <f t="shared" si="157"/>
        <v/>
      </c>
      <c r="L2016" s="4" t="str">
        <f t="shared" si="158"/>
        <v/>
      </c>
      <c r="M2016" s="104" t="str">
        <f t="shared" si="159"/>
        <v/>
      </c>
      <c r="N2016" s="4"/>
      <c r="O2016" s="4" t="str">
        <f>VLOOKUP(B2016,'BAT Grundtabelle'!B:V,21,0)</f>
        <v>Freizeit</v>
      </c>
    </row>
    <row r="2017" spans="1:15" ht="12.75" customHeight="1" x14ac:dyDescent="0.35">
      <c r="A2017" s="29" t="s">
        <v>4238</v>
      </c>
      <c r="B2017" s="1" t="s">
        <v>367</v>
      </c>
      <c r="C2017" s="85" t="s">
        <v>2</v>
      </c>
      <c r="D2017" s="116" t="s">
        <v>4547</v>
      </c>
      <c r="E2017" s="116" t="s">
        <v>4547</v>
      </c>
      <c r="F2017" s="1"/>
      <c r="G2017" s="29" t="s">
        <v>4</v>
      </c>
      <c r="H2017" s="4">
        <f t="shared" si="155"/>
        <v>1</v>
      </c>
      <c r="I2017" s="4" t="str">
        <f>VLOOKUP(B2017,'BAT Grundtabelle'!B:T,19,0)</f>
        <v>ja</v>
      </c>
      <c r="J2017" s="4" t="str">
        <f t="shared" si="156"/>
        <v/>
      </c>
      <c r="K2017" s="4" t="str">
        <f t="shared" si="157"/>
        <v/>
      </c>
      <c r="L2017" s="4" t="str">
        <f t="shared" si="158"/>
        <v/>
      </c>
      <c r="M2017" s="104" t="str">
        <f t="shared" si="159"/>
        <v/>
      </c>
      <c r="N2017" s="4"/>
      <c r="O2017" s="4" t="str">
        <f>VLOOKUP(B2017,'BAT Grundtabelle'!B:V,21,0)</f>
        <v>Berg-/Bodenabbau</v>
      </c>
    </row>
    <row r="2018" spans="1:15" ht="12.75" customHeight="1" x14ac:dyDescent="0.35">
      <c r="A2018" s="29" t="s">
        <v>4239</v>
      </c>
      <c r="B2018" s="1" t="s">
        <v>1508</v>
      </c>
      <c r="C2018" s="85" t="s">
        <v>2</v>
      </c>
      <c r="D2018" s="116" t="s">
        <v>4547</v>
      </c>
      <c r="E2018" s="116" t="s">
        <v>4547</v>
      </c>
      <c r="F2018" s="1"/>
      <c r="G2018" s="29" t="s">
        <v>4</v>
      </c>
      <c r="H2018" s="4">
        <f t="shared" si="155"/>
        <v>1</v>
      </c>
      <c r="I2018" s="4" t="str">
        <f>VLOOKUP(B2018,'BAT Grundtabelle'!B:T,19,0)</f>
        <v>ja</v>
      </c>
      <c r="J2018" s="4" t="str">
        <f t="shared" si="156"/>
        <v/>
      </c>
      <c r="K2018" s="4" t="str">
        <f t="shared" si="157"/>
        <v/>
      </c>
      <c r="L2018" s="4" t="str">
        <f t="shared" si="158"/>
        <v/>
      </c>
      <c r="M2018" s="104" t="str">
        <f t="shared" si="159"/>
        <v/>
      </c>
      <c r="N2018" s="4"/>
      <c r="O2018" s="4" t="str">
        <f>VLOOKUP(B2018,'BAT Grundtabelle'!B:V,21,0)</f>
        <v>Medien</v>
      </c>
    </row>
    <row r="2019" spans="1:15" ht="12.75" customHeight="1" x14ac:dyDescent="0.35">
      <c r="A2019" s="29" t="s">
        <v>4240</v>
      </c>
      <c r="B2019" s="1" t="s">
        <v>1407</v>
      </c>
      <c r="C2019" s="85" t="s">
        <v>2</v>
      </c>
      <c r="D2019" s="116" t="s">
        <v>4547</v>
      </c>
      <c r="E2019" s="116" t="s">
        <v>4547</v>
      </c>
      <c r="F2019" s="1"/>
      <c r="G2019" s="29" t="s">
        <v>4</v>
      </c>
      <c r="H2019" s="4">
        <f t="shared" si="155"/>
        <v>1</v>
      </c>
      <c r="I2019" s="4" t="str">
        <f>VLOOKUP(B2019,'BAT Grundtabelle'!B:T,19,0)</f>
        <v>ja</v>
      </c>
      <c r="J2019" s="4" t="str">
        <f t="shared" si="156"/>
        <v/>
      </c>
      <c r="K2019" s="4" t="str">
        <f t="shared" si="157"/>
        <v/>
      </c>
      <c r="L2019" s="4" t="str">
        <f t="shared" si="158"/>
        <v/>
      </c>
      <c r="M2019" s="104" t="str">
        <f t="shared" si="159"/>
        <v/>
      </c>
      <c r="N2019" s="4"/>
      <c r="O2019" s="4" t="str">
        <f>VLOOKUP(B2019,'BAT Grundtabelle'!B:V,21,0)</f>
        <v>Medien</v>
      </c>
    </row>
    <row r="2020" spans="1:15" ht="12.75" customHeight="1" x14ac:dyDescent="0.35">
      <c r="A2020" s="29" t="s">
        <v>4241</v>
      </c>
      <c r="B2020" s="1" t="s">
        <v>1307</v>
      </c>
      <c r="C2020" s="85" t="s">
        <v>3</v>
      </c>
      <c r="D2020" s="116">
        <v>1.57</v>
      </c>
      <c r="E2020" s="116">
        <v>366.97</v>
      </c>
      <c r="F2020" s="1"/>
      <c r="G2020" s="29" t="s">
        <v>4</v>
      </c>
      <c r="H2020" s="4">
        <f t="shared" si="155"/>
        <v>1</v>
      </c>
      <c r="I2020" s="4" t="str">
        <f>VLOOKUP(B2020,'BAT Grundtabelle'!B:T,19,0)</f>
        <v>ja</v>
      </c>
      <c r="J2020" s="4" t="str">
        <f t="shared" si="156"/>
        <v>11815</v>
      </c>
      <c r="K2020" s="4" t="str">
        <f t="shared" si="157"/>
        <v>Tonträgereinzelhandel</v>
      </c>
      <c r="L2020" s="4">
        <f t="shared" si="158"/>
        <v>1.57</v>
      </c>
      <c r="M2020" s="104">
        <f t="shared" si="159"/>
        <v>366.97</v>
      </c>
      <c r="N2020" s="4"/>
      <c r="O2020" s="4" t="str">
        <f>VLOOKUP(B2020,'BAT Grundtabelle'!B:V,21,0)</f>
        <v>Handel</v>
      </c>
    </row>
    <row r="2021" spans="1:15" ht="12.75" customHeight="1" x14ac:dyDescent="0.35">
      <c r="A2021" s="29" t="s">
        <v>4242</v>
      </c>
      <c r="B2021" s="1" t="s">
        <v>605</v>
      </c>
      <c r="C2021" s="85" t="s">
        <v>2</v>
      </c>
      <c r="D2021" s="116" t="s">
        <v>4547</v>
      </c>
      <c r="E2021" s="116" t="s">
        <v>4547</v>
      </c>
      <c r="F2021" s="1"/>
      <c r="G2021" s="29" t="s">
        <v>4</v>
      </c>
      <c r="H2021" s="4">
        <f t="shared" si="155"/>
        <v>1</v>
      </c>
      <c r="I2021" s="4" t="str">
        <f>VLOOKUP(B2021,'BAT Grundtabelle'!B:T,19,0)</f>
        <v>ja</v>
      </c>
      <c r="J2021" s="4" t="str">
        <f t="shared" si="156"/>
        <v/>
      </c>
      <c r="K2021" s="4" t="str">
        <f t="shared" si="157"/>
        <v/>
      </c>
      <c r="L2021" s="4" t="str">
        <f t="shared" si="158"/>
        <v/>
      </c>
      <c r="M2021" s="104" t="str">
        <f t="shared" si="159"/>
        <v/>
      </c>
      <c r="N2021" s="4"/>
      <c r="O2021" s="4" t="str">
        <f>VLOOKUP(B2021,'BAT Grundtabelle'!B:V,21,0)</f>
        <v>Medien</v>
      </c>
    </row>
    <row r="2022" spans="1:15" ht="12.75" customHeight="1" x14ac:dyDescent="0.35">
      <c r="A2022" s="29" t="s">
        <v>4243</v>
      </c>
      <c r="B2022" s="1" t="s">
        <v>372</v>
      </c>
      <c r="C2022" s="85" t="s">
        <v>2</v>
      </c>
      <c r="D2022" s="116" t="s">
        <v>4547</v>
      </c>
      <c r="E2022" s="116" t="s">
        <v>4547</v>
      </c>
      <c r="F2022" s="1"/>
      <c r="G2022" s="29" t="s">
        <v>4</v>
      </c>
      <c r="H2022" s="4">
        <f t="shared" si="155"/>
        <v>1</v>
      </c>
      <c r="I2022" s="4" t="str">
        <f>VLOOKUP(B2022,'BAT Grundtabelle'!B:T,19,0)</f>
        <v>ja</v>
      </c>
      <c r="J2022" s="4" t="str">
        <f t="shared" si="156"/>
        <v/>
      </c>
      <c r="K2022" s="4" t="str">
        <f t="shared" si="157"/>
        <v/>
      </c>
      <c r="L2022" s="4" t="str">
        <f t="shared" si="158"/>
        <v/>
      </c>
      <c r="M2022" s="104" t="str">
        <f t="shared" si="159"/>
        <v/>
      </c>
      <c r="N2022" s="4"/>
      <c r="O2022" s="4" t="str">
        <f>VLOOKUP(B2022,'BAT Grundtabelle'!B:V,21,0)</f>
        <v>Handel</v>
      </c>
    </row>
    <row r="2023" spans="1:15" ht="12.75" customHeight="1" x14ac:dyDescent="0.35">
      <c r="A2023" s="29" t="s">
        <v>4244</v>
      </c>
      <c r="B2023" s="1" t="s">
        <v>1791</v>
      </c>
      <c r="C2023" s="85" t="s">
        <v>2</v>
      </c>
      <c r="D2023" s="116" t="s">
        <v>4547</v>
      </c>
      <c r="E2023" s="116" t="s">
        <v>4547</v>
      </c>
      <c r="F2023" s="1"/>
      <c r="G2023" s="29" t="s">
        <v>4</v>
      </c>
      <c r="H2023" s="4">
        <f t="shared" si="155"/>
        <v>1</v>
      </c>
      <c r="I2023" s="4" t="str">
        <f>VLOOKUP(B2023,'BAT Grundtabelle'!B:T,19,0)</f>
        <v>ja</v>
      </c>
      <c r="J2023" s="4" t="str">
        <f t="shared" si="156"/>
        <v/>
      </c>
      <c r="K2023" s="4" t="str">
        <f t="shared" si="157"/>
        <v/>
      </c>
      <c r="L2023" s="4" t="str">
        <f t="shared" si="158"/>
        <v/>
      </c>
      <c r="M2023" s="104" t="str">
        <f t="shared" si="159"/>
        <v/>
      </c>
      <c r="N2023" s="4"/>
      <c r="O2023" s="4" t="str">
        <f>VLOOKUP(B2023,'BAT Grundtabelle'!B:V,21,0)</f>
        <v>Produktion</v>
      </c>
    </row>
    <row r="2024" spans="1:15" ht="12.75" customHeight="1" x14ac:dyDescent="0.35">
      <c r="A2024" s="29" t="s">
        <v>2133</v>
      </c>
      <c r="B2024" s="1" t="s">
        <v>2132</v>
      </c>
      <c r="C2024" s="85" t="s">
        <v>2</v>
      </c>
      <c r="D2024" s="116" t="s">
        <v>4547</v>
      </c>
      <c r="E2024" s="116" t="s">
        <v>4547</v>
      </c>
      <c r="F2024" s="1"/>
      <c r="G2024" s="29" t="s">
        <v>4</v>
      </c>
      <c r="H2024" s="4">
        <f t="shared" si="155"/>
        <v>1</v>
      </c>
      <c r="I2024" s="4" t="str">
        <f>VLOOKUP(B2024,'BAT Grundtabelle'!B:T,19,0)</f>
        <v>ja</v>
      </c>
      <c r="J2024" s="4" t="str">
        <f t="shared" si="156"/>
        <v/>
      </c>
      <c r="K2024" s="4" t="str">
        <f t="shared" si="157"/>
        <v/>
      </c>
      <c r="L2024" s="4" t="str">
        <f t="shared" si="158"/>
        <v/>
      </c>
      <c r="M2024" s="104" t="str">
        <f t="shared" si="159"/>
        <v/>
      </c>
      <c r="N2024" s="4"/>
      <c r="O2024" s="4" t="str">
        <f>VLOOKUP(B2024,'BAT Grundtabelle'!B:V,21,0)</f>
        <v>Agrar / Landwirtschaft</v>
      </c>
    </row>
    <row r="2025" spans="1:15" ht="12.75" customHeight="1" x14ac:dyDescent="0.35">
      <c r="A2025" s="29" t="s">
        <v>4245</v>
      </c>
      <c r="B2025" s="1" t="s">
        <v>582</v>
      </c>
      <c r="C2025" s="85" t="s">
        <v>3</v>
      </c>
      <c r="D2025" s="116">
        <v>2.06</v>
      </c>
      <c r="E2025" s="116">
        <v>355</v>
      </c>
      <c r="F2025" s="1"/>
      <c r="G2025" s="29" t="s">
        <v>4</v>
      </c>
      <c r="H2025" s="4">
        <f t="shared" si="155"/>
        <v>1</v>
      </c>
      <c r="I2025" s="4" t="str">
        <f>VLOOKUP(B2025,'BAT Grundtabelle'!B:T,19,0)</f>
        <v>ja</v>
      </c>
      <c r="J2025" s="4" t="str">
        <f t="shared" si="156"/>
        <v>11819</v>
      </c>
      <c r="K2025" s="4" t="str">
        <f t="shared" si="157"/>
        <v>Trachtenmodenhandel</v>
      </c>
      <c r="L2025" s="4">
        <f t="shared" si="158"/>
        <v>2.06</v>
      </c>
      <c r="M2025" s="104">
        <f t="shared" si="159"/>
        <v>355</v>
      </c>
      <c r="N2025" s="4"/>
      <c r="O2025" s="4" t="str">
        <f>VLOOKUP(B2025,'BAT Grundtabelle'!B:V,21,0)</f>
        <v>Handel</v>
      </c>
    </row>
    <row r="2026" spans="1:15" ht="12.75" customHeight="1" x14ac:dyDescent="0.35">
      <c r="A2026" s="29" t="s">
        <v>4246</v>
      </c>
      <c r="B2026" s="1" t="s">
        <v>1840</v>
      </c>
      <c r="C2026" s="85" t="s">
        <v>2</v>
      </c>
      <c r="D2026" s="116" t="s">
        <v>4547</v>
      </c>
      <c r="E2026" s="116" t="s">
        <v>4547</v>
      </c>
      <c r="F2026" s="1" t="s">
        <v>2411</v>
      </c>
      <c r="G2026" s="29" t="s">
        <v>59</v>
      </c>
      <c r="H2026" s="4">
        <f t="shared" si="155"/>
        <v>1</v>
      </c>
      <c r="I2026" s="4" t="str">
        <f>VLOOKUP(B2026,'BAT Grundtabelle'!B:T,19,0)</f>
        <v>ja</v>
      </c>
      <c r="J2026" s="4" t="str">
        <f t="shared" si="156"/>
        <v/>
      </c>
      <c r="K2026" s="4" t="str">
        <f t="shared" si="157"/>
        <v/>
      </c>
      <c r="L2026" s="4" t="str">
        <f t="shared" si="158"/>
        <v/>
      </c>
      <c r="M2026" s="104" t="str">
        <f t="shared" si="159"/>
        <v/>
      </c>
      <c r="N2026" s="4"/>
      <c r="O2026" s="4" t="str">
        <f>VLOOKUP(B2026,'BAT Grundtabelle'!B:V,21,0)</f>
        <v>Verein</v>
      </c>
    </row>
    <row r="2027" spans="1:15" ht="12.75" customHeight="1" x14ac:dyDescent="0.35">
      <c r="A2027" s="29" t="s">
        <v>4247</v>
      </c>
      <c r="B2027" s="1" t="s">
        <v>1548</v>
      </c>
      <c r="C2027" s="85" t="s">
        <v>2</v>
      </c>
      <c r="D2027" s="116" t="s">
        <v>4547</v>
      </c>
      <c r="E2027" s="116" t="s">
        <v>4547</v>
      </c>
      <c r="F2027" s="1"/>
      <c r="G2027" s="29" t="s">
        <v>4</v>
      </c>
      <c r="H2027" s="4">
        <f t="shared" si="155"/>
        <v>1</v>
      </c>
      <c r="I2027" s="4" t="str">
        <f>VLOOKUP(B2027,'BAT Grundtabelle'!B:T,19,0)</f>
        <v>ja</v>
      </c>
      <c r="J2027" s="4" t="str">
        <f t="shared" si="156"/>
        <v/>
      </c>
      <c r="K2027" s="4" t="str">
        <f t="shared" si="157"/>
        <v/>
      </c>
      <c r="L2027" s="4" t="str">
        <f t="shared" si="158"/>
        <v/>
      </c>
      <c r="M2027" s="104" t="str">
        <f t="shared" si="159"/>
        <v/>
      </c>
      <c r="N2027" s="4"/>
      <c r="O2027" s="4" t="str">
        <f>VLOOKUP(B2027,'BAT Grundtabelle'!B:V,21,0)</f>
        <v>Kammerberuf</v>
      </c>
    </row>
    <row r="2028" spans="1:15" ht="12.75" customHeight="1" x14ac:dyDescent="0.35">
      <c r="A2028" s="29" t="s">
        <v>4248</v>
      </c>
      <c r="B2028" s="1" t="s">
        <v>686</v>
      </c>
      <c r="C2028" s="85" t="s">
        <v>2</v>
      </c>
      <c r="D2028" s="116" t="s">
        <v>4547</v>
      </c>
      <c r="E2028" s="116" t="s">
        <v>4547</v>
      </c>
      <c r="F2028" s="1"/>
      <c r="G2028" s="29" t="s">
        <v>4</v>
      </c>
      <c r="H2028" s="4">
        <f t="shared" si="155"/>
        <v>1</v>
      </c>
      <c r="I2028" s="4" t="str">
        <f>VLOOKUP(B2028,'BAT Grundtabelle'!B:T,19,0)</f>
        <v>ja</v>
      </c>
      <c r="J2028" s="4" t="str">
        <f t="shared" si="156"/>
        <v/>
      </c>
      <c r="K2028" s="4" t="str">
        <f t="shared" si="157"/>
        <v/>
      </c>
      <c r="L2028" s="4" t="str">
        <f t="shared" si="158"/>
        <v/>
      </c>
      <c r="M2028" s="104" t="str">
        <f t="shared" si="159"/>
        <v/>
      </c>
      <c r="N2028" s="4"/>
      <c r="O2028" s="4" t="str">
        <f>VLOOKUP(B2028,'BAT Grundtabelle'!B:V,21,0)</f>
        <v>Energie</v>
      </c>
    </row>
    <row r="2029" spans="1:15" ht="12.75" customHeight="1" x14ac:dyDescent="0.35">
      <c r="A2029" s="29" t="s">
        <v>4249</v>
      </c>
      <c r="B2029" s="1" t="s">
        <v>1856</v>
      </c>
      <c r="C2029" s="85" t="s">
        <v>2</v>
      </c>
      <c r="D2029" s="116" t="s">
        <v>4547</v>
      </c>
      <c r="E2029" s="116" t="s">
        <v>4547</v>
      </c>
      <c r="F2029" s="1"/>
      <c r="G2029" s="29" t="s">
        <v>4</v>
      </c>
      <c r="H2029" s="4">
        <f t="shared" si="155"/>
        <v>1</v>
      </c>
      <c r="I2029" s="4" t="str">
        <f>VLOOKUP(B2029,'BAT Grundtabelle'!B:T,19,0)</f>
        <v>ja</v>
      </c>
      <c r="J2029" s="4" t="str">
        <f t="shared" si="156"/>
        <v/>
      </c>
      <c r="K2029" s="4" t="str">
        <f t="shared" si="157"/>
        <v/>
      </c>
      <c r="L2029" s="4" t="str">
        <f t="shared" si="158"/>
        <v/>
      </c>
      <c r="M2029" s="104" t="str">
        <f t="shared" si="159"/>
        <v/>
      </c>
      <c r="N2029" s="4"/>
      <c r="O2029" s="4" t="str">
        <f>VLOOKUP(B2029,'BAT Grundtabelle'!B:V,21,0)</f>
        <v>Produktion</v>
      </c>
    </row>
    <row r="2030" spans="1:15" ht="12.75" customHeight="1" x14ac:dyDescent="0.35">
      <c r="A2030" s="29" t="s">
        <v>22</v>
      </c>
      <c r="B2030" s="1" t="s">
        <v>21</v>
      </c>
      <c r="C2030" s="85" t="s">
        <v>3</v>
      </c>
      <c r="D2030" s="116">
        <v>3.18</v>
      </c>
      <c r="E2030" s="116">
        <v>426</v>
      </c>
      <c r="F2030" s="1"/>
      <c r="G2030" s="29">
        <v>300</v>
      </c>
      <c r="H2030" s="4">
        <f t="shared" si="155"/>
        <v>1</v>
      </c>
      <c r="I2030" s="4" t="str">
        <f>VLOOKUP(B2030,'BAT Grundtabelle'!B:T,19,0)</f>
        <v>ja</v>
      </c>
      <c r="J2030" s="4" t="str">
        <f t="shared" si="156"/>
        <v>6603</v>
      </c>
      <c r="K2030" s="4" t="str">
        <f t="shared" si="157"/>
        <v>Transportunternehmen</v>
      </c>
      <c r="L2030" s="4">
        <f t="shared" si="158"/>
        <v>3.18</v>
      </c>
      <c r="M2030" s="104">
        <f t="shared" si="159"/>
        <v>426</v>
      </c>
      <c r="N2030" s="4"/>
      <c r="O2030" s="4" t="str">
        <f>VLOOKUP(B2030,'BAT Grundtabelle'!B:V,21,0)</f>
        <v>Transport</v>
      </c>
    </row>
    <row r="2031" spans="1:15" ht="12.75" customHeight="1" x14ac:dyDescent="0.35">
      <c r="A2031" s="29" t="s">
        <v>4250</v>
      </c>
      <c r="B2031" s="1" t="s">
        <v>1272</v>
      </c>
      <c r="C2031" s="85" t="s">
        <v>2</v>
      </c>
      <c r="D2031" s="116" t="s">
        <v>4547</v>
      </c>
      <c r="E2031" s="116" t="s">
        <v>4547</v>
      </c>
      <c r="F2031" s="1"/>
      <c r="G2031" s="29" t="s">
        <v>4</v>
      </c>
      <c r="H2031" s="4">
        <f t="shared" si="155"/>
        <v>1</v>
      </c>
      <c r="I2031" s="4" t="str">
        <f>VLOOKUP(B2031,'BAT Grundtabelle'!B:T,19,0)</f>
        <v>ja</v>
      </c>
      <c r="J2031" s="4" t="str">
        <f t="shared" si="156"/>
        <v/>
      </c>
      <c r="K2031" s="4" t="str">
        <f t="shared" si="157"/>
        <v/>
      </c>
      <c r="L2031" s="4" t="str">
        <f t="shared" si="158"/>
        <v/>
      </c>
      <c r="M2031" s="104" t="str">
        <f t="shared" si="159"/>
        <v/>
      </c>
      <c r="N2031" s="4"/>
      <c r="O2031" s="4" t="str">
        <f>VLOOKUP(B2031,'BAT Grundtabelle'!B:V,21,0)</f>
        <v>Chemie</v>
      </c>
    </row>
    <row r="2032" spans="1:15" ht="12.75" customHeight="1" x14ac:dyDescent="0.35">
      <c r="A2032" s="29" t="s">
        <v>4251</v>
      </c>
      <c r="B2032" s="1" t="s">
        <v>1273</v>
      </c>
      <c r="C2032" s="85" t="s">
        <v>2</v>
      </c>
      <c r="D2032" s="116" t="s">
        <v>4547</v>
      </c>
      <c r="E2032" s="116" t="s">
        <v>4547</v>
      </c>
      <c r="F2032" s="1"/>
      <c r="G2032" s="29" t="s">
        <v>4</v>
      </c>
      <c r="H2032" s="4">
        <f t="shared" si="155"/>
        <v>1</v>
      </c>
      <c r="I2032" s="4" t="str">
        <f>VLOOKUP(B2032,'BAT Grundtabelle'!B:T,19,0)</f>
        <v>ja</v>
      </c>
      <c r="J2032" s="4" t="str">
        <f t="shared" si="156"/>
        <v/>
      </c>
      <c r="K2032" s="4" t="str">
        <f t="shared" si="157"/>
        <v/>
      </c>
      <c r="L2032" s="4" t="str">
        <f t="shared" si="158"/>
        <v/>
      </c>
      <c r="M2032" s="104" t="str">
        <f t="shared" si="159"/>
        <v/>
      </c>
      <c r="N2032" s="4"/>
      <c r="O2032" s="4" t="str">
        <f>VLOOKUP(B2032,'BAT Grundtabelle'!B:V,21,0)</f>
        <v>Chemie</v>
      </c>
    </row>
    <row r="2033" spans="1:15" ht="12.75" customHeight="1" x14ac:dyDescent="0.35">
      <c r="A2033" s="29" t="s">
        <v>4252</v>
      </c>
      <c r="B2033" s="1" t="s">
        <v>1384</v>
      </c>
      <c r="C2033" s="85" t="s">
        <v>2</v>
      </c>
      <c r="D2033" s="116" t="s">
        <v>4547</v>
      </c>
      <c r="E2033" s="116" t="s">
        <v>4547</v>
      </c>
      <c r="F2033" s="1"/>
      <c r="G2033" s="29" t="s">
        <v>4</v>
      </c>
      <c r="H2033" s="4">
        <f t="shared" si="155"/>
        <v>1</v>
      </c>
      <c r="I2033" s="4" t="str">
        <f>VLOOKUP(B2033,'BAT Grundtabelle'!B:T,19,0)</f>
        <v>ja</v>
      </c>
      <c r="J2033" s="4" t="str">
        <f t="shared" si="156"/>
        <v/>
      </c>
      <c r="K2033" s="4" t="str">
        <f t="shared" si="157"/>
        <v/>
      </c>
      <c r="L2033" s="4" t="str">
        <f t="shared" si="158"/>
        <v/>
      </c>
      <c r="M2033" s="104" t="str">
        <f t="shared" si="159"/>
        <v/>
      </c>
      <c r="N2033" s="4"/>
      <c r="O2033" s="4" t="str">
        <f>VLOOKUP(B2033,'BAT Grundtabelle'!B:V,21,0)</f>
        <v>Produktion</v>
      </c>
    </row>
    <row r="2034" spans="1:15" ht="12.75" customHeight="1" x14ac:dyDescent="0.35">
      <c r="A2034" s="29" t="s">
        <v>4253</v>
      </c>
      <c r="B2034" s="1" t="s">
        <v>1482</v>
      </c>
      <c r="C2034" s="85" t="s">
        <v>2</v>
      </c>
      <c r="D2034" s="116" t="s">
        <v>4547</v>
      </c>
      <c r="E2034" s="116" t="s">
        <v>4547</v>
      </c>
      <c r="F2034" s="1"/>
      <c r="G2034" s="29" t="s">
        <v>4</v>
      </c>
      <c r="H2034" s="4">
        <f t="shared" si="155"/>
        <v>1</v>
      </c>
      <c r="I2034" s="4" t="str">
        <f>VLOOKUP(B2034,'BAT Grundtabelle'!B:T,19,0)</f>
        <v>ja</v>
      </c>
      <c r="J2034" s="4" t="str">
        <f t="shared" si="156"/>
        <v/>
      </c>
      <c r="K2034" s="4" t="str">
        <f t="shared" si="157"/>
        <v/>
      </c>
      <c r="L2034" s="4" t="str">
        <f t="shared" si="158"/>
        <v/>
      </c>
      <c r="M2034" s="104" t="str">
        <f t="shared" si="159"/>
        <v/>
      </c>
      <c r="N2034" s="4"/>
      <c r="O2034" s="4" t="str">
        <f>VLOOKUP(B2034,'BAT Grundtabelle'!B:V,21,0)</f>
        <v>Freizeit</v>
      </c>
    </row>
    <row r="2035" spans="1:15" ht="12.75" customHeight="1" x14ac:dyDescent="0.35">
      <c r="A2035" s="29" t="s">
        <v>4254</v>
      </c>
      <c r="B2035" s="1" t="s">
        <v>821</v>
      </c>
      <c r="C2035" s="85" t="s">
        <v>2</v>
      </c>
      <c r="D2035" s="116" t="s">
        <v>4547</v>
      </c>
      <c r="E2035" s="116" t="s">
        <v>4547</v>
      </c>
      <c r="F2035" s="1" t="s">
        <v>2412</v>
      </c>
      <c r="G2035" s="29">
        <v>1195</v>
      </c>
      <c r="H2035" s="4">
        <f t="shared" si="155"/>
        <v>1</v>
      </c>
      <c r="I2035" s="4" t="str">
        <f>VLOOKUP(B2035,'BAT Grundtabelle'!B:T,19,0)</f>
        <v>ja</v>
      </c>
      <c r="J2035" s="4" t="str">
        <f t="shared" si="156"/>
        <v/>
      </c>
      <c r="K2035" s="4" t="str">
        <f t="shared" si="157"/>
        <v/>
      </c>
      <c r="L2035" s="4" t="str">
        <f t="shared" si="158"/>
        <v/>
      </c>
      <c r="M2035" s="104" t="str">
        <f t="shared" si="159"/>
        <v/>
      </c>
      <c r="N2035" s="4"/>
      <c r="O2035" s="4" t="str">
        <f>VLOOKUP(B2035,'BAT Grundtabelle'!B:V,21,0)</f>
        <v>Finanzen</v>
      </c>
    </row>
    <row r="2036" spans="1:15" ht="12.75" customHeight="1" x14ac:dyDescent="0.35">
      <c r="A2036" s="29" t="s">
        <v>4255</v>
      </c>
      <c r="B2036" s="1" t="s">
        <v>97</v>
      </c>
      <c r="C2036" s="85" t="s">
        <v>2</v>
      </c>
      <c r="D2036" s="116" t="s">
        <v>4547</v>
      </c>
      <c r="E2036" s="116" t="s">
        <v>4547</v>
      </c>
      <c r="F2036" s="1"/>
      <c r="G2036" s="29" t="s">
        <v>4</v>
      </c>
      <c r="H2036" s="4">
        <f t="shared" si="155"/>
        <v>1</v>
      </c>
      <c r="I2036" s="4" t="str">
        <f>VLOOKUP(B2036,'BAT Grundtabelle'!B:T,19,0)</f>
        <v>ja</v>
      </c>
      <c r="J2036" s="4" t="str">
        <f t="shared" si="156"/>
        <v/>
      </c>
      <c r="K2036" s="4" t="str">
        <f t="shared" si="157"/>
        <v/>
      </c>
      <c r="L2036" s="4" t="str">
        <f t="shared" si="158"/>
        <v/>
      </c>
      <c r="M2036" s="104" t="str">
        <f t="shared" si="159"/>
        <v/>
      </c>
      <c r="N2036" s="4"/>
      <c r="O2036" s="4" t="str">
        <f>VLOOKUP(B2036,'BAT Grundtabelle'!B:V,21,0)</f>
        <v>Produktion</v>
      </c>
    </row>
    <row r="2037" spans="1:15" ht="12.75" customHeight="1" x14ac:dyDescent="0.35">
      <c r="A2037" s="29" t="s">
        <v>4256</v>
      </c>
      <c r="B2037" s="1" t="s">
        <v>98</v>
      </c>
      <c r="C2037" s="85" t="s">
        <v>2</v>
      </c>
      <c r="D2037" s="116" t="s">
        <v>4547</v>
      </c>
      <c r="E2037" s="116" t="s">
        <v>4547</v>
      </c>
      <c r="F2037" s="1"/>
      <c r="G2037" s="29" t="s">
        <v>4</v>
      </c>
      <c r="H2037" s="4">
        <f t="shared" si="155"/>
        <v>1</v>
      </c>
      <c r="I2037" s="4" t="str">
        <f>VLOOKUP(B2037,'BAT Grundtabelle'!B:T,19,0)</f>
        <v>ja</v>
      </c>
      <c r="J2037" s="4" t="str">
        <f t="shared" si="156"/>
        <v/>
      </c>
      <c r="K2037" s="4" t="str">
        <f t="shared" si="157"/>
        <v/>
      </c>
      <c r="L2037" s="4" t="str">
        <f t="shared" si="158"/>
        <v/>
      </c>
      <c r="M2037" s="104" t="str">
        <f t="shared" si="159"/>
        <v/>
      </c>
      <c r="N2037" s="4"/>
      <c r="O2037" s="4" t="str">
        <f>VLOOKUP(B2037,'BAT Grundtabelle'!B:V,21,0)</f>
        <v>Dienstleistung</v>
      </c>
    </row>
    <row r="2038" spans="1:15" ht="12.75" customHeight="1" x14ac:dyDescent="0.35">
      <c r="A2038" s="29" t="s">
        <v>4257</v>
      </c>
      <c r="B2038" s="1" t="s">
        <v>1072</v>
      </c>
      <c r="C2038" s="85" t="s">
        <v>3</v>
      </c>
      <c r="D2038" s="116">
        <v>2.58</v>
      </c>
      <c r="E2038" s="116">
        <v>204</v>
      </c>
      <c r="F2038" s="1"/>
      <c r="G2038" s="29" t="s">
        <v>4</v>
      </c>
      <c r="H2038" s="4">
        <f t="shared" si="155"/>
        <v>1</v>
      </c>
      <c r="I2038" s="4" t="str">
        <f>VLOOKUP(B2038,'BAT Grundtabelle'!B:T,19,0)</f>
        <v>ja</v>
      </c>
      <c r="J2038" s="4" t="str">
        <f t="shared" si="156"/>
        <v>11831</v>
      </c>
      <c r="K2038" s="4" t="str">
        <f t="shared" si="157"/>
        <v>Trinkhalle</v>
      </c>
      <c r="L2038" s="4">
        <f t="shared" si="158"/>
        <v>2.58</v>
      </c>
      <c r="M2038" s="104">
        <f t="shared" si="159"/>
        <v>204</v>
      </c>
      <c r="N2038" s="4"/>
      <c r="O2038" s="4" t="str">
        <f>VLOOKUP(B2038,'BAT Grundtabelle'!B:V,21,0)</f>
        <v>Hotel- und Gaststättengewerbe</v>
      </c>
    </row>
    <row r="2039" spans="1:15" ht="12.75" customHeight="1" x14ac:dyDescent="0.35">
      <c r="A2039" s="29" t="s">
        <v>4258</v>
      </c>
      <c r="B2039" s="1" t="s">
        <v>2026</v>
      </c>
      <c r="C2039" s="85" t="s">
        <v>3</v>
      </c>
      <c r="D2039" s="116">
        <v>9.5</v>
      </c>
      <c r="E2039" s="116">
        <v>575</v>
      </c>
      <c r="F2039" s="1"/>
      <c r="G2039" s="29" t="s">
        <v>4</v>
      </c>
      <c r="H2039" s="4">
        <f t="shared" si="155"/>
        <v>1</v>
      </c>
      <c r="I2039" s="4" t="str">
        <f>VLOOKUP(B2039,'BAT Grundtabelle'!B:T,19,0)</f>
        <v>ja</v>
      </c>
      <c r="J2039" s="4" t="str">
        <f t="shared" si="156"/>
        <v>11832</v>
      </c>
      <c r="K2039" s="4" t="str">
        <f t="shared" si="157"/>
        <v>Trockenbaubetrieb</v>
      </c>
      <c r="L2039" s="4">
        <f t="shared" si="158"/>
        <v>9.5</v>
      </c>
      <c r="M2039" s="104">
        <f t="shared" si="159"/>
        <v>575</v>
      </c>
      <c r="N2039" s="4"/>
      <c r="O2039" s="4" t="str">
        <f>VLOOKUP(B2039,'BAT Grundtabelle'!B:V,21,0)</f>
        <v>Bau-Gewerbe</v>
      </c>
    </row>
    <row r="2040" spans="1:15" ht="12.75" customHeight="1" x14ac:dyDescent="0.35">
      <c r="A2040" s="29" t="s">
        <v>4259</v>
      </c>
      <c r="B2040" s="1" t="s">
        <v>1317</v>
      </c>
      <c r="C2040" s="85" t="s">
        <v>2</v>
      </c>
      <c r="D2040" s="116" t="s">
        <v>4547</v>
      </c>
      <c r="E2040" s="116" t="s">
        <v>4547</v>
      </c>
      <c r="F2040" s="1"/>
      <c r="G2040" s="29" t="s">
        <v>4</v>
      </c>
      <c r="H2040" s="4">
        <f t="shared" si="155"/>
        <v>1</v>
      </c>
      <c r="I2040" s="4" t="str">
        <f>VLOOKUP(B2040,'BAT Grundtabelle'!B:T,19,0)</f>
        <v>ja</v>
      </c>
      <c r="J2040" s="4" t="str">
        <f t="shared" si="156"/>
        <v/>
      </c>
      <c r="K2040" s="4" t="str">
        <f t="shared" si="157"/>
        <v/>
      </c>
      <c r="L2040" s="4" t="str">
        <f t="shared" si="158"/>
        <v/>
      </c>
      <c r="M2040" s="104" t="str">
        <f t="shared" si="159"/>
        <v/>
      </c>
      <c r="N2040" s="4"/>
      <c r="O2040" s="4" t="str">
        <f>VLOOKUP(B2040,'BAT Grundtabelle'!B:V,21,0)</f>
        <v>Handel</v>
      </c>
    </row>
    <row r="2041" spans="1:15" ht="12.75" customHeight="1" x14ac:dyDescent="0.35">
      <c r="A2041" s="29" t="s">
        <v>4260</v>
      </c>
      <c r="B2041" s="1" t="s">
        <v>908</v>
      </c>
      <c r="C2041" s="85" t="s">
        <v>2</v>
      </c>
      <c r="D2041" s="116" t="s">
        <v>4547</v>
      </c>
      <c r="E2041" s="116" t="s">
        <v>4547</v>
      </c>
      <c r="F2041" s="1"/>
      <c r="G2041" s="29" t="s">
        <v>4</v>
      </c>
      <c r="H2041" s="4">
        <f t="shared" si="155"/>
        <v>1</v>
      </c>
      <c r="I2041" s="4" t="str">
        <f>VLOOKUP(B2041,'BAT Grundtabelle'!B:T,19,0)</f>
        <v>ja</v>
      </c>
      <c r="J2041" s="4" t="str">
        <f t="shared" si="156"/>
        <v/>
      </c>
      <c r="K2041" s="4" t="str">
        <f t="shared" si="157"/>
        <v/>
      </c>
      <c r="L2041" s="4" t="str">
        <f t="shared" si="158"/>
        <v/>
      </c>
      <c r="M2041" s="104" t="str">
        <f t="shared" si="159"/>
        <v/>
      </c>
      <c r="N2041" s="4"/>
      <c r="O2041" s="4" t="str">
        <f>VLOOKUP(B2041,'BAT Grundtabelle'!B:V,21,0)</f>
        <v>Handel</v>
      </c>
    </row>
    <row r="2042" spans="1:15" ht="12.75" customHeight="1" x14ac:dyDescent="0.35">
      <c r="A2042" s="29" t="s">
        <v>4261</v>
      </c>
      <c r="B2042" s="1" t="s">
        <v>793</v>
      </c>
      <c r="C2042" s="85" t="s">
        <v>2</v>
      </c>
      <c r="D2042" s="116" t="s">
        <v>4547</v>
      </c>
      <c r="E2042" s="116" t="s">
        <v>4547</v>
      </c>
      <c r="F2042" s="1"/>
      <c r="G2042" s="29" t="s">
        <v>4</v>
      </c>
      <c r="H2042" s="4">
        <f t="shared" si="155"/>
        <v>1</v>
      </c>
      <c r="I2042" s="4" t="str">
        <f>VLOOKUP(B2042,'BAT Grundtabelle'!B:T,19,0)</f>
        <v>ja</v>
      </c>
      <c r="J2042" s="4" t="str">
        <f t="shared" si="156"/>
        <v/>
      </c>
      <c r="K2042" s="4" t="str">
        <f t="shared" si="157"/>
        <v/>
      </c>
      <c r="L2042" s="4" t="str">
        <f t="shared" si="158"/>
        <v/>
      </c>
      <c r="M2042" s="104" t="str">
        <f t="shared" si="159"/>
        <v/>
      </c>
      <c r="N2042" s="4"/>
      <c r="O2042" s="4" t="str">
        <f>VLOOKUP(B2042,'BAT Grundtabelle'!B:V,21,0)</f>
        <v>Montage</v>
      </c>
    </row>
    <row r="2043" spans="1:15" ht="12.75" customHeight="1" x14ac:dyDescent="0.35">
      <c r="A2043" s="29" t="s">
        <v>4262</v>
      </c>
      <c r="B2043" s="1" t="s">
        <v>1383</v>
      </c>
      <c r="C2043" s="85" t="s">
        <v>3</v>
      </c>
      <c r="D2043" s="116">
        <v>4.71</v>
      </c>
      <c r="E2043" s="116">
        <v>481.01</v>
      </c>
      <c r="F2043" s="1"/>
      <c r="G2043" s="29" t="s">
        <v>4</v>
      </c>
      <c r="H2043" s="4">
        <f t="shared" si="155"/>
        <v>1</v>
      </c>
      <c r="I2043" s="4" t="str">
        <f>VLOOKUP(B2043,'BAT Grundtabelle'!B:T,19,0)</f>
        <v>ja</v>
      </c>
      <c r="J2043" s="4" t="str">
        <f t="shared" si="156"/>
        <v>11836</v>
      </c>
      <c r="K2043" s="4" t="str">
        <f t="shared" si="157"/>
        <v>Turngerätehersteller</v>
      </c>
      <c r="L2043" s="4">
        <f t="shared" si="158"/>
        <v>4.71</v>
      </c>
      <c r="M2043" s="104">
        <f t="shared" si="159"/>
        <v>481.01</v>
      </c>
      <c r="N2043" s="4"/>
      <c r="O2043" s="4" t="str">
        <f>VLOOKUP(B2043,'BAT Grundtabelle'!B:V,21,0)</f>
        <v>Produktion</v>
      </c>
    </row>
    <row r="2044" spans="1:15" ht="12.75" customHeight="1" x14ac:dyDescent="0.35">
      <c r="A2044" s="29" t="s">
        <v>4263</v>
      </c>
      <c r="B2044" s="1" t="s">
        <v>1841</v>
      </c>
      <c r="C2044" s="85" t="s">
        <v>2</v>
      </c>
      <c r="D2044" s="116" t="s">
        <v>4547</v>
      </c>
      <c r="E2044" s="116" t="s">
        <v>4547</v>
      </c>
      <c r="F2044" s="1" t="s">
        <v>2411</v>
      </c>
      <c r="G2044" s="29" t="s">
        <v>59</v>
      </c>
      <c r="H2044" s="4">
        <f t="shared" si="155"/>
        <v>1</v>
      </c>
      <c r="I2044" s="4" t="str">
        <f>VLOOKUP(B2044,'BAT Grundtabelle'!B:T,19,0)</f>
        <v>ja</v>
      </c>
      <c r="J2044" s="4" t="str">
        <f t="shared" si="156"/>
        <v/>
      </c>
      <c r="K2044" s="4" t="str">
        <f t="shared" si="157"/>
        <v/>
      </c>
      <c r="L2044" s="4" t="str">
        <f t="shared" si="158"/>
        <v/>
      </c>
      <c r="M2044" s="104" t="str">
        <f t="shared" si="159"/>
        <v/>
      </c>
      <c r="N2044" s="4"/>
      <c r="O2044" s="4" t="str">
        <f>VLOOKUP(B2044,'BAT Grundtabelle'!B:V,21,0)</f>
        <v>Verein</v>
      </c>
    </row>
    <row r="2045" spans="1:15" ht="12.75" customHeight="1" x14ac:dyDescent="0.35">
      <c r="A2045" s="29" t="s">
        <v>4264</v>
      </c>
      <c r="B2045" s="1" t="s">
        <v>1883</v>
      </c>
      <c r="C2045" s="85" t="s">
        <v>2</v>
      </c>
      <c r="D2045" s="116" t="s">
        <v>4547</v>
      </c>
      <c r="E2045" s="116" t="s">
        <v>4547</v>
      </c>
      <c r="F2045" s="1" t="s">
        <v>2409</v>
      </c>
      <c r="G2045" s="29" t="s">
        <v>58</v>
      </c>
      <c r="H2045" s="4">
        <f t="shared" si="155"/>
        <v>1</v>
      </c>
      <c r="I2045" s="4" t="str">
        <f>VLOOKUP(B2045,'BAT Grundtabelle'!B:T,19,0)</f>
        <v>ja</v>
      </c>
      <c r="J2045" s="4" t="str">
        <f t="shared" si="156"/>
        <v/>
      </c>
      <c r="K2045" s="4" t="str">
        <f t="shared" si="157"/>
        <v/>
      </c>
      <c r="L2045" s="4" t="str">
        <f t="shared" si="158"/>
        <v/>
      </c>
      <c r="M2045" s="104" t="str">
        <f t="shared" si="159"/>
        <v/>
      </c>
      <c r="N2045" s="4"/>
      <c r="O2045" s="4" t="str">
        <f>VLOOKUP(B2045,'BAT Grundtabelle'!B:V,21,0)</f>
        <v>Staat</v>
      </c>
    </row>
    <row r="2046" spans="1:15" ht="12.75" customHeight="1" x14ac:dyDescent="0.35">
      <c r="A2046" s="29" t="s">
        <v>4265</v>
      </c>
      <c r="B2046" s="1" t="s">
        <v>990</v>
      </c>
      <c r="C2046" s="85" t="s">
        <v>3</v>
      </c>
      <c r="D2046" s="116">
        <v>3.33</v>
      </c>
      <c r="E2046" s="116">
        <v>396</v>
      </c>
      <c r="F2046" s="1"/>
      <c r="G2046" s="29" t="s">
        <v>4</v>
      </c>
      <c r="H2046" s="4">
        <f t="shared" si="155"/>
        <v>1</v>
      </c>
      <c r="I2046" s="4" t="str">
        <f>VLOOKUP(B2046,'BAT Grundtabelle'!B:T,19,0)</f>
        <v>ja</v>
      </c>
      <c r="J2046" s="4" t="str">
        <f t="shared" si="156"/>
        <v>11839</v>
      </c>
      <c r="K2046" s="4" t="str">
        <f t="shared" si="157"/>
        <v>Übersetzer, Dolmetscher</v>
      </c>
      <c r="L2046" s="4">
        <f t="shared" si="158"/>
        <v>3.33</v>
      </c>
      <c r="M2046" s="104">
        <f t="shared" si="159"/>
        <v>396</v>
      </c>
      <c r="N2046" s="4"/>
      <c r="O2046" s="4" t="str">
        <f>VLOOKUP(B2046,'BAT Grundtabelle'!B:V,21,0)</f>
        <v>Dienstleistung</v>
      </c>
    </row>
    <row r="2047" spans="1:15" ht="12.75" customHeight="1" x14ac:dyDescent="0.35">
      <c r="A2047" s="29" t="s">
        <v>4266</v>
      </c>
      <c r="B2047" s="1" t="s">
        <v>991</v>
      </c>
      <c r="C2047" s="85" t="s">
        <v>3</v>
      </c>
      <c r="D2047" s="116">
        <v>3.33</v>
      </c>
      <c r="E2047" s="116">
        <v>396</v>
      </c>
      <c r="F2047" s="1"/>
      <c r="G2047" s="29" t="s">
        <v>4</v>
      </c>
      <c r="H2047" s="4">
        <f t="shared" si="155"/>
        <v>1</v>
      </c>
      <c r="I2047" s="4" t="str">
        <f>VLOOKUP(B2047,'BAT Grundtabelle'!B:T,19,0)</f>
        <v>ja</v>
      </c>
      <c r="J2047" s="4" t="str">
        <f t="shared" si="156"/>
        <v>11840</v>
      </c>
      <c r="K2047" s="4" t="str">
        <f t="shared" si="157"/>
        <v>Übersetzungsbüro</v>
      </c>
      <c r="L2047" s="4">
        <f t="shared" si="158"/>
        <v>3.33</v>
      </c>
      <c r="M2047" s="104">
        <f t="shared" si="159"/>
        <v>396</v>
      </c>
      <c r="N2047" s="4"/>
      <c r="O2047" s="4" t="str">
        <f>VLOOKUP(B2047,'BAT Grundtabelle'!B:V,21,0)</f>
        <v>Dienstleistung</v>
      </c>
    </row>
    <row r="2048" spans="1:15" ht="12.75" customHeight="1" x14ac:dyDescent="0.35">
      <c r="A2048" s="29" t="s">
        <v>4267</v>
      </c>
      <c r="B2048" s="1" t="s">
        <v>1206</v>
      </c>
      <c r="C2048" s="85" t="s">
        <v>2</v>
      </c>
      <c r="D2048" s="116" t="s">
        <v>4547</v>
      </c>
      <c r="E2048" s="116" t="s">
        <v>4547</v>
      </c>
      <c r="F2048" s="1"/>
      <c r="G2048" s="29" t="s">
        <v>4</v>
      </c>
      <c r="H2048" s="4">
        <f t="shared" si="155"/>
        <v>1</v>
      </c>
      <c r="I2048" s="4" t="str">
        <f>VLOOKUP(B2048,'BAT Grundtabelle'!B:T,19,0)</f>
        <v>ja</v>
      </c>
      <c r="J2048" s="4" t="str">
        <f t="shared" si="156"/>
        <v/>
      </c>
      <c r="K2048" s="4" t="str">
        <f t="shared" si="157"/>
        <v/>
      </c>
      <c r="L2048" s="4" t="str">
        <f t="shared" si="158"/>
        <v/>
      </c>
      <c r="M2048" s="104" t="str">
        <f t="shared" si="159"/>
        <v/>
      </c>
      <c r="N2048" s="4"/>
      <c r="O2048" s="4" t="str">
        <f>VLOOKUP(B2048,'BAT Grundtabelle'!B:V,21,0)</f>
        <v>Handel</v>
      </c>
    </row>
    <row r="2049" spans="1:15" ht="12.75" customHeight="1" x14ac:dyDescent="0.35">
      <c r="A2049" s="29" t="s">
        <v>4268</v>
      </c>
      <c r="B2049" s="1" t="s">
        <v>1208</v>
      </c>
      <c r="C2049" s="85" t="s">
        <v>2</v>
      </c>
      <c r="D2049" s="116" t="s">
        <v>4547</v>
      </c>
      <c r="E2049" s="116" t="s">
        <v>4547</v>
      </c>
      <c r="F2049" s="1"/>
      <c r="G2049" s="29" t="s">
        <v>4</v>
      </c>
      <c r="H2049" s="4">
        <f t="shared" si="155"/>
        <v>1</v>
      </c>
      <c r="I2049" s="4" t="str">
        <f>VLOOKUP(B2049,'BAT Grundtabelle'!B:T,19,0)</f>
        <v>ja</v>
      </c>
      <c r="J2049" s="4" t="str">
        <f t="shared" si="156"/>
        <v/>
      </c>
      <c r="K2049" s="4" t="str">
        <f t="shared" si="157"/>
        <v/>
      </c>
      <c r="L2049" s="4" t="str">
        <f t="shared" si="158"/>
        <v/>
      </c>
      <c r="M2049" s="104" t="str">
        <f t="shared" si="159"/>
        <v/>
      </c>
      <c r="N2049" s="4"/>
      <c r="O2049" s="4" t="str">
        <f>VLOOKUP(B2049,'BAT Grundtabelle'!B:V,21,0)</f>
        <v>Produktion</v>
      </c>
    </row>
    <row r="2050" spans="1:15" ht="12.75" customHeight="1" x14ac:dyDescent="0.35">
      <c r="A2050" s="29" t="s">
        <v>4269</v>
      </c>
      <c r="B2050" s="1" t="s">
        <v>1207</v>
      </c>
      <c r="C2050" s="85" t="s">
        <v>2</v>
      </c>
      <c r="D2050" s="116" t="s">
        <v>4547</v>
      </c>
      <c r="E2050" s="116" t="s">
        <v>4547</v>
      </c>
      <c r="F2050" s="1"/>
      <c r="G2050" s="29" t="s">
        <v>4</v>
      </c>
      <c r="H2050" s="4">
        <f t="shared" si="155"/>
        <v>1</v>
      </c>
      <c r="I2050" s="4" t="str">
        <f>VLOOKUP(B2050,'BAT Grundtabelle'!B:T,19,0)</f>
        <v>ja</v>
      </c>
      <c r="J2050" s="4" t="str">
        <f t="shared" si="156"/>
        <v/>
      </c>
      <c r="K2050" s="4" t="str">
        <f t="shared" si="157"/>
        <v/>
      </c>
      <c r="L2050" s="4" t="str">
        <f t="shared" si="158"/>
        <v/>
      </c>
      <c r="M2050" s="104" t="str">
        <f t="shared" si="159"/>
        <v/>
      </c>
      <c r="N2050" s="4"/>
      <c r="O2050" s="4" t="str">
        <f>VLOOKUP(B2050,'BAT Grundtabelle'!B:V,21,0)</f>
        <v>Handel</v>
      </c>
    </row>
    <row r="2051" spans="1:15" ht="12.75" customHeight="1" x14ac:dyDescent="0.35">
      <c r="A2051" s="29" t="s">
        <v>4270</v>
      </c>
      <c r="B2051" s="1" t="s">
        <v>1209</v>
      </c>
      <c r="C2051" s="85" t="s">
        <v>2</v>
      </c>
      <c r="D2051" s="116" t="s">
        <v>4547</v>
      </c>
      <c r="E2051" s="116" t="s">
        <v>4547</v>
      </c>
      <c r="F2051" s="1"/>
      <c r="G2051" s="29" t="s">
        <v>4</v>
      </c>
      <c r="H2051" s="4">
        <f t="shared" ref="H2051:H2114" si="160">COUNTIF(A:A,A2051)</f>
        <v>1</v>
      </c>
      <c r="I2051" s="4" t="str">
        <f>VLOOKUP(B2051,'BAT Grundtabelle'!B:T,19,0)</f>
        <v>ja</v>
      </c>
      <c r="J2051" s="4" t="str">
        <f t="shared" ref="J2051:J2114" si="161">IF(C2051="ja",A2051,"")</f>
        <v/>
      </c>
      <c r="K2051" s="4" t="str">
        <f t="shared" ref="K2051:K2114" si="162">IF(C2051="ja",B2051,"")</f>
        <v/>
      </c>
      <c r="L2051" s="4" t="str">
        <f t="shared" ref="L2051:L2114" si="163">IF(C2051="ja",D2051,"")</f>
        <v/>
      </c>
      <c r="M2051" s="104" t="str">
        <f t="shared" ref="M2051:M2114" si="164">IF(C2051="ja",E2051,"")</f>
        <v/>
      </c>
      <c r="N2051" s="4"/>
      <c r="O2051" s="4" t="str">
        <f>VLOOKUP(B2051,'BAT Grundtabelle'!B:V,21,0)</f>
        <v>Handwerk</v>
      </c>
    </row>
    <row r="2052" spans="1:15" ht="12.75" customHeight="1" x14ac:dyDescent="0.35">
      <c r="A2052" s="29" t="s">
        <v>4271</v>
      </c>
      <c r="B2052" s="1" t="s">
        <v>687</v>
      </c>
      <c r="C2052" s="85" t="s">
        <v>2</v>
      </c>
      <c r="D2052" s="116" t="s">
        <v>4547</v>
      </c>
      <c r="E2052" s="116" t="s">
        <v>4547</v>
      </c>
      <c r="F2052" s="1"/>
      <c r="G2052" s="29" t="s">
        <v>4</v>
      </c>
      <c r="H2052" s="4">
        <f t="shared" si="160"/>
        <v>1</v>
      </c>
      <c r="I2052" s="4" t="str">
        <f>VLOOKUP(B2052,'BAT Grundtabelle'!B:T,19,0)</f>
        <v>ja</v>
      </c>
      <c r="J2052" s="4" t="str">
        <f t="shared" si="161"/>
        <v/>
      </c>
      <c r="K2052" s="4" t="str">
        <f t="shared" si="162"/>
        <v/>
      </c>
      <c r="L2052" s="4" t="str">
        <f t="shared" si="163"/>
        <v/>
      </c>
      <c r="M2052" s="104" t="str">
        <f t="shared" si="164"/>
        <v/>
      </c>
      <c r="N2052" s="4"/>
      <c r="O2052" s="4" t="str">
        <f>VLOOKUP(B2052,'BAT Grundtabelle'!B:V,21,0)</f>
        <v>Energie</v>
      </c>
    </row>
    <row r="2053" spans="1:15" ht="12.75" customHeight="1" x14ac:dyDescent="0.35">
      <c r="A2053" s="29" t="s">
        <v>2332</v>
      </c>
      <c r="B2053" s="1" t="s">
        <v>2331</v>
      </c>
      <c r="C2053" s="85" t="s">
        <v>2</v>
      </c>
      <c r="D2053" s="116" t="s">
        <v>4547</v>
      </c>
      <c r="E2053" s="116" t="s">
        <v>4547</v>
      </c>
      <c r="F2053" s="1" t="s">
        <v>2411</v>
      </c>
      <c r="G2053" s="29" t="s">
        <v>59</v>
      </c>
      <c r="H2053" s="4">
        <f t="shared" si="160"/>
        <v>1</v>
      </c>
      <c r="I2053" s="4" t="str">
        <f>VLOOKUP(B2053,'BAT Grundtabelle'!B:T,19,0)</f>
        <v>nein</v>
      </c>
      <c r="J2053" s="4" t="str">
        <f t="shared" si="161"/>
        <v/>
      </c>
      <c r="K2053" s="4" t="str">
        <f t="shared" si="162"/>
        <v/>
      </c>
      <c r="L2053" s="4" t="str">
        <f t="shared" si="163"/>
        <v/>
      </c>
      <c r="M2053" s="104" t="str">
        <f t="shared" si="164"/>
        <v/>
      </c>
      <c r="N2053" s="4"/>
      <c r="O2053" s="4" t="str">
        <f>VLOOKUP(B2053,'BAT Grundtabelle'!B:V,21,0)</f>
        <v>Verein</v>
      </c>
    </row>
    <row r="2054" spans="1:15" ht="12.75" customHeight="1" x14ac:dyDescent="0.35">
      <c r="A2054" s="29" t="s">
        <v>4272</v>
      </c>
      <c r="B2054" s="1" t="s">
        <v>359</v>
      </c>
      <c r="C2054" s="85" t="s">
        <v>2</v>
      </c>
      <c r="D2054" s="116" t="s">
        <v>4547</v>
      </c>
      <c r="E2054" s="116" t="s">
        <v>4547</v>
      </c>
      <c r="F2054" s="1"/>
      <c r="G2054" s="29" t="s">
        <v>4</v>
      </c>
      <c r="H2054" s="4">
        <f t="shared" si="160"/>
        <v>1</v>
      </c>
      <c r="I2054" s="4" t="str">
        <f>VLOOKUP(B2054,'BAT Grundtabelle'!B:T,19,0)</f>
        <v>ja</v>
      </c>
      <c r="J2054" s="4" t="str">
        <f t="shared" si="161"/>
        <v/>
      </c>
      <c r="K2054" s="4" t="str">
        <f t="shared" si="162"/>
        <v/>
      </c>
      <c r="L2054" s="4" t="str">
        <f t="shared" si="163"/>
        <v/>
      </c>
      <c r="M2054" s="104" t="str">
        <f t="shared" si="164"/>
        <v/>
      </c>
      <c r="N2054" s="4"/>
      <c r="O2054" s="4" t="str">
        <f>VLOOKUP(B2054,'BAT Grundtabelle'!B:V,21,0)</f>
        <v>Kammerberuf</v>
      </c>
    </row>
    <row r="2055" spans="1:15" ht="12.75" customHeight="1" x14ac:dyDescent="0.35">
      <c r="A2055" s="29" t="s">
        <v>2114</v>
      </c>
      <c r="B2055" s="1" t="s">
        <v>2113</v>
      </c>
      <c r="C2055" s="85" t="s">
        <v>3</v>
      </c>
      <c r="D2055" s="116">
        <v>3.18</v>
      </c>
      <c r="E2055" s="116">
        <v>426</v>
      </c>
      <c r="F2055" s="1"/>
      <c r="G2055" s="29">
        <v>300</v>
      </c>
      <c r="H2055" s="4">
        <f t="shared" si="160"/>
        <v>1</v>
      </c>
      <c r="I2055" s="4" t="str">
        <f>VLOOKUP(B2055,'BAT Grundtabelle'!B:T,19,0)</f>
        <v>ja</v>
      </c>
      <c r="J2055" s="4" t="str">
        <f t="shared" si="161"/>
        <v>6919</v>
      </c>
      <c r="K2055" s="4" t="str">
        <f t="shared" si="162"/>
        <v>Umzugsunternehmen</v>
      </c>
      <c r="L2055" s="4">
        <f t="shared" si="163"/>
        <v>3.18</v>
      </c>
      <c r="M2055" s="104">
        <f t="shared" si="164"/>
        <v>426</v>
      </c>
      <c r="N2055" s="4"/>
      <c r="O2055" s="4" t="str">
        <f>VLOOKUP(B2055,'BAT Grundtabelle'!B:V,21,0)</f>
        <v>Transport</v>
      </c>
    </row>
    <row r="2056" spans="1:15" ht="12.75" customHeight="1" x14ac:dyDescent="0.35">
      <c r="A2056" s="29" t="s">
        <v>4273</v>
      </c>
      <c r="B2056" s="1" t="s">
        <v>830</v>
      </c>
      <c r="C2056" s="85" t="s">
        <v>2</v>
      </c>
      <c r="D2056" s="116" t="s">
        <v>4547</v>
      </c>
      <c r="E2056" s="116" t="s">
        <v>4547</v>
      </c>
      <c r="F2056" s="1"/>
      <c r="G2056" s="29" t="s">
        <v>57</v>
      </c>
      <c r="H2056" s="4">
        <f t="shared" si="160"/>
        <v>1</v>
      </c>
      <c r="I2056" s="4" t="str">
        <f>VLOOKUP(B2056,'BAT Grundtabelle'!B:T,19,0)</f>
        <v>ja</v>
      </c>
      <c r="J2056" s="4" t="str">
        <f t="shared" si="161"/>
        <v/>
      </c>
      <c r="K2056" s="4" t="str">
        <f t="shared" si="162"/>
        <v/>
      </c>
      <c r="L2056" s="4" t="str">
        <f t="shared" si="163"/>
        <v/>
      </c>
      <c r="M2056" s="104" t="str">
        <f t="shared" si="164"/>
        <v/>
      </c>
      <c r="N2056" s="4"/>
      <c r="O2056" s="4" t="str">
        <f>VLOOKUP(B2056,'BAT Grundtabelle'!B:V,21,0)</f>
        <v>Chemie</v>
      </c>
    </row>
    <row r="2057" spans="1:15" ht="12.75" customHeight="1" x14ac:dyDescent="0.35">
      <c r="A2057" s="29" t="s">
        <v>4274</v>
      </c>
      <c r="B2057" s="1" t="s">
        <v>657</v>
      </c>
      <c r="C2057" s="85" t="s">
        <v>2</v>
      </c>
      <c r="D2057" s="116" t="s">
        <v>4547</v>
      </c>
      <c r="E2057" s="116" t="s">
        <v>4547</v>
      </c>
      <c r="F2057" s="1" t="s">
        <v>2409</v>
      </c>
      <c r="G2057" s="29" t="s">
        <v>58</v>
      </c>
      <c r="H2057" s="4">
        <f t="shared" si="160"/>
        <v>1</v>
      </c>
      <c r="I2057" s="4" t="str">
        <f>VLOOKUP(B2057,'BAT Grundtabelle'!B:T,19,0)</f>
        <v>ja</v>
      </c>
      <c r="J2057" s="4" t="str">
        <f t="shared" si="161"/>
        <v/>
      </c>
      <c r="K2057" s="4" t="str">
        <f t="shared" si="162"/>
        <v/>
      </c>
      <c r="L2057" s="4" t="str">
        <f t="shared" si="163"/>
        <v/>
      </c>
      <c r="M2057" s="104" t="str">
        <f t="shared" si="164"/>
        <v/>
      </c>
      <c r="N2057" s="4"/>
      <c r="O2057" s="4" t="str">
        <f>VLOOKUP(B2057,'BAT Grundtabelle'!B:V,21,0)</f>
        <v>Heilwesen</v>
      </c>
    </row>
    <row r="2058" spans="1:15" ht="12.75" customHeight="1" x14ac:dyDescent="0.35">
      <c r="A2058" s="29" t="s">
        <v>4275</v>
      </c>
      <c r="B2058" s="1" t="s">
        <v>1391</v>
      </c>
      <c r="C2058" s="85" t="s">
        <v>3</v>
      </c>
      <c r="D2058" s="116">
        <v>2.62</v>
      </c>
      <c r="E2058" s="116">
        <v>689</v>
      </c>
      <c r="F2058" s="1"/>
      <c r="G2058" s="29" t="s">
        <v>4</v>
      </c>
      <c r="H2058" s="4">
        <f t="shared" si="160"/>
        <v>1</v>
      </c>
      <c r="I2058" s="4" t="str">
        <f>VLOOKUP(B2058,'BAT Grundtabelle'!B:T,19,0)</f>
        <v>ja</v>
      </c>
      <c r="J2058" s="4" t="str">
        <f t="shared" si="161"/>
        <v>11849</v>
      </c>
      <c r="K2058" s="4" t="str">
        <f t="shared" si="162"/>
        <v>Unterhaltungselektronikhandel</v>
      </c>
      <c r="L2058" s="4">
        <f t="shared" si="163"/>
        <v>2.62</v>
      </c>
      <c r="M2058" s="104">
        <f t="shared" si="164"/>
        <v>689</v>
      </c>
      <c r="N2058" s="4"/>
      <c r="O2058" s="4" t="str">
        <f>VLOOKUP(B2058,'BAT Grundtabelle'!B:V,21,0)</f>
        <v>Handel</v>
      </c>
    </row>
    <row r="2059" spans="1:15" ht="12.75" customHeight="1" x14ac:dyDescent="0.35">
      <c r="A2059" s="29" t="s">
        <v>4276</v>
      </c>
      <c r="B2059" s="1" t="s">
        <v>202</v>
      </c>
      <c r="C2059" s="85" t="s">
        <v>3</v>
      </c>
      <c r="D2059" s="116">
        <v>2.62</v>
      </c>
      <c r="E2059" s="116">
        <v>689</v>
      </c>
      <c r="F2059" s="1"/>
      <c r="G2059" s="29" t="s">
        <v>4</v>
      </c>
      <c r="H2059" s="4">
        <f t="shared" si="160"/>
        <v>1</v>
      </c>
      <c r="I2059" s="4" t="str">
        <f>VLOOKUP(B2059,'BAT Grundtabelle'!B:T,19,0)</f>
        <v>ja</v>
      </c>
      <c r="J2059" s="4" t="str">
        <f t="shared" si="161"/>
        <v>11850</v>
      </c>
      <c r="K2059" s="4" t="str">
        <f t="shared" si="162"/>
        <v>Unterhaltungselektronikreparatur</v>
      </c>
      <c r="L2059" s="4">
        <f t="shared" si="163"/>
        <v>2.62</v>
      </c>
      <c r="M2059" s="104">
        <f t="shared" si="164"/>
        <v>689</v>
      </c>
      <c r="N2059" s="4"/>
      <c r="O2059" s="4" t="str">
        <f>VLOOKUP(B2059,'BAT Grundtabelle'!B:V,21,0)</f>
        <v>Reparatur</v>
      </c>
    </row>
    <row r="2060" spans="1:15" ht="12.75" customHeight="1" x14ac:dyDescent="0.35">
      <c r="A2060" s="29" t="s">
        <v>4277</v>
      </c>
      <c r="B2060" s="1" t="s">
        <v>2027</v>
      </c>
      <c r="C2060" s="85" t="s">
        <v>2</v>
      </c>
      <c r="D2060" s="116" t="s">
        <v>4547</v>
      </c>
      <c r="E2060" s="116" t="s">
        <v>4547</v>
      </c>
      <c r="F2060" s="1"/>
      <c r="G2060" s="29" t="s">
        <v>4</v>
      </c>
      <c r="H2060" s="4">
        <f t="shared" si="160"/>
        <v>1</v>
      </c>
      <c r="I2060" s="4" t="str">
        <f>VLOOKUP(B2060,'BAT Grundtabelle'!B:T,19,0)</f>
        <v>ja</v>
      </c>
      <c r="J2060" s="4" t="str">
        <f t="shared" si="161"/>
        <v/>
      </c>
      <c r="K2060" s="4" t="str">
        <f t="shared" si="162"/>
        <v/>
      </c>
      <c r="L2060" s="4" t="str">
        <f t="shared" si="163"/>
        <v/>
      </c>
      <c r="M2060" s="104" t="str">
        <f t="shared" si="164"/>
        <v/>
      </c>
      <c r="N2060" s="4"/>
      <c r="O2060" s="4" t="str">
        <f>VLOOKUP(B2060,'BAT Grundtabelle'!B:V,21,0)</f>
        <v>Dienstleistung</v>
      </c>
    </row>
    <row r="2061" spans="1:15" ht="12.75" customHeight="1" x14ac:dyDescent="0.35">
      <c r="A2061" s="29" t="s">
        <v>4278</v>
      </c>
      <c r="B2061" s="1" t="s">
        <v>2238</v>
      </c>
      <c r="C2061" s="85" t="s">
        <v>2</v>
      </c>
      <c r="D2061" s="116" t="s">
        <v>4547</v>
      </c>
      <c r="E2061" s="116" t="s">
        <v>4547</v>
      </c>
      <c r="F2061" s="1" t="s">
        <v>2412</v>
      </c>
      <c r="G2061" s="29">
        <v>1195</v>
      </c>
      <c r="H2061" s="4">
        <f t="shared" si="160"/>
        <v>1</v>
      </c>
      <c r="I2061" s="4" t="str">
        <f>VLOOKUP(B2061,'BAT Grundtabelle'!B:T,19,0)</f>
        <v>ja</v>
      </c>
      <c r="J2061" s="4" t="str">
        <f t="shared" si="161"/>
        <v/>
      </c>
      <c r="K2061" s="4" t="str">
        <f t="shared" si="162"/>
        <v/>
      </c>
      <c r="L2061" s="4" t="str">
        <f t="shared" si="163"/>
        <v/>
      </c>
      <c r="M2061" s="104" t="str">
        <f t="shared" si="164"/>
        <v/>
      </c>
      <c r="N2061" s="4"/>
      <c r="O2061" s="4" t="str">
        <f>VLOOKUP(B2061,'BAT Grundtabelle'!B:V,21,0)</f>
        <v>Finanzen</v>
      </c>
    </row>
    <row r="2062" spans="1:15" ht="12.75" customHeight="1" x14ac:dyDescent="0.35">
      <c r="A2062" s="29" t="s">
        <v>4279</v>
      </c>
      <c r="B2062" s="1" t="s">
        <v>334</v>
      </c>
      <c r="C2062" s="85" t="s">
        <v>2</v>
      </c>
      <c r="D2062" s="116" t="s">
        <v>4547</v>
      </c>
      <c r="E2062" s="116" t="s">
        <v>4547</v>
      </c>
      <c r="F2062" s="1" t="s">
        <v>2411</v>
      </c>
      <c r="G2062" s="29" t="s">
        <v>59</v>
      </c>
      <c r="H2062" s="4">
        <f t="shared" si="160"/>
        <v>1</v>
      </c>
      <c r="I2062" s="4" t="str">
        <f>VLOOKUP(B2062,'BAT Grundtabelle'!B:T,19,0)</f>
        <v>nein</v>
      </c>
      <c r="J2062" s="4" t="str">
        <f t="shared" si="161"/>
        <v/>
      </c>
      <c r="K2062" s="4" t="str">
        <f t="shared" si="162"/>
        <v/>
      </c>
      <c r="L2062" s="4" t="str">
        <f t="shared" si="163"/>
        <v/>
      </c>
      <c r="M2062" s="104" t="str">
        <f t="shared" si="164"/>
        <v/>
      </c>
      <c r="N2062" s="4"/>
      <c r="O2062" s="4" t="str">
        <f>VLOOKUP(B2062,'BAT Grundtabelle'!B:V,21,0)</f>
        <v>Verein</v>
      </c>
    </row>
    <row r="2063" spans="1:15" ht="12.75" customHeight="1" x14ac:dyDescent="0.35">
      <c r="A2063" s="29" t="s">
        <v>4280</v>
      </c>
      <c r="B2063" s="1" t="s">
        <v>1727</v>
      </c>
      <c r="C2063" s="85" t="s">
        <v>2</v>
      </c>
      <c r="D2063" s="116" t="s">
        <v>4547</v>
      </c>
      <c r="E2063" s="116" t="s">
        <v>4547</v>
      </c>
      <c r="F2063" s="1"/>
      <c r="G2063" s="29" t="s">
        <v>4</v>
      </c>
      <c r="H2063" s="4">
        <f t="shared" si="160"/>
        <v>1</v>
      </c>
      <c r="I2063" s="4" t="str">
        <f>VLOOKUP(B2063,'BAT Grundtabelle'!B:T,19,0)</f>
        <v>ja</v>
      </c>
      <c r="J2063" s="4" t="str">
        <f t="shared" si="161"/>
        <v/>
      </c>
      <c r="K2063" s="4" t="str">
        <f t="shared" si="162"/>
        <v/>
      </c>
      <c r="L2063" s="4" t="str">
        <f t="shared" si="163"/>
        <v/>
      </c>
      <c r="M2063" s="104" t="str">
        <f t="shared" si="164"/>
        <v/>
      </c>
      <c r="N2063" s="4"/>
      <c r="O2063" s="4" t="str">
        <f>VLOOKUP(B2063,'BAT Grundtabelle'!B:V,21,0)</f>
        <v>Freizeit</v>
      </c>
    </row>
    <row r="2064" spans="1:15" ht="12.75" customHeight="1" x14ac:dyDescent="0.35">
      <c r="A2064" s="29" t="s">
        <v>4281</v>
      </c>
      <c r="B2064" s="1" t="s">
        <v>731</v>
      </c>
      <c r="C2064" s="85" t="s">
        <v>2</v>
      </c>
      <c r="D2064" s="116" t="s">
        <v>4547</v>
      </c>
      <c r="E2064" s="116" t="s">
        <v>4547</v>
      </c>
      <c r="F2064" s="1"/>
      <c r="G2064" s="29" t="s">
        <v>4</v>
      </c>
      <c r="H2064" s="4">
        <f t="shared" si="160"/>
        <v>1</v>
      </c>
      <c r="I2064" s="4" t="str">
        <f>VLOOKUP(B2064,'BAT Grundtabelle'!B:T,19,0)</f>
        <v>ja</v>
      </c>
      <c r="J2064" s="4" t="str">
        <f t="shared" si="161"/>
        <v/>
      </c>
      <c r="K2064" s="4" t="str">
        <f t="shared" si="162"/>
        <v/>
      </c>
      <c r="L2064" s="4" t="str">
        <f t="shared" si="163"/>
        <v/>
      </c>
      <c r="M2064" s="104" t="str">
        <f t="shared" si="164"/>
        <v/>
      </c>
      <c r="N2064" s="4"/>
      <c r="O2064" s="4" t="str">
        <f>VLOOKUP(B2064,'BAT Grundtabelle'!B:V,21,0)</f>
        <v>Sonder-Risiken</v>
      </c>
    </row>
    <row r="2065" spans="1:15" ht="12.75" customHeight="1" x14ac:dyDescent="0.35">
      <c r="A2065" s="29" t="s">
        <v>4282</v>
      </c>
      <c r="B2065" s="1" t="s">
        <v>29</v>
      </c>
      <c r="C2065" s="85" t="s">
        <v>2</v>
      </c>
      <c r="D2065" s="116" t="s">
        <v>4547</v>
      </c>
      <c r="E2065" s="116" t="s">
        <v>4547</v>
      </c>
      <c r="F2065" s="1"/>
      <c r="G2065" s="29" t="s">
        <v>4</v>
      </c>
      <c r="H2065" s="4">
        <f t="shared" si="160"/>
        <v>1</v>
      </c>
      <c r="I2065" s="4" t="str">
        <f>VLOOKUP(B2065,'BAT Grundtabelle'!B:T,19,0)</f>
        <v>ja</v>
      </c>
      <c r="J2065" s="4" t="str">
        <f t="shared" si="161"/>
        <v/>
      </c>
      <c r="K2065" s="4" t="str">
        <f t="shared" si="162"/>
        <v/>
      </c>
      <c r="L2065" s="4" t="str">
        <f t="shared" si="163"/>
        <v/>
      </c>
      <c r="M2065" s="104" t="str">
        <f t="shared" si="164"/>
        <v/>
      </c>
      <c r="N2065" s="4"/>
      <c r="O2065" s="4" t="str">
        <f>VLOOKUP(B2065,'BAT Grundtabelle'!B:V,21,0)</f>
        <v>Sonder-Risiken</v>
      </c>
    </row>
    <row r="2066" spans="1:15" ht="12.75" customHeight="1" x14ac:dyDescent="0.35">
      <c r="A2066" s="29" t="s">
        <v>4283</v>
      </c>
      <c r="B2066" s="1" t="s">
        <v>1408</v>
      </c>
      <c r="C2066" s="85" t="s">
        <v>2</v>
      </c>
      <c r="D2066" s="116" t="s">
        <v>4547</v>
      </c>
      <c r="E2066" s="116" t="s">
        <v>4547</v>
      </c>
      <c r="F2066" s="1"/>
      <c r="G2066" s="29" t="s">
        <v>4</v>
      </c>
      <c r="H2066" s="4">
        <f t="shared" si="160"/>
        <v>1</v>
      </c>
      <c r="I2066" s="4" t="str">
        <f>VLOOKUP(B2066,'BAT Grundtabelle'!B:T,19,0)</f>
        <v>ja</v>
      </c>
      <c r="J2066" s="4" t="str">
        <f t="shared" si="161"/>
        <v/>
      </c>
      <c r="K2066" s="4" t="str">
        <f t="shared" si="162"/>
        <v/>
      </c>
      <c r="L2066" s="4" t="str">
        <f t="shared" si="163"/>
        <v/>
      </c>
      <c r="M2066" s="104" t="str">
        <f t="shared" si="164"/>
        <v/>
      </c>
      <c r="N2066" s="4"/>
      <c r="O2066" s="4" t="str">
        <f>VLOOKUP(B2066,'BAT Grundtabelle'!B:V,21,0)</f>
        <v>Dienstleistung</v>
      </c>
    </row>
    <row r="2067" spans="1:15" ht="12.75" customHeight="1" x14ac:dyDescent="0.35">
      <c r="A2067" s="29" t="s">
        <v>4284</v>
      </c>
      <c r="B2067" s="1" t="s">
        <v>1622</v>
      </c>
      <c r="C2067" s="85" t="s">
        <v>2</v>
      </c>
      <c r="D2067" s="116" t="s">
        <v>4547</v>
      </c>
      <c r="E2067" s="116" t="s">
        <v>4547</v>
      </c>
      <c r="F2067" s="1"/>
      <c r="G2067" s="29" t="s">
        <v>4</v>
      </c>
      <c r="H2067" s="4">
        <f t="shared" si="160"/>
        <v>1</v>
      </c>
      <c r="I2067" s="4" t="str">
        <f>VLOOKUP(B2067,'BAT Grundtabelle'!B:T,19,0)</f>
        <v>ja</v>
      </c>
      <c r="J2067" s="4" t="str">
        <f t="shared" si="161"/>
        <v/>
      </c>
      <c r="K2067" s="4" t="str">
        <f t="shared" si="162"/>
        <v/>
      </c>
      <c r="L2067" s="4" t="str">
        <f t="shared" si="163"/>
        <v/>
      </c>
      <c r="M2067" s="104" t="str">
        <f t="shared" si="164"/>
        <v/>
      </c>
      <c r="N2067" s="4"/>
      <c r="O2067" s="4" t="str">
        <f>VLOOKUP(B2067,'BAT Grundtabelle'!B:V,21,0)</f>
        <v>Handwerk</v>
      </c>
    </row>
    <row r="2068" spans="1:15" ht="12.75" customHeight="1" x14ac:dyDescent="0.35">
      <c r="A2068" s="29" t="s">
        <v>4285</v>
      </c>
      <c r="B2068" s="1" t="s">
        <v>335</v>
      </c>
      <c r="C2068" s="85" t="s">
        <v>2</v>
      </c>
      <c r="D2068" s="116" t="s">
        <v>4547</v>
      </c>
      <c r="E2068" s="116" t="s">
        <v>4547</v>
      </c>
      <c r="F2068" s="1" t="s">
        <v>2411</v>
      </c>
      <c r="G2068" s="29" t="s">
        <v>59</v>
      </c>
      <c r="H2068" s="4">
        <f t="shared" si="160"/>
        <v>1</v>
      </c>
      <c r="I2068" s="4" t="str">
        <f>VLOOKUP(B2068,'BAT Grundtabelle'!B:T,19,0)</f>
        <v>nein</v>
      </c>
      <c r="J2068" s="4" t="str">
        <f t="shared" si="161"/>
        <v/>
      </c>
      <c r="K2068" s="4" t="str">
        <f t="shared" si="162"/>
        <v/>
      </c>
      <c r="L2068" s="4" t="str">
        <f t="shared" si="163"/>
        <v/>
      </c>
      <c r="M2068" s="104" t="str">
        <f t="shared" si="164"/>
        <v/>
      </c>
      <c r="N2068" s="4"/>
      <c r="O2068" s="4" t="str">
        <f>VLOOKUP(B2068,'BAT Grundtabelle'!B:V,21,0)</f>
        <v>Verein</v>
      </c>
    </row>
    <row r="2069" spans="1:15" ht="12.75" customHeight="1" x14ac:dyDescent="0.35">
      <c r="A2069" s="29" t="s">
        <v>4286</v>
      </c>
      <c r="B2069" s="1" t="s">
        <v>336</v>
      </c>
      <c r="C2069" s="85" t="s">
        <v>2</v>
      </c>
      <c r="D2069" s="116" t="s">
        <v>4547</v>
      </c>
      <c r="E2069" s="116" t="s">
        <v>4547</v>
      </c>
      <c r="F2069" s="1"/>
      <c r="G2069" s="29" t="s">
        <v>4</v>
      </c>
      <c r="H2069" s="4">
        <f t="shared" si="160"/>
        <v>1</v>
      </c>
      <c r="I2069" s="4" t="str">
        <f>VLOOKUP(B2069,'BAT Grundtabelle'!B:T,19,0)</f>
        <v>ja</v>
      </c>
      <c r="J2069" s="4" t="str">
        <f t="shared" si="161"/>
        <v/>
      </c>
      <c r="K2069" s="4" t="str">
        <f t="shared" si="162"/>
        <v/>
      </c>
      <c r="L2069" s="4" t="str">
        <f t="shared" si="163"/>
        <v/>
      </c>
      <c r="M2069" s="104" t="str">
        <f t="shared" si="164"/>
        <v/>
      </c>
      <c r="N2069" s="4"/>
      <c r="O2069" s="4" t="str">
        <f>VLOOKUP(B2069,'BAT Grundtabelle'!B:V,21,0)</f>
        <v>Dienstleistung</v>
      </c>
    </row>
    <row r="2070" spans="1:15" ht="12.75" customHeight="1" x14ac:dyDescent="0.35">
      <c r="A2070" s="29" t="s">
        <v>4287</v>
      </c>
      <c r="B2070" s="1" t="s">
        <v>1842</v>
      </c>
      <c r="C2070" s="85" t="s">
        <v>2</v>
      </c>
      <c r="D2070" s="116" t="s">
        <v>4547</v>
      </c>
      <c r="E2070" s="116" t="s">
        <v>4547</v>
      </c>
      <c r="F2070" s="1" t="s">
        <v>2411</v>
      </c>
      <c r="G2070" s="29" t="s">
        <v>59</v>
      </c>
      <c r="H2070" s="4">
        <f t="shared" si="160"/>
        <v>1</v>
      </c>
      <c r="I2070" s="4" t="str">
        <f>VLOOKUP(B2070,'BAT Grundtabelle'!B:T,19,0)</f>
        <v>nein</v>
      </c>
      <c r="J2070" s="4" t="str">
        <f t="shared" si="161"/>
        <v/>
      </c>
      <c r="K2070" s="4" t="str">
        <f t="shared" si="162"/>
        <v/>
      </c>
      <c r="L2070" s="4" t="str">
        <f t="shared" si="163"/>
        <v/>
      </c>
      <c r="M2070" s="104" t="str">
        <f t="shared" si="164"/>
        <v/>
      </c>
      <c r="N2070" s="4"/>
      <c r="O2070" s="4" t="str">
        <f>VLOOKUP(B2070,'BAT Grundtabelle'!B:V,21,0)</f>
        <v>Verein</v>
      </c>
    </row>
    <row r="2071" spans="1:15" ht="12.75" customHeight="1" x14ac:dyDescent="0.35">
      <c r="A2071" s="29" t="s">
        <v>2314</v>
      </c>
      <c r="B2071" s="1" t="s">
        <v>2313</v>
      </c>
      <c r="C2071" s="85" t="s">
        <v>2</v>
      </c>
      <c r="D2071" s="116" t="s">
        <v>4547</v>
      </c>
      <c r="E2071" s="116" t="s">
        <v>4547</v>
      </c>
      <c r="F2071" s="1" t="s">
        <v>2411</v>
      </c>
      <c r="G2071" s="29" t="s">
        <v>59</v>
      </c>
      <c r="H2071" s="4">
        <f t="shared" si="160"/>
        <v>1</v>
      </c>
      <c r="I2071" s="4" t="str">
        <f>VLOOKUP(B2071,'BAT Grundtabelle'!B:T,19,0)</f>
        <v>nein</v>
      </c>
      <c r="J2071" s="4" t="str">
        <f t="shared" si="161"/>
        <v/>
      </c>
      <c r="K2071" s="4" t="str">
        <f t="shared" si="162"/>
        <v/>
      </c>
      <c r="L2071" s="4" t="str">
        <f t="shared" si="163"/>
        <v/>
      </c>
      <c r="M2071" s="104" t="str">
        <f t="shared" si="164"/>
        <v/>
      </c>
      <c r="N2071" s="4"/>
      <c r="O2071" s="4" t="str">
        <f>VLOOKUP(B2071,'BAT Grundtabelle'!B:V,21,0)</f>
        <v>Verein</v>
      </c>
    </row>
    <row r="2072" spans="1:15" ht="12.75" customHeight="1" x14ac:dyDescent="0.35">
      <c r="A2072" s="29" t="s">
        <v>2316</v>
      </c>
      <c r="B2072" s="1" t="s">
        <v>2315</v>
      </c>
      <c r="C2072" s="85" t="s">
        <v>2</v>
      </c>
      <c r="D2072" s="116" t="s">
        <v>4547</v>
      </c>
      <c r="E2072" s="116" t="s">
        <v>4547</v>
      </c>
      <c r="F2072" s="1" t="s">
        <v>2411</v>
      </c>
      <c r="G2072" s="29" t="s">
        <v>59</v>
      </c>
      <c r="H2072" s="4">
        <f t="shared" si="160"/>
        <v>1</v>
      </c>
      <c r="I2072" s="4" t="str">
        <f>VLOOKUP(B2072,'BAT Grundtabelle'!B:T,19,0)</f>
        <v>ja</v>
      </c>
      <c r="J2072" s="4" t="str">
        <f t="shared" si="161"/>
        <v/>
      </c>
      <c r="K2072" s="4" t="str">
        <f t="shared" si="162"/>
        <v/>
      </c>
      <c r="L2072" s="4" t="str">
        <f t="shared" si="163"/>
        <v/>
      </c>
      <c r="M2072" s="104" t="str">
        <f t="shared" si="164"/>
        <v/>
      </c>
      <c r="N2072" s="4"/>
      <c r="O2072" s="4" t="str">
        <f>VLOOKUP(B2072,'BAT Grundtabelle'!B:V,21,0)</f>
        <v>Verein</v>
      </c>
    </row>
    <row r="2073" spans="1:15" ht="12.75" customHeight="1" x14ac:dyDescent="0.35">
      <c r="A2073" s="29" t="s">
        <v>2318</v>
      </c>
      <c r="B2073" s="1" t="s">
        <v>2317</v>
      </c>
      <c r="C2073" s="85" t="s">
        <v>2</v>
      </c>
      <c r="D2073" s="116" t="s">
        <v>4547</v>
      </c>
      <c r="E2073" s="116" t="s">
        <v>4547</v>
      </c>
      <c r="F2073" s="1" t="s">
        <v>2411</v>
      </c>
      <c r="G2073" s="29" t="s">
        <v>59</v>
      </c>
      <c r="H2073" s="4">
        <f t="shared" si="160"/>
        <v>1</v>
      </c>
      <c r="I2073" s="4" t="str">
        <f>VLOOKUP(B2073,'BAT Grundtabelle'!B:T,19,0)</f>
        <v>ja</v>
      </c>
      <c r="J2073" s="4" t="str">
        <f t="shared" si="161"/>
        <v/>
      </c>
      <c r="K2073" s="4" t="str">
        <f t="shared" si="162"/>
        <v/>
      </c>
      <c r="L2073" s="4" t="str">
        <f t="shared" si="163"/>
        <v/>
      </c>
      <c r="M2073" s="104" t="str">
        <f t="shared" si="164"/>
        <v/>
      </c>
      <c r="N2073" s="4"/>
      <c r="O2073" s="4" t="str">
        <f>VLOOKUP(B2073,'BAT Grundtabelle'!B:V,21,0)</f>
        <v>Verein</v>
      </c>
    </row>
    <row r="2074" spans="1:15" ht="12.75" customHeight="1" x14ac:dyDescent="0.35">
      <c r="A2074" s="29" t="s">
        <v>2322</v>
      </c>
      <c r="B2074" s="1" t="s">
        <v>2321</v>
      </c>
      <c r="C2074" s="85" t="s">
        <v>2</v>
      </c>
      <c r="D2074" s="116" t="s">
        <v>4547</v>
      </c>
      <c r="E2074" s="116" t="s">
        <v>4547</v>
      </c>
      <c r="F2074" s="1" t="s">
        <v>2411</v>
      </c>
      <c r="G2074" s="29" t="s">
        <v>59</v>
      </c>
      <c r="H2074" s="4">
        <f t="shared" si="160"/>
        <v>1</v>
      </c>
      <c r="I2074" s="4" t="str">
        <f>VLOOKUP(B2074,'BAT Grundtabelle'!B:T,19,0)</f>
        <v>ja</v>
      </c>
      <c r="J2074" s="4" t="str">
        <f t="shared" si="161"/>
        <v/>
      </c>
      <c r="K2074" s="4" t="str">
        <f t="shared" si="162"/>
        <v/>
      </c>
      <c r="L2074" s="4" t="str">
        <f t="shared" si="163"/>
        <v/>
      </c>
      <c r="M2074" s="104" t="str">
        <f t="shared" si="164"/>
        <v/>
      </c>
      <c r="N2074" s="4"/>
      <c r="O2074" s="4" t="str">
        <f>VLOOKUP(B2074,'BAT Grundtabelle'!B:V,21,0)</f>
        <v>Verein</v>
      </c>
    </row>
    <row r="2075" spans="1:15" ht="12.75" customHeight="1" x14ac:dyDescent="0.35">
      <c r="A2075" s="29" t="s">
        <v>2326</v>
      </c>
      <c r="B2075" s="1" t="s">
        <v>2325</v>
      </c>
      <c r="C2075" s="85" t="s">
        <v>2</v>
      </c>
      <c r="D2075" s="116" t="s">
        <v>4547</v>
      </c>
      <c r="E2075" s="116" t="s">
        <v>4547</v>
      </c>
      <c r="F2075" s="1" t="s">
        <v>2411</v>
      </c>
      <c r="G2075" s="29" t="s">
        <v>59</v>
      </c>
      <c r="H2075" s="4">
        <f t="shared" si="160"/>
        <v>1</v>
      </c>
      <c r="I2075" s="4" t="str">
        <f>VLOOKUP(B2075,'BAT Grundtabelle'!B:T,19,0)</f>
        <v>nein</v>
      </c>
      <c r="J2075" s="4" t="str">
        <f t="shared" si="161"/>
        <v/>
      </c>
      <c r="K2075" s="4" t="str">
        <f t="shared" si="162"/>
        <v/>
      </c>
      <c r="L2075" s="4" t="str">
        <f t="shared" si="163"/>
        <v/>
      </c>
      <c r="M2075" s="104" t="str">
        <f t="shared" si="164"/>
        <v/>
      </c>
      <c r="N2075" s="4"/>
      <c r="O2075" s="4" t="str">
        <f>VLOOKUP(B2075,'BAT Grundtabelle'!B:V,21,0)</f>
        <v>Verein</v>
      </c>
    </row>
    <row r="2076" spans="1:15" ht="12.75" customHeight="1" x14ac:dyDescent="0.35">
      <c r="A2076" s="29" t="s">
        <v>2330</v>
      </c>
      <c r="B2076" s="1" t="s">
        <v>2329</v>
      </c>
      <c r="C2076" s="85" t="s">
        <v>2</v>
      </c>
      <c r="D2076" s="116" t="s">
        <v>4547</v>
      </c>
      <c r="E2076" s="116" t="s">
        <v>4547</v>
      </c>
      <c r="F2076" s="1" t="s">
        <v>2411</v>
      </c>
      <c r="G2076" s="29" t="s">
        <v>59</v>
      </c>
      <c r="H2076" s="4">
        <f t="shared" si="160"/>
        <v>1</v>
      </c>
      <c r="I2076" s="4" t="str">
        <f>VLOOKUP(B2076,'BAT Grundtabelle'!B:T,19,0)</f>
        <v>nein</v>
      </c>
      <c r="J2076" s="4" t="str">
        <f t="shared" si="161"/>
        <v/>
      </c>
      <c r="K2076" s="4" t="str">
        <f t="shared" si="162"/>
        <v/>
      </c>
      <c r="L2076" s="4" t="str">
        <f t="shared" si="163"/>
        <v/>
      </c>
      <c r="M2076" s="104" t="str">
        <f t="shared" si="164"/>
        <v/>
      </c>
      <c r="N2076" s="4"/>
      <c r="O2076" s="4" t="str">
        <f>VLOOKUP(B2076,'BAT Grundtabelle'!B:V,21,0)</f>
        <v>Verein</v>
      </c>
    </row>
    <row r="2077" spans="1:15" ht="12.75" customHeight="1" x14ac:dyDescent="0.35">
      <c r="A2077" s="29" t="s">
        <v>2334</v>
      </c>
      <c r="B2077" s="1" t="s">
        <v>2333</v>
      </c>
      <c r="C2077" s="85" t="s">
        <v>2</v>
      </c>
      <c r="D2077" s="116" t="s">
        <v>4547</v>
      </c>
      <c r="E2077" s="116" t="s">
        <v>4547</v>
      </c>
      <c r="F2077" s="1" t="s">
        <v>2411</v>
      </c>
      <c r="G2077" s="29" t="s">
        <v>59</v>
      </c>
      <c r="H2077" s="4">
        <f t="shared" si="160"/>
        <v>1</v>
      </c>
      <c r="I2077" s="4" t="str">
        <f>VLOOKUP(B2077,'BAT Grundtabelle'!B:T,19,0)</f>
        <v>ja</v>
      </c>
      <c r="J2077" s="4" t="str">
        <f t="shared" si="161"/>
        <v/>
      </c>
      <c r="K2077" s="4" t="str">
        <f t="shared" si="162"/>
        <v/>
      </c>
      <c r="L2077" s="4" t="str">
        <f t="shared" si="163"/>
        <v/>
      </c>
      <c r="M2077" s="104" t="str">
        <f t="shared" si="164"/>
        <v/>
      </c>
      <c r="N2077" s="4"/>
      <c r="O2077" s="4" t="str">
        <f>VLOOKUP(B2077,'BAT Grundtabelle'!B:V,21,0)</f>
        <v>Verein</v>
      </c>
    </row>
    <row r="2078" spans="1:15" ht="12.75" customHeight="1" x14ac:dyDescent="0.35">
      <c r="A2078" s="29" t="s">
        <v>4288</v>
      </c>
      <c r="B2078" s="1" t="s">
        <v>1844</v>
      </c>
      <c r="C2078" s="85" t="s">
        <v>2</v>
      </c>
      <c r="D2078" s="116" t="s">
        <v>4547</v>
      </c>
      <c r="E2078" s="116" t="s">
        <v>4547</v>
      </c>
      <c r="F2078" s="1" t="s">
        <v>2411</v>
      </c>
      <c r="G2078" s="29" t="s">
        <v>59</v>
      </c>
      <c r="H2078" s="4">
        <f t="shared" si="160"/>
        <v>1</v>
      </c>
      <c r="I2078" s="4" t="str">
        <f>VLOOKUP(B2078,'BAT Grundtabelle'!B:T,19,0)</f>
        <v>nein</v>
      </c>
      <c r="J2078" s="4" t="str">
        <f t="shared" si="161"/>
        <v/>
      </c>
      <c r="K2078" s="4" t="str">
        <f t="shared" si="162"/>
        <v/>
      </c>
      <c r="L2078" s="4" t="str">
        <f t="shared" si="163"/>
        <v/>
      </c>
      <c r="M2078" s="104" t="str">
        <f t="shared" si="164"/>
        <v/>
      </c>
      <c r="N2078" s="4"/>
      <c r="O2078" s="4" t="str">
        <f>VLOOKUP(B2078,'BAT Grundtabelle'!B:V,21,0)</f>
        <v>Verein</v>
      </c>
    </row>
    <row r="2079" spans="1:15" ht="12.75" customHeight="1" x14ac:dyDescent="0.35">
      <c r="A2079" s="29" t="s">
        <v>4290</v>
      </c>
      <c r="B2079" s="1" t="s">
        <v>1254</v>
      </c>
      <c r="C2079" s="85" t="s">
        <v>2</v>
      </c>
      <c r="D2079" s="116" t="s">
        <v>4547</v>
      </c>
      <c r="E2079" s="116" t="s">
        <v>4547</v>
      </c>
      <c r="F2079" s="1" t="s">
        <v>2412</v>
      </c>
      <c r="G2079" s="29">
        <v>1195</v>
      </c>
      <c r="H2079" s="4">
        <f t="shared" si="160"/>
        <v>1</v>
      </c>
      <c r="I2079" s="4" t="str">
        <f>VLOOKUP(B2079,'BAT Grundtabelle'!B:T,19,0)</f>
        <v>ja</v>
      </c>
      <c r="J2079" s="4" t="str">
        <f t="shared" si="161"/>
        <v/>
      </c>
      <c r="K2079" s="4" t="str">
        <f t="shared" si="162"/>
        <v/>
      </c>
      <c r="L2079" s="4" t="str">
        <f t="shared" si="163"/>
        <v/>
      </c>
      <c r="M2079" s="104" t="str">
        <f t="shared" si="164"/>
        <v/>
      </c>
      <c r="N2079" s="4"/>
      <c r="O2079" s="4" t="str">
        <f>VLOOKUP(B2079,'BAT Grundtabelle'!B:V,21,0)</f>
        <v>Handel</v>
      </c>
    </row>
    <row r="2080" spans="1:15" ht="12.75" customHeight="1" x14ac:dyDescent="0.35">
      <c r="A2080" s="29" t="s">
        <v>4291</v>
      </c>
      <c r="B2080" s="1" t="s">
        <v>1255</v>
      </c>
      <c r="C2080" s="85" t="s">
        <v>2</v>
      </c>
      <c r="D2080" s="116" t="s">
        <v>4547</v>
      </c>
      <c r="E2080" s="116" t="s">
        <v>4547</v>
      </c>
      <c r="F2080" s="1" t="s">
        <v>2412</v>
      </c>
      <c r="G2080" s="29">
        <v>1195</v>
      </c>
      <c r="H2080" s="4">
        <f t="shared" si="160"/>
        <v>1</v>
      </c>
      <c r="I2080" s="4" t="str">
        <f>VLOOKUP(B2080,'BAT Grundtabelle'!B:T,19,0)</f>
        <v>ja</v>
      </c>
      <c r="J2080" s="4" t="str">
        <f t="shared" si="161"/>
        <v/>
      </c>
      <c r="K2080" s="4" t="str">
        <f t="shared" si="162"/>
        <v/>
      </c>
      <c r="L2080" s="4" t="str">
        <f t="shared" si="163"/>
        <v/>
      </c>
      <c r="M2080" s="104" t="str">
        <f t="shared" si="164"/>
        <v/>
      </c>
      <c r="N2080" s="4"/>
      <c r="O2080" s="4" t="str">
        <f>VLOOKUP(B2080,'BAT Grundtabelle'!B:V,21,0)</f>
        <v>Handel</v>
      </c>
    </row>
    <row r="2081" spans="1:15" ht="12.75" customHeight="1" x14ac:dyDescent="0.35">
      <c r="A2081" s="29" t="s">
        <v>4292</v>
      </c>
      <c r="B2081" s="1" t="s">
        <v>444</v>
      </c>
      <c r="C2081" s="85" t="s">
        <v>2</v>
      </c>
      <c r="D2081" s="116" t="s">
        <v>4547</v>
      </c>
      <c r="E2081" s="116" t="s">
        <v>4547</v>
      </c>
      <c r="F2081" s="1"/>
      <c r="G2081" s="29" t="s">
        <v>4</v>
      </c>
      <c r="H2081" s="4">
        <f t="shared" si="160"/>
        <v>1</v>
      </c>
      <c r="I2081" s="4" t="str">
        <f>VLOOKUP(B2081,'BAT Grundtabelle'!B:T,19,0)</f>
        <v>ja</v>
      </c>
      <c r="J2081" s="4" t="str">
        <f t="shared" si="161"/>
        <v/>
      </c>
      <c r="K2081" s="4" t="str">
        <f t="shared" si="162"/>
        <v/>
      </c>
      <c r="L2081" s="4" t="str">
        <f t="shared" si="163"/>
        <v/>
      </c>
      <c r="M2081" s="104" t="str">
        <f t="shared" si="164"/>
        <v/>
      </c>
      <c r="N2081" s="4"/>
      <c r="O2081" s="4" t="str">
        <f>VLOOKUP(B2081,'BAT Grundtabelle'!B:V,21,0)</f>
        <v>Schausteller</v>
      </c>
    </row>
    <row r="2082" spans="1:15" ht="12.75" customHeight="1" x14ac:dyDescent="0.35">
      <c r="A2082" s="29" t="s">
        <v>4293</v>
      </c>
      <c r="B2082" s="1" t="s">
        <v>337</v>
      </c>
      <c r="C2082" s="85" t="s">
        <v>2</v>
      </c>
      <c r="D2082" s="116" t="s">
        <v>4547</v>
      </c>
      <c r="E2082" s="116" t="s">
        <v>4547</v>
      </c>
      <c r="F2082" s="1" t="s">
        <v>2411</v>
      </c>
      <c r="G2082" s="29" t="s">
        <v>59</v>
      </c>
      <c r="H2082" s="4">
        <f t="shared" si="160"/>
        <v>1</v>
      </c>
      <c r="I2082" s="4" t="str">
        <f>VLOOKUP(B2082,'BAT Grundtabelle'!B:T,19,0)</f>
        <v>ja</v>
      </c>
      <c r="J2082" s="4" t="str">
        <f t="shared" si="161"/>
        <v/>
      </c>
      <c r="K2082" s="4" t="str">
        <f t="shared" si="162"/>
        <v/>
      </c>
      <c r="L2082" s="4" t="str">
        <f t="shared" si="163"/>
        <v/>
      </c>
      <c r="M2082" s="104" t="str">
        <f t="shared" si="164"/>
        <v/>
      </c>
      <c r="N2082" s="4"/>
      <c r="O2082" s="4" t="str">
        <f>VLOOKUP(B2082,'BAT Grundtabelle'!B:V,21,0)</f>
        <v>Verein</v>
      </c>
    </row>
    <row r="2083" spans="1:15" ht="12.75" customHeight="1" x14ac:dyDescent="0.35">
      <c r="A2083" s="29" t="s">
        <v>4294</v>
      </c>
      <c r="B2083" s="1" t="s">
        <v>591</v>
      </c>
      <c r="C2083" s="85" t="s">
        <v>2</v>
      </c>
      <c r="D2083" s="116" t="s">
        <v>4547</v>
      </c>
      <c r="E2083" s="116" t="s">
        <v>4547</v>
      </c>
      <c r="F2083" s="1" t="s">
        <v>2412</v>
      </c>
      <c r="G2083" s="29" t="s">
        <v>4</v>
      </c>
      <c r="H2083" s="4">
        <f t="shared" si="160"/>
        <v>1</v>
      </c>
      <c r="I2083" s="4" t="str">
        <f>VLOOKUP(B2083,'BAT Grundtabelle'!B:T,19,0)</f>
        <v>ja</v>
      </c>
      <c r="J2083" s="4" t="str">
        <f t="shared" si="161"/>
        <v/>
      </c>
      <c r="K2083" s="4" t="str">
        <f t="shared" si="162"/>
        <v/>
      </c>
      <c r="L2083" s="4" t="str">
        <f t="shared" si="163"/>
        <v/>
      </c>
      <c r="M2083" s="104" t="str">
        <f t="shared" si="164"/>
        <v/>
      </c>
      <c r="N2083" s="4"/>
      <c r="O2083" s="4" t="str">
        <f>VLOOKUP(B2083,'BAT Grundtabelle'!B:V,21,0)</f>
        <v>Medien</v>
      </c>
    </row>
    <row r="2084" spans="1:15" ht="12.75" customHeight="1" x14ac:dyDescent="0.35">
      <c r="A2084" s="29" t="s">
        <v>4295</v>
      </c>
      <c r="B2084" s="1" t="s">
        <v>1113</v>
      </c>
      <c r="C2084" s="85" t="s">
        <v>2</v>
      </c>
      <c r="D2084" s="116" t="s">
        <v>4547</v>
      </c>
      <c r="E2084" s="116" t="s">
        <v>4547</v>
      </c>
      <c r="F2084" s="1"/>
      <c r="G2084" s="29" t="s">
        <v>4</v>
      </c>
      <c r="H2084" s="4">
        <f t="shared" si="160"/>
        <v>1</v>
      </c>
      <c r="I2084" s="4" t="str">
        <f>VLOOKUP(B2084,'BAT Grundtabelle'!B:T,19,0)</f>
        <v>ja</v>
      </c>
      <c r="J2084" s="4" t="str">
        <f t="shared" si="161"/>
        <v/>
      </c>
      <c r="K2084" s="4" t="str">
        <f t="shared" si="162"/>
        <v/>
      </c>
      <c r="L2084" s="4" t="str">
        <f t="shared" si="163"/>
        <v/>
      </c>
      <c r="M2084" s="104" t="str">
        <f t="shared" si="164"/>
        <v/>
      </c>
      <c r="N2084" s="4"/>
      <c r="O2084" s="4" t="str">
        <f>VLOOKUP(B2084,'BAT Grundtabelle'!B:V,21,0)</f>
        <v>Kammerberuf</v>
      </c>
    </row>
    <row r="2085" spans="1:15" ht="12.75" customHeight="1" x14ac:dyDescent="0.35">
      <c r="A2085" s="29" t="s">
        <v>4296</v>
      </c>
      <c r="B2085" s="1" t="s">
        <v>1063</v>
      </c>
      <c r="C2085" s="85" t="s">
        <v>2</v>
      </c>
      <c r="D2085" s="116" t="s">
        <v>4547</v>
      </c>
      <c r="E2085" s="116" t="s">
        <v>4547</v>
      </c>
      <c r="F2085" s="1" t="s">
        <v>2412</v>
      </c>
      <c r="G2085" s="29" t="s">
        <v>4438</v>
      </c>
      <c r="H2085" s="4">
        <f t="shared" si="160"/>
        <v>1</v>
      </c>
      <c r="I2085" s="4" t="str">
        <f>VLOOKUP(B2085,'BAT Grundtabelle'!B:T,19,0)</f>
        <v>ja</v>
      </c>
      <c r="J2085" s="4" t="str">
        <f t="shared" si="161"/>
        <v/>
      </c>
      <c r="K2085" s="4" t="str">
        <f t="shared" si="162"/>
        <v/>
      </c>
      <c r="L2085" s="4" t="str">
        <f t="shared" si="163"/>
        <v/>
      </c>
      <c r="M2085" s="104" t="str">
        <f t="shared" si="164"/>
        <v/>
      </c>
      <c r="N2085" s="4"/>
      <c r="O2085" s="4" t="str">
        <f>VLOOKUP(B2085,'BAT Grundtabelle'!B:V,21,0)</f>
        <v>Finanzen</v>
      </c>
    </row>
    <row r="2086" spans="1:15" ht="12.75" customHeight="1" x14ac:dyDescent="0.35">
      <c r="A2086" s="29" t="s">
        <v>4297</v>
      </c>
      <c r="B2086" s="1" t="s">
        <v>1146</v>
      </c>
      <c r="C2086" s="85" t="s">
        <v>2</v>
      </c>
      <c r="D2086" s="116" t="s">
        <v>4547</v>
      </c>
      <c r="E2086" s="116" t="s">
        <v>4547</v>
      </c>
      <c r="F2086" s="1"/>
      <c r="G2086" s="29" t="s">
        <v>4</v>
      </c>
      <c r="H2086" s="4">
        <f t="shared" si="160"/>
        <v>1</v>
      </c>
      <c r="I2086" s="4" t="str">
        <f>VLOOKUP(B2086,'BAT Grundtabelle'!B:T,19,0)</f>
        <v>ja</v>
      </c>
      <c r="J2086" s="4" t="str">
        <f t="shared" si="161"/>
        <v/>
      </c>
      <c r="K2086" s="4" t="str">
        <f t="shared" si="162"/>
        <v/>
      </c>
      <c r="L2086" s="4" t="str">
        <f t="shared" si="163"/>
        <v/>
      </c>
      <c r="M2086" s="104" t="str">
        <f t="shared" si="164"/>
        <v/>
      </c>
      <c r="N2086" s="4"/>
      <c r="O2086" s="4" t="str">
        <f>VLOOKUP(B2086,'BAT Grundtabelle'!B:V,21,0)</f>
        <v>Handel</v>
      </c>
    </row>
    <row r="2087" spans="1:15" ht="12.75" customHeight="1" x14ac:dyDescent="0.35">
      <c r="A2087" s="29" t="s">
        <v>4298</v>
      </c>
      <c r="B2087" s="1" t="s">
        <v>1845</v>
      </c>
      <c r="C2087" s="85" t="s">
        <v>2</v>
      </c>
      <c r="D2087" s="116" t="s">
        <v>4547</v>
      </c>
      <c r="E2087" s="116" t="s">
        <v>4547</v>
      </c>
      <c r="F2087" s="1" t="s">
        <v>2411</v>
      </c>
      <c r="G2087" s="29" t="s">
        <v>59</v>
      </c>
      <c r="H2087" s="4">
        <f t="shared" si="160"/>
        <v>1</v>
      </c>
      <c r="I2087" s="4" t="str">
        <f>VLOOKUP(B2087,'BAT Grundtabelle'!B:T,19,0)</f>
        <v>ja</v>
      </c>
      <c r="J2087" s="4" t="str">
        <f t="shared" si="161"/>
        <v/>
      </c>
      <c r="K2087" s="4" t="str">
        <f t="shared" si="162"/>
        <v/>
      </c>
      <c r="L2087" s="4" t="str">
        <f t="shared" si="163"/>
        <v/>
      </c>
      <c r="M2087" s="104" t="str">
        <f t="shared" si="164"/>
        <v/>
      </c>
      <c r="N2087" s="4"/>
      <c r="O2087" s="4" t="str">
        <f>VLOOKUP(B2087,'BAT Grundtabelle'!B:V,21,0)</f>
        <v>Verein</v>
      </c>
    </row>
    <row r="2088" spans="1:15" ht="12.75" customHeight="1" x14ac:dyDescent="0.35">
      <c r="A2088" s="29" t="s">
        <v>4299</v>
      </c>
      <c r="B2088" s="1" t="s">
        <v>1064</v>
      </c>
      <c r="C2088" s="85" t="s">
        <v>2</v>
      </c>
      <c r="D2088" s="116" t="s">
        <v>4547</v>
      </c>
      <c r="E2088" s="116" t="s">
        <v>4547</v>
      </c>
      <c r="F2088" s="1" t="s">
        <v>2409</v>
      </c>
      <c r="G2088" s="29" t="s">
        <v>4</v>
      </c>
      <c r="H2088" s="4">
        <f t="shared" si="160"/>
        <v>1</v>
      </c>
      <c r="I2088" s="4" t="str">
        <f>VLOOKUP(B2088,'BAT Grundtabelle'!B:T,19,0)</f>
        <v>ja</v>
      </c>
      <c r="J2088" s="4" t="str">
        <f t="shared" si="161"/>
        <v/>
      </c>
      <c r="K2088" s="4" t="str">
        <f t="shared" si="162"/>
        <v/>
      </c>
      <c r="L2088" s="4" t="str">
        <f t="shared" si="163"/>
        <v/>
      </c>
      <c r="M2088" s="104" t="str">
        <f t="shared" si="164"/>
        <v/>
      </c>
      <c r="N2088" s="4"/>
      <c r="O2088" s="4" t="str">
        <f>VLOOKUP(B2088,'BAT Grundtabelle'!B:V,21,0)</f>
        <v>Finanzen</v>
      </c>
    </row>
    <row r="2089" spans="1:15" ht="12.75" customHeight="1" x14ac:dyDescent="0.35">
      <c r="A2089" s="29" t="s">
        <v>4300</v>
      </c>
      <c r="B2089" s="1" t="s">
        <v>1065</v>
      </c>
      <c r="C2089" s="85" t="s">
        <v>2</v>
      </c>
      <c r="D2089" s="116" t="s">
        <v>4547</v>
      </c>
      <c r="E2089" s="116" t="s">
        <v>4547</v>
      </c>
      <c r="F2089" s="1" t="s">
        <v>2409</v>
      </c>
      <c r="G2089" s="29" t="s">
        <v>4</v>
      </c>
      <c r="H2089" s="4">
        <f t="shared" si="160"/>
        <v>1</v>
      </c>
      <c r="I2089" s="4" t="str">
        <f>VLOOKUP(B2089,'BAT Grundtabelle'!B:T,19,0)</f>
        <v>ja</v>
      </c>
      <c r="J2089" s="4" t="str">
        <f t="shared" si="161"/>
        <v/>
      </c>
      <c r="K2089" s="4" t="str">
        <f t="shared" si="162"/>
        <v/>
      </c>
      <c r="L2089" s="4" t="str">
        <f t="shared" si="163"/>
        <v/>
      </c>
      <c r="M2089" s="104" t="str">
        <f t="shared" si="164"/>
        <v/>
      </c>
      <c r="N2089" s="4"/>
      <c r="O2089" s="4" t="str">
        <f>VLOOKUP(B2089,'BAT Grundtabelle'!B:V,21,0)</f>
        <v>Finanzen</v>
      </c>
    </row>
    <row r="2090" spans="1:15" ht="12.75" customHeight="1" x14ac:dyDescent="0.35">
      <c r="A2090" s="29" t="s">
        <v>4301</v>
      </c>
      <c r="B2090" s="1" t="s">
        <v>1066</v>
      </c>
      <c r="C2090" s="85" t="s">
        <v>2</v>
      </c>
      <c r="D2090" s="116" t="s">
        <v>4547</v>
      </c>
      <c r="E2090" s="116" t="s">
        <v>4547</v>
      </c>
      <c r="F2090" s="1" t="s">
        <v>2409</v>
      </c>
      <c r="G2090" s="29" t="s">
        <v>4</v>
      </c>
      <c r="H2090" s="4">
        <f t="shared" si="160"/>
        <v>1</v>
      </c>
      <c r="I2090" s="4" t="str">
        <f>VLOOKUP(B2090,'BAT Grundtabelle'!B:T,19,0)</f>
        <v>ja</v>
      </c>
      <c r="J2090" s="4" t="str">
        <f t="shared" si="161"/>
        <v/>
      </c>
      <c r="K2090" s="4" t="str">
        <f t="shared" si="162"/>
        <v/>
      </c>
      <c r="L2090" s="4" t="str">
        <f t="shared" si="163"/>
        <v/>
      </c>
      <c r="M2090" s="104" t="str">
        <f t="shared" si="164"/>
        <v/>
      </c>
      <c r="N2090" s="4"/>
      <c r="O2090" s="4" t="str">
        <f>VLOOKUP(B2090,'BAT Grundtabelle'!B:V,21,0)</f>
        <v>Finanzen</v>
      </c>
    </row>
    <row r="2091" spans="1:15" ht="12.75" customHeight="1" x14ac:dyDescent="0.35">
      <c r="A2091" s="29" t="s">
        <v>4302</v>
      </c>
      <c r="B2091" s="1" t="s">
        <v>1067</v>
      </c>
      <c r="C2091" s="85" t="s">
        <v>2</v>
      </c>
      <c r="D2091" s="116" t="s">
        <v>4547</v>
      </c>
      <c r="E2091" s="116" t="s">
        <v>4547</v>
      </c>
      <c r="F2091" s="1" t="s">
        <v>2409</v>
      </c>
      <c r="G2091" s="29" t="s">
        <v>4</v>
      </c>
      <c r="H2091" s="4">
        <f t="shared" si="160"/>
        <v>1</v>
      </c>
      <c r="I2091" s="4" t="str">
        <f>VLOOKUP(B2091,'BAT Grundtabelle'!B:T,19,0)</f>
        <v>ja</v>
      </c>
      <c r="J2091" s="4" t="str">
        <f t="shared" si="161"/>
        <v/>
      </c>
      <c r="K2091" s="4" t="str">
        <f t="shared" si="162"/>
        <v/>
      </c>
      <c r="L2091" s="4" t="str">
        <f t="shared" si="163"/>
        <v/>
      </c>
      <c r="M2091" s="104" t="str">
        <f t="shared" si="164"/>
        <v/>
      </c>
      <c r="N2091" s="4"/>
      <c r="O2091" s="4" t="str">
        <f>VLOOKUP(B2091,'BAT Grundtabelle'!B:V,21,0)</f>
        <v>Finanzen</v>
      </c>
    </row>
    <row r="2092" spans="1:15" ht="12.75" customHeight="1" x14ac:dyDescent="0.35">
      <c r="A2092" s="29" t="s">
        <v>4303</v>
      </c>
      <c r="B2092" s="1" t="s">
        <v>197</v>
      </c>
      <c r="C2092" s="85" t="s">
        <v>2</v>
      </c>
      <c r="D2092" s="116" t="s">
        <v>4547</v>
      </c>
      <c r="E2092" s="116" t="s">
        <v>4547</v>
      </c>
      <c r="F2092" s="1"/>
      <c r="G2092" s="29" t="s">
        <v>4</v>
      </c>
      <c r="H2092" s="4">
        <f t="shared" si="160"/>
        <v>1</v>
      </c>
      <c r="I2092" s="4" t="str">
        <f>VLOOKUP(B2092,'BAT Grundtabelle'!B:T,19,0)</f>
        <v>ja</v>
      </c>
      <c r="J2092" s="4" t="str">
        <f t="shared" si="161"/>
        <v/>
      </c>
      <c r="K2092" s="4" t="str">
        <f t="shared" si="162"/>
        <v/>
      </c>
      <c r="L2092" s="4" t="str">
        <f t="shared" si="163"/>
        <v/>
      </c>
      <c r="M2092" s="104" t="str">
        <f t="shared" si="164"/>
        <v/>
      </c>
      <c r="N2092" s="4"/>
      <c r="O2092" s="4" t="str">
        <f>VLOOKUP(B2092,'BAT Grundtabelle'!B:V,21,0)</f>
        <v>Produktion</v>
      </c>
    </row>
    <row r="2093" spans="1:15" ht="12.75" customHeight="1" x14ac:dyDescent="0.35">
      <c r="A2093" s="29" t="s">
        <v>4304</v>
      </c>
      <c r="B2093" s="1" t="s">
        <v>1386</v>
      </c>
      <c r="C2093" s="85" t="s">
        <v>2</v>
      </c>
      <c r="D2093" s="116" t="s">
        <v>4547</v>
      </c>
      <c r="E2093" s="116" t="s">
        <v>4547</v>
      </c>
      <c r="F2093" s="1"/>
      <c r="G2093" s="29" t="s">
        <v>4</v>
      </c>
      <c r="H2093" s="4">
        <f t="shared" si="160"/>
        <v>1</v>
      </c>
      <c r="I2093" s="4" t="str">
        <f>VLOOKUP(B2093,'BAT Grundtabelle'!B:T,19,0)</f>
        <v>ja</v>
      </c>
      <c r="J2093" s="4" t="str">
        <f t="shared" si="161"/>
        <v/>
      </c>
      <c r="K2093" s="4" t="str">
        <f t="shared" si="162"/>
        <v/>
      </c>
      <c r="L2093" s="4" t="str">
        <f t="shared" si="163"/>
        <v/>
      </c>
      <c r="M2093" s="104" t="str">
        <f t="shared" si="164"/>
        <v/>
      </c>
      <c r="N2093" s="4"/>
      <c r="O2093" s="4" t="str">
        <f>VLOOKUP(B2093,'BAT Grundtabelle'!B:V,21,0)</f>
        <v>Tierhaltung</v>
      </c>
    </row>
    <row r="2094" spans="1:15" ht="12.75" customHeight="1" x14ac:dyDescent="0.35">
      <c r="A2094" s="29" t="s">
        <v>4305</v>
      </c>
      <c r="B2094" s="1" t="s">
        <v>1387</v>
      </c>
      <c r="C2094" s="85" t="s">
        <v>2</v>
      </c>
      <c r="D2094" s="116" t="s">
        <v>4547</v>
      </c>
      <c r="E2094" s="116" t="s">
        <v>4547</v>
      </c>
      <c r="F2094" s="1"/>
      <c r="G2094" s="29">
        <v>300</v>
      </c>
      <c r="H2094" s="4">
        <f t="shared" si="160"/>
        <v>1</v>
      </c>
      <c r="I2094" s="4" t="str">
        <f>VLOOKUP(B2094,'BAT Grundtabelle'!B:T,19,0)</f>
        <v>ja</v>
      </c>
      <c r="J2094" s="4" t="str">
        <f t="shared" si="161"/>
        <v/>
      </c>
      <c r="K2094" s="4" t="str">
        <f t="shared" si="162"/>
        <v/>
      </c>
      <c r="L2094" s="4" t="str">
        <f t="shared" si="163"/>
        <v/>
      </c>
      <c r="M2094" s="104" t="str">
        <f t="shared" si="164"/>
        <v/>
      </c>
      <c r="N2094" s="4"/>
      <c r="O2094" s="4" t="str">
        <f>VLOOKUP(B2094,'BAT Grundtabelle'!B:V,21,0)</f>
        <v>Tierhaltung</v>
      </c>
    </row>
    <row r="2095" spans="1:15" ht="12.75" customHeight="1" x14ac:dyDescent="0.35">
      <c r="A2095" s="29" t="s">
        <v>4306</v>
      </c>
      <c r="B2095" s="1" t="s">
        <v>1388</v>
      </c>
      <c r="C2095" s="85" t="s">
        <v>3</v>
      </c>
      <c r="D2095" s="116">
        <v>3.18</v>
      </c>
      <c r="E2095" s="116">
        <v>426</v>
      </c>
      <c r="F2095" s="1"/>
      <c r="G2095" s="29">
        <v>300</v>
      </c>
      <c r="H2095" s="4">
        <f t="shared" si="160"/>
        <v>1</v>
      </c>
      <c r="I2095" s="4" t="str">
        <f>VLOOKUP(B2095,'BAT Grundtabelle'!B:T,19,0)</f>
        <v>ja</v>
      </c>
      <c r="J2095" s="4" t="str">
        <f t="shared" si="161"/>
        <v>11878</v>
      </c>
      <c r="K2095" s="4" t="str">
        <f t="shared" si="162"/>
        <v>Viehtransportunternehmen</v>
      </c>
      <c r="L2095" s="4">
        <f t="shared" si="163"/>
        <v>3.18</v>
      </c>
      <c r="M2095" s="104">
        <f t="shared" si="164"/>
        <v>426</v>
      </c>
      <c r="N2095" s="4"/>
      <c r="O2095" s="4" t="str">
        <f>VLOOKUP(B2095,'BAT Grundtabelle'!B:V,21,0)</f>
        <v>Transport</v>
      </c>
    </row>
    <row r="2096" spans="1:15" ht="12.75" customHeight="1" x14ac:dyDescent="0.35">
      <c r="A2096" s="29" t="s">
        <v>2059</v>
      </c>
      <c r="B2096" s="1" t="s">
        <v>2058</v>
      </c>
      <c r="C2096" s="85" t="s">
        <v>3</v>
      </c>
      <c r="D2096" s="116">
        <v>1.48</v>
      </c>
      <c r="E2096" s="116">
        <v>345</v>
      </c>
      <c r="F2096" s="1"/>
      <c r="G2096" s="29" t="s">
        <v>4</v>
      </c>
      <c r="H2096" s="4">
        <f t="shared" si="160"/>
        <v>1</v>
      </c>
      <c r="I2096" s="4" t="str">
        <f>VLOOKUP(B2096,'BAT Grundtabelle'!B:T,19,0)</f>
        <v>ja</v>
      </c>
      <c r="J2096" s="4" t="str">
        <f t="shared" si="161"/>
        <v>5434</v>
      </c>
      <c r="K2096" s="4" t="str">
        <f t="shared" si="162"/>
        <v>Visagist (ohne Piercing/Tattooing)</v>
      </c>
      <c r="L2096" s="4">
        <f t="shared" si="163"/>
        <v>1.48</v>
      </c>
      <c r="M2096" s="104">
        <f t="shared" si="164"/>
        <v>345</v>
      </c>
      <c r="N2096" s="4"/>
      <c r="O2096" s="4" t="str">
        <f>VLOOKUP(B2096,'BAT Grundtabelle'!B:V,21,0)</f>
        <v>Kosmetik</v>
      </c>
    </row>
    <row r="2097" spans="1:15" ht="12.75" customHeight="1" x14ac:dyDescent="0.35">
      <c r="A2097" s="29" t="s">
        <v>4307</v>
      </c>
      <c r="B2097" s="1" t="s">
        <v>1612</v>
      </c>
      <c r="C2097" s="85" t="s">
        <v>2</v>
      </c>
      <c r="D2097" s="116" t="s">
        <v>4547</v>
      </c>
      <c r="E2097" s="116" t="s">
        <v>4547</v>
      </c>
      <c r="F2097" s="1"/>
      <c r="G2097" s="29" t="s">
        <v>4</v>
      </c>
      <c r="H2097" s="4">
        <f t="shared" si="160"/>
        <v>1</v>
      </c>
      <c r="I2097" s="4" t="str">
        <f>VLOOKUP(B2097,'BAT Grundtabelle'!B:T,19,0)</f>
        <v>ja</v>
      </c>
      <c r="J2097" s="4" t="str">
        <f t="shared" si="161"/>
        <v/>
      </c>
      <c r="K2097" s="4" t="str">
        <f t="shared" si="162"/>
        <v/>
      </c>
      <c r="L2097" s="4" t="str">
        <f t="shared" si="163"/>
        <v/>
      </c>
      <c r="M2097" s="104" t="str">
        <f t="shared" si="164"/>
        <v/>
      </c>
      <c r="N2097" s="4"/>
      <c r="O2097" s="4" t="str">
        <f>VLOOKUP(B2097,'BAT Grundtabelle'!B:V,21,0)</f>
        <v>Produktion</v>
      </c>
    </row>
    <row r="2098" spans="1:15" ht="12.75" customHeight="1" x14ac:dyDescent="0.35">
      <c r="A2098" s="29" t="s">
        <v>4308</v>
      </c>
      <c r="B2098" s="1" t="s">
        <v>1496</v>
      </c>
      <c r="C2098" s="85" t="s">
        <v>2</v>
      </c>
      <c r="D2098" s="116" t="s">
        <v>4547</v>
      </c>
      <c r="E2098" s="116" t="s">
        <v>4547</v>
      </c>
      <c r="F2098" s="1"/>
      <c r="G2098" s="29" t="s">
        <v>4</v>
      </c>
      <c r="H2098" s="4">
        <f t="shared" si="160"/>
        <v>1</v>
      </c>
      <c r="I2098" s="4" t="str">
        <f>VLOOKUP(B2098,'BAT Grundtabelle'!B:T,19,0)</f>
        <v>ja</v>
      </c>
      <c r="J2098" s="4" t="str">
        <f t="shared" si="161"/>
        <v/>
      </c>
      <c r="K2098" s="4" t="str">
        <f t="shared" si="162"/>
        <v/>
      </c>
      <c r="L2098" s="4" t="str">
        <f t="shared" si="163"/>
        <v/>
      </c>
      <c r="M2098" s="104" t="str">
        <f t="shared" si="164"/>
        <v/>
      </c>
      <c r="N2098" s="4"/>
      <c r="O2098" s="4" t="str">
        <f>VLOOKUP(B2098,'BAT Grundtabelle'!B:V,21,0)</f>
        <v>Tierhaltung</v>
      </c>
    </row>
    <row r="2099" spans="1:15" ht="12.75" customHeight="1" x14ac:dyDescent="0.35">
      <c r="A2099" s="29" t="s">
        <v>4309</v>
      </c>
      <c r="B2099" s="1" t="s">
        <v>1846</v>
      </c>
      <c r="C2099" s="85" t="s">
        <v>2</v>
      </c>
      <c r="D2099" s="116" t="s">
        <v>4547</v>
      </c>
      <c r="E2099" s="116" t="s">
        <v>4547</v>
      </c>
      <c r="F2099" s="1" t="s">
        <v>2411</v>
      </c>
      <c r="G2099" s="29" t="s">
        <v>59</v>
      </c>
      <c r="H2099" s="4">
        <f t="shared" si="160"/>
        <v>1</v>
      </c>
      <c r="I2099" s="4" t="str">
        <f>VLOOKUP(B2099,'BAT Grundtabelle'!B:T,19,0)</f>
        <v>ja</v>
      </c>
      <c r="J2099" s="4" t="str">
        <f t="shared" si="161"/>
        <v/>
      </c>
      <c r="K2099" s="4" t="str">
        <f t="shared" si="162"/>
        <v/>
      </c>
      <c r="L2099" s="4" t="str">
        <f t="shared" si="163"/>
        <v/>
      </c>
      <c r="M2099" s="104" t="str">
        <f t="shared" si="164"/>
        <v/>
      </c>
      <c r="N2099" s="4"/>
      <c r="O2099" s="4" t="str">
        <f>VLOOKUP(B2099,'BAT Grundtabelle'!B:V,21,0)</f>
        <v>Verein</v>
      </c>
    </row>
    <row r="2100" spans="1:15" ht="12.75" customHeight="1" x14ac:dyDescent="0.35">
      <c r="A2100" s="29" t="s">
        <v>4310</v>
      </c>
      <c r="B2100" s="1" t="s">
        <v>1471</v>
      </c>
      <c r="C2100" s="85" t="s">
        <v>2</v>
      </c>
      <c r="D2100" s="116" t="s">
        <v>4547</v>
      </c>
      <c r="E2100" s="116" t="s">
        <v>4547</v>
      </c>
      <c r="F2100" s="1"/>
      <c r="G2100" s="29" t="s">
        <v>4</v>
      </c>
      <c r="H2100" s="4">
        <f t="shared" si="160"/>
        <v>1</v>
      </c>
      <c r="I2100" s="4" t="str">
        <f>VLOOKUP(B2100,'BAT Grundtabelle'!B:T,19,0)</f>
        <v>ja</v>
      </c>
      <c r="J2100" s="4" t="str">
        <f t="shared" si="161"/>
        <v/>
      </c>
      <c r="K2100" s="4" t="str">
        <f t="shared" si="162"/>
        <v/>
      </c>
      <c r="L2100" s="4" t="str">
        <f t="shared" si="163"/>
        <v/>
      </c>
      <c r="M2100" s="104" t="str">
        <f t="shared" si="164"/>
        <v/>
      </c>
      <c r="N2100" s="4"/>
      <c r="O2100" s="4" t="str">
        <f>VLOOKUP(B2100,'BAT Grundtabelle'!B:V,21,0)</f>
        <v>Chemie</v>
      </c>
    </row>
    <row r="2101" spans="1:15" ht="12.75" customHeight="1" x14ac:dyDescent="0.35">
      <c r="A2101" s="29" t="s">
        <v>4311</v>
      </c>
      <c r="B2101" s="1" t="s">
        <v>2077</v>
      </c>
      <c r="C2101" s="85" t="s">
        <v>2</v>
      </c>
      <c r="D2101" s="116" t="s">
        <v>4547</v>
      </c>
      <c r="E2101" s="116" t="s">
        <v>4547</v>
      </c>
      <c r="F2101" s="1"/>
      <c r="G2101" s="29" t="s">
        <v>4</v>
      </c>
      <c r="H2101" s="4">
        <f t="shared" si="160"/>
        <v>1</v>
      </c>
      <c r="I2101" s="4" t="str">
        <f>VLOOKUP(B2101,'BAT Grundtabelle'!B:T,19,0)</f>
        <v>ja</v>
      </c>
      <c r="J2101" s="4" t="str">
        <f t="shared" si="161"/>
        <v/>
      </c>
      <c r="K2101" s="4" t="str">
        <f t="shared" si="162"/>
        <v/>
      </c>
      <c r="L2101" s="4" t="str">
        <f t="shared" si="163"/>
        <v/>
      </c>
      <c r="M2101" s="104" t="str">
        <f t="shared" si="164"/>
        <v/>
      </c>
      <c r="N2101" s="4"/>
      <c r="O2101" s="4" t="str">
        <f>VLOOKUP(B2101,'BAT Grundtabelle'!B:V,21,0)</f>
        <v>Sicherheit</v>
      </c>
    </row>
    <row r="2102" spans="1:15" ht="12.75" customHeight="1" x14ac:dyDescent="0.35">
      <c r="A2102" s="29" t="s">
        <v>4312</v>
      </c>
      <c r="B2102" s="1" t="s">
        <v>1351</v>
      </c>
      <c r="C2102" s="85" t="s">
        <v>2</v>
      </c>
      <c r="D2102" s="116" t="s">
        <v>4547</v>
      </c>
      <c r="E2102" s="116" t="s">
        <v>4547</v>
      </c>
      <c r="F2102" s="1"/>
      <c r="G2102" s="29" t="s">
        <v>4</v>
      </c>
      <c r="H2102" s="4">
        <f t="shared" si="160"/>
        <v>1</v>
      </c>
      <c r="I2102" s="4" t="str">
        <f>VLOOKUP(B2102,'BAT Grundtabelle'!B:T,19,0)</f>
        <v>ja</v>
      </c>
      <c r="J2102" s="4" t="str">
        <f t="shared" si="161"/>
        <v/>
      </c>
      <c r="K2102" s="4" t="str">
        <f t="shared" si="162"/>
        <v/>
      </c>
      <c r="L2102" s="4" t="str">
        <f t="shared" si="163"/>
        <v/>
      </c>
      <c r="M2102" s="104" t="str">
        <f t="shared" si="164"/>
        <v/>
      </c>
      <c r="N2102" s="4"/>
      <c r="O2102" s="4" t="str">
        <f>VLOOKUP(B2102,'BAT Grundtabelle'!B:V,21,0)</f>
        <v>Produktion</v>
      </c>
    </row>
    <row r="2103" spans="1:15" ht="12.75" customHeight="1" x14ac:dyDescent="0.35">
      <c r="A2103" s="29" t="s">
        <v>4313</v>
      </c>
      <c r="B2103" s="1" t="s">
        <v>1352</v>
      </c>
      <c r="C2103" s="85" t="s">
        <v>2</v>
      </c>
      <c r="D2103" s="116" t="s">
        <v>4547</v>
      </c>
      <c r="E2103" s="116" t="s">
        <v>4547</v>
      </c>
      <c r="F2103" s="1"/>
      <c r="G2103" s="29" t="s">
        <v>4</v>
      </c>
      <c r="H2103" s="4">
        <f t="shared" si="160"/>
        <v>1</v>
      </c>
      <c r="I2103" s="4" t="str">
        <f>VLOOKUP(B2103,'BAT Grundtabelle'!B:T,19,0)</f>
        <v>ja</v>
      </c>
      <c r="J2103" s="4" t="str">
        <f t="shared" si="161"/>
        <v/>
      </c>
      <c r="K2103" s="4" t="str">
        <f t="shared" si="162"/>
        <v/>
      </c>
      <c r="L2103" s="4" t="str">
        <f t="shared" si="163"/>
        <v/>
      </c>
      <c r="M2103" s="104" t="str">
        <f t="shared" si="164"/>
        <v/>
      </c>
      <c r="N2103" s="4"/>
      <c r="O2103" s="4" t="str">
        <f>VLOOKUP(B2103,'BAT Grundtabelle'!B:V,21,0)</f>
        <v>Produktion</v>
      </c>
    </row>
    <row r="2104" spans="1:15" ht="12.75" customHeight="1" x14ac:dyDescent="0.35">
      <c r="A2104" s="29" t="s">
        <v>4314</v>
      </c>
      <c r="B2104" s="1" t="s">
        <v>1051</v>
      </c>
      <c r="C2104" s="85" t="s">
        <v>2</v>
      </c>
      <c r="D2104" s="116" t="s">
        <v>4547</v>
      </c>
      <c r="E2104" s="116" t="s">
        <v>4547</v>
      </c>
      <c r="F2104" s="1"/>
      <c r="G2104" s="29" t="s">
        <v>4</v>
      </c>
      <c r="H2104" s="4">
        <f t="shared" si="160"/>
        <v>1</v>
      </c>
      <c r="I2104" s="4" t="str">
        <f>VLOOKUP(B2104,'BAT Grundtabelle'!B:T,19,0)</f>
        <v>ja</v>
      </c>
      <c r="J2104" s="4" t="str">
        <f t="shared" si="161"/>
        <v/>
      </c>
      <c r="K2104" s="4" t="str">
        <f t="shared" si="162"/>
        <v/>
      </c>
      <c r="L2104" s="4" t="str">
        <f t="shared" si="163"/>
        <v/>
      </c>
      <c r="M2104" s="104" t="str">
        <f t="shared" si="164"/>
        <v/>
      </c>
      <c r="N2104" s="4"/>
      <c r="O2104" s="4" t="str">
        <f>VLOOKUP(B2104,'BAT Grundtabelle'!B:V,21,0)</f>
        <v>Sonder-Risiken</v>
      </c>
    </row>
    <row r="2105" spans="1:15" ht="12.75" customHeight="1" x14ac:dyDescent="0.35">
      <c r="A2105" s="29" t="s">
        <v>4315</v>
      </c>
      <c r="B2105" s="1" t="s">
        <v>1047</v>
      </c>
      <c r="C2105" s="85" t="s">
        <v>2</v>
      </c>
      <c r="D2105" s="116" t="s">
        <v>4547</v>
      </c>
      <c r="E2105" s="116" t="s">
        <v>4547</v>
      </c>
      <c r="F2105" s="1" t="s">
        <v>2412</v>
      </c>
      <c r="G2105" s="29" t="s">
        <v>4438</v>
      </c>
      <c r="H2105" s="4">
        <f t="shared" si="160"/>
        <v>1</v>
      </c>
      <c r="I2105" s="4" t="str">
        <f>VLOOKUP(B2105,'BAT Grundtabelle'!B:T,19,0)</f>
        <v>ja</v>
      </c>
      <c r="J2105" s="4" t="str">
        <f t="shared" si="161"/>
        <v/>
      </c>
      <c r="K2105" s="4" t="str">
        <f t="shared" si="162"/>
        <v/>
      </c>
      <c r="L2105" s="4" t="str">
        <f t="shared" si="163"/>
        <v/>
      </c>
      <c r="M2105" s="104" t="str">
        <f t="shared" si="164"/>
        <v/>
      </c>
      <c r="N2105" s="4"/>
      <c r="O2105" s="4" t="str">
        <f>VLOOKUP(B2105,'BAT Grundtabelle'!B:V,21,0)</f>
        <v>Sonder-Risiken</v>
      </c>
    </row>
    <row r="2106" spans="1:15" ht="12.75" customHeight="1" x14ac:dyDescent="0.35">
      <c r="A2106" s="29" t="s">
        <v>4316</v>
      </c>
      <c r="B2106" s="1" t="s">
        <v>1728</v>
      </c>
      <c r="C2106" s="85" t="s">
        <v>2</v>
      </c>
      <c r="D2106" s="116" t="s">
        <v>4547</v>
      </c>
      <c r="E2106" s="116" t="s">
        <v>4547</v>
      </c>
      <c r="F2106" s="1"/>
      <c r="G2106" s="29" t="s">
        <v>4</v>
      </c>
      <c r="H2106" s="4">
        <f t="shared" si="160"/>
        <v>1</v>
      </c>
      <c r="I2106" s="4" t="str">
        <f>VLOOKUP(B2106,'BAT Grundtabelle'!B:T,19,0)</f>
        <v>ja</v>
      </c>
      <c r="J2106" s="4" t="str">
        <f t="shared" si="161"/>
        <v/>
      </c>
      <c r="K2106" s="4" t="str">
        <f t="shared" si="162"/>
        <v/>
      </c>
      <c r="L2106" s="4" t="str">
        <f t="shared" si="163"/>
        <v/>
      </c>
      <c r="M2106" s="104" t="str">
        <f t="shared" si="164"/>
        <v/>
      </c>
      <c r="N2106" s="4"/>
      <c r="O2106" s="4" t="str">
        <f>VLOOKUP(B2106,'BAT Grundtabelle'!B:V,21,0)</f>
        <v>Freizeit</v>
      </c>
    </row>
    <row r="2107" spans="1:15" ht="12.75" customHeight="1" x14ac:dyDescent="0.35">
      <c r="A2107" s="29" t="s">
        <v>4317</v>
      </c>
      <c r="B2107" s="1" t="s">
        <v>909</v>
      </c>
      <c r="C2107" s="85" t="s">
        <v>2</v>
      </c>
      <c r="D2107" s="116" t="s">
        <v>4547</v>
      </c>
      <c r="E2107" s="116" t="s">
        <v>4547</v>
      </c>
      <c r="F2107" s="1" t="s">
        <v>2412</v>
      </c>
      <c r="G2107" s="29">
        <v>1195</v>
      </c>
      <c r="H2107" s="4">
        <f t="shared" si="160"/>
        <v>1</v>
      </c>
      <c r="I2107" s="4" t="str">
        <f>VLOOKUP(B2107,'BAT Grundtabelle'!B:T,19,0)</f>
        <v>ja</v>
      </c>
      <c r="J2107" s="4" t="str">
        <f t="shared" si="161"/>
        <v/>
      </c>
      <c r="K2107" s="4" t="str">
        <f t="shared" si="162"/>
        <v/>
      </c>
      <c r="L2107" s="4" t="str">
        <f t="shared" si="163"/>
        <v/>
      </c>
      <c r="M2107" s="104" t="str">
        <f t="shared" si="164"/>
        <v/>
      </c>
      <c r="N2107" s="4"/>
      <c r="O2107" s="4" t="str">
        <f>VLOOKUP(B2107,'BAT Grundtabelle'!B:V,21,0)</f>
        <v>Sonder-Risiken</v>
      </c>
    </row>
    <row r="2108" spans="1:15" ht="12.75" customHeight="1" x14ac:dyDescent="0.35">
      <c r="A2108" s="29" t="s">
        <v>4318</v>
      </c>
      <c r="B2108" s="1" t="s">
        <v>630</v>
      </c>
      <c r="C2108" s="85" t="s">
        <v>2</v>
      </c>
      <c r="D2108" s="116" t="s">
        <v>4547</v>
      </c>
      <c r="E2108" s="116" t="s">
        <v>4547</v>
      </c>
      <c r="F2108" s="1" t="s">
        <v>2409</v>
      </c>
      <c r="G2108" s="29" t="s">
        <v>58</v>
      </c>
      <c r="H2108" s="4">
        <f t="shared" si="160"/>
        <v>1</v>
      </c>
      <c r="I2108" s="4" t="str">
        <f>VLOOKUP(B2108,'BAT Grundtabelle'!B:T,19,0)</f>
        <v>ja</v>
      </c>
      <c r="J2108" s="4" t="str">
        <f t="shared" si="161"/>
        <v/>
      </c>
      <c r="K2108" s="4" t="str">
        <f t="shared" si="162"/>
        <v/>
      </c>
      <c r="L2108" s="4" t="str">
        <f t="shared" si="163"/>
        <v/>
      </c>
      <c r="M2108" s="104" t="str">
        <f t="shared" si="164"/>
        <v/>
      </c>
      <c r="N2108" s="4"/>
      <c r="O2108" s="4" t="str">
        <f>VLOOKUP(B2108,'BAT Grundtabelle'!B:V,21,0)</f>
        <v>Staat</v>
      </c>
    </row>
    <row r="2109" spans="1:15" ht="12.75" customHeight="1" x14ac:dyDescent="0.35">
      <c r="A2109" s="29" t="s">
        <v>4319</v>
      </c>
      <c r="B2109" s="1" t="s">
        <v>1203</v>
      </c>
      <c r="C2109" s="85" t="s">
        <v>2</v>
      </c>
      <c r="D2109" s="116" t="s">
        <v>4547</v>
      </c>
      <c r="E2109" s="116" t="s">
        <v>4547</v>
      </c>
      <c r="F2109" s="1"/>
      <c r="G2109" s="29" t="s">
        <v>4</v>
      </c>
      <c r="H2109" s="4">
        <f t="shared" si="160"/>
        <v>1</v>
      </c>
      <c r="I2109" s="4" t="str">
        <f>VLOOKUP(B2109,'BAT Grundtabelle'!B:T,19,0)</f>
        <v>ja</v>
      </c>
      <c r="J2109" s="4" t="str">
        <f t="shared" si="161"/>
        <v/>
      </c>
      <c r="K2109" s="4" t="str">
        <f t="shared" si="162"/>
        <v/>
      </c>
      <c r="L2109" s="4" t="str">
        <f t="shared" si="163"/>
        <v/>
      </c>
      <c r="M2109" s="104" t="str">
        <f t="shared" si="164"/>
        <v/>
      </c>
      <c r="N2109" s="4"/>
      <c r="O2109" s="4" t="str">
        <f>VLOOKUP(B2109,'BAT Grundtabelle'!B:V,21,0)</f>
        <v>Metallurgie</v>
      </c>
    </row>
    <row r="2110" spans="1:15" ht="12.75" customHeight="1" x14ac:dyDescent="0.35">
      <c r="A2110" s="29" t="s">
        <v>4320</v>
      </c>
      <c r="B2110" s="1" t="s">
        <v>155</v>
      </c>
      <c r="C2110" s="85" t="s">
        <v>2</v>
      </c>
      <c r="D2110" s="116" t="s">
        <v>4547</v>
      </c>
      <c r="E2110" s="116" t="s">
        <v>4547</v>
      </c>
      <c r="F2110" s="1"/>
      <c r="G2110" s="29" t="s">
        <v>4</v>
      </c>
      <c r="H2110" s="4">
        <f t="shared" si="160"/>
        <v>1</v>
      </c>
      <c r="I2110" s="4" t="str">
        <f>VLOOKUP(B2110,'BAT Grundtabelle'!B:T,19,0)</f>
        <v>ja</v>
      </c>
      <c r="J2110" s="4" t="str">
        <f t="shared" si="161"/>
        <v/>
      </c>
      <c r="K2110" s="4" t="str">
        <f t="shared" si="162"/>
        <v/>
      </c>
      <c r="L2110" s="4" t="str">
        <f t="shared" si="163"/>
        <v/>
      </c>
      <c r="M2110" s="104" t="str">
        <f t="shared" si="164"/>
        <v/>
      </c>
      <c r="N2110" s="4"/>
      <c r="O2110" s="4" t="str">
        <f>VLOOKUP(B2110,'BAT Grundtabelle'!B:V,21,0)</f>
        <v>Agrar / Landwirtschaft</v>
      </c>
    </row>
    <row r="2111" spans="1:15" ht="12.75" customHeight="1" x14ac:dyDescent="0.35">
      <c r="A2111" s="29" t="s">
        <v>4321</v>
      </c>
      <c r="B2111" s="1" t="s">
        <v>1847</v>
      </c>
      <c r="C2111" s="85" t="s">
        <v>2</v>
      </c>
      <c r="D2111" s="116" t="s">
        <v>4547</v>
      </c>
      <c r="E2111" s="116" t="s">
        <v>4547</v>
      </c>
      <c r="F2111" s="1" t="s">
        <v>2411</v>
      </c>
      <c r="G2111" s="29" t="s">
        <v>59</v>
      </c>
      <c r="H2111" s="4">
        <f t="shared" si="160"/>
        <v>1</v>
      </c>
      <c r="I2111" s="4" t="str">
        <f>VLOOKUP(B2111,'BAT Grundtabelle'!B:T,19,0)</f>
        <v>ja</v>
      </c>
      <c r="J2111" s="4" t="str">
        <f t="shared" si="161"/>
        <v/>
      </c>
      <c r="K2111" s="4" t="str">
        <f t="shared" si="162"/>
        <v/>
      </c>
      <c r="L2111" s="4" t="str">
        <f t="shared" si="163"/>
        <v/>
      </c>
      <c r="M2111" s="104" t="str">
        <f t="shared" si="164"/>
        <v/>
      </c>
      <c r="N2111" s="4"/>
      <c r="O2111" s="4" t="str">
        <f>VLOOKUP(B2111,'BAT Grundtabelle'!B:V,21,0)</f>
        <v>Verein</v>
      </c>
    </row>
    <row r="2112" spans="1:15" ht="12.75" customHeight="1" x14ac:dyDescent="0.35">
      <c r="A2112" s="29" t="s">
        <v>31</v>
      </c>
      <c r="B2112" s="1" t="s">
        <v>30</v>
      </c>
      <c r="C2112" s="85" t="s">
        <v>2</v>
      </c>
      <c r="D2112" s="116" t="s">
        <v>4547</v>
      </c>
      <c r="E2112" s="116" t="s">
        <v>4547</v>
      </c>
      <c r="F2112" s="1" t="s">
        <v>2412</v>
      </c>
      <c r="G2112" s="29">
        <v>1195</v>
      </c>
      <c r="H2112" s="4">
        <f t="shared" si="160"/>
        <v>1</v>
      </c>
      <c r="I2112" s="4" t="str">
        <f>VLOOKUP(B2112,'BAT Grundtabelle'!B:T,19,0)</f>
        <v>ja</v>
      </c>
      <c r="J2112" s="4" t="str">
        <f t="shared" si="161"/>
        <v/>
      </c>
      <c r="K2112" s="4" t="str">
        <f t="shared" si="162"/>
        <v/>
      </c>
      <c r="L2112" s="4" t="str">
        <f t="shared" si="163"/>
        <v/>
      </c>
      <c r="M2112" s="104" t="str">
        <f t="shared" si="164"/>
        <v/>
      </c>
      <c r="N2112" s="4"/>
      <c r="O2112" s="4" t="str">
        <f>VLOOKUP(B2112,'BAT Grundtabelle'!B:V,21,0)</f>
        <v>Handel</v>
      </c>
    </row>
    <row r="2113" spans="1:15" ht="12.75" customHeight="1" x14ac:dyDescent="0.35">
      <c r="A2113" s="29" t="s">
        <v>33</v>
      </c>
      <c r="B2113" s="1" t="s">
        <v>32</v>
      </c>
      <c r="C2113" s="85" t="s">
        <v>2</v>
      </c>
      <c r="D2113" s="116" t="s">
        <v>4547</v>
      </c>
      <c r="E2113" s="116" t="s">
        <v>4547</v>
      </c>
      <c r="F2113" s="1" t="s">
        <v>2412</v>
      </c>
      <c r="G2113" s="29">
        <v>1195</v>
      </c>
      <c r="H2113" s="4">
        <f t="shared" si="160"/>
        <v>1</v>
      </c>
      <c r="I2113" s="4" t="str">
        <f>VLOOKUP(B2113,'BAT Grundtabelle'!B:T,19,0)</f>
        <v>ja</v>
      </c>
      <c r="J2113" s="4" t="str">
        <f t="shared" si="161"/>
        <v/>
      </c>
      <c r="K2113" s="4" t="str">
        <f t="shared" si="162"/>
        <v/>
      </c>
      <c r="L2113" s="4" t="str">
        <f t="shared" si="163"/>
        <v/>
      </c>
      <c r="M2113" s="104" t="str">
        <f t="shared" si="164"/>
        <v/>
      </c>
      <c r="N2113" s="4"/>
      <c r="O2113" s="4" t="str">
        <f>VLOOKUP(B2113,'BAT Grundtabelle'!B:V,21,0)</f>
        <v>Handel</v>
      </c>
    </row>
    <row r="2114" spans="1:15" ht="12.75" customHeight="1" x14ac:dyDescent="0.35">
      <c r="A2114" s="29" t="s">
        <v>4322</v>
      </c>
      <c r="B2114" s="1" t="s">
        <v>1733</v>
      </c>
      <c r="C2114" s="85" t="s">
        <v>2</v>
      </c>
      <c r="D2114" s="116" t="s">
        <v>4547</v>
      </c>
      <c r="E2114" s="116" t="s">
        <v>4547</v>
      </c>
      <c r="F2114" s="1"/>
      <c r="G2114" s="29" t="s">
        <v>4</v>
      </c>
      <c r="H2114" s="4">
        <f t="shared" si="160"/>
        <v>1</v>
      </c>
      <c r="I2114" s="4" t="str">
        <f>VLOOKUP(B2114,'BAT Grundtabelle'!B:T,19,0)</f>
        <v>ja</v>
      </c>
      <c r="J2114" s="4" t="str">
        <f t="shared" si="161"/>
        <v/>
      </c>
      <c r="K2114" s="4" t="str">
        <f t="shared" si="162"/>
        <v/>
      </c>
      <c r="L2114" s="4" t="str">
        <f t="shared" si="163"/>
        <v/>
      </c>
      <c r="M2114" s="104" t="str">
        <f t="shared" si="164"/>
        <v/>
      </c>
      <c r="N2114" s="4"/>
      <c r="O2114" s="4" t="str">
        <f>VLOOKUP(B2114,'BAT Grundtabelle'!B:V,21,0)</f>
        <v>Handel</v>
      </c>
    </row>
    <row r="2115" spans="1:15" ht="12.75" customHeight="1" x14ac:dyDescent="0.35">
      <c r="A2115" s="29" t="s">
        <v>4323</v>
      </c>
      <c r="B2115" s="1" t="s">
        <v>843</v>
      </c>
      <c r="C2115" s="85" t="s">
        <v>3</v>
      </c>
      <c r="D2115" s="116">
        <v>9.5</v>
      </c>
      <c r="E2115" s="116">
        <v>575</v>
      </c>
      <c r="F2115" s="1"/>
      <c r="G2115" s="29" t="s">
        <v>4</v>
      </c>
      <c r="H2115" s="4">
        <f t="shared" ref="H2115:H2178" si="165">COUNTIF(A:A,A2115)</f>
        <v>1</v>
      </c>
      <c r="I2115" s="4" t="str">
        <f>VLOOKUP(B2115,'BAT Grundtabelle'!B:T,19,0)</f>
        <v>ja</v>
      </c>
      <c r="J2115" s="4" t="str">
        <f t="shared" ref="J2115:J2178" si="166">IF(C2115="ja",A2115,"")</f>
        <v>11894</v>
      </c>
      <c r="K2115" s="4" t="str">
        <f t="shared" ref="K2115:K2178" si="167">IF(C2115="ja",B2115,"")</f>
        <v>Wärmeschutzisolierungsbetrieb</v>
      </c>
      <c r="L2115" s="4">
        <f t="shared" ref="L2115:L2178" si="168">IF(C2115="ja",D2115,"")</f>
        <v>9.5</v>
      </c>
      <c r="M2115" s="104">
        <f t="shared" ref="M2115:M2178" si="169">IF(C2115="ja",E2115,"")</f>
        <v>575</v>
      </c>
      <c r="N2115" s="4"/>
      <c r="O2115" s="4" t="str">
        <f>VLOOKUP(B2115,'BAT Grundtabelle'!B:V,21,0)</f>
        <v>Bau-Gewerbe</v>
      </c>
    </row>
    <row r="2116" spans="1:15" ht="12.75" customHeight="1" x14ac:dyDescent="0.35">
      <c r="A2116" s="29" t="s">
        <v>4324</v>
      </c>
      <c r="B2116" s="1" t="s">
        <v>894</v>
      </c>
      <c r="C2116" s="85" t="s">
        <v>3</v>
      </c>
      <c r="D2116" s="116">
        <v>2.06</v>
      </c>
      <c r="E2116" s="116">
        <v>355</v>
      </c>
      <c r="F2116" s="1"/>
      <c r="G2116" s="29" t="s">
        <v>4</v>
      </c>
      <c r="H2116" s="4">
        <f t="shared" si="165"/>
        <v>1</v>
      </c>
      <c r="I2116" s="4" t="str">
        <f>VLOOKUP(B2116,'BAT Grundtabelle'!B:T,19,0)</f>
        <v>ja</v>
      </c>
      <c r="J2116" s="4" t="str">
        <f t="shared" si="166"/>
        <v>11895</v>
      </c>
      <c r="K2116" s="4" t="str">
        <f t="shared" si="167"/>
        <v>Wäschehandel (Bekleidung)</v>
      </c>
      <c r="L2116" s="4">
        <f t="shared" si="168"/>
        <v>2.06</v>
      </c>
      <c r="M2116" s="104">
        <f t="shared" si="169"/>
        <v>355</v>
      </c>
      <c r="N2116" s="4"/>
      <c r="O2116" s="4" t="str">
        <f>VLOOKUP(B2116,'BAT Grundtabelle'!B:V,21,0)</f>
        <v>Handel</v>
      </c>
    </row>
    <row r="2117" spans="1:15" ht="12.75" customHeight="1" x14ac:dyDescent="0.35">
      <c r="A2117" s="29" t="s">
        <v>18</v>
      </c>
      <c r="B2117" s="1" t="s">
        <v>17</v>
      </c>
      <c r="C2117" s="85" t="s">
        <v>3</v>
      </c>
      <c r="D2117" s="116">
        <v>3.61</v>
      </c>
      <c r="E2117" s="116">
        <v>191</v>
      </c>
      <c r="F2117" s="1"/>
      <c r="G2117" s="29" t="s">
        <v>4</v>
      </c>
      <c r="H2117" s="4">
        <f t="shared" si="165"/>
        <v>1</v>
      </c>
      <c r="I2117" s="4" t="str">
        <f>VLOOKUP(B2117,'BAT Grundtabelle'!B:T,19,0)</f>
        <v>ja</v>
      </c>
      <c r="J2117" s="4" t="str">
        <f t="shared" si="166"/>
        <v>6042</v>
      </c>
      <c r="K2117" s="4" t="str">
        <f t="shared" si="167"/>
        <v>Wäscherei</v>
      </c>
      <c r="L2117" s="4">
        <f t="shared" si="168"/>
        <v>3.61</v>
      </c>
      <c r="M2117" s="104">
        <f t="shared" si="169"/>
        <v>191</v>
      </c>
      <c r="N2117" s="4"/>
      <c r="O2117" s="4" t="str">
        <f>VLOOKUP(B2117,'BAT Grundtabelle'!B:V,21,0)</f>
        <v>Reinigung</v>
      </c>
    </row>
    <row r="2118" spans="1:15" ht="12.75" customHeight="1" x14ac:dyDescent="0.35">
      <c r="A2118" s="29" t="s">
        <v>4325</v>
      </c>
      <c r="B2118" s="1" t="s">
        <v>177</v>
      </c>
      <c r="C2118" s="85" t="s">
        <v>3</v>
      </c>
      <c r="D2118" s="116">
        <v>3.61</v>
      </c>
      <c r="E2118" s="116">
        <v>191</v>
      </c>
      <c r="F2118" s="1"/>
      <c r="G2118" s="29" t="s">
        <v>4</v>
      </c>
      <c r="H2118" s="4">
        <f t="shared" si="165"/>
        <v>1</v>
      </c>
      <c r="I2118" s="4" t="str">
        <f>VLOOKUP(B2118,'BAT Grundtabelle'!B:T,19,0)</f>
        <v>ja</v>
      </c>
      <c r="J2118" s="4" t="str">
        <f t="shared" si="166"/>
        <v>11896</v>
      </c>
      <c r="K2118" s="4" t="str">
        <f t="shared" si="167"/>
        <v>Wäscherei mit Heißmangelbetrieb</v>
      </c>
      <c r="L2118" s="4">
        <f t="shared" si="168"/>
        <v>3.61</v>
      </c>
      <c r="M2118" s="104">
        <f t="shared" si="169"/>
        <v>191</v>
      </c>
      <c r="N2118" s="4"/>
      <c r="O2118" s="4" t="str">
        <f>VLOOKUP(B2118,'BAT Grundtabelle'!B:V,21,0)</f>
        <v>Reinigung</v>
      </c>
    </row>
    <row r="2119" spans="1:15" ht="12.75" customHeight="1" x14ac:dyDescent="0.35">
      <c r="A2119" s="29" t="s">
        <v>4326</v>
      </c>
      <c r="B2119" s="1" t="s">
        <v>1393</v>
      </c>
      <c r="C2119" s="85" t="s">
        <v>2</v>
      </c>
      <c r="D2119" s="116" t="s">
        <v>4547</v>
      </c>
      <c r="E2119" s="116" t="s">
        <v>4547</v>
      </c>
      <c r="F2119" s="1"/>
      <c r="G2119" s="29" t="s">
        <v>4</v>
      </c>
      <c r="H2119" s="4">
        <f t="shared" si="165"/>
        <v>1</v>
      </c>
      <c r="I2119" s="4" t="str">
        <f>VLOOKUP(B2119,'BAT Grundtabelle'!B:T,19,0)</f>
        <v>ja</v>
      </c>
      <c r="J2119" s="4" t="str">
        <f t="shared" si="166"/>
        <v/>
      </c>
      <c r="K2119" s="4" t="str">
        <f t="shared" si="167"/>
        <v/>
      </c>
      <c r="L2119" s="4" t="str">
        <f t="shared" si="168"/>
        <v/>
      </c>
      <c r="M2119" s="104" t="str">
        <f t="shared" si="169"/>
        <v/>
      </c>
      <c r="N2119" s="4"/>
      <c r="O2119" s="4" t="str">
        <f>VLOOKUP(B2119,'BAT Grundtabelle'!B:V,21,0)</f>
        <v>Reinigung</v>
      </c>
    </row>
    <row r="2120" spans="1:15" ht="12.75" customHeight="1" x14ac:dyDescent="0.35">
      <c r="A2120" s="29" t="s">
        <v>4327</v>
      </c>
      <c r="B2120" s="1" t="s">
        <v>2028</v>
      </c>
      <c r="C2120" s="85" t="s">
        <v>3</v>
      </c>
      <c r="D2120" s="116">
        <v>3.61</v>
      </c>
      <c r="E2120" s="116">
        <v>191</v>
      </c>
      <c r="F2120" s="1"/>
      <c r="G2120" s="29" t="s">
        <v>4</v>
      </c>
      <c r="H2120" s="4">
        <f t="shared" si="165"/>
        <v>1</v>
      </c>
      <c r="I2120" s="4" t="str">
        <f>VLOOKUP(B2120,'BAT Grundtabelle'!B:T,19,0)</f>
        <v>ja</v>
      </c>
      <c r="J2120" s="4" t="str">
        <f t="shared" si="166"/>
        <v>11898</v>
      </c>
      <c r="K2120" s="4" t="str">
        <f t="shared" si="167"/>
        <v>Waschsalon</v>
      </c>
      <c r="L2120" s="4">
        <f t="shared" si="168"/>
        <v>3.61</v>
      </c>
      <c r="M2120" s="104">
        <f t="shared" si="169"/>
        <v>191</v>
      </c>
      <c r="N2120" s="4"/>
      <c r="O2120" s="4" t="str">
        <f>VLOOKUP(B2120,'BAT Grundtabelle'!B:V,21,0)</f>
        <v>Reinigung</v>
      </c>
    </row>
    <row r="2121" spans="1:15" ht="12.75" customHeight="1" x14ac:dyDescent="0.35">
      <c r="A2121" s="29" t="s">
        <v>4328</v>
      </c>
      <c r="B2121" s="1" t="s">
        <v>1455</v>
      </c>
      <c r="C2121" s="85" t="s">
        <v>2</v>
      </c>
      <c r="D2121" s="116" t="s">
        <v>4547</v>
      </c>
      <c r="E2121" s="116" t="s">
        <v>4547</v>
      </c>
      <c r="F2121" s="1"/>
      <c r="G2121" s="29" t="s">
        <v>4</v>
      </c>
      <c r="H2121" s="4">
        <f t="shared" si="165"/>
        <v>1</v>
      </c>
      <c r="I2121" s="4" t="str">
        <f>VLOOKUP(B2121,'BAT Grundtabelle'!B:T,19,0)</f>
        <v>ja</v>
      </c>
      <c r="J2121" s="4" t="str">
        <f t="shared" si="166"/>
        <v/>
      </c>
      <c r="K2121" s="4" t="str">
        <f t="shared" si="167"/>
        <v/>
      </c>
      <c r="L2121" s="4" t="str">
        <f t="shared" si="168"/>
        <v/>
      </c>
      <c r="M2121" s="104" t="str">
        <f t="shared" si="169"/>
        <v/>
      </c>
      <c r="N2121" s="4"/>
      <c r="O2121" s="4" t="str">
        <f>VLOOKUP(B2121,'BAT Grundtabelle'!B:V,21,0)</f>
        <v>Bau-Gewerbe</v>
      </c>
    </row>
    <row r="2122" spans="1:15" ht="12.75" customHeight="1" x14ac:dyDescent="0.35">
      <c r="A2122" s="29" t="s">
        <v>4329</v>
      </c>
      <c r="B2122" s="1" t="s">
        <v>889</v>
      </c>
      <c r="C2122" s="85" t="s">
        <v>3</v>
      </c>
      <c r="D2122" s="116">
        <v>3.93</v>
      </c>
      <c r="E2122" s="116">
        <v>1140</v>
      </c>
      <c r="F2122" s="1"/>
      <c r="G2122" s="29" t="s">
        <v>4</v>
      </c>
      <c r="H2122" s="4">
        <f t="shared" si="165"/>
        <v>1</v>
      </c>
      <c r="I2122" s="4" t="str">
        <f>VLOOKUP(B2122,'BAT Grundtabelle'!B:T,19,0)</f>
        <v>ja</v>
      </c>
      <c r="J2122" s="4" t="str">
        <f t="shared" si="166"/>
        <v>11900</v>
      </c>
      <c r="K2122" s="4" t="str">
        <f t="shared" si="167"/>
        <v>Wasserbettenhandel</v>
      </c>
      <c r="L2122" s="4">
        <f t="shared" si="168"/>
        <v>3.93</v>
      </c>
      <c r="M2122" s="104">
        <f t="shared" si="169"/>
        <v>1140</v>
      </c>
      <c r="N2122" s="4"/>
      <c r="O2122" s="4" t="str">
        <f>VLOOKUP(B2122,'BAT Grundtabelle'!B:V,21,0)</f>
        <v>Handel</v>
      </c>
    </row>
    <row r="2123" spans="1:15" ht="12.75" customHeight="1" x14ac:dyDescent="0.35">
      <c r="A2123" s="29" t="s">
        <v>4330</v>
      </c>
      <c r="B2123" s="1" t="s">
        <v>723</v>
      </c>
      <c r="C2123" s="85" t="s">
        <v>2</v>
      </c>
      <c r="D2123" s="116" t="s">
        <v>4547</v>
      </c>
      <c r="E2123" s="116" t="s">
        <v>4547</v>
      </c>
      <c r="F2123" s="1"/>
      <c r="G2123" s="29" t="s">
        <v>4</v>
      </c>
      <c r="H2123" s="4">
        <f t="shared" si="165"/>
        <v>1</v>
      </c>
      <c r="I2123" s="4" t="str">
        <f>VLOOKUP(B2123,'BAT Grundtabelle'!B:T,19,0)</f>
        <v>ja</v>
      </c>
      <c r="J2123" s="4" t="str">
        <f t="shared" si="166"/>
        <v/>
      </c>
      <c r="K2123" s="4" t="str">
        <f t="shared" si="167"/>
        <v/>
      </c>
      <c r="L2123" s="4" t="str">
        <f t="shared" si="168"/>
        <v/>
      </c>
      <c r="M2123" s="104" t="str">
        <f t="shared" si="169"/>
        <v/>
      </c>
      <c r="N2123" s="4"/>
      <c r="O2123" s="4" t="str">
        <f>VLOOKUP(B2123,'BAT Grundtabelle'!B:V,21,0)</f>
        <v>Transport</v>
      </c>
    </row>
    <row r="2124" spans="1:15" ht="12.75" customHeight="1" x14ac:dyDescent="0.35">
      <c r="A2124" s="29" t="s">
        <v>4331</v>
      </c>
      <c r="B2124" s="1" t="s">
        <v>1296</v>
      </c>
      <c r="C2124" s="85" t="s">
        <v>2</v>
      </c>
      <c r="D2124" s="116" t="s">
        <v>4547</v>
      </c>
      <c r="E2124" s="116" t="s">
        <v>4547</v>
      </c>
      <c r="F2124" s="1"/>
      <c r="G2124" s="29" t="s">
        <v>4</v>
      </c>
      <c r="H2124" s="4">
        <f t="shared" si="165"/>
        <v>1</v>
      </c>
      <c r="I2124" s="4" t="str">
        <f>VLOOKUP(B2124,'BAT Grundtabelle'!B:T,19,0)</f>
        <v>ja</v>
      </c>
      <c r="J2124" s="4" t="str">
        <f t="shared" si="166"/>
        <v/>
      </c>
      <c r="K2124" s="4" t="str">
        <f t="shared" si="167"/>
        <v/>
      </c>
      <c r="L2124" s="4" t="str">
        <f t="shared" si="168"/>
        <v/>
      </c>
      <c r="M2124" s="104" t="str">
        <f t="shared" si="169"/>
        <v/>
      </c>
      <c r="N2124" s="4"/>
      <c r="O2124" s="4" t="str">
        <f>VLOOKUP(B2124,'BAT Grundtabelle'!B:V,21,0)</f>
        <v>Produktion</v>
      </c>
    </row>
    <row r="2125" spans="1:15" ht="12.75" customHeight="1" x14ac:dyDescent="0.35">
      <c r="A2125" s="29" t="s">
        <v>4332</v>
      </c>
      <c r="B2125" s="1" t="s">
        <v>688</v>
      </c>
      <c r="C2125" s="85" t="s">
        <v>2</v>
      </c>
      <c r="D2125" s="116" t="s">
        <v>4547</v>
      </c>
      <c r="E2125" s="116" t="s">
        <v>4547</v>
      </c>
      <c r="F2125" s="1"/>
      <c r="G2125" s="29" t="s">
        <v>57</v>
      </c>
      <c r="H2125" s="4">
        <f t="shared" si="165"/>
        <v>1</v>
      </c>
      <c r="I2125" s="4" t="str">
        <f>VLOOKUP(B2125,'BAT Grundtabelle'!B:T,19,0)</f>
        <v>ja</v>
      </c>
      <c r="J2125" s="4" t="str">
        <f t="shared" si="166"/>
        <v/>
      </c>
      <c r="K2125" s="4" t="str">
        <f t="shared" si="167"/>
        <v/>
      </c>
      <c r="L2125" s="4" t="str">
        <f t="shared" si="168"/>
        <v/>
      </c>
      <c r="M2125" s="104" t="str">
        <f t="shared" si="169"/>
        <v/>
      </c>
      <c r="N2125" s="4"/>
      <c r="O2125" s="4" t="str">
        <f>VLOOKUP(B2125,'BAT Grundtabelle'!B:V,21,0)</f>
        <v>Energie</v>
      </c>
    </row>
    <row r="2126" spans="1:15" ht="12.75" customHeight="1" x14ac:dyDescent="0.35">
      <c r="A2126" s="29" t="s">
        <v>4333</v>
      </c>
      <c r="B2126" s="1" t="s">
        <v>445</v>
      </c>
      <c r="C2126" s="85" t="s">
        <v>2</v>
      </c>
      <c r="D2126" s="116" t="s">
        <v>4547</v>
      </c>
      <c r="E2126" s="116" t="s">
        <v>4547</v>
      </c>
      <c r="F2126" s="1" t="s">
        <v>2412</v>
      </c>
      <c r="G2126" s="29" t="s">
        <v>57</v>
      </c>
      <c r="H2126" s="4">
        <f t="shared" si="165"/>
        <v>1</v>
      </c>
      <c r="I2126" s="4" t="str">
        <f>VLOOKUP(B2126,'BAT Grundtabelle'!B:T,19,0)</f>
        <v>ja</v>
      </c>
      <c r="J2126" s="4" t="str">
        <f t="shared" si="166"/>
        <v/>
      </c>
      <c r="K2126" s="4" t="str">
        <f t="shared" si="167"/>
        <v/>
      </c>
      <c r="L2126" s="4" t="str">
        <f t="shared" si="168"/>
        <v/>
      </c>
      <c r="M2126" s="104" t="str">
        <f t="shared" si="169"/>
        <v/>
      </c>
      <c r="N2126" s="4"/>
      <c r="O2126" s="4" t="str">
        <f>VLOOKUP(B2126,'BAT Grundtabelle'!B:V,21,0)</f>
        <v>Schausteller</v>
      </c>
    </row>
    <row r="2127" spans="1:15" ht="12.75" customHeight="1" x14ac:dyDescent="0.35">
      <c r="A2127" s="29" t="s">
        <v>4334</v>
      </c>
      <c r="B2127" s="1" t="s">
        <v>1343</v>
      </c>
      <c r="C2127" s="85" t="s">
        <v>3</v>
      </c>
      <c r="D2127" s="116">
        <v>1.57</v>
      </c>
      <c r="E2127" s="116">
        <v>366.97</v>
      </c>
      <c r="F2127" s="1"/>
      <c r="G2127" s="29" t="s">
        <v>4</v>
      </c>
      <c r="H2127" s="4">
        <f t="shared" si="165"/>
        <v>1</v>
      </c>
      <c r="I2127" s="4" t="str">
        <f>VLOOKUP(B2127,'BAT Grundtabelle'!B:T,19,0)</f>
        <v>ja</v>
      </c>
      <c r="J2127" s="4" t="str">
        <f t="shared" si="166"/>
        <v>11905</v>
      </c>
      <c r="K2127" s="4" t="str">
        <f t="shared" si="167"/>
        <v>Wassersportartikelhandel</v>
      </c>
      <c r="L2127" s="4">
        <f t="shared" si="168"/>
        <v>1.57</v>
      </c>
      <c r="M2127" s="104">
        <f t="shared" si="169"/>
        <v>366.97</v>
      </c>
      <c r="N2127" s="4"/>
      <c r="O2127" s="4" t="str">
        <f>VLOOKUP(B2127,'BAT Grundtabelle'!B:V,21,0)</f>
        <v>Handel</v>
      </c>
    </row>
    <row r="2128" spans="1:15" ht="12.75" customHeight="1" x14ac:dyDescent="0.35">
      <c r="A2128" s="29" t="s">
        <v>4335</v>
      </c>
      <c r="B2128" s="1" t="s">
        <v>1848</v>
      </c>
      <c r="C2128" s="85" t="s">
        <v>2</v>
      </c>
      <c r="D2128" s="116" t="s">
        <v>4547</v>
      </c>
      <c r="E2128" s="116" t="s">
        <v>4547</v>
      </c>
      <c r="F2128" s="1" t="s">
        <v>2411</v>
      </c>
      <c r="G2128" s="29" t="s">
        <v>59</v>
      </c>
      <c r="H2128" s="4">
        <f t="shared" si="165"/>
        <v>1</v>
      </c>
      <c r="I2128" s="4" t="str">
        <f>VLOOKUP(B2128,'BAT Grundtabelle'!B:T,19,0)</f>
        <v>ja</v>
      </c>
      <c r="J2128" s="4" t="str">
        <f t="shared" si="166"/>
        <v/>
      </c>
      <c r="K2128" s="4" t="str">
        <f t="shared" si="167"/>
        <v/>
      </c>
      <c r="L2128" s="4" t="str">
        <f t="shared" si="168"/>
        <v/>
      </c>
      <c r="M2128" s="104" t="str">
        <f t="shared" si="169"/>
        <v/>
      </c>
      <c r="N2128" s="4"/>
      <c r="O2128" s="4" t="str">
        <f>VLOOKUP(B2128,'BAT Grundtabelle'!B:V,21,0)</f>
        <v>Verein</v>
      </c>
    </row>
    <row r="2129" spans="1:15" ht="12.75" customHeight="1" x14ac:dyDescent="0.35">
      <c r="A2129" s="29" t="s">
        <v>4336</v>
      </c>
      <c r="B2129" s="1" t="s">
        <v>689</v>
      </c>
      <c r="C2129" s="85" t="s">
        <v>2</v>
      </c>
      <c r="D2129" s="116" t="s">
        <v>4547</v>
      </c>
      <c r="E2129" s="116" t="s">
        <v>4547</v>
      </c>
      <c r="F2129" s="1"/>
      <c r="G2129" s="29" t="s">
        <v>57</v>
      </c>
      <c r="H2129" s="4">
        <f t="shared" si="165"/>
        <v>1</v>
      </c>
      <c r="I2129" s="4" t="str">
        <f>VLOOKUP(B2129,'BAT Grundtabelle'!B:T,19,0)</f>
        <v>ja</v>
      </c>
      <c r="J2129" s="4" t="str">
        <f t="shared" si="166"/>
        <v/>
      </c>
      <c r="K2129" s="4" t="str">
        <f t="shared" si="167"/>
        <v/>
      </c>
      <c r="L2129" s="4" t="str">
        <f t="shared" si="168"/>
        <v/>
      </c>
      <c r="M2129" s="104" t="str">
        <f t="shared" si="169"/>
        <v/>
      </c>
      <c r="N2129" s="4"/>
      <c r="O2129" s="4" t="str">
        <f>VLOOKUP(B2129,'BAT Grundtabelle'!B:V,21,0)</f>
        <v>Energie</v>
      </c>
    </row>
    <row r="2130" spans="1:15" ht="12.75" customHeight="1" x14ac:dyDescent="0.35">
      <c r="A2130" s="29" t="s">
        <v>4337</v>
      </c>
      <c r="B2130" s="1" t="s">
        <v>690</v>
      </c>
      <c r="C2130" s="85" t="s">
        <v>2</v>
      </c>
      <c r="D2130" s="116" t="s">
        <v>4547</v>
      </c>
      <c r="E2130" s="116" t="s">
        <v>4547</v>
      </c>
      <c r="F2130" s="1"/>
      <c r="G2130" s="29" t="s">
        <v>57</v>
      </c>
      <c r="H2130" s="4">
        <f t="shared" si="165"/>
        <v>1</v>
      </c>
      <c r="I2130" s="4" t="str">
        <f>VLOOKUP(B2130,'BAT Grundtabelle'!B:T,19,0)</f>
        <v>ja</v>
      </c>
      <c r="J2130" s="4" t="str">
        <f t="shared" si="166"/>
        <v/>
      </c>
      <c r="K2130" s="4" t="str">
        <f t="shared" si="167"/>
        <v/>
      </c>
      <c r="L2130" s="4" t="str">
        <f t="shared" si="168"/>
        <v/>
      </c>
      <c r="M2130" s="104" t="str">
        <f t="shared" si="169"/>
        <v/>
      </c>
      <c r="N2130" s="4"/>
      <c r="O2130" s="4" t="str">
        <f>VLOOKUP(B2130,'BAT Grundtabelle'!B:V,21,0)</f>
        <v>Energie</v>
      </c>
    </row>
    <row r="2131" spans="1:15" ht="12.75" customHeight="1" x14ac:dyDescent="0.35">
      <c r="A2131" s="29" t="s">
        <v>4338</v>
      </c>
      <c r="B2131" s="1" t="s">
        <v>1613</v>
      </c>
      <c r="C2131" s="85" t="s">
        <v>2</v>
      </c>
      <c r="D2131" s="116" t="s">
        <v>4547</v>
      </c>
      <c r="E2131" s="116" t="s">
        <v>4547</v>
      </c>
      <c r="F2131" s="1"/>
      <c r="G2131" s="29" t="s">
        <v>4</v>
      </c>
      <c r="H2131" s="4">
        <f t="shared" si="165"/>
        <v>1</v>
      </c>
      <c r="I2131" s="4" t="str">
        <f>VLOOKUP(B2131,'BAT Grundtabelle'!B:T,19,0)</f>
        <v>ja</v>
      </c>
      <c r="J2131" s="4" t="str">
        <f t="shared" si="166"/>
        <v/>
      </c>
      <c r="K2131" s="4" t="str">
        <f t="shared" si="167"/>
        <v/>
      </c>
      <c r="L2131" s="4" t="str">
        <f t="shared" si="168"/>
        <v/>
      </c>
      <c r="M2131" s="104" t="str">
        <f t="shared" si="169"/>
        <v/>
      </c>
      <c r="N2131" s="4"/>
      <c r="O2131" s="4" t="str">
        <f>VLOOKUP(B2131,'BAT Grundtabelle'!B:V,21,0)</f>
        <v>Produktion</v>
      </c>
    </row>
    <row r="2132" spans="1:15" ht="12.75" customHeight="1" x14ac:dyDescent="0.35">
      <c r="A2132" s="29" t="s">
        <v>4339</v>
      </c>
      <c r="B2132" s="1" t="s">
        <v>287</v>
      </c>
      <c r="C2132" s="85" t="s">
        <v>2</v>
      </c>
      <c r="D2132" s="116" t="s">
        <v>4547</v>
      </c>
      <c r="E2132" s="116" t="s">
        <v>4547</v>
      </c>
      <c r="F2132" s="1"/>
      <c r="G2132" s="29" t="s">
        <v>4</v>
      </c>
      <c r="H2132" s="4">
        <f t="shared" si="165"/>
        <v>1</v>
      </c>
      <c r="I2132" s="4" t="str">
        <f>VLOOKUP(B2132,'BAT Grundtabelle'!B:T,19,0)</f>
        <v>ja</v>
      </c>
      <c r="J2132" s="4" t="str">
        <f t="shared" si="166"/>
        <v/>
      </c>
      <c r="K2132" s="4" t="str">
        <f t="shared" si="167"/>
        <v/>
      </c>
      <c r="L2132" s="4" t="str">
        <f t="shared" si="168"/>
        <v/>
      </c>
      <c r="M2132" s="104" t="str">
        <f t="shared" si="169"/>
        <v/>
      </c>
      <c r="N2132" s="4"/>
      <c r="O2132" s="4" t="str">
        <f>VLOOKUP(B2132,'BAT Grundtabelle'!B:V,21,0)</f>
        <v>IT</v>
      </c>
    </row>
    <row r="2133" spans="1:15" ht="12.75" customHeight="1" x14ac:dyDescent="0.35">
      <c r="A2133" s="29" t="s">
        <v>4340</v>
      </c>
      <c r="B2133" s="1" t="s">
        <v>1627</v>
      </c>
      <c r="C2133" s="85" t="s">
        <v>2</v>
      </c>
      <c r="D2133" s="116" t="s">
        <v>4547</v>
      </c>
      <c r="E2133" s="116" t="s">
        <v>4547</v>
      </c>
      <c r="F2133" s="1"/>
      <c r="G2133" s="29" t="s">
        <v>4</v>
      </c>
      <c r="H2133" s="4">
        <f t="shared" si="165"/>
        <v>1</v>
      </c>
      <c r="I2133" s="4" t="str">
        <f>VLOOKUP(B2133,'BAT Grundtabelle'!B:T,19,0)</f>
        <v>ja</v>
      </c>
      <c r="J2133" s="4" t="str">
        <f t="shared" si="166"/>
        <v/>
      </c>
      <c r="K2133" s="4" t="str">
        <f t="shared" si="167"/>
        <v/>
      </c>
      <c r="L2133" s="4" t="str">
        <f t="shared" si="168"/>
        <v/>
      </c>
      <c r="M2133" s="104" t="str">
        <f t="shared" si="169"/>
        <v/>
      </c>
      <c r="N2133" s="4"/>
      <c r="O2133" s="4" t="str">
        <f>VLOOKUP(B2133,'BAT Grundtabelle'!B:V,21,0)</f>
        <v>Handwerk</v>
      </c>
    </row>
    <row r="2134" spans="1:15" ht="12.75" customHeight="1" x14ac:dyDescent="0.35">
      <c r="A2134" s="29" t="s">
        <v>4341</v>
      </c>
      <c r="B2134" s="1" t="s">
        <v>1181</v>
      </c>
      <c r="C2134" s="85" t="s">
        <v>2</v>
      </c>
      <c r="D2134" s="116" t="s">
        <v>4547</v>
      </c>
      <c r="E2134" s="116" t="s">
        <v>4547</v>
      </c>
      <c r="F2134" s="1"/>
      <c r="G2134" s="29" t="s">
        <v>4</v>
      </c>
      <c r="H2134" s="4">
        <f t="shared" si="165"/>
        <v>1</v>
      </c>
      <c r="I2134" s="4" t="str">
        <f>VLOOKUP(B2134,'BAT Grundtabelle'!B:T,19,0)</f>
        <v>ja</v>
      </c>
      <c r="J2134" s="4" t="str">
        <f t="shared" si="166"/>
        <v/>
      </c>
      <c r="K2134" s="4" t="str">
        <f t="shared" si="167"/>
        <v/>
      </c>
      <c r="L2134" s="4" t="str">
        <f t="shared" si="168"/>
        <v/>
      </c>
      <c r="M2134" s="104" t="str">
        <f t="shared" si="169"/>
        <v/>
      </c>
      <c r="N2134" s="4"/>
      <c r="O2134" s="4" t="str">
        <f>VLOOKUP(B2134,'BAT Grundtabelle'!B:V,21,0)</f>
        <v>Agrar / Landwirtschaft</v>
      </c>
    </row>
    <row r="2135" spans="1:15" ht="12.75" customHeight="1" x14ac:dyDescent="0.35">
      <c r="A2135" s="29" t="s">
        <v>4342</v>
      </c>
      <c r="B2135" s="1" t="s">
        <v>1149</v>
      </c>
      <c r="C2135" s="85" t="s">
        <v>3</v>
      </c>
      <c r="D2135" s="116">
        <v>1.1100000000000001</v>
      </c>
      <c r="E2135" s="116">
        <v>366.97</v>
      </c>
      <c r="F2135" s="1"/>
      <c r="G2135" s="29" t="s">
        <v>4</v>
      </c>
      <c r="H2135" s="4">
        <f t="shared" si="165"/>
        <v>1</v>
      </c>
      <c r="I2135" s="4" t="str">
        <f>VLOOKUP(B2135,'BAT Grundtabelle'!B:T,19,0)</f>
        <v>ja</v>
      </c>
      <c r="J2135" s="4" t="str">
        <f t="shared" si="166"/>
        <v>11913</v>
      </c>
      <c r="K2135" s="4" t="str">
        <f t="shared" si="167"/>
        <v>Weineinzelhandel (nicht Kiosk, Trinkhalle)</v>
      </c>
      <c r="L2135" s="4">
        <f t="shared" si="168"/>
        <v>1.1100000000000001</v>
      </c>
      <c r="M2135" s="104">
        <f t="shared" si="169"/>
        <v>366.97</v>
      </c>
      <c r="N2135" s="4"/>
      <c r="O2135" s="4" t="str">
        <f>VLOOKUP(B2135,'BAT Grundtabelle'!B:V,21,0)</f>
        <v>Handel (food)</v>
      </c>
    </row>
    <row r="2136" spans="1:15" ht="12.75" customHeight="1" x14ac:dyDescent="0.35">
      <c r="A2136" s="29" t="s">
        <v>4343</v>
      </c>
      <c r="B2136" s="1" t="s">
        <v>1608</v>
      </c>
      <c r="C2136" s="85" t="s">
        <v>3</v>
      </c>
      <c r="D2136" s="116">
        <v>1.71</v>
      </c>
      <c r="E2136" s="116">
        <v>481.01</v>
      </c>
      <c r="F2136" s="1"/>
      <c r="G2136" s="29" t="s">
        <v>4</v>
      </c>
      <c r="H2136" s="4">
        <f t="shared" si="165"/>
        <v>1</v>
      </c>
      <c r="I2136" s="4" t="str">
        <f>VLOOKUP(B2136,'BAT Grundtabelle'!B:T,19,0)</f>
        <v>ja</v>
      </c>
      <c r="J2136" s="4" t="str">
        <f t="shared" si="166"/>
        <v>11914</v>
      </c>
      <c r="K2136" s="4" t="str">
        <f t="shared" si="167"/>
        <v>Weinkellerei</v>
      </c>
      <c r="L2136" s="4">
        <f t="shared" si="168"/>
        <v>1.71</v>
      </c>
      <c r="M2136" s="104">
        <f t="shared" si="169"/>
        <v>481.01</v>
      </c>
      <c r="N2136" s="4"/>
      <c r="O2136" s="4" t="str">
        <f>VLOOKUP(B2136,'BAT Grundtabelle'!B:V,21,0)</f>
        <v>Produktion (food)</v>
      </c>
    </row>
    <row r="2137" spans="1:15" ht="12.75" customHeight="1" x14ac:dyDescent="0.35">
      <c r="A2137" s="29" t="s">
        <v>4344</v>
      </c>
      <c r="B2137" s="1" t="s">
        <v>1609</v>
      </c>
      <c r="C2137" s="85" t="s">
        <v>3</v>
      </c>
      <c r="D2137" s="116">
        <v>1.71</v>
      </c>
      <c r="E2137" s="116">
        <v>481.01</v>
      </c>
      <c r="F2137" s="1"/>
      <c r="G2137" s="29" t="s">
        <v>4</v>
      </c>
      <c r="H2137" s="4">
        <f t="shared" si="165"/>
        <v>1</v>
      </c>
      <c r="I2137" s="4" t="str">
        <f>VLOOKUP(B2137,'BAT Grundtabelle'!B:T,19,0)</f>
        <v>ja</v>
      </c>
      <c r="J2137" s="4" t="str">
        <f t="shared" si="166"/>
        <v>11915</v>
      </c>
      <c r="K2137" s="4" t="str">
        <f t="shared" si="167"/>
        <v>Weinkelterei</v>
      </c>
      <c r="L2137" s="4">
        <f t="shared" si="168"/>
        <v>1.71</v>
      </c>
      <c r="M2137" s="104">
        <f t="shared" si="169"/>
        <v>481.01</v>
      </c>
      <c r="N2137" s="4"/>
      <c r="O2137" s="4" t="str">
        <f>VLOOKUP(B2137,'BAT Grundtabelle'!B:V,21,0)</f>
        <v>Produktion (food)</v>
      </c>
    </row>
    <row r="2138" spans="1:15" ht="12.75" customHeight="1" x14ac:dyDescent="0.35">
      <c r="A2138" s="29" t="s">
        <v>4345</v>
      </c>
      <c r="B2138" s="1" t="s">
        <v>1348</v>
      </c>
      <c r="C2138" s="85" t="s">
        <v>3</v>
      </c>
      <c r="D2138" s="116">
        <v>2.58</v>
      </c>
      <c r="E2138" s="116">
        <v>204</v>
      </c>
      <c r="F2138" s="1"/>
      <c r="G2138" s="29">
        <v>1198</v>
      </c>
      <c r="H2138" s="4">
        <f t="shared" si="165"/>
        <v>1</v>
      </c>
      <c r="I2138" s="4" t="str">
        <f>VLOOKUP(B2138,'BAT Grundtabelle'!B:T,19,0)</f>
        <v>ja</v>
      </c>
      <c r="J2138" s="4" t="str">
        <f t="shared" si="166"/>
        <v>11916</v>
      </c>
      <c r="K2138" s="4" t="str">
        <f t="shared" si="167"/>
        <v>Weinstube</v>
      </c>
      <c r="L2138" s="4">
        <f t="shared" si="168"/>
        <v>2.58</v>
      </c>
      <c r="M2138" s="104">
        <f t="shared" si="169"/>
        <v>204</v>
      </c>
      <c r="N2138" s="4"/>
      <c r="O2138" s="4" t="str">
        <f>VLOOKUP(B2138,'BAT Grundtabelle'!B:V,21,0)</f>
        <v>Hotel- und Gaststättengewerbe</v>
      </c>
    </row>
    <row r="2139" spans="1:15" ht="12.75" customHeight="1" x14ac:dyDescent="0.35">
      <c r="A2139" s="29" t="s">
        <v>2240</v>
      </c>
      <c r="B2139" s="1" t="s">
        <v>2239</v>
      </c>
      <c r="C2139" s="85" t="s">
        <v>2</v>
      </c>
      <c r="D2139" s="116" t="s">
        <v>4547</v>
      </c>
      <c r="E2139" s="116" t="s">
        <v>4547</v>
      </c>
      <c r="F2139" s="1"/>
      <c r="G2139" s="29" t="s">
        <v>4</v>
      </c>
      <c r="H2139" s="4">
        <f t="shared" si="165"/>
        <v>1</v>
      </c>
      <c r="I2139" s="4" t="str">
        <f>VLOOKUP(B2139,'BAT Grundtabelle'!B:T,19,0)</f>
        <v>ja</v>
      </c>
      <c r="J2139" s="4" t="str">
        <f t="shared" si="166"/>
        <v/>
      </c>
      <c r="K2139" s="4" t="str">
        <f t="shared" si="167"/>
        <v/>
      </c>
      <c r="L2139" s="4" t="str">
        <f t="shared" si="168"/>
        <v/>
      </c>
      <c r="M2139" s="104" t="str">
        <f t="shared" si="169"/>
        <v/>
      </c>
      <c r="N2139" s="4"/>
      <c r="O2139" s="4" t="str">
        <f>VLOOKUP(B2139,'BAT Grundtabelle'!B:V,21,0)</f>
        <v>Dienstleistung</v>
      </c>
    </row>
    <row r="2140" spans="1:15" ht="12.75" customHeight="1" x14ac:dyDescent="0.35">
      <c r="A2140" s="29" t="s">
        <v>4346</v>
      </c>
      <c r="B2140" s="1" t="s">
        <v>1707</v>
      </c>
      <c r="C2140" s="85" t="s">
        <v>2</v>
      </c>
      <c r="D2140" s="116" t="s">
        <v>4547</v>
      </c>
      <c r="E2140" s="116" t="s">
        <v>4547</v>
      </c>
      <c r="F2140" s="1"/>
      <c r="G2140" s="29" t="s">
        <v>4</v>
      </c>
      <c r="H2140" s="4">
        <f t="shared" si="165"/>
        <v>1</v>
      </c>
      <c r="I2140" s="4" t="str">
        <f>VLOOKUP(B2140,'BAT Grundtabelle'!B:T,19,0)</f>
        <v>ja</v>
      </c>
      <c r="J2140" s="4" t="str">
        <f t="shared" si="166"/>
        <v/>
      </c>
      <c r="K2140" s="4" t="str">
        <f t="shared" si="167"/>
        <v/>
      </c>
      <c r="L2140" s="4" t="str">
        <f t="shared" si="168"/>
        <v/>
      </c>
      <c r="M2140" s="104" t="str">
        <f t="shared" si="169"/>
        <v/>
      </c>
      <c r="N2140" s="4"/>
      <c r="O2140" s="4" t="str">
        <f>VLOOKUP(B2140,'BAT Grundtabelle'!B:V,21,0)</f>
        <v>Dienstleistung</v>
      </c>
    </row>
    <row r="2141" spans="1:15" ht="12.75" customHeight="1" x14ac:dyDescent="0.35">
      <c r="A2141" s="29" t="s">
        <v>4347</v>
      </c>
      <c r="B2141" s="1" t="s">
        <v>340</v>
      </c>
      <c r="C2141" s="85" t="s">
        <v>2</v>
      </c>
      <c r="D2141" s="116" t="s">
        <v>4547</v>
      </c>
      <c r="E2141" s="116" t="s">
        <v>4547</v>
      </c>
      <c r="F2141" s="1"/>
      <c r="G2141" s="29" t="s">
        <v>4</v>
      </c>
      <c r="H2141" s="4">
        <f t="shared" si="165"/>
        <v>1</v>
      </c>
      <c r="I2141" s="4" t="str">
        <f>VLOOKUP(B2141,'BAT Grundtabelle'!B:T,19,0)</f>
        <v>ja</v>
      </c>
      <c r="J2141" s="4" t="str">
        <f t="shared" si="166"/>
        <v/>
      </c>
      <c r="K2141" s="4" t="str">
        <f t="shared" si="167"/>
        <v/>
      </c>
      <c r="L2141" s="4" t="str">
        <f t="shared" si="168"/>
        <v/>
      </c>
      <c r="M2141" s="104" t="str">
        <f t="shared" si="169"/>
        <v/>
      </c>
      <c r="N2141" s="4"/>
      <c r="O2141" s="4" t="str">
        <f>VLOOKUP(B2141,'BAT Grundtabelle'!B:V,21,0)</f>
        <v>Reparatur</v>
      </c>
    </row>
    <row r="2142" spans="1:15" ht="12.75" customHeight="1" x14ac:dyDescent="0.35">
      <c r="A2142" s="29" t="s">
        <v>4348</v>
      </c>
      <c r="B2142" s="1" t="s">
        <v>341</v>
      </c>
      <c r="C2142" s="85" t="s">
        <v>2</v>
      </c>
      <c r="D2142" s="116" t="s">
        <v>4547</v>
      </c>
      <c r="E2142" s="116" t="s">
        <v>4547</v>
      </c>
      <c r="F2142" s="1"/>
      <c r="G2142" s="29" t="s">
        <v>4</v>
      </c>
      <c r="H2142" s="4">
        <f t="shared" si="165"/>
        <v>1</v>
      </c>
      <c r="I2142" s="4" t="str">
        <f>VLOOKUP(B2142,'BAT Grundtabelle'!B:T,19,0)</f>
        <v>ja</v>
      </c>
      <c r="J2142" s="4" t="str">
        <f t="shared" si="166"/>
        <v/>
      </c>
      <c r="K2142" s="4" t="str">
        <f t="shared" si="167"/>
        <v/>
      </c>
      <c r="L2142" s="4" t="str">
        <f t="shared" si="168"/>
        <v/>
      </c>
      <c r="M2142" s="104" t="str">
        <f t="shared" si="169"/>
        <v/>
      </c>
      <c r="N2142" s="4"/>
      <c r="O2142" s="4" t="str">
        <f>VLOOKUP(B2142,'BAT Grundtabelle'!B:V,21,0)</f>
        <v>Produktion</v>
      </c>
    </row>
    <row r="2143" spans="1:15" ht="12.75" customHeight="1" x14ac:dyDescent="0.35">
      <c r="A2143" s="29" t="s">
        <v>4349</v>
      </c>
      <c r="B2143" s="1" t="s">
        <v>1544</v>
      </c>
      <c r="C2143" s="85" t="s">
        <v>2</v>
      </c>
      <c r="D2143" s="116" t="s">
        <v>4547</v>
      </c>
      <c r="E2143" s="116" t="s">
        <v>4547</v>
      </c>
      <c r="F2143" s="1"/>
      <c r="G2143" s="29" t="s">
        <v>4</v>
      </c>
      <c r="H2143" s="4">
        <f t="shared" si="165"/>
        <v>1</v>
      </c>
      <c r="I2143" s="4" t="str">
        <f>VLOOKUP(B2143,'BAT Grundtabelle'!B:T,19,0)</f>
        <v>ja</v>
      </c>
      <c r="J2143" s="4" t="str">
        <f t="shared" si="166"/>
        <v/>
      </c>
      <c r="K2143" s="4" t="str">
        <f t="shared" si="167"/>
        <v/>
      </c>
      <c r="L2143" s="4" t="str">
        <f t="shared" si="168"/>
        <v/>
      </c>
      <c r="M2143" s="104" t="str">
        <f t="shared" si="169"/>
        <v/>
      </c>
      <c r="N2143" s="4"/>
      <c r="O2143" s="4" t="str">
        <f>VLOOKUP(B2143,'BAT Grundtabelle'!B:V,21,0)</f>
        <v>Produktion</v>
      </c>
    </row>
    <row r="2144" spans="1:15" ht="12.75" customHeight="1" x14ac:dyDescent="0.35">
      <c r="A2144" s="29" t="s">
        <v>4350</v>
      </c>
      <c r="B2144" s="1" t="s">
        <v>1787</v>
      </c>
      <c r="C2144" s="85" t="s">
        <v>2</v>
      </c>
      <c r="D2144" s="116" t="s">
        <v>4547</v>
      </c>
      <c r="E2144" s="116" t="s">
        <v>4547</v>
      </c>
      <c r="F2144" s="1" t="s">
        <v>2410</v>
      </c>
      <c r="G2144" s="29" t="s">
        <v>4</v>
      </c>
      <c r="H2144" s="4">
        <f t="shared" si="165"/>
        <v>1</v>
      </c>
      <c r="I2144" s="4" t="str">
        <f>VLOOKUP(B2144,'BAT Grundtabelle'!B:T,19,0)</f>
        <v>nein</v>
      </c>
      <c r="J2144" s="4" t="str">
        <f t="shared" si="166"/>
        <v/>
      </c>
      <c r="K2144" s="4" t="str">
        <f t="shared" si="167"/>
        <v/>
      </c>
      <c r="L2144" s="4" t="str">
        <f t="shared" si="168"/>
        <v/>
      </c>
      <c r="M2144" s="104" t="str">
        <f t="shared" si="169"/>
        <v/>
      </c>
      <c r="N2144" s="4"/>
      <c r="O2144" s="4" t="str">
        <f>VLOOKUP(B2144,'BAT Grundtabelle'!B:V,21,0)</f>
        <v>Produktion</v>
      </c>
    </row>
    <row r="2145" spans="1:15" ht="12.75" customHeight="1" x14ac:dyDescent="0.35">
      <c r="A2145" s="29" t="s">
        <v>4351</v>
      </c>
      <c r="B2145" s="1" t="s">
        <v>964</v>
      </c>
      <c r="C2145" s="85" t="s">
        <v>2</v>
      </c>
      <c r="D2145" s="116" t="s">
        <v>4547</v>
      </c>
      <c r="E2145" s="116" t="s">
        <v>4547</v>
      </c>
      <c r="F2145" s="1"/>
      <c r="G2145" s="29" t="s">
        <v>4</v>
      </c>
      <c r="H2145" s="4">
        <f t="shared" si="165"/>
        <v>1</v>
      </c>
      <c r="I2145" s="4" t="str">
        <f>VLOOKUP(B2145,'BAT Grundtabelle'!B:T,19,0)</f>
        <v>ja</v>
      </c>
      <c r="J2145" s="4" t="str">
        <f t="shared" si="166"/>
        <v/>
      </c>
      <c r="K2145" s="4" t="str">
        <f t="shared" si="167"/>
        <v/>
      </c>
      <c r="L2145" s="4" t="str">
        <f t="shared" si="168"/>
        <v/>
      </c>
      <c r="M2145" s="104" t="str">
        <f t="shared" si="169"/>
        <v/>
      </c>
      <c r="N2145" s="4"/>
      <c r="O2145" s="4" t="str">
        <f>VLOOKUP(B2145,'BAT Grundtabelle'!B:V,21,0)</f>
        <v>Handel</v>
      </c>
    </row>
    <row r="2146" spans="1:15" ht="12.75" customHeight="1" x14ac:dyDescent="0.35">
      <c r="A2146" s="29" t="s">
        <v>2147</v>
      </c>
      <c r="B2146" s="1" t="s">
        <v>693</v>
      </c>
      <c r="C2146" s="85" t="s">
        <v>2</v>
      </c>
      <c r="D2146" s="116" t="s">
        <v>4547</v>
      </c>
      <c r="E2146" s="116" t="s">
        <v>4547</v>
      </c>
      <c r="F2146" s="1"/>
      <c r="G2146" s="29" t="s">
        <v>4</v>
      </c>
      <c r="H2146" s="4">
        <f t="shared" si="165"/>
        <v>1</v>
      </c>
      <c r="I2146" s="4" t="str">
        <f>VLOOKUP(B2146,'BAT Grundtabelle'!B:T,19,0)</f>
        <v>ja</v>
      </c>
      <c r="J2146" s="4" t="str">
        <f t="shared" si="166"/>
        <v/>
      </c>
      <c r="K2146" s="4" t="str">
        <f t="shared" si="167"/>
        <v/>
      </c>
      <c r="L2146" s="4" t="str">
        <f t="shared" si="168"/>
        <v/>
      </c>
      <c r="M2146" s="104" t="str">
        <f t="shared" si="169"/>
        <v/>
      </c>
      <c r="N2146" s="4"/>
      <c r="O2146" s="4" t="str">
        <f>VLOOKUP(B2146,'BAT Grundtabelle'!B:V,21,0)</f>
        <v>Produktion</v>
      </c>
    </row>
    <row r="2147" spans="1:15" ht="12.75" customHeight="1" x14ac:dyDescent="0.35">
      <c r="A2147" s="29" t="s">
        <v>4352</v>
      </c>
      <c r="B2147" s="1" t="s">
        <v>965</v>
      </c>
      <c r="C2147" s="85" t="s">
        <v>2</v>
      </c>
      <c r="D2147" s="116" t="s">
        <v>4547</v>
      </c>
      <c r="E2147" s="116" t="s">
        <v>4547</v>
      </c>
      <c r="F2147" s="1"/>
      <c r="G2147" s="29" t="s">
        <v>4</v>
      </c>
      <c r="H2147" s="4">
        <f t="shared" si="165"/>
        <v>1</v>
      </c>
      <c r="I2147" s="4" t="str">
        <f>VLOOKUP(B2147,'BAT Grundtabelle'!B:T,19,0)</f>
        <v>ja</v>
      </c>
      <c r="J2147" s="4" t="str">
        <f t="shared" si="166"/>
        <v/>
      </c>
      <c r="K2147" s="4" t="str">
        <f t="shared" si="167"/>
        <v/>
      </c>
      <c r="L2147" s="4" t="str">
        <f t="shared" si="168"/>
        <v/>
      </c>
      <c r="M2147" s="104" t="str">
        <f t="shared" si="169"/>
        <v/>
      </c>
      <c r="N2147" s="4"/>
      <c r="O2147" s="4" t="str">
        <f>VLOOKUP(B2147,'BAT Grundtabelle'!B:V,21,0)</f>
        <v>Handel</v>
      </c>
    </row>
    <row r="2148" spans="1:15" ht="12.75" customHeight="1" x14ac:dyDescent="0.35">
      <c r="A2148" s="29" t="s">
        <v>4353</v>
      </c>
      <c r="B2148" s="1" t="s">
        <v>518</v>
      </c>
      <c r="C2148" s="85" t="s">
        <v>3</v>
      </c>
      <c r="D2148" s="116">
        <v>3.18</v>
      </c>
      <c r="E2148" s="116">
        <v>426</v>
      </c>
      <c r="F2148" s="1" t="s">
        <v>2412</v>
      </c>
      <c r="G2148" s="29" t="s">
        <v>4549</v>
      </c>
      <c r="H2148" s="4">
        <f t="shared" si="165"/>
        <v>1</v>
      </c>
      <c r="I2148" s="4" t="str">
        <f>VLOOKUP(B2148,'BAT Grundtabelle'!B:T,19,0)</f>
        <v>ja</v>
      </c>
      <c r="J2148" s="4" t="str">
        <f t="shared" si="166"/>
        <v>11924</v>
      </c>
      <c r="K2148" s="4" t="str">
        <f t="shared" si="167"/>
        <v>Werttransporte</v>
      </c>
      <c r="L2148" s="4">
        <f t="shared" si="168"/>
        <v>3.18</v>
      </c>
      <c r="M2148" s="104">
        <f t="shared" si="169"/>
        <v>426</v>
      </c>
      <c r="N2148" s="4"/>
      <c r="O2148" s="4" t="str">
        <f>VLOOKUP(B2148,'BAT Grundtabelle'!B:V,21,0)</f>
        <v>Sonder-Risiken</v>
      </c>
    </row>
    <row r="2149" spans="1:15" ht="12.75" customHeight="1" x14ac:dyDescent="0.35">
      <c r="A2149" s="29" t="s">
        <v>4354</v>
      </c>
      <c r="B2149" s="1" t="s">
        <v>1676</v>
      </c>
      <c r="C2149" s="85" t="s">
        <v>2</v>
      </c>
      <c r="D2149" s="116" t="s">
        <v>4547</v>
      </c>
      <c r="E2149" s="116" t="s">
        <v>4547</v>
      </c>
      <c r="F2149" s="1" t="s">
        <v>2412</v>
      </c>
      <c r="G2149" s="29" t="s">
        <v>4407</v>
      </c>
      <c r="H2149" s="4">
        <f t="shared" si="165"/>
        <v>1</v>
      </c>
      <c r="I2149" s="4" t="str">
        <f>VLOOKUP(B2149,'BAT Grundtabelle'!B:T,19,0)</f>
        <v>ja</v>
      </c>
      <c r="J2149" s="4" t="str">
        <f t="shared" si="166"/>
        <v/>
      </c>
      <c r="K2149" s="4" t="str">
        <f t="shared" si="167"/>
        <v/>
      </c>
      <c r="L2149" s="4" t="str">
        <f t="shared" si="168"/>
        <v/>
      </c>
      <c r="M2149" s="104" t="str">
        <f t="shared" si="169"/>
        <v/>
      </c>
      <c r="N2149" s="4"/>
      <c r="O2149" s="4" t="str">
        <f>VLOOKUP(B2149,'BAT Grundtabelle'!B:V,21,0)</f>
        <v>Glücksspiel</v>
      </c>
    </row>
    <row r="2150" spans="1:15" ht="12.75" customHeight="1" x14ac:dyDescent="0.35">
      <c r="A2150" s="29" t="s">
        <v>4355</v>
      </c>
      <c r="B2150" s="1" t="s">
        <v>1677</v>
      </c>
      <c r="C2150" s="85" t="s">
        <v>2</v>
      </c>
      <c r="D2150" s="116" t="s">
        <v>4547</v>
      </c>
      <c r="E2150" s="116" t="s">
        <v>4547</v>
      </c>
      <c r="F2150" s="1" t="s">
        <v>2412</v>
      </c>
      <c r="G2150" s="29" t="s">
        <v>4407</v>
      </c>
      <c r="H2150" s="4">
        <f t="shared" si="165"/>
        <v>1</v>
      </c>
      <c r="I2150" s="4" t="str">
        <f>VLOOKUP(B2150,'BAT Grundtabelle'!B:T,19,0)</f>
        <v>ja</v>
      </c>
      <c r="J2150" s="4" t="str">
        <f t="shared" si="166"/>
        <v/>
      </c>
      <c r="K2150" s="4" t="str">
        <f t="shared" si="167"/>
        <v/>
      </c>
      <c r="L2150" s="4" t="str">
        <f t="shared" si="168"/>
        <v/>
      </c>
      <c r="M2150" s="104" t="str">
        <f t="shared" si="169"/>
        <v/>
      </c>
      <c r="N2150" s="4"/>
      <c r="O2150" s="4" t="str">
        <f>VLOOKUP(B2150,'BAT Grundtabelle'!B:V,21,0)</f>
        <v>Glücksspiel</v>
      </c>
    </row>
    <row r="2151" spans="1:15" ht="12.75" customHeight="1" x14ac:dyDescent="0.35">
      <c r="A2151" s="29" t="s">
        <v>4356</v>
      </c>
      <c r="B2151" s="1" t="s">
        <v>1090</v>
      </c>
      <c r="C2151" s="85" t="s">
        <v>3</v>
      </c>
      <c r="D2151" s="116">
        <v>1.1100000000000001</v>
      </c>
      <c r="E2151" s="116">
        <v>366.97</v>
      </c>
      <c r="F2151" s="1"/>
      <c r="G2151" s="29" t="s">
        <v>4</v>
      </c>
      <c r="H2151" s="4">
        <f t="shared" si="165"/>
        <v>1</v>
      </c>
      <c r="I2151" s="4" t="str">
        <f>VLOOKUP(B2151,'BAT Grundtabelle'!B:T,19,0)</f>
        <v>ja</v>
      </c>
      <c r="J2151" s="4" t="str">
        <f t="shared" si="166"/>
        <v>11927</v>
      </c>
      <c r="K2151" s="4" t="str">
        <f t="shared" si="167"/>
        <v>Wildhandel</v>
      </c>
      <c r="L2151" s="4">
        <f t="shared" si="168"/>
        <v>1.1100000000000001</v>
      </c>
      <c r="M2151" s="104">
        <f t="shared" si="169"/>
        <v>366.97</v>
      </c>
      <c r="N2151" s="4"/>
      <c r="O2151" s="4" t="str">
        <f>VLOOKUP(B2151,'BAT Grundtabelle'!B:V,21,0)</f>
        <v>Handel</v>
      </c>
    </row>
    <row r="2152" spans="1:15" ht="12.75" customHeight="1" x14ac:dyDescent="0.35">
      <c r="A2152" s="29" t="s">
        <v>4357</v>
      </c>
      <c r="B2152" s="1" t="s">
        <v>1497</v>
      </c>
      <c r="C2152" s="85" t="s">
        <v>2</v>
      </c>
      <c r="D2152" s="116" t="s">
        <v>4547</v>
      </c>
      <c r="E2152" s="116" t="s">
        <v>4547</v>
      </c>
      <c r="F2152" s="1"/>
      <c r="G2152" s="29" t="s">
        <v>4</v>
      </c>
      <c r="H2152" s="4">
        <f t="shared" si="165"/>
        <v>1</v>
      </c>
      <c r="I2152" s="4" t="str">
        <f>VLOOKUP(B2152,'BAT Grundtabelle'!B:T,19,0)</f>
        <v>ja</v>
      </c>
      <c r="J2152" s="4" t="str">
        <f t="shared" si="166"/>
        <v/>
      </c>
      <c r="K2152" s="4" t="str">
        <f t="shared" si="167"/>
        <v/>
      </c>
      <c r="L2152" s="4" t="str">
        <f t="shared" si="168"/>
        <v/>
      </c>
      <c r="M2152" s="104" t="str">
        <f t="shared" si="169"/>
        <v/>
      </c>
      <c r="N2152" s="4"/>
      <c r="O2152" s="4" t="str">
        <f>VLOOKUP(B2152,'BAT Grundtabelle'!B:V,21,0)</f>
        <v>Tierhaltung</v>
      </c>
    </row>
    <row r="2153" spans="1:15" ht="12.75" customHeight="1" x14ac:dyDescent="0.35">
      <c r="A2153" s="29" t="s">
        <v>4358</v>
      </c>
      <c r="B2153" s="1" t="s">
        <v>446</v>
      </c>
      <c r="C2153" s="85" t="s">
        <v>2</v>
      </c>
      <c r="D2153" s="116" t="s">
        <v>4547</v>
      </c>
      <c r="E2153" s="116" t="s">
        <v>4547</v>
      </c>
      <c r="F2153" s="1"/>
      <c r="G2153" s="29" t="s">
        <v>4</v>
      </c>
      <c r="H2153" s="4">
        <f t="shared" si="165"/>
        <v>1</v>
      </c>
      <c r="I2153" s="4" t="str">
        <f>VLOOKUP(B2153,'BAT Grundtabelle'!B:T,19,0)</f>
        <v>ja</v>
      </c>
      <c r="J2153" s="4" t="str">
        <f t="shared" si="166"/>
        <v/>
      </c>
      <c r="K2153" s="4" t="str">
        <f t="shared" si="167"/>
        <v/>
      </c>
      <c r="L2153" s="4" t="str">
        <f t="shared" si="168"/>
        <v/>
      </c>
      <c r="M2153" s="104" t="str">
        <f t="shared" si="169"/>
        <v/>
      </c>
      <c r="N2153" s="4"/>
      <c r="O2153" s="4" t="str">
        <f>VLOOKUP(B2153,'BAT Grundtabelle'!B:V,21,0)</f>
        <v>Schausteller</v>
      </c>
    </row>
    <row r="2154" spans="1:15" ht="12.75" customHeight="1" x14ac:dyDescent="0.35">
      <c r="A2154" s="29" t="s">
        <v>4359</v>
      </c>
      <c r="B2154" s="1" t="s">
        <v>691</v>
      </c>
      <c r="C2154" s="85" t="s">
        <v>2</v>
      </c>
      <c r="D2154" s="116" t="s">
        <v>4547</v>
      </c>
      <c r="E2154" s="116" t="s">
        <v>4547</v>
      </c>
      <c r="F2154" s="1"/>
      <c r="G2154" s="29">
        <v>1192</v>
      </c>
      <c r="H2154" s="4">
        <f t="shared" si="165"/>
        <v>1</v>
      </c>
      <c r="I2154" s="4" t="str">
        <f>VLOOKUP(B2154,'BAT Grundtabelle'!B:T,19,0)</f>
        <v>ja</v>
      </c>
      <c r="J2154" s="4" t="str">
        <f t="shared" si="166"/>
        <v/>
      </c>
      <c r="K2154" s="4" t="str">
        <f t="shared" si="167"/>
        <v/>
      </c>
      <c r="L2154" s="4" t="str">
        <f t="shared" si="168"/>
        <v/>
      </c>
      <c r="M2154" s="104" t="str">
        <f t="shared" si="169"/>
        <v/>
      </c>
      <c r="N2154" s="4"/>
      <c r="O2154" s="4" t="str">
        <f>VLOOKUP(B2154,'BAT Grundtabelle'!B:V,21,0)</f>
        <v>Energie</v>
      </c>
    </row>
    <row r="2155" spans="1:15" ht="12.75" customHeight="1" x14ac:dyDescent="0.35">
      <c r="A2155" s="29" t="s">
        <v>4360</v>
      </c>
      <c r="B2155" s="1" t="s">
        <v>1483</v>
      </c>
      <c r="C2155" s="85" t="s">
        <v>2</v>
      </c>
      <c r="D2155" s="116" t="s">
        <v>4547</v>
      </c>
      <c r="E2155" s="116" t="s">
        <v>4547</v>
      </c>
      <c r="F2155" s="1"/>
      <c r="G2155" s="29" t="s">
        <v>4</v>
      </c>
      <c r="H2155" s="4">
        <f t="shared" si="165"/>
        <v>1</v>
      </c>
      <c r="I2155" s="4" t="str">
        <f>VLOOKUP(B2155,'BAT Grundtabelle'!B:T,19,0)</f>
        <v>ja</v>
      </c>
      <c r="J2155" s="4" t="str">
        <f t="shared" si="166"/>
        <v/>
      </c>
      <c r="K2155" s="4" t="str">
        <f t="shared" si="167"/>
        <v/>
      </c>
      <c r="L2155" s="4" t="str">
        <f t="shared" si="168"/>
        <v/>
      </c>
      <c r="M2155" s="104" t="str">
        <f t="shared" si="169"/>
        <v/>
      </c>
      <c r="N2155" s="4"/>
      <c r="O2155" s="4" t="str">
        <f>VLOOKUP(B2155,'BAT Grundtabelle'!B:V,21,0)</f>
        <v>Freizeit</v>
      </c>
    </row>
    <row r="2156" spans="1:15" ht="12.75" customHeight="1" x14ac:dyDescent="0.35">
      <c r="A2156" s="29" t="s">
        <v>4361</v>
      </c>
      <c r="B2156" s="1" t="s">
        <v>403</v>
      </c>
      <c r="C2156" s="85" t="s">
        <v>3</v>
      </c>
      <c r="D2156" s="116">
        <v>2.23</v>
      </c>
      <c r="E2156" s="116">
        <v>301</v>
      </c>
      <c r="F2156" s="1"/>
      <c r="G2156" s="29" t="s">
        <v>4</v>
      </c>
      <c r="H2156" s="4">
        <f t="shared" si="165"/>
        <v>1</v>
      </c>
      <c r="I2156" s="4" t="str">
        <f>VLOOKUP(B2156,'BAT Grundtabelle'!B:T,19,0)</f>
        <v>ja</v>
      </c>
      <c r="J2156" s="4" t="str">
        <f t="shared" si="166"/>
        <v>11932</v>
      </c>
      <c r="K2156" s="4" t="str">
        <f t="shared" si="167"/>
        <v>Windsurflehrer, Windsurfschule</v>
      </c>
      <c r="L2156" s="4">
        <f t="shared" si="168"/>
        <v>2.23</v>
      </c>
      <c r="M2156" s="104">
        <f t="shared" si="169"/>
        <v>301</v>
      </c>
      <c r="N2156" s="4"/>
      <c r="O2156" s="4" t="str">
        <f>VLOOKUP(B2156,'BAT Grundtabelle'!B:V,21,0)</f>
        <v>Sport</v>
      </c>
    </row>
    <row r="2157" spans="1:15" ht="12.75" customHeight="1" x14ac:dyDescent="0.35">
      <c r="A2157" s="29" t="s">
        <v>4362</v>
      </c>
      <c r="B2157" s="1" t="s">
        <v>561</v>
      </c>
      <c r="C2157" s="85" t="s">
        <v>2</v>
      </c>
      <c r="D2157" s="116" t="s">
        <v>4547</v>
      </c>
      <c r="E2157" s="116" t="s">
        <v>4547</v>
      </c>
      <c r="F2157" s="1"/>
      <c r="G2157" s="29" t="s">
        <v>4</v>
      </c>
      <c r="H2157" s="4">
        <f t="shared" si="165"/>
        <v>1</v>
      </c>
      <c r="I2157" s="4" t="str">
        <f>VLOOKUP(B2157,'BAT Grundtabelle'!B:T,19,0)</f>
        <v>ja</v>
      </c>
      <c r="J2157" s="4" t="str">
        <f t="shared" si="166"/>
        <v/>
      </c>
      <c r="K2157" s="4" t="str">
        <f t="shared" si="167"/>
        <v/>
      </c>
      <c r="L2157" s="4" t="str">
        <f t="shared" si="168"/>
        <v/>
      </c>
      <c r="M2157" s="104" t="str">
        <f t="shared" si="169"/>
        <v/>
      </c>
      <c r="N2157" s="4"/>
      <c r="O2157" s="4" t="str">
        <f>VLOOKUP(B2157,'BAT Grundtabelle'!B:V,21,0)</f>
        <v>Dienstleistung</v>
      </c>
    </row>
    <row r="2158" spans="1:15" ht="12.75" customHeight="1" x14ac:dyDescent="0.35">
      <c r="A2158" s="29">
        <v>11998</v>
      </c>
      <c r="B2158" s="1" t="s">
        <v>4620</v>
      </c>
      <c r="C2158" s="85" t="s">
        <v>2</v>
      </c>
      <c r="D2158" s="116" t="s">
        <v>4547</v>
      </c>
      <c r="E2158" s="116" t="s">
        <v>4547</v>
      </c>
      <c r="F2158" s="1"/>
      <c r="G2158" s="29" t="s">
        <v>4</v>
      </c>
      <c r="H2158" s="4">
        <f t="shared" si="165"/>
        <v>1</v>
      </c>
      <c r="I2158" s="4" t="str">
        <f>VLOOKUP(B2158,'BAT Grundtabelle'!B:T,19,0)</f>
        <v>ja</v>
      </c>
      <c r="J2158" s="4" t="str">
        <f t="shared" si="166"/>
        <v/>
      </c>
      <c r="K2158" s="4" t="str">
        <f t="shared" si="167"/>
        <v/>
      </c>
      <c r="L2158" s="4" t="str">
        <f t="shared" si="168"/>
        <v/>
      </c>
      <c r="M2158" s="104" t="str">
        <f t="shared" si="169"/>
        <v/>
      </c>
      <c r="N2158" s="4"/>
      <c r="O2158" s="4" t="str">
        <f>VLOOKUP(B2158,'BAT Grundtabelle'!B:V,21,0)</f>
        <v>Agrar / Landwirtschaft</v>
      </c>
    </row>
    <row r="2159" spans="1:15" ht="12.75" customHeight="1" x14ac:dyDescent="0.35">
      <c r="A2159" s="29" t="s">
        <v>4363</v>
      </c>
      <c r="B2159" s="1" t="s">
        <v>1892</v>
      </c>
      <c r="C2159" s="85" t="s">
        <v>2</v>
      </c>
      <c r="D2159" s="116" t="s">
        <v>4547</v>
      </c>
      <c r="E2159" s="116" t="s">
        <v>4547</v>
      </c>
      <c r="F2159" s="1"/>
      <c r="G2159" s="29" t="s">
        <v>4</v>
      </c>
      <c r="H2159" s="4">
        <f t="shared" si="165"/>
        <v>1</v>
      </c>
      <c r="I2159" s="4" t="str">
        <f>VLOOKUP(B2159,'BAT Grundtabelle'!B:T,19,0)</f>
        <v>ja</v>
      </c>
      <c r="J2159" s="4" t="str">
        <f t="shared" si="166"/>
        <v/>
      </c>
      <c r="K2159" s="4" t="str">
        <f t="shared" si="167"/>
        <v/>
      </c>
      <c r="L2159" s="4" t="str">
        <f t="shared" si="168"/>
        <v/>
      </c>
      <c r="M2159" s="104" t="str">
        <f t="shared" si="169"/>
        <v/>
      </c>
      <c r="N2159" s="4"/>
      <c r="O2159" s="4" t="str">
        <f>VLOOKUP(B2159,'BAT Grundtabelle'!B:V,21,0)</f>
        <v>Handwerk</v>
      </c>
    </row>
    <row r="2160" spans="1:15" ht="12.75" customHeight="1" x14ac:dyDescent="0.35">
      <c r="A2160" s="29" t="s">
        <v>4364</v>
      </c>
      <c r="B2160" s="1" t="s">
        <v>1639</v>
      </c>
      <c r="C2160" s="85" t="s">
        <v>2</v>
      </c>
      <c r="D2160" s="116" t="s">
        <v>4547</v>
      </c>
      <c r="E2160" s="116" t="s">
        <v>4547</v>
      </c>
      <c r="F2160" s="1" t="s">
        <v>2414</v>
      </c>
      <c r="G2160" s="29" t="s">
        <v>58</v>
      </c>
      <c r="H2160" s="4">
        <f t="shared" si="165"/>
        <v>1</v>
      </c>
      <c r="I2160" s="4" t="str">
        <f>VLOOKUP(B2160,'BAT Grundtabelle'!B:T,19,0)</f>
        <v>ja</v>
      </c>
      <c r="J2160" s="4" t="str">
        <f t="shared" si="166"/>
        <v/>
      </c>
      <c r="K2160" s="4" t="str">
        <f t="shared" si="167"/>
        <v/>
      </c>
      <c r="L2160" s="4" t="str">
        <f t="shared" si="168"/>
        <v/>
      </c>
      <c r="M2160" s="104" t="str">
        <f t="shared" si="169"/>
        <v/>
      </c>
      <c r="N2160" s="4"/>
      <c r="O2160" s="4" t="str">
        <f>VLOOKUP(B2160,'BAT Grundtabelle'!B:V,21,0)</f>
        <v>Kammerberuf</v>
      </c>
    </row>
    <row r="2161" spans="1:15" ht="12.75" customHeight="1" x14ac:dyDescent="0.35">
      <c r="A2161" s="29" t="s">
        <v>4365</v>
      </c>
      <c r="B2161" s="1" t="s">
        <v>966</v>
      </c>
      <c r="C2161" s="85" t="s">
        <v>2</v>
      </c>
      <c r="D2161" s="116" t="s">
        <v>4547</v>
      </c>
      <c r="E2161" s="116" t="s">
        <v>4547</v>
      </c>
      <c r="F2161" s="1" t="s">
        <v>2409</v>
      </c>
      <c r="G2161" s="29" t="s">
        <v>58</v>
      </c>
      <c r="H2161" s="4">
        <f t="shared" si="165"/>
        <v>1</v>
      </c>
      <c r="I2161" s="4" t="str">
        <f>VLOOKUP(B2161,'BAT Grundtabelle'!B:T,19,0)</f>
        <v>ja</v>
      </c>
      <c r="J2161" s="4" t="str">
        <f t="shared" si="166"/>
        <v/>
      </c>
      <c r="K2161" s="4" t="str">
        <f t="shared" si="167"/>
        <v/>
      </c>
      <c r="L2161" s="4" t="str">
        <f t="shared" si="168"/>
        <v/>
      </c>
      <c r="M2161" s="104" t="str">
        <f t="shared" si="169"/>
        <v/>
      </c>
      <c r="N2161" s="4"/>
      <c r="O2161" s="4" t="str">
        <f>VLOOKUP(B2161,'BAT Grundtabelle'!B:V,21,0)</f>
        <v>Kammerberuf</v>
      </c>
    </row>
    <row r="2162" spans="1:15" ht="12.75" customHeight="1" x14ac:dyDescent="0.35">
      <c r="A2162" s="29" t="s">
        <v>2336</v>
      </c>
      <c r="B2162" s="1" t="s">
        <v>2335</v>
      </c>
      <c r="C2162" s="85" t="s">
        <v>2</v>
      </c>
      <c r="D2162" s="116" t="s">
        <v>4547</v>
      </c>
      <c r="E2162" s="116" t="s">
        <v>4547</v>
      </c>
      <c r="F2162" s="1" t="s">
        <v>2411</v>
      </c>
      <c r="G2162" s="29" t="s">
        <v>59</v>
      </c>
      <c r="H2162" s="4">
        <f t="shared" si="165"/>
        <v>1</v>
      </c>
      <c r="I2162" s="4" t="str">
        <f>VLOOKUP(B2162,'BAT Grundtabelle'!B:T,19,0)</f>
        <v>nein</v>
      </c>
      <c r="J2162" s="4" t="str">
        <f t="shared" si="166"/>
        <v/>
      </c>
      <c r="K2162" s="4" t="str">
        <f t="shared" si="167"/>
        <v/>
      </c>
      <c r="L2162" s="4" t="str">
        <f t="shared" si="168"/>
        <v/>
      </c>
      <c r="M2162" s="104" t="str">
        <f t="shared" si="169"/>
        <v/>
      </c>
      <c r="N2162" s="4"/>
      <c r="O2162" s="4" t="str">
        <f>VLOOKUP(B2162,'BAT Grundtabelle'!B:V,21,0)</f>
        <v>Verein</v>
      </c>
    </row>
    <row r="2163" spans="1:15" ht="12.75" customHeight="1" x14ac:dyDescent="0.35">
      <c r="A2163" s="29" t="s">
        <v>4366</v>
      </c>
      <c r="B2163" s="1" t="s">
        <v>1456</v>
      </c>
      <c r="C2163" s="85" t="s">
        <v>2</v>
      </c>
      <c r="D2163" s="116" t="s">
        <v>4547</v>
      </c>
      <c r="E2163" s="116" t="s">
        <v>4547</v>
      </c>
      <c r="F2163" s="1"/>
      <c r="G2163" s="29" t="s">
        <v>4</v>
      </c>
      <c r="H2163" s="4">
        <f t="shared" si="165"/>
        <v>1</v>
      </c>
      <c r="I2163" s="4" t="str">
        <f>VLOOKUP(B2163,'BAT Grundtabelle'!B:T,19,0)</f>
        <v>ja</v>
      </c>
      <c r="J2163" s="4" t="str">
        <f t="shared" si="166"/>
        <v/>
      </c>
      <c r="K2163" s="4" t="str">
        <f t="shared" si="167"/>
        <v/>
      </c>
      <c r="L2163" s="4" t="str">
        <f t="shared" si="168"/>
        <v/>
      </c>
      <c r="M2163" s="104" t="str">
        <f t="shared" si="169"/>
        <v/>
      </c>
      <c r="N2163" s="4"/>
      <c r="O2163" s="4" t="str">
        <f>VLOOKUP(B2163,'BAT Grundtabelle'!B:V,21,0)</f>
        <v>Bau-Gewerbe</v>
      </c>
    </row>
    <row r="2164" spans="1:15" ht="12.75" customHeight="1" x14ac:dyDescent="0.35">
      <c r="A2164" s="29" t="s">
        <v>2135</v>
      </c>
      <c r="B2164" s="1" t="s">
        <v>2134</v>
      </c>
      <c r="C2164" s="85" t="s">
        <v>3</v>
      </c>
      <c r="D2164" s="116">
        <v>4.59</v>
      </c>
      <c r="E2164" s="116">
        <v>3080</v>
      </c>
      <c r="F2164" s="1"/>
      <c r="G2164" s="29" t="s">
        <v>4</v>
      </c>
      <c r="H2164" s="4">
        <f t="shared" si="165"/>
        <v>1</v>
      </c>
      <c r="I2164" s="4" t="str">
        <f>VLOOKUP(B2164,'BAT Grundtabelle'!B:T,19,0)</f>
        <v>ja</v>
      </c>
      <c r="J2164" s="4" t="str">
        <f t="shared" si="166"/>
        <v>3960</v>
      </c>
      <c r="K2164" s="4" t="str">
        <f t="shared" si="167"/>
        <v>Wohnwagen-, Wohnmobilhandel</v>
      </c>
      <c r="L2164" s="4">
        <f t="shared" si="168"/>
        <v>4.59</v>
      </c>
      <c r="M2164" s="104">
        <f t="shared" si="169"/>
        <v>3080</v>
      </c>
      <c r="N2164" s="4"/>
      <c r="O2164" s="4" t="str">
        <f>VLOOKUP(B2164,'BAT Grundtabelle'!B:V,21,0)</f>
        <v>Handel</v>
      </c>
    </row>
    <row r="2165" spans="1:15" ht="12.75" customHeight="1" x14ac:dyDescent="0.35">
      <c r="A2165" s="29" t="s">
        <v>4367</v>
      </c>
      <c r="B2165" s="1" t="s">
        <v>1484</v>
      </c>
      <c r="C2165" s="85" t="s">
        <v>2</v>
      </c>
      <c r="D2165" s="116" t="s">
        <v>4547</v>
      </c>
      <c r="E2165" s="116" t="s">
        <v>4547</v>
      </c>
      <c r="F2165" s="1"/>
      <c r="G2165" s="29">
        <v>300</v>
      </c>
      <c r="H2165" s="4">
        <f t="shared" si="165"/>
        <v>1</v>
      </c>
      <c r="I2165" s="4" t="str">
        <f>VLOOKUP(B2165,'BAT Grundtabelle'!B:T,19,0)</f>
        <v>ja</v>
      </c>
      <c r="J2165" s="4" t="str">
        <f t="shared" si="166"/>
        <v/>
      </c>
      <c r="K2165" s="4" t="str">
        <f t="shared" si="167"/>
        <v/>
      </c>
      <c r="L2165" s="4" t="str">
        <f t="shared" si="168"/>
        <v/>
      </c>
      <c r="M2165" s="104" t="str">
        <f t="shared" si="169"/>
        <v/>
      </c>
      <c r="N2165" s="4"/>
      <c r="O2165" s="4" t="str">
        <f>VLOOKUP(B2165,'BAT Grundtabelle'!B:V,21,0)</f>
        <v>Dienstleistung</v>
      </c>
    </row>
    <row r="2166" spans="1:15" ht="12.75" customHeight="1" x14ac:dyDescent="0.35">
      <c r="A2166" s="29" t="s">
        <v>4368</v>
      </c>
      <c r="B2166" s="1" t="s">
        <v>777</v>
      </c>
      <c r="C2166" s="85" t="s">
        <v>3</v>
      </c>
      <c r="D2166" s="116">
        <v>2.06</v>
      </c>
      <c r="E2166" s="116">
        <v>355</v>
      </c>
      <c r="F2166" s="1"/>
      <c r="G2166" s="29" t="s">
        <v>4</v>
      </c>
      <c r="H2166" s="4">
        <f t="shared" si="165"/>
        <v>1</v>
      </c>
      <c r="I2166" s="4" t="str">
        <f>VLOOKUP(B2166,'BAT Grundtabelle'!B:T,19,0)</f>
        <v>ja</v>
      </c>
      <c r="J2166" s="4" t="str">
        <f t="shared" si="166"/>
        <v>11939</v>
      </c>
      <c r="K2166" s="4" t="str">
        <f t="shared" si="167"/>
        <v>Wollhandel</v>
      </c>
      <c r="L2166" s="4">
        <f t="shared" si="168"/>
        <v>2.06</v>
      </c>
      <c r="M2166" s="104">
        <f t="shared" si="169"/>
        <v>355</v>
      </c>
      <c r="N2166" s="4"/>
      <c r="O2166" s="4" t="str">
        <f>VLOOKUP(B2166,'BAT Grundtabelle'!B:V,21,0)</f>
        <v>Handel</v>
      </c>
    </row>
    <row r="2167" spans="1:15" ht="12.75" customHeight="1" x14ac:dyDescent="0.35">
      <c r="A2167" s="29" t="s">
        <v>4369</v>
      </c>
      <c r="B2167" s="1" t="s">
        <v>778</v>
      </c>
      <c r="C2167" s="85" t="s">
        <v>2</v>
      </c>
      <c r="D2167" s="116" t="s">
        <v>4547</v>
      </c>
      <c r="E2167" s="116" t="s">
        <v>4547</v>
      </c>
      <c r="F2167" s="1"/>
      <c r="G2167" s="29" t="s">
        <v>4</v>
      </c>
      <c r="H2167" s="4">
        <f t="shared" si="165"/>
        <v>1</v>
      </c>
      <c r="I2167" s="4" t="str">
        <f>VLOOKUP(B2167,'BAT Grundtabelle'!B:T,19,0)</f>
        <v>ja</v>
      </c>
      <c r="J2167" s="4" t="str">
        <f t="shared" si="166"/>
        <v/>
      </c>
      <c r="K2167" s="4" t="str">
        <f t="shared" si="167"/>
        <v/>
      </c>
      <c r="L2167" s="4" t="str">
        <f t="shared" si="168"/>
        <v/>
      </c>
      <c r="M2167" s="104" t="str">
        <f t="shared" si="169"/>
        <v/>
      </c>
      <c r="N2167" s="4"/>
      <c r="O2167" s="4" t="str">
        <f>VLOOKUP(B2167,'BAT Grundtabelle'!B:V,21,0)</f>
        <v>Handel</v>
      </c>
    </row>
    <row r="2168" spans="1:15" ht="12.75" customHeight="1" x14ac:dyDescent="0.35">
      <c r="A2168" s="29">
        <v>11993</v>
      </c>
      <c r="B2168" s="1" t="s">
        <v>4621</v>
      </c>
      <c r="C2168" s="85" t="s">
        <v>2</v>
      </c>
      <c r="D2168" s="116" t="s">
        <v>4547</v>
      </c>
      <c r="E2168" s="116" t="s">
        <v>4547</v>
      </c>
      <c r="F2168" s="1" t="s">
        <v>2412</v>
      </c>
      <c r="G2168" s="29" t="s">
        <v>4438</v>
      </c>
      <c r="H2168" s="4">
        <f t="shared" si="165"/>
        <v>1</v>
      </c>
      <c r="I2168" s="4" t="str">
        <f>VLOOKUP(B2168,'BAT Grundtabelle'!B:T,19,0)</f>
        <v>ja</v>
      </c>
      <c r="J2168" s="4" t="str">
        <f t="shared" si="166"/>
        <v/>
      </c>
      <c r="K2168" s="4" t="str">
        <f t="shared" si="167"/>
        <v/>
      </c>
      <c r="L2168" s="4" t="str">
        <f t="shared" si="168"/>
        <v/>
      </c>
      <c r="M2168" s="104" t="str">
        <f t="shared" si="169"/>
        <v/>
      </c>
      <c r="N2168" s="4"/>
      <c r="O2168" s="4" t="str">
        <f>VLOOKUP(B2168,'BAT Grundtabelle'!B:V,21,0)</f>
        <v>IT</v>
      </c>
    </row>
    <row r="2169" spans="1:15" ht="12.75" customHeight="1" x14ac:dyDescent="0.35">
      <c r="A2169" s="29" t="s">
        <v>4370</v>
      </c>
      <c r="B2169" s="1" t="s">
        <v>957</v>
      </c>
      <c r="C2169" s="85" t="s">
        <v>3</v>
      </c>
      <c r="D2169" s="116">
        <v>1.1599999999999999</v>
      </c>
      <c r="E2169" s="116">
        <v>253.03</v>
      </c>
      <c r="F2169" s="1" t="s">
        <v>4469</v>
      </c>
      <c r="G2169" s="29" t="s">
        <v>4</v>
      </c>
      <c r="H2169" s="4">
        <f t="shared" si="165"/>
        <v>1</v>
      </c>
      <c r="I2169" s="4" t="str">
        <f>VLOOKUP(B2169,'BAT Grundtabelle'!B:T,19,0)</f>
        <v>ja</v>
      </c>
      <c r="J2169" s="4" t="str">
        <f t="shared" si="166"/>
        <v>11941</v>
      </c>
      <c r="K2169" s="4" t="str">
        <f t="shared" si="167"/>
        <v>Zahnarzt (Dauerassistent)</v>
      </c>
      <c r="L2169" s="4">
        <f t="shared" si="168"/>
        <v>1.1599999999999999</v>
      </c>
      <c r="M2169" s="104">
        <f t="shared" si="169"/>
        <v>253.03</v>
      </c>
      <c r="N2169" s="4"/>
      <c r="O2169" s="4" t="str">
        <f>VLOOKUP(B2169,'BAT Grundtabelle'!B:V,21,0)</f>
        <v>Heilwesen</v>
      </c>
    </row>
    <row r="2170" spans="1:15" ht="12.75" customHeight="1" x14ac:dyDescent="0.35">
      <c r="A2170" s="29" t="s">
        <v>4371</v>
      </c>
      <c r="B2170" s="1" t="s">
        <v>2030</v>
      </c>
      <c r="C2170" s="85" t="s">
        <v>2</v>
      </c>
      <c r="D2170" s="116" t="s">
        <v>4547</v>
      </c>
      <c r="E2170" s="116" t="s">
        <v>4547</v>
      </c>
      <c r="F2170" s="1"/>
      <c r="G2170" s="29" t="s">
        <v>4</v>
      </c>
      <c r="H2170" s="4">
        <f t="shared" si="165"/>
        <v>1</v>
      </c>
      <c r="I2170" s="4" t="str">
        <f>VLOOKUP(B2170,'BAT Grundtabelle'!B:T,19,0)</f>
        <v>ja</v>
      </c>
      <c r="J2170" s="4" t="str">
        <f t="shared" si="166"/>
        <v/>
      </c>
      <c r="K2170" s="4" t="str">
        <f t="shared" si="167"/>
        <v/>
      </c>
      <c r="L2170" s="4" t="str">
        <f t="shared" si="168"/>
        <v/>
      </c>
      <c r="M2170" s="104" t="str">
        <f t="shared" si="169"/>
        <v/>
      </c>
      <c r="N2170" s="4"/>
      <c r="O2170" s="4" t="str">
        <f>VLOOKUP(B2170,'BAT Grundtabelle'!B:V,21,0)</f>
        <v>Handel</v>
      </c>
    </row>
    <row r="2171" spans="1:15" ht="12.75" customHeight="1" x14ac:dyDescent="0.35">
      <c r="A2171" s="29" t="s">
        <v>4372</v>
      </c>
      <c r="B2171" s="1" t="s">
        <v>658</v>
      </c>
      <c r="C2171" s="85" t="s">
        <v>2</v>
      </c>
      <c r="D2171" s="116" t="s">
        <v>4547</v>
      </c>
      <c r="E2171" s="116" t="s">
        <v>4547</v>
      </c>
      <c r="F2171" s="1" t="s">
        <v>2409</v>
      </c>
      <c r="G2171" s="29" t="s">
        <v>58</v>
      </c>
      <c r="H2171" s="4">
        <f t="shared" si="165"/>
        <v>1</v>
      </c>
      <c r="I2171" s="4" t="str">
        <f>VLOOKUP(B2171,'BAT Grundtabelle'!B:T,19,0)</f>
        <v>ja</v>
      </c>
      <c r="J2171" s="4" t="str">
        <f t="shared" si="166"/>
        <v/>
      </c>
      <c r="K2171" s="4" t="str">
        <f t="shared" si="167"/>
        <v/>
      </c>
      <c r="L2171" s="4" t="str">
        <f t="shared" si="168"/>
        <v/>
      </c>
      <c r="M2171" s="104" t="str">
        <f t="shared" si="169"/>
        <v/>
      </c>
      <c r="N2171" s="4"/>
      <c r="O2171" s="4" t="str">
        <f>VLOOKUP(B2171,'BAT Grundtabelle'!B:V,21,0)</f>
        <v>Heilwesen</v>
      </c>
    </row>
    <row r="2172" spans="1:15" ht="12.75" customHeight="1" x14ac:dyDescent="0.35">
      <c r="A2172" s="29" t="s">
        <v>4373</v>
      </c>
      <c r="B2172" s="1" t="s">
        <v>551</v>
      </c>
      <c r="C2172" s="85" t="s">
        <v>2</v>
      </c>
      <c r="D2172" s="116" t="s">
        <v>4547</v>
      </c>
      <c r="E2172" s="116" t="s">
        <v>4547</v>
      </c>
      <c r="F2172" s="1"/>
      <c r="G2172" s="29" t="s">
        <v>4</v>
      </c>
      <c r="H2172" s="4">
        <f t="shared" si="165"/>
        <v>1</v>
      </c>
      <c r="I2172" s="4" t="str">
        <f>VLOOKUP(B2172,'BAT Grundtabelle'!B:T,19,0)</f>
        <v>ja</v>
      </c>
      <c r="J2172" s="4" t="str">
        <f t="shared" si="166"/>
        <v/>
      </c>
      <c r="K2172" s="4" t="str">
        <f t="shared" si="167"/>
        <v/>
      </c>
      <c r="L2172" s="4" t="str">
        <f t="shared" si="168"/>
        <v/>
      </c>
      <c r="M2172" s="104" t="str">
        <f t="shared" si="169"/>
        <v/>
      </c>
      <c r="N2172" s="4"/>
      <c r="O2172" s="4" t="str">
        <f>VLOOKUP(B2172,'BAT Grundtabelle'!B:V,21,0)</f>
        <v>Transport</v>
      </c>
    </row>
    <row r="2173" spans="1:15" ht="12.75" customHeight="1" x14ac:dyDescent="0.35">
      <c r="A2173" s="29" t="s">
        <v>2104</v>
      </c>
      <c r="B2173" s="1" t="s">
        <v>2103</v>
      </c>
      <c r="C2173" s="85" t="s">
        <v>3</v>
      </c>
      <c r="D2173" s="116">
        <v>2.2200000000000002</v>
      </c>
      <c r="E2173" s="116">
        <v>302.02</v>
      </c>
      <c r="F2173" s="1"/>
      <c r="G2173" s="29" t="s">
        <v>4</v>
      </c>
      <c r="H2173" s="4">
        <f t="shared" si="165"/>
        <v>1</v>
      </c>
      <c r="I2173" s="4" t="str">
        <f>VLOOKUP(B2173,'BAT Grundtabelle'!B:T,19,0)</f>
        <v>ja</v>
      </c>
      <c r="J2173" s="4" t="str">
        <f t="shared" si="166"/>
        <v>5457</v>
      </c>
      <c r="K2173" s="4" t="str">
        <f t="shared" si="167"/>
        <v>Zahntechnischer Laborbetrieb</v>
      </c>
      <c r="L2173" s="4">
        <f t="shared" si="168"/>
        <v>2.2200000000000002</v>
      </c>
      <c r="M2173" s="104">
        <f t="shared" si="169"/>
        <v>302.02</v>
      </c>
      <c r="N2173" s="4"/>
      <c r="O2173" s="4" t="str">
        <f>VLOOKUP(B2173,'BAT Grundtabelle'!B:V,21,0)</f>
        <v>Heilwesen</v>
      </c>
    </row>
    <row r="2174" spans="1:15" ht="12.75" customHeight="1" x14ac:dyDescent="0.35">
      <c r="A2174" s="29" t="s">
        <v>4374</v>
      </c>
      <c r="B2174" s="1" t="s">
        <v>290</v>
      </c>
      <c r="C2174" s="85" t="s">
        <v>3</v>
      </c>
      <c r="D2174" s="116">
        <v>1.2</v>
      </c>
      <c r="E2174" s="116">
        <v>143</v>
      </c>
      <c r="F2174" s="1"/>
      <c r="G2174" s="29" t="s">
        <v>4</v>
      </c>
      <c r="H2174" s="4">
        <f t="shared" si="165"/>
        <v>1</v>
      </c>
      <c r="I2174" s="4" t="str">
        <f>VLOOKUP(B2174,'BAT Grundtabelle'!B:T,19,0)</f>
        <v>ja</v>
      </c>
      <c r="J2174" s="4" t="str">
        <f t="shared" si="166"/>
        <v>11945</v>
      </c>
      <c r="K2174" s="4" t="str">
        <f t="shared" si="167"/>
        <v>Zeichenbedarfshandel</v>
      </c>
      <c r="L2174" s="4">
        <f t="shared" si="168"/>
        <v>1.2</v>
      </c>
      <c r="M2174" s="104">
        <f t="shared" si="169"/>
        <v>143</v>
      </c>
      <c r="N2174" s="4"/>
      <c r="O2174" s="4" t="str">
        <f>VLOOKUP(B2174,'BAT Grundtabelle'!B:V,21,0)</f>
        <v>Handel</v>
      </c>
    </row>
    <row r="2175" spans="1:15" ht="12.75" customHeight="1" x14ac:dyDescent="0.35">
      <c r="A2175" s="29" t="s">
        <v>4375</v>
      </c>
      <c r="B2175" s="1" t="s">
        <v>2076</v>
      </c>
      <c r="C2175" s="85" t="s">
        <v>2</v>
      </c>
      <c r="D2175" s="116" t="s">
        <v>4547</v>
      </c>
      <c r="E2175" s="116" t="s">
        <v>4547</v>
      </c>
      <c r="F2175" s="1"/>
      <c r="G2175" s="29">
        <v>1191</v>
      </c>
      <c r="H2175" s="4">
        <f t="shared" si="165"/>
        <v>1</v>
      </c>
      <c r="I2175" s="4" t="str">
        <f>VLOOKUP(B2175,'BAT Grundtabelle'!B:T,19,0)</f>
        <v>ja</v>
      </c>
      <c r="J2175" s="4" t="str">
        <f t="shared" si="166"/>
        <v/>
      </c>
      <c r="K2175" s="4" t="str">
        <f t="shared" si="167"/>
        <v/>
      </c>
      <c r="L2175" s="4" t="str">
        <f t="shared" si="168"/>
        <v/>
      </c>
      <c r="M2175" s="104" t="str">
        <f t="shared" si="169"/>
        <v/>
      </c>
      <c r="N2175" s="4"/>
      <c r="O2175" s="4" t="str">
        <f>VLOOKUP(B2175,'BAT Grundtabelle'!B:V,21,0)</f>
        <v>Dienstleistung</v>
      </c>
    </row>
    <row r="2176" spans="1:15" x14ac:dyDescent="0.35">
      <c r="A2176" s="29" t="s">
        <v>4376</v>
      </c>
      <c r="B2176" s="1" t="s">
        <v>967</v>
      </c>
      <c r="C2176" s="85" t="s">
        <v>3</v>
      </c>
      <c r="D2176" s="116">
        <v>6.5</v>
      </c>
      <c r="E2176" s="116">
        <v>366.97</v>
      </c>
      <c r="F2176" s="1"/>
      <c r="G2176" s="29" t="s">
        <v>4</v>
      </c>
      <c r="H2176" s="4">
        <f t="shared" si="165"/>
        <v>1</v>
      </c>
      <c r="I2176" s="4" t="str">
        <f>VLOOKUP(B2176,'BAT Grundtabelle'!B:T,19,0)</f>
        <v>ja</v>
      </c>
      <c r="J2176" s="4" t="str">
        <f t="shared" si="166"/>
        <v>11946</v>
      </c>
      <c r="K2176" s="4" t="str">
        <f t="shared" si="167"/>
        <v>Zeitschriftenhandel</v>
      </c>
      <c r="L2176" s="4">
        <f t="shared" si="168"/>
        <v>6.5</v>
      </c>
      <c r="M2176" s="104">
        <f t="shared" si="169"/>
        <v>366.97</v>
      </c>
      <c r="N2176" s="4"/>
      <c r="O2176" s="4" t="str">
        <f>VLOOKUP(B2176,'BAT Grundtabelle'!B:V,21,0)</f>
        <v>Handel</v>
      </c>
    </row>
    <row r="2177" spans="1:15" x14ac:dyDescent="0.35">
      <c r="A2177" s="29" t="s">
        <v>4377</v>
      </c>
      <c r="B2177" s="1" t="s">
        <v>606</v>
      </c>
      <c r="C2177" s="85" t="s">
        <v>2</v>
      </c>
      <c r="D2177" s="116" t="s">
        <v>4547</v>
      </c>
      <c r="E2177" s="116" t="s">
        <v>4547</v>
      </c>
      <c r="F2177" s="1"/>
      <c r="G2177" s="29" t="s">
        <v>4</v>
      </c>
      <c r="H2177" s="4">
        <f t="shared" si="165"/>
        <v>1</v>
      </c>
      <c r="I2177" s="4" t="str">
        <f>VLOOKUP(B2177,'BAT Grundtabelle'!B:T,19,0)</f>
        <v>ja</v>
      </c>
      <c r="J2177" s="4" t="str">
        <f t="shared" si="166"/>
        <v/>
      </c>
      <c r="K2177" s="4" t="str">
        <f t="shared" si="167"/>
        <v/>
      </c>
      <c r="L2177" s="4" t="str">
        <f t="shared" si="168"/>
        <v/>
      </c>
      <c r="M2177" s="104" t="str">
        <f t="shared" si="169"/>
        <v/>
      </c>
      <c r="N2177" s="4"/>
      <c r="O2177" s="4" t="str">
        <f>VLOOKUP(B2177,'BAT Grundtabelle'!B:V,21,0)</f>
        <v>Medien</v>
      </c>
    </row>
    <row r="2178" spans="1:15" x14ac:dyDescent="0.35">
      <c r="A2178" s="29" t="s">
        <v>4378</v>
      </c>
      <c r="B2178" s="1" t="s">
        <v>607</v>
      </c>
      <c r="C2178" s="85" t="s">
        <v>2</v>
      </c>
      <c r="D2178" s="116" t="s">
        <v>4547</v>
      </c>
      <c r="E2178" s="116" t="s">
        <v>4547</v>
      </c>
      <c r="F2178" s="1"/>
      <c r="G2178" s="29" t="s">
        <v>4</v>
      </c>
      <c r="H2178" s="4">
        <f t="shared" si="165"/>
        <v>1</v>
      </c>
      <c r="I2178" s="4" t="str">
        <f>VLOOKUP(B2178,'BAT Grundtabelle'!B:T,19,0)</f>
        <v>ja</v>
      </c>
      <c r="J2178" s="4" t="str">
        <f t="shared" si="166"/>
        <v/>
      </c>
      <c r="K2178" s="4" t="str">
        <f t="shared" si="167"/>
        <v/>
      </c>
      <c r="L2178" s="4" t="str">
        <f t="shared" si="168"/>
        <v/>
      </c>
      <c r="M2178" s="104" t="str">
        <f t="shared" si="169"/>
        <v/>
      </c>
      <c r="N2178" s="4"/>
      <c r="O2178" s="4" t="str">
        <f>VLOOKUP(B2178,'BAT Grundtabelle'!B:V,21,0)</f>
        <v>Medien</v>
      </c>
    </row>
    <row r="2179" spans="1:15" x14ac:dyDescent="0.35">
      <c r="A2179" s="29" t="s">
        <v>4379</v>
      </c>
      <c r="B2179" s="1" t="s">
        <v>2031</v>
      </c>
      <c r="C2179" s="85" t="s">
        <v>2</v>
      </c>
      <c r="D2179" s="116" t="s">
        <v>4547</v>
      </c>
      <c r="E2179" s="116" t="s">
        <v>4547</v>
      </c>
      <c r="F2179" s="1"/>
      <c r="G2179" s="29" t="s">
        <v>4</v>
      </c>
      <c r="H2179" s="4">
        <f t="shared" ref="H2179:H2195" si="170">COUNTIF(A:A,A2179)</f>
        <v>1</v>
      </c>
      <c r="I2179" s="4" t="str">
        <f>VLOOKUP(B2179,'BAT Grundtabelle'!B:T,19,0)</f>
        <v>ja</v>
      </c>
      <c r="J2179" s="4" t="str">
        <f t="shared" ref="J2179:J2195" si="171">IF(C2179="ja",A2179,"")</f>
        <v/>
      </c>
      <c r="K2179" s="4" t="str">
        <f t="shared" ref="K2179:K2195" si="172">IF(C2179="ja",B2179,"")</f>
        <v/>
      </c>
      <c r="L2179" s="4" t="str">
        <f t="shared" ref="L2179:L2195" si="173">IF(C2179="ja",D2179,"")</f>
        <v/>
      </c>
      <c r="M2179" s="104" t="str">
        <f t="shared" ref="M2179:M2195" si="174">IF(C2179="ja",E2179,"")</f>
        <v/>
      </c>
      <c r="N2179" s="4"/>
      <c r="O2179" s="4" t="str">
        <f>VLOOKUP(B2179,'BAT Grundtabelle'!B:V,21,0)</f>
        <v>Produktion</v>
      </c>
    </row>
    <row r="2180" spans="1:15" x14ac:dyDescent="0.35">
      <c r="A2180" s="29" t="s">
        <v>4380</v>
      </c>
      <c r="B2180" s="1" t="s">
        <v>500</v>
      </c>
      <c r="C2180" s="85" t="s">
        <v>2</v>
      </c>
      <c r="D2180" s="116" t="s">
        <v>4547</v>
      </c>
      <c r="E2180" s="116" t="s">
        <v>4547</v>
      </c>
      <c r="F2180" s="1"/>
      <c r="G2180" s="29" t="s">
        <v>4</v>
      </c>
      <c r="H2180" s="4">
        <f t="shared" si="170"/>
        <v>1</v>
      </c>
      <c r="I2180" s="4" t="str">
        <f>VLOOKUP(B2180,'BAT Grundtabelle'!B:T,19,0)</f>
        <v>ja</v>
      </c>
      <c r="J2180" s="4" t="str">
        <f t="shared" si="171"/>
        <v/>
      </c>
      <c r="K2180" s="4" t="str">
        <f t="shared" si="172"/>
        <v/>
      </c>
      <c r="L2180" s="4" t="str">
        <f t="shared" si="173"/>
        <v/>
      </c>
      <c r="M2180" s="104" t="str">
        <f t="shared" si="174"/>
        <v/>
      </c>
      <c r="N2180" s="4"/>
      <c r="O2180" s="4" t="str">
        <f>VLOOKUP(B2180,'BAT Grundtabelle'!B:V,21,0)</f>
        <v>Produktion</v>
      </c>
    </row>
    <row r="2181" spans="1:15" x14ac:dyDescent="0.35">
      <c r="A2181" s="29" t="s">
        <v>4381</v>
      </c>
      <c r="B2181" s="1" t="s">
        <v>968</v>
      </c>
      <c r="C2181" s="85" t="s">
        <v>2</v>
      </c>
      <c r="D2181" s="116" t="s">
        <v>4547</v>
      </c>
      <c r="E2181" s="116" t="s">
        <v>4547</v>
      </c>
      <c r="F2181" s="1"/>
      <c r="G2181" s="29" t="s">
        <v>4</v>
      </c>
      <c r="H2181" s="4">
        <f t="shared" si="170"/>
        <v>1</v>
      </c>
      <c r="I2181" s="4" t="str">
        <f>VLOOKUP(B2181,'BAT Grundtabelle'!B:T,19,0)</f>
        <v>ja</v>
      </c>
      <c r="J2181" s="4" t="str">
        <f t="shared" si="171"/>
        <v/>
      </c>
      <c r="K2181" s="4" t="str">
        <f t="shared" si="172"/>
        <v/>
      </c>
      <c r="L2181" s="4" t="str">
        <f t="shared" si="173"/>
        <v/>
      </c>
      <c r="M2181" s="104" t="str">
        <f t="shared" si="174"/>
        <v/>
      </c>
      <c r="N2181" s="4"/>
      <c r="O2181" s="4" t="str">
        <f>VLOOKUP(B2181,'BAT Grundtabelle'!B:V,21,0)</f>
        <v>Freizeit</v>
      </c>
    </row>
    <row r="2182" spans="1:15" x14ac:dyDescent="0.35">
      <c r="A2182" s="29" t="s">
        <v>4382</v>
      </c>
      <c r="B2182" s="1" t="s">
        <v>368</v>
      </c>
      <c r="C2182" s="85" t="s">
        <v>2</v>
      </c>
      <c r="D2182" s="116" t="s">
        <v>4547</v>
      </c>
      <c r="E2182" s="116" t="s">
        <v>4547</v>
      </c>
      <c r="F2182" s="1"/>
      <c r="G2182" s="29" t="s">
        <v>4</v>
      </c>
      <c r="H2182" s="4">
        <f t="shared" si="170"/>
        <v>1</v>
      </c>
      <c r="I2182" s="4" t="str">
        <f>VLOOKUP(B2182,'BAT Grundtabelle'!B:T,19,0)</f>
        <v>ja</v>
      </c>
      <c r="J2182" s="4" t="str">
        <f t="shared" si="171"/>
        <v/>
      </c>
      <c r="K2182" s="4" t="str">
        <f t="shared" si="172"/>
        <v/>
      </c>
      <c r="L2182" s="4" t="str">
        <f t="shared" si="173"/>
        <v/>
      </c>
      <c r="M2182" s="104" t="str">
        <f t="shared" si="174"/>
        <v/>
      </c>
      <c r="N2182" s="4"/>
      <c r="O2182" s="4" t="str">
        <f>VLOOKUP(B2182,'BAT Grundtabelle'!B:V,21,0)</f>
        <v>Bau-Gewerbe</v>
      </c>
    </row>
    <row r="2183" spans="1:15" x14ac:dyDescent="0.35">
      <c r="A2183" s="29" t="s">
        <v>4383</v>
      </c>
      <c r="B2183" s="1" t="s">
        <v>1857</v>
      </c>
      <c r="C2183" s="85" t="s">
        <v>2</v>
      </c>
      <c r="D2183" s="116" t="s">
        <v>4547</v>
      </c>
      <c r="E2183" s="116" t="s">
        <v>4547</v>
      </c>
      <c r="F2183" s="1"/>
      <c r="G2183" s="29" t="s">
        <v>4</v>
      </c>
      <c r="H2183" s="4">
        <f t="shared" si="170"/>
        <v>1</v>
      </c>
      <c r="I2183" s="4" t="str">
        <f>VLOOKUP(B2183,'BAT Grundtabelle'!B:T,19,0)</f>
        <v>ja</v>
      </c>
      <c r="J2183" s="4" t="str">
        <f t="shared" si="171"/>
        <v/>
      </c>
      <c r="K2183" s="4" t="str">
        <f t="shared" si="172"/>
        <v/>
      </c>
      <c r="L2183" s="4" t="str">
        <f t="shared" si="173"/>
        <v/>
      </c>
      <c r="M2183" s="104" t="str">
        <f t="shared" si="174"/>
        <v/>
      </c>
      <c r="N2183" s="4"/>
      <c r="O2183" s="4" t="str">
        <f>VLOOKUP(B2183,'BAT Grundtabelle'!B:V,21,0)</f>
        <v>Produktion</v>
      </c>
    </row>
    <row r="2184" spans="1:15" x14ac:dyDescent="0.35">
      <c r="A2184" s="29" t="s">
        <v>4384</v>
      </c>
      <c r="B2184" s="1" t="s">
        <v>338</v>
      </c>
      <c r="C2184" s="85" t="s">
        <v>2</v>
      </c>
      <c r="D2184" s="116" t="s">
        <v>4547</v>
      </c>
      <c r="E2184" s="116" t="s">
        <v>4547</v>
      </c>
      <c r="F2184" s="1" t="s">
        <v>2412</v>
      </c>
      <c r="G2184" s="29">
        <v>1195</v>
      </c>
      <c r="H2184" s="4">
        <f t="shared" si="170"/>
        <v>1</v>
      </c>
      <c r="I2184" s="4" t="str">
        <f>VLOOKUP(B2184,'BAT Grundtabelle'!B:T,19,0)</f>
        <v>ja</v>
      </c>
      <c r="J2184" s="4" t="str">
        <f t="shared" si="171"/>
        <v/>
      </c>
      <c r="K2184" s="4" t="str">
        <f t="shared" si="172"/>
        <v/>
      </c>
      <c r="L2184" s="4" t="str">
        <f t="shared" si="173"/>
        <v/>
      </c>
      <c r="M2184" s="104" t="str">
        <f t="shared" si="174"/>
        <v/>
      </c>
      <c r="N2184" s="4"/>
      <c r="O2184" s="4" t="str">
        <f>VLOOKUP(B2184,'BAT Grundtabelle'!B:V,21,0)</f>
        <v>Finanzen</v>
      </c>
    </row>
    <row r="2185" spans="1:15" x14ac:dyDescent="0.35">
      <c r="A2185" s="29" t="s">
        <v>2079</v>
      </c>
      <c r="B2185" s="1" t="s">
        <v>2078</v>
      </c>
      <c r="C2185" s="85" t="s">
        <v>2</v>
      </c>
      <c r="D2185" s="116" t="s">
        <v>4547</v>
      </c>
      <c r="E2185" s="116" t="s">
        <v>4547</v>
      </c>
      <c r="F2185" s="1"/>
      <c r="G2185" s="29" t="s">
        <v>4</v>
      </c>
      <c r="H2185" s="4">
        <f t="shared" si="170"/>
        <v>1</v>
      </c>
      <c r="I2185" s="4" t="str">
        <f>VLOOKUP(B2185,'BAT Grundtabelle'!B:T,19,0)</f>
        <v>ja</v>
      </c>
      <c r="J2185" s="4" t="str">
        <f t="shared" si="171"/>
        <v/>
      </c>
      <c r="K2185" s="4" t="str">
        <f t="shared" si="172"/>
        <v/>
      </c>
      <c r="L2185" s="4" t="str">
        <f t="shared" si="173"/>
        <v/>
      </c>
      <c r="M2185" s="104" t="str">
        <f t="shared" si="174"/>
        <v/>
      </c>
      <c r="N2185" s="4"/>
      <c r="O2185" s="4" t="str">
        <f>VLOOKUP(B2185,'BAT Grundtabelle'!B:V,21,0)</f>
        <v>Produktion</v>
      </c>
    </row>
    <row r="2186" spans="1:15" x14ac:dyDescent="0.35">
      <c r="A2186" s="29" t="s">
        <v>4385</v>
      </c>
      <c r="B2186" s="1" t="s">
        <v>572</v>
      </c>
      <c r="C2186" s="85" t="s">
        <v>2</v>
      </c>
      <c r="D2186" s="116" t="s">
        <v>4547</v>
      </c>
      <c r="E2186" s="116" t="s">
        <v>4547</v>
      </c>
      <c r="F2186" s="1"/>
      <c r="G2186" s="29" t="s">
        <v>4</v>
      </c>
      <c r="H2186" s="4">
        <f t="shared" si="170"/>
        <v>1</v>
      </c>
      <c r="I2186" s="4" t="str">
        <f>VLOOKUP(B2186,'BAT Grundtabelle'!B:T,19,0)</f>
        <v>ja</v>
      </c>
      <c r="J2186" s="4" t="str">
        <f t="shared" si="171"/>
        <v/>
      </c>
      <c r="K2186" s="4" t="str">
        <f t="shared" si="172"/>
        <v/>
      </c>
      <c r="L2186" s="4" t="str">
        <f t="shared" si="173"/>
        <v/>
      </c>
      <c r="M2186" s="104" t="str">
        <f t="shared" si="174"/>
        <v/>
      </c>
      <c r="N2186" s="4"/>
      <c r="O2186" s="4" t="str">
        <f>VLOOKUP(B2186,'BAT Grundtabelle'!B:V,21,0)</f>
        <v>Produktion</v>
      </c>
    </row>
    <row r="2187" spans="1:15" x14ac:dyDescent="0.35">
      <c r="A2187" s="29" t="s">
        <v>4386</v>
      </c>
      <c r="B2187" s="1" t="s">
        <v>451</v>
      </c>
      <c r="C2187" s="85" t="s">
        <v>3</v>
      </c>
      <c r="D2187" s="116">
        <v>1.1100000000000001</v>
      </c>
      <c r="E2187" s="116">
        <v>143</v>
      </c>
      <c r="F2187" s="1"/>
      <c r="G2187" s="29" t="s">
        <v>4</v>
      </c>
      <c r="H2187" s="4">
        <f t="shared" si="170"/>
        <v>1</v>
      </c>
      <c r="I2187" s="4" t="str">
        <f>VLOOKUP(B2187,'BAT Grundtabelle'!B:T,19,0)</f>
        <v>ja</v>
      </c>
      <c r="J2187" s="4" t="str">
        <f t="shared" si="171"/>
        <v>11956</v>
      </c>
      <c r="K2187" s="4" t="str">
        <f t="shared" si="172"/>
        <v>Zigarettenhandel (kein Kiosk)</v>
      </c>
      <c r="L2187" s="4">
        <f t="shared" si="173"/>
        <v>1.1100000000000001</v>
      </c>
      <c r="M2187" s="104">
        <f t="shared" si="174"/>
        <v>143</v>
      </c>
      <c r="N2187" s="4"/>
      <c r="O2187" s="4" t="str">
        <f>VLOOKUP(B2187,'BAT Grundtabelle'!B:V,21,0)</f>
        <v>Handel (food)</v>
      </c>
    </row>
    <row r="2188" spans="1:15" x14ac:dyDescent="0.35">
      <c r="A2188" s="29" t="s">
        <v>4387</v>
      </c>
      <c r="B2188" s="1" t="s">
        <v>452</v>
      </c>
      <c r="C2188" s="85" t="s">
        <v>3</v>
      </c>
      <c r="D2188" s="116">
        <v>1.1100000000000001</v>
      </c>
      <c r="E2188" s="116">
        <v>143</v>
      </c>
      <c r="F2188" s="1"/>
      <c r="G2188" s="29" t="s">
        <v>4</v>
      </c>
      <c r="H2188" s="4">
        <f t="shared" si="170"/>
        <v>1</v>
      </c>
      <c r="I2188" s="4" t="str">
        <f>VLOOKUP(B2188,'BAT Grundtabelle'!B:T,19,0)</f>
        <v>ja</v>
      </c>
      <c r="J2188" s="4" t="str">
        <f t="shared" si="171"/>
        <v>11957</v>
      </c>
      <c r="K2188" s="4" t="str">
        <f t="shared" si="172"/>
        <v>Zigarrenhandel (kein Kiosk)</v>
      </c>
      <c r="L2188" s="4">
        <f t="shared" si="173"/>
        <v>1.1100000000000001</v>
      </c>
      <c r="M2188" s="104">
        <f t="shared" si="174"/>
        <v>143</v>
      </c>
      <c r="N2188" s="4"/>
      <c r="O2188" s="4" t="str">
        <f>VLOOKUP(B2188,'BAT Grundtabelle'!B:V,21,0)</f>
        <v>Handel (food)</v>
      </c>
    </row>
    <row r="2189" spans="1:15" x14ac:dyDescent="0.35">
      <c r="A2189" s="29" t="s">
        <v>4388</v>
      </c>
      <c r="B2189" s="1" t="s">
        <v>635</v>
      </c>
      <c r="C2189" s="85" t="s">
        <v>3</v>
      </c>
      <c r="D2189" s="116">
        <v>9.5</v>
      </c>
      <c r="E2189" s="116">
        <v>575</v>
      </c>
      <c r="F2189" s="1"/>
      <c r="G2189" s="29" t="s">
        <v>4</v>
      </c>
      <c r="H2189" s="4">
        <f t="shared" si="170"/>
        <v>1</v>
      </c>
      <c r="I2189" s="4" t="str">
        <f>VLOOKUP(B2189,'BAT Grundtabelle'!B:T,19,0)</f>
        <v>ja</v>
      </c>
      <c r="J2189" s="4" t="str">
        <f t="shared" si="171"/>
        <v>11958</v>
      </c>
      <c r="K2189" s="4" t="str">
        <f t="shared" si="172"/>
        <v>Zimmerei</v>
      </c>
      <c r="L2189" s="4">
        <f t="shared" si="173"/>
        <v>9.5</v>
      </c>
      <c r="M2189" s="104">
        <f t="shared" si="174"/>
        <v>575</v>
      </c>
      <c r="N2189" s="4"/>
      <c r="O2189" s="4" t="str">
        <f>VLOOKUP(B2189,'BAT Grundtabelle'!B:V,21,0)</f>
        <v>Bau-Gewerbe</v>
      </c>
    </row>
    <row r="2190" spans="1:15" x14ac:dyDescent="0.35">
      <c r="A2190" s="29" t="s">
        <v>4389</v>
      </c>
      <c r="B2190" s="1" t="s">
        <v>447</v>
      </c>
      <c r="C2190" s="85" t="s">
        <v>2</v>
      </c>
      <c r="D2190" s="116" t="s">
        <v>4547</v>
      </c>
      <c r="E2190" s="116" t="s">
        <v>4547</v>
      </c>
      <c r="F2190" s="1"/>
      <c r="G2190" s="29" t="s">
        <v>4</v>
      </c>
      <c r="H2190" s="4">
        <f t="shared" si="170"/>
        <v>1</v>
      </c>
      <c r="I2190" s="4" t="str">
        <f>VLOOKUP(B2190,'BAT Grundtabelle'!B:T,19,0)</f>
        <v>ja</v>
      </c>
      <c r="J2190" s="4" t="str">
        <f t="shared" si="171"/>
        <v/>
      </c>
      <c r="K2190" s="4" t="str">
        <f t="shared" si="172"/>
        <v/>
      </c>
      <c r="L2190" s="4" t="str">
        <f t="shared" si="173"/>
        <v/>
      </c>
      <c r="M2190" s="104" t="str">
        <f t="shared" si="174"/>
        <v/>
      </c>
      <c r="N2190" s="4"/>
      <c r="O2190" s="4" t="str">
        <f>VLOOKUP(B2190,'BAT Grundtabelle'!B:V,21,0)</f>
        <v>Freizeit</v>
      </c>
    </row>
    <row r="2191" spans="1:15" x14ac:dyDescent="0.35">
      <c r="A2191" s="29" t="s">
        <v>4390</v>
      </c>
      <c r="B2191" s="1" t="s">
        <v>1498</v>
      </c>
      <c r="C2191" s="85" t="s">
        <v>2</v>
      </c>
      <c r="D2191" s="116" t="s">
        <v>4547</v>
      </c>
      <c r="E2191" s="116" t="s">
        <v>4547</v>
      </c>
      <c r="F2191" s="1"/>
      <c r="G2191" s="29" t="s">
        <v>4</v>
      </c>
      <c r="H2191" s="4">
        <f t="shared" si="170"/>
        <v>1</v>
      </c>
      <c r="I2191" s="4" t="str">
        <f>VLOOKUP(B2191,'BAT Grundtabelle'!B:T,19,0)</f>
        <v>ja</v>
      </c>
      <c r="J2191" s="4" t="str">
        <f t="shared" si="171"/>
        <v/>
      </c>
      <c r="K2191" s="4" t="str">
        <f t="shared" si="172"/>
        <v/>
      </c>
      <c r="L2191" s="4" t="str">
        <f t="shared" si="173"/>
        <v/>
      </c>
      <c r="M2191" s="104" t="str">
        <f t="shared" si="174"/>
        <v/>
      </c>
      <c r="N2191" s="4"/>
      <c r="O2191" s="4" t="str">
        <f>VLOOKUP(B2191,'BAT Grundtabelle'!B:V,21,0)</f>
        <v>Tierhaltung</v>
      </c>
    </row>
    <row r="2192" spans="1:15" x14ac:dyDescent="0.35">
      <c r="A2192" s="29" t="s">
        <v>4391</v>
      </c>
      <c r="B2192" s="1" t="s">
        <v>1371</v>
      </c>
      <c r="C2192" s="85" t="s">
        <v>2</v>
      </c>
      <c r="D2192" s="116" t="s">
        <v>4547</v>
      </c>
      <c r="E2192" s="116" t="s">
        <v>4547</v>
      </c>
      <c r="F2192" s="1"/>
      <c r="G2192" s="29" t="s">
        <v>4</v>
      </c>
      <c r="H2192" s="4">
        <f t="shared" si="170"/>
        <v>1</v>
      </c>
      <c r="I2192" s="4" t="str">
        <f>VLOOKUP(B2192,'BAT Grundtabelle'!B:T,19,0)</f>
        <v>ja</v>
      </c>
      <c r="J2192" s="4" t="str">
        <f t="shared" si="171"/>
        <v/>
      </c>
      <c r="K2192" s="4" t="str">
        <f t="shared" si="172"/>
        <v/>
      </c>
      <c r="L2192" s="4" t="str">
        <f t="shared" si="173"/>
        <v/>
      </c>
      <c r="M2192" s="104" t="str">
        <f t="shared" si="174"/>
        <v/>
      </c>
      <c r="N2192" s="4"/>
      <c r="O2192" s="4" t="str">
        <f>VLOOKUP(B2192,'BAT Grundtabelle'!B:V,21,0)</f>
        <v>Tierhaltung</v>
      </c>
    </row>
    <row r="2193" spans="1:15" x14ac:dyDescent="0.35">
      <c r="A2193" s="29" t="s">
        <v>4392</v>
      </c>
      <c r="B2193" s="1" t="s">
        <v>583</v>
      </c>
      <c r="C2193" s="85" t="s">
        <v>2</v>
      </c>
      <c r="D2193" s="116" t="s">
        <v>4547</v>
      </c>
      <c r="E2193" s="116" t="s">
        <v>4547</v>
      </c>
      <c r="F2193" s="1"/>
      <c r="G2193" s="29" t="s">
        <v>4</v>
      </c>
      <c r="H2193" s="4">
        <f t="shared" si="170"/>
        <v>1</v>
      </c>
      <c r="I2193" s="4" t="str">
        <f>VLOOKUP(B2193,'BAT Grundtabelle'!B:T,19,0)</f>
        <v>ja</v>
      </c>
      <c r="J2193" s="4" t="str">
        <f t="shared" si="171"/>
        <v/>
      </c>
      <c r="K2193" s="4" t="str">
        <f t="shared" si="172"/>
        <v/>
      </c>
      <c r="L2193" s="4" t="str">
        <f t="shared" si="173"/>
        <v/>
      </c>
      <c r="M2193" s="104" t="str">
        <f t="shared" si="174"/>
        <v/>
      </c>
      <c r="N2193" s="4"/>
      <c r="O2193" s="4" t="str">
        <f>VLOOKUP(B2193,'BAT Grundtabelle'!B:V,21,0)</f>
        <v>Handel</v>
      </c>
    </row>
    <row r="2194" spans="1:15" x14ac:dyDescent="0.35">
      <c r="A2194" s="29" t="s">
        <v>4393</v>
      </c>
      <c r="B2194" s="1" t="s">
        <v>584</v>
      </c>
      <c r="C2194" s="85" t="s">
        <v>2</v>
      </c>
      <c r="D2194" s="116" t="s">
        <v>4547</v>
      </c>
      <c r="E2194" s="116" t="s">
        <v>4547</v>
      </c>
      <c r="F2194" s="1"/>
      <c r="G2194" s="29" t="s">
        <v>4</v>
      </c>
      <c r="H2194" s="4">
        <f t="shared" si="170"/>
        <v>1</v>
      </c>
      <c r="I2194" s="4" t="str">
        <f>VLOOKUP(B2194,'BAT Grundtabelle'!B:T,19,0)</f>
        <v>ja</v>
      </c>
      <c r="J2194" s="4" t="str">
        <f t="shared" si="171"/>
        <v/>
      </c>
      <c r="K2194" s="4" t="str">
        <f t="shared" si="172"/>
        <v/>
      </c>
      <c r="L2194" s="4" t="str">
        <f t="shared" si="173"/>
        <v/>
      </c>
      <c r="M2194" s="104" t="str">
        <f t="shared" si="174"/>
        <v/>
      </c>
      <c r="N2194" s="4"/>
      <c r="O2194" s="4" t="str">
        <f>VLOOKUP(B2194,'BAT Grundtabelle'!B:V,21,0)</f>
        <v>Handel</v>
      </c>
    </row>
    <row r="2195" spans="1:15" x14ac:dyDescent="0.35">
      <c r="A2195" s="29" t="s">
        <v>4394</v>
      </c>
      <c r="B2195" s="1" t="s">
        <v>585</v>
      </c>
      <c r="C2195" s="85" t="s">
        <v>2</v>
      </c>
      <c r="D2195" s="116" t="s">
        <v>4547</v>
      </c>
      <c r="E2195" s="116" t="s">
        <v>4547</v>
      </c>
      <c r="F2195" s="1"/>
      <c r="G2195" s="29" t="s">
        <v>4</v>
      </c>
      <c r="H2195" s="4">
        <f t="shared" si="170"/>
        <v>1</v>
      </c>
      <c r="I2195" s="4" t="str">
        <f>VLOOKUP(B2195,'BAT Grundtabelle'!B:T,19,0)</f>
        <v>ja</v>
      </c>
      <c r="J2195" s="4" t="str">
        <f t="shared" si="171"/>
        <v/>
      </c>
      <c r="K2195" s="4" t="str">
        <f t="shared" si="172"/>
        <v/>
      </c>
      <c r="L2195" s="4" t="str">
        <f t="shared" si="173"/>
        <v/>
      </c>
      <c r="M2195" s="104" t="str">
        <f t="shared" si="174"/>
        <v/>
      </c>
      <c r="N2195" s="4"/>
      <c r="O2195" s="4" t="str">
        <f>VLOOKUP(B2195,'BAT Grundtabelle'!B:V,21,0)</f>
        <v>Handel</v>
      </c>
    </row>
    <row r="2196" spans="1:15" x14ac:dyDescent="0.35">
      <c r="A2196" s="29" t="s">
        <v>4395</v>
      </c>
      <c r="B2196" s="1" t="s">
        <v>851</v>
      </c>
      <c r="C2196" s="85" t="s">
        <v>3</v>
      </c>
      <c r="D2196" s="116">
        <v>1.1100000000000001</v>
      </c>
      <c r="E2196" s="116">
        <v>854.03</v>
      </c>
      <c r="F2196" s="1"/>
      <c r="G2196" s="29" t="s">
        <v>4</v>
      </c>
      <c r="H2196" s="4">
        <f t="shared" ref="H2196:H2203" si="175">COUNTIF(A:A,A2196)</f>
        <v>1</v>
      </c>
      <c r="I2196" s="4" t="str">
        <f>VLOOKUP(B2196,'BAT Grundtabelle'!B:T,19,0)</f>
        <v>ja</v>
      </c>
      <c r="J2196" s="4" t="str">
        <f t="shared" ref="J2196:J2203" si="176">IF(C2196="ja",A2196,"")</f>
        <v>11965</v>
      </c>
      <c r="K2196" s="4" t="str">
        <f t="shared" ref="K2196:K2203" si="177">IF(C2196="ja",B2196,"")</f>
        <v>Zucker- und Süßwarenhersteller</v>
      </c>
      <c r="L2196" s="4">
        <f t="shared" ref="L2196:L2203" si="178">IF(C2196="ja",D2196,"")</f>
        <v>1.1100000000000001</v>
      </c>
      <c r="M2196" s="104">
        <f t="shared" ref="M2196:M2203" si="179">IF(C2196="ja",E2196,"")</f>
        <v>854.03</v>
      </c>
      <c r="N2196" s="4"/>
      <c r="O2196" s="4" t="str">
        <f>VLOOKUP(B2196,'BAT Grundtabelle'!B:V,21,0)</f>
        <v>Produktion (food)</v>
      </c>
    </row>
    <row r="2197" spans="1:15" x14ac:dyDescent="0.35">
      <c r="A2197" s="29" t="s">
        <v>4396</v>
      </c>
      <c r="B2197" s="1" t="s">
        <v>1312</v>
      </c>
      <c r="C2197" s="85" t="s">
        <v>2</v>
      </c>
      <c r="D2197" s="116" t="s">
        <v>4547</v>
      </c>
      <c r="E2197" s="116" t="s">
        <v>4547</v>
      </c>
      <c r="F2197" s="1"/>
      <c r="G2197" s="29" t="s">
        <v>4</v>
      </c>
      <c r="H2197" s="4">
        <f t="shared" si="175"/>
        <v>1</v>
      </c>
      <c r="I2197" s="4" t="str">
        <f>VLOOKUP(B2197,'BAT Grundtabelle'!B:T,19,0)</f>
        <v>ja</v>
      </c>
      <c r="J2197" s="4" t="str">
        <f t="shared" si="176"/>
        <v/>
      </c>
      <c r="K2197" s="4" t="str">
        <f t="shared" si="177"/>
        <v/>
      </c>
      <c r="L2197" s="4" t="str">
        <f t="shared" si="178"/>
        <v/>
      </c>
      <c r="M2197" s="104" t="str">
        <f t="shared" si="179"/>
        <v/>
      </c>
      <c r="N2197" s="4"/>
      <c r="O2197" s="4" t="str">
        <f>VLOOKUP(B2197,'BAT Grundtabelle'!B:V,21,0)</f>
        <v>Produktion (food)</v>
      </c>
    </row>
    <row r="2198" spans="1:15" x14ac:dyDescent="0.35">
      <c r="A2198" s="29" t="s">
        <v>4397</v>
      </c>
      <c r="B2198" s="137" t="s">
        <v>1644</v>
      </c>
      <c r="C2198" s="85" t="s">
        <v>3</v>
      </c>
      <c r="D2198" s="116">
        <v>8.5</v>
      </c>
      <c r="E2198" s="116">
        <v>1197</v>
      </c>
      <c r="F2198" s="1"/>
      <c r="G2198" s="29" t="s">
        <v>4</v>
      </c>
      <c r="H2198" s="4">
        <f t="shared" si="175"/>
        <v>1</v>
      </c>
      <c r="I2198" s="4" t="str">
        <f>VLOOKUP(B2198,'BAT Grundtabelle'!B:T,19,0)</f>
        <v>ja</v>
      </c>
      <c r="J2198" s="4" t="str">
        <f t="shared" si="176"/>
        <v>11967</v>
      </c>
      <c r="K2198" s="4" t="str">
        <f t="shared" si="177"/>
        <v>Zudecken-, Bettdeckenhersteller</v>
      </c>
      <c r="L2198" s="4">
        <f t="shared" si="178"/>
        <v>8.5</v>
      </c>
      <c r="M2198" s="104">
        <f t="shared" si="179"/>
        <v>1197</v>
      </c>
      <c r="N2198" s="4"/>
      <c r="O2198" s="4" t="str">
        <f>VLOOKUP(B2198,'BAT Grundtabelle'!B:V,21,0)</f>
        <v>Produktion</v>
      </c>
    </row>
    <row r="2199" spans="1:15" x14ac:dyDescent="0.35">
      <c r="A2199" s="29" t="s">
        <v>4398</v>
      </c>
      <c r="B2199" s="1" t="s">
        <v>822</v>
      </c>
      <c r="C2199" s="85" t="s">
        <v>2</v>
      </c>
      <c r="D2199" s="116" t="s">
        <v>4547</v>
      </c>
      <c r="E2199" s="116" t="s">
        <v>4547</v>
      </c>
      <c r="F2199" s="1" t="s">
        <v>2412</v>
      </c>
      <c r="G2199" s="29">
        <v>1195</v>
      </c>
      <c r="H2199" s="4">
        <f t="shared" si="175"/>
        <v>1</v>
      </c>
      <c r="I2199" s="4" t="str">
        <f>VLOOKUP(B2199,'BAT Grundtabelle'!B:T,19,0)</f>
        <v>ja</v>
      </c>
      <c r="J2199" s="4" t="str">
        <f t="shared" si="176"/>
        <v/>
      </c>
      <c r="K2199" s="4" t="str">
        <f t="shared" si="177"/>
        <v/>
      </c>
      <c r="L2199" s="4" t="str">
        <f t="shared" si="178"/>
        <v/>
      </c>
      <c r="M2199" s="104" t="str">
        <f t="shared" si="179"/>
        <v/>
      </c>
      <c r="N2199" s="4"/>
      <c r="O2199" s="4" t="str">
        <f>VLOOKUP(B2199,'BAT Grundtabelle'!B:V,21,0)</f>
        <v>Finanzen</v>
      </c>
    </row>
    <row r="2200" spans="1:15" x14ac:dyDescent="0.35">
      <c r="A2200" s="29" t="s">
        <v>4399</v>
      </c>
      <c r="B2200" s="1" t="s">
        <v>339</v>
      </c>
      <c r="C2200" s="85" t="s">
        <v>2</v>
      </c>
      <c r="D2200" s="116" t="s">
        <v>4547</v>
      </c>
      <c r="E2200" s="116" t="s">
        <v>4547</v>
      </c>
      <c r="F2200" s="1" t="s">
        <v>2412</v>
      </c>
      <c r="G2200" s="29" t="s">
        <v>4438</v>
      </c>
      <c r="H2200" s="4">
        <f t="shared" si="175"/>
        <v>1</v>
      </c>
      <c r="I2200" s="4" t="str">
        <f>VLOOKUP(B2200,'BAT Grundtabelle'!B:T,19,0)</f>
        <v>ja</v>
      </c>
      <c r="J2200" s="4" t="str">
        <f t="shared" si="176"/>
        <v/>
      </c>
      <c r="K2200" s="4" t="str">
        <f t="shared" si="177"/>
        <v/>
      </c>
      <c r="L2200" s="4" t="str">
        <f t="shared" si="178"/>
        <v/>
      </c>
      <c r="M2200" s="104" t="str">
        <f t="shared" si="179"/>
        <v/>
      </c>
      <c r="N2200" s="4"/>
      <c r="O2200" s="4" t="str">
        <f>VLOOKUP(B2200,'BAT Grundtabelle'!B:V,21,0)</f>
        <v>Sonder-Risiken</v>
      </c>
    </row>
    <row r="2201" spans="1:15" x14ac:dyDescent="0.35">
      <c r="A2201" s="29" t="s">
        <v>4400</v>
      </c>
      <c r="B2201" s="1" t="s">
        <v>1058</v>
      </c>
      <c r="C2201" s="85" t="s">
        <v>2</v>
      </c>
      <c r="D2201" s="116" t="s">
        <v>4547</v>
      </c>
      <c r="E2201" s="116" t="s">
        <v>4547</v>
      </c>
      <c r="F2201" s="1"/>
      <c r="G2201" s="29" t="s">
        <v>4</v>
      </c>
      <c r="H2201" s="4">
        <f t="shared" si="175"/>
        <v>1</v>
      </c>
      <c r="I2201" s="4" t="str">
        <f>VLOOKUP(B2201,'BAT Grundtabelle'!B:T,19,0)</f>
        <v>ja</v>
      </c>
      <c r="J2201" s="4" t="str">
        <f t="shared" si="176"/>
        <v/>
      </c>
      <c r="K2201" s="4" t="str">
        <f t="shared" si="177"/>
        <v/>
      </c>
      <c r="L2201" s="4" t="str">
        <f t="shared" si="178"/>
        <v/>
      </c>
      <c r="M2201" s="104" t="str">
        <f t="shared" si="179"/>
        <v/>
      </c>
      <c r="N2201" s="4"/>
      <c r="O2201" s="4" t="str">
        <f>VLOOKUP(B2201,'BAT Grundtabelle'!B:V,21,0)</f>
        <v>Handel</v>
      </c>
    </row>
    <row r="2202" spans="1:15" x14ac:dyDescent="0.35">
      <c r="A2202" s="29" t="s">
        <v>4401</v>
      </c>
      <c r="B2202" s="1" t="s">
        <v>1530</v>
      </c>
      <c r="C2202" s="85" t="s">
        <v>2</v>
      </c>
      <c r="D2202" s="116" t="s">
        <v>4547</v>
      </c>
      <c r="E2202" s="116" t="s">
        <v>4547</v>
      </c>
      <c r="F2202" s="1"/>
      <c r="G2202" s="29" t="s">
        <v>4</v>
      </c>
      <c r="H2202" s="4">
        <f t="shared" si="175"/>
        <v>1</v>
      </c>
      <c r="I2202" s="4" t="str">
        <f>VLOOKUP(B2202,'BAT Grundtabelle'!B:T,19,0)</f>
        <v>ja</v>
      </c>
      <c r="J2202" s="4" t="str">
        <f t="shared" si="176"/>
        <v/>
      </c>
      <c r="K2202" s="4" t="str">
        <f t="shared" si="177"/>
        <v/>
      </c>
      <c r="L2202" s="4" t="str">
        <f t="shared" si="178"/>
        <v/>
      </c>
      <c r="M2202" s="104" t="str">
        <f t="shared" si="179"/>
        <v/>
      </c>
      <c r="N2202" s="4"/>
      <c r="O2202" s="4" t="str">
        <f>VLOOKUP(B2202,'BAT Grundtabelle'!B:V,21,0)</f>
        <v>Handwerk</v>
      </c>
    </row>
    <row r="2203" spans="1:15" x14ac:dyDescent="0.35">
      <c r="A2203" s="29" t="s">
        <v>4402</v>
      </c>
      <c r="B2203" s="1" t="s">
        <v>811</v>
      </c>
      <c r="C2203" s="85" t="s">
        <v>2</v>
      </c>
      <c r="D2203" s="116" t="s">
        <v>4547</v>
      </c>
      <c r="E2203" s="116" t="s">
        <v>4547</v>
      </c>
      <c r="F2203" s="1"/>
      <c r="G2203" s="29" t="s">
        <v>4</v>
      </c>
      <c r="H2203" s="4">
        <f t="shared" si="175"/>
        <v>1</v>
      </c>
      <c r="I2203" s="4" t="str">
        <f>VLOOKUP(B2203,'BAT Grundtabelle'!B:T,19,0)</f>
        <v>ja</v>
      </c>
      <c r="J2203" s="4" t="str">
        <f t="shared" si="176"/>
        <v/>
      </c>
      <c r="K2203" s="4" t="str">
        <f t="shared" si="177"/>
        <v/>
      </c>
      <c r="L2203" s="4" t="str">
        <f t="shared" si="178"/>
        <v/>
      </c>
      <c r="M2203" s="104" t="str">
        <f t="shared" si="179"/>
        <v/>
      </c>
      <c r="N2203" s="4"/>
      <c r="O2203" s="4" t="str">
        <f>VLOOKUP(B2203,'BAT Grundtabelle'!B:V,21,0)</f>
        <v>Produktion</v>
      </c>
    </row>
    <row r="2204" spans="1:15" x14ac:dyDescent="0.35">
      <c r="C2204" s="87"/>
      <c r="D2204" s="87"/>
      <c r="E2204" s="87"/>
      <c r="F2204" s="87"/>
    </row>
    <row r="2205" spans="1:15" x14ac:dyDescent="0.35">
      <c r="C2205" s="87"/>
      <c r="D2205" s="87"/>
      <c r="E2205" s="87"/>
      <c r="F2205" s="87"/>
    </row>
    <row r="2206" spans="1:15" x14ac:dyDescent="0.35">
      <c r="C2206" s="87"/>
      <c r="D2206" s="87"/>
      <c r="E2206" s="87"/>
      <c r="F2206" s="87"/>
    </row>
    <row r="2207" spans="1:15" x14ac:dyDescent="0.35">
      <c r="C2207" s="87"/>
      <c r="D2207" s="87"/>
      <c r="E2207" s="87"/>
      <c r="F2207" s="87"/>
    </row>
    <row r="2208" spans="1:15" x14ac:dyDescent="0.35">
      <c r="C2208" s="87"/>
      <c r="D2208" s="87"/>
      <c r="E2208" s="87"/>
      <c r="F2208" s="87"/>
    </row>
    <row r="2209" spans="3:6" x14ac:dyDescent="0.35">
      <c r="C2209" s="87"/>
      <c r="D2209" s="87"/>
      <c r="E2209" s="87"/>
      <c r="F2209" s="87"/>
    </row>
    <row r="2210" spans="3:6" x14ac:dyDescent="0.35">
      <c r="C2210" s="87"/>
      <c r="D2210" s="87"/>
      <c r="E2210" s="87"/>
      <c r="F2210" s="87"/>
    </row>
    <row r="2211" spans="3:6" x14ac:dyDescent="0.35">
      <c r="C2211" s="87"/>
      <c r="D2211" s="87"/>
      <c r="E2211" s="87"/>
      <c r="F2211" s="87"/>
    </row>
    <row r="2212" spans="3:6" x14ac:dyDescent="0.35">
      <c r="C2212" s="87"/>
      <c r="D2212" s="87"/>
      <c r="E2212" s="87"/>
      <c r="F2212" s="87"/>
    </row>
    <row r="2213" spans="3:6" x14ac:dyDescent="0.35">
      <c r="C2213" s="87"/>
      <c r="D2213" s="87"/>
      <c r="E2213" s="87"/>
      <c r="F2213" s="87"/>
    </row>
    <row r="2214" spans="3:6" x14ac:dyDescent="0.35">
      <c r="C2214" s="87"/>
      <c r="D2214" s="87"/>
      <c r="E2214" s="87"/>
      <c r="F2214" s="87"/>
    </row>
    <row r="2215" spans="3:6" x14ac:dyDescent="0.35">
      <c r="C2215" s="87"/>
      <c r="D2215" s="87"/>
      <c r="E2215" s="87"/>
      <c r="F2215" s="87"/>
    </row>
    <row r="2216" spans="3:6" x14ac:dyDescent="0.35">
      <c r="C2216" s="87"/>
      <c r="D2216" s="87"/>
      <c r="E2216" s="87"/>
      <c r="F2216" s="87"/>
    </row>
    <row r="2217" spans="3:6" x14ac:dyDescent="0.35">
      <c r="C2217" s="87"/>
      <c r="D2217" s="87"/>
      <c r="E2217" s="87"/>
      <c r="F2217" s="87"/>
    </row>
    <row r="2218" spans="3:6" x14ac:dyDescent="0.35">
      <c r="C2218" s="87"/>
      <c r="D2218" s="87"/>
      <c r="E2218" s="87"/>
      <c r="F2218" s="87"/>
    </row>
    <row r="2219" spans="3:6" x14ac:dyDescent="0.35">
      <c r="C2219" s="87"/>
      <c r="D2219" s="87"/>
      <c r="E2219" s="87"/>
      <c r="F2219" s="87"/>
    </row>
    <row r="2220" spans="3:6" x14ac:dyDescent="0.35">
      <c r="C2220" s="87"/>
      <c r="D2220" s="87"/>
      <c r="E2220" s="87"/>
      <c r="F2220" s="87"/>
    </row>
    <row r="2221" spans="3:6" x14ac:dyDescent="0.35">
      <c r="C2221" s="87"/>
      <c r="D2221" s="87"/>
      <c r="E2221" s="87"/>
      <c r="F2221" s="87"/>
    </row>
    <row r="2222" spans="3:6" x14ac:dyDescent="0.35">
      <c r="C2222" s="87"/>
      <c r="D2222" s="87"/>
      <c r="E2222" s="87"/>
      <c r="F2222" s="87"/>
    </row>
    <row r="2223" spans="3:6" x14ac:dyDescent="0.35">
      <c r="C2223" s="87"/>
      <c r="D2223" s="87"/>
      <c r="E2223" s="87"/>
      <c r="F2223" s="87"/>
    </row>
    <row r="2224" spans="3:6" x14ac:dyDescent="0.35">
      <c r="C2224" s="87"/>
      <c r="D2224" s="87"/>
      <c r="E2224" s="87"/>
      <c r="F2224" s="87"/>
    </row>
    <row r="2225" spans="3:6" x14ac:dyDescent="0.35">
      <c r="C2225" s="87"/>
      <c r="D2225" s="87"/>
      <c r="E2225" s="87"/>
      <c r="F2225" s="87"/>
    </row>
    <row r="2226" spans="3:6" x14ac:dyDescent="0.35">
      <c r="C2226" s="87"/>
      <c r="D2226" s="87"/>
      <c r="E2226" s="87"/>
      <c r="F2226" s="87"/>
    </row>
    <row r="2227" spans="3:6" x14ac:dyDescent="0.35">
      <c r="C2227" s="87"/>
      <c r="D2227" s="87"/>
      <c r="E2227" s="87"/>
      <c r="F2227" s="87"/>
    </row>
    <row r="2228" spans="3:6" x14ac:dyDescent="0.35">
      <c r="C2228" s="87"/>
      <c r="D2228" s="87"/>
      <c r="E2228" s="87"/>
      <c r="F2228" s="87"/>
    </row>
    <row r="2229" spans="3:6" x14ac:dyDescent="0.35">
      <c r="C2229" s="87"/>
      <c r="D2229" s="87"/>
      <c r="E2229" s="87"/>
      <c r="F2229" s="87"/>
    </row>
    <row r="2230" spans="3:6" x14ac:dyDescent="0.35">
      <c r="C2230" s="87"/>
      <c r="D2230" s="87"/>
      <c r="E2230" s="87"/>
      <c r="F2230" s="87"/>
    </row>
    <row r="2231" spans="3:6" x14ac:dyDescent="0.35">
      <c r="C2231" s="87"/>
      <c r="D2231" s="87"/>
      <c r="E2231" s="87"/>
      <c r="F2231" s="87"/>
    </row>
    <row r="2232" spans="3:6" x14ac:dyDescent="0.35">
      <c r="C2232" s="87"/>
      <c r="D2232" s="87"/>
      <c r="E2232" s="87"/>
      <c r="F2232" s="87"/>
    </row>
    <row r="2233" spans="3:6" x14ac:dyDescent="0.35">
      <c r="C2233" s="87"/>
      <c r="D2233" s="87"/>
      <c r="E2233" s="87"/>
      <c r="F2233" s="87"/>
    </row>
    <row r="2234" spans="3:6" x14ac:dyDescent="0.35">
      <c r="C2234" s="87"/>
      <c r="D2234" s="87"/>
      <c r="E2234" s="87"/>
      <c r="F2234" s="87"/>
    </row>
    <row r="2235" spans="3:6" x14ac:dyDescent="0.35">
      <c r="C2235" s="87"/>
      <c r="D2235" s="87"/>
      <c r="E2235" s="87"/>
      <c r="F2235" s="87"/>
    </row>
    <row r="2236" spans="3:6" x14ac:dyDescent="0.35">
      <c r="C2236" s="87"/>
      <c r="D2236" s="87"/>
      <c r="E2236" s="87"/>
      <c r="F2236" s="87"/>
    </row>
    <row r="2237" spans="3:6" x14ac:dyDescent="0.35">
      <c r="C2237" s="87"/>
      <c r="D2237" s="87"/>
      <c r="E2237" s="87"/>
      <c r="F2237" s="87"/>
    </row>
    <row r="2238" spans="3:6" x14ac:dyDescent="0.35">
      <c r="C2238" s="87"/>
      <c r="D2238" s="87"/>
      <c r="E2238" s="87"/>
      <c r="F2238" s="87"/>
    </row>
    <row r="2239" spans="3:6" x14ac:dyDescent="0.35">
      <c r="C2239" s="87"/>
      <c r="D2239" s="87"/>
      <c r="E2239" s="87"/>
      <c r="F2239" s="87"/>
    </row>
    <row r="2240" spans="3:6" x14ac:dyDescent="0.35">
      <c r="C2240" s="87"/>
      <c r="D2240" s="87"/>
      <c r="E2240" s="87"/>
      <c r="F2240" s="87"/>
    </row>
    <row r="2241" spans="3:6" x14ac:dyDescent="0.35">
      <c r="C2241" s="87"/>
      <c r="D2241" s="87"/>
      <c r="E2241" s="87"/>
      <c r="F2241" s="87"/>
    </row>
    <row r="2242" spans="3:6" x14ac:dyDescent="0.35">
      <c r="C2242" s="87"/>
      <c r="D2242" s="87"/>
      <c r="E2242" s="87"/>
      <c r="F2242" s="87"/>
    </row>
    <row r="2243" spans="3:6" x14ac:dyDescent="0.35">
      <c r="C2243" s="87"/>
      <c r="D2243" s="87"/>
      <c r="E2243" s="87"/>
      <c r="F2243" s="87"/>
    </row>
    <row r="2244" spans="3:6" x14ac:dyDescent="0.35">
      <c r="C2244" s="87"/>
      <c r="D2244" s="87"/>
      <c r="E2244" s="87"/>
      <c r="F2244" s="87"/>
    </row>
    <row r="2245" spans="3:6" x14ac:dyDescent="0.35">
      <c r="C2245" s="87"/>
      <c r="D2245" s="87"/>
      <c r="E2245" s="87"/>
      <c r="F2245" s="87"/>
    </row>
    <row r="2246" spans="3:6" x14ac:dyDescent="0.35">
      <c r="C2246" s="87"/>
      <c r="D2246" s="87"/>
      <c r="E2246" s="87"/>
      <c r="F2246" s="87"/>
    </row>
    <row r="2247" spans="3:6" x14ac:dyDescent="0.35">
      <c r="C2247" s="87"/>
      <c r="D2247" s="87"/>
      <c r="E2247" s="87"/>
      <c r="F2247" s="87"/>
    </row>
    <row r="2248" spans="3:6" x14ac:dyDescent="0.35">
      <c r="C2248" s="87"/>
      <c r="D2248" s="87"/>
      <c r="E2248" s="87"/>
      <c r="F2248" s="87"/>
    </row>
    <row r="2249" spans="3:6" x14ac:dyDescent="0.35">
      <c r="C2249" s="87"/>
      <c r="D2249" s="87"/>
      <c r="E2249" s="87"/>
      <c r="F2249" s="87"/>
    </row>
    <row r="2250" spans="3:6" x14ac:dyDescent="0.35">
      <c r="C2250" s="87"/>
      <c r="D2250" s="87"/>
      <c r="E2250" s="87"/>
      <c r="F2250" s="87"/>
    </row>
    <row r="2251" spans="3:6" x14ac:dyDescent="0.35">
      <c r="C2251" s="87"/>
      <c r="D2251" s="87"/>
      <c r="E2251" s="87"/>
      <c r="F2251" s="87"/>
    </row>
    <row r="2252" spans="3:6" x14ac:dyDescent="0.35">
      <c r="C2252" s="87"/>
      <c r="D2252" s="87"/>
      <c r="E2252" s="87"/>
      <c r="F2252" s="87"/>
    </row>
    <row r="2253" spans="3:6" x14ac:dyDescent="0.35">
      <c r="C2253" s="87"/>
      <c r="D2253" s="87"/>
      <c r="E2253" s="87"/>
      <c r="F2253" s="87"/>
    </row>
    <row r="2254" spans="3:6" x14ac:dyDescent="0.35">
      <c r="C2254" s="87"/>
      <c r="D2254" s="87"/>
      <c r="E2254" s="87"/>
      <c r="F2254" s="87"/>
    </row>
    <row r="2255" spans="3:6" x14ac:dyDescent="0.35">
      <c r="C2255" s="87"/>
      <c r="D2255" s="87"/>
      <c r="E2255" s="87"/>
      <c r="F2255" s="87"/>
    </row>
    <row r="2256" spans="3:6" x14ac:dyDescent="0.35">
      <c r="C2256" s="87"/>
      <c r="D2256" s="87"/>
      <c r="E2256" s="87"/>
      <c r="F2256" s="87"/>
    </row>
    <row r="2257" spans="3:6" x14ac:dyDescent="0.35">
      <c r="C2257" s="87"/>
      <c r="D2257" s="87"/>
      <c r="E2257" s="87"/>
      <c r="F2257" s="87"/>
    </row>
    <row r="2258" spans="3:6" x14ac:dyDescent="0.35">
      <c r="C2258" s="87"/>
      <c r="D2258" s="87"/>
      <c r="E2258" s="87"/>
      <c r="F2258" s="87"/>
    </row>
    <row r="2259" spans="3:6" x14ac:dyDescent="0.35">
      <c r="C2259" s="87"/>
      <c r="D2259" s="87"/>
      <c r="E2259" s="87"/>
      <c r="F2259" s="87"/>
    </row>
    <row r="2260" spans="3:6" x14ac:dyDescent="0.35">
      <c r="C2260" s="87"/>
      <c r="D2260" s="87"/>
      <c r="E2260" s="87"/>
      <c r="F2260" s="87"/>
    </row>
    <row r="2261" spans="3:6" x14ac:dyDescent="0.35">
      <c r="C2261" s="87"/>
      <c r="D2261" s="87"/>
      <c r="E2261" s="87"/>
      <c r="F2261" s="87"/>
    </row>
    <row r="2262" spans="3:6" x14ac:dyDescent="0.35">
      <c r="C2262" s="87"/>
      <c r="D2262" s="87"/>
      <c r="E2262" s="87"/>
      <c r="F2262" s="87"/>
    </row>
    <row r="2263" spans="3:6" x14ac:dyDescent="0.35">
      <c r="C2263" s="87"/>
      <c r="D2263" s="87"/>
      <c r="E2263" s="87"/>
      <c r="F2263" s="87"/>
    </row>
    <row r="2264" spans="3:6" x14ac:dyDescent="0.35">
      <c r="C2264" s="87"/>
      <c r="D2264" s="87"/>
      <c r="E2264" s="87"/>
      <c r="F2264" s="87"/>
    </row>
    <row r="2265" spans="3:6" x14ac:dyDescent="0.35">
      <c r="C2265" s="87"/>
      <c r="D2265" s="87"/>
      <c r="E2265" s="87"/>
      <c r="F2265" s="87"/>
    </row>
    <row r="2266" spans="3:6" x14ac:dyDescent="0.35">
      <c r="C2266" s="87"/>
      <c r="D2266" s="87"/>
      <c r="E2266" s="87"/>
      <c r="F2266" s="87"/>
    </row>
    <row r="2267" spans="3:6" x14ac:dyDescent="0.35">
      <c r="C2267" s="87"/>
      <c r="D2267" s="87"/>
      <c r="E2267" s="87"/>
      <c r="F2267" s="87"/>
    </row>
    <row r="2268" spans="3:6" x14ac:dyDescent="0.35">
      <c r="C2268" s="87"/>
      <c r="D2268" s="87"/>
      <c r="E2268" s="87"/>
      <c r="F2268" s="87"/>
    </row>
    <row r="2269" spans="3:6" x14ac:dyDescent="0.35">
      <c r="C2269" s="87"/>
      <c r="D2269" s="87"/>
      <c r="E2269" s="87"/>
      <c r="F2269" s="87"/>
    </row>
    <row r="2270" spans="3:6" x14ac:dyDescent="0.35">
      <c r="C2270" s="87"/>
      <c r="D2270" s="87"/>
      <c r="E2270" s="87"/>
      <c r="F2270" s="87"/>
    </row>
    <row r="2271" spans="3:6" x14ac:dyDescent="0.35">
      <c r="C2271" s="87"/>
      <c r="D2271" s="87"/>
      <c r="E2271" s="87"/>
      <c r="F2271" s="87"/>
    </row>
    <row r="2272" spans="3:6" x14ac:dyDescent="0.35">
      <c r="C2272" s="87"/>
      <c r="D2272" s="87"/>
      <c r="E2272" s="87"/>
      <c r="F2272" s="87"/>
    </row>
    <row r="2273" spans="3:6" x14ac:dyDescent="0.35">
      <c r="C2273" s="87"/>
      <c r="D2273" s="87"/>
      <c r="E2273" s="87"/>
      <c r="F2273" s="87"/>
    </row>
    <row r="2274" spans="3:6" x14ac:dyDescent="0.35">
      <c r="C2274" s="87"/>
      <c r="D2274" s="87"/>
      <c r="E2274" s="87"/>
      <c r="F2274" s="87"/>
    </row>
    <row r="2275" spans="3:6" x14ac:dyDescent="0.35">
      <c r="C2275" s="87"/>
      <c r="D2275" s="87"/>
      <c r="E2275" s="87"/>
      <c r="F2275" s="87"/>
    </row>
    <row r="2276" spans="3:6" x14ac:dyDescent="0.35">
      <c r="C2276" s="87"/>
      <c r="D2276" s="87"/>
      <c r="E2276" s="87"/>
      <c r="F2276" s="87"/>
    </row>
    <row r="2277" spans="3:6" x14ac:dyDescent="0.35">
      <c r="C2277" s="87"/>
      <c r="D2277" s="87"/>
      <c r="E2277" s="87"/>
      <c r="F2277" s="87"/>
    </row>
    <row r="2278" spans="3:6" x14ac:dyDescent="0.35">
      <c r="C2278" s="87"/>
      <c r="D2278" s="87"/>
      <c r="E2278" s="87"/>
      <c r="F2278" s="87"/>
    </row>
    <row r="2279" spans="3:6" x14ac:dyDescent="0.35">
      <c r="C2279" s="87"/>
      <c r="D2279" s="87"/>
      <c r="E2279" s="87"/>
      <c r="F2279" s="87"/>
    </row>
    <row r="2280" spans="3:6" x14ac:dyDescent="0.35">
      <c r="C2280" s="87"/>
      <c r="D2280" s="87"/>
      <c r="E2280" s="87"/>
      <c r="F2280" s="87"/>
    </row>
    <row r="2281" spans="3:6" x14ac:dyDescent="0.35">
      <c r="C2281" s="87"/>
      <c r="D2281" s="87"/>
      <c r="E2281" s="87"/>
      <c r="F2281" s="87"/>
    </row>
    <row r="2282" spans="3:6" x14ac:dyDescent="0.35">
      <c r="C2282" s="87"/>
      <c r="D2282" s="87"/>
      <c r="E2282" s="87"/>
      <c r="F2282" s="87"/>
    </row>
    <row r="2283" spans="3:6" x14ac:dyDescent="0.35">
      <c r="C2283" s="87"/>
      <c r="D2283" s="87"/>
      <c r="E2283" s="87"/>
      <c r="F2283" s="87"/>
    </row>
    <row r="2284" spans="3:6" x14ac:dyDescent="0.35">
      <c r="C2284" s="87"/>
      <c r="D2284" s="87"/>
      <c r="E2284" s="87"/>
      <c r="F2284" s="87"/>
    </row>
    <row r="2285" spans="3:6" x14ac:dyDescent="0.35">
      <c r="C2285" s="87"/>
      <c r="D2285" s="87"/>
      <c r="E2285" s="87"/>
      <c r="F2285" s="87"/>
    </row>
    <row r="2286" spans="3:6" x14ac:dyDescent="0.35">
      <c r="C2286" s="87"/>
      <c r="D2286" s="87"/>
      <c r="E2286" s="87"/>
      <c r="F2286" s="87"/>
    </row>
    <row r="2287" spans="3:6" x14ac:dyDescent="0.35">
      <c r="C2287" s="87"/>
      <c r="D2287" s="87"/>
      <c r="E2287" s="87"/>
      <c r="F2287" s="87"/>
    </row>
    <row r="2288" spans="3:6" x14ac:dyDescent="0.35">
      <c r="C2288" s="87"/>
      <c r="D2288" s="87"/>
      <c r="E2288" s="87"/>
      <c r="F2288" s="87"/>
    </row>
    <row r="2289" spans="3:6" x14ac:dyDescent="0.35">
      <c r="C2289" s="87"/>
      <c r="D2289" s="87"/>
      <c r="E2289" s="87"/>
      <c r="F2289" s="87"/>
    </row>
    <row r="2290" spans="3:6" x14ac:dyDescent="0.35">
      <c r="C2290" s="87"/>
      <c r="D2290" s="87"/>
      <c r="E2290" s="87"/>
      <c r="F2290" s="87"/>
    </row>
    <row r="2291" spans="3:6" x14ac:dyDescent="0.35">
      <c r="C2291" s="87"/>
      <c r="D2291" s="87"/>
      <c r="E2291" s="87"/>
      <c r="F2291" s="87"/>
    </row>
    <row r="2292" spans="3:6" x14ac:dyDescent="0.35">
      <c r="C2292" s="87"/>
      <c r="D2292" s="87"/>
      <c r="E2292" s="87"/>
      <c r="F2292" s="87"/>
    </row>
    <row r="2293" spans="3:6" x14ac:dyDescent="0.35">
      <c r="C2293" s="87"/>
      <c r="D2293" s="87"/>
      <c r="E2293" s="87"/>
      <c r="F2293" s="87"/>
    </row>
    <row r="2294" spans="3:6" x14ac:dyDescent="0.35">
      <c r="C2294" s="87"/>
      <c r="D2294" s="87"/>
      <c r="E2294" s="87"/>
      <c r="F2294" s="87"/>
    </row>
    <row r="2295" spans="3:6" x14ac:dyDescent="0.35">
      <c r="C2295" s="87"/>
      <c r="D2295" s="87"/>
      <c r="E2295" s="87"/>
      <c r="F2295" s="87"/>
    </row>
    <row r="2296" spans="3:6" x14ac:dyDescent="0.35">
      <c r="C2296" s="87"/>
      <c r="D2296" s="87"/>
      <c r="E2296" s="87"/>
      <c r="F2296" s="87"/>
    </row>
    <row r="2297" spans="3:6" x14ac:dyDescent="0.35">
      <c r="C2297" s="87"/>
      <c r="D2297" s="87"/>
      <c r="E2297" s="87"/>
      <c r="F2297" s="87"/>
    </row>
    <row r="2298" spans="3:6" x14ac:dyDescent="0.35">
      <c r="C2298" s="87"/>
      <c r="D2298" s="87"/>
      <c r="E2298" s="87"/>
      <c r="F2298" s="87"/>
    </row>
    <row r="2299" spans="3:6" x14ac:dyDescent="0.35">
      <c r="C2299" s="87"/>
      <c r="D2299" s="87"/>
      <c r="E2299" s="87"/>
      <c r="F2299" s="87"/>
    </row>
    <row r="2300" spans="3:6" x14ac:dyDescent="0.35">
      <c r="C2300" s="87"/>
      <c r="D2300" s="87"/>
      <c r="E2300" s="87"/>
      <c r="F2300" s="87"/>
    </row>
    <row r="2301" spans="3:6" x14ac:dyDescent="0.35">
      <c r="C2301" s="87"/>
      <c r="D2301" s="87"/>
      <c r="E2301" s="87"/>
      <c r="F2301" s="87"/>
    </row>
    <row r="2302" spans="3:6" x14ac:dyDescent="0.35">
      <c r="C2302" s="87"/>
      <c r="D2302" s="87"/>
      <c r="E2302" s="87"/>
      <c r="F2302" s="87"/>
    </row>
    <row r="2303" spans="3:6" x14ac:dyDescent="0.35">
      <c r="C2303" s="87"/>
      <c r="D2303" s="87"/>
      <c r="E2303" s="87"/>
      <c r="F2303" s="87"/>
    </row>
    <row r="2304" spans="3:6" x14ac:dyDescent="0.35">
      <c r="C2304" s="87"/>
      <c r="D2304" s="87"/>
      <c r="E2304" s="87"/>
      <c r="F2304" s="87"/>
    </row>
    <row r="2305" spans="3:6" x14ac:dyDescent="0.35">
      <c r="C2305" s="87"/>
      <c r="D2305" s="87"/>
      <c r="E2305" s="87"/>
      <c r="F2305" s="87"/>
    </row>
    <row r="2306" spans="3:6" x14ac:dyDescent="0.35">
      <c r="C2306" s="87"/>
      <c r="D2306" s="87"/>
      <c r="E2306" s="87"/>
      <c r="F2306" s="87"/>
    </row>
    <row r="2307" spans="3:6" x14ac:dyDescent="0.35">
      <c r="C2307" s="87"/>
      <c r="D2307" s="87"/>
      <c r="E2307" s="87"/>
      <c r="F2307" s="87"/>
    </row>
    <row r="2308" spans="3:6" x14ac:dyDescent="0.35">
      <c r="C2308" s="87"/>
      <c r="D2308" s="87"/>
      <c r="E2308" s="87"/>
      <c r="F2308" s="87"/>
    </row>
    <row r="2309" spans="3:6" x14ac:dyDescent="0.35">
      <c r="C2309" s="87"/>
      <c r="D2309" s="87"/>
      <c r="E2309" s="87"/>
      <c r="F2309" s="87"/>
    </row>
    <row r="2310" spans="3:6" x14ac:dyDescent="0.35">
      <c r="C2310" s="87"/>
      <c r="D2310" s="87"/>
      <c r="E2310" s="87"/>
      <c r="F2310" s="87"/>
    </row>
    <row r="2311" spans="3:6" x14ac:dyDescent="0.35">
      <c r="C2311" s="87"/>
      <c r="D2311" s="87"/>
      <c r="E2311" s="87"/>
      <c r="F2311" s="87"/>
    </row>
    <row r="2312" spans="3:6" x14ac:dyDescent="0.35">
      <c r="C2312" s="87"/>
      <c r="D2312" s="87"/>
      <c r="E2312" s="87"/>
      <c r="F2312" s="87"/>
    </row>
    <row r="2313" spans="3:6" x14ac:dyDescent="0.35">
      <c r="C2313" s="87"/>
      <c r="D2313" s="87"/>
      <c r="E2313" s="87"/>
      <c r="F2313" s="87"/>
    </row>
    <row r="2314" spans="3:6" x14ac:dyDescent="0.35">
      <c r="C2314" s="87"/>
      <c r="D2314" s="87"/>
      <c r="E2314" s="87"/>
      <c r="F2314" s="87"/>
    </row>
    <row r="2315" spans="3:6" x14ac:dyDescent="0.35">
      <c r="C2315" s="87"/>
      <c r="D2315" s="87"/>
      <c r="E2315" s="87"/>
      <c r="F2315" s="87"/>
    </row>
    <row r="2316" spans="3:6" x14ac:dyDescent="0.35">
      <c r="C2316" s="87"/>
      <c r="D2316" s="87"/>
      <c r="E2316" s="87"/>
      <c r="F2316" s="87"/>
    </row>
    <row r="2317" spans="3:6" x14ac:dyDescent="0.35">
      <c r="C2317" s="87"/>
      <c r="D2317" s="87"/>
      <c r="E2317" s="87"/>
      <c r="F2317" s="87"/>
    </row>
    <row r="2318" spans="3:6" x14ac:dyDescent="0.35">
      <c r="C2318" s="87"/>
      <c r="D2318" s="87"/>
      <c r="E2318" s="87"/>
      <c r="F2318" s="87"/>
    </row>
    <row r="2319" spans="3:6" x14ac:dyDescent="0.35">
      <c r="C2319" s="87"/>
      <c r="D2319" s="87"/>
      <c r="E2319" s="87"/>
      <c r="F2319" s="87"/>
    </row>
    <row r="2320" spans="3:6" x14ac:dyDescent="0.35">
      <c r="C2320" s="87"/>
      <c r="D2320" s="87"/>
      <c r="E2320" s="87"/>
      <c r="F2320" s="87"/>
    </row>
    <row r="2321" spans="3:6" x14ac:dyDescent="0.35">
      <c r="C2321" s="87"/>
      <c r="D2321" s="87"/>
      <c r="E2321" s="87"/>
      <c r="F2321" s="87"/>
    </row>
    <row r="2322" spans="3:6" x14ac:dyDescent="0.35">
      <c r="C2322" s="87"/>
      <c r="D2322" s="87"/>
      <c r="E2322" s="87"/>
      <c r="F2322" s="87"/>
    </row>
    <row r="2323" spans="3:6" x14ac:dyDescent="0.35">
      <c r="C2323" s="87"/>
      <c r="D2323" s="87"/>
      <c r="E2323" s="87"/>
      <c r="F2323" s="87"/>
    </row>
    <row r="2324" spans="3:6" x14ac:dyDescent="0.35">
      <c r="C2324" s="87"/>
      <c r="D2324" s="87"/>
      <c r="E2324" s="87"/>
      <c r="F2324" s="87"/>
    </row>
    <row r="2325" spans="3:6" x14ac:dyDescent="0.35">
      <c r="C2325" s="87"/>
      <c r="D2325" s="87"/>
      <c r="E2325" s="87"/>
      <c r="F2325" s="87"/>
    </row>
    <row r="2326" spans="3:6" x14ac:dyDescent="0.35">
      <c r="C2326" s="87"/>
      <c r="D2326" s="87"/>
      <c r="E2326" s="87"/>
      <c r="F2326" s="87"/>
    </row>
    <row r="2327" spans="3:6" x14ac:dyDescent="0.35">
      <c r="C2327" s="87"/>
      <c r="D2327" s="87"/>
      <c r="E2327" s="87"/>
      <c r="F2327" s="87"/>
    </row>
    <row r="2328" spans="3:6" x14ac:dyDescent="0.35">
      <c r="C2328" s="87"/>
      <c r="D2328" s="87"/>
      <c r="E2328" s="87"/>
      <c r="F2328" s="87"/>
    </row>
    <row r="2329" spans="3:6" x14ac:dyDescent="0.35">
      <c r="C2329" s="87"/>
      <c r="D2329" s="87"/>
      <c r="E2329" s="87"/>
      <c r="F2329" s="87"/>
    </row>
    <row r="2330" spans="3:6" x14ac:dyDescent="0.35">
      <c r="C2330" s="87"/>
      <c r="D2330" s="87"/>
      <c r="E2330" s="87"/>
      <c r="F2330" s="87"/>
    </row>
    <row r="2331" spans="3:6" x14ac:dyDescent="0.35">
      <c r="C2331" s="87"/>
      <c r="D2331" s="87"/>
      <c r="E2331" s="87"/>
      <c r="F2331" s="87"/>
    </row>
    <row r="2332" spans="3:6" x14ac:dyDescent="0.35">
      <c r="C2332" s="87"/>
      <c r="D2332" s="87"/>
      <c r="E2332" s="87"/>
      <c r="F2332" s="87"/>
    </row>
    <row r="2333" spans="3:6" x14ac:dyDescent="0.35">
      <c r="C2333" s="87"/>
      <c r="D2333" s="87"/>
      <c r="E2333" s="87"/>
      <c r="F2333" s="87"/>
    </row>
    <row r="2334" spans="3:6" x14ac:dyDescent="0.35">
      <c r="C2334" s="87"/>
      <c r="D2334" s="87"/>
      <c r="E2334" s="87"/>
      <c r="F2334" s="87"/>
    </row>
    <row r="2335" spans="3:6" x14ac:dyDescent="0.35">
      <c r="C2335" s="87"/>
      <c r="D2335" s="87"/>
      <c r="E2335" s="87"/>
      <c r="F2335" s="87"/>
    </row>
    <row r="2336" spans="3:6" x14ac:dyDescent="0.35">
      <c r="C2336" s="87"/>
      <c r="D2336" s="87"/>
      <c r="E2336" s="87"/>
      <c r="F2336" s="87"/>
    </row>
    <row r="2337" spans="3:6" x14ac:dyDescent="0.35">
      <c r="C2337" s="87"/>
      <c r="D2337" s="87"/>
      <c r="E2337" s="87"/>
      <c r="F2337" s="87"/>
    </row>
    <row r="2338" spans="3:6" x14ac:dyDescent="0.35">
      <c r="C2338" s="87"/>
      <c r="D2338" s="87"/>
      <c r="E2338" s="87"/>
      <c r="F2338" s="87"/>
    </row>
    <row r="2339" spans="3:6" x14ac:dyDescent="0.35">
      <c r="C2339" s="87"/>
      <c r="D2339" s="87"/>
      <c r="E2339" s="87"/>
      <c r="F2339" s="87"/>
    </row>
    <row r="2340" spans="3:6" x14ac:dyDescent="0.35">
      <c r="C2340" s="87"/>
      <c r="D2340" s="87"/>
      <c r="E2340" s="87"/>
      <c r="F2340" s="87"/>
    </row>
    <row r="2341" spans="3:6" x14ac:dyDescent="0.35">
      <c r="C2341" s="87"/>
      <c r="D2341" s="87"/>
      <c r="E2341" s="87"/>
      <c r="F2341" s="87"/>
    </row>
    <row r="2342" spans="3:6" x14ac:dyDescent="0.35">
      <c r="C2342" s="87"/>
      <c r="D2342" s="87"/>
      <c r="E2342" s="87"/>
      <c r="F2342" s="87"/>
    </row>
    <row r="2343" spans="3:6" x14ac:dyDescent="0.35">
      <c r="C2343" s="87"/>
      <c r="D2343" s="87"/>
      <c r="E2343" s="87"/>
      <c r="F2343" s="87"/>
    </row>
    <row r="2344" spans="3:6" x14ac:dyDescent="0.35">
      <c r="C2344" s="87"/>
      <c r="D2344" s="87"/>
      <c r="E2344" s="87"/>
      <c r="F2344" s="87"/>
    </row>
    <row r="2345" spans="3:6" x14ac:dyDescent="0.35">
      <c r="C2345" s="87"/>
      <c r="D2345" s="87"/>
      <c r="E2345" s="87"/>
      <c r="F2345" s="87"/>
    </row>
    <row r="2346" spans="3:6" x14ac:dyDescent="0.35">
      <c r="C2346" s="87"/>
      <c r="D2346" s="87"/>
      <c r="E2346" s="87"/>
      <c r="F2346" s="87"/>
    </row>
    <row r="2347" spans="3:6" x14ac:dyDescent="0.35">
      <c r="C2347" s="87"/>
      <c r="D2347" s="87"/>
      <c r="E2347" s="87"/>
      <c r="F2347" s="87"/>
    </row>
    <row r="2348" spans="3:6" x14ac:dyDescent="0.35">
      <c r="C2348" s="87"/>
      <c r="D2348" s="87"/>
      <c r="E2348" s="87"/>
      <c r="F2348" s="87"/>
    </row>
    <row r="2349" spans="3:6" x14ac:dyDescent="0.35">
      <c r="C2349" s="87"/>
      <c r="D2349" s="87"/>
      <c r="E2349" s="87"/>
      <c r="F2349" s="87"/>
    </row>
    <row r="2350" spans="3:6" x14ac:dyDescent="0.35">
      <c r="C2350" s="87"/>
      <c r="D2350" s="87"/>
      <c r="E2350" s="87"/>
      <c r="F2350" s="87"/>
    </row>
    <row r="2351" spans="3:6" x14ac:dyDescent="0.35">
      <c r="C2351" s="87"/>
      <c r="D2351" s="87"/>
      <c r="E2351" s="87"/>
      <c r="F2351" s="87"/>
    </row>
    <row r="2352" spans="3:6" x14ac:dyDescent="0.35">
      <c r="C2352" s="87"/>
      <c r="D2352" s="87"/>
      <c r="E2352" s="87"/>
      <c r="F2352" s="87"/>
    </row>
    <row r="2353" spans="3:6" x14ac:dyDescent="0.35">
      <c r="C2353" s="87"/>
      <c r="D2353" s="87"/>
      <c r="E2353" s="87"/>
      <c r="F2353" s="87"/>
    </row>
    <row r="2354" spans="3:6" x14ac:dyDescent="0.35">
      <c r="C2354" s="87"/>
      <c r="D2354" s="87"/>
      <c r="E2354" s="87"/>
      <c r="F2354" s="87"/>
    </row>
    <row r="2355" spans="3:6" x14ac:dyDescent="0.35">
      <c r="C2355" s="87"/>
      <c r="D2355" s="87"/>
      <c r="E2355" s="87"/>
      <c r="F2355" s="87"/>
    </row>
    <row r="2356" spans="3:6" x14ac:dyDescent="0.35">
      <c r="C2356" s="87"/>
      <c r="D2356" s="87"/>
      <c r="E2356" s="87"/>
      <c r="F2356" s="87"/>
    </row>
    <row r="2357" spans="3:6" x14ac:dyDescent="0.35">
      <c r="C2357" s="87"/>
      <c r="D2357" s="87"/>
      <c r="E2357" s="87"/>
      <c r="F2357" s="87"/>
    </row>
    <row r="2358" spans="3:6" x14ac:dyDescent="0.35">
      <c r="C2358" s="87"/>
      <c r="D2358" s="87"/>
      <c r="E2358" s="87"/>
      <c r="F2358" s="87"/>
    </row>
    <row r="2359" spans="3:6" x14ac:dyDescent="0.35">
      <c r="C2359" s="87"/>
      <c r="D2359" s="87"/>
      <c r="E2359" s="87"/>
      <c r="F2359" s="87"/>
    </row>
    <row r="2360" spans="3:6" x14ac:dyDescent="0.35">
      <c r="C2360" s="87"/>
      <c r="D2360" s="87"/>
      <c r="E2360" s="87"/>
      <c r="F2360" s="87"/>
    </row>
    <row r="2361" spans="3:6" x14ac:dyDescent="0.35">
      <c r="C2361" s="87"/>
      <c r="D2361" s="87"/>
      <c r="E2361" s="87"/>
      <c r="F2361" s="87"/>
    </row>
    <row r="2362" spans="3:6" x14ac:dyDescent="0.35">
      <c r="C2362" s="87"/>
      <c r="D2362" s="87"/>
      <c r="E2362" s="87"/>
      <c r="F2362" s="87"/>
    </row>
    <row r="2363" spans="3:6" x14ac:dyDescent="0.35">
      <c r="C2363" s="87"/>
      <c r="D2363" s="87"/>
      <c r="E2363" s="87"/>
      <c r="F2363" s="87"/>
    </row>
    <row r="2364" spans="3:6" x14ac:dyDescent="0.35">
      <c r="C2364" s="87"/>
      <c r="D2364" s="87"/>
      <c r="E2364" s="87"/>
      <c r="F2364" s="87"/>
    </row>
    <row r="2365" spans="3:6" x14ac:dyDescent="0.35">
      <c r="C2365" s="87"/>
      <c r="D2365" s="87"/>
      <c r="E2365" s="87"/>
      <c r="F2365" s="87"/>
    </row>
    <row r="2366" spans="3:6" x14ac:dyDescent="0.35">
      <c r="C2366" s="87"/>
      <c r="D2366" s="87"/>
      <c r="E2366" s="87"/>
      <c r="F2366" s="87"/>
    </row>
    <row r="2367" spans="3:6" x14ac:dyDescent="0.35">
      <c r="C2367" s="87"/>
      <c r="D2367" s="87"/>
      <c r="E2367" s="87"/>
      <c r="F2367" s="87"/>
    </row>
    <row r="2368" spans="3:6" x14ac:dyDescent="0.35">
      <c r="C2368" s="87"/>
      <c r="D2368" s="87"/>
      <c r="E2368" s="87"/>
      <c r="F2368" s="87"/>
    </row>
    <row r="2369" spans="3:6" x14ac:dyDescent="0.35">
      <c r="C2369" s="87"/>
      <c r="D2369" s="87"/>
      <c r="E2369" s="87"/>
      <c r="F2369" s="87"/>
    </row>
    <row r="2370" spans="3:6" x14ac:dyDescent="0.35">
      <c r="C2370" s="87"/>
      <c r="D2370" s="87"/>
      <c r="E2370" s="87"/>
      <c r="F2370" s="87"/>
    </row>
    <row r="2371" spans="3:6" x14ac:dyDescent="0.35">
      <c r="C2371" s="87"/>
      <c r="D2371" s="87"/>
      <c r="E2371" s="87"/>
      <c r="F2371" s="87"/>
    </row>
    <row r="2372" spans="3:6" x14ac:dyDescent="0.35">
      <c r="C2372" s="87"/>
      <c r="D2372" s="87"/>
      <c r="E2372" s="87"/>
      <c r="F2372" s="87"/>
    </row>
    <row r="2373" spans="3:6" x14ac:dyDescent="0.35">
      <c r="C2373" s="87"/>
      <c r="D2373" s="87"/>
      <c r="E2373" s="87"/>
      <c r="F2373" s="87"/>
    </row>
    <row r="2374" spans="3:6" x14ac:dyDescent="0.35">
      <c r="C2374" s="87"/>
      <c r="D2374" s="87"/>
      <c r="E2374" s="87"/>
      <c r="F2374" s="87"/>
    </row>
    <row r="2375" spans="3:6" x14ac:dyDescent="0.35">
      <c r="C2375" s="87"/>
      <c r="D2375" s="87"/>
      <c r="E2375" s="87"/>
      <c r="F2375" s="87"/>
    </row>
    <row r="2376" spans="3:6" x14ac:dyDescent="0.35">
      <c r="C2376" s="87"/>
      <c r="D2376" s="87"/>
      <c r="E2376" s="87"/>
      <c r="F2376" s="87"/>
    </row>
    <row r="2377" spans="3:6" x14ac:dyDescent="0.35">
      <c r="C2377" s="87"/>
      <c r="D2377" s="87"/>
      <c r="E2377" s="87"/>
      <c r="F2377" s="87"/>
    </row>
    <row r="2378" spans="3:6" x14ac:dyDescent="0.35">
      <c r="C2378" s="87"/>
      <c r="D2378" s="87"/>
      <c r="E2378" s="87"/>
      <c r="F2378" s="87"/>
    </row>
    <row r="2379" spans="3:6" x14ac:dyDescent="0.35">
      <c r="C2379" s="87"/>
      <c r="D2379" s="87"/>
      <c r="E2379" s="87"/>
      <c r="F2379" s="87"/>
    </row>
    <row r="2380" spans="3:6" x14ac:dyDescent="0.35">
      <c r="C2380" s="87"/>
      <c r="D2380" s="87"/>
      <c r="E2380" s="87"/>
      <c r="F2380" s="87"/>
    </row>
    <row r="2381" spans="3:6" x14ac:dyDescent="0.35">
      <c r="C2381" s="87"/>
      <c r="D2381" s="87"/>
      <c r="E2381" s="87"/>
      <c r="F2381" s="87"/>
    </row>
    <row r="2382" spans="3:6" x14ac:dyDescent="0.35">
      <c r="C2382" s="87"/>
      <c r="D2382" s="87"/>
      <c r="E2382" s="87"/>
      <c r="F2382" s="87"/>
    </row>
    <row r="2383" spans="3:6" x14ac:dyDescent="0.35">
      <c r="C2383" s="87"/>
      <c r="D2383" s="87"/>
      <c r="E2383" s="87"/>
      <c r="F2383" s="87"/>
    </row>
    <row r="2384" spans="3:6" x14ac:dyDescent="0.35">
      <c r="C2384" s="87"/>
      <c r="D2384" s="87"/>
      <c r="E2384" s="87"/>
      <c r="F2384" s="87"/>
    </row>
    <row r="2385" spans="3:6" x14ac:dyDescent="0.35">
      <c r="C2385" s="87"/>
      <c r="D2385" s="87"/>
      <c r="E2385" s="87"/>
      <c r="F2385" s="87"/>
    </row>
    <row r="2386" spans="3:6" x14ac:dyDescent="0.35">
      <c r="C2386" s="87"/>
      <c r="D2386" s="87"/>
      <c r="E2386" s="87"/>
      <c r="F2386" s="87"/>
    </row>
    <row r="2387" spans="3:6" x14ac:dyDescent="0.35">
      <c r="C2387" s="87"/>
      <c r="D2387" s="87"/>
      <c r="E2387" s="87"/>
      <c r="F2387" s="87"/>
    </row>
    <row r="2388" spans="3:6" x14ac:dyDescent="0.35">
      <c r="C2388" s="87"/>
      <c r="D2388" s="87"/>
      <c r="E2388" s="87"/>
      <c r="F2388" s="87"/>
    </row>
    <row r="2389" spans="3:6" x14ac:dyDescent="0.35">
      <c r="C2389" s="87"/>
      <c r="D2389" s="87"/>
      <c r="E2389" s="87"/>
      <c r="F2389" s="87"/>
    </row>
    <row r="2390" spans="3:6" x14ac:dyDescent="0.35">
      <c r="C2390" s="87"/>
      <c r="D2390" s="87"/>
      <c r="E2390" s="87"/>
      <c r="F2390" s="87"/>
    </row>
    <row r="2391" spans="3:6" x14ac:dyDescent="0.35">
      <c r="C2391" s="87"/>
      <c r="D2391" s="87"/>
      <c r="E2391" s="87"/>
      <c r="F2391" s="87"/>
    </row>
    <row r="2392" spans="3:6" x14ac:dyDescent="0.35">
      <c r="C2392" s="87"/>
      <c r="D2392" s="87"/>
      <c r="E2392" s="87"/>
      <c r="F2392" s="87"/>
    </row>
    <row r="2393" spans="3:6" x14ac:dyDescent="0.35">
      <c r="C2393" s="87"/>
      <c r="D2393" s="87"/>
      <c r="E2393" s="87"/>
      <c r="F2393" s="87"/>
    </row>
    <row r="2394" spans="3:6" x14ac:dyDescent="0.35">
      <c r="C2394" s="87"/>
      <c r="D2394" s="87"/>
      <c r="E2394" s="87"/>
      <c r="F2394" s="87"/>
    </row>
    <row r="2395" spans="3:6" x14ac:dyDescent="0.35">
      <c r="C2395" s="87"/>
      <c r="D2395" s="87"/>
      <c r="E2395" s="87"/>
      <c r="F2395" s="87"/>
    </row>
    <row r="2396" spans="3:6" x14ac:dyDescent="0.35">
      <c r="C2396" s="87"/>
      <c r="D2396" s="87"/>
      <c r="E2396" s="87"/>
      <c r="F2396" s="87"/>
    </row>
    <row r="2397" spans="3:6" x14ac:dyDescent="0.35">
      <c r="C2397" s="87"/>
      <c r="D2397" s="87"/>
      <c r="E2397" s="87"/>
      <c r="F2397" s="87"/>
    </row>
    <row r="2398" spans="3:6" x14ac:dyDescent="0.35">
      <c r="C2398" s="87"/>
      <c r="D2398" s="87"/>
      <c r="E2398" s="87"/>
      <c r="F2398" s="87"/>
    </row>
    <row r="2399" spans="3:6" x14ac:dyDescent="0.35">
      <c r="C2399" s="87"/>
      <c r="D2399" s="87"/>
      <c r="E2399" s="87"/>
      <c r="F2399" s="87"/>
    </row>
    <row r="2400" spans="3:6" x14ac:dyDescent="0.35">
      <c r="C2400" s="87"/>
      <c r="D2400" s="87"/>
      <c r="E2400" s="87"/>
      <c r="F2400" s="87"/>
    </row>
    <row r="2401" spans="3:6" x14ac:dyDescent="0.35">
      <c r="C2401" s="87"/>
      <c r="D2401" s="87"/>
      <c r="E2401" s="87"/>
      <c r="F2401" s="87"/>
    </row>
    <row r="2402" spans="3:6" x14ac:dyDescent="0.35">
      <c r="C2402" s="87"/>
      <c r="D2402" s="87"/>
      <c r="E2402" s="87"/>
      <c r="F2402" s="87"/>
    </row>
    <row r="2403" spans="3:6" x14ac:dyDescent="0.35">
      <c r="C2403" s="87"/>
      <c r="D2403" s="87"/>
      <c r="E2403" s="87"/>
      <c r="F2403" s="87"/>
    </row>
    <row r="2404" spans="3:6" x14ac:dyDescent="0.35">
      <c r="C2404" s="87"/>
      <c r="D2404" s="87"/>
      <c r="E2404" s="87"/>
      <c r="F2404" s="87"/>
    </row>
    <row r="2405" spans="3:6" x14ac:dyDescent="0.35">
      <c r="C2405" s="87"/>
      <c r="D2405" s="87"/>
      <c r="E2405" s="87"/>
      <c r="F2405" s="87"/>
    </row>
    <row r="2406" spans="3:6" x14ac:dyDescent="0.35">
      <c r="C2406" s="87"/>
      <c r="D2406" s="87"/>
      <c r="E2406" s="87"/>
      <c r="F2406" s="87"/>
    </row>
    <row r="2407" spans="3:6" x14ac:dyDescent="0.35">
      <c r="C2407" s="87"/>
      <c r="D2407" s="87"/>
      <c r="E2407" s="87"/>
      <c r="F2407" s="87"/>
    </row>
    <row r="2408" spans="3:6" x14ac:dyDescent="0.35">
      <c r="C2408" s="87"/>
      <c r="D2408" s="87"/>
      <c r="E2408" s="87"/>
      <c r="F2408" s="87"/>
    </row>
    <row r="2409" spans="3:6" x14ac:dyDescent="0.35">
      <c r="C2409" s="87"/>
      <c r="D2409" s="87"/>
      <c r="E2409" s="87"/>
      <c r="F2409" s="87"/>
    </row>
    <row r="2410" spans="3:6" x14ac:dyDescent="0.35">
      <c r="C2410" s="87"/>
      <c r="D2410" s="87"/>
      <c r="E2410" s="87"/>
      <c r="F2410" s="87"/>
    </row>
    <row r="2411" spans="3:6" x14ac:dyDescent="0.35">
      <c r="C2411" s="87"/>
      <c r="D2411" s="87"/>
      <c r="E2411" s="87"/>
      <c r="F2411" s="87"/>
    </row>
    <row r="2412" spans="3:6" x14ac:dyDescent="0.35">
      <c r="C2412" s="87"/>
      <c r="D2412" s="87"/>
      <c r="E2412" s="87"/>
      <c r="F2412" s="87"/>
    </row>
    <row r="2413" spans="3:6" x14ac:dyDescent="0.35">
      <c r="C2413" s="87"/>
      <c r="D2413" s="87"/>
      <c r="E2413" s="87"/>
      <c r="F2413" s="87"/>
    </row>
    <row r="2414" spans="3:6" x14ac:dyDescent="0.35">
      <c r="C2414" s="87"/>
      <c r="D2414" s="87"/>
      <c r="E2414" s="87"/>
      <c r="F2414" s="87"/>
    </row>
    <row r="2415" spans="3:6" x14ac:dyDescent="0.35">
      <c r="C2415" s="87"/>
      <c r="D2415" s="87"/>
      <c r="E2415" s="87"/>
      <c r="F2415" s="87"/>
    </row>
    <row r="2416" spans="3:6" x14ac:dyDescent="0.35">
      <c r="C2416" s="87"/>
      <c r="D2416" s="87"/>
      <c r="E2416" s="87"/>
      <c r="F2416" s="87"/>
    </row>
    <row r="2417" spans="3:6" x14ac:dyDescent="0.35">
      <c r="C2417" s="87"/>
      <c r="D2417" s="87"/>
      <c r="E2417" s="87"/>
      <c r="F2417" s="87"/>
    </row>
    <row r="2418" spans="3:6" x14ac:dyDescent="0.35">
      <c r="C2418" s="87"/>
      <c r="D2418" s="87"/>
      <c r="E2418" s="87"/>
      <c r="F2418" s="87"/>
    </row>
    <row r="2419" spans="3:6" x14ac:dyDescent="0.35">
      <c r="C2419" s="87"/>
      <c r="D2419" s="87"/>
      <c r="E2419" s="87"/>
      <c r="F2419" s="87"/>
    </row>
    <row r="2420" spans="3:6" x14ac:dyDescent="0.35">
      <c r="C2420" s="87"/>
      <c r="D2420" s="87"/>
      <c r="E2420" s="87"/>
      <c r="F2420" s="87"/>
    </row>
    <row r="2421" spans="3:6" x14ac:dyDescent="0.35">
      <c r="C2421" s="87"/>
      <c r="D2421" s="87"/>
      <c r="E2421" s="87"/>
      <c r="F2421" s="87"/>
    </row>
    <row r="2422" spans="3:6" x14ac:dyDescent="0.35">
      <c r="C2422" s="87"/>
      <c r="D2422" s="87"/>
      <c r="E2422" s="87"/>
      <c r="F2422" s="87"/>
    </row>
    <row r="2423" spans="3:6" x14ac:dyDescent="0.35">
      <c r="C2423" s="87"/>
      <c r="D2423" s="87"/>
      <c r="E2423" s="87"/>
      <c r="F2423" s="87"/>
    </row>
    <row r="2424" spans="3:6" x14ac:dyDescent="0.35">
      <c r="C2424" s="87"/>
      <c r="D2424" s="87"/>
      <c r="E2424" s="87"/>
      <c r="F2424" s="87"/>
    </row>
    <row r="2425" spans="3:6" x14ac:dyDescent="0.35">
      <c r="C2425" s="87"/>
      <c r="D2425" s="87"/>
      <c r="E2425" s="87"/>
      <c r="F2425" s="87"/>
    </row>
    <row r="2426" spans="3:6" x14ac:dyDescent="0.35">
      <c r="C2426" s="87"/>
      <c r="D2426" s="87"/>
      <c r="E2426" s="87"/>
      <c r="F2426" s="87"/>
    </row>
    <row r="2427" spans="3:6" x14ac:dyDescent="0.35">
      <c r="C2427" s="87"/>
      <c r="D2427" s="87"/>
      <c r="E2427" s="87"/>
      <c r="F2427" s="87"/>
    </row>
    <row r="2428" spans="3:6" x14ac:dyDescent="0.35">
      <c r="C2428" s="87"/>
      <c r="D2428" s="87"/>
      <c r="E2428" s="87"/>
      <c r="F2428" s="87"/>
    </row>
    <row r="2429" spans="3:6" x14ac:dyDescent="0.35">
      <c r="C2429" s="87"/>
      <c r="D2429" s="87"/>
      <c r="E2429" s="87"/>
      <c r="F2429" s="87"/>
    </row>
    <row r="2430" spans="3:6" x14ac:dyDescent="0.35">
      <c r="C2430" s="87"/>
      <c r="D2430" s="87"/>
      <c r="E2430" s="87"/>
      <c r="F2430" s="87"/>
    </row>
    <row r="2431" spans="3:6" x14ac:dyDescent="0.35">
      <c r="C2431" s="87"/>
      <c r="D2431" s="87"/>
      <c r="E2431" s="87"/>
      <c r="F2431" s="87"/>
    </row>
    <row r="2432" spans="3:6" x14ac:dyDescent="0.35">
      <c r="C2432" s="87"/>
      <c r="D2432" s="87"/>
      <c r="E2432" s="87"/>
      <c r="F2432" s="87"/>
    </row>
    <row r="2433" spans="3:6" x14ac:dyDescent="0.35">
      <c r="C2433" s="87"/>
      <c r="D2433" s="87"/>
      <c r="E2433" s="87"/>
      <c r="F2433" s="87"/>
    </row>
    <row r="2434" spans="3:6" x14ac:dyDescent="0.35">
      <c r="C2434" s="87"/>
      <c r="D2434" s="87"/>
      <c r="E2434" s="87"/>
      <c r="F2434" s="87"/>
    </row>
    <row r="2435" spans="3:6" x14ac:dyDescent="0.35">
      <c r="C2435" s="87"/>
      <c r="D2435" s="87"/>
      <c r="E2435" s="87"/>
      <c r="F2435" s="87"/>
    </row>
    <row r="2436" spans="3:6" x14ac:dyDescent="0.35">
      <c r="C2436" s="87"/>
      <c r="D2436" s="87"/>
      <c r="E2436" s="87"/>
      <c r="F2436" s="87"/>
    </row>
    <row r="2437" spans="3:6" x14ac:dyDescent="0.35">
      <c r="C2437" s="87"/>
      <c r="D2437" s="87"/>
      <c r="E2437" s="87"/>
      <c r="F2437" s="87"/>
    </row>
    <row r="2438" spans="3:6" x14ac:dyDescent="0.35">
      <c r="C2438" s="87"/>
      <c r="D2438" s="87"/>
      <c r="E2438" s="87"/>
      <c r="F2438" s="87"/>
    </row>
    <row r="2439" spans="3:6" x14ac:dyDescent="0.35">
      <c r="C2439" s="87"/>
      <c r="D2439" s="87"/>
      <c r="E2439" s="87"/>
      <c r="F2439" s="87"/>
    </row>
    <row r="2440" spans="3:6" x14ac:dyDescent="0.35">
      <c r="C2440" s="87"/>
      <c r="D2440" s="87"/>
      <c r="E2440" s="87"/>
      <c r="F2440" s="87"/>
    </row>
    <row r="2441" spans="3:6" x14ac:dyDescent="0.35">
      <c r="C2441" s="87"/>
      <c r="D2441" s="87"/>
      <c r="E2441" s="87"/>
      <c r="F2441" s="87"/>
    </row>
    <row r="2442" spans="3:6" x14ac:dyDescent="0.35">
      <c r="C2442" s="87"/>
      <c r="D2442" s="87"/>
      <c r="E2442" s="87"/>
      <c r="F2442" s="87"/>
    </row>
    <row r="2443" spans="3:6" x14ac:dyDescent="0.35">
      <c r="C2443" s="87"/>
      <c r="D2443" s="87"/>
      <c r="E2443" s="87"/>
      <c r="F2443" s="87"/>
    </row>
    <row r="2444" spans="3:6" x14ac:dyDescent="0.35">
      <c r="C2444" s="87"/>
      <c r="D2444" s="87"/>
      <c r="E2444" s="87"/>
      <c r="F2444" s="87"/>
    </row>
    <row r="2445" spans="3:6" x14ac:dyDescent="0.35">
      <c r="C2445" s="87"/>
      <c r="D2445" s="87"/>
      <c r="E2445" s="87"/>
      <c r="F2445" s="87"/>
    </row>
    <row r="2446" spans="3:6" x14ac:dyDescent="0.35">
      <c r="C2446" s="87"/>
      <c r="D2446" s="87"/>
      <c r="E2446" s="87"/>
      <c r="F2446" s="87"/>
    </row>
    <row r="2447" spans="3:6" x14ac:dyDescent="0.35">
      <c r="C2447" s="87"/>
      <c r="D2447" s="87"/>
      <c r="E2447" s="87"/>
      <c r="F2447" s="87"/>
    </row>
    <row r="2448" spans="3:6" x14ac:dyDescent="0.35">
      <c r="C2448" s="87"/>
      <c r="D2448" s="87"/>
      <c r="E2448" s="87"/>
      <c r="F2448" s="87"/>
    </row>
    <row r="2449" spans="3:6" x14ac:dyDescent="0.35">
      <c r="C2449" s="87"/>
      <c r="D2449" s="87"/>
      <c r="E2449" s="87"/>
      <c r="F2449" s="87"/>
    </row>
    <row r="2450" spans="3:6" x14ac:dyDescent="0.35">
      <c r="C2450" s="87"/>
      <c r="D2450" s="87"/>
      <c r="E2450" s="87"/>
      <c r="F2450" s="87"/>
    </row>
    <row r="2451" spans="3:6" x14ac:dyDescent="0.35">
      <c r="C2451" s="87"/>
      <c r="D2451" s="87"/>
      <c r="E2451" s="87"/>
      <c r="F2451" s="87"/>
    </row>
    <row r="2452" spans="3:6" x14ac:dyDescent="0.35">
      <c r="C2452" s="87"/>
      <c r="D2452" s="87"/>
      <c r="E2452" s="87"/>
      <c r="F2452" s="87"/>
    </row>
    <row r="2453" spans="3:6" x14ac:dyDescent="0.35">
      <c r="C2453" s="87"/>
      <c r="D2453" s="87"/>
      <c r="E2453" s="87"/>
      <c r="F2453" s="87"/>
    </row>
    <row r="2454" spans="3:6" x14ac:dyDescent="0.35">
      <c r="C2454" s="87"/>
      <c r="D2454" s="87"/>
      <c r="E2454" s="87"/>
      <c r="F2454" s="87"/>
    </row>
    <row r="2455" spans="3:6" x14ac:dyDescent="0.35">
      <c r="C2455" s="87"/>
      <c r="D2455" s="87"/>
      <c r="E2455" s="87"/>
      <c r="F2455" s="87"/>
    </row>
    <row r="2456" spans="3:6" x14ac:dyDescent="0.35">
      <c r="C2456" s="87"/>
      <c r="D2456" s="87"/>
      <c r="E2456" s="87"/>
      <c r="F2456" s="87"/>
    </row>
    <row r="2457" spans="3:6" x14ac:dyDescent="0.35">
      <c r="C2457" s="87"/>
      <c r="D2457" s="87"/>
      <c r="E2457" s="87"/>
      <c r="F2457" s="87"/>
    </row>
    <row r="2458" spans="3:6" x14ac:dyDescent="0.35">
      <c r="C2458" s="87"/>
      <c r="D2458" s="87"/>
      <c r="E2458" s="87"/>
      <c r="F2458" s="87"/>
    </row>
    <row r="2459" spans="3:6" x14ac:dyDescent="0.35">
      <c r="C2459" s="87"/>
      <c r="D2459" s="87"/>
      <c r="E2459" s="87"/>
      <c r="F2459" s="87"/>
    </row>
    <row r="2460" spans="3:6" x14ac:dyDescent="0.35">
      <c r="C2460" s="87"/>
      <c r="D2460" s="87"/>
      <c r="E2460" s="87"/>
      <c r="F2460" s="87"/>
    </row>
    <row r="2461" spans="3:6" x14ac:dyDescent="0.35">
      <c r="C2461" s="87"/>
      <c r="D2461" s="87"/>
      <c r="E2461" s="87"/>
      <c r="F2461" s="87"/>
    </row>
    <row r="2462" spans="3:6" x14ac:dyDescent="0.35">
      <c r="C2462" s="87"/>
      <c r="D2462" s="87"/>
      <c r="E2462" s="87"/>
      <c r="F2462" s="87"/>
    </row>
    <row r="2463" spans="3:6" x14ac:dyDescent="0.35">
      <c r="C2463" s="87"/>
      <c r="D2463" s="87"/>
      <c r="E2463" s="87"/>
      <c r="F2463" s="87"/>
    </row>
    <row r="2464" spans="3:6" x14ac:dyDescent="0.35">
      <c r="C2464" s="87"/>
      <c r="D2464" s="87"/>
      <c r="E2464" s="87"/>
      <c r="F2464" s="87"/>
    </row>
    <row r="2465" spans="3:6" x14ac:dyDescent="0.35">
      <c r="C2465" s="87"/>
      <c r="D2465" s="87"/>
      <c r="E2465" s="87"/>
      <c r="F2465" s="87"/>
    </row>
    <row r="2466" spans="3:6" x14ac:dyDescent="0.35">
      <c r="C2466" s="87"/>
      <c r="D2466" s="87"/>
      <c r="E2466" s="87"/>
      <c r="F2466" s="87"/>
    </row>
    <row r="2467" spans="3:6" x14ac:dyDescent="0.35">
      <c r="C2467" s="87"/>
      <c r="D2467" s="87"/>
      <c r="E2467" s="87"/>
      <c r="F2467" s="87"/>
    </row>
    <row r="2468" spans="3:6" x14ac:dyDescent="0.35">
      <c r="C2468" s="87"/>
      <c r="D2468" s="87"/>
      <c r="E2468" s="87"/>
      <c r="F2468" s="87"/>
    </row>
    <row r="2469" spans="3:6" x14ac:dyDescent="0.35">
      <c r="C2469" s="87"/>
      <c r="D2469" s="87"/>
      <c r="E2469" s="87"/>
      <c r="F2469" s="87"/>
    </row>
    <row r="2470" spans="3:6" x14ac:dyDescent="0.35">
      <c r="C2470" s="87"/>
      <c r="D2470" s="87"/>
      <c r="E2470" s="87"/>
      <c r="F2470" s="87"/>
    </row>
    <row r="2471" spans="3:6" x14ac:dyDescent="0.35">
      <c r="C2471" s="87"/>
      <c r="D2471" s="87"/>
      <c r="E2471" s="87"/>
      <c r="F2471" s="87"/>
    </row>
    <row r="2472" spans="3:6" x14ac:dyDescent="0.35">
      <c r="C2472" s="87"/>
      <c r="D2472" s="87"/>
      <c r="E2472" s="87"/>
      <c r="F2472" s="87"/>
    </row>
    <row r="2473" spans="3:6" x14ac:dyDescent="0.35">
      <c r="C2473" s="87"/>
      <c r="D2473" s="87"/>
      <c r="E2473" s="87"/>
      <c r="F2473" s="87"/>
    </row>
    <row r="2474" spans="3:6" x14ac:dyDescent="0.35">
      <c r="C2474" s="87"/>
      <c r="D2474" s="87"/>
      <c r="E2474" s="87"/>
      <c r="F2474" s="87"/>
    </row>
    <row r="2475" spans="3:6" x14ac:dyDescent="0.35">
      <c r="C2475" s="87"/>
      <c r="D2475" s="87"/>
      <c r="E2475" s="87"/>
      <c r="F2475" s="87"/>
    </row>
    <row r="2476" spans="3:6" x14ac:dyDescent="0.35">
      <c r="C2476" s="87"/>
      <c r="D2476" s="87"/>
      <c r="E2476" s="87"/>
      <c r="F2476" s="87"/>
    </row>
    <row r="2477" spans="3:6" x14ac:dyDescent="0.35">
      <c r="C2477" s="87"/>
      <c r="D2477" s="87"/>
      <c r="E2477" s="87"/>
      <c r="F2477" s="87"/>
    </row>
    <row r="2478" spans="3:6" x14ac:dyDescent="0.35">
      <c r="C2478" s="87"/>
      <c r="D2478" s="87"/>
      <c r="E2478" s="87"/>
      <c r="F2478" s="87"/>
    </row>
    <row r="2479" spans="3:6" x14ac:dyDescent="0.35">
      <c r="C2479" s="87"/>
      <c r="D2479" s="87"/>
      <c r="E2479" s="87"/>
      <c r="F2479" s="87"/>
    </row>
    <row r="2480" spans="3:6" x14ac:dyDescent="0.35">
      <c r="C2480" s="87"/>
      <c r="D2480" s="87"/>
      <c r="E2480" s="87"/>
      <c r="F2480" s="87"/>
    </row>
    <row r="2481" spans="3:6" x14ac:dyDescent="0.35">
      <c r="C2481" s="87"/>
      <c r="D2481" s="87"/>
      <c r="E2481" s="87"/>
      <c r="F2481" s="87"/>
    </row>
    <row r="2482" spans="3:6" x14ac:dyDescent="0.35">
      <c r="C2482" s="87"/>
      <c r="D2482" s="87"/>
      <c r="E2482" s="87"/>
      <c r="F2482" s="87"/>
    </row>
    <row r="2483" spans="3:6" x14ac:dyDescent="0.35">
      <c r="C2483" s="87"/>
      <c r="D2483" s="87"/>
      <c r="E2483" s="87"/>
      <c r="F2483" s="87"/>
    </row>
    <row r="2484" spans="3:6" x14ac:dyDescent="0.35">
      <c r="C2484" s="87"/>
      <c r="D2484" s="87"/>
      <c r="E2484" s="87"/>
      <c r="F2484" s="87"/>
    </row>
    <row r="2485" spans="3:6" x14ac:dyDescent="0.35">
      <c r="C2485" s="87"/>
      <c r="D2485" s="87"/>
      <c r="E2485" s="87"/>
      <c r="F2485" s="87"/>
    </row>
    <row r="2486" spans="3:6" x14ac:dyDescent="0.35">
      <c r="C2486" s="87"/>
      <c r="D2486" s="87"/>
      <c r="E2486" s="87"/>
      <c r="F2486" s="87"/>
    </row>
    <row r="2487" spans="3:6" x14ac:dyDescent="0.35">
      <c r="C2487" s="87"/>
      <c r="D2487" s="87"/>
      <c r="E2487" s="87"/>
      <c r="F2487" s="87"/>
    </row>
    <row r="2488" spans="3:6" x14ac:dyDescent="0.35">
      <c r="C2488" s="87"/>
      <c r="D2488" s="87"/>
      <c r="E2488" s="87"/>
      <c r="F2488" s="87"/>
    </row>
    <row r="2489" spans="3:6" x14ac:dyDescent="0.35">
      <c r="C2489" s="87"/>
      <c r="D2489" s="87"/>
      <c r="E2489" s="87"/>
      <c r="F2489" s="87"/>
    </row>
    <row r="2490" spans="3:6" x14ac:dyDescent="0.35">
      <c r="C2490" s="87"/>
      <c r="D2490" s="87"/>
      <c r="E2490" s="87"/>
      <c r="F2490" s="87"/>
    </row>
    <row r="2491" spans="3:6" x14ac:dyDescent="0.35">
      <c r="C2491" s="87"/>
      <c r="D2491" s="87"/>
      <c r="E2491" s="87"/>
      <c r="F2491" s="87"/>
    </row>
    <row r="2492" spans="3:6" x14ac:dyDescent="0.35">
      <c r="C2492" s="87"/>
      <c r="D2492" s="87"/>
      <c r="E2492" s="87"/>
      <c r="F2492" s="87"/>
    </row>
    <row r="2493" spans="3:6" x14ac:dyDescent="0.35">
      <c r="C2493" s="87"/>
      <c r="D2493" s="87"/>
      <c r="E2493" s="87"/>
      <c r="F2493" s="87"/>
    </row>
    <row r="2494" spans="3:6" x14ac:dyDescent="0.35">
      <c r="C2494" s="87"/>
      <c r="D2494" s="87"/>
      <c r="E2494" s="87"/>
      <c r="F2494" s="87"/>
    </row>
    <row r="2495" spans="3:6" x14ac:dyDescent="0.35">
      <c r="C2495" s="87"/>
      <c r="D2495" s="87"/>
      <c r="E2495" s="87"/>
      <c r="F2495" s="87"/>
    </row>
    <row r="2496" spans="3:6" x14ac:dyDescent="0.35">
      <c r="C2496" s="87"/>
      <c r="D2496" s="87"/>
      <c r="E2496" s="87"/>
      <c r="F2496" s="87"/>
    </row>
    <row r="2497" spans="3:6" x14ac:dyDescent="0.35">
      <c r="C2497" s="87"/>
      <c r="D2497" s="87"/>
      <c r="E2497" s="87"/>
      <c r="F2497" s="87"/>
    </row>
    <row r="2498" spans="3:6" x14ac:dyDescent="0.35">
      <c r="C2498" s="87"/>
      <c r="D2498" s="87"/>
      <c r="E2498" s="87"/>
      <c r="F2498" s="87"/>
    </row>
    <row r="2499" spans="3:6" x14ac:dyDescent="0.35">
      <c r="C2499" s="87"/>
      <c r="D2499" s="87"/>
      <c r="E2499" s="87"/>
      <c r="F2499" s="87"/>
    </row>
    <row r="2500" spans="3:6" x14ac:dyDescent="0.35">
      <c r="C2500" s="87"/>
      <c r="D2500" s="87"/>
      <c r="E2500" s="87"/>
      <c r="F2500" s="87"/>
    </row>
    <row r="2501" spans="3:6" x14ac:dyDescent="0.35">
      <c r="C2501" s="87"/>
      <c r="D2501" s="87"/>
      <c r="E2501" s="87"/>
      <c r="F2501" s="87"/>
    </row>
    <row r="2502" spans="3:6" x14ac:dyDescent="0.35">
      <c r="C2502" s="87"/>
      <c r="D2502" s="87"/>
      <c r="E2502" s="87"/>
      <c r="F2502" s="87"/>
    </row>
    <row r="2503" spans="3:6" x14ac:dyDescent="0.35">
      <c r="C2503" s="87"/>
      <c r="D2503" s="87"/>
      <c r="E2503" s="87"/>
      <c r="F2503" s="87"/>
    </row>
    <row r="2504" spans="3:6" x14ac:dyDescent="0.35">
      <c r="C2504" s="87"/>
      <c r="D2504" s="87"/>
      <c r="E2504" s="87"/>
      <c r="F2504" s="87"/>
    </row>
    <row r="2505" spans="3:6" x14ac:dyDescent="0.35">
      <c r="C2505" s="87"/>
      <c r="D2505" s="87"/>
      <c r="E2505" s="87"/>
      <c r="F2505" s="87"/>
    </row>
    <row r="2506" spans="3:6" x14ac:dyDescent="0.35">
      <c r="C2506" s="87"/>
      <c r="D2506" s="87"/>
      <c r="E2506" s="87"/>
      <c r="F2506" s="87"/>
    </row>
    <row r="2507" spans="3:6" x14ac:dyDescent="0.35">
      <c r="C2507" s="87"/>
      <c r="D2507" s="87"/>
      <c r="E2507" s="87"/>
      <c r="F2507" s="87"/>
    </row>
    <row r="2508" spans="3:6" x14ac:dyDescent="0.35">
      <c r="C2508" s="87"/>
      <c r="D2508" s="87"/>
      <c r="E2508" s="87"/>
      <c r="F2508" s="87"/>
    </row>
    <row r="2509" spans="3:6" x14ac:dyDescent="0.35">
      <c r="C2509" s="87"/>
      <c r="D2509" s="87"/>
      <c r="E2509" s="87"/>
      <c r="F2509" s="87"/>
    </row>
    <row r="2510" spans="3:6" x14ac:dyDescent="0.35">
      <c r="C2510" s="87"/>
      <c r="D2510" s="87"/>
      <c r="E2510" s="87"/>
      <c r="F2510" s="87"/>
    </row>
    <row r="2511" spans="3:6" x14ac:dyDescent="0.35">
      <c r="C2511" s="87"/>
      <c r="D2511" s="87"/>
      <c r="E2511" s="87"/>
      <c r="F2511" s="87"/>
    </row>
    <row r="2512" spans="3:6" x14ac:dyDescent="0.35">
      <c r="C2512" s="87"/>
      <c r="D2512" s="87"/>
      <c r="E2512" s="87"/>
      <c r="F2512" s="87"/>
    </row>
    <row r="2513" spans="3:6" x14ac:dyDescent="0.35">
      <c r="C2513" s="87"/>
      <c r="D2513" s="87"/>
      <c r="E2513" s="87"/>
      <c r="F2513" s="87"/>
    </row>
    <row r="2514" spans="3:6" x14ac:dyDescent="0.35">
      <c r="C2514" s="87"/>
      <c r="D2514" s="87"/>
      <c r="E2514" s="87"/>
      <c r="F2514" s="87"/>
    </row>
    <row r="2515" spans="3:6" x14ac:dyDescent="0.35">
      <c r="C2515" s="87"/>
      <c r="D2515" s="87"/>
      <c r="E2515" s="87"/>
      <c r="F2515" s="87"/>
    </row>
    <row r="2516" spans="3:6" x14ac:dyDescent="0.35">
      <c r="C2516" s="87"/>
      <c r="D2516" s="87"/>
      <c r="E2516" s="87"/>
      <c r="F2516" s="87"/>
    </row>
    <row r="2517" spans="3:6" x14ac:dyDescent="0.35">
      <c r="C2517" s="87"/>
      <c r="D2517" s="87"/>
      <c r="E2517" s="87"/>
      <c r="F2517" s="87"/>
    </row>
    <row r="2518" spans="3:6" x14ac:dyDescent="0.35">
      <c r="C2518" s="87"/>
      <c r="D2518" s="87"/>
      <c r="E2518" s="87"/>
      <c r="F2518" s="87"/>
    </row>
    <row r="2519" spans="3:6" x14ac:dyDescent="0.35">
      <c r="C2519" s="87"/>
      <c r="D2519" s="87"/>
      <c r="E2519" s="87"/>
      <c r="F2519" s="87"/>
    </row>
    <row r="2520" spans="3:6" x14ac:dyDescent="0.35">
      <c r="C2520" s="87"/>
      <c r="D2520" s="87"/>
      <c r="E2520" s="87"/>
      <c r="F2520" s="87"/>
    </row>
    <row r="2521" spans="3:6" x14ac:dyDescent="0.35">
      <c r="C2521" s="87"/>
      <c r="D2521" s="87"/>
      <c r="E2521" s="87"/>
      <c r="F2521" s="87"/>
    </row>
    <row r="2522" spans="3:6" x14ac:dyDescent="0.35">
      <c r="C2522" s="87"/>
      <c r="D2522" s="87"/>
      <c r="E2522" s="87"/>
      <c r="F2522" s="87"/>
    </row>
    <row r="2523" spans="3:6" x14ac:dyDescent="0.35">
      <c r="C2523" s="87"/>
      <c r="D2523" s="87"/>
      <c r="E2523" s="87"/>
      <c r="F2523" s="87"/>
    </row>
    <row r="2524" spans="3:6" x14ac:dyDescent="0.35">
      <c r="C2524" s="87"/>
      <c r="D2524" s="87"/>
      <c r="E2524" s="87"/>
      <c r="F2524" s="87"/>
    </row>
    <row r="2525" spans="3:6" x14ac:dyDescent="0.35">
      <c r="C2525" s="87"/>
      <c r="D2525" s="87"/>
      <c r="E2525" s="87"/>
      <c r="F2525" s="87"/>
    </row>
    <row r="2526" spans="3:6" x14ac:dyDescent="0.35">
      <c r="C2526" s="87"/>
      <c r="D2526" s="87"/>
      <c r="E2526" s="87"/>
      <c r="F2526" s="87"/>
    </row>
    <row r="2527" spans="3:6" x14ac:dyDescent="0.35">
      <c r="C2527" s="87"/>
      <c r="D2527" s="87"/>
      <c r="E2527" s="87"/>
      <c r="F2527" s="87"/>
    </row>
    <row r="2528" spans="3:6" x14ac:dyDescent="0.35">
      <c r="C2528" s="87"/>
      <c r="D2528" s="87"/>
      <c r="E2528" s="87"/>
      <c r="F2528" s="87"/>
    </row>
    <row r="2529" spans="3:6" x14ac:dyDescent="0.35">
      <c r="C2529" s="87"/>
      <c r="D2529" s="87"/>
      <c r="E2529" s="87"/>
      <c r="F2529" s="87"/>
    </row>
    <row r="2530" spans="3:6" x14ac:dyDescent="0.35">
      <c r="C2530" s="87"/>
      <c r="D2530" s="87"/>
      <c r="E2530" s="87"/>
      <c r="F2530" s="87"/>
    </row>
    <row r="2531" spans="3:6" x14ac:dyDescent="0.35">
      <c r="C2531" s="87"/>
      <c r="D2531" s="87"/>
      <c r="E2531" s="87"/>
      <c r="F2531" s="87"/>
    </row>
    <row r="2532" spans="3:6" x14ac:dyDescent="0.35">
      <c r="C2532" s="87"/>
      <c r="D2532" s="87"/>
      <c r="E2532" s="87"/>
      <c r="F2532" s="87"/>
    </row>
    <row r="2533" spans="3:6" x14ac:dyDescent="0.35">
      <c r="C2533" s="87"/>
      <c r="D2533" s="87"/>
      <c r="E2533" s="87"/>
      <c r="F2533" s="87"/>
    </row>
    <row r="2534" spans="3:6" x14ac:dyDescent="0.35">
      <c r="C2534" s="87"/>
      <c r="D2534" s="87"/>
      <c r="E2534" s="87"/>
      <c r="F2534" s="87"/>
    </row>
    <row r="2535" spans="3:6" x14ac:dyDescent="0.35">
      <c r="C2535" s="87"/>
      <c r="D2535" s="87"/>
      <c r="E2535" s="87"/>
      <c r="F2535" s="87"/>
    </row>
    <row r="2536" spans="3:6" x14ac:dyDescent="0.35">
      <c r="C2536" s="87"/>
      <c r="D2536" s="87"/>
      <c r="E2536" s="87"/>
      <c r="F2536" s="87"/>
    </row>
    <row r="2537" spans="3:6" x14ac:dyDescent="0.35">
      <c r="C2537" s="87"/>
      <c r="D2537" s="87"/>
      <c r="E2537" s="87"/>
      <c r="F2537" s="87"/>
    </row>
    <row r="2538" spans="3:6" x14ac:dyDescent="0.35">
      <c r="C2538" s="87"/>
      <c r="D2538" s="87"/>
      <c r="E2538" s="87"/>
      <c r="F2538" s="87"/>
    </row>
    <row r="2539" spans="3:6" x14ac:dyDescent="0.35">
      <c r="C2539" s="87"/>
      <c r="D2539" s="87"/>
      <c r="E2539" s="87"/>
      <c r="F2539" s="87"/>
    </row>
    <row r="2540" spans="3:6" x14ac:dyDescent="0.35">
      <c r="C2540" s="87"/>
      <c r="D2540" s="87"/>
      <c r="E2540" s="87"/>
      <c r="F2540" s="87"/>
    </row>
    <row r="2541" spans="3:6" x14ac:dyDescent="0.35">
      <c r="C2541" s="87"/>
      <c r="D2541" s="87"/>
      <c r="E2541" s="87"/>
      <c r="F2541" s="87"/>
    </row>
    <row r="2542" spans="3:6" x14ac:dyDescent="0.35">
      <c r="C2542" s="87"/>
      <c r="D2542" s="87"/>
      <c r="E2542" s="87"/>
      <c r="F2542" s="87"/>
    </row>
    <row r="2543" spans="3:6" x14ac:dyDescent="0.35">
      <c r="C2543" s="87"/>
      <c r="D2543" s="87"/>
      <c r="E2543" s="87"/>
      <c r="F2543" s="87"/>
    </row>
    <row r="2544" spans="3:6" x14ac:dyDescent="0.35">
      <c r="C2544" s="87"/>
      <c r="D2544" s="87"/>
      <c r="E2544" s="87"/>
      <c r="F2544" s="87"/>
    </row>
    <row r="2545" spans="3:6" x14ac:dyDescent="0.35">
      <c r="C2545" s="87"/>
      <c r="D2545" s="87"/>
      <c r="E2545" s="87"/>
      <c r="F2545" s="87"/>
    </row>
    <row r="2546" spans="3:6" x14ac:dyDescent="0.35">
      <c r="C2546" s="87"/>
      <c r="D2546" s="87"/>
      <c r="E2546" s="87"/>
      <c r="F2546" s="87"/>
    </row>
    <row r="2547" spans="3:6" x14ac:dyDescent="0.35">
      <c r="C2547" s="87"/>
      <c r="D2547" s="87"/>
      <c r="E2547" s="87"/>
      <c r="F2547" s="87"/>
    </row>
    <row r="2548" spans="3:6" x14ac:dyDescent="0.35">
      <c r="C2548" s="87"/>
      <c r="D2548" s="87"/>
      <c r="E2548" s="87"/>
      <c r="F2548" s="87"/>
    </row>
    <row r="2549" spans="3:6" x14ac:dyDescent="0.35">
      <c r="C2549" s="87"/>
      <c r="D2549" s="87"/>
      <c r="E2549" s="87"/>
      <c r="F2549" s="87"/>
    </row>
    <row r="2550" spans="3:6" x14ac:dyDescent="0.35">
      <c r="C2550" s="87"/>
      <c r="D2550" s="87"/>
      <c r="E2550" s="87"/>
      <c r="F2550" s="87"/>
    </row>
    <row r="2551" spans="3:6" x14ac:dyDescent="0.35">
      <c r="C2551" s="87"/>
      <c r="D2551" s="87"/>
      <c r="E2551" s="87"/>
      <c r="F2551" s="87"/>
    </row>
    <row r="2552" spans="3:6" x14ac:dyDescent="0.35">
      <c r="C2552" s="87"/>
      <c r="D2552" s="87"/>
      <c r="E2552" s="87"/>
      <c r="F2552" s="87"/>
    </row>
    <row r="2553" spans="3:6" x14ac:dyDescent="0.35">
      <c r="C2553" s="87"/>
      <c r="D2553" s="87"/>
      <c r="E2553" s="87"/>
      <c r="F2553" s="87"/>
    </row>
    <row r="2554" spans="3:6" x14ac:dyDescent="0.35">
      <c r="C2554" s="87"/>
      <c r="D2554" s="87"/>
      <c r="E2554" s="87"/>
      <c r="F2554" s="87"/>
    </row>
    <row r="2555" spans="3:6" x14ac:dyDescent="0.35">
      <c r="C2555" s="87"/>
      <c r="D2555" s="87"/>
      <c r="E2555" s="87"/>
      <c r="F2555" s="87"/>
    </row>
    <row r="2556" spans="3:6" x14ac:dyDescent="0.35">
      <c r="C2556" s="87"/>
      <c r="D2556" s="87"/>
      <c r="E2556" s="87"/>
      <c r="F2556" s="87"/>
    </row>
    <row r="2557" spans="3:6" x14ac:dyDescent="0.35">
      <c r="C2557" s="87"/>
      <c r="D2557" s="87"/>
      <c r="E2557" s="87"/>
      <c r="F2557" s="87"/>
    </row>
    <row r="2558" spans="3:6" x14ac:dyDescent="0.35">
      <c r="C2558" s="87"/>
      <c r="D2558" s="87"/>
      <c r="E2558" s="87"/>
      <c r="F2558" s="87"/>
    </row>
    <row r="2559" spans="3:6" x14ac:dyDescent="0.35">
      <c r="C2559" s="87"/>
      <c r="D2559" s="87"/>
      <c r="E2559" s="87"/>
      <c r="F2559" s="87"/>
    </row>
    <row r="2560" spans="3:6" x14ac:dyDescent="0.35">
      <c r="C2560" s="87"/>
      <c r="D2560" s="87"/>
      <c r="E2560" s="87"/>
      <c r="F2560" s="87"/>
    </row>
    <row r="2561" spans="3:6" x14ac:dyDescent="0.35">
      <c r="C2561" s="87"/>
      <c r="D2561" s="87"/>
      <c r="E2561" s="87"/>
      <c r="F2561" s="87"/>
    </row>
    <row r="2562" spans="3:6" x14ac:dyDescent="0.35">
      <c r="C2562" s="87"/>
      <c r="D2562" s="87"/>
      <c r="E2562" s="87"/>
      <c r="F2562" s="87"/>
    </row>
    <row r="2563" spans="3:6" x14ac:dyDescent="0.35">
      <c r="C2563" s="87"/>
      <c r="D2563" s="87"/>
      <c r="E2563" s="87"/>
      <c r="F2563" s="87"/>
    </row>
    <row r="2564" spans="3:6" x14ac:dyDescent="0.35">
      <c r="C2564" s="87"/>
      <c r="D2564" s="87"/>
      <c r="E2564" s="87"/>
      <c r="F2564" s="87"/>
    </row>
    <row r="2565" spans="3:6" x14ac:dyDescent="0.35">
      <c r="C2565" s="87"/>
      <c r="D2565" s="87"/>
      <c r="E2565" s="87"/>
      <c r="F2565" s="87"/>
    </row>
    <row r="2566" spans="3:6" x14ac:dyDescent="0.35">
      <c r="C2566" s="87"/>
      <c r="D2566" s="87"/>
      <c r="E2566" s="87"/>
      <c r="F2566" s="87"/>
    </row>
    <row r="2567" spans="3:6" x14ac:dyDescent="0.35">
      <c r="C2567" s="87"/>
      <c r="D2567" s="87"/>
      <c r="E2567" s="87"/>
      <c r="F2567" s="87"/>
    </row>
    <row r="2568" spans="3:6" x14ac:dyDescent="0.35">
      <c r="C2568" s="87"/>
      <c r="D2568" s="87"/>
      <c r="E2568" s="87"/>
      <c r="F2568" s="87"/>
    </row>
    <row r="2569" spans="3:6" x14ac:dyDescent="0.35">
      <c r="C2569" s="87"/>
      <c r="D2569" s="87"/>
      <c r="E2569" s="87"/>
      <c r="F2569" s="87"/>
    </row>
    <row r="2570" spans="3:6" x14ac:dyDescent="0.35">
      <c r="C2570" s="87"/>
      <c r="D2570" s="87"/>
      <c r="E2570" s="87"/>
      <c r="F2570" s="87"/>
    </row>
    <row r="2571" spans="3:6" x14ac:dyDescent="0.35">
      <c r="C2571" s="87"/>
      <c r="D2571" s="87"/>
      <c r="E2571" s="87"/>
      <c r="F2571" s="87"/>
    </row>
    <row r="2572" spans="3:6" x14ac:dyDescent="0.35">
      <c r="C2572" s="87"/>
      <c r="D2572" s="87"/>
      <c r="E2572" s="87"/>
      <c r="F2572" s="87"/>
    </row>
    <row r="2573" spans="3:6" x14ac:dyDescent="0.35">
      <c r="C2573" s="87"/>
      <c r="D2573" s="87"/>
      <c r="E2573" s="87"/>
      <c r="F2573" s="87"/>
    </row>
    <row r="2574" spans="3:6" x14ac:dyDescent="0.35">
      <c r="C2574" s="87"/>
      <c r="D2574" s="87"/>
      <c r="E2574" s="87"/>
      <c r="F2574" s="87"/>
    </row>
    <row r="2575" spans="3:6" x14ac:dyDescent="0.35">
      <c r="C2575" s="87"/>
      <c r="D2575" s="87"/>
      <c r="E2575" s="87"/>
      <c r="F2575" s="87"/>
    </row>
    <row r="2576" spans="3:6" x14ac:dyDescent="0.35">
      <c r="C2576" s="87"/>
      <c r="D2576" s="87"/>
      <c r="E2576" s="87"/>
      <c r="F2576" s="87"/>
    </row>
    <row r="2577" spans="3:6" x14ac:dyDescent="0.35">
      <c r="C2577" s="87"/>
      <c r="D2577" s="87"/>
      <c r="E2577" s="87"/>
      <c r="F2577" s="87"/>
    </row>
    <row r="2578" spans="3:6" x14ac:dyDescent="0.35">
      <c r="C2578" s="87"/>
      <c r="D2578" s="87"/>
      <c r="E2578" s="87"/>
      <c r="F2578" s="87"/>
    </row>
    <row r="2579" spans="3:6" x14ac:dyDescent="0.35">
      <c r="C2579" s="87"/>
      <c r="D2579" s="87"/>
      <c r="E2579" s="87"/>
      <c r="F2579" s="87"/>
    </row>
    <row r="2580" spans="3:6" x14ac:dyDescent="0.35">
      <c r="C2580" s="87"/>
      <c r="D2580" s="87"/>
      <c r="E2580" s="87"/>
      <c r="F2580" s="87"/>
    </row>
    <row r="2581" spans="3:6" x14ac:dyDescent="0.35">
      <c r="C2581" s="87"/>
      <c r="D2581" s="87"/>
      <c r="E2581" s="87"/>
      <c r="F2581" s="87"/>
    </row>
    <row r="2582" spans="3:6" x14ac:dyDescent="0.35">
      <c r="C2582" s="87"/>
      <c r="D2582" s="87"/>
      <c r="E2582" s="87"/>
      <c r="F2582" s="87"/>
    </row>
    <row r="2583" spans="3:6" x14ac:dyDescent="0.35">
      <c r="C2583" s="87"/>
      <c r="D2583" s="87"/>
      <c r="E2583" s="87"/>
      <c r="F2583" s="87"/>
    </row>
    <row r="2584" spans="3:6" x14ac:dyDescent="0.35">
      <c r="C2584" s="87"/>
      <c r="D2584" s="87"/>
      <c r="E2584" s="87"/>
      <c r="F2584" s="87"/>
    </row>
    <row r="2585" spans="3:6" x14ac:dyDescent="0.35">
      <c r="C2585" s="87"/>
      <c r="D2585" s="87"/>
      <c r="E2585" s="87"/>
      <c r="F2585" s="87"/>
    </row>
    <row r="2586" spans="3:6" x14ac:dyDescent="0.35">
      <c r="C2586" s="87"/>
      <c r="D2586" s="87"/>
      <c r="E2586" s="87"/>
      <c r="F2586" s="87"/>
    </row>
    <row r="2587" spans="3:6" x14ac:dyDescent="0.35">
      <c r="C2587" s="87"/>
      <c r="D2587" s="87"/>
      <c r="E2587" s="87"/>
      <c r="F2587" s="87"/>
    </row>
    <row r="2588" spans="3:6" x14ac:dyDescent="0.35">
      <c r="C2588" s="87"/>
      <c r="D2588" s="87"/>
      <c r="E2588" s="87"/>
      <c r="F2588" s="87"/>
    </row>
    <row r="2589" spans="3:6" x14ac:dyDescent="0.35">
      <c r="C2589" s="87"/>
      <c r="D2589" s="87"/>
      <c r="E2589" s="87"/>
      <c r="F2589" s="87"/>
    </row>
    <row r="2590" spans="3:6" x14ac:dyDescent="0.35">
      <c r="C2590" s="87"/>
      <c r="D2590" s="87"/>
      <c r="E2590" s="87"/>
      <c r="F2590" s="87"/>
    </row>
    <row r="2591" spans="3:6" x14ac:dyDescent="0.35">
      <c r="C2591" s="87"/>
      <c r="D2591" s="87"/>
      <c r="E2591" s="87"/>
      <c r="F2591" s="87"/>
    </row>
    <row r="2592" spans="3:6" x14ac:dyDescent="0.35">
      <c r="C2592" s="87"/>
      <c r="D2592" s="87"/>
      <c r="E2592" s="87"/>
      <c r="F2592" s="87"/>
    </row>
    <row r="2593" spans="3:6" x14ac:dyDescent="0.35">
      <c r="C2593" s="87"/>
      <c r="D2593" s="87"/>
      <c r="E2593" s="87"/>
      <c r="F2593" s="87"/>
    </row>
    <row r="2594" spans="3:6" x14ac:dyDescent="0.35">
      <c r="C2594" s="87"/>
      <c r="D2594" s="87"/>
      <c r="E2594" s="87"/>
      <c r="F2594" s="87"/>
    </row>
    <row r="2595" spans="3:6" x14ac:dyDescent="0.35">
      <c r="C2595" s="87"/>
      <c r="D2595" s="87"/>
      <c r="E2595" s="87"/>
      <c r="F2595" s="87"/>
    </row>
    <row r="2596" spans="3:6" x14ac:dyDescent="0.35">
      <c r="C2596" s="87"/>
      <c r="D2596" s="87"/>
      <c r="E2596" s="87"/>
      <c r="F2596" s="87"/>
    </row>
    <row r="2597" spans="3:6" x14ac:dyDescent="0.35">
      <c r="C2597" s="87"/>
      <c r="D2597" s="87"/>
      <c r="E2597" s="87"/>
      <c r="F2597" s="87"/>
    </row>
    <row r="2598" spans="3:6" x14ac:dyDescent="0.35">
      <c r="C2598" s="87"/>
      <c r="D2598" s="87"/>
      <c r="E2598" s="87"/>
      <c r="F2598" s="87"/>
    </row>
    <row r="2599" spans="3:6" x14ac:dyDescent="0.35">
      <c r="C2599" s="87"/>
      <c r="D2599" s="87"/>
      <c r="E2599" s="87"/>
      <c r="F2599" s="87"/>
    </row>
    <row r="2600" spans="3:6" x14ac:dyDescent="0.35">
      <c r="C2600" s="87"/>
      <c r="D2600" s="87"/>
      <c r="E2600" s="87"/>
      <c r="F2600" s="87"/>
    </row>
    <row r="2601" spans="3:6" x14ac:dyDescent="0.35">
      <c r="C2601" s="87"/>
      <c r="D2601" s="87"/>
      <c r="E2601" s="87"/>
      <c r="F2601" s="87"/>
    </row>
    <row r="2602" spans="3:6" x14ac:dyDescent="0.35">
      <c r="C2602" s="87"/>
      <c r="D2602" s="87"/>
      <c r="E2602" s="87"/>
      <c r="F2602" s="87"/>
    </row>
    <row r="2603" spans="3:6" x14ac:dyDescent="0.35">
      <c r="C2603" s="87"/>
      <c r="D2603" s="87"/>
      <c r="E2603" s="87"/>
      <c r="F2603" s="87"/>
    </row>
    <row r="2604" spans="3:6" x14ac:dyDescent="0.35">
      <c r="C2604" s="87"/>
      <c r="D2604" s="87"/>
      <c r="E2604" s="87"/>
      <c r="F2604" s="87"/>
    </row>
    <row r="2605" spans="3:6" x14ac:dyDescent="0.35">
      <c r="C2605" s="87"/>
      <c r="D2605" s="87"/>
      <c r="E2605" s="87"/>
      <c r="F2605" s="87"/>
    </row>
    <row r="2606" spans="3:6" x14ac:dyDescent="0.35">
      <c r="C2606" s="87"/>
      <c r="D2606" s="87"/>
      <c r="E2606" s="87"/>
      <c r="F2606" s="87"/>
    </row>
    <row r="2607" spans="3:6" x14ac:dyDescent="0.35">
      <c r="C2607" s="87"/>
      <c r="D2607" s="87"/>
      <c r="E2607" s="87"/>
      <c r="F2607" s="87"/>
    </row>
    <row r="2608" spans="3:6" x14ac:dyDescent="0.35">
      <c r="C2608" s="87"/>
      <c r="D2608" s="87"/>
      <c r="E2608" s="87"/>
      <c r="F2608" s="87"/>
    </row>
    <row r="2609" spans="3:6" x14ac:dyDescent="0.35">
      <c r="C2609" s="87"/>
      <c r="D2609" s="87"/>
      <c r="E2609" s="87"/>
      <c r="F2609" s="87"/>
    </row>
    <row r="2610" spans="3:6" x14ac:dyDescent="0.35">
      <c r="C2610" s="87"/>
      <c r="D2610" s="87"/>
      <c r="E2610" s="87"/>
      <c r="F2610" s="87"/>
    </row>
    <row r="2611" spans="3:6" x14ac:dyDescent="0.35">
      <c r="C2611" s="87"/>
      <c r="D2611" s="87"/>
      <c r="E2611" s="87"/>
      <c r="F2611" s="87"/>
    </row>
    <row r="2612" spans="3:6" x14ac:dyDescent="0.35">
      <c r="C2612" s="87"/>
      <c r="D2612" s="87"/>
      <c r="E2612" s="87"/>
      <c r="F2612" s="87"/>
    </row>
    <row r="2613" spans="3:6" x14ac:dyDescent="0.35">
      <c r="C2613" s="87"/>
      <c r="D2613" s="87"/>
      <c r="E2613" s="87"/>
      <c r="F2613" s="87"/>
    </row>
    <row r="2614" spans="3:6" x14ac:dyDescent="0.35">
      <c r="C2614" s="87"/>
      <c r="D2614" s="87"/>
      <c r="E2614" s="87"/>
      <c r="F2614" s="87"/>
    </row>
    <row r="2615" spans="3:6" x14ac:dyDescent="0.35">
      <c r="C2615" s="87"/>
      <c r="D2615" s="87"/>
      <c r="E2615" s="87"/>
      <c r="F2615" s="87"/>
    </row>
    <row r="2616" spans="3:6" x14ac:dyDescent="0.35">
      <c r="C2616" s="87"/>
      <c r="D2616" s="87"/>
      <c r="E2616" s="87"/>
      <c r="F2616" s="87"/>
    </row>
    <row r="2617" spans="3:6" x14ac:dyDescent="0.35">
      <c r="C2617" s="87"/>
      <c r="D2617" s="87"/>
      <c r="E2617" s="87"/>
      <c r="F2617" s="87"/>
    </row>
    <row r="2618" spans="3:6" x14ac:dyDescent="0.35">
      <c r="C2618" s="87"/>
      <c r="D2618" s="87"/>
      <c r="E2618" s="87"/>
      <c r="F2618" s="87"/>
    </row>
    <row r="2619" spans="3:6" x14ac:dyDescent="0.35">
      <c r="C2619" s="87"/>
      <c r="D2619" s="87"/>
      <c r="E2619" s="87"/>
      <c r="F2619" s="87"/>
    </row>
    <row r="2620" spans="3:6" x14ac:dyDescent="0.35">
      <c r="C2620" s="87"/>
      <c r="D2620" s="87"/>
      <c r="E2620" s="87"/>
      <c r="F2620" s="87"/>
    </row>
    <row r="2621" spans="3:6" x14ac:dyDescent="0.35">
      <c r="C2621" s="87"/>
      <c r="D2621" s="87"/>
      <c r="E2621" s="87"/>
      <c r="F2621" s="87"/>
    </row>
    <row r="2622" spans="3:6" x14ac:dyDescent="0.35">
      <c r="C2622" s="87"/>
      <c r="D2622" s="87"/>
      <c r="E2622" s="87"/>
      <c r="F2622" s="87"/>
    </row>
    <row r="2623" spans="3:6" x14ac:dyDescent="0.35">
      <c r="C2623" s="87"/>
      <c r="D2623" s="87"/>
      <c r="E2623" s="87"/>
      <c r="F2623" s="87"/>
    </row>
    <row r="2624" spans="3:6" x14ac:dyDescent="0.35">
      <c r="C2624" s="87"/>
      <c r="D2624" s="87"/>
      <c r="E2624" s="87"/>
      <c r="F2624" s="87"/>
    </row>
    <row r="2625" spans="3:6" x14ac:dyDescent="0.35">
      <c r="C2625" s="87"/>
      <c r="D2625" s="87"/>
      <c r="E2625" s="87"/>
      <c r="F2625" s="87"/>
    </row>
    <row r="2626" spans="3:6" x14ac:dyDescent="0.35">
      <c r="C2626" s="87"/>
      <c r="D2626" s="87"/>
      <c r="E2626" s="87"/>
      <c r="F2626" s="87"/>
    </row>
    <row r="2627" spans="3:6" x14ac:dyDescent="0.35">
      <c r="C2627" s="87"/>
      <c r="D2627" s="87"/>
      <c r="E2627" s="87"/>
      <c r="F2627" s="87"/>
    </row>
    <row r="2628" spans="3:6" x14ac:dyDescent="0.35">
      <c r="C2628" s="87"/>
      <c r="D2628" s="87"/>
      <c r="E2628" s="87"/>
      <c r="F2628" s="87"/>
    </row>
    <row r="2629" spans="3:6" x14ac:dyDescent="0.35">
      <c r="C2629" s="87"/>
      <c r="D2629" s="87"/>
      <c r="E2629" s="87"/>
      <c r="F2629" s="87"/>
    </row>
    <row r="2630" spans="3:6" x14ac:dyDescent="0.35">
      <c r="C2630" s="87"/>
      <c r="D2630" s="87"/>
      <c r="E2630" s="87"/>
      <c r="F2630" s="87"/>
    </row>
    <row r="2631" spans="3:6" x14ac:dyDescent="0.35">
      <c r="C2631" s="87"/>
      <c r="D2631" s="87"/>
      <c r="E2631" s="87"/>
      <c r="F2631" s="87"/>
    </row>
    <row r="2632" spans="3:6" x14ac:dyDescent="0.35">
      <c r="C2632" s="87"/>
      <c r="D2632" s="87"/>
      <c r="E2632" s="87"/>
      <c r="F2632" s="87"/>
    </row>
    <row r="2633" spans="3:6" x14ac:dyDescent="0.35">
      <c r="C2633" s="87"/>
      <c r="D2633" s="87"/>
      <c r="E2633" s="87"/>
      <c r="F2633" s="87"/>
    </row>
    <row r="2634" spans="3:6" x14ac:dyDescent="0.35">
      <c r="C2634" s="87"/>
      <c r="D2634" s="87"/>
      <c r="E2634" s="87"/>
      <c r="F2634" s="87"/>
    </row>
    <row r="2635" spans="3:6" x14ac:dyDescent="0.35">
      <c r="C2635" s="87"/>
      <c r="D2635" s="87"/>
      <c r="E2635" s="87"/>
      <c r="F2635" s="87"/>
    </row>
    <row r="2636" spans="3:6" x14ac:dyDescent="0.35">
      <c r="C2636" s="87"/>
      <c r="D2636" s="87"/>
      <c r="E2636" s="87"/>
      <c r="F2636" s="87"/>
    </row>
    <row r="2637" spans="3:6" x14ac:dyDescent="0.35">
      <c r="C2637" s="87"/>
      <c r="D2637" s="87"/>
      <c r="E2637" s="87"/>
      <c r="F2637" s="87"/>
    </row>
    <row r="2638" spans="3:6" x14ac:dyDescent="0.35">
      <c r="C2638" s="87"/>
      <c r="D2638" s="87"/>
      <c r="E2638" s="87"/>
      <c r="F2638" s="87"/>
    </row>
    <row r="2639" spans="3:6" x14ac:dyDescent="0.35">
      <c r="C2639" s="87"/>
      <c r="D2639" s="87"/>
      <c r="E2639" s="87"/>
      <c r="F2639" s="87"/>
    </row>
    <row r="2640" spans="3:6" x14ac:dyDescent="0.35">
      <c r="C2640" s="87"/>
      <c r="D2640" s="87"/>
      <c r="E2640" s="87"/>
      <c r="F2640" s="87"/>
    </row>
    <row r="2641" spans="3:6" x14ac:dyDescent="0.35">
      <c r="C2641" s="87"/>
      <c r="D2641" s="87"/>
      <c r="E2641" s="87"/>
      <c r="F2641" s="87"/>
    </row>
    <row r="2642" spans="3:6" x14ac:dyDescent="0.35">
      <c r="C2642" s="87"/>
      <c r="D2642" s="87"/>
      <c r="E2642" s="87"/>
      <c r="F2642" s="87"/>
    </row>
    <row r="2643" spans="3:6" x14ac:dyDescent="0.35">
      <c r="C2643" s="87"/>
      <c r="D2643" s="87"/>
      <c r="E2643" s="87"/>
      <c r="F2643" s="87"/>
    </row>
    <row r="2644" spans="3:6" x14ac:dyDescent="0.35">
      <c r="C2644" s="87"/>
      <c r="D2644" s="87"/>
      <c r="E2644" s="87"/>
      <c r="F2644" s="87"/>
    </row>
    <row r="2645" spans="3:6" x14ac:dyDescent="0.35">
      <c r="C2645" s="87"/>
      <c r="D2645" s="87"/>
      <c r="E2645" s="87"/>
      <c r="F2645" s="87"/>
    </row>
    <row r="2646" spans="3:6" x14ac:dyDescent="0.35">
      <c r="C2646" s="87"/>
      <c r="D2646" s="87"/>
      <c r="E2646" s="87"/>
      <c r="F2646" s="87"/>
    </row>
    <row r="2647" spans="3:6" x14ac:dyDescent="0.35">
      <c r="C2647" s="87"/>
      <c r="D2647" s="87"/>
      <c r="E2647" s="87"/>
      <c r="F2647" s="87"/>
    </row>
    <row r="2648" spans="3:6" x14ac:dyDescent="0.35">
      <c r="C2648" s="87"/>
      <c r="D2648" s="87"/>
      <c r="E2648" s="87"/>
      <c r="F2648" s="87"/>
    </row>
    <row r="2649" spans="3:6" x14ac:dyDescent="0.35">
      <c r="C2649" s="87"/>
      <c r="D2649" s="87"/>
      <c r="E2649" s="87"/>
      <c r="F2649" s="87"/>
    </row>
    <row r="2650" spans="3:6" x14ac:dyDescent="0.35">
      <c r="C2650" s="87"/>
      <c r="D2650" s="87"/>
      <c r="E2650" s="87"/>
      <c r="F2650" s="87"/>
    </row>
    <row r="2651" spans="3:6" x14ac:dyDescent="0.35">
      <c r="C2651" s="87"/>
      <c r="D2651" s="87"/>
      <c r="E2651" s="87"/>
      <c r="F2651" s="87"/>
    </row>
    <row r="2652" spans="3:6" x14ac:dyDescent="0.35">
      <c r="C2652" s="87"/>
      <c r="D2652" s="87"/>
      <c r="E2652" s="87"/>
      <c r="F2652" s="87"/>
    </row>
    <row r="2653" spans="3:6" x14ac:dyDescent="0.35">
      <c r="C2653" s="87"/>
      <c r="D2653" s="87"/>
      <c r="E2653" s="87"/>
      <c r="F2653" s="87"/>
    </row>
    <row r="2654" spans="3:6" x14ac:dyDescent="0.35">
      <c r="C2654" s="87"/>
      <c r="D2654" s="87"/>
      <c r="E2654" s="87"/>
      <c r="F2654" s="87"/>
    </row>
    <row r="2655" spans="3:6" x14ac:dyDescent="0.35">
      <c r="C2655" s="87"/>
      <c r="D2655" s="87"/>
      <c r="E2655" s="87"/>
      <c r="F2655" s="87"/>
    </row>
    <row r="2656" spans="3:6" x14ac:dyDescent="0.35">
      <c r="C2656" s="87"/>
      <c r="D2656" s="87"/>
      <c r="E2656" s="87"/>
      <c r="F2656" s="87"/>
    </row>
    <row r="2657" spans="3:6" x14ac:dyDescent="0.35">
      <c r="C2657" s="87"/>
      <c r="D2657" s="87"/>
      <c r="E2657" s="87"/>
      <c r="F2657" s="87"/>
    </row>
    <row r="2658" spans="3:6" x14ac:dyDescent="0.35">
      <c r="C2658" s="87"/>
      <c r="D2658" s="87"/>
      <c r="E2658" s="87"/>
      <c r="F2658" s="87"/>
    </row>
    <row r="2659" spans="3:6" x14ac:dyDescent="0.35">
      <c r="C2659" s="87"/>
      <c r="D2659" s="87"/>
      <c r="E2659" s="87"/>
      <c r="F2659" s="87"/>
    </row>
    <row r="2660" spans="3:6" x14ac:dyDescent="0.35">
      <c r="C2660" s="87"/>
      <c r="D2660" s="87"/>
      <c r="E2660" s="87"/>
      <c r="F2660" s="87"/>
    </row>
    <row r="2661" spans="3:6" x14ac:dyDescent="0.35">
      <c r="C2661" s="87"/>
      <c r="D2661" s="87"/>
      <c r="E2661" s="87"/>
      <c r="F2661" s="87"/>
    </row>
    <row r="2662" spans="3:6" x14ac:dyDescent="0.35">
      <c r="C2662" s="87"/>
      <c r="D2662" s="87"/>
      <c r="E2662" s="87"/>
      <c r="F2662" s="87"/>
    </row>
    <row r="2663" spans="3:6" x14ac:dyDescent="0.35">
      <c r="C2663" s="87"/>
      <c r="D2663" s="87"/>
      <c r="E2663" s="87"/>
      <c r="F2663" s="87"/>
    </row>
    <row r="2664" spans="3:6" x14ac:dyDescent="0.35">
      <c r="C2664" s="87"/>
      <c r="D2664" s="87"/>
      <c r="E2664" s="87"/>
      <c r="F2664" s="87"/>
    </row>
    <row r="2665" spans="3:6" x14ac:dyDescent="0.35">
      <c r="C2665" s="87"/>
      <c r="D2665" s="87"/>
      <c r="E2665" s="87"/>
      <c r="F2665" s="87"/>
    </row>
    <row r="2666" spans="3:6" x14ac:dyDescent="0.35">
      <c r="C2666" s="87"/>
      <c r="D2666" s="87"/>
      <c r="E2666" s="87"/>
      <c r="F2666" s="87"/>
    </row>
    <row r="2667" spans="3:6" x14ac:dyDescent="0.35">
      <c r="C2667" s="87"/>
      <c r="D2667" s="87"/>
      <c r="E2667" s="87"/>
      <c r="F2667" s="87"/>
    </row>
    <row r="2668" spans="3:6" x14ac:dyDescent="0.35">
      <c r="C2668" s="87"/>
      <c r="D2668" s="87"/>
      <c r="E2668" s="87"/>
      <c r="F2668" s="87"/>
    </row>
    <row r="2669" spans="3:6" x14ac:dyDescent="0.35">
      <c r="C2669" s="87"/>
      <c r="D2669" s="87"/>
      <c r="E2669" s="87"/>
      <c r="F2669" s="87"/>
    </row>
    <row r="2670" spans="3:6" x14ac:dyDescent="0.35">
      <c r="C2670" s="87"/>
      <c r="D2670" s="87"/>
      <c r="E2670" s="87"/>
      <c r="F2670" s="87"/>
    </row>
    <row r="2671" spans="3:6" x14ac:dyDescent="0.35">
      <c r="C2671" s="87"/>
      <c r="D2671" s="87"/>
      <c r="E2671" s="87"/>
      <c r="F2671" s="87"/>
    </row>
    <row r="2672" spans="3:6" x14ac:dyDescent="0.35">
      <c r="C2672" s="87"/>
      <c r="D2672" s="87"/>
      <c r="E2672" s="87"/>
      <c r="F2672" s="87"/>
    </row>
    <row r="2673" spans="3:6" x14ac:dyDescent="0.35">
      <c r="C2673" s="87"/>
      <c r="D2673" s="87"/>
      <c r="E2673" s="87"/>
      <c r="F2673" s="87"/>
    </row>
    <row r="2674" spans="3:6" x14ac:dyDescent="0.35">
      <c r="C2674" s="87"/>
      <c r="D2674" s="87"/>
      <c r="E2674" s="87"/>
      <c r="F2674" s="87"/>
    </row>
    <row r="2675" spans="3:6" x14ac:dyDescent="0.35">
      <c r="C2675" s="87"/>
      <c r="D2675" s="87"/>
      <c r="E2675" s="87"/>
      <c r="F2675" s="87"/>
    </row>
    <row r="2676" spans="3:6" x14ac:dyDescent="0.35">
      <c r="C2676" s="87"/>
      <c r="D2676" s="87"/>
      <c r="E2676" s="87"/>
      <c r="F2676" s="87"/>
    </row>
    <row r="2677" spans="3:6" x14ac:dyDescent="0.35">
      <c r="C2677" s="87"/>
      <c r="D2677" s="87"/>
      <c r="E2677" s="87"/>
      <c r="F2677" s="87"/>
    </row>
    <row r="2678" spans="3:6" x14ac:dyDescent="0.35">
      <c r="C2678" s="87"/>
      <c r="D2678" s="87"/>
      <c r="E2678" s="87"/>
      <c r="F2678" s="87"/>
    </row>
    <row r="2679" spans="3:6" x14ac:dyDescent="0.35">
      <c r="C2679" s="87"/>
      <c r="D2679" s="87"/>
      <c r="E2679" s="87"/>
      <c r="F2679" s="87"/>
    </row>
    <row r="2680" spans="3:6" x14ac:dyDescent="0.35">
      <c r="C2680" s="87"/>
      <c r="D2680" s="87"/>
      <c r="E2680" s="87"/>
      <c r="F2680" s="87"/>
    </row>
    <row r="2681" spans="3:6" x14ac:dyDescent="0.35">
      <c r="C2681" s="87"/>
      <c r="D2681" s="87"/>
      <c r="E2681" s="87"/>
      <c r="F2681" s="87"/>
    </row>
    <row r="2682" spans="3:6" x14ac:dyDescent="0.35">
      <c r="C2682" s="87"/>
      <c r="D2682" s="87"/>
      <c r="E2682" s="87"/>
      <c r="F2682" s="87"/>
    </row>
    <row r="2683" spans="3:6" x14ac:dyDescent="0.35">
      <c r="C2683" s="87"/>
      <c r="D2683" s="87"/>
      <c r="E2683" s="87"/>
      <c r="F2683" s="87"/>
    </row>
    <row r="2684" spans="3:6" x14ac:dyDescent="0.35">
      <c r="C2684" s="87"/>
      <c r="D2684" s="87"/>
      <c r="E2684" s="87"/>
      <c r="F2684" s="87"/>
    </row>
    <row r="2685" spans="3:6" x14ac:dyDescent="0.35">
      <c r="C2685" s="87"/>
      <c r="D2685" s="87"/>
      <c r="E2685" s="87"/>
      <c r="F2685" s="87"/>
    </row>
    <row r="2686" spans="3:6" x14ac:dyDescent="0.35">
      <c r="C2686" s="87"/>
      <c r="D2686" s="87"/>
      <c r="E2686" s="87"/>
      <c r="F2686" s="87"/>
    </row>
    <row r="2687" spans="3:6" x14ac:dyDescent="0.35">
      <c r="C2687" s="87"/>
      <c r="D2687" s="87"/>
      <c r="E2687" s="87"/>
      <c r="F2687" s="87"/>
    </row>
    <row r="2688" spans="3:6" x14ac:dyDescent="0.35">
      <c r="C2688" s="87"/>
      <c r="D2688" s="87"/>
      <c r="E2688" s="87"/>
      <c r="F2688" s="87"/>
    </row>
    <row r="2689" spans="3:6" x14ac:dyDescent="0.35">
      <c r="C2689" s="87"/>
      <c r="D2689" s="87"/>
      <c r="E2689" s="87"/>
      <c r="F2689" s="87"/>
    </row>
    <row r="2690" spans="3:6" x14ac:dyDescent="0.35">
      <c r="C2690" s="87"/>
      <c r="D2690" s="87"/>
      <c r="E2690" s="87"/>
      <c r="F2690" s="87"/>
    </row>
    <row r="2691" spans="3:6" x14ac:dyDescent="0.35">
      <c r="C2691" s="87"/>
      <c r="D2691" s="87"/>
      <c r="E2691" s="87"/>
      <c r="F2691" s="87"/>
    </row>
    <row r="2692" spans="3:6" x14ac:dyDescent="0.35">
      <c r="C2692" s="87"/>
      <c r="D2692" s="87"/>
      <c r="E2692" s="87"/>
      <c r="F2692" s="87"/>
    </row>
    <row r="2693" spans="3:6" x14ac:dyDescent="0.35">
      <c r="C2693" s="87"/>
      <c r="D2693" s="87"/>
      <c r="E2693" s="87"/>
      <c r="F2693" s="87"/>
    </row>
    <row r="2694" spans="3:6" x14ac:dyDescent="0.35">
      <c r="C2694" s="87"/>
      <c r="D2694" s="87"/>
      <c r="E2694" s="87"/>
      <c r="F2694" s="87"/>
    </row>
    <row r="2695" spans="3:6" x14ac:dyDescent="0.35">
      <c r="C2695" s="87"/>
      <c r="D2695" s="87"/>
      <c r="E2695" s="87"/>
      <c r="F2695" s="87"/>
    </row>
    <row r="2696" spans="3:6" x14ac:dyDescent="0.35">
      <c r="C2696" s="87"/>
      <c r="D2696" s="87"/>
      <c r="E2696" s="87"/>
      <c r="F2696" s="87"/>
    </row>
    <row r="2697" spans="3:6" x14ac:dyDescent="0.35">
      <c r="C2697" s="87"/>
      <c r="D2697" s="87"/>
      <c r="E2697" s="87"/>
      <c r="F2697" s="87"/>
    </row>
    <row r="2698" spans="3:6" x14ac:dyDescent="0.35">
      <c r="C2698" s="87"/>
      <c r="D2698" s="87"/>
      <c r="E2698" s="87"/>
      <c r="F2698" s="87"/>
    </row>
    <row r="2699" spans="3:6" x14ac:dyDescent="0.35">
      <c r="C2699" s="87"/>
      <c r="D2699" s="87"/>
      <c r="E2699" s="87"/>
      <c r="F2699" s="87"/>
    </row>
    <row r="2700" spans="3:6" x14ac:dyDescent="0.35">
      <c r="C2700" s="87"/>
      <c r="D2700" s="87"/>
      <c r="E2700" s="87"/>
      <c r="F2700" s="87"/>
    </row>
    <row r="2701" spans="3:6" x14ac:dyDescent="0.35">
      <c r="C2701" s="87"/>
      <c r="D2701" s="87"/>
      <c r="E2701" s="87"/>
      <c r="F2701" s="87"/>
    </row>
    <row r="2702" spans="3:6" x14ac:dyDescent="0.35">
      <c r="C2702" s="87"/>
      <c r="D2702" s="87"/>
      <c r="E2702" s="87"/>
      <c r="F2702" s="87"/>
    </row>
    <row r="2703" spans="3:6" x14ac:dyDescent="0.35">
      <c r="C2703" s="87"/>
      <c r="D2703" s="87"/>
      <c r="E2703" s="87"/>
      <c r="F2703" s="87"/>
    </row>
    <row r="2704" spans="3:6" x14ac:dyDescent="0.35">
      <c r="C2704" s="87"/>
      <c r="D2704" s="87"/>
      <c r="E2704" s="87"/>
      <c r="F2704" s="87"/>
    </row>
    <row r="2705" spans="3:6" x14ac:dyDescent="0.35">
      <c r="C2705" s="87"/>
      <c r="D2705" s="87"/>
      <c r="E2705" s="87"/>
      <c r="F2705" s="87"/>
    </row>
    <row r="2706" spans="3:6" x14ac:dyDescent="0.35">
      <c r="C2706" s="87"/>
      <c r="D2706" s="87"/>
      <c r="E2706" s="87"/>
      <c r="F2706" s="87"/>
    </row>
    <row r="2707" spans="3:6" x14ac:dyDescent="0.35">
      <c r="C2707" s="87"/>
      <c r="D2707" s="87"/>
      <c r="E2707" s="87"/>
      <c r="F2707" s="87"/>
    </row>
    <row r="2708" spans="3:6" x14ac:dyDescent="0.35">
      <c r="C2708" s="87"/>
      <c r="D2708" s="87"/>
      <c r="E2708" s="87"/>
      <c r="F2708" s="87"/>
    </row>
    <row r="2709" spans="3:6" x14ac:dyDescent="0.35">
      <c r="C2709" s="87"/>
      <c r="D2709" s="87"/>
      <c r="E2709" s="87"/>
      <c r="F2709" s="87"/>
    </row>
    <row r="2710" spans="3:6" x14ac:dyDescent="0.35">
      <c r="C2710" s="87"/>
      <c r="D2710" s="87"/>
      <c r="E2710" s="87"/>
      <c r="F2710" s="87"/>
    </row>
    <row r="2711" spans="3:6" x14ac:dyDescent="0.35">
      <c r="C2711" s="87"/>
      <c r="D2711" s="87"/>
      <c r="E2711" s="87"/>
      <c r="F2711" s="87"/>
    </row>
    <row r="2712" spans="3:6" x14ac:dyDescent="0.35">
      <c r="C2712" s="87"/>
      <c r="D2712" s="87"/>
      <c r="E2712" s="87"/>
      <c r="F2712" s="87"/>
    </row>
    <row r="2713" spans="3:6" x14ac:dyDescent="0.35">
      <c r="C2713" s="87"/>
      <c r="D2713" s="87"/>
      <c r="E2713" s="87"/>
      <c r="F2713" s="87"/>
    </row>
    <row r="2714" spans="3:6" x14ac:dyDescent="0.35">
      <c r="C2714" s="87"/>
      <c r="D2714" s="87"/>
      <c r="E2714" s="87"/>
      <c r="F2714" s="87"/>
    </row>
    <row r="2715" spans="3:6" x14ac:dyDescent="0.35">
      <c r="C2715" s="87"/>
      <c r="D2715" s="87"/>
      <c r="E2715" s="87"/>
      <c r="F2715" s="87"/>
    </row>
    <row r="2716" spans="3:6" x14ac:dyDescent="0.35">
      <c r="C2716" s="87"/>
      <c r="D2716" s="87"/>
      <c r="E2716" s="87"/>
      <c r="F2716" s="87"/>
    </row>
    <row r="2717" spans="3:6" x14ac:dyDescent="0.35">
      <c r="C2717" s="87"/>
      <c r="D2717" s="87"/>
      <c r="E2717" s="87"/>
      <c r="F2717" s="87"/>
    </row>
    <row r="2718" spans="3:6" x14ac:dyDescent="0.35">
      <c r="C2718" s="87"/>
      <c r="D2718" s="87"/>
      <c r="E2718" s="87"/>
      <c r="F2718" s="87"/>
    </row>
    <row r="2719" spans="3:6" x14ac:dyDescent="0.35">
      <c r="C2719" s="87"/>
      <c r="D2719" s="87"/>
      <c r="E2719" s="87"/>
      <c r="F2719" s="87"/>
    </row>
    <row r="2720" spans="3:6" x14ac:dyDescent="0.35">
      <c r="C2720" s="87"/>
      <c r="D2720" s="87"/>
      <c r="E2720" s="87"/>
      <c r="F2720" s="87"/>
    </row>
    <row r="2721" spans="3:6" x14ac:dyDescent="0.35">
      <c r="C2721" s="87"/>
      <c r="D2721" s="87"/>
      <c r="E2721" s="87"/>
      <c r="F2721" s="87"/>
    </row>
    <row r="2722" spans="3:6" x14ac:dyDescent="0.35">
      <c r="C2722" s="87"/>
      <c r="D2722" s="87"/>
      <c r="E2722" s="87"/>
      <c r="F2722" s="87"/>
    </row>
    <row r="2723" spans="3:6" x14ac:dyDescent="0.35">
      <c r="C2723" s="87"/>
      <c r="D2723" s="87"/>
      <c r="E2723" s="87"/>
      <c r="F2723" s="87"/>
    </row>
    <row r="2724" spans="3:6" x14ac:dyDescent="0.35">
      <c r="C2724" s="87"/>
      <c r="D2724" s="87"/>
      <c r="E2724" s="87"/>
      <c r="F2724" s="87"/>
    </row>
    <row r="2725" spans="3:6" x14ac:dyDescent="0.35">
      <c r="C2725" s="87"/>
      <c r="D2725" s="87"/>
      <c r="E2725" s="87"/>
      <c r="F2725" s="87"/>
    </row>
    <row r="2726" spans="3:6" x14ac:dyDescent="0.35">
      <c r="C2726" s="87"/>
      <c r="D2726" s="87"/>
      <c r="E2726" s="87"/>
      <c r="F2726" s="87"/>
    </row>
    <row r="2727" spans="3:6" x14ac:dyDescent="0.35">
      <c r="C2727" s="87"/>
      <c r="D2727" s="87"/>
      <c r="E2727" s="87"/>
      <c r="F2727" s="87"/>
    </row>
    <row r="2728" spans="3:6" x14ac:dyDescent="0.35">
      <c r="C2728" s="87"/>
      <c r="D2728" s="87"/>
      <c r="E2728" s="87"/>
      <c r="F2728" s="87"/>
    </row>
    <row r="2729" spans="3:6" x14ac:dyDescent="0.35">
      <c r="C2729" s="87"/>
      <c r="D2729" s="87"/>
      <c r="E2729" s="87"/>
      <c r="F2729" s="87"/>
    </row>
    <row r="2730" spans="3:6" x14ac:dyDescent="0.35">
      <c r="C2730" s="87"/>
      <c r="D2730" s="87"/>
      <c r="E2730" s="87"/>
      <c r="F2730" s="87"/>
    </row>
    <row r="2731" spans="3:6" x14ac:dyDescent="0.35">
      <c r="C2731" s="87"/>
      <c r="D2731" s="87"/>
      <c r="E2731" s="87"/>
      <c r="F2731" s="87"/>
    </row>
    <row r="2732" spans="3:6" x14ac:dyDescent="0.35">
      <c r="C2732" s="87"/>
      <c r="D2732" s="87"/>
      <c r="E2732" s="87"/>
      <c r="F2732" s="87"/>
    </row>
    <row r="2733" spans="3:6" x14ac:dyDescent="0.35">
      <c r="C2733" s="87"/>
      <c r="D2733" s="87"/>
      <c r="E2733" s="87"/>
      <c r="F2733" s="87"/>
    </row>
    <row r="2734" spans="3:6" x14ac:dyDescent="0.35">
      <c r="C2734" s="87"/>
      <c r="D2734" s="87"/>
      <c r="E2734" s="87"/>
      <c r="F2734" s="87"/>
    </row>
    <row r="2735" spans="3:6" x14ac:dyDescent="0.35">
      <c r="C2735" s="87"/>
      <c r="D2735" s="87"/>
      <c r="E2735" s="87"/>
      <c r="F2735" s="87"/>
    </row>
    <row r="2736" spans="3:6" x14ac:dyDescent="0.35">
      <c r="C2736" s="87"/>
      <c r="D2736" s="87"/>
      <c r="E2736" s="87"/>
      <c r="F2736" s="87"/>
    </row>
    <row r="2737" spans="3:6" x14ac:dyDescent="0.35">
      <c r="C2737" s="87"/>
      <c r="D2737" s="87"/>
      <c r="E2737" s="87"/>
      <c r="F2737" s="87"/>
    </row>
    <row r="2738" spans="3:6" x14ac:dyDescent="0.35">
      <c r="C2738" s="87"/>
      <c r="D2738" s="87"/>
      <c r="E2738" s="87"/>
      <c r="F2738" s="87"/>
    </row>
    <row r="2739" spans="3:6" x14ac:dyDescent="0.35">
      <c r="C2739" s="87"/>
      <c r="D2739" s="87"/>
      <c r="E2739" s="87"/>
      <c r="F2739" s="87"/>
    </row>
    <row r="2740" spans="3:6" x14ac:dyDescent="0.35">
      <c r="C2740" s="87"/>
      <c r="D2740" s="87"/>
      <c r="E2740" s="87"/>
      <c r="F2740" s="87"/>
    </row>
    <row r="2741" spans="3:6" x14ac:dyDescent="0.35">
      <c r="C2741" s="87"/>
      <c r="D2741" s="87"/>
      <c r="E2741" s="87"/>
      <c r="F2741" s="87"/>
    </row>
    <row r="2742" spans="3:6" x14ac:dyDescent="0.35">
      <c r="C2742" s="87"/>
      <c r="D2742" s="87"/>
      <c r="E2742" s="87"/>
      <c r="F2742" s="87"/>
    </row>
    <row r="2743" spans="3:6" x14ac:dyDescent="0.35">
      <c r="C2743" s="87"/>
      <c r="D2743" s="87"/>
      <c r="E2743" s="87"/>
      <c r="F2743" s="87"/>
    </row>
    <row r="2744" spans="3:6" x14ac:dyDescent="0.35">
      <c r="C2744" s="87"/>
      <c r="D2744" s="87"/>
      <c r="E2744" s="87"/>
      <c r="F2744" s="87"/>
    </row>
    <row r="2745" spans="3:6" x14ac:dyDescent="0.35">
      <c r="C2745" s="87"/>
      <c r="D2745" s="87"/>
      <c r="E2745" s="87"/>
      <c r="F2745" s="87"/>
    </row>
    <row r="2746" spans="3:6" x14ac:dyDescent="0.35">
      <c r="C2746" s="87"/>
      <c r="D2746" s="87"/>
      <c r="E2746" s="87"/>
      <c r="F2746" s="87"/>
    </row>
    <row r="2747" spans="3:6" x14ac:dyDescent="0.35">
      <c r="C2747" s="87"/>
      <c r="D2747" s="87"/>
      <c r="E2747" s="87"/>
      <c r="F2747" s="87"/>
    </row>
    <row r="2748" spans="3:6" x14ac:dyDescent="0.35">
      <c r="C2748" s="87"/>
      <c r="D2748" s="87"/>
      <c r="E2748" s="87"/>
      <c r="F2748" s="87"/>
    </row>
    <row r="2749" spans="3:6" x14ac:dyDescent="0.35">
      <c r="C2749" s="87"/>
      <c r="D2749" s="87"/>
      <c r="E2749" s="87"/>
      <c r="F2749" s="87"/>
    </row>
    <row r="2750" spans="3:6" x14ac:dyDescent="0.35">
      <c r="C2750" s="87"/>
      <c r="D2750" s="87"/>
      <c r="E2750" s="87"/>
      <c r="F2750" s="87"/>
    </row>
    <row r="2751" spans="3:6" x14ac:dyDescent="0.35">
      <c r="C2751" s="87"/>
      <c r="D2751" s="87"/>
      <c r="E2751" s="87"/>
      <c r="F2751" s="87"/>
    </row>
    <row r="2752" spans="3:6" x14ac:dyDescent="0.35">
      <c r="C2752" s="87"/>
      <c r="D2752" s="87"/>
      <c r="E2752" s="87"/>
      <c r="F2752" s="87"/>
    </row>
    <row r="2753" spans="3:6" x14ac:dyDescent="0.35">
      <c r="C2753" s="87"/>
      <c r="D2753" s="87"/>
      <c r="E2753" s="87"/>
      <c r="F2753" s="87"/>
    </row>
    <row r="2754" spans="3:6" x14ac:dyDescent="0.35">
      <c r="C2754" s="87"/>
      <c r="D2754" s="87"/>
      <c r="E2754" s="87"/>
      <c r="F2754" s="87"/>
    </row>
    <row r="2755" spans="3:6" x14ac:dyDescent="0.35">
      <c r="C2755" s="87"/>
      <c r="D2755" s="87"/>
      <c r="E2755" s="87"/>
      <c r="F2755" s="87"/>
    </row>
    <row r="2756" spans="3:6" x14ac:dyDescent="0.35">
      <c r="C2756" s="87"/>
      <c r="D2756" s="87"/>
      <c r="E2756" s="87"/>
      <c r="F2756" s="87"/>
    </row>
    <row r="2757" spans="3:6" x14ac:dyDescent="0.35">
      <c r="C2757" s="87"/>
      <c r="D2757" s="87"/>
      <c r="E2757" s="87"/>
      <c r="F2757" s="87"/>
    </row>
    <row r="2758" spans="3:6" x14ac:dyDescent="0.35">
      <c r="C2758" s="87"/>
      <c r="D2758" s="87"/>
      <c r="E2758" s="87"/>
      <c r="F2758" s="87"/>
    </row>
    <row r="2759" spans="3:6" x14ac:dyDescent="0.35">
      <c r="C2759" s="87"/>
      <c r="D2759" s="87"/>
      <c r="E2759" s="87"/>
      <c r="F2759" s="87"/>
    </row>
    <row r="2760" spans="3:6" x14ac:dyDescent="0.35">
      <c r="C2760" s="87"/>
      <c r="D2760" s="87"/>
      <c r="E2760" s="87"/>
      <c r="F2760" s="87"/>
    </row>
    <row r="2761" spans="3:6" x14ac:dyDescent="0.35">
      <c r="C2761" s="87"/>
      <c r="D2761" s="87"/>
      <c r="E2761" s="87"/>
      <c r="F2761" s="87"/>
    </row>
    <row r="2762" spans="3:6" x14ac:dyDescent="0.35">
      <c r="C2762" s="87"/>
      <c r="D2762" s="87"/>
      <c r="E2762" s="87"/>
      <c r="F2762" s="87"/>
    </row>
    <row r="2763" spans="3:6" x14ac:dyDescent="0.35">
      <c r="C2763" s="87"/>
      <c r="D2763" s="87"/>
      <c r="E2763" s="87"/>
      <c r="F2763" s="87"/>
    </row>
    <row r="2764" spans="3:6" x14ac:dyDescent="0.35">
      <c r="C2764" s="87"/>
      <c r="D2764" s="87"/>
      <c r="E2764" s="87"/>
      <c r="F2764" s="87"/>
    </row>
    <row r="2765" spans="3:6" x14ac:dyDescent="0.35">
      <c r="C2765" s="87"/>
      <c r="D2765" s="87"/>
      <c r="E2765" s="87"/>
      <c r="F2765" s="87"/>
    </row>
    <row r="2766" spans="3:6" x14ac:dyDescent="0.35">
      <c r="C2766" s="87"/>
      <c r="D2766" s="87"/>
      <c r="E2766" s="87"/>
      <c r="F2766" s="87"/>
    </row>
    <row r="2767" spans="3:6" x14ac:dyDescent="0.35">
      <c r="C2767" s="87"/>
      <c r="D2767" s="87"/>
      <c r="E2767" s="87"/>
      <c r="F2767" s="87"/>
    </row>
    <row r="2768" spans="3:6" x14ac:dyDescent="0.35">
      <c r="C2768" s="87"/>
      <c r="D2768" s="87"/>
      <c r="E2768" s="87"/>
      <c r="F2768" s="87"/>
    </row>
    <row r="2769" spans="3:6" x14ac:dyDescent="0.35">
      <c r="C2769" s="87"/>
      <c r="D2769" s="87"/>
      <c r="E2769" s="87"/>
      <c r="F2769" s="87"/>
    </row>
    <row r="2770" spans="3:6" x14ac:dyDescent="0.35">
      <c r="C2770" s="87"/>
      <c r="D2770" s="87"/>
      <c r="E2770" s="87"/>
      <c r="F2770" s="87"/>
    </row>
    <row r="2771" spans="3:6" x14ac:dyDescent="0.35">
      <c r="C2771" s="87"/>
      <c r="D2771" s="87"/>
      <c r="E2771" s="87"/>
      <c r="F2771" s="87"/>
    </row>
    <row r="2772" spans="3:6" x14ac:dyDescent="0.35">
      <c r="C2772" s="87"/>
      <c r="D2772" s="87"/>
      <c r="E2772" s="87"/>
      <c r="F2772" s="87"/>
    </row>
    <row r="2773" spans="3:6" x14ac:dyDescent="0.35">
      <c r="C2773" s="87"/>
      <c r="D2773" s="87"/>
      <c r="E2773" s="87"/>
      <c r="F2773" s="87"/>
    </row>
    <row r="2774" spans="3:6" x14ac:dyDescent="0.35">
      <c r="C2774" s="87"/>
      <c r="D2774" s="87"/>
      <c r="E2774" s="87"/>
      <c r="F2774" s="87"/>
    </row>
    <row r="2775" spans="3:6" x14ac:dyDescent="0.35">
      <c r="C2775" s="87"/>
      <c r="D2775" s="87"/>
      <c r="E2775" s="87"/>
      <c r="F2775" s="87"/>
    </row>
    <row r="2776" spans="3:6" x14ac:dyDescent="0.35">
      <c r="C2776" s="87"/>
      <c r="D2776" s="87"/>
      <c r="E2776" s="87"/>
      <c r="F2776" s="87"/>
    </row>
    <row r="2777" spans="3:6" x14ac:dyDescent="0.35">
      <c r="C2777" s="87"/>
      <c r="D2777" s="87"/>
      <c r="E2777" s="87"/>
      <c r="F2777" s="87"/>
    </row>
    <row r="2778" spans="3:6" x14ac:dyDescent="0.35">
      <c r="C2778" s="87"/>
      <c r="D2778" s="87"/>
      <c r="E2778" s="87"/>
      <c r="F2778" s="87"/>
    </row>
    <row r="2779" spans="3:6" x14ac:dyDescent="0.35">
      <c r="C2779" s="87"/>
      <c r="D2779" s="87"/>
      <c r="E2779" s="87"/>
      <c r="F2779" s="87"/>
    </row>
    <row r="2780" spans="3:6" x14ac:dyDescent="0.35">
      <c r="C2780" s="87"/>
      <c r="D2780" s="87"/>
      <c r="E2780" s="87"/>
      <c r="F2780" s="87"/>
    </row>
    <row r="2781" spans="3:6" x14ac:dyDescent="0.35">
      <c r="C2781" s="87"/>
      <c r="D2781" s="87"/>
      <c r="E2781" s="87"/>
      <c r="F2781" s="87"/>
    </row>
    <row r="2782" spans="3:6" x14ac:dyDescent="0.35">
      <c r="C2782" s="87"/>
      <c r="D2782" s="87"/>
      <c r="E2782" s="87"/>
      <c r="F2782" s="87"/>
    </row>
    <row r="2783" spans="3:6" x14ac:dyDescent="0.35">
      <c r="C2783" s="87"/>
      <c r="D2783" s="87"/>
      <c r="E2783" s="87"/>
      <c r="F2783" s="87"/>
    </row>
    <row r="2784" spans="3:6" x14ac:dyDescent="0.35">
      <c r="C2784" s="87"/>
      <c r="D2784" s="87"/>
      <c r="E2784" s="87"/>
      <c r="F2784" s="87"/>
    </row>
    <row r="2785" spans="3:6" x14ac:dyDescent="0.35">
      <c r="C2785" s="87"/>
      <c r="D2785" s="87"/>
      <c r="E2785" s="87"/>
      <c r="F2785" s="87"/>
    </row>
    <row r="2786" spans="3:6" x14ac:dyDescent="0.35">
      <c r="C2786" s="87"/>
      <c r="D2786" s="87"/>
      <c r="E2786" s="87"/>
      <c r="F2786" s="87"/>
    </row>
    <row r="2787" spans="3:6" x14ac:dyDescent="0.35">
      <c r="C2787" s="87"/>
      <c r="D2787" s="87"/>
      <c r="E2787" s="87"/>
      <c r="F2787" s="87"/>
    </row>
    <row r="2788" spans="3:6" x14ac:dyDescent="0.35">
      <c r="C2788" s="87"/>
      <c r="D2788" s="87"/>
      <c r="E2788" s="87"/>
      <c r="F2788" s="87"/>
    </row>
    <row r="2789" spans="3:6" x14ac:dyDescent="0.35">
      <c r="C2789" s="87"/>
      <c r="D2789" s="87"/>
      <c r="E2789" s="87"/>
      <c r="F2789" s="87"/>
    </row>
    <row r="2790" spans="3:6" x14ac:dyDescent="0.35">
      <c r="C2790" s="87"/>
      <c r="D2790" s="87"/>
      <c r="E2790" s="87"/>
      <c r="F2790" s="87"/>
    </row>
    <row r="2791" spans="3:6" x14ac:dyDescent="0.35">
      <c r="C2791" s="87"/>
      <c r="D2791" s="87"/>
      <c r="E2791" s="87"/>
      <c r="F2791" s="87"/>
    </row>
    <row r="2792" spans="3:6" x14ac:dyDescent="0.35">
      <c r="C2792" s="87"/>
      <c r="D2792" s="87"/>
      <c r="E2792" s="87"/>
      <c r="F2792" s="87"/>
    </row>
    <row r="2793" spans="3:6" x14ac:dyDescent="0.35">
      <c r="C2793" s="87"/>
      <c r="D2793" s="87"/>
      <c r="E2793" s="87"/>
      <c r="F2793" s="87"/>
    </row>
    <row r="2794" spans="3:6" x14ac:dyDescent="0.35">
      <c r="C2794" s="87"/>
      <c r="D2794" s="87"/>
      <c r="E2794" s="87"/>
      <c r="F2794" s="87"/>
    </row>
    <row r="2795" spans="3:6" x14ac:dyDescent="0.35">
      <c r="C2795" s="87"/>
      <c r="D2795" s="87"/>
      <c r="E2795" s="87"/>
      <c r="F2795" s="87"/>
    </row>
    <row r="2796" spans="3:6" x14ac:dyDescent="0.35">
      <c r="C2796" s="87"/>
      <c r="D2796" s="87"/>
      <c r="E2796" s="87"/>
      <c r="F2796" s="87"/>
    </row>
    <row r="2797" spans="3:6" x14ac:dyDescent="0.35">
      <c r="C2797" s="87"/>
      <c r="D2797" s="87"/>
      <c r="E2797" s="87"/>
      <c r="F2797" s="87"/>
    </row>
    <row r="2798" spans="3:6" x14ac:dyDescent="0.35">
      <c r="C2798" s="87"/>
      <c r="D2798" s="87"/>
      <c r="E2798" s="87"/>
      <c r="F2798" s="87"/>
    </row>
    <row r="2799" spans="3:6" x14ac:dyDescent="0.35">
      <c r="C2799" s="87"/>
      <c r="D2799" s="87"/>
      <c r="E2799" s="87"/>
      <c r="F2799" s="87"/>
    </row>
    <row r="2800" spans="3:6" x14ac:dyDescent="0.35">
      <c r="C2800" s="87"/>
      <c r="D2800" s="87"/>
      <c r="E2800" s="87"/>
      <c r="F2800" s="87"/>
    </row>
    <row r="2801" spans="3:6" x14ac:dyDescent="0.35">
      <c r="C2801" s="87"/>
      <c r="D2801" s="87"/>
      <c r="E2801" s="87"/>
      <c r="F2801" s="87"/>
    </row>
    <row r="2802" spans="3:6" x14ac:dyDescent="0.35">
      <c r="C2802" s="87"/>
      <c r="D2802" s="87"/>
      <c r="E2802" s="87"/>
      <c r="F2802" s="87"/>
    </row>
    <row r="2803" spans="3:6" x14ac:dyDescent="0.35">
      <c r="C2803" s="87"/>
      <c r="D2803" s="87"/>
      <c r="E2803" s="87"/>
      <c r="F2803" s="87"/>
    </row>
    <row r="2804" spans="3:6" x14ac:dyDescent="0.35">
      <c r="C2804" s="87"/>
      <c r="D2804" s="87"/>
      <c r="E2804" s="87"/>
      <c r="F2804" s="87"/>
    </row>
    <row r="2805" spans="3:6" x14ac:dyDescent="0.35">
      <c r="C2805" s="87"/>
      <c r="D2805" s="87"/>
      <c r="E2805" s="87"/>
      <c r="F2805" s="87"/>
    </row>
    <row r="2806" spans="3:6" x14ac:dyDescent="0.35">
      <c r="C2806" s="87"/>
      <c r="D2806" s="87"/>
      <c r="E2806" s="87"/>
      <c r="F2806" s="87"/>
    </row>
    <row r="2807" spans="3:6" x14ac:dyDescent="0.35">
      <c r="C2807" s="87"/>
      <c r="D2807" s="87"/>
      <c r="E2807" s="87"/>
      <c r="F2807" s="87"/>
    </row>
    <row r="2808" spans="3:6" x14ac:dyDescent="0.35">
      <c r="C2808" s="87"/>
      <c r="D2808" s="87"/>
      <c r="E2808" s="87"/>
      <c r="F2808" s="87"/>
    </row>
    <row r="2809" spans="3:6" x14ac:dyDescent="0.35">
      <c r="C2809" s="87"/>
      <c r="D2809" s="87"/>
      <c r="E2809" s="87"/>
      <c r="F2809" s="87"/>
    </row>
    <row r="2810" spans="3:6" x14ac:dyDescent="0.35">
      <c r="C2810" s="87"/>
      <c r="D2810" s="87"/>
      <c r="E2810" s="87"/>
      <c r="F2810" s="87"/>
    </row>
    <row r="2811" spans="3:6" x14ac:dyDescent="0.35">
      <c r="C2811" s="87"/>
      <c r="D2811" s="87"/>
      <c r="E2811" s="87"/>
      <c r="F2811" s="87"/>
    </row>
    <row r="2812" spans="3:6" x14ac:dyDescent="0.35">
      <c r="C2812" s="87"/>
      <c r="D2812" s="87"/>
      <c r="E2812" s="87"/>
      <c r="F2812" s="87"/>
    </row>
    <row r="2813" spans="3:6" x14ac:dyDescent="0.35">
      <c r="C2813" s="87"/>
      <c r="D2813" s="87"/>
      <c r="E2813" s="87"/>
      <c r="F2813" s="87"/>
    </row>
    <row r="2814" spans="3:6" x14ac:dyDescent="0.35">
      <c r="C2814" s="87"/>
      <c r="D2814" s="87"/>
      <c r="E2814" s="87"/>
      <c r="F2814" s="87"/>
    </row>
    <row r="2815" spans="3:6" x14ac:dyDescent="0.35">
      <c r="C2815" s="87"/>
      <c r="D2815" s="87"/>
      <c r="E2815" s="87"/>
      <c r="F2815" s="87"/>
    </row>
    <row r="2816" spans="3:6" x14ac:dyDescent="0.35">
      <c r="C2816" s="87"/>
      <c r="D2816" s="87"/>
      <c r="E2816" s="87"/>
      <c r="F2816" s="87"/>
    </row>
    <row r="2817" spans="3:6" x14ac:dyDescent="0.35">
      <c r="C2817" s="87"/>
      <c r="D2817" s="87"/>
      <c r="E2817" s="87"/>
      <c r="F2817" s="87"/>
    </row>
    <row r="2818" spans="3:6" x14ac:dyDescent="0.35">
      <c r="C2818" s="87"/>
      <c r="D2818" s="87"/>
      <c r="E2818" s="87"/>
      <c r="F2818" s="87"/>
    </row>
    <row r="2819" spans="3:6" x14ac:dyDescent="0.35">
      <c r="C2819" s="87"/>
      <c r="D2819" s="87"/>
      <c r="E2819" s="87"/>
      <c r="F2819" s="87"/>
    </row>
    <row r="2820" spans="3:6" x14ac:dyDescent="0.35">
      <c r="C2820" s="87"/>
      <c r="D2820" s="87"/>
      <c r="E2820" s="87"/>
      <c r="F2820" s="87"/>
    </row>
    <row r="2821" spans="3:6" x14ac:dyDescent="0.35">
      <c r="C2821" s="87"/>
      <c r="D2821" s="87"/>
      <c r="E2821" s="87"/>
      <c r="F2821" s="87"/>
    </row>
    <row r="2822" spans="3:6" x14ac:dyDescent="0.35">
      <c r="C2822" s="87"/>
      <c r="D2822" s="87"/>
      <c r="E2822" s="87"/>
      <c r="F2822" s="87"/>
    </row>
    <row r="2823" spans="3:6" x14ac:dyDescent="0.35">
      <c r="C2823" s="87"/>
      <c r="D2823" s="87"/>
      <c r="E2823" s="87"/>
      <c r="F2823" s="87"/>
    </row>
    <row r="2824" spans="3:6" x14ac:dyDescent="0.35">
      <c r="C2824" s="87"/>
      <c r="D2824" s="87"/>
      <c r="E2824" s="87"/>
      <c r="F2824" s="87"/>
    </row>
    <row r="2825" spans="3:6" x14ac:dyDescent="0.35">
      <c r="C2825" s="87"/>
      <c r="D2825" s="87"/>
      <c r="E2825" s="87"/>
      <c r="F2825" s="87"/>
    </row>
    <row r="2826" spans="3:6" x14ac:dyDescent="0.35">
      <c r="C2826" s="87"/>
      <c r="D2826" s="87"/>
      <c r="E2826" s="87"/>
      <c r="F2826" s="87"/>
    </row>
    <row r="2827" spans="3:6" x14ac:dyDescent="0.35">
      <c r="C2827" s="87"/>
      <c r="D2827" s="87"/>
      <c r="E2827" s="87"/>
      <c r="F2827" s="87"/>
    </row>
    <row r="2828" spans="3:6" x14ac:dyDescent="0.35">
      <c r="C2828" s="87"/>
      <c r="D2828" s="87"/>
      <c r="E2828" s="87"/>
      <c r="F2828" s="87"/>
    </row>
    <row r="2829" spans="3:6" x14ac:dyDescent="0.35">
      <c r="C2829" s="87"/>
      <c r="D2829" s="87"/>
      <c r="E2829" s="87"/>
      <c r="F2829" s="87"/>
    </row>
    <row r="2830" spans="3:6" x14ac:dyDescent="0.35">
      <c r="C2830" s="87"/>
      <c r="D2830" s="87"/>
      <c r="E2830" s="87"/>
      <c r="F2830" s="87"/>
    </row>
    <row r="2831" spans="3:6" x14ac:dyDescent="0.35">
      <c r="C2831" s="87"/>
      <c r="D2831" s="87"/>
      <c r="E2831" s="87"/>
      <c r="F2831" s="87"/>
    </row>
    <row r="2832" spans="3:6" x14ac:dyDescent="0.35">
      <c r="C2832" s="87"/>
      <c r="D2832" s="87"/>
      <c r="E2832" s="87"/>
      <c r="F2832" s="87"/>
    </row>
    <row r="2833" spans="3:6" x14ac:dyDescent="0.35">
      <c r="C2833" s="87"/>
      <c r="D2833" s="87"/>
      <c r="E2833" s="87"/>
      <c r="F2833" s="87"/>
    </row>
    <row r="2834" spans="3:6" x14ac:dyDescent="0.35">
      <c r="C2834" s="87"/>
      <c r="D2834" s="87"/>
      <c r="E2834" s="87"/>
      <c r="F2834" s="87"/>
    </row>
    <row r="2835" spans="3:6" x14ac:dyDescent="0.35">
      <c r="C2835" s="87"/>
      <c r="D2835" s="87"/>
      <c r="E2835" s="87"/>
      <c r="F2835" s="87"/>
    </row>
    <row r="2836" spans="3:6" x14ac:dyDescent="0.35">
      <c r="C2836" s="87"/>
      <c r="D2836" s="87"/>
      <c r="E2836" s="87"/>
      <c r="F2836" s="87"/>
    </row>
    <row r="2837" spans="3:6" x14ac:dyDescent="0.35">
      <c r="C2837" s="87"/>
      <c r="D2837" s="87"/>
      <c r="E2837" s="87"/>
      <c r="F2837" s="87"/>
    </row>
    <row r="2838" spans="3:6" x14ac:dyDescent="0.35">
      <c r="C2838" s="87"/>
      <c r="D2838" s="87"/>
      <c r="E2838" s="87"/>
      <c r="F2838" s="87"/>
    </row>
    <row r="2839" spans="3:6" x14ac:dyDescent="0.35">
      <c r="C2839" s="87"/>
      <c r="D2839" s="87"/>
      <c r="E2839" s="87"/>
      <c r="F2839" s="87"/>
    </row>
    <row r="2840" spans="3:6" x14ac:dyDescent="0.35">
      <c r="C2840" s="87"/>
      <c r="D2840" s="87"/>
      <c r="E2840" s="87"/>
      <c r="F2840" s="87"/>
    </row>
    <row r="2841" spans="3:6" x14ac:dyDescent="0.35">
      <c r="C2841" s="87"/>
      <c r="D2841" s="87"/>
      <c r="E2841" s="87"/>
      <c r="F2841" s="87"/>
    </row>
    <row r="2842" spans="3:6" x14ac:dyDescent="0.35">
      <c r="C2842" s="87"/>
      <c r="D2842" s="87"/>
      <c r="E2842" s="87"/>
      <c r="F2842" s="87"/>
    </row>
    <row r="2843" spans="3:6" x14ac:dyDescent="0.35">
      <c r="C2843" s="87"/>
      <c r="D2843" s="87"/>
      <c r="E2843" s="87"/>
      <c r="F2843" s="87"/>
    </row>
    <row r="2844" spans="3:6" x14ac:dyDescent="0.25">
      <c r="D2844" s="87"/>
      <c r="E2844" s="87"/>
      <c r="F2844" s="87"/>
    </row>
    <row r="2845" spans="3:6" x14ac:dyDescent="0.25">
      <c r="D2845" s="87"/>
      <c r="E2845" s="87"/>
      <c r="F2845" s="87"/>
    </row>
    <row r="2846" spans="3:6" x14ac:dyDescent="0.25">
      <c r="D2846" s="87"/>
      <c r="E2846" s="87"/>
      <c r="F2846" s="87"/>
    </row>
    <row r="2847" spans="3:6" x14ac:dyDescent="0.25">
      <c r="D2847" s="87"/>
      <c r="E2847" s="87"/>
      <c r="F2847" s="87"/>
    </row>
    <row r="2848" spans="3:6" x14ac:dyDescent="0.25">
      <c r="D2848" s="87"/>
      <c r="E2848" s="87"/>
      <c r="F2848" s="87"/>
    </row>
    <row r="2849" spans="4:6" x14ac:dyDescent="0.25">
      <c r="D2849" s="87"/>
      <c r="E2849" s="87"/>
      <c r="F2849" s="87"/>
    </row>
    <row r="2850" spans="4:6" x14ac:dyDescent="0.25">
      <c r="D2850" s="87"/>
      <c r="E2850" s="87"/>
      <c r="F2850" s="87"/>
    </row>
    <row r="2851" spans="4:6" x14ac:dyDescent="0.25">
      <c r="D2851" s="87"/>
      <c r="E2851" s="87"/>
      <c r="F2851" s="87"/>
    </row>
    <row r="2852" spans="4:6" x14ac:dyDescent="0.25">
      <c r="D2852" s="87"/>
      <c r="E2852" s="87"/>
      <c r="F2852" s="87"/>
    </row>
    <row r="2853" spans="4:6" x14ac:dyDescent="0.25">
      <c r="D2853" s="87"/>
      <c r="E2853" s="87"/>
      <c r="F2853" s="87"/>
    </row>
    <row r="2854" spans="4:6" x14ac:dyDescent="0.25">
      <c r="D2854" s="87"/>
      <c r="E2854" s="87"/>
      <c r="F2854" s="87"/>
    </row>
    <row r="2855" spans="4:6" x14ac:dyDescent="0.25">
      <c r="D2855" s="87"/>
      <c r="E2855" s="87"/>
      <c r="F2855" s="87"/>
    </row>
    <row r="2856" spans="4:6" x14ac:dyDescent="0.25">
      <c r="D2856" s="87"/>
      <c r="E2856" s="87"/>
      <c r="F2856" s="87"/>
    </row>
    <row r="2857" spans="4:6" x14ac:dyDescent="0.25">
      <c r="D2857" s="87"/>
      <c r="E2857" s="87"/>
      <c r="F2857" s="87"/>
    </row>
    <row r="2858" spans="4:6" x14ac:dyDescent="0.25">
      <c r="D2858" s="87"/>
      <c r="E2858" s="87"/>
      <c r="F2858" s="87"/>
    </row>
    <row r="2859" spans="4:6" x14ac:dyDescent="0.25">
      <c r="D2859" s="87"/>
      <c r="E2859" s="87"/>
      <c r="F2859" s="87"/>
    </row>
    <row r="2860" spans="4:6" x14ac:dyDescent="0.25">
      <c r="D2860" s="87"/>
      <c r="E2860" s="87"/>
      <c r="F2860" s="87"/>
    </row>
    <row r="2861" spans="4:6" x14ac:dyDescent="0.25">
      <c r="D2861" s="87"/>
      <c r="E2861" s="87"/>
      <c r="F2861" s="87"/>
    </row>
    <row r="2862" spans="4:6" x14ac:dyDescent="0.25">
      <c r="D2862" s="87"/>
      <c r="E2862" s="87"/>
      <c r="F2862" s="87"/>
    </row>
    <row r="2863" spans="4:6" x14ac:dyDescent="0.25">
      <c r="D2863" s="87"/>
      <c r="E2863" s="87"/>
      <c r="F2863" s="87"/>
    </row>
    <row r="2864" spans="4:6" x14ac:dyDescent="0.25">
      <c r="D2864" s="87"/>
      <c r="E2864" s="87"/>
      <c r="F2864" s="87"/>
    </row>
    <row r="2865" spans="4:6" x14ac:dyDescent="0.25">
      <c r="D2865" s="87"/>
      <c r="E2865" s="87"/>
      <c r="F2865" s="87"/>
    </row>
    <row r="2866" spans="4:6" x14ac:dyDescent="0.25">
      <c r="D2866" s="87"/>
      <c r="E2866" s="87"/>
      <c r="F2866" s="87"/>
    </row>
    <row r="2867" spans="4:6" x14ac:dyDescent="0.25">
      <c r="D2867" s="87"/>
      <c r="E2867" s="87"/>
      <c r="F2867" s="87"/>
    </row>
    <row r="2868" spans="4:6" x14ac:dyDescent="0.25">
      <c r="D2868" s="87"/>
      <c r="E2868" s="87"/>
      <c r="F2868" s="87"/>
    </row>
    <row r="2869" spans="4:6" x14ac:dyDescent="0.25">
      <c r="D2869" s="87"/>
      <c r="E2869" s="87"/>
      <c r="F2869" s="87"/>
    </row>
    <row r="2870" spans="4:6" x14ac:dyDescent="0.25">
      <c r="D2870" s="87"/>
      <c r="E2870" s="87"/>
      <c r="F2870" s="87"/>
    </row>
    <row r="2871" spans="4:6" x14ac:dyDescent="0.25">
      <c r="D2871" s="87"/>
      <c r="E2871" s="87"/>
      <c r="F2871" s="87"/>
    </row>
    <row r="2872" spans="4:6" x14ac:dyDescent="0.25">
      <c r="D2872" s="87"/>
      <c r="E2872" s="87"/>
      <c r="F2872" s="87"/>
    </row>
    <row r="2873" spans="4:6" x14ac:dyDescent="0.25">
      <c r="D2873" s="87"/>
      <c r="E2873" s="87"/>
      <c r="F2873" s="87"/>
    </row>
    <row r="2874" spans="4:6" x14ac:dyDescent="0.25">
      <c r="D2874" s="87"/>
      <c r="E2874" s="87"/>
      <c r="F2874" s="87"/>
    </row>
    <row r="2875" spans="4:6" x14ac:dyDescent="0.25">
      <c r="D2875" s="87"/>
      <c r="E2875" s="87"/>
      <c r="F2875" s="87"/>
    </row>
    <row r="2876" spans="4:6" x14ac:dyDescent="0.25">
      <c r="D2876" s="87"/>
      <c r="E2876" s="87"/>
      <c r="F2876" s="87"/>
    </row>
    <row r="2877" spans="4:6" x14ac:dyDescent="0.25">
      <c r="D2877" s="87"/>
      <c r="E2877" s="87"/>
      <c r="F2877" s="87"/>
    </row>
    <row r="2878" spans="4:6" x14ac:dyDescent="0.25">
      <c r="D2878" s="87"/>
      <c r="E2878" s="87"/>
      <c r="F2878" s="87"/>
    </row>
    <row r="2879" spans="4:6" x14ac:dyDescent="0.25">
      <c r="D2879" s="87"/>
      <c r="E2879" s="87"/>
      <c r="F2879" s="87"/>
    </row>
    <row r="2880" spans="4:6" x14ac:dyDescent="0.25">
      <c r="D2880" s="87"/>
      <c r="E2880" s="87"/>
      <c r="F2880" s="87"/>
    </row>
    <row r="2881" spans="4:6" x14ac:dyDescent="0.25">
      <c r="D2881" s="87"/>
      <c r="E2881" s="87"/>
      <c r="F2881" s="87"/>
    </row>
    <row r="2882" spans="4:6" x14ac:dyDescent="0.25">
      <c r="D2882" s="87"/>
      <c r="E2882" s="87"/>
      <c r="F2882" s="87"/>
    </row>
    <row r="2883" spans="4:6" x14ac:dyDescent="0.25">
      <c r="D2883" s="87"/>
      <c r="E2883" s="87"/>
      <c r="F2883" s="87"/>
    </row>
    <row r="2884" spans="4:6" x14ac:dyDescent="0.25">
      <c r="D2884" s="87"/>
      <c r="E2884" s="87"/>
      <c r="F2884" s="87"/>
    </row>
    <row r="2885" spans="4:6" x14ac:dyDescent="0.25">
      <c r="D2885" s="87"/>
      <c r="E2885" s="87"/>
      <c r="F2885" s="87"/>
    </row>
    <row r="2886" spans="4:6" x14ac:dyDescent="0.25">
      <c r="D2886" s="87"/>
      <c r="E2886" s="87"/>
      <c r="F2886" s="87"/>
    </row>
    <row r="2887" spans="4:6" x14ac:dyDescent="0.25">
      <c r="D2887" s="87"/>
      <c r="E2887" s="87"/>
      <c r="F2887" s="87"/>
    </row>
    <row r="2888" spans="4:6" x14ac:dyDescent="0.25">
      <c r="D2888" s="87"/>
      <c r="E2888" s="87"/>
      <c r="F2888" s="87"/>
    </row>
    <row r="2889" spans="4:6" x14ac:dyDescent="0.25">
      <c r="D2889" s="87"/>
      <c r="E2889" s="87"/>
      <c r="F2889" s="87"/>
    </row>
    <row r="2890" spans="4:6" x14ac:dyDescent="0.25">
      <c r="D2890" s="87"/>
      <c r="E2890" s="87"/>
      <c r="F2890" s="87"/>
    </row>
    <row r="2891" spans="4:6" x14ac:dyDescent="0.25">
      <c r="D2891" s="87"/>
      <c r="E2891" s="87"/>
      <c r="F2891" s="87"/>
    </row>
    <row r="2892" spans="4:6" x14ac:dyDescent="0.25">
      <c r="D2892" s="87"/>
      <c r="E2892" s="87"/>
      <c r="F2892" s="87"/>
    </row>
    <row r="2893" spans="4:6" x14ac:dyDescent="0.25">
      <c r="D2893" s="87"/>
      <c r="E2893" s="87"/>
      <c r="F2893" s="87"/>
    </row>
    <row r="2894" spans="4:6" x14ac:dyDescent="0.25">
      <c r="D2894" s="87"/>
      <c r="E2894" s="87"/>
      <c r="F2894" s="87"/>
    </row>
    <row r="2895" spans="4:6" x14ac:dyDescent="0.25">
      <c r="D2895" s="87"/>
      <c r="E2895" s="87"/>
      <c r="F2895" s="87"/>
    </row>
    <row r="2896" spans="4:6" x14ac:dyDescent="0.25">
      <c r="D2896" s="87"/>
      <c r="E2896" s="87"/>
      <c r="F2896" s="87"/>
    </row>
    <row r="2897" spans="4:6" x14ac:dyDescent="0.25">
      <c r="D2897" s="87"/>
      <c r="E2897" s="87"/>
      <c r="F2897" s="87"/>
    </row>
    <row r="2898" spans="4:6" x14ac:dyDescent="0.25">
      <c r="D2898" s="87"/>
      <c r="E2898" s="87"/>
      <c r="F2898" s="87"/>
    </row>
    <row r="2899" spans="4:6" x14ac:dyDescent="0.25">
      <c r="D2899" s="87"/>
      <c r="E2899" s="87"/>
      <c r="F2899" s="87"/>
    </row>
    <row r="2900" spans="4:6" x14ac:dyDescent="0.25">
      <c r="D2900" s="87"/>
      <c r="E2900" s="87"/>
      <c r="F2900" s="87"/>
    </row>
    <row r="2901" spans="4:6" x14ac:dyDescent="0.25">
      <c r="D2901" s="87"/>
      <c r="E2901" s="87"/>
      <c r="F2901" s="87"/>
    </row>
    <row r="2902" spans="4:6" x14ac:dyDescent="0.25">
      <c r="D2902" s="87"/>
      <c r="E2902" s="87"/>
      <c r="F2902" s="87"/>
    </row>
    <row r="2903" spans="4:6" x14ac:dyDescent="0.25">
      <c r="D2903" s="87"/>
      <c r="E2903" s="87"/>
      <c r="F2903" s="87"/>
    </row>
    <row r="2904" spans="4:6" x14ac:dyDescent="0.25">
      <c r="D2904" s="87"/>
      <c r="E2904" s="87"/>
      <c r="F2904" s="87"/>
    </row>
    <row r="2905" spans="4:6" x14ac:dyDescent="0.25">
      <c r="D2905" s="87"/>
      <c r="E2905" s="87"/>
      <c r="F2905" s="87"/>
    </row>
    <row r="2906" spans="4:6" x14ac:dyDescent="0.25">
      <c r="D2906" s="87"/>
      <c r="E2906" s="87"/>
      <c r="F2906" s="87"/>
    </row>
    <row r="2907" spans="4:6" x14ac:dyDescent="0.25">
      <c r="D2907" s="87"/>
      <c r="E2907" s="87"/>
      <c r="F2907" s="87"/>
    </row>
    <row r="2908" spans="4:6" x14ac:dyDescent="0.25">
      <c r="D2908" s="87"/>
      <c r="E2908" s="87"/>
      <c r="F2908" s="87"/>
    </row>
    <row r="2909" spans="4:6" x14ac:dyDescent="0.25">
      <c r="D2909" s="87"/>
      <c r="E2909" s="87"/>
      <c r="F2909" s="87"/>
    </row>
    <row r="2910" spans="4:6" x14ac:dyDescent="0.25">
      <c r="D2910" s="87"/>
      <c r="E2910" s="87"/>
      <c r="F2910" s="87"/>
    </row>
    <row r="2911" spans="4:6" x14ac:dyDescent="0.25">
      <c r="D2911" s="87"/>
      <c r="E2911" s="87"/>
      <c r="F2911" s="87"/>
    </row>
    <row r="2912" spans="4:6" x14ac:dyDescent="0.25">
      <c r="D2912" s="87"/>
      <c r="E2912" s="87"/>
      <c r="F2912" s="87"/>
    </row>
    <row r="2913" spans="4:6" x14ac:dyDescent="0.25">
      <c r="D2913" s="87"/>
      <c r="E2913" s="87"/>
      <c r="F2913" s="87"/>
    </row>
    <row r="2914" spans="4:6" x14ac:dyDescent="0.25">
      <c r="D2914" s="87"/>
      <c r="E2914" s="87"/>
      <c r="F2914" s="87"/>
    </row>
    <row r="2915" spans="4:6" x14ac:dyDescent="0.25">
      <c r="D2915" s="87"/>
      <c r="E2915" s="87"/>
      <c r="F2915" s="87"/>
    </row>
    <row r="2916" spans="4:6" x14ac:dyDescent="0.25">
      <c r="D2916" s="87"/>
      <c r="E2916" s="87"/>
      <c r="F2916" s="87"/>
    </row>
    <row r="2917" spans="4:6" x14ac:dyDescent="0.25">
      <c r="D2917" s="87"/>
      <c r="E2917" s="87"/>
      <c r="F2917" s="87"/>
    </row>
    <row r="2918" spans="4:6" x14ac:dyDescent="0.25">
      <c r="D2918" s="87"/>
      <c r="E2918" s="87"/>
      <c r="F2918" s="87"/>
    </row>
    <row r="2919" spans="4:6" x14ac:dyDescent="0.25">
      <c r="D2919" s="87"/>
      <c r="E2919" s="87"/>
      <c r="F2919" s="87"/>
    </row>
    <row r="2920" spans="4:6" x14ac:dyDescent="0.25">
      <c r="D2920" s="87"/>
      <c r="E2920" s="87"/>
      <c r="F2920" s="87"/>
    </row>
    <row r="2921" spans="4:6" x14ac:dyDescent="0.25">
      <c r="D2921" s="87"/>
      <c r="E2921" s="87"/>
      <c r="F2921" s="87"/>
    </row>
    <row r="2922" spans="4:6" x14ac:dyDescent="0.25">
      <c r="D2922" s="87"/>
      <c r="E2922" s="87"/>
      <c r="F2922" s="87"/>
    </row>
    <row r="2923" spans="4:6" x14ac:dyDescent="0.25">
      <c r="D2923" s="87"/>
      <c r="E2923" s="87"/>
      <c r="F2923" s="87"/>
    </row>
    <row r="2924" spans="4:6" x14ac:dyDescent="0.25">
      <c r="D2924" s="87"/>
      <c r="E2924" s="87"/>
      <c r="F2924" s="87"/>
    </row>
    <row r="2925" spans="4:6" x14ac:dyDescent="0.25">
      <c r="D2925" s="87"/>
      <c r="E2925" s="87"/>
      <c r="F2925" s="87"/>
    </row>
    <row r="2926" spans="4:6" x14ac:dyDescent="0.25">
      <c r="D2926" s="87"/>
      <c r="E2926" s="87"/>
      <c r="F2926" s="87"/>
    </row>
    <row r="2927" spans="4:6" x14ac:dyDescent="0.25">
      <c r="D2927" s="87"/>
      <c r="E2927" s="87"/>
      <c r="F2927" s="87"/>
    </row>
    <row r="2928" spans="4:6" x14ac:dyDescent="0.25">
      <c r="D2928" s="87"/>
      <c r="E2928" s="87"/>
      <c r="F2928" s="87"/>
    </row>
    <row r="2929" spans="4:6" x14ac:dyDescent="0.25">
      <c r="D2929" s="87"/>
      <c r="E2929" s="87"/>
      <c r="F2929" s="87"/>
    </row>
    <row r="2930" spans="4:6" x14ac:dyDescent="0.25">
      <c r="D2930" s="87"/>
      <c r="E2930" s="87"/>
      <c r="F2930" s="87"/>
    </row>
    <row r="2931" spans="4:6" x14ac:dyDescent="0.25">
      <c r="D2931" s="87"/>
      <c r="E2931" s="87"/>
      <c r="F2931" s="87"/>
    </row>
    <row r="2932" spans="4:6" x14ac:dyDescent="0.25">
      <c r="D2932" s="87"/>
      <c r="E2932" s="87"/>
      <c r="F2932" s="87"/>
    </row>
    <row r="2933" spans="4:6" x14ac:dyDescent="0.25">
      <c r="D2933" s="87"/>
      <c r="E2933" s="87"/>
      <c r="F2933" s="87"/>
    </row>
    <row r="2934" spans="4:6" x14ac:dyDescent="0.25">
      <c r="D2934" s="87"/>
      <c r="E2934" s="87"/>
      <c r="F2934" s="87"/>
    </row>
    <row r="2935" spans="4:6" x14ac:dyDescent="0.25">
      <c r="D2935" s="87"/>
      <c r="E2935" s="87"/>
      <c r="F2935" s="87"/>
    </row>
    <row r="2936" spans="4:6" x14ac:dyDescent="0.25">
      <c r="D2936" s="87"/>
      <c r="E2936" s="87"/>
      <c r="F2936" s="87"/>
    </row>
    <row r="2937" spans="4:6" x14ac:dyDescent="0.25">
      <c r="D2937" s="87"/>
      <c r="E2937" s="87"/>
      <c r="F2937" s="87"/>
    </row>
    <row r="2938" spans="4:6" x14ac:dyDescent="0.25">
      <c r="D2938" s="87"/>
      <c r="E2938" s="87"/>
      <c r="F2938" s="87"/>
    </row>
    <row r="2939" spans="4:6" x14ac:dyDescent="0.25">
      <c r="D2939" s="87"/>
      <c r="E2939" s="87"/>
      <c r="F2939" s="87"/>
    </row>
    <row r="2940" spans="4:6" x14ac:dyDescent="0.25">
      <c r="D2940" s="87"/>
      <c r="E2940" s="87"/>
      <c r="F2940" s="87"/>
    </row>
    <row r="2941" spans="4:6" x14ac:dyDescent="0.25">
      <c r="D2941" s="87"/>
      <c r="E2941" s="87"/>
      <c r="F2941" s="87"/>
    </row>
    <row r="2942" spans="4:6" x14ac:dyDescent="0.25">
      <c r="D2942" s="87"/>
      <c r="E2942" s="87"/>
      <c r="F2942" s="87"/>
    </row>
    <row r="2943" spans="4:6" x14ac:dyDescent="0.25">
      <c r="D2943" s="87"/>
      <c r="E2943" s="87"/>
      <c r="F2943" s="87"/>
    </row>
    <row r="2944" spans="4:6" x14ac:dyDescent="0.25">
      <c r="D2944" s="87"/>
      <c r="E2944" s="87"/>
      <c r="F2944" s="87"/>
    </row>
    <row r="2945" spans="4:6" x14ac:dyDescent="0.25">
      <c r="D2945" s="87"/>
      <c r="E2945" s="87"/>
      <c r="F2945" s="87"/>
    </row>
    <row r="2946" spans="4:6" x14ac:dyDescent="0.25">
      <c r="D2946" s="87"/>
      <c r="E2946" s="87"/>
      <c r="F2946" s="87"/>
    </row>
    <row r="2947" spans="4:6" x14ac:dyDescent="0.25">
      <c r="D2947" s="87"/>
      <c r="E2947" s="87"/>
      <c r="F2947" s="87"/>
    </row>
    <row r="2948" spans="4:6" x14ac:dyDescent="0.25">
      <c r="D2948" s="87"/>
      <c r="E2948" s="87"/>
      <c r="F2948" s="87"/>
    </row>
    <row r="2949" spans="4:6" x14ac:dyDescent="0.25">
      <c r="D2949" s="87"/>
      <c r="E2949" s="87"/>
      <c r="F2949" s="87"/>
    </row>
    <row r="2950" spans="4:6" x14ac:dyDescent="0.25">
      <c r="D2950" s="87"/>
      <c r="E2950" s="87"/>
      <c r="F2950" s="87"/>
    </row>
    <row r="2951" spans="4:6" x14ac:dyDescent="0.25">
      <c r="D2951" s="87"/>
      <c r="E2951" s="87"/>
      <c r="F2951" s="87"/>
    </row>
    <row r="2952" spans="4:6" x14ac:dyDescent="0.25">
      <c r="D2952" s="87"/>
      <c r="E2952" s="87"/>
      <c r="F2952" s="87"/>
    </row>
    <row r="2953" spans="4:6" x14ac:dyDescent="0.25">
      <c r="D2953" s="87"/>
      <c r="E2953" s="87"/>
      <c r="F2953" s="87"/>
    </row>
    <row r="2954" spans="4:6" x14ac:dyDescent="0.25">
      <c r="D2954" s="87"/>
      <c r="E2954" s="87"/>
      <c r="F2954" s="87"/>
    </row>
    <row r="2955" spans="4:6" x14ac:dyDescent="0.25">
      <c r="D2955" s="87"/>
      <c r="E2955" s="87"/>
      <c r="F2955" s="87"/>
    </row>
    <row r="2956" spans="4:6" x14ac:dyDescent="0.25">
      <c r="D2956" s="87"/>
      <c r="E2956" s="87"/>
      <c r="F2956" s="87"/>
    </row>
    <row r="2957" spans="4:6" x14ac:dyDescent="0.25">
      <c r="D2957" s="87"/>
      <c r="E2957" s="87"/>
      <c r="F2957" s="87"/>
    </row>
    <row r="2958" spans="4:6" x14ac:dyDescent="0.25">
      <c r="D2958" s="87"/>
      <c r="E2958" s="87"/>
      <c r="F2958" s="87"/>
    </row>
    <row r="2959" spans="4:6" x14ac:dyDescent="0.25">
      <c r="D2959" s="87"/>
      <c r="E2959" s="87"/>
      <c r="F2959" s="87"/>
    </row>
    <row r="2960" spans="4:6" x14ac:dyDescent="0.25">
      <c r="D2960" s="87"/>
      <c r="E2960" s="87"/>
      <c r="F2960" s="87"/>
    </row>
    <row r="2961" spans="4:6" x14ac:dyDescent="0.25">
      <c r="D2961" s="87"/>
      <c r="E2961" s="87"/>
      <c r="F2961" s="87"/>
    </row>
    <row r="2962" spans="4:6" x14ac:dyDescent="0.25">
      <c r="D2962" s="87"/>
      <c r="E2962" s="87"/>
      <c r="F2962" s="87"/>
    </row>
    <row r="2963" spans="4:6" x14ac:dyDescent="0.25">
      <c r="D2963" s="87"/>
      <c r="E2963" s="87"/>
      <c r="F2963" s="87"/>
    </row>
    <row r="2964" spans="4:6" x14ac:dyDescent="0.25">
      <c r="D2964" s="87"/>
      <c r="E2964" s="87"/>
      <c r="F2964" s="87"/>
    </row>
    <row r="2965" spans="4:6" x14ac:dyDescent="0.25">
      <c r="D2965" s="87"/>
      <c r="E2965" s="87"/>
      <c r="F2965" s="87"/>
    </row>
    <row r="2966" spans="4:6" x14ac:dyDescent="0.25">
      <c r="D2966" s="87"/>
      <c r="E2966" s="87"/>
      <c r="F2966" s="87"/>
    </row>
    <row r="2967" spans="4:6" x14ac:dyDescent="0.25">
      <c r="D2967" s="87"/>
      <c r="E2967" s="87"/>
      <c r="F2967" s="87"/>
    </row>
    <row r="2968" spans="4:6" x14ac:dyDescent="0.25">
      <c r="D2968" s="87"/>
      <c r="E2968" s="87"/>
      <c r="F2968" s="87"/>
    </row>
    <row r="2969" spans="4:6" x14ac:dyDescent="0.25">
      <c r="D2969" s="87"/>
      <c r="E2969" s="87"/>
      <c r="F2969" s="87"/>
    </row>
    <row r="2970" spans="4:6" x14ac:dyDescent="0.25">
      <c r="D2970" s="87"/>
      <c r="E2970" s="87"/>
      <c r="F2970" s="87"/>
    </row>
    <row r="2971" spans="4:6" x14ac:dyDescent="0.25">
      <c r="D2971" s="87"/>
      <c r="E2971" s="87"/>
      <c r="F2971" s="87"/>
    </row>
    <row r="2972" spans="4:6" x14ac:dyDescent="0.25">
      <c r="D2972" s="87"/>
      <c r="E2972" s="87"/>
      <c r="F2972" s="87"/>
    </row>
    <row r="2973" spans="4:6" x14ac:dyDescent="0.25">
      <c r="D2973" s="87"/>
      <c r="E2973" s="87"/>
      <c r="F2973" s="87"/>
    </row>
    <row r="2974" spans="4:6" x14ac:dyDescent="0.25">
      <c r="D2974" s="87"/>
      <c r="E2974" s="87"/>
      <c r="F2974" s="87"/>
    </row>
    <row r="2975" spans="4:6" x14ac:dyDescent="0.25">
      <c r="D2975" s="87"/>
      <c r="E2975" s="87"/>
      <c r="F2975" s="87"/>
    </row>
    <row r="2976" spans="4:6" x14ac:dyDescent="0.25">
      <c r="D2976" s="87"/>
      <c r="E2976" s="87"/>
      <c r="F2976" s="87"/>
    </row>
    <row r="2977" spans="4:6" x14ac:dyDescent="0.25">
      <c r="D2977" s="87"/>
      <c r="E2977" s="87"/>
      <c r="F2977" s="87"/>
    </row>
    <row r="2978" spans="4:6" x14ac:dyDescent="0.25">
      <c r="D2978" s="87"/>
      <c r="E2978" s="87"/>
      <c r="F2978" s="87"/>
    </row>
    <row r="2979" spans="4:6" x14ac:dyDescent="0.25">
      <c r="D2979" s="87"/>
      <c r="E2979" s="87"/>
      <c r="F2979" s="87"/>
    </row>
    <row r="2980" spans="4:6" x14ac:dyDescent="0.25">
      <c r="D2980" s="87"/>
      <c r="E2980" s="87"/>
      <c r="F2980" s="87"/>
    </row>
    <row r="2981" spans="4:6" x14ac:dyDescent="0.25">
      <c r="D2981" s="87"/>
      <c r="E2981" s="87"/>
      <c r="F2981" s="87"/>
    </row>
    <row r="2982" spans="4:6" x14ac:dyDescent="0.25">
      <c r="D2982" s="87"/>
      <c r="E2982" s="87"/>
      <c r="F2982" s="87"/>
    </row>
    <row r="2983" spans="4:6" x14ac:dyDescent="0.25">
      <c r="D2983" s="87"/>
      <c r="E2983" s="87"/>
      <c r="F2983" s="87"/>
    </row>
    <row r="2984" spans="4:6" x14ac:dyDescent="0.25">
      <c r="D2984" s="87"/>
      <c r="E2984" s="87"/>
      <c r="F2984" s="87"/>
    </row>
    <row r="2985" spans="4:6" x14ac:dyDescent="0.25">
      <c r="D2985" s="87"/>
      <c r="E2985" s="87"/>
      <c r="F2985" s="87"/>
    </row>
    <row r="2986" spans="4:6" x14ac:dyDescent="0.25">
      <c r="D2986" s="87"/>
      <c r="E2986" s="87"/>
      <c r="F2986" s="87"/>
    </row>
    <row r="2987" spans="4:6" x14ac:dyDescent="0.25">
      <c r="D2987" s="87"/>
      <c r="E2987" s="87"/>
      <c r="F2987" s="87"/>
    </row>
    <row r="2988" spans="4:6" x14ac:dyDescent="0.25">
      <c r="D2988" s="87"/>
      <c r="E2988" s="87"/>
      <c r="F2988" s="87"/>
    </row>
    <row r="2989" spans="4:6" x14ac:dyDescent="0.25">
      <c r="D2989" s="87"/>
      <c r="E2989" s="87"/>
      <c r="F2989" s="87"/>
    </row>
    <row r="2990" spans="4:6" x14ac:dyDescent="0.25">
      <c r="D2990" s="87"/>
      <c r="E2990" s="87"/>
      <c r="F2990" s="87"/>
    </row>
    <row r="2991" spans="4:6" x14ac:dyDescent="0.25">
      <c r="D2991" s="87"/>
      <c r="E2991" s="87"/>
      <c r="F2991" s="87"/>
    </row>
    <row r="2992" spans="4:6" x14ac:dyDescent="0.25">
      <c r="D2992" s="87"/>
      <c r="E2992" s="87"/>
      <c r="F2992" s="87"/>
    </row>
    <row r="2993" spans="4:6" x14ac:dyDescent="0.25">
      <c r="D2993" s="87"/>
      <c r="E2993" s="87"/>
      <c r="F2993" s="87"/>
    </row>
    <row r="2994" spans="4:6" x14ac:dyDescent="0.25">
      <c r="D2994" s="87"/>
      <c r="E2994" s="87"/>
      <c r="F2994" s="87"/>
    </row>
    <row r="2995" spans="4:6" x14ac:dyDescent="0.25">
      <c r="D2995" s="87"/>
      <c r="E2995" s="87"/>
      <c r="F2995" s="87"/>
    </row>
    <row r="2996" spans="4:6" x14ac:dyDescent="0.25">
      <c r="D2996" s="87"/>
      <c r="E2996" s="87"/>
      <c r="F2996" s="87"/>
    </row>
    <row r="2997" spans="4:6" x14ac:dyDescent="0.25">
      <c r="D2997" s="87"/>
      <c r="E2997" s="87"/>
      <c r="F2997" s="87"/>
    </row>
    <row r="2998" spans="4:6" x14ac:dyDescent="0.25">
      <c r="D2998" s="87"/>
      <c r="E2998" s="87"/>
      <c r="F2998" s="87"/>
    </row>
    <row r="2999" spans="4:6" x14ac:dyDescent="0.25">
      <c r="D2999" s="87"/>
      <c r="E2999" s="87"/>
      <c r="F2999" s="87"/>
    </row>
    <row r="3000" spans="4:6" x14ac:dyDescent="0.25">
      <c r="D3000" s="87"/>
      <c r="E3000" s="87"/>
      <c r="F3000" s="87"/>
    </row>
    <row r="3001" spans="4:6" x14ac:dyDescent="0.25">
      <c r="D3001" s="87"/>
      <c r="E3001" s="87"/>
      <c r="F3001" s="87"/>
    </row>
    <row r="3002" spans="4:6" x14ac:dyDescent="0.25">
      <c r="D3002" s="87"/>
      <c r="E3002" s="87"/>
      <c r="F3002" s="87"/>
    </row>
    <row r="3003" spans="4:6" x14ac:dyDescent="0.25">
      <c r="D3003" s="87"/>
      <c r="E3003" s="87"/>
      <c r="F3003" s="87"/>
    </row>
    <row r="3004" spans="4:6" x14ac:dyDescent="0.25">
      <c r="D3004" s="87"/>
      <c r="E3004" s="87"/>
      <c r="F3004" s="87"/>
    </row>
    <row r="3005" spans="4:6" x14ac:dyDescent="0.25">
      <c r="D3005" s="87"/>
      <c r="E3005" s="87"/>
      <c r="F3005" s="87"/>
    </row>
    <row r="3006" spans="4:6" x14ac:dyDescent="0.25">
      <c r="D3006" s="87"/>
      <c r="E3006" s="87"/>
      <c r="F3006" s="87"/>
    </row>
    <row r="3007" spans="4:6" x14ac:dyDescent="0.25">
      <c r="D3007" s="87"/>
      <c r="E3007" s="87"/>
      <c r="F3007" s="87"/>
    </row>
    <row r="3008" spans="4:6" x14ac:dyDescent="0.25">
      <c r="D3008" s="87"/>
      <c r="E3008" s="87"/>
      <c r="F3008" s="87"/>
    </row>
    <row r="3009" spans="4:6" x14ac:dyDescent="0.25">
      <c r="D3009" s="87"/>
      <c r="E3009" s="87"/>
      <c r="F3009" s="87"/>
    </row>
    <row r="3010" spans="4:6" x14ac:dyDescent="0.25">
      <c r="D3010" s="87"/>
      <c r="E3010" s="87"/>
      <c r="F3010" s="87"/>
    </row>
    <row r="3011" spans="4:6" x14ac:dyDescent="0.25">
      <c r="D3011" s="87"/>
      <c r="E3011" s="87"/>
      <c r="F3011" s="87"/>
    </row>
    <row r="3012" spans="4:6" x14ac:dyDescent="0.25">
      <c r="D3012" s="87"/>
      <c r="E3012" s="87"/>
      <c r="F3012" s="87"/>
    </row>
    <row r="3013" spans="4:6" x14ac:dyDescent="0.25">
      <c r="D3013" s="87"/>
      <c r="E3013" s="87"/>
      <c r="F3013" s="87"/>
    </row>
    <row r="3014" spans="4:6" x14ac:dyDescent="0.25">
      <c r="D3014" s="87"/>
      <c r="E3014" s="87"/>
      <c r="F3014" s="87"/>
    </row>
    <row r="3015" spans="4:6" x14ac:dyDescent="0.25">
      <c r="D3015" s="87"/>
      <c r="E3015" s="87"/>
      <c r="F3015" s="87"/>
    </row>
    <row r="3016" spans="4:6" x14ac:dyDescent="0.25">
      <c r="D3016" s="87"/>
      <c r="E3016" s="87"/>
      <c r="F3016" s="87"/>
    </row>
    <row r="3017" spans="4:6" x14ac:dyDescent="0.25">
      <c r="D3017" s="87"/>
      <c r="E3017" s="87"/>
      <c r="F3017" s="87"/>
    </row>
    <row r="3018" spans="4:6" x14ac:dyDescent="0.25">
      <c r="D3018" s="87"/>
      <c r="E3018" s="87"/>
      <c r="F3018" s="87"/>
    </row>
    <row r="3019" spans="4:6" x14ac:dyDescent="0.25">
      <c r="D3019" s="87"/>
      <c r="E3019" s="87"/>
      <c r="F3019" s="87"/>
    </row>
    <row r="3020" spans="4:6" x14ac:dyDescent="0.25">
      <c r="D3020" s="87"/>
      <c r="E3020" s="87"/>
      <c r="F3020" s="87"/>
    </row>
    <row r="3021" spans="4:6" x14ac:dyDescent="0.25">
      <c r="D3021" s="87"/>
      <c r="E3021" s="87"/>
      <c r="F3021" s="87"/>
    </row>
    <row r="3022" spans="4:6" x14ac:dyDescent="0.25">
      <c r="D3022" s="87"/>
      <c r="E3022" s="87"/>
      <c r="F3022" s="87"/>
    </row>
    <row r="3023" spans="4:6" x14ac:dyDescent="0.25">
      <c r="D3023" s="87"/>
      <c r="E3023" s="87"/>
      <c r="F3023" s="87"/>
    </row>
    <row r="3024" spans="4:6" x14ac:dyDescent="0.25">
      <c r="D3024" s="87"/>
      <c r="E3024" s="87"/>
      <c r="F3024" s="87"/>
    </row>
    <row r="3025" spans="4:6" x14ac:dyDescent="0.25">
      <c r="D3025" s="87"/>
      <c r="E3025" s="87"/>
      <c r="F3025" s="87"/>
    </row>
    <row r="3026" spans="4:6" x14ac:dyDescent="0.25">
      <c r="D3026" s="87"/>
      <c r="E3026" s="87"/>
      <c r="F3026" s="87"/>
    </row>
    <row r="3027" spans="4:6" x14ac:dyDescent="0.25">
      <c r="D3027" s="87"/>
      <c r="E3027" s="87"/>
      <c r="F3027" s="87"/>
    </row>
    <row r="3028" spans="4:6" x14ac:dyDescent="0.25">
      <c r="D3028" s="87"/>
      <c r="E3028" s="87"/>
      <c r="F3028" s="87"/>
    </row>
    <row r="3029" spans="4:6" x14ac:dyDescent="0.25">
      <c r="D3029" s="87"/>
      <c r="E3029" s="87"/>
      <c r="F3029" s="87"/>
    </row>
    <row r="3030" spans="4:6" x14ac:dyDescent="0.25">
      <c r="D3030" s="87"/>
      <c r="E3030" s="87"/>
      <c r="F3030" s="87"/>
    </row>
    <row r="3031" spans="4:6" x14ac:dyDescent="0.25">
      <c r="D3031" s="87"/>
      <c r="E3031" s="87"/>
      <c r="F3031" s="87"/>
    </row>
    <row r="3032" spans="4:6" x14ac:dyDescent="0.25">
      <c r="D3032" s="87"/>
      <c r="E3032" s="87"/>
      <c r="F3032" s="87"/>
    </row>
    <row r="3033" spans="4:6" x14ac:dyDescent="0.25">
      <c r="D3033" s="87"/>
      <c r="E3033" s="87"/>
      <c r="F3033" s="87"/>
    </row>
    <row r="3034" spans="4:6" x14ac:dyDescent="0.25">
      <c r="D3034" s="87"/>
      <c r="E3034" s="87"/>
      <c r="F3034" s="87"/>
    </row>
    <row r="3035" spans="4:6" x14ac:dyDescent="0.25">
      <c r="D3035" s="87"/>
      <c r="E3035" s="87"/>
      <c r="F3035" s="87"/>
    </row>
    <row r="3036" spans="4:6" x14ac:dyDescent="0.25">
      <c r="D3036" s="87"/>
      <c r="E3036" s="87"/>
      <c r="F3036" s="87"/>
    </row>
    <row r="3037" spans="4:6" x14ac:dyDescent="0.25">
      <c r="D3037" s="87"/>
      <c r="E3037" s="87"/>
      <c r="F3037" s="87"/>
    </row>
    <row r="3038" spans="4:6" x14ac:dyDescent="0.25">
      <c r="D3038" s="87"/>
      <c r="E3038" s="87"/>
      <c r="F3038" s="87"/>
    </row>
    <row r="3039" spans="4:6" x14ac:dyDescent="0.25">
      <c r="D3039" s="87"/>
      <c r="E3039" s="87"/>
      <c r="F3039" s="87"/>
    </row>
    <row r="3040" spans="4:6" x14ac:dyDescent="0.25">
      <c r="D3040" s="87"/>
      <c r="E3040" s="87"/>
      <c r="F3040" s="87"/>
    </row>
    <row r="3041" spans="4:6" x14ac:dyDescent="0.25">
      <c r="D3041" s="87"/>
      <c r="E3041" s="87"/>
      <c r="F3041" s="87"/>
    </row>
    <row r="3042" spans="4:6" x14ac:dyDescent="0.25">
      <c r="D3042" s="87"/>
      <c r="E3042" s="87"/>
      <c r="F3042" s="87"/>
    </row>
    <row r="3043" spans="4:6" x14ac:dyDescent="0.25">
      <c r="D3043" s="87"/>
      <c r="E3043" s="87"/>
      <c r="F3043" s="87"/>
    </row>
    <row r="3044" spans="4:6" x14ac:dyDescent="0.25">
      <c r="D3044" s="87"/>
      <c r="E3044" s="87"/>
      <c r="F3044" s="87"/>
    </row>
    <row r="3045" spans="4:6" x14ac:dyDescent="0.25">
      <c r="D3045" s="87"/>
      <c r="E3045" s="87"/>
      <c r="F3045" s="87"/>
    </row>
    <row r="3046" spans="4:6" x14ac:dyDescent="0.25">
      <c r="D3046" s="87"/>
      <c r="E3046" s="87"/>
      <c r="F3046" s="87"/>
    </row>
    <row r="3047" spans="4:6" x14ac:dyDescent="0.25">
      <c r="D3047" s="87"/>
      <c r="E3047" s="87"/>
      <c r="F3047" s="87"/>
    </row>
    <row r="3048" spans="4:6" x14ac:dyDescent="0.25">
      <c r="D3048" s="87"/>
      <c r="E3048" s="87"/>
      <c r="F3048" s="87"/>
    </row>
    <row r="3049" spans="4:6" x14ac:dyDescent="0.25">
      <c r="D3049" s="87"/>
      <c r="E3049" s="87"/>
      <c r="F3049" s="87"/>
    </row>
    <row r="3050" spans="4:6" x14ac:dyDescent="0.25">
      <c r="D3050" s="87"/>
      <c r="E3050" s="87"/>
      <c r="F3050" s="87"/>
    </row>
    <row r="3051" spans="4:6" x14ac:dyDescent="0.25">
      <c r="D3051" s="87"/>
      <c r="E3051" s="87"/>
      <c r="F3051" s="87"/>
    </row>
    <row r="3052" spans="4:6" x14ac:dyDescent="0.25">
      <c r="D3052" s="87"/>
      <c r="E3052" s="87"/>
      <c r="F3052" s="87"/>
    </row>
    <row r="3053" spans="4:6" x14ac:dyDescent="0.25">
      <c r="D3053" s="87"/>
      <c r="E3053" s="87"/>
      <c r="F3053" s="87"/>
    </row>
    <row r="3054" spans="4:6" x14ac:dyDescent="0.25">
      <c r="D3054" s="87"/>
      <c r="E3054" s="87"/>
      <c r="F3054" s="87"/>
    </row>
    <row r="3055" spans="4:6" x14ac:dyDescent="0.25">
      <c r="D3055" s="87"/>
      <c r="E3055" s="87"/>
      <c r="F3055" s="87"/>
    </row>
    <row r="3056" spans="4:6" x14ac:dyDescent="0.25">
      <c r="D3056" s="87"/>
      <c r="E3056" s="87"/>
      <c r="F3056" s="87"/>
    </row>
    <row r="3057" spans="4:6" x14ac:dyDescent="0.25">
      <c r="D3057" s="87"/>
      <c r="E3057" s="87"/>
      <c r="F3057" s="87"/>
    </row>
    <row r="3058" spans="4:6" x14ac:dyDescent="0.25">
      <c r="D3058" s="87"/>
      <c r="E3058" s="87"/>
      <c r="F3058" s="87"/>
    </row>
    <row r="3059" spans="4:6" x14ac:dyDescent="0.25">
      <c r="D3059" s="87"/>
      <c r="E3059" s="87"/>
      <c r="F3059" s="87"/>
    </row>
    <row r="3060" spans="4:6" x14ac:dyDescent="0.25">
      <c r="D3060" s="87"/>
      <c r="E3060" s="87"/>
      <c r="F3060" s="87"/>
    </row>
    <row r="3061" spans="4:6" x14ac:dyDescent="0.25">
      <c r="D3061" s="87"/>
      <c r="E3061" s="87"/>
      <c r="F3061" s="87"/>
    </row>
    <row r="3062" spans="4:6" x14ac:dyDescent="0.25">
      <c r="D3062" s="87"/>
      <c r="E3062" s="87"/>
      <c r="F3062" s="87"/>
    </row>
    <row r="3063" spans="4:6" x14ac:dyDescent="0.25">
      <c r="D3063" s="87"/>
      <c r="E3063" s="87"/>
      <c r="F3063" s="87"/>
    </row>
    <row r="3064" spans="4:6" x14ac:dyDescent="0.25">
      <c r="D3064" s="87"/>
      <c r="E3064" s="87"/>
      <c r="F3064" s="87"/>
    </row>
    <row r="3065" spans="4:6" x14ac:dyDescent="0.25">
      <c r="D3065" s="87"/>
      <c r="E3065" s="87"/>
      <c r="F3065" s="87"/>
    </row>
    <row r="3066" spans="4:6" x14ac:dyDescent="0.25">
      <c r="D3066" s="87"/>
      <c r="E3066" s="87"/>
      <c r="F3066" s="87"/>
    </row>
    <row r="3067" spans="4:6" x14ac:dyDescent="0.25">
      <c r="D3067" s="87"/>
      <c r="E3067" s="87"/>
      <c r="F3067" s="87"/>
    </row>
    <row r="3068" spans="4:6" x14ac:dyDescent="0.25">
      <c r="D3068" s="87"/>
      <c r="E3068" s="87"/>
      <c r="F3068" s="87"/>
    </row>
    <row r="3069" spans="4:6" x14ac:dyDescent="0.25">
      <c r="D3069" s="87"/>
      <c r="E3069" s="87"/>
      <c r="F3069" s="87"/>
    </row>
    <row r="3070" spans="4:6" x14ac:dyDescent="0.25">
      <c r="D3070" s="87"/>
      <c r="E3070" s="87"/>
      <c r="F3070" s="87"/>
    </row>
    <row r="3071" spans="4:6" x14ac:dyDescent="0.25">
      <c r="D3071" s="87"/>
      <c r="E3071" s="87"/>
      <c r="F3071" s="87"/>
    </row>
    <row r="3072" spans="4:6" x14ac:dyDescent="0.25">
      <c r="D3072" s="87"/>
      <c r="E3072" s="87"/>
      <c r="F3072" s="87"/>
    </row>
    <row r="3073" spans="4:6" x14ac:dyDescent="0.25">
      <c r="D3073" s="87"/>
      <c r="E3073" s="87"/>
      <c r="F3073" s="87"/>
    </row>
    <row r="3074" spans="4:6" x14ac:dyDescent="0.25">
      <c r="D3074" s="87"/>
      <c r="E3074" s="87"/>
      <c r="F3074" s="87"/>
    </row>
    <row r="3075" spans="4:6" x14ac:dyDescent="0.25">
      <c r="D3075" s="87"/>
      <c r="E3075" s="87"/>
      <c r="F3075" s="87"/>
    </row>
    <row r="3076" spans="4:6" x14ac:dyDescent="0.25">
      <c r="D3076" s="87"/>
      <c r="E3076" s="87"/>
      <c r="F3076" s="87"/>
    </row>
    <row r="3077" spans="4:6" x14ac:dyDescent="0.25">
      <c r="D3077" s="87"/>
      <c r="E3077" s="87"/>
      <c r="F3077" s="87"/>
    </row>
    <row r="3078" spans="4:6" x14ac:dyDescent="0.25">
      <c r="D3078" s="87"/>
      <c r="E3078" s="87"/>
      <c r="F3078" s="87"/>
    </row>
    <row r="3079" spans="4:6" x14ac:dyDescent="0.25">
      <c r="D3079" s="87"/>
      <c r="E3079" s="87"/>
      <c r="F3079" s="87"/>
    </row>
    <row r="3080" spans="4:6" x14ac:dyDescent="0.25">
      <c r="D3080" s="87"/>
      <c r="E3080" s="87"/>
      <c r="F3080" s="87"/>
    </row>
    <row r="3081" spans="4:6" x14ac:dyDescent="0.25">
      <c r="D3081" s="87"/>
      <c r="E3081" s="87"/>
      <c r="F3081" s="87"/>
    </row>
    <row r="3082" spans="4:6" x14ac:dyDescent="0.25">
      <c r="D3082" s="87"/>
      <c r="E3082" s="87"/>
      <c r="F3082" s="87"/>
    </row>
    <row r="3083" spans="4:6" x14ac:dyDescent="0.25">
      <c r="D3083" s="87"/>
      <c r="E3083" s="87"/>
      <c r="F3083" s="87"/>
    </row>
    <row r="3084" spans="4:6" x14ac:dyDescent="0.25">
      <c r="D3084" s="87"/>
      <c r="E3084" s="87"/>
      <c r="F3084" s="87"/>
    </row>
    <row r="3085" spans="4:6" x14ac:dyDescent="0.25">
      <c r="D3085" s="87"/>
      <c r="E3085" s="87"/>
      <c r="F3085" s="87"/>
    </row>
    <row r="3086" spans="4:6" x14ac:dyDescent="0.25">
      <c r="D3086" s="87"/>
      <c r="E3086" s="87"/>
      <c r="F3086" s="87"/>
    </row>
    <row r="3087" spans="4:6" x14ac:dyDescent="0.25">
      <c r="D3087" s="87"/>
      <c r="E3087" s="87"/>
      <c r="F3087" s="87"/>
    </row>
    <row r="3088" spans="4:6" x14ac:dyDescent="0.25">
      <c r="D3088" s="87"/>
      <c r="E3088" s="87"/>
      <c r="F3088" s="87"/>
    </row>
    <row r="3089" spans="4:6" x14ac:dyDescent="0.25">
      <c r="D3089" s="87"/>
      <c r="E3089" s="87"/>
      <c r="F3089" s="87"/>
    </row>
    <row r="3090" spans="4:6" x14ac:dyDescent="0.25">
      <c r="D3090" s="87"/>
      <c r="E3090" s="87"/>
      <c r="F3090" s="87"/>
    </row>
    <row r="3091" spans="4:6" x14ac:dyDescent="0.25">
      <c r="D3091" s="87"/>
      <c r="E3091" s="87"/>
      <c r="F3091" s="87"/>
    </row>
    <row r="3092" spans="4:6" x14ac:dyDescent="0.25">
      <c r="D3092" s="87"/>
      <c r="E3092" s="87"/>
      <c r="F3092" s="87"/>
    </row>
    <row r="3093" spans="4:6" x14ac:dyDescent="0.25">
      <c r="D3093" s="87"/>
      <c r="E3093" s="87"/>
      <c r="F3093" s="87"/>
    </row>
    <row r="3094" spans="4:6" x14ac:dyDescent="0.25">
      <c r="D3094" s="87"/>
      <c r="E3094" s="87"/>
      <c r="F3094" s="87"/>
    </row>
    <row r="3095" spans="4:6" x14ac:dyDescent="0.25">
      <c r="D3095" s="87"/>
      <c r="E3095" s="87"/>
      <c r="F3095" s="87"/>
    </row>
    <row r="3096" spans="4:6" x14ac:dyDescent="0.25">
      <c r="D3096" s="87"/>
      <c r="E3096" s="87"/>
      <c r="F3096" s="87"/>
    </row>
    <row r="3097" spans="4:6" x14ac:dyDescent="0.25">
      <c r="D3097" s="87"/>
      <c r="E3097" s="87"/>
      <c r="F3097" s="87"/>
    </row>
    <row r="3098" spans="4:6" x14ac:dyDescent="0.25">
      <c r="D3098" s="87"/>
      <c r="E3098" s="87"/>
      <c r="F3098" s="87"/>
    </row>
    <row r="3099" spans="4:6" x14ac:dyDescent="0.25">
      <c r="D3099" s="87"/>
      <c r="E3099" s="87"/>
      <c r="F3099" s="87"/>
    </row>
    <row r="3100" spans="4:6" x14ac:dyDescent="0.25">
      <c r="D3100" s="87"/>
      <c r="E3100" s="87"/>
      <c r="F3100" s="87"/>
    </row>
    <row r="3101" spans="4:6" x14ac:dyDescent="0.25">
      <c r="D3101" s="87"/>
      <c r="E3101" s="87"/>
      <c r="F3101" s="87"/>
    </row>
    <row r="3102" spans="4:6" x14ac:dyDescent="0.25">
      <c r="D3102" s="87"/>
      <c r="E3102" s="87"/>
      <c r="F3102" s="87"/>
    </row>
    <row r="3103" spans="4:6" x14ac:dyDescent="0.25">
      <c r="D3103" s="87"/>
      <c r="E3103" s="87"/>
      <c r="F3103" s="87"/>
    </row>
    <row r="3104" spans="4:6" x14ac:dyDescent="0.25">
      <c r="D3104" s="87"/>
      <c r="E3104" s="87"/>
      <c r="F3104" s="87"/>
    </row>
    <row r="3105" spans="4:6" x14ac:dyDescent="0.25">
      <c r="D3105" s="87"/>
      <c r="E3105" s="87"/>
      <c r="F3105" s="87"/>
    </row>
    <row r="3106" spans="4:6" x14ac:dyDescent="0.25">
      <c r="D3106" s="87"/>
      <c r="E3106" s="87"/>
      <c r="F3106" s="87"/>
    </row>
    <row r="3107" spans="4:6" x14ac:dyDescent="0.25">
      <c r="D3107" s="87"/>
      <c r="E3107" s="87"/>
      <c r="F3107" s="87"/>
    </row>
    <row r="3108" spans="4:6" x14ac:dyDescent="0.25">
      <c r="D3108" s="87"/>
      <c r="E3108" s="87"/>
      <c r="F3108" s="87"/>
    </row>
    <row r="3109" spans="4:6" x14ac:dyDescent="0.25">
      <c r="D3109" s="87"/>
      <c r="E3109" s="87"/>
      <c r="F3109" s="87"/>
    </row>
    <row r="3110" spans="4:6" x14ac:dyDescent="0.25">
      <c r="D3110" s="87"/>
      <c r="E3110" s="87"/>
      <c r="F3110" s="87"/>
    </row>
    <row r="3111" spans="4:6" x14ac:dyDescent="0.25">
      <c r="D3111" s="87"/>
      <c r="E3111" s="87"/>
      <c r="F3111" s="87"/>
    </row>
    <row r="3112" spans="4:6" x14ac:dyDescent="0.25">
      <c r="D3112" s="87"/>
      <c r="E3112" s="87"/>
      <c r="F3112" s="87"/>
    </row>
    <row r="3113" spans="4:6" x14ac:dyDescent="0.25">
      <c r="D3113" s="87"/>
      <c r="E3113" s="87"/>
      <c r="F3113" s="87"/>
    </row>
    <row r="3114" spans="4:6" x14ac:dyDescent="0.25">
      <c r="D3114" s="87"/>
      <c r="E3114" s="87"/>
      <c r="F3114" s="87"/>
    </row>
    <row r="3115" spans="4:6" x14ac:dyDescent="0.25">
      <c r="D3115" s="87"/>
      <c r="E3115" s="87"/>
      <c r="F3115" s="87"/>
    </row>
    <row r="3116" spans="4:6" x14ac:dyDescent="0.25">
      <c r="D3116" s="87"/>
      <c r="E3116" s="87"/>
      <c r="F3116" s="87"/>
    </row>
    <row r="3117" spans="4:6" x14ac:dyDescent="0.25">
      <c r="D3117" s="87"/>
      <c r="E3117" s="87"/>
      <c r="F3117" s="87"/>
    </row>
    <row r="3118" spans="4:6" x14ac:dyDescent="0.25">
      <c r="D3118" s="87"/>
      <c r="E3118" s="87"/>
      <c r="F3118" s="87"/>
    </row>
    <row r="3119" spans="4:6" x14ac:dyDescent="0.25">
      <c r="D3119" s="87"/>
      <c r="E3119" s="87"/>
      <c r="F3119" s="87"/>
    </row>
    <row r="3120" spans="4:6" x14ac:dyDescent="0.25">
      <c r="D3120" s="87"/>
      <c r="E3120" s="87"/>
      <c r="F3120" s="87"/>
    </row>
    <row r="3121" spans="4:6" x14ac:dyDescent="0.25">
      <c r="D3121" s="87"/>
      <c r="E3121" s="87"/>
      <c r="F3121" s="87"/>
    </row>
    <row r="3122" spans="4:6" x14ac:dyDescent="0.25">
      <c r="D3122" s="87"/>
      <c r="E3122" s="87"/>
      <c r="F3122" s="87"/>
    </row>
    <row r="3123" spans="4:6" x14ac:dyDescent="0.25">
      <c r="D3123" s="87"/>
      <c r="E3123" s="87"/>
      <c r="F3123" s="87"/>
    </row>
    <row r="3124" spans="4:6" x14ac:dyDescent="0.25">
      <c r="D3124" s="87"/>
      <c r="E3124" s="87"/>
      <c r="F3124" s="87"/>
    </row>
    <row r="3125" spans="4:6" x14ac:dyDescent="0.25">
      <c r="D3125" s="87"/>
      <c r="E3125" s="87"/>
      <c r="F3125" s="87"/>
    </row>
    <row r="3126" spans="4:6" x14ac:dyDescent="0.25">
      <c r="D3126" s="87"/>
      <c r="E3126" s="87"/>
      <c r="F3126" s="87"/>
    </row>
    <row r="3127" spans="4:6" x14ac:dyDescent="0.25">
      <c r="D3127" s="87"/>
      <c r="E3127" s="87"/>
      <c r="F3127" s="87"/>
    </row>
    <row r="3128" spans="4:6" x14ac:dyDescent="0.25">
      <c r="D3128" s="87"/>
      <c r="E3128" s="87"/>
      <c r="F3128" s="87"/>
    </row>
    <row r="3129" spans="4:6" x14ac:dyDescent="0.25">
      <c r="D3129" s="87"/>
      <c r="E3129" s="87"/>
      <c r="F3129" s="87"/>
    </row>
    <row r="3130" spans="4:6" x14ac:dyDescent="0.25">
      <c r="D3130" s="87"/>
      <c r="E3130" s="87"/>
      <c r="F3130" s="87"/>
    </row>
    <row r="3131" spans="4:6" x14ac:dyDescent="0.25">
      <c r="D3131" s="87"/>
      <c r="E3131" s="87"/>
      <c r="F3131" s="87"/>
    </row>
    <row r="3132" spans="4:6" x14ac:dyDescent="0.25">
      <c r="D3132" s="87"/>
      <c r="E3132" s="87"/>
      <c r="F3132" s="87"/>
    </row>
    <row r="3133" spans="4:6" x14ac:dyDescent="0.25">
      <c r="D3133" s="87"/>
      <c r="E3133" s="87"/>
      <c r="F3133" s="87"/>
    </row>
    <row r="3134" spans="4:6" x14ac:dyDescent="0.25">
      <c r="D3134" s="87"/>
      <c r="E3134" s="87"/>
      <c r="F3134" s="87"/>
    </row>
    <row r="3135" spans="4:6" x14ac:dyDescent="0.25">
      <c r="D3135" s="87"/>
      <c r="E3135" s="87"/>
      <c r="F3135" s="87"/>
    </row>
    <row r="3136" spans="4:6" x14ac:dyDescent="0.25">
      <c r="D3136" s="87"/>
      <c r="E3136" s="87"/>
      <c r="F3136" s="87"/>
    </row>
    <row r="3137" spans="4:6" x14ac:dyDescent="0.25">
      <c r="D3137" s="87"/>
      <c r="E3137" s="87"/>
      <c r="F3137" s="87"/>
    </row>
    <row r="3138" spans="4:6" x14ac:dyDescent="0.25">
      <c r="D3138" s="87"/>
      <c r="E3138" s="87"/>
      <c r="F3138" s="87"/>
    </row>
    <row r="3139" spans="4:6" x14ac:dyDescent="0.25">
      <c r="D3139" s="87"/>
      <c r="E3139" s="87"/>
      <c r="F3139" s="87"/>
    </row>
    <row r="3140" spans="4:6" x14ac:dyDescent="0.25">
      <c r="D3140" s="87"/>
      <c r="E3140" s="87"/>
      <c r="F3140" s="87"/>
    </row>
    <row r="3141" spans="4:6" x14ac:dyDescent="0.25">
      <c r="D3141" s="87"/>
      <c r="E3141" s="87"/>
      <c r="F3141" s="87"/>
    </row>
    <row r="3142" spans="4:6" x14ac:dyDescent="0.25">
      <c r="D3142" s="87"/>
      <c r="E3142" s="87"/>
      <c r="F3142" s="87"/>
    </row>
    <row r="3143" spans="4:6" x14ac:dyDescent="0.25">
      <c r="D3143" s="87"/>
      <c r="E3143" s="87"/>
      <c r="F3143" s="87"/>
    </row>
    <row r="3144" spans="4:6" x14ac:dyDescent="0.25">
      <c r="D3144" s="87"/>
      <c r="E3144" s="87"/>
      <c r="F3144" s="87"/>
    </row>
    <row r="3145" spans="4:6" x14ac:dyDescent="0.25">
      <c r="D3145" s="87"/>
      <c r="E3145" s="87"/>
      <c r="F3145" s="87"/>
    </row>
    <row r="3146" spans="4:6" x14ac:dyDescent="0.25">
      <c r="D3146" s="87"/>
      <c r="E3146" s="87"/>
      <c r="F3146" s="87"/>
    </row>
    <row r="3147" spans="4:6" x14ac:dyDescent="0.25">
      <c r="D3147" s="87"/>
      <c r="E3147" s="87"/>
      <c r="F3147" s="87"/>
    </row>
    <row r="3148" spans="4:6" x14ac:dyDescent="0.25">
      <c r="D3148" s="87"/>
      <c r="E3148" s="87"/>
      <c r="F3148" s="87"/>
    </row>
    <row r="3149" spans="4:6" x14ac:dyDescent="0.25">
      <c r="D3149" s="87"/>
      <c r="E3149" s="87"/>
      <c r="F3149" s="87"/>
    </row>
    <row r="3150" spans="4:6" x14ac:dyDescent="0.25">
      <c r="D3150" s="87"/>
      <c r="E3150" s="87"/>
      <c r="F3150" s="87"/>
    </row>
    <row r="3151" spans="4:6" x14ac:dyDescent="0.25">
      <c r="D3151" s="87"/>
      <c r="E3151" s="87"/>
      <c r="F3151" s="87"/>
    </row>
    <row r="3152" spans="4:6" x14ac:dyDescent="0.25">
      <c r="D3152" s="87"/>
      <c r="E3152" s="87"/>
      <c r="F3152" s="87"/>
    </row>
    <row r="3153" spans="4:6" x14ac:dyDescent="0.25">
      <c r="D3153" s="87"/>
      <c r="E3153" s="87"/>
      <c r="F3153" s="87"/>
    </row>
    <row r="3154" spans="4:6" x14ac:dyDescent="0.25">
      <c r="D3154" s="87"/>
      <c r="E3154" s="87"/>
      <c r="F3154" s="87"/>
    </row>
    <row r="3155" spans="4:6" x14ac:dyDescent="0.25">
      <c r="D3155" s="87"/>
      <c r="E3155" s="87"/>
      <c r="F3155" s="87"/>
    </row>
    <row r="3156" spans="4:6" x14ac:dyDescent="0.25">
      <c r="D3156" s="87"/>
      <c r="E3156" s="87"/>
      <c r="F3156" s="87"/>
    </row>
    <row r="3157" spans="4:6" x14ac:dyDescent="0.25">
      <c r="D3157" s="87"/>
      <c r="E3157" s="87"/>
      <c r="F3157" s="87"/>
    </row>
    <row r="3158" spans="4:6" x14ac:dyDescent="0.25">
      <c r="D3158" s="87"/>
      <c r="E3158" s="87"/>
      <c r="F3158" s="87"/>
    </row>
    <row r="3159" spans="4:6" x14ac:dyDescent="0.25">
      <c r="D3159" s="87"/>
      <c r="E3159" s="87"/>
      <c r="F3159" s="87"/>
    </row>
    <row r="3160" spans="4:6" x14ac:dyDescent="0.25">
      <c r="D3160" s="87"/>
      <c r="E3160" s="87"/>
      <c r="F3160" s="87"/>
    </row>
    <row r="3161" spans="4:6" x14ac:dyDescent="0.25">
      <c r="D3161" s="87"/>
      <c r="E3161" s="87"/>
      <c r="F3161" s="87"/>
    </row>
    <row r="3162" spans="4:6" x14ac:dyDescent="0.25">
      <c r="D3162" s="87"/>
      <c r="E3162" s="87"/>
      <c r="F3162" s="87"/>
    </row>
    <row r="3163" spans="4:6" x14ac:dyDescent="0.25">
      <c r="D3163" s="87"/>
      <c r="E3163" s="87"/>
      <c r="F3163" s="87"/>
    </row>
    <row r="3164" spans="4:6" x14ac:dyDescent="0.25">
      <c r="D3164" s="87"/>
      <c r="E3164" s="87"/>
      <c r="F3164" s="87"/>
    </row>
    <row r="3165" spans="4:6" x14ac:dyDescent="0.25">
      <c r="D3165" s="87"/>
      <c r="E3165" s="87"/>
      <c r="F3165" s="87"/>
    </row>
    <row r="3166" spans="4:6" x14ac:dyDescent="0.25">
      <c r="D3166" s="87"/>
      <c r="E3166" s="87"/>
      <c r="F3166" s="87"/>
    </row>
    <row r="3167" spans="4:6" x14ac:dyDescent="0.25">
      <c r="D3167" s="87"/>
      <c r="E3167" s="87"/>
      <c r="F3167" s="87"/>
    </row>
    <row r="3168" spans="4:6" x14ac:dyDescent="0.25">
      <c r="D3168" s="87"/>
      <c r="E3168" s="87"/>
      <c r="F3168" s="87"/>
    </row>
    <row r="3169" spans="4:6" x14ac:dyDescent="0.25">
      <c r="D3169" s="87"/>
      <c r="E3169" s="87"/>
      <c r="F3169" s="87"/>
    </row>
    <row r="3170" spans="4:6" x14ac:dyDescent="0.25">
      <c r="D3170" s="87"/>
      <c r="E3170" s="87"/>
      <c r="F3170" s="87"/>
    </row>
    <row r="3171" spans="4:6" x14ac:dyDescent="0.25">
      <c r="D3171" s="87"/>
      <c r="E3171" s="87"/>
      <c r="F3171" s="87"/>
    </row>
    <row r="3172" spans="4:6" x14ac:dyDescent="0.25">
      <c r="D3172" s="87"/>
      <c r="E3172" s="87"/>
      <c r="F3172" s="87"/>
    </row>
    <row r="3173" spans="4:6" x14ac:dyDescent="0.25">
      <c r="D3173" s="87"/>
      <c r="E3173" s="87"/>
      <c r="F3173" s="87"/>
    </row>
    <row r="3174" spans="4:6" x14ac:dyDescent="0.25">
      <c r="D3174" s="87"/>
      <c r="E3174" s="87"/>
      <c r="F3174" s="87"/>
    </row>
    <row r="3175" spans="4:6" x14ac:dyDescent="0.25">
      <c r="D3175" s="87"/>
      <c r="E3175" s="87"/>
      <c r="F3175" s="87"/>
    </row>
    <row r="3176" spans="4:6" x14ac:dyDescent="0.25">
      <c r="D3176" s="87"/>
      <c r="E3176" s="87"/>
      <c r="F3176" s="87"/>
    </row>
    <row r="3177" spans="4:6" x14ac:dyDescent="0.25">
      <c r="D3177" s="87"/>
      <c r="E3177" s="87"/>
      <c r="F3177" s="87"/>
    </row>
    <row r="3178" spans="4:6" x14ac:dyDescent="0.25">
      <c r="D3178" s="87"/>
      <c r="E3178" s="87"/>
      <c r="F3178" s="87"/>
    </row>
    <row r="3179" spans="4:6" x14ac:dyDescent="0.25">
      <c r="D3179" s="87"/>
      <c r="E3179" s="87"/>
      <c r="F3179" s="87"/>
    </row>
    <row r="3180" spans="4:6" x14ac:dyDescent="0.25">
      <c r="D3180" s="87"/>
      <c r="E3180" s="87"/>
      <c r="F3180" s="87"/>
    </row>
    <row r="3181" spans="4:6" x14ac:dyDescent="0.25">
      <c r="D3181" s="87"/>
      <c r="E3181" s="87"/>
      <c r="F3181" s="87"/>
    </row>
    <row r="3182" spans="4:6" x14ac:dyDescent="0.25">
      <c r="D3182" s="87"/>
      <c r="E3182" s="87"/>
      <c r="F3182" s="87"/>
    </row>
    <row r="3183" spans="4:6" x14ac:dyDescent="0.25">
      <c r="D3183" s="87"/>
      <c r="E3183" s="87"/>
      <c r="F3183" s="87"/>
    </row>
    <row r="3184" spans="4:6" x14ac:dyDescent="0.25">
      <c r="D3184" s="87"/>
      <c r="E3184" s="87"/>
      <c r="F3184" s="87"/>
    </row>
    <row r="3185" spans="4:6" x14ac:dyDescent="0.25">
      <c r="D3185" s="87"/>
      <c r="E3185" s="87"/>
      <c r="F3185" s="87"/>
    </row>
    <row r="3186" spans="4:6" x14ac:dyDescent="0.25">
      <c r="D3186" s="87"/>
      <c r="E3186" s="87"/>
      <c r="F3186" s="87"/>
    </row>
    <row r="3187" spans="4:6" x14ac:dyDescent="0.25">
      <c r="D3187" s="87"/>
      <c r="E3187" s="87"/>
      <c r="F3187" s="87"/>
    </row>
    <row r="3188" spans="4:6" x14ac:dyDescent="0.25">
      <c r="D3188" s="87"/>
      <c r="E3188" s="87"/>
      <c r="F3188" s="87"/>
    </row>
    <row r="3189" spans="4:6" x14ac:dyDescent="0.25">
      <c r="D3189" s="87"/>
      <c r="E3189" s="87"/>
      <c r="F3189" s="87"/>
    </row>
    <row r="3190" spans="4:6" x14ac:dyDescent="0.25">
      <c r="D3190" s="87"/>
      <c r="E3190" s="87"/>
      <c r="F3190" s="87"/>
    </row>
    <row r="3191" spans="4:6" x14ac:dyDescent="0.25">
      <c r="D3191" s="87"/>
      <c r="E3191" s="87"/>
      <c r="F3191" s="87"/>
    </row>
    <row r="3192" spans="4:6" x14ac:dyDescent="0.25">
      <c r="D3192" s="87"/>
      <c r="E3192" s="87"/>
      <c r="F3192" s="87"/>
    </row>
    <row r="3193" spans="4:6" x14ac:dyDescent="0.25">
      <c r="D3193" s="87"/>
      <c r="E3193" s="87"/>
      <c r="F3193" s="87"/>
    </row>
    <row r="3194" spans="4:6" x14ac:dyDescent="0.25">
      <c r="D3194" s="87"/>
      <c r="E3194" s="87"/>
      <c r="F3194" s="87"/>
    </row>
    <row r="3195" spans="4:6" x14ac:dyDescent="0.25">
      <c r="D3195" s="87"/>
      <c r="E3195" s="87"/>
      <c r="F3195" s="87"/>
    </row>
    <row r="3196" spans="4:6" x14ac:dyDescent="0.25">
      <c r="D3196" s="87"/>
      <c r="E3196" s="87"/>
      <c r="F3196" s="87"/>
    </row>
    <row r="3197" spans="4:6" x14ac:dyDescent="0.25">
      <c r="D3197" s="87"/>
      <c r="E3197" s="87"/>
      <c r="F3197" s="87"/>
    </row>
    <row r="3198" spans="4:6" x14ac:dyDescent="0.25">
      <c r="D3198" s="87"/>
      <c r="E3198" s="87"/>
      <c r="F3198" s="87"/>
    </row>
    <row r="3199" spans="4:6" x14ac:dyDescent="0.25">
      <c r="D3199" s="87"/>
      <c r="E3199" s="87"/>
      <c r="F3199" s="87"/>
    </row>
    <row r="3200" spans="4:6" x14ac:dyDescent="0.25">
      <c r="D3200" s="87"/>
      <c r="E3200" s="87"/>
      <c r="F3200" s="87"/>
    </row>
    <row r="3201" spans="4:6" x14ac:dyDescent="0.25">
      <c r="D3201" s="87"/>
      <c r="E3201" s="87"/>
      <c r="F3201" s="87"/>
    </row>
    <row r="3202" spans="4:6" x14ac:dyDescent="0.25">
      <c r="D3202" s="87"/>
      <c r="E3202" s="87"/>
      <c r="F3202" s="87"/>
    </row>
    <row r="3203" spans="4:6" x14ac:dyDescent="0.25">
      <c r="D3203" s="87"/>
      <c r="E3203" s="87"/>
      <c r="F3203" s="87"/>
    </row>
    <row r="3204" spans="4:6" x14ac:dyDescent="0.25">
      <c r="D3204" s="87"/>
      <c r="E3204" s="87"/>
      <c r="F3204" s="87"/>
    </row>
    <row r="3205" spans="4:6" x14ac:dyDescent="0.25">
      <c r="D3205" s="87"/>
      <c r="E3205" s="87"/>
      <c r="F3205" s="87"/>
    </row>
    <row r="3206" spans="4:6" x14ac:dyDescent="0.25">
      <c r="D3206" s="87"/>
      <c r="E3206" s="87"/>
      <c r="F3206" s="87"/>
    </row>
    <row r="3207" spans="4:6" x14ac:dyDescent="0.25">
      <c r="D3207" s="87"/>
      <c r="E3207" s="87"/>
      <c r="F3207" s="87"/>
    </row>
    <row r="3208" spans="4:6" x14ac:dyDescent="0.25">
      <c r="D3208" s="87"/>
      <c r="E3208" s="87"/>
      <c r="F3208" s="87"/>
    </row>
    <row r="3209" spans="4:6" x14ac:dyDescent="0.25">
      <c r="D3209" s="87"/>
      <c r="E3209" s="87"/>
      <c r="F3209" s="87"/>
    </row>
    <row r="3210" spans="4:6" x14ac:dyDescent="0.25">
      <c r="D3210" s="87"/>
      <c r="E3210" s="87"/>
      <c r="F3210" s="87"/>
    </row>
    <row r="3211" spans="4:6" x14ac:dyDescent="0.25">
      <c r="D3211" s="87"/>
      <c r="E3211" s="87"/>
      <c r="F3211" s="87"/>
    </row>
    <row r="3212" spans="4:6" x14ac:dyDescent="0.25">
      <c r="D3212" s="87"/>
      <c r="E3212" s="87"/>
      <c r="F3212" s="87"/>
    </row>
    <row r="3213" spans="4:6" x14ac:dyDescent="0.25">
      <c r="D3213" s="87"/>
      <c r="E3213" s="87"/>
      <c r="F3213" s="87"/>
    </row>
    <row r="3214" spans="4:6" x14ac:dyDescent="0.25">
      <c r="D3214" s="87"/>
      <c r="E3214" s="87"/>
      <c r="F3214" s="87"/>
    </row>
    <row r="3215" spans="4:6" x14ac:dyDescent="0.25">
      <c r="D3215" s="87"/>
      <c r="E3215" s="87"/>
      <c r="F3215" s="87"/>
    </row>
    <row r="3216" spans="4:6" x14ac:dyDescent="0.25">
      <c r="D3216" s="87"/>
      <c r="E3216" s="87"/>
      <c r="F3216" s="87"/>
    </row>
    <row r="3217" spans="4:6" x14ac:dyDescent="0.25">
      <c r="D3217" s="87"/>
      <c r="E3217" s="87"/>
      <c r="F3217" s="87"/>
    </row>
    <row r="3218" spans="4:6" x14ac:dyDescent="0.25">
      <c r="D3218" s="87"/>
      <c r="E3218" s="87"/>
      <c r="F3218" s="87"/>
    </row>
    <row r="3219" spans="4:6" x14ac:dyDescent="0.25">
      <c r="D3219" s="87"/>
      <c r="E3219" s="87"/>
      <c r="F3219" s="87"/>
    </row>
    <row r="3220" spans="4:6" x14ac:dyDescent="0.25">
      <c r="D3220" s="87"/>
      <c r="E3220" s="87"/>
      <c r="F3220" s="87"/>
    </row>
    <row r="3221" spans="4:6" x14ac:dyDescent="0.25">
      <c r="D3221" s="87"/>
      <c r="E3221" s="87"/>
      <c r="F3221" s="87"/>
    </row>
    <row r="3222" spans="4:6" x14ac:dyDescent="0.25">
      <c r="D3222" s="87"/>
      <c r="E3222" s="87"/>
      <c r="F3222" s="87"/>
    </row>
    <row r="3223" spans="4:6" x14ac:dyDescent="0.25">
      <c r="D3223" s="87"/>
      <c r="E3223" s="87"/>
      <c r="F3223" s="87"/>
    </row>
    <row r="3224" spans="4:6" x14ac:dyDescent="0.25">
      <c r="D3224" s="87"/>
      <c r="E3224" s="87"/>
      <c r="F3224" s="87"/>
    </row>
    <row r="3225" spans="4:6" x14ac:dyDescent="0.25">
      <c r="D3225" s="87"/>
      <c r="E3225" s="87"/>
      <c r="F3225" s="87"/>
    </row>
    <row r="3226" spans="4:6" x14ac:dyDescent="0.25">
      <c r="D3226" s="87"/>
      <c r="E3226" s="87"/>
      <c r="F3226" s="87"/>
    </row>
    <row r="3227" spans="4:6" x14ac:dyDescent="0.25">
      <c r="D3227" s="87"/>
      <c r="E3227" s="87"/>
      <c r="F3227" s="87"/>
    </row>
    <row r="3228" spans="4:6" x14ac:dyDescent="0.25">
      <c r="D3228" s="87"/>
      <c r="E3228" s="87"/>
      <c r="F3228" s="87"/>
    </row>
    <row r="3229" spans="4:6" x14ac:dyDescent="0.25">
      <c r="D3229" s="87"/>
      <c r="E3229" s="87"/>
      <c r="F3229" s="87"/>
    </row>
    <row r="3230" spans="4:6" x14ac:dyDescent="0.25">
      <c r="D3230" s="87"/>
      <c r="E3230" s="87"/>
      <c r="F3230" s="87"/>
    </row>
    <row r="3231" spans="4:6" x14ac:dyDescent="0.25">
      <c r="D3231" s="87"/>
      <c r="E3231" s="87"/>
      <c r="F3231" s="87"/>
    </row>
    <row r="3232" spans="4:6" x14ac:dyDescent="0.25">
      <c r="D3232" s="87"/>
      <c r="E3232" s="87"/>
      <c r="F3232" s="87"/>
    </row>
    <row r="3233" spans="4:6" x14ac:dyDescent="0.25">
      <c r="D3233" s="87"/>
      <c r="E3233" s="87"/>
      <c r="F3233" s="87"/>
    </row>
    <row r="3234" spans="4:6" x14ac:dyDescent="0.25">
      <c r="D3234" s="87"/>
      <c r="E3234" s="87"/>
      <c r="F3234" s="87"/>
    </row>
    <row r="3235" spans="4:6" x14ac:dyDescent="0.25">
      <c r="D3235" s="87"/>
      <c r="E3235" s="87"/>
      <c r="F3235" s="87"/>
    </row>
    <row r="3236" spans="4:6" x14ac:dyDescent="0.25">
      <c r="D3236" s="87"/>
      <c r="E3236" s="87"/>
      <c r="F3236" s="87"/>
    </row>
    <row r="3237" spans="4:6" x14ac:dyDescent="0.25">
      <c r="D3237" s="87"/>
      <c r="E3237" s="87"/>
      <c r="F3237" s="87"/>
    </row>
    <row r="3238" spans="4:6" x14ac:dyDescent="0.25">
      <c r="D3238" s="87"/>
      <c r="E3238" s="87"/>
      <c r="F3238" s="87"/>
    </row>
    <row r="3239" spans="4:6" x14ac:dyDescent="0.25">
      <c r="D3239" s="87"/>
      <c r="E3239" s="87"/>
      <c r="F3239" s="87"/>
    </row>
    <row r="3240" spans="4:6" x14ac:dyDescent="0.25">
      <c r="D3240" s="87"/>
      <c r="E3240" s="87"/>
      <c r="F3240" s="87"/>
    </row>
    <row r="3241" spans="4:6" x14ac:dyDescent="0.25">
      <c r="D3241" s="87"/>
      <c r="E3241" s="87"/>
      <c r="F3241" s="87"/>
    </row>
    <row r="3242" spans="4:6" x14ac:dyDescent="0.25">
      <c r="D3242" s="87"/>
      <c r="E3242" s="87"/>
      <c r="F3242" s="87"/>
    </row>
    <row r="3243" spans="4:6" x14ac:dyDescent="0.25">
      <c r="D3243" s="87"/>
      <c r="E3243" s="87"/>
      <c r="F3243" s="87"/>
    </row>
    <row r="3244" spans="4:6" x14ac:dyDescent="0.25">
      <c r="D3244" s="87"/>
      <c r="E3244" s="87"/>
      <c r="F3244" s="87"/>
    </row>
    <row r="3245" spans="4:6" x14ac:dyDescent="0.25">
      <c r="D3245" s="87"/>
      <c r="E3245" s="87"/>
      <c r="F3245" s="87"/>
    </row>
    <row r="3246" spans="4:6" x14ac:dyDescent="0.25">
      <c r="D3246" s="87"/>
      <c r="E3246" s="87"/>
      <c r="F3246" s="87"/>
    </row>
    <row r="3247" spans="4:6" x14ac:dyDescent="0.25">
      <c r="D3247" s="87"/>
      <c r="E3247" s="87"/>
      <c r="F3247" s="87"/>
    </row>
    <row r="3248" spans="4:6" x14ac:dyDescent="0.25">
      <c r="D3248" s="87"/>
      <c r="E3248" s="87"/>
      <c r="F3248" s="87"/>
    </row>
    <row r="3249" spans="4:6" x14ac:dyDescent="0.25">
      <c r="D3249" s="87"/>
      <c r="E3249" s="87"/>
      <c r="F3249" s="87"/>
    </row>
    <row r="3250" spans="4:6" x14ac:dyDescent="0.25">
      <c r="D3250" s="87"/>
      <c r="E3250" s="87"/>
      <c r="F3250" s="87"/>
    </row>
    <row r="3251" spans="4:6" x14ac:dyDescent="0.25">
      <c r="D3251" s="87"/>
      <c r="E3251" s="87"/>
      <c r="F3251" s="87"/>
    </row>
    <row r="3252" spans="4:6" x14ac:dyDescent="0.25">
      <c r="D3252" s="87"/>
      <c r="E3252" s="87"/>
      <c r="F3252" s="87"/>
    </row>
    <row r="3253" spans="4:6" x14ac:dyDescent="0.25">
      <c r="D3253" s="87"/>
      <c r="E3253" s="87"/>
      <c r="F3253" s="87"/>
    </row>
    <row r="3254" spans="4:6" x14ac:dyDescent="0.25">
      <c r="D3254" s="87"/>
      <c r="E3254" s="87"/>
      <c r="F3254" s="87"/>
    </row>
    <row r="3255" spans="4:6" x14ac:dyDescent="0.25">
      <c r="D3255" s="87"/>
      <c r="E3255" s="87"/>
      <c r="F3255" s="87"/>
    </row>
    <row r="3256" spans="4:6" x14ac:dyDescent="0.25">
      <c r="D3256" s="87"/>
      <c r="E3256" s="87"/>
      <c r="F3256" s="87"/>
    </row>
    <row r="3257" spans="4:6" x14ac:dyDescent="0.25">
      <c r="D3257" s="87"/>
      <c r="E3257" s="87"/>
      <c r="F3257" s="87"/>
    </row>
    <row r="3258" spans="4:6" x14ac:dyDescent="0.25">
      <c r="D3258" s="87"/>
      <c r="E3258" s="87"/>
      <c r="F3258" s="87"/>
    </row>
    <row r="3259" spans="4:6" x14ac:dyDescent="0.25">
      <c r="D3259" s="87"/>
      <c r="E3259" s="87"/>
      <c r="F3259" s="87"/>
    </row>
    <row r="3260" spans="4:6" x14ac:dyDescent="0.25">
      <c r="D3260" s="87"/>
      <c r="E3260" s="87"/>
      <c r="F3260" s="87"/>
    </row>
    <row r="3261" spans="4:6" x14ac:dyDescent="0.25">
      <c r="D3261" s="87"/>
      <c r="E3261" s="87"/>
      <c r="F3261" s="87"/>
    </row>
    <row r="3262" spans="4:6" x14ac:dyDescent="0.25">
      <c r="D3262" s="87"/>
      <c r="E3262" s="87"/>
      <c r="F3262" s="87"/>
    </row>
    <row r="3263" spans="4:6" x14ac:dyDescent="0.25">
      <c r="D3263" s="87"/>
      <c r="E3263" s="87"/>
      <c r="F3263" s="87"/>
    </row>
    <row r="3264" spans="4:6" x14ac:dyDescent="0.25">
      <c r="D3264" s="87"/>
      <c r="E3264" s="87"/>
      <c r="F3264" s="87"/>
    </row>
    <row r="3265" spans="4:6" x14ac:dyDescent="0.25">
      <c r="D3265" s="87"/>
      <c r="E3265" s="87"/>
      <c r="F3265" s="87"/>
    </row>
    <row r="3266" spans="4:6" x14ac:dyDescent="0.25">
      <c r="D3266" s="87"/>
      <c r="E3266" s="87"/>
      <c r="F3266" s="87"/>
    </row>
    <row r="3267" spans="4:6" x14ac:dyDescent="0.25">
      <c r="D3267" s="87"/>
      <c r="E3267" s="87"/>
      <c r="F3267" s="87"/>
    </row>
    <row r="3268" spans="4:6" x14ac:dyDescent="0.25">
      <c r="D3268" s="87"/>
      <c r="E3268" s="87"/>
      <c r="F3268" s="87"/>
    </row>
    <row r="3269" spans="4:6" x14ac:dyDescent="0.25">
      <c r="D3269" s="87"/>
      <c r="E3269" s="87"/>
      <c r="F3269" s="87"/>
    </row>
    <row r="3270" spans="4:6" x14ac:dyDescent="0.25">
      <c r="D3270" s="87"/>
      <c r="E3270" s="87"/>
      <c r="F3270" s="87"/>
    </row>
    <row r="3271" spans="4:6" x14ac:dyDescent="0.25">
      <c r="D3271" s="87"/>
      <c r="E3271" s="87"/>
      <c r="F3271" s="87"/>
    </row>
    <row r="3272" spans="4:6" x14ac:dyDescent="0.25">
      <c r="D3272" s="87"/>
      <c r="E3272" s="87"/>
      <c r="F3272" s="87"/>
    </row>
    <row r="3273" spans="4:6" x14ac:dyDescent="0.25">
      <c r="D3273" s="87"/>
      <c r="E3273" s="87"/>
      <c r="F3273" s="87"/>
    </row>
    <row r="3274" spans="4:6" x14ac:dyDescent="0.25">
      <c r="D3274" s="87"/>
      <c r="E3274" s="87"/>
      <c r="F3274" s="87"/>
    </row>
    <row r="3275" spans="4:6" x14ac:dyDescent="0.25">
      <c r="D3275" s="87"/>
      <c r="E3275" s="87"/>
      <c r="F3275" s="87"/>
    </row>
    <row r="3276" spans="4:6" x14ac:dyDescent="0.25">
      <c r="D3276" s="87"/>
      <c r="E3276" s="87"/>
      <c r="F3276" s="87"/>
    </row>
    <row r="3277" spans="4:6" x14ac:dyDescent="0.25">
      <c r="D3277" s="87"/>
      <c r="E3277" s="87"/>
      <c r="F3277" s="87"/>
    </row>
    <row r="3278" spans="4:6" x14ac:dyDescent="0.25">
      <c r="D3278" s="87"/>
      <c r="E3278" s="87"/>
      <c r="F3278" s="87"/>
    </row>
    <row r="3279" spans="4:6" x14ac:dyDescent="0.25">
      <c r="D3279" s="87"/>
      <c r="E3279" s="87"/>
      <c r="F3279" s="87"/>
    </row>
    <row r="3280" spans="4:6" x14ac:dyDescent="0.25">
      <c r="D3280" s="87"/>
      <c r="E3280" s="87"/>
      <c r="F3280" s="87"/>
    </row>
    <row r="3281" spans="4:6" x14ac:dyDescent="0.25">
      <c r="D3281" s="87"/>
      <c r="E3281" s="87"/>
      <c r="F3281" s="87"/>
    </row>
    <row r="3282" spans="4:6" x14ac:dyDescent="0.25">
      <c r="D3282" s="87"/>
      <c r="E3282" s="87"/>
      <c r="F3282" s="87"/>
    </row>
    <row r="3283" spans="4:6" x14ac:dyDescent="0.25">
      <c r="D3283" s="87"/>
      <c r="E3283" s="87"/>
      <c r="F3283" s="87"/>
    </row>
    <row r="3284" spans="4:6" x14ac:dyDescent="0.25">
      <c r="D3284" s="87"/>
      <c r="E3284" s="87"/>
      <c r="F3284" s="87"/>
    </row>
    <row r="3285" spans="4:6" x14ac:dyDescent="0.25">
      <c r="D3285" s="87"/>
      <c r="E3285" s="87"/>
      <c r="F3285" s="87"/>
    </row>
    <row r="3286" spans="4:6" x14ac:dyDescent="0.25">
      <c r="D3286" s="87"/>
      <c r="E3286" s="87"/>
      <c r="F3286" s="87"/>
    </row>
    <row r="3287" spans="4:6" x14ac:dyDescent="0.25">
      <c r="D3287" s="87"/>
      <c r="E3287" s="87"/>
      <c r="F3287" s="87"/>
    </row>
    <row r="3288" spans="4:6" x14ac:dyDescent="0.25">
      <c r="D3288" s="87"/>
      <c r="E3288" s="87"/>
      <c r="F3288" s="87"/>
    </row>
    <row r="3289" spans="4:6" x14ac:dyDescent="0.25">
      <c r="D3289" s="87"/>
      <c r="E3289" s="87"/>
      <c r="F3289" s="87"/>
    </row>
    <row r="3290" spans="4:6" x14ac:dyDescent="0.25">
      <c r="D3290" s="87"/>
      <c r="E3290" s="87"/>
      <c r="F3290" s="87"/>
    </row>
    <row r="3291" spans="4:6" x14ac:dyDescent="0.25">
      <c r="D3291" s="87"/>
      <c r="E3291" s="87"/>
      <c r="F3291" s="87"/>
    </row>
    <row r="3292" spans="4:6" x14ac:dyDescent="0.25">
      <c r="D3292" s="87"/>
      <c r="E3292" s="87"/>
      <c r="F3292" s="87"/>
    </row>
    <row r="3293" spans="4:6" x14ac:dyDescent="0.25">
      <c r="D3293" s="87"/>
      <c r="E3293" s="87"/>
      <c r="F3293" s="87"/>
    </row>
    <row r="3294" spans="4:6" x14ac:dyDescent="0.25">
      <c r="D3294" s="87"/>
      <c r="E3294" s="87"/>
      <c r="F3294" s="87"/>
    </row>
    <row r="3295" spans="4:6" x14ac:dyDescent="0.25">
      <c r="D3295" s="87"/>
      <c r="E3295" s="87"/>
      <c r="F3295" s="87"/>
    </row>
    <row r="3296" spans="4:6" x14ac:dyDescent="0.25">
      <c r="D3296" s="87"/>
      <c r="E3296" s="87"/>
      <c r="F3296" s="87"/>
    </row>
    <row r="3297" spans="4:6" x14ac:dyDescent="0.25">
      <c r="D3297" s="87"/>
      <c r="E3297" s="87"/>
      <c r="F3297" s="87"/>
    </row>
    <row r="3298" spans="4:6" x14ac:dyDescent="0.25">
      <c r="D3298" s="87"/>
      <c r="E3298" s="87"/>
      <c r="F3298" s="87"/>
    </row>
    <row r="3299" spans="4:6" x14ac:dyDescent="0.25">
      <c r="D3299" s="87"/>
      <c r="E3299" s="87"/>
      <c r="F3299" s="87"/>
    </row>
    <row r="3300" spans="4:6" x14ac:dyDescent="0.25">
      <c r="D3300" s="87"/>
      <c r="E3300" s="87"/>
      <c r="F3300" s="87"/>
    </row>
    <row r="3301" spans="4:6" x14ac:dyDescent="0.25">
      <c r="D3301" s="87"/>
      <c r="E3301" s="87"/>
      <c r="F3301" s="87"/>
    </row>
    <row r="3302" spans="4:6" x14ac:dyDescent="0.25">
      <c r="D3302" s="87"/>
      <c r="E3302" s="87"/>
      <c r="F3302" s="87"/>
    </row>
    <row r="3303" spans="4:6" x14ac:dyDescent="0.25">
      <c r="D3303" s="87"/>
      <c r="E3303" s="87"/>
      <c r="F3303" s="87"/>
    </row>
    <row r="3304" spans="4:6" x14ac:dyDescent="0.25">
      <c r="D3304" s="87"/>
      <c r="E3304" s="87"/>
      <c r="F3304" s="87"/>
    </row>
    <row r="3305" spans="4:6" x14ac:dyDescent="0.25">
      <c r="D3305" s="87"/>
      <c r="E3305" s="87"/>
      <c r="F3305" s="87"/>
    </row>
    <row r="3306" spans="4:6" x14ac:dyDescent="0.25">
      <c r="D3306" s="87"/>
      <c r="E3306" s="87"/>
      <c r="F3306" s="87"/>
    </row>
    <row r="3307" spans="4:6" x14ac:dyDescent="0.25">
      <c r="D3307" s="87"/>
      <c r="E3307" s="87"/>
      <c r="F3307" s="87"/>
    </row>
    <row r="3308" spans="4:6" x14ac:dyDescent="0.25">
      <c r="D3308" s="87"/>
      <c r="E3308" s="87"/>
      <c r="F3308" s="87"/>
    </row>
    <row r="3309" spans="4:6" x14ac:dyDescent="0.25">
      <c r="D3309" s="87"/>
      <c r="E3309" s="87"/>
      <c r="F3309" s="87"/>
    </row>
    <row r="3310" spans="4:6" x14ac:dyDescent="0.25">
      <c r="D3310" s="87"/>
      <c r="E3310" s="87"/>
      <c r="F3310" s="87"/>
    </row>
    <row r="3311" spans="4:6" x14ac:dyDescent="0.25">
      <c r="D3311" s="87"/>
      <c r="E3311" s="87"/>
      <c r="F3311" s="87"/>
    </row>
    <row r="3312" spans="4:6" x14ac:dyDescent="0.25">
      <c r="D3312" s="87"/>
      <c r="E3312" s="87"/>
      <c r="F3312" s="87"/>
    </row>
    <row r="3313" spans="4:6" x14ac:dyDescent="0.25">
      <c r="D3313" s="87"/>
      <c r="E3313" s="87"/>
      <c r="F3313" s="87"/>
    </row>
    <row r="3314" spans="4:6" x14ac:dyDescent="0.25">
      <c r="D3314" s="87"/>
      <c r="E3314" s="87"/>
      <c r="F3314" s="87"/>
    </row>
    <row r="3315" spans="4:6" x14ac:dyDescent="0.25">
      <c r="D3315" s="87"/>
      <c r="E3315" s="87"/>
      <c r="F3315" s="87"/>
    </row>
    <row r="3316" spans="4:6" x14ac:dyDescent="0.25">
      <c r="D3316" s="87"/>
      <c r="E3316" s="87"/>
      <c r="F3316" s="87"/>
    </row>
    <row r="3317" spans="4:6" x14ac:dyDescent="0.25">
      <c r="D3317" s="87"/>
      <c r="E3317" s="87"/>
      <c r="F3317" s="87"/>
    </row>
    <row r="3318" spans="4:6" x14ac:dyDescent="0.25">
      <c r="D3318" s="87"/>
      <c r="E3318" s="87"/>
      <c r="F3318" s="87"/>
    </row>
    <row r="3319" spans="4:6" x14ac:dyDescent="0.25">
      <c r="D3319" s="87"/>
      <c r="E3319" s="87"/>
      <c r="F3319" s="87"/>
    </row>
    <row r="3320" spans="4:6" x14ac:dyDescent="0.25">
      <c r="D3320" s="87"/>
      <c r="E3320" s="87"/>
      <c r="F3320" s="87"/>
    </row>
    <row r="3321" spans="4:6" x14ac:dyDescent="0.25">
      <c r="D3321" s="87"/>
      <c r="E3321" s="87"/>
      <c r="F3321" s="87"/>
    </row>
    <row r="3322" spans="4:6" x14ac:dyDescent="0.25">
      <c r="D3322" s="87"/>
      <c r="E3322" s="87"/>
      <c r="F3322" s="87"/>
    </row>
    <row r="3323" spans="4:6" x14ac:dyDescent="0.25">
      <c r="D3323" s="87"/>
      <c r="E3323" s="87"/>
      <c r="F3323" s="87"/>
    </row>
    <row r="3324" spans="4:6" x14ac:dyDescent="0.25">
      <c r="D3324" s="87"/>
      <c r="E3324" s="87"/>
      <c r="F3324" s="87"/>
    </row>
    <row r="3325" spans="4:6" x14ac:dyDescent="0.25">
      <c r="D3325" s="87"/>
      <c r="E3325" s="87"/>
      <c r="F3325" s="87"/>
    </row>
    <row r="3326" spans="4:6" x14ac:dyDescent="0.25">
      <c r="D3326" s="87"/>
      <c r="E3326" s="87"/>
      <c r="F3326" s="87"/>
    </row>
    <row r="3327" spans="4:6" x14ac:dyDescent="0.25">
      <c r="D3327" s="87"/>
      <c r="E3327" s="87"/>
      <c r="F3327" s="87"/>
    </row>
    <row r="3328" spans="4:6" x14ac:dyDescent="0.25">
      <c r="D3328" s="87"/>
      <c r="E3328" s="87"/>
      <c r="F3328" s="87"/>
    </row>
    <row r="3329" spans="4:6" x14ac:dyDescent="0.25">
      <c r="D3329" s="87"/>
      <c r="E3329" s="87"/>
      <c r="F3329" s="87"/>
    </row>
    <row r="3330" spans="4:6" x14ac:dyDescent="0.25">
      <c r="D3330" s="87"/>
      <c r="E3330" s="87"/>
      <c r="F3330" s="87"/>
    </row>
    <row r="3331" spans="4:6" x14ac:dyDescent="0.25">
      <c r="D3331" s="87"/>
      <c r="E3331" s="87"/>
      <c r="F3331" s="87"/>
    </row>
    <row r="3332" spans="4:6" x14ac:dyDescent="0.25">
      <c r="D3332" s="87"/>
      <c r="E3332" s="87"/>
      <c r="F3332" s="87"/>
    </row>
    <row r="3333" spans="4:6" x14ac:dyDescent="0.25">
      <c r="D3333" s="87"/>
      <c r="E3333" s="87"/>
      <c r="F3333" s="87"/>
    </row>
    <row r="3334" spans="4:6" x14ac:dyDescent="0.25">
      <c r="D3334" s="87"/>
      <c r="E3334" s="87"/>
      <c r="F3334" s="87"/>
    </row>
    <row r="3335" spans="4:6" x14ac:dyDescent="0.25">
      <c r="D3335" s="87"/>
      <c r="E3335" s="87"/>
      <c r="F3335" s="87"/>
    </row>
    <row r="3336" spans="4:6" x14ac:dyDescent="0.25">
      <c r="D3336" s="87"/>
      <c r="E3336" s="87"/>
      <c r="F3336" s="87"/>
    </row>
    <row r="3337" spans="4:6" x14ac:dyDescent="0.25">
      <c r="D3337" s="87"/>
      <c r="E3337" s="87"/>
      <c r="F3337" s="87"/>
    </row>
    <row r="3338" spans="4:6" x14ac:dyDescent="0.25">
      <c r="D3338" s="87"/>
      <c r="E3338" s="87"/>
      <c r="F3338" s="87"/>
    </row>
    <row r="3339" spans="4:6" x14ac:dyDescent="0.25">
      <c r="D3339" s="87"/>
      <c r="E3339" s="87"/>
      <c r="F3339" s="87"/>
    </row>
    <row r="3340" spans="4:6" x14ac:dyDescent="0.25">
      <c r="D3340" s="87"/>
      <c r="E3340" s="87"/>
      <c r="F3340" s="87"/>
    </row>
    <row r="3341" spans="4:6" x14ac:dyDescent="0.25">
      <c r="D3341" s="87"/>
      <c r="E3341" s="87"/>
      <c r="F3341" s="87"/>
    </row>
    <row r="3342" spans="4:6" x14ac:dyDescent="0.25">
      <c r="D3342" s="87"/>
      <c r="E3342" s="87"/>
      <c r="F3342" s="87"/>
    </row>
    <row r="3343" spans="4:6" x14ac:dyDescent="0.25">
      <c r="D3343" s="87"/>
      <c r="E3343" s="87"/>
      <c r="F3343" s="87"/>
    </row>
    <row r="3344" spans="4:6" x14ac:dyDescent="0.25">
      <c r="D3344" s="87"/>
      <c r="E3344" s="87"/>
      <c r="F3344" s="87"/>
    </row>
    <row r="3345" spans="4:6" x14ac:dyDescent="0.25">
      <c r="D3345" s="87"/>
      <c r="E3345" s="87"/>
      <c r="F3345" s="87"/>
    </row>
    <row r="3346" spans="4:6" x14ac:dyDescent="0.25">
      <c r="D3346" s="87"/>
      <c r="E3346" s="87"/>
      <c r="F3346" s="87"/>
    </row>
    <row r="3347" spans="4:6" x14ac:dyDescent="0.25">
      <c r="D3347" s="87"/>
      <c r="E3347" s="87"/>
      <c r="F3347" s="87"/>
    </row>
    <row r="3348" spans="4:6" x14ac:dyDescent="0.25">
      <c r="D3348" s="87"/>
      <c r="E3348" s="87"/>
      <c r="F3348" s="87"/>
    </row>
    <row r="3349" spans="4:6" x14ac:dyDescent="0.25">
      <c r="D3349" s="87"/>
      <c r="E3349" s="87"/>
      <c r="F3349" s="87"/>
    </row>
    <row r="3350" spans="4:6" x14ac:dyDescent="0.25">
      <c r="D3350" s="87"/>
      <c r="E3350" s="87"/>
      <c r="F3350" s="87"/>
    </row>
    <row r="3351" spans="4:6" x14ac:dyDescent="0.25">
      <c r="D3351" s="87"/>
      <c r="E3351" s="87"/>
      <c r="F3351" s="87"/>
    </row>
    <row r="3352" spans="4:6" x14ac:dyDescent="0.25">
      <c r="D3352" s="87"/>
      <c r="E3352" s="87"/>
      <c r="F3352" s="87"/>
    </row>
    <row r="3353" spans="4:6" x14ac:dyDescent="0.25">
      <c r="D3353" s="87"/>
      <c r="E3353" s="87"/>
      <c r="F3353" s="87"/>
    </row>
    <row r="3354" spans="4:6" x14ac:dyDescent="0.25">
      <c r="D3354" s="87"/>
      <c r="E3354" s="87"/>
      <c r="F3354" s="87"/>
    </row>
    <row r="3355" spans="4:6" x14ac:dyDescent="0.25">
      <c r="D3355" s="87"/>
      <c r="E3355" s="87"/>
      <c r="F3355" s="87"/>
    </row>
    <row r="3356" spans="4:6" x14ac:dyDescent="0.25">
      <c r="D3356" s="87"/>
      <c r="E3356" s="87"/>
      <c r="F3356" s="87"/>
    </row>
    <row r="3357" spans="4:6" x14ac:dyDescent="0.25">
      <c r="D3357" s="87"/>
      <c r="E3357" s="87"/>
      <c r="F3357" s="87"/>
    </row>
    <row r="3358" spans="4:6" x14ac:dyDescent="0.25">
      <c r="D3358" s="87"/>
      <c r="E3358" s="87"/>
      <c r="F3358" s="87"/>
    </row>
    <row r="3359" spans="4:6" x14ac:dyDescent="0.25">
      <c r="D3359" s="87"/>
      <c r="E3359" s="87"/>
      <c r="F3359" s="87"/>
    </row>
    <row r="3360" spans="4:6" x14ac:dyDescent="0.25">
      <c r="D3360" s="87"/>
      <c r="E3360" s="87"/>
      <c r="F3360" s="87"/>
    </row>
    <row r="3361" spans="4:6" x14ac:dyDescent="0.25">
      <c r="D3361" s="87"/>
      <c r="E3361" s="87"/>
      <c r="F3361" s="87"/>
    </row>
    <row r="3362" spans="4:6" x14ac:dyDescent="0.25">
      <c r="D3362" s="87"/>
      <c r="E3362" s="87"/>
      <c r="F3362" s="87"/>
    </row>
    <row r="3363" spans="4:6" x14ac:dyDescent="0.25">
      <c r="D3363" s="87"/>
      <c r="E3363" s="87"/>
      <c r="F3363" s="87"/>
    </row>
    <row r="3364" spans="4:6" x14ac:dyDescent="0.25">
      <c r="D3364" s="87"/>
      <c r="E3364" s="87"/>
      <c r="F3364" s="87"/>
    </row>
    <row r="3365" spans="4:6" x14ac:dyDescent="0.25">
      <c r="D3365" s="87"/>
      <c r="E3365" s="87"/>
      <c r="F3365" s="87"/>
    </row>
    <row r="3366" spans="4:6" x14ac:dyDescent="0.25">
      <c r="D3366" s="87"/>
      <c r="E3366" s="87"/>
      <c r="F3366" s="87"/>
    </row>
    <row r="3367" spans="4:6" x14ac:dyDescent="0.25">
      <c r="D3367" s="87"/>
      <c r="E3367" s="87"/>
      <c r="F3367" s="87"/>
    </row>
    <row r="3368" spans="4:6" x14ac:dyDescent="0.25">
      <c r="D3368" s="87"/>
      <c r="E3368" s="87"/>
      <c r="F3368" s="87"/>
    </row>
    <row r="3369" spans="4:6" x14ac:dyDescent="0.25">
      <c r="D3369" s="87"/>
      <c r="E3369" s="87"/>
      <c r="F3369" s="87"/>
    </row>
    <row r="3370" spans="4:6" x14ac:dyDescent="0.25">
      <c r="D3370" s="87"/>
      <c r="E3370" s="87"/>
      <c r="F3370" s="87"/>
    </row>
    <row r="3371" spans="4:6" x14ac:dyDescent="0.25">
      <c r="D3371" s="87"/>
      <c r="E3371" s="87"/>
      <c r="F3371" s="87"/>
    </row>
    <row r="3372" spans="4:6" x14ac:dyDescent="0.25">
      <c r="D3372" s="87"/>
      <c r="E3372" s="87"/>
      <c r="F3372" s="87"/>
    </row>
    <row r="3373" spans="4:6" x14ac:dyDescent="0.25">
      <c r="D3373" s="87"/>
      <c r="E3373" s="87"/>
      <c r="F3373" s="87"/>
    </row>
    <row r="3374" spans="4:6" x14ac:dyDescent="0.25">
      <c r="D3374" s="87"/>
      <c r="E3374" s="87"/>
      <c r="F3374" s="87"/>
    </row>
    <row r="3375" spans="4:6" x14ac:dyDescent="0.25">
      <c r="D3375" s="87"/>
      <c r="E3375" s="87"/>
      <c r="F3375" s="87"/>
    </row>
    <row r="3376" spans="4:6" x14ac:dyDescent="0.25">
      <c r="D3376" s="87"/>
      <c r="E3376" s="87"/>
      <c r="F3376" s="87"/>
    </row>
    <row r="3377" spans="4:6" x14ac:dyDescent="0.25">
      <c r="D3377" s="87"/>
      <c r="E3377" s="87"/>
      <c r="F3377" s="87"/>
    </row>
    <row r="3378" spans="4:6" x14ac:dyDescent="0.25">
      <c r="D3378" s="87"/>
      <c r="E3378" s="87"/>
      <c r="F3378" s="87"/>
    </row>
    <row r="3379" spans="4:6" x14ac:dyDescent="0.25">
      <c r="D3379" s="87"/>
      <c r="E3379" s="87"/>
      <c r="F3379" s="87"/>
    </row>
    <row r="3380" spans="4:6" x14ac:dyDescent="0.25">
      <c r="D3380" s="87"/>
      <c r="E3380" s="87"/>
      <c r="F3380" s="87"/>
    </row>
    <row r="3381" spans="4:6" x14ac:dyDescent="0.25">
      <c r="D3381" s="87"/>
      <c r="E3381" s="87"/>
      <c r="F3381" s="87"/>
    </row>
    <row r="3382" spans="4:6" x14ac:dyDescent="0.25">
      <c r="D3382" s="87"/>
      <c r="E3382" s="87"/>
      <c r="F3382" s="87"/>
    </row>
    <row r="3383" spans="4:6" x14ac:dyDescent="0.25">
      <c r="D3383" s="87"/>
      <c r="E3383" s="87"/>
      <c r="F3383" s="87"/>
    </row>
    <row r="3384" spans="4:6" x14ac:dyDescent="0.25">
      <c r="D3384" s="87"/>
      <c r="E3384" s="87"/>
      <c r="F3384" s="87"/>
    </row>
    <row r="3385" spans="4:6" x14ac:dyDescent="0.25">
      <c r="D3385" s="87"/>
      <c r="E3385" s="87"/>
      <c r="F3385" s="87"/>
    </row>
    <row r="3386" spans="4:6" x14ac:dyDescent="0.25">
      <c r="D3386" s="87"/>
      <c r="E3386" s="87"/>
      <c r="F3386" s="87"/>
    </row>
    <row r="3387" spans="4:6" x14ac:dyDescent="0.25">
      <c r="D3387" s="87"/>
      <c r="E3387" s="87"/>
      <c r="F3387" s="87"/>
    </row>
    <row r="3388" spans="4:6" x14ac:dyDescent="0.25">
      <c r="D3388" s="87"/>
      <c r="E3388" s="87"/>
      <c r="F3388" s="87"/>
    </row>
    <row r="3389" spans="4:6" x14ac:dyDescent="0.25">
      <c r="D3389" s="87"/>
      <c r="E3389" s="87"/>
      <c r="F3389" s="87"/>
    </row>
    <row r="3390" spans="4:6" x14ac:dyDescent="0.25">
      <c r="D3390" s="87"/>
      <c r="E3390" s="87"/>
      <c r="F3390" s="87"/>
    </row>
    <row r="3391" spans="4:6" x14ac:dyDescent="0.25">
      <c r="D3391" s="87"/>
      <c r="E3391" s="87"/>
      <c r="F3391" s="87"/>
    </row>
    <row r="3392" spans="4:6" x14ac:dyDescent="0.25">
      <c r="D3392" s="87"/>
      <c r="E3392" s="87"/>
      <c r="F3392" s="87"/>
    </row>
    <row r="3393" spans="4:6" x14ac:dyDescent="0.25">
      <c r="D3393" s="87"/>
      <c r="E3393" s="87"/>
      <c r="F3393" s="87"/>
    </row>
    <row r="3394" spans="4:6" x14ac:dyDescent="0.25">
      <c r="D3394" s="87"/>
      <c r="E3394" s="87"/>
      <c r="F3394" s="87"/>
    </row>
    <row r="3395" spans="4:6" x14ac:dyDescent="0.25">
      <c r="D3395" s="87"/>
      <c r="E3395" s="87"/>
      <c r="F3395" s="87"/>
    </row>
    <row r="3396" spans="4:6" x14ac:dyDescent="0.25">
      <c r="D3396" s="87"/>
      <c r="E3396" s="87"/>
      <c r="F3396" s="87"/>
    </row>
    <row r="3397" spans="4:6" x14ac:dyDescent="0.25">
      <c r="D3397" s="87"/>
      <c r="E3397" s="87"/>
      <c r="F3397" s="87"/>
    </row>
    <row r="3398" spans="4:6" x14ac:dyDescent="0.25">
      <c r="D3398" s="87"/>
      <c r="E3398" s="87"/>
      <c r="F3398" s="87"/>
    </row>
    <row r="3399" spans="4:6" x14ac:dyDescent="0.25">
      <c r="D3399" s="87"/>
      <c r="E3399" s="87"/>
      <c r="F3399" s="87"/>
    </row>
    <row r="3400" spans="4:6" x14ac:dyDescent="0.25">
      <c r="D3400" s="87"/>
      <c r="E3400" s="87"/>
      <c r="F3400" s="87"/>
    </row>
    <row r="3401" spans="4:6" x14ac:dyDescent="0.25">
      <c r="D3401" s="87"/>
      <c r="E3401" s="87"/>
      <c r="F3401" s="87"/>
    </row>
    <row r="3402" spans="4:6" x14ac:dyDescent="0.25">
      <c r="D3402" s="87"/>
      <c r="E3402" s="87"/>
      <c r="F3402" s="87"/>
    </row>
    <row r="3403" spans="4:6" x14ac:dyDescent="0.25">
      <c r="D3403" s="87"/>
      <c r="E3403" s="87"/>
      <c r="F3403" s="87"/>
    </row>
    <row r="3404" spans="4:6" x14ac:dyDescent="0.25">
      <c r="D3404" s="87"/>
      <c r="E3404" s="87"/>
      <c r="F3404" s="87"/>
    </row>
    <row r="3405" spans="4:6" x14ac:dyDescent="0.25">
      <c r="D3405" s="87"/>
      <c r="E3405" s="87"/>
      <c r="F3405" s="87"/>
    </row>
    <row r="3406" spans="4:6" x14ac:dyDescent="0.25">
      <c r="D3406" s="87"/>
      <c r="E3406" s="87"/>
      <c r="F3406" s="87"/>
    </row>
    <row r="3407" spans="4:6" x14ac:dyDescent="0.25">
      <c r="D3407" s="87"/>
      <c r="E3407" s="87"/>
      <c r="F3407" s="87"/>
    </row>
    <row r="3408" spans="4:6" x14ac:dyDescent="0.25">
      <c r="D3408" s="87"/>
      <c r="E3408" s="87"/>
      <c r="F3408" s="87"/>
    </row>
    <row r="3409" spans="4:6" x14ac:dyDescent="0.25">
      <c r="D3409" s="87"/>
      <c r="E3409" s="87"/>
      <c r="F3409" s="87"/>
    </row>
    <row r="3410" spans="4:6" x14ac:dyDescent="0.25">
      <c r="D3410" s="87"/>
      <c r="E3410" s="87"/>
      <c r="F3410" s="87"/>
    </row>
    <row r="3411" spans="4:6" x14ac:dyDescent="0.25">
      <c r="D3411" s="87"/>
      <c r="E3411" s="87"/>
      <c r="F3411" s="87"/>
    </row>
    <row r="3412" spans="4:6" x14ac:dyDescent="0.25">
      <c r="D3412" s="87"/>
      <c r="E3412" s="87"/>
      <c r="F3412" s="87"/>
    </row>
    <row r="3413" spans="4:6" x14ac:dyDescent="0.25">
      <c r="D3413" s="87"/>
      <c r="E3413" s="87"/>
      <c r="F3413" s="87"/>
    </row>
    <row r="3414" spans="4:6" x14ac:dyDescent="0.25">
      <c r="D3414" s="87"/>
      <c r="E3414" s="87"/>
      <c r="F3414" s="87"/>
    </row>
    <row r="3415" spans="4:6" x14ac:dyDescent="0.25">
      <c r="D3415" s="87"/>
      <c r="E3415" s="87"/>
      <c r="F3415" s="87"/>
    </row>
    <row r="3416" spans="4:6" x14ac:dyDescent="0.25">
      <c r="D3416" s="87"/>
      <c r="E3416" s="87"/>
      <c r="F3416" s="87"/>
    </row>
    <row r="3417" spans="4:6" x14ac:dyDescent="0.25">
      <c r="D3417" s="87"/>
      <c r="E3417" s="87"/>
      <c r="F3417" s="87"/>
    </row>
    <row r="3418" spans="4:6" x14ac:dyDescent="0.25">
      <c r="D3418" s="87"/>
      <c r="E3418" s="87"/>
      <c r="F3418" s="87"/>
    </row>
    <row r="3419" spans="4:6" x14ac:dyDescent="0.25">
      <c r="D3419" s="87"/>
      <c r="E3419" s="87"/>
      <c r="F3419" s="87"/>
    </row>
    <row r="3420" spans="4:6" x14ac:dyDescent="0.25">
      <c r="D3420" s="87"/>
      <c r="E3420" s="87"/>
      <c r="F3420" s="87"/>
    </row>
    <row r="3421" spans="4:6" x14ac:dyDescent="0.25">
      <c r="D3421" s="87"/>
      <c r="E3421" s="87"/>
      <c r="F3421" s="87"/>
    </row>
    <row r="3422" spans="4:6" x14ac:dyDescent="0.25">
      <c r="D3422" s="87"/>
      <c r="E3422" s="87"/>
      <c r="F3422" s="87"/>
    </row>
    <row r="3423" spans="4:6" x14ac:dyDescent="0.25">
      <c r="D3423" s="87"/>
      <c r="E3423" s="87"/>
      <c r="F3423" s="87"/>
    </row>
    <row r="3424" spans="4:6" x14ac:dyDescent="0.25">
      <c r="D3424" s="87"/>
      <c r="E3424" s="87"/>
      <c r="F3424" s="87"/>
    </row>
    <row r="3425" spans="4:6" x14ac:dyDescent="0.25">
      <c r="D3425" s="87"/>
      <c r="E3425" s="87"/>
      <c r="F3425" s="87"/>
    </row>
    <row r="3426" spans="4:6" x14ac:dyDescent="0.25">
      <c r="D3426" s="87"/>
      <c r="E3426" s="87"/>
      <c r="F3426" s="87"/>
    </row>
    <row r="3427" spans="4:6" x14ac:dyDescent="0.25">
      <c r="D3427" s="87"/>
      <c r="E3427" s="87"/>
      <c r="F3427" s="87"/>
    </row>
    <row r="3428" spans="4:6" x14ac:dyDescent="0.25">
      <c r="D3428" s="87"/>
      <c r="E3428" s="87"/>
      <c r="F3428" s="87"/>
    </row>
    <row r="3429" spans="4:6" x14ac:dyDescent="0.25">
      <c r="D3429" s="87"/>
      <c r="E3429" s="87"/>
      <c r="F3429" s="87"/>
    </row>
    <row r="3430" spans="4:6" x14ac:dyDescent="0.25">
      <c r="D3430" s="87"/>
      <c r="E3430" s="87"/>
      <c r="F3430" s="87"/>
    </row>
    <row r="3431" spans="4:6" x14ac:dyDescent="0.25">
      <c r="D3431" s="87"/>
      <c r="E3431" s="87"/>
      <c r="F3431" s="87"/>
    </row>
    <row r="3432" spans="4:6" x14ac:dyDescent="0.25">
      <c r="D3432" s="87"/>
      <c r="E3432" s="87"/>
      <c r="F3432" s="87"/>
    </row>
    <row r="3433" spans="4:6" x14ac:dyDescent="0.25">
      <c r="D3433" s="87"/>
      <c r="E3433" s="87"/>
      <c r="F3433" s="87"/>
    </row>
    <row r="3434" spans="4:6" x14ac:dyDescent="0.25">
      <c r="D3434" s="87"/>
      <c r="E3434" s="87"/>
      <c r="F3434" s="87"/>
    </row>
    <row r="3435" spans="4:6" x14ac:dyDescent="0.25">
      <c r="D3435" s="87"/>
      <c r="E3435" s="87"/>
      <c r="F3435" s="87"/>
    </row>
    <row r="3436" spans="4:6" x14ac:dyDescent="0.25">
      <c r="D3436" s="87"/>
      <c r="E3436" s="87"/>
      <c r="F3436" s="87"/>
    </row>
    <row r="3437" spans="4:6" x14ac:dyDescent="0.25">
      <c r="D3437" s="87"/>
      <c r="E3437" s="87"/>
      <c r="F3437" s="87"/>
    </row>
    <row r="3438" spans="4:6" x14ac:dyDescent="0.25">
      <c r="D3438" s="87"/>
      <c r="E3438" s="87"/>
      <c r="F3438" s="87"/>
    </row>
    <row r="3439" spans="4:6" x14ac:dyDescent="0.25">
      <c r="D3439" s="87"/>
      <c r="E3439" s="87"/>
      <c r="F3439" s="87"/>
    </row>
    <row r="3440" spans="4:6" x14ac:dyDescent="0.25">
      <c r="D3440" s="87"/>
      <c r="E3440" s="87"/>
      <c r="F3440" s="87"/>
    </row>
    <row r="3441" spans="4:6" x14ac:dyDescent="0.25">
      <c r="D3441" s="87"/>
      <c r="E3441" s="87"/>
      <c r="F3441" s="87"/>
    </row>
    <row r="3442" spans="4:6" x14ac:dyDescent="0.25">
      <c r="D3442" s="87"/>
      <c r="E3442" s="87"/>
      <c r="F3442" s="87"/>
    </row>
    <row r="3443" spans="4:6" x14ac:dyDescent="0.25">
      <c r="D3443" s="87"/>
      <c r="E3443" s="87"/>
      <c r="F3443" s="87"/>
    </row>
    <row r="3444" spans="4:6" x14ac:dyDescent="0.25">
      <c r="D3444" s="87"/>
      <c r="E3444" s="87"/>
      <c r="F3444" s="87"/>
    </row>
    <row r="3445" spans="4:6" x14ac:dyDescent="0.25">
      <c r="D3445" s="87"/>
      <c r="E3445" s="87"/>
      <c r="F3445" s="87"/>
    </row>
    <row r="3446" spans="4:6" x14ac:dyDescent="0.25">
      <c r="D3446" s="87"/>
      <c r="E3446" s="87"/>
      <c r="F3446" s="87"/>
    </row>
    <row r="3447" spans="4:6" x14ac:dyDescent="0.25">
      <c r="D3447" s="87"/>
      <c r="E3447" s="87"/>
      <c r="F3447" s="87"/>
    </row>
    <row r="3448" spans="4:6" x14ac:dyDescent="0.25">
      <c r="D3448" s="87"/>
      <c r="E3448" s="87"/>
      <c r="F3448" s="87"/>
    </row>
    <row r="3449" spans="4:6" x14ac:dyDescent="0.25">
      <c r="D3449" s="87"/>
      <c r="E3449" s="87"/>
      <c r="F3449" s="87"/>
    </row>
    <row r="3450" spans="4:6" x14ac:dyDescent="0.25">
      <c r="D3450" s="87"/>
      <c r="E3450" s="87"/>
      <c r="F3450" s="87"/>
    </row>
    <row r="3451" spans="4:6" x14ac:dyDescent="0.25">
      <c r="D3451" s="87"/>
      <c r="E3451" s="87"/>
      <c r="F3451" s="87"/>
    </row>
    <row r="3452" spans="4:6" x14ac:dyDescent="0.25">
      <c r="D3452" s="87"/>
      <c r="E3452" s="87"/>
      <c r="F3452" s="87"/>
    </row>
    <row r="3453" spans="4:6" x14ac:dyDescent="0.25">
      <c r="D3453" s="87"/>
      <c r="E3453" s="87"/>
      <c r="F3453" s="87"/>
    </row>
    <row r="3454" spans="4:6" x14ac:dyDescent="0.25">
      <c r="D3454" s="87"/>
      <c r="E3454" s="87"/>
      <c r="F3454" s="87"/>
    </row>
    <row r="3455" spans="4:6" x14ac:dyDescent="0.25">
      <c r="D3455" s="87"/>
      <c r="E3455" s="87"/>
      <c r="F3455" s="87"/>
    </row>
    <row r="3456" spans="4:6" x14ac:dyDescent="0.25">
      <c r="D3456" s="87"/>
      <c r="E3456" s="87"/>
      <c r="F3456" s="87"/>
    </row>
    <row r="3457" spans="4:6" x14ac:dyDescent="0.25">
      <c r="D3457" s="87"/>
      <c r="E3457" s="87"/>
      <c r="F3457" s="87"/>
    </row>
    <row r="3458" spans="4:6" x14ac:dyDescent="0.25">
      <c r="D3458" s="87"/>
      <c r="E3458" s="87"/>
      <c r="F3458" s="87"/>
    </row>
    <row r="3459" spans="4:6" x14ac:dyDescent="0.25">
      <c r="D3459" s="87"/>
      <c r="E3459" s="87"/>
      <c r="F3459" s="87"/>
    </row>
    <row r="3460" spans="4:6" x14ac:dyDescent="0.25">
      <c r="D3460" s="87"/>
      <c r="E3460" s="87"/>
      <c r="F3460" s="87"/>
    </row>
    <row r="3461" spans="4:6" x14ac:dyDescent="0.25">
      <c r="D3461" s="87"/>
      <c r="E3461" s="87"/>
      <c r="F3461" s="87"/>
    </row>
    <row r="3462" spans="4:6" x14ac:dyDescent="0.25">
      <c r="D3462" s="87"/>
      <c r="E3462" s="87"/>
      <c r="F3462" s="87"/>
    </row>
    <row r="3463" spans="4:6" x14ac:dyDescent="0.25">
      <c r="D3463" s="87"/>
      <c r="E3463" s="87"/>
      <c r="F3463" s="87"/>
    </row>
    <row r="3464" spans="4:6" x14ac:dyDescent="0.25">
      <c r="D3464" s="87"/>
      <c r="E3464" s="87"/>
      <c r="F3464" s="87"/>
    </row>
    <row r="3465" spans="4:6" x14ac:dyDescent="0.25">
      <c r="D3465" s="87"/>
      <c r="E3465" s="87"/>
      <c r="F3465" s="87"/>
    </row>
    <row r="3466" spans="4:6" x14ac:dyDescent="0.25">
      <c r="D3466" s="87"/>
      <c r="E3466" s="87"/>
      <c r="F3466" s="87"/>
    </row>
    <row r="3467" spans="4:6" x14ac:dyDescent="0.25">
      <c r="D3467" s="87"/>
      <c r="E3467" s="87"/>
      <c r="F3467" s="87"/>
    </row>
    <row r="3468" spans="4:6" x14ac:dyDescent="0.25">
      <c r="D3468" s="87"/>
      <c r="E3468" s="87"/>
      <c r="F3468" s="87"/>
    </row>
    <row r="3469" spans="4:6" x14ac:dyDescent="0.25">
      <c r="D3469" s="87"/>
      <c r="E3469" s="87"/>
      <c r="F3469" s="87"/>
    </row>
    <row r="3470" spans="4:6" x14ac:dyDescent="0.25">
      <c r="D3470" s="87"/>
      <c r="E3470" s="87"/>
      <c r="F3470" s="87"/>
    </row>
    <row r="3471" spans="4:6" x14ac:dyDescent="0.25">
      <c r="D3471" s="87"/>
      <c r="E3471" s="87"/>
      <c r="F3471" s="87"/>
    </row>
    <row r="3472" spans="4:6" x14ac:dyDescent="0.25">
      <c r="D3472" s="87"/>
      <c r="E3472" s="87"/>
      <c r="F3472" s="87"/>
    </row>
    <row r="3473" spans="4:6" x14ac:dyDescent="0.25">
      <c r="D3473" s="87"/>
      <c r="E3473" s="87"/>
      <c r="F3473" s="87"/>
    </row>
    <row r="3474" spans="4:6" x14ac:dyDescent="0.25">
      <c r="D3474" s="87"/>
      <c r="E3474" s="87"/>
      <c r="F3474" s="87"/>
    </row>
    <row r="3475" spans="4:6" x14ac:dyDescent="0.25">
      <c r="D3475" s="87"/>
      <c r="E3475" s="87"/>
      <c r="F3475" s="87"/>
    </row>
    <row r="3476" spans="4:6" x14ac:dyDescent="0.25">
      <c r="D3476" s="87"/>
      <c r="E3476" s="87"/>
      <c r="F3476" s="87"/>
    </row>
    <row r="3477" spans="4:6" x14ac:dyDescent="0.25">
      <c r="D3477" s="87"/>
      <c r="E3477" s="87"/>
      <c r="F3477" s="87"/>
    </row>
    <row r="3478" spans="4:6" x14ac:dyDescent="0.25">
      <c r="D3478" s="87"/>
      <c r="E3478" s="87"/>
      <c r="F3478" s="87"/>
    </row>
    <row r="3479" spans="4:6" x14ac:dyDescent="0.25">
      <c r="D3479" s="87"/>
      <c r="E3479" s="87"/>
      <c r="F3479" s="87"/>
    </row>
    <row r="3480" spans="4:6" x14ac:dyDescent="0.25">
      <c r="D3480" s="87"/>
      <c r="E3480" s="87"/>
      <c r="F3480" s="87"/>
    </row>
    <row r="3481" spans="4:6" x14ac:dyDescent="0.25">
      <c r="D3481" s="87"/>
      <c r="E3481" s="87"/>
      <c r="F3481" s="87"/>
    </row>
    <row r="3482" spans="4:6" x14ac:dyDescent="0.25">
      <c r="D3482" s="87"/>
      <c r="E3482" s="87"/>
      <c r="F3482" s="87"/>
    </row>
    <row r="3483" spans="4:6" x14ac:dyDescent="0.25">
      <c r="D3483" s="87"/>
      <c r="E3483" s="87"/>
      <c r="F3483" s="87"/>
    </row>
    <row r="3484" spans="4:6" x14ac:dyDescent="0.25">
      <c r="D3484" s="87"/>
      <c r="E3484" s="87"/>
      <c r="F3484" s="87"/>
    </row>
    <row r="3485" spans="4:6" x14ac:dyDescent="0.25">
      <c r="D3485" s="87"/>
      <c r="E3485" s="87"/>
      <c r="F3485" s="87"/>
    </row>
    <row r="3486" spans="4:6" x14ac:dyDescent="0.25">
      <c r="D3486" s="87"/>
      <c r="E3486" s="87"/>
      <c r="F3486" s="87"/>
    </row>
    <row r="3487" spans="4:6" x14ac:dyDescent="0.25">
      <c r="D3487" s="87"/>
      <c r="E3487" s="87"/>
      <c r="F3487" s="87"/>
    </row>
    <row r="3488" spans="4:6" x14ac:dyDescent="0.25">
      <c r="D3488" s="87"/>
      <c r="E3488" s="87"/>
      <c r="F3488" s="87"/>
    </row>
    <row r="3489" spans="4:6" x14ac:dyDescent="0.25">
      <c r="D3489" s="87"/>
      <c r="E3489" s="87"/>
      <c r="F3489" s="87"/>
    </row>
    <row r="3490" spans="4:6" x14ac:dyDescent="0.25">
      <c r="D3490" s="87"/>
      <c r="E3490" s="87"/>
      <c r="F3490" s="87"/>
    </row>
    <row r="3491" spans="4:6" x14ac:dyDescent="0.25">
      <c r="D3491" s="87"/>
      <c r="E3491" s="87"/>
      <c r="F3491" s="87"/>
    </row>
    <row r="3492" spans="4:6" x14ac:dyDescent="0.25">
      <c r="D3492" s="87"/>
      <c r="E3492" s="87"/>
      <c r="F3492" s="87"/>
    </row>
    <row r="3493" spans="4:6" x14ac:dyDescent="0.25">
      <c r="D3493" s="87"/>
      <c r="E3493" s="87"/>
      <c r="F3493" s="87"/>
    </row>
    <row r="3494" spans="4:6" x14ac:dyDescent="0.25">
      <c r="D3494" s="87"/>
      <c r="E3494" s="87"/>
      <c r="F3494" s="87"/>
    </row>
    <row r="3495" spans="4:6" x14ac:dyDescent="0.25">
      <c r="D3495" s="87"/>
      <c r="E3495" s="87"/>
      <c r="F3495" s="87"/>
    </row>
    <row r="3496" spans="4:6" x14ac:dyDescent="0.25">
      <c r="D3496" s="87"/>
      <c r="E3496" s="87"/>
      <c r="F3496" s="87"/>
    </row>
    <row r="3497" spans="4:6" x14ac:dyDescent="0.25">
      <c r="D3497" s="87"/>
      <c r="E3497" s="87"/>
      <c r="F3497" s="87"/>
    </row>
    <row r="3498" spans="4:6" x14ac:dyDescent="0.25">
      <c r="D3498" s="87"/>
      <c r="E3498" s="87"/>
      <c r="F3498" s="87"/>
    </row>
    <row r="3499" spans="4:6" x14ac:dyDescent="0.25">
      <c r="D3499" s="87"/>
      <c r="E3499" s="87"/>
      <c r="F3499" s="87"/>
    </row>
    <row r="3500" spans="4:6" x14ac:dyDescent="0.25">
      <c r="D3500" s="87"/>
      <c r="E3500" s="87"/>
      <c r="F3500" s="87"/>
    </row>
    <row r="3501" spans="4:6" x14ac:dyDescent="0.25">
      <c r="D3501" s="87"/>
      <c r="E3501" s="87"/>
      <c r="F3501" s="87"/>
    </row>
    <row r="3502" spans="4:6" x14ac:dyDescent="0.25">
      <c r="D3502" s="87"/>
      <c r="E3502" s="87"/>
      <c r="F3502" s="87"/>
    </row>
    <row r="3503" spans="4:6" x14ac:dyDescent="0.25">
      <c r="D3503" s="87"/>
      <c r="E3503" s="87"/>
      <c r="F3503" s="87"/>
    </row>
    <row r="3504" spans="4:6" x14ac:dyDescent="0.25">
      <c r="D3504" s="87"/>
      <c r="E3504" s="87"/>
      <c r="F3504" s="87"/>
    </row>
    <row r="3505" spans="4:6" x14ac:dyDescent="0.25">
      <c r="D3505" s="87"/>
      <c r="E3505" s="87"/>
      <c r="F3505" s="87"/>
    </row>
    <row r="3506" spans="4:6" x14ac:dyDescent="0.25">
      <c r="D3506" s="87"/>
      <c r="E3506" s="87"/>
      <c r="F3506" s="87"/>
    </row>
    <row r="3507" spans="4:6" x14ac:dyDescent="0.25">
      <c r="D3507" s="87"/>
      <c r="E3507" s="87"/>
      <c r="F3507" s="87"/>
    </row>
    <row r="3508" spans="4:6" x14ac:dyDescent="0.25">
      <c r="D3508" s="87"/>
      <c r="E3508" s="87"/>
      <c r="F3508" s="87"/>
    </row>
    <row r="3509" spans="4:6" x14ac:dyDescent="0.25">
      <c r="D3509" s="87"/>
      <c r="E3509" s="87"/>
      <c r="F3509" s="87"/>
    </row>
    <row r="3510" spans="4:6" x14ac:dyDescent="0.25">
      <c r="D3510" s="87"/>
      <c r="E3510" s="87"/>
      <c r="F3510" s="87"/>
    </row>
    <row r="3511" spans="4:6" x14ac:dyDescent="0.25">
      <c r="D3511" s="87"/>
      <c r="E3511" s="87"/>
      <c r="F3511" s="87"/>
    </row>
    <row r="3512" spans="4:6" x14ac:dyDescent="0.25">
      <c r="D3512" s="87"/>
      <c r="E3512" s="87"/>
      <c r="F3512" s="87"/>
    </row>
    <row r="3513" spans="4:6" x14ac:dyDescent="0.25">
      <c r="D3513" s="87"/>
      <c r="E3513" s="87"/>
      <c r="F3513" s="87"/>
    </row>
    <row r="3514" spans="4:6" x14ac:dyDescent="0.25">
      <c r="D3514" s="87"/>
      <c r="E3514" s="87"/>
      <c r="F3514" s="87"/>
    </row>
    <row r="3515" spans="4:6" x14ac:dyDescent="0.25">
      <c r="D3515" s="87"/>
      <c r="E3515" s="87"/>
      <c r="F3515" s="87"/>
    </row>
    <row r="3516" spans="4:6" x14ac:dyDescent="0.25">
      <c r="D3516" s="87"/>
      <c r="E3516" s="87"/>
      <c r="F3516" s="87"/>
    </row>
    <row r="3517" spans="4:6" x14ac:dyDescent="0.25">
      <c r="D3517" s="87"/>
      <c r="E3517" s="87"/>
      <c r="F3517" s="87"/>
    </row>
    <row r="3518" spans="4:6" x14ac:dyDescent="0.25">
      <c r="D3518" s="87"/>
      <c r="E3518" s="87"/>
      <c r="F3518" s="87"/>
    </row>
    <row r="3519" spans="4:6" x14ac:dyDescent="0.25">
      <c r="D3519" s="87"/>
      <c r="E3519" s="87"/>
      <c r="F3519" s="87"/>
    </row>
    <row r="3520" spans="4:6" x14ac:dyDescent="0.25">
      <c r="D3520" s="87"/>
      <c r="E3520" s="87"/>
      <c r="F3520" s="87"/>
    </row>
    <row r="3521" spans="4:6" x14ac:dyDescent="0.25">
      <c r="D3521" s="87"/>
      <c r="E3521" s="87"/>
      <c r="F3521" s="87"/>
    </row>
    <row r="3522" spans="4:6" x14ac:dyDescent="0.25">
      <c r="D3522" s="87"/>
      <c r="E3522" s="87"/>
      <c r="F3522" s="87"/>
    </row>
    <row r="3523" spans="4:6" x14ac:dyDescent="0.25">
      <c r="D3523" s="87"/>
      <c r="E3523" s="87"/>
      <c r="F3523" s="87"/>
    </row>
    <row r="3524" spans="4:6" x14ac:dyDescent="0.25">
      <c r="D3524" s="87"/>
      <c r="E3524" s="87"/>
      <c r="F3524" s="87"/>
    </row>
    <row r="3525" spans="4:6" x14ac:dyDescent="0.25">
      <c r="D3525" s="87"/>
      <c r="E3525" s="87"/>
      <c r="F3525" s="87"/>
    </row>
    <row r="3526" spans="4:6" x14ac:dyDescent="0.25">
      <c r="D3526" s="87"/>
      <c r="E3526" s="87"/>
      <c r="F3526" s="87"/>
    </row>
    <row r="3527" spans="4:6" x14ac:dyDescent="0.25">
      <c r="D3527" s="87"/>
      <c r="E3527" s="87"/>
      <c r="F3527" s="87"/>
    </row>
    <row r="3528" spans="4:6" x14ac:dyDescent="0.25">
      <c r="D3528" s="87"/>
      <c r="E3528" s="87"/>
      <c r="F3528" s="87"/>
    </row>
    <row r="3529" spans="4:6" x14ac:dyDescent="0.25">
      <c r="D3529" s="87"/>
      <c r="E3529" s="87"/>
      <c r="F3529" s="87"/>
    </row>
    <row r="3530" spans="4:6" x14ac:dyDescent="0.25">
      <c r="D3530" s="87"/>
      <c r="E3530" s="87"/>
      <c r="F3530" s="87"/>
    </row>
    <row r="3531" spans="4:6" x14ac:dyDescent="0.25">
      <c r="D3531" s="87"/>
      <c r="E3531" s="87"/>
      <c r="F3531" s="87"/>
    </row>
    <row r="3532" spans="4:6" x14ac:dyDescent="0.25">
      <c r="D3532" s="87"/>
      <c r="E3532" s="87"/>
      <c r="F3532" s="87"/>
    </row>
    <row r="3533" spans="4:6" x14ac:dyDescent="0.25">
      <c r="D3533" s="87"/>
      <c r="E3533" s="87"/>
      <c r="F3533" s="87"/>
    </row>
    <row r="3534" spans="4:6" x14ac:dyDescent="0.25">
      <c r="D3534" s="87"/>
      <c r="E3534" s="87"/>
      <c r="F3534" s="87"/>
    </row>
    <row r="3535" spans="4:6" x14ac:dyDescent="0.25">
      <c r="D3535" s="87"/>
      <c r="E3535" s="87"/>
      <c r="F3535" s="87"/>
    </row>
    <row r="3536" spans="4:6" x14ac:dyDescent="0.25">
      <c r="D3536" s="87"/>
      <c r="E3536" s="87"/>
      <c r="F3536" s="87"/>
    </row>
    <row r="3537" spans="4:6" x14ac:dyDescent="0.25">
      <c r="D3537" s="87"/>
      <c r="E3537" s="87"/>
      <c r="F3537" s="87"/>
    </row>
    <row r="3538" spans="4:6" x14ac:dyDescent="0.25">
      <c r="D3538" s="87"/>
      <c r="E3538" s="87"/>
      <c r="F3538" s="87"/>
    </row>
    <row r="3539" spans="4:6" x14ac:dyDescent="0.25">
      <c r="D3539" s="87"/>
      <c r="E3539" s="87"/>
      <c r="F3539" s="87"/>
    </row>
    <row r="3540" spans="4:6" x14ac:dyDescent="0.25">
      <c r="D3540" s="87"/>
      <c r="E3540" s="87"/>
      <c r="F3540" s="87"/>
    </row>
    <row r="3541" spans="4:6" x14ac:dyDescent="0.25">
      <c r="D3541" s="87"/>
      <c r="E3541" s="87"/>
      <c r="F3541" s="87"/>
    </row>
    <row r="3542" spans="4:6" x14ac:dyDescent="0.25">
      <c r="D3542" s="87"/>
      <c r="E3542" s="87"/>
      <c r="F3542" s="87"/>
    </row>
    <row r="3543" spans="4:6" x14ac:dyDescent="0.25">
      <c r="D3543" s="87"/>
      <c r="E3543" s="87"/>
      <c r="F3543" s="87"/>
    </row>
    <row r="3544" spans="4:6" x14ac:dyDescent="0.25">
      <c r="D3544" s="87"/>
      <c r="E3544" s="87"/>
      <c r="F3544" s="87"/>
    </row>
    <row r="3545" spans="4:6" x14ac:dyDescent="0.25">
      <c r="D3545" s="87"/>
      <c r="E3545" s="87"/>
      <c r="F3545" s="87"/>
    </row>
    <row r="3546" spans="4:6" x14ac:dyDescent="0.25">
      <c r="D3546" s="87"/>
      <c r="E3546" s="87"/>
      <c r="F3546" s="87"/>
    </row>
    <row r="3547" spans="4:6" x14ac:dyDescent="0.25">
      <c r="D3547" s="87"/>
      <c r="E3547" s="87"/>
      <c r="F3547" s="87"/>
    </row>
    <row r="3548" spans="4:6" x14ac:dyDescent="0.25">
      <c r="D3548" s="87"/>
      <c r="E3548" s="87"/>
      <c r="F3548" s="87"/>
    </row>
    <row r="3549" spans="4:6" x14ac:dyDescent="0.25">
      <c r="D3549" s="87"/>
      <c r="E3549" s="87"/>
      <c r="F3549" s="87"/>
    </row>
    <row r="3550" spans="4:6" x14ac:dyDescent="0.25">
      <c r="D3550" s="87"/>
      <c r="E3550" s="87"/>
      <c r="F3550" s="87"/>
    </row>
    <row r="3551" spans="4:6" x14ac:dyDescent="0.25">
      <c r="D3551" s="87"/>
      <c r="E3551" s="87"/>
      <c r="F3551" s="87"/>
    </row>
    <row r="3552" spans="4:6" x14ac:dyDescent="0.25">
      <c r="D3552" s="87"/>
      <c r="E3552" s="87"/>
      <c r="F3552" s="87"/>
    </row>
    <row r="3553" spans="4:6" x14ac:dyDescent="0.25">
      <c r="D3553" s="87"/>
      <c r="E3553" s="87"/>
      <c r="F3553" s="87"/>
    </row>
    <row r="3554" spans="4:6" x14ac:dyDescent="0.25">
      <c r="D3554" s="87"/>
      <c r="E3554" s="87"/>
      <c r="F3554" s="87"/>
    </row>
    <row r="3555" spans="4:6" x14ac:dyDescent="0.25">
      <c r="D3555" s="87"/>
      <c r="E3555" s="87"/>
      <c r="F3555" s="87"/>
    </row>
    <row r="3556" spans="4:6" x14ac:dyDescent="0.25">
      <c r="D3556" s="87"/>
      <c r="E3556" s="87"/>
      <c r="F3556" s="87"/>
    </row>
    <row r="3557" spans="4:6" x14ac:dyDescent="0.25">
      <c r="D3557" s="87"/>
      <c r="E3557" s="87"/>
      <c r="F3557" s="87"/>
    </row>
    <row r="3558" spans="4:6" x14ac:dyDescent="0.25">
      <c r="D3558" s="87"/>
      <c r="E3558" s="87"/>
      <c r="F3558" s="87"/>
    </row>
    <row r="3559" spans="4:6" x14ac:dyDescent="0.25">
      <c r="D3559" s="87"/>
      <c r="E3559" s="87"/>
      <c r="F3559" s="87"/>
    </row>
    <row r="3560" spans="4:6" x14ac:dyDescent="0.25">
      <c r="D3560" s="87"/>
      <c r="E3560" s="87"/>
      <c r="F3560" s="87"/>
    </row>
    <row r="3561" spans="4:6" x14ac:dyDescent="0.25">
      <c r="D3561" s="87"/>
      <c r="E3561" s="87"/>
      <c r="F3561" s="87"/>
    </row>
    <row r="3562" spans="4:6" x14ac:dyDescent="0.25">
      <c r="D3562" s="87"/>
      <c r="E3562" s="87"/>
      <c r="F3562" s="87"/>
    </row>
    <row r="3563" spans="4:6" x14ac:dyDescent="0.25">
      <c r="D3563" s="87"/>
      <c r="E3563" s="87"/>
      <c r="F3563" s="87"/>
    </row>
    <row r="3564" spans="4:6" x14ac:dyDescent="0.25">
      <c r="D3564" s="87"/>
      <c r="E3564" s="87"/>
      <c r="F3564" s="87"/>
    </row>
    <row r="3565" spans="4:6" x14ac:dyDescent="0.25">
      <c r="D3565" s="87"/>
      <c r="E3565" s="87"/>
      <c r="F3565" s="87"/>
    </row>
    <row r="3566" spans="4:6" x14ac:dyDescent="0.25">
      <c r="D3566" s="87"/>
      <c r="E3566" s="87"/>
      <c r="F3566" s="87"/>
    </row>
    <row r="3567" spans="4:6" x14ac:dyDescent="0.25">
      <c r="D3567" s="87"/>
      <c r="E3567" s="87"/>
      <c r="F3567" s="87"/>
    </row>
    <row r="3568" spans="4:6" x14ac:dyDescent="0.25">
      <c r="D3568" s="87"/>
      <c r="E3568" s="87"/>
      <c r="F3568" s="87"/>
    </row>
    <row r="3569" spans="4:6" x14ac:dyDescent="0.25">
      <c r="D3569" s="87"/>
      <c r="E3569" s="87"/>
      <c r="F3569" s="87"/>
    </row>
    <row r="3570" spans="4:6" x14ac:dyDescent="0.25">
      <c r="D3570" s="87"/>
      <c r="E3570" s="87"/>
      <c r="F3570" s="87"/>
    </row>
    <row r="3571" spans="4:6" x14ac:dyDescent="0.25">
      <c r="D3571" s="87"/>
      <c r="E3571" s="87"/>
      <c r="F3571" s="87"/>
    </row>
    <row r="3572" spans="4:6" x14ac:dyDescent="0.25">
      <c r="D3572" s="87"/>
      <c r="E3572" s="87"/>
      <c r="F3572" s="87"/>
    </row>
    <row r="3573" spans="4:6" x14ac:dyDescent="0.25">
      <c r="D3573" s="87"/>
      <c r="E3573" s="87"/>
      <c r="F3573" s="87"/>
    </row>
    <row r="3574" spans="4:6" x14ac:dyDescent="0.25">
      <c r="D3574" s="87"/>
      <c r="E3574" s="87"/>
      <c r="F3574" s="87"/>
    </row>
    <row r="3575" spans="4:6" x14ac:dyDescent="0.25">
      <c r="D3575" s="87"/>
      <c r="E3575" s="87"/>
      <c r="F3575" s="87"/>
    </row>
    <row r="3576" spans="4:6" x14ac:dyDescent="0.25">
      <c r="D3576" s="87"/>
      <c r="E3576" s="87"/>
      <c r="F3576" s="87"/>
    </row>
    <row r="3577" spans="4:6" x14ac:dyDescent="0.25">
      <c r="D3577" s="87"/>
      <c r="E3577" s="87"/>
      <c r="F3577" s="87"/>
    </row>
    <row r="3578" spans="4:6" x14ac:dyDescent="0.25">
      <c r="D3578" s="87"/>
      <c r="E3578" s="87"/>
      <c r="F3578" s="87"/>
    </row>
    <row r="3579" spans="4:6" x14ac:dyDescent="0.25">
      <c r="D3579" s="87"/>
      <c r="E3579" s="87"/>
      <c r="F3579" s="87"/>
    </row>
    <row r="3580" spans="4:6" x14ac:dyDescent="0.25">
      <c r="D3580" s="87"/>
      <c r="E3580" s="87"/>
      <c r="F3580" s="87"/>
    </row>
    <row r="3581" spans="4:6" x14ac:dyDescent="0.25">
      <c r="D3581" s="87"/>
      <c r="E3581" s="87"/>
      <c r="F3581" s="87"/>
    </row>
    <row r="3582" spans="4:6" x14ac:dyDescent="0.25">
      <c r="D3582" s="87"/>
      <c r="E3582" s="87"/>
      <c r="F3582" s="87"/>
    </row>
    <row r="3583" spans="4:6" x14ac:dyDescent="0.25">
      <c r="D3583" s="87"/>
      <c r="E3583" s="87"/>
      <c r="F3583" s="87"/>
    </row>
    <row r="3584" spans="4:6" x14ac:dyDescent="0.25">
      <c r="D3584" s="87"/>
      <c r="E3584" s="87"/>
      <c r="F3584" s="87"/>
    </row>
    <row r="3585" spans="4:6" x14ac:dyDescent="0.25">
      <c r="D3585" s="87"/>
      <c r="E3585" s="87"/>
      <c r="F3585" s="87"/>
    </row>
    <row r="3586" spans="4:6" x14ac:dyDescent="0.25">
      <c r="D3586" s="87"/>
      <c r="E3586" s="87"/>
      <c r="F3586" s="87"/>
    </row>
    <row r="3587" spans="4:6" x14ac:dyDescent="0.25">
      <c r="D3587" s="87"/>
      <c r="E3587" s="87"/>
      <c r="F3587" s="87"/>
    </row>
    <row r="3588" spans="4:6" x14ac:dyDescent="0.25">
      <c r="D3588" s="87"/>
      <c r="E3588" s="87"/>
      <c r="F3588" s="87"/>
    </row>
    <row r="3589" spans="4:6" x14ac:dyDescent="0.25">
      <c r="D3589" s="87"/>
      <c r="E3589" s="87"/>
      <c r="F3589" s="87"/>
    </row>
    <row r="3590" spans="4:6" x14ac:dyDescent="0.25">
      <c r="D3590" s="87"/>
      <c r="E3590" s="87"/>
      <c r="F3590" s="87"/>
    </row>
    <row r="3591" spans="4:6" x14ac:dyDescent="0.25">
      <c r="D3591" s="87"/>
      <c r="E3591" s="87"/>
      <c r="F3591" s="87"/>
    </row>
    <row r="3592" spans="4:6" x14ac:dyDescent="0.25">
      <c r="D3592" s="87"/>
      <c r="E3592" s="87"/>
      <c r="F3592" s="87"/>
    </row>
    <row r="3593" spans="4:6" x14ac:dyDescent="0.25">
      <c r="D3593" s="87"/>
      <c r="E3593" s="87"/>
      <c r="F3593" s="87"/>
    </row>
    <row r="3594" spans="4:6" x14ac:dyDescent="0.25">
      <c r="D3594" s="87"/>
      <c r="E3594" s="87"/>
      <c r="F3594" s="87"/>
    </row>
    <row r="3595" spans="4:6" x14ac:dyDescent="0.25">
      <c r="D3595" s="87"/>
      <c r="E3595" s="87"/>
      <c r="F3595" s="87"/>
    </row>
    <row r="3596" spans="4:6" x14ac:dyDescent="0.25">
      <c r="D3596" s="87"/>
      <c r="E3596" s="87"/>
      <c r="F3596" s="87"/>
    </row>
    <row r="3597" spans="4:6" x14ac:dyDescent="0.25">
      <c r="D3597" s="87"/>
      <c r="E3597" s="87"/>
      <c r="F3597" s="87"/>
    </row>
    <row r="3598" spans="4:6" x14ac:dyDescent="0.25">
      <c r="D3598" s="87"/>
      <c r="E3598" s="87"/>
      <c r="F3598" s="87"/>
    </row>
    <row r="3599" spans="4:6" x14ac:dyDescent="0.25">
      <c r="D3599" s="87"/>
      <c r="E3599" s="87"/>
      <c r="F3599" s="87"/>
    </row>
    <row r="3600" spans="4:6" x14ac:dyDescent="0.25">
      <c r="D3600" s="87"/>
      <c r="E3600" s="87"/>
      <c r="F3600" s="87"/>
    </row>
    <row r="3601" spans="4:6" x14ac:dyDescent="0.25">
      <c r="D3601" s="87"/>
      <c r="E3601" s="87"/>
      <c r="F3601" s="87"/>
    </row>
    <row r="3602" spans="4:6" x14ac:dyDescent="0.25">
      <c r="D3602" s="87"/>
      <c r="E3602" s="87"/>
      <c r="F3602" s="87"/>
    </row>
    <row r="3603" spans="4:6" x14ac:dyDescent="0.25">
      <c r="D3603" s="87"/>
      <c r="E3603" s="87"/>
      <c r="F3603" s="87"/>
    </row>
    <row r="3604" spans="4:6" x14ac:dyDescent="0.25">
      <c r="D3604" s="87"/>
      <c r="E3604" s="87"/>
      <c r="F3604" s="87"/>
    </row>
    <row r="3605" spans="4:6" x14ac:dyDescent="0.25">
      <c r="D3605" s="87"/>
      <c r="E3605" s="87"/>
      <c r="F3605" s="87"/>
    </row>
    <row r="3606" spans="4:6" x14ac:dyDescent="0.25">
      <c r="D3606" s="87"/>
      <c r="E3606" s="87"/>
      <c r="F3606" s="87"/>
    </row>
    <row r="3607" spans="4:6" x14ac:dyDescent="0.25">
      <c r="D3607" s="87"/>
      <c r="E3607" s="87"/>
      <c r="F3607" s="87"/>
    </row>
    <row r="3608" spans="4:6" x14ac:dyDescent="0.25">
      <c r="D3608" s="87"/>
      <c r="E3608" s="87"/>
      <c r="F3608" s="87"/>
    </row>
    <row r="3609" spans="4:6" x14ac:dyDescent="0.25">
      <c r="D3609" s="87"/>
      <c r="E3609" s="87"/>
      <c r="F3609" s="87"/>
    </row>
    <row r="3610" spans="4:6" x14ac:dyDescent="0.25">
      <c r="D3610" s="87"/>
      <c r="E3610" s="87"/>
      <c r="F3610" s="87"/>
    </row>
    <row r="3611" spans="4:6" x14ac:dyDescent="0.25">
      <c r="D3611" s="87"/>
      <c r="E3611" s="87"/>
      <c r="F3611" s="87"/>
    </row>
    <row r="3612" spans="4:6" x14ac:dyDescent="0.25">
      <c r="D3612" s="87"/>
      <c r="E3612" s="87"/>
      <c r="F3612" s="87"/>
    </row>
    <row r="3613" spans="4:6" x14ac:dyDescent="0.25">
      <c r="D3613" s="87"/>
      <c r="E3613" s="87"/>
      <c r="F3613" s="87"/>
    </row>
    <row r="3614" spans="4:6" x14ac:dyDescent="0.25">
      <c r="D3614" s="87"/>
      <c r="E3614" s="87"/>
      <c r="F3614" s="87"/>
    </row>
    <row r="3615" spans="4:6" x14ac:dyDescent="0.25">
      <c r="D3615" s="87"/>
      <c r="E3615" s="87"/>
      <c r="F3615" s="87"/>
    </row>
    <row r="3616" spans="4:6" x14ac:dyDescent="0.25">
      <c r="D3616" s="87"/>
      <c r="E3616" s="87"/>
      <c r="F3616" s="87"/>
    </row>
    <row r="3617" spans="4:6" x14ac:dyDescent="0.25">
      <c r="D3617" s="87"/>
      <c r="E3617" s="87"/>
      <c r="F3617" s="87"/>
    </row>
    <row r="3618" spans="4:6" x14ac:dyDescent="0.25">
      <c r="D3618" s="87"/>
      <c r="E3618" s="87"/>
      <c r="F3618" s="87"/>
    </row>
    <row r="3619" spans="4:6" x14ac:dyDescent="0.25">
      <c r="D3619" s="87"/>
      <c r="E3619" s="87"/>
      <c r="F3619" s="87"/>
    </row>
    <row r="3620" spans="4:6" x14ac:dyDescent="0.25">
      <c r="D3620" s="87"/>
      <c r="E3620" s="87"/>
      <c r="F3620" s="87"/>
    </row>
    <row r="3621" spans="4:6" x14ac:dyDescent="0.25">
      <c r="D3621" s="87"/>
      <c r="E3621" s="87"/>
      <c r="F3621" s="87"/>
    </row>
    <row r="3622" spans="4:6" x14ac:dyDescent="0.25">
      <c r="D3622" s="87"/>
      <c r="E3622" s="87"/>
      <c r="F3622" s="87"/>
    </row>
    <row r="3623" spans="4:6" x14ac:dyDescent="0.25">
      <c r="D3623" s="87"/>
      <c r="E3623" s="87"/>
      <c r="F3623" s="87"/>
    </row>
    <row r="3624" spans="4:6" x14ac:dyDescent="0.25">
      <c r="D3624" s="87"/>
      <c r="E3624" s="87"/>
      <c r="F3624" s="87"/>
    </row>
    <row r="3625" spans="4:6" x14ac:dyDescent="0.25">
      <c r="D3625" s="87"/>
      <c r="E3625" s="87"/>
      <c r="F3625" s="87"/>
    </row>
    <row r="3626" spans="4:6" x14ac:dyDescent="0.25">
      <c r="D3626" s="87"/>
      <c r="E3626" s="87"/>
      <c r="F3626" s="87"/>
    </row>
    <row r="3627" spans="4:6" x14ac:dyDescent="0.25">
      <c r="D3627" s="87"/>
      <c r="E3627" s="87"/>
      <c r="F3627" s="87"/>
    </row>
    <row r="3628" spans="4:6" x14ac:dyDescent="0.25">
      <c r="D3628" s="87"/>
      <c r="E3628" s="87"/>
      <c r="F3628" s="87"/>
    </row>
    <row r="3629" spans="4:6" x14ac:dyDescent="0.25">
      <c r="D3629" s="87"/>
      <c r="E3629" s="87"/>
      <c r="F3629" s="87"/>
    </row>
    <row r="3630" spans="4:6" x14ac:dyDescent="0.25">
      <c r="D3630" s="87"/>
      <c r="E3630" s="87"/>
      <c r="F3630" s="87"/>
    </row>
    <row r="3631" spans="4:6" x14ac:dyDescent="0.25">
      <c r="D3631" s="87"/>
      <c r="E3631" s="87"/>
      <c r="F3631" s="87"/>
    </row>
    <row r="3632" spans="4:6" x14ac:dyDescent="0.25">
      <c r="D3632" s="87"/>
      <c r="E3632" s="87"/>
      <c r="F3632" s="87"/>
    </row>
    <row r="3633" spans="4:6" x14ac:dyDescent="0.25">
      <c r="D3633" s="87"/>
      <c r="E3633" s="87"/>
      <c r="F3633" s="87"/>
    </row>
    <row r="3634" spans="4:6" x14ac:dyDescent="0.25">
      <c r="D3634" s="87"/>
      <c r="E3634" s="87"/>
      <c r="F3634" s="87"/>
    </row>
    <row r="3635" spans="4:6" x14ac:dyDescent="0.25">
      <c r="D3635" s="87"/>
      <c r="E3635" s="87"/>
      <c r="F3635" s="87"/>
    </row>
    <row r="3636" spans="4:6" x14ac:dyDescent="0.25">
      <c r="D3636" s="87"/>
      <c r="E3636" s="87"/>
      <c r="F3636" s="87"/>
    </row>
    <row r="3637" spans="4:6" x14ac:dyDescent="0.25">
      <c r="D3637" s="87"/>
      <c r="E3637" s="87"/>
      <c r="F3637" s="87"/>
    </row>
    <row r="3638" spans="4:6" x14ac:dyDescent="0.25">
      <c r="D3638" s="87"/>
      <c r="E3638" s="87"/>
      <c r="F3638" s="87"/>
    </row>
    <row r="3639" spans="4:6" x14ac:dyDescent="0.25">
      <c r="D3639" s="87"/>
      <c r="E3639" s="87"/>
      <c r="F3639" s="87"/>
    </row>
    <row r="3640" spans="4:6" x14ac:dyDescent="0.25">
      <c r="D3640" s="87"/>
      <c r="E3640" s="87"/>
      <c r="F3640" s="87"/>
    </row>
    <row r="3641" spans="4:6" x14ac:dyDescent="0.25">
      <c r="D3641" s="87"/>
      <c r="E3641" s="87"/>
      <c r="F3641" s="87"/>
    </row>
    <row r="3642" spans="4:6" x14ac:dyDescent="0.25">
      <c r="D3642" s="87"/>
      <c r="E3642" s="87"/>
      <c r="F3642" s="87"/>
    </row>
    <row r="3643" spans="4:6" x14ac:dyDescent="0.25">
      <c r="D3643" s="87"/>
      <c r="E3643" s="87"/>
      <c r="F3643" s="87"/>
    </row>
    <row r="3644" spans="4:6" x14ac:dyDescent="0.25">
      <c r="D3644" s="87"/>
      <c r="E3644" s="87"/>
      <c r="F3644" s="87"/>
    </row>
    <row r="3645" spans="4:6" x14ac:dyDescent="0.25">
      <c r="D3645" s="87"/>
      <c r="E3645" s="87"/>
      <c r="F3645" s="87"/>
    </row>
    <row r="3646" spans="4:6" x14ac:dyDescent="0.25">
      <c r="D3646" s="87"/>
      <c r="E3646" s="87"/>
      <c r="F3646" s="87"/>
    </row>
    <row r="3647" spans="4:6" x14ac:dyDescent="0.25">
      <c r="D3647" s="87"/>
      <c r="E3647" s="87"/>
      <c r="F3647" s="87"/>
    </row>
    <row r="3648" spans="4:6" x14ac:dyDescent="0.25">
      <c r="D3648" s="87"/>
      <c r="E3648" s="87"/>
      <c r="F3648" s="87"/>
    </row>
    <row r="3649" spans="4:6" x14ac:dyDescent="0.25">
      <c r="D3649" s="87"/>
      <c r="E3649" s="87"/>
      <c r="F3649" s="87"/>
    </row>
    <row r="3650" spans="4:6" x14ac:dyDescent="0.25">
      <c r="D3650" s="87"/>
      <c r="E3650" s="87"/>
      <c r="F3650" s="87"/>
    </row>
    <row r="3651" spans="4:6" x14ac:dyDescent="0.25">
      <c r="D3651" s="87"/>
      <c r="E3651" s="87"/>
      <c r="F3651" s="87"/>
    </row>
    <row r="3652" spans="4:6" x14ac:dyDescent="0.25">
      <c r="D3652" s="87"/>
      <c r="E3652" s="87"/>
      <c r="F3652" s="87"/>
    </row>
    <row r="3653" spans="4:6" x14ac:dyDescent="0.25">
      <c r="D3653" s="87"/>
      <c r="E3653" s="87"/>
      <c r="F3653" s="87"/>
    </row>
    <row r="3654" spans="4:6" x14ac:dyDescent="0.25">
      <c r="D3654" s="87"/>
      <c r="E3654" s="87"/>
      <c r="F3654" s="87"/>
    </row>
    <row r="3655" spans="4:6" x14ac:dyDescent="0.25">
      <c r="D3655" s="87"/>
      <c r="E3655" s="87"/>
      <c r="F3655" s="87"/>
    </row>
    <row r="3656" spans="4:6" x14ac:dyDescent="0.25">
      <c r="D3656" s="87"/>
      <c r="E3656" s="87"/>
      <c r="F3656" s="87"/>
    </row>
    <row r="3657" spans="4:6" x14ac:dyDescent="0.25">
      <c r="D3657" s="87"/>
      <c r="E3657" s="87"/>
      <c r="F3657" s="87"/>
    </row>
    <row r="3658" spans="4:6" x14ac:dyDescent="0.25">
      <c r="D3658" s="87"/>
      <c r="E3658" s="87"/>
      <c r="F3658" s="87"/>
    </row>
    <row r="3659" spans="4:6" x14ac:dyDescent="0.25">
      <c r="D3659" s="87"/>
      <c r="E3659" s="87"/>
      <c r="F3659" s="87"/>
    </row>
    <row r="3660" spans="4:6" x14ac:dyDescent="0.25">
      <c r="D3660" s="87"/>
      <c r="E3660" s="87"/>
      <c r="F3660" s="87"/>
    </row>
    <row r="3661" spans="4:6" x14ac:dyDescent="0.25">
      <c r="D3661" s="87"/>
      <c r="E3661" s="87"/>
      <c r="F3661" s="87"/>
    </row>
    <row r="3662" spans="4:6" x14ac:dyDescent="0.25">
      <c r="D3662" s="87"/>
      <c r="E3662" s="87"/>
      <c r="F3662" s="87"/>
    </row>
    <row r="3663" spans="4:6" x14ac:dyDescent="0.25">
      <c r="D3663" s="87"/>
      <c r="E3663" s="87"/>
      <c r="F3663" s="87"/>
    </row>
    <row r="3664" spans="4:6" x14ac:dyDescent="0.25">
      <c r="D3664" s="87"/>
      <c r="E3664" s="87"/>
      <c r="F3664" s="87"/>
    </row>
    <row r="3665" spans="4:6" x14ac:dyDescent="0.25">
      <c r="D3665" s="87"/>
      <c r="E3665" s="87"/>
      <c r="F3665" s="87"/>
    </row>
    <row r="3666" spans="4:6" x14ac:dyDescent="0.25">
      <c r="D3666" s="87"/>
      <c r="E3666" s="87"/>
      <c r="F3666" s="87"/>
    </row>
    <row r="3667" spans="4:6" x14ac:dyDescent="0.25">
      <c r="D3667" s="87"/>
      <c r="E3667" s="87"/>
      <c r="F3667" s="87"/>
    </row>
    <row r="3668" spans="4:6" x14ac:dyDescent="0.25">
      <c r="D3668" s="87"/>
      <c r="E3668" s="87"/>
      <c r="F3668" s="87"/>
    </row>
    <row r="3669" spans="4:6" x14ac:dyDescent="0.25">
      <c r="D3669" s="87"/>
      <c r="E3669" s="87"/>
      <c r="F3669" s="87"/>
    </row>
    <row r="3670" spans="4:6" x14ac:dyDescent="0.25">
      <c r="D3670" s="87"/>
      <c r="E3670" s="87"/>
      <c r="F3670" s="87"/>
    </row>
    <row r="3671" spans="4:6" x14ac:dyDescent="0.25">
      <c r="D3671" s="87"/>
      <c r="E3671" s="87"/>
      <c r="F3671" s="87"/>
    </row>
    <row r="3672" spans="4:6" x14ac:dyDescent="0.25">
      <c r="D3672" s="87"/>
      <c r="E3672" s="87"/>
      <c r="F3672" s="87"/>
    </row>
    <row r="3673" spans="4:6" x14ac:dyDescent="0.25">
      <c r="D3673" s="87"/>
      <c r="E3673" s="87"/>
      <c r="F3673" s="87"/>
    </row>
    <row r="3674" spans="4:6" x14ac:dyDescent="0.25">
      <c r="D3674" s="87"/>
      <c r="E3674" s="87"/>
      <c r="F3674" s="87"/>
    </row>
    <row r="3675" spans="4:6" x14ac:dyDescent="0.25">
      <c r="D3675" s="87"/>
      <c r="E3675" s="87"/>
      <c r="F3675" s="87"/>
    </row>
    <row r="3676" spans="4:6" x14ac:dyDescent="0.25">
      <c r="D3676" s="87"/>
      <c r="E3676" s="87"/>
      <c r="F3676" s="87"/>
    </row>
    <row r="3677" spans="4:6" x14ac:dyDescent="0.25">
      <c r="D3677" s="87"/>
      <c r="E3677" s="87"/>
      <c r="F3677" s="87"/>
    </row>
    <row r="3678" spans="4:6" x14ac:dyDescent="0.25">
      <c r="D3678" s="87"/>
      <c r="E3678" s="87"/>
      <c r="F3678" s="87"/>
    </row>
    <row r="3679" spans="4:6" x14ac:dyDescent="0.25">
      <c r="D3679" s="87"/>
      <c r="E3679" s="87"/>
      <c r="F3679" s="87"/>
    </row>
    <row r="3680" spans="4:6" x14ac:dyDescent="0.25">
      <c r="D3680" s="87"/>
      <c r="E3680" s="87"/>
      <c r="F3680" s="87"/>
    </row>
    <row r="3681" spans="4:6" x14ac:dyDescent="0.25">
      <c r="D3681" s="87"/>
      <c r="E3681" s="87"/>
      <c r="F3681" s="87"/>
    </row>
    <row r="3682" spans="4:6" x14ac:dyDescent="0.25">
      <c r="D3682" s="87"/>
      <c r="E3682" s="87"/>
      <c r="F3682" s="87"/>
    </row>
    <row r="3683" spans="4:6" x14ac:dyDescent="0.25">
      <c r="D3683" s="87"/>
      <c r="E3683" s="87"/>
      <c r="F3683" s="87"/>
    </row>
    <row r="3684" spans="4:6" x14ac:dyDescent="0.25">
      <c r="D3684" s="87"/>
      <c r="E3684" s="87"/>
      <c r="F3684" s="87"/>
    </row>
    <row r="3685" spans="4:6" x14ac:dyDescent="0.25">
      <c r="D3685" s="87"/>
      <c r="E3685" s="87"/>
      <c r="F3685" s="87"/>
    </row>
    <row r="3686" spans="4:6" x14ac:dyDescent="0.25">
      <c r="D3686" s="87"/>
      <c r="E3686" s="87"/>
      <c r="F3686" s="87"/>
    </row>
    <row r="3687" spans="4:6" x14ac:dyDescent="0.25">
      <c r="D3687" s="87"/>
      <c r="E3687" s="87"/>
      <c r="F3687" s="87"/>
    </row>
    <row r="3688" spans="4:6" x14ac:dyDescent="0.25">
      <c r="D3688" s="87"/>
      <c r="E3688" s="87"/>
      <c r="F3688" s="87"/>
    </row>
    <row r="3689" spans="4:6" x14ac:dyDescent="0.25">
      <c r="D3689" s="87"/>
      <c r="E3689" s="87"/>
      <c r="F3689" s="87"/>
    </row>
    <row r="3690" spans="4:6" x14ac:dyDescent="0.25">
      <c r="D3690" s="87"/>
      <c r="E3690" s="87"/>
      <c r="F3690" s="87"/>
    </row>
    <row r="3691" spans="4:6" x14ac:dyDescent="0.25">
      <c r="D3691" s="87"/>
      <c r="E3691" s="87"/>
      <c r="F3691" s="87"/>
    </row>
    <row r="3692" spans="4:6" x14ac:dyDescent="0.25">
      <c r="D3692" s="87"/>
      <c r="E3692" s="87"/>
      <c r="F3692" s="87"/>
    </row>
    <row r="3693" spans="4:6" x14ac:dyDescent="0.25">
      <c r="D3693" s="87"/>
      <c r="E3693" s="87"/>
      <c r="F3693" s="87"/>
    </row>
    <row r="3694" spans="4:6" x14ac:dyDescent="0.25">
      <c r="D3694" s="87"/>
      <c r="E3694" s="87"/>
      <c r="F3694" s="87"/>
    </row>
    <row r="3695" spans="4:6" x14ac:dyDescent="0.25">
      <c r="D3695" s="87"/>
      <c r="E3695" s="87"/>
      <c r="F3695" s="87"/>
    </row>
    <row r="3696" spans="4:6" x14ac:dyDescent="0.25">
      <c r="D3696" s="87"/>
      <c r="E3696" s="87"/>
      <c r="F3696" s="87"/>
    </row>
    <row r="3697" spans="4:6" x14ac:dyDescent="0.25">
      <c r="D3697" s="87"/>
      <c r="E3697" s="87"/>
      <c r="F3697" s="87"/>
    </row>
    <row r="3698" spans="4:6" x14ac:dyDescent="0.25">
      <c r="D3698" s="87"/>
      <c r="E3698" s="87"/>
      <c r="F3698" s="87"/>
    </row>
    <row r="3699" spans="4:6" x14ac:dyDescent="0.25">
      <c r="D3699" s="87"/>
      <c r="E3699" s="87"/>
      <c r="F3699" s="87"/>
    </row>
    <row r="3700" spans="4:6" x14ac:dyDescent="0.25">
      <c r="D3700" s="87"/>
      <c r="E3700" s="87"/>
      <c r="F3700" s="87"/>
    </row>
    <row r="3701" spans="4:6" x14ac:dyDescent="0.25">
      <c r="D3701" s="87"/>
      <c r="E3701" s="87"/>
      <c r="F3701" s="87"/>
    </row>
    <row r="3702" spans="4:6" x14ac:dyDescent="0.25">
      <c r="D3702" s="87"/>
      <c r="E3702" s="87"/>
      <c r="F3702" s="87"/>
    </row>
    <row r="3703" spans="4:6" x14ac:dyDescent="0.25">
      <c r="D3703" s="87"/>
      <c r="E3703" s="87"/>
      <c r="F3703" s="87"/>
    </row>
    <row r="3704" spans="4:6" x14ac:dyDescent="0.25">
      <c r="D3704" s="87"/>
      <c r="E3704" s="87"/>
      <c r="F3704" s="87"/>
    </row>
    <row r="3705" spans="4:6" x14ac:dyDescent="0.25">
      <c r="D3705" s="87"/>
      <c r="E3705" s="87"/>
      <c r="F3705" s="87"/>
    </row>
    <row r="3706" spans="4:6" x14ac:dyDescent="0.25">
      <c r="D3706" s="87"/>
      <c r="E3706" s="87"/>
      <c r="F3706" s="87"/>
    </row>
    <row r="3707" spans="4:6" x14ac:dyDescent="0.25">
      <c r="D3707" s="87"/>
      <c r="E3707" s="87"/>
      <c r="F3707" s="87"/>
    </row>
    <row r="3708" spans="4:6" x14ac:dyDescent="0.25">
      <c r="D3708" s="87"/>
      <c r="E3708" s="87"/>
      <c r="F3708" s="87"/>
    </row>
    <row r="3709" spans="4:6" x14ac:dyDescent="0.25">
      <c r="D3709" s="87"/>
      <c r="E3709" s="87"/>
      <c r="F3709" s="87"/>
    </row>
    <row r="3710" spans="4:6" x14ac:dyDescent="0.25">
      <c r="D3710" s="87"/>
      <c r="E3710" s="87"/>
      <c r="F3710" s="87"/>
    </row>
    <row r="3711" spans="4:6" x14ac:dyDescent="0.25">
      <c r="D3711" s="87"/>
      <c r="E3711" s="87"/>
      <c r="F3711" s="87"/>
    </row>
    <row r="3712" spans="4:6" x14ac:dyDescent="0.25">
      <c r="D3712" s="87"/>
      <c r="E3712" s="87"/>
      <c r="F3712" s="87"/>
    </row>
    <row r="3713" spans="4:6" x14ac:dyDescent="0.25">
      <c r="D3713" s="87"/>
      <c r="E3713" s="87"/>
      <c r="F3713" s="87"/>
    </row>
    <row r="3714" spans="4:6" x14ac:dyDescent="0.25">
      <c r="D3714" s="87"/>
      <c r="E3714" s="87"/>
      <c r="F3714" s="87"/>
    </row>
    <row r="3715" spans="4:6" x14ac:dyDescent="0.25">
      <c r="D3715" s="87"/>
      <c r="E3715" s="87"/>
      <c r="F3715" s="87"/>
    </row>
    <row r="3716" spans="4:6" x14ac:dyDescent="0.25">
      <c r="D3716" s="87"/>
      <c r="E3716" s="87"/>
      <c r="F3716" s="87"/>
    </row>
    <row r="3717" spans="4:6" x14ac:dyDescent="0.25">
      <c r="D3717" s="87"/>
      <c r="E3717" s="87"/>
      <c r="F3717" s="87"/>
    </row>
    <row r="3718" spans="4:6" x14ac:dyDescent="0.25">
      <c r="D3718" s="87"/>
      <c r="E3718" s="87"/>
      <c r="F3718" s="87"/>
    </row>
    <row r="3719" spans="4:6" x14ac:dyDescent="0.25">
      <c r="D3719" s="87"/>
      <c r="E3719" s="87"/>
      <c r="F3719" s="87"/>
    </row>
    <row r="3720" spans="4:6" x14ac:dyDescent="0.25">
      <c r="D3720" s="87"/>
      <c r="E3720" s="87"/>
      <c r="F3720" s="87"/>
    </row>
    <row r="3721" spans="4:6" x14ac:dyDescent="0.25">
      <c r="D3721" s="87"/>
      <c r="E3721" s="87"/>
      <c r="F3721" s="87"/>
    </row>
    <row r="3722" spans="4:6" x14ac:dyDescent="0.25">
      <c r="D3722" s="87"/>
      <c r="E3722" s="87"/>
      <c r="F3722" s="87"/>
    </row>
    <row r="3723" spans="4:6" x14ac:dyDescent="0.25">
      <c r="D3723" s="87"/>
      <c r="E3723" s="87"/>
      <c r="F3723" s="87"/>
    </row>
    <row r="3724" spans="4:6" x14ac:dyDescent="0.25">
      <c r="D3724" s="87"/>
      <c r="E3724" s="87"/>
      <c r="F3724" s="87"/>
    </row>
    <row r="3725" spans="4:6" x14ac:dyDescent="0.25">
      <c r="D3725" s="87"/>
      <c r="E3725" s="87"/>
      <c r="F3725" s="87"/>
    </row>
    <row r="3726" spans="4:6" x14ac:dyDescent="0.25">
      <c r="D3726" s="87"/>
      <c r="E3726" s="87"/>
      <c r="F3726" s="87"/>
    </row>
    <row r="3727" spans="4:6" x14ac:dyDescent="0.25">
      <c r="D3727" s="87"/>
      <c r="E3727" s="87"/>
      <c r="F3727" s="87"/>
    </row>
    <row r="3728" spans="4:6" x14ac:dyDescent="0.25">
      <c r="D3728" s="87"/>
      <c r="E3728" s="87"/>
      <c r="F3728" s="87"/>
    </row>
    <row r="3729" spans="4:6" x14ac:dyDescent="0.25">
      <c r="D3729" s="87"/>
      <c r="E3729" s="87"/>
      <c r="F3729" s="87"/>
    </row>
    <row r="3730" spans="4:6" x14ac:dyDescent="0.25">
      <c r="D3730" s="87"/>
      <c r="E3730" s="87"/>
      <c r="F3730" s="87"/>
    </row>
    <row r="3731" spans="4:6" x14ac:dyDescent="0.25">
      <c r="D3731" s="87"/>
      <c r="E3731" s="87"/>
      <c r="F3731" s="87"/>
    </row>
    <row r="3732" spans="4:6" x14ac:dyDescent="0.25">
      <c r="D3732" s="87"/>
      <c r="E3732" s="87"/>
      <c r="F3732" s="87"/>
    </row>
    <row r="3733" spans="4:6" x14ac:dyDescent="0.25">
      <c r="D3733" s="87"/>
      <c r="E3733" s="87"/>
      <c r="F3733" s="87"/>
    </row>
    <row r="3734" spans="4:6" x14ac:dyDescent="0.25">
      <c r="D3734" s="87"/>
      <c r="E3734" s="87"/>
      <c r="F3734" s="87"/>
    </row>
    <row r="3735" spans="4:6" x14ac:dyDescent="0.25">
      <c r="D3735" s="87"/>
      <c r="E3735" s="87"/>
      <c r="F3735" s="87"/>
    </row>
    <row r="3736" spans="4:6" x14ac:dyDescent="0.25">
      <c r="D3736" s="87"/>
      <c r="E3736" s="87"/>
      <c r="F3736" s="87"/>
    </row>
    <row r="3737" spans="4:6" x14ac:dyDescent="0.25">
      <c r="D3737" s="87"/>
      <c r="E3737" s="87"/>
      <c r="F3737" s="87"/>
    </row>
    <row r="3738" spans="4:6" x14ac:dyDescent="0.25">
      <c r="D3738" s="87"/>
      <c r="E3738" s="87"/>
      <c r="F3738" s="87"/>
    </row>
    <row r="3739" spans="4:6" x14ac:dyDescent="0.25">
      <c r="D3739" s="87"/>
      <c r="E3739" s="87"/>
      <c r="F3739" s="87"/>
    </row>
    <row r="3740" spans="4:6" x14ac:dyDescent="0.25">
      <c r="D3740" s="87"/>
      <c r="E3740" s="87"/>
      <c r="F3740" s="87"/>
    </row>
    <row r="3741" spans="4:6" x14ac:dyDescent="0.25">
      <c r="D3741" s="87"/>
      <c r="E3741" s="87"/>
      <c r="F3741" s="87"/>
    </row>
    <row r="3742" spans="4:6" x14ac:dyDescent="0.25">
      <c r="D3742" s="87"/>
      <c r="E3742" s="87"/>
      <c r="F3742" s="87"/>
    </row>
    <row r="3743" spans="4:6" x14ac:dyDescent="0.25">
      <c r="D3743" s="87"/>
      <c r="E3743" s="87"/>
      <c r="F3743" s="87"/>
    </row>
    <row r="3744" spans="4:6" x14ac:dyDescent="0.25">
      <c r="D3744" s="87"/>
      <c r="E3744" s="87"/>
      <c r="F3744" s="87"/>
    </row>
    <row r="3745" spans="4:6" x14ac:dyDescent="0.25">
      <c r="D3745" s="87"/>
      <c r="E3745" s="87"/>
      <c r="F3745" s="87"/>
    </row>
    <row r="3746" spans="4:6" x14ac:dyDescent="0.25">
      <c r="D3746" s="87"/>
      <c r="E3746" s="87"/>
      <c r="F3746" s="87"/>
    </row>
    <row r="3747" spans="4:6" x14ac:dyDescent="0.25">
      <c r="D3747" s="87"/>
      <c r="E3747" s="87"/>
      <c r="F3747" s="87"/>
    </row>
    <row r="3748" spans="4:6" x14ac:dyDescent="0.25">
      <c r="D3748" s="87"/>
      <c r="E3748" s="87"/>
      <c r="F3748" s="87"/>
    </row>
    <row r="3749" spans="4:6" x14ac:dyDescent="0.25">
      <c r="D3749" s="87"/>
      <c r="E3749" s="87"/>
      <c r="F3749" s="87"/>
    </row>
    <row r="3750" spans="4:6" x14ac:dyDescent="0.25">
      <c r="D3750" s="87"/>
      <c r="E3750" s="87"/>
      <c r="F3750" s="87"/>
    </row>
    <row r="3751" spans="4:6" x14ac:dyDescent="0.25">
      <c r="D3751" s="87"/>
      <c r="E3751" s="87"/>
      <c r="F3751" s="87"/>
    </row>
    <row r="3752" spans="4:6" x14ac:dyDescent="0.25">
      <c r="D3752" s="87"/>
      <c r="E3752" s="87"/>
      <c r="F3752" s="87"/>
    </row>
    <row r="3753" spans="4:6" x14ac:dyDescent="0.25">
      <c r="D3753" s="87"/>
      <c r="E3753" s="87"/>
      <c r="F3753" s="87"/>
    </row>
    <row r="3754" spans="4:6" x14ac:dyDescent="0.25">
      <c r="D3754" s="87"/>
      <c r="E3754" s="87"/>
      <c r="F3754" s="87"/>
    </row>
    <row r="3755" spans="4:6" x14ac:dyDescent="0.25">
      <c r="D3755" s="87"/>
      <c r="E3755" s="87"/>
      <c r="F3755" s="87"/>
    </row>
    <row r="3756" spans="4:6" x14ac:dyDescent="0.25">
      <c r="D3756" s="87"/>
      <c r="E3756" s="87"/>
      <c r="F3756" s="87"/>
    </row>
    <row r="3757" spans="4:6" x14ac:dyDescent="0.25">
      <c r="D3757" s="87"/>
      <c r="E3757" s="87"/>
      <c r="F3757" s="87"/>
    </row>
    <row r="3758" spans="4:6" x14ac:dyDescent="0.25">
      <c r="D3758" s="87"/>
      <c r="E3758" s="87"/>
      <c r="F3758" s="87"/>
    </row>
    <row r="3759" spans="4:6" x14ac:dyDescent="0.25">
      <c r="D3759" s="87"/>
      <c r="E3759" s="87"/>
      <c r="F3759" s="87"/>
    </row>
    <row r="3760" spans="4:6" x14ac:dyDescent="0.25">
      <c r="D3760" s="87"/>
      <c r="E3760" s="87"/>
      <c r="F3760" s="87"/>
    </row>
    <row r="3761" spans="4:6" x14ac:dyDescent="0.25">
      <c r="D3761" s="87"/>
      <c r="E3761" s="87"/>
      <c r="F3761" s="87"/>
    </row>
    <row r="3762" spans="4:6" x14ac:dyDescent="0.25">
      <c r="D3762" s="87"/>
      <c r="E3762" s="87"/>
      <c r="F3762" s="87"/>
    </row>
    <row r="3763" spans="4:6" x14ac:dyDescent="0.25">
      <c r="D3763" s="87"/>
      <c r="E3763" s="87"/>
      <c r="F3763" s="87"/>
    </row>
    <row r="3764" spans="4:6" x14ac:dyDescent="0.25">
      <c r="D3764" s="87"/>
      <c r="E3764" s="87"/>
      <c r="F3764" s="87"/>
    </row>
    <row r="3765" spans="4:6" x14ac:dyDescent="0.25">
      <c r="D3765" s="87"/>
      <c r="E3765" s="87"/>
      <c r="F3765" s="87"/>
    </row>
    <row r="3766" spans="4:6" x14ac:dyDescent="0.25">
      <c r="D3766" s="87"/>
      <c r="E3766" s="87"/>
      <c r="F3766" s="87"/>
    </row>
    <row r="3767" spans="4:6" x14ac:dyDescent="0.25">
      <c r="D3767" s="87"/>
      <c r="E3767" s="87"/>
      <c r="F3767" s="87"/>
    </row>
    <row r="3768" spans="4:6" x14ac:dyDescent="0.25">
      <c r="D3768" s="87"/>
      <c r="E3768" s="87"/>
      <c r="F3768" s="87"/>
    </row>
    <row r="3769" spans="4:6" x14ac:dyDescent="0.25">
      <c r="D3769" s="87"/>
      <c r="E3769" s="87"/>
      <c r="F3769" s="87"/>
    </row>
    <row r="3770" spans="4:6" x14ac:dyDescent="0.25">
      <c r="D3770" s="87"/>
      <c r="E3770" s="87"/>
      <c r="F3770" s="87"/>
    </row>
    <row r="3771" spans="4:6" x14ac:dyDescent="0.25">
      <c r="D3771" s="87"/>
      <c r="E3771" s="87"/>
      <c r="F3771" s="87"/>
    </row>
    <row r="3772" spans="4:6" x14ac:dyDescent="0.25">
      <c r="D3772" s="87"/>
      <c r="E3772" s="87"/>
      <c r="F3772" s="87"/>
    </row>
    <row r="3773" spans="4:6" x14ac:dyDescent="0.25">
      <c r="D3773" s="87"/>
      <c r="E3773" s="87"/>
      <c r="F3773" s="87"/>
    </row>
    <row r="3774" spans="4:6" x14ac:dyDescent="0.25">
      <c r="D3774" s="87"/>
      <c r="E3774" s="87"/>
      <c r="F3774" s="87"/>
    </row>
    <row r="3775" spans="4:6" x14ac:dyDescent="0.25">
      <c r="D3775" s="87"/>
      <c r="E3775" s="87"/>
      <c r="F3775" s="87"/>
    </row>
    <row r="3776" spans="4:6" x14ac:dyDescent="0.25">
      <c r="D3776" s="87"/>
      <c r="E3776" s="87"/>
      <c r="F3776" s="87"/>
    </row>
    <row r="3777" spans="4:6" x14ac:dyDescent="0.25">
      <c r="D3777" s="87"/>
      <c r="E3777" s="87"/>
      <c r="F3777" s="87"/>
    </row>
    <row r="3778" spans="4:6" x14ac:dyDescent="0.25">
      <c r="D3778" s="87"/>
      <c r="E3778" s="87"/>
      <c r="F3778" s="87"/>
    </row>
    <row r="3779" spans="4:6" x14ac:dyDescent="0.25">
      <c r="D3779" s="87"/>
      <c r="E3779" s="87"/>
      <c r="F3779" s="87"/>
    </row>
    <row r="3780" spans="4:6" x14ac:dyDescent="0.25">
      <c r="D3780" s="87"/>
      <c r="E3780" s="87"/>
      <c r="F3780" s="87"/>
    </row>
    <row r="3781" spans="4:6" x14ac:dyDescent="0.25">
      <c r="D3781" s="87"/>
      <c r="E3781" s="87"/>
      <c r="F3781" s="87"/>
    </row>
    <row r="3782" spans="4:6" x14ac:dyDescent="0.25">
      <c r="D3782" s="87"/>
      <c r="E3782" s="87"/>
      <c r="F3782" s="87"/>
    </row>
    <row r="3783" spans="4:6" x14ac:dyDescent="0.25">
      <c r="D3783" s="87"/>
      <c r="E3783" s="87"/>
      <c r="F3783" s="87"/>
    </row>
    <row r="3784" spans="4:6" x14ac:dyDescent="0.25">
      <c r="D3784" s="87"/>
      <c r="E3784" s="87"/>
      <c r="F3784" s="87"/>
    </row>
    <row r="3785" spans="4:6" x14ac:dyDescent="0.25">
      <c r="D3785" s="87"/>
      <c r="E3785" s="87"/>
      <c r="F3785" s="87"/>
    </row>
    <row r="3786" spans="4:6" x14ac:dyDescent="0.25">
      <c r="D3786" s="87"/>
      <c r="E3786" s="87"/>
      <c r="F3786" s="87"/>
    </row>
    <row r="3787" spans="4:6" x14ac:dyDescent="0.25">
      <c r="D3787" s="87"/>
      <c r="E3787" s="87"/>
      <c r="F3787" s="87"/>
    </row>
    <row r="3788" spans="4:6" x14ac:dyDescent="0.25">
      <c r="D3788" s="87"/>
      <c r="E3788" s="87"/>
      <c r="F3788" s="87"/>
    </row>
    <row r="3789" spans="4:6" x14ac:dyDescent="0.25">
      <c r="D3789" s="87"/>
      <c r="E3789" s="87"/>
      <c r="F3789" s="87"/>
    </row>
    <row r="3790" spans="4:6" x14ac:dyDescent="0.25">
      <c r="D3790" s="87"/>
      <c r="E3790" s="87"/>
      <c r="F3790" s="87"/>
    </row>
    <row r="3791" spans="4:6" x14ac:dyDescent="0.25">
      <c r="D3791" s="87"/>
      <c r="E3791" s="87"/>
      <c r="F3791" s="87"/>
    </row>
    <row r="3792" spans="4:6" x14ac:dyDescent="0.25">
      <c r="D3792" s="87"/>
      <c r="E3792" s="87"/>
      <c r="F3792" s="87"/>
    </row>
    <row r="3793" spans="4:6" x14ac:dyDescent="0.25">
      <c r="D3793" s="87"/>
      <c r="E3793" s="87"/>
      <c r="F3793" s="87"/>
    </row>
    <row r="3794" spans="4:6" x14ac:dyDescent="0.25">
      <c r="D3794" s="87"/>
      <c r="E3794" s="87"/>
      <c r="F3794" s="87"/>
    </row>
    <row r="3795" spans="4:6" x14ac:dyDescent="0.25">
      <c r="D3795" s="87"/>
      <c r="E3795" s="87"/>
      <c r="F3795" s="87"/>
    </row>
    <row r="3796" spans="4:6" x14ac:dyDescent="0.25">
      <c r="D3796" s="87"/>
      <c r="E3796" s="87"/>
      <c r="F3796" s="87"/>
    </row>
    <row r="3797" spans="4:6" x14ac:dyDescent="0.25">
      <c r="D3797" s="87"/>
      <c r="E3797" s="87"/>
      <c r="F3797" s="87"/>
    </row>
    <row r="3798" spans="4:6" x14ac:dyDescent="0.25">
      <c r="D3798" s="87"/>
      <c r="E3798" s="87"/>
      <c r="F3798" s="87"/>
    </row>
    <row r="3799" spans="4:6" x14ac:dyDescent="0.25">
      <c r="D3799" s="87"/>
      <c r="E3799" s="87"/>
      <c r="F3799" s="87"/>
    </row>
    <row r="3800" spans="4:6" x14ac:dyDescent="0.25">
      <c r="D3800" s="87"/>
      <c r="E3800" s="87"/>
      <c r="F3800" s="87"/>
    </row>
    <row r="3801" spans="4:6" x14ac:dyDescent="0.25">
      <c r="D3801" s="87"/>
      <c r="E3801" s="87"/>
      <c r="F3801" s="87"/>
    </row>
    <row r="3802" spans="4:6" x14ac:dyDescent="0.25">
      <c r="D3802" s="87"/>
      <c r="E3802" s="87"/>
      <c r="F3802" s="87"/>
    </row>
    <row r="3803" spans="4:6" x14ac:dyDescent="0.25">
      <c r="D3803" s="87"/>
      <c r="E3803" s="87"/>
      <c r="F3803" s="87"/>
    </row>
    <row r="3804" spans="4:6" x14ac:dyDescent="0.25">
      <c r="D3804" s="87"/>
      <c r="E3804" s="87"/>
      <c r="F3804" s="87"/>
    </row>
    <row r="3805" spans="4:6" x14ac:dyDescent="0.25">
      <c r="D3805" s="87"/>
      <c r="E3805" s="87"/>
      <c r="F3805" s="87"/>
    </row>
    <row r="3806" spans="4:6" x14ac:dyDescent="0.25">
      <c r="D3806" s="87"/>
      <c r="E3806" s="87"/>
      <c r="F3806" s="87"/>
    </row>
    <row r="3807" spans="4:6" x14ac:dyDescent="0.25">
      <c r="D3807" s="87"/>
      <c r="E3807" s="87"/>
      <c r="F3807" s="87"/>
    </row>
    <row r="3808" spans="4:6" x14ac:dyDescent="0.25">
      <c r="D3808" s="87"/>
      <c r="E3808" s="87"/>
      <c r="F3808" s="87"/>
    </row>
    <row r="3809" spans="4:6" x14ac:dyDescent="0.25">
      <c r="D3809" s="87"/>
      <c r="E3809" s="87"/>
      <c r="F3809" s="87"/>
    </row>
    <row r="3810" spans="4:6" x14ac:dyDescent="0.25">
      <c r="D3810" s="87"/>
      <c r="E3810" s="87"/>
      <c r="F3810" s="87"/>
    </row>
    <row r="3811" spans="4:6" x14ac:dyDescent="0.25">
      <c r="D3811" s="87"/>
      <c r="E3811" s="87"/>
      <c r="F3811" s="87"/>
    </row>
    <row r="3812" spans="4:6" x14ac:dyDescent="0.25">
      <c r="D3812" s="87"/>
      <c r="E3812" s="87"/>
      <c r="F3812" s="87"/>
    </row>
    <row r="3813" spans="4:6" x14ac:dyDescent="0.25">
      <c r="D3813" s="87"/>
      <c r="E3813" s="87"/>
      <c r="F3813" s="87"/>
    </row>
    <row r="3814" spans="4:6" x14ac:dyDescent="0.25">
      <c r="D3814" s="87"/>
      <c r="E3814" s="87"/>
      <c r="F3814" s="87"/>
    </row>
    <row r="3815" spans="4:6" x14ac:dyDescent="0.25">
      <c r="D3815" s="87"/>
      <c r="E3815" s="87"/>
      <c r="F3815" s="87"/>
    </row>
    <row r="3816" spans="4:6" x14ac:dyDescent="0.25">
      <c r="D3816" s="87"/>
      <c r="E3816" s="87"/>
      <c r="F3816" s="87"/>
    </row>
    <row r="3817" spans="4:6" x14ac:dyDescent="0.25">
      <c r="D3817" s="87"/>
      <c r="E3817" s="87"/>
      <c r="F3817" s="87"/>
    </row>
    <row r="3818" spans="4:6" x14ac:dyDescent="0.25">
      <c r="D3818" s="87"/>
      <c r="E3818" s="87"/>
      <c r="F3818" s="87"/>
    </row>
    <row r="3819" spans="4:6" x14ac:dyDescent="0.25">
      <c r="D3819" s="87"/>
      <c r="E3819" s="87"/>
      <c r="F3819" s="87"/>
    </row>
    <row r="3820" spans="4:6" x14ac:dyDescent="0.25">
      <c r="D3820" s="87"/>
      <c r="E3820" s="87"/>
      <c r="F3820" s="87"/>
    </row>
    <row r="3821" spans="4:6" x14ac:dyDescent="0.25">
      <c r="D3821" s="87"/>
      <c r="E3821" s="87"/>
      <c r="F3821" s="87"/>
    </row>
    <row r="3822" spans="4:6" x14ac:dyDescent="0.25">
      <c r="D3822" s="87"/>
      <c r="E3822" s="87"/>
      <c r="F3822" s="87"/>
    </row>
    <row r="3823" spans="4:6" x14ac:dyDescent="0.25">
      <c r="D3823" s="87"/>
      <c r="E3823" s="87"/>
      <c r="F3823" s="87"/>
    </row>
    <row r="3824" spans="4:6" x14ac:dyDescent="0.25">
      <c r="D3824" s="87"/>
      <c r="E3824" s="87"/>
      <c r="F3824" s="87"/>
    </row>
    <row r="3825" spans="4:6" x14ac:dyDescent="0.25">
      <c r="D3825" s="87"/>
      <c r="E3825" s="87"/>
      <c r="F3825" s="87"/>
    </row>
    <row r="3826" spans="4:6" x14ac:dyDescent="0.25">
      <c r="D3826" s="87"/>
      <c r="E3826" s="87"/>
      <c r="F3826" s="87"/>
    </row>
    <row r="3827" spans="4:6" x14ac:dyDescent="0.25">
      <c r="D3827" s="87"/>
      <c r="E3827" s="87"/>
      <c r="F3827" s="87"/>
    </row>
    <row r="3828" spans="4:6" x14ac:dyDescent="0.25">
      <c r="D3828" s="87"/>
      <c r="E3828" s="87"/>
      <c r="F3828" s="87"/>
    </row>
    <row r="3829" spans="4:6" x14ac:dyDescent="0.25">
      <c r="D3829" s="87"/>
      <c r="E3829" s="87"/>
      <c r="F3829" s="87"/>
    </row>
    <row r="3830" spans="4:6" x14ac:dyDescent="0.25">
      <c r="D3830" s="87"/>
      <c r="E3830" s="87"/>
      <c r="F3830" s="87"/>
    </row>
    <row r="3831" spans="4:6" x14ac:dyDescent="0.25">
      <c r="D3831" s="87"/>
      <c r="E3831" s="87"/>
      <c r="F3831" s="87"/>
    </row>
    <row r="3832" spans="4:6" x14ac:dyDescent="0.25">
      <c r="D3832" s="87"/>
      <c r="E3832" s="87"/>
      <c r="F3832" s="87"/>
    </row>
    <row r="3833" spans="4:6" x14ac:dyDescent="0.25">
      <c r="D3833" s="87"/>
      <c r="E3833" s="87"/>
      <c r="F3833" s="87"/>
    </row>
    <row r="3834" spans="4:6" x14ac:dyDescent="0.25">
      <c r="D3834" s="87"/>
      <c r="E3834" s="87"/>
      <c r="F3834" s="87"/>
    </row>
    <row r="3835" spans="4:6" x14ac:dyDescent="0.25">
      <c r="D3835" s="87"/>
      <c r="E3835" s="87"/>
      <c r="F3835" s="87"/>
    </row>
    <row r="3836" spans="4:6" x14ac:dyDescent="0.25">
      <c r="D3836" s="87"/>
      <c r="E3836" s="87"/>
      <c r="F3836" s="87"/>
    </row>
    <row r="3837" spans="4:6" x14ac:dyDescent="0.25">
      <c r="D3837" s="87"/>
      <c r="E3837" s="87"/>
      <c r="F3837" s="87"/>
    </row>
    <row r="3838" spans="4:6" x14ac:dyDescent="0.25">
      <c r="D3838" s="87"/>
      <c r="E3838" s="87"/>
      <c r="F3838" s="87"/>
    </row>
    <row r="3839" spans="4:6" x14ac:dyDescent="0.25">
      <c r="D3839" s="87"/>
      <c r="E3839" s="87"/>
      <c r="F3839" s="87"/>
    </row>
    <row r="3840" spans="4:6" x14ac:dyDescent="0.25">
      <c r="D3840" s="87"/>
      <c r="E3840" s="87"/>
      <c r="F3840" s="87"/>
    </row>
    <row r="3841" spans="4:6" x14ac:dyDescent="0.25">
      <c r="D3841" s="87"/>
      <c r="E3841" s="87"/>
      <c r="F3841" s="87"/>
    </row>
    <row r="3842" spans="4:6" x14ac:dyDescent="0.25">
      <c r="D3842" s="87"/>
      <c r="E3842" s="87"/>
      <c r="F3842" s="87"/>
    </row>
    <row r="3843" spans="4:6" x14ac:dyDescent="0.25">
      <c r="D3843" s="87"/>
      <c r="E3843" s="87"/>
      <c r="F3843" s="87"/>
    </row>
    <row r="3844" spans="4:6" x14ac:dyDescent="0.25">
      <c r="D3844" s="87"/>
      <c r="E3844" s="87"/>
      <c r="F3844" s="87"/>
    </row>
    <row r="3845" spans="4:6" x14ac:dyDescent="0.25">
      <c r="D3845" s="87"/>
      <c r="E3845" s="87"/>
      <c r="F3845" s="87"/>
    </row>
    <row r="3846" spans="4:6" x14ac:dyDescent="0.25">
      <c r="D3846" s="87"/>
      <c r="E3846" s="87"/>
      <c r="F3846" s="87"/>
    </row>
    <row r="3847" spans="4:6" x14ac:dyDescent="0.25">
      <c r="D3847" s="87"/>
      <c r="E3847" s="87"/>
      <c r="F3847" s="87"/>
    </row>
    <row r="3848" spans="4:6" x14ac:dyDescent="0.25">
      <c r="D3848" s="87"/>
      <c r="E3848" s="87"/>
      <c r="F3848" s="87"/>
    </row>
    <row r="3849" spans="4:6" x14ac:dyDescent="0.25">
      <c r="D3849" s="87"/>
      <c r="E3849" s="87"/>
      <c r="F3849" s="87"/>
    </row>
    <row r="3850" spans="4:6" x14ac:dyDescent="0.25">
      <c r="D3850" s="87"/>
      <c r="E3850" s="87"/>
      <c r="F3850" s="87"/>
    </row>
    <row r="3851" spans="4:6" x14ac:dyDescent="0.25">
      <c r="D3851" s="87"/>
      <c r="E3851" s="87"/>
      <c r="F3851" s="87"/>
    </row>
    <row r="3852" spans="4:6" x14ac:dyDescent="0.25">
      <c r="D3852" s="87"/>
      <c r="E3852" s="87"/>
      <c r="F3852" s="87"/>
    </row>
    <row r="3853" spans="4:6" x14ac:dyDescent="0.25">
      <c r="D3853" s="87"/>
      <c r="E3853" s="87"/>
      <c r="F3853" s="87"/>
    </row>
    <row r="3854" spans="4:6" x14ac:dyDescent="0.25">
      <c r="D3854" s="87"/>
      <c r="E3854" s="87"/>
      <c r="F3854" s="87"/>
    </row>
    <row r="3855" spans="4:6" x14ac:dyDescent="0.25">
      <c r="D3855" s="87"/>
      <c r="E3855" s="87"/>
      <c r="F3855" s="87"/>
    </row>
    <row r="3856" spans="4:6" x14ac:dyDescent="0.25">
      <c r="D3856" s="87"/>
      <c r="E3856" s="87"/>
      <c r="F3856" s="87"/>
    </row>
    <row r="3857" spans="4:6" x14ac:dyDescent="0.25">
      <c r="D3857" s="87"/>
      <c r="E3857" s="87"/>
      <c r="F3857" s="87"/>
    </row>
    <row r="3858" spans="4:6" x14ac:dyDescent="0.25">
      <c r="D3858" s="87"/>
      <c r="E3858" s="87"/>
      <c r="F3858" s="87"/>
    </row>
    <row r="3859" spans="4:6" x14ac:dyDescent="0.25">
      <c r="D3859" s="87"/>
      <c r="E3859" s="87"/>
      <c r="F3859" s="87"/>
    </row>
    <row r="3860" spans="4:6" x14ac:dyDescent="0.25">
      <c r="D3860" s="87"/>
      <c r="E3860" s="87"/>
      <c r="F3860" s="87"/>
    </row>
    <row r="3861" spans="4:6" x14ac:dyDescent="0.25">
      <c r="D3861" s="87"/>
      <c r="E3861" s="87"/>
      <c r="F3861" s="87"/>
    </row>
    <row r="3862" spans="4:6" x14ac:dyDescent="0.25">
      <c r="D3862" s="87"/>
      <c r="E3862" s="87"/>
      <c r="F3862" s="87"/>
    </row>
    <row r="3863" spans="4:6" x14ac:dyDescent="0.25">
      <c r="D3863" s="87"/>
      <c r="E3863" s="87"/>
      <c r="F3863" s="87"/>
    </row>
    <row r="3864" spans="4:6" x14ac:dyDescent="0.25">
      <c r="D3864" s="87"/>
      <c r="E3864" s="87"/>
      <c r="F3864" s="87"/>
    </row>
    <row r="3865" spans="4:6" x14ac:dyDescent="0.25">
      <c r="D3865" s="87"/>
      <c r="E3865" s="87"/>
      <c r="F3865" s="87"/>
    </row>
    <row r="3866" spans="4:6" x14ac:dyDescent="0.25">
      <c r="D3866" s="87"/>
      <c r="E3866" s="87"/>
      <c r="F3866" s="87"/>
    </row>
    <row r="3867" spans="4:6" x14ac:dyDescent="0.25">
      <c r="D3867" s="87"/>
      <c r="E3867" s="87"/>
      <c r="F3867" s="87"/>
    </row>
    <row r="3868" spans="4:6" x14ac:dyDescent="0.25">
      <c r="D3868" s="87"/>
      <c r="E3868" s="87"/>
      <c r="F3868" s="87"/>
    </row>
    <row r="3869" spans="4:6" x14ac:dyDescent="0.25">
      <c r="D3869" s="87"/>
      <c r="E3869" s="87"/>
      <c r="F3869" s="87"/>
    </row>
    <row r="3870" spans="4:6" x14ac:dyDescent="0.25">
      <c r="D3870" s="87"/>
      <c r="E3870" s="87"/>
      <c r="F3870" s="87"/>
    </row>
    <row r="3871" spans="4:6" x14ac:dyDescent="0.25">
      <c r="D3871" s="87"/>
      <c r="E3871" s="87"/>
      <c r="F3871" s="87"/>
    </row>
    <row r="3872" spans="4:6" x14ac:dyDescent="0.25">
      <c r="D3872" s="87"/>
      <c r="E3872" s="87"/>
      <c r="F3872" s="87"/>
    </row>
    <row r="3873" spans="4:6" x14ac:dyDescent="0.25">
      <c r="D3873" s="87"/>
      <c r="E3873" s="87"/>
      <c r="F3873" s="87"/>
    </row>
    <row r="3874" spans="4:6" x14ac:dyDescent="0.25">
      <c r="D3874" s="87"/>
      <c r="E3874" s="87"/>
      <c r="F3874" s="87"/>
    </row>
    <row r="3875" spans="4:6" x14ac:dyDescent="0.25">
      <c r="D3875" s="87"/>
      <c r="E3875" s="87"/>
      <c r="F3875" s="87"/>
    </row>
    <row r="3876" spans="4:6" x14ac:dyDescent="0.25">
      <c r="D3876" s="87"/>
      <c r="E3876" s="87"/>
      <c r="F3876" s="87"/>
    </row>
    <row r="3877" spans="4:6" x14ac:dyDescent="0.25">
      <c r="D3877" s="87"/>
      <c r="E3877" s="87"/>
      <c r="F3877" s="87"/>
    </row>
    <row r="3878" spans="4:6" x14ac:dyDescent="0.25">
      <c r="D3878" s="87"/>
      <c r="E3878" s="87"/>
      <c r="F3878" s="87"/>
    </row>
    <row r="3879" spans="4:6" x14ac:dyDescent="0.25">
      <c r="D3879" s="87"/>
      <c r="E3879" s="87"/>
      <c r="F3879" s="87"/>
    </row>
    <row r="3880" spans="4:6" x14ac:dyDescent="0.25">
      <c r="D3880" s="87"/>
      <c r="E3880" s="87"/>
      <c r="F3880" s="87"/>
    </row>
    <row r="3881" spans="4:6" x14ac:dyDescent="0.25">
      <c r="D3881" s="87"/>
      <c r="E3881" s="87"/>
      <c r="F3881" s="87"/>
    </row>
    <row r="3882" spans="4:6" x14ac:dyDescent="0.25">
      <c r="D3882" s="87"/>
      <c r="E3882" s="87"/>
      <c r="F3882" s="87"/>
    </row>
    <row r="3883" spans="4:6" x14ac:dyDescent="0.25">
      <c r="D3883" s="87"/>
      <c r="E3883" s="87"/>
      <c r="F3883" s="87"/>
    </row>
    <row r="3884" spans="4:6" x14ac:dyDescent="0.25">
      <c r="D3884" s="87"/>
      <c r="E3884" s="87"/>
      <c r="F3884" s="87"/>
    </row>
    <row r="3885" spans="4:6" x14ac:dyDescent="0.25">
      <c r="D3885" s="87"/>
      <c r="E3885" s="87"/>
      <c r="F3885" s="87"/>
    </row>
    <row r="3886" spans="4:6" x14ac:dyDescent="0.25">
      <c r="D3886" s="87"/>
      <c r="E3886" s="87"/>
      <c r="F3886" s="87"/>
    </row>
    <row r="3887" spans="4:6" x14ac:dyDescent="0.25">
      <c r="D3887" s="87"/>
      <c r="E3887" s="87"/>
      <c r="F3887" s="87"/>
    </row>
    <row r="3888" spans="4:6" x14ac:dyDescent="0.25">
      <c r="D3888" s="87"/>
      <c r="E3888" s="87"/>
      <c r="F3888" s="87"/>
    </row>
    <row r="3889" spans="4:6" x14ac:dyDescent="0.25">
      <c r="D3889" s="87"/>
      <c r="E3889" s="87"/>
      <c r="F3889" s="87"/>
    </row>
    <row r="3890" spans="4:6" x14ac:dyDescent="0.25">
      <c r="D3890" s="87"/>
      <c r="E3890" s="87"/>
      <c r="F3890" s="87"/>
    </row>
    <row r="3891" spans="4:6" x14ac:dyDescent="0.25">
      <c r="D3891" s="87"/>
      <c r="E3891" s="87"/>
      <c r="F3891" s="87"/>
    </row>
    <row r="3892" spans="4:6" x14ac:dyDescent="0.25">
      <c r="D3892" s="87"/>
      <c r="E3892" s="87"/>
      <c r="F3892" s="87"/>
    </row>
    <row r="3893" spans="4:6" x14ac:dyDescent="0.25">
      <c r="D3893" s="87"/>
      <c r="E3893" s="87"/>
      <c r="F3893" s="87"/>
    </row>
    <row r="3894" spans="4:6" x14ac:dyDescent="0.25">
      <c r="D3894" s="87"/>
      <c r="E3894" s="87"/>
      <c r="F3894" s="87"/>
    </row>
    <row r="3895" spans="4:6" x14ac:dyDescent="0.25">
      <c r="D3895" s="87"/>
      <c r="E3895" s="87"/>
      <c r="F3895" s="87"/>
    </row>
    <row r="3896" spans="4:6" x14ac:dyDescent="0.25">
      <c r="D3896" s="87"/>
      <c r="E3896" s="87"/>
      <c r="F3896" s="87"/>
    </row>
    <row r="3897" spans="4:6" x14ac:dyDescent="0.25">
      <c r="D3897" s="87"/>
      <c r="E3897" s="87"/>
      <c r="F3897" s="87"/>
    </row>
    <row r="3898" spans="4:6" x14ac:dyDescent="0.25">
      <c r="D3898" s="87"/>
      <c r="E3898" s="87"/>
      <c r="F3898" s="87"/>
    </row>
    <row r="3899" spans="4:6" x14ac:dyDescent="0.25">
      <c r="D3899" s="87"/>
      <c r="E3899" s="87"/>
      <c r="F3899" s="87"/>
    </row>
    <row r="3900" spans="4:6" x14ac:dyDescent="0.25">
      <c r="D3900" s="87"/>
      <c r="E3900" s="87"/>
      <c r="F3900" s="87"/>
    </row>
    <row r="3901" spans="4:6" x14ac:dyDescent="0.25">
      <c r="D3901" s="87"/>
      <c r="E3901" s="87"/>
      <c r="F3901" s="87"/>
    </row>
    <row r="3902" spans="4:6" x14ac:dyDescent="0.25">
      <c r="D3902" s="87"/>
      <c r="E3902" s="87"/>
      <c r="F3902" s="87"/>
    </row>
    <row r="3903" spans="4:6" x14ac:dyDescent="0.25">
      <c r="D3903" s="87"/>
      <c r="E3903" s="87"/>
      <c r="F3903" s="87"/>
    </row>
    <row r="3904" spans="4:6" x14ac:dyDescent="0.25">
      <c r="D3904" s="87"/>
      <c r="E3904" s="87"/>
      <c r="F3904" s="87"/>
    </row>
    <row r="3905" spans="4:6" x14ac:dyDescent="0.25">
      <c r="D3905" s="87"/>
      <c r="E3905" s="87"/>
      <c r="F3905" s="87"/>
    </row>
    <row r="3906" spans="4:6" x14ac:dyDescent="0.25">
      <c r="D3906" s="87"/>
      <c r="E3906" s="87"/>
      <c r="F3906" s="87"/>
    </row>
    <row r="3907" spans="4:6" x14ac:dyDescent="0.25">
      <c r="D3907" s="87"/>
      <c r="E3907" s="87"/>
      <c r="F3907" s="87"/>
    </row>
    <row r="3908" spans="4:6" x14ac:dyDescent="0.25">
      <c r="D3908" s="87"/>
      <c r="E3908" s="87"/>
      <c r="F3908" s="87"/>
    </row>
    <row r="3909" spans="4:6" x14ac:dyDescent="0.25">
      <c r="D3909" s="87"/>
      <c r="E3909" s="87"/>
      <c r="F3909" s="87"/>
    </row>
    <row r="3910" spans="4:6" x14ac:dyDescent="0.25">
      <c r="D3910" s="87"/>
      <c r="E3910" s="87"/>
      <c r="F3910" s="87"/>
    </row>
    <row r="3911" spans="4:6" x14ac:dyDescent="0.25">
      <c r="D3911" s="87"/>
      <c r="E3911" s="87"/>
      <c r="F3911" s="87"/>
    </row>
    <row r="3912" spans="4:6" x14ac:dyDescent="0.25">
      <c r="D3912" s="87"/>
      <c r="E3912" s="87"/>
      <c r="F3912" s="87"/>
    </row>
    <row r="3913" spans="4:6" x14ac:dyDescent="0.25">
      <c r="D3913" s="87"/>
      <c r="E3913" s="87"/>
      <c r="F3913" s="87"/>
    </row>
    <row r="3914" spans="4:6" x14ac:dyDescent="0.25">
      <c r="D3914" s="87"/>
      <c r="E3914" s="87"/>
      <c r="F3914" s="87"/>
    </row>
    <row r="3915" spans="4:6" x14ac:dyDescent="0.25">
      <c r="D3915" s="87"/>
      <c r="E3915" s="87"/>
      <c r="F3915" s="87"/>
    </row>
    <row r="3916" spans="4:6" x14ac:dyDescent="0.25">
      <c r="D3916" s="87"/>
      <c r="E3916" s="87"/>
      <c r="F3916" s="87"/>
    </row>
    <row r="3917" spans="4:6" x14ac:dyDescent="0.25">
      <c r="D3917" s="87"/>
      <c r="E3917" s="87"/>
      <c r="F3917" s="87"/>
    </row>
    <row r="3918" spans="4:6" x14ac:dyDescent="0.25">
      <c r="D3918" s="87"/>
      <c r="E3918" s="87"/>
      <c r="F3918" s="87"/>
    </row>
    <row r="3919" spans="4:6" x14ac:dyDescent="0.25">
      <c r="D3919" s="87"/>
      <c r="E3919" s="87"/>
      <c r="F3919" s="87"/>
    </row>
    <row r="3920" spans="4:6" x14ac:dyDescent="0.25">
      <c r="D3920" s="87"/>
      <c r="E3920" s="87"/>
      <c r="F3920" s="87"/>
    </row>
    <row r="3921" spans="4:6" x14ac:dyDescent="0.25">
      <c r="D3921" s="87"/>
      <c r="E3921" s="87"/>
      <c r="F3921" s="87"/>
    </row>
    <row r="3922" spans="4:6" x14ac:dyDescent="0.25">
      <c r="D3922" s="87"/>
      <c r="E3922" s="87"/>
      <c r="F3922" s="87"/>
    </row>
    <row r="3923" spans="4:6" x14ac:dyDescent="0.25">
      <c r="D3923" s="87"/>
      <c r="E3923" s="87"/>
      <c r="F3923" s="87"/>
    </row>
    <row r="3924" spans="4:6" x14ac:dyDescent="0.25">
      <c r="D3924" s="87"/>
      <c r="E3924" s="87"/>
      <c r="F3924" s="87"/>
    </row>
    <row r="3925" spans="4:6" x14ac:dyDescent="0.25">
      <c r="D3925" s="87"/>
      <c r="E3925" s="87"/>
      <c r="F3925" s="87"/>
    </row>
    <row r="3926" spans="4:6" x14ac:dyDescent="0.25">
      <c r="D3926" s="87"/>
      <c r="E3926" s="87"/>
      <c r="F3926" s="87"/>
    </row>
    <row r="3927" spans="4:6" x14ac:dyDescent="0.25">
      <c r="D3927" s="87"/>
      <c r="E3927" s="87"/>
      <c r="F3927" s="87"/>
    </row>
    <row r="3928" spans="4:6" x14ac:dyDescent="0.25">
      <c r="D3928" s="87"/>
      <c r="E3928" s="87"/>
      <c r="F3928" s="87"/>
    </row>
    <row r="3929" spans="4:6" x14ac:dyDescent="0.25">
      <c r="D3929" s="87"/>
      <c r="E3929" s="87"/>
      <c r="F3929" s="87"/>
    </row>
    <row r="3930" spans="4:6" x14ac:dyDescent="0.25">
      <c r="D3930" s="87"/>
      <c r="E3930" s="87"/>
      <c r="F3930" s="87"/>
    </row>
    <row r="3931" spans="4:6" x14ac:dyDescent="0.25">
      <c r="D3931" s="87"/>
      <c r="E3931" s="87"/>
      <c r="F3931" s="87"/>
    </row>
    <row r="3932" spans="4:6" x14ac:dyDescent="0.25">
      <c r="D3932" s="87"/>
      <c r="E3932" s="87"/>
      <c r="F3932" s="87"/>
    </row>
    <row r="3933" spans="4:6" x14ac:dyDescent="0.25">
      <c r="D3933" s="87"/>
      <c r="E3933" s="87"/>
      <c r="F3933" s="87"/>
    </row>
    <row r="3934" spans="4:6" x14ac:dyDescent="0.25">
      <c r="D3934" s="87"/>
      <c r="E3934" s="87"/>
      <c r="F3934" s="87"/>
    </row>
    <row r="3935" spans="4:6" x14ac:dyDescent="0.25">
      <c r="D3935" s="87"/>
      <c r="E3935" s="87"/>
      <c r="F3935" s="87"/>
    </row>
    <row r="3936" spans="4:6" x14ac:dyDescent="0.25">
      <c r="D3936" s="87"/>
      <c r="E3936" s="87"/>
      <c r="F3936" s="87"/>
    </row>
    <row r="3937" spans="4:6" x14ac:dyDescent="0.25">
      <c r="D3937" s="87"/>
      <c r="E3937" s="87"/>
      <c r="F3937" s="87"/>
    </row>
    <row r="3938" spans="4:6" x14ac:dyDescent="0.25">
      <c r="D3938" s="87"/>
      <c r="E3938" s="87"/>
      <c r="F3938" s="87"/>
    </row>
    <row r="3939" spans="4:6" x14ac:dyDescent="0.25">
      <c r="D3939" s="87"/>
      <c r="E3939" s="87"/>
      <c r="F3939" s="87"/>
    </row>
    <row r="3940" spans="4:6" x14ac:dyDescent="0.25">
      <c r="D3940" s="87"/>
      <c r="E3940" s="87"/>
      <c r="F3940" s="87"/>
    </row>
    <row r="3941" spans="4:6" x14ac:dyDescent="0.25">
      <c r="D3941" s="87"/>
      <c r="E3941" s="87"/>
      <c r="F3941" s="87"/>
    </row>
    <row r="3942" spans="4:6" x14ac:dyDescent="0.25">
      <c r="D3942" s="87"/>
      <c r="E3942" s="87"/>
      <c r="F3942" s="87"/>
    </row>
    <row r="3943" spans="4:6" x14ac:dyDescent="0.25">
      <c r="D3943" s="87"/>
      <c r="E3943" s="87"/>
      <c r="F3943" s="87"/>
    </row>
    <row r="3944" spans="4:6" x14ac:dyDescent="0.25">
      <c r="D3944" s="87"/>
      <c r="E3944" s="87"/>
      <c r="F3944" s="87"/>
    </row>
    <row r="3945" spans="4:6" x14ac:dyDescent="0.25">
      <c r="D3945" s="87"/>
      <c r="E3945" s="87"/>
      <c r="F3945" s="87"/>
    </row>
    <row r="3946" spans="4:6" x14ac:dyDescent="0.25">
      <c r="D3946" s="87"/>
      <c r="E3946" s="87"/>
      <c r="F3946" s="87"/>
    </row>
    <row r="3947" spans="4:6" x14ac:dyDescent="0.25">
      <c r="D3947" s="87"/>
      <c r="E3947" s="87"/>
      <c r="F3947" s="87"/>
    </row>
    <row r="3948" spans="4:6" x14ac:dyDescent="0.25">
      <c r="D3948" s="87"/>
      <c r="E3948" s="87"/>
      <c r="F3948" s="87"/>
    </row>
    <row r="3949" spans="4:6" x14ac:dyDescent="0.25">
      <c r="D3949" s="87"/>
      <c r="E3949" s="87"/>
      <c r="F3949" s="87"/>
    </row>
    <row r="3950" spans="4:6" x14ac:dyDescent="0.25">
      <c r="D3950" s="87"/>
      <c r="E3950" s="87"/>
      <c r="F3950" s="87"/>
    </row>
    <row r="3951" spans="4:6" x14ac:dyDescent="0.25">
      <c r="D3951" s="87"/>
      <c r="E3951" s="87"/>
      <c r="F3951" s="87"/>
    </row>
    <row r="3952" spans="4:6" x14ac:dyDescent="0.25">
      <c r="D3952" s="87"/>
      <c r="E3952" s="87"/>
      <c r="F3952" s="87"/>
    </row>
    <row r="3953" spans="4:6" x14ac:dyDescent="0.25">
      <c r="D3953" s="87"/>
      <c r="E3953" s="87"/>
      <c r="F3953" s="87"/>
    </row>
    <row r="3954" spans="4:6" x14ac:dyDescent="0.25">
      <c r="D3954" s="87"/>
      <c r="E3954" s="87"/>
      <c r="F3954" s="87"/>
    </row>
    <row r="3955" spans="4:6" x14ac:dyDescent="0.25">
      <c r="D3955" s="87"/>
      <c r="E3955" s="87"/>
      <c r="F3955" s="87"/>
    </row>
    <row r="3956" spans="4:6" x14ac:dyDescent="0.25">
      <c r="D3956" s="87"/>
      <c r="E3956" s="87"/>
      <c r="F3956" s="87"/>
    </row>
    <row r="3957" spans="4:6" x14ac:dyDescent="0.25">
      <c r="D3957" s="87"/>
      <c r="E3957" s="87"/>
      <c r="F3957" s="87"/>
    </row>
    <row r="3958" spans="4:6" x14ac:dyDescent="0.25">
      <c r="D3958" s="87"/>
      <c r="E3958" s="87"/>
      <c r="F3958" s="87"/>
    </row>
    <row r="3959" spans="4:6" x14ac:dyDescent="0.25">
      <c r="D3959" s="87"/>
      <c r="E3959" s="87"/>
      <c r="F3959" s="87"/>
    </row>
    <row r="3960" spans="4:6" x14ac:dyDescent="0.25">
      <c r="D3960" s="87"/>
      <c r="E3960" s="87"/>
      <c r="F3960" s="87"/>
    </row>
    <row r="3961" spans="4:6" x14ac:dyDescent="0.25">
      <c r="D3961" s="87"/>
      <c r="E3961" s="87"/>
      <c r="F3961" s="87"/>
    </row>
    <row r="3962" spans="4:6" x14ac:dyDescent="0.25">
      <c r="D3962" s="87"/>
      <c r="E3962" s="87"/>
      <c r="F3962" s="87"/>
    </row>
    <row r="3963" spans="4:6" x14ac:dyDescent="0.25">
      <c r="D3963" s="87"/>
      <c r="E3963" s="87"/>
      <c r="F3963" s="87"/>
    </row>
    <row r="3964" spans="4:6" x14ac:dyDescent="0.25">
      <c r="D3964" s="87"/>
      <c r="E3964" s="87"/>
      <c r="F3964" s="87"/>
    </row>
    <row r="3965" spans="4:6" x14ac:dyDescent="0.25">
      <c r="D3965" s="87"/>
      <c r="E3965" s="87"/>
      <c r="F3965" s="87"/>
    </row>
    <row r="3966" spans="4:6" x14ac:dyDescent="0.25">
      <c r="D3966" s="87"/>
      <c r="E3966" s="87"/>
      <c r="F3966" s="87"/>
    </row>
    <row r="3967" spans="4:6" x14ac:dyDescent="0.25">
      <c r="D3967" s="87"/>
      <c r="E3967" s="87"/>
      <c r="F3967" s="87"/>
    </row>
    <row r="3968" spans="4:6" x14ac:dyDescent="0.25">
      <c r="D3968" s="87"/>
      <c r="E3968" s="87"/>
      <c r="F3968" s="87"/>
    </row>
    <row r="3969" spans="4:6" x14ac:dyDescent="0.25">
      <c r="D3969" s="87"/>
      <c r="E3969" s="87"/>
      <c r="F3969" s="87"/>
    </row>
    <row r="3970" spans="4:6" x14ac:dyDescent="0.25">
      <c r="D3970" s="87"/>
      <c r="E3970" s="87"/>
      <c r="F3970" s="87"/>
    </row>
    <row r="3971" spans="4:6" x14ac:dyDescent="0.25">
      <c r="D3971" s="87"/>
      <c r="E3971" s="87"/>
      <c r="F3971" s="87"/>
    </row>
    <row r="3972" spans="4:6" x14ac:dyDescent="0.25">
      <c r="D3972" s="87"/>
      <c r="E3972" s="87"/>
      <c r="F3972" s="87"/>
    </row>
    <row r="3973" spans="4:6" x14ac:dyDescent="0.25">
      <c r="D3973" s="87"/>
      <c r="E3973" s="87"/>
      <c r="F3973" s="87"/>
    </row>
    <row r="3974" spans="4:6" x14ac:dyDescent="0.25">
      <c r="D3974" s="87"/>
      <c r="E3974" s="87"/>
      <c r="F3974" s="87"/>
    </row>
    <row r="3975" spans="4:6" x14ac:dyDescent="0.25">
      <c r="D3975" s="87"/>
      <c r="E3975" s="87"/>
      <c r="F3975" s="87"/>
    </row>
    <row r="3976" spans="4:6" x14ac:dyDescent="0.25">
      <c r="D3976" s="87"/>
      <c r="E3976" s="87"/>
      <c r="F3976" s="87"/>
    </row>
    <row r="3977" spans="4:6" x14ac:dyDescent="0.25">
      <c r="D3977" s="87"/>
      <c r="E3977" s="87"/>
      <c r="F3977" s="87"/>
    </row>
    <row r="3978" spans="4:6" x14ac:dyDescent="0.25">
      <c r="D3978" s="87"/>
      <c r="E3978" s="87"/>
      <c r="F3978" s="87"/>
    </row>
    <row r="3979" spans="4:6" x14ac:dyDescent="0.25">
      <c r="D3979" s="87"/>
      <c r="E3979" s="87"/>
      <c r="F3979" s="87"/>
    </row>
    <row r="3980" spans="4:6" x14ac:dyDescent="0.25">
      <c r="D3980" s="87"/>
      <c r="E3980" s="87"/>
      <c r="F3980" s="87"/>
    </row>
    <row r="3981" spans="4:6" x14ac:dyDescent="0.25">
      <c r="D3981" s="87"/>
      <c r="E3981" s="87"/>
      <c r="F3981" s="87"/>
    </row>
    <row r="3982" spans="4:6" x14ac:dyDescent="0.25">
      <c r="D3982" s="87"/>
      <c r="E3982" s="87"/>
      <c r="F3982" s="87"/>
    </row>
    <row r="3983" spans="4:6" x14ac:dyDescent="0.25">
      <c r="D3983" s="87"/>
      <c r="E3983" s="87"/>
      <c r="F3983" s="87"/>
    </row>
    <row r="3984" spans="4:6" x14ac:dyDescent="0.25">
      <c r="D3984" s="87"/>
      <c r="E3984" s="87"/>
      <c r="F3984" s="87"/>
    </row>
    <row r="3985" spans="4:6" x14ac:dyDescent="0.25">
      <c r="D3985" s="87"/>
      <c r="E3985" s="87"/>
      <c r="F3985" s="87"/>
    </row>
    <row r="3986" spans="4:6" x14ac:dyDescent="0.25">
      <c r="D3986" s="87"/>
      <c r="E3986" s="87"/>
      <c r="F3986" s="87"/>
    </row>
    <row r="3987" spans="4:6" x14ac:dyDescent="0.25">
      <c r="D3987" s="87"/>
      <c r="E3987" s="87"/>
      <c r="F3987" s="87"/>
    </row>
    <row r="3988" spans="4:6" x14ac:dyDescent="0.25">
      <c r="D3988" s="87"/>
      <c r="E3988" s="87"/>
      <c r="F3988" s="87"/>
    </row>
    <row r="3989" spans="4:6" x14ac:dyDescent="0.25">
      <c r="D3989" s="87"/>
      <c r="E3989" s="87"/>
      <c r="F3989" s="87"/>
    </row>
    <row r="3990" spans="4:6" x14ac:dyDescent="0.25">
      <c r="D3990" s="87"/>
      <c r="E3990" s="87"/>
      <c r="F3990" s="87"/>
    </row>
    <row r="3991" spans="4:6" x14ac:dyDescent="0.25">
      <c r="D3991" s="87"/>
      <c r="E3991" s="87"/>
      <c r="F3991" s="87"/>
    </row>
    <row r="3992" spans="4:6" x14ac:dyDescent="0.25">
      <c r="D3992" s="87"/>
      <c r="E3992" s="87"/>
      <c r="F3992" s="87"/>
    </row>
    <row r="3993" spans="4:6" x14ac:dyDescent="0.25">
      <c r="D3993" s="87"/>
      <c r="E3993" s="87"/>
      <c r="F3993" s="87"/>
    </row>
    <row r="3994" spans="4:6" x14ac:dyDescent="0.25">
      <c r="D3994" s="87"/>
      <c r="E3994" s="87"/>
      <c r="F3994" s="87"/>
    </row>
    <row r="3995" spans="4:6" x14ac:dyDescent="0.25">
      <c r="D3995" s="87"/>
      <c r="E3995" s="87"/>
      <c r="F3995" s="87"/>
    </row>
    <row r="3996" spans="4:6" x14ac:dyDescent="0.25">
      <c r="D3996" s="87"/>
      <c r="E3996" s="87"/>
      <c r="F3996" s="87"/>
    </row>
    <row r="3997" spans="4:6" x14ac:dyDescent="0.25">
      <c r="D3997" s="87"/>
      <c r="E3997" s="87"/>
      <c r="F3997" s="87"/>
    </row>
    <row r="3998" spans="4:6" x14ac:dyDescent="0.25">
      <c r="D3998" s="87"/>
      <c r="E3998" s="87"/>
      <c r="F3998" s="87"/>
    </row>
    <row r="3999" spans="4:6" x14ac:dyDescent="0.25">
      <c r="D3999" s="87"/>
      <c r="E3999" s="87"/>
      <c r="F3999" s="87"/>
    </row>
    <row r="4000" spans="4:6" x14ac:dyDescent="0.25">
      <c r="D4000" s="87"/>
      <c r="E4000" s="87"/>
      <c r="F4000" s="87"/>
    </row>
    <row r="4001" spans="4:6" x14ac:dyDescent="0.25">
      <c r="D4001" s="87"/>
      <c r="E4001" s="87"/>
      <c r="F4001" s="87"/>
    </row>
    <row r="4002" spans="4:6" x14ac:dyDescent="0.25">
      <c r="D4002" s="87"/>
      <c r="E4002" s="87"/>
      <c r="F4002" s="87"/>
    </row>
    <row r="4003" spans="4:6" x14ac:dyDescent="0.25">
      <c r="D4003" s="87"/>
      <c r="E4003" s="87"/>
      <c r="F4003" s="87"/>
    </row>
    <row r="4004" spans="4:6" x14ac:dyDescent="0.25">
      <c r="D4004" s="87"/>
      <c r="E4004" s="87"/>
      <c r="F4004" s="87"/>
    </row>
    <row r="4005" spans="4:6" x14ac:dyDescent="0.25">
      <c r="D4005" s="87"/>
      <c r="E4005" s="87"/>
      <c r="F4005" s="87"/>
    </row>
    <row r="4006" spans="4:6" x14ac:dyDescent="0.25">
      <c r="D4006" s="87"/>
      <c r="E4006" s="87"/>
      <c r="F4006" s="87"/>
    </row>
    <row r="4007" spans="4:6" x14ac:dyDescent="0.25">
      <c r="D4007" s="87"/>
      <c r="E4007" s="87"/>
      <c r="F4007" s="87"/>
    </row>
    <row r="4008" spans="4:6" x14ac:dyDescent="0.25">
      <c r="D4008" s="87"/>
      <c r="E4008" s="87"/>
      <c r="F4008" s="87"/>
    </row>
    <row r="4009" spans="4:6" x14ac:dyDescent="0.25">
      <c r="D4009" s="87"/>
      <c r="E4009" s="87"/>
      <c r="F4009" s="87"/>
    </row>
    <row r="4010" spans="4:6" x14ac:dyDescent="0.25">
      <c r="D4010" s="87"/>
      <c r="E4010" s="87"/>
      <c r="F4010" s="87"/>
    </row>
    <row r="4011" spans="4:6" x14ac:dyDescent="0.25">
      <c r="D4011" s="87"/>
      <c r="E4011" s="87"/>
      <c r="F4011" s="87"/>
    </row>
    <row r="4012" spans="4:6" x14ac:dyDescent="0.25">
      <c r="D4012" s="87"/>
      <c r="E4012" s="87"/>
      <c r="F4012" s="87"/>
    </row>
    <row r="4013" spans="4:6" x14ac:dyDescent="0.25">
      <c r="D4013" s="87"/>
      <c r="E4013" s="87"/>
      <c r="F4013" s="87"/>
    </row>
    <row r="4014" spans="4:6" x14ac:dyDescent="0.25">
      <c r="D4014" s="87"/>
      <c r="E4014" s="87"/>
      <c r="F4014" s="87"/>
    </row>
    <row r="4015" spans="4:6" x14ac:dyDescent="0.25">
      <c r="D4015" s="87"/>
      <c r="E4015" s="87"/>
      <c r="F4015" s="87"/>
    </row>
    <row r="4016" spans="4:6" x14ac:dyDescent="0.25">
      <c r="D4016" s="87"/>
      <c r="E4016" s="87"/>
      <c r="F4016" s="87"/>
    </row>
    <row r="4017" spans="4:6" x14ac:dyDescent="0.25">
      <c r="D4017" s="87"/>
      <c r="E4017" s="87"/>
      <c r="F4017" s="87"/>
    </row>
    <row r="4018" spans="4:6" x14ac:dyDescent="0.25">
      <c r="D4018" s="87"/>
      <c r="E4018" s="87"/>
      <c r="F4018" s="87"/>
    </row>
    <row r="4019" spans="4:6" x14ac:dyDescent="0.25">
      <c r="D4019" s="87"/>
      <c r="E4019" s="87"/>
      <c r="F4019" s="87"/>
    </row>
    <row r="4020" spans="4:6" x14ac:dyDescent="0.25">
      <c r="D4020" s="87"/>
      <c r="E4020" s="87"/>
      <c r="F4020" s="87"/>
    </row>
    <row r="4021" spans="4:6" x14ac:dyDescent="0.25">
      <c r="D4021" s="87"/>
      <c r="E4021" s="87"/>
      <c r="F4021" s="87"/>
    </row>
    <row r="4022" spans="4:6" x14ac:dyDescent="0.25">
      <c r="D4022" s="87"/>
      <c r="E4022" s="87"/>
      <c r="F4022" s="87"/>
    </row>
    <row r="4023" spans="4:6" x14ac:dyDescent="0.25">
      <c r="D4023" s="87"/>
      <c r="E4023" s="87"/>
      <c r="F4023" s="87"/>
    </row>
    <row r="4024" spans="4:6" x14ac:dyDescent="0.25">
      <c r="D4024" s="87"/>
      <c r="E4024" s="87"/>
      <c r="F4024" s="87"/>
    </row>
    <row r="4025" spans="4:6" x14ac:dyDescent="0.25">
      <c r="D4025" s="87"/>
      <c r="E4025" s="87"/>
      <c r="F4025" s="87"/>
    </row>
    <row r="4026" spans="4:6" x14ac:dyDescent="0.25">
      <c r="D4026" s="87"/>
      <c r="E4026" s="87"/>
      <c r="F4026" s="87"/>
    </row>
    <row r="4027" spans="4:6" x14ac:dyDescent="0.25">
      <c r="D4027" s="87"/>
      <c r="E4027" s="87"/>
      <c r="F4027" s="87"/>
    </row>
    <row r="4028" spans="4:6" x14ac:dyDescent="0.25">
      <c r="D4028" s="87"/>
      <c r="E4028" s="87"/>
      <c r="F4028" s="87"/>
    </row>
    <row r="4029" spans="4:6" x14ac:dyDescent="0.25">
      <c r="D4029" s="87"/>
      <c r="E4029" s="87"/>
      <c r="F4029" s="87"/>
    </row>
    <row r="4030" spans="4:6" x14ac:dyDescent="0.25">
      <c r="D4030" s="87"/>
      <c r="E4030" s="87"/>
      <c r="F4030" s="87"/>
    </row>
    <row r="4031" spans="4:6" x14ac:dyDescent="0.25">
      <c r="D4031" s="87"/>
      <c r="E4031" s="87"/>
      <c r="F4031" s="87"/>
    </row>
    <row r="4032" spans="4:6" x14ac:dyDescent="0.25">
      <c r="D4032" s="87"/>
      <c r="E4032" s="87"/>
      <c r="F4032" s="87"/>
    </row>
    <row r="4033" spans="4:6" x14ac:dyDescent="0.25">
      <c r="D4033" s="87"/>
      <c r="E4033" s="87"/>
      <c r="F4033" s="87"/>
    </row>
    <row r="4034" spans="4:6" x14ac:dyDescent="0.25">
      <c r="D4034" s="87"/>
      <c r="E4034" s="87"/>
      <c r="F4034" s="87"/>
    </row>
    <row r="4035" spans="4:6" x14ac:dyDescent="0.25">
      <c r="D4035" s="87"/>
      <c r="E4035" s="87"/>
      <c r="F4035" s="87"/>
    </row>
    <row r="4036" spans="4:6" x14ac:dyDescent="0.25">
      <c r="D4036" s="87"/>
      <c r="E4036" s="87"/>
      <c r="F4036" s="87"/>
    </row>
    <row r="4037" spans="4:6" x14ac:dyDescent="0.25">
      <c r="D4037" s="87"/>
      <c r="E4037" s="87"/>
      <c r="F4037" s="87"/>
    </row>
    <row r="4038" spans="4:6" x14ac:dyDescent="0.25">
      <c r="D4038" s="87"/>
      <c r="E4038" s="87"/>
      <c r="F4038" s="87"/>
    </row>
    <row r="4039" spans="4:6" x14ac:dyDescent="0.25">
      <c r="D4039" s="87"/>
      <c r="E4039" s="87"/>
      <c r="F4039" s="87"/>
    </row>
    <row r="4040" spans="4:6" x14ac:dyDescent="0.25">
      <c r="D4040" s="87"/>
      <c r="E4040" s="87"/>
      <c r="F4040" s="87"/>
    </row>
    <row r="4041" spans="4:6" x14ac:dyDescent="0.25">
      <c r="D4041" s="87"/>
      <c r="E4041" s="87"/>
      <c r="F4041" s="87"/>
    </row>
    <row r="4042" spans="4:6" x14ac:dyDescent="0.25">
      <c r="D4042" s="87"/>
      <c r="E4042" s="87"/>
      <c r="F4042" s="87"/>
    </row>
    <row r="4043" spans="4:6" x14ac:dyDescent="0.25">
      <c r="D4043" s="87"/>
      <c r="E4043" s="87"/>
      <c r="F4043" s="87"/>
    </row>
    <row r="4044" spans="4:6" x14ac:dyDescent="0.25">
      <c r="D4044" s="87"/>
      <c r="E4044" s="87"/>
      <c r="F4044" s="87"/>
    </row>
    <row r="4045" spans="4:6" x14ac:dyDescent="0.25">
      <c r="D4045" s="87"/>
      <c r="E4045" s="87"/>
      <c r="F4045" s="87"/>
    </row>
    <row r="4046" spans="4:6" x14ac:dyDescent="0.25">
      <c r="D4046" s="87"/>
      <c r="E4046" s="87"/>
      <c r="F4046" s="87"/>
    </row>
    <row r="4047" spans="4:6" x14ac:dyDescent="0.25">
      <c r="D4047" s="87"/>
      <c r="E4047" s="87"/>
      <c r="F4047" s="87"/>
    </row>
    <row r="4048" spans="4:6" x14ac:dyDescent="0.25">
      <c r="D4048" s="87"/>
      <c r="E4048" s="87"/>
      <c r="F4048" s="87"/>
    </row>
    <row r="4049" spans="4:6" x14ac:dyDescent="0.25">
      <c r="D4049" s="87"/>
      <c r="E4049" s="87"/>
      <c r="F4049" s="87"/>
    </row>
    <row r="4050" spans="4:6" x14ac:dyDescent="0.25">
      <c r="D4050" s="87"/>
      <c r="E4050" s="87"/>
      <c r="F4050" s="87"/>
    </row>
    <row r="4051" spans="4:6" x14ac:dyDescent="0.25">
      <c r="D4051" s="87"/>
      <c r="E4051" s="87"/>
      <c r="F4051" s="87"/>
    </row>
    <row r="4052" spans="4:6" x14ac:dyDescent="0.25">
      <c r="D4052" s="87"/>
      <c r="E4052" s="87"/>
      <c r="F4052" s="87"/>
    </row>
    <row r="4053" spans="4:6" x14ac:dyDescent="0.25">
      <c r="D4053" s="87"/>
      <c r="E4053" s="87"/>
      <c r="F4053" s="87"/>
    </row>
    <row r="4054" spans="4:6" x14ac:dyDescent="0.25">
      <c r="D4054" s="87"/>
      <c r="E4054" s="87"/>
      <c r="F4054" s="87"/>
    </row>
    <row r="4055" spans="4:6" x14ac:dyDescent="0.25">
      <c r="D4055" s="87"/>
      <c r="E4055" s="87"/>
      <c r="F4055" s="87"/>
    </row>
    <row r="4056" spans="4:6" x14ac:dyDescent="0.25">
      <c r="D4056" s="87"/>
      <c r="E4056" s="87"/>
      <c r="F4056" s="87"/>
    </row>
    <row r="4057" spans="4:6" x14ac:dyDescent="0.25">
      <c r="D4057" s="87"/>
      <c r="E4057" s="87"/>
      <c r="F4057" s="87"/>
    </row>
    <row r="4058" spans="4:6" x14ac:dyDescent="0.25">
      <c r="D4058" s="87"/>
      <c r="E4058" s="87"/>
      <c r="F4058" s="87"/>
    </row>
    <row r="4059" spans="4:6" x14ac:dyDescent="0.25">
      <c r="D4059" s="87"/>
      <c r="E4059" s="87"/>
      <c r="F4059" s="87"/>
    </row>
    <row r="4060" spans="4:6" x14ac:dyDescent="0.25">
      <c r="D4060" s="87"/>
      <c r="E4060" s="87"/>
      <c r="F4060" s="87"/>
    </row>
    <row r="4061" spans="4:6" x14ac:dyDescent="0.25">
      <c r="D4061" s="87"/>
      <c r="E4061" s="87"/>
      <c r="F4061" s="87"/>
    </row>
    <row r="4062" spans="4:6" x14ac:dyDescent="0.25">
      <c r="D4062" s="87"/>
      <c r="E4062" s="87"/>
      <c r="F4062" s="87"/>
    </row>
    <row r="4063" spans="4:6" x14ac:dyDescent="0.25">
      <c r="D4063" s="87"/>
      <c r="E4063" s="87"/>
      <c r="F4063" s="87"/>
    </row>
    <row r="4064" spans="4:6" x14ac:dyDescent="0.25">
      <c r="D4064" s="87"/>
      <c r="E4064" s="87"/>
      <c r="F4064" s="87"/>
    </row>
    <row r="4065" spans="4:6" x14ac:dyDescent="0.25">
      <c r="D4065" s="87"/>
      <c r="E4065" s="87"/>
      <c r="F4065" s="87"/>
    </row>
    <row r="4066" spans="4:6" x14ac:dyDescent="0.25">
      <c r="D4066" s="87"/>
      <c r="E4066" s="87"/>
      <c r="F4066" s="87"/>
    </row>
    <row r="4067" spans="4:6" x14ac:dyDescent="0.25">
      <c r="D4067" s="87"/>
      <c r="E4067" s="87"/>
      <c r="F4067" s="87"/>
    </row>
    <row r="4068" spans="4:6" x14ac:dyDescent="0.25">
      <c r="D4068" s="87"/>
      <c r="E4068" s="87"/>
      <c r="F4068" s="87"/>
    </row>
    <row r="4069" spans="4:6" x14ac:dyDescent="0.25">
      <c r="D4069" s="87"/>
      <c r="E4069" s="87"/>
      <c r="F4069" s="87"/>
    </row>
    <row r="4070" spans="4:6" x14ac:dyDescent="0.25">
      <c r="D4070" s="87"/>
      <c r="E4070" s="87"/>
      <c r="F4070" s="87"/>
    </row>
    <row r="4071" spans="4:6" x14ac:dyDescent="0.25">
      <c r="D4071" s="87"/>
      <c r="E4071" s="87"/>
      <c r="F4071" s="87"/>
    </row>
    <row r="4072" spans="4:6" x14ac:dyDescent="0.25">
      <c r="D4072" s="87"/>
      <c r="E4072" s="87"/>
      <c r="F4072" s="87"/>
    </row>
    <row r="4073" spans="4:6" x14ac:dyDescent="0.25">
      <c r="D4073" s="87"/>
      <c r="E4073" s="87"/>
      <c r="F4073" s="87"/>
    </row>
    <row r="4074" spans="4:6" x14ac:dyDescent="0.25">
      <c r="D4074" s="87"/>
      <c r="E4074" s="87"/>
      <c r="F4074" s="87"/>
    </row>
    <row r="4075" spans="4:6" x14ac:dyDescent="0.25">
      <c r="D4075" s="87"/>
      <c r="E4075" s="87"/>
      <c r="F4075" s="87"/>
    </row>
    <row r="4076" spans="4:6" x14ac:dyDescent="0.25">
      <c r="D4076" s="87"/>
      <c r="E4076" s="87"/>
      <c r="F4076" s="87"/>
    </row>
    <row r="4077" spans="4:6" x14ac:dyDescent="0.25">
      <c r="D4077" s="87"/>
      <c r="E4077" s="87"/>
      <c r="F4077" s="87"/>
    </row>
    <row r="4078" spans="4:6" x14ac:dyDescent="0.25">
      <c r="D4078" s="87"/>
      <c r="E4078" s="87"/>
      <c r="F4078" s="87"/>
    </row>
    <row r="4079" spans="4:6" x14ac:dyDescent="0.25">
      <c r="D4079" s="87"/>
      <c r="E4079" s="87"/>
      <c r="F4079" s="87"/>
    </row>
    <row r="4080" spans="4:6" x14ac:dyDescent="0.25">
      <c r="D4080" s="87"/>
      <c r="E4080" s="87"/>
      <c r="F4080" s="87"/>
    </row>
    <row r="4081" spans="4:6" x14ac:dyDescent="0.25">
      <c r="D4081" s="87"/>
      <c r="E4081" s="87"/>
      <c r="F4081" s="87"/>
    </row>
    <row r="4082" spans="4:6" x14ac:dyDescent="0.25">
      <c r="D4082" s="87"/>
      <c r="E4082" s="87"/>
      <c r="F4082" s="87"/>
    </row>
    <row r="4083" spans="4:6" x14ac:dyDescent="0.25">
      <c r="D4083" s="87"/>
      <c r="E4083" s="87"/>
      <c r="F4083" s="87"/>
    </row>
    <row r="4084" spans="4:6" x14ac:dyDescent="0.25">
      <c r="D4084" s="87"/>
      <c r="E4084" s="87"/>
      <c r="F4084" s="87"/>
    </row>
    <row r="4085" spans="4:6" x14ac:dyDescent="0.25">
      <c r="D4085" s="87"/>
      <c r="E4085" s="87"/>
      <c r="F4085" s="87"/>
    </row>
    <row r="4086" spans="4:6" x14ac:dyDescent="0.25">
      <c r="D4086" s="87"/>
      <c r="E4086" s="87"/>
      <c r="F4086" s="87"/>
    </row>
    <row r="4087" spans="4:6" x14ac:dyDescent="0.25">
      <c r="D4087" s="87"/>
      <c r="E4087" s="87"/>
      <c r="F4087" s="87"/>
    </row>
    <row r="4088" spans="4:6" x14ac:dyDescent="0.25">
      <c r="D4088" s="87"/>
      <c r="E4088" s="87"/>
      <c r="F4088" s="87"/>
    </row>
    <row r="4089" spans="4:6" x14ac:dyDescent="0.25">
      <c r="D4089" s="87"/>
      <c r="E4089" s="87"/>
      <c r="F4089" s="87"/>
    </row>
    <row r="4090" spans="4:6" x14ac:dyDescent="0.25">
      <c r="D4090" s="87"/>
      <c r="E4090" s="87"/>
      <c r="F4090" s="87"/>
    </row>
    <row r="4091" spans="4:6" x14ac:dyDescent="0.25">
      <c r="D4091" s="87"/>
      <c r="E4091" s="87"/>
      <c r="F4091" s="87"/>
    </row>
    <row r="4092" spans="4:6" x14ac:dyDescent="0.25">
      <c r="D4092" s="87"/>
      <c r="E4092" s="87"/>
      <c r="F4092" s="87"/>
    </row>
    <row r="4093" spans="4:6" x14ac:dyDescent="0.25">
      <c r="D4093" s="87"/>
      <c r="E4093" s="87"/>
      <c r="F4093" s="87"/>
    </row>
    <row r="4094" spans="4:6" x14ac:dyDescent="0.25">
      <c r="D4094" s="87"/>
      <c r="E4094" s="87"/>
      <c r="F4094" s="87"/>
    </row>
    <row r="4095" spans="4:6" x14ac:dyDescent="0.25">
      <c r="D4095" s="87"/>
      <c r="E4095" s="87"/>
      <c r="F4095" s="87"/>
    </row>
    <row r="4096" spans="4:6" x14ac:dyDescent="0.25">
      <c r="D4096" s="87"/>
      <c r="E4096" s="87"/>
      <c r="F4096" s="87"/>
    </row>
    <row r="4097" spans="4:6" x14ac:dyDescent="0.25">
      <c r="D4097" s="87"/>
      <c r="E4097" s="87"/>
      <c r="F4097" s="87"/>
    </row>
    <row r="4098" spans="4:6" x14ac:dyDescent="0.25">
      <c r="D4098" s="87"/>
      <c r="E4098" s="87"/>
      <c r="F4098" s="87"/>
    </row>
    <row r="4099" spans="4:6" x14ac:dyDescent="0.25">
      <c r="D4099" s="87"/>
      <c r="E4099" s="87"/>
      <c r="F4099" s="87"/>
    </row>
    <row r="4100" spans="4:6" x14ac:dyDescent="0.25">
      <c r="D4100" s="87"/>
      <c r="E4100" s="87"/>
      <c r="F4100" s="87"/>
    </row>
    <row r="4101" spans="4:6" x14ac:dyDescent="0.25">
      <c r="D4101" s="87"/>
      <c r="E4101" s="87"/>
      <c r="F4101" s="87"/>
    </row>
    <row r="4102" spans="4:6" x14ac:dyDescent="0.25">
      <c r="D4102" s="87"/>
      <c r="E4102" s="87"/>
      <c r="F4102" s="87"/>
    </row>
    <row r="4103" spans="4:6" x14ac:dyDescent="0.25">
      <c r="D4103" s="87"/>
      <c r="E4103" s="87"/>
      <c r="F4103" s="87"/>
    </row>
    <row r="4104" spans="4:6" x14ac:dyDescent="0.25">
      <c r="D4104" s="87"/>
      <c r="E4104" s="87"/>
      <c r="F4104" s="87"/>
    </row>
    <row r="4105" spans="4:6" x14ac:dyDescent="0.25">
      <c r="D4105" s="87"/>
      <c r="E4105" s="87"/>
      <c r="F4105" s="87"/>
    </row>
    <row r="4106" spans="4:6" x14ac:dyDescent="0.25">
      <c r="D4106" s="87"/>
      <c r="E4106" s="87"/>
      <c r="F4106" s="87"/>
    </row>
    <row r="4107" spans="4:6" x14ac:dyDescent="0.25">
      <c r="D4107" s="87"/>
      <c r="E4107" s="87"/>
      <c r="F4107" s="87"/>
    </row>
    <row r="4108" spans="4:6" x14ac:dyDescent="0.25">
      <c r="D4108" s="87"/>
      <c r="E4108" s="87"/>
      <c r="F4108" s="87"/>
    </row>
    <row r="4109" spans="4:6" x14ac:dyDescent="0.25">
      <c r="D4109" s="87"/>
      <c r="E4109" s="87"/>
      <c r="F4109" s="87"/>
    </row>
    <row r="4110" spans="4:6" x14ac:dyDescent="0.25">
      <c r="D4110" s="87"/>
      <c r="E4110" s="87"/>
      <c r="F4110" s="87"/>
    </row>
    <row r="4111" spans="4:6" x14ac:dyDescent="0.25">
      <c r="D4111" s="87"/>
      <c r="E4111" s="87"/>
      <c r="F4111" s="87"/>
    </row>
    <row r="4112" spans="4:6" x14ac:dyDescent="0.25">
      <c r="D4112" s="87"/>
      <c r="E4112" s="87"/>
      <c r="F4112" s="87"/>
    </row>
    <row r="4113" spans="4:6" x14ac:dyDescent="0.25">
      <c r="D4113" s="87"/>
      <c r="E4113" s="87"/>
      <c r="F4113" s="87"/>
    </row>
    <row r="4114" spans="4:6" x14ac:dyDescent="0.25">
      <c r="D4114" s="87"/>
      <c r="E4114" s="87"/>
      <c r="F4114" s="87"/>
    </row>
    <row r="4115" spans="4:6" x14ac:dyDescent="0.25">
      <c r="D4115" s="87"/>
      <c r="E4115" s="87"/>
      <c r="F4115" s="87"/>
    </row>
    <row r="4116" spans="4:6" x14ac:dyDescent="0.25">
      <c r="D4116" s="87"/>
      <c r="E4116" s="87"/>
      <c r="F4116" s="87"/>
    </row>
    <row r="4117" spans="4:6" x14ac:dyDescent="0.25">
      <c r="D4117" s="87"/>
      <c r="E4117" s="87"/>
      <c r="F4117" s="87"/>
    </row>
    <row r="4118" spans="4:6" x14ac:dyDescent="0.25">
      <c r="D4118" s="87"/>
      <c r="E4118" s="87"/>
      <c r="F4118" s="87"/>
    </row>
    <row r="4119" spans="4:6" x14ac:dyDescent="0.25">
      <c r="D4119" s="87"/>
      <c r="E4119" s="87"/>
      <c r="F4119" s="87"/>
    </row>
    <row r="4120" spans="4:6" x14ac:dyDescent="0.25">
      <c r="D4120" s="87"/>
      <c r="E4120" s="87"/>
      <c r="F4120" s="87"/>
    </row>
    <row r="4121" spans="4:6" x14ac:dyDescent="0.25">
      <c r="D4121" s="87"/>
      <c r="E4121" s="87"/>
      <c r="F4121" s="87"/>
    </row>
    <row r="4122" spans="4:6" x14ac:dyDescent="0.25">
      <c r="D4122" s="87"/>
      <c r="E4122" s="87"/>
      <c r="F4122" s="87"/>
    </row>
    <row r="4123" spans="4:6" x14ac:dyDescent="0.25">
      <c r="D4123" s="87"/>
      <c r="E4123" s="87"/>
      <c r="F4123" s="87"/>
    </row>
    <row r="4124" spans="4:6" x14ac:dyDescent="0.25">
      <c r="D4124" s="87"/>
      <c r="E4124" s="87"/>
      <c r="F4124" s="87"/>
    </row>
    <row r="4125" spans="4:6" x14ac:dyDescent="0.25">
      <c r="D4125" s="87"/>
      <c r="E4125" s="87"/>
      <c r="F4125" s="87"/>
    </row>
    <row r="4126" spans="4:6" x14ac:dyDescent="0.25">
      <c r="D4126" s="87"/>
      <c r="E4126" s="87"/>
      <c r="F4126" s="87"/>
    </row>
    <row r="4127" spans="4:6" x14ac:dyDescent="0.25">
      <c r="D4127" s="87"/>
      <c r="E4127" s="87"/>
      <c r="F4127" s="87"/>
    </row>
    <row r="4128" spans="4:6" x14ac:dyDescent="0.25">
      <c r="D4128" s="87"/>
      <c r="E4128" s="87"/>
      <c r="F4128" s="87"/>
    </row>
    <row r="4129" spans="4:6" x14ac:dyDescent="0.25">
      <c r="D4129" s="87"/>
      <c r="E4129" s="87"/>
      <c r="F4129" s="87"/>
    </row>
    <row r="4130" spans="4:6" x14ac:dyDescent="0.25">
      <c r="D4130" s="87"/>
      <c r="E4130" s="87"/>
      <c r="F4130" s="87"/>
    </row>
    <row r="4131" spans="4:6" x14ac:dyDescent="0.25">
      <c r="D4131" s="87"/>
      <c r="E4131" s="87"/>
      <c r="F4131" s="87"/>
    </row>
    <row r="4132" spans="4:6" x14ac:dyDescent="0.25">
      <c r="D4132" s="87"/>
      <c r="E4132" s="87"/>
      <c r="F4132" s="87"/>
    </row>
    <row r="4133" spans="4:6" x14ac:dyDescent="0.25">
      <c r="D4133" s="87"/>
      <c r="E4133" s="87"/>
      <c r="F4133" s="87"/>
    </row>
    <row r="4134" spans="4:6" x14ac:dyDescent="0.25">
      <c r="D4134" s="87"/>
      <c r="E4134" s="87"/>
      <c r="F4134" s="87"/>
    </row>
    <row r="4135" spans="4:6" x14ac:dyDescent="0.25">
      <c r="D4135" s="87"/>
      <c r="E4135" s="87"/>
      <c r="F4135" s="87"/>
    </row>
    <row r="4136" spans="4:6" x14ac:dyDescent="0.25">
      <c r="D4136" s="87"/>
      <c r="E4136" s="87"/>
      <c r="F4136" s="87"/>
    </row>
    <row r="4137" spans="4:6" x14ac:dyDescent="0.25">
      <c r="D4137" s="87"/>
      <c r="E4137" s="87"/>
      <c r="F4137" s="87"/>
    </row>
    <row r="4138" spans="4:6" x14ac:dyDescent="0.25">
      <c r="D4138" s="87"/>
      <c r="E4138" s="87"/>
      <c r="F4138" s="87"/>
    </row>
    <row r="4139" spans="4:6" x14ac:dyDescent="0.25">
      <c r="D4139" s="87"/>
      <c r="E4139" s="87"/>
      <c r="F4139" s="87"/>
    </row>
    <row r="4140" spans="4:6" x14ac:dyDescent="0.25">
      <c r="D4140" s="87"/>
      <c r="E4140" s="87"/>
      <c r="F4140" s="87"/>
    </row>
    <row r="4141" spans="4:6" x14ac:dyDescent="0.25">
      <c r="D4141" s="87"/>
      <c r="E4141" s="87"/>
      <c r="F4141" s="87"/>
    </row>
    <row r="4142" spans="4:6" x14ac:dyDescent="0.25">
      <c r="D4142" s="87"/>
      <c r="E4142" s="87"/>
      <c r="F4142" s="87"/>
    </row>
    <row r="4143" spans="4:6" x14ac:dyDescent="0.25">
      <c r="D4143" s="87"/>
      <c r="E4143" s="87"/>
      <c r="F4143" s="87"/>
    </row>
    <row r="4144" spans="4:6" x14ac:dyDescent="0.25">
      <c r="D4144" s="87"/>
      <c r="E4144" s="87"/>
      <c r="F4144" s="87"/>
    </row>
    <row r="4145" spans="4:6" x14ac:dyDescent="0.25">
      <c r="D4145" s="87"/>
      <c r="E4145" s="87"/>
      <c r="F4145" s="87"/>
    </row>
    <row r="4146" spans="4:6" x14ac:dyDescent="0.25">
      <c r="D4146" s="87"/>
      <c r="E4146" s="87"/>
      <c r="F4146" s="87"/>
    </row>
    <row r="4147" spans="4:6" x14ac:dyDescent="0.25">
      <c r="D4147" s="87"/>
      <c r="E4147" s="87"/>
      <c r="F4147" s="87"/>
    </row>
    <row r="4148" spans="4:6" x14ac:dyDescent="0.25">
      <c r="D4148" s="87"/>
      <c r="E4148" s="87"/>
      <c r="F4148" s="87"/>
    </row>
    <row r="4149" spans="4:6" x14ac:dyDescent="0.25">
      <c r="D4149" s="87"/>
      <c r="E4149" s="87"/>
      <c r="F4149" s="87"/>
    </row>
    <row r="4150" spans="4:6" x14ac:dyDescent="0.25">
      <c r="D4150" s="87"/>
      <c r="E4150" s="87"/>
      <c r="F4150" s="87"/>
    </row>
    <row r="4151" spans="4:6" x14ac:dyDescent="0.25">
      <c r="D4151" s="87"/>
      <c r="E4151" s="87"/>
      <c r="F4151" s="87"/>
    </row>
    <row r="4152" spans="4:6" x14ac:dyDescent="0.25">
      <c r="D4152" s="87"/>
      <c r="E4152" s="87"/>
      <c r="F4152" s="87"/>
    </row>
    <row r="4153" spans="4:6" x14ac:dyDescent="0.25">
      <c r="D4153" s="87"/>
      <c r="E4153" s="87"/>
      <c r="F4153" s="87"/>
    </row>
    <row r="4154" spans="4:6" x14ac:dyDescent="0.25">
      <c r="D4154" s="87"/>
      <c r="E4154" s="87"/>
      <c r="F4154" s="87"/>
    </row>
    <row r="4155" spans="4:6" x14ac:dyDescent="0.25">
      <c r="D4155" s="87"/>
      <c r="E4155" s="87"/>
      <c r="F4155" s="87"/>
    </row>
    <row r="4156" spans="4:6" x14ac:dyDescent="0.25">
      <c r="D4156" s="87"/>
      <c r="E4156" s="87"/>
      <c r="F4156" s="87"/>
    </row>
    <row r="4157" spans="4:6" x14ac:dyDescent="0.25">
      <c r="D4157" s="87"/>
      <c r="E4157" s="87"/>
      <c r="F4157" s="87"/>
    </row>
    <row r="4158" spans="4:6" x14ac:dyDescent="0.25">
      <c r="D4158" s="87"/>
      <c r="E4158" s="87"/>
      <c r="F4158" s="87"/>
    </row>
    <row r="4159" spans="4:6" x14ac:dyDescent="0.25">
      <c r="D4159" s="87"/>
      <c r="E4159" s="87"/>
      <c r="F4159" s="87"/>
    </row>
    <row r="4160" spans="4:6" x14ac:dyDescent="0.25">
      <c r="D4160" s="87"/>
      <c r="E4160" s="87"/>
      <c r="F4160" s="87"/>
    </row>
    <row r="4161" spans="4:6" x14ac:dyDescent="0.25">
      <c r="D4161" s="87"/>
      <c r="E4161" s="87"/>
      <c r="F4161" s="87"/>
    </row>
    <row r="4162" spans="4:6" x14ac:dyDescent="0.25">
      <c r="D4162" s="87"/>
      <c r="E4162" s="87"/>
      <c r="F4162" s="87"/>
    </row>
    <row r="4163" spans="4:6" x14ac:dyDescent="0.25">
      <c r="D4163" s="87"/>
      <c r="E4163" s="87"/>
      <c r="F4163" s="87"/>
    </row>
    <row r="4164" spans="4:6" x14ac:dyDescent="0.25">
      <c r="D4164" s="87"/>
      <c r="E4164" s="87"/>
      <c r="F4164" s="87"/>
    </row>
    <row r="4165" spans="4:6" x14ac:dyDescent="0.25">
      <c r="D4165" s="87"/>
      <c r="E4165" s="87"/>
      <c r="F4165" s="87"/>
    </row>
    <row r="4166" spans="4:6" x14ac:dyDescent="0.25">
      <c r="D4166" s="87"/>
      <c r="E4166" s="87"/>
      <c r="F4166" s="87"/>
    </row>
    <row r="4167" spans="4:6" x14ac:dyDescent="0.25">
      <c r="D4167" s="87"/>
      <c r="E4167" s="87"/>
      <c r="F4167" s="87"/>
    </row>
    <row r="4168" spans="4:6" x14ac:dyDescent="0.25">
      <c r="D4168" s="87"/>
      <c r="E4168" s="87"/>
      <c r="F4168" s="87"/>
    </row>
    <row r="4169" spans="4:6" x14ac:dyDescent="0.25">
      <c r="D4169" s="87"/>
      <c r="E4169" s="87"/>
      <c r="F4169" s="87"/>
    </row>
    <row r="4170" spans="4:6" x14ac:dyDescent="0.25">
      <c r="D4170" s="87"/>
      <c r="E4170" s="87"/>
      <c r="F4170" s="87"/>
    </row>
    <row r="4171" spans="4:6" x14ac:dyDescent="0.25">
      <c r="D4171" s="87"/>
      <c r="E4171" s="87"/>
      <c r="F4171" s="87"/>
    </row>
    <row r="4172" spans="4:6" x14ac:dyDescent="0.25">
      <c r="D4172" s="87"/>
      <c r="E4172" s="87"/>
      <c r="F4172" s="87"/>
    </row>
    <row r="4173" spans="4:6" x14ac:dyDescent="0.25">
      <c r="D4173" s="87"/>
      <c r="E4173" s="87"/>
      <c r="F4173" s="87"/>
    </row>
    <row r="4174" spans="4:6" x14ac:dyDescent="0.25">
      <c r="D4174" s="87"/>
      <c r="E4174" s="87"/>
      <c r="F4174" s="87"/>
    </row>
    <row r="4175" spans="4:6" x14ac:dyDescent="0.25">
      <c r="D4175" s="87"/>
      <c r="E4175" s="87"/>
      <c r="F4175" s="87"/>
    </row>
    <row r="4176" spans="4:6" x14ac:dyDescent="0.25">
      <c r="D4176" s="87"/>
      <c r="E4176" s="87"/>
      <c r="F4176" s="87"/>
    </row>
    <row r="4177" spans="4:6" x14ac:dyDescent="0.25">
      <c r="D4177" s="87"/>
      <c r="E4177" s="87"/>
      <c r="F4177" s="87"/>
    </row>
    <row r="4178" spans="4:6" x14ac:dyDescent="0.25">
      <c r="D4178" s="87"/>
      <c r="E4178" s="87"/>
      <c r="F4178" s="87"/>
    </row>
    <row r="4179" spans="4:6" x14ac:dyDescent="0.25">
      <c r="D4179" s="87"/>
      <c r="E4179" s="87"/>
      <c r="F4179" s="87"/>
    </row>
    <row r="4180" spans="4:6" x14ac:dyDescent="0.25">
      <c r="D4180" s="87"/>
      <c r="E4180" s="87"/>
      <c r="F4180" s="87"/>
    </row>
    <row r="4181" spans="4:6" x14ac:dyDescent="0.25">
      <c r="D4181" s="87"/>
      <c r="E4181" s="87"/>
      <c r="F4181" s="87"/>
    </row>
    <row r="4182" spans="4:6" x14ac:dyDescent="0.25">
      <c r="D4182" s="87"/>
      <c r="E4182" s="87"/>
      <c r="F4182" s="87"/>
    </row>
    <row r="4183" spans="4:6" x14ac:dyDescent="0.25">
      <c r="D4183" s="87"/>
      <c r="E4183" s="87"/>
      <c r="F4183" s="87"/>
    </row>
    <row r="4184" spans="4:6" x14ac:dyDescent="0.25">
      <c r="D4184" s="87"/>
      <c r="E4184" s="87"/>
      <c r="F4184" s="87"/>
    </row>
    <row r="4185" spans="4:6" x14ac:dyDescent="0.25">
      <c r="D4185" s="87"/>
      <c r="E4185" s="87"/>
      <c r="F4185" s="87"/>
    </row>
    <row r="4186" spans="4:6" x14ac:dyDescent="0.25">
      <c r="D4186" s="87"/>
      <c r="E4186" s="87"/>
      <c r="F4186" s="87"/>
    </row>
    <row r="4187" spans="4:6" x14ac:dyDescent="0.25">
      <c r="D4187" s="87"/>
      <c r="E4187" s="87"/>
      <c r="F4187" s="87"/>
    </row>
    <row r="4188" spans="4:6" x14ac:dyDescent="0.25">
      <c r="D4188" s="87"/>
      <c r="E4188" s="87"/>
      <c r="F4188" s="87"/>
    </row>
    <row r="4189" spans="4:6" x14ac:dyDescent="0.25">
      <c r="D4189" s="87"/>
      <c r="E4189" s="87"/>
      <c r="F4189" s="87"/>
    </row>
    <row r="4190" spans="4:6" x14ac:dyDescent="0.25">
      <c r="D4190" s="87"/>
      <c r="E4190" s="87"/>
      <c r="F4190" s="87"/>
    </row>
    <row r="4191" spans="4:6" x14ac:dyDescent="0.25">
      <c r="D4191" s="87"/>
      <c r="E4191" s="87"/>
      <c r="F4191" s="87"/>
    </row>
    <row r="4192" spans="4:6" x14ac:dyDescent="0.25">
      <c r="D4192" s="87"/>
      <c r="E4192" s="87"/>
      <c r="F4192" s="87"/>
    </row>
    <row r="4193" spans="4:6" x14ac:dyDescent="0.25">
      <c r="D4193" s="87"/>
      <c r="E4193" s="87"/>
      <c r="F4193" s="87"/>
    </row>
    <row r="4194" spans="4:6" x14ac:dyDescent="0.25">
      <c r="D4194" s="87"/>
      <c r="E4194" s="87"/>
      <c r="F4194" s="87"/>
    </row>
    <row r="4195" spans="4:6" x14ac:dyDescent="0.25">
      <c r="D4195" s="87"/>
      <c r="E4195" s="87"/>
      <c r="F4195" s="87"/>
    </row>
    <row r="4196" spans="4:6" x14ac:dyDescent="0.25">
      <c r="D4196" s="87"/>
      <c r="E4196" s="87"/>
      <c r="F4196" s="87"/>
    </row>
    <row r="4197" spans="4:6" x14ac:dyDescent="0.25">
      <c r="D4197" s="87"/>
      <c r="E4197" s="87"/>
      <c r="F4197" s="87"/>
    </row>
    <row r="4198" spans="4:6" x14ac:dyDescent="0.25">
      <c r="D4198" s="87"/>
      <c r="E4198" s="87"/>
      <c r="F4198" s="87"/>
    </row>
    <row r="4199" spans="4:6" x14ac:dyDescent="0.25">
      <c r="D4199" s="87"/>
      <c r="E4199" s="87"/>
      <c r="F4199" s="87"/>
    </row>
    <row r="4200" spans="4:6" x14ac:dyDescent="0.25">
      <c r="D4200" s="87"/>
      <c r="E4200" s="87"/>
      <c r="F4200" s="87"/>
    </row>
    <row r="4201" spans="4:6" x14ac:dyDescent="0.25">
      <c r="D4201" s="87"/>
      <c r="E4201" s="87"/>
      <c r="F4201" s="87"/>
    </row>
    <row r="4202" spans="4:6" x14ac:dyDescent="0.25">
      <c r="D4202" s="87"/>
      <c r="E4202" s="87"/>
      <c r="F4202" s="87"/>
    </row>
    <row r="4203" spans="4:6" x14ac:dyDescent="0.25">
      <c r="D4203" s="87"/>
      <c r="E4203" s="87"/>
      <c r="F4203" s="87"/>
    </row>
    <row r="4204" spans="4:6" x14ac:dyDescent="0.25">
      <c r="D4204" s="87"/>
      <c r="E4204" s="87"/>
      <c r="F4204" s="87"/>
    </row>
    <row r="4205" spans="4:6" x14ac:dyDescent="0.25">
      <c r="D4205" s="87"/>
      <c r="E4205" s="87"/>
      <c r="F4205" s="87"/>
    </row>
    <row r="4206" spans="4:6" x14ac:dyDescent="0.25">
      <c r="D4206" s="87"/>
      <c r="E4206" s="87"/>
      <c r="F4206" s="87"/>
    </row>
    <row r="4207" spans="4:6" x14ac:dyDescent="0.25">
      <c r="D4207" s="87"/>
      <c r="E4207" s="87"/>
      <c r="F4207" s="87"/>
    </row>
    <row r="4208" spans="4:6" x14ac:dyDescent="0.25">
      <c r="D4208" s="87"/>
      <c r="E4208" s="87"/>
      <c r="F4208" s="87"/>
    </row>
    <row r="4209" spans="4:6" x14ac:dyDescent="0.25">
      <c r="D4209" s="87"/>
      <c r="E4209" s="87"/>
      <c r="F4209" s="87"/>
    </row>
    <row r="4210" spans="4:6" x14ac:dyDescent="0.25">
      <c r="D4210" s="87"/>
      <c r="E4210" s="87"/>
      <c r="F4210" s="87"/>
    </row>
    <row r="4211" spans="4:6" x14ac:dyDescent="0.25">
      <c r="D4211" s="87"/>
      <c r="E4211" s="87"/>
      <c r="F4211" s="87"/>
    </row>
    <row r="4212" spans="4:6" x14ac:dyDescent="0.25">
      <c r="D4212" s="87"/>
      <c r="E4212" s="87"/>
      <c r="F4212" s="87"/>
    </row>
    <row r="4213" spans="4:6" x14ac:dyDescent="0.25">
      <c r="D4213" s="87"/>
      <c r="E4213" s="87"/>
      <c r="F4213" s="87"/>
    </row>
    <row r="4214" spans="4:6" x14ac:dyDescent="0.25">
      <c r="D4214" s="87"/>
      <c r="E4214" s="87"/>
      <c r="F4214" s="87"/>
    </row>
    <row r="4215" spans="4:6" x14ac:dyDescent="0.25">
      <c r="D4215" s="87"/>
      <c r="E4215" s="87"/>
      <c r="F4215" s="87"/>
    </row>
    <row r="4216" spans="4:6" x14ac:dyDescent="0.25">
      <c r="D4216" s="87"/>
      <c r="E4216" s="87"/>
      <c r="F4216" s="87"/>
    </row>
    <row r="4217" spans="4:6" x14ac:dyDescent="0.25">
      <c r="D4217" s="87"/>
      <c r="E4217" s="87"/>
      <c r="F4217" s="87"/>
    </row>
    <row r="4218" spans="4:6" x14ac:dyDescent="0.25">
      <c r="D4218" s="87"/>
      <c r="E4218" s="87"/>
      <c r="F4218" s="87"/>
    </row>
    <row r="4219" spans="4:6" x14ac:dyDescent="0.25">
      <c r="D4219" s="87"/>
      <c r="E4219" s="87"/>
      <c r="F4219" s="87"/>
    </row>
    <row r="4220" spans="4:6" x14ac:dyDescent="0.25">
      <c r="D4220" s="87"/>
      <c r="E4220" s="87"/>
      <c r="F4220" s="87"/>
    </row>
    <row r="4221" spans="4:6" x14ac:dyDescent="0.25">
      <c r="D4221" s="87"/>
      <c r="E4221" s="87"/>
      <c r="F4221" s="87"/>
    </row>
    <row r="4222" spans="4:6" x14ac:dyDescent="0.25">
      <c r="D4222" s="87"/>
      <c r="E4222" s="87"/>
      <c r="F4222" s="87"/>
    </row>
    <row r="4223" spans="4:6" x14ac:dyDescent="0.25">
      <c r="D4223" s="87"/>
      <c r="E4223" s="87"/>
      <c r="F4223" s="87"/>
    </row>
    <row r="4224" spans="4:6" x14ac:dyDescent="0.25">
      <c r="D4224" s="87"/>
      <c r="E4224" s="87"/>
      <c r="F4224" s="87"/>
    </row>
    <row r="4225" spans="4:6" x14ac:dyDescent="0.25">
      <c r="D4225" s="87"/>
      <c r="E4225" s="87"/>
      <c r="F4225" s="87"/>
    </row>
    <row r="4226" spans="4:6" x14ac:dyDescent="0.25">
      <c r="D4226" s="87"/>
      <c r="E4226" s="87"/>
      <c r="F4226" s="87"/>
    </row>
    <row r="4227" spans="4:6" x14ac:dyDescent="0.25">
      <c r="D4227" s="87"/>
      <c r="E4227" s="87"/>
      <c r="F4227" s="87"/>
    </row>
    <row r="4228" spans="4:6" x14ac:dyDescent="0.25">
      <c r="D4228" s="87"/>
      <c r="E4228" s="87"/>
      <c r="F4228" s="87"/>
    </row>
    <row r="4229" spans="4:6" x14ac:dyDescent="0.25">
      <c r="D4229" s="87"/>
      <c r="E4229" s="87"/>
      <c r="F4229" s="87"/>
    </row>
    <row r="4230" spans="4:6" x14ac:dyDescent="0.25">
      <c r="D4230" s="87"/>
      <c r="E4230" s="87"/>
      <c r="F4230" s="87"/>
    </row>
    <row r="4231" spans="4:6" x14ac:dyDescent="0.25">
      <c r="D4231" s="87"/>
      <c r="E4231" s="87"/>
      <c r="F4231" s="87"/>
    </row>
    <row r="4232" spans="4:6" x14ac:dyDescent="0.25">
      <c r="D4232" s="87"/>
      <c r="E4232" s="87"/>
      <c r="F4232" s="87"/>
    </row>
    <row r="4233" spans="4:6" x14ac:dyDescent="0.25">
      <c r="D4233" s="87"/>
      <c r="E4233" s="87"/>
      <c r="F4233" s="87"/>
    </row>
    <row r="4234" spans="4:6" x14ac:dyDescent="0.25">
      <c r="D4234" s="87"/>
      <c r="E4234" s="87"/>
      <c r="F4234" s="87"/>
    </row>
    <row r="4235" spans="4:6" x14ac:dyDescent="0.25">
      <c r="D4235" s="87"/>
      <c r="E4235" s="87"/>
      <c r="F4235" s="87"/>
    </row>
    <row r="4236" spans="4:6" x14ac:dyDescent="0.25">
      <c r="D4236" s="87"/>
      <c r="E4236" s="87"/>
      <c r="F4236" s="87"/>
    </row>
    <row r="4237" spans="4:6" x14ac:dyDescent="0.25">
      <c r="D4237" s="87"/>
      <c r="E4237" s="87"/>
      <c r="F4237" s="87"/>
    </row>
    <row r="4238" spans="4:6" x14ac:dyDescent="0.25">
      <c r="D4238" s="87"/>
      <c r="E4238" s="87"/>
      <c r="F4238" s="87"/>
    </row>
    <row r="4239" spans="4:6" x14ac:dyDescent="0.25">
      <c r="D4239" s="87"/>
      <c r="E4239" s="87"/>
      <c r="F4239" s="87"/>
    </row>
    <row r="4240" spans="4:6" x14ac:dyDescent="0.25">
      <c r="D4240" s="87"/>
      <c r="E4240" s="87"/>
      <c r="F4240" s="87"/>
    </row>
    <row r="4241" spans="4:6" x14ac:dyDescent="0.25">
      <c r="D4241" s="87"/>
      <c r="E4241" s="87"/>
      <c r="F4241" s="87"/>
    </row>
    <row r="4242" spans="4:6" x14ac:dyDescent="0.25">
      <c r="D4242" s="87"/>
      <c r="E4242" s="87"/>
      <c r="F4242" s="87"/>
    </row>
    <row r="4243" spans="4:6" x14ac:dyDescent="0.25">
      <c r="D4243" s="87"/>
      <c r="E4243" s="87"/>
      <c r="F4243" s="87"/>
    </row>
    <row r="4244" spans="4:6" x14ac:dyDescent="0.25">
      <c r="D4244" s="87"/>
      <c r="E4244" s="87"/>
      <c r="F4244" s="87"/>
    </row>
    <row r="4245" spans="4:6" x14ac:dyDescent="0.25">
      <c r="D4245" s="87"/>
      <c r="E4245" s="87"/>
      <c r="F4245" s="87"/>
    </row>
    <row r="4246" spans="4:6" x14ac:dyDescent="0.25">
      <c r="D4246" s="87"/>
      <c r="E4246" s="87"/>
      <c r="F4246" s="87"/>
    </row>
    <row r="4247" spans="4:6" x14ac:dyDescent="0.25">
      <c r="D4247" s="87"/>
      <c r="E4247" s="87"/>
      <c r="F4247" s="87"/>
    </row>
    <row r="4248" spans="4:6" x14ac:dyDescent="0.25">
      <c r="D4248" s="87"/>
      <c r="E4248" s="87"/>
      <c r="F4248" s="87"/>
    </row>
    <row r="4249" spans="4:6" x14ac:dyDescent="0.25">
      <c r="D4249" s="87"/>
      <c r="E4249" s="87"/>
      <c r="F4249" s="87"/>
    </row>
    <row r="4250" spans="4:6" x14ac:dyDescent="0.25">
      <c r="D4250" s="87"/>
      <c r="E4250" s="87"/>
      <c r="F4250" s="87"/>
    </row>
    <row r="4251" spans="4:6" x14ac:dyDescent="0.25">
      <c r="D4251" s="87"/>
      <c r="E4251" s="87"/>
      <c r="F4251" s="87"/>
    </row>
    <row r="4252" spans="4:6" x14ac:dyDescent="0.25">
      <c r="D4252" s="87"/>
      <c r="E4252" s="87"/>
      <c r="F4252" s="87"/>
    </row>
    <row r="4253" spans="4:6" x14ac:dyDescent="0.25">
      <c r="D4253" s="87"/>
      <c r="E4253" s="87"/>
      <c r="F4253" s="87"/>
    </row>
    <row r="4254" spans="4:6" x14ac:dyDescent="0.25">
      <c r="D4254" s="87"/>
      <c r="E4254" s="87"/>
      <c r="F4254" s="87"/>
    </row>
    <row r="4255" spans="4:6" x14ac:dyDescent="0.25">
      <c r="D4255" s="87"/>
      <c r="E4255" s="87"/>
      <c r="F4255" s="87"/>
    </row>
    <row r="4256" spans="4:6" x14ac:dyDescent="0.25">
      <c r="D4256" s="87"/>
      <c r="E4256" s="87"/>
      <c r="F4256" s="87"/>
    </row>
    <row r="4257" spans="4:6" x14ac:dyDescent="0.25">
      <c r="D4257" s="87"/>
      <c r="E4257" s="87"/>
      <c r="F4257" s="87"/>
    </row>
    <row r="4258" spans="4:6" x14ac:dyDescent="0.25">
      <c r="D4258" s="87"/>
      <c r="E4258" s="87"/>
      <c r="F4258" s="87"/>
    </row>
    <row r="4259" spans="4:6" x14ac:dyDescent="0.25">
      <c r="D4259" s="87"/>
      <c r="E4259" s="87"/>
      <c r="F4259" s="87"/>
    </row>
    <row r="4260" spans="4:6" x14ac:dyDescent="0.25">
      <c r="D4260" s="87"/>
      <c r="E4260" s="87"/>
      <c r="F4260" s="87"/>
    </row>
    <row r="4261" spans="4:6" x14ac:dyDescent="0.25">
      <c r="D4261" s="87"/>
      <c r="E4261" s="87"/>
      <c r="F4261" s="87"/>
    </row>
    <row r="4262" spans="4:6" x14ac:dyDescent="0.25">
      <c r="D4262" s="87"/>
      <c r="E4262" s="87"/>
      <c r="F4262" s="87"/>
    </row>
    <row r="4263" spans="4:6" x14ac:dyDescent="0.25">
      <c r="D4263" s="87"/>
      <c r="E4263" s="87"/>
      <c r="F4263" s="87"/>
    </row>
    <row r="4264" spans="4:6" x14ac:dyDescent="0.25">
      <c r="D4264" s="87"/>
      <c r="E4264" s="87"/>
      <c r="F4264" s="87"/>
    </row>
    <row r="4265" spans="4:6" x14ac:dyDescent="0.25">
      <c r="D4265" s="87"/>
      <c r="E4265" s="87"/>
      <c r="F4265" s="87"/>
    </row>
    <row r="4266" spans="4:6" x14ac:dyDescent="0.25">
      <c r="D4266" s="87"/>
      <c r="E4266" s="87"/>
      <c r="F4266" s="87"/>
    </row>
    <row r="4267" spans="4:6" x14ac:dyDescent="0.25">
      <c r="D4267" s="87"/>
      <c r="E4267" s="87"/>
      <c r="F4267" s="87"/>
    </row>
    <row r="4268" spans="4:6" x14ac:dyDescent="0.25">
      <c r="D4268" s="87"/>
      <c r="E4268" s="87"/>
      <c r="F4268" s="87"/>
    </row>
    <row r="4269" spans="4:6" x14ac:dyDescent="0.25">
      <c r="D4269" s="87"/>
      <c r="E4269" s="87"/>
      <c r="F4269" s="87"/>
    </row>
    <row r="4270" spans="4:6" x14ac:dyDescent="0.25">
      <c r="D4270" s="87"/>
      <c r="E4270" s="87"/>
      <c r="F4270" s="87"/>
    </row>
    <row r="4271" spans="4:6" x14ac:dyDescent="0.25">
      <c r="D4271" s="87"/>
      <c r="E4271" s="87"/>
      <c r="F4271" s="87"/>
    </row>
    <row r="4272" spans="4:6" x14ac:dyDescent="0.25">
      <c r="D4272" s="87"/>
      <c r="E4272" s="87"/>
      <c r="F4272" s="87"/>
    </row>
    <row r="4273" spans="4:6" x14ac:dyDescent="0.25">
      <c r="D4273" s="87"/>
      <c r="E4273" s="87"/>
      <c r="F4273" s="87"/>
    </row>
    <row r="4274" spans="4:6" x14ac:dyDescent="0.25">
      <c r="D4274" s="87"/>
      <c r="E4274" s="87"/>
      <c r="F4274" s="87"/>
    </row>
    <row r="4275" spans="4:6" x14ac:dyDescent="0.25">
      <c r="D4275" s="87"/>
      <c r="E4275" s="87"/>
      <c r="F4275" s="87"/>
    </row>
    <row r="4276" spans="4:6" x14ac:dyDescent="0.25">
      <c r="D4276" s="87"/>
      <c r="E4276" s="87"/>
      <c r="F4276" s="87"/>
    </row>
    <row r="4277" spans="4:6" x14ac:dyDescent="0.25">
      <c r="D4277" s="87"/>
      <c r="E4277" s="87"/>
      <c r="F4277" s="87"/>
    </row>
    <row r="4278" spans="4:6" x14ac:dyDescent="0.25">
      <c r="D4278" s="87"/>
      <c r="E4278" s="87"/>
      <c r="F4278" s="87"/>
    </row>
    <row r="4279" spans="4:6" x14ac:dyDescent="0.25">
      <c r="D4279" s="87"/>
      <c r="E4279" s="87"/>
      <c r="F4279" s="87"/>
    </row>
    <row r="4280" spans="4:6" x14ac:dyDescent="0.25">
      <c r="D4280" s="87"/>
      <c r="E4280" s="87"/>
      <c r="F4280" s="87"/>
    </row>
    <row r="4281" spans="4:6" x14ac:dyDescent="0.25">
      <c r="D4281" s="87"/>
      <c r="E4281" s="87"/>
      <c r="F4281" s="87"/>
    </row>
    <row r="4282" spans="4:6" x14ac:dyDescent="0.25">
      <c r="D4282" s="87"/>
      <c r="E4282" s="87"/>
      <c r="F4282" s="87"/>
    </row>
    <row r="4283" spans="4:6" x14ac:dyDescent="0.25">
      <c r="D4283" s="87"/>
      <c r="E4283" s="87"/>
      <c r="F4283" s="87"/>
    </row>
    <row r="4284" spans="4:6" x14ac:dyDescent="0.25">
      <c r="D4284" s="87"/>
      <c r="E4284" s="87"/>
      <c r="F4284" s="87"/>
    </row>
    <row r="4285" spans="4:6" x14ac:dyDescent="0.25">
      <c r="D4285" s="87"/>
      <c r="E4285" s="87"/>
      <c r="F4285" s="87"/>
    </row>
    <row r="4286" spans="4:6" x14ac:dyDescent="0.25">
      <c r="D4286" s="87"/>
      <c r="E4286" s="87"/>
      <c r="F4286" s="87"/>
    </row>
    <row r="4287" spans="4:6" x14ac:dyDescent="0.25">
      <c r="D4287" s="87"/>
      <c r="E4287" s="87"/>
      <c r="F4287" s="87"/>
    </row>
    <row r="4288" spans="4:6" x14ac:dyDescent="0.25">
      <c r="D4288" s="87"/>
      <c r="E4288" s="87"/>
      <c r="F4288" s="87"/>
    </row>
    <row r="4289" spans="4:6" x14ac:dyDescent="0.25">
      <c r="D4289" s="87"/>
      <c r="E4289" s="87"/>
      <c r="F4289" s="87"/>
    </row>
    <row r="4290" spans="4:6" x14ac:dyDescent="0.25">
      <c r="D4290" s="87"/>
      <c r="E4290" s="87"/>
      <c r="F4290" s="87"/>
    </row>
    <row r="4291" spans="4:6" x14ac:dyDescent="0.25">
      <c r="D4291" s="87"/>
      <c r="E4291" s="87"/>
      <c r="F4291" s="87"/>
    </row>
    <row r="4292" spans="4:6" x14ac:dyDescent="0.25">
      <c r="D4292" s="87"/>
      <c r="E4292" s="87"/>
      <c r="F4292" s="87"/>
    </row>
    <row r="4293" spans="4:6" x14ac:dyDescent="0.25">
      <c r="D4293" s="87"/>
      <c r="E4293" s="87"/>
      <c r="F4293" s="87"/>
    </row>
    <row r="4294" spans="4:6" x14ac:dyDescent="0.25">
      <c r="D4294" s="87"/>
      <c r="E4294" s="87"/>
      <c r="F4294" s="87"/>
    </row>
    <row r="4295" spans="4:6" x14ac:dyDescent="0.25">
      <c r="D4295" s="87"/>
      <c r="E4295" s="87"/>
      <c r="F4295" s="87"/>
    </row>
    <row r="4296" spans="4:6" x14ac:dyDescent="0.25">
      <c r="D4296" s="87"/>
      <c r="E4296" s="87"/>
      <c r="F4296" s="87"/>
    </row>
    <row r="4297" spans="4:6" x14ac:dyDescent="0.25">
      <c r="D4297" s="87"/>
      <c r="E4297" s="87"/>
      <c r="F4297" s="87"/>
    </row>
    <row r="4298" spans="4:6" x14ac:dyDescent="0.25">
      <c r="D4298" s="87"/>
      <c r="E4298" s="87"/>
      <c r="F4298" s="87"/>
    </row>
    <row r="4299" spans="4:6" x14ac:dyDescent="0.25">
      <c r="D4299" s="87"/>
      <c r="E4299" s="87"/>
      <c r="F4299" s="87"/>
    </row>
    <row r="4300" spans="4:6" x14ac:dyDescent="0.25">
      <c r="D4300" s="87"/>
      <c r="E4300" s="87"/>
      <c r="F4300" s="87"/>
    </row>
    <row r="4301" spans="4:6" x14ac:dyDescent="0.25">
      <c r="D4301" s="87"/>
      <c r="E4301" s="87"/>
      <c r="F4301" s="87"/>
    </row>
    <row r="4302" spans="4:6" x14ac:dyDescent="0.25">
      <c r="D4302" s="87"/>
      <c r="E4302" s="87"/>
      <c r="F4302" s="87"/>
    </row>
    <row r="4303" spans="4:6" x14ac:dyDescent="0.25">
      <c r="D4303" s="87"/>
      <c r="E4303" s="87"/>
      <c r="F4303" s="87"/>
    </row>
    <row r="4304" spans="4:6" x14ac:dyDescent="0.25">
      <c r="D4304" s="87"/>
      <c r="E4304" s="87"/>
      <c r="F4304" s="87"/>
    </row>
    <row r="4305" spans="4:6" x14ac:dyDescent="0.25">
      <c r="D4305" s="87"/>
      <c r="E4305" s="87"/>
      <c r="F4305" s="87"/>
    </row>
    <row r="4306" spans="4:6" x14ac:dyDescent="0.25">
      <c r="D4306" s="87"/>
      <c r="E4306" s="87"/>
      <c r="F4306" s="87"/>
    </row>
    <row r="4307" spans="4:6" x14ac:dyDescent="0.25">
      <c r="D4307" s="87"/>
      <c r="E4307" s="87"/>
      <c r="F4307" s="87"/>
    </row>
    <row r="4308" spans="4:6" x14ac:dyDescent="0.25">
      <c r="D4308" s="87"/>
      <c r="E4308" s="87"/>
      <c r="F4308" s="87"/>
    </row>
    <row r="4309" spans="4:6" x14ac:dyDescent="0.25">
      <c r="D4309" s="87"/>
      <c r="E4309" s="87"/>
      <c r="F4309" s="87"/>
    </row>
    <row r="4310" spans="4:6" x14ac:dyDescent="0.25">
      <c r="D4310" s="87"/>
      <c r="E4310" s="87"/>
      <c r="F4310" s="87"/>
    </row>
    <row r="4311" spans="4:6" x14ac:dyDescent="0.25">
      <c r="D4311" s="87"/>
      <c r="E4311" s="87"/>
      <c r="F4311" s="87"/>
    </row>
    <row r="4312" spans="4:6" x14ac:dyDescent="0.25">
      <c r="D4312" s="87"/>
      <c r="E4312" s="87"/>
      <c r="F4312" s="87"/>
    </row>
    <row r="4313" spans="4:6" x14ac:dyDescent="0.25">
      <c r="D4313" s="87"/>
      <c r="E4313" s="87"/>
      <c r="F4313" s="87"/>
    </row>
    <row r="4314" spans="4:6" x14ac:dyDescent="0.25">
      <c r="D4314" s="87"/>
      <c r="E4314" s="87"/>
      <c r="F4314" s="87"/>
    </row>
    <row r="4315" spans="4:6" x14ac:dyDescent="0.25">
      <c r="D4315" s="87"/>
      <c r="E4315" s="87"/>
      <c r="F4315" s="87"/>
    </row>
    <row r="4316" spans="4:6" x14ac:dyDescent="0.25">
      <c r="D4316" s="87"/>
      <c r="E4316" s="87"/>
      <c r="F4316" s="87"/>
    </row>
    <row r="4317" spans="4:6" x14ac:dyDescent="0.25">
      <c r="D4317" s="87"/>
      <c r="E4317" s="87"/>
      <c r="F4317" s="87"/>
    </row>
    <row r="4318" spans="4:6" x14ac:dyDescent="0.25">
      <c r="D4318" s="87"/>
      <c r="E4318" s="87"/>
      <c r="F4318" s="87"/>
    </row>
    <row r="4319" spans="4:6" x14ac:dyDescent="0.25">
      <c r="D4319" s="87"/>
      <c r="E4319" s="87"/>
      <c r="F4319" s="87"/>
    </row>
    <row r="4320" spans="4:6" x14ac:dyDescent="0.25">
      <c r="D4320" s="87"/>
      <c r="E4320" s="87"/>
      <c r="F4320" s="87"/>
    </row>
    <row r="4321" spans="4:6" x14ac:dyDescent="0.25">
      <c r="D4321" s="87"/>
      <c r="E4321" s="87"/>
      <c r="F4321" s="87"/>
    </row>
    <row r="4322" spans="4:6" x14ac:dyDescent="0.25">
      <c r="D4322" s="87"/>
      <c r="E4322" s="87"/>
      <c r="F4322" s="87"/>
    </row>
    <row r="4323" spans="4:6" x14ac:dyDescent="0.25">
      <c r="D4323" s="87"/>
      <c r="E4323" s="87"/>
      <c r="F4323" s="87"/>
    </row>
    <row r="4324" spans="4:6" x14ac:dyDescent="0.25">
      <c r="D4324" s="87"/>
      <c r="E4324" s="87"/>
      <c r="F4324" s="87"/>
    </row>
    <row r="4325" spans="4:6" x14ac:dyDescent="0.25">
      <c r="D4325" s="87"/>
      <c r="E4325" s="87"/>
      <c r="F4325" s="87"/>
    </row>
    <row r="4326" spans="4:6" x14ac:dyDescent="0.25">
      <c r="D4326" s="87"/>
      <c r="E4326" s="87"/>
      <c r="F4326" s="87"/>
    </row>
    <row r="4327" spans="4:6" x14ac:dyDescent="0.25">
      <c r="D4327" s="87"/>
      <c r="E4327" s="87"/>
      <c r="F4327" s="87"/>
    </row>
    <row r="4328" spans="4:6" x14ac:dyDescent="0.25">
      <c r="D4328" s="87"/>
      <c r="E4328" s="87"/>
      <c r="F4328" s="87"/>
    </row>
    <row r="4329" spans="4:6" x14ac:dyDescent="0.25">
      <c r="D4329" s="87"/>
      <c r="E4329" s="87"/>
      <c r="F4329" s="87"/>
    </row>
    <row r="4330" spans="4:6" x14ac:dyDescent="0.25">
      <c r="D4330" s="87"/>
      <c r="E4330" s="87"/>
      <c r="F4330" s="87"/>
    </row>
    <row r="4331" spans="4:6" x14ac:dyDescent="0.25">
      <c r="D4331" s="87"/>
      <c r="E4331" s="87"/>
      <c r="F4331" s="87"/>
    </row>
    <row r="4332" spans="4:6" x14ac:dyDescent="0.25">
      <c r="D4332" s="87"/>
      <c r="E4332" s="87"/>
      <c r="F4332" s="87"/>
    </row>
    <row r="4333" spans="4:6" x14ac:dyDescent="0.25">
      <c r="D4333" s="87"/>
      <c r="E4333" s="87"/>
      <c r="F4333" s="87"/>
    </row>
    <row r="4334" spans="4:6" x14ac:dyDescent="0.25">
      <c r="D4334" s="87"/>
      <c r="E4334" s="87"/>
      <c r="F4334" s="87"/>
    </row>
    <row r="4335" spans="4:6" x14ac:dyDescent="0.25">
      <c r="D4335" s="87"/>
      <c r="E4335" s="87"/>
      <c r="F4335" s="87"/>
    </row>
    <row r="4336" spans="4:6" x14ac:dyDescent="0.25">
      <c r="D4336" s="87"/>
      <c r="E4336" s="87"/>
      <c r="F4336" s="87"/>
    </row>
    <row r="4337" spans="4:6" x14ac:dyDescent="0.25">
      <c r="D4337" s="87"/>
      <c r="E4337" s="87"/>
      <c r="F4337" s="87"/>
    </row>
    <row r="4338" spans="4:6" x14ac:dyDescent="0.25">
      <c r="D4338" s="87"/>
      <c r="E4338" s="87"/>
      <c r="F4338" s="87"/>
    </row>
    <row r="4339" spans="4:6" x14ac:dyDescent="0.25">
      <c r="D4339" s="87"/>
      <c r="E4339" s="87"/>
      <c r="F4339" s="87"/>
    </row>
    <row r="4340" spans="4:6" x14ac:dyDescent="0.25">
      <c r="D4340" s="87"/>
      <c r="E4340" s="87"/>
      <c r="F4340" s="87"/>
    </row>
    <row r="4341" spans="4:6" x14ac:dyDescent="0.25">
      <c r="D4341" s="87"/>
      <c r="E4341" s="87"/>
      <c r="F4341" s="87"/>
    </row>
    <row r="4342" spans="4:6" x14ac:dyDescent="0.25">
      <c r="D4342" s="87"/>
      <c r="E4342" s="87"/>
      <c r="F4342" s="87"/>
    </row>
    <row r="4343" spans="4:6" x14ac:dyDescent="0.25">
      <c r="D4343" s="87"/>
      <c r="E4343" s="87"/>
      <c r="F4343" s="87"/>
    </row>
    <row r="4344" spans="4:6" x14ac:dyDescent="0.25">
      <c r="D4344" s="87"/>
      <c r="E4344" s="87"/>
      <c r="F4344" s="87"/>
    </row>
    <row r="4345" spans="4:6" x14ac:dyDescent="0.25">
      <c r="D4345" s="87"/>
      <c r="E4345" s="87"/>
      <c r="F4345" s="87"/>
    </row>
    <row r="4346" spans="4:6" x14ac:dyDescent="0.25">
      <c r="D4346" s="87"/>
      <c r="E4346" s="87"/>
      <c r="F4346" s="87"/>
    </row>
    <row r="4347" spans="4:6" x14ac:dyDescent="0.25">
      <c r="D4347" s="87"/>
      <c r="E4347" s="87"/>
      <c r="F4347" s="87"/>
    </row>
    <row r="4348" spans="4:6" x14ac:dyDescent="0.25">
      <c r="D4348" s="87"/>
      <c r="E4348" s="87"/>
      <c r="F4348" s="87"/>
    </row>
    <row r="4349" spans="4:6" x14ac:dyDescent="0.25">
      <c r="D4349" s="87"/>
      <c r="E4349" s="87"/>
      <c r="F4349" s="87"/>
    </row>
    <row r="4350" spans="4:6" x14ac:dyDescent="0.25">
      <c r="D4350" s="87"/>
      <c r="E4350" s="87"/>
      <c r="F4350" s="87"/>
    </row>
    <row r="4351" spans="4:6" x14ac:dyDescent="0.25">
      <c r="D4351" s="87"/>
      <c r="E4351" s="87"/>
      <c r="F4351" s="87"/>
    </row>
    <row r="4352" spans="4:6" x14ac:dyDescent="0.25">
      <c r="D4352" s="87"/>
      <c r="E4352" s="87"/>
      <c r="F4352" s="87"/>
    </row>
    <row r="4353" spans="4:6" x14ac:dyDescent="0.25">
      <c r="D4353" s="87"/>
      <c r="E4353" s="87"/>
      <c r="F4353" s="87"/>
    </row>
    <row r="4354" spans="4:6" x14ac:dyDescent="0.25">
      <c r="D4354" s="87"/>
      <c r="E4354" s="87"/>
      <c r="F4354" s="87"/>
    </row>
    <row r="4355" spans="4:6" x14ac:dyDescent="0.25">
      <c r="D4355" s="87"/>
      <c r="E4355" s="87"/>
      <c r="F4355" s="87"/>
    </row>
    <row r="4356" spans="4:6" x14ac:dyDescent="0.25">
      <c r="D4356" s="87"/>
      <c r="E4356" s="87"/>
      <c r="F4356" s="87"/>
    </row>
    <row r="4357" spans="4:6" x14ac:dyDescent="0.25">
      <c r="D4357" s="87"/>
      <c r="E4357" s="87"/>
      <c r="F4357" s="87"/>
    </row>
    <row r="4358" spans="4:6" x14ac:dyDescent="0.25">
      <c r="D4358" s="87"/>
      <c r="E4358" s="87"/>
      <c r="F4358" s="87"/>
    </row>
    <row r="4359" spans="4:6" x14ac:dyDescent="0.25">
      <c r="D4359" s="87"/>
      <c r="E4359" s="87"/>
      <c r="F4359" s="87"/>
    </row>
    <row r="4360" spans="4:6" x14ac:dyDescent="0.25">
      <c r="D4360" s="87"/>
      <c r="E4360" s="87"/>
      <c r="F4360" s="87"/>
    </row>
    <row r="4361" spans="4:6" x14ac:dyDescent="0.25">
      <c r="D4361" s="87"/>
      <c r="E4361" s="87"/>
      <c r="F4361" s="87"/>
    </row>
    <row r="4362" spans="4:6" x14ac:dyDescent="0.25">
      <c r="D4362" s="87"/>
      <c r="E4362" s="87"/>
      <c r="F4362" s="87"/>
    </row>
    <row r="4363" spans="4:6" x14ac:dyDescent="0.25">
      <c r="D4363" s="87"/>
      <c r="E4363" s="87"/>
      <c r="F4363" s="87"/>
    </row>
    <row r="4364" spans="4:6" x14ac:dyDescent="0.25">
      <c r="D4364" s="87"/>
      <c r="E4364" s="87"/>
      <c r="F4364" s="87"/>
    </row>
    <row r="4365" spans="4:6" x14ac:dyDescent="0.25">
      <c r="D4365" s="87"/>
      <c r="E4365" s="87"/>
      <c r="F4365" s="87"/>
    </row>
    <row r="4366" spans="4:6" x14ac:dyDescent="0.25">
      <c r="D4366" s="87"/>
      <c r="E4366" s="87"/>
      <c r="F4366" s="87"/>
    </row>
    <row r="4367" spans="4:6" x14ac:dyDescent="0.25">
      <c r="D4367" s="87"/>
      <c r="E4367" s="87"/>
      <c r="F4367" s="87"/>
    </row>
    <row r="4368" spans="4:6" x14ac:dyDescent="0.25">
      <c r="D4368" s="87"/>
      <c r="E4368" s="87"/>
      <c r="F4368" s="87"/>
    </row>
    <row r="4369" spans="4:6" x14ac:dyDescent="0.25">
      <c r="D4369" s="87"/>
      <c r="E4369" s="87"/>
      <c r="F4369" s="87"/>
    </row>
    <row r="4370" spans="4:6" x14ac:dyDescent="0.25">
      <c r="D4370" s="87"/>
      <c r="E4370" s="87"/>
      <c r="F4370" s="87"/>
    </row>
    <row r="4371" spans="4:6" x14ac:dyDescent="0.25">
      <c r="D4371" s="87"/>
      <c r="E4371" s="87"/>
      <c r="F4371" s="87"/>
    </row>
    <row r="4372" spans="4:6" x14ac:dyDescent="0.25">
      <c r="D4372" s="87"/>
      <c r="E4372" s="87"/>
      <c r="F4372" s="87"/>
    </row>
    <row r="4373" spans="4:6" x14ac:dyDescent="0.25">
      <c r="D4373" s="87"/>
      <c r="E4373" s="87"/>
      <c r="F4373" s="87"/>
    </row>
    <row r="4374" spans="4:6" x14ac:dyDescent="0.25">
      <c r="D4374" s="87"/>
      <c r="E4374" s="87"/>
      <c r="F4374" s="87"/>
    </row>
    <row r="4375" spans="4:6" x14ac:dyDescent="0.25">
      <c r="D4375" s="87"/>
      <c r="E4375" s="87"/>
      <c r="F4375" s="87"/>
    </row>
    <row r="4376" spans="4:6" x14ac:dyDescent="0.25">
      <c r="D4376" s="87"/>
      <c r="E4376" s="87"/>
      <c r="F4376" s="87"/>
    </row>
    <row r="4377" spans="4:6" x14ac:dyDescent="0.25">
      <c r="D4377" s="87"/>
      <c r="E4377" s="87"/>
      <c r="F4377" s="87"/>
    </row>
    <row r="4378" spans="4:6" x14ac:dyDescent="0.25">
      <c r="D4378" s="87"/>
      <c r="E4378" s="87"/>
      <c r="F4378" s="87"/>
    </row>
    <row r="4379" spans="4:6" x14ac:dyDescent="0.25">
      <c r="D4379" s="87"/>
      <c r="E4379" s="87"/>
      <c r="F4379" s="87"/>
    </row>
    <row r="4380" spans="4:6" x14ac:dyDescent="0.25">
      <c r="D4380" s="87"/>
      <c r="E4380" s="87"/>
      <c r="F4380" s="87"/>
    </row>
    <row r="4381" spans="4:6" x14ac:dyDescent="0.25">
      <c r="D4381" s="87"/>
      <c r="E4381" s="87"/>
      <c r="F4381" s="87"/>
    </row>
    <row r="4382" spans="4:6" x14ac:dyDescent="0.25">
      <c r="D4382" s="87"/>
      <c r="E4382" s="87"/>
      <c r="F4382" s="87"/>
    </row>
    <row r="4383" spans="4:6" x14ac:dyDescent="0.25">
      <c r="D4383" s="87"/>
      <c r="E4383" s="87"/>
      <c r="F4383" s="87"/>
    </row>
    <row r="4384" spans="4:6" x14ac:dyDescent="0.25">
      <c r="D4384" s="87"/>
      <c r="E4384" s="87"/>
      <c r="F4384" s="87"/>
    </row>
    <row r="4385" spans="4:6" x14ac:dyDescent="0.25">
      <c r="D4385" s="87"/>
      <c r="E4385" s="87"/>
      <c r="F4385" s="87"/>
    </row>
    <row r="4386" spans="4:6" x14ac:dyDescent="0.25">
      <c r="D4386" s="87"/>
      <c r="E4386" s="87"/>
      <c r="F4386" s="87"/>
    </row>
    <row r="4387" spans="4:6" x14ac:dyDescent="0.25">
      <c r="D4387" s="87"/>
      <c r="E4387" s="87"/>
      <c r="F4387" s="87"/>
    </row>
    <row r="4388" spans="4:6" x14ac:dyDescent="0.25">
      <c r="D4388" s="87"/>
      <c r="E4388" s="87"/>
      <c r="F4388" s="87"/>
    </row>
    <row r="4389" spans="4:6" x14ac:dyDescent="0.25">
      <c r="D4389" s="87"/>
      <c r="E4389" s="87"/>
      <c r="F4389" s="87"/>
    </row>
    <row r="4390" spans="4:6" x14ac:dyDescent="0.25">
      <c r="D4390" s="87"/>
      <c r="E4390" s="87"/>
      <c r="F4390" s="87"/>
    </row>
    <row r="4391" spans="4:6" x14ac:dyDescent="0.25">
      <c r="D4391" s="87"/>
      <c r="E4391" s="87"/>
      <c r="F4391" s="87"/>
    </row>
    <row r="4392" spans="4:6" x14ac:dyDescent="0.25">
      <c r="D4392" s="87"/>
      <c r="E4392" s="87"/>
      <c r="F4392" s="87"/>
    </row>
    <row r="4393" spans="4:6" x14ac:dyDescent="0.25">
      <c r="D4393" s="87"/>
      <c r="E4393" s="87"/>
      <c r="F4393" s="87"/>
    </row>
    <row r="4394" spans="4:6" x14ac:dyDescent="0.25">
      <c r="D4394" s="87"/>
      <c r="E4394" s="87"/>
      <c r="F4394" s="87"/>
    </row>
    <row r="4395" spans="4:6" x14ac:dyDescent="0.25">
      <c r="D4395" s="87"/>
      <c r="E4395" s="87"/>
      <c r="F4395" s="87"/>
    </row>
    <row r="4396" spans="4:6" x14ac:dyDescent="0.25">
      <c r="D4396" s="87"/>
      <c r="E4396" s="87"/>
      <c r="F4396" s="87"/>
    </row>
    <row r="4397" spans="4:6" x14ac:dyDescent="0.25">
      <c r="D4397" s="87"/>
      <c r="E4397" s="87"/>
      <c r="F4397" s="87"/>
    </row>
    <row r="4398" spans="4:6" x14ac:dyDescent="0.25">
      <c r="D4398" s="87"/>
      <c r="E4398" s="87"/>
      <c r="F4398" s="87"/>
    </row>
    <row r="4399" spans="4:6" x14ac:dyDescent="0.25">
      <c r="D4399" s="87"/>
      <c r="E4399" s="87"/>
      <c r="F4399" s="87"/>
    </row>
    <row r="4400" spans="4:6" x14ac:dyDescent="0.25">
      <c r="D4400" s="87"/>
      <c r="E4400" s="87"/>
      <c r="F4400" s="87"/>
    </row>
    <row r="4401" spans="4:6" x14ac:dyDescent="0.25">
      <c r="D4401" s="87"/>
      <c r="E4401" s="87"/>
      <c r="F4401" s="87"/>
    </row>
    <row r="4402" spans="4:6" x14ac:dyDescent="0.25">
      <c r="D4402" s="87"/>
      <c r="E4402" s="87"/>
      <c r="F4402" s="87"/>
    </row>
    <row r="4403" spans="4:6" x14ac:dyDescent="0.25">
      <c r="D4403" s="87"/>
      <c r="E4403" s="87"/>
      <c r="F4403" s="87"/>
    </row>
    <row r="4404" spans="4:6" x14ac:dyDescent="0.25">
      <c r="D4404" s="87"/>
      <c r="E4404" s="87"/>
      <c r="F4404" s="87"/>
    </row>
    <row r="4405" spans="4:6" x14ac:dyDescent="0.25">
      <c r="D4405" s="87"/>
      <c r="E4405" s="87"/>
      <c r="F4405" s="87"/>
    </row>
    <row r="4406" spans="4:6" x14ac:dyDescent="0.25">
      <c r="D4406" s="87"/>
      <c r="E4406" s="87"/>
      <c r="F4406" s="87"/>
    </row>
    <row r="4407" spans="4:6" x14ac:dyDescent="0.25">
      <c r="D4407" s="87"/>
      <c r="E4407" s="87"/>
      <c r="F4407" s="87"/>
    </row>
    <row r="4408" spans="4:6" x14ac:dyDescent="0.25">
      <c r="D4408" s="87"/>
      <c r="E4408" s="87"/>
      <c r="F4408" s="87"/>
    </row>
    <row r="4409" spans="4:6" x14ac:dyDescent="0.25">
      <c r="D4409" s="87"/>
      <c r="E4409" s="87"/>
      <c r="F4409" s="87"/>
    </row>
    <row r="4410" spans="4:6" x14ac:dyDescent="0.25">
      <c r="D4410" s="87"/>
      <c r="E4410" s="87"/>
      <c r="F4410" s="87"/>
    </row>
    <row r="4411" spans="4:6" x14ac:dyDescent="0.25">
      <c r="D4411" s="87"/>
      <c r="E4411" s="87"/>
      <c r="F4411" s="87"/>
    </row>
    <row r="4412" spans="4:6" x14ac:dyDescent="0.25">
      <c r="D4412" s="87"/>
      <c r="E4412" s="87"/>
      <c r="F4412" s="87"/>
    </row>
    <row r="4413" spans="4:6" x14ac:dyDescent="0.25">
      <c r="D4413" s="87"/>
      <c r="E4413" s="87"/>
      <c r="F4413" s="87"/>
    </row>
    <row r="4414" spans="4:6" x14ac:dyDescent="0.25">
      <c r="D4414" s="87"/>
      <c r="E4414" s="87"/>
      <c r="F4414" s="87"/>
    </row>
    <row r="4415" spans="4:6" x14ac:dyDescent="0.25">
      <c r="D4415" s="87"/>
      <c r="E4415" s="87"/>
      <c r="F4415" s="87"/>
    </row>
    <row r="4416" spans="4:6" x14ac:dyDescent="0.25">
      <c r="D4416" s="87"/>
      <c r="E4416" s="87"/>
      <c r="F4416" s="87"/>
    </row>
    <row r="4417" spans="4:6" x14ac:dyDescent="0.25">
      <c r="D4417" s="87"/>
      <c r="E4417" s="87"/>
      <c r="F4417" s="87"/>
    </row>
    <row r="4418" spans="4:6" x14ac:dyDescent="0.25">
      <c r="D4418" s="87"/>
      <c r="E4418" s="87"/>
      <c r="F4418" s="87"/>
    </row>
    <row r="4419" spans="4:6" x14ac:dyDescent="0.25">
      <c r="D4419" s="87"/>
      <c r="E4419" s="87"/>
      <c r="F4419" s="87"/>
    </row>
    <row r="4420" spans="4:6" x14ac:dyDescent="0.25">
      <c r="D4420" s="87"/>
      <c r="E4420" s="87"/>
      <c r="F4420" s="87"/>
    </row>
    <row r="4421" spans="4:6" x14ac:dyDescent="0.25">
      <c r="D4421" s="87"/>
      <c r="E4421" s="87"/>
      <c r="F4421" s="87"/>
    </row>
    <row r="4422" spans="4:6" x14ac:dyDescent="0.25">
      <c r="D4422" s="87"/>
      <c r="E4422" s="87"/>
      <c r="F4422" s="87"/>
    </row>
    <row r="4423" spans="4:6" x14ac:dyDescent="0.25">
      <c r="D4423" s="87"/>
      <c r="E4423" s="87"/>
      <c r="F4423" s="87"/>
    </row>
    <row r="4424" spans="4:6" x14ac:dyDescent="0.25">
      <c r="D4424" s="87"/>
      <c r="E4424" s="87"/>
      <c r="F4424" s="87"/>
    </row>
    <row r="4425" spans="4:6" x14ac:dyDescent="0.25">
      <c r="D4425" s="87"/>
      <c r="E4425" s="87"/>
      <c r="F4425" s="87"/>
    </row>
    <row r="4426" spans="4:6" x14ac:dyDescent="0.25">
      <c r="D4426" s="87"/>
      <c r="E4426" s="87"/>
      <c r="F4426" s="87"/>
    </row>
    <row r="4427" spans="4:6" x14ac:dyDescent="0.25">
      <c r="D4427" s="87"/>
      <c r="E4427" s="87"/>
      <c r="F4427" s="87"/>
    </row>
    <row r="4428" spans="4:6" x14ac:dyDescent="0.25">
      <c r="D4428" s="87"/>
      <c r="E4428" s="87"/>
      <c r="F4428" s="87"/>
    </row>
    <row r="4429" spans="4:6" x14ac:dyDescent="0.25">
      <c r="D4429" s="87"/>
      <c r="E4429" s="87"/>
      <c r="F4429" s="87"/>
    </row>
    <row r="4430" spans="4:6" x14ac:dyDescent="0.25">
      <c r="D4430" s="87"/>
      <c r="E4430" s="87"/>
      <c r="F4430" s="87"/>
    </row>
  </sheetData>
  <sheetProtection algorithmName="SHA-512" hashValue="owPIQls3Qx7mDsViBbJ4Yygr0KU/mN0g0oJEsvcSiBTDjp/Jl+Lm/7igadepwjZN8rWnvucmrP/fz/Vvom9GCw==" saltValue="1aHxjzXxqWLuhQ0hf9HSlw==" spinCount="100000" sheet="1" objects="1" scenarios="1"/>
  <autoFilter ref="A2:N2195" xr:uid="{00000000-0009-0000-0000-000004000000}">
    <sortState xmlns:xlrd2="http://schemas.microsoft.com/office/spreadsheetml/2017/richdata2" ref="A3:N2195">
      <sortCondition ref="B2:B2194"/>
    </sortState>
  </autoFilter>
  <sortState xmlns:xlrd2="http://schemas.microsoft.com/office/spreadsheetml/2017/richdata2" ref="A3:N2194">
    <sortCondition ref="C3:C2194"/>
    <sortCondition ref="I3:I2194"/>
  </sortState>
  <mergeCells count="2">
    <mergeCell ref="A1:B1"/>
    <mergeCell ref="C1:E1"/>
  </mergeCells>
  <conditionalFormatting sqref="B1708:B1813 B1049:B1706 B1815:B2179 B3:B1046">
    <cfRule type="duplicateValues" dxfId="1" priority="2"/>
  </conditionalFormatting>
  <conditionalFormatting sqref="B1814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ks_Plausis"/>
  <dimension ref="A1:K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3" sqref="E13"/>
    </sheetView>
  </sheetViews>
  <sheetFormatPr baseColWidth="10" defaultColWidth="11.453125" defaultRowHeight="14.5" x14ac:dyDescent="0.35"/>
  <cols>
    <col min="1" max="1" width="13.81640625" style="26" customWidth="1"/>
    <col min="2" max="2" width="75.453125" style="35" customWidth="1"/>
    <col min="3" max="3" width="24" style="35" customWidth="1"/>
    <col min="4" max="4" width="59.1796875" style="27" hidden="1" customWidth="1"/>
    <col min="5" max="5" width="59.1796875" style="27" customWidth="1"/>
    <col min="6" max="6" width="27" style="27" customWidth="1"/>
    <col min="7" max="7" width="11.81640625" style="35" customWidth="1"/>
    <col min="8" max="8" width="23.453125" style="35" customWidth="1"/>
    <col min="9" max="9" width="17.453125" style="35" customWidth="1"/>
    <col min="10" max="10" width="59.1796875" style="27" customWidth="1"/>
    <col min="11" max="11" width="59.1796875" style="35" customWidth="1"/>
    <col min="12" max="16384" width="11.453125" style="35"/>
  </cols>
  <sheetData>
    <row r="1" spans="1:11" ht="26" x14ac:dyDescent="0.35">
      <c r="A1" s="6" t="s">
        <v>2361</v>
      </c>
      <c r="B1" s="7" t="s">
        <v>2362</v>
      </c>
      <c r="C1" s="7" t="s">
        <v>2363</v>
      </c>
      <c r="D1" s="7" t="s">
        <v>2364</v>
      </c>
      <c r="E1" s="7" t="s">
        <v>2365</v>
      </c>
      <c r="F1" s="7" t="s">
        <v>2358</v>
      </c>
      <c r="G1" s="7" t="s">
        <v>2366</v>
      </c>
      <c r="H1" s="7" t="s">
        <v>2366</v>
      </c>
      <c r="I1" s="7" t="s">
        <v>4423</v>
      </c>
      <c r="J1" s="7" t="s">
        <v>2365</v>
      </c>
    </row>
    <row r="2" spans="1:11" s="38" customFormat="1" ht="25" x14ac:dyDescent="0.35">
      <c r="A2" s="53">
        <v>1191</v>
      </c>
      <c r="B2" s="4" t="s">
        <v>2367</v>
      </c>
      <c r="C2" s="8" t="s">
        <v>2368</v>
      </c>
      <c r="D2" s="4" t="s">
        <v>2369</v>
      </c>
      <c r="E2" s="9" t="s">
        <v>4566</v>
      </c>
      <c r="F2" s="36"/>
      <c r="G2" s="37" t="s">
        <v>2370</v>
      </c>
      <c r="H2" s="37"/>
      <c r="I2" s="37" t="s">
        <v>4424</v>
      </c>
      <c r="J2" s="9" t="s">
        <v>4456</v>
      </c>
    </row>
    <row r="3" spans="1:11" s="38" customFormat="1" ht="25" x14ac:dyDescent="0.35">
      <c r="A3" s="53">
        <v>1192</v>
      </c>
      <c r="B3" s="4" t="s">
        <v>2371</v>
      </c>
      <c r="C3" s="10" t="s">
        <v>2372</v>
      </c>
      <c r="D3" s="9" t="s">
        <v>2373</v>
      </c>
      <c r="E3" s="9" t="s">
        <v>4560</v>
      </c>
      <c r="F3" s="36"/>
      <c r="G3" s="37" t="s">
        <v>2370</v>
      </c>
      <c r="H3" s="37"/>
      <c r="I3" s="37" t="s">
        <v>4425</v>
      </c>
      <c r="J3" s="9" t="s">
        <v>4546</v>
      </c>
    </row>
    <row r="4" spans="1:11" s="38" customFormat="1" ht="12.5" x14ac:dyDescent="0.35">
      <c r="A4" s="59" t="s">
        <v>2374</v>
      </c>
      <c r="B4" s="4" t="s">
        <v>2375</v>
      </c>
      <c r="C4" s="11" t="s">
        <v>2376</v>
      </c>
      <c r="D4" s="9" t="s">
        <v>2377</v>
      </c>
      <c r="E4" s="9" t="s">
        <v>2377</v>
      </c>
      <c r="F4" s="36"/>
      <c r="G4" s="37" t="s">
        <v>2370</v>
      </c>
      <c r="H4" s="37"/>
      <c r="I4" s="37" t="s">
        <v>4426</v>
      </c>
      <c r="J4" s="9" t="s">
        <v>2377</v>
      </c>
    </row>
    <row r="5" spans="1:11" s="38" customFormat="1" ht="25" x14ac:dyDescent="0.35">
      <c r="A5" s="53">
        <v>1193</v>
      </c>
      <c r="B5" s="4" t="s">
        <v>2378</v>
      </c>
      <c r="C5" s="12" t="s">
        <v>2379</v>
      </c>
      <c r="D5" s="9" t="s">
        <v>2380</v>
      </c>
      <c r="E5" s="9" t="s">
        <v>2381</v>
      </c>
      <c r="F5" s="36"/>
      <c r="G5" s="4" t="s">
        <v>2370</v>
      </c>
      <c r="H5" s="4"/>
      <c r="I5" s="60" t="s">
        <v>4427</v>
      </c>
      <c r="J5" s="9" t="s">
        <v>2381</v>
      </c>
    </row>
    <row r="6" spans="1:11" s="38" customFormat="1" ht="37.5" x14ac:dyDescent="0.35">
      <c r="A6" s="53">
        <v>1194</v>
      </c>
      <c r="B6" s="4" t="s">
        <v>2378</v>
      </c>
      <c r="C6" s="13" t="s">
        <v>2382</v>
      </c>
      <c r="D6" s="9" t="s">
        <v>2383</v>
      </c>
      <c r="E6" s="9" t="s">
        <v>2384</v>
      </c>
      <c r="F6" s="36"/>
      <c r="G6" s="4" t="s">
        <v>2370</v>
      </c>
      <c r="H6" s="4"/>
      <c r="I6" s="60" t="s">
        <v>4428</v>
      </c>
      <c r="J6" s="9" t="s">
        <v>2384</v>
      </c>
    </row>
    <row r="7" spans="1:11" s="38" customFormat="1" ht="25" x14ac:dyDescent="0.35">
      <c r="A7" s="59">
        <v>1199</v>
      </c>
      <c r="B7" s="4" t="s">
        <v>2385</v>
      </c>
      <c r="C7" s="13" t="s">
        <v>2382</v>
      </c>
      <c r="D7" s="9" t="s">
        <v>2386</v>
      </c>
      <c r="E7" s="9" t="s">
        <v>2387</v>
      </c>
      <c r="F7" s="36"/>
      <c r="G7" s="4" t="s">
        <v>2370</v>
      </c>
      <c r="H7" s="4"/>
      <c r="I7" s="4" t="s">
        <v>4428</v>
      </c>
      <c r="J7" s="9" t="s">
        <v>2387</v>
      </c>
    </row>
    <row r="8" spans="1:11" s="38" customFormat="1" ht="37.5" x14ac:dyDescent="0.35">
      <c r="A8" s="14">
        <v>1202</v>
      </c>
      <c r="B8" s="15" t="s">
        <v>2388</v>
      </c>
      <c r="C8" s="16" t="s">
        <v>2389</v>
      </c>
      <c r="D8" s="17" t="s">
        <v>2390</v>
      </c>
      <c r="E8" s="17" t="s">
        <v>2391</v>
      </c>
      <c r="F8" s="18" t="s">
        <v>2392</v>
      </c>
      <c r="G8" s="4" t="s">
        <v>2393</v>
      </c>
      <c r="H8" s="4"/>
      <c r="I8" s="4"/>
      <c r="J8" s="17" t="s">
        <v>2391</v>
      </c>
    </row>
    <row r="9" spans="1:11" s="38" customFormat="1" ht="25" x14ac:dyDescent="0.35">
      <c r="A9" s="59">
        <v>1207</v>
      </c>
      <c r="B9" s="4" t="s">
        <v>2385</v>
      </c>
      <c r="C9" s="12" t="s">
        <v>2379</v>
      </c>
      <c r="D9" s="9" t="s">
        <v>2394</v>
      </c>
      <c r="E9" s="9" t="s">
        <v>2395</v>
      </c>
      <c r="F9" s="36"/>
      <c r="G9" s="4" t="s">
        <v>2370</v>
      </c>
      <c r="H9" s="4"/>
      <c r="I9" s="4" t="s">
        <v>4427</v>
      </c>
      <c r="J9" s="9" t="s">
        <v>2395</v>
      </c>
    </row>
    <row r="10" spans="1:11" ht="25" x14ac:dyDescent="0.35">
      <c r="A10" s="3">
        <v>100</v>
      </c>
      <c r="B10" s="4" t="s">
        <v>2396</v>
      </c>
      <c r="C10" s="37" t="s">
        <v>2397</v>
      </c>
      <c r="D10" s="18"/>
      <c r="E10" s="18" t="s">
        <v>2398</v>
      </c>
      <c r="F10" s="36"/>
      <c r="G10" s="4" t="s">
        <v>2370</v>
      </c>
      <c r="H10" s="4"/>
      <c r="I10" s="4" t="s">
        <v>4429</v>
      </c>
      <c r="J10" s="18" t="s">
        <v>2398</v>
      </c>
    </row>
    <row r="11" spans="1:11" ht="25" x14ac:dyDescent="0.35">
      <c r="A11" s="19">
        <v>200</v>
      </c>
      <c r="B11" s="15" t="s">
        <v>2399</v>
      </c>
      <c r="C11" s="16" t="s">
        <v>2400</v>
      </c>
      <c r="D11" s="20"/>
      <c r="E11" s="20" t="s">
        <v>2401</v>
      </c>
      <c r="F11" s="18" t="s">
        <v>2402</v>
      </c>
      <c r="G11" s="4" t="s">
        <v>2393</v>
      </c>
      <c r="H11" s="4"/>
      <c r="I11" s="4"/>
      <c r="J11" s="20" t="s">
        <v>2401</v>
      </c>
    </row>
    <row r="12" spans="1:11" ht="125" x14ac:dyDescent="0.35">
      <c r="A12" s="53">
        <v>300</v>
      </c>
      <c r="B12" s="4" t="s">
        <v>2403</v>
      </c>
      <c r="C12" s="18" t="s">
        <v>2404</v>
      </c>
      <c r="D12" s="18"/>
      <c r="E12" s="18" t="s">
        <v>4567</v>
      </c>
      <c r="F12" s="36"/>
      <c r="G12" s="4" t="s">
        <v>2370</v>
      </c>
      <c r="H12" s="4"/>
      <c r="I12" s="4" t="s">
        <v>4430</v>
      </c>
      <c r="J12" s="18" t="s">
        <v>4457</v>
      </c>
    </row>
    <row r="13" spans="1:11" s="41" customFormat="1" ht="26" x14ac:dyDescent="0.35">
      <c r="A13" s="32">
        <v>1195</v>
      </c>
      <c r="B13" s="5"/>
      <c r="C13" s="34" t="s">
        <v>4404</v>
      </c>
      <c r="D13" s="33"/>
      <c r="E13" s="34" t="s">
        <v>4458</v>
      </c>
      <c r="F13" s="39" t="s">
        <v>4408</v>
      </c>
      <c r="G13" s="40" t="s">
        <v>4405</v>
      </c>
      <c r="H13" s="40"/>
      <c r="I13" s="40" t="s">
        <v>4431</v>
      </c>
      <c r="J13" s="34" t="s">
        <v>4458</v>
      </c>
    </row>
    <row r="14" spans="1:11" s="41" customFormat="1" ht="81.75" customHeight="1" x14ac:dyDescent="0.35">
      <c r="A14" s="32">
        <v>1196</v>
      </c>
      <c r="B14" s="5"/>
      <c r="C14" s="34" t="s">
        <v>4404</v>
      </c>
      <c r="D14" s="33"/>
      <c r="E14" s="34" t="s">
        <v>4458</v>
      </c>
      <c r="F14" s="39" t="s">
        <v>4409</v>
      </c>
      <c r="G14" s="40" t="s">
        <v>4405</v>
      </c>
      <c r="H14" s="40"/>
      <c r="I14" s="40" t="s">
        <v>4432</v>
      </c>
      <c r="J14" s="34" t="s">
        <v>4458</v>
      </c>
    </row>
    <row r="15" spans="1:11" s="41" customFormat="1" ht="81.75" customHeight="1" x14ac:dyDescent="0.25">
      <c r="A15" s="3">
        <v>1197</v>
      </c>
      <c r="B15" s="5"/>
      <c r="C15" s="109" t="s">
        <v>4553</v>
      </c>
      <c r="D15" s="33"/>
      <c r="E15" s="33" t="s">
        <v>4554</v>
      </c>
      <c r="F15" s="109"/>
      <c r="G15" s="110" t="s">
        <v>4405</v>
      </c>
      <c r="H15" s="40"/>
      <c r="I15" s="40"/>
      <c r="J15" s="34"/>
    </row>
    <row r="16" spans="1:11" s="41" customFormat="1" ht="81.75" customHeight="1" x14ac:dyDescent="0.25">
      <c r="A16" s="32">
        <v>1198</v>
      </c>
      <c r="B16" s="40"/>
      <c r="C16" s="111" t="s">
        <v>4555</v>
      </c>
      <c r="D16" s="34"/>
      <c r="E16" s="34" t="s">
        <v>4559</v>
      </c>
      <c r="F16" s="111"/>
      <c r="G16" s="112" t="s">
        <v>4557</v>
      </c>
      <c r="H16" s="40"/>
      <c r="I16" s="40"/>
      <c r="J16" s="34" t="s">
        <v>4558</v>
      </c>
      <c r="K16" s="34" t="s">
        <v>4556</v>
      </c>
    </row>
    <row r="17" spans="1:10" ht="87" x14ac:dyDescent="0.35">
      <c r="A17" s="21">
        <v>9991</v>
      </c>
      <c r="B17" s="42"/>
      <c r="C17" s="43" t="s">
        <v>2405</v>
      </c>
      <c r="D17" s="22"/>
      <c r="E17" s="23" t="s">
        <v>2406</v>
      </c>
      <c r="F17" s="44" t="s">
        <v>4433</v>
      </c>
      <c r="G17" s="45" t="s">
        <v>4406</v>
      </c>
      <c r="H17" s="45"/>
      <c r="I17" s="45" t="s">
        <v>4406</v>
      </c>
      <c r="J17" s="23" t="s">
        <v>2406</v>
      </c>
    </row>
    <row r="18" spans="1:10" ht="87" x14ac:dyDescent="0.35">
      <c r="A18" s="21">
        <v>9992</v>
      </c>
      <c r="B18" s="42"/>
      <c r="C18" s="24" t="s">
        <v>2382</v>
      </c>
      <c r="D18" s="22"/>
      <c r="E18" s="25" t="s">
        <v>2407</v>
      </c>
      <c r="F18" s="44" t="s">
        <v>4433</v>
      </c>
      <c r="G18" s="45" t="s">
        <v>4406</v>
      </c>
      <c r="H18" s="45"/>
      <c r="I18" s="45" t="s">
        <v>4406</v>
      </c>
      <c r="J18" s="25" t="s">
        <v>2407</v>
      </c>
    </row>
  </sheetData>
  <sheetProtection algorithmName="SHA-512" hashValue="OapdIq4+zahH7nXztv2egTDkJRZgsg1NWWBqPjKuKzKEUhWpILl2VMvEU32ZEQ8lymOaB936cIrCqLFRnM67tA==" saltValue="x8TGaNWK3UlUIhwJiIR6QA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ks_Basis"/>
  <dimension ref="A1:A5"/>
  <sheetViews>
    <sheetView workbookViewId="0">
      <selection activeCell="B5" sqref="B5"/>
    </sheetView>
  </sheetViews>
  <sheetFormatPr baseColWidth="10" defaultRowHeight="14.5" x14ac:dyDescent="0.35"/>
  <sheetData>
    <row r="1" spans="1:1" x14ac:dyDescent="0.35">
      <c r="A1" t="s">
        <v>4435</v>
      </c>
    </row>
    <row r="2" spans="1:1" x14ac:dyDescent="0.35">
      <c r="A2" t="s">
        <v>4538</v>
      </c>
    </row>
    <row r="3" spans="1:1" x14ac:dyDescent="0.35">
      <c r="A3" t="s">
        <v>4539</v>
      </c>
    </row>
    <row r="4" spans="1:1" x14ac:dyDescent="0.35">
      <c r="A4" t="s">
        <v>4540</v>
      </c>
    </row>
    <row r="5" spans="1:1" x14ac:dyDescent="0.35">
      <c r="A5" t="s">
        <v>4541</v>
      </c>
    </row>
  </sheetData>
  <sheetProtection algorithmName="SHA-512" hashValue="AkLIcQATBo00WS0RK9xkMYiU90oA50lYEoYNZagc/mSBLUbYxu48QsYrDkqWwWbfaEOTydVgbvNl6o5J7jLHQQ==" saltValue="6TMzjBHLJdNGlRgy6XMOB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1D2F2BE5F52D41A725B1455B5993A4" ma:contentTypeVersion="2" ma:contentTypeDescription="Ein neues Dokument erstellen." ma:contentTypeScope="" ma:versionID="34cae87b13a2e7f66c4ee64cebd8c6bb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e48c1a2c5a5aeba473df30c74ca813be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Anzeige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77C7756-6E77-45F9-96DE-DDD10F8E37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ED602-1FEE-4AC8-9F03-C2FE13BDD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CBF99E-D42B-41F0-AD4A-522B72ECACF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sharepoint/v4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Startseite</vt:lpstr>
      <vt:lpstr>TAB_ÜBERSICHT!Druckbereich</vt:lpstr>
      <vt:lpstr>TAB_ÜBERSICHT!Drucktitel</vt:lpstr>
      <vt:lpstr>SB</vt:lpstr>
    </vt:vector>
  </TitlesOfParts>
  <Company>ITERGO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Hucke, Kerstin (SIBD, E126470)</dc:creator>
  <cp:lastModifiedBy>Schlage, Inga (RSSAHH)</cp:lastModifiedBy>
  <cp:lastPrinted>2024-10-17T11:36:39Z</cp:lastPrinted>
  <dcterms:created xsi:type="dcterms:W3CDTF">2017-10-19T09:34:30Z</dcterms:created>
  <dcterms:modified xsi:type="dcterms:W3CDTF">2024-10-23T07:22:45Z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0x0101009D1D2F2BE5F52D41A725B1455B5993A4</vt:lpwstr>
  </property>
  <property fmtid="{D5CDD505-2E9C-101B-9397-08002B2CF9AE}" pid="3" name="MSIP_Label_f0f5f9da-bb59-43e3-a7aa-358435e03557_Enabled">
    <vt:lpwstr>true</vt:lpwstr>
  </property>
  <property fmtid="{D5CDD505-2E9C-101B-9397-08002B2CF9AE}" pid="4" name="MSIP_Label_f0f5f9da-bb59-43e3-a7aa-358435e03557_SetDate">
    <vt:lpwstr>2024-07-01T07:54:38Z</vt:lpwstr>
  </property>
  <property fmtid="{D5CDD505-2E9C-101B-9397-08002B2CF9AE}" pid="5" name="MSIP_Label_f0f5f9da-bb59-43e3-a7aa-358435e03557_Method">
    <vt:lpwstr>Privileged</vt:lpwstr>
  </property>
  <property fmtid="{D5CDD505-2E9C-101B-9397-08002B2CF9AE}" pid="6" name="MSIP_Label_f0f5f9da-bb59-43e3-a7aa-358435e03557_Name">
    <vt:lpwstr>ERGO Internal</vt:lpwstr>
  </property>
  <property fmtid="{D5CDD505-2E9C-101B-9397-08002B2CF9AE}" pid="7" name="MSIP_Label_f0f5f9da-bb59-43e3-a7aa-358435e03557_SiteId">
    <vt:lpwstr>b81b1bcc-4864-4917-b597-9deb35336ab7</vt:lpwstr>
  </property>
  <property fmtid="{D5CDD505-2E9C-101B-9397-08002B2CF9AE}" pid="8" name="MSIP_Label_f0f5f9da-bb59-43e3-a7aa-358435e03557_ActionId">
    <vt:lpwstr>dbb77022-8eec-434e-bbe0-5270e763f0d9</vt:lpwstr>
  </property>
  <property fmtid="{D5CDD505-2E9C-101B-9397-08002B2CF9AE}" pid="9" name="MSIP_Label_f0f5f9da-bb59-43e3-a7aa-358435e03557_ContentBits">
    <vt:lpwstr>0</vt:lpwstr>
  </property>
</Properties>
</file>